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1008" yWindow="48" windowWidth="19320" windowHeight="9132" tabRatio="691" firstSheet="9" activeTab="9"/>
  </bookViews>
  <sheets>
    <sheet name="PNL-Price" sheetId="1" r:id="rId1"/>
    <sheet name="PNL-Vol" sheetId="2" r:id="rId2"/>
    <sheet name="Delta-Price" sheetId="3" r:id="rId3"/>
    <sheet name="Delta-Vol" sheetId="4" r:id="rId4"/>
    <sheet name="Vega-Price" sheetId="5" r:id="rId5"/>
    <sheet name="Vega-Vol" sheetId="6" r:id="rId6"/>
    <sheet name="Slide Data" sheetId="7" r:id="rId7"/>
    <sheet name="Configuration" sheetId="8" r:id="rId8"/>
    <sheet name="Main" sheetId="9" r:id="rId9"/>
    <sheet name="Manually Entered Trades" sheetId="10" r:id="rId10"/>
    <sheet name="Inputs" sheetId="11" r:id="rId11"/>
    <sheet name="Position" sheetId="12" r:id="rId12"/>
    <sheet name="PNL" sheetId="13" r:id="rId13"/>
    <sheet name="Options" sheetId="14" r:id="rId14"/>
    <sheet name="Swaps" sheetId="15" r:id="rId15"/>
    <sheet name="Swaptions" sheetId="16" r:id="rId16"/>
  </sheets>
  <definedNames>
    <definedName name="_xlnm._FilterDatabase" localSheetId="14" hidden="1">Swaps!$C$4:$F$91</definedName>
    <definedName name="AccessDB">Configuration!$E$22</definedName>
    <definedName name="b">#REF!</definedName>
    <definedName name="BackDays">Main!$F$22</definedName>
    <definedName name="CallsInput">Configuration!$E$27</definedName>
    <definedName name="EOLCutOff">Main!$F$32</definedName>
    <definedName name="EOLCutOffYN">Main!$H$32</definedName>
    <definedName name="EOLOptions">Configuration!$E$16</definedName>
    <definedName name="EOLSwaps">Configuration!$E$18</definedName>
    <definedName name="EOLSwapsHedge">Configuration!$E$17</definedName>
    <definedName name="EveningStart">Configuration!$D$52</definedName>
    <definedName name="FetchDate">Main!$F$16</definedName>
    <definedName name="Libor">Configuration!$E$12</definedName>
    <definedName name="MorningStart">Configuration!$D$42</definedName>
    <definedName name="NGPrice">Configuration!$E$10</definedName>
    <definedName name="NGVol">Configuration!$E$11</definedName>
    <definedName name="OptionsImport">Configuration!$E$38</definedName>
    <definedName name="PricesImport">Configuration!$E$31</definedName>
    <definedName name="_xlnm.Print_Area" localSheetId="2">'Delta-Price'!$A$1:$O$113</definedName>
    <definedName name="_xlnm.Print_Area" localSheetId="3">'Delta-Vol'!$A$1:$O$113</definedName>
    <definedName name="_xlnm.Print_Area" localSheetId="13">Options!$C$1:$L$1075</definedName>
    <definedName name="_xlnm.Print_Area" localSheetId="12">PNL!$C$1:$R$101</definedName>
    <definedName name="_xlnm.Print_Area" localSheetId="0">'PNL-Price'!$A$1:$O$113</definedName>
    <definedName name="_xlnm.Print_Area" localSheetId="1">'PNL-Vol'!$A$1:$O$113</definedName>
    <definedName name="_xlnm.Print_Area" localSheetId="11">Position!$C$1:$AH$101</definedName>
    <definedName name="_xlnm.Print_Area" localSheetId="14">Swaps!$C$1:$J$1120</definedName>
    <definedName name="_xlnm.Print_Area" localSheetId="4">'Vega-Price'!$A$1:$O$113</definedName>
    <definedName name="_xlnm.Print_Area" localSheetId="5">'Vega-Vol'!$A$1:$O$113</definedName>
    <definedName name="PutCallPrefix">Configuration!$F$24</definedName>
    <definedName name="PutsInput">Configuration!$E$26</definedName>
    <definedName name="RelationsImport">Configuration!$E$39</definedName>
    <definedName name="SkewImport">Configuration!$E$33</definedName>
    <definedName name="SwapsImport">Configuration!$E$37</definedName>
    <definedName name="TodayDate">Main!$G$7</definedName>
    <definedName name="VolsImport">Configuration!$E$32</definedName>
  </definedNames>
  <calcPr calcId="92512" calcMode="manual" calcOnSave="0"/>
</workbook>
</file>

<file path=xl/calcChain.xml><?xml version="1.0" encoding="utf-8"?>
<calcChain xmlns="http://schemas.openxmlformats.org/spreadsheetml/2006/main">
  <c r="A2" i="3" l="1"/>
  <c r="E2" i="3"/>
  <c r="F2" i="3"/>
  <c r="G2" i="3"/>
  <c r="H2" i="3"/>
  <c r="I2" i="3"/>
  <c r="K2" i="3"/>
  <c r="L2" i="3"/>
  <c r="M2" i="3"/>
  <c r="N2" i="3"/>
  <c r="O2" i="3"/>
  <c r="A3" i="3"/>
  <c r="E3" i="3"/>
  <c r="F3" i="3"/>
  <c r="G3" i="3"/>
  <c r="H3" i="3"/>
  <c r="I3" i="3"/>
  <c r="J3" i="3"/>
  <c r="K3" i="3"/>
  <c r="L3" i="3"/>
  <c r="M3" i="3"/>
  <c r="N3" i="3"/>
  <c r="O3" i="3"/>
  <c r="D4" i="3"/>
  <c r="E4" i="3"/>
  <c r="F4" i="3"/>
  <c r="G4" i="3"/>
  <c r="H4" i="3"/>
  <c r="I4" i="3"/>
  <c r="J4" i="3"/>
  <c r="K4" i="3"/>
  <c r="L4" i="3"/>
  <c r="M4" i="3"/>
  <c r="N4" i="3"/>
  <c r="O4" i="3"/>
  <c r="A5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S5" i="3"/>
  <c r="T5" i="3"/>
  <c r="U5" i="3"/>
  <c r="V5" i="3"/>
  <c r="W5" i="3"/>
  <c r="X5" i="3"/>
  <c r="Y5" i="3"/>
  <c r="Z5" i="3"/>
  <c r="AA5" i="3"/>
  <c r="AB5" i="3"/>
  <c r="AC5" i="3"/>
  <c r="A6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S6" i="3"/>
  <c r="T6" i="3"/>
  <c r="U6" i="3"/>
  <c r="V6" i="3"/>
  <c r="W6" i="3"/>
  <c r="X6" i="3"/>
  <c r="Y6" i="3"/>
  <c r="Z6" i="3"/>
  <c r="AA6" i="3"/>
  <c r="AB6" i="3"/>
  <c r="AC6" i="3"/>
  <c r="A7" i="3"/>
  <c r="B7" i="3"/>
  <c r="C7" i="3"/>
  <c r="D7" i="3"/>
  <c r="E7" i="3"/>
  <c r="F7" i="3"/>
  <c r="G7" i="3"/>
  <c r="H7" i="3"/>
  <c r="I7" i="3"/>
  <c r="J7" i="3"/>
  <c r="K7" i="3"/>
  <c r="L7" i="3"/>
  <c r="M7" i="3"/>
  <c r="N7" i="3"/>
  <c r="O7" i="3"/>
  <c r="S7" i="3"/>
  <c r="T7" i="3"/>
  <c r="U7" i="3"/>
  <c r="V7" i="3"/>
  <c r="W7" i="3"/>
  <c r="X7" i="3"/>
  <c r="Y7" i="3"/>
  <c r="Z7" i="3"/>
  <c r="AA7" i="3"/>
  <c r="AB7" i="3"/>
  <c r="AC7" i="3"/>
  <c r="A8" i="3"/>
  <c r="B8" i="3"/>
  <c r="C8" i="3"/>
  <c r="D8" i="3"/>
  <c r="E8" i="3"/>
  <c r="F8" i="3"/>
  <c r="G8" i="3"/>
  <c r="H8" i="3"/>
  <c r="I8" i="3"/>
  <c r="J8" i="3"/>
  <c r="K8" i="3"/>
  <c r="L8" i="3"/>
  <c r="M8" i="3"/>
  <c r="N8" i="3"/>
  <c r="O8" i="3"/>
  <c r="S8" i="3"/>
  <c r="T8" i="3"/>
  <c r="U8" i="3"/>
  <c r="V8" i="3"/>
  <c r="W8" i="3"/>
  <c r="X8" i="3"/>
  <c r="Y8" i="3"/>
  <c r="Z8" i="3"/>
  <c r="AA8" i="3"/>
  <c r="AB8" i="3"/>
  <c r="AC8" i="3"/>
  <c r="A9" i="3"/>
  <c r="B9" i="3"/>
  <c r="C9" i="3"/>
  <c r="D9" i="3"/>
  <c r="E9" i="3"/>
  <c r="F9" i="3"/>
  <c r="G9" i="3"/>
  <c r="H9" i="3"/>
  <c r="I9" i="3"/>
  <c r="J9" i="3"/>
  <c r="K9" i="3"/>
  <c r="L9" i="3"/>
  <c r="M9" i="3"/>
  <c r="N9" i="3"/>
  <c r="O9" i="3"/>
  <c r="S9" i="3"/>
  <c r="T9" i="3"/>
  <c r="U9" i="3"/>
  <c r="V9" i="3"/>
  <c r="W9" i="3"/>
  <c r="X9" i="3"/>
  <c r="Y9" i="3"/>
  <c r="Z9" i="3"/>
  <c r="AA9" i="3"/>
  <c r="AB9" i="3"/>
  <c r="AC9" i="3"/>
  <c r="A10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S10" i="3"/>
  <c r="T10" i="3"/>
  <c r="U10" i="3"/>
  <c r="V10" i="3"/>
  <c r="W10" i="3"/>
  <c r="X10" i="3"/>
  <c r="Y10" i="3"/>
  <c r="Z10" i="3"/>
  <c r="AA10" i="3"/>
  <c r="AB10" i="3"/>
  <c r="AC10" i="3"/>
  <c r="A11" i="3"/>
  <c r="B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S11" i="3"/>
  <c r="T11" i="3"/>
  <c r="U11" i="3"/>
  <c r="V11" i="3"/>
  <c r="W11" i="3"/>
  <c r="X11" i="3"/>
  <c r="Y11" i="3"/>
  <c r="Z11" i="3"/>
  <c r="AA11" i="3"/>
  <c r="AB11" i="3"/>
  <c r="AC11" i="3"/>
  <c r="A12" i="3"/>
  <c r="B12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S12" i="3"/>
  <c r="T12" i="3"/>
  <c r="U12" i="3"/>
  <c r="V12" i="3"/>
  <c r="W12" i="3"/>
  <c r="X12" i="3"/>
  <c r="Y12" i="3"/>
  <c r="Z12" i="3"/>
  <c r="AA12" i="3"/>
  <c r="AB12" i="3"/>
  <c r="AC12" i="3"/>
  <c r="A13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S13" i="3"/>
  <c r="T13" i="3"/>
  <c r="U13" i="3"/>
  <c r="V13" i="3"/>
  <c r="W13" i="3"/>
  <c r="X13" i="3"/>
  <c r="Y13" i="3"/>
  <c r="Z13" i="3"/>
  <c r="AA13" i="3"/>
  <c r="AB13" i="3"/>
  <c r="AC13" i="3"/>
  <c r="A14" i="3"/>
  <c r="B14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S14" i="3"/>
  <c r="T14" i="3"/>
  <c r="U14" i="3"/>
  <c r="V14" i="3"/>
  <c r="W14" i="3"/>
  <c r="X14" i="3"/>
  <c r="Y14" i="3"/>
  <c r="Z14" i="3"/>
  <c r="AA14" i="3"/>
  <c r="AB14" i="3"/>
  <c r="AC14" i="3"/>
  <c r="A15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S15" i="3"/>
  <c r="T15" i="3"/>
  <c r="U15" i="3"/>
  <c r="V15" i="3"/>
  <c r="W15" i="3"/>
  <c r="X15" i="3"/>
  <c r="Y15" i="3"/>
  <c r="Z15" i="3"/>
  <c r="AA15" i="3"/>
  <c r="AB15" i="3"/>
  <c r="AC15" i="3"/>
  <c r="A16" i="3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S16" i="3"/>
  <c r="T16" i="3"/>
  <c r="U16" i="3"/>
  <c r="V16" i="3"/>
  <c r="W16" i="3"/>
  <c r="X16" i="3"/>
  <c r="Y16" i="3"/>
  <c r="Z16" i="3"/>
  <c r="AA16" i="3"/>
  <c r="AB16" i="3"/>
  <c r="AC16" i="3"/>
  <c r="A17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S17" i="3"/>
  <c r="T17" i="3"/>
  <c r="U17" i="3"/>
  <c r="V17" i="3"/>
  <c r="W17" i="3"/>
  <c r="X17" i="3"/>
  <c r="Y17" i="3"/>
  <c r="Z17" i="3"/>
  <c r="AA17" i="3"/>
  <c r="AB17" i="3"/>
  <c r="AC17" i="3"/>
  <c r="A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S18" i="3"/>
  <c r="T18" i="3"/>
  <c r="U18" i="3"/>
  <c r="V18" i="3"/>
  <c r="W18" i="3"/>
  <c r="X18" i="3"/>
  <c r="Y18" i="3"/>
  <c r="Z18" i="3"/>
  <c r="AA18" i="3"/>
  <c r="AB18" i="3"/>
  <c r="AC18" i="3"/>
  <c r="A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S19" i="3"/>
  <c r="T19" i="3"/>
  <c r="U19" i="3"/>
  <c r="V19" i="3"/>
  <c r="W19" i="3"/>
  <c r="X19" i="3"/>
  <c r="Y19" i="3"/>
  <c r="Z19" i="3"/>
  <c r="AA19" i="3"/>
  <c r="AB19" i="3"/>
  <c r="AC19" i="3"/>
  <c r="A20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S20" i="3"/>
  <c r="T20" i="3"/>
  <c r="U20" i="3"/>
  <c r="V20" i="3"/>
  <c r="W20" i="3"/>
  <c r="X20" i="3"/>
  <c r="Y20" i="3"/>
  <c r="Z20" i="3"/>
  <c r="AA20" i="3"/>
  <c r="AB20" i="3"/>
  <c r="AC20" i="3"/>
  <c r="A21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S21" i="3"/>
  <c r="T21" i="3"/>
  <c r="U21" i="3"/>
  <c r="V21" i="3"/>
  <c r="W21" i="3"/>
  <c r="X21" i="3"/>
  <c r="Y21" i="3"/>
  <c r="Z21" i="3"/>
  <c r="AA21" i="3"/>
  <c r="AB21" i="3"/>
  <c r="AC21" i="3"/>
  <c r="A22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S22" i="3"/>
  <c r="T22" i="3"/>
  <c r="U22" i="3"/>
  <c r="V22" i="3"/>
  <c r="W22" i="3"/>
  <c r="X22" i="3"/>
  <c r="Y22" i="3"/>
  <c r="Z22" i="3"/>
  <c r="AA22" i="3"/>
  <c r="AB22" i="3"/>
  <c r="AC22" i="3"/>
  <c r="A23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S23" i="3"/>
  <c r="T23" i="3"/>
  <c r="U23" i="3"/>
  <c r="V23" i="3"/>
  <c r="W23" i="3"/>
  <c r="X23" i="3"/>
  <c r="Y23" i="3"/>
  <c r="Z23" i="3"/>
  <c r="AA23" i="3"/>
  <c r="AB23" i="3"/>
  <c r="AC23" i="3"/>
  <c r="A24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S24" i="3"/>
  <c r="T24" i="3"/>
  <c r="U24" i="3"/>
  <c r="V24" i="3"/>
  <c r="W24" i="3"/>
  <c r="X24" i="3"/>
  <c r="Y24" i="3"/>
  <c r="Z24" i="3"/>
  <c r="AA24" i="3"/>
  <c r="AB24" i="3"/>
  <c r="AC24" i="3"/>
  <c r="A25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S25" i="3"/>
  <c r="T25" i="3"/>
  <c r="U25" i="3"/>
  <c r="V25" i="3"/>
  <c r="W25" i="3"/>
  <c r="X25" i="3"/>
  <c r="Y25" i="3"/>
  <c r="Z25" i="3"/>
  <c r="AA25" i="3"/>
  <c r="AB25" i="3"/>
  <c r="AC25" i="3"/>
  <c r="A26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S26" i="3"/>
  <c r="T26" i="3"/>
  <c r="U26" i="3"/>
  <c r="V26" i="3"/>
  <c r="W26" i="3"/>
  <c r="X26" i="3"/>
  <c r="Y26" i="3"/>
  <c r="Z26" i="3"/>
  <c r="AA26" i="3"/>
  <c r="AB26" i="3"/>
  <c r="AC26" i="3"/>
  <c r="A27" i="3"/>
  <c r="B27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S27" i="3"/>
  <c r="T27" i="3"/>
  <c r="U27" i="3"/>
  <c r="V27" i="3"/>
  <c r="W27" i="3"/>
  <c r="X27" i="3"/>
  <c r="Y27" i="3"/>
  <c r="Z27" i="3"/>
  <c r="AA27" i="3"/>
  <c r="AB27" i="3"/>
  <c r="AC27" i="3"/>
  <c r="A28" i="3"/>
  <c r="B28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S28" i="3"/>
  <c r="T28" i="3"/>
  <c r="U28" i="3"/>
  <c r="V28" i="3"/>
  <c r="W28" i="3"/>
  <c r="X28" i="3"/>
  <c r="Y28" i="3"/>
  <c r="Z28" i="3"/>
  <c r="AA28" i="3"/>
  <c r="AB28" i="3"/>
  <c r="AC28" i="3"/>
  <c r="A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S29" i="3"/>
  <c r="T29" i="3"/>
  <c r="U29" i="3"/>
  <c r="V29" i="3"/>
  <c r="W29" i="3"/>
  <c r="X29" i="3"/>
  <c r="Y29" i="3"/>
  <c r="Z29" i="3"/>
  <c r="AA29" i="3"/>
  <c r="AB29" i="3"/>
  <c r="AC29" i="3"/>
  <c r="A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S30" i="3"/>
  <c r="T30" i="3"/>
  <c r="U30" i="3"/>
  <c r="V30" i="3"/>
  <c r="W30" i="3"/>
  <c r="X30" i="3"/>
  <c r="Y30" i="3"/>
  <c r="Z30" i="3"/>
  <c r="AA30" i="3"/>
  <c r="AB30" i="3"/>
  <c r="AC30" i="3"/>
  <c r="A31" i="3"/>
  <c r="B31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S31" i="3"/>
  <c r="T31" i="3"/>
  <c r="U31" i="3"/>
  <c r="V31" i="3"/>
  <c r="W31" i="3"/>
  <c r="X31" i="3"/>
  <c r="Y31" i="3"/>
  <c r="Z31" i="3"/>
  <c r="AA31" i="3"/>
  <c r="AB31" i="3"/>
  <c r="AC31" i="3"/>
  <c r="A32" i="3"/>
  <c r="B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S32" i="3"/>
  <c r="T32" i="3"/>
  <c r="U32" i="3"/>
  <c r="V32" i="3"/>
  <c r="W32" i="3"/>
  <c r="X32" i="3"/>
  <c r="Y32" i="3"/>
  <c r="Z32" i="3"/>
  <c r="AA32" i="3"/>
  <c r="AB32" i="3"/>
  <c r="AC32" i="3"/>
  <c r="A33" i="3"/>
  <c r="B33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S33" i="3"/>
  <c r="T33" i="3"/>
  <c r="U33" i="3"/>
  <c r="V33" i="3"/>
  <c r="W33" i="3"/>
  <c r="X33" i="3"/>
  <c r="Y33" i="3"/>
  <c r="Z33" i="3"/>
  <c r="AA33" i="3"/>
  <c r="AB33" i="3"/>
  <c r="AC33" i="3"/>
  <c r="A34" i="3"/>
  <c r="B34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S34" i="3"/>
  <c r="T34" i="3"/>
  <c r="U34" i="3"/>
  <c r="V34" i="3"/>
  <c r="W34" i="3"/>
  <c r="X34" i="3"/>
  <c r="Y34" i="3"/>
  <c r="Z34" i="3"/>
  <c r="AA34" i="3"/>
  <c r="AB34" i="3"/>
  <c r="AC34" i="3"/>
  <c r="A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S35" i="3"/>
  <c r="T35" i="3"/>
  <c r="U35" i="3"/>
  <c r="V35" i="3"/>
  <c r="W35" i="3"/>
  <c r="X35" i="3"/>
  <c r="Y35" i="3"/>
  <c r="Z35" i="3"/>
  <c r="AA35" i="3"/>
  <c r="AB35" i="3"/>
  <c r="AC35" i="3"/>
  <c r="A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S36" i="3"/>
  <c r="T36" i="3"/>
  <c r="U36" i="3"/>
  <c r="V36" i="3"/>
  <c r="W36" i="3"/>
  <c r="X36" i="3"/>
  <c r="Y36" i="3"/>
  <c r="Z36" i="3"/>
  <c r="AA36" i="3"/>
  <c r="AB36" i="3"/>
  <c r="AC36" i="3"/>
  <c r="A37" i="3"/>
  <c r="B37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S37" i="3"/>
  <c r="T37" i="3"/>
  <c r="U37" i="3"/>
  <c r="V37" i="3"/>
  <c r="W37" i="3"/>
  <c r="X37" i="3"/>
  <c r="Y37" i="3"/>
  <c r="Z37" i="3"/>
  <c r="AA37" i="3"/>
  <c r="AB37" i="3"/>
  <c r="AC37" i="3"/>
  <c r="A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S38" i="3"/>
  <c r="T38" i="3"/>
  <c r="U38" i="3"/>
  <c r="V38" i="3"/>
  <c r="W38" i="3"/>
  <c r="X38" i="3"/>
  <c r="Y38" i="3"/>
  <c r="Z38" i="3"/>
  <c r="AA38" i="3"/>
  <c r="AB38" i="3"/>
  <c r="AC38" i="3"/>
  <c r="A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S39" i="3"/>
  <c r="T39" i="3"/>
  <c r="U39" i="3"/>
  <c r="V39" i="3"/>
  <c r="W39" i="3"/>
  <c r="X39" i="3"/>
  <c r="Y39" i="3"/>
  <c r="Z39" i="3"/>
  <c r="AA39" i="3"/>
  <c r="AB39" i="3"/>
  <c r="AC39" i="3"/>
  <c r="A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S40" i="3"/>
  <c r="T40" i="3"/>
  <c r="U40" i="3"/>
  <c r="V40" i="3"/>
  <c r="W40" i="3"/>
  <c r="X40" i="3"/>
  <c r="Y40" i="3"/>
  <c r="Z40" i="3"/>
  <c r="AA40" i="3"/>
  <c r="AB40" i="3"/>
  <c r="AC40" i="3"/>
  <c r="A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S41" i="3"/>
  <c r="T41" i="3"/>
  <c r="U41" i="3"/>
  <c r="V41" i="3"/>
  <c r="W41" i="3"/>
  <c r="X41" i="3"/>
  <c r="Y41" i="3"/>
  <c r="Z41" i="3"/>
  <c r="AA41" i="3"/>
  <c r="AB41" i="3"/>
  <c r="AC41" i="3"/>
  <c r="A42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S42" i="3"/>
  <c r="T42" i="3"/>
  <c r="U42" i="3"/>
  <c r="V42" i="3"/>
  <c r="W42" i="3"/>
  <c r="X42" i="3"/>
  <c r="Y42" i="3"/>
  <c r="Z42" i="3"/>
  <c r="AA42" i="3"/>
  <c r="AB42" i="3"/>
  <c r="AC42" i="3"/>
  <c r="A43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S43" i="3"/>
  <c r="T43" i="3"/>
  <c r="U43" i="3"/>
  <c r="V43" i="3"/>
  <c r="W43" i="3"/>
  <c r="X43" i="3"/>
  <c r="Y43" i="3"/>
  <c r="Z43" i="3"/>
  <c r="AA43" i="3"/>
  <c r="AB43" i="3"/>
  <c r="AC43" i="3"/>
  <c r="A44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S44" i="3"/>
  <c r="T44" i="3"/>
  <c r="U44" i="3"/>
  <c r="V44" i="3"/>
  <c r="W44" i="3"/>
  <c r="X44" i="3"/>
  <c r="Y44" i="3"/>
  <c r="Z44" i="3"/>
  <c r="AA44" i="3"/>
  <c r="AB44" i="3"/>
  <c r="AC44" i="3"/>
  <c r="A45" i="3"/>
  <c r="B45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S45" i="3"/>
  <c r="T45" i="3"/>
  <c r="U45" i="3"/>
  <c r="V45" i="3"/>
  <c r="W45" i="3"/>
  <c r="X45" i="3"/>
  <c r="Y45" i="3"/>
  <c r="Z45" i="3"/>
  <c r="AA45" i="3"/>
  <c r="AB45" i="3"/>
  <c r="AC45" i="3"/>
  <c r="A46" i="3"/>
  <c r="B46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S46" i="3"/>
  <c r="T46" i="3"/>
  <c r="U46" i="3"/>
  <c r="V46" i="3"/>
  <c r="W46" i="3"/>
  <c r="X46" i="3"/>
  <c r="Y46" i="3"/>
  <c r="Z46" i="3"/>
  <c r="AA46" i="3"/>
  <c r="AB46" i="3"/>
  <c r="AC46" i="3"/>
  <c r="A47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S47" i="3"/>
  <c r="T47" i="3"/>
  <c r="U47" i="3"/>
  <c r="V47" i="3"/>
  <c r="W47" i="3"/>
  <c r="X47" i="3"/>
  <c r="Y47" i="3"/>
  <c r="Z47" i="3"/>
  <c r="AA47" i="3"/>
  <c r="AB47" i="3"/>
  <c r="AC47" i="3"/>
  <c r="A48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S48" i="3"/>
  <c r="T48" i="3"/>
  <c r="U48" i="3"/>
  <c r="V48" i="3"/>
  <c r="W48" i="3"/>
  <c r="X48" i="3"/>
  <c r="Y48" i="3"/>
  <c r="Z48" i="3"/>
  <c r="AA48" i="3"/>
  <c r="AB48" i="3"/>
  <c r="AC48" i="3"/>
  <c r="A49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S49" i="3"/>
  <c r="T49" i="3"/>
  <c r="U49" i="3"/>
  <c r="V49" i="3"/>
  <c r="W49" i="3"/>
  <c r="X49" i="3"/>
  <c r="Y49" i="3"/>
  <c r="Z49" i="3"/>
  <c r="AA49" i="3"/>
  <c r="AB49" i="3"/>
  <c r="AC49" i="3"/>
  <c r="A50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S50" i="3"/>
  <c r="T50" i="3"/>
  <c r="U50" i="3"/>
  <c r="V50" i="3"/>
  <c r="W50" i="3"/>
  <c r="X50" i="3"/>
  <c r="Y50" i="3"/>
  <c r="Z50" i="3"/>
  <c r="AA50" i="3"/>
  <c r="AB50" i="3"/>
  <c r="AC50" i="3"/>
  <c r="A51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S51" i="3"/>
  <c r="T51" i="3"/>
  <c r="U51" i="3"/>
  <c r="V51" i="3"/>
  <c r="W51" i="3"/>
  <c r="X51" i="3"/>
  <c r="Y51" i="3"/>
  <c r="Z51" i="3"/>
  <c r="AA51" i="3"/>
  <c r="AB51" i="3"/>
  <c r="AC51" i="3"/>
  <c r="A52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S52" i="3"/>
  <c r="T52" i="3"/>
  <c r="U52" i="3"/>
  <c r="V52" i="3"/>
  <c r="W52" i="3"/>
  <c r="X52" i="3"/>
  <c r="Y52" i="3"/>
  <c r="Z52" i="3"/>
  <c r="AA52" i="3"/>
  <c r="AB52" i="3"/>
  <c r="AC52" i="3"/>
  <c r="A53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S53" i="3"/>
  <c r="T53" i="3"/>
  <c r="U53" i="3"/>
  <c r="V53" i="3"/>
  <c r="W53" i="3"/>
  <c r="X53" i="3"/>
  <c r="Y53" i="3"/>
  <c r="Z53" i="3"/>
  <c r="AA53" i="3"/>
  <c r="AB53" i="3"/>
  <c r="AC53" i="3"/>
  <c r="A54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S54" i="3"/>
  <c r="T54" i="3"/>
  <c r="U54" i="3"/>
  <c r="V54" i="3"/>
  <c r="W54" i="3"/>
  <c r="X54" i="3"/>
  <c r="Y54" i="3"/>
  <c r="Z54" i="3"/>
  <c r="AA54" i="3"/>
  <c r="AB54" i="3"/>
  <c r="AC54" i="3"/>
  <c r="A55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S55" i="3"/>
  <c r="T55" i="3"/>
  <c r="U55" i="3"/>
  <c r="V55" i="3"/>
  <c r="W55" i="3"/>
  <c r="X55" i="3"/>
  <c r="Y55" i="3"/>
  <c r="Z55" i="3"/>
  <c r="AA55" i="3"/>
  <c r="AB55" i="3"/>
  <c r="AC55" i="3"/>
  <c r="A56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S56" i="3"/>
  <c r="T56" i="3"/>
  <c r="U56" i="3"/>
  <c r="V56" i="3"/>
  <c r="W56" i="3"/>
  <c r="X56" i="3"/>
  <c r="Y56" i="3"/>
  <c r="Z56" i="3"/>
  <c r="AA56" i="3"/>
  <c r="AB56" i="3"/>
  <c r="AC56" i="3"/>
  <c r="A57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S57" i="3"/>
  <c r="T57" i="3"/>
  <c r="U57" i="3"/>
  <c r="V57" i="3"/>
  <c r="W57" i="3"/>
  <c r="X57" i="3"/>
  <c r="Y57" i="3"/>
  <c r="Z57" i="3"/>
  <c r="AA57" i="3"/>
  <c r="AB57" i="3"/>
  <c r="A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S58" i="3"/>
  <c r="T58" i="3"/>
  <c r="U58" i="3"/>
  <c r="V58" i="3"/>
  <c r="W58" i="3"/>
  <c r="X58" i="3"/>
  <c r="Y58" i="3"/>
  <c r="Z58" i="3"/>
  <c r="AA58" i="3"/>
  <c r="AB58" i="3"/>
  <c r="A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S59" i="3"/>
  <c r="T59" i="3"/>
  <c r="U59" i="3"/>
  <c r="V59" i="3"/>
  <c r="W59" i="3"/>
  <c r="X59" i="3"/>
  <c r="Y59" i="3"/>
  <c r="Z59" i="3"/>
  <c r="AA59" i="3"/>
  <c r="AB59" i="3"/>
  <c r="A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S60" i="3"/>
  <c r="T60" i="3"/>
  <c r="U60" i="3"/>
  <c r="V60" i="3"/>
  <c r="W60" i="3"/>
  <c r="X60" i="3"/>
  <c r="Y60" i="3"/>
  <c r="Z60" i="3"/>
  <c r="AA60" i="3"/>
  <c r="AB60" i="3"/>
  <c r="A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S61" i="3"/>
  <c r="T61" i="3"/>
  <c r="U61" i="3"/>
  <c r="V61" i="3"/>
  <c r="W61" i="3"/>
  <c r="X61" i="3"/>
  <c r="Y61" i="3"/>
  <c r="Z61" i="3"/>
  <c r="AA61" i="3"/>
  <c r="AB61" i="3"/>
  <c r="A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S62" i="3"/>
  <c r="T62" i="3"/>
  <c r="U62" i="3"/>
  <c r="V62" i="3"/>
  <c r="W62" i="3"/>
  <c r="X62" i="3"/>
  <c r="Y62" i="3"/>
  <c r="Z62" i="3"/>
  <c r="AA62" i="3"/>
  <c r="AB62" i="3"/>
  <c r="A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S63" i="3"/>
  <c r="T63" i="3"/>
  <c r="U63" i="3"/>
  <c r="V63" i="3"/>
  <c r="W63" i="3"/>
  <c r="X63" i="3"/>
  <c r="Y63" i="3"/>
  <c r="Z63" i="3"/>
  <c r="AA63" i="3"/>
  <c r="AB63" i="3"/>
  <c r="AC63" i="3"/>
  <c r="A64" i="3"/>
  <c r="B64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S64" i="3"/>
  <c r="T64" i="3"/>
  <c r="U64" i="3"/>
  <c r="V64" i="3"/>
  <c r="W64" i="3"/>
  <c r="X64" i="3"/>
  <c r="Y64" i="3"/>
  <c r="Z64" i="3"/>
  <c r="AA64" i="3"/>
  <c r="AB64" i="3"/>
  <c r="AC64" i="3"/>
  <c r="A65" i="3"/>
  <c r="B65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S65" i="3"/>
  <c r="T65" i="3"/>
  <c r="U65" i="3"/>
  <c r="V65" i="3"/>
  <c r="W65" i="3"/>
  <c r="X65" i="3"/>
  <c r="Y65" i="3"/>
  <c r="Z65" i="3"/>
  <c r="AA65" i="3"/>
  <c r="AB65" i="3"/>
  <c r="AC65" i="3"/>
  <c r="A66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S66" i="3"/>
  <c r="T66" i="3"/>
  <c r="U66" i="3"/>
  <c r="V66" i="3"/>
  <c r="W66" i="3"/>
  <c r="X66" i="3"/>
  <c r="Y66" i="3"/>
  <c r="Z66" i="3"/>
  <c r="AA66" i="3"/>
  <c r="AB66" i="3"/>
  <c r="AC66" i="3"/>
  <c r="A67" i="3"/>
  <c r="B67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S67" i="3"/>
  <c r="T67" i="3"/>
  <c r="U67" i="3"/>
  <c r="V67" i="3"/>
  <c r="W67" i="3"/>
  <c r="X67" i="3"/>
  <c r="Y67" i="3"/>
  <c r="Z67" i="3"/>
  <c r="AA67" i="3"/>
  <c r="AB67" i="3"/>
  <c r="AC67" i="3"/>
  <c r="A68" i="3"/>
  <c r="B68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S68" i="3"/>
  <c r="T68" i="3"/>
  <c r="U68" i="3"/>
  <c r="V68" i="3"/>
  <c r="W68" i="3"/>
  <c r="X68" i="3"/>
  <c r="Y68" i="3"/>
  <c r="Z68" i="3"/>
  <c r="AA68" i="3"/>
  <c r="AB68" i="3"/>
  <c r="AC68" i="3"/>
  <c r="A69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S69" i="3"/>
  <c r="T69" i="3"/>
  <c r="U69" i="3"/>
  <c r="V69" i="3"/>
  <c r="W69" i="3"/>
  <c r="X69" i="3"/>
  <c r="Y69" i="3"/>
  <c r="Z69" i="3"/>
  <c r="AA69" i="3"/>
  <c r="AB69" i="3"/>
  <c r="AC69" i="3"/>
  <c r="A70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S70" i="3"/>
  <c r="T70" i="3"/>
  <c r="U70" i="3"/>
  <c r="V70" i="3"/>
  <c r="W70" i="3"/>
  <c r="X70" i="3"/>
  <c r="Y70" i="3"/>
  <c r="Z70" i="3"/>
  <c r="AA70" i="3"/>
  <c r="AB70" i="3"/>
  <c r="AC70" i="3"/>
  <c r="A71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S71" i="3"/>
  <c r="T71" i="3"/>
  <c r="U71" i="3"/>
  <c r="V71" i="3"/>
  <c r="W71" i="3"/>
  <c r="X71" i="3"/>
  <c r="Y71" i="3"/>
  <c r="Z71" i="3"/>
  <c r="AA71" i="3"/>
  <c r="AB71" i="3"/>
  <c r="AC71" i="3"/>
  <c r="A72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S72" i="3"/>
  <c r="T72" i="3"/>
  <c r="U72" i="3"/>
  <c r="V72" i="3"/>
  <c r="W72" i="3"/>
  <c r="X72" i="3"/>
  <c r="Y72" i="3"/>
  <c r="Z72" i="3"/>
  <c r="AA72" i="3"/>
  <c r="AB72" i="3"/>
  <c r="AC72" i="3"/>
  <c r="A73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S73" i="3"/>
  <c r="T73" i="3"/>
  <c r="U73" i="3"/>
  <c r="V73" i="3"/>
  <c r="W73" i="3"/>
  <c r="X73" i="3"/>
  <c r="Y73" i="3"/>
  <c r="Z73" i="3"/>
  <c r="AA73" i="3"/>
  <c r="AB73" i="3"/>
  <c r="AC73" i="3"/>
  <c r="A74" i="3"/>
  <c r="B74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S74" i="3"/>
  <c r="T74" i="3"/>
  <c r="U74" i="3"/>
  <c r="V74" i="3"/>
  <c r="W74" i="3"/>
  <c r="X74" i="3"/>
  <c r="Y74" i="3"/>
  <c r="Z74" i="3"/>
  <c r="AA74" i="3"/>
  <c r="AB74" i="3"/>
  <c r="AC74" i="3"/>
  <c r="A75" i="3"/>
  <c r="B75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S75" i="3"/>
  <c r="T75" i="3"/>
  <c r="U75" i="3"/>
  <c r="V75" i="3"/>
  <c r="W75" i="3"/>
  <c r="X75" i="3"/>
  <c r="Y75" i="3"/>
  <c r="Z75" i="3"/>
  <c r="AA75" i="3"/>
  <c r="AB75" i="3"/>
  <c r="AC75" i="3"/>
  <c r="A76" i="3"/>
  <c r="B76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S76" i="3"/>
  <c r="T76" i="3"/>
  <c r="U76" i="3"/>
  <c r="V76" i="3"/>
  <c r="W76" i="3"/>
  <c r="X76" i="3"/>
  <c r="Y76" i="3"/>
  <c r="Z76" i="3"/>
  <c r="AA76" i="3"/>
  <c r="AB76" i="3"/>
  <c r="AC76" i="3"/>
  <c r="A77" i="3"/>
  <c r="B77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S77" i="3"/>
  <c r="T77" i="3"/>
  <c r="U77" i="3"/>
  <c r="V77" i="3"/>
  <c r="W77" i="3"/>
  <c r="X77" i="3"/>
  <c r="Y77" i="3"/>
  <c r="Z77" i="3"/>
  <c r="AA77" i="3"/>
  <c r="AB77" i="3"/>
  <c r="AC77" i="3"/>
  <c r="A78" i="3"/>
  <c r="B78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S78" i="3"/>
  <c r="T78" i="3"/>
  <c r="U78" i="3"/>
  <c r="V78" i="3"/>
  <c r="W78" i="3"/>
  <c r="X78" i="3"/>
  <c r="Y78" i="3"/>
  <c r="Z78" i="3"/>
  <c r="AA78" i="3"/>
  <c r="AB78" i="3"/>
  <c r="AC78" i="3"/>
  <c r="A79" i="3"/>
  <c r="B79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S79" i="3"/>
  <c r="T79" i="3"/>
  <c r="U79" i="3"/>
  <c r="V79" i="3"/>
  <c r="W79" i="3"/>
  <c r="X79" i="3"/>
  <c r="Y79" i="3"/>
  <c r="Z79" i="3"/>
  <c r="AA79" i="3"/>
  <c r="AB79" i="3"/>
  <c r="AC79" i="3"/>
  <c r="A80" i="3"/>
  <c r="B80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S80" i="3"/>
  <c r="T80" i="3"/>
  <c r="U80" i="3"/>
  <c r="V80" i="3"/>
  <c r="W80" i="3"/>
  <c r="X80" i="3"/>
  <c r="Y80" i="3"/>
  <c r="Z80" i="3"/>
  <c r="AA80" i="3"/>
  <c r="AB80" i="3"/>
  <c r="AC80" i="3"/>
  <c r="A81" i="3"/>
  <c r="B81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S81" i="3"/>
  <c r="T81" i="3"/>
  <c r="U81" i="3"/>
  <c r="V81" i="3"/>
  <c r="W81" i="3"/>
  <c r="X81" i="3"/>
  <c r="Y81" i="3"/>
  <c r="Z81" i="3"/>
  <c r="AA81" i="3"/>
  <c r="AB81" i="3"/>
  <c r="AC81" i="3"/>
  <c r="A82" i="3"/>
  <c r="B82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S82" i="3"/>
  <c r="T82" i="3"/>
  <c r="U82" i="3"/>
  <c r="V82" i="3"/>
  <c r="W82" i="3"/>
  <c r="X82" i="3"/>
  <c r="Y82" i="3"/>
  <c r="Z82" i="3"/>
  <c r="AA82" i="3"/>
  <c r="AB82" i="3"/>
  <c r="AC82" i="3"/>
  <c r="A83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S83" i="3"/>
  <c r="T83" i="3"/>
  <c r="U83" i="3"/>
  <c r="V83" i="3"/>
  <c r="W83" i="3"/>
  <c r="X83" i="3"/>
  <c r="Y83" i="3"/>
  <c r="Z83" i="3"/>
  <c r="AA83" i="3"/>
  <c r="AB83" i="3"/>
  <c r="AC83" i="3"/>
  <c r="A84" i="3"/>
  <c r="B84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S84" i="3"/>
  <c r="T84" i="3"/>
  <c r="U84" i="3"/>
  <c r="V84" i="3"/>
  <c r="W84" i="3"/>
  <c r="X84" i="3"/>
  <c r="Y84" i="3"/>
  <c r="Z84" i="3"/>
  <c r="AA84" i="3"/>
  <c r="AB84" i="3"/>
  <c r="AC84" i="3"/>
  <c r="A85" i="3"/>
  <c r="B85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S85" i="3"/>
  <c r="T85" i="3"/>
  <c r="U85" i="3"/>
  <c r="V85" i="3"/>
  <c r="W85" i="3"/>
  <c r="X85" i="3"/>
  <c r="Y85" i="3"/>
  <c r="Z85" i="3"/>
  <c r="AA85" i="3"/>
  <c r="AB85" i="3"/>
  <c r="AC85" i="3"/>
  <c r="A86" i="3"/>
  <c r="B86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S86" i="3"/>
  <c r="T86" i="3"/>
  <c r="U86" i="3"/>
  <c r="V86" i="3"/>
  <c r="W86" i="3"/>
  <c r="X86" i="3"/>
  <c r="Y86" i="3"/>
  <c r="Z86" i="3"/>
  <c r="AA86" i="3"/>
  <c r="AB86" i="3"/>
  <c r="AC86" i="3"/>
  <c r="A87" i="3"/>
  <c r="B87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S87" i="3"/>
  <c r="T87" i="3"/>
  <c r="U87" i="3"/>
  <c r="V87" i="3"/>
  <c r="W87" i="3"/>
  <c r="X87" i="3"/>
  <c r="Y87" i="3"/>
  <c r="Z87" i="3"/>
  <c r="AA87" i="3"/>
  <c r="AB87" i="3"/>
  <c r="AC87" i="3"/>
  <c r="A88" i="3"/>
  <c r="B88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S88" i="3"/>
  <c r="T88" i="3"/>
  <c r="U88" i="3"/>
  <c r="V88" i="3"/>
  <c r="W88" i="3"/>
  <c r="X88" i="3"/>
  <c r="Y88" i="3"/>
  <c r="Z88" i="3"/>
  <c r="AA88" i="3"/>
  <c r="AB88" i="3"/>
  <c r="AC88" i="3"/>
  <c r="A89" i="3"/>
  <c r="B89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S89" i="3"/>
  <c r="T89" i="3"/>
  <c r="U89" i="3"/>
  <c r="V89" i="3"/>
  <c r="W89" i="3"/>
  <c r="X89" i="3"/>
  <c r="Y89" i="3"/>
  <c r="Z89" i="3"/>
  <c r="AA89" i="3"/>
  <c r="AB89" i="3"/>
  <c r="AC89" i="3"/>
  <c r="A90" i="3"/>
  <c r="B90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S90" i="3"/>
  <c r="T90" i="3"/>
  <c r="U90" i="3"/>
  <c r="V90" i="3"/>
  <c r="W90" i="3"/>
  <c r="X90" i="3"/>
  <c r="Y90" i="3"/>
  <c r="Z90" i="3"/>
  <c r="AA90" i="3"/>
  <c r="AB90" i="3"/>
  <c r="AC90" i="3"/>
  <c r="A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S91" i="3"/>
  <c r="T91" i="3"/>
  <c r="U91" i="3"/>
  <c r="V91" i="3"/>
  <c r="W91" i="3"/>
  <c r="X91" i="3"/>
  <c r="Y91" i="3"/>
  <c r="Z91" i="3"/>
  <c r="AA91" i="3"/>
  <c r="AB91" i="3"/>
  <c r="AC91" i="3"/>
  <c r="A92" i="3"/>
  <c r="B92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S92" i="3"/>
  <c r="T92" i="3"/>
  <c r="U92" i="3"/>
  <c r="V92" i="3"/>
  <c r="W92" i="3"/>
  <c r="X92" i="3"/>
  <c r="Y92" i="3"/>
  <c r="Z92" i="3"/>
  <c r="AA92" i="3"/>
  <c r="AB92" i="3"/>
  <c r="AC92" i="3"/>
  <c r="A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S93" i="3"/>
  <c r="T93" i="3"/>
  <c r="U93" i="3"/>
  <c r="V93" i="3"/>
  <c r="W93" i="3"/>
  <c r="X93" i="3"/>
  <c r="Y93" i="3"/>
  <c r="Z93" i="3"/>
  <c r="AA93" i="3"/>
  <c r="AB93" i="3"/>
  <c r="AC93" i="3"/>
  <c r="A94" i="3"/>
  <c r="B94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S94" i="3"/>
  <c r="T94" i="3"/>
  <c r="U94" i="3"/>
  <c r="V94" i="3"/>
  <c r="W94" i="3"/>
  <c r="X94" i="3"/>
  <c r="Y94" i="3"/>
  <c r="Z94" i="3"/>
  <c r="AA94" i="3"/>
  <c r="AB94" i="3"/>
  <c r="AC94" i="3"/>
  <c r="A95" i="3"/>
  <c r="B95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S95" i="3"/>
  <c r="T95" i="3"/>
  <c r="U95" i="3"/>
  <c r="V95" i="3"/>
  <c r="W95" i="3"/>
  <c r="X95" i="3"/>
  <c r="Y95" i="3"/>
  <c r="Z95" i="3"/>
  <c r="AA95" i="3"/>
  <c r="AB95" i="3"/>
  <c r="AC95" i="3"/>
  <c r="A96" i="3"/>
  <c r="B96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S96" i="3"/>
  <c r="T96" i="3"/>
  <c r="U96" i="3"/>
  <c r="V96" i="3"/>
  <c r="W96" i="3"/>
  <c r="X96" i="3"/>
  <c r="Y96" i="3"/>
  <c r="Z96" i="3"/>
  <c r="AA96" i="3"/>
  <c r="AB96" i="3"/>
  <c r="AC96" i="3"/>
  <c r="A97" i="3"/>
  <c r="B97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S97" i="3"/>
  <c r="T97" i="3"/>
  <c r="U97" i="3"/>
  <c r="V97" i="3"/>
  <c r="W97" i="3"/>
  <c r="X97" i="3"/>
  <c r="Y97" i="3"/>
  <c r="Z97" i="3"/>
  <c r="AA97" i="3"/>
  <c r="AB97" i="3"/>
  <c r="AC97" i="3"/>
  <c r="A98" i="3"/>
  <c r="B98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S98" i="3"/>
  <c r="T98" i="3"/>
  <c r="U98" i="3"/>
  <c r="V98" i="3"/>
  <c r="W98" i="3"/>
  <c r="X98" i="3"/>
  <c r="Y98" i="3"/>
  <c r="Z98" i="3"/>
  <c r="AA98" i="3"/>
  <c r="AB98" i="3"/>
  <c r="AC98" i="3"/>
  <c r="A99" i="3"/>
  <c r="B99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S99" i="3"/>
  <c r="T99" i="3"/>
  <c r="U99" i="3"/>
  <c r="V99" i="3"/>
  <c r="W99" i="3"/>
  <c r="X99" i="3"/>
  <c r="Y99" i="3"/>
  <c r="Z99" i="3"/>
  <c r="AA99" i="3"/>
  <c r="AB99" i="3"/>
  <c r="AC99" i="3"/>
  <c r="A100" i="3"/>
  <c r="B100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S100" i="3"/>
  <c r="T100" i="3"/>
  <c r="U100" i="3"/>
  <c r="V100" i="3"/>
  <c r="W100" i="3"/>
  <c r="X100" i="3"/>
  <c r="Y100" i="3"/>
  <c r="Z100" i="3"/>
  <c r="AA100" i="3"/>
  <c r="AB100" i="3"/>
  <c r="AC100" i="3"/>
  <c r="A101" i="3"/>
  <c r="B101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S101" i="3"/>
  <c r="T101" i="3"/>
  <c r="U101" i="3"/>
  <c r="V101" i="3"/>
  <c r="W101" i="3"/>
  <c r="X101" i="3"/>
  <c r="Y101" i="3"/>
  <c r="Z101" i="3"/>
  <c r="AA101" i="3"/>
  <c r="AB101" i="3"/>
  <c r="AC101" i="3"/>
  <c r="A102" i="3"/>
  <c r="B102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S102" i="3"/>
  <c r="T102" i="3"/>
  <c r="U102" i="3"/>
  <c r="V102" i="3"/>
  <c r="W102" i="3"/>
  <c r="X102" i="3"/>
  <c r="Y102" i="3"/>
  <c r="Z102" i="3"/>
  <c r="AA102" i="3"/>
  <c r="AB102" i="3"/>
  <c r="AC102" i="3"/>
  <c r="A103" i="3"/>
  <c r="B103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S103" i="3"/>
  <c r="T103" i="3"/>
  <c r="U103" i="3"/>
  <c r="V103" i="3"/>
  <c r="W103" i="3"/>
  <c r="X103" i="3"/>
  <c r="Y103" i="3"/>
  <c r="Z103" i="3"/>
  <c r="AA103" i="3"/>
  <c r="AB103" i="3"/>
  <c r="AC103" i="3"/>
  <c r="A104" i="3"/>
  <c r="B104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S104" i="3"/>
  <c r="T104" i="3"/>
  <c r="U104" i="3"/>
  <c r="V104" i="3"/>
  <c r="W104" i="3"/>
  <c r="X104" i="3"/>
  <c r="Y104" i="3"/>
  <c r="Z104" i="3"/>
  <c r="AA104" i="3"/>
  <c r="AB104" i="3"/>
  <c r="AC104" i="3"/>
  <c r="A105" i="3"/>
  <c r="B105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S105" i="3"/>
  <c r="T105" i="3"/>
  <c r="U105" i="3"/>
  <c r="V105" i="3"/>
  <c r="W105" i="3"/>
  <c r="X105" i="3"/>
  <c r="Y105" i="3"/>
  <c r="Z105" i="3"/>
  <c r="AA105" i="3"/>
  <c r="AB105" i="3"/>
  <c r="AC105" i="3"/>
  <c r="A106" i="3"/>
  <c r="B106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S106" i="3"/>
  <c r="T106" i="3"/>
  <c r="U106" i="3"/>
  <c r="V106" i="3"/>
  <c r="W106" i="3"/>
  <c r="X106" i="3"/>
  <c r="Y106" i="3"/>
  <c r="Z106" i="3"/>
  <c r="AA106" i="3"/>
  <c r="AB106" i="3"/>
  <c r="AC106" i="3"/>
  <c r="A107" i="3"/>
  <c r="B107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S107" i="3"/>
  <c r="T107" i="3"/>
  <c r="U107" i="3"/>
  <c r="V107" i="3"/>
  <c r="W107" i="3"/>
  <c r="X107" i="3"/>
  <c r="Y107" i="3"/>
  <c r="Z107" i="3"/>
  <c r="AA107" i="3"/>
  <c r="AB107" i="3"/>
  <c r="AC107" i="3"/>
  <c r="A108" i="3"/>
  <c r="B108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S108" i="3"/>
  <c r="T108" i="3"/>
  <c r="U108" i="3"/>
  <c r="V108" i="3"/>
  <c r="W108" i="3"/>
  <c r="X108" i="3"/>
  <c r="Y108" i="3"/>
  <c r="Z108" i="3"/>
  <c r="AA108" i="3"/>
  <c r="AB108" i="3"/>
  <c r="AC108" i="3"/>
  <c r="A109" i="3"/>
  <c r="B109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S109" i="3"/>
  <c r="T109" i="3"/>
  <c r="U109" i="3"/>
  <c r="V109" i="3"/>
  <c r="W109" i="3"/>
  <c r="X109" i="3"/>
  <c r="Y109" i="3"/>
  <c r="Z109" i="3"/>
  <c r="AA109" i="3"/>
  <c r="AB109" i="3"/>
  <c r="AC109" i="3"/>
  <c r="A110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S110" i="3"/>
  <c r="T110" i="3"/>
  <c r="U110" i="3"/>
  <c r="V110" i="3"/>
  <c r="W110" i="3"/>
  <c r="X110" i="3"/>
  <c r="Y110" i="3"/>
  <c r="Z110" i="3"/>
  <c r="AA110" i="3"/>
  <c r="AB110" i="3"/>
  <c r="AC110" i="3"/>
  <c r="A111" i="3"/>
  <c r="B111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S111" i="3"/>
  <c r="T111" i="3"/>
  <c r="U111" i="3"/>
  <c r="V111" i="3"/>
  <c r="W111" i="3"/>
  <c r="X111" i="3"/>
  <c r="Y111" i="3"/>
  <c r="Z111" i="3"/>
  <c r="AA111" i="3"/>
  <c r="AB111" i="3"/>
  <c r="AC111" i="3"/>
  <c r="A112" i="3"/>
  <c r="B112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S112" i="3"/>
  <c r="T112" i="3"/>
  <c r="U112" i="3"/>
  <c r="V112" i="3"/>
  <c r="W112" i="3"/>
  <c r="X112" i="3"/>
  <c r="Y112" i="3"/>
  <c r="Z112" i="3"/>
  <c r="AA112" i="3"/>
  <c r="AB112" i="3"/>
  <c r="AC112" i="3"/>
  <c r="A113" i="3"/>
  <c r="B113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S113" i="3"/>
  <c r="T113" i="3"/>
  <c r="U113" i="3"/>
  <c r="V113" i="3"/>
  <c r="W113" i="3"/>
  <c r="X113" i="3"/>
  <c r="Y113" i="3"/>
  <c r="Z113" i="3"/>
  <c r="AA113" i="3"/>
  <c r="AB113" i="3"/>
  <c r="AC113" i="3"/>
  <c r="A2" i="4"/>
  <c r="A3" i="4"/>
  <c r="E3" i="4"/>
  <c r="F3" i="4"/>
  <c r="G3" i="4"/>
  <c r="H3" i="4"/>
  <c r="I3" i="4"/>
  <c r="J3" i="4"/>
  <c r="K3" i="4"/>
  <c r="L3" i="4"/>
  <c r="M3" i="4"/>
  <c r="N3" i="4"/>
  <c r="O3" i="4"/>
  <c r="E4" i="4"/>
  <c r="F4" i="4"/>
  <c r="G4" i="4"/>
  <c r="H4" i="4"/>
  <c r="I4" i="4"/>
  <c r="J4" i="4"/>
  <c r="K4" i="4"/>
  <c r="L4" i="4"/>
  <c r="M4" i="4"/>
  <c r="N4" i="4"/>
  <c r="O4" i="4"/>
  <c r="A5" i="4"/>
  <c r="B5" i="4"/>
  <c r="C5" i="4"/>
  <c r="E5" i="4"/>
  <c r="F5" i="4"/>
  <c r="G5" i="4"/>
  <c r="H5" i="4"/>
  <c r="I5" i="4"/>
  <c r="J5" i="4"/>
  <c r="K5" i="4"/>
  <c r="L5" i="4"/>
  <c r="M5" i="4"/>
  <c r="N5" i="4"/>
  <c r="O5" i="4"/>
  <c r="S5" i="4"/>
  <c r="T5" i="4"/>
  <c r="U5" i="4"/>
  <c r="V5" i="4"/>
  <c r="W5" i="4"/>
  <c r="X5" i="4"/>
  <c r="Y5" i="4"/>
  <c r="Z5" i="4"/>
  <c r="AA5" i="4"/>
  <c r="AB5" i="4"/>
  <c r="AC5" i="4"/>
  <c r="A6" i="4"/>
  <c r="B6" i="4"/>
  <c r="C6" i="4"/>
  <c r="E6" i="4"/>
  <c r="F6" i="4"/>
  <c r="G6" i="4"/>
  <c r="H6" i="4"/>
  <c r="I6" i="4"/>
  <c r="J6" i="4"/>
  <c r="K6" i="4"/>
  <c r="L6" i="4"/>
  <c r="M6" i="4"/>
  <c r="N6" i="4"/>
  <c r="O6" i="4"/>
  <c r="S6" i="4"/>
  <c r="T6" i="4"/>
  <c r="U6" i="4"/>
  <c r="V6" i="4"/>
  <c r="W6" i="4"/>
  <c r="X6" i="4"/>
  <c r="Y6" i="4"/>
  <c r="Z6" i="4"/>
  <c r="AA6" i="4"/>
  <c r="AB6" i="4"/>
  <c r="AC6" i="4"/>
  <c r="A7" i="4"/>
  <c r="B7" i="4"/>
  <c r="C7" i="4"/>
  <c r="E7" i="4"/>
  <c r="F7" i="4"/>
  <c r="G7" i="4"/>
  <c r="H7" i="4"/>
  <c r="I7" i="4"/>
  <c r="J7" i="4"/>
  <c r="K7" i="4"/>
  <c r="L7" i="4"/>
  <c r="M7" i="4"/>
  <c r="N7" i="4"/>
  <c r="O7" i="4"/>
  <c r="S7" i="4"/>
  <c r="T7" i="4"/>
  <c r="U7" i="4"/>
  <c r="V7" i="4"/>
  <c r="W7" i="4"/>
  <c r="X7" i="4"/>
  <c r="Y7" i="4"/>
  <c r="Z7" i="4"/>
  <c r="AA7" i="4"/>
  <c r="AB7" i="4"/>
  <c r="AC7" i="4"/>
  <c r="A8" i="4"/>
  <c r="B8" i="4"/>
  <c r="C8" i="4"/>
  <c r="E8" i="4"/>
  <c r="F8" i="4"/>
  <c r="G8" i="4"/>
  <c r="H8" i="4"/>
  <c r="I8" i="4"/>
  <c r="J8" i="4"/>
  <c r="K8" i="4"/>
  <c r="L8" i="4"/>
  <c r="M8" i="4"/>
  <c r="N8" i="4"/>
  <c r="O8" i="4"/>
  <c r="S8" i="4"/>
  <c r="T8" i="4"/>
  <c r="U8" i="4"/>
  <c r="V8" i="4"/>
  <c r="W8" i="4"/>
  <c r="X8" i="4"/>
  <c r="Y8" i="4"/>
  <c r="Z8" i="4"/>
  <c r="AA8" i="4"/>
  <c r="AB8" i="4"/>
  <c r="AC8" i="4"/>
  <c r="A9" i="4"/>
  <c r="B9" i="4"/>
  <c r="C9" i="4"/>
  <c r="E9" i="4"/>
  <c r="F9" i="4"/>
  <c r="G9" i="4"/>
  <c r="H9" i="4"/>
  <c r="I9" i="4"/>
  <c r="J9" i="4"/>
  <c r="K9" i="4"/>
  <c r="L9" i="4"/>
  <c r="M9" i="4"/>
  <c r="N9" i="4"/>
  <c r="O9" i="4"/>
  <c r="S9" i="4"/>
  <c r="T9" i="4"/>
  <c r="U9" i="4"/>
  <c r="V9" i="4"/>
  <c r="W9" i="4"/>
  <c r="X9" i="4"/>
  <c r="Y9" i="4"/>
  <c r="Z9" i="4"/>
  <c r="AA9" i="4"/>
  <c r="AB9" i="4"/>
  <c r="AC9" i="4"/>
  <c r="A10" i="4"/>
  <c r="B10" i="4"/>
  <c r="C10" i="4"/>
  <c r="E10" i="4"/>
  <c r="F10" i="4"/>
  <c r="G10" i="4"/>
  <c r="H10" i="4"/>
  <c r="I10" i="4"/>
  <c r="J10" i="4"/>
  <c r="K10" i="4"/>
  <c r="L10" i="4"/>
  <c r="M10" i="4"/>
  <c r="N10" i="4"/>
  <c r="O10" i="4"/>
  <c r="S10" i="4"/>
  <c r="T10" i="4"/>
  <c r="U10" i="4"/>
  <c r="V10" i="4"/>
  <c r="W10" i="4"/>
  <c r="X10" i="4"/>
  <c r="Y10" i="4"/>
  <c r="Z10" i="4"/>
  <c r="AA10" i="4"/>
  <c r="AB10" i="4"/>
  <c r="AC10" i="4"/>
  <c r="A11" i="4"/>
  <c r="B11" i="4"/>
  <c r="C11" i="4"/>
  <c r="E11" i="4"/>
  <c r="F11" i="4"/>
  <c r="G11" i="4"/>
  <c r="H11" i="4"/>
  <c r="I11" i="4"/>
  <c r="J11" i="4"/>
  <c r="K11" i="4"/>
  <c r="L11" i="4"/>
  <c r="M11" i="4"/>
  <c r="N11" i="4"/>
  <c r="O11" i="4"/>
  <c r="S11" i="4"/>
  <c r="T11" i="4"/>
  <c r="U11" i="4"/>
  <c r="V11" i="4"/>
  <c r="W11" i="4"/>
  <c r="X11" i="4"/>
  <c r="Y11" i="4"/>
  <c r="Z11" i="4"/>
  <c r="AA11" i="4"/>
  <c r="AB11" i="4"/>
  <c r="AC11" i="4"/>
  <c r="A12" i="4"/>
  <c r="B12" i="4"/>
  <c r="C12" i="4"/>
  <c r="E12" i="4"/>
  <c r="F12" i="4"/>
  <c r="G12" i="4"/>
  <c r="H12" i="4"/>
  <c r="I12" i="4"/>
  <c r="J12" i="4"/>
  <c r="K12" i="4"/>
  <c r="L12" i="4"/>
  <c r="M12" i="4"/>
  <c r="N12" i="4"/>
  <c r="O12" i="4"/>
  <c r="S12" i="4"/>
  <c r="T12" i="4"/>
  <c r="U12" i="4"/>
  <c r="V12" i="4"/>
  <c r="W12" i="4"/>
  <c r="X12" i="4"/>
  <c r="Y12" i="4"/>
  <c r="Z12" i="4"/>
  <c r="AA12" i="4"/>
  <c r="AB12" i="4"/>
  <c r="AC12" i="4"/>
  <c r="A13" i="4"/>
  <c r="B13" i="4"/>
  <c r="C13" i="4"/>
  <c r="E13" i="4"/>
  <c r="F13" i="4"/>
  <c r="G13" i="4"/>
  <c r="H13" i="4"/>
  <c r="I13" i="4"/>
  <c r="J13" i="4"/>
  <c r="K13" i="4"/>
  <c r="L13" i="4"/>
  <c r="M13" i="4"/>
  <c r="N13" i="4"/>
  <c r="O13" i="4"/>
  <c r="S13" i="4"/>
  <c r="T13" i="4"/>
  <c r="U13" i="4"/>
  <c r="V13" i="4"/>
  <c r="W13" i="4"/>
  <c r="X13" i="4"/>
  <c r="Y13" i="4"/>
  <c r="Z13" i="4"/>
  <c r="AA13" i="4"/>
  <c r="AB13" i="4"/>
  <c r="AC13" i="4"/>
  <c r="A14" i="4"/>
  <c r="B14" i="4"/>
  <c r="C14" i="4"/>
  <c r="E14" i="4"/>
  <c r="F14" i="4"/>
  <c r="G14" i="4"/>
  <c r="H14" i="4"/>
  <c r="I14" i="4"/>
  <c r="J14" i="4"/>
  <c r="K14" i="4"/>
  <c r="L14" i="4"/>
  <c r="M14" i="4"/>
  <c r="N14" i="4"/>
  <c r="O14" i="4"/>
  <c r="S14" i="4"/>
  <c r="T14" i="4"/>
  <c r="U14" i="4"/>
  <c r="V14" i="4"/>
  <c r="W14" i="4"/>
  <c r="X14" i="4"/>
  <c r="Y14" i="4"/>
  <c r="Z14" i="4"/>
  <c r="AA14" i="4"/>
  <c r="AB14" i="4"/>
  <c r="AC14" i="4"/>
  <c r="A15" i="4"/>
  <c r="B15" i="4"/>
  <c r="C15" i="4"/>
  <c r="E15" i="4"/>
  <c r="F15" i="4"/>
  <c r="G15" i="4"/>
  <c r="H15" i="4"/>
  <c r="I15" i="4"/>
  <c r="J15" i="4"/>
  <c r="K15" i="4"/>
  <c r="L15" i="4"/>
  <c r="M15" i="4"/>
  <c r="N15" i="4"/>
  <c r="O15" i="4"/>
  <c r="S15" i="4"/>
  <c r="T15" i="4"/>
  <c r="U15" i="4"/>
  <c r="V15" i="4"/>
  <c r="W15" i="4"/>
  <c r="X15" i="4"/>
  <c r="Y15" i="4"/>
  <c r="Z15" i="4"/>
  <c r="AA15" i="4"/>
  <c r="AB15" i="4"/>
  <c r="AC15" i="4"/>
  <c r="A16" i="4"/>
  <c r="B16" i="4"/>
  <c r="C16" i="4"/>
  <c r="E16" i="4"/>
  <c r="F16" i="4"/>
  <c r="G16" i="4"/>
  <c r="H16" i="4"/>
  <c r="I16" i="4"/>
  <c r="J16" i="4"/>
  <c r="K16" i="4"/>
  <c r="L16" i="4"/>
  <c r="M16" i="4"/>
  <c r="N16" i="4"/>
  <c r="O16" i="4"/>
  <c r="S16" i="4"/>
  <c r="T16" i="4"/>
  <c r="U16" i="4"/>
  <c r="V16" i="4"/>
  <c r="W16" i="4"/>
  <c r="X16" i="4"/>
  <c r="Y16" i="4"/>
  <c r="Z16" i="4"/>
  <c r="AA16" i="4"/>
  <c r="AB16" i="4"/>
  <c r="AC16" i="4"/>
  <c r="A17" i="4"/>
  <c r="B17" i="4"/>
  <c r="C17" i="4"/>
  <c r="E17" i="4"/>
  <c r="F17" i="4"/>
  <c r="G17" i="4"/>
  <c r="H17" i="4"/>
  <c r="I17" i="4"/>
  <c r="J17" i="4"/>
  <c r="K17" i="4"/>
  <c r="L17" i="4"/>
  <c r="M17" i="4"/>
  <c r="N17" i="4"/>
  <c r="O17" i="4"/>
  <c r="S17" i="4"/>
  <c r="T17" i="4"/>
  <c r="U17" i="4"/>
  <c r="V17" i="4"/>
  <c r="W17" i="4"/>
  <c r="X17" i="4"/>
  <c r="Y17" i="4"/>
  <c r="Z17" i="4"/>
  <c r="AA17" i="4"/>
  <c r="AB17" i="4"/>
  <c r="AC17" i="4"/>
  <c r="A18" i="4"/>
  <c r="B18" i="4"/>
  <c r="C18" i="4"/>
  <c r="E18" i="4"/>
  <c r="F18" i="4"/>
  <c r="G18" i="4"/>
  <c r="H18" i="4"/>
  <c r="I18" i="4"/>
  <c r="J18" i="4"/>
  <c r="K18" i="4"/>
  <c r="L18" i="4"/>
  <c r="M18" i="4"/>
  <c r="N18" i="4"/>
  <c r="O18" i="4"/>
  <c r="S18" i="4"/>
  <c r="T18" i="4"/>
  <c r="U18" i="4"/>
  <c r="V18" i="4"/>
  <c r="W18" i="4"/>
  <c r="X18" i="4"/>
  <c r="Y18" i="4"/>
  <c r="Z18" i="4"/>
  <c r="AA18" i="4"/>
  <c r="AB18" i="4"/>
  <c r="AC18" i="4"/>
  <c r="A19" i="4"/>
  <c r="B19" i="4"/>
  <c r="C19" i="4"/>
  <c r="E19" i="4"/>
  <c r="F19" i="4"/>
  <c r="G19" i="4"/>
  <c r="H19" i="4"/>
  <c r="I19" i="4"/>
  <c r="J19" i="4"/>
  <c r="K19" i="4"/>
  <c r="L19" i="4"/>
  <c r="M19" i="4"/>
  <c r="N19" i="4"/>
  <c r="O19" i="4"/>
  <c r="S19" i="4"/>
  <c r="T19" i="4"/>
  <c r="U19" i="4"/>
  <c r="V19" i="4"/>
  <c r="W19" i="4"/>
  <c r="X19" i="4"/>
  <c r="Y19" i="4"/>
  <c r="Z19" i="4"/>
  <c r="AA19" i="4"/>
  <c r="AB19" i="4"/>
  <c r="AC19" i="4"/>
  <c r="A20" i="4"/>
  <c r="B20" i="4"/>
  <c r="C20" i="4"/>
  <c r="E20" i="4"/>
  <c r="F20" i="4"/>
  <c r="G20" i="4"/>
  <c r="H20" i="4"/>
  <c r="I20" i="4"/>
  <c r="J20" i="4"/>
  <c r="K20" i="4"/>
  <c r="L20" i="4"/>
  <c r="M20" i="4"/>
  <c r="N20" i="4"/>
  <c r="O20" i="4"/>
  <c r="S20" i="4"/>
  <c r="T20" i="4"/>
  <c r="U20" i="4"/>
  <c r="V20" i="4"/>
  <c r="W20" i="4"/>
  <c r="X20" i="4"/>
  <c r="Y20" i="4"/>
  <c r="Z20" i="4"/>
  <c r="AA20" i="4"/>
  <c r="AB20" i="4"/>
  <c r="AC20" i="4"/>
  <c r="A21" i="4"/>
  <c r="B21" i="4"/>
  <c r="C21" i="4"/>
  <c r="E21" i="4"/>
  <c r="F21" i="4"/>
  <c r="G21" i="4"/>
  <c r="H21" i="4"/>
  <c r="I21" i="4"/>
  <c r="J21" i="4"/>
  <c r="K21" i="4"/>
  <c r="L21" i="4"/>
  <c r="M21" i="4"/>
  <c r="N21" i="4"/>
  <c r="O21" i="4"/>
  <c r="S21" i="4"/>
  <c r="T21" i="4"/>
  <c r="U21" i="4"/>
  <c r="V21" i="4"/>
  <c r="W21" i="4"/>
  <c r="X21" i="4"/>
  <c r="Y21" i="4"/>
  <c r="Z21" i="4"/>
  <c r="AA21" i="4"/>
  <c r="AB21" i="4"/>
  <c r="AC21" i="4"/>
  <c r="A22" i="4"/>
  <c r="B22" i="4"/>
  <c r="C22" i="4"/>
  <c r="E22" i="4"/>
  <c r="F22" i="4"/>
  <c r="G22" i="4"/>
  <c r="H22" i="4"/>
  <c r="I22" i="4"/>
  <c r="J22" i="4"/>
  <c r="K22" i="4"/>
  <c r="L22" i="4"/>
  <c r="M22" i="4"/>
  <c r="N22" i="4"/>
  <c r="O22" i="4"/>
  <c r="S22" i="4"/>
  <c r="T22" i="4"/>
  <c r="U22" i="4"/>
  <c r="V22" i="4"/>
  <c r="W22" i="4"/>
  <c r="X22" i="4"/>
  <c r="Y22" i="4"/>
  <c r="Z22" i="4"/>
  <c r="AA22" i="4"/>
  <c r="AB22" i="4"/>
  <c r="AC22" i="4"/>
  <c r="A23" i="4"/>
  <c r="B23" i="4"/>
  <c r="C23" i="4"/>
  <c r="E23" i="4"/>
  <c r="F23" i="4"/>
  <c r="G23" i="4"/>
  <c r="H23" i="4"/>
  <c r="I23" i="4"/>
  <c r="J23" i="4"/>
  <c r="K23" i="4"/>
  <c r="L23" i="4"/>
  <c r="M23" i="4"/>
  <c r="N23" i="4"/>
  <c r="O23" i="4"/>
  <c r="S23" i="4"/>
  <c r="T23" i="4"/>
  <c r="U23" i="4"/>
  <c r="V23" i="4"/>
  <c r="W23" i="4"/>
  <c r="X23" i="4"/>
  <c r="Y23" i="4"/>
  <c r="Z23" i="4"/>
  <c r="AA23" i="4"/>
  <c r="AB23" i="4"/>
  <c r="AC23" i="4"/>
  <c r="A24" i="4"/>
  <c r="B24" i="4"/>
  <c r="C24" i="4"/>
  <c r="E24" i="4"/>
  <c r="F24" i="4"/>
  <c r="G24" i="4"/>
  <c r="H24" i="4"/>
  <c r="I24" i="4"/>
  <c r="J24" i="4"/>
  <c r="K24" i="4"/>
  <c r="L24" i="4"/>
  <c r="M24" i="4"/>
  <c r="N24" i="4"/>
  <c r="O24" i="4"/>
  <c r="S24" i="4"/>
  <c r="T24" i="4"/>
  <c r="U24" i="4"/>
  <c r="V24" i="4"/>
  <c r="W24" i="4"/>
  <c r="X24" i="4"/>
  <c r="Y24" i="4"/>
  <c r="Z24" i="4"/>
  <c r="AA24" i="4"/>
  <c r="AB24" i="4"/>
  <c r="AC24" i="4"/>
  <c r="A25" i="4"/>
  <c r="B25" i="4"/>
  <c r="C25" i="4"/>
  <c r="E25" i="4"/>
  <c r="F25" i="4"/>
  <c r="G25" i="4"/>
  <c r="H25" i="4"/>
  <c r="I25" i="4"/>
  <c r="J25" i="4"/>
  <c r="K25" i="4"/>
  <c r="L25" i="4"/>
  <c r="M25" i="4"/>
  <c r="N25" i="4"/>
  <c r="O25" i="4"/>
  <c r="S25" i="4"/>
  <c r="T25" i="4"/>
  <c r="U25" i="4"/>
  <c r="V25" i="4"/>
  <c r="W25" i="4"/>
  <c r="X25" i="4"/>
  <c r="Y25" i="4"/>
  <c r="Z25" i="4"/>
  <c r="AA25" i="4"/>
  <c r="AB25" i="4"/>
  <c r="AC25" i="4"/>
  <c r="A26" i="4"/>
  <c r="B26" i="4"/>
  <c r="C26" i="4"/>
  <c r="E26" i="4"/>
  <c r="F26" i="4"/>
  <c r="G26" i="4"/>
  <c r="H26" i="4"/>
  <c r="I26" i="4"/>
  <c r="J26" i="4"/>
  <c r="K26" i="4"/>
  <c r="L26" i="4"/>
  <c r="M26" i="4"/>
  <c r="N26" i="4"/>
  <c r="O26" i="4"/>
  <c r="S26" i="4"/>
  <c r="T26" i="4"/>
  <c r="U26" i="4"/>
  <c r="V26" i="4"/>
  <c r="W26" i="4"/>
  <c r="X26" i="4"/>
  <c r="Y26" i="4"/>
  <c r="Z26" i="4"/>
  <c r="AA26" i="4"/>
  <c r="AB26" i="4"/>
  <c r="AC26" i="4"/>
  <c r="A27" i="4"/>
  <c r="B27" i="4"/>
  <c r="C27" i="4"/>
  <c r="E27" i="4"/>
  <c r="F27" i="4"/>
  <c r="G27" i="4"/>
  <c r="H27" i="4"/>
  <c r="I27" i="4"/>
  <c r="J27" i="4"/>
  <c r="K27" i="4"/>
  <c r="L27" i="4"/>
  <c r="M27" i="4"/>
  <c r="N27" i="4"/>
  <c r="O27" i="4"/>
  <c r="S27" i="4"/>
  <c r="T27" i="4"/>
  <c r="U27" i="4"/>
  <c r="V27" i="4"/>
  <c r="W27" i="4"/>
  <c r="X27" i="4"/>
  <c r="Y27" i="4"/>
  <c r="Z27" i="4"/>
  <c r="AA27" i="4"/>
  <c r="AB27" i="4"/>
  <c r="AC27" i="4"/>
  <c r="A28" i="4"/>
  <c r="B28" i="4"/>
  <c r="C28" i="4"/>
  <c r="E28" i="4"/>
  <c r="F28" i="4"/>
  <c r="G28" i="4"/>
  <c r="H28" i="4"/>
  <c r="I28" i="4"/>
  <c r="J28" i="4"/>
  <c r="K28" i="4"/>
  <c r="L28" i="4"/>
  <c r="M28" i="4"/>
  <c r="N28" i="4"/>
  <c r="O28" i="4"/>
  <c r="S28" i="4"/>
  <c r="T28" i="4"/>
  <c r="U28" i="4"/>
  <c r="V28" i="4"/>
  <c r="W28" i="4"/>
  <c r="X28" i="4"/>
  <c r="Y28" i="4"/>
  <c r="Z28" i="4"/>
  <c r="AA28" i="4"/>
  <c r="AB28" i="4"/>
  <c r="AC28" i="4"/>
  <c r="A29" i="4"/>
  <c r="B29" i="4"/>
  <c r="C29" i="4"/>
  <c r="E29" i="4"/>
  <c r="F29" i="4"/>
  <c r="G29" i="4"/>
  <c r="H29" i="4"/>
  <c r="I29" i="4"/>
  <c r="J29" i="4"/>
  <c r="K29" i="4"/>
  <c r="L29" i="4"/>
  <c r="M29" i="4"/>
  <c r="N29" i="4"/>
  <c r="O29" i="4"/>
  <c r="S29" i="4"/>
  <c r="T29" i="4"/>
  <c r="U29" i="4"/>
  <c r="V29" i="4"/>
  <c r="W29" i="4"/>
  <c r="X29" i="4"/>
  <c r="Y29" i="4"/>
  <c r="Z29" i="4"/>
  <c r="AA29" i="4"/>
  <c r="AB29" i="4"/>
  <c r="AC29" i="4"/>
  <c r="A30" i="4"/>
  <c r="B30" i="4"/>
  <c r="C30" i="4"/>
  <c r="E30" i="4"/>
  <c r="F30" i="4"/>
  <c r="G30" i="4"/>
  <c r="H30" i="4"/>
  <c r="I30" i="4"/>
  <c r="J30" i="4"/>
  <c r="K30" i="4"/>
  <c r="L30" i="4"/>
  <c r="M30" i="4"/>
  <c r="N30" i="4"/>
  <c r="O30" i="4"/>
  <c r="S30" i="4"/>
  <c r="T30" i="4"/>
  <c r="U30" i="4"/>
  <c r="V30" i="4"/>
  <c r="W30" i="4"/>
  <c r="X30" i="4"/>
  <c r="Y30" i="4"/>
  <c r="Z30" i="4"/>
  <c r="AA30" i="4"/>
  <c r="AB30" i="4"/>
  <c r="AC30" i="4"/>
  <c r="A31" i="4"/>
  <c r="B31" i="4"/>
  <c r="C31" i="4"/>
  <c r="E31" i="4"/>
  <c r="F31" i="4"/>
  <c r="G31" i="4"/>
  <c r="H31" i="4"/>
  <c r="I31" i="4"/>
  <c r="J31" i="4"/>
  <c r="K31" i="4"/>
  <c r="L31" i="4"/>
  <c r="M31" i="4"/>
  <c r="N31" i="4"/>
  <c r="O31" i="4"/>
  <c r="S31" i="4"/>
  <c r="T31" i="4"/>
  <c r="U31" i="4"/>
  <c r="V31" i="4"/>
  <c r="W31" i="4"/>
  <c r="X31" i="4"/>
  <c r="Y31" i="4"/>
  <c r="Z31" i="4"/>
  <c r="AA31" i="4"/>
  <c r="AB31" i="4"/>
  <c r="AC31" i="4"/>
  <c r="A32" i="4"/>
  <c r="B32" i="4"/>
  <c r="C32" i="4"/>
  <c r="E32" i="4"/>
  <c r="F32" i="4"/>
  <c r="G32" i="4"/>
  <c r="H32" i="4"/>
  <c r="I32" i="4"/>
  <c r="J32" i="4"/>
  <c r="K32" i="4"/>
  <c r="L32" i="4"/>
  <c r="M32" i="4"/>
  <c r="N32" i="4"/>
  <c r="O32" i="4"/>
  <c r="S32" i="4"/>
  <c r="T32" i="4"/>
  <c r="U32" i="4"/>
  <c r="V32" i="4"/>
  <c r="W32" i="4"/>
  <c r="X32" i="4"/>
  <c r="Y32" i="4"/>
  <c r="Z32" i="4"/>
  <c r="AA32" i="4"/>
  <c r="AB32" i="4"/>
  <c r="AC32" i="4"/>
  <c r="A33" i="4"/>
  <c r="B33" i="4"/>
  <c r="C33" i="4"/>
  <c r="E33" i="4"/>
  <c r="F33" i="4"/>
  <c r="G33" i="4"/>
  <c r="H33" i="4"/>
  <c r="I33" i="4"/>
  <c r="J33" i="4"/>
  <c r="K33" i="4"/>
  <c r="L33" i="4"/>
  <c r="M33" i="4"/>
  <c r="N33" i="4"/>
  <c r="O33" i="4"/>
  <c r="S33" i="4"/>
  <c r="T33" i="4"/>
  <c r="U33" i="4"/>
  <c r="V33" i="4"/>
  <c r="W33" i="4"/>
  <c r="X33" i="4"/>
  <c r="Y33" i="4"/>
  <c r="Z33" i="4"/>
  <c r="AA33" i="4"/>
  <c r="AB33" i="4"/>
  <c r="AC33" i="4"/>
  <c r="A34" i="4"/>
  <c r="B34" i="4"/>
  <c r="C34" i="4"/>
  <c r="E34" i="4"/>
  <c r="F34" i="4"/>
  <c r="G34" i="4"/>
  <c r="H34" i="4"/>
  <c r="I34" i="4"/>
  <c r="J34" i="4"/>
  <c r="K34" i="4"/>
  <c r="L34" i="4"/>
  <c r="M34" i="4"/>
  <c r="N34" i="4"/>
  <c r="O34" i="4"/>
  <c r="S34" i="4"/>
  <c r="T34" i="4"/>
  <c r="U34" i="4"/>
  <c r="V34" i="4"/>
  <c r="W34" i="4"/>
  <c r="X34" i="4"/>
  <c r="Y34" i="4"/>
  <c r="Z34" i="4"/>
  <c r="AA34" i="4"/>
  <c r="AB34" i="4"/>
  <c r="AC34" i="4"/>
  <c r="A35" i="4"/>
  <c r="B35" i="4"/>
  <c r="C35" i="4"/>
  <c r="E35" i="4"/>
  <c r="F35" i="4"/>
  <c r="G35" i="4"/>
  <c r="H35" i="4"/>
  <c r="I35" i="4"/>
  <c r="J35" i="4"/>
  <c r="K35" i="4"/>
  <c r="L35" i="4"/>
  <c r="M35" i="4"/>
  <c r="N35" i="4"/>
  <c r="O35" i="4"/>
  <c r="S35" i="4"/>
  <c r="T35" i="4"/>
  <c r="U35" i="4"/>
  <c r="V35" i="4"/>
  <c r="W35" i="4"/>
  <c r="X35" i="4"/>
  <c r="Y35" i="4"/>
  <c r="Z35" i="4"/>
  <c r="AA35" i="4"/>
  <c r="AB35" i="4"/>
  <c r="AC35" i="4"/>
  <c r="A36" i="4"/>
  <c r="B36" i="4"/>
  <c r="C36" i="4"/>
  <c r="E36" i="4"/>
  <c r="F36" i="4"/>
  <c r="G36" i="4"/>
  <c r="H36" i="4"/>
  <c r="I36" i="4"/>
  <c r="J36" i="4"/>
  <c r="K36" i="4"/>
  <c r="L36" i="4"/>
  <c r="M36" i="4"/>
  <c r="N36" i="4"/>
  <c r="O36" i="4"/>
  <c r="S36" i="4"/>
  <c r="T36" i="4"/>
  <c r="U36" i="4"/>
  <c r="V36" i="4"/>
  <c r="W36" i="4"/>
  <c r="X36" i="4"/>
  <c r="Y36" i="4"/>
  <c r="Z36" i="4"/>
  <c r="AA36" i="4"/>
  <c r="AB36" i="4"/>
  <c r="AC36" i="4"/>
  <c r="A37" i="4"/>
  <c r="B37" i="4"/>
  <c r="C37" i="4"/>
  <c r="E37" i="4"/>
  <c r="F37" i="4"/>
  <c r="G37" i="4"/>
  <c r="H37" i="4"/>
  <c r="I37" i="4"/>
  <c r="J37" i="4"/>
  <c r="K37" i="4"/>
  <c r="L37" i="4"/>
  <c r="M37" i="4"/>
  <c r="N37" i="4"/>
  <c r="O37" i="4"/>
  <c r="S37" i="4"/>
  <c r="T37" i="4"/>
  <c r="U37" i="4"/>
  <c r="V37" i="4"/>
  <c r="W37" i="4"/>
  <c r="X37" i="4"/>
  <c r="Y37" i="4"/>
  <c r="Z37" i="4"/>
  <c r="AA37" i="4"/>
  <c r="AB37" i="4"/>
  <c r="AC37" i="4"/>
  <c r="A38" i="4"/>
  <c r="B38" i="4"/>
  <c r="C38" i="4"/>
  <c r="E38" i="4"/>
  <c r="F38" i="4"/>
  <c r="G38" i="4"/>
  <c r="H38" i="4"/>
  <c r="I38" i="4"/>
  <c r="J38" i="4"/>
  <c r="K38" i="4"/>
  <c r="L38" i="4"/>
  <c r="M38" i="4"/>
  <c r="N38" i="4"/>
  <c r="O38" i="4"/>
  <c r="S38" i="4"/>
  <c r="T38" i="4"/>
  <c r="U38" i="4"/>
  <c r="V38" i="4"/>
  <c r="W38" i="4"/>
  <c r="X38" i="4"/>
  <c r="Y38" i="4"/>
  <c r="Z38" i="4"/>
  <c r="AA38" i="4"/>
  <c r="AB38" i="4"/>
  <c r="AC38" i="4"/>
  <c r="A39" i="4"/>
  <c r="B39" i="4"/>
  <c r="C39" i="4"/>
  <c r="E39" i="4"/>
  <c r="F39" i="4"/>
  <c r="G39" i="4"/>
  <c r="H39" i="4"/>
  <c r="I39" i="4"/>
  <c r="J39" i="4"/>
  <c r="K39" i="4"/>
  <c r="L39" i="4"/>
  <c r="M39" i="4"/>
  <c r="N39" i="4"/>
  <c r="O39" i="4"/>
  <c r="S39" i="4"/>
  <c r="T39" i="4"/>
  <c r="U39" i="4"/>
  <c r="V39" i="4"/>
  <c r="W39" i="4"/>
  <c r="X39" i="4"/>
  <c r="Y39" i="4"/>
  <c r="Z39" i="4"/>
  <c r="AA39" i="4"/>
  <c r="AB39" i="4"/>
  <c r="AC39" i="4"/>
  <c r="A40" i="4"/>
  <c r="B40" i="4"/>
  <c r="C40" i="4"/>
  <c r="E40" i="4"/>
  <c r="F40" i="4"/>
  <c r="G40" i="4"/>
  <c r="H40" i="4"/>
  <c r="I40" i="4"/>
  <c r="J40" i="4"/>
  <c r="K40" i="4"/>
  <c r="L40" i="4"/>
  <c r="M40" i="4"/>
  <c r="N40" i="4"/>
  <c r="O40" i="4"/>
  <c r="S40" i="4"/>
  <c r="T40" i="4"/>
  <c r="U40" i="4"/>
  <c r="V40" i="4"/>
  <c r="W40" i="4"/>
  <c r="X40" i="4"/>
  <c r="Y40" i="4"/>
  <c r="Z40" i="4"/>
  <c r="AA40" i="4"/>
  <c r="AB40" i="4"/>
  <c r="AC40" i="4"/>
  <c r="A41" i="4"/>
  <c r="B41" i="4"/>
  <c r="C41" i="4"/>
  <c r="E41" i="4"/>
  <c r="F41" i="4"/>
  <c r="G41" i="4"/>
  <c r="H41" i="4"/>
  <c r="I41" i="4"/>
  <c r="J41" i="4"/>
  <c r="K41" i="4"/>
  <c r="L41" i="4"/>
  <c r="M41" i="4"/>
  <c r="N41" i="4"/>
  <c r="O41" i="4"/>
  <c r="S41" i="4"/>
  <c r="T41" i="4"/>
  <c r="U41" i="4"/>
  <c r="V41" i="4"/>
  <c r="W41" i="4"/>
  <c r="X41" i="4"/>
  <c r="Y41" i="4"/>
  <c r="Z41" i="4"/>
  <c r="AA41" i="4"/>
  <c r="AB41" i="4"/>
  <c r="AC41" i="4"/>
  <c r="A42" i="4"/>
  <c r="B42" i="4"/>
  <c r="C42" i="4"/>
  <c r="E42" i="4"/>
  <c r="F42" i="4"/>
  <c r="G42" i="4"/>
  <c r="H42" i="4"/>
  <c r="I42" i="4"/>
  <c r="J42" i="4"/>
  <c r="K42" i="4"/>
  <c r="L42" i="4"/>
  <c r="M42" i="4"/>
  <c r="N42" i="4"/>
  <c r="O42" i="4"/>
  <c r="S42" i="4"/>
  <c r="T42" i="4"/>
  <c r="U42" i="4"/>
  <c r="V42" i="4"/>
  <c r="W42" i="4"/>
  <c r="X42" i="4"/>
  <c r="Y42" i="4"/>
  <c r="Z42" i="4"/>
  <c r="AA42" i="4"/>
  <c r="AB42" i="4"/>
  <c r="AC42" i="4"/>
  <c r="A43" i="4"/>
  <c r="B43" i="4"/>
  <c r="C43" i="4"/>
  <c r="E43" i="4"/>
  <c r="F43" i="4"/>
  <c r="G43" i="4"/>
  <c r="H43" i="4"/>
  <c r="I43" i="4"/>
  <c r="J43" i="4"/>
  <c r="K43" i="4"/>
  <c r="L43" i="4"/>
  <c r="M43" i="4"/>
  <c r="N43" i="4"/>
  <c r="O43" i="4"/>
  <c r="S43" i="4"/>
  <c r="T43" i="4"/>
  <c r="U43" i="4"/>
  <c r="V43" i="4"/>
  <c r="W43" i="4"/>
  <c r="X43" i="4"/>
  <c r="Y43" i="4"/>
  <c r="Z43" i="4"/>
  <c r="AA43" i="4"/>
  <c r="AB43" i="4"/>
  <c r="AC43" i="4"/>
  <c r="A44" i="4"/>
  <c r="B44" i="4"/>
  <c r="C44" i="4"/>
  <c r="E44" i="4"/>
  <c r="F44" i="4"/>
  <c r="G44" i="4"/>
  <c r="H44" i="4"/>
  <c r="I44" i="4"/>
  <c r="J44" i="4"/>
  <c r="K44" i="4"/>
  <c r="L44" i="4"/>
  <c r="M44" i="4"/>
  <c r="N44" i="4"/>
  <c r="O44" i="4"/>
  <c r="S44" i="4"/>
  <c r="T44" i="4"/>
  <c r="U44" i="4"/>
  <c r="V44" i="4"/>
  <c r="W44" i="4"/>
  <c r="X44" i="4"/>
  <c r="Y44" i="4"/>
  <c r="Z44" i="4"/>
  <c r="AA44" i="4"/>
  <c r="AB44" i="4"/>
  <c r="AC44" i="4"/>
  <c r="A45" i="4"/>
  <c r="B45" i="4"/>
  <c r="C45" i="4"/>
  <c r="E45" i="4"/>
  <c r="F45" i="4"/>
  <c r="G45" i="4"/>
  <c r="H45" i="4"/>
  <c r="I45" i="4"/>
  <c r="J45" i="4"/>
  <c r="K45" i="4"/>
  <c r="L45" i="4"/>
  <c r="M45" i="4"/>
  <c r="N45" i="4"/>
  <c r="O45" i="4"/>
  <c r="S45" i="4"/>
  <c r="T45" i="4"/>
  <c r="U45" i="4"/>
  <c r="V45" i="4"/>
  <c r="W45" i="4"/>
  <c r="X45" i="4"/>
  <c r="Y45" i="4"/>
  <c r="Z45" i="4"/>
  <c r="AA45" i="4"/>
  <c r="AB45" i="4"/>
  <c r="AC45" i="4"/>
  <c r="A46" i="4"/>
  <c r="B46" i="4"/>
  <c r="C46" i="4"/>
  <c r="E46" i="4"/>
  <c r="F46" i="4"/>
  <c r="G46" i="4"/>
  <c r="H46" i="4"/>
  <c r="I46" i="4"/>
  <c r="J46" i="4"/>
  <c r="K46" i="4"/>
  <c r="L46" i="4"/>
  <c r="M46" i="4"/>
  <c r="N46" i="4"/>
  <c r="O46" i="4"/>
  <c r="S46" i="4"/>
  <c r="T46" i="4"/>
  <c r="U46" i="4"/>
  <c r="V46" i="4"/>
  <c r="W46" i="4"/>
  <c r="X46" i="4"/>
  <c r="Y46" i="4"/>
  <c r="Z46" i="4"/>
  <c r="AA46" i="4"/>
  <c r="AB46" i="4"/>
  <c r="AC46" i="4"/>
  <c r="A47" i="4"/>
  <c r="B47" i="4"/>
  <c r="C47" i="4"/>
  <c r="E47" i="4"/>
  <c r="F47" i="4"/>
  <c r="G47" i="4"/>
  <c r="H47" i="4"/>
  <c r="I47" i="4"/>
  <c r="J47" i="4"/>
  <c r="K47" i="4"/>
  <c r="L47" i="4"/>
  <c r="M47" i="4"/>
  <c r="N47" i="4"/>
  <c r="O47" i="4"/>
  <c r="S47" i="4"/>
  <c r="T47" i="4"/>
  <c r="U47" i="4"/>
  <c r="V47" i="4"/>
  <c r="W47" i="4"/>
  <c r="X47" i="4"/>
  <c r="Y47" i="4"/>
  <c r="Z47" i="4"/>
  <c r="AA47" i="4"/>
  <c r="AB47" i="4"/>
  <c r="AC47" i="4"/>
  <c r="A48" i="4"/>
  <c r="B48" i="4"/>
  <c r="C48" i="4"/>
  <c r="E48" i="4"/>
  <c r="F48" i="4"/>
  <c r="G48" i="4"/>
  <c r="H48" i="4"/>
  <c r="I48" i="4"/>
  <c r="J48" i="4"/>
  <c r="K48" i="4"/>
  <c r="L48" i="4"/>
  <c r="M48" i="4"/>
  <c r="N48" i="4"/>
  <c r="O48" i="4"/>
  <c r="S48" i="4"/>
  <c r="T48" i="4"/>
  <c r="U48" i="4"/>
  <c r="V48" i="4"/>
  <c r="W48" i="4"/>
  <c r="X48" i="4"/>
  <c r="Y48" i="4"/>
  <c r="Z48" i="4"/>
  <c r="AA48" i="4"/>
  <c r="AB48" i="4"/>
  <c r="AC48" i="4"/>
  <c r="A49" i="4"/>
  <c r="B49" i="4"/>
  <c r="C49" i="4"/>
  <c r="E49" i="4"/>
  <c r="F49" i="4"/>
  <c r="G49" i="4"/>
  <c r="H49" i="4"/>
  <c r="I49" i="4"/>
  <c r="J49" i="4"/>
  <c r="K49" i="4"/>
  <c r="L49" i="4"/>
  <c r="M49" i="4"/>
  <c r="N49" i="4"/>
  <c r="O49" i="4"/>
  <c r="S49" i="4"/>
  <c r="T49" i="4"/>
  <c r="U49" i="4"/>
  <c r="V49" i="4"/>
  <c r="W49" i="4"/>
  <c r="X49" i="4"/>
  <c r="Y49" i="4"/>
  <c r="Z49" i="4"/>
  <c r="AA49" i="4"/>
  <c r="AB49" i="4"/>
  <c r="AC49" i="4"/>
  <c r="A50" i="4"/>
  <c r="B50" i="4"/>
  <c r="C50" i="4"/>
  <c r="E50" i="4"/>
  <c r="F50" i="4"/>
  <c r="G50" i="4"/>
  <c r="H50" i="4"/>
  <c r="I50" i="4"/>
  <c r="J50" i="4"/>
  <c r="K50" i="4"/>
  <c r="L50" i="4"/>
  <c r="M50" i="4"/>
  <c r="N50" i="4"/>
  <c r="O50" i="4"/>
  <c r="S50" i="4"/>
  <c r="T50" i="4"/>
  <c r="U50" i="4"/>
  <c r="V50" i="4"/>
  <c r="W50" i="4"/>
  <c r="X50" i="4"/>
  <c r="Y50" i="4"/>
  <c r="Z50" i="4"/>
  <c r="AA50" i="4"/>
  <c r="AB50" i="4"/>
  <c r="AC50" i="4"/>
  <c r="A51" i="4"/>
  <c r="B51" i="4"/>
  <c r="C51" i="4"/>
  <c r="E51" i="4"/>
  <c r="F51" i="4"/>
  <c r="G51" i="4"/>
  <c r="H51" i="4"/>
  <c r="I51" i="4"/>
  <c r="J51" i="4"/>
  <c r="K51" i="4"/>
  <c r="L51" i="4"/>
  <c r="M51" i="4"/>
  <c r="N51" i="4"/>
  <c r="O51" i="4"/>
  <c r="S51" i="4"/>
  <c r="T51" i="4"/>
  <c r="U51" i="4"/>
  <c r="V51" i="4"/>
  <c r="W51" i="4"/>
  <c r="X51" i="4"/>
  <c r="Y51" i="4"/>
  <c r="Z51" i="4"/>
  <c r="AA51" i="4"/>
  <c r="AB51" i="4"/>
  <c r="AC51" i="4"/>
  <c r="A52" i="4"/>
  <c r="B52" i="4"/>
  <c r="C52" i="4"/>
  <c r="E52" i="4"/>
  <c r="F52" i="4"/>
  <c r="G52" i="4"/>
  <c r="H52" i="4"/>
  <c r="I52" i="4"/>
  <c r="J52" i="4"/>
  <c r="K52" i="4"/>
  <c r="L52" i="4"/>
  <c r="M52" i="4"/>
  <c r="N52" i="4"/>
  <c r="O52" i="4"/>
  <c r="S52" i="4"/>
  <c r="T52" i="4"/>
  <c r="U52" i="4"/>
  <c r="V52" i="4"/>
  <c r="W52" i="4"/>
  <c r="X52" i="4"/>
  <c r="Y52" i="4"/>
  <c r="Z52" i="4"/>
  <c r="AA52" i="4"/>
  <c r="AB52" i="4"/>
  <c r="AC52" i="4"/>
  <c r="A53" i="4"/>
  <c r="B53" i="4"/>
  <c r="C53" i="4"/>
  <c r="E53" i="4"/>
  <c r="F53" i="4"/>
  <c r="G53" i="4"/>
  <c r="H53" i="4"/>
  <c r="I53" i="4"/>
  <c r="J53" i="4"/>
  <c r="K53" i="4"/>
  <c r="L53" i="4"/>
  <c r="M53" i="4"/>
  <c r="N53" i="4"/>
  <c r="O53" i="4"/>
  <c r="S53" i="4"/>
  <c r="T53" i="4"/>
  <c r="U53" i="4"/>
  <c r="V53" i="4"/>
  <c r="W53" i="4"/>
  <c r="X53" i="4"/>
  <c r="Y53" i="4"/>
  <c r="Z53" i="4"/>
  <c r="AA53" i="4"/>
  <c r="AB53" i="4"/>
  <c r="AC53" i="4"/>
  <c r="A54" i="4"/>
  <c r="B54" i="4"/>
  <c r="C54" i="4"/>
  <c r="E54" i="4"/>
  <c r="F54" i="4"/>
  <c r="G54" i="4"/>
  <c r="H54" i="4"/>
  <c r="I54" i="4"/>
  <c r="J54" i="4"/>
  <c r="K54" i="4"/>
  <c r="L54" i="4"/>
  <c r="M54" i="4"/>
  <c r="N54" i="4"/>
  <c r="O54" i="4"/>
  <c r="S54" i="4"/>
  <c r="T54" i="4"/>
  <c r="U54" i="4"/>
  <c r="V54" i="4"/>
  <c r="W54" i="4"/>
  <c r="X54" i="4"/>
  <c r="Y54" i="4"/>
  <c r="Z54" i="4"/>
  <c r="AA54" i="4"/>
  <c r="AB54" i="4"/>
  <c r="AC54" i="4"/>
  <c r="A55" i="4"/>
  <c r="B55" i="4"/>
  <c r="C55" i="4"/>
  <c r="E55" i="4"/>
  <c r="F55" i="4"/>
  <c r="G55" i="4"/>
  <c r="H55" i="4"/>
  <c r="I55" i="4"/>
  <c r="J55" i="4"/>
  <c r="K55" i="4"/>
  <c r="L55" i="4"/>
  <c r="M55" i="4"/>
  <c r="N55" i="4"/>
  <c r="O55" i="4"/>
  <c r="S55" i="4"/>
  <c r="T55" i="4"/>
  <c r="U55" i="4"/>
  <c r="V55" i="4"/>
  <c r="W55" i="4"/>
  <c r="X55" i="4"/>
  <c r="Y55" i="4"/>
  <c r="Z55" i="4"/>
  <c r="AA55" i="4"/>
  <c r="AB55" i="4"/>
  <c r="AC55" i="4"/>
  <c r="A56" i="4"/>
  <c r="B56" i="4"/>
  <c r="C56" i="4"/>
  <c r="E56" i="4"/>
  <c r="F56" i="4"/>
  <c r="G56" i="4"/>
  <c r="H56" i="4"/>
  <c r="I56" i="4"/>
  <c r="J56" i="4"/>
  <c r="K56" i="4"/>
  <c r="L56" i="4"/>
  <c r="M56" i="4"/>
  <c r="N56" i="4"/>
  <c r="O56" i="4"/>
  <c r="S56" i="4"/>
  <c r="T56" i="4"/>
  <c r="U56" i="4"/>
  <c r="V56" i="4"/>
  <c r="W56" i="4"/>
  <c r="X56" i="4"/>
  <c r="Y56" i="4"/>
  <c r="Z56" i="4"/>
  <c r="AA56" i="4"/>
  <c r="AB56" i="4"/>
  <c r="AC56" i="4"/>
  <c r="A57" i="4"/>
  <c r="B57" i="4"/>
  <c r="C57" i="4"/>
  <c r="E57" i="4"/>
  <c r="F57" i="4"/>
  <c r="G57" i="4"/>
  <c r="H57" i="4"/>
  <c r="I57" i="4"/>
  <c r="J57" i="4"/>
  <c r="K57" i="4"/>
  <c r="L57" i="4"/>
  <c r="M57" i="4"/>
  <c r="N57" i="4"/>
  <c r="O57" i="4"/>
  <c r="S57" i="4"/>
  <c r="T57" i="4"/>
  <c r="U57" i="4"/>
  <c r="V57" i="4"/>
  <c r="W57" i="4"/>
  <c r="X57" i="4"/>
  <c r="Y57" i="4"/>
  <c r="Z57" i="4"/>
  <c r="AA57" i="4"/>
  <c r="AB57" i="4"/>
  <c r="AC57" i="4"/>
  <c r="A58" i="4"/>
  <c r="B58" i="4"/>
  <c r="C58" i="4"/>
  <c r="E58" i="4"/>
  <c r="F58" i="4"/>
  <c r="G58" i="4"/>
  <c r="H58" i="4"/>
  <c r="I58" i="4"/>
  <c r="J58" i="4"/>
  <c r="K58" i="4"/>
  <c r="L58" i="4"/>
  <c r="M58" i="4"/>
  <c r="N58" i="4"/>
  <c r="O58" i="4"/>
  <c r="S58" i="4"/>
  <c r="T58" i="4"/>
  <c r="U58" i="4"/>
  <c r="V58" i="4"/>
  <c r="W58" i="4"/>
  <c r="X58" i="4"/>
  <c r="Y58" i="4"/>
  <c r="Z58" i="4"/>
  <c r="AA58" i="4"/>
  <c r="AB58" i="4"/>
  <c r="AC58" i="4"/>
  <c r="A59" i="4"/>
  <c r="B59" i="4"/>
  <c r="C59" i="4"/>
  <c r="E59" i="4"/>
  <c r="F59" i="4"/>
  <c r="G59" i="4"/>
  <c r="H59" i="4"/>
  <c r="I59" i="4"/>
  <c r="J59" i="4"/>
  <c r="K59" i="4"/>
  <c r="L59" i="4"/>
  <c r="M59" i="4"/>
  <c r="N59" i="4"/>
  <c r="O59" i="4"/>
  <c r="S59" i="4"/>
  <c r="T59" i="4"/>
  <c r="U59" i="4"/>
  <c r="V59" i="4"/>
  <c r="W59" i="4"/>
  <c r="X59" i="4"/>
  <c r="Y59" i="4"/>
  <c r="Z59" i="4"/>
  <c r="AA59" i="4"/>
  <c r="AB59" i="4"/>
  <c r="AC59" i="4"/>
  <c r="A60" i="4"/>
  <c r="B60" i="4"/>
  <c r="C60" i="4"/>
  <c r="E60" i="4"/>
  <c r="F60" i="4"/>
  <c r="G60" i="4"/>
  <c r="H60" i="4"/>
  <c r="I60" i="4"/>
  <c r="J60" i="4"/>
  <c r="K60" i="4"/>
  <c r="L60" i="4"/>
  <c r="M60" i="4"/>
  <c r="N60" i="4"/>
  <c r="O60" i="4"/>
  <c r="S60" i="4"/>
  <c r="T60" i="4"/>
  <c r="U60" i="4"/>
  <c r="V60" i="4"/>
  <c r="W60" i="4"/>
  <c r="X60" i="4"/>
  <c r="Y60" i="4"/>
  <c r="Z60" i="4"/>
  <c r="AA60" i="4"/>
  <c r="AB60" i="4"/>
  <c r="AC60" i="4"/>
  <c r="A61" i="4"/>
  <c r="B61" i="4"/>
  <c r="C61" i="4"/>
  <c r="E61" i="4"/>
  <c r="F61" i="4"/>
  <c r="G61" i="4"/>
  <c r="H61" i="4"/>
  <c r="I61" i="4"/>
  <c r="J61" i="4"/>
  <c r="K61" i="4"/>
  <c r="L61" i="4"/>
  <c r="M61" i="4"/>
  <c r="N61" i="4"/>
  <c r="O61" i="4"/>
  <c r="S61" i="4"/>
  <c r="T61" i="4"/>
  <c r="U61" i="4"/>
  <c r="V61" i="4"/>
  <c r="W61" i="4"/>
  <c r="X61" i="4"/>
  <c r="Y61" i="4"/>
  <c r="Z61" i="4"/>
  <c r="AA61" i="4"/>
  <c r="AB61" i="4"/>
  <c r="AC61" i="4"/>
  <c r="A62" i="4"/>
  <c r="B62" i="4"/>
  <c r="C62" i="4"/>
  <c r="E62" i="4"/>
  <c r="F62" i="4"/>
  <c r="G62" i="4"/>
  <c r="H62" i="4"/>
  <c r="I62" i="4"/>
  <c r="J62" i="4"/>
  <c r="K62" i="4"/>
  <c r="L62" i="4"/>
  <c r="M62" i="4"/>
  <c r="N62" i="4"/>
  <c r="O62" i="4"/>
  <c r="S62" i="4"/>
  <c r="T62" i="4"/>
  <c r="U62" i="4"/>
  <c r="V62" i="4"/>
  <c r="W62" i="4"/>
  <c r="X62" i="4"/>
  <c r="Y62" i="4"/>
  <c r="Z62" i="4"/>
  <c r="AA62" i="4"/>
  <c r="AB62" i="4"/>
  <c r="AC62" i="4"/>
  <c r="A63" i="4"/>
  <c r="B63" i="4"/>
  <c r="C63" i="4"/>
  <c r="E63" i="4"/>
  <c r="F63" i="4"/>
  <c r="G63" i="4"/>
  <c r="H63" i="4"/>
  <c r="I63" i="4"/>
  <c r="J63" i="4"/>
  <c r="K63" i="4"/>
  <c r="L63" i="4"/>
  <c r="M63" i="4"/>
  <c r="N63" i="4"/>
  <c r="O63" i="4"/>
  <c r="S63" i="4"/>
  <c r="T63" i="4"/>
  <c r="U63" i="4"/>
  <c r="V63" i="4"/>
  <c r="W63" i="4"/>
  <c r="X63" i="4"/>
  <c r="Y63" i="4"/>
  <c r="Z63" i="4"/>
  <c r="AA63" i="4"/>
  <c r="AB63" i="4"/>
  <c r="AC63" i="4"/>
  <c r="A64" i="4"/>
  <c r="B64" i="4"/>
  <c r="C64" i="4"/>
  <c r="E64" i="4"/>
  <c r="F64" i="4"/>
  <c r="G64" i="4"/>
  <c r="H64" i="4"/>
  <c r="I64" i="4"/>
  <c r="J64" i="4"/>
  <c r="K64" i="4"/>
  <c r="L64" i="4"/>
  <c r="M64" i="4"/>
  <c r="N64" i="4"/>
  <c r="O64" i="4"/>
  <c r="S64" i="4"/>
  <c r="T64" i="4"/>
  <c r="U64" i="4"/>
  <c r="V64" i="4"/>
  <c r="W64" i="4"/>
  <c r="X64" i="4"/>
  <c r="Y64" i="4"/>
  <c r="Z64" i="4"/>
  <c r="AA64" i="4"/>
  <c r="AB64" i="4"/>
  <c r="AC64" i="4"/>
  <c r="A65" i="4"/>
  <c r="B65" i="4"/>
  <c r="C65" i="4"/>
  <c r="E65" i="4"/>
  <c r="F65" i="4"/>
  <c r="G65" i="4"/>
  <c r="H65" i="4"/>
  <c r="I65" i="4"/>
  <c r="J65" i="4"/>
  <c r="K65" i="4"/>
  <c r="L65" i="4"/>
  <c r="M65" i="4"/>
  <c r="N65" i="4"/>
  <c r="O65" i="4"/>
  <c r="S65" i="4"/>
  <c r="T65" i="4"/>
  <c r="U65" i="4"/>
  <c r="V65" i="4"/>
  <c r="W65" i="4"/>
  <c r="X65" i="4"/>
  <c r="Y65" i="4"/>
  <c r="Z65" i="4"/>
  <c r="AA65" i="4"/>
  <c r="AB65" i="4"/>
  <c r="AC65" i="4"/>
  <c r="A66" i="4"/>
  <c r="B66" i="4"/>
  <c r="C66" i="4"/>
  <c r="E66" i="4"/>
  <c r="F66" i="4"/>
  <c r="G66" i="4"/>
  <c r="H66" i="4"/>
  <c r="I66" i="4"/>
  <c r="J66" i="4"/>
  <c r="K66" i="4"/>
  <c r="L66" i="4"/>
  <c r="M66" i="4"/>
  <c r="N66" i="4"/>
  <c r="O66" i="4"/>
  <c r="S66" i="4"/>
  <c r="T66" i="4"/>
  <c r="U66" i="4"/>
  <c r="V66" i="4"/>
  <c r="W66" i="4"/>
  <c r="X66" i="4"/>
  <c r="Y66" i="4"/>
  <c r="Z66" i="4"/>
  <c r="AA66" i="4"/>
  <c r="AB66" i="4"/>
  <c r="AC66" i="4"/>
  <c r="A67" i="4"/>
  <c r="B67" i="4"/>
  <c r="C67" i="4"/>
  <c r="E67" i="4"/>
  <c r="F67" i="4"/>
  <c r="G67" i="4"/>
  <c r="H67" i="4"/>
  <c r="I67" i="4"/>
  <c r="J67" i="4"/>
  <c r="K67" i="4"/>
  <c r="L67" i="4"/>
  <c r="M67" i="4"/>
  <c r="N67" i="4"/>
  <c r="O67" i="4"/>
  <c r="S67" i="4"/>
  <c r="T67" i="4"/>
  <c r="U67" i="4"/>
  <c r="V67" i="4"/>
  <c r="W67" i="4"/>
  <c r="X67" i="4"/>
  <c r="Y67" i="4"/>
  <c r="Z67" i="4"/>
  <c r="AA67" i="4"/>
  <c r="AB67" i="4"/>
  <c r="AC67" i="4"/>
  <c r="A68" i="4"/>
  <c r="B68" i="4"/>
  <c r="C68" i="4"/>
  <c r="E68" i="4"/>
  <c r="F68" i="4"/>
  <c r="G68" i="4"/>
  <c r="H68" i="4"/>
  <c r="I68" i="4"/>
  <c r="J68" i="4"/>
  <c r="K68" i="4"/>
  <c r="L68" i="4"/>
  <c r="M68" i="4"/>
  <c r="N68" i="4"/>
  <c r="O68" i="4"/>
  <c r="S68" i="4"/>
  <c r="T68" i="4"/>
  <c r="U68" i="4"/>
  <c r="V68" i="4"/>
  <c r="W68" i="4"/>
  <c r="X68" i="4"/>
  <c r="Y68" i="4"/>
  <c r="Z68" i="4"/>
  <c r="AA68" i="4"/>
  <c r="AB68" i="4"/>
  <c r="AC68" i="4"/>
  <c r="A69" i="4"/>
  <c r="B69" i="4"/>
  <c r="C69" i="4"/>
  <c r="E69" i="4"/>
  <c r="F69" i="4"/>
  <c r="G69" i="4"/>
  <c r="H69" i="4"/>
  <c r="I69" i="4"/>
  <c r="J69" i="4"/>
  <c r="K69" i="4"/>
  <c r="L69" i="4"/>
  <c r="M69" i="4"/>
  <c r="N69" i="4"/>
  <c r="O69" i="4"/>
  <c r="S69" i="4"/>
  <c r="T69" i="4"/>
  <c r="U69" i="4"/>
  <c r="V69" i="4"/>
  <c r="W69" i="4"/>
  <c r="X69" i="4"/>
  <c r="Y69" i="4"/>
  <c r="Z69" i="4"/>
  <c r="AA69" i="4"/>
  <c r="AB69" i="4"/>
  <c r="AC69" i="4"/>
  <c r="A70" i="4"/>
  <c r="B70" i="4"/>
  <c r="C70" i="4"/>
  <c r="E70" i="4"/>
  <c r="F70" i="4"/>
  <c r="G70" i="4"/>
  <c r="H70" i="4"/>
  <c r="I70" i="4"/>
  <c r="J70" i="4"/>
  <c r="K70" i="4"/>
  <c r="L70" i="4"/>
  <c r="M70" i="4"/>
  <c r="N70" i="4"/>
  <c r="O70" i="4"/>
  <c r="S70" i="4"/>
  <c r="T70" i="4"/>
  <c r="U70" i="4"/>
  <c r="V70" i="4"/>
  <c r="W70" i="4"/>
  <c r="X70" i="4"/>
  <c r="Y70" i="4"/>
  <c r="Z70" i="4"/>
  <c r="AA70" i="4"/>
  <c r="AB70" i="4"/>
  <c r="AC70" i="4"/>
  <c r="A71" i="4"/>
  <c r="B71" i="4"/>
  <c r="C71" i="4"/>
  <c r="E71" i="4"/>
  <c r="F71" i="4"/>
  <c r="G71" i="4"/>
  <c r="H71" i="4"/>
  <c r="I71" i="4"/>
  <c r="J71" i="4"/>
  <c r="K71" i="4"/>
  <c r="L71" i="4"/>
  <c r="M71" i="4"/>
  <c r="N71" i="4"/>
  <c r="O71" i="4"/>
  <c r="S71" i="4"/>
  <c r="T71" i="4"/>
  <c r="U71" i="4"/>
  <c r="V71" i="4"/>
  <c r="W71" i="4"/>
  <c r="X71" i="4"/>
  <c r="Y71" i="4"/>
  <c r="Z71" i="4"/>
  <c r="AA71" i="4"/>
  <c r="AB71" i="4"/>
  <c r="AC71" i="4"/>
  <c r="A72" i="4"/>
  <c r="B72" i="4"/>
  <c r="C72" i="4"/>
  <c r="E72" i="4"/>
  <c r="F72" i="4"/>
  <c r="G72" i="4"/>
  <c r="H72" i="4"/>
  <c r="I72" i="4"/>
  <c r="J72" i="4"/>
  <c r="K72" i="4"/>
  <c r="L72" i="4"/>
  <c r="M72" i="4"/>
  <c r="N72" i="4"/>
  <c r="O72" i="4"/>
  <c r="S72" i="4"/>
  <c r="T72" i="4"/>
  <c r="U72" i="4"/>
  <c r="V72" i="4"/>
  <c r="W72" i="4"/>
  <c r="X72" i="4"/>
  <c r="Y72" i="4"/>
  <c r="Z72" i="4"/>
  <c r="AA72" i="4"/>
  <c r="AB72" i="4"/>
  <c r="AC72" i="4"/>
  <c r="A73" i="4"/>
  <c r="B73" i="4"/>
  <c r="C73" i="4"/>
  <c r="E73" i="4"/>
  <c r="F73" i="4"/>
  <c r="G73" i="4"/>
  <c r="H73" i="4"/>
  <c r="I73" i="4"/>
  <c r="J73" i="4"/>
  <c r="K73" i="4"/>
  <c r="L73" i="4"/>
  <c r="M73" i="4"/>
  <c r="N73" i="4"/>
  <c r="O73" i="4"/>
  <c r="S73" i="4"/>
  <c r="T73" i="4"/>
  <c r="U73" i="4"/>
  <c r="V73" i="4"/>
  <c r="W73" i="4"/>
  <c r="X73" i="4"/>
  <c r="Y73" i="4"/>
  <c r="Z73" i="4"/>
  <c r="AA73" i="4"/>
  <c r="AB73" i="4"/>
  <c r="AC73" i="4"/>
  <c r="A74" i="4"/>
  <c r="B74" i="4"/>
  <c r="C74" i="4"/>
  <c r="E74" i="4"/>
  <c r="F74" i="4"/>
  <c r="G74" i="4"/>
  <c r="H74" i="4"/>
  <c r="I74" i="4"/>
  <c r="J74" i="4"/>
  <c r="K74" i="4"/>
  <c r="L74" i="4"/>
  <c r="M74" i="4"/>
  <c r="N74" i="4"/>
  <c r="O74" i="4"/>
  <c r="S74" i="4"/>
  <c r="T74" i="4"/>
  <c r="U74" i="4"/>
  <c r="V74" i="4"/>
  <c r="W74" i="4"/>
  <c r="X74" i="4"/>
  <c r="Y74" i="4"/>
  <c r="Z74" i="4"/>
  <c r="AA74" i="4"/>
  <c r="AB74" i="4"/>
  <c r="AC74" i="4"/>
  <c r="A75" i="4"/>
  <c r="B75" i="4"/>
  <c r="C75" i="4"/>
  <c r="E75" i="4"/>
  <c r="F75" i="4"/>
  <c r="G75" i="4"/>
  <c r="H75" i="4"/>
  <c r="I75" i="4"/>
  <c r="J75" i="4"/>
  <c r="K75" i="4"/>
  <c r="L75" i="4"/>
  <c r="M75" i="4"/>
  <c r="N75" i="4"/>
  <c r="O75" i="4"/>
  <c r="S75" i="4"/>
  <c r="T75" i="4"/>
  <c r="U75" i="4"/>
  <c r="V75" i="4"/>
  <c r="W75" i="4"/>
  <c r="X75" i="4"/>
  <c r="Y75" i="4"/>
  <c r="Z75" i="4"/>
  <c r="AA75" i="4"/>
  <c r="AB75" i="4"/>
  <c r="AC75" i="4"/>
  <c r="A76" i="4"/>
  <c r="B76" i="4"/>
  <c r="C76" i="4"/>
  <c r="E76" i="4"/>
  <c r="F76" i="4"/>
  <c r="G76" i="4"/>
  <c r="H76" i="4"/>
  <c r="I76" i="4"/>
  <c r="J76" i="4"/>
  <c r="K76" i="4"/>
  <c r="L76" i="4"/>
  <c r="M76" i="4"/>
  <c r="N76" i="4"/>
  <c r="O76" i="4"/>
  <c r="S76" i="4"/>
  <c r="T76" i="4"/>
  <c r="U76" i="4"/>
  <c r="V76" i="4"/>
  <c r="W76" i="4"/>
  <c r="X76" i="4"/>
  <c r="Y76" i="4"/>
  <c r="Z76" i="4"/>
  <c r="AA76" i="4"/>
  <c r="AB76" i="4"/>
  <c r="AC76" i="4"/>
  <c r="A77" i="4"/>
  <c r="B77" i="4"/>
  <c r="C77" i="4"/>
  <c r="E77" i="4"/>
  <c r="F77" i="4"/>
  <c r="G77" i="4"/>
  <c r="H77" i="4"/>
  <c r="I77" i="4"/>
  <c r="J77" i="4"/>
  <c r="K77" i="4"/>
  <c r="L77" i="4"/>
  <c r="M77" i="4"/>
  <c r="N77" i="4"/>
  <c r="O77" i="4"/>
  <c r="S77" i="4"/>
  <c r="T77" i="4"/>
  <c r="U77" i="4"/>
  <c r="V77" i="4"/>
  <c r="W77" i="4"/>
  <c r="X77" i="4"/>
  <c r="Y77" i="4"/>
  <c r="Z77" i="4"/>
  <c r="AA77" i="4"/>
  <c r="AB77" i="4"/>
  <c r="AC77" i="4"/>
  <c r="A78" i="4"/>
  <c r="B78" i="4"/>
  <c r="C78" i="4"/>
  <c r="E78" i="4"/>
  <c r="F78" i="4"/>
  <c r="G78" i="4"/>
  <c r="H78" i="4"/>
  <c r="I78" i="4"/>
  <c r="J78" i="4"/>
  <c r="K78" i="4"/>
  <c r="L78" i="4"/>
  <c r="M78" i="4"/>
  <c r="N78" i="4"/>
  <c r="O78" i="4"/>
  <c r="S78" i="4"/>
  <c r="T78" i="4"/>
  <c r="U78" i="4"/>
  <c r="V78" i="4"/>
  <c r="W78" i="4"/>
  <c r="X78" i="4"/>
  <c r="Y78" i="4"/>
  <c r="Z78" i="4"/>
  <c r="AA78" i="4"/>
  <c r="AB78" i="4"/>
  <c r="AC78" i="4"/>
  <c r="A79" i="4"/>
  <c r="B79" i="4"/>
  <c r="C79" i="4"/>
  <c r="E79" i="4"/>
  <c r="F79" i="4"/>
  <c r="G79" i="4"/>
  <c r="H79" i="4"/>
  <c r="I79" i="4"/>
  <c r="J79" i="4"/>
  <c r="K79" i="4"/>
  <c r="L79" i="4"/>
  <c r="M79" i="4"/>
  <c r="N79" i="4"/>
  <c r="O79" i="4"/>
  <c r="S79" i="4"/>
  <c r="T79" i="4"/>
  <c r="U79" i="4"/>
  <c r="V79" i="4"/>
  <c r="W79" i="4"/>
  <c r="X79" i="4"/>
  <c r="Y79" i="4"/>
  <c r="Z79" i="4"/>
  <c r="AA79" i="4"/>
  <c r="AB79" i="4"/>
  <c r="AC79" i="4"/>
  <c r="A80" i="4"/>
  <c r="B80" i="4"/>
  <c r="C80" i="4"/>
  <c r="E80" i="4"/>
  <c r="F80" i="4"/>
  <c r="G80" i="4"/>
  <c r="H80" i="4"/>
  <c r="I80" i="4"/>
  <c r="J80" i="4"/>
  <c r="K80" i="4"/>
  <c r="L80" i="4"/>
  <c r="M80" i="4"/>
  <c r="N80" i="4"/>
  <c r="O80" i="4"/>
  <c r="S80" i="4"/>
  <c r="T80" i="4"/>
  <c r="U80" i="4"/>
  <c r="V80" i="4"/>
  <c r="W80" i="4"/>
  <c r="X80" i="4"/>
  <c r="Y80" i="4"/>
  <c r="Z80" i="4"/>
  <c r="AA80" i="4"/>
  <c r="AB80" i="4"/>
  <c r="AC80" i="4"/>
  <c r="A81" i="4"/>
  <c r="B81" i="4"/>
  <c r="C81" i="4"/>
  <c r="E81" i="4"/>
  <c r="F81" i="4"/>
  <c r="G81" i="4"/>
  <c r="H81" i="4"/>
  <c r="I81" i="4"/>
  <c r="J81" i="4"/>
  <c r="K81" i="4"/>
  <c r="L81" i="4"/>
  <c r="M81" i="4"/>
  <c r="N81" i="4"/>
  <c r="O81" i="4"/>
  <c r="S81" i="4"/>
  <c r="T81" i="4"/>
  <c r="U81" i="4"/>
  <c r="V81" i="4"/>
  <c r="W81" i="4"/>
  <c r="X81" i="4"/>
  <c r="Y81" i="4"/>
  <c r="Z81" i="4"/>
  <c r="AA81" i="4"/>
  <c r="AB81" i="4"/>
  <c r="AC81" i="4"/>
  <c r="A82" i="4"/>
  <c r="B82" i="4"/>
  <c r="C82" i="4"/>
  <c r="E82" i="4"/>
  <c r="F82" i="4"/>
  <c r="G82" i="4"/>
  <c r="H82" i="4"/>
  <c r="I82" i="4"/>
  <c r="J82" i="4"/>
  <c r="K82" i="4"/>
  <c r="L82" i="4"/>
  <c r="M82" i="4"/>
  <c r="N82" i="4"/>
  <c r="O82" i="4"/>
  <c r="S82" i="4"/>
  <c r="T82" i="4"/>
  <c r="U82" i="4"/>
  <c r="V82" i="4"/>
  <c r="W82" i="4"/>
  <c r="X82" i="4"/>
  <c r="Y82" i="4"/>
  <c r="Z82" i="4"/>
  <c r="AA82" i="4"/>
  <c r="AB82" i="4"/>
  <c r="AC82" i="4"/>
  <c r="A83" i="4"/>
  <c r="B83" i="4"/>
  <c r="C83" i="4"/>
  <c r="E83" i="4"/>
  <c r="F83" i="4"/>
  <c r="G83" i="4"/>
  <c r="H83" i="4"/>
  <c r="I83" i="4"/>
  <c r="J83" i="4"/>
  <c r="K83" i="4"/>
  <c r="L83" i="4"/>
  <c r="M83" i="4"/>
  <c r="N83" i="4"/>
  <c r="O83" i="4"/>
  <c r="S83" i="4"/>
  <c r="T83" i="4"/>
  <c r="U83" i="4"/>
  <c r="V83" i="4"/>
  <c r="W83" i="4"/>
  <c r="X83" i="4"/>
  <c r="Y83" i="4"/>
  <c r="Z83" i="4"/>
  <c r="AA83" i="4"/>
  <c r="AB83" i="4"/>
  <c r="AC83" i="4"/>
  <c r="A84" i="4"/>
  <c r="B84" i="4"/>
  <c r="C84" i="4"/>
  <c r="E84" i="4"/>
  <c r="F84" i="4"/>
  <c r="G84" i="4"/>
  <c r="H84" i="4"/>
  <c r="I84" i="4"/>
  <c r="J84" i="4"/>
  <c r="K84" i="4"/>
  <c r="L84" i="4"/>
  <c r="M84" i="4"/>
  <c r="N84" i="4"/>
  <c r="O84" i="4"/>
  <c r="S84" i="4"/>
  <c r="T84" i="4"/>
  <c r="U84" i="4"/>
  <c r="V84" i="4"/>
  <c r="W84" i="4"/>
  <c r="X84" i="4"/>
  <c r="Y84" i="4"/>
  <c r="Z84" i="4"/>
  <c r="AA84" i="4"/>
  <c r="AB84" i="4"/>
  <c r="AC84" i="4"/>
  <c r="A85" i="4"/>
  <c r="B85" i="4"/>
  <c r="C85" i="4"/>
  <c r="E85" i="4"/>
  <c r="F85" i="4"/>
  <c r="G85" i="4"/>
  <c r="H85" i="4"/>
  <c r="I85" i="4"/>
  <c r="J85" i="4"/>
  <c r="K85" i="4"/>
  <c r="L85" i="4"/>
  <c r="M85" i="4"/>
  <c r="N85" i="4"/>
  <c r="O85" i="4"/>
  <c r="S85" i="4"/>
  <c r="T85" i="4"/>
  <c r="U85" i="4"/>
  <c r="V85" i="4"/>
  <c r="W85" i="4"/>
  <c r="X85" i="4"/>
  <c r="Y85" i="4"/>
  <c r="Z85" i="4"/>
  <c r="AA85" i="4"/>
  <c r="AB85" i="4"/>
  <c r="AC85" i="4"/>
  <c r="A86" i="4"/>
  <c r="B86" i="4"/>
  <c r="C86" i="4"/>
  <c r="E86" i="4"/>
  <c r="F86" i="4"/>
  <c r="G86" i="4"/>
  <c r="H86" i="4"/>
  <c r="I86" i="4"/>
  <c r="J86" i="4"/>
  <c r="K86" i="4"/>
  <c r="L86" i="4"/>
  <c r="M86" i="4"/>
  <c r="N86" i="4"/>
  <c r="O86" i="4"/>
  <c r="S86" i="4"/>
  <c r="T86" i="4"/>
  <c r="U86" i="4"/>
  <c r="V86" i="4"/>
  <c r="W86" i="4"/>
  <c r="X86" i="4"/>
  <c r="Y86" i="4"/>
  <c r="Z86" i="4"/>
  <c r="AA86" i="4"/>
  <c r="AB86" i="4"/>
  <c r="AC86" i="4"/>
  <c r="A87" i="4"/>
  <c r="B87" i="4"/>
  <c r="C87" i="4"/>
  <c r="E87" i="4"/>
  <c r="F87" i="4"/>
  <c r="G87" i="4"/>
  <c r="H87" i="4"/>
  <c r="I87" i="4"/>
  <c r="J87" i="4"/>
  <c r="K87" i="4"/>
  <c r="L87" i="4"/>
  <c r="M87" i="4"/>
  <c r="N87" i="4"/>
  <c r="O87" i="4"/>
  <c r="S87" i="4"/>
  <c r="T87" i="4"/>
  <c r="U87" i="4"/>
  <c r="V87" i="4"/>
  <c r="W87" i="4"/>
  <c r="X87" i="4"/>
  <c r="Y87" i="4"/>
  <c r="Z87" i="4"/>
  <c r="AA87" i="4"/>
  <c r="AB87" i="4"/>
  <c r="AC87" i="4"/>
  <c r="A88" i="4"/>
  <c r="B88" i="4"/>
  <c r="C88" i="4"/>
  <c r="E88" i="4"/>
  <c r="F88" i="4"/>
  <c r="G88" i="4"/>
  <c r="H88" i="4"/>
  <c r="I88" i="4"/>
  <c r="J88" i="4"/>
  <c r="K88" i="4"/>
  <c r="L88" i="4"/>
  <c r="M88" i="4"/>
  <c r="N88" i="4"/>
  <c r="O88" i="4"/>
  <c r="S88" i="4"/>
  <c r="T88" i="4"/>
  <c r="U88" i="4"/>
  <c r="V88" i="4"/>
  <c r="W88" i="4"/>
  <c r="X88" i="4"/>
  <c r="Y88" i="4"/>
  <c r="Z88" i="4"/>
  <c r="AA88" i="4"/>
  <c r="AB88" i="4"/>
  <c r="AC88" i="4"/>
  <c r="A89" i="4"/>
  <c r="B89" i="4"/>
  <c r="C89" i="4"/>
  <c r="E89" i="4"/>
  <c r="F89" i="4"/>
  <c r="G89" i="4"/>
  <c r="H89" i="4"/>
  <c r="I89" i="4"/>
  <c r="J89" i="4"/>
  <c r="K89" i="4"/>
  <c r="L89" i="4"/>
  <c r="M89" i="4"/>
  <c r="N89" i="4"/>
  <c r="O89" i="4"/>
  <c r="S89" i="4"/>
  <c r="T89" i="4"/>
  <c r="U89" i="4"/>
  <c r="V89" i="4"/>
  <c r="W89" i="4"/>
  <c r="X89" i="4"/>
  <c r="Y89" i="4"/>
  <c r="Z89" i="4"/>
  <c r="AA89" i="4"/>
  <c r="AB89" i="4"/>
  <c r="AC89" i="4"/>
  <c r="A90" i="4"/>
  <c r="B90" i="4"/>
  <c r="C90" i="4"/>
  <c r="E90" i="4"/>
  <c r="F90" i="4"/>
  <c r="G90" i="4"/>
  <c r="H90" i="4"/>
  <c r="I90" i="4"/>
  <c r="J90" i="4"/>
  <c r="K90" i="4"/>
  <c r="L90" i="4"/>
  <c r="M90" i="4"/>
  <c r="N90" i="4"/>
  <c r="O90" i="4"/>
  <c r="S90" i="4"/>
  <c r="T90" i="4"/>
  <c r="U90" i="4"/>
  <c r="V90" i="4"/>
  <c r="W90" i="4"/>
  <c r="X90" i="4"/>
  <c r="Y90" i="4"/>
  <c r="Z90" i="4"/>
  <c r="AA90" i="4"/>
  <c r="AB90" i="4"/>
  <c r="AC90" i="4"/>
  <c r="A91" i="4"/>
  <c r="B91" i="4"/>
  <c r="C91" i="4"/>
  <c r="E91" i="4"/>
  <c r="F91" i="4"/>
  <c r="G91" i="4"/>
  <c r="H91" i="4"/>
  <c r="I91" i="4"/>
  <c r="J91" i="4"/>
  <c r="K91" i="4"/>
  <c r="L91" i="4"/>
  <c r="M91" i="4"/>
  <c r="N91" i="4"/>
  <c r="O91" i="4"/>
  <c r="S91" i="4"/>
  <c r="T91" i="4"/>
  <c r="U91" i="4"/>
  <c r="V91" i="4"/>
  <c r="W91" i="4"/>
  <c r="X91" i="4"/>
  <c r="Y91" i="4"/>
  <c r="Z91" i="4"/>
  <c r="AA91" i="4"/>
  <c r="AB91" i="4"/>
  <c r="AC91" i="4"/>
  <c r="A92" i="4"/>
  <c r="B92" i="4"/>
  <c r="C92" i="4"/>
  <c r="E92" i="4"/>
  <c r="F92" i="4"/>
  <c r="G92" i="4"/>
  <c r="H92" i="4"/>
  <c r="I92" i="4"/>
  <c r="J92" i="4"/>
  <c r="K92" i="4"/>
  <c r="L92" i="4"/>
  <c r="M92" i="4"/>
  <c r="N92" i="4"/>
  <c r="O92" i="4"/>
  <c r="S92" i="4"/>
  <c r="T92" i="4"/>
  <c r="U92" i="4"/>
  <c r="V92" i="4"/>
  <c r="W92" i="4"/>
  <c r="X92" i="4"/>
  <c r="Y92" i="4"/>
  <c r="Z92" i="4"/>
  <c r="AA92" i="4"/>
  <c r="AB92" i="4"/>
  <c r="AC92" i="4"/>
  <c r="A93" i="4"/>
  <c r="B93" i="4"/>
  <c r="C93" i="4"/>
  <c r="E93" i="4"/>
  <c r="F93" i="4"/>
  <c r="G93" i="4"/>
  <c r="H93" i="4"/>
  <c r="I93" i="4"/>
  <c r="J93" i="4"/>
  <c r="K93" i="4"/>
  <c r="L93" i="4"/>
  <c r="M93" i="4"/>
  <c r="N93" i="4"/>
  <c r="O93" i="4"/>
  <c r="S93" i="4"/>
  <c r="T93" i="4"/>
  <c r="U93" i="4"/>
  <c r="V93" i="4"/>
  <c r="W93" i="4"/>
  <c r="X93" i="4"/>
  <c r="Y93" i="4"/>
  <c r="Z93" i="4"/>
  <c r="AA93" i="4"/>
  <c r="AB93" i="4"/>
  <c r="AC93" i="4"/>
  <c r="A94" i="4"/>
  <c r="B94" i="4"/>
  <c r="C94" i="4"/>
  <c r="E94" i="4"/>
  <c r="F94" i="4"/>
  <c r="G94" i="4"/>
  <c r="H94" i="4"/>
  <c r="I94" i="4"/>
  <c r="J94" i="4"/>
  <c r="K94" i="4"/>
  <c r="L94" i="4"/>
  <c r="M94" i="4"/>
  <c r="N94" i="4"/>
  <c r="O94" i="4"/>
  <c r="S94" i="4"/>
  <c r="T94" i="4"/>
  <c r="U94" i="4"/>
  <c r="V94" i="4"/>
  <c r="W94" i="4"/>
  <c r="X94" i="4"/>
  <c r="Y94" i="4"/>
  <c r="Z94" i="4"/>
  <c r="AA94" i="4"/>
  <c r="AB94" i="4"/>
  <c r="AC94" i="4"/>
  <c r="A95" i="4"/>
  <c r="B95" i="4"/>
  <c r="C95" i="4"/>
  <c r="E95" i="4"/>
  <c r="F95" i="4"/>
  <c r="G95" i="4"/>
  <c r="H95" i="4"/>
  <c r="I95" i="4"/>
  <c r="J95" i="4"/>
  <c r="K95" i="4"/>
  <c r="L95" i="4"/>
  <c r="M95" i="4"/>
  <c r="N95" i="4"/>
  <c r="O95" i="4"/>
  <c r="S95" i="4"/>
  <c r="T95" i="4"/>
  <c r="U95" i="4"/>
  <c r="V95" i="4"/>
  <c r="W95" i="4"/>
  <c r="X95" i="4"/>
  <c r="Y95" i="4"/>
  <c r="Z95" i="4"/>
  <c r="AA95" i="4"/>
  <c r="AB95" i="4"/>
  <c r="AC95" i="4"/>
  <c r="A96" i="4"/>
  <c r="B96" i="4"/>
  <c r="C96" i="4"/>
  <c r="E96" i="4"/>
  <c r="F96" i="4"/>
  <c r="G96" i="4"/>
  <c r="H96" i="4"/>
  <c r="I96" i="4"/>
  <c r="J96" i="4"/>
  <c r="K96" i="4"/>
  <c r="L96" i="4"/>
  <c r="M96" i="4"/>
  <c r="N96" i="4"/>
  <c r="O96" i="4"/>
  <c r="S96" i="4"/>
  <c r="T96" i="4"/>
  <c r="U96" i="4"/>
  <c r="V96" i="4"/>
  <c r="W96" i="4"/>
  <c r="X96" i="4"/>
  <c r="Y96" i="4"/>
  <c r="Z96" i="4"/>
  <c r="AA96" i="4"/>
  <c r="AB96" i="4"/>
  <c r="AC96" i="4"/>
  <c r="A97" i="4"/>
  <c r="B97" i="4"/>
  <c r="C97" i="4"/>
  <c r="E97" i="4"/>
  <c r="F97" i="4"/>
  <c r="G97" i="4"/>
  <c r="H97" i="4"/>
  <c r="I97" i="4"/>
  <c r="J97" i="4"/>
  <c r="K97" i="4"/>
  <c r="L97" i="4"/>
  <c r="M97" i="4"/>
  <c r="N97" i="4"/>
  <c r="O97" i="4"/>
  <c r="S97" i="4"/>
  <c r="T97" i="4"/>
  <c r="U97" i="4"/>
  <c r="V97" i="4"/>
  <c r="W97" i="4"/>
  <c r="X97" i="4"/>
  <c r="Y97" i="4"/>
  <c r="Z97" i="4"/>
  <c r="AA97" i="4"/>
  <c r="AB97" i="4"/>
  <c r="AC97" i="4"/>
  <c r="A98" i="4"/>
  <c r="B98" i="4"/>
  <c r="C98" i="4"/>
  <c r="E98" i="4"/>
  <c r="F98" i="4"/>
  <c r="G98" i="4"/>
  <c r="H98" i="4"/>
  <c r="I98" i="4"/>
  <c r="J98" i="4"/>
  <c r="K98" i="4"/>
  <c r="L98" i="4"/>
  <c r="M98" i="4"/>
  <c r="N98" i="4"/>
  <c r="O98" i="4"/>
  <c r="S98" i="4"/>
  <c r="T98" i="4"/>
  <c r="U98" i="4"/>
  <c r="V98" i="4"/>
  <c r="W98" i="4"/>
  <c r="X98" i="4"/>
  <c r="Y98" i="4"/>
  <c r="Z98" i="4"/>
  <c r="AA98" i="4"/>
  <c r="AB98" i="4"/>
  <c r="AC98" i="4"/>
  <c r="A99" i="4"/>
  <c r="B99" i="4"/>
  <c r="C99" i="4"/>
  <c r="E99" i="4"/>
  <c r="F99" i="4"/>
  <c r="G99" i="4"/>
  <c r="H99" i="4"/>
  <c r="I99" i="4"/>
  <c r="J99" i="4"/>
  <c r="K99" i="4"/>
  <c r="L99" i="4"/>
  <c r="M99" i="4"/>
  <c r="N99" i="4"/>
  <c r="O99" i="4"/>
  <c r="S99" i="4"/>
  <c r="T99" i="4"/>
  <c r="U99" i="4"/>
  <c r="V99" i="4"/>
  <c r="W99" i="4"/>
  <c r="X99" i="4"/>
  <c r="Y99" i="4"/>
  <c r="Z99" i="4"/>
  <c r="AA99" i="4"/>
  <c r="AB99" i="4"/>
  <c r="AC99" i="4"/>
  <c r="A100" i="4"/>
  <c r="B100" i="4"/>
  <c r="C100" i="4"/>
  <c r="E100" i="4"/>
  <c r="F100" i="4"/>
  <c r="G100" i="4"/>
  <c r="H100" i="4"/>
  <c r="I100" i="4"/>
  <c r="J100" i="4"/>
  <c r="K100" i="4"/>
  <c r="L100" i="4"/>
  <c r="M100" i="4"/>
  <c r="N100" i="4"/>
  <c r="O100" i="4"/>
  <c r="S100" i="4"/>
  <c r="T100" i="4"/>
  <c r="U100" i="4"/>
  <c r="V100" i="4"/>
  <c r="W100" i="4"/>
  <c r="X100" i="4"/>
  <c r="Y100" i="4"/>
  <c r="Z100" i="4"/>
  <c r="AA100" i="4"/>
  <c r="AB100" i="4"/>
  <c r="AC100" i="4"/>
  <c r="A101" i="4"/>
  <c r="B101" i="4"/>
  <c r="C101" i="4"/>
  <c r="E101" i="4"/>
  <c r="F101" i="4"/>
  <c r="G101" i="4"/>
  <c r="H101" i="4"/>
  <c r="I101" i="4"/>
  <c r="J101" i="4"/>
  <c r="K101" i="4"/>
  <c r="L101" i="4"/>
  <c r="M101" i="4"/>
  <c r="N101" i="4"/>
  <c r="O101" i="4"/>
  <c r="S101" i="4"/>
  <c r="T101" i="4"/>
  <c r="U101" i="4"/>
  <c r="V101" i="4"/>
  <c r="W101" i="4"/>
  <c r="X101" i="4"/>
  <c r="Y101" i="4"/>
  <c r="Z101" i="4"/>
  <c r="AA101" i="4"/>
  <c r="AB101" i="4"/>
  <c r="AC101" i="4"/>
  <c r="A102" i="4"/>
  <c r="B102" i="4"/>
  <c r="C102" i="4"/>
  <c r="E102" i="4"/>
  <c r="F102" i="4"/>
  <c r="G102" i="4"/>
  <c r="H102" i="4"/>
  <c r="I102" i="4"/>
  <c r="J102" i="4"/>
  <c r="K102" i="4"/>
  <c r="L102" i="4"/>
  <c r="M102" i="4"/>
  <c r="N102" i="4"/>
  <c r="O102" i="4"/>
  <c r="S102" i="4"/>
  <c r="T102" i="4"/>
  <c r="U102" i="4"/>
  <c r="V102" i="4"/>
  <c r="W102" i="4"/>
  <c r="X102" i="4"/>
  <c r="Y102" i="4"/>
  <c r="Z102" i="4"/>
  <c r="AA102" i="4"/>
  <c r="AB102" i="4"/>
  <c r="AC102" i="4"/>
  <c r="A103" i="4"/>
  <c r="B103" i="4"/>
  <c r="C103" i="4"/>
  <c r="E103" i="4"/>
  <c r="F103" i="4"/>
  <c r="G103" i="4"/>
  <c r="H103" i="4"/>
  <c r="I103" i="4"/>
  <c r="J103" i="4"/>
  <c r="K103" i="4"/>
  <c r="L103" i="4"/>
  <c r="M103" i="4"/>
  <c r="N103" i="4"/>
  <c r="O103" i="4"/>
  <c r="S103" i="4"/>
  <c r="T103" i="4"/>
  <c r="U103" i="4"/>
  <c r="V103" i="4"/>
  <c r="W103" i="4"/>
  <c r="X103" i="4"/>
  <c r="Y103" i="4"/>
  <c r="Z103" i="4"/>
  <c r="AA103" i="4"/>
  <c r="AB103" i="4"/>
  <c r="AC103" i="4"/>
  <c r="A104" i="4"/>
  <c r="B104" i="4"/>
  <c r="C104" i="4"/>
  <c r="E104" i="4"/>
  <c r="F104" i="4"/>
  <c r="G104" i="4"/>
  <c r="H104" i="4"/>
  <c r="I104" i="4"/>
  <c r="J104" i="4"/>
  <c r="K104" i="4"/>
  <c r="L104" i="4"/>
  <c r="M104" i="4"/>
  <c r="N104" i="4"/>
  <c r="O104" i="4"/>
  <c r="S104" i="4"/>
  <c r="T104" i="4"/>
  <c r="U104" i="4"/>
  <c r="V104" i="4"/>
  <c r="W104" i="4"/>
  <c r="X104" i="4"/>
  <c r="Y104" i="4"/>
  <c r="Z104" i="4"/>
  <c r="AA104" i="4"/>
  <c r="AB104" i="4"/>
  <c r="AC104" i="4"/>
  <c r="A105" i="4"/>
  <c r="B105" i="4"/>
  <c r="C105" i="4"/>
  <c r="E105" i="4"/>
  <c r="F105" i="4"/>
  <c r="G105" i="4"/>
  <c r="H105" i="4"/>
  <c r="I105" i="4"/>
  <c r="J105" i="4"/>
  <c r="K105" i="4"/>
  <c r="L105" i="4"/>
  <c r="M105" i="4"/>
  <c r="N105" i="4"/>
  <c r="O105" i="4"/>
  <c r="S105" i="4"/>
  <c r="T105" i="4"/>
  <c r="U105" i="4"/>
  <c r="V105" i="4"/>
  <c r="W105" i="4"/>
  <c r="X105" i="4"/>
  <c r="Y105" i="4"/>
  <c r="Z105" i="4"/>
  <c r="AA105" i="4"/>
  <c r="AB105" i="4"/>
  <c r="AC105" i="4"/>
  <c r="A106" i="4"/>
  <c r="B106" i="4"/>
  <c r="C106" i="4"/>
  <c r="E106" i="4"/>
  <c r="F106" i="4"/>
  <c r="G106" i="4"/>
  <c r="H106" i="4"/>
  <c r="I106" i="4"/>
  <c r="J106" i="4"/>
  <c r="K106" i="4"/>
  <c r="L106" i="4"/>
  <c r="M106" i="4"/>
  <c r="N106" i="4"/>
  <c r="O106" i="4"/>
  <c r="S106" i="4"/>
  <c r="T106" i="4"/>
  <c r="U106" i="4"/>
  <c r="V106" i="4"/>
  <c r="W106" i="4"/>
  <c r="X106" i="4"/>
  <c r="Y106" i="4"/>
  <c r="Z106" i="4"/>
  <c r="AA106" i="4"/>
  <c r="AB106" i="4"/>
  <c r="AC106" i="4"/>
  <c r="A107" i="4"/>
  <c r="B107" i="4"/>
  <c r="C107" i="4"/>
  <c r="E107" i="4"/>
  <c r="F107" i="4"/>
  <c r="G107" i="4"/>
  <c r="H107" i="4"/>
  <c r="I107" i="4"/>
  <c r="J107" i="4"/>
  <c r="K107" i="4"/>
  <c r="L107" i="4"/>
  <c r="M107" i="4"/>
  <c r="N107" i="4"/>
  <c r="O107" i="4"/>
  <c r="S107" i="4"/>
  <c r="T107" i="4"/>
  <c r="U107" i="4"/>
  <c r="V107" i="4"/>
  <c r="W107" i="4"/>
  <c r="X107" i="4"/>
  <c r="Y107" i="4"/>
  <c r="Z107" i="4"/>
  <c r="AA107" i="4"/>
  <c r="AB107" i="4"/>
  <c r="AC107" i="4"/>
  <c r="A108" i="4"/>
  <c r="B108" i="4"/>
  <c r="C108" i="4"/>
  <c r="E108" i="4"/>
  <c r="F108" i="4"/>
  <c r="G108" i="4"/>
  <c r="H108" i="4"/>
  <c r="I108" i="4"/>
  <c r="J108" i="4"/>
  <c r="K108" i="4"/>
  <c r="L108" i="4"/>
  <c r="M108" i="4"/>
  <c r="N108" i="4"/>
  <c r="O108" i="4"/>
  <c r="S108" i="4"/>
  <c r="T108" i="4"/>
  <c r="U108" i="4"/>
  <c r="V108" i="4"/>
  <c r="W108" i="4"/>
  <c r="X108" i="4"/>
  <c r="Y108" i="4"/>
  <c r="Z108" i="4"/>
  <c r="AA108" i="4"/>
  <c r="AB108" i="4"/>
  <c r="AC108" i="4"/>
  <c r="A109" i="4"/>
  <c r="B109" i="4"/>
  <c r="C109" i="4"/>
  <c r="E109" i="4"/>
  <c r="F109" i="4"/>
  <c r="G109" i="4"/>
  <c r="H109" i="4"/>
  <c r="I109" i="4"/>
  <c r="J109" i="4"/>
  <c r="K109" i="4"/>
  <c r="L109" i="4"/>
  <c r="M109" i="4"/>
  <c r="N109" i="4"/>
  <c r="O109" i="4"/>
  <c r="S109" i="4"/>
  <c r="T109" i="4"/>
  <c r="U109" i="4"/>
  <c r="V109" i="4"/>
  <c r="W109" i="4"/>
  <c r="X109" i="4"/>
  <c r="Y109" i="4"/>
  <c r="Z109" i="4"/>
  <c r="AA109" i="4"/>
  <c r="AB109" i="4"/>
  <c r="AC109" i="4"/>
  <c r="A110" i="4"/>
  <c r="B110" i="4"/>
  <c r="C110" i="4"/>
  <c r="E110" i="4"/>
  <c r="F110" i="4"/>
  <c r="G110" i="4"/>
  <c r="H110" i="4"/>
  <c r="I110" i="4"/>
  <c r="J110" i="4"/>
  <c r="K110" i="4"/>
  <c r="L110" i="4"/>
  <c r="M110" i="4"/>
  <c r="N110" i="4"/>
  <c r="O110" i="4"/>
  <c r="S110" i="4"/>
  <c r="T110" i="4"/>
  <c r="U110" i="4"/>
  <c r="V110" i="4"/>
  <c r="W110" i="4"/>
  <c r="X110" i="4"/>
  <c r="Y110" i="4"/>
  <c r="Z110" i="4"/>
  <c r="AA110" i="4"/>
  <c r="AB110" i="4"/>
  <c r="AC110" i="4"/>
  <c r="A111" i="4"/>
  <c r="B111" i="4"/>
  <c r="C111" i="4"/>
  <c r="E111" i="4"/>
  <c r="F111" i="4"/>
  <c r="G111" i="4"/>
  <c r="H111" i="4"/>
  <c r="I111" i="4"/>
  <c r="J111" i="4"/>
  <c r="K111" i="4"/>
  <c r="L111" i="4"/>
  <c r="M111" i="4"/>
  <c r="N111" i="4"/>
  <c r="O111" i="4"/>
  <c r="S111" i="4"/>
  <c r="T111" i="4"/>
  <c r="U111" i="4"/>
  <c r="V111" i="4"/>
  <c r="W111" i="4"/>
  <c r="X111" i="4"/>
  <c r="Y111" i="4"/>
  <c r="Z111" i="4"/>
  <c r="AA111" i="4"/>
  <c r="AB111" i="4"/>
  <c r="AC111" i="4"/>
  <c r="A112" i="4"/>
  <c r="B112" i="4"/>
  <c r="C112" i="4"/>
  <c r="E112" i="4"/>
  <c r="F112" i="4"/>
  <c r="G112" i="4"/>
  <c r="H112" i="4"/>
  <c r="I112" i="4"/>
  <c r="J112" i="4"/>
  <c r="K112" i="4"/>
  <c r="L112" i="4"/>
  <c r="M112" i="4"/>
  <c r="N112" i="4"/>
  <c r="O112" i="4"/>
  <c r="S112" i="4"/>
  <c r="T112" i="4"/>
  <c r="U112" i="4"/>
  <c r="V112" i="4"/>
  <c r="W112" i="4"/>
  <c r="X112" i="4"/>
  <c r="Y112" i="4"/>
  <c r="Z112" i="4"/>
  <c r="AA112" i="4"/>
  <c r="AB112" i="4"/>
  <c r="AC112" i="4"/>
  <c r="A113" i="4"/>
  <c r="B113" i="4"/>
  <c r="C113" i="4"/>
  <c r="E113" i="4"/>
  <c r="F113" i="4"/>
  <c r="G113" i="4"/>
  <c r="H113" i="4"/>
  <c r="I113" i="4"/>
  <c r="J113" i="4"/>
  <c r="K113" i="4"/>
  <c r="L113" i="4"/>
  <c r="M113" i="4"/>
  <c r="N113" i="4"/>
  <c r="O113" i="4"/>
  <c r="S113" i="4"/>
  <c r="T113" i="4"/>
  <c r="U113" i="4"/>
  <c r="V113" i="4"/>
  <c r="W113" i="4"/>
  <c r="X113" i="4"/>
  <c r="Y113" i="4"/>
  <c r="Z113" i="4"/>
  <c r="AA113" i="4"/>
  <c r="AB113" i="4"/>
  <c r="AC113" i="4"/>
  <c r="A1" i="11"/>
  <c r="C1" i="11"/>
  <c r="A2" i="11"/>
  <c r="AT2" i="11"/>
  <c r="AU2" i="11"/>
  <c r="AX2" i="11"/>
  <c r="AZ2" i="11"/>
  <c r="BA2" i="11"/>
  <c r="BB2" i="11"/>
  <c r="BC2" i="11"/>
  <c r="BE2" i="11"/>
  <c r="BF2" i="11"/>
  <c r="BG2" i="11"/>
  <c r="BI2" i="11"/>
  <c r="BJ2" i="11"/>
  <c r="BK2" i="11"/>
  <c r="BL2" i="11"/>
  <c r="BM2" i="11"/>
  <c r="A3" i="11"/>
  <c r="T3" i="11"/>
  <c r="Z3" i="11"/>
  <c r="AF3" i="11"/>
  <c r="AL3" i="11"/>
  <c r="AR3" i="11"/>
  <c r="A4" i="11"/>
  <c r="C5" i="11"/>
  <c r="H5" i="11"/>
  <c r="I5" i="11"/>
  <c r="L5" i="11"/>
  <c r="N5" i="11"/>
  <c r="P5" i="11"/>
  <c r="Q5" i="11"/>
  <c r="R5" i="11"/>
  <c r="S5" i="11"/>
  <c r="T5" i="11"/>
  <c r="V5" i="11"/>
  <c r="W5" i="11"/>
  <c r="X5" i="11"/>
  <c r="Y5" i="11"/>
  <c r="Z5" i="11"/>
  <c r="AB5" i="11"/>
  <c r="AC5" i="11"/>
  <c r="AD5" i="11"/>
  <c r="AE5" i="11"/>
  <c r="AF5" i="11"/>
  <c r="AH5" i="11"/>
  <c r="AI5" i="11"/>
  <c r="AJ5" i="11"/>
  <c r="AK5" i="11"/>
  <c r="AL5" i="11"/>
  <c r="AN5" i="11"/>
  <c r="AO5" i="11"/>
  <c r="AP5" i="11"/>
  <c r="AQ5" i="11"/>
  <c r="AR5" i="11"/>
  <c r="AV5" i="11"/>
  <c r="AX5" i="11"/>
  <c r="BA5" i="11"/>
  <c r="BB5" i="11"/>
  <c r="BC5" i="11"/>
  <c r="BI5" i="11"/>
  <c r="BJ5" i="11"/>
  <c r="BK5" i="11"/>
  <c r="BM5" i="11"/>
  <c r="C6" i="11"/>
  <c r="H6" i="11"/>
  <c r="I6" i="11"/>
  <c r="L6" i="11"/>
  <c r="N6" i="11"/>
  <c r="P6" i="11"/>
  <c r="Q6" i="11"/>
  <c r="R6" i="11"/>
  <c r="S6" i="11"/>
  <c r="T6" i="11"/>
  <c r="V6" i="11"/>
  <c r="W6" i="11"/>
  <c r="X6" i="11"/>
  <c r="Y6" i="11"/>
  <c r="Z6" i="11"/>
  <c r="AB6" i="11"/>
  <c r="AC6" i="11"/>
  <c r="AD6" i="11"/>
  <c r="AE6" i="11"/>
  <c r="AF6" i="11"/>
  <c r="AH6" i="11"/>
  <c r="AI6" i="11"/>
  <c r="AJ6" i="11"/>
  <c r="AK6" i="11"/>
  <c r="AL6" i="11"/>
  <c r="AN6" i="11"/>
  <c r="AO6" i="11"/>
  <c r="AP6" i="11"/>
  <c r="AQ6" i="11"/>
  <c r="AR6" i="11"/>
  <c r="AV6" i="11"/>
  <c r="AX6" i="11"/>
  <c r="BA6" i="11"/>
  <c r="BB6" i="11"/>
  <c r="BC6" i="11"/>
  <c r="BI6" i="11"/>
  <c r="BJ6" i="11"/>
  <c r="BK6" i="11"/>
  <c r="BM6" i="11"/>
  <c r="C7" i="11"/>
  <c r="H7" i="11"/>
  <c r="I7" i="11"/>
  <c r="L7" i="11"/>
  <c r="N7" i="11"/>
  <c r="P7" i="11"/>
  <c r="Q7" i="11"/>
  <c r="R7" i="11"/>
  <c r="S7" i="11"/>
  <c r="T7" i="11"/>
  <c r="V7" i="11"/>
  <c r="W7" i="11"/>
  <c r="X7" i="11"/>
  <c r="Y7" i="11"/>
  <c r="Z7" i="11"/>
  <c r="AB7" i="11"/>
  <c r="AC7" i="11"/>
  <c r="AD7" i="11"/>
  <c r="AE7" i="11"/>
  <c r="AF7" i="11"/>
  <c r="AH7" i="11"/>
  <c r="AI7" i="11"/>
  <c r="AJ7" i="11"/>
  <c r="AK7" i="11"/>
  <c r="AL7" i="11"/>
  <c r="AN7" i="11"/>
  <c r="AO7" i="11"/>
  <c r="AP7" i="11"/>
  <c r="AQ7" i="11"/>
  <c r="AR7" i="11"/>
  <c r="AV7" i="11"/>
  <c r="AX7" i="11"/>
  <c r="BA7" i="11"/>
  <c r="BB7" i="11"/>
  <c r="BC7" i="11"/>
  <c r="BI7" i="11"/>
  <c r="BJ7" i="11"/>
  <c r="BK7" i="11"/>
  <c r="BM7" i="11"/>
  <c r="C8" i="11"/>
  <c r="H8" i="11"/>
  <c r="I8" i="11"/>
  <c r="L8" i="11"/>
  <c r="N8" i="11"/>
  <c r="P8" i="11"/>
  <c r="Q8" i="11"/>
  <c r="R8" i="11"/>
  <c r="S8" i="11"/>
  <c r="T8" i="11"/>
  <c r="V8" i="11"/>
  <c r="W8" i="11"/>
  <c r="X8" i="11"/>
  <c r="Y8" i="11"/>
  <c r="Z8" i="11"/>
  <c r="AB8" i="11"/>
  <c r="AC8" i="11"/>
  <c r="AD8" i="11"/>
  <c r="AE8" i="11"/>
  <c r="AF8" i="11"/>
  <c r="AH8" i="11"/>
  <c r="AI8" i="11"/>
  <c r="AJ8" i="11"/>
  <c r="AK8" i="11"/>
  <c r="AL8" i="11"/>
  <c r="AN8" i="11"/>
  <c r="AO8" i="11"/>
  <c r="AP8" i="11"/>
  <c r="AQ8" i="11"/>
  <c r="AR8" i="11"/>
  <c r="AV8" i="11"/>
  <c r="AX8" i="11"/>
  <c r="BA8" i="11"/>
  <c r="BB8" i="11"/>
  <c r="BC8" i="11"/>
  <c r="BI8" i="11"/>
  <c r="BJ8" i="11"/>
  <c r="BK8" i="11"/>
  <c r="BM8" i="11"/>
  <c r="C9" i="11"/>
  <c r="H9" i="11"/>
  <c r="I9" i="11"/>
  <c r="L9" i="11"/>
  <c r="N9" i="11"/>
  <c r="P9" i="11"/>
  <c r="Q9" i="11"/>
  <c r="R9" i="11"/>
  <c r="S9" i="11"/>
  <c r="T9" i="11"/>
  <c r="V9" i="11"/>
  <c r="W9" i="11"/>
  <c r="X9" i="11"/>
  <c r="Y9" i="11"/>
  <c r="Z9" i="11"/>
  <c r="AB9" i="11"/>
  <c r="AC9" i="11"/>
  <c r="AD9" i="11"/>
  <c r="AE9" i="11"/>
  <c r="AF9" i="11"/>
  <c r="AH9" i="11"/>
  <c r="AI9" i="11"/>
  <c r="AJ9" i="11"/>
  <c r="AK9" i="11"/>
  <c r="AL9" i="11"/>
  <c r="AN9" i="11"/>
  <c r="AO9" i="11"/>
  <c r="AP9" i="11"/>
  <c r="AQ9" i="11"/>
  <c r="AR9" i="11"/>
  <c r="AV9" i="11"/>
  <c r="AX9" i="11"/>
  <c r="BA9" i="11"/>
  <c r="BB9" i="11"/>
  <c r="BC9" i="11"/>
  <c r="BI9" i="11"/>
  <c r="BJ9" i="11"/>
  <c r="BK9" i="11"/>
  <c r="BM9" i="11"/>
  <c r="C10" i="11"/>
  <c r="H10" i="11"/>
  <c r="I10" i="11"/>
  <c r="L10" i="11"/>
  <c r="N10" i="11"/>
  <c r="P10" i="11"/>
  <c r="Q10" i="11"/>
  <c r="R10" i="11"/>
  <c r="S10" i="11"/>
  <c r="T10" i="11"/>
  <c r="V10" i="11"/>
  <c r="W10" i="11"/>
  <c r="X10" i="11"/>
  <c r="Y10" i="11"/>
  <c r="Z10" i="11"/>
  <c r="AB10" i="11"/>
  <c r="AC10" i="11"/>
  <c r="AD10" i="11"/>
  <c r="AE10" i="11"/>
  <c r="AF10" i="11"/>
  <c r="AH10" i="11"/>
  <c r="AI10" i="11"/>
  <c r="AJ10" i="11"/>
  <c r="AK10" i="11"/>
  <c r="AL10" i="11"/>
  <c r="AN10" i="11"/>
  <c r="AO10" i="11"/>
  <c r="AP10" i="11"/>
  <c r="AQ10" i="11"/>
  <c r="AR10" i="11"/>
  <c r="AV10" i="11"/>
  <c r="AX10" i="11"/>
  <c r="BA10" i="11"/>
  <c r="BB10" i="11"/>
  <c r="BC10" i="11"/>
  <c r="BI10" i="11"/>
  <c r="BJ10" i="11"/>
  <c r="BK10" i="11"/>
  <c r="BM10" i="11"/>
  <c r="C11" i="11"/>
  <c r="H11" i="11"/>
  <c r="I11" i="11"/>
  <c r="L11" i="11"/>
  <c r="N11" i="11"/>
  <c r="P11" i="11"/>
  <c r="Q11" i="11"/>
  <c r="R11" i="11"/>
  <c r="S11" i="11"/>
  <c r="T11" i="11"/>
  <c r="V11" i="11"/>
  <c r="W11" i="11"/>
  <c r="X11" i="11"/>
  <c r="Y11" i="11"/>
  <c r="Z11" i="11"/>
  <c r="AB11" i="11"/>
  <c r="AC11" i="11"/>
  <c r="AD11" i="11"/>
  <c r="AE11" i="11"/>
  <c r="AF11" i="11"/>
  <c r="AH11" i="11"/>
  <c r="AI11" i="11"/>
  <c r="AJ11" i="11"/>
  <c r="AK11" i="11"/>
  <c r="AL11" i="11"/>
  <c r="AN11" i="11"/>
  <c r="AO11" i="11"/>
  <c r="AP11" i="11"/>
  <c r="AQ11" i="11"/>
  <c r="AR11" i="11"/>
  <c r="AV11" i="11"/>
  <c r="AX11" i="11"/>
  <c r="BA11" i="11"/>
  <c r="BB11" i="11"/>
  <c r="BC11" i="11"/>
  <c r="BI11" i="11"/>
  <c r="BJ11" i="11"/>
  <c r="BK11" i="11"/>
  <c r="BM11" i="11"/>
  <c r="C12" i="11"/>
  <c r="H12" i="11"/>
  <c r="I12" i="11"/>
  <c r="L12" i="11"/>
  <c r="N12" i="11"/>
  <c r="P12" i="11"/>
  <c r="Q12" i="11"/>
  <c r="R12" i="11"/>
  <c r="S12" i="11"/>
  <c r="T12" i="11"/>
  <c r="V12" i="11"/>
  <c r="W12" i="11"/>
  <c r="X12" i="11"/>
  <c r="Y12" i="11"/>
  <c r="Z12" i="11"/>
  <c r="AB12" i="11"/>
  <c r="AC12" i="11"/>
  <c r="AD12" i="11"/>
  <c r="AE12" i="11"/>
  <c r="AF12" i="11"/>
  <c r="AH12" i="11"/>
  <c r="AI12" i="11"/>
  <c r="AJ12" i="11"/>
  <c r="AK12" i="11"/>
  <c r="AL12" i="11"/>
  <c r="AN12" i="11"/>
  <c r="AO12" i="11"/>
  <c r="AP12" i="11"/>
  <c r="AQ12" i="11"/>
  <c r="AR12" i="11"/>
  <c r="AV12" i="11"/>
  <c r="AX12" i="11"/>
  <c r="BA12" i="11"/>
  <c r="BB12" i="11"/>
  <c r="BC12" i="11"/>
  <c r="BI12" i="11"/>
  <c r="BJ12" i="11"/>
  <c r="BK12" i="11"/>
  <c r="BM12" i="11"/>
  <c r="C13" i="11"/>
  <c r="H13" i="11"/>
  <c r="I13" i="11"/>
  <c r="L13" i="11"/>
  <c r="N13" i="11"/>
  <c r="P13" i="11"/>
  <c r="Q13" i="11"/>
  <c r="R13" i="11"/>
  <c r="S13" i="11"/>
  <c r="T13" i="11"/>
  <c r="V13" i="11"/>
  <c r="W13" i="11"/>
  <c r="X13" i="11"/>
  <c r="Y13" i="11"/>
  <c r="Z13" i="11"/>
  <c r="AB13" i="11"/>
  <c r="AC13" i="11"/>
  <c r="AD13" i="11"/>
  <c r="AE13" i="11"/>
  <c r="AF13" i="11"/>
  <c r="AH13" i="11"/>
  <c r="AI13" i="11"/>
  <c r="AJ13" i="11"/>
  <c r="AK13" i="11"/>
  <c r="AL13" i="11"/>
  <c r="AN13" i="11"/>
  <c r="AO13" i="11"/>
  <c r="AP13" i="11"/>
  <c r="AQ13" i="11"/>
  <c r="AR13" i="11"/>
  <c r="AV13" i="11"/>
  <c r="AX13" i="11"/>
  <c r="BA13" i="11"/>
  <c r="BB13" i="11"/>
  <c r="BC13" i="11"/>
  <c r="BI13" i="11"/>
  <c r="BJ13" i="11"/>
  <c r="BK13" i="11"/>
  <c r="BM13" i="11"/>
  <c r="C14" i="11"/>
  <c r="H14" i="11"/>
  <c r="I14" i="11"/>
  <c r="L14" i="11"/>
  <c r="N14" i="11"/>
  <c r="P14" i="11"/>
  <c r="Q14" i="11"/>
  <c r="R14" i="11"/>
  <c r="S14" i="11"/>
  <c r="T14" i="11"/>
  <c r="V14" i="11"/>
  <c r="W14" i="11"/>
  <c r="X14" i="11"/>
  <c r="Y14" i="11"/>
  <c r="Z14" i="11"/>
  <c r="AB14" i="11"/>
  <c r="AC14" i="11"/>
  <c r="AD14" i="11"/>
  <c r="AE14" i="11"/>
  <c r="AF14" i="11"/>
  <c r="AH14" i="11"/>
  <c r="AI14" i="11"/>
  <c r="AJ14" i="11"/>
  <c r="AK14" i="11"/>
  <c r="AL14" i="11"/>
  <c r="AN14" i="11"/>
  <c r="AO14" i="11"/>
  <c r="AP14" i="11"/>
  <c r="AQ14" i="11"/>
  <c r="AR14" i="11"/>
  <c r="AV14" i="11"/>
  <c r="AX14" i="11"/>
  <c r="BA14" i="11"/>
  <c r="BB14" i="11"/>
  <c r="BC14" i="11"/>
  <c r="BI14" i="11"/>
  <c r="BJ14" i="11"/>
  <c r="BK14" i="11"/>
  <c r="BM14" i="11"/>
  <c r="C15" i="11"/>
  <c r="H15" i="11"/>
  <c r="I15" i="11"/>
  <c r="L15" i="11"/>
  <c r="N15" i="11"/>
  <c r="P15" i="11"/>
  <c r="Q15" i="11"/>
  <c r="R15" i="11"/>
  <c r="S15" i="11"/>
  <c r="T15" i="11"/>
  <c r="V15" i="11"/>
  <c r="W15" i="11"/>
  <c r="X15" i="11"/>
  <c r="Y15" i="11"/>
  <c r="Z15" i="11"/>
  <c r="AB15" i="11"/>
  <c r="AC15" i="11"/>
  <c r="AD15" i="11"/>
  <c r="AE15" i="11"/>
  <c r="AF15" i="11"/>
  <c r="AH15" i="11"/>
  <c r="AI15" i="11"/>
  <c r="AJ15" i="11"/>
  <c r="AK15" i="11"/>
  <c r="AL15" i="11"/>
  <c r="AN15" i="11"/>
  <c r="AO15" i="11"/>
  <c r="AP15" i="11"/>
  <c r="AQ15" i="11"/>
  <c r="AR15" i="11"/>
  <c r="AV15" i="11"/>
  <c r="AX15" i="11"/>
  <c r="BA15" i="11"/>
  <c r="BB15" i="11"/>
  <c r="BC15" i="11"/>
  <c r="BI15" i="11"/>
  <c r="BJ15" i="11"/>
  <c r="BK15" i="11"/>
  <c r="BM15" i="11"/>
  <c r="C16" i="11"/>
  <c r="H16" i="11"/>
  <c r="I16" i="11"/>
  <c r="L16" i="11"/>
  <c r="N16" i="11"/>
  <c r="P16" i="11"/>
  <c r="Q16" i="11"/>
  <c r="R16" i="11"/>
  <c r="S16" i="11"/>
  <c r="T16" i="11"/>
  <c r="V16" i="11"/>
  <c r="W16" i="11"/>
  <c r="X16" i="11"/>
  <c r="Y16" i="11"/>
  <c r="Z16" i="11"/>
  <c r="AB16" i="11"/>
  <c r="AC16" i="11"/>
  <c r="AD16" i="11"/>
  <c r="AE16" i="11"/>
  <c r="AF16" i="11"/>
  <c r="AH16" i="11"/>
  <c r="AI16" i="11"/>
  <c r="AJ16" i="11"/>
  <c r="AK16" i="11"/>
  <c r="AL16" i="11"/>
  <c r="AN16" i="11"/>
  <c r="AO16" i="11"/>
  <c r="AP16" i="11"/>
  <c r="AQ16" i="11"/>
  <c r="AR16" i="11"/>
  <c r="AV16" i="11"/>
  <c r="AX16" i="11"/>
  <c r="BA16" i="11"/>
  <c r="BB16" i="11"/>
  <c r="BC16" i="11"/>
  <c r="BI16" i="11"/>
  <c r="BJ16" i="11"/>
  <c r="BK16" i="11"/>
  <c r="BM16" i="11"/>
  <c r="C17" i="11"/>
  <c r="H17" i="11"/>
  <c r="I17" i="11"/>
  <c r="L17" i="11"/>
  <c r="N17" i="11"/>
  <c r="P17" i="11"/>
  <c r="Q17" i="11"/>
  <c r="R17" i="11"/>
  <c r="S17" i="11"/>
  <c r="T17" i="11"/>
  <c r="V17" i="11"/>
  <c r="W17" i="11"/>
  <c r="X17" i="11"/>
  <c r="Y17" i="11"/>
  <c r="Z17" i="11"/>
  <c r="AB17" i="11"/>
  <c r="AC17" i="11"/>
  <c r="AD17" i="11"/>
  <c r="AE17" i="11"/>
  <c r="AF17" i="11"/>
  <c r="AH17" i="11"/>
  <c r="AI17" i="11"/>
  <c r="AJ17" i="11"/>
  <c r="AK17" i="11"/>
  <c r="AL17" i="11"/>
  <c r="AN17" i="11"/>
  <c r="AO17" i="11"/>
  <c r="AP17" i="11"/>
  <c r="AQ17" i="11"/>
  <c r="AR17" i="11"/>
  <c r="AV17" i="11"/>
  <c r="AX17" i="11"/>
  <c r="BA17" i="11"/>
  <c r="BB17" i="11"/>
  <c r="BC17" i="11"/>
  <c r="BI17" i="11"/>
  <c r="BJ17" i="11"/>
  <c r="BK17" i="11"/>
  <c r="BM17" i="11"/>
  <c r="C18" i="11"/>
  <c r="H18" i="11"/>
  <c r="I18" i="11"/>
  <c r="L18" i="11"/>
  <c r="N18" i="11"/>
  <c r="P18" i="11"/>
  <c r="Q18" i="11"/>
  <c r="R18" i="11"/>
  <c r="S18" i="11"/>
  <c r="T18" i="11"/>
  <c r="V18" i="11"/>
  <c r="W18" i="11"/>
  <c r="X18" i="11"/>
  <c r="Y18" i="11"/>
  <c r="Z18" i="11"/>
  <c r="AB18" i="11"/>
  <c r="AC18" i="11"/>
  <c r="AD18" i="11"/>
  <c r="AE18" i="11"/>
  <c r="AF18" i="11"/>
  <c r="AH18" i="11"/>
  <c r="AI18" i="11"/>
  <c r="AJ18" i="11"/>
  <c r="AK18" i="11"/>
  <c r="AL18" i="11"/>
  <c r="AN18" i="11"/>
  <c r="AO18" i="11"/>
  <c r="AP18" i="11"/>
  <c r="AQ18" i="11"/>
  <c r="AR18" i="11"/>
  <c r="AV18" i="11"/>
  <c r="AX18" i="11"/>
  <c r="BA18" i="11"/>
  <c r="BB18" i="11"/>
  <c r="BC18" i="11"/>
  <c r="BI18" i="11"/>
  <c r="BJ18" i="11"/>
  <c r="BK18" i="11"/>
  <c r="BM18" i="11"/>
  <c r="C19" i="11"/>
  <c r="H19" i="11"/>
  <c r="I19" i="11"/>
  <c r="L19" i="11"/>
  <c r="N19" i="11"/>
  <c r="P19" i="11"/>
  <c r="Q19" i="11"/>
  <c r="R19" i="11"/>
  <c r="S19" i="11"/>
  <c r="T19" i="11"/>
  <c r="V19" i="11"/>
  <c r="W19" i="11"/>
  <c r="X19" i="11"/>
  <c r="Y19" i="11"/>
  <c r="Z19" i="11"/>
  <c r="AB19" i="11"/>
  <c r="AC19" i="11"/>
  <c r="AD19" i="11"/>
  <c r="AE19" i="11"/>
  <c r="AF19" i="11"/>
  <c r="AH19" i="11"/>
  <c r="AI19" i="11"/>
  <c r="AJ19" i="11"/>
  <c r="AK19" i="11"/>
  <c r="AL19" i="11"/>
  <c r="AN19" i="11"/>
  <c r="AO19" i="11"/>
  <c r="AP19" i="11"/>
  <c r="AQ19" i="11"/>
  <c r="AR19" i="11"/>
  <c r="AV19" i="11"/>
  <c r="AX19" i="11"/>
  <c r="BA19" i="11"/>
  <c r="BB19" i="11"/>
  <c r="BC19" i="11"/>
  <c r="BI19" i="11"/>
  <c r="BJ19" i="11"/>
  <c r="BK19" i="11"/>
  <c r="BM19" i="11"/>
  <c r="C20" i="11"/>
  <c r="H20" i="11"/>
  <c r="I20" i="11"/>
  <c r="L20" i="11"/>
  <c r="N20" i="11"/>
  <c r="P20" i="11"/>
  <c r="Q20" i="11"/>
  <c r="R20" i="11"/>
  <c r="S20" i="11"/>
  <c r="T20" i="11"/>
  <c r="V20" i="11"/>
  <c r="W20" i="11"/>
  <c r="X20" i="11"/>
  <c r="Y20" i="11"/>
  <c r="Z20" i="11"/>
  <c r="AB20" i="11"/>
  <c r="AC20" i="11"/>
  <c r="AD20" i="11"/>
  <c r="AE20" i="11"/>
  <c r="AF20" i="11"/>
  <c r="AH20" i="11"/>
  <c r="AI20" i="11"/>
  <c r="AJ20" i="11"/>
  <c r="AK20" i="11"/>
  <c r="AL20" i="11"/>
  <c r="AN20" i="11"/>
  <c r="AO20" i="11"/>
  <c r="AP20" i="11"/>
  <c r="AQ20" i="11"/>
  <c r="AR20" i="11"/>
  <c r="AV20" i="11"/>
  <c r="AX20" i="11"/>
  <c r="BA20" i="11"/>
  <c r="BB20" i="11"/>
  <c r="BC20" i="11"/>
  <c r="BI20" i="11"/>
  <c r="BJ20" i="11"/>
  <c r="BK20" i="11"/>
  <c r="BM20" i="11"/>
  <c r="C21" i="11"/>
  <c r="H21" i="11"/>
  <c r="I21" i="11"/>
  <c r="L21" i="11"/>
  <c r="N21" i="11"/>
  <c r="P21" i="11"/>
  <c r="Q21" i="11"/>
  <c r="R21" i="11"/>
  <c r="S21" i="11"/>
  <c r="T21" i="11"/>
  <c r="V21" i="11"/>
  <c r="W21" i="11"/>
  <c r="X21" i="11"/>
  <c r="Y21" i="11"/>
  <c r="Z21" i="11"/>
  <c r="AB21" i="11"/>
  <c r="AC21" i="11"/>
  <c r="AD21" i="11"/>
  <c r="AE21" i="11"/>
  <c r="AF21" i="11"/>
  <c r="AH21" i="11"/>
  <c r="AI21" i="11"/>
  <c r="AJ21" i="11"/>
  <c r="AK21" i="11"/>
  <c r="AL21" i="11"/>
  <c r="AN21" i="11"/>
  <c r="AO21" i="11"/>
  <c r="AP21" i="11"/>
  <c r="AQ21" i="11"/>
  <c r="AR21" i="11"/>
  <c r="AV21" i="11"/>
  <c r="AX21" i="11"/>
  <c r="BA21" i="11"/>
  <c r="BB21" i="11"/>
  <c r="BC21" i="11"/>
  <c r="BI21" i="11"/>
  <c r="BJ21" i="11"/>
  <c r="BK21" i="11"/>
  <c r="BM21" i="11"/>
  <c r="C22" i="11"/>
  <c r="H22" i="11"/>
  <c r="I22" i="11"/>
  <c r="L22" i="11"/>
  <c r="N22" i="11"/>
  <c r="P22" i="11"/>
  <c r="Q22" i="11"/>
  <c r="R22" i="11"/>
  <c r="S22" i="11"/>
  <c r="T22" i="11"/>
  <c r="V22" i="11"/>
  <c r="W22" i="11"/>
  <c r="X22" i="11"/>
  <c r="Y22" i="11"/>
  <c r="Z22" i="11"/>
  <c r="AB22" i="11"/>
  <c r="AC22" i="11"/>
  <c r="AD22" i="11"/>
  <c r="AE22" i="11"/>
  <c r="AF22" i="11"/>
  <c r="AH22" i="11"/>
  <c r="AI22" i="11"/>
  <c r="AJ22" i="11"/>
  <c r="AK22" i="11"/>
  <c r="AL22" i="11"/>
  <c r="AN22" i="11"/>
  <c r="AO22" i="11"/>
  <c r="AP22" i="11"/>
  <c r="AQ22" i="11"/>
  <c r="AR22" i="11"/>
  <c r="AV22" i="11"/>
  <c r="AX22" i="11"/>
  <c r="BA22" i="11"/>
  <c r="BB22" i="11"/>
  <c r="BC22" i="11"/>
  <c r="BI22" i="11"/>
  <c r="BJ22" i="11"/>
  <c r="BK22" i="11"/>
  <c r="BM22" i="11"/>
  <c r="C23" i="11"/>
  <c r="H23" i="11"/>
  <c r="I23" i="11"/>
  <c r="L23" i="11"/>
  <c r="N23" i="11"/>
  <c r="P23" i="11"/>
  <c r="Q23" i="11"/>
  <c r="R23" i="11"/>
  <c r="S23" i="11"/>
  <c r="T23" i="11"/>
  <c r="V23" i="11"/>
  <c r="W23" i="11"/>
  <c r="X23" i="11"/>
  <c r="Y23" i="11"/>
  <c r="Z23" i="11"/>
  <c r="AB23" i="11"/>
  <c r="AC23" i="11"/>
  <c r="AD23" i="11"/>
  <c r="AE23" i="11"/>
  <c r="AF23" i="11"/>
  <c r="AH23" i="11"/>
  <c r="AI23" i="11"/>
  <c r="AJ23" i="11"/>
  <c r="AK23" i="11"/>
  <c r="AL23" i="11"/>
  <c r="AN23" i="11"/>
  <c r="AO23" i="11"/>
  <c r="AP23" i="11"/>
  <c r="AQ23" i="11"/>
  <c r="AR23" i="11"/>
  <c r="AV23" i="11"/>
  <c r="AX23" i="11"/>
  <c r="BA23" i="11"/>
  <c r="BB23" i="11"/>
  <c r="BC23" i="11"/>
  <c r="BI23" i="11"/>
  <c r="BJ23" i="11"/>
  <c r="BK23" i="11"/>
  <c r="BM23" i="11"/>
  <c r="C24" i="11"/>
  <c r="H24" i="11"/>
  <c r="I24" i="11"/>
  <c r="L24" i="11"/>
  <c r="N24" i="11"/>
  <c r="P24" i="11"/>
  <c r="Q24" i="11"/>
  <c r="R24" i="11"/>
  <c r="S24" i="11"/>
  <c r="T24" i="11"/>
  <c r="V24" i="11"/>
  <c r="W24" i="11"/>
  <c r="X24" i="11"/>
  <c r="Y24" i="11"/>
  <c r="Z24" i="11"/>
  <c r="AB24" i="11"/>
  <c r="AC24" i="11"/>
  <c r="AD24" i="11"/>
  <c r="AE24" i="11"/>
  <c r="AF24" i="11"/>
  <c r="AH24" i="11"/>
  <c r="AI24" i="11"/>
  <c r="AJ24" i="11"/>
  <c r="AK24" i="11"/>
  <c r="AL24" i="11"/>
  <c r="AN24" i="11"/>
  <c r="AO24" i="11"/>
  <c r="AP24" i="11"/>
  <c r="AQ24" i="11"/>
  <c r="AR24" i="11"/>
  <c r="AV24" i="11"/>
  <c r="AX24" i="11"/>
  <c r="BA24" i="11"/>
  <c r="BB24" i="11"/>
  <c r="BC24" i="11"/>
  <c r="BI24" i="11"/>
  <c r="BJ24" i="11"/>
  <c r="BK24" i="11"/>
  <c r="BM24" i="11"/>
  <c r="C25" i="11"/>
  <c r="H25" i="11"/>
  <c r="I25" i="11"/>
  <c r="L25" i="11"/>
  <c r="N25" i="11"/>
  <c r="P25" i="11"/>
  <c r="Q25" i="11"/>
  <c r="R25" i="11"/>
  <c r="S25" i="11"/>
  <c r="T25" i="11"/>
  <c r="V25" i="11"/>
  <c r="W25" i="11"/>
  <c r="X25" i="11"/>
  <c r="Y25" i="11"/>
  <c r="Z25" i="11"/>
  <c r="AB25" i="11"/>
  <c r="AC25" i="11"/>
  <c r="AD25" i="11"/>
  <c r="AE25" i="11"/>
  <c r="AF25" i="11"/>
  <c r="AH25" i="11"/>
  <c r="AI25" i="11"/>
  <c r="AJ25" i="11"/>
  <c r="AK25" i="11"/>
  <c r="AL25" i="11"/>
  <c r="AN25" i="11"/>
  <c r="AO25" i="11"/>
  <c r="AP25" i="11"/>
  <c r="AQ25" i="11"/>
  <c r="AR25" i="11"/>
  <c r="AV25" i="11"/>
  <c r="AX25" i="11"/>
  <c r="BA25" i="11"/>
  <c r="BB25" i="11"/>
  <c r="BC25" i="11"/>
  <c r="BI25" i="11"/>
  <c r="BJ25" i="11"/>
  <c r="BK25" i="11"/>
  <c r="BM25" i="11"/>
  <c r="C26" i="11"/>
  <c r="H26" i="11"/>
  <c r="I26" i="11"/>
  <c r="L26" i="11"/>
  <c r="N26" i="11"/>
  <c r="P26" i="11"/>
  <c r="Q26" i="11"/>
  <c r="R26" i="11"/>
  <c r="S26" i="11"/>
  <c r="T26" i="11"/>
  <c r="V26" i="11"/>
  <c r="W26" i="11"/>
  <c r="X26" i="11"/>
  <c r="Y26" i="11"/>
  <c r="Z26" i="11"/>
  <c r="AB26" i="11"/>
  <c r="AC26" i="11"/>
  <c r="AD26" i="11"/>
  <c r="AE26" i="11"/>
  <c r="AF26" i="11"/>
  <c r="AH26" i="11"/>
  <c r="AI26" i="11"/>
  <c r="AJ26" i="11"/>
  <c r="AK26" i="11"/>
  <c r="AL26" i="11"/>
  <c r="AN26" i="11"/>
  <c r="AO26" i="11"/>
  <c r="AP26" i="11"/>
  <c r="AQ26" i="11"/>
  <c r="AR26" i="11"/>
  <c r="AV26" i="11"/>
  <c r="AX26" i="11"/>
  <c r="BA26" i="11"/>
  <c r="BB26" i="11"/>
  <c r="BC26" i="11"/>
  <c r="BI26" i="11"/>
  <c r="BJ26" i="11"/>
  <c r="BK26" i="11"/>
  <c r="BM26" i="11"/>
  <c r="C27" i="11"/>
  <c r="H27" i="11"/>
  <c r="I27" i="11"/>
  <c r="L27" i="11"/>
  <c r="N27" i="11"/>
  <c r="P27" i="11"/>
  <c r="Q27" i="11"/>
  <c r="R27" i="11"/>
  <c r="S27" i="11"/>
  <c r="T27" i="11"/>
  <c r="V27" i="11"/>
  <c r="W27" i="11"/>
  <c r="X27" i="11"/>
  <c r="Y27" i="11"/>
  <c r="Z27" i="11"/>
  <c r="AB27" i="11"/>
  <c r="AC27" i="11"/>
  <c r="AD27" i="11"/>
  <c r="AE27" i="11"/>
  <c r="AF27" i="11"/>
  <c r="AH27" i="11"/>
  <c r="AI27" i="11"/>
  <c r="AJ27" i="11"/>
  <c r="AK27" i="11"/>
  <c r="AL27" i="11"/>
  <c r="AN27" i="11"/>
  <c r="AO27" i="11"/>
  <c r="AP27" i="11"/>
  <c r="AQ27" i="11"/>
  <c r="AR27" i="11"/>
  <c r="AV27" i="11"/>
  <c r="AX27" i="11"/>
  <c r="BA27" i="11"/>
  <c r="BB27" i="11"/>
  <c r="BC27" i="11"/>
  <c r="BI27" i="11"/>
  <c r="BJ27" i="11"/>
  <c r="BK27" i="11"/>
  <c r="BM27" i="11"/>
  <c r="C28" i="11"/>
  <c r="H28" i="11"/>
  <c r="I28" i="11"/>
  <c r="L28" i="11"/>
  <c r="N28" i="11"/>
  <c r="P28" i="11"/>
  <c r="Q28" i="11"/>
  <c r="R28" i="11"/>
  <c r="S28" i="11"/>
  <c r="T28" i="11"/>
  <c r="V28" i="11"/>
  <c r="W28" i="11"/>
  <c r="X28" i="11"/>
  <c r="Y28" i="11"/>
  <c r="Z28" i="11"/>
  <c r="AB28" i="11"/>
  <c r="AC28" i="11"/>
  <c r="AD28" i="11"/>
  <c r="AE28" i="11"/>
  <c r="AF28" i="11"/>
  <c r="AH28" i="11"/>
  <c r="AI28" i="11"/>
  <c r="AJ28" i="11"/>
  <c r="AK28" i="11"/>
  <c r="AL28" i="11"/>
  <c r="AN28" i="11"/>
  <c r="AO28" i="11"/>
  <c r="AP28" i="11"/>
  <c r="AQ28" i="11"/>
  <c r="AR28" i="11"/>
  <c r="AV28" i="11"/>
  <c r="AX28" i="11"/>
  <c r="BA28" i="11"/>
  <c r="BB28" i="11"/>
  <c r="BC28" i="11"/>
  <c r="BI28" i="11"/>
  <c r="BJ28" i="11"/>
  <c r="BK28" i="11"/>
  <c r="BM28" i="11"/>
  <c r="C29" i="11"/>
  <c r="H29" i="11"/>
  <c r="I29" i="11"/>
  <c r="L29" i="11"/>
  <c r="N29" i="11"/>
  <c r="P29" i="11"/>
  <c r="Q29" i="11"/>
  <c r="R29" i="11"/>
  <c r="S29" i="11"/>
  <c r="T29" i="11"/>
  <c r="V29" i="11"/>
  <c r="W29" i="11"/>
  <c r="X29" i="11"/>
  <c r="Y29" i="11"/>
  <c r="Z29" i="11"/>
  <c r="AB29" i="11"/>
  <c r="AC29" i="11"/>
  <c r="AD29" i="11"/>
  <c r="AE29" i="11"/>
  <c r="AF29" i="11"/>
  <c r="AH29" i="11"/>
  <c r="AI29" i="11"/>
  <c r="AJ29" i="11"/>
  <c r="AK29" i="11"/>
  <c r="AL29" i="11"/>
  <c r="AN29" i="11"/>
  <c r="AO29" i="11"/>
  <c r="AP29" i="11"/>
  <c r="AQ29" i="11"/>
  <c r="AR29" i="11"/>
  <c r="AV29" i="11"/>
  <c r="AX29" i="11"/>
  <c r="BA29" i="11"/>
  <c r="BB29" i="11"/>
  <c r="BC29" i="11"/>
  <c r="BI29" i="11"/>
  <c r="BJ29" i="11"/>
  <c r="BK29" i="11"/>
  <c r="BM29" i="11"/>
  <c r="C30" i="11"/>
  <c r="H30" i="11"/>
  <c r="I30" i="11"/>
  <c r="L30" i="11"/>
  <c r="N30" i="11"/>
  <c r="P30" i="11"/>
  <c r="Q30" i="11"/>
  <c r="R30" i="11"/>
  <c r="S30" i="11"/>
  <c r="T30" i="11"/>
  <c r="V30" i="11"/>
  <c r="W30" i="11"/>
  <c r="X30" i="11"/>
  <c r="Y30" i="11"/>
  <c r="Z30" i="11"/>
  <c r="AB30" i="11"/>
  <c r="AC30" i="11"/>
  <c r="AD30" i="11"/>
  <c r="AE30" i="11"/>
  <c r="AF30" i="11"/>
  <c r="AH30" i="11"/>
  <c r="AI30" i="11"/>
  <c r="AJ30" i="11"/>
  <c r="AK30" i="11"/>
  <c r="AL30" i="11"/>
  <c r="AN30" i="11"/>
  <c r="AO30" i="11"/>
  <c r="AP30" i="11"/>
  <c r="AQ30" i="11"/>
  <c r="AR30" i="11"/>
  <c r="AV30" i="11"/>
  <c r="AX30" i="11"/>
  <c r="BA30" i="11"/>
  <c r="BB30" i="11"/>
  <c r="BC30" i="11"/>
  <c r="BI30" i="11"/>
  <c r="BJ30" i="11"/>
  <c r="BK30" i="11"/>
  <c r="BM30" i="11"/>
  <c r="C31" i="11"/>
  <c r="H31" i="11"/>
  <c r="I31" i="11"/>
  <c r="L31" i="11"/>
  <c r="N31" i="11"/>
  <c r="P31" i="11"/>
  <c r="Q31" i="11"/>
  <c r="R31" i="11"/>
  <c r="S31" i="11"/>
  <c r="T31" i="11"/>
  <c r="V31" i="11"/>
  <c r="W31" i="11"/>
  <c r="X31" i="11"/>
  <c r="Y31" i="11"/>
  <c r="Z31" i="11"/>
  <c r="AB31" i="11"/>
  <c r="AC31" i="11"/>
  <c r="AD31" i="11"/>
  <c r="AE31" i="11"/>
  <c r="AF31" i="11"/>
  <c r="AH31" i="11"/>
  <c r="AI31" i="11"/>
  <c r="AJ31" i="11"/>
  <c r="AK31" i="11"/>
  <c r="AL31" i="11"/>
  <c r="AN31" i="11"/>
  <c r="AO31" i="11"/>
  <c r="AP31" i="11"/>
  <c r="AQ31" i="11"/>
  <c r="AR31" i="11"/>
  <c r="AV31" i="11"/>
  <c r="AX31" i="11"/>
  <c r="BA31" i="11"/>
  <c r="BB31" i="11"/>
  <c r="BC31" i="11"/>
  <c r="BI31" i="11"/>
  <c r="BJ31" i="11"/>
  <c r="BK31" i="11"/>
  <c r="BM31" i="11"/>
  <c r="C32" i="11"/>
  <c r="H32" i="11"/>
  <c r="I32" i="11"/>
  <c r="L32" i="11"/>
  <c r="N32" i="11"/>
  <c r="P32" i="11"/>
  <c r="Q32" i="11"/>
  <c r="R32" i="11"/>
  <c r="S32" i="11"/>
  <c r="T32" i="11"/>
  <c r="V32" i="11"/>
  <c r="W32" i="11"/>
  <c r="X32" i="11"/>
  <c r="Y32" i="11"/>
  <c r="Z32" i="11"/>
  <c r="AB32" i="11"/>
  <c r="AC32" i="11"/>
  <c r="AD32" i="11"/>
  <c r="AE32" i="11"/>
  <c r="AF32" i="11"/>
  <c r="AH32" i="11"/>
  <c r="AI32" i="11"/>
  <c r="AJ32" i="11"/>
  <c r="AK32" i="11"/>
  <c r="AL32" i="11"/>
  <c r="AN32" i="11"/>
  <c r="AO32" i="11"/>
  <c r="AP32" i="11"/>
  <c r="AQ32" i="11"/>
  <c r="AR32" i="11"/>
  <c r="AV32" i="11"/>
  <c r="AX32" i="11"/>
  <c r="BA32" i="11"/>
  <c r="BB32" i="11"/>
  <c r="BC32" i="11"/>
  <c r="BI32" i="11"/>
  <c r="BJ32" i="11"/>
  <c r="BK32" i="11"/>
  <c r="BM32" i="11"/>
  <c r="C33" i="11"/>
  <c r="H33" i="11"/>
  <c r="I33" i="11"/>
  <c r="L33" i="11"/>
  <c r="N33" i="11"/>
  <c r="P33" i="11"/>
  <c r="Q33" i="11"/>
  <c r="R33" i="11"/>
  <c r="S33" i="11"/>
  <c r="T33" i="11"/>
  <c r="V33" i="11"/>
  <c r="W33" i="11"/>
  <c r="X33" i="11"/>
  <c r="Y33" i="11"/>
  <c r="Z33" i="11"/>
  <c r="AB33" i="11"/>
  <c r="AC33" i="11"/>
  <c r="AD33" i="11"/>
  <c r="AE33" i="11"/>
  <c r="AF33" i="11"/>
  <c r="AH33" i="11"/>
  <c r="AI33" i="11"/>
  <c r="AJ33" i="11"/>
  <c r="AK33" i="11"/>
  <c r="AL33" i="11"/>
  <c r="AN33" i="11"/>
  <c r="AO33" i="11"/>
  <c r="AP33" i="11"/>
  <c r="AQ33" i="11"/>
  <c r="AR33" i="11"/>
  <c r="AV33" i="11"/>
  <c r="AX33" i="11"/>
  <c r="BA33" i="11"/>
  <c r="BB33" i="11"/>
  <c r="BC33" i="11"/>
  <c r="BI33" i="11"/>
  <c r="BJ33" i="11"/>
  <c r="BK33" i="11"/>
  <c r="BM33" i="11"/>
  <c r="C34" i="11"/>
  <c r="H34" i="11"/>
  <c r="I34" i="11"/>
  <c r="L34" i="11"/>
  <c r="N34" i="11"/>
  <c r="P34" i="11"/>
  <c r="Q34" i="11"/>
  <c r="R34" i="11"/>
  <c r="S34" i="11"/>
  <c r="T34" i="11"/>
  <c r="V34" i="11"/>
  <c r="W34" i="11"/>
  <c r="X34" i="11"/>
  <c r="Y34" i="11"/>
  <c r="Z34" i="11"/>
  <c r="AB34" i="11"/>
  <c r="AC34" i="11"/>
  <c r="AD34" i="11"/>
  <c r="AE34" i="11"/>
  <c r="AF34" i="11"/>
  <c r="AH34" i="11"/>
  <c r="AI34" i="11"/>
  <c r="AJ34" i="11"/>
  <c r="AK34" i="11"/>
  <c r="AL34" i="11"/>
  <c r="AN34" i="11"/>
  <c r="AO34" i="11"/>
  <c r="AP34" i="11"/>
  <c r="AQ34" i="11"/>
  <c r="AR34" i="11"/>
  <c r="AV34" i="11"/>
  <c r="AX34" i="11"/>
  <c r="BA34" i="11"/>
  <c r="BB34" i="11"/>
  <c r="BC34" i="11"/>
  <c r="BI34" i="11"/>
  <c r="BJ34" i="11"/>
  <c r="BK34" i="11"/>
  <c r="BM34" i="11"/>
  <c r="C35" i="11"/>
  <c r="H35" i="11"/>
  <c r="I35" i="11"/>
  <c r="L35" i="11"/>
  <c r="N35" i="11"/>
  <c r="P35" i="11"/>
  <c r="Q35" i="11"/>
  <c r="R35" i="11"/>
  <c r="S35" i="11"/>
  <c r="T35" i="11"/>
  <c r="V35" i="11"/>
  <c r="W35" i="11"/>
  <c r="X35" i="11"/>
  <c r="Y35" i="11"/>
  <c r="Z35" i="11"/>
  <c r="AB35" i="11"/>
  <c r="AC35" i="11"/>
  <c r="AD35" i="11"/>
  <c r="AE35" i="11"/>
  <c r="AF35" i="11"/>
  <c r="AH35" i="11"/>
  <c r="AI35" i="11"/>
  <c r="AJ35" i="11"/>
  <c r="AK35" i="11"/>
  <c r="AL35" i="11"/>
  <c r="AN35" i="11"/>
  <c r="AO35" i="11"/>
  <c r="AP35" i="11"/>
  <c r="AQ35" i="11"/>
  <c r="AR35" i="11"/>
  <c r="AV35" i="11"/>
  <c r="AX35" i="11"/>
  <c r="BA35" i="11"/>
  <c r="BB35" i="11"/>
  <c r="BC35" i="11"/>
  <c r="BI35" i="11"/>
  <c r="BJ35" i="11"/>
  <c r="BK35" i="11"/>
  <c r="BM35" i="11"/>
  <c r="C36" i="11"/>
  <c r="H36" i="11"/>
  <c r="I36" i="11"/>
  <c r="L36" i="11"/>
  <c r="N36" i="11"/>
  <c r="P36" i="11"/>
  <c r="Q36" i="11"/>
  <c r="R36" i="11"/>
  <c r="S36" i="11"/>
  <c r="T36" i="11"/>
  <c r="V36" i="11"/>
  <c r="W36" i="11"/>
  <c r="X36" i="11"/>
  <c r="Y36" i="11"/>
  <c r="Z36" i="11"/>
  <c r="AB36" i="11"/>
  <c r="AC36" i="11"/>
  <c r="AD36" i="11"/>
  <c r="AE36" i="11"/>
  <c r="AF36" i="11"/>
  <c r="AH36" i="11"/>
  <c r="AI36" i="11"/>
  <c r="AJ36" i="11"/>
  <c r="AK36" i="11"/>
  <c r="AL36" i="11"/>
  <c r="AN36" i="11"/>
  <c r="AO36" i="11"/>
  <c r="AP36" i="11"/>
  <c r="AQ36" i="11"/>
  <c r="AR36" i="11"/>
  <c r="AV36" i="11"/>
  <c r="AX36" i="11"/>
  <c r="BA36" i="11"/>
  <c r="BB36" i="11"/>
  <c r="BC36" i="11"/>
  <c r="BI36" i="11"/>
  <c r="BJ36" i="11"/>
  <c r="BK36" i="11"/>
  <c r="BM36" i="11"/>
  <c r="C37" i="11"/>
  <c r="H37" i="11"/>
  <c r="I37" i="11"/>
  <c r="L37" i="11"/>
  <c r="N37" i="11"/>
  <c r="P37" i="11"/>
  <c r="Q37" i="11"/>
  <c r="R37" i="11"/>
  <c r="S37" i="11"/>
  <c r="T37" i="11"/>
  <c r="V37" i="11"/>
  <c r="W37" i="11"/>
  <c r="X37" i="11"/>
  <c r="Y37" i="11"/>
  <c r="Z37" i="11"/>
  <c r="AB37" i="11"/>
  <c r="AC37" i="11"/>
  <c r="AD37" i="11"/>
  <c r="AE37" i="11"/>
  <c r="AF37" i="11"/>
  <c r="AH37" i="11"/>
  <c r="AI37" i="11"/>
  <c r="AJ37" i="11"/>
  <c r="AK37" i="11"/>
  <c r="AL37" i="11"/>
  <c r="AN37" i="11"/>
  <c r="AO37" i="11"/>
  <c r="AP37" i="11"/>
  <c r="AQ37" i="11"/>
  <c r="AR37" i="11"/>
  <c r="AV37" i="11"/>
  <c r="AX37" i="11"/>
  <c r="BA37" i="11"/>
  <c r="BB37" i="11"/>
  <c r="BC37" i="11"/>
  <c r="BI37" i="11"/>
  <c r="BJ37" i="11"/>
  <c r="BK37" i="11"/>
  <c r="BM37" i="11"/>
  <c r="C38" i="11"/>
  <c r="H38" i="11"/>
  <c r="I38" i="11"/>
  <c r="L38" i="11"/>
  <c r="N38" i="11"/>
  <c r="P38" i="11"/>
  <c r="Q38" i="11"/>
  <c r="R38" i="11"/>
  <c r="S38" i="11"/>
  <c r="T38" i="11"/>
  <c r="V38" i="11"/>
  <c r="W38" i="11"/>
  <c r="X38" i="11"/>
  <c r="Y38" i="11"/>
  <c r="Z38" i="11"/>
  <c r="AB38" i="11"/>
  <c r="AC38" i="11"/>
  <c r="AD38" i="11"/>
  <c r="AE38" i="11"/>
  <c r="AF38" i="11"/>
  <c r="AH38" i="11"/>
  <c r="AI38" i="11"/>
  <c r="AJ38" i="11"/>
  <c r="AK38" i="11"/>
  <c r="AL38" i="11"/>
  <c r="AN38" i="11"/>
  <c r="AO38" i="11"/>
  <c r="AP38" i="11"/>
  <c r="AQ38" i="11"/>
  <c r="AR38" i="11"/>
  <c r="AV38" i="11"/>
  <c r="AX38" i="11"/>
  <c r="BA38" i="11"/>
  <c r="BB38" i="11"/>
  <c r="BC38" i="11"/>
  <c r="BI38" i="11"/>
  <c r="BJ38" i="11"/>
  <c r="BK38" i="11"/>
  <c r="BM38" i="11"/>
  <c r="C39" i="11"/>
  <c r="H39" i="11"/>
  <c r="I39" i="11"/>
  <c r="L39" i="11"/>
  <c r="N39" i="11"/>
  <c r="P39" i="11"/>
  <c r="Q39" i="11"/>
  <c r="R39" i="11"/>
  <c r="S39" i="11"/>
  <c r="T39" i="11"/>
  <c r="V39" i="11"/>
  <c r="W39" i="11"/>
  <c r="X39" i="11"/>
  <c r="Y39" i="11"/>
  <c r="Z39" i="11"/>
  <c r="AB39" i="11"/>
  <c r="AC39" i="11"/>
  <c r="AD39" i="11"/>
  <c r="AE39" i="11"/>
  <c r="AF39" i="11"/>
  <c r="AH39" i="11"/>
  <c r="AI39" i="11"/>
  <c r="AJ39" i="11"/>
  <c r="AK39" i="11"/>
  <c r="AL39" i="11"/>
  <c r="AN39" i="11"/>
  <c r="AO39" i="11"/>
  <c r="AP39" i="11"/>
  <c r="AQ39" i="11"/>
  <c r="AR39" i="11"/>
  <c r="AV39" i="11"/>
  <c r="AX39" i="11"/>
  <c r="BA39" i="11"/>
  <c r="BB39" i="11"/>
  <c r="BC39" i="11"/>
  <c r="BI39" i="11"/>
  <c r="BJ39" i="11"/>
  <c r="BK39" i="11"/>
  <c r="BM39" i="11"/>
  <c r="C40" i="11"/>
  <c r="H40" i="11"/>
  <c r="I40" i="11"/>
  <c r="L40" i="11"/>
  <c r="N40" i="11"/>
  <c r="P40" i="11"/>
  <c r="Q40" i="11"/>
  <c r="R40" i="11"/>
  <c r="S40" i="11"/>
  <c r="T40" i="11"/>
  <c r="V40" i="11"/>
  <c r="W40" i="11"/>
  <c r="X40" i="11"/>
  <c r="Y40" i="11"/>
  <c r="Z40" i="11"/>
  <c r="AB40" i="11"/>
  <c r="AC40" i="11"/>
  <c r="AD40" i="11"/>
  <c r="AE40" i="11"/>
  <c r="AF40" i="11"/>
  <c r="AH40" i="11"/>
  <c r="AI40" i="11"/>
  <c r="AJ40" i="11"/>
  <c r="AK40" i="11"/>
  <c r="AL40" i="11"/>
  <c r="AN40" i="11"/>
  <c r="AO40" i="11"/>
  <c r="AP40" i="11"/>
  <c r="AQ40" i="11"/>
  <c r="AR40" i="11"/>
  <c r="AV40" i="11"/>
  <c r="AX40" i="11"/>
  <c r="BA40" i="11"/>
  <c r="BB40" i="11"/>
  <c r="BC40" i="11"/>
  <c r="BI40" i="11"/>
  <c r="BJ40" i="11"/>
  <c r="BK40" i="11"/>
  <c r="BM40" i="11"/>
  <c r="C41" i="11"/>
  <c r="H41" i="11"/>
  <c r="I41" i="11"/>
  <c r="L41" i="11"/>
  <c r="N41" i="11"/>
  <c r="P41" i="11"/>
  <c r="Q41" i="11"/>
  <c r="R41" i="11"/>
  <c r="S41" i="11"/>
  <c r="T41" i="11"/>
  <c r="V41" i="11"/>
  <c r="W41" i="11"/>
  <c r="X41" i="11"/>
  <c r="Y41" i="11"/>
  <c r="Z41" i="11"/>
  <c r="AB41" i="11"/>
  <c r="AC41" i="11"/>
  <c r="AD41" i="11"/>
  <c r="AE41" i="11"/>
  <c r="AF41" i="11"/>
  <c r="AH41" i="11"/>
  <c r="AI41" i="11"/>
  <c r="AJ41" i="11"/>
  <c r="AK41" i="11"/>
  <c r="AL41" i="11"/>
  <c r="AN41" i="11"/>
  <c r="AO41" i="11"/>
  <c r="AP41" i="11"/>
  <c r="AQ41" i="11"/>
  <c r="AR41" i="11"/>
  <c r="AV41" i="11"/>
  <c r="AX41" i="11"/>
  <c r="BA41" i="11"/>
  <c r="BB41" i="11"/>
  <c r="BC41" i="11"/>
  <c r="BI41" i="11"/>
  <c r="BJ41" i="11"/>
  <c r="BK41" i="11"/>
  <c r="BM41" i="11"/>
  <c r="C42" i="11"/>
  <c r="H42" i="11"/>
  <c r="I42" i="11"/>
  <c r="L42" i="11"/>
  <c r="N42" i="11"/>
  <c r="P42" i="11"/>
  <c r="Q42" i="11"/>
  <c r="R42" i="11"/>
  <c r="S42" i="11"/>
  <c r="T42" i="11"/>
  <c r="V42" i="11"/>
  <c r="W42" i="11"/>
  <c r="X42" i="11"/>
  <c r="Y42" i="11"/>
  <c r="Z42" i="11"/>
  <c r="AB42" i="11"/>
  <c r="AC42" i="11"/>
  <c r="AD42" i="11"/>
  <c r="AE42" i="11"/>
  <c r="AF42" i="11"/>
  <c r="AH42" i="11"/>
  <c r="AI42" i="11"/>
  <c r="AJ42" i="11"/>
  <c r="AK42" i="11"/>
  <c r="AL42" i="11"/>
  <c r="AN42" i="11"/>
  <c r="AO42" i="11"/>
  <c r="AP42" i="11"/>
  <c r="AQ42" i="11"/>
  <c r="AR42" i="11"/>
  <c r="AV42" i="11"/>
  <c r="AX42" i="11"/>
  <c r="BA42" i="11"/>
  <c r="BB42" i="11"/>
  <c r="BC42" i="11"/>
  <c r="BI42" i="11"/>
  <c r="BJ42" i="11"/>
  <c r="BK42" i="11"/>
  <c r="BM42" i="11"/>
  <c r="C43" i="11"/>
  <c r="H43" i="11"/>
  <c r="I43" i="11"/>
  <c r="L43" i="11"/>
  <c r="N43" i="11"/>
  <c r="P43" i="11"/>
  <c r="Q43" i="11"/>
  <c r="R43" i="11"/>
  <c r="S43" i="11"/>
  <c r="T43" i="11"/>
  <c r="V43" i="11"/>
  <c r="W43" i="11"/>
  <c r="X43" i="11"/>
  <c r="Y43" i="11"/>
  <c r="Z43" i="11"/>
  <c r="AB43" i="11"/>
  <c r="AC43" i="11"/>
  <c r="AD43" i="11"/>
  <c r="AE43" i="11"/>
  <c r="AF43" i="11"/>
  <c r="AH43" i="11"/>
  <c r="AI43" i="11"/>
  <c r="AJ43" i="11"/>
  <c r="AK43" i="11"/>
  <c r="AL43" i="11"/>
  <c r="AN43" i="11"/>
  <c r="AO43" i="11"/>
  <c r="AP43" i="11"/>
  <c r="AQ43" i="11"/>
  <c r="AR43" i="11"/>
  <c r="AV43" i="11"/>
  <c r="AX43" i="11"/>
  <c r="BA43" i="11"/>
  <c r="BB43" i="11"/>
  <c r="BC43" i="11"/>
  <c r="BI43" i="11"/>
  <c r="BJ43" i="11"/>
  <c r="BK43" i="11"/>
  <c r="BM43" i="11"/>
  <c r="C44" i="11"/>
  <c r="H44" i="11"/>
  <c r="I44" i="11"/>
  <c r="L44" i="11"/>
  <c r="N44" i="11"/>
  <c r="P44" i="11"/>
  <c r="Q44" i="11"/>
  <c r="R44" i="11"/>
  <c r="S44" i="11"/>
  <c r="T44" i="11"/>
  <c r="V44" i="11"/>
  <c r="W44" i="11"/>
  <c r="X44" i="11"/>
  <c r="Y44" i="11"/>
  <c r="Z44" i="11"/>
  <c r="AB44" i="11"/>
  <c r="AC44" i="11"/>
  <c r="AD44" i="11"/>
  <c r="AE44" i="11"/>
  <c r="AF44" i="11"/>
  <c r="AH44" i="11"/>
  <c r="AI44" i="11"/>
  <c r="AJ44" i="11"/>
  <c r="AK44" i="11"/>
  <c r="AL44" i="11"/>
  <c r="AN44" i="11"/>
  <c r="AO44" i="11"/>
  <c r="AP44" i="11"/>
  <c r="AQ44" i="11"/>
  <c r="AR44" i="11"/>
  <c r="AV44" i="11"/>
  <c r="AX44" i="11"/>
  <c r="BA44" i="11"/>
  <c r="BB44" i="11"/>
  <c r="BC44" i="11"/>
  <c r="BI44" i="11"/>
  <c r="BJ44" i="11"/>
  <c r="BK44" i="11"/>
  <c r="BM44" i="11"/>
  <c r="C45" i="11"/>
  <c r="H45" i="11"/>
  <c r="I45" i="11"/>
  <c r="L45" i="11"/>
  <c r="N45" i="11"/>
  <c r="P45" i="11"/>
  <c r="Q45" i="11"/>
  <c r="R45" i="11"/>
  <c r="S45" i="11"/>
  <c r="T45" i="11"/>
  <c r="V45" i="11"/>
  <c r="W45" i="11"/>
  <c r="X45" i="11"/>
  <c r="Y45" i="11"/>
  <c r="Z45" i="11"/>
  <c r="AB45" i="11"/>
  <c r="AC45" i="11"/>
  <c r="AD45" i="11"/>
  <c r="AE45" i="11"/>
  <c r="AF45" i="11"/>
  <c r="AH45" i="11"/>
  <c r="AI45" i="11"/>
  <c r="AJ45" i="11"/>
  <c r="AK45" i="11"/>
  <c r="AL45" i="11"/>
  <c r="AN45" i="11"/>
  <c r="AO45" i="11"/>
  <c r="AP45" i="11"/>
  <c r="AQ45" i="11"/>
  <c r="AR45" i="11"/>
  <c r="AV45" i="11"/>
  <c r="AX45" i="11"/>
  <c r="BA45" i="11"/>
  <c r="BB45" i="11"/>
  <c r="BC45" i="11"/>
  <c r="BI45" i="11"/>
  <c r="BJ45" i="11"/>
  <c r="BK45" i="11"/>
  <c r="BM45" i="11"/>
  <c r="C46" i="11"/>
  <c r="H46" i="11"/>
  <c r="I46" i="11"/>
  <c r="L46" i="11"/>
  <c r="N46" i="11"/>
  <c r="P46" i="11"/>
  <c r="Q46" i="11"/>
  <c r="R46" i="11"/>
  <c r="S46" i="11"/>
  <c r="T46" i="11"/>
  <c r="V46" i="11"/>
  <c r="W46" i="11"/>
  <c r="X46" i="11"/>
  <c r="Y46" i="11"/>
  <c r="Z46" i="11"/>
  <c r="AB46" i="11"/>
  <c r="AC46" i="11"/>
  <c r="AD46" i="11"/>
  <c r="AE46" i="11"/>
  <c r="AF46" i="11"/>
  <c r="AH46" i="11"/>
  <c r="AI46" i="11"/>
  <c r="AJ46" i="11"/>
  <c r="AK46" i="11"/>
  <c r="AL46" i="11"/>
  <c r="AN46" i="11"/>
  <c r="AO46" i="11"/>
  <c r="AP46" i="11"/>
  <c r="AQ46" i="11"/>
  <c r="AR46" i="11"/>
  <c r="AV46" i="11"/>
  <c r="AX46" i="11"/>
  <c r="BA46" i="11"/>
  <c r="BB46" i="11"/>
  <c r="BC46" i="11"/>
  <c r="BI46" i="11"/>
  <c r="BJ46" i="11"/>
  <c r="BK46" i="11"/>
  <c r="BM46" i="11"/>
  <c r="C47" i="11"/>
  <c r="H47" i="11"/>
  <c r="I47" i="11"/>
  <c r="L47" i="11"/>
  <c r="N47" i="11"/>
  <c r="P47" i="11"/>
  <c r="Q47" i="11"/>
  <c r="R47" i="11"/>
  <c r="S47" i="11"/>
  <c r="T47" i="11"/>
  <c r="V47" i="11"/>
  <c r="W47" i="11"/>
  <c r="X47" i="11"/>
  <c r="Y47" i="11"/>
  <c r="Z47" i="11"/>
  <c r="AB47" i="11"/>
  <c r="AC47" i="11"/>
  <c r="AD47" i="11"/>
  <c r="AE47" i="11"/>
  <c r="AF47" i="11"/>
  <c r="AH47" i="11"/>
  <c r="AI47" i="11"/>
  <c r="AJ47" i="11"/>
  <c r="AK47" i="11"/>
  <c r="AL47" i="11"/>
  <c r="AN47" i="11"/>
  <c r="AO47" i="11"/>
  <c r="AP47" i="11"/>
  <c r="AQ47" i="11"/>
  <c r="AR47" i="11"/>
  <c r="AV47" i="11"/>
  <c r="AX47" i="11"/>
  <c r="BA47" i="11"/>
  <c r="BB47" i="11"/>
  <c r="BC47" i="11"/>
  <c r="BI47" i="11"/>
  <c r="BJ47" i="11"/>
  <c r="BK47" i="11"/>
  <c r="BM47" i="11"/>
  <c r="C48" i="11"/>
  <c r="H48" i="11"/>
  <c r="I48" i="11"/>
  <c r="L48" i="11"/>
  <c r="N48" i="11"/>
  <c r="P48" i="11"/>
  <c r="Q48" i="11"/>
  <c r="R48" i="11"/>
  <c r="S48" i="11"/>
  <c r="T48" i="11"/>
  <c r="V48" i="11"/>
  <c r="W48" i="11"/>
  <c r="X48" i="11"/>
  <c r="Y48" i="11"/>
  <c r="Z48" i="11"/>
  <c r="AB48" i="11"/>
  <c r="AC48" i="11"/>
  <c r="AD48" i="11"/>
  <c r="AE48" i="11"/>
  <c r="AF48" i="11"/>
  <c r="AH48" i="11"/>
  <c r="AI48" i="11"/>
  <c r="AJ48" i="11"/>
  <c r="AK48" i="11"/>
  <c r="AL48" i="11"/>
  <c r="AN48" i="11"/>
  <c r="AO48" i="11"/>
  <c r="AP48" i="11"/>
  <c r="AQ48" i="11"/>
  <c r="AR48" i="11"/>
  <c r="AV48" i="11"/>
  <c r="AX48" i="11"/>
  <c r="BA48" i="11"/>
  <c r="BB48" i="11"/>
  <c r="BC48" i="11"/>
  <c r="BI48" i="11"/>
  <c r="BJ48" i="11"/>
  <c r="BK48" i="11"/>
  <c r="BM48" i="11"/>
  <c r="C49" i="11"/>
  <c r="H49" i="11"/>
  <c r="I49" i="11"/>
  <c r="L49" i="11"/>
  <c r="N49" i="11"/>
  <c r="P49" i="11"/>
  <c r="Q49" i="11"/>
  <c r="R49" i="11"/>
  <c r="S49" i="11"/>
  <c r="T49" i="11"/>
  <c r="V49" i="11"/>
  <c r="W49" i="11"/>
  <c r="X49" i="11"/>
  <c r="Y49" i="11"/>
  <c r="Z49" i="11"/>
  <c r="AB49" i="11"/>
  <c r="AC49" i="11"/>
  <c r="AD49" i="11"/>
  <c r="AE49" i="11"/>
  <c r="AF49" i="11"/>
  <c r="AH49" i="11"/>
  <c r="AI49" i="11"/>
  <c r="AJ49" i="11"/>
  <c r="AK49" i="11"/>
  <c r="AL49" i="11"/>
  <c r="AN49" i="11"/>
  <c r="AO49" i="11"/>
  <c r="AP49" i="11"/>
  <c r="AQ49" i="11"/>
  <c r="AR49" i="11"/>
  <c r="AV49" i="11"/>
  <c r="AX49" i="11"/>
  <c r="BA49" i="11"/>
  <c r="BB49" i="11"/>
  <c r="BC49" i="11"/>
  <c r="BI49" i="11"/>
  <c r="BJ49" i="11"/>
  <c r="BK49" i="11"/>
  <c r="BM49" i="11"/>
  <c r="C50" i="11"/>
  <c r="H50" i="11"/>
  <c r="I50" i="11"/>
  <c r="L50" i="11"/>
  <c r="N50" i="11"/>
  <c r="P50" i="11"/>
  <c r="Q50" i="11"/>
  <c r="R50" i="11"/>
  <c r="S50" i="11"/>
  <c r="T50" i="11"/>
  <c r="V50" i="11"/>
  <c r="W50" i="11"/>
  <c r="X50" i="11"/>
  <c r="Y50" i="11"/>
  <c r="Z50" i="11"/>
  <c r="AB50" i="11"/>
  <c r="AC50" i="11"/>
  <c r="AD50" i="11"/>
  <c r="AE50" i="11"/>
  <c r="AF50" i="11"/>
  <c r="AH50" i="11"/>
  <c r="AI50" i="11"/>
  <c r="AJ50" i="11"/>
  <c r="AK50" i="11"/>
  <c r="AL50" i="11"/>
  <c r="AN50" i="11"/>
  <c r="AO50" i="11"/>
  <c r="AP50" i="11"/>
  <c r="AQ50" i="11"/>
  <c r="AR50" i="11"/>
  <c r="AV50" i="11"/>
  <c r="AX50" i="11"/>
  <c r="BA50" i="11"/>
  <c r="BB50" i="11"/>
  <c r="BC50" i="11"/>
  <c r="BI50" i="11"/>
  <c r="BJ50" i="11"/>
  <c r="BK50" i="11"/>
  <c r="BM50" i="11"/>
  <c r="C51" i="11"/>
  <c r="H51" i="11"/>
  <c r="I51" i="11"/>
  <c r="L51" i="11"/>
  <c r="N51" i="11"/>
  <c r="P51" i="11"/>
  <c r="Q51" i="11"/>
  <c r="R51" i="11"/>
  <c r="S51" i="11"/>
  <c r="T51" i="11"/>
  <c r="V51" i="11"/>
  <c r="W51" i="11"/>
  <c r="X51" i="11"/>
  <c r="Y51" i="11"/>
  <c r="Z51" i="11"/>
  <c r="AB51" i="11"/>
  <c r="AC51" i="11"/>
  <c r="AD51" i="11"/>
  <c r="AE51" i="11"/>
  <c r="AF51" i="11"/>
  <c r="AH51" i="11"/>
  <c r="AI51" i="11"/>
  <c r="AJ51" i="11"/>
  <c r="AK51" i="11"/>
  <c r="AL51" i="11"/>
  <c r="AN51" i="11"/>
  <c r="AO51" i="11"/>
  <c r="AP51" i="11"/>
  <c r="AQ51" i="11"/>
  <c r="AR51" i="11"/>
  <c r="AV51" i="11"/>
  <c r="AX51" i="11"/>
  <c r="BA51" i="11"/>
  <c r="BB51" i="11"/>
  <c r="BC51" i="11"/>
  <c r="BI51" i="11"/>
  <c r="BJ51" i="11"/>
  <c r="BK51" i="11"/>
  <c r="BM51" i="11"/>
  <c r="C52" i="11"/>
  <c r="H52" i="11"/>
  <c r="I52" i="11"/>
  <c r="L52" i="11"/>
  <c r="N52" i="11"/>
  <c r="P52" i="11"/>
  <c r="Q52" i="11"/>
  <c r="R52" i="11"/>
  <c r="S52" i="11"/>
  <c r="T52" i="11"/>
  <c r="V52" i="11"/>
  <c r="W52" i="11"/>
  <c r="X52" i="11"/>
  <c r="Y52" i="11"/>
  <c r="Z52" i="11"/>
  <c r="AB52" i="11"/>
  <c r="AC52" i="11"/>
  <c r="AD52" i="11"/>
  <c r="AE52" i="11"/>
  <c r="AF52" i="11"/>
  <c r="AH52" i="11"/>
  <c r="AI52" i="11"/>
  <c r="AJ52" i="11"/>
  <c r="AK52" i="11"/>
  <c r="AL52" i="11"/>
  <c r="AN52" i="11"/>
  <c r="AO52" i="11"/>
  <c r="AP52" i="11"/>
  <c r="AQ52" i="11"/>
  <c r="AR52" i="11"/>
  <c r="AV52" i="11"/>
  <c r="AX52" i="11"/>
  <c r="BA52" i="11"/>
  <c r="BB52" i="11"/>
  <c r="BC52" i="11"/>
  <c r="BI52" i="11"/>
  <c r="BJ52" i="11"/>
  <c r="BK52" i="11"/>
  <c r="BM52" i="11"/>
  <c r="C53" i="11"/>
  <c r="H53" i="11"/>
  <c r="I53" i="11"/>
  <c r="L53" i="11"/>
  <c r="N53" i="11"/>
  <c r="P53" i="11"/>
  <c r="Q53" i="11"/>
  <c r="R53" i="11"/>
  <c r="S53" i="11"/>
  <c r="T53" i="11"/>
  <c r="V53" i="11"/>
  <c r="W53" i="11"/>
  <c r="X53" i="11"/>
  <c r="Y53" i="11"/>
  <c r="Z53" i="11"/>
  <c r="AB53" i="11"/>
  <c r="AC53" i="11"/>
  <c r="AD53" i="11"/>
  <c r="AE53" i="11"/>
  <c r="AF53" i="11"/>
  <c r="AH53" i="11"/>
  <c r="AI53" i="11"/>
  <c r="AJ53" i="11"/>
  <c r="AK53" i="11"/>
  <c r="AL53" i="11"/>
  <c r="AN53" i="11"/>
  <c r="AO53" i="11"/>
  <c r="AP53" i="11"/>
  <c r="AQ53" i="11"/>
  <c r="AR53" i="11"/>
  <c r="AV53" i="11"/>
  <c r="AX53" i="11"/>
  <c r="BA53" i="11"/>
  <c r="BB53" i="11"/>
  <c r="BC53" i="11"/>
  <c r="BI53" i="11"/>
  <c r="BJ53" i="11"/>
  <c r="BK53" i="11"/>
  <c r="BM53" i="11"/>
  <c r="C54" i="11"/>
  <c r="H54" i="11"/>
  <c r="I54" i="11"/>
  <c r="L54" i="11"/>
  <c r="N54" i="11"/>
  <c r="P54" i="11"/>
  <c r="Q54" i="11"/>
  <c r="R54" i="11"/>
  <c r="S54" i="11"/>
  <c r="T54" i="11"/>
  <c r="V54" i="11"/>
  <c r="W54" i="11"/>
  <c r="X54" i="11"/>
  <c r="Y54" i="11"/>
  <c r="Z54" i="11"/>
  <c r="AB54" i="11"/>
  <c r="AC54" i="11"/>
  <c r="AD54" i="11"/>
  <c r="AE54" i="11"/>
  <c r="AF54" i="11"/>
  <c r="AH54" i="11"/>
  <c r="AI54" i="11"/>
  <c r="AJ54" i="11"/>
  <c r="AK54" i="11"/>
  <c r="AL54" i="11"/>
  <c r="AN54" i="11"/>
  <c r="AO54" i="11"/>
  <c r="AP54" i="11"/>
  <c r="AQ54" i="11"/>
  <c r="AR54" i="11"/>
  <c r="AV54" i="11"/>
  <c r="AX54" i="11"/>
  <c r="BA54" i="11"/>
  <c r="BB54" i="11"/>
  <c r="BC54" i="11"/>
  <c r="BI54" i="11"/>
  <c r="BJ54" i="11"/>
  <c r="BK54" i="11"/>
  <c r="BM54" i="11"/>
  <c r="C55" i="11"/>
  <c r="H55" i="11"/>
  <c r="I55" i="11"/>
  <c r="L55" i="11"/>
  <c r="N55" i="11"/>
  <c r="P55" i="11"/>
  <c r="Q55" i="11"/>
  <c r="R55" i="11"/>
  <c r="S55" i="11"/>
  <c r="T55" i="11"/>
  <c r="V55" i="11"/>
  <c r="W55" i="11"/>
  <c r="X55" i="11"/>
  <c r="Y55" i="11"/>
  <c r="Z55" i="11"/>
  <c r="AB55" i="11"/>
  <c r="AC55" i="11"/>
  <c r="AD55" i="11"/>
  <c r="AE55" i="11"/>
  <c r="AF55" i="11"/>
  <c r="AH55" i="11"/>
  <c r="AI55" i="11"/>
  <c r="AJ55" i="11"/>
  <c r="AK55" i="11"/>
  <c r="AL55" i="11"/>
  <c r="AN55" i="11"/>
  <c r="AO55" i="11"/>
  <c r="AP55" i="11"/>
  <c r="AQ55" i="11"/>
  <c r="AR55" i="11"/>
  <c r="AV55" i="11"/>
  <c r="AX55" i="11"/>
  <c r="BA55" i="11"/>
  <c r="BB55" i="11"/>
  <c r="BC55" i="11"/>
  <c r="BI55" i="11"/>
  <c r="BJ55" i="11"/>
  <c r="BK55" i="11"/>
  <c r="BM55" i="11"/>
  <c r="C56" i="11"/>
  <c r="H56" i="11"/>
  <c r="I56" i="11"/>
  <c r="L56" i="11"/>
  <c r="N56" i="11"/>
  <c r="P56" i="11"/>
  <c r="Q56" i="11"/>
  <c r="R56" i="11"/>
  <c r="S56" i="11"/>
  <c r="T56" i="11"/>
  <c r="V56" i="11"/>
  <c r="W56" i="11"/>
  <c r="X56" i="11"/>
  <c r="Y56" i="11"/>
  <c r="Z56" i="11"/>
  <c r="AB56" i="11"/>
  <c r="AC56" i="11"/>
  <c r="AD56" i="11"/>
  <c r="AE56" i="11"/>
  <c r="AF56" i="11"/>
  <c r="AH56" i="11"/>
  <c r="AI56" i="11"/>
  <c r="AJ56" i="11"/>
  <c r="AK56" i="11"/>
  <c r="AL56" i="11"/>
  <c r="AN56" i="11"/>
  <c r="AO56" i="11"/>
  <c r="AP56" i="11"/>
  <c r="AQ56" i="11"/>
  <c r="AR56" i="11"/>
  <c r="AV56" i="11"/>
  <c r="AX56" i="11"/>
  <c r="BA56" i="11"/>
  <c r="BB56" i="11"/>
  <c r="BC56" i="11"/>
  <c r="BI56" i="11"/>
  <c r="BJ56" i="11"/>
  <c r="BK56" i="11"/>
  <c r="BM56" i="11"/>
  <c r="C57" i="11"/>
  <c r="H57" i="11"/>
  <c r="I57" i="11"/>
  <c r="L57" i="11"/>
  <c r="N57" i="11"/>
  <c r="P57" i="11"/>
  <c r="Q57" i="11"/>
  <c r="R57" i="11"/>
  <c r="S57" i="11"/>
  <c r="T57" i="11"/>
  <c r="V57" i="11"/>
  <c r="W57" i="11"/>
  <c r="X57" i="11"/>
  <c r="Y57" i="11"/>
  <c r="Z57" i="11"/>
  <c r="AB57" i="11"/>
  <c r="AC57" i="11"/>
  <c r="AD57" i="11"/>
  <c r="AE57" i="11"/>
  <c r="AF57" i="11"/>
  <c r="AH57" i="11"/>
  <c r="AI57" i="11"/>
  <c r="AJ57" i="11"/>
  <c r="AK57" i="11"/>
  <c r="AL57" i="11"/>
  <c r="AN57" i="11"/>
  <c r="AO57" i="11"/>
  <c r="AP57" i="11"/>
  <c r="AQ57" i="11"/>
  <c r="AR57" i="11"/>
  <c r="AV57" i="11"/>
  <c r="AX57" i="11"/>
  <c r="BA57" i="11"/>
  <c r="BB57" i="11"/>
  <c r="BC57" i="11"/>
  <c r="BI57" i="11"/>
  <c r="BJ57" i="11"/>
  <c r="BK57" i="11"/>
  <c r="BM57" i="11"/>
  <c r="C58" i="11"/>
  <c r="H58" i="11"/>
  <c r="I58" i="11"/>
  <c r="L58" i="11"/>
  <c r="N58" i="11"/>
  <c r="P58" i="11"/>
  <c r="Q58" i="11"/>
  <c r="R58" i="11"/>
  <c r="S58" i="11"/>
  <c r="T58" i="11"/>
  <c r="V58" i="11"/>
  <c r="W58" i="11"/>
  <c r="X58" i="11"/>
  <c r="Y58" i="11"/>
  <c r="Z58" i="11"/>
  <c r="AB58" i="11"/>
  <c r="AC58" i="11"/>
  <c r="AD58" i="11"/>
  <c r="AE58" i="11"/>
  <c r="AF58" i="11"/>
  <c r="AH58" i="11"/>
  <c r="AI58" i="11"/>
  <c r="AJ58" i="11"/>
  <c r="AK58" i="11"/>
  <c r="AL58" i="11"/>
  <c r="AN58" i="11"/>
  <c r="AO58" i="11"/>
  <c r="AP58" i="11"/>
  <c r="AQ58" i="11"/>
  <c r="AR58" i="11"/>
  <c r="AV58" i="11"/>
  <c r="AX58" i="11"/>
  <c r="BA58" i="11"/>
  <c r="BB58" i="11"/>
  <c r="BC58" i="11"/>
  <c r="BI58" i="11"/>
  <c r="BJ58" i="11"/>
  <c r="BK58" i="11"/>
  <c r="BM58" i="11"/>
  <c r="C59" i="11"/>
  <c r="H59" i="11"/>
  <c r="I59" i="11"/>
  <c r="L59" i="11"/>
  <c r="N59" i="11"/>
  <c r="P59" i="11"/>
  <c r="Q59" i="11"/>
  <c r="R59" i="11"/>
  <c r="S59" i="11"/>
  <c r="T59" i="11"/>
  <c r="V59" i="11"/>
  <c r="W59" i="11"/>
  <c r="X59" i="11"/>
  <c r="Y59" i="11"/>
  <c r="Z59" i="11"/>
  <c r="AB59" i="11"/>
  <c r="AC59" i="11"/>
  <c r="AD59" i="11"/>
  <c r="AE59" i="11"/>
  <c r="AF59" i="11"/>
  <c r="AH59" i="11"/>
  <c r="AI59" i="11"/>
  <c r="AJ59" i="11"/>
  <c r="AK59" i="11"/>
  <c r="AL59" i="11"/>
  <c r="AN59" i="11"/>
  <c r="AO59" i="11"/>
  <c r="AP59" i="11"/>
  <c r="AQ59" i="11"/>
  <c r="AR59" i="11"/>
  <c r="AV59" i="11"/>
  <c r="AX59" i="11"/>
  <c r="BA59" i="11"/>
  <c r="BB59" i="11"/>
  <c r="BC59" i="11"/>
  <c r="BI59" i="11"/>
  <c r="BJ59" i="11"/>
  <c r="BK59" i="11"/>
  <c r="BM59" i="11"/>
  <c r="C60" i="11"/>
  <c r="H60" i="11"/>
  <c r="I60" i="11"/>
  <c r="L60" i="11"/>
  <c r="N60" i="11"/>
  <c r="P60" i="11"/>
  <c r="Q60" i="11"/>
  <c r="R60" i="11"/>
  <c r="S60" i="11"/>
  <c r="T60" i="11"/>
  <c r="V60" i="11"/>
  <c r="W60" i="11"/>
  <c r="X60" i="11"/>
  <c r="Y60" i="11"/>
  <c r="Z60" i="11"/>
  <c r="AB60" i="11"/>
  <c r="AC60" i="11"/>
  <c r="AD60" i="11"/>
  <c r="AE60" i="11"/>
  <c r="AF60" i="11"/>
  <c r="AH60" i="11"/>
  <c r="AI60" i="11"/>
  <c r="AJ60" i="11"/>
  <c r="AK60" i="11"/>
  <c r="AL60" i="11"/>
  <c r="AN60" i="11"/>
  <c r="AO60" i="11"/>
  <c r="AP60" i="11"/>
  <c r="AQ60" i="11"/>
  <c r="AR60" i="11"/>
  <c r="AV60" i="11"/>
  <c r="AX60" i="11"/>
  <c r="BA60" i="11"/>
  <c r="BB60" i="11"/>
  <c r="BC60" i="11"/>
  <c r="BI60" i="11"/>
  <c r="BJ60" i="11"/>
  <c r="BK60" i="11"/>
  <c r="BM60" i="11"/>
  <c r="C61" i="11"/>
  <c r="H61" i="11"/>
  <c r="I61" i="11"/>
  <c r="L61" i="11"/>
  <c r="N61" i="11"/>
  <c r="P61" i="11"/>
  <c r="Q61" i="11"/>
  <c r="R61" i="11"/>
  <c r="S61" i="11"/>
  <c r="T61" i="11"/>
  <c r="V61" i="11"/>
  <c r="W61" i="11"/>
  <c r="X61" i="11"/>
  <c r="Y61" i="11"/>
  <c r="Z61" i="11"/>
  <c r="AB61" i="11"/>
  <c r="AC61" i="11"/>
  <c r="AD61" i="11"/>
  <c r="AE61" i="11"/>
  <c r="AF61" i="11"/>
  <c r="AH61" i="11"/>
  <c r="AI61" i="11"/>
  <c r="AJ61" i="11"/>
  <c r="AK61" i="11"/>
  <c r="AL61" i="11"/>
  <c r="AN61" i="11"/>
  <c r="AO61" i="11"/>
  <c r="AP61" i="11"/>
  <c r="AQ61" i="11"/>
  <c r="AR61" i="11"/>
  <c r="AV61" i="11"/>
  <c r="AX61" i="11"/>
  <c r="BA61" i="11"/>
  <c r="BB61" i="11"/>
  <c r="BC61" i="11"/>
  <c r="BI61" i="11"/>
  <c r="BJ61" i="11"/>
  <c r="BK61" i="11"/>
  <c r="BM61" i="11"/>
  <c r="C62" i="11"/>
  <c r="H62" i="11"/>
  <c r="I62" i="11"/>
  <c r="L62" i="11"/>
  <c r="N62" i="11"/>
  <c r="P62" i="11"/>
  <c r="Q62" i="11"/>
  <c r="R62" i="11"/>
  <c r="S62" i="11"/>
  <c r="T62" i="11"/>
  <c r="V62" i="11"/>
  <c r="W62" i="11"/>
  <c r="X62" i="11"/>
  <c r="Y62" i="11"/>
  <c r="Z62" i="11"/>
  <c r="AB62" i="11"/>
  <c r="AC62" i="11"/>
  <c r="AD62" i="11"/>
  <c r="AE62" i="11"/>
  <c r="AF62" i="11"/>
  <c r="AH62" i="11"/>
  <c r="AI62" i="11"/>
  <c r="AJ62" i="11"/>
  <c r="AK62" i="11"/>
  <c r="AL62" i="11"/>
  <c r="AN62" i="11"/>
  <c r="AO62" i="11"/>
  <c r="AP62" i="11"/>
  <c r="AQ62" i="11"/>
  <c r="AR62" i="11"/>
  <c r="AV62" i="11"/>
  <c r="AX62" i="11"/>
  <c r="BA62" i="11"/>
  <c r="BB62" i="11"/>
  <c r="BC62" i="11"/>
  <c r="BI62" i="11"/>
  <c r="BJ62" i="11"/>
  <c r="BK62" i="11"/>
  <c r="BM62" i="11"/>
  <c r="C63" i="11"/>
  <c r="H63" i="11"/>
  <c r="I63" i="11"/>
  <c r="L63" i="11"/>
  <c r="N63" i="11"/>
  <c r="P63" i="11"/>
  <c r="Q63" i="11"/>
  <c r="R63" i="11"/>
  <c r="S63" i="11"/>
  <c r="T63" i="11"/>
  <c r="V63" i="11"/>
  <c r="W63" i="11"/>
  <c r="X63" i="11"/>
  <c r="Y63" i="11"/>
  <c r="Z63" i="11"/>
  <c r="AB63" i="11"/>
  <c r="AC63" i="11"/>
  <c r="AD63" i="11"/>
  <c r="AE63" i="11"/>
  <c r="AF63" i="11"/>
  <c r="AH63" i="11"/>
  <c r="AI63" i="11"/>
  <c r="AJ63" i="11"/>
  <c r="AK63" i="11"/>
  <c r="AL63" i="11"/>
  <c r="AN63" i="11"/>
  <c r="AO63" i="11"/>
  <c r="AP63" i="11"/>
  <c r="AQ63" i="11"/>
  <c r="AR63" i="11"/>
  <c r="AV63" i="11"/>
  <c r="AX63" i="11"/>
  <c r="BA63" i="11"/>
  <c r="BB63" i="11"/>
  <c r="BC63" i="11"/>
  <c r="BI63" i="11"/>
  <c r="BJ63" i="11"/>
  <c r="BK63" i="11"/>
  <c r="BM63" i="11"/>
  <c r="C64" i="11"/>
  <c r="H64" i="11"/>
  <c r="I64" i="11"/>
  <c r="L64" i="11"/>
  <c r="N64" i="11"/>
  <c r="P64" i="11"/>
  <c r="Q64" i="11"/>
  <c r="R64" i="11"/>
  <c r="S64" i="11"/>
  <c r="T64" i="11"/>
  <c r="V64" i="11"/>
  <c r="W64" i="11"/>
  <c r="X64" i="11"/>
  <c r="Y64" i="11"/>
  <c r="Z64" i="11"/>
  <c r="AB64" i="11"/>
  <c r="AC64" i="11"/>
  <c r="AD64" i="11"/>
  <c r="AE64" i="11"/>
  <c r="AF64" i="11"/>
  <c r="AH64" i="11"/>
  <c r="AI64" i="11"/>
  <c r="AJ64" i="11"/>
  <c r="AK64" i="11"/>
  <c r="AL64" i="11"/>
  <c r="AN64" i="11"/>
  <c r="AO64" i="11"/>
  <c r="AP64" i="11"/>
  <c r="AQ64" i="11"/>
  <c r="AR64" i="11"/>
  <c r="AV64" i="11"/>
  <c r="AX64" i="11"/>
  <c r="BA64" i="11"/>
  <c r="BB64" i="11"/>
  <c r="BC64" i="11"/>
  <c r="BI64" i="11"/>
  <c r="BJ64" i="11"/>
  <c r="BK64" i="11"/>
  <c r="BM64" i="11"/>
  <c r="C65" i="11"/>
  <c r="H65" i="11"/>
  <c r="I65" i="11"/>
  <c r="L65" i="11"/>
  <c r="N65" i="11"/>
  <c r="P65" i="11"/>
  <c r="Q65" i="11"/>
  <c r="R65" i="11"/>
  <c r="S65" i="11"/>
  <c r="T65" i="11"/>
  <c r="V65" i="11"/>
  <c r="W65" i="11"/>
  <c r="X65" i="11"/>
  <c r="Y65" i="11"/>
  <c r="Z65" i="11"/>
  <c r="AB65" i="11"/>
  <c r="AC65" i="11"/>
  <c r="AD65" i="11"/>
  <c r="AE65" i="11"/>
  <c r="AF65" i="11"/>
  <c r="AH65" i="11"/>
  <c r="AI65" i="11"/>
  <c r="AJ65" i="11"/>
  <c r="AK65" i="11"/>
  <c r="AL65" i="11"/>
  <c r="AN65" i="11"/>
  <c r="AO65" i="11"/>
  <c r="AP65" i="11"/>
  <c r="AQ65" i="11"/>
  <c r="AR65" i="11"/>
  <c r="AV65" i="11"/>
  <c r="AX65" i="11"/>
  <c r="BA65" i="11"/>
  <c r="BB65" i="11"/>
  <c r="BC65" i="11"/>
  <c r="BI65" i="11"/>
  <c r="BJ65" i="11"/>
  <c r="BK65" i="11"/>
  <c r="BM65" i="11"/>
  <c r="C66" i="11"/>
  <c r="H66" i="11"/>
  <c r="I66" i="11"/>
  <c r="L66" i="11"/>
  <c r="N66" i="11"/>
  <c r="P66" i="11"/>
  <c r="Q66" i="11"/>
  <c r="R66" i="11"/>
  <c r="S66" i="11"/>
  <c r="T66" i="11"/>
  <c r="V66" i="11"/>
  <c r="W66" i="11"/>
  <c r="X66" i="11"/>
  <c r="Y66" i="11"/>
  <c r="Z66" i="11"/>
  <c r="AB66" i="11"/>
  <c r="AC66" i="11"/>
  <c r="AD66" i="11"/>
  <c r="AE66" i="11"/>
  <c r="AF66" i="11"/>
  <c r="AH66" i="11"/>
  <c r="AI66" i="11"/>
  <c r="AJ66" i="11"/>
  <c r="AK66" i="11"/>
  <c r="AL66" i="11"/>
  <c r="AN66" i="11"/>
  <c r="AO66" i="11"/>
  <c r="AP66" i="11"/>
  <c r="AQ66" i="11"/>
  <c r="AR66" i="11"/>
  <c r="AV66" i="11"/>
  <c r="AX66" i="11"/>
  <c r="BA66" i="11"/>
  <c r="BB66" i="11"/>
  <c r="BC66" i="11"/>
  <c r="BI66" i="11"/>
  <c r="BJ66" i="11"/>
  <c r="BK66" i="11"/>
  <c r="BM66" i="11"/>
  <c r="C67" i="11"/>
  <c r="H67" i="11"/>
  <c r="I67" i="11"/>
  <c r="L67" i="11"/>
  <c r="N67" i="11"/>
  <c r="P67" i="11"/>
  <c r="Q67" i="11"/>
  <c r="R67" i="11"/>
  <c r="S67" i="11"/>
  <c r="T67" i="11"/>
  <c r="V67" i="11"/>
  <c r="W67" i="11"/>
  <c r="X67" i="11"/>
  <c r="Y67" i="11"/>
  <c r="Z67" i="11"/>
  <c r="AB67" i="11"/>
  <c r="AC67" i="11"/>
  <c r="AD67" i="11"/>
  <c r="AE67" i="11"/>
  <c r="AF67" i="11"/>
  <c r="AH67" i="11"/>
  <c r="AI67" i="11"/>
  <c r="AJ67" i="11"/>
  <c r="AK67" i="11"/>
  <c r="AL67" i="11"/>
  <c r="AN67" i="11"/>
  <c r="AO67" i="11"/>
  <c r="AP67" i="11"/>
  <c r="AQ67" i="11"/>
  <c r="AR67" i="11"/>
  <c r="AV67" i="11"/>
  <c r="AX67" i="11"/>
  <c r="BA67" i="11"/>
  <c r="BB67" i="11"/>
  <c r="BC67" i="11"/>
  <c r="BI67" i="11"/>
  <c r="BJ67" i="11"/>
  <c r="BK67" i="11"/>
  <c r="BM67" i="11"/>
  <c r="C68" i="11"/>
  <c r="H68" i="11"/>
  <c r="I68" i="11"/>
  <c r="L68" i="11"/>
  <c r="N68" i="11"/>
  <c r="P68" i="11"/>
  <c r="Q68" i="11"/>
  <c r="R68" i="11"/>
  <c r="S68" i="11"/>
  <c r="T68" i="11"/>
  <c r="V68" i="11"/>
  <c r="W68" i="11"/>
  <c r="X68" i="11"/>
  <c r="Y68" i="11"/>
  <c r="Z68" i="11"/>
  <c r="AB68" i="11"/>
  <c r="AC68" i="11"/>
  <c r="AD68" i="11"/>
  <c r="AE68" i="11"/>
  <c r="AF68" i="11"/>
  <c r="AH68" i="11"/>
  <c r="AI68" i="11"/>
  <c r="AJ68" i="11"/>
  <c r="AK68" i="11"/>
  <c r="AL68" i="11"/>
  <c r="AN68" i="11"/>
  <c r="AO68" i="11"/>
  <c r="AP68" i="11"/>
  <c r="AQ68" i="11"/>
  <c r="AR68" i="11"/>
  <c r="AV68" i="11"/>
  <c r="AX68" i="11"/>
  <c r="BA68" i="11"/>
  <c r="BB68" i="11"/>
  <c r="BC68" i="11"/>
  <c r="BI68" i="11"/>
  <c r="BJ68" i="11"/>
  <c r="BK68" i="11"/>
  <c r="BM68" i="11"/>
  <c r="C69" i="11"/>
  <c r="H69" i="11"/>
  <c r="I69" i="11"/>
  <c r="L69" i="11"/>
  <c r="N69" i="11"/>
  <c r="P69" i="11"/>
  <c r="Q69" i="11"/>
  <c r="R69" i="11"/>
  <c r="S69" i="11"/>
  <c r="T69" i="11"/>
  <c r="V69" i="11"/>
  <c r="W69" i="11"/>
  <c r="X69" i="11"/>
  <c r="Y69" i="11"/>
  <c r="Z69" i="11"/>
  <c r="AB69" i="11"/>
  <c r="AC69" i="11"/>
  <c r="AD69" i="11"/>
  <c r="AE69" i="11"/>
  <c r="AF69" i="11"/>
  <c r="AH69" i="11"/>
  <c r="AI69" i="11"/>
  <c r="AJ69" i="11"/>
  <c r="AK69" i="11"/>
  <c r="AL69" i="11"/>
  <c r="AN69" i="11"/>
  <c r="AO69" i="11"/>
  <c r="AP69" i="11"/>
  <c r="AQ69" i="11"/>
  <c r="AR69" i="11"/>
  <c r="AV69" i="11"/>
  <c r="AX69" i="11"/>
  <c r="BA69" i="11"/>
  <c r="BB69" i="11"/>
  <c r="BC69" i="11"/>
  <c r="BI69" i="11"/>
  <c r="BJ69" i="11"/>
  <c r="BK69" i="11"/>
  <c r="BM69" i="11"/>
  <c r="C70" i="11"/>
  <c r="H70" i="11"/>
  <c r="I70" i="11"/>
  <c r="L70" i="11"/>
  <c r="N70" i="11"/>
  <c r="P70" i="11"/>
  <c r="Q70" i="11"/>
  <c r="R70" i="11"/>
  <c r="S70" i="11"/>
  <c r="T70" i="11"/>
  <c r="V70" i="11"/>
  <c r="W70" i="11"/>
  <c r="X70" i="11"/>
  <c r="Y70" i="11"/>
  <c r="Z70" i="11"/>
  <c r="AB70" i="11"/>
  <c r="AC70" i="11"/>
  <c r="AD70" i="11"/>
  <c r="AE70" i="11"/>
  <c r="AF70" i="11"/>
  <c r="AH70" i="11"/>
  <c r="AI70" i="11"/>
  <c r="AJ70" i="11"/>
  <c r="AK70" i="11"/>
  <c r="AL70" i="11"/>
  <c r="AN70" i="11"/>
  <c r="AO70" i="11"/>
  <c r="AP70" i="11"/>
  <c r="AQ70" i="11"/>
  <c r="AR70" i="11"/>
  <c r="AV70" i="11"/>
  <c r="AX70" i="11"/>
  <c r="BA70" i="11"/>
  <c r="BB70" i="11"/>
  <c r="BC70" i="11"/>
  <c r="BI70" i="11"/>
  <c r="BJ70" i="11"/>
  <c r="BK70" i="11"/>
  <c r="BM70" i="11"/>
  <c r="C71" i="11"/>
  <c r="H71" i="11"/>
  <c r="I71" i="11"/>
  <c r="L71" i="11"/>
  <c r="N71" i="11"/>
  <c r="P71" i="11"/>
  <c r="Q71" i="11"/>
  <c r="R71" i="11"/>
  <c r="S71" i="11"/>
  <c r="T71" i="11"/>
  <c r="V71" i="11"/>
  <c r="W71" i="11"/>
  <c r="X71" i="11"/>
  <c r="Y71" i="11"/>
  <c r="Z71" i="11"/>
  <c r="AB71" i="11"/>
  <c r="AC71" i="11"/>
  <c r="AD71" i="11"/>
  <c r="AE71" i="11"/>
  <c r="AF71" i="11"/>
  <c r="AH71" i="11"/>
  <c r="AI71" i="11"/>
  <c r="AJ71" i="11"/>
  <c r="AK71" i="11"/>
  <c r="AL71" i="11"/>
  <c r="AN71" i="11"/>
  <c r="AO71" i="11"/>
  <c r="AP71" i="11"/>
  <c r="AQ71" i="11"/>
  <c r="AR71" i="11"/>
  <c r="AV71" i="11"/>
  <c r="AX71" i="11"/>
  <c r="BA71" i="11"/>
  <c r="BB71" i="11"/>
  <c r="BC71" i="11"/>
  <c r="BI71" i="11"/>
  <c r="BJ71" i="11"/>
  <c r="BK71" i="11"/>
  <c r="BM71" i="11"/>
  <c r="C72" i="11"/>
  <c r="H72" i="11"/>
  <c r="I72" i="11"/>
  <c r="L72" i="11"/>
  <c r="N72" i="11"/>
  <c r="P72" i="11"/>
  <c r="Q72" i="11"/>
  <c r="R72" i="11"/>
  <c r="S72" i="11"/>
  <c r="T72" i="11"/>
  <c r="V72" i="11"/>
  <c r="W72" i="11"/>
  <c r="X72" i="11"/>
  <c r="Y72" i="11"/>
  <c r="Z72" i="11"/>
  <c r="AB72" i="11"/>
  <c r="AC72" i="11"/>
  <c r="AD72" i="11"/>
  <c r="AE72" i="11"/>
  <c r="AF72" i="11"/>
  <c r="AH72" i="11"/>
  <c r="AI72" i="11"/>
  <c r="AJ72" i="11"/>
  <c r="AK72" i="11"/>
  <c r="AL72" i="11"/>
  <c r="AN72" i="11"/>
  <c r="AO72" i="11"/>
  <c r="AP72" i="11"/>
  <c r="AQ72" i="11"/>
  <c r="AR72" i="11"/>
  <c r="AV72" i="11"/>
  <c r="AX72" i="11"/>
  <c r="BA72" i="11"/>
  <c r="BB72" i="11"/>
  <c r="BC72" i="11"/>
  <c r="BI72" i="11"/>
  <c r="BJ72" i="11"/>
  <c r="BK72" i="11"/>
  <c r="BM72" i="11"/>
  <c r="C73" i="11"/>
  <c r="H73" i="11"/>
  <c r="I73" i="11"/>
  <c r="L73" i="11"/>
  <c r="N73" i="11"/>
  <c r="P73" i="11"/>
  <c r="Q73" i="11"/>
  <c r="R73" i="11"/>
  <c r="S73" i="11"/>
  <c r="T73" i="11"/>
  <c r="V73" i="11"/>
  <c r="W73" i="11"/>
  <c r="X73" i="11"/>
  <c r="Y73" i="11"/>
  <c r="Z73" i="11"/>
  <c r="AB73" i="11"/>
  <c r="AC73" i="11"/>
  <c r="AD73" i="11"/>
  <c r="AE73" i="11"/>
  <c r="AF73" i="11"/>
  <c r="AH73" i="11"/>
  <c r="AI73" i="11"/>
  <c r="AJ73" i="11"/>
  <c r="AK73" i="11"/>
  <c r="AL73" i="11"/>
  <c r="AN73" i="11"/>
  <c r="AO73" i="11"/>
  <c r="AP73" i="11"/>
  <c r="AQ73" i="11"/>
  <c r="AR73" i="11"/>
  <c r="AV73" i="11"/>
  <c r="AX73" i="11"/>
  <c r="BA73" i="11"/>
  <c r="BB73" i="11"/>
  <c r="BC73" i="11"/>
  <c r="BI73" i="11"/>
  <c r="BJ73" i="11"/>
  <c r="BK73" i="11"/>
  <c r="BM73" i="11"/>
  <c r="C74" i="11"/>
  <c r="H74" i="11"/>
  <c r="I74" i="11"/>
  <c r="L74" i="11"/>
  <c r="N74" i="11"/>
  <c r="P74" i="11"/>
  <c r="Q74" i="11"/>
  <c r="R74" i="11"/>
  <c r="S74" i="11"/>
  <c r="T74" i="11"/>
  <c r="V74" i="11"/>
  <c r="W74" i="11"/>
  <c r="X74" i="11"/>
  <c r="Y74" i="11"/>
  <c r="Z74" i="11"/>
  <c r="AB74" i="11"/>
  <c r="AC74" i="11"/>
  <c r="AD74" i="11"/>
  <c r="AE74" i="11"/>
  <c r="AF74" i="11"/>
  <c r="AH74" i="11"/>
  <c r="AI74" i="11"/>
  <c r="AJ74" i="11"/>
  <c r="AK74" i="11"/>
  <c r="AL74" i="11"/>
  <c r="AN74" i="11"/>
  <c r="AO74" i="11"/>
  <c r="AP74" i="11"/>
  <c r="AQ74" i="11"/>
  <c r="AR74" i="11"/>
  <c r="AV74" i="11"/>
  <c r="AX74" i="11"/>
  <c r="BA74" i="11"/>
  <c r="BB74" i="11"/>
  <c r="BC74" i="11"/>
  <c r="BI74" i="11"/>
  <c r="BJ74" i="11"/>
  <c r="BK74" i="11"/>
  <c r="BM74" i="11"/>
  <c r="C75" i="11"/>
  <c r="H75" i="11"/>
  <c r="I75" i="11"/>
  <c r="L75" i="11"/>
  <c r="N75" i="11"/>
  <c r="P75" i="11"/>
  <c r="Q75" i="11"/>
  <c r="R75" i="11"/>
  <c r="S75" i="11"/>
  <c r="T75" i="11"/>
  <c r="V75" i="11"/>
  <c r="W75" i="11"/>
  <c r="X75" i="11"/>
  <c r="Y75" i="11"/>
  <c r="Z75" i="11"/>
  <c r="AB75" i="11"/>
  <c r="AC75" i="11"/>
  <c r="AD75" i="11"/>
  <c r="AE75" i="11"/>
  <c r="AF75" i="11"/>
  <c r="AH75" i="11"/>
  <c r="AI75" i="11"/>
  <c r="AJ75" i="11"/>
  <c r="AK75" i="11"/>
  <c r="AL75" i="11"/>
  <c r="AN75" i="11"/>
  <c r="AO75" i="11"/>
  <c r="AP75" i="11"/>
  <c r="AQ75" i="11"/>
  <c r="AR75" i="11"/>
  <c r="AV75" i="11"/>
  <c r="AX75" i="11"/>
  <c r="BA75" i="11"/>
  <c r="BB75" i="11"/>
  <c r="BC75" i="11"/>
  <c r="BI75" i="11"/>
  <c r="BJ75" i="11"/>
  <c r="BK75" i="11"/>
  <c r="BM75" i="11"/>
  <c r="C76" i="11"/>
  <c r="H76" i="11"/>
  <c r="I76" i="11"/>
  <c r="L76" i="11"/>
  <c r="N76" i="11"/>
  <c r="P76" i="11"/>
  <c r="Q76" i="11"/>
  <c r="R76" i="11"/>
  <c r="S76" i="11"/>
  <c r="T76" i="11"/>
  <c r="V76" i="11"/>
  <c r="W76" i="11"/>
  <c r="X76" i="11"/>
  <c r="Y76" i="11"/>
  <c r="Z76" i="11"/>
  <c r="AB76" i="11"/>
  <c r="AC76" i="11"/>
  <c r="AD76" i="11"/>
  <c r="AE76" i="11"/>
  <c r="AF76" i="11"/>
  <c r="AH76" i="11"/>
  <c r="AI76" i="11"/>
  <c r="AJ76" i="11"/>
  <c r="AK76" i="11"/>
  <c r="AL76" i="11"/>
  <c r="AN76" i="11"/>
  <c r="AO76" i="11"/>
  <c r="AP76" i="11"/>
  <c r="AQ76" i="11"/>
  <c r="AR76" i="11"/>
  <c r="AV76" i="11"/>
  <c r="AX76" i="11"/>
  <c r="BA76" i="11"/>
  <c r="BB76" i="11"/>
  <c r="BC76" i="11"/>
  <c r="BI76" i="11"/>
  <c r="BJ76" i="11"/>
  <c r="BK76" i="11"/>
  <c r="BM76" i="11"/>
  <c r="C77" i="11"/>
  <c r="H77" i="11"/>
  <c r="I77" i="11"/>
  <c r="L77" i="11"/>
  <c r="N77" i="11"/>
  <c r="P77" i="11"/>
  <c r="Q77" i="11"/>
  <c r="R77" i="11"/>
  <c r="S77" i="11"/>
  <c r="T77" i="11"/>
  <c r="V77" i="11"/>
  <c r="W77" i="11"/>
  <c r="X77" i="11"/>
  <c r="Y77" i="11"/>
  <c r="Z77" i="11"/>
  <c r="AB77" i="11"/>
  <c r="AC77" i="11"/>
  <c r="AD77" i="11"/>
  <c r="AE77" i="11"/>
  <c r="AF77" i="11"/>
  <c r="AH77" i="11"/>
  <c r="AI77" i="11"/>
  <c r="AJ77" i="11"/>
  <c r="AK77" i="11"/>
  <c r="AL77" i="11"/>
  <c r="AN77" i="11"/>
  <c r="AO77" i="11"/>
  <c r="AP77" i="11"/>
  <c r="AQ77" i="11"/>
  <c r="AR77" i="11"/>
  <c r="AV77" i="11"/>
  <c r="AX77" i="11"/>
  <c r="BA77" i="11"/>
  <c r="BB77" i="11"/>
  <c r="BC77" i="11"/>
  <c r="BI77" i="11"/>
  <c r="BJ77" i="11"/>
  <c r="BK77" i="11"/>
  <c r="BM77" i="11"/>
  <c r="C78" i="11"/>
  <c r="H78" i="11"/>
  <c r="I78" i="11"/>
  <c r="L78" i="11"/>
  <c r="N78" i="11"/>
  <c r="P78" i="11"/>
  <c r="Q78" i="11"/>
  <c r="S78" i="11"/>
  <c r="T78" i="11"/>
  <c r="V78" i="11"/>
  <c r="W78" i="11"/>
  <c r="Y78" i="11"/>
  <c r="Z78" i="11"/>
  <c r="AB78" i="11"/>
  <c r="AC78" i="11"/>
  <c r="AE78" i="11"/>
  <c r="AF78" i="11"/>
  <c r="AH78" i="11"/>
  <c r="AI78" i="11"/>
  <c r="AK78" i="11"/>
  <c r="AL78" i="11"/>
  <c r="AN78" i="11"/>
  <c r="AO78" i="11"/>
  <c r="AQ78" i="11"/>
  <c r="AR78" i="11"/>
  <c r="AV78" i="11"/>
  <c r="AX78" i="11"/>
  <c r="BA78" i="11"/>
  <c r="BB78" i="11"/>
  <c r="BC78" i="11"/>
  <c r="BI78" i="11"/>
  <c r="BJ78" i="11"/>
  <c r="BK78" i="11"/>
  <c r="BM78" i="11"/>
  <c r="C79" i="11"/>
  <c r="H79" i="11"/>
  <c r="I79" i="11"/>
  <c r="L79" i="11"/>
  <c r="N79" i="11"/>
  <c r="P79" i="11"/>
  <c r="Q79" i="11"/>
  <c r="S79" i="11"/>
  <c r="T79" i="11"/>
  <c r="V79" i="11"/>
  <c r="W79" i="11"/>
  <c r="Y79" i="11"/>
  <c r="Z79" i="11"/>
  <c r="AB79" i="11"/>
  <c r="AC79" i="11"/>
  <c r="AE79" i="11"/>
  <c r="AF79" i="11"/>
  <c r="AH79" i="11"/>
  <c r="AI79" i="11"/>
  <c r="AK79" i="11"/>
  <c r="AL79" i="11"/>
  <c r="AN79" i="11"/>
  <c r="AO79" i="11"/>
  <c r="AQ79" i="11"/>
  <c r="AR79" i="11"/>
  <c r="AV79" i="11"/>
  <c r="AX79" i="11"/>
  <c r="BA79" i="11"/>
  <c r="BB79" i="11"/>
  <c r="BC79" i="11"/>
  <c r="BI79" i="11"/>
  <c r="BJ79" i="11"/>
  <c r="BK79" i="11"/>
  <c r="BM79" i="11"/>
  <c r="C80" i="11"/>
  <c r="H80" i="11"/>
  <c r="I80" i="11"/>
  <c r="L80" i="11"/>
  <c r="N80" i="11"/>
  <c r="P80" i="11"/>
  <c r="Q80" i="11"/>
  <c r="S80" i="11"/>
  <c r="T80" i="11"/>
  <c r="V80" i="11"/>
  <c r="W80" i="11"/>
  <c r="Y80" i="11"/>
  <c r="Z80" i="11"/>
  <c r="AB80" i="11"/>
  <c r="AC80" i="11"/>
  <c r="AE80" i="11"/>
  <c r="AF80" i="11"/>
  <c r="AH80" i="11"/>
  <c r="AI80" i="11"/>
  <c r="AK80" i="11"/>
  <c r="AL80" i="11"/>
  <c r="AN80" i="11"/>
  <c r="AO80" i="11"/>
  <c r="AQ80" i="11"/>
  <c r="AR80" i="11"/>
  <c r="AV80" i="11"/>
  <c r="AX80" i="11"/>
  <c r="BA80" i="11"/>
  <c r="BB80" i="11"/>
  <c r="BC80" i="11"/>
  <c r="BI80" i="11"/>
  <c r="BJ80" i="11"/>
  <c r="BK80" i="11"/>
  <c r="BM80" i="11"/>
  <c r="C81" i="11"/>
  <c r="H81" i="11"/>
  <c r="I81" i="11"/>
  <c r="L81" i="11"/>
  <c r="N81" i="11"/>
  <c r="P81" i="11"/>
  <c r="Q81" i="11"/>
  <c r="S81" i="11"/>
  <c r="T81" i="11"/>
  <c r="V81" i="11"/>
  <c r="W81" i="11"/>
  <c r="Y81" i="11"/>
  <c r="Z81" i="11"/>
  <c r="AB81" i="11"/>
  <c r="AC81" i="11"/>
  <c r="AE81" i="11"/>
  <c r="AF81" i="11"/>
  <c r="AH81" i="11"/>
  <c r="AI81" i="11"/>
  <c r="AK81" i="11"/>
  <c r="AL81" i="11"/>
  <c r="AN81" i="11"/>
  <c r="AO81" i="11"/>
  <c r="AQ81" i="11"/>
  <c r="AR81" i="11"/>
  <c r="AV81" i="11"/>
  <c r="AX81" i="11"/>
  <c r="BA81" i="11"/>
  <c r="BB81" i="11"/>
  <c r="BC81" i="11"/>
  <c r="BI81" i="11"/>
  <c r="BJ81" i="11"/>
  <c r="BK81" i="11"/>
  <c r="BM81" i="11"/>
  <c r="C82" i="11"/>
  <c r="H82" i="11"/>
  <c r="I82" i="11"/>
  <c r="L82" i="11"/>
  <c r="N82" i="11"/>
  <c r="P82" i="11"/>
  <c r="Q82" i="11"/>
  <c r="S82" i="11"/>
  <c r="T82" i="11"/>
  <c r="V82" i="11"/>
  <c r="W82" i="11"/>
  <c r="Y82" i="11"/>
  <c r="Z82" i="11"/>
  <c r="AB82" i="11"/>
  <c r="AC82" i="11"/>
  <c r="AE82" i="11"/>
  <c r="AF82" i="11"/>
  <c r="AH82" i="11"/>
  <c r="AI82" i="11"/>
  <c r="AK82" i="11"/>
  <c r="AL82" i="11"/>
  <c r="AN82" i="11"/>
  <c r="AO82" i="11"/>
  <c r="AQ82" i="11"/>
  <c r="AR82" i="11"/>
  <c r="AV82" i="11"/>
  <c r="AX82" i="11"/>
  <c r="BA82" i="11"/>
  <c r="BB82" i="11"/>
  <c r="BC82" i="11"/>
  <c r="BI82" i="11"/>
  <c r="BJ82" i="11"/>
  <c r="BK82" i="11"/>
  <c r="BM82" i="11"/>
  <c r="C83" i="11"/>
  <c r="H83" i="11"/>
  <c r="I83" i="11"/>
  <c r="L83" i="11"/>
  <c r="N83" i="11"/>
  <c r="P83" i="11"/>
  <c r="Q83" i="11"/>
  <c r="S83" i="11"/>
  <c r="T83" i="11"/>
  <c r="V83" i="11"/>
  <c r="W83" i="11"/>
  <c r="Y83" i="11"/>
  <c r="Z83" i="11"/>
  <c r="AB83" i="11"/>
  <c r="AC83" i="11"/>
  <c r="AE83" i="11"/>
  <c r="AF83" i="11"/>
  <c r="AH83" i="11"/>
  <c r="AI83" i="11"/>
  <c r="AK83" i="11"/>
  <c r="AL83" i="11"/>
  <c r="AN83" i="11"/>
  <c r="AO83" i="11"/>
  <c r="AQ83" i="11"/>
  <c r="AR83" i="11"/>
  <c r="AV83" i="11"/>
  <c r="AX83" i="11"/>
  <c r="BA83" i="11"/>
  <c r="BB83" i="11"/>
  <c r="BC83" i="11"/>
  <c r="BI83" i="11"/>
  <c r="BJ83" i="11"/>
  <c r="BK83" i="11"/>
  <c r="BM83" i="11"/>
  <c r="C84" i="11"/>
  <c r="H84" i="11"/>
  <c r="I84" i="11"/>
  <c r="L84" i="11"/>
  <c r="N84" i="11"/>
  <c r="P84" i="11"/>
  <c r="Q84" i="11"/>
  <c r="S84" i="11"/>
  <c r="T84" i="11"/>
  <c r="V84" i="11"/>
  <c r="W84" i="11"/>
  <c r="Y84" i="11"/>
  <c r="Z84" i="11"/>
  <c r="AB84" i="11"/>
  <c r="AC84" i="11"/>
  <c r="AE84" i="11"/>
  <c r="AF84" i="11"/>
  <c r="AH84" i="11"/>
  <c r="AI84" i="11"/>
  <c r="AK84" i="11"/>
  <c r="AL84" i="11"/>
  <c r="AN84" i="11"/>
  <c r="AO84" i="11"/>
  <c r="AQ84" i="11"/>
  <c r="AR84" i="11"/>
  <c r="AV84" i="11"/>
  <c r="AX84" i="11"/>
  <c r="BA84" i="11"/>
  <c r="BB84" i="11"/>
  <c r="BC84" i="11"/>
  <c r="BI84" i="11"/>
  <c r="BJ84" i="11"/>
  <c r="BK84" i="11"/>
  <c r="BM84" i="11"/>
  <c r="C85" i="11"/>
  <c r="H85" i="11"/>
  <c r="I85" i="11"/>
  <c r="L85" i="11"/>
  <c r="N85" i="11"/>
  <c r="P85" i="11"/>
  <c r="Q85" i="11"/>
  <c r="S85" i="11"/>
  <c r="T85" i="11"/>
  <c r="V85" i="11"/>
  <c r="W85" i="11"/>
  <c r="Y85" i="11"/>
  <c r="Z85" i="11"/>
  <c r="AB85" i="11"/>
  <c r="AC85" i="11"/>
  <c r="AE85" i="11"/>
  <c r="AF85" i="11"/>
  <c r="AH85" i="11"/>
  <c r="AI85" i="11"/>
  <c r="AK85" i="11"/>
  <c r="AL85" i="11"/>
  <c r="AN85" i="11"/>
  <c r="AO85" i="11"/>
  <c r="AQ85" i="11"/>
  <c r="AR85" i="11"/>
  <c r="AV85" i="11"/>
  <c r="AX85" i="11"/>
  <c r="BA85" i="11"/>
  <c r="BB85" i="11"/>
  <c r="BC85" i="11"/>
  <c r="BI85" i="11"/>
  <c r="BJ85" i="11"/>
  <c r="BK85" i="11"/>
  <c r="BM85" i="11"/>
  <c r="C86" i="11"/>
  <c r="H86" i="11"/>
  <c r="I86" i="11"/>
  <c r="L86" i="11"/>
  <c r="N86" i="11"/>
  <c r="P86" i="11"/>
  <c r="Q86" i="11"/>
  <c r="S86" i="11"/>
  <c r="T86" i="11"/>
  <c r="V86" i="11"/>
  <c r="W86" i="11"/>
  <c r="Y86" i="11"/>
  <c r="Z86" i="11"/>
  <c r="AB86" i="11"/>
  <c r="AC86" i="11"/>
  <c r="AE86" i="11"/>
  <c r="AF86" i="11"/>
  <c r="AH86" i="11"/>
  <c r="AI86" i="11"/>
  <c r="AK86" i="11"/>
  <c r="AL86" i="11"/>
  <c r="AN86" i="11"/>
  <c r="AO86" i="11"/>
  <c r="AQ86" i="11"/>
  <c r="AR86" i="11"/>
  <c r="AV86" i="11"/>
  <c r="AX86" i="11"/>
  <c r="BA86" i="11"/>
  <c r="BB86" i="11"/>
  <c r="BC86" i="11"/>
  <c r="BI86" i="11"/>
  <c r="BJ86" i="11"/>
  <c r="BK86" i="11"/>
  <c r="BM86" i="11"/>
  <c r="C87" i="11"/>
  <c r="H87" i="11"/>
  <c r="I87" i="11"/>
  <c r="L87" i="11"/>
  <c r="N87" i="11"/>
  <c r="P87" i="11"/>
  <c r="Q87" i="11"/>
  <c r="S87" i="11"/>
  <c r="T87" i="11"/>
  <c r="V87" i="11"/>
  <c r="W87" i="11"/>
  <c r="Y87" i="11"/>
  <c r="Z87" i="11"/>
  <c r="AB87" i="11"/>
  <c r="AC87" i="11"/>
  <c r="AE87" i="11"/>
  <c r="AF87" i="11"/>
  <c r="AH87" i="11"/>
  <c r="AI87" i="11"/>
  <c r="AK87" i="11"/>
  <c r="AL87" i="11"/>
  <c r="AN87" i="11"/>
  <c r="AO87" i="11"/>
  <c r="AQ87" i="11"/>
  <c r="AR87" i="11"/>
  <c r="AV87" i="11"/>
  <c r="AX87" i="11"/>
  <c r="BA87" i="11"/>
  <c r="BB87" i="11"/>
  <c r="BC87" i="11"/>
  <c r="BI87" i="11"/>
  <c r="BJ87" i="11"/>
  <c r="BK87" i="11"/>
  <c r="BM87" i="11"/>
  <c r="C88" i="11"/>
  <c r="H88" i="11"/>
  <c r="I88" i="11"/>
  <c r="L88" i="11"/>
  <c r="N88" i="11"/>
  <c r="P88" i="11"/>
  <c r="Q88" i="11"/>
  <c r="S88" i="11"/>
  <c r="T88" i="11"/>
  <c r="V88" i="11"/>
  <c r="W88" i="11"/>
  <c r="Y88" i="11"/>
  <c r="Z88" i="11"/>
  <c r="AB88" i="11"/>
  <c r="AC88" i="11"/>
  <c r="AE88" i="11"/>
  <c r="AF88" i="11"/>
  <c r="AH88" i="11"/>
  <c r="AI88" i="11"/>
  <c r="AK88" i="11"/>
  <c r="AL88" i="11"/>
  <c r="AN88" i="11"/>
  <c r="AO88" i="11"/>
  <c r="AQ88" i="11"/>
  <c r="AR88" i="11"/>
  <c r="AV88" i="11"/>
  <c r="AX88" i="11"/>
  <c r="BA88" i="11"/>
  <c r="BB88" i="11"/>
  <c r="BC88" i="11"/>
  <c r="BI88" i="11"/>
  <c r="BJ88" i="11"/>
  <c r="BK88" i="11"/>
  <c r="BM88" i="11"/>
  <c r="C89" i="11"/>
  <c r="H89" i="11"/>
  <c r="I89" i="11"/>
  <c r="L89" i="11"/>
  <c r="N89" i="11"/>
  <c r="P89" i="11"/>
  <c r="Q89" i="11"/>
  <c r="S89" i="11"/>
  <c r="T89" i="11"/>
  <c r="V89" i="11"/>
  <c r="W89" i="11"/>
  <c r="Y89" i="11"/>
  <c r="Z89" i="11"/>
  <c r="AB89" i="11"/>
  <c r="AC89" i="11"/>
  <c r="AE89" i="11"/>
  <c r="AF89" i="11"/>
  <c r="AH89" i="11"/>
  <c r="AI89" i="11"/>
  <c r="AK89" i="11"/>
  <c r="AL89" i="11"/>
  <c r="AN89" i="11"/>
  <c r="AO89" i="11"/>
  <c r="AQ89" i="11"/>
  <c r="AR89" i="11"/>
  <c r="AV89" i="11"/>
  <c r="AX89" i="11"/>
  <c r="BA89" i="11"/>
  <c r="BB89" i="11"/>
  <c r="BC89" i="11"/>
  <c r="BI89" i="11"/>
  <c r="BJ89" i="11"/>
  <c r="BK89" i="11"/>
  <c r="BM89" i="11"/>
  <c r="C90" i="11"/>
  <c r="H90" i="11"/>
  <c r="I90" i="11"/>
  <c r="L90" i="11"/>
  <c r="N90" i="11"/>
  <c r="P90" i="11"/>
  <c r="Q90" i="11"/>
  <c r="S90" i="11"/>
  <c r="T90" i="11"/>
  <c r="V90" i="11"/>
  <c r="W90" i="11"/>
  <c r="Y90" i="11"/>
  <c r="Z90" i="11"/>
  <c r="AB90" i="11"/>
  <c r="AC90" i="11"/>
  <c r="AE90" i="11"/>
  <c r="AF90" i="11"/>
  <c r="AH90" i="11"/>
  <c r="AI90" i="11"/>
  <c r="AK90" i="11"/>
  <c r="AL90" i="11"/>
  <c r="AN90" i="11"/>
  <c r="AO90" i="11"/>
  <c r="AQ90" i="11"/>
  <c r="AR90" i="11"/>
  <c r="AV90" i="11"/>
  <c r="AX90" i="11"/>
  <c r="BA90" i="11"/>
  <c r="BB90" i="11"/>
  <c r="BC90" i="11"/>
  <c r="BI90" i="11"/>
  <c r="BJ90" i="11"/>
  <c r="BK90" i="11"/>
  <c r="BM90" i="11"/>
  <c r="C91" i="11"/>
  <c r="H91" i="11"/>
  <c r="I91" i="11"/>
  <c r="L91" i="11"/>
  <c r="N91" i="11"/>
  <c r="P91" i="11"/>
  <c r="Q91" i="11"/>
  <c r="S91" i="11"/>
  <c r="T91" i="11"/>
  <c r="V91" i="11"/>
  <c r="W91" i="11"/>
  <c r="Y91" i="11"/>
  <c r="Z91" i="11"/>
  <c r="AB91" i="11"/>
  <c r="AC91" i="11"/>
  <c r="AE91" i="11"/>
  <c r="AF91" i="11"/>
  <c r="AH91" i="11"/>
  <c r="AI91" i="11"/>
  <c r="AK91" i="11"/>
  <c r="AL91" i="11"/>
  <c r="AN91" i="11"/>
  <c r="AO91" i="11"/>
  <c r="AQ91" i="11"/>
  <c r="AR91" i="11"/>
  <c r="AV91" i="11"/>
  <c r="AX91" i="11"/>
  <c r="BA91" i="11"/>
  <c r="BB91" i="11"/>
  <c r="BC91" i="11"/>
  <c r="BI91" i="11"/>
  <c r="BJ91" i="11"/>
  <c r="BK91" i="11"/>
  <c r="BM91" i="11"/>
  <c r="C92" i="11"/>
  <c r="H92" i="11"/>
  <c r="I92" i="11"/>
  <c r="L92" i="11"/>
  <c r="N92" i="11"/>
  <c r="P92" i="11"/>
  <c r="Q92" i="11"/>
  <c r="S92" i="11"/>
  <c r="T92" i="11"/>
  <c r="V92" i="11"/>
  <c r="W92" i="11"/>
  <c r="Y92" i="11"/>
  <c r="Z92" i="11"/>
  <c r="AB92" i="11"/>
  <c r="AC92" i="11"/>
  <c r="AE92" i="11"/>
  <c r="AF92" i="11"/>
  <c r="AH92" i="11"/>
  <c r="AI92" i="11"/>
  <c r="AK92" i="11"/>
  <c r="AL92" i="11"/>
  <c r="AN92" i="11"/>
  <c r="AO92" i="11"/>
  <c r="AQ92" i="11"/>
  <c r="AR92" i="11"/>
  <c r="AV92" i="11"/>
  <c r="AX92" i="11"/>
  <c r="BA92" i="11"/>
  <c r="BB92" i="11"/>
  <c r="BC92" i="11"/>
  <c r="BI92" i="11"/>
  <c r="BJ92" i="11"/>
  <c r="BK92" i="11"/>
  <c r="BM92" i="11"/>
  <c r="C93" i="11"/>
  <c r="H93" i="11"/>
  <c r="I93" i="11"/>
  <c r="L93" i="11"/>
  <c r="N93" i="11"/>
  <c r="P93" i="11"/>
  <c r="Q93" i="11"/>
  <c r="S93" i="11"/>
  <c r="T93" i="11"/>
  <c r="V93" i="11"/>
  <c r="W93" i="11"/>
  <c r="Y93" i="11"/>
  <c r="Z93" i="11"/>
  <c r="AB93" i="11"/>
  <c r="AC93" i="11"/>
  <c r="AE93" i="11"/>
  <c r="AF93" i="11"/>
  <c r="AH93" i="11"/>
  <c r="AI93" i="11"/>
  <c r="AK93" i="11"/>
  <c r="AL93" i="11"/>
  <c r="AN93" i="11"/>
  <c r="AO93" i="11"/>
  <c r="AQ93" i="11"/>
  <c r="AR93" i="11"/>
  <c r="AV93" i="11"/>
  <c r="AX93" i="11"/>
  <c r="BA93" i="11"/>
  <c r="BB93" i="11"/>
  <c r="BC93" i="11"/>
  <c r="BI93" i="11"/>
  <c r="BJ93" i="11"/>
  <c r="BK93" i="11"/>
  <c r="BM93" i="11"/>
  <c r="C94" i="11"/>
  <c r="H94" i="11"/>
  <c r="I94" i="11"/>
  <c r="L94" i="11"/>
  <c r="N94" i="11"/>
  <c r="P94" i="11"/>
  <c r="Q94" i="11"/>
  <c r="S94" i="11"/>
  <c r="T94" i="11"/>
  <c r="V94" i="11"/>
  <c r="W94" i="11"/>
  <c r="Y94" i="11"/>
  <c r="Z94" i="11"/>
  <c r="AB94" i="11"/>
  <c r="AC94" i="11"/>
  <c r="AE94" i="11"/>
  <c r="AF94" i="11"/>
  <c r="AH94" i="11"/>
  <c r="AI94" i="11"/>
  <c r="AK94" i="11"/>
  <c r="AL94" i="11"/>
  <c r="AN94" i="11"/>
  <c r="AO94" i="11"/>
  <c r="AQ94" i="11"/>
  <c r="AR94" i="11"/>
  <c r="AV94" i="11"/>
  <c r="AX94" i="11"/>
  <c r="BA94" i="11"/>
  <c r="BB94" i="11"/>
  <c r="BC94" i="11"/>
  <c r="BI94" i="11"/>
  <c r="BJ94" i="11"/>
  <c r="BK94" i="11"/>
  <c r="BM94" i="11"/>
  <c r="C95" i="11"/>
  <c r="H95" i="11"/>
  <c r="I95" i="11"/>
  <c r="L95" i="11"/>
  <c r="N95" i="11"/>
  <c r="P95" i="11"/>
  <c r="Q95" i="11"/>
  <c r="S95" i="11"/>
  <c r="T95" i="11"/>
  <c r="V95" i="11"/>
  <c r="W95" i="11"/>
  <c r="Y95" i="11"/>
  <c r="Z95" i="11"/>
  <c r="AB95" i="11"/>
  <c r="AC95" i="11"/>
  <c r="AE95" i="11"/>
  <c r="AF95" i="11"/>
  <c r="AH95" i="11"/>
  <c r="AI95" i="11"/>
  <c r="AK95" i="11"/>
  <c r="AL95" i="11"/>
  <c r="AN95" i="11"/>
  <c r="AO95" i="11"/>
  <c r="AQ95" i="11"/>
  <c r="AR95" i="11"/>
  <c r="AV95" i="11"/>
  <c r="AX95" i="11"/>
  <c r="BA95" i="11"/>
  <c r="BB95" i="11"/>
  <c r="BC95" i="11"/>
  <c r="BI95" i="11"/>
  <c r="BJ95" i="11"/>
  <c r="BK95" i="11"/>
  <c r="BM95" i="11"/>
  <c r="C96" i="11"/>
  <c r="H96" i="11"/>
  <c r="I96" i="11"/>
  <c r="L96" i="11"/>
  <c r="N96" i="11"/>
  <c r="P96" i="11"/>
  <c r="Q96" i="11"/>
  <c r="S96" i="11"/>
  <c r="T96" i="11"/>
  <c r="V96" i="11"/>
  <c r="W96" i="11"/>
  <c r="Y96" i="11"/>
  <c r="Z96" i="11"/>
  <c r="AB96" i="11"/>
  <c r="AC96" i="11"/>
  <c r="AE96" i="11"/>
  <c r="AF96" i="11"/>
  <c r="AH96" i="11"/>
  <c r="AI96" i="11"/>
  <c r="AK96" i="11"/>
  <c r="AL96" i="11"/>
  <c r="AN96" i="11"/>
  <c r="AO96" i="11"/>
  <c r="AQ96" i="11"/>
  <c r="AR96" i="11"/>
  <c r="AV96" i="11"/>
  <c r="AX96" i="11"/>
  <c r="BA96" i="11"/>
  <c r="BB96" i="11"/>
  <c r="BC96" i="11"/>
  <c r="BI96" i="11"/>
  <c r="BJ96" i="11"/>
  <c r="BK96" i="11"/>
  <c r="BM96" i="11"/>
  <c r="C97" i="11"/>
  <c r="H97" i="11"/>
  <c r="I97" i="11"/>
  <c r="L97" i="11"/>
  <c r="N97" i="11"/>
  <c r="P97" i="11"/>
  <c r="Q97" i="11"/>
  <c r="S97" i="11"/>
  <c r="T97" i="11"/>
  <c r="V97" i="11"/>
  <c r="W97" i="11"/>
  <c r="Y97" i="11"/>
  <c r="Z97" i="11"/>
  <c r="AB97" i="11"/>
  <c r="AC97" i="11"/>
  <c r="AE97" i="11"/>
  <c r="AF97" i="11"/>
  <c r="AH97" i="11"/>
  <c r="AI97" i="11"/>
  <c r="AK97" i="11"/>
  <c r="AL97" i="11"/>
  <c r="AN97" i="11"/>
  <c r="AO97" i="11"/>
  <c r="AQ97" i="11"/>
  <c r="AR97" i="11"/>
  <c r="AV97" i="11"/>
  <c r="AX97" i="11"/>
  <c r="BA97" i="11"/>
  <c r="BB97" i="11"/>
  <c r="BC97" i="11"/>
  <c r="BI97" i="11"/>
  <c r="BJ97" i="11"/>
  <c r="BK97" i="11"/>
  <c r="BM97" i="11"/>
  <c r="C98" i="11"/>
  <c r="H98" i="11"/>
  <c r="I98" i="11"/>
  <c r="L98" i="11"/>
  <c r="N98" i="11"/>
  <c r="P98" i="11"/>
  <c r="Q98" i="11"/>
  <c r="S98" i="11"/>
  <c r="T98" i="11"/>
  <c r="V98" i="11"/>
  <c r="W98" i="11"/>
  <c r="Y98" i="11"/>
  <c r="Z98" i="11"/>
  <c r="AB98" i="11"/>
  <c r="AC98" i="11"/>
  <c r="AE98" i="11"/>
  <c r="AF98" i="11"/>
  <c r="AH98" i="11"/>
  <c r="AI98" i="11"/>
  <c r="AK98" i="11"/>
  <c r="AL98" i="11"/>
  <c r="AN98" i="11"/>
  <c r="AO98" i="11"/>
  <c r="AQ98" i="11"/>
  <c r="AR98" i="11"/>
  <c r="AV98" i="11"/>
  <c r="AX98" i="11"/>
  <c r="BA98" i="11"/>
  <c r="BB98" i="11"/>
  <c r="BC98" i="11"/>
  <c r="BI98" i="11"/>
  <c r="BJ98" i="11"/>
  <c r="BK98" i="11"/>
  <c r="BM98" i="11"/>
  <c r="C99" i="11"/>
  <c r="H99" i="11"/>
  <c r="I99" i="11"/>
  <c r="L99" i="11"/>
  <c r="N99" i="11"/>
  <c r="P99" i="11"/>
  <c r="Q99" i="11"/>
  <c r="S99" i="11"/>
  <c r="T99" i="11"/>
  <c r="V99" i="11"/>
  <c r="W99" i="11"/>
  <c r="Y99" i="11"/>
  <c r="Z99" i="11"/>
  <c r="AB99" i="11"/>
  <c r="AC99" i="11"/>
  <c r="AE99" i="11"/>
  <c r="AF99" i="11"/>
  <c r="AH99" i="11"/>
  <c r="AI99" i="11"/>
  <c r="AK99" i="11"/>
  <c r="AL99" i="11"/>
  <c r="AN99" i="11"/>
  <c r="AO99" i="11"/>
  <c r="AQ99" i="11"/>
  <c r="AR99" i="11"/>
  <c r="AV99" i="11"/>
  <c r="AX99" i="11"/>
  <c r="BA99" i="11"/>
  <c r="BB99" i="11"/>
  <c r="BC99" i="11"/>
  <c r="BI99" i="11"/>
  <c r="BJ99" i="11"/>
  <c r="BK99" i="11"/>
  <c r="BM99" i="11"/>
  <c r="C100" i="11"/>
  <c r="H100" i="11"/>
  <c r="I100" i="11"/>
  <c r="L100" i="11"/>
  <c r="N100" i="11"/>
  <c r="P100" i="11"/>
  <c r="Q100" i="11"/>
  <c r="S100" i="11"/>
  <c r="T100" i="11"/>
  <c r="V100" i="11"/>
  <c r="W100" i="11"/>
  <c r="Y100" i="11"/>
  <c r="Z100" i="11"/>
  <c r="AB100" i="11"/>
  <c r="AC100" i="11"/>
  <c r="AE100" i="11"/>
  <c r="AF100" i="11"/>
  <c r="AH100" i="11"/>
  <c r="AI100" i="11"/>
  <c r="AK100" i="11"/>
  <c r="AL100" i="11"/>
  <c r="AN100" i="11"/>
  <c r="AO100" i="11"/>
  <c r="AQ100" i="11"/>
  <c r="AR100" i="11"/>
  <c r="AV100" i="11"/>
  <c r="AX100" i="11"/>
  <c r="BA100" i="11"/>
  <c r="BB100" i="11"/>
  <c r="BC100" i="11"/>
  <c r="BI100" i="11"/>
  <c r="BJ100" i="11"/>
  <c r="BK100" i="11"/>
  <c r="BM100" i="11"/>
  <c r="C101" i="11"/>
  <c r="H101" i="11"/>
  <c r="I101" i="11"/>
  <c r="L101" i="11"/>
  <c r="N101" i="11"/>
  <c r="P101" i="11"/>
  <c r="Q101" i="11"/>
  <c r="S101" i="11"/>
  <c r="T101" i="11"/>
  <c r="V101" i="11"/>
  <c r="W101" i="11"/>
  <c r="Y101" i="11"/>
  <c r="Z101" i="11"/>
  <c r="AB101" i="11"/>
  <c r="AC101" i="11"/>
  <c r="AE101" i="11"/>
  <c r="AF101" i="11"/>
  <c r="AH101" i="11"/>
  <c r="AI101" i="11"/>
  <c r="AK101" i="11"/>
  <c r="AL101" i="11"/>
  <c r="AN101" i="11"/>
  <c r="AO101" i="11"/>
  <c r="AQ101" i="11"/>
  <c r="AR101" i="11"/>
  <c r="AV101" i="11"/>
  <c r="AX101" i="11"/>
  <c r="BA101" i="11"/>
  <c r="BB101" i="11"/>
  <c r="BC101" i="11"/>
  <c r="BI101" i="11"/>
  <c r="BJ101" i="11"/>
  <c r="BK101" i="11"/>
  <c r="BM101" i="11"/>
  <c r="C102" i="11"/>
  <c r="H102" i="11"/>
  <c r="I102" i="11"/>
  <c r="L102" i="11"/>
  <c r="N102" i="11"/>
  <c r="P102" i="11"/>
  <c r="Q102" i="11"/>
  <c r="S102" i="11"/>
  <c r="T102" i="11"/>
  <c r="V102" i="11"/>
  <c r="W102" i="11"/>
  <c r="Y102" i="11"/>
  <c r="Z102" i="11"/>
  <c r="AB102" i="11"/>
  <c r="AC102" i="11"/>
  <c r="AE102" i="11"/>
  <c r="AF102" i="11"/>
  <c r="AH102" i="11"/>
  <c r="AI102" i="11"/>
  <c r="AK102" i="11"/>
  <c r="AL102" i="11"/>
  <c r="AN102" i="11"/>
  <c r="AO102" i="11"/>
  <c r="AQ102" i="11"/>
  <c r="AR102" i="11"/>
  <c r="AV102" i="11"/>
  <c r="AX102" i="11"/>
  <c r="BA102" i="11"/>
  <c r="BB102" i="11"/>
  <c r="BC102" i="11"/>
  <c r="BI102" i="11"/>
  <c r="BJ102" i="11"/>
  <c r="BK102" i="11"/>
  <c r="BM102" i="11"/>
  <c r="C103" i="11"/>
  <c r="H103" i="11"/>
  <c r="I103" i="11"/>
  <c r="L103" i="11"/>
  <c r="N103" i="11"/>
  <c r="P103" i="11"/>
  <c r="Q103" i="11"/>
  <c r="S103" i="11"/>
  <c r="T103" i="11"/>
  <c r="V103" i="11"/>
  <c r="W103" i="11"/>
  <c r="Y103" i="11"/>
  <c r="Z103" i="11"/>
  <c r="AB103" i="11"/>
  <c r="AC103" i="11"/>
  <c r="AE103" i="11"/>
  <c r="AF103" i="11"/>
  <c r="AH103" i="11"/>
  <c r="AI103" i="11"/>
  <c r="AK103" i="11"/>
  <c r="AL103" i="11"/>
  <c r="AN103" i="11"/>
  <c r="AO103" i="11"/>
  <c r="AQ103" i="11"/>
  <c r="AR103" i="11"/>
  <c r="AV103" i="11"/>
  <c r="AX103" i="11"/>
  <c r="BA103" i="11"/>
  <c r="BB103" i="11"/>
  <c r="BC103" i="11"/>
  <c r="BI103" i="11"/>
  <c r="BJ103" i="11"/>
  <c r="BK103" i="11"/>
  <c r="BM103" i="11"/>
  <c r="C104" i="11"/>
  <c r="H104" i="11"/>
  <c r="I104" i="11"/>
  <c r="L104" i="11"/>
  <c r="N104" i="11"/>
  <c r="P104" i="11"/>
  <c r="Q104" i="11"/>
  <c r="S104" i="11"/>
  <c r="T104" i="11"/>
  <c r="V104" i="11"/>
  <c r="W104" i="11"/>
  <c r="Y104" i="11"/>
  <c r="Z104" i="11"/>
  <c r="AB104" i="11"/>
  <c r="AC104" i="11"/>
  <c r="AE104" i="11"/>
  <c r="AF104" i="11"/>
  <c r="AH104" i="11"/>
  <c r="AI104" i="11"/>
  <c r="AK104" i="11"/>
  <c r="AL104" i="11"/>
  <c r="AN104" i="11"/>
  <c r="AO104" i="11"/>
  <c r="AQ104" i="11"/>
  <c r="AR104" i="11"/>
  <c r="AV104" i="11"/>
  <c r="AX104" i="11"/>
  <c r="BA104" i="11"/>
  <c r="BB104" i="11"/>
  <c r="BC104" i="11"/>
  <c r="BI104" i="11"/>
  <c r="BJ104" i="11"/>
  <c r="BK104" i="11"/>
  <c r="BM104" i="11"/>
  <c r="C105" i="11"/>
  <c r="H105" i="11"/>
  <c r="I105" i="11"/>
  <c r="L105" i="11"/>
  <c r="N105" i="11"/>
  <c r="P105" i="11"/>
  <c r="Q105" i="11"/>
  <c r="S105" i="11"/>
  <c r="T105" i="11"/>
  <c r="V105" i="11"/>
  <c r="W105" i="11"/>
  <c r="Y105" i="11"/>
  <c r="Z105" i="11"/>
  <c r="AB105" i="11"/>
  <c r="AC105" i="11"/>
  <c r="AE105" i="11"/>
  <c r="AF105" i="11"/>
  <c r="AH105" i="11"/>
  <c r="AI105" i="11"/>
  <c r="AK105" i="11"/>
  <c r="AL105" i="11"/>
  <c r="AN105" i="11"/>
  <c r="AO105" i="11"/>
  <c r="AQ105" i="11"/>
  <c r="AR105" i="11"/>
  <c r="AV105" i="11"/>
  <c r="AX105" i="11"/>
  <c r="BA105" i="11"/>
  <c r="BB105" i="11"/>
  <c r="BC105" i="11"/>
  <c r="BI105" i="11"/>
  <c r="BJ105" i="11"/>
  <c r="BK105" i="11"/>
  <c r="BM105" i="11"/>
  <c r="C106" i="11"/>
  <c r="H106" i="11"/>
  <c r="I106" i="11"/>
  <c r="L106" i="11"/>
  <c r="N106" i="11"/>
  <c r="P106" i="11"/>
  <c r="Q106" i="11"/>
  <c r="S106" i="11"/>
  <c r="T106" i="11"/>
  <c r="V106" i="11"/>
  <c r="W106" i="11"/>
  <c r="Y106" i="11"/>
  <c r="Z106" i="11"/>
  <c r="AB106" i="11"/>
  <c r="AC106" i="11"/>
  <c r="AE106" i="11"/>
  <c r="AF106" i="11"/>
  <c r="AH106" i="11"/>
  <c r="AI106" i="11"/>
  <c r="AK106" i="11"/>
  <c r="AL106" i="11"/>
  <c r="AN106" i="11"/>
  <c r="AO106" i="11"/>
  <c r="AQ106" i="11"/>
  <c r="AR106" i="11"/>
  <c r="AV106" i="11"/>
  <c r="AX106" i="11"/>
  <c r="BA106" i="11"/>
  <c r="BB106" i="11"/>
  <c r="BC106" i="11"/>
  <c r="BI106" i="11"/>
  <c r="BJ106" i="11"/>
  <c r="BK106" i="11"/>
  <c r="BM106" i="11"/>
  <c r="C107" i="11"/>
  <c r="H107" i="11"/>
  <c r="I107" i="11"/>
  <c r="L107" i="11"/>
  <c r="N107" i="11"/>
  <c r="P107" i="11"/>
  <c r="Q107" i="11"/>
  <c r="S107" i="11"/>
  <c r="T107" i="11"/>
  <c r="V107" i="11"/>
  <c r="W107" i="11"/>
  <c r="Y107" i="11"/>
  <c r="Z107" i="11"/>
  <c r="AB107" i="11"/>
  <c r="AC107" i="11"/>
  <c r="AE107" i="11"/>
  <c r="AF107" i="11"/>
  <c r="AH107" i="11"/>
  <c r="AI107" i="11"/>
  <c r="AK107" i="11"/>
  <c r="AL107" i="11"/>
  <c r="AN107" i="11"/>
  <c r="AO107" i="11"/>
  <c r="AQ107" i="11"/>
  <c r="AR107" i="11"/>
  <c r="AV107" i="11"/>
  <c r="AX107" i="11"/>
  <c r="BA107" i="11"/>
  <c r="BB107" i="11"/>
  <c r="BC107" i="11"/>
  <c r="BI107" i="11"/>
  <c r="BJ107" i="11"/>
  <c r="BK107" i="11"/>
  <c r="BM107" i="11"/>
  <c r="C108" i="11"/>
  <c r="H108" i="11"/>
  <c r="I108" i="11"/>
  <c r="L108" i="11"/>
  <c r="N108" i="11"/>
  <c r="P108" i="11"/>
  <c r="Q108" i="11"/>
  <c r="S108" i="11"/>
  <c r="T108" i="11"/>
  <c r="V108" i="11"/>
  <c r="W108" i="11"/>
  <c r="Y108" i="11"/>
  <c r="Z108" i="11"/>
  <c r="AB108" i="11"/>
  <c r="AC108" i="11"/>
  <c r="AE108" i="11"/>
  <c r="AF108" i="11"/>
  <c r="AH108" i="11"/>
  <c r="AI108" i="11"/>
  <c r="AK108" i="11"/>
  <c r="AL108" i="11"/>
  <c r="AN108" i="11"/>
  <c r="AO108" i="11"/>
  <c r="AQ108" i="11"/>
  <c r="AR108" i="11"/>
  <c r="AV108" i="11"/>
  <c r="AX108" i="11"/>
  <c r="BA108" i="11"/>
  <c r="BB108" i="11"/>
  <c r="BC108" i="11"/>
  <c r="BI108" i="11"/>
  <c r="BJ108" i="11"/>
  <c r="BK108" i="11"/>
  <c r="BM108" i="11"/>
  <c r="C109" i="11"/>
  <c r="H109" i="11"/>
  <c r="I109" i="11"/>
  <c r="L109" i="11"/>
  <c r="N109" i="11"/>
  <c r="P109" i="11"/>
  <c r="Q109" i="11"/>
  <c r="S109" i="11"/>
  <c r="T109" i="11"/>
  <c r="V109" i="11"/>
  <c r="W109" i="11"/>
  <c r="Y109" i="11"/>
  <c r="Z109" i="11"/>
  <c r="AB109" i="11"/>
  <c r="AC109" i="11"/>
  <c r="AE109" i="11"/>
  <c r="AF109" i="11"/>
  <c r="AH109" i="11"/>
  <c r="AI109" i="11"/>
  <c r="AK109" i="11"/>
  <c r="AL109" i="11"/>
  <c r="AN109" i="11"/>
  <c r="AO109" i="11"/>
  <c r="AQ109" i="11"/>
  <c r="AR109" i="11"/>
  <c r="AV109" i="11"/>
  <c r="AX109" i="11"/>
  <c r="BA109" i="11"/>
  <c r="BB109" i="11"/>
  <c r="BC109" i="11"/>
  <c r="BI109" i="11"/>
  <c r="BJ109" i="11"/>
  <c r="BK109" i="11"/>
  <c r="BM109" i="11"/>
  <c r="C110" i="11"/>
  <c r="H110" i="11"/>
  <c r="I110" i="11"/>
  <c r="L110" i="11"/>
  <c r="N110" i="11"/>
  <c r="P110" i="11"/>
  <c r="Q110" i="11"/>
  <c r="S110" i="11"/>
  <c r="T110" i="11"/>
  <c r="V110" i="11"/>
  <c r="W110" i="11"/>
  <c r="Y110" i="11"/>
  <c r="Z110" i="11"/>
  <c r="AB110" i="11"/>
  <c r="AC110" i="11"/>
  <c r="AE110" i="11"/>
  <c r="AF110" i="11"/>
  <c r="AH110" i="11"/>
  <c r="AI110" i="11"/>
  <c r="AK110" i="11"/>
  <c r="AL110" i="11"/>
  <c r="AN110" i="11"/>
  <c r="AO110" i="11"/>
  <c r="AQ110" i="11"/>
  <c r="AR110" i="11"/>
  <c r="AV110" i="11"/>
  <c r="AX110" i="11"/>
  <c r="BA110" i="11"/>
  <c r="BB110" i="11"/>
  <c r="BC110" i="11"/>
  <c r="BI110" i="11"/>
  <c r="BJ110" i="11"/>
  <c r="BK110" i="11"/>
  <c r="BM110" i="11"/>
  <c r="C111" i="11"/>
  <c r="H111" i="11"/>
  <c r="I111" i="11"/>
  <c r="L111" i="11"/>
  <c r="N111" i="11"/>
  <c r="P111" i="11"/>
  <c r="Q111" i="11"/>
  <c r="S111" i="11"/>
  <c r="T111" i="11"/>
  <c r="V111" i="11"/>
  <c r="W111" i="11"/>
  <c r="Y111" i="11"/>
  <c r="Z111" i="11"/>
  <c r="AB111" i="11"/>
  <c r="AC111" i="11"/>
  <c r="AE111" i="11"/>
  <c r="AF111" i="11"/>
  <c r="AH111" i="11"/>
  <c r="AI111" i="11"/>
  <c r="AK111" i="11"/>
  <c r="AL111" i="11"/>
  <c r="AN111" i="11"/>
  <c r="AO111" i="11"/>
  <c r="AQ111" i="11"/>
  <c r="AR111" i="11"/>
  <c r="AV111" i="11"/>
  <c r="AX111" i="11"/>
  <c r="BA111" i="11"/>
  <c r="BB111" i="11"/>
  <c r="BC111" i="11"/>
  <c r="BI111" i="11"/>
  <c r="BJ111" i="11"/>
  <c r="BK111" i="11"/>
  <c r="BM111" i="11"/>
  <c r="C112" i="11"/>
  <c r="H112" i="11"/>
  <c r="I112" i="11"/>
  <c r="L112" i="11"/>
  <c r="N112" i="11"/>
  <c r="P112" i="11"/>
  <c r="Q112" i="11"/>
  <c r="S112" i="11"/>
  <c r="T112" i="11"/>
  <c r="V112" i="11"/>
  <c r="W112" i="11"/>
  <c r="Y112" i="11"/>
  <c r="Z112" i="11"/>
  <c r="AB112" i="11"/>
  <c r="AC112" i="11"/>
  <c r="AE112" i="11"/>
  <c r="AF112" i="11"/>
  <c r="AH112" i="11"/>
  <c r="AI112" i="11"/>
  <c r="AK112" i="11"/>
  <c r="AL112" i="11"/>
  <c r="AN112" i="11"/>
  <c r="AO112" i="11"/>
  <c r="AQ112" i="11"/>
  <c r="AR112" i="11"/>
  <c r="AV112" i="11"/>
  <c r="AX112" i="11"/>
  <c r="BA112" i="11"/>
  <c r="BB112" i="11"/>
  <c r="BC112" i="11"/>
  <c r="BI112" i="11"/>
  <c r="BJ112" i="11"/>
  <c r="BK112" i="11"/>
  <c r="BM112" i="11"/>
  <c r="C113" i="11"/>
  <c r="H113" i="11"/>
  <c r="I113" i="11"/>
  <c r="L113" i="11"/>
  <c r="N113" i="11"/>
  <c r="P113" i="11"/>
  <c r="Q113" i="11"/>
  <c r="S113" i="11"/>
  <c r="T113" i="11"/>
  <c r="V113" i="11"/>
  <c r="W113" i="11"/>
  <c r="Y113" i="11"/>
  <c r="Z113" i="11"/>
  <c r="AB113" i="11"/>
  <c r="AC113" i="11"/>
  <c r="AE113" i="11"/>
  <c r="AF113" i="11"/>
  <c r="AH113" i="11"/>
  <c r="AI113" i="11"/>
  <c r="AK113" i="11"/>
  <c r="AL113" i="11"/>
  <c r="AN113" i="11"/>
  <c r="AO113" i="11"/>
  <c r="AQ113" i="11"/>
  <c r="AR113" i="11"/>
  <c r="AV113" i="11"/>
  <c r="AX113" i="11"/>
  <c r="BA113" i="11"/>
  <c r="BB113" i="11"/>
  <c r="BC113" i="11"/>
  <c r="BI113" i="11"/>
  <c r="BJ113" i="11"/>
  <c r="BK113" i="11"/>
  <c r="BM113" i="11"/>
  <c r="C114" i="11"/>
  <c r="H114" i="11"/>
  <c r="I114" i="11"/>
  <c r="L114" i="11"/>
  <c r="N114" i="11"/>
  <c r="P114" i="11"/>
  <c r="Q114" i="11"/>
  <c r="S114" i="11"/>
  <c r="T114" i="11"/>
  <c r="V114" i="11"/>
  <c r="W114" i="11"/>
  <c r="Y114" i="11"/>
  <c r="Z114" i="11"/>
  <c r="AB114" i="11"/>
  <c r="AC114" i="11"/>
  <c r="AE114" i="11"/>
  <c r="AF114" i="11"/>
  <c r="AH114" i="11"/>
  <c r="AI114" i="11"/>
  <c r="AK114" i="11"/>
  <c r="AL114" i="11"/>
  <c r="AN114" i="11"/>
  <c r="AO114" i="11"/>
  <c r="AQ114" i="11"/>
  <c r="AR114" i="11"/>
  <c r="AV114" i="11"/>
  <c r="AX114" i="11"/>
  <c r="BA114" i="11"/>
  <c r="BB114" i="11"/>
  <c r="BC114" i="11"/>
  <c r="BI114" i="11"/>
  <c r="BJ114" i="11"/>
  <c r="BK114" i="11"/>
  <c r="BM114" i="11"/>
  <c r="C115" i="11"/>
  <c r="H115" i="11"/>
  <c r="I115" i="11"/>
  <c r="L115" i="11"/>
  <c r="N115" i="11"/>
  <c r="P115" i="11"/>
  <c r="Q115" i="11"/>
  <c r="S115" i="11"/>
  <c r="T115" i="11"/>
  <c r="V115" i="11"/>
  <c r="W115" i="11"/>
  <c r="Y115" i="11"/>
  <c r="Z115" i="11"/>
  <c r="AB115" i="11"/>
  <c r="AC115" i="11"/>
  <c r="AE115" i="11"/>
  <c r="AF115" i="11"/>
  <c r="AH115" i="11"/>
  <c r="AI115" i="11"/>
  <c r="AK115" i="11"/>
  <c r="AL115" i="11"/>
  <c r="AN115" i="11"/>
  <c r="AO115" i="11"/>
  <c r="AQ115" i="11"/>
  <c r="AR115" i="11"/>
  <c r="AV115" i="11"/>
  <c r="AX115" i="11"/>
  <c r="BA115" i="11"/>
  <c r="BB115" i="11"/>
  <c r="BC115" i="11"/>
  <c r="BI115" i="11"/>
  <c r="BJ115" i="11"/>
  <c r="BK115" i="11"/>
  <c r="BM115" i="11"/>
  <c r="C116" i="11"/>
  <c r="H116" i="11"/>
  <c r="I116" i="11"/>
  <c r="L116" i="11"/>
  <c r="N116" i="11"/>
  <c r="P116" i="11"/>
  <c r="Q116" i="11"/>
  <c r="S116" i="11"/>
  <c r="T116" i="11"/>
  <c r="V116" i="11"/>
  <c r="W116" i="11"/>
  <c r="Y116" i="11"/>
  <c r="Z116" i="11"/>
  <c r="AB116" i="11"/>
  <c r="AC116" i="11"/>
  <c r="AE116" i="11"/>
  <c r="AF116" i="11"/>
  <c r="AH116" i="11"/>
  <c r="AI116" i="11"/>
  <c r="AK116" i="11"/>
  <c r="AL116" i="11"/>
  <c r="AN116" i="11"/>
  <c r="AO116" i="11"/>
  <c r="AQ116" i="11"/>
  <c r="AR116" i="11"/>
  <c r="AV116" i="11"/>
  <c r="AX116" i="11"/>
  <c r="BA116" i="11"/>
  <c r="BB116" i="11"/>
  <c r="BC116" i="11"/>
  <c r="BI116" i="11"/>
  <c r="BJ116" i="11"/>
  <c r="BK116" i="11"/>
  <c r="BM116" i="11"/>
  <c r="C117" i="11"/>
  <c r="H117" i="11"/>
  <c r="I117" i="11"/>
  <c r="L117" i="11"/>
  <c r="N117" i="11"/>
  <c r="P117" i="11"/>
  <c r="Q117" i="11"/>
  <c r="S117" i="11"/>
  <c r="T117" i="11"/>
  <c r="V117" i="11"/>
  <c r="W117" i="11"/>
  <c r="Y117" i="11"/>
  <c r="Z117" i="11"/>
  <c r="AB117" i="11"/>
  <c r="AC117" i="11"/>
  <c r="AE117" i="11"/>
  <c r="AF117" i="11"/>
  <c r="AH117" i="11"/>
  <c r="AI117" i="11"/>
  <c r="AK117" i="11"/>
  <c r="AL117" i="11"/>
  <c r="AN117" i="11"/>
  <c r="AO117" i="11"/>
  <c r="AQ117" i="11"/>
  <c r="AR117" i="11"/>
  <c r="AV117" i="11"/>
  <c r="AX117" i="11"/>
  <c r="BA117" i="11"/>
  <c r="BB117" i="11"/>
  <c r="BC117" i="11"/>
  <c r="BI117" i="11"/>
  <c r="BJ117" i="11"/>
  <c r="BK117" i="11"/>
  <c r="BM117" i="11"/>
  <c r="C118" i="11"/>
  <c r="H118" i="11"/>
  <c r="I118" i="11"/>
  <c r="L118" i="11"/>
  <c r="N118" i="11"/>
  <c r="P118" i="11"/>
  <c r="Q118" i="11"/>
  <c r="S118" i="11"/>
  <c r="T118" i="11"/>
  <c r="V118" i="11"/>
  <c r="W118" i="11"/>
  <c r="Y118" i="11"/>
  <c r="Z118" i="11"/>
  <c r="AB118" i="11"/>
  <c r="AC118" i="11"/>
  <c r="AE118" i="11"/>
  <c r="AF118" i="11"/>
  <c r="AH118" i="11"/>
  <c r="AI118" i="11"/>
  <c r="AK118" i="11"/>
  <c r="AL118" i="11"/>
  <c r="AN118" i="11"/>
  <c r="AO118" i="11"/>
  <c r="AQ118" i="11"/>
  <c r="AR118" i="11"/>
  <c r="AV118" i="11"/>
  <c r="C119" i="11"/>
  <c r="H119" i="11"/>
  <c r="I119" i="11"/>
  <c r="L119" i="11"/>
  <c r="N119" i="11"/>
  <c r="P119" i="11"/>
  <c r="Q119" i="11"/>
  <c r="S119" i="11"/>
  <c r="T119" i="11"/>
  <c r="V119" i="11"/>
  <c r="W119" i="11"/>
  <c r="Y119" i="11"/>
  <c r="Z119" i="11"/>
  <c r="AB119" i="11"/>
  <c r="AC119" i="11"/>
  <c r="AE119" i="11"/>
  <c r="AF119" i="11"/>
  <c r="AH119" i="11"/>
  <c r="AI119" i="11"/>
  <c r="AK119" i="11"/>
  <c r="AL119" i="11"/>
  <c r="AN119" i="11"/>
  <c r="AO119" i="11"/>
  <c r="AQ119" i="11"/>
  <c r="AR119" i="11"/>
  <c r="AV119" i="11"/>
  <c r="C120" i="11"/>
  <c r="H120" i="11"/>
  <c r="I120" i="11"/>
  <c r="L120" i="11"/>
  <c r="N120" i="11"/>
  <c r="P120" i="11"/>
  <c r="Q120" i="11"/>
  <c r="S120" i="11"/>
  <c r="T120" i="11"/>
  <c r="V120" i="11"/>
  <c r="W120" i="11"/>
  <c r="Y120" i="11"/>
  <c r="Z120" i="11"/>
  <c r="AB120" i="11"/>
  <c r="AC120" i="11"/>
  <c r="AE120" i="11"/>
  <c r="AF120" i="11"/>
  <c r="AH120" i="11"/>
  <c r="AI120" i="11"/>
  <c r="AK120" i="11"/>
  <c r="AL120" i="11"/>
  <c r="AN120" i="11"/>
  <c r="AO120" i="11"/>
  <c r="AQ120" i="11"/>
  <c r="AR120" i="11"/>
  <c r="AV120" i="11"/>
  <c r="C121" i="11"/>
  <c r="H121" i="11"/>
  <c r="I121" i="11"/>
  <c r="L121" i="11"/>
  <c r="N121" i="11"/>
  <c r="P121" i="11"/>
  <c r="Q121" i="11"/>
  <c r="S121" i="11"/>
  <c r="T121" i="11"/>
  <c r="V121" i="11"/>
  <c r="W121" i="11"/>
  <c r="Y121" i="11"/>
  <c r="Z121" i="11"/>
  <c r="AB121" i="11"/>
  <c r="AC121" i="11"/>
  <c r="AE121" i="11"/>
  <c r="AF121" i="11"/>
  <c r="AH121" i="11"/>
  <c r="AI121" i="11"/>
  <c r="AK121" i="11"/>
  <c r="AL121" i="11"/>
  <c r="AN121" i="11"/>
  <c r="AO121" i="11"/>
  <c r="AQ121" i="11"/>
  <c r="AR121" i="11"/>
  <c r="AV121" i="11"/>
  <c r="C122" i="11"/>
  <c r="H122" i="11"/>
  <c r="I122" i="11"/>
  <c r="L122" i="11"/>
  <c r="N122" i="11"/>
  <c r="P122" i="11"/>
  <c r="Q122" i="11"/>
  <c r="S122" i="11"/>
  <c r="T122" i="11"/>
  <c r="V122" i="11"/>
  <c r="W122" i="11"/>
  <c r="Y122" i="11"/>
  <c r="Z122" i="11"/>
  <c r="AB122" i="11"/>
  <c r="AC122" i="11"/>
  <c r="AE122" i="11"/>
  <c r="AF122" i="11"/>
  <c r="AH122" i="11"/>
  <c r="AI122" i="11"/>
  <c r="AK122" i="11"/>
  <c r="AL122" i="11"/>
  <c r="AN122" i="11"/>
  <c r="AO122" i="11"/>
  <c r="AQ122" i="11"/>
  <c r="AR122" i="11"/>
  <c r="AV122" i="11"/>
  <c r="C123" i="11"/>
  <c r="H123" i="11"/>
  <c r="I123" i="11"/>
  <c r="L123" i="11"/>
  <c r="N123" i="11"/>
  <c r="P123" i="11"/>
  <c r="Q123" i="11"/>
  <c r="S123" i="11"/>
  <c r="T123" i="11"/>
  <c r="V123" i="11"/>
  <c r="W123" i="11"/>
  <c r="Y123" i="11"/>
  <c r="Z123" i="11"/>
  <c r="AB123" i="11"/>
  <c r="AC123" i="11"/>
  <c r="AE123" i="11"/>
  <c r="AF123" i="11"/>
  <c r="AH123" i="11"/>
  <c r="AI123" i="11"/>
  <c r="AK123" i="11"/>
  <c r="AL123" i="11"/>
  <c r="AN123" i="11"/>
  <c r="AO123" i="11"/>
  <c r="AQ123" i="11"/>
  <c r="AR123" i="11"/>
  <c r="AV123" i="11"/>
  <c r="C124" i="11"/>
  <c r="H124" i="11"/>
  <c r="I124" i="11"/>
  <c r="L124" i="11"/>
  <c r="N124" i="11"/>
  <c r="P124" i="11"/>
  <c r="Q124" i="11"/>
  <c r="S124" i="11"/>
  <c r="T124" i="11"/>
  <c r="V124" i="11"/>
  <c r="W124" i="11"/>
  <c r="Y124" i="11"/>
  <c r="Z124" i="11"/>
  <c r="AB124" i="11"/>
  <c r="AC124" i="11"/>
  <c r="AE124" i="11"/>
  <c r="AF124" i="11"/>
  <c r="AH124" i="11"/>
  <c r="AI124" i="11"/>
  <c r="AK124" i="11"/>
  <c r="AL124" i="11"/>
  <c r="AN124" i="11"/>
  <c r="AO124" i="11"/>
  <c r="AQ124" i="11"/>
  <c r="AR124" i="11"/>
  <c r="AV124" i="11"/>
  <c r="C125" i="11"/>
  <c r="H125" i="11"/>
  <c r="I125" i="11"/>
  <c r="L125" i="11"/>
  <c r="N125" i="11"/>
  <c r="P125" i="11"/>
  <c r="Q125" i="11"/>
  <c r="S125" i="11"/>
  <c r="T125" i="11"/>
  <c r="V125" i="11"/>
  <c r="W125" i="11"/>
  <c r="Y125" i="11"/>
  <c r="Z125" i="11"/>
  <c r="AB125" i="11"/>
  <c r="AC125" i="11"/>
  <c r="AE125" i="11"/>
  <c r="AF125" i="11"/>
  <c r="AH125" i="11"/>
  <c r="AI125" i="11"/>
  <c r="AK125" i="11"/>
  <c r="AL125" i="11"/>
  <c r="AN125" i="11"/>
  <c r="AO125" i="11"/>
  <c r="AQ125" i="11"/>
  <c r="AR125" i="11"/>
  <c r="AV125" i="11"/>
  <c r="C126" i="11"/>
  <c r="H126" i="11"/>
  <c r="I126" i="11"/>
  <c r="L126" i="11"/>
  <c r="N126" i="11"/>
  <c r="P126" i="11"/>
  <c r="Q126" i="11"/>
  <c r="S126" i="11"/>
  <c r="T126" i="11"/>
  <c r="V126" i="11"/>
  <c r="W126" i="11"/>
  <c r="Y126" i="11"/>
  <c r="Z126" i="11"/>
  <c r="AB126" i="11"/>
  <c r="AC126" i="11"/>
  <c r="AE126" i="11"/>
  <c r="AF126" i="11"/>
  <c r="AH126" i="11"/>
  <c r="AI126" i="11"/>
  <c r="AK126" i="11"/>
  <c r="AL126" i="11"/>
  <c r="AN126" i="11"/>
  <c r="AO126" i="11"/>
  <c r="AQ126" i="11"/>
  <c r="AR126" i="11"/>
  <c r="AV126" i="11"/>
  <c r="C127" i="11"/>
  <c r="H127" i="11"/>
  <c r="I127" i="11"/>
  <c r="L127" i="11"/>
  <c r="N127" i="11"/>
  <c r="P127" i="11"/>
  <c r="Q127" i="11"/>
  <c r="S127" i="11"/>
  <c r="T127" i="11"/>
  <c r="V127" i="11"/>
  <c r="W127" i="11"/>
  <c r="Y127" i="11"/>
  <c r="Z127" i="11"/>
  <c r="AB127" i="11"/>
  <c r="AC127" i="11"/>
  <c r="AE127" i="11"/>
  <c r="AF127" i="11"/>
  <c r="AH127" i="11"/>
  <c r="AI127" i="11"/>
  <c r="AK127" i="11"/>
  <c r="AL127" i="11"/>
  <c r="AN127" i="11"/>
  <c r="AO127" i="11"/>
  <c r="AQ127" i="11"/>
  <c r="AR127" i="11"/>
  <c r="AV127" i="11"/>
  <c r="C128" i="11"/>
  <c r="H128" i="11"/>
  <c r="I128" i="11"/>
  <c r="L128" i="11"/>
  <c r="N128" i="11"/>
  <c r="P128" i="11"/>
  <c r="Q128" i="11"/>
  <c r="S128" i="11"/>
  <c r="T128" i="11"/>
  <c r="V128" i="11"/>
  <c r="W128" i="11"/>
  <c r="Y128" i="11"/>
  <c r="Z128" i="11"/>
  <c r="AB128" i="11"/>
  <c r="AC128" i="11"/>
  <c r="AE128" i="11"/>
  <c r="AF128" i="11"/>
  <c r="AH128" i="11"/>
  <c r="AI128" i="11"/>
  <c r="AK128" i="11"/>
  <c r="AL128" i="11"/>
  <c r="AN128" i="11"/>
  <c r="AO128" i="11"/>
  <c r="AQ128" i="11"/>
  <c r="AR128" i="11"/>
  <c r="AV128" i="11"/>
  <c r="C129" i="11"/>
  <c r="H129" i="11"/>
  <c r="I129" i="11"/>
  <c r="L129" i="11"/>
  <c r="N129" i="11"/>
  <c r="P129" i="11"/>
  <c r="Q129" i="11"/>
  <c r="S129" i="11"/>
  <c r="T129" i="11"/>
  <c r="V129" i="11"/>
  <c r="W129" i="11"/>
  <c r="Y129" i="11"/>
  <c r="Z129" i="11"/>
  <c r="AB129" i="11"/>
  <c r="AC129" i="11"/>
  <c r="AE129" i="11"/>
  <c r="AF129" i="11"/>
  <c r="AH129" i="11"/>
  <c r="AI129" i="11"/>
  <c r="AK129" i="11"/>
  <c r="AL129" i="11"/>
  <c r="AN129" i="11"/>
  <c r="AO129" i="11"/>
  <c r="AQ129" i="11"/>
  <c r="AR129" i="11"/>
  <c r="AV129" i="11"/>
  <c r="C130" i="11"/>
  <c r="H130" i="11"/>
  <c r="I130" i="11"/>
  <c r="L130" i="11"/>
  <c r="N130" i="11"/>
  <c r="P130" i="11"/>
  <c r="Q130" i="11"/>
  <c r="S130" i="11"/>
  <c r="T130" i="11"/>
  <c r="V130" i="11"/>
  <c r="W130" i="11"/>
  <c r="Y130" i="11"/>
  <c r="Z130" i="11"/>
  <c r="AB130" i="11"/>
  <c r="AC130" i="11"/>
  <c r="AE130" i="11"/>
  <c r="AF130" i="11"/>
  <c r="AH130" i="11"/>
  <c r="AI130" i="11"/>
  <c r="AK130" i="11"/>
  <c r="AL130" i="11"/>
  <c r="AN130" i="11"/>
  <c r="AO130" i="11"/>
  <c r="AQ130" i="11"/>
  <c r="AR130" i="11"/>
  <c r="AV130" i="11"/>
  <c r="C131" i="11"/>
  <c r="H131" i="11"/>
  <c r="I131" i="11"/>
  <c r="L131" i="11"/>
  <c r="N131" i="11"/>
  <c r="P131" i="11"/>
  <c r="Q131" i="11"/>
  <c r="S131" i="11"/>
  <c r="T131" i="11"/>
  <c r="V131" i="11"/>
  <c r="W131" i="11"/>
  <c r="Y131" i="11"/>
  <c r="Z131" i="11"/>
  <c r="AB131" i="11"/>
  <c r="AC131" i="11"/>
  <c r="AE131" i="11"/>
  <c r="AF131" i="11"/>
  <c r="AH131" i="11"/>
  <c r="AI131" i="11"/>
  <c r="AK131" i="11"/>
  <c r="AL131" i="11"/>
  <c r="AN131" i="11"/>
  <c r="AO131" i="11"/>
  <c r="AQ131" i="11"/>
  <c r="AR131" i="11"/>
  <c r="AV131" i="11"/>
  <c r="C132" i="11"/>
  <c r="H132" i="11"/>
  <c r="I132" i="11"/>
  <c r="L132" i="11"/>
  <c r="N132" i="11"/>
  <c r="P132" i="11"/>
  <c r="Q132" i="11"/>
  <c r="S132" i="11"/>
  <c r="T132" i="11"/>
  <c r="V132" i="11"/>
  <c r="W132" i="11"/>
  <c r="Y132" i="11"/>
  <c r="Z132" i="11"/>
  <c r="AB132" i="11"/>
  <c r="AC132" i="11"/>
  <c r="AE132" i="11"/>
  <c r="AF132" i="11"/>
  <c r="AH132" i="11"/>
  <c r="AI132" i="11"/>
  <c r="AK132" i="11"/>
  <c r="AL132" i="11"/>
  <c r="AN132" i="11"/>
  <c r="AO132" i="11"/>
  <c r="AQ132" i="11"/>
  <c r="AR132" i="11"/>
  <c r="AV132" i="11"/>
  <c r="C133" i="11"/>
  <c r="H133" i="11"/>
  <c r="I133" i="11"/>
  <c r="L133" i="11"/>
  <c r="N133" i="11"/>
  <c r="P133" i="11"/>
  <c r="Q133" i="11"/>
  <c r="S133" i="11"/>
  <c r="T133" i="11"/>
  <c r="V133" i="11"/>
  <c r="W133" i="11"/>
  <c r="Y133" i="11"/>
  <c r="Z133" i="11"/>
  <c r="AB133" i="11"/>
  <c r="AC133" i="11"/>
  <c r="AE133" i="11"/>
  <c r="AF133" i="11"/>
  <c r="AH133" i="11"/>
  <c r="AI133" i="11"/>
  <c r="AK133" i="11"/>
  <c r="AL133" i="11"/>
  <c r="AN133" i="11"/>
  <c r="AO133" i="11"/>
  <c r="AQ133" i="11"/>
  <c r="AR133" i="11"/>
  <c r="AV133" i="11"/>
  <c r="C134" i="11"/>
  <c r="H134" i="11"/>
  <c r="I134" i="11"/>
  <c r="L134" i="11"/>
  <c r="N134" i="11"/>
  <c r="P134" i="11"/>
  <c r="Q134" i="11"/>
  <c r="S134" i="11"/>
  <c r="T134" i="11"/>
  <c r="V134" i="11"/>
  <c r="W134" i="11"/>
  <c r="Y134" i="11"/>
  <c r="Z134" i="11"/>
  <c r="AB134" i="11"/>
  <c r="AC134" i="11"/>
  <c r="AE134" i="11"/>
  <c r="AF134" i="11"/>
  <c r="AH134" i="11"/>
  <c r="AI134" i="11"/>
  <c r="AK134" i="11"/>
  <c r="AL134" i="11"/>
  <c r="AN134" i="11"/>
  <c r="AO134" i="11"/>
  <c r="AQ134" i="11"/>
  <c r="AR134" i="11"/>
  <c r="AV134" i="11"/>
  <c r="C135" i="11"/>
  <c r="H135" i="11"/>
  <c r="I135" i="11"/>
  <c r="L135" i="11"/>
  <c r="N135" i="11"/>
  <c r="P135" i="11"/>
  <c r="Q135" i="11"/>
  <c r="S135" i="11"/>
  <c r="T135" i="11"/>
  <c r="V135" i="11"/>
  <c r="W135" i="11"/>
  <c r="Y135" i="11"/>
  <c r="Z135" i="11"/>
  <c r="AB135" i="11"/>
  <c r="AC135" i="11"/>
  <c r="AE135" i="11"/>
  <c r="AF135" i="11"/>
  <c r="AH135" i="11"/>
  <c r="AI135" i="11"/>
  <c r="AK135" i="11"/>
  <c r="AL135" i="11"/>
  <c r="AN135" i="11"/>
  <c r="AO135" i="11"/>
  <c r="AQ135" i="11"/>
  <c r="AR135" i="11"/>
  <c r="AV135" i="11"/>
  <c r="C136" i="11"/>
  <c r="H136" i="11"/>
  <c r="I136" i="11"/>
  <c r="L136" i="11"/>
  <c r="N136" i="11"/>
  <c r="P136" i="11"/>
  <c r="Q136" i="11"/>
  <c r="S136" i="11"/>
  <c r="T136" i="11"/>
  <c r="V136" i="11"/>
  <c r="W136" i="11"/>
  <c r="Y136" i="11"/>
  <c r="Z136" i="11"/>
  <c r="AB136" i="11"/>
  <c r="AC136" i="11"/>
  <c r="AE136" i="11"/>
  <c r="AF136" i="11"/>
  <c r="AH136" i="11"/>
  <c r="AI136" i="11"/>
  <c r="AK136" i="11"/>
  <c r="AL136" i="11"/>
  <c r="AN136" i="11"/>
  <c r="AO136" i="11"/>
  <c r="AQ136" i="11"/>
  <c r="AR136" i="11"/>
  <c r="AV136" i="11"/>
  <c r="C137" i="11"/>
  <c r="H137" i="11"/>
  <c r="I137" i="11"/>
  <c r="L137" i="11"/>
  <c r="N137" i="11"/>
  <c r="P137" i="11"/>
  <c r="Q137" i="11"/>
  <c r="S137" i="11"/>
  <c r="T137" i="11"/>
  <c r="V137" i="11"/>
  <c r="W137" i="11"/>
  <c r="Y137" i="11"/>
  <c r="Z137" i="11"/>
  <c r="AB137" i="11"/>
  <c r="AC137" i="11"/>
  <c r="AE137" i="11"/>
  <c r="AF137" i="11"/>
  <c r="AH137" i="11"/>
  <c r="AI137" i="11"/>
  <c r="AK137" i="11"/>
  <c r="AL137" i="11"/>
  <c r="AN137" i="11"/>
  <c r="AO137" i="11"/>
  <c r="AQ137" i="11"/>
  <c r="AR137" i="11"/>
  <c r="AV137" i="11"/>
  <c r="C138" i="11"/>
  <c r="H138" i="11"/>
  <c r="I138" i="11"/>
  <c r="L138" i="11"/>
  <c r="N138" i="11"/>
  <c r="P138" i="11"/>
  <c r="Q138" i="11"/>
  <c r="S138" i="11"/>
  <c r="T138" i="11"/>
  <c r="V138" i="11"/>
  <c r="W138" i="11"/>
  <c r="Y138" i="11"/>
  <c r="Z138" i="11"/>
  <c r="AB138" i="11"/>
  <c r="AC138" i="11"/>
  <c r="AE138" i="11"/>
  <c r="AF138" i="11"/>
  <c r="AH138" i="11"/>
  <c r="AI138" i="11"/>
  <c r="AK138" i="11"/>
  <c r="AL138" i="11"/>
  <c r="AN138" i="11"/>
  <c r="AO138" i="11"/>
  <c r="AQ138" i="11"/>
  <c r="AR138" i="11"/>
  <c r="AV138" i="11"/>
  <c r="C139" i="11"/>
  <c r="H139" i="11"/>
  <c r="I139" i="11"/>
  <c r="L139" i="11"/>
  <c r="N139" i="11"/>
  <c r="P139" i="11"/>
  <c r="Q139" i="11"/>
  <c r="S139" i="11"/>
  <c r="T139" i="11"/>
  <c r="V139" i="11"/>
  <c r="W139" i="11"/>
  <c r="Y139" i="11"/>
  <c r="Z139" i="11"/>
  <c r="AB139" i="11"/>
  <c r="AC139" i="11"/>
  <c r="AE139" i="11"/>
  <c r="AF139" i="11"/>
  <c r="AH139" i="11"/>
  <c r="AI139" i="11"/>
  <c r="AK139" i="11"/>
  <c r="AL139" i="11"/>
  <c r="AN139" i="11"/>
  <c r="AO139" i="11"/>
  <c r="AQ139" i="11"/>
  <c r="AR139" i="11"/>
  <c r="AV139" i="11"/>
  <c r="C140" i="11"/>
  <c r="H140" i="11"/>
  <c r="I140" i="11"/>
  <c r="L140" i="11"/>
  <c r="N140" i="11"/>
  <c r="P140" i="11"/>
  <c r="Q140" i="11"/>
  <c r="S140" i="11"/>
  <c r="T140" i="11"/>
  <c r="V140" i="11"/>
  <c r="W140" i="11"/>
  <c r="Y140" i="11"/>
  <c r="Z140" i="11"/>
  <c r="AB140" i="11"/>
  <c r="AC140" i="11"/>
  <c r="AE140" i="11"/>
  <c r="AF140" i="11"/>
  <c r="AH140" i="11"/>
  <c r="AI140" i="11"/>
  <c r="AK140" i="11"/>
  <c r="AL140" i="11"/>
  <c r="AN140" i="11"/>
  <c r="AO140" i="11"/>
  <c r="AQ140" i="11"/>
  <c r="AR140" i="11"/>
  <c r="AV140" i="11"/>
  <c r="C141" i="11"/>
  <c r="H141" i="11"/>
  <c r="I141" i="11"/>
  <c r="L141" i="11"/>
  <c r="N141" i="11"/>
  <c r="P141" i="11"/>
  <c r="Q141" i="11"/>
  <c r="S141" i="11"/>
  <c r="T141" i="11"/>
  <c r="V141" i="11"/>
  <c r="W141" i="11"/>
  <c r="Y141" i="11"/>
  <c r="Z141" i="11"/>
  <c r="AB141" i="11"/>
  <c r="AC141" i="11"/>
  <c r="AE141" i="11"/>
  <c r="AF141" i="11"/>
  <c r="AH141" i="11"/>
  <c r="AI141" i="11"/>
  <c r="AK141" i="11"/>
  <c r="AL141" i="11"/>
  <c r="AN141" i="11"/>
  <c r="AO141" i="11"/>
  <c r="AQ141" i="11"/>
  <c r="AR141" i="11"/>
  <c r="AV141" i="11"/>
  <c r="C142" i="11"/>
  <c r="H142" i="11"/>
  <c r="I142" i="11"/>
  <c r="L142" i="11"/>
  <c r="N142" i="11"/>
  <c r="P142" i="11"/>
  <c r="Q142" i="11"/>
  <c r="S142" i="11"/>
  <c r="T142" i="11"/>
  <c r="V142" i="11"/>
  <c r="W142" i="11"/>
  <c r="Y142" i="11"/>
  <c r="Z142" i="11"/>
  <c r="AB142" i="11"/>
  <c r="AC142" i="11"/>
  <c r="AE142" i="11"/>
  <c r="AF142" i="11"/>
  <c r="AH142" i="11"/>
  <c r="AI142" i="11"/>
  <c r="AK142" i="11"/>
  <c r="AL142" i="11"/>
  <c r="AN142" i="11"/>
  <c r="AO142" i="11"/>
  <c r="AQ142" i="11"/>
  <c r="AR142" i="11"/>
  <c r="AV142" i="11"/>
  <c r="C143" i="11"/>
  <c r="H143" i="11"/>
  <c r="I143" i="11"/>
  <c r="L143" i="11"/>
  <c r="N143" i="11"/>
  <c r="P143" i="11"/>
  <c r="Q143" i="11"/>
  <c r="S143" i="11"/>
  <c r="T143" i="11"/>
  <c r="V143" i="11"/>
  <c r="W143" i="11"/>
  <c r="Y143" i="11"/>
  <c r="Z143" i="11"/>
  <c r="AB143" i="11"/>
  <c r="AC143" i="11"/>
  <c r="AE143" i="11"/>
  <c r="AF143" i="11"/>
  <c r="AH143" i="11"/>
  <c r="AI143" i="11"/>
  <c r="AK143" i="11"/>
  <c r="AL143" i="11"/>
  <c r="AN143" i="11"/>
  <c r="AO143" i="11"/>
  <c r="AQ143" i="11"/>
  <c r="AR143" i="11"/>
  <c r="AV143" i="11"/>
  <c r="C144" i="11"/>
  <c r="H144" i="11"/>
  <c r="I144" i="11"/>
  <c r="L144" i="11"/>
  <c r="N144" i="11"/>
  <c r="P144" i="11"/>
  <c r="Q144" i="11"/>
  <c r="S144" i="11"/>
  <c r="T144" i="11"/>
  <c r="V144" i="11"/>
  <c r="W144" i="11"/>
  <c r="Y144" i="11"/>
  <c r="Z144" i="11"/>
  <c r="AB144" i="11"/>
  <c r="AC144" i="11"/>
  <c r="AE144" i="11"/>
  <c r="AF144" i="11"/>
  <c r="AH144" i="11"/>
  <c r="AI144" i="11"/>
  <c r="AK144" i="11"/>
  <c r="AL144" i="11"/>
  <c r="AN144" i="11"/>
  <c r="AO144" i="11"/>
  <c r="AQ144" i="11"/>
  <c r="AR144" i="11"/>
  <c r="AV144" i="11"/>
  <c r="C145" i="11"/>
  <c r="H145" i="11"/>
  <c r="I145" i="11"/>
  <c r="L145" i="11"/>
  <c r="N145" i="11"/>
  <c r="P145" i="11"/>
  <c r="Q145" i="11"/>
  <c r="S145" i="11"/>
  <c r="T145" i="11"/>
  <c r="V145" i="11"/>
  <c r="W145" i="11"/>
  <c r="Y145" i="11"/>
  <c r="Z145" i="11"/>
  <c r="AB145" i="11"/>
  <c r="AC145" i="11"/>
  <c r="AE145" i="11"/>
  <c r="AF145" i="11"/>
  <c r="AH145" i="11"/>
  <c r="AI145" i="11"/>
  <c r="AK145" i="11"/>
  <c r="AL145" i="11"/>
  <c r="AN145" i="11"/>
  <c r="AO145" i="11"/>
  <c r="AQ145" i="11"/>
  <c r="AR145" i="11"/>
  <c r="AV145" i="11"/>
  <c r="C146" i="11"/>
  <c r="H146" i="11"/>
  <c r="I146" i="11"/>
  <c r="L146" i="11"/>
  <c r="N146" i="11"/>
  <c r="P146" i="11"/>
  <c r="Q146" i="11"/>
  <c r="S146" i="11"/>
  <c r="T146" i="11"/>
  <c r="V146" i="11"/>
  <c r="W146" i="11"/>
  <c r="Y146" i="11"/>
  <c r="Z146" i="11"/>
  <c r="AB146" i="11"/>
  <c r="AC146" i="11"/>
  <c r="AE146" i="11"/>
  <c r="AF146" i="11"/>
  <c r="AH146" i="11"/>
  <c r="AI146" i="11"/>
  <c r="AK146" i="11"/>
  <c r="AL146" i="11"/>
  <c r="AN146" i="11"/>
  <c r="AO146" i="11"/>
  <c r="AQ146" i="11"/>
  <c r="AR146" i="11"/>
  <c r="AV146" i="11"/>
  <c r="C147" i="11"/>
  <c r="H147" i="11"/>
  <c r="I147" i="11"/>
  <c r="L147" i="11"/>
  <c r="N147" i="11"/>
  <c r="P147" i="11"/>
  <c r="Q147" i="11"/>
  <c r="S147" i="11"/>
  <c r="T147" i="11"/>
  <c r="V147" i="11"/>
  <c r="W147" i="11"/>
  <c r="Y147" i="11"/>
  <c r="Z147" i="11"/>
  <c r="AB147" i="11"/>
  <c r="AC147" i="11"/>
  <c r="AE147" i="11"/>
  <c r="AF147" i="11"/>
  <c r="AH147" i="11"/>
  <c r="AI147" i="11"/>
  <c r="AK147" i="11"/>
  <c r="AL147" i="11"/>
  <c r="AN147" i="11"/>
  <c r="AO147" i="11"/>
  <c r="AQ147" i="11"/>
  <c r="AR147" i="11"/>
  <c r="AV147" i="11"/>
  <c r="C148" i="11"/>
  <c r="H148" i="11"/>
  <c r="I148" i="11"/>
  <c r="L148" i="11"/>
  <c r="N148" i="11"/>
  <c r="P148" i="11"/>
  <c r="Q148" i="11"/>
  <c r="S148" i="11"/>
  <c r="T148" i="11"/>
  <c r="V148" i="11"/>
  <c r="W148" i="11"/>
  <c r="Y148" i="11"/>
  <c r="Z148" i="11"/>
  <c r="AB148" i="11"/>
  <c r="AC148" i="11"/>
  <c r="AE148" i="11"/>
  <c r="AF148" i="11"/>
  <c r="AH148" i="11"/>
  <c r="AI148" i="11"/>
  <c r="AK148" i="11"/>
  <c r="AL148" i="11"/>
  <c r="AN148" i="11"/>
  <c r="AO148" i="11"/>
  <c r="AQ148" i="11"/>
  <c r="AR148" i="11"/>
  <c r="AV148" i="11"/>
  <c r="C149" i="11"/>
  <c r="H149" i="11"/>
  <c r="I149" i="11"/>
  <c r="L149" i="11"/>
  <c r="N149" i="11"/>
  <c r="P149" i="11"/>
  <c r="Q149" i="11"/>
  <c r="S149" i="11"/>
  <c r="T149" i="11"/>
  <c r="V149" i="11"/>
  <c r="W149" i="11"/>
  <c r="Y149" i="11"/>
  <c r="Z149" i="11"/>
  <c r="AB149" i="11"/>
  <c r="AC149" i="11"/>
  <c r="AE149" i="11"/>
  <c r="AF149" i="11"/>
  <c r="AH149" i="11"/>
  <c r="AI149" i="11"/>
  <c r="AK149" i="11"/>
  <c r="AL149" i="11"/>
  <c r="AN149" i="11"/>
  <c r="AO149" i="11"/>
  <c r="AQ149" i="11"/>
  <c r="AR149" i="11"/>
  <c r="AV149" i="11"/>
  <c r="C150" i="11"/>
  <c r="H150" i="11"/>
  <c r="I150" i="11"/>
  <c r="L150" i="11"/>
  <c r="N150" i="11"/>
  <c r="P150" i="11"/>
  <c r="Q150" i="11"/>
  <c r="S150" i="11"/>
  <c r="T150" i="11"/>
  <c r="V150" i="11"/>
  <c r="W150" i="11"/>
  <c r="Y150" i="11"/>
  <c r="Z150" i="11"/>
  <c r="AB150" i="11"/>
  <c r="AC150" i="11"/>
  <c r="AE150" i="11"/>
  <c r="AF150" i="11"/>
  <c r="AH150" i="11"/>
  <c r="AI150" i="11"/>
  <c r="AK150" i="11"/>
  <c r="AL150" i="11"/>
  <c r="AN150" i="11"/>
  <c r="AO150" i="11"/>
  <c r="AQ150" i="11"/>
  <c r="AR150" i="11"/>
  <c r="AV150" i="11"/>
  <c r="C151" i="11"/>
  <c r="H151" i="11"/>
  <c r="I151" i="11"/>
  <c r="L151" i="11"/>
  <c r="N151" i="11"/>
  <c r="P151" i="11"/>
  <c r="Q151" i="11"/>
  <c r="S151" i="11"/>
  <c r="T151" i="11"/>
  <c r="V151" i="11"/>
  <c r="W151" i="11"/>
  <c r="Y151" i="11"/>
  <c r="Z151" i="11"/>
  <c r="AB151" i="11"/>
  <c r="AC151" i="11"/>
  <c r="AE151" i="11"/>
  <c r="AF151" i="11"/>
  <c r="AH151" i="11"/>
  <c r="AI151" i="11"/>
  <c r="AK151" i="11"/>
  <c r="AL151" i="11"/>
  <c r="AN151" i="11"/>
  <c r="AO151" i="11"/>
  <c r="AQ151" i="11"/>
  <c r="AR151" i="11"/>
  <c r="AV151" i="11"/>
  <c r="C152" i="11"/>
  <c r="H152" i="11"/>
  <c r="I152" i="11"/>
  <c r="L152" i="11"/>
  <c r="N152" i="11"/>
  <c r="P152" i="11"/>
  <c r="Q152" i="11"/>
  <c r="S152" i="11"/>
  <c r="T152" i="11"/>
  <c r="V152" i="11"/>
  <c r="W152" i="11"/>
  <c r="Y152" i="11"/>
  <c r="Z152" i="11"/>
  <c r="AB152" i="11"/>
  <c r="AC152" i="11"/>
  <c r="AE152" i="11"/>
  <c r="AF152" i="11"/>
  <c r="AH152" i="11"/>
  <c r="AI152" i="11"/>
  <c r="AK152" i="11"/>
  <c r="AL152" i="11"/>
  <c r="AN152" i="11"/>
  <c r="AO152" i="11"/>
  <c r="AQ152" i="11"/>
  <c r="AR152" i="11"/>
  <c r="AV152" i="11"/>
  <c r="C153" i="11"/>
  <c r="H153" i="11"/>
  <c r="I153" i="11"/>
  <c r="L153" i="11"/>
  <c r="N153" i="11"/>
  <c r="P153" i="11"/>
  <c r="Q153" i="11"/>
  <c r="S153" i="11"/>
  <c r="T153" i="11"/>
  <c r="V153" i="11"/>
  <c r="W153" i="11"/>
  <c r="Y153" i="11"/>
  <c r="Z153" i="11"/>
  <c r="AB153" i="11"/>
  <c r="AC153" i="11"/>
  <c r="AE153" i="11"/>
  <c r="AF153" i="11"/>
  <c r="AH153" i="11"/>
  <c r="AI153" i="11"/>
  <c r="AK153" i="11"/>
  <c r="AL153" i="11"/>
  <c r="AN153" i="11"/>
  <c r="AO153" i="11"/>
  <c r="AQ153" i="11"/>
  <c r="AR153" i="11"/>
  <c r="AV153" i="11"/>
  <c r="C154" i="11"/>
  <c r="H154" i="11"/>
  <c r="I154" i="11"/>
  <c r="L154" i="11"/>
  <c r="N154" i="11"/>
  <c r="P154" i="11"/>
  <c r="Q154" i="11"/>
  <c r="S154" i="11"/>
  <c r="T154" i="11"/>
  <c r="V154" i="11"/>
  <c r="W154" i="11"/>
  <c r="Y154" i="11"/>
  <c r="Z154" i="11"/>
  <c r="AB154" i="11"/>
  <c r="AC154" i="11"/>
  <c r="AE154" i="11"/>
  <c r="AF154" i="11"/>
  <c r="AH154" i="11"/>
  <c r="AI154" i="11"/>
  <c r="AK154" i="11"/>
  <c r="AL154" i="11"/>
  <c r="AN154" i="11"/>
  <c r="AO154" i="11"/>
  <c r="AQ154" i="11"/>
  <c r="AR154" i="11"/>
  <c r="AV154" i="11"/>
  <c r="C155" i="11"/>
  <c r="H155" i="11"/>
  <c r="I155" i="11"/>
  <c r="L155" i="11"/>
  <c r="N155" i="11"/>
  <c r="P155" i="11"/>
  <c r="Q155" i="11"/>
  <c r="S155" i="11"/>
  <c r="T155" i="11"/>
  <c r="V155" i="11"/>
  <c r="W155" i="11"/>
  <c r="Y155" i="11"/>
  <c r="Z155" i="11"/>
  <c r="AB155" i="11"/>
  <c r="AC155" i="11"/>
  <c r="AE155" i="11"/>
  <c r="AF155" i="11"/>
  <c r="AH155" i="11"/>
  <c r="AI155" i="11"/>
  <c r="AK155" i="11"/>
  <c r="AL155" i="11"/>
  <c r="AN155" i="11"/>
  <c r="AO155" i="11"/>
  <c r="AQ155" i="11"/>
  <c r="AR155" i="11"/>
  <c r="AV155" i="11"/>
  <c r="C156" i="11"/>
  <c r="H156" i="11"/>
  <c r="I156" i="11"/>
  <c r="L156" i="11"/>
  <c r="N156" i="11"/>
  <c r="P156" i="11"/>
  <c r="Q156" i="11"/>
  <c r="S156" i="11"/>
  <c r="T156" i="11"/>
  <c r="V156" i="11"/>
  <c r="W156" i="11"/>
  <c r="Y156" i="11"/>
  <c r="Z156" i="11"/>
  <c r="AB156" i="11"/>
  <c r="AC156" i="11"/>
  <c r="AE156" i="11"/>
  <c r="AF156" i="11"/>
  <c r="AH156" i="11"/>
  <c r="AI156" i="11"/>
  <c r="AK156" i="11"/>
  <c r="AL156" i="11"/>
  <c r="AN156" i="11"/>
  <c r="AO156" i="11"/>
  <c r="AQ156" i="11"/>
  <c r="AR156" i="11"/>
  <c r="AV156" i="11"/>
  <c r="C157" i="11"/>
  <c r="H157" i="11"/>
  <c r="I157" i="11"/>
  <c r="L157" i="11"/>
  <c r="N157" i="11"/>
  <c r="P157" i="11"/>
  <c r="Q157" i="11"/>
  <c r="S157" i="11"/>
  <c r="T157" i="11"/>
  <c r="V157" i="11"/>
  <c r="W157" i="11"/>
  <c r="Y157" i="11"/>
  <c r="Z157" i="11"/>
  <c r="AB157" i="11"/>
  <c r="AC157" i="11"/>
  <c r="AE157" i="11"/>
  <c r="AF157" i="11"/>
  <c r="AH157" i="11"/>
  <c r="AI157" i="11"/>
  <c r="AK157" i="11"/>
  <c r="AL157" i="11"/>
  <c r="AN157" i="11"/>
  <c r="AO157" i="11"/>
  <c r="AQ157" i="11"/>
  <c r="AR157" i="11"/>
  <c r="AV157" i="11"/>
  <c r="C158" i="11"/>
  <c r="H158" i="11"/>
  <c r="I158" i="11"/>
  <c r="L158" i="11"/>
  <c r="N158" i="11"/>
  <c r="P158" i="11"/>
  <c r="Q158" i="11"/>
  <c r="S158" i="11"/>
  <c r="T158" i="11"/>
  <c r="V158" i="11"/>
  <c r="W158" i="11"/>
  <c r="Y158" i="11"/>
  <c r="Z158" i="11"/>
  <c r="AB158" i="11"/>
  <c r="AC158" i="11"/>
  <c r="AE158" i="11"/>
  <c r="AF158" i="11"/>
  <c r="AH158" i="11"/>
  <c r="AI158" i="11"/>
  <c r="AK158" i="11"/>
  <c r="AL158" i="11"/>
  <c r="AN158" i="11"/>
  <c r="AO158" i="11"/>
  <c r="AQ158" i="11"/>
  <c r="AR158" i="11"/>
  <c r="AV158" i="11"/>
  <c r="C159" i="11"/>
  <c r="H159" i="11"/>
  <c r="I159" i="11"/>
  <c r="L159" i="11"/>
  <c r="N159" i="11"/>
  <c r="P159" i="11"/>
  <c r="Q159" i="11"/>
  <c r="S159" i="11"/>
  <c r="T159" i="11"/>
  <c r="V159" i="11"/>
  <c r="W159" i="11"/>
  <c r="Y159" i="11"/>
  <c r="Z159" i="11"/>
  <c r="AB159" i="11"/>
  <c r="AC159" i="11"/>
  <c r="AE159" i="11"/>
  <c r="AF159" i="11"/>
  <c r="AH159" i="11"/>
  <c r="AI159" i="11"/>
  <c r="AK159" i="11"/>
  <c r="AL159" i="11"/>
  <c r="AN159" i="11"/>
  <c r="AO159" i="11"/>
  <c r="AQ159" i="11"/>
  <c r="AR159" i="11"/>
  <c r="AV159" i="11"/>
  <c r="C160" i="11"/>
  <c r="H160" i="11"/>
  <c r="I160" i="11"/>
  <c r="L160" i="11"/>
  <c r="N160" i="11"/>
  <c r="P160" i="11"/>
  <c r="Q160" i="11"/>
  <c r="S160" i="11"/>
  <c r="T160" i="11"/>
  <c r="V160" i="11"/>
  <c r="W160" i="11"/>
  <c r="Y160" i="11"/>
  <c r="Z160" i="11"/>
  <c r="AB160" i="11"/>
  <c r="AC160" i="11"/>
  <c r="AE160" i="11"/>
  <c r="AF160" i="11"/>
  <c r="AH160" i="11"/>
  <c r="AI160" i="11"/>
  <c r="AK160" i="11"/>
  <c r="AL160" i="11"/>
  <c r="AN160" i="11"/>
  <c r="AO160" i="11"/>
  <c r="AQ160" i="11"/>
  <c r="AR160" i="11"/>
  <c r="AV160" i="11"/>
  <c r="C161" i="11"/>
  <c r="H161" i="11"/>
  <c r="I161" i="11"/>
  <c r="L161" i="11"/>
  <c r="N161" i="11"/>
  <c r="P161" i="11"/>
  <c r="Q161" i="11"/>
  <c r="S161" i="11"/>
  <c r="T161" i="11"/>
  <c r="V161" i="11"/>
  <c r="W161" i="11"/>
  <c r="Y161" i="11"/>
  <c r="Z161" i="11"/>
  <c r="AB161" i="11"/>
  <c r="AC161" i="11"/>
  <c r="AE161" i="11"/>
  <c r="AF161" i="11"/>
  <c r="AH161" i="11"/>
  <c r="AI161" i="11"/>
  <c r="AK161" i="11"/>
  <c r="AL161" i="11"/>
  <c r="AN161" i="11"/>
  <c r="AO161" i="11"/>
  <c r="AQ161" i="11"/>
  <c r="AR161" i="11"/>
  <c r="AV161" i="11"/>
  <c r="C162" i="11"/>
  <c r="H162" i="11"/>
  <c r="I162" i="11"/>
  <c r="L162" i="11"/>
  <c r="N162" i="11"/>
  <c r="P162" i="11"/>
  <c r="Q162" i="11"/>
  <c r="S162" i="11"/>
  <c r="T162" i="11"/>
  <c r="V162" i="11"/>
  <c r="W162" i="11"/>
  <c r="Y162" i="11"/>
  <c r="Z162" i="11"/>
  <c r="AB162" i="11"/>
  <c r="AC162" i="11"/>
  <c r="AE162" i="11"/>
  <c r="AF162" i="11"/>
  <c r="AH162" i="11"/>
  <c r="AI162" i="11"/>
  <c r="AK162" i="11"/>
  <c r="AL162" i="11"/>
  <c r="AN162" i="11"/>
  <c r="AO162" i="11"/>
  <c r="AQ162" i="11"/>
  <c r="AR162" i="11"/>
  <c r="AV162" i="11"/>
  <c r="C163" i="11"/>
  <c r="H163" i="11"/>
  <c r="I163" i="11"/>
  <c r="L163" i="11"/>
  <c r="N163" i="11"/>
  <c r="P163" i="11"/>
  <c r="Q163" i="11"/>
  <c r="S163" i="11"/>
  <c r="T163" i="11"/>
  <c r="V163" i="11"/>
  <c r="W163" i="11"/>
  <c r="Y163" i="11"/>
  <c r="Z163" i="11"/>
  <c r="AB163" i="11"/>
  <c r="AC163" i="11"/>
  <c r="AE163" i="11"/>
  <c r="AF163" i="11"/>
  <c r="AH163" i="11"/>
  <c r="AI163" i="11"/>
  <c r="AK163" i="11"/>
  <c r="AL163" i="11"/>
  <c r="AN163" i="11"/>
  <c r="AO163" i="11"/>
  <c r="AQ163" i="11"/>
  <c r="AR163" i="11"/>
  <c r="AV163" i="11"/>
  <c r="C164" i="11"/>
  <c r="H164" i="11"/>
  <c r="I164" i="11"/>
  <c r="L164" i="11"/>
  <c r="N164" i="11"/>
  <c r="P164" i="11"/>
  <c r="Q164" i="11"/>
  <c r="S164" i="11"/>
  <c r="T164" i="11"/>
  <c r="V164" i="11"/>
  <c r="W164" i="11"/>
  <c r="Y164" i="11"/>
  <c r="Z164" i="11"/>
  <c r="AB164" i="11"/>
  <c r="AC164" i="11"/>
  <c r="AE164" i="11"/>
  <c r="AF164" i="11"/>
  <c r="AH164" i="11"/>
  <c r="AI164" i="11"/>
  <c r="AK164" i="11"/>
  <c r="AL164" i="11"/>
  <c r="AN164" i="11"/>
  <c r="AO164" i="11"/>
  <c r="AQ164" i="11"/>
  <c r="AR164" i="11"/>
  <c r="AV164" i="11"/>
  <c r="C165" i="11"/>
  <c r="H165" i="11"/>
  <c r="I165" i="11"/>
  <c r="L165" i="11"/>
  <c r="N165" i="11"/>
  <c r="P165" i="11"/>
  <c r="Q165" i="11"/>
  <c r="S165" i="11"/>
  <c r="T165" i="11"/>
  <c r="V165" i="11"/>
  <c r="W165" i="11"/>
  <c r="Y165" i="11"/>
  <c r="Z165" i="11"/>
  <c r="AB165" i="11"/>
  <c r="AC165" i="11"/>
  <c r="AE165" i="11"/>
  <c r="AF165" i="11"/>
  <c r="AH165" i="11"/>
  <c r="AI165" i="11"/>
  <c r="AK165" i="11"/>
  <c r="AL165" i="11"/>
  <c r="AN165" i="11"/>
  <c r="AO165" i="11"/>
  <c r="AQ165" i="11"/>
  <c r="AR165" i="11"/>
  <c r="AV165" i="11"/>
  <c r="C166" i="11"/>
  <c r="H166" i="11"/>
  <c r="I166" i="11"/>
  <c r="L166" i="11"/>
  <c r="N166" i="11"/>
  <c r="P166" i="11"/>
  <c r="Q166" i="11"/>
  <c r="S166" i="11"/>
  <c r="T166" i="11"/>
  <c r="V166" i="11"/>
  <c r="W166" i="11"/>
  <c r="Y166" i="11"/>
  <c r="Z166" i="11"/>
  <c r="AB166" i="11"/>
  <c r="AC166" i="11"/>
  <c r="AE166" i="11"/>
  <c r="AF166" i="11"/>
  <c r="AH166" i="11"/>
  <c r="AI166" i="11"/>
  <c r="AK166" i="11"/>
  <c r="AL166" i="11"/>
  <c r="AN166" i="11"/>
  <c r="AO166" i="11"/>
  <c r="AQ166" i="11"/>
  <c r="AR166" i="11"/>
  <c r="AV166" i="11"/>
  <c r="C167" i="11"/>
  <c r="H167" i="11"/>
  <c r="I167" i="11"/>
  <c r="L167" i="11"/>
  <c r="N167" i="11"/>
  <c r="P167" i="11"/>
  <c r="Q167" i="11"/>
  <c r="S167" i="11"/>
  <c r="T167" i="11"/>
  <c r="V167" i="11"/>
  <c r="W167" i="11"/>
  <c r="Y167" i="11"/>
  <c r="Z167" i="11"/>
  <c r="AB167" i="11"/>
  <c r="AC167" i="11"/>
  <c r="AE167" i="11"/>
  <c r="AF167" i="11"/>
  <c r="AH167" i="11"/>
  <c r="AI167" i="11"/>
  <c r="AK167" i="11"/>
  <c r="AL167" i="11"/>
  <c r="AN167" i="11"/>
  <c r="AO167" i="11"/>
  <c r="AQ167" i="11"/>
  <c r="AR167" i="11"/>
  <c r="AV167" i="11"/>
  <c r="C168" i="11"/>
  <c r="H168" i="11"/>
  <c r="I168" i="11"/>
  <c r="L168" i="11"/>
  <c r="N168" i="11"/>
  <c r="P168" i="11"/>
  <c r="Q168" i="11"/>
  <c r="S168" i="11"/>
  <c r="T168" i="11"/>
  <c r="V168" i="11"/>
  <c r="W168" i="11"/>
  <c r="Y168" i="11"/>
  <c r="Z168" i="11"/>
  <c r="AB168" i="11"/>
  <c r="AC168" i="11"/>
  <c r="AE168" i="11"/>
  <c r="AF168" i="11"/>
  <c r="AH168" i="11"/>
  <c r="AI168" i="11"/>
  <c r="AK168" i="11"/>
  <c r="AL168" i="11"/>
  <c r="AN168" i="11"/>
  <c r="AO168" i="11"/>
  <c r="AQ168" i="11"/>
  <c r="AR168" i="11"/>
  <c r="AV168" i="11"/>
  <c r="C169" i="11"/>
  <c r="H169" i="11"/>
  <c r="I169" i="11"/>
  <c r="L169" i="11"/>
  <c r="N169" i="11"/>
  <c r="P169" i="11"/>
  <c r="Q169" i="11"/>
  <c r="S169" i="11"/>
  <c r="T169" i="11"/>
  <c r="V169" i="11"/>
  <c r="W169" i="11"/>
  <c r="Y169" i="11"/>
  <c r="Z169" i="11"/>
  <c r="AB169" i="11"/>
  <c r="AC169" i="11"/>
  <c r="AE169" i="11"/>
  <c r="AF169" i="11"/>
  <c r="AH169" i="11"/>
  <c r="AI169" i="11"/>
  <c r="AK169" i="11"/>
  <c r="AL169" i="11"/>
  <c r="AN169" i="11"/>
  <c r="AO169" i="11"/>
  <c r="AQ169" i="11"/>
  <c r="AR169" i="11"/>
  <c r="AV169" i="11"/>
  <c r="C170" i="11"/>
  <c r="H170" i="11"/>
  <c r="I170" i="11"/>
  <c r="L170" i="11"/>
  <c r="N170" i="11"/>
  <c r="P170" i="11"/>
  <c r="Q170" i="11"/>
  <c r="S170" i="11"/>
  <c r="T170" i="11"/>
  <c r="V170" i="11"/>
  <c r="W170" i="11"/>
  <c r="Y170" i="11"/>
  <c r="Z170" i="11"/>
  <c r="AB170" i="11"/>
  <c r="AC170" i="11"/>
  <c r="AE170" i="11"/>
  <c r="AF170" i="11"/>
  <c r="AH170" i="11"/>
  <c r="AI170" i="11"/>
  <c r="AK170" i="11"/>
  <c r="AL170" i="11"/>
  <c r="AN170" i="11"/>
  <c r="AO170" i="11"/>
  <c r="AQ170" i="11"/>
  <c r="AR170" i="11"/>
  <c r="AV170" i="11"/>
  <c r="C171" i="11"/>
  <c r="H171" i="11"/>
  <c r="I171" i="11"/>
  <c r="L171" i="11"/>
  <c r="N171" i="11"/>
  <c r="P171" i="11"/>
  <c r="Q171" i="11"/>
  <c r="S171" i="11"/>
  <c r="T171" i="11"/>
  <c r="V171" i="11"/>
  <c r="W171" i="11"/>
  <c r="Y171" i="11"/>
  <c r="Z171" i="11"/>
  <c r="AB171" i="11"/>
  <c r="AC171" i="11"/>
  <c r="AE171" i="11"/>
  <c r="AF171" i="11"/>
  <c r="AH171" i="11"/>
  <c r="AI171" i="11"/>
  <c r="AK171" i="11"/>
  <c r="AL171" i="11"/>
  <c r="AN171" i="11"/>
  <c r="AO171" i="11"/>
  <c r="AQ171" i="11"/>
  <c r="AR171" i="11"/>
  <c r="AV171" i="11"/>
  <c r="C172" i="11"/>
  <c r="H172" i="11"/>
  <c r="I172" i="11"/>
  <c r="L172" i="11"/>
  <c r="N172" i="11"/>
  <c r="P172" i="11"/>
  <c r="Q172" i="11"/>
  <c r="S172" i="11"/>
  <c r="T172" i="11"/>
  <c r="V172" i="11"/>
  <c r="W172" i="11"/>
  <c r="Y172" i="11"/>
  <c r="Z172" i="11"/>
  <c r="AB172" i="11"/>
  <c r="AC172" i="11"/>
  <c r="AE172" i="11"/>
  <c r="AF172" i="11"/>
  <c r="AH172" i="11"/>
  <c r="AI172" i="11"/>
  <c r="AK172" i="11"/>
  <c r="AL172" i="11"/>
  <c r="AN172" i="11"/>
  <c r="AO172" i="11"/>
  <c r="AQ172" i="11"/>
  <c r="AR172" i="11"/>
  <c r="AV172" i="11"/>
  <c r="C173" i="11"/>
  <c r="H173" i="11"/>
  <c r="I173" i="11"/>
  <c r="L173" i="11"/>
  <c r="N173" i="11"/>
  <c r="P173" i="11"/>
  <c r="Q173" i="11"/>
  <c r="S173" i="11"/>
  <c r="T173" i="11"/>
  <c r="V173" i="11"/>
  <c r="W173" i="11"/>
  <c r="Y173" i="11"/>
  <c r="Z173" i="11"/>
  <c r="AB173" i="11"/>
  <c r="AC173" i="11"/>
  <c r="AE173" i="11"/>
  <c r="AF173" i="11"/>
  <c r="AH173" i="11"/>
  <c r="AI173" i="11"/>
  <c r="AK173" i="11"/>
  <c r="AL173" i="11"/>
  <c r="AN173" i="11"/>
  <c r="AO173" i="11"/>
  <c r="AQ173" i="11"/>
  <c r="AR173" i="11"/>
  <c r="AV173" i="11"/>
  <c r="C174" i="11"/>
  <c r="H174" i="11"/>
  <c r="I174" i="11"/>
  <c r="L174" i="11"/>
  <c r="N174" i="11"/>
  <c r="P174" i="11"/>
  <c r="Q174" i="11"/>
  <c r="S174" i="11"/>
  <c r="T174" i="11"/>
  <c r="V174" i="11"/>
  <c r="W174" i="11"/>
  <c r="Y174" i="11"/>
  <c r="Z174" i="11"/>
  <c r="AB174" i="11"/>
  <c r="AC174" i="11"/>
  <c r="AE174" i="11"/>
  <c r="AF174" i="11"/>
  <c r="AH174" i="11"/>
  <c r="AI174" i="11"/>
  <c r="AK174" i="11"/>
  <c r="AL174" i="11"/>
  <c r="AN174" i="11"/>
  <c r="AO174" i="11"/>
  <c r="AQ174" i="11"/>
  <c r="AR174" i="11"/>
  <c r="AV174" i="11"/>
  <c r="C175" i="11"/>
  <c r="H175" i="11"/>
  <c r="I175" i="11"/>
  <c r="L175" i="11"/>
  <c r="N175" i="11"/>
  <c r="P175" i="11"/>
  <c r="Q175" i="11"/>
  <c r="S175" i="11"/>
  <c r="T175" i="11"/>
  <c r="V175" i="11"/>
  <c r="W175" i="11"/>
  <c r="Y175" i="11"/>
  <c r="Z175" i="11"/>
  <c r="AB175" i="11"/>
  <c r="AC175" i="11"/>
  <c r="AE175" i="11"/>
  <c r="AF175" i="11"/>
  <c r="AH175" i="11"/>
  <c r="AI175" i="11"/>
  <c r="AK175" i="11"/>
  <c r="AL175" i="11"/>
  <c r="AN175" i="11"/>
  <c r="AO175" i="11"/>
  <c r="AQ175" i="11"/>
  <c r="AR175" i="11"/>
  <c r="AV175" i="11"/>
  <c r="C176" i="11"/>
  <c r="H176" i="11"/>
  <c r="I176" i="11"/>
  <c r="L176" i="11"/>
  <c r="N176" i="11"/>
  <c r="P176" i="11"/>
  <c r="Q176" i="11"/>
  <c r="S176" i="11"/>
  <c r="T176" i="11"/>
  <c r="V176" i="11"/>
  <c r="W176" i="11"/>
  <c r="Y176" i="11"/>
  <c r="Z176" i="11"/>
  <c r="AB176" i="11"/>
  <c r="AC176" i="11"/>
  <c r="AE176" i="11"/>
  <c r="AF176" i="11"/>
  <c r="AH176" i="11"/>
  <c r="AI176" i="11"/>
  <c r="AK176" i="11"/>
  <c r="AL176" i="11"/>
  <c r="AN176" i="11"/>
  <c r="AO176" i="11"/>
  <c r="AQ176" i="11"/>
  <c r="AR176" i="11"/>
  <c r="AV176" i="11"/>
  <c r="C177" i="11"/>
  <c r="H177" i="11"/>
  <c r="I177" i="11"/>
  <c r="L177" i="11"/>
  <c r="N177" i="11"/>
  <c r="P177" i="11"/>
  <c r="Q177" i="11"/>
  <c r="S177" i="11"/>
  <c r="T177" i="11"/>
  <c r="V177" i="11"/>
  <c r="W177" i="11"/>
  <c r="Y177" i="11"/>
  <c r="Z177" i="11"/>
  <c r="AB177" i="11"/>
  <c r="AC177" i="11"/>
  <c r="AE177" i="11"/>
  <c r="AF177" i="11"/>
  <c r="AH177" i="11"/>
  <c r="AI177" i="11"/>
  <c r="AK177" i="11"/>
  <c r="AL177" i="11"/>
  <c r="AN177" i="11"/>
  <c r="AO177" i="11"/>
  <c r="AQ177" i="11"/>
  <c r="AR177" i="11"/>
  <c r="AV177" i="11"/>
  <c r="C178" i="11"/>
  <c r="H178" i="11"/>
  <c r="I178" i="11"/>
  <c r="L178" i="11"/>
  <c r="N178" i="11"/>
  <c r="P178" i="11"/>
  <c r="Q178" i="11"/>
  <c r="S178" i="11"/>
  <c r="T178" i="11"/>
  <c r="V178" i="11"/>
  <c r="W178" i="11"/>
  <c r="Y178" i="11"/>
  <c r="Z178" i="11"/>
  <c r="AB178" i="11"/>
  <c r="AC178" i="11"/>
  <c r="AE178" i="11"/>
  <c r="AF178" i="11"/>
  <c r="AH178" i="11"/>
  <c r="AI178" i="11"/>
  <c r="AK178" i="11"/>
  <c r="AL178" i="11"/>
  <c r="AN178" i="11"/>
  <c r="AO178" i="11"/>
  <c r="AQ178" i="11"/>
  <c r="AR178" i="11"/>
  <c r="AV178" i="11"/>
  <c r="C179" i="11"/>
  <c r="H179" i="11"/>
  <c r="I179" i="11"/>
  <c r="L179" i="11"/>
  <c r="N179" i="11"/>
  <c r="P179" i="11"/>
  <c r="Q179" i="11"/>
  <c r="S179" i="11"/>
  <c r="T179" i="11"/>
  <c r="V179" i="11"/>
  <c r="W179" i="11"/>
  <c r="Y179" i="11"/>
  <c r="Z179" i="11"/>
  <c r="AB179" i="11"/>
  <c r="AC179" i="11"/>
  <c r="AE179" i="11"/>
  <c r="AF179" i="11"/>
  <c r="AH179" i="11"/>
  <c r="AI179" i="11"/>
  <c r="AK179" i="11"/>
  <c r="AL179" i="11"/>
  <c r="AN179" i="11"/>
  <c r="AO179" i="11"/>
  <c r="AQ179" i="11"/>
  <c r="AR179" i="11"/>
  <c r="AV179" i="11"/>
  <c r="C180" i="11"/>
  <c r="H180" i="11"/>
  <c r="I180" i="11"/>
  <c r="L180" i="11"/>
  <c r="N180" i="11"/>
  <c r="P180" i="11"/>
  <c r="Q180" i="11"/>
  <c r="S180" i="11"/>
  <c r="T180" i="11"/>
  <c r="V180" i="11"/>
  <c r="W180" i="11"/>
  <c r="Y180" i="11"/>
  <c r="Z180" i="11"/>
  <c r="AB180" i="11"/>
  <c r="AC180" i="11"/>
  <c r="AE180" i="11"/>
  <c r="AF180" i="11"/>
  <c r="AH180" i="11"/>
  <c r="AI180" i="11"/>
  <c r="AK180" i="11"/>
  <c r="AL180" i="11"/>
  <c r="AN180" i="11"/>
  <c r="AO180" i="11"/>
  <c r="AQ180" i="11"/>
  <c r="AR180" i="11"/>
  <c r="AV180" i="11"/>
  <c r="C181" i="11"/>
  <c r="H181" i="11"/>
  <c r="I181" i="11"/>
  <c r="L181" i="11"/>
  <c r="N181" i="11"/>
  <c r="P181" i="11"/>
  <c r="Q181" i="11"/>
  <c r="S181" i="11"/>
  <c r="T181" i="11"/>
  <c r="V181" i="11"/>
  <c r="W181" i="11"/>
  <c r="Y181" i="11"/>
  <c r="Z181" i="11"/>
  <c r="AB181" i="11"/>
  <c r="AC181" i="11"/>
  <c r="AE181" i="11"/>
  <c r="AF181" i="11"/>
  <c r="AH181" i="11"/>
  <c r="AI181" i="11"/>
  <c r="AK181" i="11"/>
  <c r="AL181" i="11"/>
  <c r="AN181" i="11"/>
  <c r="AO181" i="11"/>
  <c r="AQ181" i="11"/>
  <c r="AR181" i="11"/>
  <c r="AV181" i="11"/>
  <c r="C182" i="11"/>
  <c r="H182" i="11"/>
  <c r="I182" i="11"/>
  <c r="L182" i="11"/>
  <c r="N182" i="11"/>
  <c r="P182" i="11"/>
  <c r="Q182" i="11"/>
  <c r="S182" i="11"/>
  <c r="T182" i="11"/>
  <c r="V182" i="11"/>
  <c r="W182" i="11"/>
  <c r="Y182" i="11"/>
  <c r="Z182" i="11"/>
  <c r="AB182" i="11"/>
  <c r="AC182" i="11"/>
  <c r="AE182" i="11"/>
  <c r="AF182" i="11"/>
  <c r="AH182" i="11"/>
  <c r="AI182" i="11"/>
  <c r="AK182" i="11"/>
  <c r="AL182" i="11"/>
  <c r="AN182" i="11"/>
  <c r="AO182" i="11"/>
  <c r="AQ182" i="11"/>
  <c r="AR182" i="11"/>
  <c r="AV182" i="11"/>
  <c r="C183" i="11"/>
  <c r="H183" i="11"/>
  <c r="I183" i="11"/>
  <c r="L183" i="11"/>
  <c r="N183" i="11"/>
  <c r="P183" i="11"/>
  <c r="Q183" i="11"/>
  <c r="S183" i="11"/>
  <c r="T183" i="11"/>
  <c r="V183" i="11"/>
  <c r="W183" i="11"/>
  <c r="Y183" i="11"/>
  <c r="Z183" i="11"/>
  <c r="AB183" i="11"/>
  <c r="AC183" i="11"/>
  <c r="AE183" i="11"/>
  <c r="AF183" i="11"/>
  <c r="AH183" i="11"/>
  <c r="AI183" i="11"/>
  <c r="AK183" i="11"/>
  <c r="AL183" i="11"/>
  <c r="AN183" i="11"/>
  <c r="AO183" i="11"/>
  <c r="AQ183" i="11"/>
  <c r="AR183" i="11"/>
  <c r="AV183" i="11"/>
  <c r="C184" i="11"/>
  <c r="H184" i="11"/>
  <c r="I184" i="11"/>
  <c r="L184" i="11"/>
  <c r="N184" i="11"/>
  <c r="P184" i="11"/>
  <c r="Q184" i="11"/>
  <c r="S184" i="11"/>
  <c r="T184" i="11"/>
  <c r="V184" i="11"/>
  <c r="W184" i="11"/>
  <c r="Y184" i="11"/>
  <c r="Z184" i="11"/>
  <c r="AB184" i="11"/>
  <c r="AC184" i="11"/>
  <c r="AE184" i="11"/>
  <c r="AF184" i="11"/>
  <c r="AH184" i="11"/>
  <c r="AI184" i="11"/>
  <c r="AK184" i="11"/>
  <c r="AL184" i="11"/>
  <c r="AN184" i="11"/>
  <c r="AO184" i="11"/>
  <c r="AQ184" i="11"/>
  <c r="AR184" i="11"/>
  <c r="AV184" i="11"/>
  <c r="C185" i="11"/>
  <c r="H185" i="11"/>
  <c r="I185" i="11"/>
  <c r="L185" i="11"/>
  <c r="N185" i="11"/>
  <c r="P185" i="11"/>
  <c r="Q185" i="11"/>
  <c r="S185" i="11"/>
  <c r="T185" i="11"/>
  <c r="V185" i="11"/>
  <c r="W185" i="11"/>
  <c r="Y185" i="11"/>
  <c r="Z185" i="11"/>
  <c r="AB185" i="11"/>
  <c r="AC185" i="11"/>
  <c r="AE185" i="11"/>
  <c r="AF185" i="11"/>
  <c r="AH185" i="11"/>
  <c r="AI185" i="11"/>
  <c r="AK185" i="11"/>
  <c r="AL185" i="11"/>
  <c r="AN185" i="11"/>
  <c r="AO185" i="11"/>
  <c r="AQ185" i="11"/>
  <c r="AR185" i="11"/>
  <c r="AV185" i="11"/>
  <c r="C186" i="11"/>
  <c r="H186" i="11"/>
  <c r="I186" i="11"/>
  <c r="L186" i="11"/>
  <c r="N186" i="11"/>
  <c r="P186" i="11"/>
  <c r="Q186" i="11"/>
  <c r="S186" i="11"/>
  <c r="T186" i="11"/>
  <c r="V186" i="11"/>
  <c r="W186" i="11"/>
  <c r="Y186" i="11"/>
  <c r="Z186" i="11"/>
  <c r="AB186" i="11"/>
  <c r="AC186" i="11"/>
  <c r="AE186" i="11"/>
  <c r="AF186" i="11"/>
  <c r="AH186" i="11"/>
  <c r="AI186" i="11"/>
  <c r="AK186" i="11"/>
  <c r="AL186" i="11"/>
  <c r="AN186" i="11"/>
  <c r="AO186" i="11"/>
  <c r="AQ186" i="11"/>
  <c r="AR186" i="11"/>
  <c r="AV186" i="11"/>
  <c r="C187" i="11"/>
  <c r="H187" i="11"/>
  <c r="I187" i="11"/>
  <c r="L187" i="11"/>
  <c r="N187" i="11"/>
  <c r="P187" i="11"/>
  <c r="Q187" i="11"/>
  <c r="S187" i="11"/>
  <c r="T187" i="11"/>
  <c r="V187" i="11"/>
  <c r="W187" i="11"/>
  <c r="Y187" i="11"/>
  <c r="Z187" i="11"/>
  <c r="AB187" i="11"/>
  <c r="AC187" i="11"/>
  <c r="AE187" i="11"/>
  <c r="AF187" i="11"/>
  <c r="AH187" i="11"/>
  <c r="AI187" i="11"/>
  <c r="AK187" i="11"/>
  <c r="AL187" i="11"/>
  <c r="AN187" i="11"/>
  <c r="AO187" i="11"/>
  <c r="AQ187" i="11"/>
  <c r="AR187" i="11"/>
  <c r="AV187" i="11"/>
  <c r="C188" i="11"/>
  <c r="H188" i="11"/>
  <c r="I188" i="11"/>
  <c r="L188" i="11"/>
  <c r="N188" i="11"/>
  <c r="P188" i="11"/>
  <c r="Q188" i="11"/>
  <c r="S188" i="11"/>
  <c r="T188" i="11"/>
  <c r="V188" i="11"/>
  <c r="W188" i="11"/>
  <c r="Y188" i="11"/>
  <c r="Z188" i="11"/>
  <c r="AB188" i="11"/>
  <c r="AC188" i="11"/>
  <c r="AE188" i="11"/>
  <c r="AF188" i="11"/>
  <c r="AH188" i="11"/>
  <c r="AI188" i="11"/>
  <c r="AK188" i="11"/>
  <c r="AL188" i="11"/>
  <c r="AN188" i="11"/>
  <c r="AO188" i="11"/>
  <c r="AQ188" i="11"/>
  <c r="AR188" i="11"/>
  <c r="AV188" i="11"/>
  <c r="C189" i="11"/>
  <c r="H189" i="11"/>
  <c r="I189" i="11"/>
  <c r="L189" i="11"/>
  <c r="N189" i="11"/>
  <c r="P189" i="11"/>
  <c r="Q189" i="11"/>
  <c r="S189" i="11"/>
  <c r="T189" i="11"/>
  <c r="V189" i="11"/>
  <c r="W189" i="11"/>
  <c r="Y189" i="11"/>
  <c r="Z189" i="11"/>
  <c r="AB189" i="11"/>
  <c r="AC189" i="11"/>
  <c r="AE189" i="11"/>
  <c r="AF189" i="11"/>
  <c r="AH189" i="11"/>
  <c r="AI189" i="11"/>
  <c r="AK189" i="11"/>
  <c r="AL189" i="11"/>
  <c r="AN189" i="11"/>
  <c r="AO189" i="11"/>
  <c r="AQ189" i="11"/>
  <c r="AR189" i="11"/>
  <c r="AV189" i="11"/>
  <c r="C190" i="11"/>
  <c r="H190" i="11"/>
  <c r="I190" i="11"/>
  <c r="L190" i="11"/>
  <c r="N190" i="11"/>
  <c r="P190" i="11"/>
  <c r="Q190" i="11"/>
  <c r="S190" i="11"/>
  <c r="T190" i="11"/>
  <c r="V190" i="11"/>
  <c r="W190" i="11"/>
  <c r="Y190" i="11"/>
  <c r="Z190" i="11"/>
  <c r="AB190" i="11"/>
  <c r="AC190" i="11"/>
  <c r="AE190" i="11"/>
  <c r="AF190" i="11"/>
  <c r="AH190" i="11"/>
  <c r="AI190" i="11"/>
  <c r="AK190" i="11"/>
  <c r="AL190" i="11"/>
  <c r="AN190" i="11"/>
  <c r="AO190" i="11"/>
  <c r="AQ190" i="11"/>
  <c r="AR190" i="11"/>
  <c r="AV190" i="11"/>
  <c r="C191" i="11"/>
  <c r="H191" i="11"/>
  <c r="I191" i="11"/>
  <c r="L191" i="11"/>
  <c r="N191" i="11"/>
  <c r="P191" i="11"/>
  <c r="Q191" i="11"/>
  <c r="S191" i="11"/>
  <c r="T191" i="11"/>
  <c r="V191" i="11"/>
  <c r="W191" i="11"/>
  <c r="Y191" i="11"/>
  <c r="Z191" i="11"/>
  <c r="AB191" i="11"/>
  <c r="AC191" i="11"/>
  <c r="AE191" i="11"/>
  <c r="AF191" i="11"/>
  <c r="AH191" i="11"/>
  <c r="AI191" i="11"/>
  <c r="AK191" i="11"/>
  <c r="AL191" i="11"/>
  <c r="AN191" i="11"/>
  <c r="AO191" i="11"/>
  <c r="AQ191" i="11"/>
  <c r="AR191" i="11"/>
  <c r="AV191" i="11"/>
  <c r="C192" i="11"/>
  <c r="H192" i="11"/>
  <c r="I192" i="11"/>
  <c r="L192" i="11"/>
  <c r="N192" i="11"/>
  <c r="P192" i="11"/>
  <c r="Q192" i="11"/>
  <c r="S192" i="11"/>
  <c r="T192" i="11"/>
  <c r="V192" i="11"/>
  <c r="W192" i="11"/>
  <c r="Y192" i="11"/>
  <c r="Z192" i="11"/>
  <c r="AB192" i="11"/>
  <c r="AC192" i="11"/>
  <c r="AE192" i="11"/>
  <c r="AF192" i="11"/>
  <c r="AH192" i="11"/>
  <c r="AI192" i="11"/>
  <c r="AK192" i="11"/>
  <c r="AL192" i="11"/>
  <c r="AN192" i="11"/>
  <c r="AO192" i="11"/>
  <c r="AQ192" i="11"/>
  <c r="AR192" i="11"/>
  <c r="AV192" i="11"/>
  <c r="C193" i="11"/>
  <c r="H193" i="11"/>
  <c r="I193" i="11"/>
  <c r="L193" i="11"/>
  <c r="N193" i="11"/>
  <c r="P193" i="11"/>
  <c r="Q193" i="11"/>
  <c r="S193" i="11"/>
  <c r="T193" i="11"/>
  <c r="V193" i="11"/>
  <c r="W193" i="11"/>
  <c r="Y193" i="11"/>
  <c r="Z193" i="11"/>
  <c r="AB193" i="11"/>
  <c r="AC193" i="11"/>
  <c r="AE193" i="11"/>
  <c r="AF193" i="11"/>
  <c r="AH193" i="11"/>
  <c r="AI193" i="11"/>
  <c r="AK193" i="11"/>
  <c r="AL193" i="11"/>
  <c r="AN193" i="11"/>
  <c r="AO193" i="11"/>
  <c r="AQ193" i="11"/>
  <c r="AR193" i="11"/>
  <c r="AV193" i="11"/>
  <c r="C194" i="11"/>
  <c r="H194" i="11"/>
  <c r="I194" i="11"/>
  <c r="L194" i="11"/>
  <c r="N194" i="11"/>
  <c r="P194" i="11"/>
  <c r="Q194" i="11"/>
  <c r="S194" i="11"/>
  <c r="T194" i="11"/>
  <c r="V194" i="11"/>
  <c r="W194" i="11"/>
  <c r="Y194" i="11"/>
  <c r="Z194" i="11"/>
  <c r="AB194" i="11"/>
  <c r="AC194" i="11"/>
  <c r="AE194" i="11"/>
  <c r="AF194" i="11"/>
  <c r="AH194" i="11"/>
  <c r="AI194" i="11"/>
  <c r="AK194" i="11"/>
  <c r="AL194" i="11"/>
  <c r="AN194" i="11"/>
  <c r="AO194" i="11"/>
  <c r="AQ194" i="11"/>
  <c r="AR194" i="11"/>
  <c r="AV194" i="11"/>
  <c r="C195" i="11"/>
  <c r="H195" i="11"/>
  <c r="I195" i="11"/>
  <c r="L195" i="11"/>
  <c r="N195" i="11"/>
  <c r="P195" i="11"/>
  <c r="Q195" i="11"/>
  <c r="S195" i="11"/>
  <c r="T195" i="11"/>
  <c r="V195" i="11"/>
  <c r="W195" i="11"/>
  <c r="Y195" i="11"/>
  <c r="Z195" i="11"/>
  <c r="AB195" i="11"/>
  <c r="AC195" i="11"/>
  <c r="AE195" i="11"/>
  <c r="AF195" i="11"/>
  <c r="AH195" i="11"/>
  <c r="AI195" i="11"/>
  <c r="AK195" i="11"/>
  <c r="AL195" i="11"/>
  <c r="AN195" i="11"/>
  <c r="AO195" i="11"/>
  <c r="AQ195" i="11"/>
  <c r="AR195" i="11"/>
  <c r="AV195" i="11"/>
  <c r="C196" i="11"/>
  <c r="H196" i="11"/>
  <c r="I196" i="11"/>
  <c r="L196" i="11"/>
  <c r="N196" i="11"/>
  <c r="P196" i="11"/>
  <c r="Q196" i="11"/>
  <c r="S196" i="11"/>
  <c r="T196" i="11"/>
  <c r="V196" i="11"/>
  <c r="W196" i="11"/>
  <c r="Y196" i="11"/>
  <c r="Z196" i="11"/>
  <c r="AB196" i="11"/>
  <c r="AC196" i="11"/>
  <c r="AE196" i="11"/>
  <c r="AF196" i="11"/>
  <c r="AH196" i="11"/>
  <c r="AI196" i="11"/>
  <c r="AK196" i="11"/>
  <c r="AL196" i="11"/>
  <c r="AN196" i="11"/>
  <c r="AO196" i="11"/>
  <c r="AQ196" i="11"/>
  <c r="AR196" i="11"/>
  <c r="AV196" i="11"/>
  <c r="C197" i="11"/>
  <c r="H197" i="11"/>
  <c r="I197" i="11"/>
  <c r="L197" i="11"/>
  <c r="N197" i="11"/>
  <c r="P197" i="11"/>
  <c r="Q197" i="11"/>
  <c r="S197" i="11"/>
  <c r="T197" i="11"/>
  <c r="V197" i="11"/>
  <c r="W197" i="11"/>
  <c r="Y197" i="11"/>
  <c r="Z197" i="11"/>
  <c r="AB197" i="11"/>
  <c r="AC197" i="11"/>
  <c r="AE197" i="11"/>
  <c r="AF197" i="11"/>
  <c r="AH197" i="11"/>
  <c r="AI197" i="11"/>
  <c r="AK197" i="11"/>
  <c r="AL197" i="11"/>
  <c r="AN197" i="11"/>
  <c r="AO197" i="11"/>
  <c r="AQ197" i="11"/>
  <c r="AR197" i="11"/>
  <c r="AV197" i="11"/>
  <c r="C198" i="11"/>
  <c r="H198" i="11"/>
  <c r="I198" i="11"/>
  <c r="L198" i="11"/>
  <c r="N198" i="11"/>
  <c r="P198" i="11"/>
  <c r="Q198" i="11"/>
  <c r="S198" i="11"/>
  <c r="T198" i="11"/>
  <c r="V198" i="11"/>
  <c r="W198" i="11"/>
  <c r="Y198" i="11"/>
  <c r="Z198" i="11"/>
  <c r="AB198" i="11"/>
  <c r="AC198" i="11"/>
  <c r="AE198" i="11"/>
  <c r="AF198" i="11"/>
  <c r="AH198" i="11"/>
  <c r="AI198" i="11"/>
  <c r="AK198" i="11"/>
  <c r="AL198" i="11"/>
  <c r="AN198" i="11"/>
  <c r="AO198" i="11"/>
  <c r="AQ198" i="11"/>
  <c r="AR198" i="11"/>
  <c r="AV198" i="11"/>
  <c r="C199" i="11"/>
  <c r="H199" i="11"/>
  <c r="I199" i="11"/>
  <c r="L199" i="11"/>
  <c r="N199" i="11"/>
  <c r="P199" i="11"/>
  <c r="Q199" i="11"/>
  <c r="S199" i="11"/>
  <c r="T199" i="11"/>
  <c r="V199" i="11"/>
  <c r="W199" i="11"/>
  <c r="Y199" i="11"/>
  <c r="Z199" i="11"/>
  <c r="AB199" i="11"/>
  <c r="AC199" i="11"/>
  <c r="AE199" i="11"/>
  <c r="AF199" i="11"/>
  <c r="AH199" i="11"/>
  <c r="AI199" i="11"/>
  <c r="AK199" i="11"/>
  <c r="AL199" i="11"/>
  <c r="AN199" i="11"/>
  <c r="AO199" i="11"/>
  <c r="AQ199" i="11"/>
  <c r="AR199" i="11"/>
  <c r="AV199" i="11"/>
  <c r="C200" i="11"/>
  <c r="H200" i="11"/>
  <c r="I200" i="11"/>
  <c r="L200" i="11"/>
  <c r="N200" i="11"/>
  <c r="P200" i="11"/>
  <c r="Q200" i="11"/>
  <c r="S200" i="11"/>
  <c r="T200" i="11"/>
  <c r="V200" i="11"/>
  <c r="W200" i="11"/>
  <c r="Y200" i="11"/>
  <c r="Z200" i="11"/>
  <c r="AB200" i="11"/>
  <c r="AC200" i="11"/>
  <c r="AE200" i="11"/>
  <c r="AF200" i="11"/>
  <c r="AH200" i="11"/>
  <c r="AI200" i="11"/>
  <c r="AK200" i="11"/>
  <c r="AL200" i="11"/>
  <c r="AN200" i="11"/>
  <c r="AO200" i="11"/>
  <c r="AQ200" i="11"/>
  <c r="AR200" i="11"/>
  <c r="AV200" i="11"/>
  <c r="C201" i="11"/>
  <c r="H201" i="11"/>
  <c r="I201" i="11"/>
  <c r="L201" i="11"/>
  <c r="N201" i="11"/>
  <c r="P201" i="11"/>
  <c r="Q201" i="11"/>
  <c r="S201" i="11"/>
  <c r="T201" i="11"/>
  <c r="V201" i="11"/>
  <c r="W201" i="11"/>
  <c r="Y201" i="11"/>
  <c r="Z201" i="11"/>
  <c r="AB201" i="11"/>
  <c r="AC201" i="11"/>
  <c r="AE201" i="11"/>
  <c r="AF201" i="11"/>
  <c r="AH201" i="11"/>
  <c r="AI201" i="11"/>
  <c r="AK201" i="11"/>
  <c r="AL201" i="11"/>
  <c r="AN201" i="11"/>
  <c r="AO201" i="11"/>
  <c r="AQ201" i="11"/>
  <c r="AR201" i="11"/>
  <c r="AV201" i="11"/>
  <c r="C202" i="11"/>
  <c r="H202" i="11"/>
  <c r="I202" i="11"/>
  <c r="L202" i="11"/>
  <c r="N202" i="11"/>
  <c r="P202" i="11"/>
  <c r="Q202" i="11"/>
  <c r="S202" i="11"/>
  <c r="T202" i="11"/>
  <c r="V202" i="11"/>
  <c r="W202" i="11"/>
  <c r="Y202" i="11"/>
  <c r="Z202" i="11"/>
  <c r="AB202" i="11"/>
  <c r="AC202" i="11"/>
  <c r="AE202" i="11"/>
  <c r="AF202" i="11"/>
  <c r="AH202" i="11"/>
  <c r="AI202" i="11"/>
  <c r="AK202" i="11"/>
  <c r="AL202" i="11"/>
  <c r="AN202" i="11"/>
  <c r="AO202" i="11"/>
  <c r="AQ202" i="11"/>
  <c r="AR202" i="11"/>
  <c r="AV202" i="11"/>
  <c r="C203" i="11"/>
  <c r="H203" i="11"/>
  <c r="I203" i="11"/>
  <c r="L203" i="11"/>
  <c r="N203" i="11"/>
  <c r="P203" i="11"/>
  <c r="Q203" i="11"/>
  <c r="S203" i="11"/>
  <c r="T203" i="11"/>
  <c r="V203" i="11"/>
  <c r="W203" i="11"/>
  <c r="Y203" i="11"/>
  <c r="Z203" i="11"/>
  <c r="AB203" i="11"/>
  <c r="AC203" i="11"/>
  <c r="AE203" i="11"/>
  <c r="AF203" i="11"/>
  <c r="AH203" i="11"/>
  <c r="AI203" i="11"/>
  <c r="AK203" i="11"/>
  <c r="AL203" i="11"/>
  <c r="AN203" i="11"/>
  <c r="AO203" i="11"/>
  <c r="AQ203" i="11"/>
  <c r="AR203" i="11"/>
  <c r="AV203" i="11"/>
  <c r="C204" i="11"/>
  <c r="H204" i="11"/>
  <c r="I204" i="11"/>
  <c r="L204" i="11"/>
  <c r="N204" i="11"/>
  <c r="P204" i="11"/>
  <c r="Q204" i="11"/>
  <c r="S204" i="11"/>
  <c r="T204" i="11"/>
  <c r="V204" i="11"/>
  <c r="W204" i="11"/>
  <c r="Y204" i="11"/>
  <c r="Z204" i="11"/>
  <c r="AB204" i="11"/>
  <c r="AC204" i="11"/>
  <c r="AE204" i="11"/>
  <c r="AF204" i="11"/>
  <c r="AH204" i="11"/>
  <c r="AI204" i="11"/>
  <c r="AK204" i="11"/>
  <c r="AL204" i="11"/>
  <c r="AN204" i="11"/>
  <c r="AO204" i="11"/>
  <c r="AQ204" i="11"/>
  <c r="AR204" i="11"/>
  <c r="AV204" i="11"/>
  <c r="C205" i="11"/>
  <c r="H205" i="11"/>
  <c r="I205" i="11"/>
  <c r="L205" i="11"/>
  <c r="N205" i="11"/>
  <c r="P205" i="11"/>
  <c r="Q205" i="11"/>
  <c r="S205" i="11"/>
  <c r="T205" i="11"/>
  <c r="V205" i="11"/>
  <c r="W205" i="11"/>
  <c r="Y205" i="11"/>
  <c r="Z205" i="11"/>
  <c r="AB205" i="11"/>
  <c r="AC205" i="11"/>
  <c r="AE205" i="11"/>
  <c r="AF205" i="11"/>
  <c r="AH205" i="11"/>
  <c r="AI205" i="11"/>
  <c r="AK205" i="11"/>
  <c r="AL205" i="11"/>
  <c r="AN205" i="11"/>
  <c r="AO205" i="11"/>
  <c r="AQ205" i="11"/>
  <c r="AR205" i="11"/>
  <c r="AV205" i="11"/>
  <c r="C206" i="11"/>
  <c r="H206" i="11"/>
  <c r="I206" i="11"/>
  <c r="L206" i="11"/>
  <c r="N206" i="11"/>
  <c r="P206" i="11"/>
  <c r="Q206" i="11"/>
  <c r="S206" i="11"/>
  <c r="T206" i="11"/>
  <c r="V206" i="11"/>
  <c r="W206" i="11"/>
  <c r="Y206" i="11"/>
  <c r="Z206" i="11"/>
  <c r="AB206" i="11"/>
  <c r="AC206" i="11"/>
  <c r="AE206" i="11"/>
  <c r="AF206" i="11"/>
  <c r="AH206" i="11"/>
  <c r="AI206" i="11"/>
  <c r="AK206" i="11"/>
  <c r="AL206" i="11"/>
  <c r="AN206" i="11"/>
  <c r="AO206" i="11"/>
  <c r="AQ206" i="11"/>
  <c r="AR206" i="11"/>
  <c r="AV206" i="11"/>
  <c r="C207" i="11"/>
  <c r="H207" i="11"/>
  <c r="I207" i="11"/>
  <c r="L207" i="11"/>
  <c r="N207" i="11"/>
  <c r="P207" i="11"/>
  <c r="Q207" i="11"/>
  <c r="S207" i="11"/>
  <c r="T207" i="11"/>
  <c r="V207" i="11"/>
  <c r="W207" i="11"/>
  <c r="Y207" i="11"/>
  <c r="Z207" i="11"/>
  <c r="AB207" i="11"/>
  <c r="AC207" i="11"/>
  <c r="AE207" i="11"/>
  <c r="AF207" i="11"/>
  <c r="AH207" i="11"/>
  <c r="AI207" i="11"/>
  <c r="AK207" i="11"/>
  <c r="AL207" i="11"/>
  <c r="AN207" i="11"/>
  <c r="AO207" i="11"/>
  <c r="AQ207" i="11"/>
  <c r="AR207" i="11"/>
  <c r="AV207" i="11"/>
  <c r="C208" i="11"/>
  <c r="H208" i="11"/>
  <c r="I208" i="11"/>
  <c r="L208" i="11"/>
  <c r="N208" i="11"/>
  <c r="P208" i="11"/>
  <c r="Q208" i="11"/>
  <c r="S208" i="11"/>
  <c r="T208" i="11"/>
  <c r="V208" i="11"/>
  <c r="W208" i="11"/>
  <c r="Y208" i="11"/>
  <c r="Z208" i="11"/>
  <c r="AB208" i="11"/>
  <c r="AC208" i="11"/>
  <c r="AE208" i="11"/>
  <c r="AF208" i="11"/>
  <c r="AH208" i="11"/>
  <c r="AI208" i="11"/>
  <c r="AK208" i="11"/>
  <c r="AL208" i="11"/>
  <c r="AN208" i="11"/>
  <c r="AO208" i="11"/>
  <c r="AQ208" i="11"/>
  <c r="AR208" i="11"/>
  <c r="AV208" i="11"/>
  <c r="C209" i="11"/>
  <c r="H209" i="11"/>
  <c r="I209" i="11"/>
  <c r="L209" i="11"/>
  <c r="N209" i="11"/>
  <c r="P209" i="11"/>
  <c r="Q209" i="11"/>
  <c r="S209" i="11"/>
  <c r="T209" i="11"/>
  <c r="V209" i="11"/>
  <c r="W209" i="11"/>
  <c r="Y209" i="11"/>
  <c r="Z209" i="11"/>
  <c r="AB209" i="11"/>
  <c r="AC209" i="11"/>
  <c r="AE209" i="11"/>
  <c r="AF209" i="11"/>
  <c r="AH209" i="11"/>
  <c r="AI209" i="11"/>
  <c r="AK209" i="11"/>
  <c r="AL209" i="11"/>
  <c r="AN209" i="11"/>
  <c r="AO209" i="11"/>
  <c r="AQ209" i="11"/>
  <c r="AR209" i="11"/>
  <c r="AV209" i="11"/>
  <c r="C210" i="11"/>
  <c r="H210" i="11"/>
  <c r="I210" i="11"/>
  <c r="L210" i="11"/>
  <c r="N210" i="11"/>
  <c r="P210" i="11"/>
  <c r="Q210" i="11"/>
  <c r="S210" i="11"/>
  <c r="T210" i="11"/>
  <c r="V210" i="11"/>
  <c r="W210" i="11"/>
  <c r="Y210" i="11"/>
  <c r="Z210" i="11"/>
  <c r="AB210" i="11"/>
  <c r="AC210" i="11"/>
  <c r="AE210" i="11"/>
  <c r="AF210" i="11"/>
  <c r="AH210" i="11"/>
  <c r="AI210" i="11"/>
  <c r="AK210" i="11"/>
  <c r="AL210" i="11"/>
  <c r="AN210" i="11"/>
  <c r="AO210" i="11"/>
  <c r="AQ210" i="11"/>
  <c r="AR210" i="11"/>
  <c r="AV210" i="11"/>
  <c r="C211" i="11"/>
  <c r="H211" i="11"/>
  <c r="I211" i="11"/>
  <c r="L211" i="11"/>
  <c r="N211" i="11"/>
  <c r="P211" i="11"/>
  <c r="Q211" i="11"/>
  <c r="S211" i="11"/>
  <c r="T211" i="11"/>
  <c r="V211" i="11"/>
  <c r="W211" i="11"/>
  <c r="Y211" i="11"/>
  <c r="Z211" i="11"/>
  <c r="AB211" i="11"/>
  <c r="AC211" i="11"/>
  <c r="AE211" i="11"/>
  <c r="AF211" i="11"/>
  <c r="AH211" i="11"/>
  <c r="AI211" i="11"/>
  <c r="AK211" i="11"/>
  <c r="AL211" i="11"/>
  <c r="AN211" i="11"/>
  <c r="AO211" i="11"/>
  <c r="AQ211" i="11"/>
  <c r="AR211" i="11"/>
  <c r="AV211" i="11"/>
  <c r="C212" i="11"/>
  <c r="H212" i="11"/>
  <c r="I212" i="11"/>
  <c r="L212" i="11"/>
  <c r="N212" i="11"/>
  <c r="P212" i="11"/>
  <c r="Q212" i="11"/>
  <c r="S212" i="11"/>
  <c r="T212" i="11"/>
  <c r="V212" i="11"/>
  <c r="W212" i="11"/>
  <c r="Y212" i="11"/>
  <c r="Z212" i="11"/>
  <c r="AB212" i="11"/>
  <c r="AC212" i="11"/>
  <c r="AE212" i="11"/>
  <c r="AF212" i="11"/>
  <c r="AH212" i="11"/>
  <c r="AI212" i="11"/>
  <c r="AK212" i="11"/>
  <c r="AL212" i="11"/>
  <c r="AN212" i="11"/>
  <c r="AO212" i="11"/>
  <c r="AQ212" i="11"/>
  <c r="AR212" i="11"/>
  <c r="AV212" i="11"/>
  <c r="C213" i="11"/>
  <c r="H213" i="11"/>
  <c r="I213" i="11"/>
  <c r="L213" i="11"/>
  <c r="N213" i="11"/>
  <c r="P213" i="11"/>
  <c r="Q213" i="11"/>
  <c r="S213" i="11"/>
  <c r="T213" i="11"/>
  <c r="V213" i="11"/>
  <c r="W213" i="11"/>
  <c r="Y213" i="11"/>
  <c r="Z213" i="11"/>
  <c r="AB213" i="11"/>
  <c r="AC213" i="11"/>
  <c r="AE213" i="11"/>
  <c r="AF213" i="11"/>
  <c r="AH213" i="11"/>
  <c r="AI213" i="11"/>
  <c r="AK213" i="11"/>
  <c r="AL213" i="11"/>
  <c r="AN213" i="11"/>
  <c r="AO213" i="11"/>
  <c r="AQ213" i="11"/>
  <c r="AR213" i="11"/>
  <c r="AV213" i="11"/>
  <c r="C214" i="11"/>
  <c r="H214" i="11"/>
  <c r="I214" i="11"/>
  <c r="L214" i="11"/>
  <c r="N214" i="11"/>
  <c r="P214" i="11"/>
  <c r="Q214" i="11"/>
  <c r="S214" i="11"/>
  <c r="T214" i="11"/>
  <c r="V214" i="11"/>
  <c r="W214" i="11"/>
  <c r="Y214" i="11"/>
  <c r="Z214" i="11"/>
  <c r="AB214" i="11"/>
  <c r="AC214" i="11"/>
  <c r="AE214" i="11"/>
  <c r="AF214" i="11"/>
  <c r="AH214" i="11"/>
  <c r="AI214" i="11"/>
  <c r="AK214" i="11"/>
  <c r="AL214" i="11"/>
  <c r="AN214" i="11"/>
  <c r="AO214" i="11"/>
  <c r="AQ214" i="11"/>
  <c r="AR214" i="11"/>
  <c r="AV214" i="11"/>
  <c r="C215" i="11"/>
  <c r="H215" i="11"/>
  <c r="I215" i="11"/>
  <c r="L215" i="11"/>
  <c r="N215" i="11"/>
  <c r="P215" i="11"/>
  <c r="Q215" i="11"/>
  <c r="S215" i="11"/>
  <c r="T215" i="11"/>
  <c r="V215" i="11"/>
  <c r="W215" i="11"/>
  <c r="Y215" i="11"/>
  <c r="Z215" i="11"/>
  <c r="AB215" i="11"/>
  <c r="AC215" i="11"/>
  <c r="AE215" i="11"/>
  <c r="AF215" i="11"/>
  <c r="AH215" i="11"/>
  <c r="AI215" i="11"/>
  <c r="AK215" i="11"/>
  <c r="AL215" i="11"/>
  <c r="AN215" i="11"/>
  <c r="AO215" i="11"/>
  <c r="AQ215" i="11"/>
  <c r="AR215" i="11"/>
  <c r="AV215" i="11"/>
  <c r="C216" i="11"/>
  <c r="H216" i="11"/>
  <c r="I216" i="11"/>
  <c r="L216" i="11"/>
  <c r="N216" i="11"/>
  <c r="P216" i="11"/>
  <c r="Q216" i="11"/>
  <c r="S216" i="11"/>
  <c r="T216" i="11"/>
  <c r="V216" i="11"/>
  <c r="W216" i="11"/>
  <c r="Y216" i="11"/>
  <c r="Z216" i="11"/>
  <c r="AB216" i="11"/>
  <c r="AC216" i="11"/>
  <c r="AE216" i="11"/>
  <c r="AF216" i="11"/>
  <c r="AH216" i="11"/>
  <c r="AI216" i="11"/>
  <c r="AK216" i="11"/>
  <c r="AL216" i="11"/>
  <c r="AN216" i="11"/>
  <c r="AO216" i="11"/>
  <c r="AQ216" i="11"/>
  <c r="AR216" i="11"/>
  <c r="AV216" i="11"/>
  <c r="C217" i="11"/>
  <c r="H217" i="11"/>
  <c r="I217" i="11"/>
  <c r="L217" i="11"/>
  <c r="N217" i="11"/>
  <c r="P217" i="11"/>
  <c r="Q217" i="11"/>
  <c r="S217" i="11"/>
  <c r="T217" i="11"/>
  <c r="V217" i="11"/>
  <c r="W217" i="11"/>
  <c r="Y217" i="11"/>
  <c r="Z217" i="11"/>
  <c r="AB217" i="11"/>
  <c r="AC217" i="11"/>
  <c r="AE217" i="11"/>
  <c r="AF217" i="11"/>
  <c r="AH217" i="11"/>
  <c r="AI217" i="11"/>
  <c r="AK217" i="11"/>
  <c r="AL217" i="11"/>
  <c r="AN217" i="11"/>
  <c r="AO217" i="11"/>
  <c r="AQ217" i="11"/>
  <c r="AR217" i="11"/>
  <c r="AV217" i="11"/>
  <c r="C218" i="11"/>
  <c r="H218" i="11"/>
  <c r="I218" i="11"/>
  <c r="L218" i="11"/>
  <c r="N218" i="11"/>
  <c r="P218" i="11"/>
  <c r="Q218" i="11"/>
  <c r="S218" i="11"/>
  <c r="T218" i="11"/>
  <c r="V218" i="11"/>
  <c r="W218" i="11"/>
  <c r="Y218" i="11"/>
  <c r="Z218" i="11"/>
  <c r="AB218" i="11"/>
  <c r="AC218" i="11"/>
  <c r="AE218" i="11"/>
  <c r="AF218" i="11"/>
  <c r="AH218" i="11"/>
  <c r="AI218" i="11"/>
  <c r="AK218" i="11"/>
  <c r="AL218" i="11"/>
  <c r="AN218" i="11"/>
  <c r="AO218" i="11"/>
  <c r="AQ218" i="11"/>
  <c r="AR218" i="11"/>
  <c r="AV218" i="11"/>
  <c r="C219" i="11"/>
  <c r="H219" i="11"/>
  <c r="I219" i="11"/>
  <c r="L219" i="11"/>
  <c r="N219" i="11"/>
  <c r="P219" i="11"/>
  <c r="Q219" i="11"/>
  <c r="S219" i="11"/>
  <c r="T219" i="11"/>
  <c r="V219" i="11"/>
  <c r="W219" i="11"/>
  <c r="Y219" i="11"/>
  <c r="Z219" i="11"/>
  <c r="AB219" i="11"/>
  <c r="AC219" i="11"/>
  <c r="AE219" i="11"/>
  <c r="AF219" i="11"/>
  <c r="AH219" i="11"/>
  <c r="AI219" i="11"/>
  <c r="AK219" i="11"/>
  <c r="AL219" i="11"/>
  <c r="AN219" i="11"/>
  <c r="AO219" i="11"/>
  <c r="AQ219" i="11"/>
  <c r="AR219" i="11"/>
  <c r="AV219" i="11"/>
  <c r="C220" i="11"/>
  <c r="H220" i="11"/>
  <c r="I220" i="11"/>
  <c r="L220" i="11"/>
  <c r="N220" i="11"/>
  <c r="P220" i="11"/>
  <c r="Q220" i="11"/>
  <c r="S220" i="11"/>
  <c r="T220" i="11"/>
  <c r="V220" i="11"/>
  <c r="W220" i="11"/>
  <c r="Y220" i="11"/>
  <c r="Z220" i="11"/>
  <c r="AB220" i="11"/>
  <c r="AC220" i="11"/>
  <c r="AE220" i="11"/>
  <c r="AF220" i="11"/>
  <c r="AH220" i="11"/>
  <c r="AI220" i="11"/>
  <c r="AK220" i="11"/>
  <c r="AL220" i="11"/>
  <c r="AN220" i="11"/>
  <c r="AO220" i="11"/>
  <c r="AQ220" i="11"/>
  <c r="AR220" i="11"/>
  <c r="AV220" i="11"/>
  <c r="C221" i="11"/>
  <c r="H221" i="11"/>
  <c r="I221" i="11"/>
  <c r="L221" i="11"/>
  <c r="N221" i="11"/>
  <c r="P221" i="11"/>
  <c r="Q221" i="11"/>
  <c r="S221" i="11"/>
  <c r="T221" i="11"/>
  <c r="V221" i="11"/>
  <c r="W221" i="11"/>
  <c r="Y221" i="11"/>
  <c r="Z221" i="11"/>
  <c r="AB221" i="11"/>
  <c r="AC221" i="11"/>
  <c r="AE221" i="11"/>
  <c r="AF221" i="11"/>
  <c r="AH221" i="11"/>
  <c r="AI221" i="11"/>
  <c r="AK221" i="11"/>
  <c r="AL221" i="11"/>
  <c r="AN221" i="11"/>
  <c r="AO221" i="11"/>
  <c r="AQ221" i="11"/>
  <c r="AR221" i="11"/>
  <c r="AV221" i="11"/>
  <c r="C222" i="11"/>
  <c r="H222" i="11"/>
  <c r="I222" i="11"/>
  <c r="L222" i="11"/>
  <c r="N222" i="11"/>
  <c r="P222" i="11"/>
  <c r="Q222" i="11"/>
  <c r="S222" i="11"/>
  <c r="T222" i="11"/>
  <c r="V222" i="11"/>
  <c r="W222" i="11"/>
  <c r="Y222" i="11"/>
  <c r="Z222" i="11"/>
  <c r="AB222" i="11"/>
  <c r="AC222" i="11"/>
  <c r="AE222" i="11"/>
  <c r="AF222" i="11"/>
  <c r="AH222" i="11"/>
  <c r="AI222" i="11"/>
  <c r="AK222" i="11"/>
  <c r="AL222" i="11"/>
  <c r="AN222" i="11"/>
  <c r="AO222" i="11"/>
  <c r="AQ222" i="11"/>
  <c r="AR222" i="11"/>
  <c r="AV222" i="11"/>
  <c r="C223" i="11"/>
  <c r="H223" i="11"/>
  <c r="I223" i="11"/>
  <c r="L223" i="11"/>
  <c r="N223" i="11"/>
  <c r="P223" i="11"/>
  <c r="Q223" i="11"/>
  <c r="S223" i="11"/>
  <c r="T223" i="11"/>
  <c r="V223" i="11"/>
  <c r="W223" i="11"/>
  <c r="Y223" i="11"/>
  <c r="Z223" i="11"/>
  <c r="AB223" i="11"/>
  <c r="AC223" i="11"/>
  <c r="AE223" i="11"/>
  <c r="AF223" i="11"/>
  <c r="AH223" i="11"/>
  <c r="AI223" i="11"/>
  <c r="AK223" i="11"/>
  <c r="AL223" i="11"/>
  <c r="AN223" i="11"/>
  <c r="AO223" i="11"/>
  <c r="AQ223" i="11"/>
  <c r="AR223" i="11"/>
  <c r="AV223" i="11"/>
  <c r="C224" i="11"/>
  <c r="H224" i="11"/>
  <c r="I224" i="11"/>
  <c r="L224" i="11"/>
  <c r="N224" i="11"/>
  <c r="P224" i="11"/>
  <c r="Q224" i="11"/>
  <c r="S224" i="11"/>
  <c r="T224" i="11"/>
  <c r="V224" i="11"/>
  <c r="W224" i="11"/>
  <c r="Y224" i="11"/>
  <c r="Z224" i="11"/>
  <c r="AB224" i="11"/>
  <c r="AC224" i="11"/>
  <c r="AE224" i="11"/>
  <c r="AF224" i="11"/>
  <c r="AH224" i="11"/>
  <c r="AI224" i="11"/>
  <c r="AK224" i="11"/>
  <c r="AL224" i="11"/>
  <c r="AN224" i="11"/>
  <c r="AO224" i="11"/>
  <c r="AQ224" i="11"/>
  <c r="AR224" i="11"/>
  <c r="AV224" i="11"/>
  <c r="C225" i="11"/>
  <c r="H225" i="11"/>
  <c r="I225" i="11"/>
  <c r="L225" i="11"/>
  <c r="N225" i="11"/>
  <c r="P225" i="11"/>
  <c r="Q225" i="11"/>
  <c r="S225" i="11"/>
  <c r="T225" i="11"/>
  <c r="V225" i="11"/>
  <c r="W225" i="11"/>
  <c r="Y225" i="11"/>
  <c r="Z225" i="11"/>
  <c r="AB225" i="11"/>
  <c r="AC225" i="11"/>
  <c r="AE225" i="11"/>
  <c r="AF225" i="11"/>
  <c r="AH225" i="11"/>
  <c r="AI225" i="11"/>
  <c r="AK225" i="11"/>
  <c r="AL225" i="11"/>
  <c r="AN225" i="11"/>
  <c r="AO225" i="11"/>
  <c r="AQ225" i="11"/>
  <c r="AR225" i="11"/>
  <c r="AV225" i="11"/>
  <c r="C226" i="11"/>
  <c r="H226" i="11"/>
  <c r="I226" i="11"/>
  <c r="L226" i="11"/>
  <c r="N226" i="11"/>
  <c r="P226" i="11"/>
  <c r="Q226" i="11"/>
  <c r="S226" i="11"/>
  <c r="T226" i="11"/>
  <c r="V226" i="11"/>
  <c r="W226" i="11"/>
  <c r="Y226" i="11"/>
  <c r="Z226" i="11"/>
  <c r="AB226" i="11"/>
  <c r="AC226" i="11"/>
  <c r="AE226" i="11"/>
  <c r="AF226" i="11"/>
  <c r="AH226" i="11"/>
  <c r="AI226" i="11"/>
  <c r="AK226" i="11"/>
  <c r="AL226" i="11"/>
  <c r="AN226" i="11"/>
  <c r="AO226" i="11"/>
  <c r="AQ226" i="11"/>
  <c r="AR226" i="11"/>
  <c r="AV226" i="11"/>
  <c r="C227" i="11"/>
  <c r="H227" i="11"/>
  <c r="I227" i="11"/>
  <c r="L227" i="11"/>
  <c r="N227" i="11"/>
  <c r="P227" i="11"/>
  <c r="Q227" i="11"/>
  <c r="S227" i="11"/>
  <c r="T227" i="11"/>
  <c r="V227" i="11"/>
  <c r="W227" i="11"/>
  <c r="Y227" i="11"/>
  <c r="Z227" i="11"/>
  <c r="AB227" i="11"/>
  <c r="AC227" i="11"/>
  <c r="AE227" i="11"/>
  <c r="AF227" i="11"/>
  <c r="AH227" i="11"/>
  <c r="AI227" i="11"/>
  <c r="AK227" i="11"/>
  <c r="AL227" i="11"/>
  <c r="AN227" i="11"/>
  <c r="AO227" i="11"/>
  <c r="AQ227" i="11"/>
  <c r="AR227" i="11"/>
  <c r="AV227" i="11"/>
  <c r="C228" i="11"/>
  <c r="H228" i="11"/>
  <c r="I228" i="11"/>
  <c r="L228" i="11"/>
  <c r="N228" i="11"/>
  <c r="P228" i="11"/>
  <c r="Q228" i="11"/>
  <c r="S228" i="11"/>
  <c r="T228" i="11"/>
  <c r="V228" i="11"/>
  <c r="W228" i="11"/>
  <c r="Y228" i="11"/>
  <c r="Z228" i="11"/>
  <c r="AB228" i="11"/>
  <c r="AC228" i="11"/>
  <c r="AE228" i="11"/>
  <c r="AF228" i="11"/>
  <c r="AH228" i="11"/>
  <c r="AI228" i="11"/>
  <c r="AK228" i="11"/>
  <c r="AL228" i="11"/>
  <c r="AN228" i="11"/>
  <c r="AO228" i="11"/>
  <c r="AQ228" i="11"/>
  <c r="AR228" i="11"/>
  <c r="AV228" i="11"/>
  <c r="C229" i="11"/>
  <c r="H229" i="11"/>
  <c r="I229" i="11"/>
  <c r="L229" i="11"/>
  <c r="N229" i="11"/>
  <c r="P229" i="11"/>
  <c r="Q229" i="11"/>
  <c r="S229" i="11"/>
  <c r="T229" i="11"/>
  <c r="V229" i="11"/>
  <c r="W229" i="11"/>
  <c r="Y229" i="11"/>
  <c r="Z229" i="11"/>
  <c r="AB229" i="11"/>
  <c r="AC229" i="11"/>
  <c r="AE229" i="11"/>
  <c r="AF229" i="11"/>
  <c r="AH229" i="11"/>
  <c r="AI229" i="11"/>
  <c r="AK229" i="11"/>
  <c r="AL229" i="11"/>
  <c r="AN229" i="11"/>
  <c r="AO229" i="11"/>
  <c r="AQ229" i="11"/>
  <c r="AR229" i="11"/>
  <c r="AV229" i="11"/>
  <c r="C230" i="11"/>
  <c r="H230" i="11"/>
  <c r="I230" i="11"/>
  <c r="L230" i="11"/>
  <c r="N230" i="11"/>
  <c r="P230" i="11"/>
  <c r="Q230" i="11"/>
  <c r="S230" i="11"/>
  <c r="T230" i="11"/>
  <c r="V230" i="11"/>
  <c r="W230" i="11"/>
  <c r="Y230" i="11"/>
  <c r="Z230" i="11"/>
  <c r="AB230" i="11"/>
  <c r="AC230" i="11"/>
  <c r="AE230" i="11"/>
  <c r="AF230" i="11"/>
  <c r="AH230" i="11"/>
  <c r="AI230" i="11"/>
  <c r="AK230" i="11"/>
  <c r="AL230" i="11"/>
  <c r="AN230" i="11"/>
  <c r="AO230" i="11"/>
  <c r="AQ230" i="11"/>
  <c r="AR230" i="11"/>
  <c r="AV230" i="11"/>
  <c r="C231" i="11"/>
  <c r="H231" i="11"/>
  <c r="I231" i="11"/>
  <c r="L231" i="11"/>
  <c r="N231" i="11"/>
  <c r="P231" i="11"/>
  <c r="Q231" i="11"/>
  <c r="S231" i="11"/>
  <c r="T231" i="11"/>
  <c r="V231" i="11"/>
  <c r="W231" i="11"/>
  <c r="Y231" i="11"/>
  <c r="Z231" i="11"/>
  <c r="AB231" i="11"/>
  <c r="AC231" i="11"/>
  <c r="AE231" i="11"/>
  <c r="AF231" i="11"/>
  <c r="AH231" i="11"/>
  <c r="AI231" i="11"/>
  <c r="AK231" i="11"/>
  <c r="AL231" i="11"/>
  <c r="AN231" i="11"/>
  <c r="AO231" i="11"/>
  <c r="AQ231" i="11"/>
  <c r="AR231" i="11"/>
  <c r="AV231" i="11"/>
  <c r="C232" i="11"/>
  <c r="H232" i="11"/>
  <c r="I232" i="11"/>
  <c r="L232" i="11"/>
  <c r="N232" i="11"/>
  <c r="P232" i="11"/>
  <c r="Q232" i="11"/>
  <c r="S232" i="11"/>
  <c r="T232" i="11"/>
  <c r="V232" i="11"/>
  <c r="W232" i="11"/>
  <c r="Y232" i="11"/>
  <c r="Z232" i="11"/>
  <c r="AB232" i="11"/>
  <c r="AC232" i="11"/>
  <c r="AE232" i="11"/>
  <c r="AF232" i="11"/>
  <c r="AH232" i="11"/>
  <c r="AI232" i="11"/>
  <c r="AK232" i="11"/>
  <c r="AL232" i="11"/>
  <c r="AN232" i="11"/>
  <c r="AO232" i="11"/>
  <c r="AQ232" i="11"/>
  <c r="AR232" i="11"/>
  <c r="AV232" i="11"/>
  <c r="C233" i="11"/>
  <c r="H233" i="11"/>
  <c r="I233" i="11"/>
  <c r="L233" i="11"/>
  <c r="N233" i="11"/>
  <c r="P233" i="11"/>
  <c r="Q233" i="11"/>
  <c r="S233" i="11"/>
  <c r="T233" i="11"/>
  <c r="V233" i="11"/>
  <c r="W233" i="11"/>
  <c r="Y233" i="11"/>
  <c r="Z233" i="11"/>
  <c r="AB233" i="11"/>
  <c r="AC233" i="11"/>
  <c r="AE233" i="11"/>
  <c r="AF233" i="11"/>
  <c r="AH233" i="11"/>
  <c r="AI233" i="11"/>
  <c r="AK233" i="11"/>
  <c r="AL233" i="11"/>
  <c r="AN233" i="11"/>
  <c r="AO233" i="11"/>
  <c r="AQ233" i="11"/>
  <c r="AR233" i="11"/>
  <c r="AV233" i="11"/>
  <c r="C234" i="11"/>
  <c r="H234" i="11"/>
  <c r="I234" i="11"/>
  <c r="L234" i="11"/>
  <c r="N234" i="11"/>
  <c r="P234" i="11"/>
  <c r="Q234" i="11"/>
  <c r="S234" i="11"/>
  <c r="T234" i="11"/>
  <c r="V234" i="11"/>
  <c r="W234" i="11"/>
  <c r="Y234" i="11"/>
  <c r="Z234" i="11"/>
  <c r="AB234" i="11"/>
  <c r="AC234" i="11"/>
  <c r="AE234" i="11"/>
  <c r="AF234" i="11"/>
  <c r="AH234" i="11"/>
  <c r="AI234" i="11"/>
  <c r="AK234" i="11"/>
  <c r="AL234" i="11"/>
  <c r="AN234" i="11"/>
  <c r="AO234" i="11"/>
  <c r="AQ234" i="11"/>
  <c r="AR234" i="11"/>
  <c r="AV234" i="11"/>
  <c r="C235" i="11"/>
  <c r="H235" i="11"/>
  <c r="I235" i="11"/>
  <c r="L235" i="11"/>
  <c r="N235" i="11"/>
  <c r="P235" i="11"/>
  <c r="Q235" i="11"/>
  <c r="S235" i="11"/>
  <c r="T235" i="11"/>
  <c r="V235" i="11"/>
  <c r="W235" i="11"/>
  <c r="Y235" i="11"/>
  <c r="Z235" i="11"/>
  <c r="AB235" i="11"/>
  <c r="AC235" i="11"/>
  <c r="AE235" i="11"/>
  <c r="AF235" i="11"/>
  <c r="AH235" i="11"/>
  <c r="AI235" i="11"/>
  <c r="AK235" i="11"/>
  <c r="AL235" i="11"/>
  <c r="AN235" i="11"/>
  <c r="AO235" i="11"/>
  <c r="AQ235" i="11"/>
  <c r="AR235" i="11"/>
  <c r="AV235" i="11"/>
  <c r="C236" i="11"/>
  <c r="H236" i="11"/>
  <c r="I236" i="11"/>
  <c r="L236" i="11"/>
  <c r="N236" i="11"/>
  <c r="P236" i="11"/>
  <c r="Q236" i="11"/>
  <c r="S236" i="11"/>
  <c r="T236" i="11"/>
  <c r="V236" i="11"/>
  <c r="W236" i="11"/>
  <c r="Y236" i="11"/>
  <c r="Z236" i="11"/>
  <c r="AB236" i="11"/>
  <c r="AC236" i="11"/>
  <c r="AE236" i="11"/>
  <c r="AF236" i="11"/>
  <c r="AH236" i="11"/>
  <c r="AI236" i="11"/>
  <c r="AK236" i="11"/>
  <c r="AL236" i="11"/>
  <c r="AN236" i="11"/>
  <c r="AO236" i="11"/>
  <c r="AQ236" i="11"/>
  <c r="AR236" i="11"/>
  <c r="AV236" i="11"/>
  <c r="C237" i="11"/>
  <c r="H237" i="11"/>
  <c r="I237" i="11"/>
  <c r="L237" i="11"/>
  <c r="N237" i="11"/>
  <c r="P237" i="11"/>
  <c r="Q237" i="11"/>
  <c r="S237" i="11"/>
  <c r="T237" i="11"/>
  <c r="V237" i="11"/>
  <c r="W237" i="11"/>
  <c r="Y237" i="11"/>
  <c r="Z237" i="11"/>
  <c r="AB237" i="11"/>
  <c r="AC237" i="11"/>
  <c r="AE237" i="11"/>
  <c r="AF237" i="11"/>
  <c r="AH237" i="11"/>
  <c r="AI237" i="11"/>
  <c r="AK237" i="11"/>
  <c r="AL237" i="11"/>
  <c r="AN237" i="11"/>
  <c r="AO237" i="11"/>
  <c r="AQ237" i="11"/>
  <c r="AR237" i="11"/>
  <c r="AV237" i="11"/>
  <c r="C238" i="11"/>
  <c r="H238" i="11"/>
  <c r="I238" i="11"/>
  <c r="L238" i="11"/>
  <c r="N238" i="11"/>
  <c r="P238" i="11"/>
  <c r="Q238" i="11"/>
  <c r="S238" i="11"/>
  <c r="T238" i="11"/>
  <c r="V238" i="11"/>
  <c r="W238" i="11"/>
  <c r="Y238" i="11"/>
  <c r="Z238" i="11"/>
  <c r="AB238" i="11"/>
  <c r="AC238" i="11"/>
  <c r="AE238" i="11"/>
  <c r="AF238" i="11"/>
  <c r="AH238" i="11"/>
  <c r="AI238" i="11"/>
  <c r="AK238" i="11"/>
  <c r="AL238" i="11"/>
  <c r="AN238" i="11"/>
  <c r="AO238" i="11"/>
  <c r="AQ238" i="11"/>
  <c r="AR238" i="11"/>
  <c r="AV238" i="11"/>
  <c r="C239" i="11"/>
  <c r="H239" i="11"/>
  <c r="I239" i="11"/>
  <c r="L239" i="11"/>
  <c r="N239" i="11"/>
  <c r="P239" i="11"/>
  <c r="Q239" i="11"/>
  <c r="S239" i="11"/>
  <c r="T239" i="11"/>
  <c r="V239" i="11"/>
  <c r="W239" i="11"/>
  <c r="Y239" i="11"/>
  <c r="Z239" i="11"/>
  <c r="AB239" i="11"/>
  <c r="AC239" i="11"/>
  <c r="AE239" i="11"/>
  <c r="AF239" i="11"/>
  <c r="AH239" i="11"/>
  <c r="AI239" i="11"/>
  <c r="AK239" i="11"/>
  <c r="AL239" i="11"/>
  <c r="AN239" i="11"/>
  <c r="AO239" i="11"/>
  <c r="AQ239" i="11"/>
  <c r="AR239" i="11"/>
  <c r="AV239" i="11"/>
  <c r="C240" i="11"/>
  <c r="H240" i="11"/>
  <c r="I240" i="11"/>
  <c r="L240" i="11"/>
  <c r="N240" i="11"/>
  <c r="P240" i="11"/>
  <c r="Q240" i="11"/>
  <c r="S240" i="11"/>
  <c r="T240" i="11"/>
  <c r="V240" i="11"/>
  <c r="W240" i="11"/>
  <c r="Y240" i="11"/>
  <c r="Z240" i="11"/>
  <c r="AB240" i="11"/>
  <c r="AC240" i="11"/>
  <c r="AE240" i="11"/>
  <c r="AF240" i="11"/>
  <c r="AH240" i="11"/>
  <c r="AI240" i="11"/>
  <c r="AK240" i="11"/>
  <c r="AL240" i="11"/>
  <c r="AN240" i="11"/>
  <c r="AO240" i="11"/>
  <c r="AQ240" i="11"/>
  <c r="AR240" i="11"/>
  <c r="AV240" i="11"/>
  <c r="C241" i="11"/>
  <c r="H241" i="11"/>
  <c r="I241" i="11"/>
  <c r="L241" i="11"/>
  <c r="N241" i="11"/>
  <c r="P241" i="11"/>
  <c r="Q241" i="11"/>
  <c r="S241" i="11"/>
  <c r="T241" i="11"/>
  <c r="V241" i="11"/>
  <c r="W241" i="11"/>
  <c r="Y241" i="11"/>
  <c r="Z241" i="11"/>
  <c r="AB241" i="11"/>
  <c r="AC241" i="11"/>
  <c r="AE241" i="11"/>
  <c r="AF241" i="11"/>
  <c r="AH241" i="11"/>
  <c r="AI241" i="11"/>
  <c r="AK241" i="11"/>
  <c r="AL241" i="11"/>
  <c r="AN241" i="11"/>
  <c r="AO241" i="11"/>
  <c r="AQ241" i="11"/>
  <c r="AR241" i="11"/>
  <c r="AV241" i="11"/>
  <c r="C242" i="11"/>
  <c r="H242" i="11"/>
  <c r="I242" i="11"/>
  <c r="L242" i="11"/>
  <c r="N242" i="11"/>
  <c r="P242" i="11"/>
  <c r="Q242" i="11"/>
  <c r="S242" i="11"/>
  <c r="T242" i="11"/>
  <c r="V242" i="11"/>
  <c r="W242" i="11"/>
  <c r="Y242" i="11"/>
  <c r="Z242" i="11"/>
  <c r="AB242" i="11"/>
  <c r="AC242" i="11"/>
  <c r="AE242" i="11"/>
  <c r="AF242" i="11"/>
  <c r="AH242" i="11"/>
  <c r="AI242" i="11"/>
  <c r="AK242" i="11"/>
  <c r="AL242" i="11"/>
  <c r="AN242" i="11"/>
  <c r="AO242" i="11"/>
  <c r="AQ242" i="11"/>
  <c r="AR242" i="11"/>
  <c r="AV242" i="11"/>
  <c r="C243" i="11"/>
  <c r="H243" i="11"/>
  <c r="I243" i="11"/>
  <c r="L243" i="11"/>
  <c r="N243" i="11"/>
  <c r="P243" i="11"/>
  <c r="Q243" i="11"/>
  <c r="S243" i="11"/>
  <c r="T243" i="11"/>
  <c r="V243" i="11"/>
  <c r="W243" i="11"/>
  <c r="Y243" i="11"/>
  <c r="Z243" i="11"/>
  <c r="AB243" i="11"/>
  <c r="AC243" i="11"/>
  <c r="AE243" i="11"/>
  <c r="AF243" i="11"/>
  <c r="AH243" i="11"/>
  <c r="AI243" i="11"/>
  <c r="AK243" i="11"/>
  <c r="AL243" i="11"/>
  <c r="AN243" i="11"/>
  <c r="AO243" i="11"/>
  <c r="AQ243" i="11"/>
  <c r="AR243" i="11"/>
  <c r="AV243" i="11"/>
  <c r="C244" i="11"/>
  <c r="H244" i="11"/>
  <c r="I244" i="11"/>
  <c r="L244" i="11"/>
  <c r="N244" i="11"/>
  <c r="P244" i="11"/>
  <c r="Q244" i="11"/>
  <c r="S244" i="11"/>
  <c r="T244" i="11"/>
  <c r="V244" i="11"/>
  <c r="W244" i="11"/>
  <c r="Y244" i="11"/>
  <c r="Z244" i="11"/>
  <c r="AB244" i="11"/>
  <c r="AC244" i="11"/>
  <c r="AE244" i="11"/>
  <c r="AF244" i="11"/>
  <c r="AH244" i="11"/>
  <c r="AI244" i="11"/>
  <c r="AK244" i="11"/>
  <c r="AL244" i="11"/>
  <c r="AN244" i="11"/>
  <c r="AO244" i="11"/>
  <c r="AQ244" i="11"/>
  <c r="AR244" i="11"/>
  <c r="AV244" i="11"/>
  <c r="C245" i="11"/>
  <c r="H245" i="11"/>
  <c r="I245" i="11"/>
  <c r="L245" i="11"/>
  <c r="N245" i="11"/>
  <c r="P245" i="11"/>
  <c r="Q245" i="11"/>
  <c r="S245" i="11"/>
  <c r="T245" i="11"/>
  <c r="V245" i="11"/>
  <c r="W245" i="11"/>
  <c r="Y245" i="11"/>
  <c r="Z245" i="11"/>
  <c r="AB245" i="11"/>
  <c r="AC245" i="11"/>
  <c r="AE245" i="11"/>
  <c r="AF245" i="11"/>
  <c r="AH245" i="11"/>
  <c r="AI245" i="11"/>
  <c r="AK245" i="11"/>
  <c r="AL245" i="11"/>
  <c r="AN245" i="11"/>
  <c r="AO245" i="11"/>
  <c r="AQ245" i="11"/>
  <c r="AR245" i="11"/>
  <c r="AV245" i="11"/>
  <c r="C246" i="11"/>
  <c r="H246" i="11"/>
  <c r="I246" i="11"/>
  <c r="L246" i="11"/>
  <c r="N246" i="11"/>
  <c r="P246" i="11"/>
  <c r="Q246" i="11"/>
  <c r="S246" i="11"/>
  <c r="T246" i="11"/>
  <c r="V246" i="11"/>
  <c r="W246" i="11"/>
  <c r="Y246" i="11"/>
  <c r="Z246" i="11"/>
  <c r="AB246" i="11"/>
  <c r="AC246" i="11"/>
  <c r="AE246" i="11"/>
  <c r="AF246" i="11"/>
  <c r="AH246" i="11"/>
  <c r="AI246" i="11"/>
  <c r="AK246" i="11"/>
  <c r="AL246" i="11"/>
  <c r="AN246" i="11"/>
  <c r="AO246" i="11"/>
  <c r="AQ246" i="11"/>
  <c r="AR246" i="11"/>
  <c r="AV246" i="11"/>
  <c r="C247" i="11"/>
  <c r="H247" i="11"/>
  <c r="I247" i="11"/>
  <c r="L247" i="11"/>
  <c r="N247" i="11"/>
  <c r="P247" i="11"/>
  <c r="Q247" i="11"/>
  <c r="S247" i="11"/>
  <c r="T247" i="11"/>
  <c r="V247" i="11"/>
  <c r="W247" i="11"/>
  <c r="Y247" i="11"/>
  <c r="Z247" i="11"/>
  <c r="AB247" i="11"/>
  <c r="AC247" i="11"/>
  <c r="AE247" i="11"/>
  <c r="AF247" i="11"/>
  <c r="AH247" i="11"/>
  <c r="AI247" i="11"/>
  <c r="AK247" i="11"/>
  <c r="AL247" i="11"/>
  <c r="AN247" i="11"/>
  <c r="AO247" i="11"/>
  <c r="AQ247" i="11"/>
  <c r="AR247" i="11"/>
  <c r="AV247" i="11"/>
  <c r="C248" i="11"/>
  <c r="H248" i="11"/>
  <c r="I248" i="11"/>
  <c r="L248" i="11"/>
  <c r="N248" i="11"/>
  <c r="P248" i="11"/>
  <c r="Q248" i="11"/>
  <c r="S248" i="11"/>
  <c r="T248" i="11"/>
  <c r="V248" i="11"/>
  <c r="W248" i="11"/>
  <c r="Y248" i="11"/>
  <c r="Z248" i="11"/>
  <c r="AB248" i="11"/>
  <c r="AC248" i="11"/>
  <c r="AE248" i="11"/>
  <c r="AF248" i="11"/>
  <c r="AH248" i="11"/>
  <c r="AI248" i="11"/>
  <c r="AK248" i="11"/>
  <c r="AL248" i="11"/>
  <c r="AN248" i="11"/>
  <c r="AO248" i="11"/>
  <c r="AQ248" i="11"/>
  <c r="AR248" i="11"/>
  <c r="AV248" i="11"/>
  <c r="C249" i="11"/>
  <c r="H249" i="11"/>
  <c r="I249" i="11"/>
  <c r="L249" i="11"/>
  <c r="N249" i="11"/>
  <c r="P249" i="11"/>
  <c r="Q249" i="11"/>
  <c r="S249" i="11"/>
  <c r="T249" i="11"/>
  <c r="V249" i="11"/>
  <c r="W249" i="11"/>
  <c r="Y249" i="11"/>
  <c r="Z249" i="11"/>
  <c r="AB249" i="11"/>
  <c r="AC249" i="11"/>
  <c r="AE249" i="11"/>
  <c r="AF249" i="11"/>
  <c r="AH249" i="11"/>
  <c r="AI249" i="11"/>
  <c r="AK249" i="11"/>
  <c r="AL249" i="11"/>
  <c r="AN249" i="11"/>
  <c r="AO249" i="11"/>
  <c r="AQ249" i="11"/>
  <c r="AR249" i="11"/>
  <c r="AV249" i="11"/>
  <c r="C250" i="11"/>
  <c r="H250" i="11"/>
  <c r="I250" i="11"/>
  <c r="L250" i="11"/>
  <c r="N250" i="11"/>
  <c r="P250" i="11"/>
  <c r="Q250" i="11"/>
  <c r="S250" i="11"/>
  <c r="T250" i="11"/>
  <c r="V250" i="11"/>
  <c r="W250" i="11"/>
  <c r="Y250" i="11"/>
  <c r="Z250" i="11"/>
  <c r="AB250" i="11"/>
  <c r="AC250" i="11"/>
  <c r="AE250" i="11"/>
  <c r="AF250" i="11"/>
  <c r="AH250" i="11"/>
  <c r="AI250" i="11"/>
  <c r="AK250" i="11"/>
  <c r="AL250" i="11"/>
  <c r="AN250" i="11"/>
  <c r="AO250" i="11"/>
  <c r="AQ250" i="11"/>
  <c r="AR250" i="11"/>
  <c r="AV250" i="11"/>
  <c r="C251" i="11"/>
  <c r="H251" i="11"/>
  <c r="I251" i="11"/>
  <c r="L251" i="11"/>
  <c r="N251" i="11"/>
  <c r="P251" i="11"/>
  <c r="Q251" i="11"/>
  <c r="S251" i="11"/>
  <c r="T251" i="11"/>
  <c r="V251" i="11"/>
  <c r="W251" i="11"/>
  <c r="Y251" i="11"/>
  <c r="Z251" i="11"/>
  <c r="AB251" i="11"/>
  <c r="AC251" i="11"/>
  <c r="AE251" i="11"/>
  <c r="AF251" i="11"/>
  <c r="AH251" i="11"/>
  <c r="AI251" i="11"/>
  <c r="AK251" i="11"/>
  <c r="AL251" i="11"/>
  <c r="AN251" i="11"/>
  <c r="AO251" i="11"/>
  <c r="AQ251" i="11"/>
  <c r="AR251" i="11"/>
  <c r="AV251" i="11"/>
  <c r="C252" i="11"/>
  <c r="H252" i="11"/>
  <c r="I252" i="11"/>
  <c r="L252" i="11"/>
  <c r="N252" i="11"/>
  <c r="P252" i="11"/>
  <c r="Q252" i="11"/>
  <c r="S252" i="11"/>
  <c r="T252" i="11"/>
  <c r="V252" i="11"/>
  <c r="W252" i="11"/>
  <c r="Y252" i="11"/>
  <c r="Z252" i="11"/>
  <c r="AB252" i="11"/>
  <c r="AC252" i="11"/>
  <c r="AE252" i="11"/>
  <c r="AF252" i="11"/>
  <c r="AH252" i="11"/>
  <c r="AI252" i="11"/>
  <c r="AK252" i="11"/>
  <c r="AL252" i="11"/>
  <c r="AN252" i="11"/>
  <c r="AQ252" i="11"/>
  <c r="AR252" i="11"/>
  <c r="AV252" i="11"/>
  <c r="C253" i="11"/>
  <c r="H253" i="11"/>
  <c r="I253" i="11"/>
  <c r="L253" i="11"/>
  <c r="N253" i="11"/>
  <c r="P253" i="11"/>
  <c r="Q253" i="11"/>
  <c r="S253" i="11"/>
  <c r="T253" i="11"/>
  <c r="V253" i="11"/>
  <c r="W253" i="11"/>
  <c r="Y253" i="11"/>
  <c r="Z253" i="11"/>
  <c r="AB253" i="11"/>
  <c r="AC253" i="11"/>
  <c r="AE253" i="11"/>
  <c r="AF253" i="11"/>
  <c r="AH253" i="11"/>
  <c r="AI253" i="11"/>
  <c r="AK253" i="11"/>
  <c r="AL253" i="11"/>
  <c r="AN253" i="11"/>
  <c r="AQ253" i="11"/>
  <c r="AR253" i="11"/>
  <c r="AV253" i="11"/>
  <c r="C254" i="11"/>
  <c r="H254" i="11"/>
  <c r="I254" i="11"/>
  <c r="L254" i="11"/>
  <c r="N254" i="11"/>
  <c r="P254" i="11"/>
  <c r="Q254" i="11"/>
  <c r="S254" i="11"/>
  <c r="T254" i="11"/>
  <c r="V254" i="11"/>
  <c r="W254" i="11"/>
  <c r="Y254" i="11"/>
  <c r="Z254" i="11"/>
  <c r="AB254" i="11"/>
  <c r="AC254" i="11"/>
  <c r="AE254" i="11"/>
  <c r="AF254" i="11"/>
  <c r="AH254" i="11"/>
  <c r="AI254" i="11"/>
  <c r="AK254" i="11"/>
  <c r="AL254" i="11"/>
  <c r="AN254" i="11"/>
  <c r="AQ254" i="11"/>
  <c r="AR254" i="11"/>
  <c r="AV254" i="11"/>
  <c r="C255" i="11"/>
  <c r="H255" i="11"/>
  <c r="I255" i="11"/>
  <c r="L255" i="11"/>
  <c r="N255" i="11"/>
  <c r="P255" i="11"/>
  <c r="Q255" i="11"/>
  <c r="S255" i="11"/>
  <c r="T255" i="11"/>
  <c r="V255" i="11"/>
  <c r="W255" i="11"/>
  <c r="Y255" i="11"/>
  <c r="Z255" i="11"/>
  <c r="AB255" i="11"/>
  <c r="AC255" i="11"/>
  <c r="AE255" i="11"/>
  <c r="AF255" i="11"/>
  <c r="AH255" i="11"/>
  <c r="AI255" i="11"/>
  <c r="AK255" i="11"/>
  <c r="AL255" i="11"/>
  <c r="AN255" i="11"/>
  <c r="AQ255" i="11"/>
  <c r="AR255" i="11"/>
  <c r="C256" i="11"/>
  <c r="H256" i="11"/>
  <c r="I256" i="11"/>
  <c r="L256" i="11"/>
  <c r="N256" i="11"/>
  <c r="P256" i="11"/>
  <c r="Q256" i="11"/>
  <c r="S256" i="11"/>
  <c r="T256" i="11"/>
  <c r="V256" i="11"/>
  <c r="W256" i="11"/>
  <c r="Y256" i="11"/>
  <c r="Z256" i="11"/>
  <c r="AB256" i="11"/>
  <c r="AC256" i="11"/>
  <c r="AE256" i="11"/>
  <c r="AF256" i="11"/>
  <c r="AH256" i="11"/>
  <c r="AI256" i="11"/>
  <c r="AK256" i="11"/>
  <c r="AL256" i="11"/>
  <c r="AN256" i="11"/>
  <c r="AQ256" i="11"/>
  <c r="AR256" i="11"/>
  <c r="C257" i="11"/>
  <c r="H257" i="11"/>
  <c r="I257" i="11"/>
  <c r="L257" i="11"/>
  <c r="N257" i="11"/>
  <c r="P257" i="11"/>
  <c r="Q257" i="11"/>
  <c r="S257" i="11"/>
  <c r="T257" i="11"/>
  <c r="V257" i="11"/>
  <c r="W257" i="11"/>
  <c r="Y257" i="11"/>
  <c r="Z257" i="11"/>
  <c r="AB257" i="11"/>
  <c r="AC257" i="11"/>
  <c r="AE257" i="11"/>
  <c r="AF257" i="11"/>
  <c r="AH257" i="11"/>
  <c r="AI257" i="11"/>
  <c r="AK257" i="11"/>
  <c r="AL257" i="11"/>
  <c r="AN257" i="11"/>
  <c r="AQ257" i="11"/>
  <c r="AR257" i="11"/>
  <c r="C258" i="11"/>
  <c r="H258" i="11"/>
  <c r="I258" i="11"/>
  <c r="L258" i="11"/>
  <c r="N258" i="11"/>
  <c r="P258" i="11"/>
  <c r="Q258" i="11"/>
  <c r="S258" i="11"/>
  <c r="T258" i="11"/>
  <c r="V258" i="11"/>
  <c r="W258" i="11"/>
  <c r="Y258" i="11"/>
  <c r="Z258" i="11"/>
  <c r="AB258" i="11"/>
  <c r="AC258" i="11"/>
  <c r="AE258" i="11"/>
  <c r="AF258" i="11"/>
  <c r="AH258" i="11"/>
  <c r="AI258" i="11"/>
  <c r="AK258" i="11"/>
  <c r="AL258" i="11"/>
  <c r="AN258" i="11"/>
  <c r="AQ258" i="11"/>
  <c r="AR258" i="11"/>
  <c r="C259" i="11"/>
  <c r="H259" i="11"/>
  <c r="I259" i="11"/>
  <c r="L259" i="11"/>
  <c r="N259" i="11"/>
  <c r="P259" i="11"/>
  <c r="Q259" i="11"/>
  <c r="S259" i="11"/>
  <c r="T259" i="11"/>
  <c r="V259" i="11"/>
  <c r="W259" i="11"/>
  <c r="Y259" i="11"/>
  <c r="Z259" i="11"/>
  <c r="AB259" i="11"/>
  <c r="AC259" i="11"/>
  <c r="AE259" i="11"/>
  <c r="AF259" i="11"/>
  <c r="AH259" i="11"/>
  <c r="AI259" i="11"/>
  <c r="AK259" i="11"/>
  <c r="AL259" i="11"/>
  <c r="AN259" i="11"/>
  <c r="AQ259" i="11"/>
  <c r="AR259" i="11"/>
  <c r="C260" i="11"/>
  <c r="H260" i="11"/>
  <c r="I260" i="11"/>
  <c r="L260" i="11"/>
  <c r="N260" i="11"/>
  <c r="P260" i="11"/>
  <c r="Q260" i="11"/>
  <c r="S260" i="11"/>
  <c r="T260" i="11"/>
  <c r="V260" i="11"/>
  <c r="W260" i="11"/>
  <c r="Y260" i="11"/>
  <c r="Z260" i="11"/>
  <c r="AB260" i="11"/>
  <c r="AC260" i="11"/>
  <c r="AE260" i="11"/>
  <c r="AF260" i="11"/>
  <c r="AH260" i="11"/>
  <c r="AI260" i="11"/>
  <c r="AK260" i="11"/>
  <c r="AL260" i="11"/>
  <c r="AN260" i="11"/>
  <c r="AQ260" i="11"/>
  <c r="AR260" i="11"/>
  <c r="C261" i="11"/>
  <c r="H261" i="11"/>
  <c r="I261" i="11"/>
  <c r="L261" i="11"/>
  <c r="N261" i="11"/>
  <c r="P261" i="11"/>
  <c r="Q261" i="11"/>
  <c r="S261" i="11"/>
  <c r="T261" i="11"/>
  <c r="V261" i="11"/>
  <c r="W261" i="11"/>
  <c r="Y261" i="11"/>
  <c r="Z261" i="11"/>
  <c r="AB261" i="11"/>
  <c r="AC261" i="11"/>
  <c r="AE261" i="11"/>
  <c r="AF261" i="11"/>
  <c r="AH261" i="11"/>
  <c r="AI261" i="11"/>
  <c r="AK261" i="11"/>
  <c r="AL261" i="11"/>
  <c r="AN261" i="11"/>
  <c r="AQ261" i="11"/>
  <c r="AR261" i="11"/>
  <c r="C262" i="11"/>
  <c r="H262" i="11"/>
  <c r="I262" i="11"/>
  <c r="L262" i="11"/>
  <c r="N262" i="11"/>
  <c r="P262" i="11"/>
  <c r="Q262" i="11"/>
  <c r="S262" i="11"/>
  <c r="T262" i="11"/>
  <c r="V262" i="11"/>
  <c r="W262" i="11"/>
  <c r="Y262" i="11"/>
  <c r="Z262" i="11"/>
  <c r="AB262" i="11"/>
  <c r="AC262" i="11"/>
  <c r="AE262" i="11"/>
  <c r="AF262" i="11"/>
  <c r="AH262" i="11"/>
  <c r="AI262" i="11"/>
  <c r="AK262" i="11"/>
  <c r="AL262" i="11"/>
  <c r="AN262" i="11"/>
  <c r="AQ262" i="11"/>
  <c r="AR262" i="11"/>
  <c r="C263" i="11"/>
  <c r="H263" i="11"/>
  <c r="I263" i="11"/>
  <c r="L263" i="11"/>
  <c r="N263" i="11"/>
  <c r="P263" i="11"/>
  <c r="Q263" i="11"/>
  <c r="S263" i="11"/>
  <c r="T263" i="11"/>
  <c r="V263" i="11"/>
  <c r="W263" i="11"/>
  <c r="Y263" i="11"/>
  <c r="Z263" i="11"/>
  <c r="AB263" i="11"/>
  <c r="AC263" i="11"/>
  <c r="AE263" i="11"/>
  <c r="AF263" i="11"/>
  <c r="AH263" i="11"/>
  <c r="AI263" i="11"/>
  <c r="AK263" i="11"/>
  <c r="AL263" i="11"/>
  <c r="AN263" i="11"/>
  <c r="AQ263" i="11"/>
  <c r="AR263" i="11"/>
  <c r="C264" i="11"/>
  <c r="H264" i="11"/>
  <c r="I264" i="11"/>
  <c r="L264" i="11"/>
  <c r="N264" i="11"/>
  <c r="P264" i="11"/>
  <c r="Q264" i="11"/>
  <c r="S264" i="11"/>
  <c r="T264" i="11"/>
  <c r="V264" i="11"/>
  <c r="W264" i="11"/>
  <c r="Y264" i="11"/>
  <c r="Z264" i="11"/>
  <c r="AB264" i="11"/>
  <c r="AC264" i="11"/>
  <c r="AE264" i="11"/>
  <c r="AF264" i="11"/>
  <c r="AH264" i="11"/>
  <c r="AI264" i="11"/>
  <c r="AK264" i="11"/>
  <c r="AL264" i="11"/>
  <c r="AN264" i="11"/>
  <c r="AQ264" i="11"/>
  <c r="AR264" i="11"/>
  <c r="C265" i="11"/>
  <c r="H265" i="11"/>
  <c r="I265" i="11"/>
  <c r="L265" i="11"/>
  <c r="N265" i="11"/>
  <c r="P265" i="11"/>
  <c r="Q265" i="11"/>
  <c r="S265" i="11"/>
  <c r="T265" i="11"/>
  <c r="V265" i="11"/>
  <c r="W265" i="11"/>
  <c r="Y265" i="11"/>
  <c r="Z265" i="11"/>
  <c r="AB265" i="11"/>
  <c r="AC265" i="11"/>
  <c r="AE265" i="11"/>
  <c r="AF265" i="11"/>
  <c r="AH265" i="11"/>
  <c r="AI265" i="11"/>
  <c r="AK265" i="11"/>
  <c r="AL265" i="11"/>
  <c r="AN265" i="11"/>
  <c r="AQ265" i="11"/>
  <c r="AR265" i="11"/>
  <c r="C266" i="11"/>
  <c r="H266" i="11"/>
  <c r="I266" i="11"/>
  <c r="L266" i="11"/>
  <c r="N266" i="11"/>
  <c r="P266" i="11"/>
  <c r="Q266" i="11"/>
  <c r="S266" i="11"/>
  <c r="T266" i="11"/>
  <c r="V266" i="11"/>
  <c r="W266" i="11"/>
  <c r="Y266" i="11"/>
  <c r="Z266" i="11"/>
  <c r="AB266" i="11"/>
  <c r="AC266" i="11"/>
  <c r="AE266" i="11"/>
  <c r="AF266" i="11"/>
  <c r="AH266" i="11"/>
  <c r="AI266" i="11"/>
  <c r="AK266" i="11"/>
  <c r="AL266" i="11"/>
  <c r="AN266" i="11"/>
  <c r="AQ266" i="11"/>
  <c r="AR266" i="11"/>
  <c r="C267" i="11"/>
  <c r="H267" i="11"/>
  <c r="I267" i="11"/>
  <c r="L267" i="11"/>
  <c r="N267" i="11"/>
  <c r="P267" i="11"/>
  <c r="Q267" i="11"/>
  <c r="S267" i="11"/>
  <c r="T267" i="11"/>
  <c r="V267" i="11"/>
  <c r="W267" i="11"/>
  <c r="Y267" i="11"/>
  <c r="Z267" i="11"/>
  <c r="AB267" i="11"/>
  <c r="AC267" i="11"/>
  <c r="AE267" i="11"/>
  <c r="AF267" i="11"/>
  <c r="AH267" i="11"/>
  <c r="AI267" i="11"/>
  <c r="AK267" i="11"/>
  <c r="AL267" i="11"/>
  <c r="AN267" i="11"/>
  <c r="AQ267" i="11"/>
  <c r="AR267" i="11"/>
  <c r="C268" i="11"/>
  <c r="H268" i="11"/>
  <c r="I268" i="11"/>
  <c r="L268" i="11"/>
  <c r="N268" i="11"/>
  <c r="P268" i="11"/>
  <c r="Q268" i="11"/>
  <c r="S268" i="11"/>
  <c r="T268" i="11"/>
  <c r="V268" i="11"/>
  <c r="W268" i="11"/>
  <c r="Y268" i="11"/>
  <c r="Z268" i="11"/>
  <c r="AB268" i="11"/>
  <c r="AC268" i="11"/>
  <c r="AE268" i="11"/>
  <c r="AF268" i="11"/>
  <c r="AH268" i="11"/>
  <c r="AI268" i="11"/>
  <c r="AK268" i="11"/>
  <c r="AL268" i="11"/>
  <c r="AN268" i="11"/>
  <c r="AQ268" i="11"/>
  <c r="AR268" i="11"/>
  <c r="C269" i="11"/>
  <c r="H269" i="11"/>
  <c r="I269" i="11"/>
  <c r="L269" i="11"/>
  <c r="N269" i="11"/>
  <c r="P269" i="11"/>
  <c r="Q269" i="11"/>
  <c r="S269" i="11"/>
  <c r="T269" i="11"/>
  <c r="V269" i="11"/>
  <c r="W269" i="11"/>
  <c r="Y269" i="11"/>
  <c r="Z269" i="11"/>
  <c r="AB269" i="11"/>
  <c r="AC269" i="11"/>
  <c r="AE269" i="11"/>
  <c r="AF269" i="11"/>
  <c r="AH269" i="11"/>
  <c r="AI269" i="11"/>
  <c r="AK269" i="11"/>
  <c r="AL269" i="11"/>
  <c r="AN269" i="11"/>
  <c r="AQ269" i="11"/>
  <c r="AR269" i="11"/>
  <c r="C270" i="11"/>
  <c r="H270" i="11"/>
  <c r="I270" i="11"/>
  <c r="L270" i="11"/>
  <c r="N270" i="11"/>
  <c r="P270" i="11"/>
  <c r="Q270" i="11"/>
  <c r="S270" i="11"/>
  <c r="T270" i="11"/>
  <c r="V270" i="11"/>
  <c r="W270" i="11"/>
  <c r="Y270" i="11"/>
  <c r="Z270" i="11"/>
  <c r="AB270" i="11"/>
  <c r="AC270" i="11"/>
  <c r="AE270" i="11"/>
  <c r="AF270" i="11"/>
  <c r="AH270" i="11"/>
  <c r="AI270" i="11"/>
  <c r="AK270" i="11"/>
  <c r="AL270" i="11"/>
  <c r="AN270" i="11"/>
  <c r="AQ270" i="11"/>
  <c r="AR270" i="11"/>
  <c r="C271" i="11"/>
  <c r="H271" i="11"/>
  <c r="I271" i="11"/>
  <c r="L271" i="11"/>
  <c r="N271" i="11"/>
  <c r="P271" i="11"/>
  <c r="Q271" i="11"/>
  <c r="S271" i="11"/>
  <c r="T271" i="11"/>
  <c r="V271" i="11"/>
  <c r="W271" i="11"/>
  <c r="Y271" i="11"/>
  <c r="Z271" i="11"/>
  <c r="AB271" i="11"/>
  <c r="AC271" i="11"/>
  <c r="AE271" i="11"/>
  <c r="AF271" i="11"/>
  <c r="AH271" i="11"/>
  <c r="AI271" i="11"/>
  <c r="AK271" i="11"/>
  <c r="AL271" i="11"/>
  <c r="AN271" i="11"/>
  <c r="AQ271" i="11"/>
  <c r="AR271" i="11"/>
  <c r="C272" i="11"/>
  <c r="H272" i="11"/>
  <c r="I272" i="11"/>
  <c r="L272" i="11"/>
  <c r="N272" i="11"/>
  <c r="P272" i="11"/>
  <c r="Q272" i="11"/>
  <c r="S272" i="11"/>
  <c r="T272" i="11"/>
  <c r="V272" i="11"/>
  <c r="W272" i="11"/>
  <c r="Y272" i="11"/>
  <c r="Z272" i="11"/>
  <c r="AB272" i="11"/>
  <c r="AC272" i="11"/>
  <c r="AE272" i="11"/>
  <c r="AF272" i="11"/>
  <c r="AH272" i="11"/>
  <c r="AI272" i="11"/>
  <c r="AK272" i="11"/>
  <c r="AL272" i="11"/>
  <c r="AN272" i="11"/>
  <c r="AQ272" i="11"/>
  <c r="AR272" i="11"/>
  <c r="C273" i="11"/>
  <c r="H273" i="11"/>
  <c r="I273" i="11"/>
  <c r="L273" i="11"/>
  <c r="N273" i="11"/>
  <c r="P273" i="11"/>
  <c r="Q273" i="11"/>
  <c r="S273" i="11"/>
  <c r="T273" i="11"/>
  <c r="V273" i="11"/>
  <c r="W273" i="11"/>
  <c r="Y273" i="11"/>
  <c r="Z273" i="11"/>
  <c r="AB273" i="11"/>
  <c r="AC273" i="11"/>
  <c r="AE273" i="11"/>
  <c r="AF273" i="11"/>
  <c r="AH273" i="11"/>
  <c r="AI273" i="11"/>
  <c r="AK273" i="11"/>
  <c r="AL273" i="11"/>
  <c r="AN273" i="11"/>
  <c r="AQ273" i="11"/>
  <c r="AR273" i="11"/>
  <c r="C274" i="11"/>
  <c r="H274" i="11"/>
  <c r="I274" i="11"/>
  <c r="L274" i="11"/>
  <c r="N274" i="11"/>
  <c r="P274" i="11"/>
  <c r="Q274" i="11"/>
  <c r="S274" i="11"/>
  <c r="T274" i="11"/>
  <c r="V274" i="11"/>
  <c r="W274" i="11"/>
  <c r="Y274" i="11"/>
  <c r="Z274" i="11"/>
  <c r="AB274" i="11"/>
  <c r="AC274" i="11"/>
  <c r="AE274" i="11"/>
  <c r="AF274" i="11"/>
  <c r="AH274" i="11"/>
  <c r="AI274" i="11"/>
  <c r="AK274" i="11"/>
  <c r="AL274" i="11"/>
  <c r="AN274" i="11"/>
  <c r="AQ274" i="11"/>
  <c r="AR274" i="11"/>
  <c r="C275" i="11"/>
  <c r="H275" i="11"/>
  <c r="I275" i="11"/>
  <c r="L275" i="11"/>
  <c r="N275" i="11"/>
  <c r="P275" i="11"/>
  <c r="Q275" i="11"/>
  <c r="S275" i="11"/>
  <c r="T275" i="11"/>
  <c r="V275" i="11"/>
  <c r="W275" i="11"/>
  <c r="Y275" i="11"/>
  <c r="Z275" i="11"/>
  <c r="AB275" i="11"/>
  <c r="AC275" i="11"/>
  <c r="AE275" i="11"/>
  <c r="AF275" i="11"/>
  <c r="AH275" i="11"/>
  <c r="AI275" i="11"/>
  <c r="AK275" i="11"/>
  <c r="AL275" i="11"/>
  <c r="AN275" i="11"/>
  <c r="AQ275" i="11"/>
  <c r="AR275" i="11"/>
  <c r="C276" i="11"/>
  <c r="H276" i="11"/>
  <c r="I276" i="11"/>
  <c r="L276" i="11"/>
  <c r="N276" i="11"/>
  <c r="P276" i="11"/>
  <c r="Q276" i="11"/>
  <c r="S276" i="11"/>
  <c r="T276" i="11"/>
  <c r="V276" i="11"/>
  <c r="W276" i="11"/>
  <c r="Y276" i="11"/>
  <c r="Z276" i="11"/>
  <c r="AB276" i="11"/>
  <c r="AC276" i="11"/>
  <c r="AE276" i="11"/>
  <c r="AF276" i="11"/>
  <c r="AH276" i="11"/>
  <c r="AI276" i="11"/>
  <c r="AK276" i="11"/>
  <c r="AL276" i="11"/>
  <c r="AN276" i="11"/>
  <c r="AQ276" i="11"/>
  <c r="AR276" i="11"/>
  <c r="C277" i="11"/>
  <c r="H277" i="11"/>
  <c r="I277" i="11"/>
  <c r="L277" i="11"/>
  <c r="N277" i="11"/>
  <c r="P277" i="11"/>
  <c r="Q277" i="11"/>
  <c r="S277" i="11"/>
  <c r="T277" i="11"/>
  <c r="V277" i="11"/>
  <c r="W277" i="11"/>
  <c r="Y277" i="11"/>
  <c r="Z277" i="11"/>
  <c r="AB277" i="11"/>
  <c r="AC277" i="11"/>
  <c r="AE277" i="11"/>
  <c r="AF277" i="11"/>
  <c r="AH277" i="11"/>
  <c r="AI277" i="11"/>
  <c r="AK277" i="11"/>
  <c r="AL277" i="11"/>
  <c r="AN277" i="11"/>
  <c r="AQ277" i="11"/>
  <c r="AR277" i="11"/>
  <c r="C278" i="11"/>
  <c r="H278" i="11"/>
  <c r="I278" i="11"/>
  <c r="L278" i="11"/>
  <c r="N278" i="11"/>
  <c r="P278" i="11"/>
  <c r="Q278" i="11"/>
  <c r="S278" i="11"/>
  <c r="T278" i="11"/>
  <c r="V278" i="11"/>
  <c r="W278" i="11"/>
  <c r="Y278" i="11"/>
  <c r="Z278" i="11"/>
  <c r="AB278" i="11"/>
  <c r="AC278" i="11"/>
  <c r="AE278" i="11"/>
  <c r="AF278" i="11"/>
  <c r="AH278" i="11"/>
  <c r="AI278" i="11"/>
  <c r="AK278" i="11"/>
  <c r="AL278" i="11"/>
  <c r="AN278" i="11"/>
  <c r="AQ278" i="11"/>
  <c r="AR278" i="11"/>
  <c r="C279" i="11"/>
  <c r="H279" i="11"/>
  <c r="I279" i="11"/>
  <c r="L279" i="11"/>
  <c r="N279" i="11"/>
  <c r="P279" i="11"/>
  <c r="Q279" i="11"/>
  <c r="S279" i="11"/>
  <c r="T279" i="11"/>
  <c r="V279" i="11"/>
  <c r="W279" i="11"/>
  <c r="Y279" i="11"/>
  <c r="Z279" i="11"/>
  <c r="AB279" i="11"/>
  <c r="AC279" i="11"/>
  <c r="AE279" i="11"/>
  <c r="AF279" i="11"/>
  <c r="AH279" i="11"/>
  <c r="AI279" i="11"/>
  <c r="AK279" i="11"/>
  <c r="AL279" i="11"/>
  <c r="AN279" i="11"/>
  <c r="AQ279" i="11"/>
  <c r="AR279" i="11"/>
  <c r="C280" i="11"/>
  <c r="H280" i="11"/>
  <c r="I280" i="11"/>
  <c r="L280" i="11"/>
  <c r="N280" i="11"/>
  <c r="P280" i="11"/>
  <c r="Q280" i="11"/>
  <c r="S280" i="11"/>
  <c r="T280" i="11"/>
  <c r="V280" i="11"/>
  <c r="W280" i="11"/>
  <c r="Y280" i="11"/>
  <c r="Z280" i="11"/>
  <c r="AB280" i="11"/>
  <c r="AC280" i="11"/>
  <c r="AE280" i="11"/>
  <c r="AF280" i="11"/>
  <c r="AH280" i="11"/>
  <c r="AI280" i="11"/>
  <c r="AK280" i="11"/>
  <c r="AL280" i="11"/>
  <c r="AN280" i="11"/>
  <c r="AQ280" i="11"/>
  <c r="AR280" i="11"/>
  <c r="C281" i="11"/>
  <c r="H281" i="11"/>
  <c r="I281" i="11"/>
  <c r="L281" i="11"/>
  <c r="N281" i="11"/>
  <c r="P281" i="11"/>
  <c r="Q281" i="11"/>
  <c r="S281" i="11"/>
  <c r="T281" i="11"/>
  <c r="V281" i="11"/>
  <c r="W281" i="11"/>
  <c r="Y281" i="11"/>
  <c r="Z281" i="11"/>
  <c r="AB281" i="11"/>
  <c r="AC281" i="11"/>
  <c r="AE281" i="11"/>
  <c r="AF281" i="11"/>
  <c r="AH281" i="11"/>
  <c r="AI281" i="11"/>
  <c r="AK281" i="11"/>
  <c r="AL281" i="11"/>
  <c r="AN281" i="11"/>
  <c r="AQ281" i="11"/>
  <c r="AR281" i="11"/>
  <c r="C282" i="11"/>
  <c r="H282" i="11"/>
  <c r="I282" i="11"/>
  <c r="L282" i="11"/>
  <c r="N282" i="11"/>
  <c r="P282" i="11"/>
  <c r="Q282" i="11"/>
  <c r="S282" i="11"/>
  <c r="T282" i="11"/>
  <c r="V282" i="11"/>
  <c r="W282" i="11"/>
  <c r="Y282" i="11"/>
  <c r="Z282" i="11"/>
  <c r="AB282" i="11"/>
  <c r="AC282" i="11"/>
  <c r="AE282" i="11"/>
  <c r="AF282" i="11"/>
  <c r="AH282" i="11"/>
  <c r="AI282" i="11"/>
  <c r="AK282" i="11"/>
  <c r="AL282" i="11"/>
  <c r="AN282" i="11"/>
  <c r="AQ282" i="11"/>
  <c r="AR282" i="11"/>
  <c r="C283" i="11"/>
  <c r="H283" i="11"/>
  <c r="I283" i="11"/>
  <c r="L283" i="11"/>
  <c r="N283" i="11"/>
  <c r="P283" i="11"/>
  <c r="Q283" i="11"/>
  <c r="S283" i="11"/>
  <c r="T283" i="11"/>
  <c r="V283" i="11"/>
  <c r="W283" i="11"/>
  <c r="Y283" i="11"/>
  <c r="Z283" i="11"/>
  <c r="AB283" i="11"/>
  <c r="AC283" i="11"/>
  <c r="AE283" i="11"/>
  <c r="AF283" i="11"/>
  <c r="AH283" i="11"/>
  <c r="AI283" i="11"/>
  <c r="AK283" i="11"/>
  <c r="AL283" i="11"/>
  <c r="AN283" i="11"/>
  <c r="AQ283" i="11"/>
  <c r="AR283" i="11"/>
  <c r="C284" i="11"/>
  <c r="H284" i="11"/>
  <c r="I284" i="11"/>
  <c r="L284" i="11"/>
  <c r="N284" i="11"/>
  <c r="P284" i="11"/>
  <c r="Q284" i="11"/>
  <c r="S284" i="11"/>
  <c r="T284" i="11"/>
  <c r="V284" i="11"/>
  <c r="W284" i="11"/>
  <c r="Y284" i="11"/>
  <c r="Z284" i="11"/>
  <c r="AB284" i="11"/>
  <c r="AC284" i="11"/>
  <c r="AE284" i="11"/>
  <c r="AF284" i="11"/>
  <c r="AH284" i="11"/>
  <c r="AI284" i="11"/>
  <c r="AK284" i="11"/>
  <c r="AL284" i="11"/>
  <c r="AN284" i="11"/>
  <c r="AQ284" i="11"/>
  <c r="AR284" i="11"/>
  <c r="C285" i="11"/>
  <c r="H285" i="11"/>
  <c r="I285" i="11"/>
  <c r="L285" i="11"/>
  <c r="N285" i="11"/>
  <c r="P285" i="11"/>
  <c r="Q285" i="11"/>
  <c r="S285" i="11"/>
  <c r="T285" i="11"/>
  <c r="V285" i="11"/>
  <c r="W285" i="11"/>
  <c r="Y285" i="11"/>
  <c r="Z285" i="11"/>
  <c r="AB285" i="11"/>
  <c r="AC285" i="11"/>
  <c r="AE285" i="11"/>
  <c r="AF285" i="11"/>
  <c r="AH285" i="11"/>
  <c r="AI285" i="11"/>
  <c r="AK285" i="11"/>
  <c r="AL285" i="11"/>
  <c r="AN285" i="11"/>
  <c r="AQ285" i="11"/>
  <c r="AR285" i="11"/>
  <c r="C286" i="11"/>
  <c r="H286" i="11"/>
  <c r="I286" i="11"/>
  <c r="L286" i="11"/>
  <c r="N286" i="11"/>
  <c r="P286" i="11"/>
  <c r="Q286" i="11"/>
  <c r="S286" i="11"/>
  <c r="T286" i="11"/>
  <c r="V286" i="11"/>
  <c r="W286" i="11"/>
  <c r="Y286" i="11"/>
  <c r="Z286" i="11"/>
  <c r="AB286" i="11"/>
  <c r="AC286" i="11"/>
  <c r="AE286" i="11"/>
  <c r="AF286" i="11"/>
  <c r="AH286" i="11"/>
  <c r="AI286" i="11"/>
  <c r="AK286" i="11"/>
  <c r="AL286" i="11"/>
  <c r="AN286" i="11"/>
  <c r="AQ286" i="11"/>
  <c r="AR286" i="11"/>
  <c r="C287" i="11"/>
  <c r="H287" i="11"/>
  <c r="I287" i="11"/>
  <c r="L287" i="11"/>
  <c r="N287" i="11"/>
  <c r="P287" i="11"/>
  <c r="Q287" i="11"/>
  <c r="S287" i="11"/>
  <c r="T287" i="11"/>
  <c r="V287" i="11"/>
  <c r="W287" i="11"/>
  <c r="Y287" i="11"/>
  <c r="Z287" i="11"/>
  <c r="AB287" i="11"/>
  <c r="AC287" i="11"/>
  <c r="AE287" i="11"/>
  <c r="AF287" i="11"/>
  <c r="AH287" i="11"/>
  <c r="AI287" i="11"/>
  <c r="AK287" i="11"/>
  <c r="AL287" i="11"/>
  <c r="AN287" i="11"/>
  <c r="AQ287" i="11"/>
  <c r="AR287" i="11"/>
  <c r="C288" i="11"/>
  <c r="H288" i="11"/>
  <c r="I288" i="11"/>
  <c r="L288" i="11"/>
  <c r="N288" i="11"/>
  <c r="P288" i="11"/>
  <c r="Q288" i="11"/>
  <c r="S288" i="11"/>
  <c r="T288" i="11"/>
  <c r="V288" i="11"/>
  <c r="W288" i="11"/>
  <c r="Y288" i="11"/>
  <c r="Z288" i="11"/>
  <c r="AB288" i="11"/>
  <c r="AC288" i="11"/>
  <c r="AE288" i="11"/>
  <c r="AF288" i="11"/>
  <c r="AH288" i="11"/>
  <c r="AI288" i="11"/>
  <c r="AK288" i="11"/>
  <c r="AL288" i="11"/>
  <c r="AN288" i="11"/>
  <c r="AQ288" i="11"/>
  <c r="AR288" i="11"/>
  <c r="C289" i="11"/>
  <c r="H289" i="11"/>
  <c r="I289" i="11"/>
  <c r="L289" i="11"/>
  <c r="N289" i="11"/>
  <c r="P289" i="11"/>
  <c r="Q289" i="11"/>
  <c r="S289" i="11"/>
  <c r="T289" i="11"/>
  <c r="V289" i="11"/>
  <c r="W289" i="11"/>
  <c r="Y289" i="11"/>
  <c r="Z289" i="11"/>
  <c r="AB289" i="11"/>
  <c r="AC289" i="11"/>
  <c r="AE289" i="11"/>
  <c r="AF289" i="11"/>
  <c r="AH289" i="11"/>
  <c r="AI289" i="11"/>
  <c r="AK289" i="11"/>
  <c r="AL289" i="11"/>
  <c r="AN289" i="11"/>
  <c r="AQ289" i="11"/>
  <c r="AR289" i="11"/>
  <c r="C290" i="11"/>
  <c r="H290" i="11"/>
  <c r="I290" i="11"/>
  <c r="L290" i="11"/>
  <c r="N290" i="11"/>
  <c r="P290" i="11"/>
  <c r="Q290" i="11"/>
  <c r="S290" i="11"/>
  <c r="T290" i="11"/>
  <c r="V290" i="11"/>
  <c r="W290" i="11"/>
  <c r="Y290" i="11"/>
  <c r="Z290" i="11"/>
  <c r="AB290" i="11"/>
  <c r="AC290" i="11"/>
  <c r="AE290" i="11"/>
  <c r="AF290" i="11"/>
  <c r="AH290" i="11"/>
  <c r="AI290" i="11"/>
  <c r="AK290" i="11"/>
  <c r="AL290" i="11"/>
  <c r="AN290" i="11"/>
  <c r="AQ290" i="11"/>
  <c r="AR290" i="11"/>
  <c r="C291" i="11"/>
  <c r="H291" i="11"/>
  <c r="I291" i="11"/>
  <c r="L291" i="11"/>
  <c r="N291" i="11"/>
  <c r="P291" i="11"/>
  <c r="Q291" i="11"/>
  <c r="S291" i="11"/>
  <c r="T291" i="11"/>
  <c r="V291" i="11"/>
  <c r="W291" i="11"/>
  <c r="Y291" i="11"/>
  <c r="Z291" i="11"/>
  <c r="AB291" i="11"/>
  <c r="AC291" i="11"/>
  <c r="AE291" i="11"/>
  <c r="AF291" i="11"/>
  <c r="AH291" i="11"/>
  <c r="AI291" i="11"/>
  <c r="AK291" i="11"/>
  <c r="AL291" i="11"/>
  <c r="AN291" i="11"/>
  <c r="AQ291" i="11"/>
  <c r="AR291" i="11"/>
  <c r="C292" i="11"/>
  <c r="C293" i="11"/>
  <c r="C294" i="11"/>
  <c r="C295" i="11"/>
  <c r="C296" i="11"/>
  <c r="C297" i="11"/>
  <c r="A1" i="10"/>
  <c r="A2" i="10"/>
  <c r="A1" i="14"/>
  <c r="G1" i="14"/>
  <c r="A2" i="14"/>
  <c r="AE2" i="14"/>
  <c r="AF2" i="14"/>
  <c r="AG2" i="14"/>
  <c r="A3" i="14"/>
  <c r="A4" i="14"/>
  <c r="C5" i="14"/>
  <c r="N5" i="14"/>
  <c r="O5" i="14"/>
  <c r="P5" i="14"/>
  <c r="Q5" i="14"/>
  <c r="R5" i="14"/>
  <c r="S5" i="14"/>
  <c r="U5" i="14"/>
  <c r="V5" i="14"/>
  <c r="W5" i="14"/>
  <c r="X5" i="14"/>
  <c r="Y5" i="14"/>
  <c r="Z5" i="14"/>
  <c r="AB5" i="14"/>
  <c r="AC5" i="14"/>
  <c r="AE5" i="14"/>
  <c r="AF5" i="14"/>
  <c r="AG5" i="14"/>
  <c r="C6" i="14"/>
  <c r="M6" i="14"/>
  <c r="N6" i="14"/>
  <c r="O6" i="14"/>
  <c r="P6" i="14"/>
  <c r="Q6" i="14"/>
  <c r="R6" i="14"/>
  <c r="S6" i="14"/>
  <c r="U6" i="14"/>
  <c r="V6" i="14"/>
  <c r="W6" i="14"/>
  <c r="X6" i="14"/>
  <c r="Y6" i="14"/>
  <c r="Z6" i="14"/>
  <c r="AB6" i="14"/>
  <c r="AC6" i="14"/>
  <c r="AE6" i="14"/>
  <c r="AF6" i="14"/>
  <c r="AG6" i="14"/>
  <c r="C7" i="14"/>
  <c r="M7" i="14"/>
  <c r="N7" i="14"/>
  <c r="O7" i="14"/>
  <c r="P7" i="14"/>
  <c r="Q7" i="14"/>
  <c r="R7" i="14"/>
  <c r="S7" i="14"/>
  <c r="U7" i="14"/>
  <c r="V7" i="14"/>
  <c r="W7" i="14"/>
  <c r="X7" i="14"/>
  <c r="Y7" i="14"/>
  <c r="Z7" i="14"/>
  <c r="AB7" i="14"/>
  <c r="AC7" i="14"/>
  <c r="AE7" i="14"/>
  <c r="AF7" i="14"/>
  <c r="AG7" i="14"/>
  <c r="C8" i="14"/>
  <c r="M8" i="14"/>
  <c r="N8" i="14"/>
  <c r="O8" i="14"/>
  <c r="P8" i="14"/>
  <c r="Q8" i="14"/>
  <c r="R8" i="14"/>
  <c r="S8" i="14"/>
  <c r="U8" i="14"/>
  <c r="V8" i="14"/>
  <c r="W8" i="14"/>
  <c r="X8" i="14"/>
  <c r="Y8" i="14"/>
  <c r="Z8" i="14"/>
  <c r="AB8" i="14"/>
  <c r="AC8" i="14"/>
  <c r="AE8" i="14"/>
  <c r="AF8" i="14"/>
  <c r="AG8" i="14"/>
  <c r="C9" i="14"/>
  <c r="M9" i="14"/>
  <c r="N9" i="14"/>
  <c r="O9" i="14"/>
  <c r="P9" i="14"/>
  <c r="Q9" i="14"/>
  <c r="R9" i="14"/>
  <c r="S9" i="14"/>
  <c r="U9" i="14"/>
  <c r="V9" i="14"/>
  <c r="W9" i="14"/>
  <c r="X9" i="14"/>
  <c r="Y9" i="14"/>
  <c r="Z9" i="14"/>
  <c r="AB9" i="14"/>
  <c r="AC9" i="14"/>
  <c r="AE9" i="14"/>
  <c r="AF9" i="14"/>
  <c r="AG9" i="14"/>
  <c r="C10" i="14"/>
  <c r="M10" i="14"/>
  <c r="N10" i="14"/>
  <c r="O10" i="14"/>
  <c r="P10" i="14"/>
  <c r="Q10" i="14"/>
  <c r="R10" i="14"/>
  <c r="S10" i="14"/>
  <c r="U10" i="14"/>
  <c r="V10" i="14"/>
  <c r="W10" i="14"/>
  <c r="X10" i="14"/>
  <c r="Y10" i="14"/>
  <c r="Z10" i="14"/>
  <c r="AB10" i="14"/>
  <c r="AC10" i="14"/>
  <c r="AE10" i="14"/>
  <c r="AF10" i="14"/>
  <c r="AG10" i="14"/>
  <c r="C11" i="14"/>
  <c r="M11" i="14"/>
  <c r="N11" i="14"/>
  <c r="O11" i="14"/>
  <c r="P11" i="14"/>
  <c r="Q11" i="14"/>
  <c r="R11" i="14"/>
  <c r="S11" i="14"/>
  <c r="U11" i="14"/>
  <c r="V11" i="14"/>
  <c r="W11" i="14"/>
  <c r="X11" i="14"/>
  <c r="Y11" i="14"/>
  <c r="Z11" i="14"/>
  <c r="AB11" i="14"/>
  <c r="AC11" i="14"/>
  <c r="AE11" i="14"/>
  <c r="AF11" i="14"/>
  <c r="AG11" i="14"/>
  <c r="C12" i="14"/>
  <c r="M12" i="14"/>
  <c r="N12" i="14"/>
  <c r="O12" i="14"/>
  <c r="P12" i="14"/>
  <c r="Q12" i="14"/>
  <c r="R12" i="14"/>
  <c r="S12" i="14"/>
  <c r="U12" i="14"/>
  <c r="V12" i="14"/>
  <c r="W12" i="14"/>
  <c r="X12" i="14"/>
  <c r="Y12" i="14"/>
  <c r="Z12" i="14"/>
  <c r="AB12" i="14"/>
  <c r="AC12" i="14"/>
  <c r="AE12" i="14"/>
  <c r="AF12" i="14"/>
  <c r="AG12" i="14"/>
  <c r="C13" i="14"/>
  <c r="M13" i="14"/>
  <c r="N13" i="14"/>
  <c r="O13" i="14"/>
  <c r="P13" i="14"/>
  <c r="Q13" i="14"/>
  <c r="R13" i="14"/>
  <c r="S13" i="14"/>
  <c r="U13" i="14"/>
  <c r="V13" i="14"/>
  <c r="W13" i="14"/>
  <c r="X13" i="14"/>
  <c r="Y13" i="14"/>
  <c r="Z13" i="14"/>
  <c r="AB13" i="14"/>
  <c r="AC13" i="14"/>
  <c r="AE13" i="14"/>
  <c r="AF13" i="14"/>
  <c r="AG13" i="14"/>
  <c r="C14" i="14"/>
  <c r="M14" i="14"/>
  <c r="N14" i="14"/>
  <c r="O14" i="14"/>
  <c r="P14" i="14"/>
  <c r="Q14" i="14"/>
  <c r="R14" i="14"/>
  <c r="S14" i="14"/>
  <c r="U14" i="14"/>
  <c r="V14" i="14"/>
  <c r="W14" i="14"/>
  <c r="X14" i="14"/>
  <c r="Y14" i="14"/>
  <c r="Z14" i="14"/>
  <c r="AB14" i="14"/>
  <c r="AC14" i="14"/>
  <c r="AE14" i="14"/>
  <c r="AF14" i="14"/>
  <c r="AG14" i="14"/>
  <c r="C15" i="14"/>
  <c r="M15" i="14"/>
  <c r="N15" i="14"/>
  <c r="O15" i="14"/>
  <c r="P15" i="14"/>
  <c r="Q15" i="14"/>
  <c r="R15" i="14"/>
  <c r="S15" i="14"/>
  <c r="U15" i="14"/>
  <c r="V15" i="14"/>
  <c r="W15" i="14"/>
  <c r="X15" i="14"/>
  <c r="Y15" i="14"/>
  <c r="Z15" i="14"/>
  <c r="AB15" i="14"/>
  <c r="AC15" i="14"/>
  <c r="AE15" i="14"/>
  <c r="AF15" i="14"/>
  <c r="AG15" i="14"/>
  <c r="M16" i="14"/>
  <c r="N16" i="14"/>
  <c r="O16" i="14"/>
  <c r="P16" i="14"/>
  <c r="Q16" i="14"/>
  <c r="R16" i="14"/>
  <c r="S16" i="14"/>
  <c r="U16" i="14"/>
  <c r="V16" i="14"/>
  <c r="W16" i="14"/>
  <c r="X16" i="14"/>
  <c r="Y16" i="14"/>
  <c r="Z16" i="14"/>
  <c r="AB16" i="14"/>
  <c r="AC16" i="14"/>
  <c r="AE16" i="14"/>
  <c r="AF16" i="14"/>
  <c r="AG16" i="14"/>
  <c r="M17" i="14"/>
  <c r="N17" i="14"/>
  <c r="O17" i="14"/>
  <c r="P17" i="14"/>
  <c r="Q17" i="14"/>
  <c r="R17" i="14"/>
  <c r="S17" i="14"/>
  <c r="U17" i="14"/>
  <c r="V17" i="14"/>
  <c r="W17" i="14"/>
  <c r="X17" i="14"/>
  <c r="Y17" i="14"/>
  <c r="Z17" i="14"/>
  <c r="AB17" i="14"/>
  <c r="AC17" i="14"/>
  <c r="AE17" i="14"/>
  <c r="AF17" i="14"/>
  <c r="AG17" i="14"/>
  <c r="M18" i="14"/>
  <c r="N18" i="14"/>
  <c r="O18" i="14"/>
  <c r="P18" i="14"/>
  <c r="Q18" i="14"/>
  <c r="R18" i="14"/>
  <c r="S18" i="14"/>
  <c r="U18" i="14"/>
  <c r="V18" i="14"/>
  <c r="W18" i="14"/>
  <c r="X18" i="14"/>
  <c r="Y18" i="14"/>
  <c r="Z18" i="14"/>
  <c r="AB18" i="14"/>
  <c r="AC18" i="14"/>
  <c r="AE18" i="14"/>
  <c r="AF18" i="14"/>
  <c r="AG18" i="14"/>
  <c r="M19" i="14"/>
  <c r="N19" i="14"/>
  <c r="O19" i="14"/>
  <c r="P19" i="14"/>
  <c r="Q19" i="14"/>
  <c r="R19" i="14"/>
  <c r="S19" i="14"/>
  <c r="U19" i="14"/>
  <c r="V19" i="14"/>
  <c r="W19" i="14"/>
  <c r="X19" i="14"/>
  <c r="Y19" i="14"/>
  <c r="Z19" i="14"/>
  <c r="AB19" i="14"/>
  <c r="AC19" i="14"/>
  <c r="AE19" i="14"/>
  <c r="AF19" i="14"/>
  <c r="AG19" i="14"/>
  <c r="M20" i="14"/>
  <c r="N20" i="14"/>
  <c r="O20" i="14"/>
  <c r="P20" i="14"/>
  <c r="Q20" i="14"/>
  <c r="R20" i="14"/>
  <c r="S20" i="14"/>
  <c r="U20" i="14"/>
  <c r="V20" i="14"/>
  <c r="W20" i="14"/>
  <c r="X20" i="14"/>
  <c r="Y20" i="14"/>
  <c r="Z20" i="14"/>
  <c r="AB20" i="14"/>
  <c r="AC20" i="14"/>
  <c r="AE20" i="14"/>
  <c r="AF20" i="14"/>
  <c r="AG20" i="14"/>
  <c r="M21" i="14"/>
  <c r="N21" i="14"/>
  <c r="O21" i="14"/>
  <c r="P21" i="14"/>
  <c r="Q21" i="14"/>
  <c r="R21" i="14"/>
  <c r="S21" i="14"/>
  <c r="U21" i="14"/>
  <c r="V21" i="14"/>
  <c r="W21" i="14"/>
  <c r="X21" i="14"/>
  <c r="Y21" i="14"/>
  <c r="Z21" i="14"/>
  <c r="AB21" i="14"/>
  <c r="AC21" i="14"/>
  <c r="AE21" i="14"/>
  <c r="AF21" i="14"/>
  <c r="AG21" i="14"/>
  <c r="M22" i="14"/>
  <c r="N22" i="14"/>
  <c r="O22" i="14"/>
  <c r="P22" i="14"/>
  <c r="Q22" i="14"/>
  <c r="R22" i="14"/>
  <c r="S22" i="14"/>
  <c r="U22" i="14"/>
  <c r="V22" i="14"/>
  <c r="W22" i="14"/>
  <c r="X22" i="14"/>
  <c r="Y22" i="14"/>
  <c r="Z22" i="14"/>
  <c r="AB22" i="14"/>
  <c r="AC22" i="14"/>
  <c r="AE22" i="14"/>
  <c r="AF22" i="14"/>
  <c r="AG22" i="14"/>
  <c r="M23" i="14"/>
  <c r="N23" i="14"/>
  <c r="O23" i="14"/>
  <c r="P23" i="14"/>
  <c r="Q23" i="14"/>
  <c r="R23" i="14"/>
  <c r="S23" i="14"/>
  <c r="U23" i="14"/>
  <c r="V23" i="14"/>
  <c r="W23" i="14"/>
  <c r="X23" i="14"/>
  <c r="Y23" i="14"/>
  <c r="Z23" i="14"/>
  <c r="AB23" i="14"/>
  <c r="AC23" i="14"/>
  <c r="AE23" i="14"/>
  <c r="AF23" i="14"/>
  <c r="AG23" i="14"/>
  <c r="M24" i="14"/>
  <c r="N24" i="14"/>
  <c r="O24" i="14"/>
  <c r="P24" i="14"/>
  <c r="Q24" i="14"/>
  <c r="R24" i="14"/>
  <c r="S24" i="14"/>
  <c r="U24" i="14"/>
  <c r="V24" i="14"/>
  <c r="W24" i="14"/>
  <c r="X24" i="14"/>
  <c r="Y24" i="14"/>
  <c r="Z24" i="14"/>
  <c r="AB24" i="14"/>
  <c r="AC24" i="14"/>
  <c r="AE24" i="14"/>
  <c r="AF24" i="14"/>
  <c r="AG24" i="14"/>
  <c r="M25" i="14"/>
  <c r="N25" i="14"/>
  <c r="O25" i="14"/>
  <c r="P25" i="14"/>
  <c r="Q25" i="14"/>
  <c r="R25" i="14"/>
  <c r="S25" i="14"/>
  <c r="U25" i="14"/>
  <c r="V25" i="14"/>
  <c r="W25" i="14"/>
  <c r="X25" i="14"/>
  <c r="Y25" i="14"/>
  <c r="Z25" i="14"/>
  <c r="AB25" i="14"/>
  <c r="AC25" i="14"/>
  <c r="AE25" i="14"/>
  <c r="AF25" i="14"/>
  <c r="AG25" i="14"/>
  <c r="M26" i="14"/>
  <c r="N26" i="14"/>
  <c r="O26" i="14"/>
  <c r="P26" i="14"/>
  <c r="Q26" i="14"/>
  <c r="R26" i="14"/>
  <c r="S26" i="14"/>
  <c r="U26" i="14"/>
  <c r="V26" i="14"/>
  <c r="W26" i="14"/>
  <c r="X26" i="14"/>
  <c r="Y26" i="14"/>
  <c r="Z26" i="14"/>
  <c r="AB26" i="14"/>
  <c r="AC26" i="14"/>
  <c r="AE26" i="14"/>
  <c r="AF26" i="14"/>
  <c r="AG26" i="14"/>
  <c r="M27" i="14"/>
  <c r="N27" i="14"/>
  <c r="O27" i="14"/>
  <c r="P27" i="14"/>
  <c r="Q27" i="14"/>
  <c r="R27" i="14"/>
  <c r="S27" i="14"/>
  <c r="U27" i="14"/>
  <c r="V27" i="14"/>
  <c r="W27" i="14"/>
  <c r="X27" i="14"/>
  <c r="Y27" i="14"/>
  <c r="Z27" i="14"/>
  <c r="AB27" i="14"/>
  <c r="AC27" i="14"/>
  <c r="AE27" i="14"/>
  <c r="AF27" i="14"/>
  <c r="AG27" i="14"/>
  <c r="M28" i="14"/>
  <c r="N28" i="14"/>
  <c r="O28" i="14"/>
  <c r="P28" i="14"/>
  <c r="Q28" i="14"/>
  <c r="R28" i="14"/>
  <c r="S28" i="14"/>
  <c r="U28" i="14"/>
  <c r="V28" i="14"/>
  <c r="W28" i="14"/>
  <c r="X28" i="14"/>
  <c r="Y28" i="14"/>
  <c r="Z28" i="14"/>
  <c r="AB28" i="14"/>
  <c r="AC28" i="14"/>
  <c r="AE28" i="14"/>
  <c r="AF28" i="14"/>
  <c r="AG28" i="14"/>
  <c r="M29" i="14"/>
  <c r="N29" i="14"/>
  <c r="O29" i="14"/>
  <c r="P29" i="14"/>
  <c r="Q29" i="14"/>
  <c r="R29" i="14"/>
  <c r="S29" i="14"/>
  <c r="U29" i="14"/>
  <c r="V29" i="14"/>
  <c r="W29" i="14"/>
  <c r="X29" i="14"/>
  <c r="Y29" i="14"/>
  <c r="Z29" i="14"/>
  <c r="AB29" i="14"/>
  <c r="AC29" i="14"/>
  <c r="AE29" i="14"/>
  <c r="AF29" i="14"/>
  <c r="AG29" i="14"/>
  <c r="M30" i="14"/>
  <c r="N30" i="14"/>
  <c r="O30" i="14"/>
  <c r="P30" i="14"/>
  <c r="Q30" i="14"/>
  <c r="R30" i="14"/>
  <c r="S30" i="14"/>
  <c r="U30" i="14"/>
  <c r="V30" i="14"/>
  <c r="W30" i="14"/>
  <c r="X30" i="14"/>
  <c r="Y30" i="14"/>
  <c r="Z30" i="14"/>
  <c r="AB30" i="14"/>
  <c r="AC30" i="14"/>
  <c r="AE30" i="14"/>
  <c r="AF30" i="14"/>
  <c r="AG30" i="14"/>
  <c r="M31" i="14"/>
  <c r="N31" i="14"/>
  <c r="O31" i="14"/>
  <c r="P31" i="14"/>
  <c r="Q31" i="14"/>
  <c r="R31" i="14"/>
  <c r="S31" i="14"/>
  <c r="U31" i="14"/>
  <c r="V31" i="14"/>
  <c r="W31" i="14"/>
  <c r="X31" i="14"/>
  <c r="Y31" i="14"/>
  <c r="Z31" i="14"/>
  <c r="AB31" i="14"/>
  <c r="AC31" i="14"/>
  <c r="AE31" i="14"/>
  <c r="AF31" i="14"/>
  <c r="AG31" i="14"/>
  <c r="M32" i="14"/>
  <c r="N32" i="14"/>
  <c r="O32" i="14"/>
  <c r="P32" i="14"/>
  <c r="Q32" i="14"/>
  <c r="R32" i="14"/>
  <c r="S32" i="14"/>
  <c r="U32" i="14"/>
  <c r="V32" i="14"/>
  <c r="W32" i="14"/>
  <c r="X32" i="14"/>
  <c r="Y32" i="14"/>
  <c r="Z32" i="14"/>
  <c r="AB32" i="14"/>
  <c r="AC32" i="14"/>
  <c r="AE32" i="14"/>
  <c r="AF32" i="14"/>
  <c r="AG32" i="14"/>
  <c r="M33" i="14"/>
  <c r="N33" i="14"/>
  <c r="O33" i="14"/>
  <c r="P33" i="14"/>
  <c r="Q33" i="14"/>
  <c r="R33" i="14"/>
  <c r="S33" i="14"/>
  <c r="U33" i="14"/>
  <c r="V33" i="14"/>
  <c r="W33" i="14"/>
  <c r="X33" i="14"/>
  <c r="Y33" i="14"/>
  <c r="Z33" i="14"/>
  <c r="AB33" i="14"/>
  <c r="AC33" i="14"/>
  <c r="AE33" i="14"/>
  <c r="AF33" i="14"/>
  <c r="AG33" i="14"/>
  <c r="M34" i="14"/>
  <c r="N34" i="14"/>
  <c r="O34" i="14"/>
  <c r="P34" i="14"/>
  <c r="Q34" i="14"/>
  <c r="R34" i="14"/>
  <c r="S34" i="14"/>
  <c r="U34" i="14"/>
  <c r="V34" i="14"/>
  <c r="W34" i="14"/>
  <c r="X34" i="14"/>
  <c r="Y34" i="14"/>
  <c r="Z34" i="14"/>
  <c r="AB34" i="14"/>
  <c r="AC34" i="14"/>
  <c r="AE34" i="14"/>
  <c r="AF34" i="14"/>
  <c r="AG34" i="14"/>
  <c r="M35" i="14"/>
  <c r="N35" i="14"/>
  <c r="O35" i="14"/>
  <c r="P35" i="14"/>
  <c r="Q35" i="14"/>
  <c r="R35" i="14"/>
  <c r="S35" i="14"/>
  <c r="U35" i="14"/>
  <c r="V35" i="14"/>
  <c r="W35" i="14"/>
  <c r="X35" i="14"/>
  <c r="Y35" i="14"/>
  <c r="Z35" i="14"/>
  <c r="AB35" i="14"/>
  <c r="AC35" i="14"/>
  <c r="AE35" i="14"/>
  <c r="AF35" i="14"/>
  <c r="AG35" i="14"/>
  <c r="M36" i="14"/>
  <c r="N36" i="14"/>
  <c r="O36" i="14"/>
  <c r="P36" i="14"/>
  <c r="Q36" i="14"/>
  <c r="R36" i="14"/>
  <c r="S36" i="14"/>
  <c r="U36" i="14"/>
  <c r="V36" i="14"/>
  <c r="W36" i="14"/>
  <c r="X36" i="14"/>
  <c r="Y36" i="14"/>
  <c r="Z36" i="14"/>
  <c r="AB36" i="14"/>
  <c r="AC36" i="14"/>
  <c r="AE36" i="14"/>
  <c r="AF36" i="14"/>
  <c r="AG36" i="14"/>
  <c r="M37" i="14"/>
  <c r="N37" i="14"/>
  <c r="O37" i="14"/>
  <c r="P37" i="14"/>
  <c r="Q37" i="14"/>
  <c r="R37" i="14"/>
  <c r="S37" i="14"/>
  <c r="U37" i="14"/>
  <c r="V37" i="14"/>
  <c r="W37" i="14"/>
  <c r="X37" i="14"/>
  <c r="Y37" i="14"/>
  <c r="Z37" i="14"/>
  <c r="AB37" i="14"/>
  <c r="AC37" i="14"/>
  <c r="AE37" i="14"/>
  <c r="AF37" i="14"/>
  <c r="AG37" i="14"/>
  <c r="M38" i="14"/>
  <c r="N38" i="14"/>
  <c r="O38" i="14"/>
  <c r="P38" i="14"/>
  <c r="Q38" i="14"/>
  <c r="R38" i="14"/>
  <c r="S38" i="14"/>
  <c r="U38" i="14"/>
  <c r="V38" i="14"/>
  <c r="W38" i="14"/>
  <c r="X38" i="14"/>
  <c r="Y38" i="14"/>
  <c r="Z38" i="14"/>
  <c r="AB38" i="14"/>
  <c r="AC38" i="14"/>
  <c r="AE38" i="14"/>
  <c r="AF38" i="14"/>
  <c r="AG38" i="14"/>
  <c r="M39" i="14"/>
  <c r="N39" i="14"/>
  <c r="O39" i="14"/>
  <c r="P39" i="14"/>
  <c r="Q39" i="14"/>
  <c r="R39" i="14"/>
  <c r="S39" i="14"/>
  <c r="U39" i="14"/>
  <c r="V39" i="14"/>
  <c r="W39" i="14"/>
  <c r="X39" i="14"/>
  <c r="Y39" i="14"/>
  <c r="Z39" i="14"/>
  <c r="AB39" i="14"/>
  <c r="AC39" i="14"/>
  <c r="AE39" i="14"/>
  <c r="AF39" i="14"/>
  <c r="AG39" i="14"/>
  <c r="M40" i="14"/>
  <c r="N40" i="14"/>
  <c r="O40" i="14"/>
  <c r="P40" i="14"/>
  <c r="Q40" i="14"/>
  <c r="R40" i="14"/>
  <c r="S40" i="14"/>
  <c r="U40" i="14"/>
  <c r="V40" i="14"/>
  <c r="W40" i="14"/>
  <c r="X40" i="14"/>
  <c r="Y40" i="14"/>
  <c r="Z40" i="14"/>
  <c r="AB40" i="14"/>
  <c r="AC40" i="14"/>
  <c r="AE40" i="14"/>
  <c r="AF40" i="14"/>
  <c r="AG40" i="14"/>
  <c r="M41" i="14"/>
  <c r="N41" i="14"/>
  <c r="O41" i="14"/>
  <c r="P41" i="14"/>
  <c r="Q41" i="14"/>
  <c r="R41" i="14"/>
  <c r="S41" i="14"/>
  <c r="U41" i="14"/>
  <c r="V41" i="14"/>
  <c r="W41" i="14"/>
  <c r="X41" i="14"/>
  <c r="Y41" i="14"/>
  <c r="Z41" i="14"/>
  <c r="AB41" i="14"/>
  <c r="AC41" i="14"/>
  <c r="AE41" i="14"/>
  <c r="AF41" i="14"/>
  <c r="AG41" i="14"/>
  <c r="M42" i="14"/>
  <c r="N42" i="14"/>
  <c r="O42" i="14"/>
  <c r="P42" i="14"/>
  <c r="Q42" i="14"/>
  <c r="R42" i="14"/>
  <c r="S42" i="14"/>
  <c r="U42" i="14"/>
  <c r="V42" i="14"/>
  <c r="W42" i="14"/>
  <c r="X42" i="14"/>
  <c r="Y42" i="14"/>
  <c r="Z42" i="14"/>
  <c r="AB42" i="14"/>
  <c r="AC42" i="14"/>
  <c r="AE42" i="14"/>
  <c r="AF42" i="14"/>
  <c r="AG42" i="14"/>
  <c r="M43" i="14"/>
  <c r="N43" i="14"/>
  <c r="O43" i="14"/>
  <c r="P43" i="14"/>
  <c r="Q43" i="14"/>
  <c r="R43" i="14"/>
  <c r="S43" i="14"/>
  <c r="U43" i="14"/>
  <c r="V43" i="14"/>
  <c r="W43" i="14"/>
  <c r="X43" i="14"/>
  <c r="Y43" i="14"/>
  <c r="Z43" i="14"/>
  <c r="AB43" i="14"/>
  <c r="AC43" i="14"/>
  <c r="AE43" i="14"/>
  <c r="AF43" i="14"/>
  <c r="AG43" i="14"/>
  <c r="M44" i="14"/>
  <c r="N44" i="14"/>
  <c r="O44" i="14"/>
  <c r="P44" i="14"/>
  <c r="Q44" i="14"/>
  <c r="R44" i="14"/>
  <c r="S44" i="14"/>
  <c r="U44" i="14"/>
  <c r="V44" i="14"/>
  <c r="W44" i="14"/>
  <c r="X44" i="14"/>
  <c r="Y44" i="14"/>
  <c r="Z44" i="14"/>
  <c r="AB44" i="14"/>
  <c r="AC44" i="14"/>
  <c r="AE44" i="14"/>
  <c r="AF44" i="14"/>
  <c r="AG44" i="14"/>
  <c r="M45" i="14"/>
  <c r="N45" i="14"/>
  <c r="O45" i="14"/>
  <c r="P45" i="14"/>
  <c r="Q45" i="14"/>
  <c r="R45" i="14"/>
  <c r="S45" i="14"/>
  <c r="U45" i="14"/>
  <c r="V45" i="14"/>
  <c r="W45" i="14"/>
  <c r="X45" i="14"/>
  <c r="Y45" i="14"/>
  <c r="Z45" i="14"/>
  <c r="AB45" i="14"/>
  <c r="AC45" i="14"/>
  <c r="AE45" i="14"/>
  <c r="AF45" i="14"/>
  <c r="AG45" i="14"/>
  <c r="M46" i="14"/>
  <c r="N46" i="14"/>
  <c r="O46" i="14"/>
  <c r="P46" i="14"/>
  <c r="Q46" i="14"/>
  <c r="R46" i="14"/>
  <c r="S46" i="14"/>
  <c r="U46" i="14"/>
  <c r="V46" i="14"/>
  <c r="W46" i="14"/>
  <c r="X46" i="14"/>
  <c r="Y46" i="14"/>
  <c r="Z46" i="14"/>
  <c r="AB46" i="14"/>
  <c r="AC46" i="14"/>
  <c r="AE46" i="14"/>
  <c r="AF46" i="14"/>
  <c r="AG46" i="14"/>
  <c r="M47" i="14"/>
  <c r="N47" i="14"/>
  <c r="O47" i="14"/>
  <c r="P47" i="14"/>
  <c r="Q47" i="14"/>
  <c r="R47" i="14"/>
  <c r="S47" i="14"/>
  <c r="U47" i="14"/>
  <c r="V47" i="14"/>
  <c r="W47" i="14"/>
  <c r="X47" i="14"/>
  <c r="Y47" i="14"/>
  <c r="Z47" i="14"/>
  <c r="AB47" i="14"/>
  <c r="AC47" i="14"/>
  <c r="AE47" i="14"/>
  <c r="AF47" i="14"/>
  <c r="AG47" i="14"/>
  <c r="M48" i="14"/>
  <c r="N48" i="14"/>
  <c r="O48" i="14"/>
  <c r="P48" i="14"/>
  <c r="Q48" i="14"/>
  <c r="R48" i="14"/>
  <c r="S48" i="14"/>
  <c r="U48" i="14"/>
  <c r="V48" i="14"/>
  <c r="W48" i="14"/>
  <c r="X48" i="14"/>
  <c r="Y48" i="14"/>
  <c r="Z48" i="14"/>
  <c r="AB48" i="14"/>
  <c r="AC48" i="14"/>
  <c r="AE48" i="14"/>
  <c r="AF48" i="14"/>
  <c r="AG48" i="14"/>
  <c r="D49" i="14"/>
  <c r="I49" i="14"/>
  <c r="N49" i="14"/>
  <c r="O49" i="14"/>
  <c r="P49" i="14"/>
  <c r="Q49" i="14"/>
  <c r="R49" i="14"/>
  <c r="S49" i="14"/>
  <c r="U49" i="14"/>
  <c r="V49" i="14"/>
  <c r="W49" i="14"/>
  <c r="X49" i="14"/>
  <c r="Y49" i="14"/>
  <c r="Z49" i="14"/>
  <c r="AE49" i="14"/>
  <c r="AF49" i="14"/>
  <c r="AG49" i="14"/>
  <c r="AE50" i="14"/>
  <c r="AF50" i="14"/>
  <c r="AG50" i="14"/>
  <c r="C51" i="14"/>
  <c r="N51" i="14"/>
  <c r="O51" i="14"/>
  <c r="P51" i="14"/>
  <c r="Q51" i="14"/>
  <c r="R51" i="14"/>
  <c r="S51" i="14"/>
  <c r="U51" i="14"/>
  <c r="V51" i="14"/>
  <c r="W51" i="14"/>
  <c r="X51" i="14"/>
  <c r="Y51" i="14"/>
  <c r="Z51" i="14"/>
  <c r="AB51" i="14"/>
  <c r="AC51" i="14"/>
  <c r="AE51" i="14"/>
  <c r="AF51" i="14"/>
  <c r="AG51" i="14"/>
  <c r="C52" i="14"/>
  <c r="M52" i="14"/>
  <c r="N52" i="14"/>
  <c r="O52" i="14"/>
  <c r="P52" i="14"/>
  <c r="Q52" i="14"/>
  <c r="R52" i="14"/>
  <c r="S52" i="14"/>
  <c r="U52" i="14"/>
  <c r="V52" i="14"/>
  <c r="W52" i="14"/>
  <c r="X52" i="14"/>
  <c r="Y52" i="14"/>
  <c r="Z52" i="14"/>
  <c r="AB52" i="14"/>
  <c r="AC52" i="14"/>
  <c r="AE52" i="14"/>
  <c r="AF52" i="14"/>
  <c r="AG52" i="14"/>
  <c r="C53" i="14"/>
  <c r="M53" i="14"/>
  <c r="N53" i="14"/>
  <c r="O53" i="14"/>
  <c r="P53" i="14"/>
  <c r="Q53" i="14"/>
  <c r="R53" i="14"/>
  <c r="S53" i="14"/>
  <c r="U53" i="14"/>
  <c r="V53" i="14"/>
  <c r="W53" i="14"/>
  <c r="X53" i="14"/>
  <c r="Y53" i="14"/>
  <c r="Z53" i="14"/>
  <c r="AB53" i="14"/>
  <c r="AC53" i="14"/>
  <c r="AE53" i="14"/>
  <c r="AF53" i="14"/>
  <c r="AG53" i="14"/>
  <c r="C54" i="14"/>
  <c r="M54" i="14"/>
  <c r="N54" i="14"/>
  <c r="O54" i="14"/>
  <c r="P54" i="14"/>
  <c r="Q54" i="14"/>
  <c r="R54" i="14"/>
  <c r="S54" i="14"/>
  <c r="U54" i="14"/>
  <c r="V54" i="14"/>
  <c r="W54" i="14"/>
  <c r="X54" i="14"/>
  <c r="Y54" i="14"/>
  <c r="Z54" i="14"/>
  <c r="AB54" i="14"/>
  <c r="AC54" i="14"/>
  <c r="AE54" i="14"/>
  <c r="AF54" i="14"/>
  <c r="AG54" i="14"/>
  <c r="C55" i="14"/>
  <c r="M55" i="14"/>
  <c r="N55" i="14"/>
  <c r="O55" i="14"/>
  <c r="P55" i="14"/>
  <c r="Q55" i="14"/>
  <c r="R55" i="14"/>
  <c r="S55" i="14"/>
  <c r="U55" i="14"/>
  <c r="V55" i="14"/>
  <c r="W55" i="14"/>
  <c r="X55" i="14"/>
  <c r="Y55" i="14"/>
  <c r="Z55" i="14"/>
  <c r="AB55" i="14"/>
  <c r="AC55" i="14"/>
  <c r="AE55" i="14"/>
  <c r="AF55" i="14"/>
  <c r="AG55" i="14"/>
  <c r="C56" i="14"/>
  <c r="M56" i="14"/>
  <c r="N56" i="14"/>
  <c r="O56" i="14"/>
  <c r="P56" i="14"/>
  <c r="Q56" i="14"/>
  <c r="R56" i="14"/>
  <c r="S56" i="14"/>
  <c r="U56" i="14"/>
  <c r="V56" i="14"/>
  <c r="W56" i="14"/>
  <c r="X56" i="14"/>
  <c r="Y56" i="14"/>
  <c r="Z56" i="14"/>
  <c r="AB56" i="14"/>
  <c r="AC56" i="14"/>
  <c r="AE56" i="14"/>
  <c r="AF56" i="14"/>
  <c r="AG56" i="14"/>
  <c r="C57" i="14"/>
  <c r="M57" i="14"/>
  <c r="N57" i="14"/>
  <c r="O57" i="14"/>
  <c r="P57" i="14"/>
  <c r="Q57" i="14"/>
  <c r="R57" i="14"/>
  <c r="S57" i="14"/>
  <c r="U57" i="14"/>
  <c r="V57" i="14"/>
  <c r="W57" i="14"/>
  <c r="X57" i="14"/>
  <c r="Y57" i="14"/>
  <c r="Z57" i="14"/>
  <c r="AB57" i="14"/>
  <c r="AC57" i="14"/>
  <c r="AE57" i="14"/>
  <c r="AF57" i="14"/>
  <c r="AG57" i="14"/>
  <c r="C58" i="14"/>
  <c r="M58" i="14"/>
  <c r="N58" i="14"/>
  <c r="O58" i="14"/>
  <c r="P58" i="14"/>
  <c r="Q58" i="14"/>
  <c r="R58" i="14"/>
  <c r="S58" i="14"/>
  <c r="U58" i="14"/>
  <c r="V58" i="14"/>
  <c r="W58" i="14"/>
  <c r="X58" i="14"/>
  <c r="Y58" i="14"/>
  <c r="Z58" i="14"/>
  <c r="AB58" i="14"/>
  <c r="AC58" i="14"/>
  <c r="AE58" i="14"/>
  <c r="AF58" i="14"/>
  <c r="AG58" i="14"/>
  <c r="C59" i="14"/>
  <c r="M59" i="14"/>
  <c r="N59" i="14"/>
  <c r="O59" i="14"/>
  <c r="P59" i="14"/>
  <c r="Q59" i="14"/>
  <c r="R59" i="14"/>
  <c r="S59" i="14"/>
  <c r="U59" i="14"/>
  <c r="V59" i="14"/>
  <c r="W59" i="14"/>
  <c r="X59" i="14"/>
  <c r="Y59" i="14"/>
  <c r="Z59" i="14"/>
  <c r="AB59" i="14"/>
  <c r="AC59" i="14"/>
  <c r="AE59" i="14"/>
  <c r="AF59" i="14"/>
  <c r="AG59" i="14"/>
  <c r="C60" i="14"/>
  <c r="M60" i="14"/>
  <c r="N60" i="14"/>
  <c r="O60" i="14"/>
  <c r="P60" i="14"/>
  <c r="Q60" i="14"/>
  <c r="R60" i="14"/>
  <c r="S60" i="14"/>
  <c r="U60" i="14"/>
  <c r="V60" i="14"/>
  <c r="W60" i="14"/>
  <c r="X60" i="14"/>
  <c r="Y60" i="14"/>
  <c r="Z60" i="14"/>
  <c r="AB60" i="14"/>
  <c r="AC60" i="14"/>
  <c r="AE60" i="14"/>
  <c r="AF60" i="14"/>
  <c r="AG60" i="14"/>
  <c r="C61" i="14"/>
  <c r="M61" i="14"/>
  <c r="N61" i="14"/>
  <c r="O61" i="14"/>
  <c r="P61" i="14"/>
  <c r="Q61" i="14"/>
  <c r="R61" i="14"/>
  <c r="S61" i="14"/>
  <c r="U61" i="14"/>
  <c r="V61" i="14"/>
  <c r="W61" i="14"/>
  <c r="X61" i="14"/>
  <c r="Y61" i="14"/>
  <c r="Z61" i="14"/>
  <c r="AB61" i="14"/>
  <c r="AC61" i="14"/>
  <c r="AE61" i="14"/>
  <c r="AF61" i="14"/>
  <c r="AG61" i="14"/>
  <c r="M62" i="14"/>
  <c r="N62" i="14"/>
  <c r="O62" i="14"/>
  <c r="P62" i="14"/>
  <c r="Q62" i="14"/>
  <c r="R62" i="14"/>
  <c r="S62" i="14"/>
  <c r="U62" i="14"/>
  <c r="V62" i="14"/>
  <c r="W62" i="14"/>
  <c r="X62" i="14"/>
  <c r="Y62" i="14"/>
  <c r="Z62" i="14"/>
  <c r="AB62" i="14"/>
  <c r="AC62" i="14"/>
  <c r="AE62" i="14"/>
  <c r="AF62" i="14"/>
  <c r="AG62" i="14"/>
  <c r="M63" i="14"/>
  <c r="N63" i="14"/>
  <c r="O63" i="14"/>
  <c r="P63" i="14"/>
  <c r="Q63" i="14"/>
  <c r="R63" i="14"/>
  <c r="S63" i="14"/>
  <c r="U63" i="14"/>
  <c r="V63" i="14"/>
  <c r="W63" i="14"/>
  <c r="X63" i="14"/>
  <c r="Y63" i="14"/>
  <c r="Z63" i="14"/>
  <c r="AB63" i="14"/>
  <c r="AC63" i="14"/>
  <c r="AE63" i="14"/>
  <c r="AF63" i="14"/>
  <c r="AG63" i="14"/>
  <c r="M64" i="14"/>
  <c r="N64" i="14"/>
  <c r="O64" i="14"/>
  <c r="P64" i="14"/>
  <c r="Q64" i="14"/>
  <c r="R64" i="14"/>
  <c r="S64" i="14"/>
  <c r="U64" i="14"/>
  <c r="V64" i="14"/>
  <c r="W64" i="14"/>
  <c r="X64" i="14"/>
  <c r="Y64" i="14"/>
  <c r="Z64" i="14"/>
  <c r="AB64" i="14"/>
  <c r="AC64" i="14"/>
  <c r="AE64" i="14"/>
  <c r="AF64" i="14"/>
  <c r="AG64" i="14"/>
  <c r="M65" i="14"/>
  <c r="N65" i="14"/>
  <c r="O65" i="14"/>
  <c r="P65" i="14"/>
  <c r="Q65" i="14"/>
  <c r="R65" i="14"/>
  <c r="S65" i="14"/>
  <c r="U65" i="14"/>
  <c r="V65" i="14"/>
  <c r="W65" i="14"/>
  <c r="X65" i="14"/>
  <c r="Y65" i="14"/>
  <c r="Z65" i="14"/>
  <c r="AB65" i="14"/>
  <c r="AC65" i="14"/>
  <c r="AE65" i="14"/>
  <c r="AF65" i="14"/>
  <c r="AG65" i="14"/>
  <c r="M66" i="14"/>
  <c r="N66" i="14"/>
  <c r="O66" i="14"/>
  <c r="P66" i="14"/>
  <c r="Q66" i="14"/>
  <c r="R66" i="14"/>
  <c r="S66" i="14"/>
  <c r="U66" i="14"/>
  <c r="V66" i="14"/>
  <c r="W66" i="14"/>
  <c r="X66" i="14"/>
  <c r="Y66" i="14"/>
  <c r="Z66" i="14"/>
  <c r="AB66" i="14"/>
  <c r="AC66" i="14"/>
  <c r="AE66" i="14"/>
  <c r="AF66" i="14"/>
  <c r="AG66" i="14"/>
  <c r="M67" i="14"/>
  <c r="N67" i="14"/>
  <c r="O67" i="14"/>
  <c r="P67" i="14"/>
  <c r="Q67" i="14"/>
  <c r="R67" i="14"/>
  <c r="S67" i="14"/>
  <c r="U67" i="14"/>
  <c r="V67" i="14"/>
  <c r="W67" i="14"/>
  <c r="X67" i="14"/>
  <c r="Y67" i="14"/>
  <c r="Z67" i="14"/>
  <c r="AB67" i="14"/>
  <c r="AC67" i="14"/>
  <c r="AE67" i="14"/>
  <c r="AF67" i="14"/>
  <c r="AG67" i="14"/>
  <c r="M68" i="14"/>
  <c r="N68" i="14"/>
  <c r="O68" i="14"/>
  <c r="P68" i="14"/>
  <c r="Q68" i="14"/>
  <c r="R68" i="14"/>
  <c r="S68" i="14"/>
  <c r="U68" i="14"/>
  <c r="V68" i="14"/>
  <c r="W68" i="14"/>
  <c r="X68" i="14"/>
  <c r="Y68" i="14"/>
  <c r="Z68" i="14"/>
  <c r="AB68" i="14"/>
  <c r="AC68" i="14"/>
  <c r="AE68" i="14"/>
  <c r="AF68" i="14"/>
  <c r="AG68" i="14"/>
  <c r="M69" i="14"/>
  <c r="N69" i="14"/>
  <c r="O69" i="14"/>
  <c r="P69" i="14"/>
  <c r="Q69" i="14"/>
  <c r="R69" i="14"/>
  <c r="S69" i="14"/>
  <c r="U69" i="14"/>
  <c r="V69" i="14"/>
  <c r="W69" i="14"/>
  <c r="X69" i="14"/>
  <c r="Y69" i="14"/>
  <c r="Z69" i="14"/>
  <c r="AB69" i="14"/>
  <c r="AC69" i="14"/>
  <c r="AE69" i="14"/>
  <c r="AF69" i="14"/>
  <c r="AG69" i="14"/>
  <c r="M70" i="14"/>
  <c r="N70" i="14"/>
  <c r="O70" i="14"/>
  <c r="P70" i="14"/>
  <c r="Q70" i="14"/>
  <c r="R70" i="14"/>
  <c r="S70" i="14"/>
  <c r="U70" i="14"/>
  <c r="V70" i="14"/>
  <c r="W70" i="14"/>
  <c r="X70" i="14"/>
  <c r="Y70" i="14"/>
  <c r="Z70" i="14"/>
  <c r="AB70" i="14"/>
  <c r="AC70" i="14"/>
  <c r="AE70" i="14"/>
  <c r="AF70" i="14"/>
  <c r="AG70" i="14"/>
  <c r="M71" i="14"/>
  <c r="N71" i="14"/>
  <c r="O71" i="14"/>
  <c r="P71" i="14"/>
  <c r="Q71" i="14"/>
  <c r="R71" i="14"/>
  <c r="S71" i="14"/>
  <c r="U71" i="14"/>
  <c r="V71" i="14"/>
  <c r="W71" i="14"/>
  <c r="X71" i="14"/>
  <c r="Y71" i="14"/>
  <c r="Z71" i="14"/>
  <c r="AB71" i="14"/>
  <c r="AC71" i="14"/>
  <c r="AE71" i="14"/>
  <c r="AF71" i="14"/>
  <c r="AG71" i="14"/>
  <c r="M72" i="14"/>
  <c r="N72" i="14"/>
  <c r="O72" i="14"/>
  <c r="P72" i="14"/>
  <c r="Q72" i="14"/>
  <c r="R72" i="14"/>
  <c r="S72" i="14"/>
  <c r="U72" i="14"/>
  <c r="V72" i="14"/>
  <c r="W72" i="14"/>
  <c r="X72" i="14"/>
  <c r="Y72" i="14"/>
  <c r="Z72" i="14"/>
  <c r="AB72" i="14"/>
  <c r="AC72" i="14"/>
  <c r="AE72" i="14"/>
  <c r="AF72" i="14"/>
  <c r="AG72" i="14"/>
  <c r="M73" i="14"/>
  <c r="N73" i="14"/>
  <c r="O73" i="14"/>
  <c r="P73" i="14"/>
  <c r="Q73" i="14"/>
  <c r="R73" i="14"/>
  <c r="S73" i="14"/>
  <c r="U73" i="14"/>
  <c r="V73" i="14"/>
  <c r="W73" i="14"/>
  <c r="X73" i="14"/>
  <c r="Y73" i="14"/>
  <c r="Z73" i="14"/>
  <c r="AB73" i="14"/>
  <c r="AC73" i="14"/>
  <c r="AE73" i="14"/>
  <c r="AF73" i="14"/>
  <c r="AG73" i="14"/>
  <c r="M74" i="14"/>
  <c r="N74" i="14"/>
  <c r="O74" i="14"/>
  <c r="P74" i="14"/>
  <c r="Q74" i="14"/>
  <c r="R74" i="14"/>
  <c r="S74" i="14"/>
  <c r="U74" i="14"/>
  <c r="V74" i="14"/>
  <c r="W74" i="14"/>
  <c r="X74" i="14"/>
  <c r="Y74" i="14"/>
  <c r="Z74" i="14"/>
  <c r="AB74" i="14"/>
  <c r="AC74" i="14"/>
  <c r="AE74" i="14"/>
  <c r="AF74" i="14"/>
  <c r="AG74" i="14"/>
  <c r="M75" i="14"/>
  <c r="N75" i="14"/>
  <c r="O75" i="14"/>
  <c r="P75" i="14"/>
  <c r="Q75" i="14"/>
  <c r="R75" i="14"/>
  <c r="S75" i="14"/>
  <c r="U75" i="14"/>
  <c r="V75" i="14"/>
  <c r="W75" i="14"/>
  <c r="X75" i="14"/>
  <c r="Y75" i="14"/>
  <c r="Z75" i="14"/>
  <c r="AB75" i="14"/>
  <c r="AC75" i="14"/>
  <c r="AE75" i="14"/>
  <c r="AF75" i="14"/>
  <c r="AG75" i="14"/>
  <c r="M76" i="14"/>
  <c r="N76" i="14"/>
  <c r="O76" i="14"/>
  <c r="P76" i="14"/>
  <c r="Q76" i="14"/>
  <c r="R76" i="14"/>
  <c r="S76" i="14"/>
  <c r="U76" i="14"/>
  <c r="V76" i="14"/>
  <c r="W76" i="14"/>
  <c r="X76" i="14"/>
  <c r="Y76" i="14"/>
  <c r="Z76" i="14"/>
  <c r="AB76" i="14"/>
  <c r="AC76" i="14"/>
  <c r="AE76" i="14"/>
  <c r="AF76" i="14"/>
  <c r="AG76" i="14"/>
  <c r="M77" i="14"/>
  <c r="N77" i="14"/>
  <c r="O77" i="14"/>
  <c r="P77" i="14"/>
  <c r="Q77" i="14"/>
  <c r="R77" i="14"/>
  <c r="S77" i="14"/>
  <c r="U77" i="14"/>
  <c r="V77" i="14"/>
  <c r="W77" i="14"/>
  <c r="X77" i="14"/>
  <c r="Y77" i="14"/>
  <c r="Z77" i="14"/>
  <c r="AB77" i="14"/>
  <c r="AC77" i="14"/>
  <c r="AE77" i="14"/>
  <c r="AF77" i="14"/>
  <c r="AG77" i="14"/>
  <c r="M78" i="14"/>
  <c r="N78" i="14"/>
  <c r="O78" i="14"/>
  <c r="P78" i="14"/>
  <c r="Q78" i="14"/>
  <c r="R78" i="14"/>
  <c r="S78" i="14"/>
  <c r="U78" i="14"/>
  <c r="V78" i="14"/>
  <c r="W78" i="14"/>
  <c r="X78" i="14"/>
  <c r="Y78" i="14"/>
  <c r="Z78" i="14"/>
  <c r="AB78" i="14"/>
  <c r="AC78" i="14"/>
  <c r="AE78" i="14"/>
  <c r="AF78" i="14"/>
  <c r="AG78" i="14"/>
  <c r="M79" i="14"/>
  <c r="N79" i="14"/>
  <c r="O79" i="14"/>
  <c r="P79" i="14"/>
  <c r="Q79" i="14"/>
  <c r="R79" i="14"/>
  <c r="S79" i="14"/>
  <c r="U79" i="14"/>
  <c r="V79" i="14"/>
  <c r="W79" i="14"/>
  <c r="X79" i="14"/>
  <c r="Y79" i="14"/>
  <c r="Z79" i="14"/>
  <c r="AB79" i="14"/>
  <c r="AC79" i="14"/>
  <c r="AE79" i="14"/>
  <c r="AF79" i="14"/>
  <c r="AG79" i="14"/>
  <c r="M80" i="14"/>
  <c r="N80" i="14"/>
  <c r="O80" i="14"/>
  <c r="P80" i="14"/>
  <c r="Q80" i="14"/>
  <c r="R80" i="14"/>
  <c r="S80" i="14"/>
  <c r="U80" i="14"/>
  <c r="V80" i="14"/>
  <c r="W80" i="14"/>
  <c r="X80" i="14"/>
  <c r="Y80" i="14"/>
  <c r="Z80" i="14"/>
  <c r="AB80" i="14"/>
  <c r="AC80" i="14"/>
  <c r="AE80" i="14"/>
  <c r="AF80" i="14"/>
  <c r="AG80" i="14"/>
  <c r="M81" i="14"/>
  <c r="N81" i="14"/>
  <c r="O81" i="14"/>
  <c r="P81" i="14"/>
  <c r="Q81" i="14"/>
  <c r="R81" i="14"/>
  <c r="S81" i="14"/>
  <c r="U81" i="14"/>
  <c r="V81" i="14"/>
  <c r="W81" i="14"/>
  <c r="X81" i="14"/>
  <c r="Y81" i="14"/>
  <c r="Z81" i="14"/>
  <c r="AB81" i="14"/>
  <c r="AC81" i="14"/>
  <c r="AE81" i="14"/>
  <c r="AF81" i="14"/>
  <c r="AG81" i="14"/>
  <c r="M82" i="14"/>
  <c r="N82" i="14"/>
  <c r="O82" i="14"/>
  <c r="P82" i="14"/>
  <c r="Q82" i="14"/>
  <c r="R82" i="14"/>
  <c r="S82" i="14"/>
  <c r="U82" i="14"/>
  <c r="V82" i="14"/>
  <c r="W82" i="14"/>
  <c r="X82" i="14"/>
  <c r="Y82" i="14"/>
  <c r="Z82" i="14"/>
  <c r="AB82" i="14"/>
  <c r="AC82" i="14"/>
  <c r="AE82" i="14"/>
  <c r="AF82" i="14"/>
  <c r="AG82" i="14"/>
  <c r="M83" i="14"/>
  <c r="N83" i="14"/>
  <c r="O83" i="14"/>
  <c r="P83" i="14"/>
  <c r="Q83" i="14"/>
  <c r="R83" i="14"/>
  <c r="S83" i="14"/>
  <c r="U83" i="14"/>
  <c r="V83" i="14"/>
  <c r="W83" i="14"/>
  <c r="X83" i="14"/>
  <c r="Y83" i="14"/>
  <c r="Z83" i="14"/>
  <c r="AB83" i="14"/>
  <c r="AC83" i="14"/>
  <c r="AE83" i="14"/>
  <c r="AF83" i="14"/>
  <c r="AG83" i="14"/>
  <c r="M84" i="14"/>
  <c r="N84" i="14"/>
  <c r="O84" i="14"/>
  <c r="P84" i="14"/>
  <c r="Q84" i="14"/>
  <c r="R84" i="14"/>
  <c r="S84" i="14"/>
  <c r="U84" i="14"/>
  <c r="V84" i="14"/>
  <c r="W84" i="14"/>
  <c r="X84" i="14"/>
  <c r="Y84" i="14"/>
  <c r="Z84" i="14"/>
  <c r="AB84" i="14"/>
  <c r="AC84" i="14"/>
  <c r="AE84" i="14"/>
  <c r="AF84" i="14"/>
  <c r="AG84" i="14"/>
  <c r="M85" i="14"/>
  <c r="N85" i="14"/>
  <c r="O85" i="14"/>
  <c r="P85" i="14"/>
  <c r="Q85" i="14"/>
  <c r="R85" i="14"/>
  <c r="S85" i="14"/>
  <c r="U85" i="14"/>
  <c r="V85" i="14"/>
  <c r="W85" i="14"/>
  <c r="X85" i="14"/>
  <c r="Y85" i="14"/>
  <c r="Z85" i="14"/>
  <c r="AB85" i="14"/>
  <c r="AC85" i="14"/>
  <c r="AE85" i="14"/>
  <c r="AF85" i="14"/>
  <c r="AG85" i="14"/>
  <c r="M86" i="14"/>
  <c r="N86" i="14"/>
  <c r="O86" i="14"/>
  <c r="P86" i="14"/>
  <c r="Q86" i="14"/>
  <c r="R86" i="14"/>
  <c r="S86" i="14"/>
  <c r="U86" i="14"/>
  <c r="V86" i="14"/>
  <c r="W86" i="14"/>
  <c r="X86" i="14"/>
  <c r="Y86" i="14"/>
  <c r="Z86" i="14"/>
  <c r="AB86" i="14"/>
  <c r="AC86" i="14"/>
  <c r="AE86" i="14"/>
  <c r="AF86" i="14"/>
  <c r="AG86" i="14"/>
  <c r="D87" i="14"/>
  <c r="I87" i="14"/>
  <c r="N87" i="14"/>
  <c r="O87" i="14"/>
  <c r="P87" i="14"/>
  <c r="Q87" i="14"/>
  <c r="R87" i="14"/>
  <c r="S87" i="14"/>
  <c r="U87" i="14"/>
  <c r="V87" i="14"/>
  <c r="W87" i="14"/>
  <c r="X87" i="14"/>
  <c r="Y87" i="14"/>
  <c r="Z87" i="14"/>
  <c r="AE87" i="14"/>
  <c r="AF87" i="14"/>
  <c r="AG87" i="14"/>
  <c r="AE88" i="14"/>
  <c r="AF88" i="14"/>
  <c r="AG88" i="14"/>
  <c r="C89" i="14"/>
  <c r="N89" i="14"/>
  <c r="O89" i="14"/>
  <c r="P89" i="14"/>
  <c r="Q89" i="14"/>
  <c r="R89" i="14"/>
  <c r="S89" i="14"/>
  <c r="U89" i="14"/>
  <c r="V89" i="14"/>
  <c r="W89" i="14"/>
  <c r="X89" i="14"/>
  <c r="Y89" i="14"/>
  <c r="Z89" i="14"/>
  <c r="AB89" i="14"/>
  <c r="AC89" i="14"/>
  <c r="AE89" i="14"/>
  <c r="AF89" i="14"/>
  <c r="AG89" i="14"/>
  <c r="C90" i="14"/>
  <c r="M90" i="14"/>
  <c r="N90" i="14"/>
  <c r="O90" i="14"/>
  <c r="P90" i="14"/>
  <c r="Q90" i="14"/>
  <c r="R90" i="14"/>
  <c r="S90" i="14"/>
  <c r="U90" i="14"/>
  <c r="V90" i="14"/>
  <c r="W90" i="14"/>
  <c r="X90" i="14"/>
  <c r="Y90" i="14"/>
  <c r="Z90" i="14"/>
  <c r="AB90" i="14"/>
  <c r="AC90" i="14"/>
  <c r="AE90" i="14"/>
  <c r="AF90" i="14"/>
  <c r="AG90" i="14"/>
  <c r="C91" i="14"/>
  <c r="M91" i="14"/>
  <c r="N91" i="14"/>
  <c r="O91" i="14"/>
  <c r="P91" i="14"/>
  <c r="Q91" i="14"/>
  <c r="R91" i="14"/>
  <c r="S91" i="14"/>
  <c r="U91" i="14"/>
  <c r="V91" i="14"/>
  <c r="W91" i="14"/>
  <c r="X91" i="14"/>
  <c r="Y91" i="14"/>
  <c r="Z91" i="14"/>
  <c r="AB91" i="14"/>
  <c r="AC91" i="14"/>
  <c r="AE91" i="14"/>
  <c r="AF91" i="14"/>
  <c r="AG91" i="14"/>
  <c r="C92" i="14"/>
  <c r="M92" i="14"/>
  <c r="N92" i="14"/>
  <c r="O92" i="14"/>
  <c r="P92" i="14"/>
  <c r="Q92" i="14"/>
  <c r="R92" i="14"/>
  <c r="S92" i="14"/>
  <c r="U92" i="14"/>
  <c r="V92" i="14"/>
  <c r="W92" i="14"/>
  <c r="X92" i="14"/>
  <c r="Y92" i="14"/>
  <c r="Z92" i="14"/>
  <c r="AB92" i="14"/>
  <c r="AC92" i="14"/>
  <c r="AE92" i="14"/>
  <c r="AF92" i="14"/>
  <c r="AG92" i="14"/>
  <c r="C93" i="14"/>
  <c r="M93" i="14"/>
  <c r="N93" i="14"/>
  <c r="O93" i="14"/>
  <c r="P93" i="14"/>
  <c r="Q93" i="14"/>
  <c r="R93" i="14"/>
  <c r="S93" i="14"/>
  <c r="U93" i="14"/>
  <c r="V93" i="14"/>
  <c r="W93" i="14"/>
  <c r="X93" i="14"/>
  <c r="Y93" i="14"/>
  <c r="Z93" i="14"/>
  <c r="AB93" i="14"/>
  <c r="AC93" i="14"/>
  <c r="AE93" i="14"/>
  <c r="AF93" i="14"/>
  <c r="AG93" i="14"/>
  <c r="C94" i="14"/>
  <c r="M94" i="14"/>
  <c r="N94" i="14"/>
  <c r="O94" i="14"/>
  <c r="P94" i="14"/>
  <c r="Q94" i="14"/>
  <c r="R94" i="14"/>
  <c r="S94" i="14"/>
  <c r="U94" i="14"/>
  <c r="V94" i="14"/>
  <c r="W94" i="14"/>
  <c r="X94" i="14"/>
  <c r="Y94" i="14"/>
  <c r="Z94" i="14"/>
  <c r="AB94" i="14"/>
  <c r="AC94" i="14"/>
  <c r="AE94" i="14"/>
  <c r="AF94" i="14"/>
  <c r="AG94" i="14"/>
  <c r="C95" i="14"/>
  <c r="M95" i="14"/>
  <c r="N95" i="14"/>
  <c r="O95" i="14"/>
  <c r="P95" i="14"/>
  <c r="Q95" i="14"/>
  <c r="R95" i="14"/>
  <c r="S95" i="14"/>
  <c r="U95" i="14"/>
  <c r="V95" i="14"/>
  <c r="W95" i="14"/>
  <c r="X95" i="14"/>
  <c r="Y95" i="14"/>
  <c r="Z95" i="14"/>
  <c r="AB95" i="14"/>
  <c r="AC95" i="14"/>
  <c r="AE95" i="14"/>
  <c r="AF95" i="14"/>
  <c r="AG95" i="14"/>
  <c r="C96" i="14"/>
  <c r="M96" i="14"/>
  <c r="N96" i="14"/>
  <c r="O96" i="14"/>
  <c r="P96" i="14"/>
  <c r="Q96" i="14"/>
  <c r="R96" i="14"/>
  <c r="S96" i="14"/>
  <c r="U96" i="14"/>
  <c r="V96" i="14"/>
  <c r="W96" i="14"/>
  <c r="X96" i="14"/>
  <c r="Y96" i="14"/>
  <c r="Z96" i="14"/>
  <c r="AB96" i="14"/>
  <c r="AC96" i="14"/>
  <c r="AE96" i="14"/>
  <c r="AF96" i="14"/>
  <c r="AG96" i="14"/>
  <c r="C97" i="14"/>
  <c r="M97" i="14"/>
  <c r="N97" i="14"/>
  <c r="O97" i="14"/>
  <c r="P97" i="14"/>
  <c r="Q97" i="14"/>
  <c r="R97" i="14"/>
  <c r="S97" i="14"/>
  <c r="U97" i="14"/>
  <c r="V97" i="14"/>
  <c r="W97" i="14"/>
  <c r="X97" i="14"/>
  <c r="Y97" i="14"/>
  <c r="Z97" i="14"/>
  <c r="AB97" i="14"/>
  <c r="AC97" i="14"/>
  <c r="AE97" i="14"/>
  <c r="AF97" i="14"/>
  <c r="AG97" i="14"/>
  <c r="C98" i="14"/>
  <c r="M98" i="14"/>
  <c r="N98" i="14"/>
  <c r="O98" i="14"/>
  <c r="P98" i="14"/>
  <c r="Q98" i="14"/>
  <c r="R98" i="14"/>
  <c r="S98" i="14"/>
  <c r="U98" i="14"/>
  <c r="V98" i="14"/>
  <c r="W98" i="14"/>
  <c r="X98" i="14"/>
  <c r="Y98" i="14"/>
  <c r="Z98" i="14"/>
  <c r="AB98" i="14"/>
  <c r="AC98" i="14"/>
  <c r="AE98" i="14"/>
  <c r="AF98" i="14"/>
  <c r="AG98" i="14"/>
  <c r="C99" i="14"/>
  <c r="M99" i="14"/>
  <c r="N99" i="14"/>
  <c r="O99" i="14"/>
  <c r="P99" i="14"/>
  <c r="Q99" i="14"/>
  <c r="R99" i="14"/>
  <c r="S99" i="14"/>
  <c r="U99" i="14"/>
  <c r="V99" i="14"/>
  <c r="W99" i="14"/>
  <c r="X99" i="14"/>
  <c r="Y99" i="14"/>
  <c r="Z99" i="14"/>
  <c r="AB99" i="14"/>
  <c r="AC99" i="14"/>
  <c r="AE99" i="14"/>
  <c r="AF99" i="14"/>
  <c r="AG99" i="14"/>
  <c r="M100" i="14"/>
  <c r="N100" i="14"/>
  <c r="O100" i="14"/>
  <c r="P100" i="14"/>
  <c r="Q100" i="14"/>
  <c r="R100" i="14"/>
  <c r="S100" i="14"/>
  <c r="U100" i="14"/>
  <c r="V100" i="14"/>
  <c r="W100" i="14"/>
  <c r="X100" i="14"/>
  <c r="Y100" i="14"/>
  <c r="Z100" i="14"/>
  <c r="AB100" i="14"/>
  <c r="AC100" i="14"/>
  <c r="AE100" i="14"/>
  <c r="AF100" i="14"/>
  <c r="AG100" i="14"/>
  <c r="M101" i="14"/>
  <c r="N101" i="14"/>
  <c r="O101" i="14"/>
  <c r="P101" i="14"/>
  <c r="Q101" i="14"/>
  <c r="R101" i="14"/>
  <c r="S101" i="14"/>
  <c r="U101" i="14"/>
  <c r="V101" i="14"/>
  <c r="W101" i="14"/>
  <c r="X101" i="14"/>
  <c r="Y101" i="14"/>
  <c r="Z101" i="14"/>
  <c r="AB101" i="14"/>
  <c r="AC101" i="14"/>
  <c r="AE101" i="14"/>
  <c r="AF101" i="14"/>
  <c r="AG101" i="14"/>
  <c r="M102" i="14"/>
  <c r="N102" i="14"/>
  <c r="O102" i="14"/>
  <c r="P102" i="14"/>
  <c r="Q102" i="14"/>
  <c r="R102" i="14"/>
  <c r="S102" i="14"/>
  <c r="U102" i="14"/>
  <c r="V102" i="14"/>
  <c r="W102" i="14"/>
  <c r="X102" i="14"/>
  <c r="Y102" i="14"/>
  <c r="Z102" i="14"/>
  <c r="AB102" i="14"/>
  <c r="AC102" i="14"/>
  <c r="AE102" i="14"/>
  <c r="AF102" i="14"/>
  <c r="AG102" i="14"/>
  <c r="M103" i="14"/>
  <c r="N103" i="14"/>
  <c r="O103" i="14"/>
  <c r="P103" i="14"/>
  <c r="Q103" i="14"/>
  <c r="R103" i="14"/>
  <c r="S103" i="14"/>
  <c r="U103" i="14"/>
  <c r="V103" i="14"/>
  <c r="W103" i="14"/>
  <c r="X103" i="14"/>
  <c r="Y103" i="14"/>
  <c r="Z103" i="14"/>
  <c r="AB103" i="14"/>
  <c r="AC103" i="14"/>
  <c r="AE103" i="14"/>
  <c r="AF103" i="14"/>
  <c r="AG103" i="14"/>
  <c r="M104" i="14"/>
  <c r="N104" i="14"/>
  <c r="O104" i="14"/>
  <c r="P104" i="14"/>
  <c r="Q104" i="14"/>
  <c r="R104" i="14"/>
  <c r="S104" i="14"/>
  <c r="U104" i="14"/>
  <c r="V104" i="14"/>
  <c r="W104" i="14"/>
  <c r="X104" i="14"/>
  <c r="Y104" i="14"/>
  <c r="Z104" i="14"/>
  <c r="AB104" i="14"/>
  <c r="AC104" i="14"/>
  <c r="AE104" i="14"/>
  <c r="AF104" i="14"/>
  <c r="AG104" i="14"/>
  <c r="M105" i="14"/>
  <c r="N105" i="14"/>
  <c r="O105" i="14"/>
  <c r="P105" i="14"/>
  <c r="Q105" i="14"/>
  <c r="R105" i="14"/>
  <c r="S105" i="14"/>
  <c r="U105" i="14"/>
  <c r="V105" i="14"/>
  <c r="W105" i="14"/>
  <c r="X105" i="14"/>
  <c r="Y105" i="14"/>
  <c r="Z105" i="14"/>
  <c r="AB105" i="14"/>
  <c r="AC105" i="14"/>
  <c r="AE105" i="14"/>
  <c r="AF105" i="14"/>
  <c r="AG105" i="14"/>
  <c r="M106" i="14"/>
  <c r="N106" i="14"/>
  <c r="O106" i="14"/>
  <c r="P106" i="14"/>
  <c r="Q106" i="14"/>
  <c r="R106" i="14"/>
  <c r="S106" i="14"/>
  <c r="U106" i="14"/>
  <c r="V106" i="14"/>
  <c r="W106" i="14"/>
  <c r="X106" i="14"/>
  <c r="Y106" i="14"/>
  <c r="Z106" i="14"/>
  <c r="AB106" i="14"/>
  <c r="AC106" i="14"/>
  <c r="AE106" i="14"/>
  <c r="AF106" i="14"/>
  <c r="AG106" i="14"/>
  <c r="M107" i="14"/>
  <c r="N107" i="14"/>
  <c r="O107" i="14"/>
  <c r="P107" i="14"/>
  <c r="Q107" i="14"/>
  <c r="R107" i="14"/>
  <c r="S107" i="14"/>
  <c r="U107" i="14"/>
  <c r="V107" i="14"/>
  <c r="W107" i="14"/>
  <c r="X107" i="14"/>
  <c r="Y107" i="14"/>
  <c r="Z107" i="14"/>
  <c r="AB107" i="14"/>
  <c r="AC107" i="14"/>
  <c r="AE107" i="14"/>
  <c r="AF107" i="14"/>
  <c r="AG107" i="14"/>
  <c r="M108" i="14"/>
  <c r="N108" i="14"/>
  <c r="O108" i="14"/>
  <c r="P108" i="14"/>
  <c r="Q108" i="14"/>
  <c r="R108" i="14"/>
  <c r="S108" i="14"/>
  <c r="U108" i="14"/>
  <c r="V108" i="14"/>
  <c r="W108" i="14"/>
  <c r="X108" i="14"/>
  <c r="Y108" i="14"/>
  <c r="Z108" i="14"/>
  <c r="AB108" i="14"/>
  <c r="AC108" i="14"/>
  <c r="AE108" i="14"/>
  <c r="AF108" i="14"/>
  <c r="AG108" i="14"/>
  <c r="M109" i="14"/>
  <c r="N109" i="14"/>
  <c r="O109" i="14"/>
  <c r="P109" i="14"/>
  <c r="Q109" i="14"/>
  <c r="R109" i="14"/>
  <c r="S109" i="14"/>
  <c r="U109" i="14"/>
  <c r="V109" i="14"/>
  <c r="W109" i="14"/>
  <c r="X109" i="14"/>
  <c r="Y109" i="14"/>
  <c r="Z109" i="14"/>
  <c r="AB109" i="14"/>
  <c r="AC109" i="14"/>
  <c r="AE109" i="14"/>
  <c r="AF109" i="14"/>
  <c r="AG109" i="14"/>
  <c r="M110" i="14"/>
  <c r="N110" i="14"/>
  <c r="O110" i="14"/>
  <c r="P110" i="14"/>
  <c r="Q110" i="14"/>
  <c r="R110" i="14"/>
  <c r="S110" i="14"/>
  <c r="U110" i="14"/>
  <c r="V110" i="14"/>
  <c r="W110" i="14"/>
  <c r="X110" i="14"/>
  <c r="Y110" i="14"/>
  <c r="Z110" i="14"/>
  <c r="AB110" i="14"/>
  <c r="AC110" i="14"/>
  <c r="AE110" i="14"/>
  <c r="AF110" i="14"/>
  <c r="AG110" i="14"/>
  <c r="M111" i="14"/>
  <c r="N111" i="14"/>
  <c r="O111" i="14"/>
  <c r="P111" i="14"/>
  <c r="Q111" i="14"/>
  <c r="R111" i="14"/>
  <c r="S111" i="14"/>
  <c r="U111" i="14"/>
  <c r="V111" i="14"/>
  <c r="W111" i="14"/>
  <c r="X111" i="14"/>
  <c r="Y111" i="14"/>
  <c r="Z111" i="14"/>
  <c r="AB111" i="14"/>
  <c r="AC111" i="14"/>
  <c r="AE111" i="14"/>
  <c r="AF111" i="14"/>
  <c r="AG111" i="14"/>
  <c r="M112" i="14"/>
  <c r="N112" i="14"/>
  <c r="O112" i="14"/>
  <c r="P112" i="14"/>
  <c r="Q112" i="14"/>
  <c r="R112" i="14"/>
  <c r="S112" i="14"/>
  <c r="U112" i="14"/>
  <c r="V112" i="14"/>
  <c r="W112" i="14"/>
  <c r="X112" i="14"/>
  <c r="Y112" i="14"/>
  <c r="Z112" i="14"/>
  <c r="AB112" i="14"/>
  <c r="AC112" i="14"/>
  <c r="AE112" i="14"/>
  <c r="AF112" i="14"/>
  <c r="AG112" i="14"/>
  <c r="M113" i="14"/>
  <c r="N113" i="14"/>
  <c r="O113" i="14"/>
  <c r="P113" i="14"/>
  <c r="Q113" i="14"/>
  <c r="R113" i="14"/>
  <c r="S113" i="14"/>
  <c r="U113" i="14"/>
  <c r="V113" i="14"/>
  <c r="W113" i="14"/>
  <c r="X113" i="14"/>
  <c r="Y113" i="14"/>
  <c r="Z113" i="14"/>
  <c r="AB113" i="14"/>
  <c r="AC113" i="14"/>
  <c r="AE113" i="14"/>
  <c r="AF113" i="14"/>
  <c r="AG113" i="14"/>
  <c r="M114" i="14"/>
  <c r="N114" i="14"/>
  <c r="O114" i="14"/>
  <c r="P114" i="14"/>
  <c r="Q114" i="14"/>
  <c r="R114" i="14"/>
  <c r="S114" i="14"/>
  <c r="U114" i="14"/>
  <c r="V114" i="14"/>
  <c r="W114" i="14"/>
  <c r="X114" i="14"/>
  <c r="Y114" i="14"/>
  <c r="Z114" i="14"/>
  <c r="AB114" i="14"/>
  <c r="AC114" i="14"/>
  <c r="AE114" i="14"/>
  <c r="AF114" i="14"/>
  <c r="AG114" i="14"/>
  <c r="M115" i="14"/>
  <c r="N115" i="14"/>
  <c r="O115" i="14"/>
  <c r="P115" i="14"/>
  <c r="Q115" i="14"/>
  <c r="R115" i="14"/>
  <c r="S115" i="14"/>
  <c r="U115" i="14"/>
  <c r="V115" i="14"/>
  <c r="W115" i="14"/>
  <c r="X115" i="14"/>
  <c r="Y115" i="14"/>
  <c r="Z115" i="14"/>
  <c r="AB115" i="14"/>
  <c r="AC115" i="14"/>
  <c r="AE115" i="14"/>
  <c r="AF115" i="14"/>
  <c r="AG115" i="14"/>
  <c r="M116" i="14"/>
  <c r="N116" i="14"/>
  <c r="O116" i="14"/>
  <c r="P116" i="14"/>
  <c r="Q116" i="14"/>
  <c r="R116" i="14"/>
  <c r="S116" i="14"/>
  <c r="U116" i="14"/>
  <c r="V116" i="14"/>
  <c r="W116" i="14"/>
  <c r="X116" i="14"/>
  <c r="Y116" i="14"/>
  <c r="Z116" i="14"/>
  <c r="AB116" i="14"/>
  <c r="AC116" i="14"/>
  <c r="AE116" i="14"/>
  <c r="AF116" i="14"/>
  <c r="AG116" i="14"/>
  <c r="M117" i="14"/>
  <c r="N117" i="14"/>
  <c r="O117" i="14"/>
  <c r="P117" i="14"/>
  <c r="Q117" i="14"/>
  <c r="R117" i="14"/>
  <c r="S117" i="14"/>
  <c r="U117" i="14"/>
  <c r="V117" i="14"/>
  <c r="W117" i="14"/>
  <c r="X117" i="14"/>
  <c r="Y117" i="14"/>
  <c r="Z117" i="14"/>
  <c r="AB117" i="14"/>
  <c r="AC117" i="14"/>
  <c r="AE117" i="14"/>
  <c r="AF117" i="14"/>
  <c r="AG117" i="14"/>
  <c r="M118" i="14"/>
  <c r="N118" i="14"/>
  <c r="O118" i="14"/>
  <c r="P118" i="14"/>
  <c r="Q118" i="14"/>
  <c r="R118" i="14"/>
  <c r="S118" i="14"/>
  <c r="U118" i="14"/>
  <c r="V118" i="14"/>
  <c r="W118" i="14"/>
  <c r="X118" i="14"/>
  <c r="Y118" i="14"/>
  <c r="Z118" i="14"/>
  <c r="AB118" i="14"/>
  <c r="AC118" i="14"/>
  <c r="AE118" i="14"/>
  <c r="AF118" i="14"/>
  <c r="AG118" i="14"/>
  <c r="M119" i="14"/>
  <c r="N119" i="14"/>
  <c r="O119" i="14"/>
  <c r="P119" i="14"/>
  <c r="Q119" i="14"/>
  <c r="R119" i="14"/>
  <c r="S119" i="14"/>
  <c r="U119" i="14"/>
  <c r="V119" i="14"/>
  <c r="W119" i="14"/>
  <c r="X119" i="14"/>
  <c r="Y119" i="14"/>
  <c r="Z119" i="14"/>
  <c r="AB119" i="14"/>
  <c r="AC119" i="14"/>
  <c r="AE119" i="14"/>
  <c r="AF119" i="14"/>
  <c r="AG119" i="14"/>
  <c r="M120" i="14"/>
  <c r="N120" i="14"/>
  <c r="O120" i="14"/>
  <c r="P120" i="14"/>
  <c r="Q120" i="14"/>
  <c r="R120" i="14"/>
  <c r="S120" i="14"/>
  <c r="U120" i="14"/>
  <c r="V120" i="14"/>
  <c r="W120" i="14"/>
  <c r="X120" i="14"/>
  <c r="Y120" i="14"/>
  <c r="Z120" i="14"/>
  <c r="AB120" i="14"/>
  <c r="AC120" i="14"/>
  <c r="AE120" i="14"/>
  <c r="AF120" i="14"/>
  <c r="AG120" i="14"/>
  <c r="M121" i="14"/>
  <c r="N121" i="14"/>
  <c r="O121" i="14"/>
  <c r="P121" i="14"/>
  <c r="Q121" i="14"/>
  <c r="R121" i="14"/>
  <c r="S121" i="14"/>
  <c r="U121" i="14"/>
  <c r="V121" i="14"/>
  <c r="W121" i="14"/>
  <c r="X121" i="14"/>
  <c r="Y121" i="14"/>
  <c r="Z121" i="14"/>
  <c r="AB121" i="14"/>
  <c r="AC121" i="14"/>
  <c r="AE121" i="14"/>
  <c r="AF121" i="14"/>
  <c r="AG121" i="14"/>
  <c r="M122" i="14"/>
  <c r="N122" i="14"/>
  <c r="O122" i="14"/>
  <c r="P122" i="14"/>
  <c r="Q122" i="14"/>
  <c r="R122" i="14"/>
  <c r="S122" i="14"/>
  <c r="U122" i="14"/>
  <c r="V122" i="14"/>
  <c r="W122" i="14"/>
  <c r="X122" i="14"/>
  <c r="Y122" i="14"/>
  <c r="Z122" i="14"/>
  <c r="AB122" i="14"/>
  <c r="AC122" i="14"/>
  <c r="AE122" i="14"/>
  <c r="AF122" i="14"/>
  <c r="AG122" i="14"/>
  <c r="M123" i="14"/>
  <c r="N123" i="14"/>
  <c r="O123" i="14"/>
  <c r="P123" i="14"/>
  <c r="Q123" i="14"/>
  <c r="R123" i="14"/>
  <c r="S123" i="14"/>
  <c r="U123" i="14"/>
  <c r="V123" i="14"/>
  <c r="W123" i="14"/>
  <c r="X123" i="14"/>
  <c r="Y123" i="14"/>
  <c r="Z123" i="14"/>
  <c r="AB123" i="14"/>
  <c r="AC123" i="14"/>
  <c r="AE123" i="14"/>
  <c r="AF123" i="14"/>
  <c r="AG123" i="14"/>
  <c r="M124" i="14"/>
  <c r="N124" i="14"/>
  <c r="O124" i="14"/>
  <c r="P124" i="14"/>
  <c r="Q124" i="14"/>
  <c r="R124" i="14"/>
  <c r="S124" i="14"/>
  <c r="U124" i="14"/>
  <c r="V124" i="14"/>
  <c r="W124" i="14"/>
  <c r="X124" i="14"/>
  <c r="Y124" i="14"/>
  <c r="Z124" i="14"/>
  <c r="AB124" i="14"/>
  <c r="AC124" i="14"/>
  <c r="AE124" i="14"/>
  <c r="AF124" i="14"/>
  <c r="AG124" i="14"/>
  <c r="D125" i="14"/>
  <c r="I125" i="14"/>
  <c r="N125" i="14"/>
  <c r="O125" i="14"/>
  <c r="P125" i="14"/>
  <c r="Q125" i="14"/>
  <c r="R125" i="14"/>
  <c r="S125" i="14"/>
  <c r="U125" i="14"/>
  <c r="V125" i="14"/>
  <c r="W125" i="14"/>
  <c r="X125" i="14"/>
  <c r="Y125" i="14"/>
  <c r="Z125" i="14"/>
  <c r="AE125" i="14"/>
  <c r="AF125" i="14"/>
  <c r="AG125" i="14"/>
  <c r="AE126" i="14"/>
  <c r="AF126" i="14"/>
  <c r="AG126" i="14"/>
  <c r="C127" i="14"/>
  <c r="N127" i="14"/>
  <c r="O127" i="14"/>
  <c r="P127" i="14"/>
  <c r="Q127" i="14"/>
  <c r="R127" i="14"/>
  <c r="S127" i="14"/>
  <c r="U127" i="14"/>
  <c r="V127" i="14"/>
  <c r="W127" i="14"/>
  <c r="X127" i="14"/>
  <c r="Y127" i="14"/>
  <c r="Z127" i="14"/>
  <c r="AB127" i="14"/>
  <c r="AC127" i="14"/>
  <c r="AE127" i="14"/>
  <c r="AF127" i="14"/>
  <c r="AG127" i="14"/>
  <c r="C128" i="14"/>
  <c r="M128" i="14"/>
  <c r="N128" i="14"/>
  <c r="O128" i="14"/>
  <c r="P128" i="14"/>
  <c r="Q128" i="14"/>
  <c r="R128" i="14"/>
  <c r="S128" i="14"/>
  <c r="U128" i="14"/>
  <c r="V128" i="14"/>
  <c r="W128" i="14"/>
  <c r="X128" i="14"/>
  <c r="Y128" i="14"/>
  <c r="Z128" i="14"/>
  <c r="AB128" i="14"/>
  <c r="AC128" i="14"/>
  <c r="AE128" i="14"/>
  <c r="AF128" i="14"/>
  <c r="AG128" i="14"/>
  <c r="C129" i="14"/>
  <c r="M129" i="14"/>
  <c r="N129" i="14"/>
  <c r="O129" i="14"/>
  <c r="P129" i="14"/>
  <c r="Q129" i="14"/>
  <c r="R129" i="14"/>
  <c r="S129" i="14"/>
  <c r="U129" i="14"/>
  <c r="V129" i="14"/>
  <c r="W129" i="14"/>
  <c r="X129" i="14"/>
  <c r="Y129" i="14"/>
  <c r="Z129" i="14"/>
  <c r="AB129" i="14"/>
  <c r="AC129" i="14"/>
  <c r="AE129" i="14"/>
  <c r="AF129" i="14"/>
  <c r="AG129" i="14"/>
  <c r="C130" i="14"/>
  <c r="M130" i="14"/>
  <c r="N130" i="14"/>
  <c r="O130" i="14"/>
  <c r="P130" i="14"/>
  <c r="Q130" i="14"/>
  <c r="R130" i="14"/>
  <c r="S130" i="14"/>
  <c r="U130" i="14"/>
  <c r="V130" i="14"/>
  <c r="W130" i="14"/>
  <c r="X130" i="14"/>
  <c r="Y130" i="14"/>
  <c r="Z130" i="14"/>
  <c r="AB130" i="14"/>
  <c r="AC130" i="14"/>
  <c r="AE130" i="14"/>
  <c r="AF130" i="14"/>
  <c r="AG130" i="14"/>
  <c r="C131" i="14"/>
  <c r="M131" i="14"/>
  <c r="N131" i="14"/>
  <c r="O131" i="14"/>
  <c r="P131" i="14"/>
  <c r="Q131" i="14"/>
  <c r="R131" i="14"/>
  <c r="S131" i="14"/>
  <c r="U131" i="14"/>
  <c r="V131" i="14"/>
  <c r="W131" i="14"/>
  <c r="X131" i="14"/>
  <c r="Y131" i="14"/>
  <c r="Z131" i="14"/>
  <c r="AB131" i="14"/>
  <c r="AC131" i="14"/>
  <c r="AE131" i="14"/>
  <c r="AF131" i="14"/>
  <c r="AG131" i="14"/>
  <c r="C132" i="14"/>
  <c r="M132" i="14"/>
  <c r="N132" i="14"/>
  <c r="O132" i="14"/>
  <c r="P132" i="14"/>
  <c r="Q132" i="14"/>
  <c r="R132" i="14"/>
  <c r="S132" i="14"/>
  <c r="U132" i="14"/>
  <c r="V132" i="14"/>
  <c r="W132" i="14"/>
  <c r="X132" i="14"/>
  <c r="Y132" i="14"/>
  <c r="Z132" i="14"/>
  <c r="AB132" i="14"/>
  <c r="AC132" i="14"/>
  <c r="AE132" i="14"/>
  <c r="AF132" i="14"/>
  <c r="AG132" i="14"/>
  <c r="C133" i="14"/>
  <c r="M133" i="14"/>
  <c r="N133" i="14"/>
  <c r="O133" i="14"/>
  <c r="P133" i="14"/>
  <c r="Q133" i="14"/>
  <c r="R133" i="14"/>
  <c r="S133" i="14"/>
  <c r="U133" i="14"/>
  <c r="V133" i="14"/>
  <c r="W133" i="14"/>
  <c r="X133" i="14"/>
  <c r="Y133" i="14"/>
  <c r="Z133" i="14"/>
  <c r="AB133" i="14"/>
  <c r="AC133" i="14"/>
  <c r="AE133" i="14"/>
  <c r="AF133" i="14"/>
  <c r="AG133" i="14"/>
  <c r="C134" i="14"/>
  <c r="M134" i="14"/>
  <c r="N134" i="14"/>
  <c r="O134" i="14"/>
  <c r="P134" i="14"/>
  <c r="Q134" i="14"/>
  <c r="R134" i="14"/>
  <c r="S134" i="14"/>
  <c r="U134" i="14"/>
  <c r="V134" i="14"/>
  <c r="W134" i="14"/>
  <c r="X134" i="14"/>
  <c r="Y134" i="14"/>
  <c r="Z134" i="14"/>
  <c r="AB134" i="14"/>
  <c r="AC134" i="14"/>
  <c r="AE134" i="14"/>
  <c r="AF134" i="14"/>
  <c r="AG134" i="14"/>
  <c r="C135" i="14"/>
  <c r="M135" i="14"/>
  <c r="N135" i="14"/>
  <c r="O135" i="14"/>
  <c r="P135" i="14"/>
  <c r="Q135" i="14"/>
  <c r="R135" i="14"/>
  <c r="S135" i="14"/>
  <c r="U135" i="14"/>
  <c r="V135" i="14"/>
  <c r="W135" i="14"/>
  <c r="X135" i="14"/>
  <c r="Y135" i="14"/>
  <c r="Z135" i="14"/>
  <c r="AB135" i="14"/>
  <c r="AC135" i="14"/>
  <c r="AE135" i="14"/>
  <c r="AF135" i="14"/>
  <c r="AG135" i="14"/>
  <c r="C136" i="14"/>
  <c r="M136" i="14"/>
  <c r="N136" i="14"/>
  <c r="O136" i="14"/>
  <c r="P136" i="14"/>
  <c r="Q136" i="14"/>
  <c r="R136" i="14"/>
  <c r="S136" i="14"/>
  <c r="U136" i="14"/>
  <c r="V136" i="14"/>
  <c r="W136" i="14"/>
  <c r="X136" i="14"/>
  <c r="Y136" i="14"/>
  <c r="Z136" i="14"/>
  <c r="AB136" i="14"/>
  <c r="AC136" i="14"/>
  <c r="AE136" i="14"/>
  <c r="AF136" i="14"/>
  <c r="AG136" i="14"/>
  <c r="C137" i="14"/>
  <c r="M137" i="14"/>
  <c r="N137" i="14"/>
  <c r="O137" i="14"/>
  <c r="P137" i="14"/>
  <c r="Q137" i="14"/>
  <c r="R137" i="14"/>
  <c r="S137" i="14"/>
  <c r="U137" i="14"/>
  <c r="V137" i="14"/>
  <c r="W137" i="14"/>
  <c r="X137" i="14"/>
  <c r="Y137" i="14"/>
  <c r="Z137" i="14"/>
  <c r="AB137" i="14"/>
  <c r="AC137" i="14"/>
  <c r="AE137" i="14"/>
  <c r="AF137" i="14"/>
  <c r="AG137" i="14"/>
  <c r="M138" i="14"/>
  <c r="N138" i="14"/>
  <c r="O138" i="14"/>
  <c r="P138" i="14"/>
  <c r="Q138" i="14"/>
  <c r="R138" i="14"/>
  <c r="S138" i="14"/>
  <c r="U138" i="14"/>
  <c r="V138" i="14"/>
  <c r="W138" i="14"/>
  <c r="X138" i="14"/>
  <c r="Y138" i="14"/>
  <c r="Z138" i="14"/>
  <c r="AB138" i="14"/>
  <c r="AC138" i="14"/>
  <c r="AE138" i="14"/>
  <c r="AF138" i="14"/>
  <c r="AG138" i="14"/>
  <c r="M139" i="14"/>
  <c r="N139" i="14"/>
  <c r="O139" i="14"/>
  <c r="P139" i="14"/>
  <c r="Q139" i="14"/>
  <c r="R139" i="14"/>
  <c r="S139" i="14"/>
  <c r="U139" i="14"/>
  <c r="V139" i="14"/>
  <c r="W139" i="14"/>
  <c r="X139" i="14"/>
  <c r="Y139" i="14"/>
  <c r="Z139" i="14"/>
  <c r="AB139" i="14"/>
  <c r="AC139" i="14"/>
  <c r="AE139" i="14"/>
  <c r="AF139" i="14"/>
  <c r="AG139" i="14"/>
  <c r="M140" i="14"/>
  <c r="N140" i="14"/>
  <c r="O140" i="14"/>
  <c r="P140" i="14"/>
  <c r="Q140" i="14"/>
  <c r="R140" i="14"/>
  <c r="S140" i="14"/>
  <c r="U140" i="14"/>
  <c r="V140" i="14"/>
  <c r="W140" i="14"/>
  <c r="X140" i="14"/>
  <c r="Y140" i="14"/>
  <c r="Z140" i="14"/>
  <c r="AB140" i="14"/>
  <c r="AC140" i="14"/>
  <c r="AE140" i="14"/>
  <c r="AF140" i="14"/>
  <c r="AG140" i="14"/>
  <c r="M141" i="14"/>
  <c r="N141" i="14"/>
  <c r="O141" i="14"/>
  <c r="P141" i="14"/>
  <c r="Q141" i="14"/>
  <c r="R141" i="14"/>
  <c r="S141" i="14"/>
  <c r="U141" i="14"/>
  <c r="V141" i="14"/>
  <c r="W141" i="14"/>
  <c r="X141" i="14"/>
  <c r="Y141" i="14"/>
  <c r="Z141" i="14"/>
  <c r="AB141" i="14"/>
  <c r="AC141" i="14"/>
  <c r="AE141" i="14"/>
  <c r="AF141" i="14"/>
  <c r="AG141" i="14"/>
  <c r="M142" i="14"/>
  <c r="N142" i="14"/>
  <c r="O142" i="14"/>
  <c r="P142" i="14"/>
  <c r="Q142" i="14"/>
  <c r="R142" i="14"/>
  <c r="S142" i="14"/>
  <c r="U142" i="14"/>
  <c r="V142" i="14"/>
  <c r="W142" i="14"/>
  <c r="X142" i="14"/>
  <c r="Y142" i="14"/>
  <c r="Z142" i="14"/>
  <c r="AB142" i="14"/>
  <c r="AC142" i="14"/>
  <c r="AE142" i="14"/>
  <c r="AF142" i="14"/>
  <c r="AG142" i="14"/>
  <c r="M143" i="14"/>
  <c r="N143" i="14"/>
  <c r="O143" i="14"/>
  <c r="P143" i="14"/>
  <c r="Q143" i="14"/>
  <c r="R143" i="14"/>
  <c r="S143" i="14"/>
  <c r="U143" i="14"/>
  <c r="V143" i="14"/>
  <c r="W143" i="14"/>
  <c r="X143" i="14"/>
  <c r="Y143" i="14"/>
  <c r="Z143" i="14"/>
  <c r="AB143" i="14"/>
  <c r="AC143" i="14"/>
  <c r="AE143" i="14"/>
  <c r="AF143" i="14"/>
  <c r="AG143" i="14"/>
  <c r="M144" i="14"/>
  <c r="N144" i="14"/>
  <c r="O144" i="14"/>
  <c r="P144" i="14"/>
  <c r="Q144" i="14"/>
  <c r="R144" i="14"/>
  <c r="S144" i="14"/>
  <c r="U144" i="14"/>
  <c r="V144" i="14"/>
  <c r="W144" i="14"/>
  <c r="X144" i="14"/>
  <c r="Y144" i="14"/>
  <c r="Z144" i="14"/>
  <c r="AB144" i="14"/>
  <c r="AC144" i="14"/>
  <c r="AE144" i="14"/>
  <c r="AF144" i="14"/>
  <c r="AG144" i="14"/>
  <c r="M145" i="14"/>
  <c r="N145" i="14"/>
  <c r="O145" i="14"/>
  <c r="P145" i="14"/>
  <c r="Q145" i="14"/>
  <c r="R145" i="14"/>
  <c r="S145" i="14"/>
  <c r="U145" i="14"/>
  <c r="V145" i="14"/>
  <c r="W145" i="14"/>
  <c r="X145" i="14"/>
  <c r="Y145" i="14"/>
  <c r="Z145" i="14"/>
  <c r="AB145" i="14"/>
  <c r="AC145" i="14"/>
  <c r="AE145" i="14"/>
  <c r="AF145" i="14"/>
  <c r="AG145" i="14"/>
  <c r="M146" i="14"/>
  <c r="N146" i="14"/>
  <c r="O146" i="14"/>
  <c r="P146" i="14"/>
  <c r="Q146" i="14"/>
  <c r="R146" i="14"/>
  <c r="S146" i="14"/>
  <c r="U146" i="14"/>
  <c r="V146" i="14"/>
  <c r="W146" i="14"/>
  <c r="X146" i="14"/>
  <c r="Y146" i="14"/>
  <c r="Z146" i="14"/>
  <c r="AB146" i="14"/>
  <c r="AC146" i="14"/>
  <c r="AE146" i="14"/>
  <c r="AF146" i="14"/>
  <c r="AG146" i="14"/>
  <c r="M147" i="14"/>
  <c r="N147" i="14"/>
  <c r="O147" i="14"/>
  <c r="P147" i="14"/>
  <c r="Q147" i="14"/>
  <c r="R147" i="14"/>
  <c r="S147" i="14"/>
  <c r="U147" i="14"/>
  <c r="V147" i="14"/>
  <c r="W147" i="14"/>
  <c r="X147" i="14"/>
  <c r="Y147" i="14"/>
  <c r="Z147" i="14"/>
  <c r="AB147" i="14"/>
  <c r="AC147" i="14"/>
  <c r="AE147" i="14"/>
  <c r="AF147" i="14"/>
  <c r="AG147" i="14"/>
  <c r="M148" i="14"/>
  <c r="N148" i="14"/>
  <c r="O148" i="14"/>
  <c r="P148" i="14"/>
  <c r="Q148" i="14"/>
  <c r="R148" i="14"/>
  <c r="S148" i="14"/>
  <c r="U148" i="14"/>
  <c r="V148" i="14"/>
  <c r="W148" i="14"/>
  <c r="X148" i="14"/>
  <c r="Y148" i="14"/>
  <c r="Z148" i="14"/>
  <c r="AB148" i="14"/>
  <c r="AC148" i="14"/>
  <c r="AE148" i="14"/>
  <c r="AF148" i="14"/>
  <c r="AG148" i="14"/>
  <c r="M149" i="14"/>
  <c r="N149" i="14"/>
  <c r="O149" i="14"/>
  <c r="P149" i="14"/>
  <c r="Q149" i="14"/>
  <c r="R149" i="14"/>
  <c r="S149" i="14"/>
  <c r="U149" i="14"/>
  <c r="V149" i="14"/>
  <c r="W149" i="14"/>
  <c r="X149" i="14"/>
  <c r="Y149" i="14"/>
  <c r="Z149" i="14"/>
  <c r="AB149" i="14"/>
  <c r="AC149" i="14"/>
  <c r="AE149" i="14"/>
  <c r="AF149" i="14"/>
  <c r="AG149" i="14"/>
  <c r="M150" i="14"/>
  <c r="N150" i="14"/>
  <c r="O150" i="14"/>
  <c r="P150" i="14"/>
  <c r="Q150" i="14"/>
  <c r="R150" i="14"/>
  <c r="S150" i="14"/>
  <c r="U150" i="14"/>
  <c r="V150" i="14"/>
  <c r="W150" i="14"/>
  <c r="X150" i="14"/>
  <c r="Y150" i="14"/>
  <c r="Z150" i="14"/>
  <c r="AB150" i="14"/>
  <c r="AC150" i="14"/>
  <c r="AE150" i="14"/>
  <c r="AF150" i="14"/>
  <c r="AG150" i="14"/>
  <c r="M151" i="14"/>
  <c r="N151" i="14"/>
  <c r="O151" i="14"/>
  <c r="P151" i="14"/>
  <c r="Q151" i="14"/>
  <c r="R151" i="14"/>
  <c r="S151" i="14"/>
  <c r="U151" i="14"/>
  <c r="V151" i="14"/>
  <c r="W151" i="14"/>
  <c r="X151" i="14"/>
  <c r="Y151" i="14"/>
  <c r="Z151" i="14"/>
  <c r="AB151" i="14"/>
  <c r="AC151" i="14"/>
  <c r="AE151" i="14"/>
  <c r="AF151" i="14"/>
  <c r="AG151" i="14"/>
  <c r="M152" i="14"/>
  <c r="N152" i="14"/>
  <c r="O152" i="14"/>
  <c r="P152" i="14"/>
  <c r="Q152" i="14"/>
  <c r="R152" i="14"/>
  <c r="S152" i="14"/>
  <c r="U152" i="14"/>
  <c r="V152" i="14"/>
  <c r="W152" i="14"/>
  <c r="X152" i="14"/>
  <c r="Y152" i="14"/>
  <c r="Z152" i="14"/>
  <c r="AB152" i="14"/>
  <c r="AC152" i="14"/>
  <c r="AE152" i="14"/>
  <c r="AF152" i="14"/>
  <c r="AG152" i="14"/>
  <c r="M153" i="14"/>
  <c r="N153" i="14"/>
  <c r="O153" i="14"/>
  <c r="P153" i="14"/>
  <c r="Q153" i="14"/>
  <c r="R153" i="14"/>
  <c r="S153" i="14"/>
  <c r="U153" i="14"/>
  <c r="V153" i="14"/>
  <c r="W153" i="14"/>
  <c r="X153" i="14"/>
  <c r="Y153" i="14"/>
  <c r="Z153" i="14"/>
  <c r="AB153" i="14"/>
  <c r="AC153" i="14"/>
  <c r="AE153" i="14"/>
  <c r="AF153" i="14"/>
  <c r="AG153" i="14"/>
  <c r="M154" i="14"/>
  <c r="N154" i="14"/>
  <c r="O154" i="14"/>
  <c r="P154" i="14"/>
  <c r="Q154" i="14"/>
  <c r="R154" i="14"/>
  <c r="S154" i="14"/>
  <c r="U154" i="14"/>
  <c r="V154" i="14"/>
  <c r="W154" i="14"/>
  <c r="X154" i="14"/>
  <c r="Y154" i="14"/>
  <c r="Z154" i="14"/>
  <c r="AB154" i="14"/>
  <c r="AC154" i="14"/>
  <c r="AE154" i="14"/>
  <c r="AF154" i="14"/>
  <c r="AG154" i="14"/>
  <c r="M155" i="14"/>
  <c r="N155" i="14"/>
  <c r="O155" i="14"/>
  <c r="P155" i="14"/>
  <c r="Q155" i="14"/>
  <c r="R155" i="14"/>
  <c r="S155" i="14"/>
  <c r="U155" i="14"/>
  <c r="V155" i="14"/>
  <c r="W155" i="14"/>
  <c r="X155" i="14"/>
  <c r="Y155" i="14"/>
  <c r="Z155" i="14"/>
  <c r="AB155" i="14"/>
  <c r="AC155" i="14"/>
  <c r="AE155" i="14"/>
  <c r="AF155" i="14"/>
  <c r="AG155" i="14"/>
  <c r="M156" i="14"/>
  <c r="N156" i="14"/>
  <c r="O156" i="14"/>
  <c r="P156" i="14"/>
  <c r="Q156" i="14"/>
  <c r="R156" i="14"/>
  <c r="S156" i="14"/>
  <c r="U156" i="14"/>
  <c r="V156" i="14"/>
  <c r="W156" i="14"/>
  <c r="X156" i="14"/>
  <c r="Y156" i="14"/>
  <c r="Z156" i="14"/>
  <c r="AB156" i="14"/>
  <c r="AC156" i="14"/>
  <c r="AE156" i="14"/>
  <c r="AF156" i="14"/>
  <c r="AG156" i="14"/>
  <c r="M157" i="14"/>
  <c r="N157" i="14"/>
  <c r="O157" i="14"/>
  <c r="P157" i="14"/>
  <c r="Q157" i="14"/>
  <c r="R157" i="14"/>
  <c r="S157" i="14"/>
  <c r="U157" i="14"/>
  <c r="V157" i="14"/>
  <c r="W157" i="14"/>
  <c r="X157" i="14"/>
  <c r="Y157" i="14"/>
  <c r="Z157" i="14"/>
  <c r="AB157" i="14"/>
  <c r="AC157" i="14"/>
  <c r="AE157" i="14"/>
  <c r="AF157" i="14"/>
  <c r="AG157" i="14"/>
  <c r="M158" i="14"/>
  <c r="N158" i="14"/>
  <c r="O158" i="14"/>
  <c r="P158" i="14"/>
  <c r="Q158" i="14"/>
  <c r="R158" i="14"/>
  <c r="S158" i="14"/>
  <c r="U158" i="14"/>
  <c r="V158" i="14"/>
  <c r="W158" i="14"/>
  <c r="X158" i="14"/>
  <c r="Y158" i="14"/>
  <c r="Z158" i="14"/>
  <c r="AB158" i="14"/>
  <c r="AC158" i="14"/>
  <c r="AE158" i="14"/>
  <c r="AF158" i="14"/>
  <c r="AG158" i="14"/>
  <c r="M159" i="14"/>
  <c r="N159" i="14"/>
  <c r="O159" i="14"/>
  <c r="P159" i="14"/>
  <c r="Q159" i="14"/>
  <c r="R159" i="14"/>
  <c r="S159" i="14"/>
  <c r="U159" i="14"/>
  <c r="V159" i="14"/>
  <c r="W159" i="14"/>
  <c r="X159" i="14"/>
  <c r="Y159" i="14"/>
  <c r="Z159" i="14"/>
  <c r="AB159" i="14"/>
  <c r="AC159" i="14"/>
  <c r="AE159" i="14"/>
  <c r="AF159" i="14"/>
  <c r="AG159" i="14"/>
  <c r="M160" i="14"/>
  <c r="N160" i="14"/>
  <c r="O160" i="14"/>
  <c r="P160" i="14"/>
  <c r="Q160" i="14"/>
  <c r="R160" i="14"/>
  <c r="S160" i="14"/>
  <c r="U160" i="14"/>
  <c r="V160" i="14"/>
  <c r="W160" i="14"/>
  <c r="X160" i="14"/>
  <c r="Y160" i="14"/>
  <c r="Z160" i="14"/>
  <c r="AB160" i="14"/>
  <c r="AC160" i="14"/>
  <c r="AE160" i="14"/>
  <c r="AF160" i="14"/>
  <c r="AG160" i="14"/>
  <c r="M161" i="14"/>
  <c r="N161" i="14"/>
  <c r="O161" i="14"/>
  <c r="P161" i="14"/>
  <c r="Q161" i="14"/>
  <c r="R161" i="14"/>
  <c r="S161" i="14"/>
  <c r="U161" i="14"/>
  <c r="V161" i="14"/>
  <c r="W161" i="14"/>
  <c r="X161" i="14"/>
  <c r="Y161" i="14"/>
  <c r="Z161" i="14"/>
  <c r="AB161" i="14"/>
  <c r="AC161" i="14"/>
  <c r="AE161" i="14"/>
  <c r="AF161" i="14"/>
  <c r="AG161" i="14"/>
  <c r="M162" i="14"/>
  <c r="N162" i="14"/>
  <c r="O162" i="14"/>
  <c r="P162" i="14"/>
  <c r="Q162" i="14"/>
  <c r="R162" i="14"/>
  <c r="S162" i="14"/>
  <c r="U162" i="14"/>
  <c r="V162" i="14"/>
  <c r="W162" i="14"/>
  <c r="X162" i="14"/>
  <c r="Y162" i="14"/>
  <c r="Z162" i="14"/>
  <c r="AB162" i="14"/>
  <c r="AC162" i="14"/>
  <c r="AE162" i="14"/>
  <c r="AF162" i="14"/>
  <c r="AG162" i="14"/>
  <c r="D163" i="14"/>
  <c r="I163" i="14"/>
  <c r="N163" i="14"/>
  <c r="O163" i="14"/>
  <c r="P163" i="14"/>
  <c r="Q163" i="14"/>
  <c r="R163" i="14"/>
  <c r="S163" i="14"/>
  <c r="U163" i="14"/>
  <c r="V163" i="14"/>
  <c r="W163" i="14"/>
  <c r="X163" i="14"/>
  <c r="Y163" i="14"/>
  <c r="Z163" i="14"/>
  <c r="AE163" i="14"/>
  <c r="AF163" i="14"/>
  <c r="AG163" i="14"/>
  <c r="AE164" i="14"/>
  <c r="AF164" i="14"/>
  <c r="AG164" i="14"/>
  <c r="C165" i="14"/>
  <c r="N165" i="14"/>
  <c r="O165" i="14"/>
  <c r="P165" i="14"/>
  <c r="Q165" i="14"/>
  <c r="R165" i="14"/>
  <c r="S165" i="14"/>
  <c r="U165" i="14"/>
  <c r="V165" i="14"/>
  <c r="W165" i="14"/>
  <c r="X165" i="14"/>
  <c r="Y165" i="14"/>
  <c r="Z165" i="14"/>
  <c r="AB165" i="14"/>
  <c r="AC165" i="14"/>
  <c r="AE165" i="14"/>
  <c r="AF165" i="14"/>
  <c r="AG165" i="14"/>
  <c r="C166" i="14"/>
  <c r="M166" i="14"/>
  <c r="N166" i="14"/>
  <c r="O166" i="14"/>
  <c r="P166" i="14"/>
  <c r="Q166" i="14"/>
  <c r="R166" i="14"/>
  <c r="S166" i="14"/>
  <c r="U166" i="14"/>
  <c r="V166" i="14"/>
  <c r="W166" i="14"/>
  <c r="X166" i="14"/>
  <c r="Y166" i="14"/>
  <c r="Z166" i="14"/>
  <c r="AB166" i="14"/>
  <c r="AC166" i="14"/>
  <c r="AE166" i="14"/>
  <c r="AF166" i="14"/>
  <c r="AG166" i="14"/>
  <c r="C167" i="14"/>
  <c r="M167" i="14"/>
  <c r="N167" i="14"/>
  <c r="O167" i="14"/>
  <c r="P167" i="14"/>
  <c r="Q167" i="14"/>
  <c r="R167" i="14"/>
  <c r="S167" i="14"/>
  <c r="U167" i="14"/>
  <c r="V167" i="14"/>
  <c r="W167" i="14"/>
  <c r="X167" i="14"/>
  <c r="Y167" i="14"/>
  <c r="Z167" i="14"/>
  <c r="AB167" i="14"/>
  <c r="AC167" i="14"/>
  <c r="AE167" i="14"/>
  <c r="AF167" i="14"/>
  <c r="AG167" i="14"/>
  <c r="C168" i="14"/>
  <c r="M168" i="14"/>
  <c r="N168" i="14"/>
  <c r="O168" i="14"/>
  <c r="P168" i="14"/>
  <c r="Q168" i="14"/>
  <c r="R168" i="14"/>
  <c r="S168" i="14"/>
  <c r="U168" i="14"/>
  <c r="V168" i="14"/>
  <c r="W168" i="14"/>
  <c r="X168" i="14"/>
  <c r="Y168" i="14"/>
  <c r="Z168" i="14"/>
  <c r="AB168" i="14"/>
  <c r="AC168" i="14"/>
  <c r="AE168" i="14"/>
  <c r="AF168" i="14"/>
  <c r="AG168" i="14"/>
  <c r="C169" i="14"/>
  <c r="M169" i="14"/>
  <c r="N169" i="14"/>
  <c r="O169" i="14"/>
  <c r="P169" i="14"/>
  <c r="Q169" i="14"/>
  <c r="R169" i="14"/>
  <c r="S169" i="14"/>
  <c r="U169" i="14"/>
  <c r="V169" i="14"/>
  <c r="W169" i="14"/>
  <c r="X169" i="14"/>
  <c r="Y169" i="14"/>
  <c r="Z169" i="14"/>
  <c r="AB169" i="14"/>
  <c r="AC169" i="14"/>
  <c r="AE169" i="14"/>
  <c r="AF169" i="14"/>
  <c r="AG169" i="14"/>
  <c r="C170" i="14"/>
  <c r="M170" i="14"/>
  <c r="N170" i="14"/>
  <c r="O170" i="14"/>
  <c r="P170" i="14"/>
  <c r="Q170" i="14"/>
  <c r="R170" i="14"/>
  <c r="S170" i="14"/>
  <c r="U170" i="14"/>
  <c r="V170" i="14"/>
  <c r="W170" i="14"/>
  <c r="X170" i="14"/>
  <c r="Y170" i="14"/>
  <c r="Z170" i="14"/>
  <c r="AB170" i="14"/>
  <c r="AC170" i="14"/>
  <c r="AE170" i="14"/>
  <c r="AF170" i="14"/>
  <c r="AG170" i="14"/>
  <c r="C171" i="14"/>
  <c r="M171" i="14"/>
  <c r="N171" i="14"/>
  <c r="O171" i="14"/>
  <c r="P171" i="14"/>
  <c r="Q171" i="14"/>
  <c r="R171" i="14"/>
  <c r="S171" i="14"/>
  <c r="U171" i="14"/>
  <c r="V171" i="14"/>
  <c r="W171" i="14"/>
  <c r="X171" i="14"/>
  <c r="Y171" i="14"/>
  <c r="Z171" i="14"/>
  <c r="AB171" i="14"/>
  <c r="AC171" i="14"/>
  <c r="AE171" i="14"/>
  <c r="AF171" i="14"/>
  <c r="AG171" i="14"/>
  <c r="C172" i="14"/>
  <c r="M172" i="14"/>
  <c r="N172" i="14"/>
  <c r="O172" i="14"/>
  <c r="P172" i="14"/>
  <c r="Q172" i="14"/>
  <c r="R172" i="14"/>
  <c r="S172" i="14"/>
  <c r="U172" i="14"/>
  <c r="V172" i="14"/>
  <c r="W172" i="14"/>
  <c r="X172" i="14"/>
  <c r="Y172" i="14"/>
  <c r="Z172" i="14"/>
  <c r="AB172" i="14"/>
  <c r="AC172" i="14"/>
  <c r="AE172" i="14"/>
  <c r="AF172" i="14"/>
  <c r="AG172" i="14"/>
  <c r="C173" i="14"/>
  <c r="M173" i="14"/>
  <c r="N173" i="14"/>
  <c r="O173" i="14"/>
  <c r="P173" i="14"/>
  <c r="Q173" i="14"/>
  <c r="R173" i="14"/>
  <c r="S173" i="14"/>
  <c r="U173" i="14"/>
  <c r="V173" i="14"/>
  <c r="W173" i="14"/>
  <c r="X173" i="14"/>
  <c r="Y173" i="14"/>
  <c r="Z173" i="14"/>
  <c r="AB173" i="14"/>
  <c r="AC173" i="14"/>
  <c r="AE173" i="14"/>
  <c r="AF173" i="14"/>
  <c r="AG173" i="14"/>
  <c r="C174" i="14"/>
  <c r="M174" i="14"/>
  <c r="N174" i="14"/>
  <c r="O174" i="14"/>
  <c r="P174" i="14"/>
  <c r="Q174" i="14"/>
  <c r="R174" i="14"/>
  <c r="S174" i="14"/>
  <c r="U174" i="14"/>
  <c r="V174" i="14"/>
  <c r="W174" i="14"/>
  <c r="X174" i="14"/>
  <c r="Y174" i="14"/>
  <c r="Z174" i="14"/>
  <c r="AB174" i="14"/>
  <c r="AC174" i="14"/>
  <c r="AE174" i="14"/>
  <c r="AF174" i="14"/>
  <c r="AG174" i="14"/>
  <c r="C175" i="14"/>
  <c r="M175" i="14"/>
  <c r="N175" i="14"/>
  <c r="O175" i="14"/>
  <c r="P175" i="14"/>
  <c r="Q175" i="14"/>
  <c r="R175" i="14"/>
  <c r="S175" i="14"/>
  <c r="U175" i="14"/>
  <c r="V175" i="14"/>
  <c r="W175" i="14"/>
  <c r="X175" i="14"/>
  <c r="Y175" i="14"/>
  <c r="Z175" i="14"/>
  <c r="AB175" i="14"/>
  <c r="AC175" i="14"/>
  <c r="AE175" i="14"/>
  <c r="AF175" i="14"/>
  <c r="AG175" i="14"/>
  <c r="M176" i="14"/>
  <c r="N176" i="14"/>
  <c r="O176" i="14"/>
  <c r="P176" i="14"/>
  <c r="Q176" i="14"/>
  <c r="R176" i="14"/>
  <c r="S176" i="14"/>
  <c r="U176" i="14"/>
  <c r="V176" i="14"/>
  <c r="W176" i="14"/>
  <c r="X176" i="14"/>
  <c r="Y176" i="14"/>
  <c r="Z176" i="14"/>
  <c r="AB176" i="14"/>
  <c r="AC176" i="14"/>
  <c r="AE176" i="14"/>
  <c r="AF176" i="14"/>
  <c r="AG176" i="14"/>
  <c r="M177" i="14"/>
  <c r="N177" i="14"/>
  <c r="O177" i="14"/>
  <c r="P177" i="14"/>
  <c r="Q177" i="14"/>
  <c r="R177" i="14"/>
  <c r="S177" i="14"/>
  <c r="U177" i="14"/>
  <c r="V177" i="14"/>
  <c r="W177" i="14"/>
  <c r="X177" i="14"/>
  <c r="Y177" i="14"/>
  <c r="Z177" i="14"/>
  <c r="AB177" i="14"/>
  <c r="AC177" i="14"/>
  <c r="AE177" i="14"/>
  <c r="AF177" i="14"/>
  <c r="AG177" i="14"/>
  <c r="M178" i="14"/>
  <c r="N178" i="14"/>
  <c r="O178" i="14"/>
  <c r="P178" i="14"/>
  <c r="Q178" i="14"/>
  <c r="R178" i="14"/>
  <c r="S178" i="14"/>
  <c r="U178" i="14"/>
  <c r="V178" i="14"/>
  <c r="W178" i="14"/>
  <c r="X178" i="14"/>
  <c r="Y178" i="14"/>
  <c r="Z178" i="14"/>
  <c r="AB178" i="14"/>
  <c r="AC178" i="14"/>
  <c r="AE178" i="14"/>
  <c r="AF178" i="14"/>
  <c r="AG178" i="14"/>
  <c r="M179" i="14"/>
  <c r="N179" i="14"/>
  <c r="O179" i="14"/>
  <c r="P179" i="14"/>
  <c r="Q179" i="14"/>
  <c r="R179" i="14"/>
  <c r="S179" i="14"/>
  <c r="U179" i="14"/>
  <c r="V179" i="14"/>
  <c r="W179" i="14"/>
  <c r="X179" i="14"/>
  <c r="Y179" i="14"/>
  <c r="Z179" i="14"/>
  <c r="AB179" i="14"/>
  <c r="AC179" i="14"/>
  <c r="AE179" i="14"/>
  <c r="AF179" i="14"/>
  <c r="AG179" i="14"/>
  <c r="M180" i="14"/>
  <c r="N180" i="14"/>
  <c r="O180" i="14"/>
  <c r="P180" i="14"/>
  <c r="Q180" i="14"/>
  <c r="R180" i="14"/>
  <c r="S180" i="14"/>
  <c r="U180" i="14"/>
  <c r="V180" i="14"/>
  <c r="W180" i="14"/>
  <c r="X180" i="14"/>
  <c r="Y180" i="14"/>
  <c r="Z180" i="14"/>
  <c r="AB180" i="14"/>
  <c r="AC180" i="14"/>
  <c r="AE180" i="14"/>
  <c r="AF180" i="14"/>
  <c r="AG180" i="14"/>
  <c r="M181" i="14"/>
  <c r="N181" i="14"/>
  <c r="O181" i="14"/>
  <c r="P181" i="14"/>
  <c r="Q181" i="14"/>
  <c r="R181" i="14"/>
  <c r="S181" i="14"/>
  <c r="U181" i="14"/>
  <c r="V181" i="14"/>
  <c r="W181" i="14"/>
  <c r="X181" i="14"/>
  <c r="Y181" i="14"/>
  <c r="Z181" i="14"/>
  <c r="AB181" i="14"/>
  <c r="AC181" i="14"/>
  <c r="AE181" i="14"/>
  <c r="AF181" i="14"/>
  <c r="AG181" i="14"/>
  <c r="M182" i="14"/>
  <c r="N182" i="14"/>
  <c r="O182" i="14"/>
  <c r="P182" i="14"/>
  <c r="Q182" i="14"/>
  <c r="R182" i="14"/>
  <c r="S182" i="14"/>
  <c r="U182" i="14"/>
  <c r="V182" i="14"/>
  <c r="W182" i="14"/>
  <c r="X182" i="14"/>
  <c r="Y182" i="14"/>
  <c r="Z182" i="14"/>
  <c r="AB182" i="14"/>
  <c r="AC182" i="14"/>
  <c r="AE182" i="14"/>
  <c r="AF182" i="14"/>
  <c r="AG182" i="14"/>
  <c r="M183" i="14"/>
  <c r="N183" i="14"/>
  <c r="O183" i="14"/>
  <c r="P183" i="14"/>
  <c r="Q183" i="14"/>
  <c r="R183" i="14"/>
  <c r="S183" i="14"/>
  <c r="U183" i="14"/>
  <c r="V183" i="14"/>
  <c r="W183" i="14"/>
  <c r="X183" i="14"/>
  <c r="Y183" i="14"/>
  <c r="Z183" i="14"/>
  <c r="AB183" i="14"/>
  <c r="AC183" i="14"/>
  <c r="AE183" i="14"/>
  <c r="AF183" i="14"/>
  <c r="AG183" i="14"/>
  <c r="M184" i="14"/>
  <c r="N184" i="14"/>
  <c r="O184" i="14"/>
  <c r="P184" i="14"/>
  <c r="Q184" i="14"/>
  <c r="R184" i="14"/>
  <c r="S184" i="14"/>
  <c r="U184" i="14"/>
  <c r="V184" i="14"/>
  <c r="W184" i="14"/>
  <c r="X184" i="14"/>
  <c r="Y184" i="14"/>
  <c r="Z184" i="14"/>
  <c r="AB184" i="14"/>
  <c r="AC184" i="14"/>
  <c r="AE184" i="14"/>
  <c r="AF184" i="14"/>
  <c r="AG184" i="14"/>
  <c r="M185" i="14"/>
  <c r="N185" i="14"/>
  <c r="O185" i="14"/>
  <c r="P185" i="14"/>
  <c r="Q185" i="14"/>
  <c r="R185" i="14"/>
  <c r="S185" i="14"/>
  <c r="U185" i="14"/>
  <c r="V185" i="14"/>
  <c r="W185" i="14"/>
  <c r="X185" i="14"/>
  <c r="Y185" i="14"/>
  <c r="Z185" i="14"/>
  <c r="AB185" i="14"/>
  <c r="AC185" i="14"/>
  <c r="AE185" i="14"/>
  <c r="AF185" i="14"/>
  <c r="AG185" i="14"/>
  <c r="M186" i="14"/>
  <c r="N186" i="14"/>
  <c r="O186" i="14"/>
  <c r="P186" i="14"/>
  <c r="Q186" i="14"/>
  <c r="R186" i="14"/>
  <c r="S186" i="14"/>
  <c r="U186" i="14"/>
  <c r="V186" i="14"/>
  <c r="W186" i="14"/>
  <c r="X186" i="14"/>
  <c r="Y186" i="14"/>
  <c r="Z186" i="14"/>
  <c r="AB186" i="14"/>
  <c r="AC186" i="14"/>
  <c r="AE186" i="14"/>
  <c r="AF186" i="14"/>
  <c r="AG186" i="14"/>
  <c r="M187" i="14"/>
  <c r="N187" i="14"/>
  <c r="O187" i="14"/>
  <c r="P187" i="14"/>
  <c r="Q187" i="14"/>
  <c r="R187" i="14"/>
  <c r="S187" i="14"/>
  <c r="U187" i="14"/>
  <c r="V187" i="14"/>
  <c r="W187" i="14"/>
  <c r="X187" i="14"/>
  <c r="Y187" i="14"/>
  <c r="Z187" i="14"/>
  <c r="AB187" i="14"/>
  <c r="AC187" i="14"/>
  <c r="AE187" i="14"/>
  <c r="AF187" i="14"/>
  <c r="AG187" i="14"/>
  <c r="M188" i="14"/>
  <c r="N188" i="14"/>
  <c r="O188" i="14"/>
  <c r="P188" i="14"/>
  <c r="Q188" i="14"/>
  <c r="R188" i="14"/>
  <c r="S188" i="14"/>
  <c r="U188" i="14"/>
  <c r="V188" i="14"/>
  <c r="W188" i="14"/>
  <c r="X188" i="14"/>
  <c r="Y188" i="14"/>
  <c r="Z188" i="14"/>
  <c r="AB188" i="14"/>
  <c r="AC188" i="14"/>
  <c r="AE188" i="14"/>
  <c r="AF188" i="14"/>
  <c r="AG188" i="14"/>
  <c r="M189" i="14"/>
  <c r="N189" i="14"/>
  <c r="O189" i="14"/>
  <c r="P189" i="14"/>
  <c r="Q189" i="14"/>
  <c r="R189" i="14"/>
  <c r="S189" i="14"/>
  <c r="U189" i="14"/>
  <c r="V189" i="14"/>
  <c r="W189" i="14"/>
  <c r="X189" i="14"/>
  <c r="Y189" i="14"/>
  <c r="Z189" i="14"/>
  <c r="AB189" i="14"/>
  <c r="AC189" i="14"/>
  <c r="AE189" i="14"/>
  <c r="AF189" i="14"/>
  <c r="AG189" i="14"/>
  <c r="M190" i="14"/>
  <c r="N190" i="14"/>
  <c r="O190" i="14"/>
  <c r="P190" i="14"/>
  <c r="Q190" i="14"/>
  <c r="R190" i="14"/>
  <c r="S190" i="14"/>
  <c r="U190" i="14"/>
  <c r="V190" i="14"/>
  <c r="W190" i="14"/>
  <c r="X190" i="14"/>
  <c r="Y190" i="14"/>
  <c r="Z190" i="14"/>
  <c r="AB190" i="14"/>
  <c r="AC190" i="14"/>
  <c r="AE190" i="14"/>
  <c r="AF190" i="14"/>
  <c r="AG190" i="14"/>
  <c r="M191" i="14"/>
  <c r="N191" i="14"/>
  <c r="O191" i="14"/>
  <c r="P191" i="14"/>
  <c r="Q191" i="14"/>
  <c r="R191" i="14"/>
  <c r="S191" i="14"/>
  <c r="U191" i="14"/>
  <c r="V191" i="14"/>
  <c r="W191" i="14"/>
  <c r="X191" i="14"/>
  <c r="Y191" i="14"/>
  <c r="Z191" i="14"/>
  <c r="AB191" i="14"/>
  <c r="AC191" i="14"/>
  <c r="AE191" i="14"/>
  <c r="AF191" i="14"/>
  <c r="AG191" i="14"/>
  <c r="M192" i="14"/>
  <c r="N192" i="14"/>
  <c r="O192" i="14"/>
  <c r="P192" i="14"/>
  <c r="Q192" i="14"/>
  <c r="R192" i="14"/>
  <c r="S192" i="14"/>
  <c r="U192" i="14"/>
  <c r="V192" i="14"/>
  <c r="W192" i="14"/>
  <c r="X192" i="14"/>
  <c r="Y192" i="14"/>
  <c r="Z192" i="14"/>
  <c r="AB192" i="14"/>
  <c r="AC192" i="14"/>
  <c r="AE192" i="14"/>
  <c r="AF192" i="14"/>
  <c r="AG192" i="14"/>
  <c r="M193" i="14"/>
  <c r="N193" i="14"/>
  <c r="O193" i="14"/>
  <c r="P193" i="14"/>
  <c r="Q193" i="14"/>
  <c r="R193" i="14"/>
  <c r="S193" i="14"/>
  <c r="U193" i="14"/>
  <c r="V193" i="14"/>
  <c r="W193" i="14"/>
  <c r="X193" i="14"/>
  <c r="Y193" i="14"/>
  <c r="Z193" i="14"/>
  <c r="AB193" i="14"/>
  <c r="AC193" i="14"/>
  <c r="AE193" i="14"/>
  <c r="AF193" i="14"/>
  <c r="AG193" i="14"/>
  <c r="M194" i="14"/>
  <c r="N194" i="14"/>
  <c r="O194" i="14"/>
  <c r="P194" i="14"/>
  <c r="Q194" i="14"/>
  <c r="R194" i="14"/>
  <c r="S194" i="14"/>
  <c r="U194" i="14"/>
  <c r="V194" i="14"/>
  <c r="W194" i="14"/>
  <c r="X194" i="14"/>
  <c r="Y194" i="14"/>
  <c r="Z194" i="14"/>
  <c r="AB194" i="14"/>
  <c r="AC194" i="14"/>
  <c r="AE194" i="14"/>
  <c r="AF194" i="14"/>
  <c r="AG194" i="14"/>
  <c r="M195" i="14"/>
  <c r="N195" i="14"/>
  <c r="O195" i="14"/>
  <c r="P195" i="14"/>
  <c r="Q195" i="14"/>
  <c r="R195" i="14"/>
  <c r="S195" i="14"/>
  <c r="U195" i="14"/>
  <c r="V195" i="14"/>
  <c r="W195" i="14"/>
  <c r="X195" i="14"/>
  <c r="Y195" i="14"/>
  <c r="Z195" i="14"/>
  <c r="AB195" i="14"/>
  <c r="AC195" i="14"/>
  <c r="AE195" i="14"/>
  <c r="AF195" i="14"/>
  <c r="AG195" i="14"/>
  <c r="M196" i="14"/>
  <c r="N196" i="14"/>
  <c r="O196" i="14"/>
  <c r="P196" i="14"/>
  <c r="Q196" i="14"/>
  <c r="R196" i="14"/>
  <c r="S196" i="14"/>
  <c r="U196" i="14"/>
  <c r="V196" i="14"/>
  <c r="W196" i="14"/>
  <c r="X196" i="14"/>
  <c r="Y196" i="14"/>
  <c r="Z196" i="14"/>
  <c r="AB196" i="14"/>
  <c r="AC196" i="14"/>
  <c r="AE196" i="14"/>
  <c r="AF196" i="14"/>
  <c r="AG196" i="14"/>
  <c r="M197" i="14"/>
  <c r="N197" i="14"/>
  <c r="O197" i="14"/>
  <c r="P197" i="14"/>
  <c r="Q197" i="14"/>
  <c r="R197" i="14"/>
  <c r="S197" i="14"/>
  <c r="U197" i="14"/>
  <c r="V197" i="14"/>
  <c r="W197" i="14"/>
  <c r="X197" i="14"/>
  <c r="Y197" i="14"/>
  <c r="Z197" i="14"/>
  <c r="AB197" i="14"/>
  <c r="AC197" i="14"/>
  <c r="AE197" i="14"/>
  <c r="AF197" i="14"/>
  <c r="AG197" i="14"/>
  <c r="M198" i="14"/>
  <c r="N198" i="14"/>
  <c r="O198" i="14"/>
  <c r="P198" i="14"/>
  <c r="Q198" i="14"/>
  <c r="R198" i="14"/>
  <c r="S198" i="14"/>
  <c r="U198" i="14"/>
  <c r="V198" i="14"/>
  <c r="W198" i="14"/>
  <c r="X198" i="14"/>
  <c r="Y198" i="14"/>
  <c r="Z198" i="14"/>
  <c r="AB198" i="14"/>
  <c r="AC198" i="14"/>
  <c r="AE198" i="14"/>
  <c r="AF198" i="14"/>
  <c r="AG198" i="14"/>
  <c r="M199" i="14"/>
  <c r="N199" i="14"/>
  <c r="O199" i="14"/>
  <c r="P199" i="14"/>
  <c r="Q199" i="14"/>
  <c r="R199" i="14"/>
  <c r="S199" i="14"/>
  <c r="U199" i="14"/>
  <c r="V199" i="14"/>
  <c r="W199" i="14"/>
  <c r="X199" i="14"/>
  <c r="Y199" i="14"/>
  <c r="Z199" i="14"/>
  <c r="AB199" i="14"/>
  <c r="AC199" i="14"/>
  <c r="AE199" i="14"/>
  <c r="AF199" i="14"/>
  <c r="AG199" i="14"/>
  <c r="M200" i="14"/>
  <c r="N200" i="14"/>
  <c r="O200" i="14"/>
  <c r="P200" i="14"/>
  <c r="Q200" i="14"/>
  <c r="R200" i="14"/>
  <c r="S200" i="14"/>
  <c r="U200" i="14"/>
  <c r="V200" i="14"/>
  <c r="W200" i="14"/>
  <c r="X200" i="14"/>
  <c r="Y200" i="14"/>
  <c r="Z200" i="14"/>
  <c r="AB200" i="14"/>
  <c r="AC200" i="14"/>
  <c r="AE200" i="14"/>
  <c r="AF200" i="14"/>
  <c r="AG200" i="14"/>
  <c r="D201" i="14"/>
  <c r="I201" i="14"/>
  <c r="N201" i="14"/>
  <c r="O201" i="14"/>
  <c r="P201" i="14"/>
  <c r="Q201" i="14"/>
  <c r="R201" i="14"/>
  <c r="S201" i="14"/>
  <c r="U201" i="14"/>
  <c r="V201" i="14"/>
  <c r="W201" i="14"/>
  <c r="X201" i="14"/>
  <c r="Y201" i="14"/>
  <c r="Z201" i="14"/>
  <c r="AE201" i="14"/>
  <c r="AF201" i="14"/>
  <c r="AG201" i="14"/>
  <c r="AE202" i="14"/>
  <c r="AF202" i="14"/>
  <c r="AG202" i="14"/>
  <c r="C203" i="14"/>
  <c r="N203" i="14"/>
  <c r="O203" i="14"/>
  <c r="P203" i="14"/>
  <c r="Q203" i="14"/>
  <c r="R203" i="14"/>
  <c r="S203" i="14"/>
  <c r="U203" i="14"/>
  <c r="V203" i="14"/>
  <c r="W203" i="14"/>
  <c r="X203" i="14"/>
  <c r="Y203" i="14"/>
  <c r="Z203" i="14"/>
  <c r="AB203" i="14"/>
  <c r="AC203" i="14"/>
  <c r="AE203" i="14"/>
  <c r="AF203" i="14"/>
  <c r="AG203" i="14"/>
  <c r="C204" i="14"/>
  <c r="M204" i="14"/>
  <c r="N204" i="14"/>
  <c r="O204" i="14"/>
  <c r="P204" i="14"/>
  <c r="Q204" i="14"/>
  <c r="R204" i="14"/>
  <c r="S204" i="14"/>
  <c r="U204" i="14"/>
  <c r="V204" i="14"/>
  <c r="W204" i="14"/>
  <c r="X204" i="14"/>
  <c r="Y204" i="14"/>
  <c r="Z204" i="14"/>
  <c r="AB204" i="14"/>
  <c r="AC204" i="14"/>
  <c r="AE204" i="14"/>
  <c r="AF204" i="14"/>
  <c r="AG204" i="14"/>
  <c r="C205" i="14"/>
  <c r="M205" i="14"/>
  <c r="N205" i="14"/>
  <c r="O205" i="14"/>
  <c r="P205" i="14"/>
  <c r="Q205" i="14"/>
  <c r="R205" i="14"/>
  <c r="S205" i="14"/>
  <c r="U205" i="14"/>
  <c r="V205" i="14"/>
  <c r="W205" i="14"/>
  <c r="X205" i="14"/>
  <c r="Y205" i="14"/>
  <c r="Z205" i="14"/>
  <c r="AB205" i="14"/>
  <c r="AC205" i="14"/>
  <c r="AE205" i="14"/>
  <c r="AF205" i="14"/>
  <c r="AG205" i="14"/>
  <c r="C206" i="14"/>
  <c r="M206" i="14"/>
  <c r="N206" i="14"/>
  <c r="O206" i="14"/>
  <c r="P206" i="14"/>
  <c r="Q206" i="14"/>
  <c r="R206" i="14"/>
  <c r="S206" i="14"/>
  <c r="U206" i="14"/>
  <c r="V206" i="14"/>
  <c r="W206" i="14"/>
  <c r="X206" i="14"/>
  <c r="Y206" i="14"/>
  <c r="Z206" i="14"/>
  <c r="AB206" i="14"/>
  <c r="AC206" i="14"/>
  <c r="AE206" i="14"/>
  <c r="AF206" i="14"/>
  <c r="AG206" i="14"/>
  <c r="C207" i="14"/>
  <c r="M207" i="14"/>
  <c r="N207" i="14"/>
  <c r="O207" i="14"/>
  <c r="P207" i="14"/>
  <c r="Q207" i="14"/>
  <c r="R207" i="14"/>
  <c r="S207" i="14"/>
  <c r="U207" i="14"/>
  <c r="V207" i="14"/>
  <c r="W207" i="14"/>
  <c r="X207" i="14"/>
  <c r="Y207" i="14"/>
  <c r="Z207" i="14"/>
  <c r="AB207" i="14"/>
  <c r="AC207" i="14"/>
  <c r="AE207" i="14"/>
  <c r="AF207" i="14"/>
  <c r="AG207" i="14"/>
  <c r="C208" i="14"/>
  <c r="M208" i="14"/>
  <c r="N208" i="14"/>
  <c r="O208" i="14"/>
  <c r="P208" i="14"/>
  <c r="Q208" i="14"/>
  <c r="R208" i="14"/>
  <c r="S208" i="14"/>
  <c r="U208" i="14"/>
  <c r="V208" i="14"/>
  <c r="W208" i="14"/>
  <c r="X208" i="14"/>
  <c r="Y208" i="14"/>
  <c r="Z208" i="14"/>
  <c r="AB208" i="14"/>
  <c r="AC208" i="14"/>
  <c r="AE208" i="14"/>
  <c r="AF208" i="14"/>
  <c r="AG208" i="14"/>
  <c r="C209" i="14"/>
  <c r="M209" i="14"/>
  <c r="N209" i="14"/>
  <c r="O209" i="14"/>
  <c r="P209" i="14"/>
  <c r="Q209" i="14"/>
  <c r="R209" i="14"/>
  <c r="S209" i="14"/>
  <c r="U209" i="14"/>
  <c r="V209" i="14"/>
  <c r="W209" i="14"/>
  <c r="X209" i="14"/>
  <c r="Y209" i="14"/>
  <c r="Z209" i="14"/>
  <c r="AB209" i="14"/>
  <c r="AC209" i="14"/>
  <c r="AE209" i="14"/>
  <c r="AF209" i="14"/>
  <c r="AG209" i="14"/>
  <c r="C210" i="14"/>
  <c r="M210" i="14"/>
  <c r="N210" i="14"/>
  <c r="O210" i="14"/>
  <c r="P210" i="14"/>
  <c r="Q210" i="14"/>
  <c r="R210" i="14"/>
  <c r="S210" i="14"/>
  <c r="U210" i="14"/>
  <c r="V210" i="14"/>
  <c r="W210" i="14"/>
  <c r="X210" i="14"/>
  <c r="Y210" i="14"/>
  <c r="Z210" i="14"/>
  <c r="AB210" i="14"/>
  <c r="AC210" i="14"/>
  <c r="AE210" i="14"/>
  <c r="AF210" i="14"/>
  <c r="AG210" i="14"/>
  <c r="C211" i="14"/>
  <c r="M211" i="14"/>
  <c r="N211" i="14"/>
  <c r="O211" i="14"/>
  <c r="P211" i="14"/>
  <c r="Q211" i="14"/>
  <c r="R211" i="14"/>
  <c r="S211" i="14"/>
  <c r="U211" i="14"/>
  <c r="V211" i="14"/>
  <c r="W211" i="14"/>
  <c r="X211" i="14"/>
  <c r="Y211" i="14"/>
  <c r="Z211" i="14"/>
  <c r="AB211" i="14"/>
  <c r="AC211" i="14"/>
  <c r="AE211" i="14"/>
  <c r="AF211" i="14"/>
  <c r="AG211" i="14"/>
  <c r="C212" i="14"/>
  <c r="M212" i="14"/>
  <c r="N212" i="14"/>
  <c r="O212" i="14"/>
  <c r="P212" i="14"/>
  <c r="Q212" i="14"/>
  <c r="R212" i="14"/>
  <c r="S212" i="14"/>
  <c r="U212" i="14"/>
  <c r="V212" i="14"/>
  <c r="W212" i="14"/>
  <c r="X212" i="14"/>
  <c r="Y212" i="14"/>
  <c r="Z212" i="14"/>
  <c r="AB212" i="14"/>
  <c r="AC212" i="14"/>
  <c r="AE212" i="14"/>
  <c r="AF212" i="14"/>
  <c r="AG212" i="14"/>
  <c r="C213" i="14"/>
  <c r="M213" i="14"/>
  <c r="N213" i="14"/>
  <c r="O213" i="14"/>
  <c r="P213" i="14"/>
  <c r="Q213" i="14"/>
  <c r="R213" i="14"/>
  <c r="S213" i="14"/>
  <c r="U213" i="14"/>
  <c r="V213" i="14"/>
  <c r="W213" i="14"/>
  <c r="X213" i="14"/>
  <c r="Y213" i="14"/>
  <c r="Z213" i="14"/>
  <c r="AB213" i="14"/>
  <c r="AC213" i="14"/>
  <c r="AE213" i="14"/>
  <c r="AF213" i="14"/>
  <c r="AG213" i="14"/>
  <c r="M214" i="14"/>
  <c r="N214" i="14"/>
  <c r="O214" i="14"/>
  <c r="P214" i="14"/>
  <c r="Q214" i="14"/>
  <c r="R214" i="14"/>
  <c r="S214" i="14"/>
  <c r="U214" i="14"/>
  <c r="V214" i="14"/>
  <c r="W214" i="14"/>
  <c r="X214" i="14"/>
  <c r="Y214" i="14"/>
  <c r="Z214" i="14"/>
  <c r="AB214" i="14"/>
  <c r="AC214" i="14"/>
  <c r="AE214" i="14"/>
  <c r="AF214" i="14"/>
  <c r="AG214" i="14"/>
  <c r="M215" i="14"/>
  <c r="N215" i="14"/>
  <c r="O215" i="14"/>
  <c r="P215" i="14"/>
  <c r="Q215" i="14"/>
  <c r="R215" i="14"/>
  <c r="S215" i="14"/>
  <c r="U215" i="14"/>
  <c r="V215" i="14"/>
  <c r="W215" i="14"/>
  <c r="X215" i="14"/>
  <c r="Y215" i="14"/>
  <c r="Z215" i="14"/>
  <c r="AB215" i="14"/>
  <c r="AC215" i="14"/>
  <c r="AE215" i="14"/>
  <c r="AF215" i="14"/>
  <c r="AG215" i="14"/>
  <c r="M216" i="14"/>
  <c r="N216" i="14"/>
  <c r="O216" i="14"/>
  <c r="P216" i="14"/>
  <c r="Q216" i="14"/>
  <c r="R216" i="14"/>
  <c r="S216" i="14"/>
  <c r="U216" i="14"/>
  <c r="V216" i="14"/>
  <c r="W216" i="14"/>
  <c r="X216" i="14"/>
  <c r="Y216" i="14"/>
  <c r="Z216" i="14"/>
  <c r="AB216" i="14"/>
  <c r="AC216" i="14"/>
  <c r="AE216" i="14"/>
  <c r="AF216" i="14"/>
  <c r="AG216" i="14"/>
  <c r="M217" i="14"/>
  <c r="N217" i="14"/>
  <c r="O217" i="14"/>
  <c r="P217" i="14"/>
  <c r="Q217" i="14"/>
  <c r="R217" i="14"/>
  <c r="S217" i="14"/>
  <c r="U217" i="14"/>
  <c r="V217" i="14"/>
  <c r="W217" i="14"/>
  <c r="X217" i="14"/>
  <c r="Y217" i="14"/>
  <c r="Z217" i="14"/>
  <c r="AB217" i="14"/>
  <c r="AC217" i="14"/>
  <c r="AE217" i="14"/>
  <c r="AF217" i="14"/>
  <c r="AG217" i="14"/>
  <c r="M218" i="14"/>
  <c r="N218" i="14"/>
  <c r="O218" i="14"/>
  <c r="P218" i="14"/>
  <c r="Q218" i="14"/>
  <c r="R218" i="14"/>
  <c r="S218" i="14"/>
  <c r="U218" i="14"/>
  <c r="V218" i="14"/>
  <c r="W218" i="14"/>
  <c r="X218" i="14"/>
  <c r="Y218" i="14"/>
  <c r="Z218" i="14"/>
  <c r="AB218" i="14"/>
  <c r="AC218" i="14"/>
  <c r="AE218" i="14"/>
  <c r="AF218" i="14"/>
  <c r="AG218" i="14"/>
  <c r="M219" i="14"/>
  <c r="N219" i="14"/>
  <c r="O219" i="14"/>
  <c r="P219" i="14"/>
  <c r="Q219" i="14"/>
  <c r="R219" i="14"/>
  <c r="S219" i="14"/>
  <c r="U219" i="14"/>
  <c r="V219" i="14"/>
  <c r="W219" i="14"/>
  <c r="X219" i="14"/>
  <c r="Y219" i="14"/>
  <c r="Z219" i="14"/>
  <c r="AB219" i="14"/>
  <c r="AC219" i="14"/>
  <c r="AE219" i="14"/>
  <c r="AF219" i="14"/>
  <c r="AG219" i="14"/>
  <c r="M220" i="14"/>
  <c r="N220" i="14"/>
  <c r="O220" i="14"/>
  <c r="P220" i="14"/>
  <c r="Q220" i="14"/>
  <c r="R220" i="14"/>
  <c r="S220" i="14"/>
  <c r="U220" i="14"/>
  <c r="V220" i="14"/>
  <c r="W220" i="14"/>
  <c r="X220" i="14"/>
  <c r="Y220" i="14"/>
  <c r="Z220" i="14"/>
  <c r="AB220" i="14"/>
  <c r="AC220" i="14"/>
  <c r="AE220" i="14"/>
  <c r="AF220" i="14"/>
  <c r="AG220" i="14"/>
  <c r="M221" i="14"/>
  <c r="N221" i="14"/>
  <c r="O221" i="14"/>
  <c r="P221" i="14"/>
  <c r="Q221" i="14"/>
  <c r="R221" i="14"/>
  <c r="S221" i="14"/>
  <c r="U221" i="14"/>
  <c r="V221" i="14"/>
  <c r="W221" i="14"/>
  <c r="X221" i="14"/>
  <c r="Y221" i="14"/>
  <c r="Z221" i="14"/>
  <c r="AB221" i="14"/>
  <c r="AC221" i="14"/>
  <c r="AE221" i="14"/>
  <c r="AF221" i="14"/>
  <c r="AG221" i="14"/>
  <c r="M222" i="14"/>
  <c r="N222" i="14"/>
  <c r="O222" i="14"/>
  <c r="P222" i="14"/>
  <c r="Q222" i="14"/>
  <c r="R222" i="14"/>
  <c r="S222" i="14"/>
  <c r="U222" i="14"/>
  <c r="V222" i="14"/>
  <c r="W222" i="14"/>
  <c r="X222" i="14"/>
  <c r="Y222" i="14"/>
  <c r="Z222" i="14"/>
  <c r="AB222" i="14"/>
  <c r="AC222" i="14"/>
  <c r="AE222" i="14"/>
  <c r="AF222" i="14"/>
  <c r="AG222" i="14"/>
  <c r="M223" i="14"/>
  <c r="N223" i="14"/>
  <c r="O223" i="14"/>
  <c r="P223" i="14"/>
  <c r="Q223" i="14"/>
  <c r="R223" i="14"/>
  <c r="S223" i="14"/>
  <c r="U223" i="14"/>
  <c r="V223" i="14"/>
  <c r="W223" i="14"/>
  <c r="X223" i="14"/>
  <c r="Y223" i="14"/>
  <c r="Z223" i="14"/>
  <c r="AB223" i="14"/>
  <c r="AC223" i="14"/>
  <c r="AE223" i="14"/>
  <c r="AF223" i="14"/>
  <c r="AG223" i="14"/>
  <c r="M224" i="14"/>
  <c r="N224" i="14"/>
  <c r="O224" i="14"/>
  <c r="P224" i="14"/>
  <c r="Q224" i="14"/>
  <c r="R224" i="14"/>
  <c r="S224" i="14"/>
  <c r="U224" i="14"/>
  <c r="V224" i="14"/>
  <c r="W224" i="14"/>
  <c r="X224" i="14"/>
  <c r="Y224" i="14"/>
  <c r="Z224" i="14"/>
  <c r="AB224" i="14"/>
  <c r="AC224" i="14"/>
  <c r="AE224" i="14"/>
  <c r="AF224" i="14"/>
  <c r="AG224" i="14"/>
  <c r="M225" i="14"/>
  <c r="N225" i="14"/>
  <c r="O225" i="14"/>
  <c r="P225" i="14"/>
  <c r="Q225" i="14"/>
  <c r="R225" i="14"/>
  <c r="S225" i="14"/>
  <c r="U225" i="14"/>
  <c r="V225" i="14"/>
  <c r="W225" i="14"/>
  <c r="X225" i="14"/>
  <c r="Y225" i="14"/>
  <c r="Z225" i="14"/>
  <c r="AB225" i="14"/>
  <c r="AC225" i="14"/>
  <c r="AE225" i="14"/>
  <c r="AF225" i="14"/>
  <c r="AG225" i="14"/>
  <c r="M226" i="14"/>
  <c r="N226" i="14"/>
  <c r="O226" i="14"/>
  <c r="P226" i="14"/>
  <c r="Q226" i="14"/>
  <c r="R226" i="14"/>
  <c r="S226" i="14"/>
  <c r="U226" i="14"/>
  <c r="V226" i="14"/>
  <c r="W226" i="14"/>
  <c r="X226" i="14"/>
  <c r="Y226" i="14"/>
  <c r="Z226" i="14"/>
  <c r="AB226" i="14"/>
  <c r="AC226" i="14"/>
  <c r="AE226" i="14"/>
  <c r="AF226" i="14"/>
  <c r="AG226" i="14"/>
  <c r="M227" i="14"/>
  <c r="N227" i="14"/>
  <c r="O227" i="14"/>
  <c r="P227" i="14"/>
  <c r="Q227" i="14"/>
  <c r="R227" i="14"/>
  <c r="S227" i="14"/>
  <c r="U227" i="14"/>
  <c r="V227" i="14"/>
  <c r="W227" i="14"/>
  <c r="X227" i="14"/>
  <c r="Y227" i="14"/>
  <c r="Z227" i="14"/>
  <c r="AB227" i="14"/>
  <c r="AC227" i="14"/>
  <c r="AE227" i="14"/>
  <c r="AF227" i="14"/>
  <c r="AG227" i="14"/>
  <c r="M228" i="14"/>
  <c r="N228" i="14"/>
  <c r="O228" i="14"/>
  <c r="P228" i="14"/>
  <c r="Q228" i="14"/>
  <c r="R228" i="14"/>
  <c r="S228" i="14"/>
  <c r="U228" i="14"/>
  <c r="V228" i="14"/>
  <c r="W228" i="14"/>
  <c r="X228" i="14"/>
  <c r="Y228" i="14"/>
  <c r="Z228" i="14"/>
  <c r="AB228" i="14"/>
  <c r="AC228" i="14"/>
  <c r="AE228" i="14"/>
  <c r="AF228" i="14"/>
  <c r="AG228" i="14"/>
  <c r="M229" i="14"/>
  <c r="N229" i="14"/>
  <c r="O229" i="14"/>
  <c r="P229" i="14"/>
  <c r="Q229" i="14"/>
  <c r="R229" i="14"/>
  <c r="S229" i="14"/>
  <c r="U229" i="14"/>
  <c r="V229" i="14"/>
  <c r="W229" i="14"/>
  <c r="X229" i="14"/>
  <c r="Y229" i="14"/>
  <c r="Z229" i="14"/>
  <c r="AB229" i="14"/>
  <c r="AC229" i="14"/>
  <c r="AE229" i="14"/>
  <c r="AF229" i="14"/>
  <c r="AG229" i="14"/>
  <c r="M230" i="14"/>
  <c r="N230" i="14"/>
  <c r="O230" i="14"/>
  <c r="P230" i="14"/>
  <c r="Q230" i="14"/>
  <c r="R230" i="14"/>
  <c r="S230" i="14"/>
  <c r="U230" i="14"/>
  <c r="V230" i="14"/>
  <c r="W230" i="14"/>
  <c r="X230" i="14"/>
  <c r="Y230" i="14"/>
  <c r="Z230" i="14"/>
  <c r="AB230" i="14"/>
  <c r="AC230" i="14"/>
  <c r="AE230" i="14"/>
  <c r="AF230" i="14"/>
  <c r="AG230" i="14"/>
  <c r="M231" i="14"/>
  <c r="N231" i="14"/>
  <c r="O231" i="14"/>
  <c r="P231" i="14"/>
  <c r="Q231" i="14"/>
  <c r="R231" i="14"/>
  <c r="S231" i="14"/>
  <c r="U231" i="14"/>
  <c r="V231" i="14"/>
  <c r="W231" i="14"/>
  <c r="X231" i="14"/>
  <c r="Y231" i="14"/>
  <c r="Z231" i="14"/>
  <c r="AB231" i="14"/>
  <c r="AC231" i="14"/>
  <c r="AE231" i="14"/>
  <c r="AF231" i="14"/>
  <c r="AG231" i="14"/>
  <c r="M232" i="14"/>
  <c r="N232" i="14"/>
  <c r="O232" i="14"/>
  <c r="P232" i="14"/>
  <c r="Q232" i="14"/>
  <c r="R232" i="14"/>
  <c r="S232" i="14"/>
  <c r="U232" i="14"/>
  <c r="V232" i="14"/>
  <c r="W232" i="14"/>
  <c r="X232" i="14"/>
  <c r="Y232" i="14"/>
  <c r="Z232" i="14"/>
  <c r="AB232" i="14"/>
  <c r="AC232" i="14"/>
  <c r="AE232" i="14"/>
  <c r="AF232" i="14"/>
  <c r="AG232" i="14"/>
  <c r="M233" i="14"/>
  <c r="N233" i="14"/>
  <c r="O233" i="14"/>
  <c r="P233" i="14"/>
  <c r="Q233" i="14"/>
  <c r="R233" i="14"/>
  <c r="S233" i="14"/>
  <c r="U233" i="14"/>
  <c r="V233" i="14"/>
  <c r="W233" i="14"/>
  <c r="X233" i="14"/>
  <c r="Y233" i="14"/>
  <c r="Z233" i="14"/>
  <c r="AB233" i="14"/>
  <c r="AC233" i="14"/>
  <c r="AE233" i="14"/>
  <c r="AF233" i="14"/>
  <c r="AG233" i="14"/>
  <c r="M234" i="14"/>
  <c r="N234" i="14"/>
  <c r="O234" i="14"/>
  <c r="P234" i="14"/>
  <c r="Q234" i="14"/>
  <c r="R234" i="14"/>
  <c r="S234" i="14"/>
  <c r="U234" i="14"/>
  <c r="V234" i="14"/>
  <c r="W234" i="14"/>
  <c r="X234" i="14"/>
  <c r="Y234" i="14"/>
  <c r="Z234" i="14"/>
  <c r="AB234" i="14"/>
  <c r="AC234" i="14"/>
  <c r="AE234" i="14"/>
  <c r="AF234" i="14"/>
  <c r="AG234" i="14"/>
  <c r="M235" i="14"/>
  <c r="N235" i="14"/>
  <c r="O235" i="14"/>
  <c r="P235" i="14"/>
  <c r="Q235" i="14"/>
  <c r="R235" i="14"/>
  <c r="S235" i="14"/>
  <c r="U235" i="14"/>
  <c r="V235" i="14"/>
  <c r="W235" i="14"/>
  <c r="X235" i="14"/>
  <c r="Y235" i="14"/>
  <c r="Z235" i="14"/>
  <c r="AB235" i="14"/>
  <c r="AC235" i="14"/>
  <c r="AE235" i="14"/>
  <c r="AF235" i="14"/>
  <c r="AG235" i="14"/>
  <c r="M236" i="14"/>
  <c r="N236" i="14"/>
  <c r="O236" i="14"/>
  <c r="P236" i="14"/>
  <c r="Q236" i="14"/>
  <c r="R236" i="14"/>
  <c r="S236" i="14"/>
  <c r="U236" i="14"/>
  <c r="V236" i="14"/>
  <c r="W236" i="14"/>
  <c r="X236" i="14"/>
  <c r="Y236" i="14"/>
  <c r="Z236" i="14"/>
  <c r="AB236" i="14"/>
  <c r="AC236" i="14"/>
  <c r="AE236" i="14"/>
  <c r="AF236" i="14"/>
  <c r="AG236" i="14"/>
  <c r="M237" i="14"/>
  <c r="N237" i="14"/>
  <c r="O237" i="14"/>
  <c r="P237" i="14"/>
  <c r="Q237" i="14"/>
  <c r="R237" i="14"/>
  <c r="S237" i="14"/>
  <c r="U237" i="14"/>
  <c r="V237" i="14"/>
  <c r="W237" i="14"/>
  <c r="X237" i="14"/>
  <c r="Y237" i="14"/>
  <c r="Z237" i="14"/>
  <c r="AB237" i="14"/>
  <c r="AC237" i="14"/>
  <c r="AE237" i="14"/>
  <c r="AF237" i="14"/>
  <c r="AG237" i="14"/>
  <c r="M238" i="14"/>
  <c r="N238" i="14"/>
  <c r="O238" i="14"/>
  <c r="P238" i="14"/>
  <c r="Q238" i="14"/>
  <c r="R238" i="14"/>
  <c r="S238" i="14"/>
  <c r="U238" i="14"/>
  <c r="V238" i="14"/>
  <c r="W238" i="14"/>
  <c r="X238" i="14"/>
  <c r="Y238" i="14"/>
  <c r="Z238" i="14"/>
  <c r="AB238" i="14"/>
  <c r="AC238" i="14"/>
  <c r="AE238" i="14"/>
  <c r="AF238" i="14"/>
  <c r="AG238" i="14"/>
  <c r="D239" i="14"/>
  <c r="I239" i="14"/>
  <c r="N239" i="14"/>
  <c r="O239" i="14"/>
  <c r="P239" i="14"/>
  <c r="Q239" i="14"/>
  <c r="R239" i="14"/>
  <c r="S239" i="14"/>
  <c r="U239" i="14"/>
  <c r="V239" i="14"/>
  <c r="W239" i="14"/>
  <c r="X239" i="14"/>
  <c r="Y239" i="14"/>
  <c r="Z239" i="14"/>
  <c r="AE239" i="14"/>
  <c r="AF239" i="14"/>
  <c r="AG239" i="14"/>
  <c r="AE240" i="14"/>
  <c r="AF240" i="14"/>
  <c r="AG240" i="14"/>
  <c r="C241" i="14"/>
  <c r="N241" i="14"/>
  <c r="O241" i="14"/>
  <c r="P241" i="14"/>
  <c r="Q241" i="14"/>
  <c r="R241" i="14"/>
  <c r="S241" i="14"/>
  <c r="U241" i="14"/>
  <c r="V241" i="14"/>
  <c r="W241" i="14"/>
  <c r="X241" i="14"/>
  <c r="Y241" i="14"/>
  <c r="Z241" i="14"/>
  <c r="AB241" i="14"/>
  <c r="AC241" i="14"/>
  <c r="AE241" i="14"/>
  <c r="AF241" i="14"/>
  <c r="AG241" i="14"/>
  <c r="C242" i="14"/>
  <c r="M242" i="14"/>
  <c r="N242" i="14"/>
  <c r="O242" i="14"/>
  <c r="P242" i="14"/>
  <c r="Q242" i="14"/>
  <c r="R242" i="14"/>
  <c r="S242" i="14"/>
  <c r="U242" i="14"/>
  <c r="V242" i="14"/>
  <c r="W242" i="14"/>
  <c r="X242" i="14"/>
  <c r="Y242" i="14"/>
  <c r="Z242" i="14"/>
  <c r="AB242" i="14"/>
  <c r="AC242" i="14"/>
  <c r="AE242" i="14"/>
  <c r="AF242" i="14"/>
  <c r="AG242" i="14"/>
  <c r="C243" i="14"/>
  <c r="M243" i="14"/>
  <c r="N243" i="14"/>
  <c r="O243" i="14"/>
  <c r="P243" i="14"/>
  <c r="Q243" i="14"/>
  <c r="R243" i="14"/>
  <c r="S243" i="14"/>
  <c r="U243" i="14"/>
  <c r="V243" i="14"/>
  <c r="W243" i="14"/>
  <c r="X243" i="14"/>
  <c r="Y243" i="14"/>
  <c r="Z243" i="14"/>
  <c r="AB243" i="14"/>
  <c r="AC243" i="14"/>
  <c r="AE243" i="14"/>
  <c r="AF243" i="14"/>
  <c r="AG243" i="14"/>
  <c r="C244" i="14"/>
  <c r="M244" i="14"/>
  <c r="N244" i="14"/>
  <c r="O244" i="14"/>
  <c r="P244" i="14"/>
  <c r="Q244" i="14"/>
  <c r="R244" i="14"/>
  <c r="S244" i="14"/>
  <c r="U244" i="14"/>
  <c r="V244" i="14"/>
  <c r="W244" i="14"/>
  <c r="X244" i="14"/>
  <c r="Y244" i="14"/>
  <c r="Z244" i="14"/>
  <c r="AB244" i="14"/>
  <c r="AC244" i="14"/>
  <c r="AE244" i="14"/>
  <c r="AF244" i="14"/>
  <c r="AG244" i="14"/>
  <c r="C245" i="14"/>
  <c r="M245" i="14"/>
  <c r="N245" i="14"/>
  <c r="O245" i="14"/>
  <c r="P245" i="14"/>
  <c r="Q245" i="14"/>
  <c r="R245" i="14"/>
  <c r="S245" i="14"/>
  <c r="U245" i="14"/>
  <c r="V245" i="14"/>
  <c r="W245" i="14"/>
  <c r="X245" i="14"/>
  <c r="Y245" i="14"/>
  <c r="Z245" i="14"/>
  <c r="AB245" i="14"/>
  <c r="AC245" i="14"/>
  <c r="AE245" i="14"/>
  <c r="AF245" i="14"/>
  <c r="AG245" i="14"/>
  <c r="C246" i="14"/>
  <c r="M246" i="14"/>
  <c r="N246" i="14"/>
  <c r="O246" i="14"/>
  <c r="P246" i="14"/>
  <c r="Q246" i="14"/>
  <c r="R246" i="14"/>
  <c r="S246" i="14"/>
  <c r="U246" i="14"/>
  <c r="V246" i="14"/>
  <c r="W246" i="14"/>
  <c r="X246" i="14"/>
  <c r="Y246" i="14"/>
  <c r="Z246" i="14"/>
  <c r="AB246" i="14"/>
  <c r="AC246" i="14"/>
  <c r="AE246" i="14"/>
  <c r="AF246" i="14"/>
  <c r="AG246" i="14"/>
  <c r="C247" i="14"/>
  <c r="M247" i="14"/>
  <c r="N247" i="14"/>
  <c r="O247" i="14"/>
  <c r="P247" i="14"/>
  <c r="Q247" i="14"/>
  <c r="R247" i="14"/>
  <c r="S247" i="14"/>
  <c r="U247" i="14"/>
  <c r="V247" i="14"/>
  <c r="W247" i="14"/>
  <c r="X247" i="14"/>
  <c r="Y247" i="14"/>
  <c r="Z247" i="14"/>
  <c r="AB247" i="14"/>
  <c r="AC247" i="14"/>
  <c r="AE247" i="14"/>
  <c r="AF247" i="14"/>
  <c r="AG247" i="14"/>
  <c r="C248" i="14"/>
  <c r="M248" i="14"/>
  <c r="N248" i="14"/>
  <c r="O248" i="14"/>
  <c r="P248" i="14"/>
  <c r="Q248" i="14"/>
  <c r="R248" i="14"/>
  <c r="S248" i="14"/>
  <c r="U248" i="14"/>
  <c r="V248" i="14"/>
  <c r="W248" i="14"/>
  <c r="X248" i="14"/>
  <c r="Y248" i="14"/>
  <c r="Z248" i="14"/>
  <c r="AB248" i="14"/>
  <c r="AC248" i="14"/>
  <c r="AE248" i="14"/>
  <c r="AF248" i="14"/>
  <c r="AG248" i="14"/>
  <c r="C249" i="14"/>
  <c r="M249" i="14"/>
  <c r="N249" i="14"/>
  <c r="O249" i="14"/>
  <c r="P249" i="14"/>
  <c r="Q249" i="14"/>
  <c r="R249" i="14"/>
  <c r="S249" i="14"/>
  <c r="U249" i="14"/>
  <c r="V249" i="14"/>
  <c r="W249" i="14"/>
  <c r="X249" i="14"/>
  <c r="Y249" i="14"/>
  <c r="Z249" i="14"/>
  <c r="AB249" i="14"/>
  <c r="AC249" i="14"/>
  <c r="AE249" i="14"/>
  <c r="AF249" i="14"/>
  <c r="AG249" i="14"/>
  <c r="C250" i="14"/>
  <c r="M250" i="14"/>
  <c r="N250" i="14"/>
  <c r="O250" i="14"/>
  <c r="P250" i="14"/>
  <c r="Q250" i="14"/>
  <c r="R250" i="14"/>
  <c r="S250" i="14"/>
  <c r="U250" i="14"/>
  <c r="V250" i="14"/>
  <c r="W250" i="14"/>
  <c r="X250" i="14"/>
  <c r="Y250" i="14"/>
  <c r="Z250" i="14"/>
  <c r="AB250" i="14"/>
  <c r="AC250" i="14"/>
  <c r="AE250" i="14"/>
  <c r="AF250" i="14"/>
  <c r="AG250" i="14"/>
  <c r="C251" i="14"/>
  <c r="M251" i="14"/>
  <c r="N251" i="14"/>
  <c r="O251" i="14"/>
  <c r="P251" i="14"/>
  <c r="Q251" i="14"/>
  <c r="R251" i="14"/>
  <c r="S251" i="14"/>
  <c r="U251" i="14"/>
  <c r="V251" i="14"/>
  <c r="W251" i="14"/>
  <c r="X251" i="14"/>
  <c r="Y251" i="14"/>
  <c r="Z251" i="14"/>
  <c r="AB251" i="14"/>
  <c r="AC251" i="14"/>
  <c r="AE251" i="14"/>
  <c r="AF251" i="14"/>
  <c r="AG251" i="14"/>
  <c r="M252" i="14"/>
  <c r="N252" i="14"/>
  <c r="O252" i="14"/>
  <c r="P252" i="14"/>
  <c r="Q252" i="14"/>
  <c r="R252" i="14"/>
  <c r="S252" i="14"/>
  <c r="U252" i="14"/>
  <c r="V252" i="14"/>
  <c r="W252" i="14"/>
  <c r="X252" i="14"/>
  <c r="Y252" i="14"/>
  <c r="Z252" i="14"/>
  <c r="AB252" i="14"/>
  <c r="AC252" i="14"/>
  <c r="AE252" i="14"/>
  <c r="AF252" i="14"/>
  <c r="AG252" i="14"/>
  <c r="M253" i="14"/>
  <c r="N253" i="14"/>
  <c r="O253" i="14"/>
  <c r="P253" i="14"/>
  <c r="Q253" i="14"/>
  <c r="R253" i="14"/>
  <c r="S253" i="14"/>
  <c r="U253" i="14"/>
  <c r="V253" i="14"/>
  <c r="W253" i="14"/>
  <c r="X253" i="14"/>
  <c r="Y253" i="14"/>
  <c r="Z253" i="14"/>
  <c r="AB253" i="14"/>
  <c r="AC253" i="14"/>
  <c r="AE253" i="14"/>
  <c r="AF253" i="14"/>
  <c r="AG253" i="14"/>
  <c r="M254" i="14"/>
  <c r="N254" i="14"/>
  <c r="O254" i="14"/>
  <c r="P254" i="14"/>
  <c r="Q254" i="14"/>
  <c r="R254" i="14"/>
  <c r="S254" i="14"/>
  <c r="U254" i="14"/>
  <c r="V254" i="14"/>
  <c r="W254" i="14"/>
  <c r="X254" i="14"/>
  <c r="Y254" i="14"/>
  <c r="Z254" i="14"/>
  <c r="AB254" i="14"/>
  <c r="AC254" i="14"/>
  <c r="AE254" i="14"/>
  <c r="AF254" i="14"/>
  <c r="AG254" i="14"/>
  <c r="M255" i="14"/>
  <c r="N255" i="14"/>
  <c r="O255" i="14"/>
  <c r="P255" i="14"/>
  <c r="Q255" i="14"/>
  <c r="R255" i="14"/>
  <c r="S255" i="14"/>
  <c r="U255" i="14"/>
  <c r="V255" i="14"/>
  <c r="W255" i="14"/>
  <c r="X255" i="14"/>
  <c r="Y255" i="14"/>
  <c r="Z255" i="14"/>
  <c r="AB255" i="14"/>
  <c r="AC255" i="14"/>
  <c r="AE255" i="14"/>
  <c r="AF255" i="14"/>
  <c r="AG255" i="14"/>
  <c r="M256" i="14"/>
  <c r="N256" i="14"/>
  <c r="O256" i="14"/>
  <c r="P256" i="14"/>
  <c r="Q256" i="14"/>
  <c r="R256" i="14"/>
  <c r="S256" i="14"/>
  <c r="U256" i="14"/>
  <c r="V256" i="14"/>
  <c r="W256" i="14"/>
  <c r="X256" i="14"/>
  <c r="Y256" i="14"/>
  <c r="Z256" i="14"/>
  <c r="AB256" i="14"/>
  <c r="AC256" i="14"/>
  <c r="AE256" i="14"/>
  <c r="AF256" i="14"/>
  <c r="AG256" i="14"/>
  <c r="M257" i="14"/>
  <c r="N257" i="14"/>
  <c r="O257" i="14"/>
  <c r="P257" i="14"/>
  <c r="Q257" i="14"/>
  <c r="R257" i="14"/>
  <c r="S257" i="14"/>
  <c r="U257" i="14"/>
  <c r="V257" i="14"/>
  <c r="W257" i="14"/>
  <c r="X257" i="14"/>
  <c r="Y257" i="14"/>
  <c r="Z257" i="14"/>
  <c r="AB257" i="14"/>
  <c r="AC257" i="14"/>
  <c r="AE257" i="14"/>
  <c r="AF257" i="14"/>
  <c r="AG257" i="14"/>
  <c r="M258" i="14"/>
  <c r="N258" i="14"/>
  <c r="O258" i="14"/>
  <c r="P258" i="14"/>
  <c r="Q258" i="14"/>
  <c r="R258" i="14"/>
  <c r="S258" i="14"/>
  <c r="U258" i="14"/>
  <c r="V258" i="14"/>
  <c r="W258" i="14"/>
  <c r="X258" i="14"/>
  <c r="Y258" i="14"/>
  <c r="Z258" i="14"/>
  <c r="AB258" i="14"/>
  <c r="AC258" i="14"/>
  <c r="AE258" i="14"/>
  <c r="AF258" i="14"/>
  <c r="AG258" i="14"/>
  <c r="M259" i="14"/>
  <c r="N259" i="14"/>
  <c r="O259" i="14"/>
  <c r="P259" i="14"/>
  <c r="Q259" i="14"/>
  <c r="R259" i="14"/>
  <c r="S259" i="14"/>
  <c r="U259" i="14"/>
  <c r="V259" i="14"/>
  <c r="W259" i="14"/>
  <c r="X259" i="14"/>
  <c r="Y259" i="14"/>
  <c r="Z259" i="14"/>
  <c r="AB259" i="14"/>
  <c r="AC259" i="14"/>
  <c r="AE259" i="14"/>
  <c r="AF259" i="14"/>
  <c r="AG259" i="14"/>
  <c r="M260" i="14"/>
  <c r="N260" i="14"/>
  <c r="O260" i="14"/>
  <c r="P260" i="14"/>
  <c r="Q260" i="14"/>
  <c r="R260" i="14"/>
  <c r="S260" i="14"/>
  <c r="U260" i="14"/>
  <c r="V260" i="14"/>
  <c r="W260" i="14"/>
  <c r="X260" i="14"/>
  <c r="Y260" i="14"/>
  <c r="Z260" i="14"/>
  <c r="AB260" i="14"/>
  <c r="AC260" i="14"/>
  <c r="AE260" i="14"/>
  <c r="AF260" i="14"/>
  <c r="AG260" i="14"/>
  <c r="M261" i="14"/>
  <c r="N261" i="14"/>
  <c r="O261" i="14"/>
  <c r="P261" i="14"/>
  <c r="Q261" i="14"/>
  <c r="R261" i="14"/>
  <c r="S261" i="14"/>
  <c r="U261" i="14"/>
  <c r="V261" i="14"/>
  <c r="W261" i="14"/>
  <c r="X261" i="14"/>
  <c r="Y261" i="14"/>
  <c r="Z261" i="14"/>
  <c r="AB261" i="14"/>
  <c r="AC261" i="14"/>
  <c r="AE261" i="14"/>
  <c r="AF261" i="14"/>
  <c r="AG261" i="14"/>
  <c r="M262" i="14"/>
  <c r="N262" i="14"/>
  <c r="O262" i="14"/>
  <c r="P262" i="14"/>
  <c r="Q262" i="14"/>
  <c r="R262" i="14"/>
  <c r="S262" i="14"/>
  <c r="U262" i="14"/>
  <c r="V262" i="14"/>
  <c r="W262" i="14"/>
  <c r="X262" i="14"/>
  <c r="Y262" i="14"/>
  <c r="Z262" i="14"/>
  <c r="AB262" i="14"/>
  <c r="AC262" i="14"/>
  <c r="AE262" i="14"/>
  <c r="AF262" i="14"/>
  <c r="AG262" i="14"/>
  <c r="M263" i="14"/>
  <c r="N263" i="14"/>
  <c r="O263" i="14"/>
  <c r="P263" i="14"/>
  <c r="Q263" i="14"/>
  <c r="R263" i="14"/>
  <c r="S263" i="14"/>
  <c r="U263" i="14"/>
  <c r="V263" i="14"/>
  <c r="W263" i="14"/>
  <c r="X263" i="14"/>
  <c r="Y263" i="14"/>
  <c r="Z263" i="14"/>
  <c r="AB263" i="14"/>
  <c r="AC263" i="14"/>
  <c r="AE263" i="14"/>
  <c r="AF263" i="14"/>
  <c r="AG263" i="14"/>
  <c r="M264" i="14"/>
  <c r="N264" i="14"/>
  <c r="O264" i="14"/>
  <c r="P264" i="14"/>
  <c r="Q264" i="14"/>
  <c r="R264" i="14"/>
  <c r="S264" i="14"/>
  <c r="U264" i="14"/>
  <c r="V264" i="14"/>
  <c r="W264" i="14"/>
  <c r="X264" i="14"/>
  <c r="Y264" i="14"/>
  <c r="Z264" i="14"/>
  <c r="AB264" i="14"/>
  <c r="AC264" i="14"/>
  <c r="AE264" i="14"/>
  <c r="AF264" i="14"/>
  <c r="AG264" i="14"/>
  <c r="M265" i="14"/>
  <c r="N265" i="14"/>
  <c r="O265" i="14"/>
  <c r="P265" i="14"/>
  <c r="Q265" i="14"/>
  <c r="R265" i="14"/>
  <c r="S265" i="14"/>
  <c r="U265" i="14"/>
  <c r="V265" i="14"/>
  <c r="W265" i="14"/>
  <c r="X265" i="14"/>
  <c r="Y265" i="14"/>
  <c r="Z265" i="14"/>
  <c r="AB265" i="14"/>
  <c r="AC265" i="14"/>
  <c r="AE265" i="14"/>
  <c r="AF265" i="14"/>
  <c r="AG265" i="14"/>
  <c r="M266" i="14"/>
  <c r="N266" i="14"/>
  <c r="O266" i="14"/>
  <c r="P266" i="14"/>
  <c r="Q266" i="14"/>
  <c r="R266" i="14"/>
  <c r="S266" i="14"/>
  <c r="U266" i="14"/>
  <c r="V266" i="14"/>
  <c r="W266" i="14"/>
  <c r="X266" i="14"/>
  <c r="Y266" i="14"/>
  <c r="Z266" i="14"/>
  <c r="AB266" i="14"/>
  <c r="AC266" i="14"/>
  <c r="AE266" i="14"/>
  <c r="AF266" i="14"/>
  <c r="AG266" i="14"/>
  <c r="M267" i="14"/>
  <c r="N267" i="14"/>
  <c r="O267" i="14"/>
  <c r="P267" i="14"/>
  <c r="Q267" i="14"/>
  <c r="R267" i="14"/>
  <c r="S267" i="14"/>
  <c r="U267" i="14"/>
  <c r="V267" i="14"/>
  <c r="W267" i="14"/>
  <c r="X267" i="14"/>
  <c r="Y267" i="14"/>
  <c r="Z267" i="14"/>
  <c r="AB267" i="14"/>
  <c r="AC267" i="14"/>
  <c r="AE267" i="14"/>
  <c r="AF267" i="14"/>
  <c r="AG267" i="14"/>
  <c r="M268" i="14"/>
  <c r="N268" i="14"/>
  <c r="O268" i="14"/>
  <c r="P268" i="14"/>
  <c r="Q268" i="14"/>
  <c r="R268" i="14"/>
  <c r="S268" i="14"/>
  <c r="U268" i="14"/>
  <c r="V268" i="14"/>
  <c r="W268" i="14"/>
  <c r="X268" i="14"/>
  <c r="Y268" i="14"/>
  <c r="Z268" i="14"/>
  <c r="AB268" i="14"/>
  <c r="AC268" i="14"/>
  <c r="AE268" i="14"/>
  <c r="AF268" i="14"/>
  <c r="AG268" i="14"/>
  <c r="M269" i="14"/>
  <c r="N269" i="14"/>
  <c r="O269" i="14"/>
  <c r="P269" i="14"/>
  <c r="Q269" i="14"/>
  <c r="R269" i="14"/>
  <c r="S269" i="14"/>
  <c r="U269" i="14"/>
  <c r="V269" i="14"/>
  <c r="W269" i="14"/>
  <c r="X269" i="14"/>
  <c r="Y269" i="14"/>
  <c r="Z269" i="14"/>
  <c r="AB269" i="14"/>
  <c r="AC269" i="14"/>
  <c r="AE269" i="14"/>
  <c r="AF269" i="14"/>
  <c r="AG269" i="14"/>
  <c r="M270" i="14"/>
  <c r="N270" i="14"/>
  <c r="O270" i="14"/>
  <c r="P270" i="14"/>
  <c r="Q270" i="14"/>
  <c r="R270" i="14"/>
  <c r="S270" i="14"/>
  <c r="U270" i="14"/>
  <c r="V270" i="14"/>
  <c r="W270" i="14"/>
  <c r="X270" i="14"/>
  <c r="Y270" i="14"/>
  <c r="Z270" i="14"/>
  <c r="AB270" i="14"/>
  <c r="AC270" i="14"/>
  <c r="AE270" i="14"/>
  <c r="AF270" i="14"/>
  <c r="AG270" i="14"/>
  <c r="M271" i="14"/>
  <c r="N271" i="14"/>
  <c r="O271" i="14"/>
  <c r="P271" i="14"/>
  <c r="Q271" i="14"/>
  <c r="R271" i="14"/>
  <c r="S271" i="14"/>
  <c r="U271" i="14"/>
  <c r="V271" i="14"/>
  <c r="W271" i="14"/>
  <c r="X271" i="14"/>
  <c r="Y271" i="14"/>
  <c r="Z271" i="14"/>
  <c r="AB271" i="14"/>
  <c r="AC271" i="14"/>
  <c r="AE271" i="14"/>
  <c r="AF271" i="14"/>
  <c r="AG271" i="14"/>
  <c r="M272" i="14"/>
  <c r="N272" i="14"/>
  <c r="O272" i="14"/>
  <c r="P272" i="14"/>
  <c r="Q272" i="14"/>
  <c r="R272" i="14"/>
  <c r="S272" i="14"/>
  <c r="U272" i="14"/>
  <c r="V272" i="14"/>
  <c r="W272" i="14"/>
  <c r="X272" i="14"/>
  <c r="Y272" i="14"/>
  <c r="Z272" i="14"/>
  <c r="AB272" i="14"/>
  <c r="AC272" i="14"/>
  <c r="AE272" i="14"/>
  <c r="AF272" i="14"/>
  <c r="AG272" i="14"/>
  <c r="M273" i="14"/>
  <c r="N273" i="14"/>
  <c r="O273" i="14"/>
  <c r="P273" i="14"/>
  <c r="Q273" i="14"/>
  <c r="R273" i="14"/>
  <c r="S273" i="14"/>
  <c r="U273" i="14"/>
  <c r="V273" i="14"/>
  <c r="W273" i="14"/>
  <c r="X273" i="14"/>
  <c r="Y273" i="14"/>
  <c r="Z273" i="14"/>
  <c r="AB273" i="14"/>
  <c r="AC273" i="14"/>
  <c r="AE273" i="14"/>
  <c r="AF273" i="14"/>
  <c r="AG273" i="14"/>
  <c r="M274" i="14"/>
  <c r="N274" i="14"/>
  <c r="O274" i="14"/>
  <c r="P274" i="14"/>
  <c r="Q274" i="14"/>
  <c r="R274" i="14"/>
  <c r="S274" i="14"/>
  <c r="U274" i="14"/>
  <c r="V274" i="14"/>
  <c r="W274" i="14"/>
  <c r="X274" i="14"/>
  <c r="Y274" i="14"/>
  <c r="Z274" i="14"/>
  <c r="AB274" i="14"/>
  <c r="AC274" i="14"/>
  <c r="AE274" i="14"/>
  <c r="AF274" i="14"/>
  <c r="AG274" i="14"/>
  <c r="M275" i="14"/>
  <c r="N275" i="14"/>
  <c r="O275" i="14"/>
  <c r="P275" i="14"/>
  <c r="Q275" i="14"/>
  <c r="R275" i="14"/>
  <c r="S275" i="14"/>
  <c r="U275" i="14"/>
  <c r="V275" i="14"/>
  <c r="W275" i="14"/>
  <c r="X275" i="14"/>
  <c r="Y275" i="14"/>
  <c r="Z275" i="14"/>
  <c r="AB275" i="14"/>
  <c r="AC275" i="14"/>
  <c r="AE275" i="14"/>
  <c r="AF275" i="14"/>
  <c r="AG275" i="14"/>
  <c r="M276" i="14"/>
  <c r="N276" i="14"/>
  <c r="O276" i="14"/>
  <c r="P276" i="14"/>
  <c r="Q276" i="14"/>
  <c r="R276" i="14"/>
  <c r="S276" i="14"/>
  <c r="U276" i="14"/>
  <c r="V276" i="14"/>
  <c r="W276" i="14"/>
  <c r="X276" i="14"/>
  <c r="Y276" i="14"/>
  <c r="Z276" i="14"/>
  <c r="AB276" i="14"/>
  <c r="AC276" i="14"/>
  <c r="AE276" i="14"/>
  <c r="AF276" i="14"/>
  <c r="AG276" i="14"/>
  <c r="D277" i="14"/>
  <c r="I277" i="14"/>
  <c r="N277" i="14"/>
  <c r="O277" i="14"/>
  <c r="P277" i="14"/>
  <c r="Q277" i="14"/>
  <c r="R277" i="14"/>
  <c r="S277" i="14"/>
  <c r="U277" i="14"/>
  <c r="V277" i="14"/>
  <c r="W277" i="14"/>
  <c r="X277" i="14"/>
  <c r="Y277" i="14"/>
  <c r="Z277" i="14"/>
  <c r="AE277" i="14"/>
  <c r="AF277" i="14"/>
  <c r="AG277" i="14"/>
  <c r="AE278" i="14"/>
  <c r="AF278" i="14"/>
  <c r="AG278" i="14"/>
  <c r="C279" i="14"/>
  <c r="N279" i="14"/>
  <c r="O279" i="14"/>
  <c r="P279" i="14"/>
  <c r="Q279" i="14"/>
  <c r="R279" i="14"/>
  <c r="S279" i="14"/>
  <c r="U279" i="14"/>
  <c r="V279" i="14"/>
  <c r="W279" i="14"/>
  <c r="X279" i="14"/>
  <c r="Y279" i="14"/>
  <c r="Z279" i="14"/>
  <c r="AB279" i="14"/>
  <c r="AC279" i="14"/>
  <c r="AE279" i="14"/>
  <c r="AF279" i="14"/>
  <c r="AG279" i="14"/>
  <c r="C280" i="14"/>
  <c r="M280" i="14"/>
  <c r="N280" i="14"/>
  <c r="O280" i="14"/>
  <c r="P280" i="14"/>
  <c r="Q280" i="14"/>
  <c r="R280" i="14"/>
  <c r="S280" i="14"/>
  <c r="U280" i="14"/>
  <c r="V280" i="14"/>
  <c r="W280" i="14"/>
  <c r="X280" i="14"/>
  <c r="Y280" i="14"/>
  <c r="Z280" i="14"/>
  <c r="AB280" i="14"/>
  <c r="AC280" i="14"/>
  <c r="AE280" i="14"/>
  <c r="AF280" i="14"/>
  <c r="AG280" i="14"/>
  <c r="C281" i="14"/>
  <c r="M281" i="14"/>
  <c r="N281" i="14"/>
  <c r="O281" i="14"/>
  <c r="P281" i="14"/>
  <c r="Q281" i="14"/>
  <c r="R281" i="14"/>
  <c r="S281" i="14"/>
  <c r="U281" i="14"/>
  <c r="V281" i="14"/>
  <c r="W281" i="14"/>
  <c r="X281" i="14"/>
  <c r="Y281" i="14"/>
  <c r="Z281" i="14"/>
  <c r="AB281" i="14"/>
  <c r="AC281" i="14"/>
  <c r="AE281" i="14"/>
  <c r="AF281" i="14"/>
  <c r="AG281" i="14"/>
  <c r="C282" i="14"/>
  <c r="M282" i="14"/>
  <c r="N282" i="14"/>
  <c r="O282" i="14"/>
  <c r="P282" i="14"/>
  <c r="Q282" i="14"/>
  <c r="R282" i="14"/>
  <c r="S282" i="14"/>
  <c r="U282" i="14"/>
  <c r="V282" i="14"/>
  <c r="W282" i="14"/>
  <c r="X282" i="14"/>
  <c r="Y282" i="14"/>
  <c r="Z282" i="14"/>
  <c r="AB282" i="14"/>
  <c r="AC282" i="14"/>
  <c r="AE282" i="14"/>
  <c r="AF282" i="14"/>
  <c r="AG282" i="14"/>
  <c r="C283" i="14"/>
  <c r="M283" i="14"/>
  <c r="N283" i="14"/>
  <c r="O283" i="14"/>
  <c r="P283" i="14"/>
  <c r="Q283" i="14"/>
  <c r="R283" i="14"/>
  <c r="S283" i="14"/>
  <c r="U283" i="14"/>
  <c r="V283" i="14"/>
  <c r="W283" i="14"/>
  <c r="X283" i="14"/>
  <c r="Y283" i="14"/>
  <c r="Z283" i="14"/>
  <c r="AB283" i="14"/>
  <c r="AC283" i="14"/>
  <c r="AE283" i="14"/>
  <c r="AF283" i="14"/>
  <c r="AG283" i="14"/>
  <c r="M284" i="14"/>
  <c r="N284" i="14"/>
  <c r="O284" i="14"/>
  <c r="P284" i="14"/>
  <c r="Q284" i="14"/>
  <c r="R284" i="14"/>
  <c r="S284" i="14"/>
  <c r="U284" i="14"/>
  <c r="V284" i="14"/>
  <c r="W284" i="14"/>
  <c r="X284" i="14"/>
  <c r="Y284" i="14"/>
  <c r="Z284" i="14"/>
  <c r="AB284" i="14"/>
  <c r="AC284" i="14"/>
  <c r="AE284" i="14"/>
  <c r="AF284" i="14"/>
  <c r="AG284" i="14"/>
  <c r="C285" i="14"/>
  <c r="M285" i="14"/>
  <c r="N285" i="14"/>
  <c r="O285" i="14"/>
  <c r="P285" i="14"/>
  <c r="Q285" i="14"/>
  <c r="R285" i="14"/>
  <c r="S285" i="14"/>
  <c r="U285" i="14"/>
  <c r="V285" i="14"/>
  <c r="W285" i="14"/>
  <c r="X285" i="14"/>
  <c r="Y285" i="14"/>
  <c r="Z285" i="14"/>
  <c r="AB285" i="14"/>
  <c r="AC285" i="14"/>
  <c r="AE285" i="14"/>
  <c r="AF285" i="14"/>
  <c r="AG285" i="14"/>
  <c r="C286" i="14"/>
  <c r="M286" i="14"/>
  <c r="N286" i="14"/>
  <c r="O286" i="14"/>
  <c r="P286" i="14"/>
  <c r="Q286" i="14"/>
  <c r="R286" i="14"/>
  <c r="S286" i="14"/>
  <c r="U286" i="14"/>
  <c r="V286" i="14"/>
  <c r="W286" i="14"/>
  <c r="X286" i="14"/>
  <c r="Y286" i="14"/>
  <c r="Z286" i="14"/>
  <c r="AB286" i="14"/>
  <c r="AC286" i="14"/>
  <c r="AE286" i="14"/>
  <c r="AF286" i="14"/>
  <c r="AG286" i="14"/>
  <c r="C287" i="14"/>
  <c r="M287" i="14"/>
  <c r="N287" i="14"/>
  <c r="O287" i="14"/>
  <c r="P287" i="14"/>
  <c r="Q287" i="14"/>
  <c r="R287" i="14"/>
  <c r="S287" i="14"/>
  <c r="U287" i="14"/>
  <c r="V287" i="14"/>
  <c r="W287" i="14"/>
  <c r="X287" i="14"/>
  <c r="Y287" i="14"/>
  <c r="Z287" i="14"/>
  <c r="AB287" i="14"/>
  <c r="AC287" i="14"/>
  <c r="AE287" i="14"/>
  <c r="AF287" i="14"/>
  <c r="AG287" i="14"/>
  <c r="C288" i="14"/>
  <c r="M288" i="14"/>
  <c r="N288" i="14"/>
  <c r="O288" i="14"/>
  <c r="P288" i="14"/>
  <c r="Q288" i="14"/>
  <c r="R288" i="14"/>
  <c r="S288" i="14"/>
  <c r="U288" i="14"/>
  <c r="V288" i="14"/>
  <c r="W288" i="14"/>
  <c r="X288" i="14"/>
  <c r="Y288" i="14"/>
  <c r="Z288" i="14"/>
  <c r="AB288" i="14"/>
  <c r="AC288" i="14"/>
  <c r="AE288" i="14"/>
  <c r="AF288" i="14"/>
  <c r="AG288" i="14"/>
  <c r="C289" i="14"/>
  <c r="M289" i="14"/>
  <c r="N289" i="14"/>
  <c r="O289" i="14"/>
  <c r="P289" i="14"/>
  <c r="Q289" i="14"/>
  <c r="R289" i="14"/>
  <c r="S289" i="14"/>
  <c r="U289" i="14"/>
  <c r="V289" i="14"/>
  <c r="W289" i="14"/>
  <c r="X289" i="14"/>
  <c r="Y289" i="14"/>
  <c r="Z289" i="14"/>
  <c r="AB289" i="14"/>
  <c r="AC289" i="14"/>
  <c r="AE289" i="14"/>
  <c r="AF289" i="14"/>
  <c r="AG289" i="14"/>
  <c r="M290" i="14"/>
  <c r="N290" i="14"/>
  <c r="O290" i="14"/>
  <c r="P290" i="14"/>
  <c r="Q290" i="14"/>
  <c r="R290" i="14"/>
  <c r="S290" i="14"/>
  <c r="U290" i="14"/>
  <c r="V290" i="14"/>
  <c r="W290" i="14"/>
  <c r="X290" i="14"/>
  <c r="Y290" i="14"/>
  <c r="Z290" i="14"/>
  <c r="AB290" i="14"/>
  <c r="AC290" i="14"/>
  <c r="AE290" i="14"/>
  <c r="AF290" i="14"/>
  <c r="AG290" i="14"/>
  <c r="M291" i="14"/>
  <c r="N291" i="14"/>
  <c r="O291" i="14"/>
  <c r="P291" i="14"/>
  <c r="Q291" i="14"/>
  <c r="R291" i="14"/>
  <c r="S291" i="14"/>
  <c r="U291" i="14"/>
  <c r="V291" i="14"/>
  <c r="W291" i="14"/>
  <c r="X291" i="14"/>
  <c r="Y291" i="14"/>
  <c r="Z291" i="14"/>
  <c r="AB291" i="14"/>
  <c r="AC291" i="14"/>
  <c r="AE291" i="14"/>
  <c r="AF291" i="14"/>
  <c r="AG291" i="14"/>
  <c r="M292" i="14"/>
  <c r="N292" i="14"/>
  <c r="O292" i="14"/>
  <c r="P292" i="14"/>
  <c r="Q292" i="14"/>
  <c r="R292" i="14"/>
  <c r="S292" i="14"/>
  <c r="U292" i="14"/>
  <c r="V292" i="14"/>
  <c r="W292" i="14"/>
  <c r="X292" i="14"/>
  <c r="Y292" i="14"/>
  <c r="Z292" i="14"/>
  <c r="AB292" i="14"/>
  <c r="AC292" i="14"/>
  <c r="AE292" i="14"/>
  <c r="AF292" i="14"/>
  <c r="AG292" i="14"/>
  <c r="M293" i="14"/>
  <c r="N293" i="14"/>
  <c r="O293" i="14"/>
  <c r="P293" i="14"/>
  <c r="Q293" i="14"/>
  <c r="R293" i="14"/>
  <c r="S293" i="14"/>
  <c r="U293" i="14"/>
  <c r="V293" i="14"/>
  <c r="W293" i="14"/>
  <c r="X293" i="14"/>
  <c r="Y293" i="14"/>
  <c r="Z293" i="14"/>
  <c r="AB293" i="14"/>
  <c r="AC293" i="14"/>
  <c r="AE293" i="14"/>
  <c r="AF293" i="14"/>
  <c r="AG293" i="14"/>
  <c r="M294" i="14"/>
  <c r="N294" i="14"/>
  <c r="O294" i="14"/>
  <c r="P294" i="14"/>
  <c r="Q294" i="14"/>
  <c r="R294" i="14"/>
  <c r="S294" i="14"/>
  <c r="U294" i="14"/>
  <c r="V294" i="14"/>
  <c r="W294" i="14"/>
  <c r="X294" i="14"/>
  <c r="Y294" i="14"/>
  <c r="Z294" i="14"/>
  <c r="AB294" i="14"/>
  <c r="AC294" i="14"/>
  <c r="AE294" i="14"/>
  <c r="AF294" i="14"/>
  <c r="AG294" i="14"/>
  <c r="M295" i="14"/>
  <c r="N295" i="14"/>
  <c r="O295" i="14"/>
  <c r="P295" i="14"/>
  <c r="Q295" i="14"/>
  <c r="R295" i="14"/>
  <c r="S295" i="14"/>
  <c r="U295" i="14"/>
  <c r="V295" i="14"/>
  <c r="W295" i="14"/>
  <c r="X295" i="14"/>
  <c r="Y295" i="14"/>
  <c r="Z295" i="14"/>
  <c r="AB295" i="14"/>
  <c r="AC295" i="14"/>
  <c r="AE295" i="14"/>
  <c r="AF295" i="14"/>
  <c r="AG295" i="14"/>
  <c r="M296" i="14"/>
  <c r="N296" i="14"/>
  <c r="O296" i="14"/>
  <c r="P296" i="14"/>
  <c r="Q296" i="14"/>
  <c r="R296" i="14"/>
  <c r="S296" i="14"/>
  <c r="U296" i="14"/>
  <c r="V296" i="14"/>
  <c r="W296" i="14"/>
  <c r="X296" i="14"/>
  <c r="Y296" i="14"/>
  <c r="Z296" i="14"/>
  <c r="AB296" i="14"/>
  <c r="AC296" i="14"/>
  <c r="AE296" i="14"/>
  <c r="AF296" i="14"/>
  <c r="AG296" i="14"/>
  <c r="M297" i="14"/>
  <c r="N297" i="14"/>
  <c r="O297" i="14"/>
  <c r="P297" i="14"/>
  <c r="Q297" i="14"/>
  <c r="R297" i="14"/>
  <c r="S297" i="14"/>
  <c r="U297" i="14"/>
  <c r="V297" i="14"/>
  <c r="W297" i="14"/>
  <c r="X297" i="14"/>
  <c r="Y297" i="14"/>
  <c r="Z297" i="14"/>
  <c r="AB297" i="14"/>
  <c r="AC297" i="14"/>
  <c r="AE297" i="14"/>
  <c r="AF297" i="14"/>
  <c r="AG297" i="14"/>
  <c r="M298" i="14"/>
  <c r="N298" i="14"/>
  <c r="O298" i="14"/>
  <c r="P298" i="14"/>
  <c r="Q298" i="14"/>
  <c r="R298" i="14"/>
  <c r="S298" i="14"/>
  <c r="U298" i="14"/>
  <c r="V298" i="14"/>
  <c r="W298" i="14"/>
  <c r="X298" i="14"/>
  <c r="Y298" i="14"/>
  <c r="Z298" i="14"/>
  <c r="AB298" i="14"/>
  <c r="AC298" i="14"/>
  <c r="AE298" i="14"/>
  <c r="AF298" i="14"/>
  <c r="AG298" i="14"/>
  <c r="M299" i="14"/>
  <c r="N299" i="14"/>
  <c r="O299" i="14"/>
  <c r="P299" i="14"/>
  <c r="Q299" i="14"/>
  <c r="R299" i="14"/>
  <c r="S299" i="14"/>
  <c r="U299" i="14"/>
  <c r="V299" i="14"/>
  <c r="W299" i="14"/>
  <c r="X299" i="14"/>
  <c r="Y299" i="14"/>
  <c r="Z299" i="14"/>
  <c r="AB299" i="14"/>
  <c r="AC299" i="14"/>
  <c r="AE299" i="14"/>
  <c r="AF299" i="14"/>
  <c r="AG299" i="14"/>
  <c r="M300" i="14"/>
  <c r="N300" i="14"/>
  <c r="O300" i="14"/>
  <c r="P300" i="14"/>
  <c r="Q300" i="14"/>
  <c r="R300" i="14"/>
  <c r="S300" i="14"/>
  <c r="U300" i="14"/>
  <c r="V300" i="14"/>
  <c r="W300" i="14"/>
  <c r="X300" i="14"/>
  <c r="Y300" i="14"/>
  <c r="Z300" i="14"/>
  <c r="AB300" i="14"/>
  <c r="AC300" i="14"/>
  <c r="AE300" i="14"/>
  <c r="AF300" i="14"/>
  <c r="AG300" i="14"/>
  <c r="M301" i="14"/>
  <c r="N301" i="14"/>
  <c r="O301" i="14"/>
  <c r="P301" i="14"/>
  <c r="Q301" i="14"/>
  <c r="R301" i="14"/>
  <c r="S301" i="14"/>
  <c r="U301" i="14"/>
  <c r="V301" i="14"/>
  <c r="W301" i="14"/>
  <c r="X301" i="14"/>
  <c r="Y301" i="14"/>
  <c r="Z301" i="14"/>
  <c r="AB301" i="14"/>
  <c r="AC301" i="14"/>
  <c r="AE301" i="14"/>
  <c r="AF301" i="14"/>
  <c r="AG301" i="14"/>
  <c r="M302" i="14"/>
  <c r="N302" i="14"/>
  <c r="O302" i="14"/>
  <c r="P302" i="14"/>
  <c r="Q302" i="14"/>
  <c r="R302" i="14"/>
  <c r="S302" i="14"/>
  <c r="U302" i="14"/>
  <c r="V302" i="14"/>
  <c r="W302" i="14"/>
  <c r="X302" i="14"/>
  <c r="Y302" i="14"/>
  <c r="Z302" i="14"/>
  <c r="AB302" i="14"/>
  <c r="AC302" i="14"/>
  <c r="AE302" i="14"/>
  <c r="AF302" i="14"/>
  <c r="AG302" i="14"/>
  <c r="M303" i="14"/>
  <c r="N303" i="14"/>
  <c r="O303" i="14"/>
  <c r="P303" i="14"/>
  <c r="Q303" i="14"/>
  <c r="R303" i="14"/>
  <c r="S303" i="14"/>
  <c r="U303" i="14"/>
  <c r="V303" i="14"/>
  <c r="W303" i="14"/>
  <c r="X303" i="14"/>
  <c r="Y303" i="14"/>
  <c r="Z303" i="14"/>
  <c r="AB303" i="14"/>
  <c r="AC303" i="14"/>
  <c r="AE303" i="14"/>
  <c r="AF303" i="14"/>
  <c r="AG303" i="14"/>
  <c r="M304" i="14"/>
  <c r="N304" i="14"/>
  <c r="O304" i="14"/>
  <c r="P304" i="14"/>
  <c r="Q304" i="14"/>
  <c r="R304" i="14"/>
  <c r="S304" i="14"/>
  <c r="U304" i="14"/>
  <c r="V304" i="14"/>
  <c r="W304" i="14"/>
  <c r="X304" i="14"/>
  <c r="Y304" i="14"/>
  <c r="Z304" i="14"/>
  <c r="AB304" i="14"/>
  <c r="AC304" i="14"/>
  <c r="AE304" i="14"/>
  <c r="AF304" i="14"/>
  <c r="AG304" i="14"/>
  <c r="M305" i="14"/>
  <c r="N305" i="14"/>
  <c r="O305" i="14"/>
  <c r="P305" i="14"/>
  <c r="Q305" i="14"/>
  <c r="R305" i="14"/>
  <c r="S305" i="14"/>
  <c r="U305" i="14"/>
  <c r="V305" i="14"/>
  <c r="W305" i="14"/>
  <c r="X305" i="14"/>
  <c r="Y305" i="14"/>
  <c r="Z305" i="14"/>
  <c r="AB305" i="14"/>
  <c r="AC305" i="14"/>
  <c r="AE305" i="14"/>
  <c r="AF305" i="14"/>
  <c r="AG305" i="14"/>
  <c r="M306" i="14"/>
  <c r="N306" i="14"/>
  <c r="O306" i="14"/>
  <c r="P306" i="14"/>
  <c r="Q306" i="14"/>
  <c r="R306" i="14"/>
  <c r="S306" i="14"/>
  <c r="U306" i="14"/>
  <c r="V306" i="14"/>
  <c r="W306" i="14"/>
  <c r="X306" i="14"/>
  <c r="Y306" i="14"/>
  <c r="Z306" i="14"/>
  <c r="AB306" i="14"/>
  <c r="AC306" i="14"/>
  <c r="AE306" i="14"/>
  <c r="AF306" i="14"/>
  <c r="AG306" i="14"/>
  <c r="M307" i="14"/>
  <c r="N307" i="14"/>
  <c r="O307" i="14"/>
  <c r="P307" i="14"/>
  <c r="Q307" i="14"/>
  <c r="R307" i="14"/>
  <c r="S307" i="14"/>
  <c r="U307" i="14"/>
  <c r="V307" i="14"/>
  <c r="W307" i="14"/>
  <c r="X307" i="14"/>
  <c r="Y307" i="14"/>
  <c r="Z307" i="14"/>
  <c r="AB307" i="14"/>
  <c r="AC307" i="14"/>
  <c r="AE307" i="14"/>
  <c r="AF307" i="14"/>
  <c r="AG307" i="14"/>
  <c r="M308" i="14"/>
  <c r="N308" i="14"/>
  <c r="O308" i="14"/>
  <c r="P308" i="14"/>
  <c r="Q308" i="14"/>
  <c r="R308" i="14"/>
  <c r="S308" i="14"/>
  <c r="U308" i="14"/>
  <c r="V308" i="14"/>
  <c r="W308" i="14"/>
  <c r="X308" i="14"/>
  <c r="Y308" i="14"/>
  <c r="Z308" i="14"/>
  <c r="AB308" i="14"/>
  <c r="AC308" i="14"/>
  <c r="AE308" i="14"/>
  <c r="AF308" i="14"/>
  <c r="AG308" i="14"/>
  <c r="M309" i="14"/>
  <c r="N309" i="14"/>
  <c r="O309" i="14"/>
  <c r="P309" i="14"/>
  <c r="Q309" i="14"/>
  <c r="R309" i="14"/>
  <c r="S309" i="14"/>
  <c r="U309" i="14"/>
  <c r="V309" i="14"/>
  <c r="W309" i="14"/>
  <c r="X309" i="14"/>
  <c r="Y309" i="14"/>
  <c r="Z309" i="14"/>
  <c r="AB309" i="14"/>
  <c r="AC309" i="14"/>
  <c r="AE309" i="14"/>
  <c r="AF309" i="14"/>
  <c r="AG309" i="14"/>
  <c r="M310" i="14"/>
  <c r="N310" i="14"/>
  <c r="O310" i="14"/>
  <c r="P310" i="14"/>
  <c r="Q310" i="14"/>
  <c r="R310" i="14"/>
  <c r="S310" i="14"/>
  <c r="U310" i="14"/>
  <c r="V310" i="14"/>
  <c r="W310" i="14"/>
  <c r="X310" i="14"/>
  <c r="Y310" i="14"/>
  <c r="Z310" i="14"/>
  <c r="AB310" i="14"/>
  <c r="AC310" i="14"/>
  <c r="AE310" i="14"/>
  <c r="AF310" i="14"/>
  <c r="AG310" i="14"/>
  <c r="M311" i="14"/>
  <c r="N311" i="14"/>
  <c r="O311" i="14"/>
  <c r="P311" i="14"/>
  <c r="Q311" i="14"/>
  <c r="R311" i="14"/>
  <c r="S311" i="14"/>
  <c r="U311" i="14"/>
  <c r="V311" i="14"/>
  <c r="W311" i="14"/>
  <c r="X311" i="14"/>
  <c r="Y311" i="14"/>
  <c r="Z311" i="14"/>
  <c r="AB311" i="14"/>
  <c r="AC311" i="14"/>
  <c r="AE311" i="14"/>
  <c r="AF311" i="14"/>
  <c r="AG311" i="14"/>
  <c r="M312" i="14"/>
  <c r="N312" i="14"/>
  <c r="O312" i="14"/>
  <c r="P312" i="14"/>
  <c r="Q312" i="14"/>
  <c r="R312" i="14"/>
  <c r="S312" i="14"/>
  <c r="U312" i="14"/>
  <c r="V312" i="14"/>
  <c r="W312" i="14"/>
  <c r="X312" i="14"/>
  <c r="Y312" i="14"/>
  <c r="Z312" i="14"/>
  <c r="AB312" i="14"/>
  <c r="AC312" i="14"/>
  <c r="AE312" i="14"/>
  <c r="AF312" i="14"/>
  <c r="AG312" i="14"/>
  <c r="M313" i="14"/>
  <c r="N313" i="14"/>
  <c r="O313" i="14"/>
  <c r="P313" i="14"/>
  <c r="Q313" i="14"/>
  <c r="R313" i="14"/>
  <c r="S313" i="14"/>
  <c r="U313" i="14"/>
  <c r="V313" i="14"/>
  <c r="W313" i="14"/>
  <c r="X313" i="14"/>
  <c r="Y313" i="14"/>
  <c r="Z313" i="14"/>
  <c r="AB313" i="14"/>
  <c r="AC313" i="14"/>
  <c r="AE313" i="14"/>
  <c r="AF313" i="14"/>
  <c r="AG313" i="14"/>
  <c r="M314" i="14"/>
  <c r="N314" i="14"/>
  <c r="O314" i="14"/>
  <c r="P314" i="14"/>
  <c r="Q314" i="14"/>
  <c r="R314" i="14"/>
  <c r="S314" i="14"/>
  <c r="U314" i="14"/>
  <c r="V314" i="14"/>
  <c r="W314" i="14"/>
  <c r="X314" i="14"/>
  <c r="Y314" i="14"/>
  <c r="Z314" i="14"/>
  <c r="AB314" i="14"/>
  <c r="AC314" i="14"/>
  <c r="AE314" i="14"/>
  <c r="AF314" i="14"/>
  <c r="AG314" i="14"/>
  <c r="D315" i="14"/>
  <c r="I315" i="14"/>
  <c r="N315" i="14"/>
  <c r="O315" i="14"/>
  <c r="P315" i="14"/>
  <c r="Q315" i="14"/>
  <c r="R315" i="14"/>
  <c r="S315" i="14"/>
  <c r="U315" i="14"/>
  <c r="V315" i="14"/>
  <c r="W315" i="14"/>
  <c r="X315" i="14"/>
  <c r="Y315" i="14"/>
  <c r="Z315" i="14"/>
  <c r="AE315" i="14"/>
  <c r="AF315" i="14"/>
  <c r="AG315" i="14"/>
  <c r="AE316" i="14"/>
  <c r="AF316" i="14"/>
  <c r="AG316" i="14"/>
  <c r="C317" i="14"/>
  <c r="N317" i="14"/>
  <c r="O317" i="14"/>
  <c r="P317" i="14"/>
  <c r="Q317" i="14"/>
  <c r="R317" i="14"/>
  <c r="S317" i="14"/>
  <c r="U317" i="14"/>
  <c r="V317" i="14"/>
  <c r="W317" i="14"/>
  <c r="X317" i="14"/>
  <c r="Y317" i="14"/>
  <c r="Z317" i="14"/>
  <c r="AB317" i="14"/>
  <c r="AC317" i="14"/>
  <c r="AE317" i="14"/>
  <c r="AF317" i="14"/>
  <c r="AG317" i="14"/>
  <c r="C318" i="14"/>
  <c r="M318" i="14"/>
  <c r="N318" i="14"/>
  <c r="O318" i="14"/>
  <c r="P318" i="14"/>
  <c r="Q318" i="14"/>
  <c r="R318" i="14"/>
  <c r="S318" i="14"/>
  <c r="U318" i="14"/>
  <c r="V318" i="14"/>
  <c r="W318" i="14"/>
  <c r="X318" i="14"/>
  <c r="Y318" i="14"/>
  <c r="Z318" i="14"/>
  <c r="AB318" i="14"/>
  <c r="AC318" i="14"/>
  <c r="AE318" i="14"/>
  <c r="AF318" i="14"/>
  <c r="AG318" i="14"/>
  <c r="C319" i="14"/>
  <c r="M319" i="14"/>
  <c r="N319" i="14"/>
  <c r="O319" i="14"/>
  <c r="P319" i="14"/>
  <c r="Q319" i="14"/>
  <c r="R319" i="14"/>
  <c r="S319" i="14"/>
  <c r="U319" i="14"/>
  <c r="V319" i="14"/>
  <c r="W319" i="14"/>
  <c r="X319" i="14"/>
  <c r="Y319" i="14"/>
  <c r="Z319" i="14"/>
  <c r="AB319" i="14"/>
  <c r="AC319" i="14"/>
  <c r="AE319" i="14"/>
  <c r="AF319" i="14"/>
  <c r="AG319" i="14"/>
  <c r="C320" i="14"/>
  <c r="M320" i="14"/>
  <c r="N320" i="14"/>
  <c r="O320" i="14"/>
  <c r="P320" i="14"/>
  <c r="Q320" i="14"/>
  <c r="R320" i="14"/>
  <c r="S320" i="14"/>
  <c r="U320" i="14"/>
  <c r="V320" i="14"/>
  <c r="W320" i="14"/>
  <c r="X320" i="14"/>
  <c r="Y320" i="14"/>
  <c r="Z320" i="14"/>
  <c r="AB320" i="14"/>
  <c r="AC320" i="14"/>
  <c r="AE320" i="14"/>
  <c r="AF320" i="14"/>
  <c r="AG320" i="14"/>
  <c r="C321" i="14"/>
  <c r="M321" i="14"/>
  <c r="N321" i="14"/>
  <c r="O321" i="14"/>
  <c r="P321" i="14"/>
  <c r="Q321" i="14"/>
  <c r="R321" i="14"/>
  <c r="S321" i="14"/>
  <c r="U321" i="14"/>
  <c r="V321" i="14"/>
  <c r="W321" i="14"/>
  <c r="X321" i="14"/>
  <c r="Y321" i="14"/>
  <c r="Z321" i="14"/>
  <c r="AB321" i="14"/>
  <c r="AC321" i="14"/>
  <c r="AE321" i="14"/>
  <c r="AF321" i="14"/>
  <c r="AG321" i="14"/>
  <c r="C322" i="14"/>
  <c r="M322" i="14"/>
  <c r="N322" i="14"/>
  <c r="O322" i="14"/>
  <c r="P322" i="14"/>
  <c r="Q322" i="14"/>
  <c r="R322" i="14"/>
  <c r="S322" i="14"/>
  <c r="U322" i="14"/>
  <c r="V322" i="14"/>
  <c r="W322" i="14"/>
  <c r="X322" i="14"/>
  <c r="Y322" i="14"/>
  <c r="Z322" i="14"/>
  <c r="AB322" i="14"/>
  <c r="AC322" i="14"/>
  <c r="AE322" i="14"/>
  <c r="AF322" i="14"/>
  <c r="AG322" i="14"/>
  <c r="C323" i="14"/>
  <c r="M323" i="14"/>
  <c r="N323" i="14"/>
  <c r="O323" i="14"/>
  <c r="P323" i="14"/>
  <c r="Q323" i="14"/>
  <c r="R323" i="14"/>
  <c r="S323" i="14"/>
  <c r="U323" i="14"/>
  <c r="V323" i="14"/>
  <c r="W323" i="14"/>
  <c r="X323" i="14"/>
  <c r="Y323" i="14"/>
  <c r="Z323" i="14"/>
  <c r="AB323" i="14"/>
  <c r="AC323" i="14"/>
  <c r="AE323" i="14"/>
  <c r="AF323" i="14"/>
  <c r="AG323" i="14"/>
  <c r="C324" i="14"/>
  <c r="M324" i="14"/>
  <c r="N324" i="14"/>
  <c r="O324" i="14"/>
  <c r="P324" i="14"/>
  <c r="Q324" i="14"/>
  <c r="R324" i="14"/>
  <c r="S324" i="14"/>
  <c r="U324" i="14"/>
  <c r="V324" i="14"/>
  <c r="W324" i="14"/>
  <c r="X324" i="14"/>
  <c r="Y324" i="14"/>
  <c r="Z324" i="14"/>
  <c r="AB324" i="14"/>
  <c r="AC324" i="14"/>
  <c r="AE324" i="14"/>
  <c r="AF324" i="14"/>
  <c r="AG324" i="14"/>
  <c r="C325" i="14"/>
  <c r="M325" i="14"/>
  <c r="N325" i="14"/>
  <c r="O325" i="14"/>
  <c r="P325" i="14"/>
  <c r="Q325" i="14"/>
  <c r="R325" i="14"/>
  <c r="S325" i="14"/>
  <c r="U325" i="14"/>
  <c r="V325" i="14"/>
  <c r="W325" i="14"/>
  <c r="X325" i="14"/>
  <c r="Y325" i="14"/>
  <c r="Z325" i="14"/>
  <c r="AB325" i="14"/>
  <c r="AC325" i="14"/>
  <c r="AE325" i="14"/>
  <c r="AF325" i="14"/>
  <c r="AG325" i="14"/>
  <c r="C326" i="14"/>
  <c r="M326" i="14"/>
  <c r="N326" i="14"/>
  <c r="O326" i="14"/>
  <c r="P326" i="14"/>
  <c r="Q326" i="14"/>
  <c r="R326" i="14"/>
  <c r="S326" i="14"/>
  <c r="U326" i="14"/>
  <c r="V326" i="14"/>
  <c r="W326" i="14"/>
  <c r="X326" i="14"/>
  <c r="Y326" i="14"/>
  <c r="Z326" i="14"/>
  <c r="AB326" i="14"/>
  <c r="AC326" i="14"/>
  <c r="AE326" i="14"/>
  <c r="AF326" i="14"/>
  <c r="AG326" i="14"/>
  <c r="C327" i="14"/>
  <c r="M327" i="14"/>
  <c r="N327" i="14"/>
  <c r="O327" i="14"/>
  <c r="P327" i="14"/>
  <c r="Q327" i="14"/>
  <c r="R327" i="14"/>
  <c r="S327" i="14"/>
  <c r="U327" i="14"/>
  <c r="V327" i="14"/>
  <c r="W327" i="14"/>
  <c r="X327" i="14"/>
  <c r="Y327" i="14"/>
  <c r="Z327" i="14"/>
  <c r="AB327" i="14"/>
  <c r="AC327" i="14"/>
  <c r="AE327" i="14"/>
  <c r="AF327" i="14"/>
  <c r="AG327" i="14"/>
  <c r="M328" i="14"/>
  <c r="N328" i="14"/>
  <c r="O328" i="14"/>
  <c r="P328" i="14"/>
  <c r="Q328" i="14"/>
  <c r="R328" i="14"/>
  <c r="S328" i="14"/>
  <c r="U328" i="14"/>
  <c r="V328" i="14"/>
  <c r="W328" i="14"/>
  <c r="X328" i="14"/>
  <c r="Y328" i="14"/>
  <c r="Z328" i="14"/>
  <c r="AB328" i="14"/>
  <c r="AC328" i="14"/>
  <c r="AE328" i="14"/>
  <c r="AF328" i="14"/>
  <c r="AG328" i="14"/>
  <c r="M329" i="14"/>
  <c r="N329" i="14"/>
  <c r="O329" i="14"/>
  <c r="P329" i="14"/>
  <c r="Q329" i="14"/>
  <c r="R329" i="14"/>
  <c r="S329" i="14"/>
  <c r="U329" i="14"/>
  <c r="V329" i="14"/>
  <c r="W329" i="14"/>
  <c r="X329" i="14"/>
  <c r="Y329" i="14"/>
  <c r="Z329" i="14"/>
  <c r="AB329" i="14"/>
  <c r="AC329" i="14"/>
  <c r="AE329" i="14"/>
  <c r="AF329" i="14"/>
  <c r="AG329" i="14"/>
  <c r="M330" i="14"/>
  <c r="N330" i="14"/>
  <c r="O330" i="14"/>
  <c r="P330" i="14"/>
  <c r="Q330" i="14"/>
  <c r="R330" i="14"/>
  <c r="S330" i="14"/>
  <c r="U330" i="14"/>
  <c r="V330" i="14"/>
  <c r="W330" i="14"/>
  <c r="X330" i="14"/>
  <c r="Y330" i="14"/>
  <c r="Z330" i="14"/>
  <c r="AB330" i="14"/>
  <c r="AC330" i="14"/>
  <c r="AE330" i="14"/>
  <c r="AF330" i="14"/>
  <c r="AG330" i="14"/>
  <c r="M331" i="14"/>
  <c r="N331" i="14"/>
  <c r="O331" i="14"/>
  <c r="P331" i="14"/>
  <c r="Q331" i="14"/>
  <c r="R331" i="14"/>
  <c r="S331" i="14"/>
  <c r="U331" i="14"/>
  <c r="V331" i="14"/>
  <c r="W331" i="14"/>
  <c r="X331" i="14"/>
  <c r="Y331" i="14"/>
  <c r="Z331" i="14"/>
  <c r="AB331" i="14"/>
  <c r="AC331" i="14"/>
  <c r="AE331" i="14"/>
  <c r="AF331" i="14"/>
  <c r="AG331" i="14"/>
  <c r="M332" i="14"/>
  <c r="N332" i="14"/>
  <c r="O332" i="14"/>
  <c r="P332" i="14"/>
  <c r="Q332" i="14"/>
  <c r="R332" i="14"/>
  <c r="S332" i="14"/>
  <c r="U332" i="14"/>
  <c r="V332" i="14"/>
  <c r="W332" i="14"/>
  <c r="X332" i="14"/>
  <c r="Y332" i="14"/>
  <c r="Z332" i="14"/>
  <c r="AB332" i="14"/>
  <c r="AC332" i="14"/>
  <c r="AE332" i="14"/>
  <c r="AF332" i="14"/>
  <c r="AG332" i="14"/>
  <c r="M333" i="14"/>
  <c r="N333" i="14"/>
  <c r="O333" i="14"/>
  <c r="P333" i="14"/>
  <c r="Q333" i="14"/>
  <c r="R333" i="14"/>
  <c r="S333" i="14"/>
  <c r="U333" i="14"/>
  <c r="V333" i="14"/>
  <c r="W333" i="14"/>
  <c r="X333" i="14"/>
  <c r="Y333" i="14"/>
  <c r="Z333" i="14"/>
  <c r="AB333" i="14"/>
  <c r="AC333" i="14"/>
  <c r="AE333" i="14"/>
  <c r="AF333" i="14"/>
  <c r="AG333" i="14"/>
  <c r="M334" i="14"/>
  <c r="N334" i="14"/>
  <c r="O334" i="14"/>
  <c r="P334" i="14"/>
  <c r="Q334" i="14"/>
  <c r="R334" i="14"/>
  <c r="S334" i="14"/>
  <c r="U334" i="14"/>
  <c r="V334" i="14"/>
  <c r="W334" i="14"/>
  <c r="X334" i="14"/>
  <c r="Y334" i="14"/>
  <c r="Z334" i="14"/>
  <c r="AB334" i="14"/>
  <c r="AC334" i="14"/>
  <c r="AE334" i="14"/>
  <c r="AF334" i="14"/>
  <c r="AG334" i="14"/>
  <c r="M335" i="14"/>
  <c r="N335" i="14"/>
  <c r="O335" i="14"/>
  <c r="P335" i="14"/>
  <c r="Q335" i="14"/>
  <c r="R335" i="14"/>
  <c r="S335" i="14"/>
  <c r="U335" i="14"/>
  <c r="V335" i="14"/>
  <c r="W335" i="14"/>
  <c r="X335" i="14"/>
  <c r="Y335" i="14"/>
  <c r="Z335" i="14"/>
  <c r="AB335" i="14"/>
  <c r="AC335" i="14"/>
  <c r="AE335" i="14"/>
  <c r="AF335" i="14"/>
  <c r="AG335" i="14"/>
  <c r="M336" i="14"/>
  <c r="N336" i="14"/>
  <c r="O336" i="14"/>
  <c r="P336" i="14"/>
  <c r="Q336" i="14"/>
  <c r="R336" i="14"/>
  <c r="S336" i="14"/>
  <c r="U336" i="14"/>
  <c r="V336" i="14"/>
  <c r="W336" i="14"/>
  <c r="X336" i="14"/>
  <c r="Y336" i="14"/>
  <c r="Z336" i="14"/>
  <c r="AB336" i="14"/>
  <c r="AC336" i="14"/>
  <c r="AE336" i="14"/>
  <c r="AF336" i="14"/>
  <c r="AG336" i="14"/>
  <c r="M337" i="14"/>
  <c r="N337" i="14"/>
  <c r="O337" i="14"/>
  <c r="P337" i="14"/>
  <c r="Q337" i="14"/>
  <c r="R337" i="14"/>
  <c r="S337" i="14"/>
  <c r="U337" i="14"/>
  <c r="V337" i="14"/>
  <c r="W337" i="14"/>
  <c r="X337" i="14"/>
  <c r="Y337" i="14"/>
  <c r="Z337" i="14"/>
  <c r="AB337" i="14"/>
  <c r="AC337" i="14"/>
  <c r="AE337" i="14"/>
  <c r="AF337" i="14"/>
  <c r="AG337" i="14"/>
  <c r="M338" i="14"/>
  <c r="N338" i="14"/>
  <c r="O338" i="14"/>
  <c r="P338" i="14"/>
  <c r="Q338" i="14"/>
  <c r="R338" i="14"/>
  <c r="S338" i="14"/>
  <c r="U338" i="14"/>
  <c r="V338" i="14"/>
  <c r="W338" i="14"/>
  <c r="X338" i="14"/>
  <c r="Y338" i="14"/>
  <c r="Z338" i="14"/>
  <c r="AB338" i="14"/>
  <c r="AC338" i="14"/>
  <c r="AE338" i="14"/>
  <c r="AF338" i="14"/>
  <c r="AG338" i="14"/>
  <c r="M339" i="14"/>
  <c r="N339" i="14"/>
  <c r="O339" i="14"/>
  <c r="P339" i="14"/>
  <c r="Q339" i="14"/>
  <c r="R339" i="14"/>
  <c r="S339" i="14"/>
  <c r="U339" i="14"/>
  <c r="V339" i="14"/>
  <c r="W339" i="14"/>
  <c r="X339" i="14"/>
  <c r="Y339" i="14"/>
  <c r="Z339" i="14"/>
  <c r="AB339" i="14"/>
  <c r="AC339" i="14"/>
  <c r="AE339" i="14"/>
  <c r="AF339" i="14"/>
  <c r="AG339" i="14"/>
  <c r="M340" i="14"/>
  <c r="N340" i="14"/>
  <c r="O340" i="14"/>
  <c r="P340" i="14"/>
  <c r="Q340" i="14"/>
  <c r="R340" i="14"/>
  <c r="S340" i="14"/>
  <c r="U340" i="14"/>
  <c r="V340" i="14"/>
  <c r="W340" i="14"/>
  <c r="X340" i="14"/>
  <c r="Y340" i="14"/>
  <c r="Z340" i="14"/>
  <c r="AB340" i="14"/>
  <c r="AC340" i="14"/>
  <c r="AE340" i="14"/>
  <c r="AF340" i="14"/>
  <c r="AG340" i="14"/>
  <c r="M341" i="14"/>
  <c r="N341" i="14"/>
  <c r="O341" i="14"/>
  <c r="P341" i="14"/>
  <c r="Q341" i="14"/>
  <c r="R341" i="14"/>
  <c r="S341" i="14"/>
  <c r="U341" i="14"/>
  <c r="V341" i="14"/>
  <c r="W341" i="14"/>
  <c r="X341" i="14"/>
  <c r="Y341" i="14"/>
  <c r="Z341" i="14"/>
  <c r="AB341" i="14"/>
  <c r="AC341" i="14"/>
  <c r="AE341" i="14"/>
  <c r="AF341" i="14"/>
  <c r="AG341" i="14"/>
  <c r="M342" i="14"/>
  <c r="N342" i="14"/>
  <c r="O342" i="14"/>
  <c r="P342" i="14"/>
  <c r="Q342" i="14"/>
  <c r="R342" i="14"/>
  <c r="S342" i="14"/>
  <c r="U342" i="14"/>
  <c r="V342" i="14"/>
  <c r="W342" i="14"/>
  <c r="X342" i="14"/>
  <c r="Y342" i="14"/>
  <c r="Z342" i="14"/>
  <c r="AB342" i="14"/>
  <c r="AC342" i="14"/>
  <c r="AE342" i="14"/>
  <c r="AF342" i="14"/>
  <c r="AG342" i="14"/>
  <c r="M343" i="14"/>
  <c r="N343" i="14"/>
  <c r="O343" i="14"/>
  <c r="P343" i="14"/>
  <c r="Q343" i="14"/>
  <c r="R343" i="14"/>
  <c r="S343" i="14"/>
  <c r="U343" i="14"/>
  <c r="V343" i="14"/>
  <c r="W343" i="14"/>
  <c r="X343" i="14"/>
  <c r="Y343" i="14"/>
  <c r="Z343" i="14"/>
  <c r="AB343" i="14"/>
  <c r="AC343" i="14"/>
  <c r="AE343" i="14"/>
  <c r="AF343" i="14"/>
  <c r="AG343" i="14"/>
  <c r="M344" i="14"/>
  <c r="N344" i="14"/>
  <c r="O344" i="14"/>
  <c r="P344" i="14"/>
  <c r="Q344" i="14"/>
  <c r="R344" i="14"/>
  <c r="S344" i="14"/>
  <c r="U344" i="14"/>
  <c r="V344" i="14"/>
  <c r="W344" i="14"/>
  <c r="X344" i="14"/>
  <c r="Y344" i="14"/>
  <c r="Z344" i="14"/>
  <c r="AB344" i="14"/>
  <c r="AC344" i="14"/>
  <c r="AE344" i="14"/>
  <c r="AF344" i="14"/>
  <c r="AG344" i="14"/>
  <c r="M345" i="14"/>
  <c r="N345" i="14"/>
  <c r="O345" i="14"/>
  <c r="P345" i="14"/>
  <c r="Q345" i="14"/>
  <c r="R345" i="14"/>
  <c r="S345" i="14"/>
  <c r="U345" i="14"/>
  <c r="V345" i="14"/>
  <c r="W345" i="14"/>
  <c r="X345" i="14"/>
  <c r="Y345" i="14"/>
  <c r="Z345" i="14"/>
  <c r="AB345" i="14"/>
  <c r="AC345" i="14"/>
  <c r="AE345" i="14"/>
  <c r="AF345" i="14"/>
  <c r="AG345" i="14"/>
  <c r="M346" i="14"/>
  <c r="N346" i="14"/>
  <c r="O346" i="14"/>
  <c r="P346" i="14"/>
  <c r="Q346" i="14"/>
  <c r="R346" i="14"/>
  <c r="S346" i="14"/>
  <c r="U346" i="14"/>
  <c r="V346" i="14"/>
  <c r="W346" i="14"/>
  <c r="X346" i="14"/>
  <c r="Y346" i="14"/>
  <c r="Z346" i="14"/>
  <c r="AB346" i="14"/>
  <c r="AC346" i="14"/>
  <c r="AE346" i="14"/>
  <c r="AF346" i="14"/>
  <c r="AG346" i="14"/>
  <c r="M347" i="14"/>
  <c r="N347" i="14"/>
  <c r="O347" i="14"/>
  <c r="P347" i="14"/>
  <c r="Q347" i="14"/>
  <c r="R347" i="14"/>
  <c r="S347" i="14"/>
  <c r="U347" i="14"/>
  <c r="V347" i="14"/>
  <c r="W347" i="14"/>
  <c r="X347" i="14"/>
  <c r="Y347" i="14"/>
  <c r="Z347" i="14"/>
  <c r="AB347" i="14"/>
  <c r="AC347" i="14"/>
  <c r="AE347" i="14"/>
  <c r="AF347" i="14"/>
  <c r="AG347" i="14"/>
  <c r="M348" i="14"/>
  <c r="N348" i="14"/>
  <c r="O348" i="14"/>
  <c r="P348" i="14"/>
  <c r="Q348" i="14"/>
  <c r="R348" i="14"/>
  <c r="S348" i="14"/>
  <c r="U348" i="14"/>
  <c r="V348" i="14"/>
  <c r="W348" i="14"/>
  <c r="X348" i="14"/>
  <c r="Y348" i="14"/>
  <c r="Z348" i="14"/>
  <c r="AB348" i="14"/>
  <c r="AC348" i="14"/>
  <c r="AE348" i="14"/>
  <c r="AF348" i="14"/>
  <c r="AG348" i="14"/>
  <c r="M349" i="14"/>
  <c r="N349" i="14"/>
  <c r="O349" i="14"/>
  <c r="P349" i="14"/>
  <c r="Q349" i="14"/>
  <c r="R349" i="14"/>
  <c r="S349" i="14"/>
  <c r="U349" i="14"/>
  <c r="V349" i="14"/>
  <c r="W349" i="14"/>
  <c r="X349" i="14"/>
  <c r="Y349" i="14"/>
  <c r="Z349" i="14"/>
  <c r="AB349" i="14"/>
  <c r="AC349" i="14"/>
  <c r="AE349" i="14"/>
  <c r="AF349" i="14"/>
  <c r="AG349" i="14"/>
  <c r="M350" i="14"/>
  <c r="N350" i="14"/>
  <c r="O350" i="14"/>
  <c r="P350" i="14"/>
  <c r="Q350" i="14"/>
  <c r="R350" i="14"/>
  <c r="S350" i="14"/>
  <c r="U350" i="14"/>
  <c r="V350" i="14"/>
  <c r="W350" i="14"/>
  <c r="X350" i="14"/>
  <c r="Y350" i="14"/>
  <c r="Z350" i="14"/>
  <c r="AB350" i="14"/>
  <c r="AC350" i="14"/>
  <c r="AE350" i="14"/>
  <c r="AF350" i="14"/>
  <c r="AG350" i="14"/>
  <c r="M351" i="14"/>
  <c r="N351" i="14"/>
  <c r="O351" i="14"/>
  <c r="P351" i="14"/>
  <c r="Q351" i="14"/>
  <c r="R351" i="14"/>
  <c r="S351" i="14"/>
  <c r="U351" i="14"/>
  <c r="V351" i="14"/>
  <c r="W351" i="14"/>
  <c r="X351" i="14"/>
  <c r="Y351" i="14"/>
  <c r="Z351" i="14"/>
  <c r="AB351" i="14"/>
  <c r="AC351" i="14"/>
  <c r="AE351" i="14"/>
  <c r="AF351" i="14"/>
  <c r="AG351" i="14"/>
  <c r="M352" i="14"/>
  <c r="N352" i="14"/>
  <c r="O352" i="14"/>
  <c r="P352" i="14"/>
  <c r="Q352" i="14"/>
  <c r="R352" i="14"/>
  <c r="S352" i="14"/>
  <c r="U352" i="14"/>
  <c r="V352" i="14"/>
  <c r="W352" i="14"/>
  <c r="X352" i="14"/>
  <c r="Y352" i="14"/>
  <c r="Z352" i="14"/>
  <c r="AB352" i="14"/>
  <c r="AC352" i="14"/>
  <c r="AE352" i="14"/>
  <c r="AF352" i="14"/>
  <c r="AG352" i="14"/>
  <c r="D353" i="14"/>
  <c r="I353" i="14"/>
  <c r="N353" i="14"/>
  <c r="O353" i="14"/>
  <c r="P353" i="14"/>
  <c r="Q353" i="14"/>
  <c r="R353" i="14"/>
  <c r="S353" i="14"/>
  <c r="U353" i="14"/>
  <c r="V353" i="14"/>
  <c r="W353" i="14"/>
  <c r="X353" i="14"/>
  <c r="Y353" i="14"/>
  <c r="Z353" i="14"/>
  <c r="AE353" i="14"/>
  <c r="AF353" i="14"/>
  <c r="AG353" i="14"/>
  <c r="AE354" i="14"/>
  <c r="AF354" i="14"/>
  <c r="AG354" i="14"/>
  <c r="C355" i="14"/>
  <c r="N355" i="14"/>
  <c r="O355" i="14"/>
  <c r="P355" i="14"/>
  <c r="Q355" i="14"/>
  <c r="R355" i="14"/>
  <c r="S355" i="14"/>
  <c r="U355" i="14"/>
  <c r="V355" i="14"/>
  <c r="W355" i="14"/>
  <c r="X355" i="14"/>
  <c r="Y355" i="14"/>
  <c r="Z355" i="14"/>
  <c r="AB355" i="14"/>
  <c r="AC355" i="14"/>
  <c r="AE355" i="14"/>
  <c r="AF355" i="14"/>
  <c r="AG355" i="14"/>
  <c r="C356" i="14"/>
  <c r="M356" i="14"/>
  <c r="N356" i="14"/>
  <c r="O356" i="14"/>
  <c r="P356" i="14"/>
  <c r="Q356" i="14"/>
  <c r="R356" i="14"/>
  <c r="S356" i="14"/>
  <c r="U356" i="14"/>
  <c r="V356" i="14"/>
  <c r="W356" i="14"/>
  <c r="X356" i="14"/>
  <c r="Y356" i="14"/>
  <c r="Z356" i="14"/>
  <c r="AB356" i="14"/>
  <c r="AC356" i="14"/>
  <c r="AE356" i="14"/>
  <c r="AF356" i="14"/>
  <c r="AG356" i="14"/>
  <c r="C357" i="14"/>
  <c r="M357" i="14"/>
  <c r="N357" i="14"/>
  <c r="O357" i="14"/>
  <c r="P357" i="14"/>
  <c r="Q357" i="14"/>
  <c r="R357" i="14"/>
  <c r="S357" i="14"/>
  <c r="U357" i="14"/>
  <c r="V357" i="14"/>
  <c r="W357" i="14"/>
  <c r="X357" i="14"/>
  <c r="Y357" i="14"/>
  <c r="Z357" i="14"/>
  <c r="AB357" i="14"/>
  <c r="AC357" i="14"/>
  <c r="AE357" i="14"/>
  <c r="AF357" i="14"/>
  <c r="AG357" i="14"/>
  <c r="C358" i="14"/>
  <c r="M358" i="14"/>
  <c r="N358" i="14"/>
  <c r="O358" i="14"/>
  <c r="P358" i="14"/>
  <c r="Q358" i="14"/>
  <c r="R358" i="14"/>
  <c r="S358" i="14"/>
  <c r="U358" i="14"/>
  <c r="V358" i="14"/>
  <c r="W358" i="14"/>
  <c r="X358" i="14"/>
  <c r="Y358" i="14"/>
  <c r="Z358" i="14"/>
  <c r="AB358" i="14"/>
  <c r="AC358" i="14"/>
  <c r="AE358" i="14"/>
  <c r="AF358" i="14"/>
  <c r="AG358" i="14"/>
  <c r="C359" i="14"/>
  <c r="M359" i="14"/>
  <c r="N359" i="14"/>
  <c r="O359" i="14"/>
  <c r="P359" i="14"/>
  <c r="Q359" i="14"/>
  <c r="R359" i="14"/>
  <c r="S359" i="14"/>
  <c r="U359" i="14"/>
  <c r="V359" i="14"/>
  <c r="W359" i="14"/>
  <c r="X359" i="14"/>
  <c r="Y359" i="14"/>
  <c r="Z359" i="14"/>
  <c r="AB359" i="14"/>
  <c r="AC359" i="14"/>
  <c r="AE359" i="14"/>
  <c r="AF359" i="14"/>
  <c r="AG359" i="14"/>
  <c r="C360" i="14"/>
  <c r="M360" i="14"/>
  <c r="N360" i="14"/>
  <c r="O360" i="14"/>
  <c r="P360" i="14"/>
  <c r="Q360" i="14"/>
  <c r="R360" i="14"/>
  <c r="S360" i="14"/>
  <c r="U360" i="14"/>
  <c r="V360" i="14"/>
  <c r="W360" i="14"/>
  <c r="X360" i="14"/>
  <c r="Y360" i="14"/>
  <c r="Z360" i="14"/>
  <c r="AB360" i="14"/>
  <c r="AC360" i="14"/>
  <c r="AE360" i="14"/>
  <c r="AF360" i="14"/>
  <c r="AG360" i="14"/>
  <c r="C361" i="14"/>
  <c r="M361" i="14"/>
  <c r="N361" i="14"/>
  <c r="O361" i="14"/>
  <c r="P361" i="14"/>
  <c r="Q361" i="14"/>
  <c r="R361" i="14"/>
  <c r="S361" i="14"/>
  <c r="U361" i="14"/>
  <c r="V361" i="14"/>
  <c r="W361" i="14"/>
  <c r="X361" i="14"/>
  <c r="Y361" i="14"/>
  <c r="Z361" i="14"/>
  <c r="AB361" i="14"/>
  <c r="AC361" i="14"/>
  <c r="AE361" i="14"/>
  <c r="AF361" i="14"/>
  <c r="AG361" i="14"/>
  <c r="C362" i="14"/>
  <c r="M362" i="14"/>
  <c r="N362" i="14"/>
  <c r="O362" i="14"/>
  <c r="P362" i="14"/>
  <c r="Q362" i="14"/>
  <c r="R362" i="14"/>
  <c r="S362" i="14"/>
  <c r="U362" i="14"/>
  <c r="V362" i="14"/>
  <c r="W362" i="14"/>
  <c r="X362" i="14"/>
  <c r="Y362" i="14"/>
  <c r="Z362" i="14"/>
  <c r="AB362" i="14"/>
  <c r="AC362" i="14"/>
  <c r="AE362" i="14"/>
  <c r="AF362" i="14"/>
  <c r="AG362" i="14"/>
  <c r="C363" i="14"/>
  <c r="M363" i="14"/>
  <c r="N363" i="14"/>
  <c r="O363" i="14"/>
  <c r="P363" i="14"/>
  <c r="Q363" i="14"/>
  <c r="R363" i="14"/>
  <c r="S363" i="14"/>
  <c r="U363" i="14"/>
  <c r="V363" i="14"/>
  <c r="W363" i="14"/>
  <c r="X363" i="14"/>
  <c r="Y363" i="14"/>
  <c r="Z363" i="14"/>
  <c r="AB363" i="14"/>
  <c r="AC363" i="14"/>
  <c r="AE363" i="14"/>
  <c r="AF363" i="14"/>
  <c r="AG363" i="14"/>
  <c r="C364" i="14"/>
  <c r="M364" i="14"/>
  <c r="N364" i="14"/>
  <c r="O364" i="14"/>
  <c r="P364" i="14"/>
  <c r="Q364" i="14"/>
  <c r="R364" i="14"/>
  <c r="S364" i="14"/>
  <c r="U364" i="14"/>
  <c r="V364" i="14"/>
  <c r="W364" i="14"/>
  <c r="X364" i="14"/>
  <c r="Y364" i="14"/>
  <c r="Z364" i="14"/>
  <c r="AB364" i="14"/>
  <c r="AC364" i="14"/>
  <c r="AE364" i="14"/>
  <c r="AF364" i="14"/>
  <c r="AG364" i="14"/>
  <c r="C365" i="14"/>
  <c r="M365" i="14"/>
  <c r="N365" i="14"/>
  <c r="O365" i="14"/>
  <c r="P365" i="14"/>
  <c r="Q365" i="14"/>
  <c r="R365" i="14"/>
  <c r="S365" i="14"/>
  <c r="U365" i="14"/>
  <c r="V365" i="14"/>
  <c r="W365" i="14"/>
  <c r="X365" i="14"/>
  <c r="Y365" i="14"/>
  <c r="Z365" i="14"/>
  <c r="AB365" i="14"/>
  <c r="AC365" i="14"/>
  <c r="AE365" i="14"/>
  <c r="AF365" i="14"/>
  <c r="AG365" i="14"/>
  <c r="M366" i="14"/>
  <c r="N366" i="14"/>
  <c r="O366" i="14"/>
  <c r="P366" i="14"/>
  <c r="Q366" i="14"/>
  <c r="R366" i="14"/>
  <c r="S366" i="14"/>
  <c r="U366" i="14"/>
  <c r="V366" i="14"/>
  <c r="W366" i="14"/>
  <c r="X366" i="14"/>
  <c r="Y366" i="14"/>
  <c r="Z366" i="14"/>
  <c r="AB366" i="14"/>
  <c r="AC366" i="14"/>
  <c r="AE366" i="14"/>
  <c r="AF366" i="14"/>
  <c r="AG366" i="14"/>
  <c r="M367" i="14"/>
  <c r="N367" i="14"/>
  <c r="O367" i="14"/>
  <c r="P367" i="14"/>
  <c r="Q367" i="14"/>
  <c r="R367" i="14"/>
  <c r="S367" i="14"/>
  <c r="U367" i="14"/>
  <c r="V367" i="14"/>
  <c r="W367" i="14"/>
  <c r="X367" i="14"/>
  <c r="Y367" i="14"/>
  <c r="Z367" i="14"/>
  <c r="AB367" i="14"/>
  <c r="AC367" i="14"/>
  <c r="AE367" i="14"/>
  <c r="AF367" i="14"/>
  <c r="AG367" i="14"/>
  <c r="M368" i="14"/>
  <c r="N368" i="14"/>
  <c r="O368" i="14"/>
  <c r="P368" i="14"/>
  <c r="Q368" i="14"/>
  <c r="R368" i="14"/>
  <c r="S368" i="14"/>
  <c r="U368" i="14"/>
  <c r="V368" i="14"/>
  <c r="W368" i="14"/>
  <c r="X368" i="14"/>
  <c r="Y368" i="14"/>
  <c r="Z368" i="14"/>
  <c r="AB368" i="14"/>
  <c r="AC368" i="14"/>
  <c r="AE368" i="14"/>
  <c r="AF368" i="14"/>
  <c r="AG368" i="14"/>
  <c r="M369" i="14"/>
  <c r="N369" i="14"/>
  <c r="O369" i="14"/>
  <c r="P369" i="14"/>
  <c r="Q369" i="14"/>
  <c r="R369" i="14"/>
  <c r="S369" i="14"/>
  <c r="U369" i="14"/>
  <c r="V369" i="14"/>
  <c r="W369" i="14"/>
  <c r="X369" i="14"/>
  <c r="Y369" i="14"/>
  <c r="Z369" i="14"/>
  <c r="AB369" i="14"/>
  <c r="AC369" i="14"/>
  <c r="AE369" i="14"/>
  <c r="AF369" i="14"/>
  <c r="AG369" i="14"/>
  <c r="M370" i="14"/>
  <c r="N370" i="14"/>
  <c r="O370" i="14"/>
  <c r="P370" i="14"/>
  <c r="Q370" i="14"/>
  <c r="R370" i="14"/>
  <c r="S370" i="14"/>
  <c r="U370" i="14"/>
  <c r="V370" i="14"/>
  <c r="W370" i="14"/>
  <c r="X370" i="14"/>
  <c r="Y370" i="14"/>
  <c r="Z370" i="14"/>
  <c r="AB370" i="14"/>
  <c r="AC370" i="14"/>
  <c r="AE370" i="14"/>
  <c r="AF370" i="14"/>
  <c r="AG370" i="14"/>
  <c r="M371" i="14"/>
  <c r="N371" i="14"/>
  <c r="O371" i="14"/>
  <c r="P371" i="14"/>
  <c r="Q371" i="14"/>
  <c r="R371" i="14"/>
  <c r="S371" i="14"/>
  <c r="U371" i="14"/>
  <c r="V371" i="14"/>
  <c r="W371" i="14"/>
  <c r="X371" i="14"/>
  <c r="Y371" i="14"/>
  <c r="Z371" i="14"/>
  <c r="AB371" i="14"/>
  <c r="AC371" i="14"/>
  <c r="AE371" i="14"/>
  <c r="AF371" i="14"/>
  <c r="AG371" i="14"/>
  <c r="M372" i="14"/>
  <c r="N372" i="14"/>
  <c r="O372" i="14"/>
  <c r="P372" i="14"/>
  <c r="Q372" i="14"/>
  <c r="R372" i="14"/>
  <c r="S372" i="14"/>
  <c r="U372" i="14"/>
  <c r="V372" i="14"/>
  <c r="W372" i="14"/>
  <c r="X372" i="14"/>
  <c r="Y372" i="14"/>
  <c r="Z372" i="14"/>
  <c r="AB372" i="14"/>
  <c r="AC372" i="14"/>
  <c r="AE372" i="14"/>
  <c r="AF372" i="14"/>
  <c r="AG372" i="14"/>
  <c r="M373" i="14"/>
  <c r="N373" i="14"/>
  <c r="O373" i="14"/>
  <c r="P373" i="14"/>
  <c r="Q373" i="14"/>
  <c r="R373" i="14"/>
  <c r="S373" i="14"/>
  <c r="U373" i="14"/>
  <c r="V373" i="14"/>
  <c r="W373" i="14"/>
  <c r="X373" i="14"/>
  <c r="Y373" i="14"/>
  <c r="Z373" i="14"/>
  <c r="AB373" i="14"/>
  <c r="AC373" i="14"/>
  <c r="AE373" i="14"/>
  <c r="AF373" i="14"/>
  <c r="AG373" i="14"/>
  <c r="M374" i="14"/>
  <c r="N374" i="14"/>
  <c r="O374" i="14"/>
  <c r="P374" i="14"/>
  <c r="Q374" i="14"/>
  <c r="R374" i="14"/>
  <c r="S374" i="14"/>
  <c r="U374" i="14"/>
  <c r="V374" i="14"/>
  <c r="W374" i="14"/>
  <c r="X374" i="14"/>
  <c r="Y374" i="14"/>
  <c r="Z374" i="14"/>
  <c r="AB374" i="14"/>
  <c r="AC374" i="14"/>
  <c r="AE374" i="14"/>
  <c r="AF374" i="14"/>
  <c r="AG374" i="14"/>
  <c r="M375" i="14"/>
  <c r="N375" i="14"/>
  <c r="O375" i="14"/>
  <c r="P375" i="14"/>
  <c r="Q375" i="14"/>
  <c r="R375" i="14"/>
  <c r="S375" i="14"/>
  <c r="U375" i="14"/>
  <c r="V375" i="14"/>
  <c r="W375" i="14"/>
  <c r="X375" i="14"/>
  <c r="Y375" i="14"/>
  <c r="Z375" i="14"/>
  <c r="AB375" i="14"/>
  <c r="AC375" i="14"/>
  <c r="AE375" i="14"/>
  <c r="AF375" i="14"/>
  <c r="AG375" i="14"/>
  <c r="M376" i="14"/>
  <c r="N376" i="14"/>
  <c r="O376" i="14"/>
  <c r="P376" i="14"/>
  <c r="Q376" i="14"/>
  <c r="R376" i="14"/>
  <c r="S376" i="14"/>
  <c r="U376" i="14"/>
  <c r="V376" i="14"/>
  <c r="W376" i="14"/>
  <c r="X376" i="14"/>
  <c r="Y376" i="14"/>
  <c r="Z376" i="14"/>
  <c r="AB376" i="14"/>
  <c r="AC376" i="14"/>
  <c r="AE376" i="14"/>
  <c r="AF376" i="14"/>
  <c r="AG376" i="14"/>
  <c r="M377" i="14"/>
  <c r="N377" i="14"/>
  <c r="O377" i="14"/>
  <c r="P377" i="14"/>
  <c r="Q377" i="14"/>
  <c r="R377" i="14"/>
  <c r="S377" i="14"/>
  <c r="U377" i="14"/>
  <c r="V377" i="14"/>
  <c r="W377" i="14"/>
  <c r="X377" i="14"/>
  <c r="Y377" i="14"/>
  <c r="Z377" i="14"/>
  <c r="AB377" i="14"/>
  <c r="AC377" i="14"/>
  <c r="AE377" i="14"/>
  <c r="AF377" i="14"/>
  <c r="AG377" i="14"/>
  <c r="M378" i="14"/>
  <c r="N378" i="14"/>
  <c r="O378" i="14"/>
  <c r="P378" i="14"/>
  <c r="Q378" i="14"/>
  <c r="R378" i="14"/>
  <c r="S378" i="14"/>
  <c r="U378" i="14"/>
  <c r="V378" i="14"/>
  <c r="W378" i="14"/>
  <c r="X378" i="14"/>
  <c r="Y378" i="14"/>
  <c r="Z378" i="14"/>
  <c r="AB378" i="14"/>
  <c r="AC378" i="14"/>
  <c r="AE378" i="14"/>
  <c r="AF378" i="14"/>
  <c r="AG378" i="14"/>
  <c r="M379" i="14"/>
  <c r="N379" i="14"/>
  <c r="O379" i="14"/>
  <c r="P379" i="14"/>
  <c r="Q379" i="14"/>
  <c r="R379" i="14"/>
  <c r="S379" i="14"/>
  <c r="U379" i="14"/>
  <c r="V379" i="14"/>
  <c r="W379" i="14"/>
  <c r="X379" i="14"/>
  <c r="Y379" i="14"/>
  <c r="Z379" i="14"/>
  <c r="AB379" i="14"/>
  <c r="AC379" i="14"/>
  <c r="AE379" i="14"/>
  <c r="AF379" i="14"/>
  <c r="AG379" i="14"/>
  <c r="M380" i="14"/>
  <c r="N380" i="14"/>
  <c r="O380" i="14"/>
  <c r="P380" i="14"/>
  <c r="Q380" i="14"/>
  <c r="R380" i="14"/>
  <c r="S380" i="14"/>
  <c r="U380" i="14"/>
  <c r="V380" i="14"/>
  <c r="W380" i="14"/>
  <c r="X380" i="14"/>
  <c r="Y380" i="14"/>
  <c r="Z380" i="14"/>
  <c r="AB380" i="14"/>
  <c r="AC380" i="14"/>
  <c r="AE380" i="14"/>
  <c r="AF380" i="14"/>
  <c r="AG380" i="14"/>
  <c r="M381" i="14"/>
  <c r="N381" i="14"/>
  <c r="O381" i="14"/>
  <c r="P381" i="14"/>
  <c r="Q381" i="14"/>
  <c r="R381" i="14"/>
  <c r="S381" i="14"/>
  <c r="U381" i="14"/>
  <c r="V381" i="14"/>
  <c r="W381" i="14"/>
  <c r="X381" i="14"/>
  <c r="Y381" i="14"/>
  <c r="Z381" i="14"/>
  <c r="AB381" i="14"/>
  <c r="AC381" i="14"/>
  <c r="AE381" i="14"/>
  <c r="AF381" i="14"/>
  <c r="AG381" i="14"/>
  <c r="M382" i="14"/>
  <c r="N382" i="14"/>
  <c r="O382" i="14"/>
  <c r="P382" i="14"/>
  <c r="Q382" i="14"/>
  <c r="R382" i="14"/>
  <c r="S382" i="14"/>
  <c r="U382" i="14"/>
  <c r="V382" i="14"/>
  <c r="W382" i="14"/>
  <c r="X382" i="14"/>
  <c r="Y382" i="14"/>
  <c r="Z382" i="14"/>
  <c r="AB382" i="14"/>
  <c r="AC382" i="14"/>
  <c r="AE382" i="14"/>
  <c r="AF382" i="14"/>
  <c r="AG382" i="14"/>
  <c r="M383" i="14"/>
  <c r="N383" i="14"/>
  <c r="O383" i="14"/>
  <c r="P383" i="14"/>
  <c r="Q383" i="14"/>
  <c r="R383" i="14"/>
  <c r="S383" i="14"/>
  <c r="U383" i="14"/>
  <c r="V383" i="14"/>
  <c r="W383" i="14"/>
  <c r="X383" i="14"/>
  <c r="Y383" i="14"/>
  <c r="Z383" i="14"/>
  <c r="AB383" i="14"/>
  <c r="AC383" i="14"/>
  <c r="AE383" i="14"/>
  <c r="AF383" i="14"/>
  <c r="AG383" i="14"/>
  <c r="M384" i="14"/>
  <c r="N384" i="14"/>
  <c r="O384" i="14"/>
  <c r="P384" i="14"/>
  <c r="Q384" i="14"/>
  <c r="R384" i="14"/>
  <c r="S384" i="14"/>
  <c r="U384" i="14"/>
  <c r="V384" i="14"/>
  <c r="W384" i="14"/>
  <c r="X384" i="14"/>
  <c r="Y384" i="14"/>
  <c r="Z384" i="14"/>
  <c r="AB384" i="14"/>
  <c r="AC384" i="14"/>
  <c r="AE384" i="14"/>
  <c r="AF384" i="14"/>
  <c r="AG384" i="14"/>
  <c r="M385" i="14"/>
  <c r="N385" i="14"/>
  <c r="O385" i="14"/>
  <c r="P385" i="14"/>
  <c r="Q385" i="14"/>
  <c r="R385" i="14"/>
  <c r="S385" i="14"/>
  <c r="U385" i="14"/>
  <c r="V385" i="14"/>
  <c r="W385" i="14"/>
  <c r="X385" i="14"/>
  <c r="Y385" i="14"/>
  <c r="Z385" i="14"/>
  <c r="AB385" i="14"/>
  <c r="AC385" i="14"/>
  <c r="AE385" i="14"/>
  <c r="AF385" i="14"/>
  <c r="AG385" i="14"/>
  <c r="M386" i="14"/>
  <c r="N386" i="14"/>
  <c r="O386" i="14"/>
  <c r="P386" i="14"/>
  <c r="Q386" i="14"/>
  <c r="R386" i="14"/>
  <c r="S386" i="14"/>
  <c r="U386" i="14"/>
  <c r="V386" i="14"/>
  <c r="W386" i="14"/>
  <c r="X386" i="14"/>
  <c r="Y386" i="14"/>
  <c r="Z386" i="14"/>
  <c r="AB386" i="14"/>
  <c r="AC386" i="14"/>
  <c r="AE386" i="14"/>
  <c r="AF386" i="14"/>
  <c r="AG386" i="14"/>
  <c r="M387" i="14"/>
  <c r="N387" i="14"/>
  <c r="O387" i="14"/>
  <c r="P387" i="14"/>
  <c r="Q387" i="14"/>
  <c r="R387" i="14"/>
  <c r="S387" i="14"/>
  <c r="U387" i="14"/>
  <c r="V387" i="14"/>
  <c r="W387" i="14"/>
  <c r="X387" i="14"/>
  <c r="Y387" i="14"/>
  <c r="Z387" i="14"/>
  <c r="AB387" i="14"/>
  <c r="AC387" i="14"/>
  <c r="AE387" i="14"/>
  <c r="AF387" i="14"/>
  <c r="AG387" i="14"/>
  <c r="M388" i="14"/>
  <c r="N388" i="14"/>
  <c r="O388" i="14"/>
  <c r="P388" i="14"/>
  <c r="Q388" i="14"/>
  <c r="R388" i="14"/>
  <c r="S388" i="14"/>
  <c r="U388" i="14"/>
  <c r="V388" i="14"/>
  <c r="W388" i="14"/>
  <c r="X388" i="14"/>
  <c r="Y388" i="14"/>
  <c r="Z388" i="14"/>
  <c r="AB388" i="14"/>
  <c r="AC388" i="14"/>
  <c r="AE388" i="14"/>
  <c r="AF388" i="14"/>
  <c r="AG388" i="14"/>
  <c r="M389" i="14"/>
  <c r="N389" i="14"/>
  <c r="O389" i="14"/>
  <c r="P389" i="14"/>
  <c r="Q389" i="14"/>
  <c r="R389" i="14"/>
  <c r="S389" i="14"/>
  <c r="U389" i="14"/>
  <c r="V389" i="14"/>
  <c r="W389" i="14"/>
  <c r="X389" i="14"/>
  <c r="Y389" i="14"/>
  <c r="Z389" i="14"/>
  <c r="AB389" i="14"/>
  <c r="AC389" i="14"/>
  <c r="AE389" i="14"/>
  <c r="AF389" i="14"/>
  <c r="AG389" i="14"/>
  <c r="M390" i="14"/>
  <c r="N390" i="14"/>
  <c r="O390" i="14"/>
  <c r="P390" i="14"/>
  <c r="Q390" i="14"/>
  <c r="R390" i="14"/>
  <c r="S390" i="14"/>
  <c r="U390" i="14"/>
  <c r="V390" i="14"/>
  <c r="W390" i="14"/>
  <c r="X390" i="14"/>
  <c r="Y390" i="14"/>
  <c r="Z390" i="14"/>
  <c r="AB390" i="14"/>
  <c r="AC390" i="14"/>
  <c r="AE390" i="14"/>
  <c r="AF390" i="14"/>
  <c r="AG390" i="14"/>
  <c r="D391" i="14"/>
  <c r="I391" i="14"/>
  <c r="N391" i="14"/>
  <c r="O391" i="14"/>
  <c r="P391" i="14"/>
  <c r="Q391" i="14"/>
  <c r="R391" i="14"/>
  <c r="S391" i="14"/>
  <c r="U391" i="14"/>
  <c r="V391" i="14"/>
  <c r="W391" i="14"/>
  <c r="X391" i="14"/>
  <c r="Y391" i="14"/>
  <c r="Z391" i="14"/>
  <c r="AE391" i="14"/>
  <c r="AF391" i="14"/>
  <c r="AG391" i="14"/>
  <c r="AE392" i="14"/>
  <c r="AF392" i="14"/>
  <c r="AG392" i="14"/>
  <c r="C393" i="14"/>
  <c r="N393" i="14"/>
  <c r="O393" i="14"/>
  <c r="P393" i="14"/>
  <c r="Q393" i="14"/>
  <c r="R393" i="14"/>
  <c r="S393" i="14"/>
  <c r="U393" i="14"/>
  <c r="V393" i="14"/>
  <c r="W393" i="14"/>
  <c r="X393" i="14"/>
  <c r="Y393" i="14"/>
  <c r="Z393" i="14"/>
  <c r="AB393" i="14"/>
  <c r="AC393" i="14"/>
  <c r="AE393" i="14"/>
  <c r="AF393" i="14"/>
  <c r="AG393" i="14"/>
  <c r="C394" i="14"/>
  <c r="M394" i="14"/>
  <c r="N394" i="14"/>
  <c r="O394" i="14"/>
  <c r="P394" i="14"/>
  <c r="Q394" i="14"/>
  <c r="R394" i="14"/>
  <c r="S394" i="14"/>
  <c r="U394" i="14"/>
  <c r="V394" i="14"/>
  <c r="W394" i="14"/>
  <c r="X394" i="14"/>
  <c r="Y394" i="14"/>
  <c r="Z394" i="14"/>
  <c r="AB394" i="14"/>
  <c r="AC394" i="14"/>
  <c r="AE394" i="14"/>
  <c r="AF394" i="14"/>
  <c r="AG394" i="14"/>
  <c r="C395" i="14"/>
  <c r="M395" i="14"/>
  <c r="N395" i="14"/>
  <c r="O395" i="14"/>
  <c r="P395" i="14"/>
  <c r="Q395" i="14"/>
  <c r="R395" i="14"/>
  <c r="S395" i="14"/>
  <c r="U395" i="14"/>
  <c r="V395" i="14"/>
  <c r="W395" i="14"/>
  <c r="X395" i="14"/>
  <c r="Y395" i="14"/>
  <c r="Z395" i="14"/>
  <c r="AB395" i="14"/>
  <c r="AC395" i="14"/>
  <c r="AE395" i="14"/>
  <c r="AF395" i="14"/>
  <c r="AG395" i="14"/>
  <c r="C396" i="14"/>
  <c r="M396" i="14"/>
  <c r="N396" i="14"/>
  <c r="O396" i="14"/>
  <c r="P396" i="14"/>
  <c r="Q396" i="14"/>
  <c r="R396" i="14"/>
  <c r="S396" i="14"/>
  <c r="U396" i="14"/>
  <c r="V396" i="14"/>
  <c r="W396" i="14"/>
  <c r="X396" i="14"/>
  <c r="Y396" i="14"/>
  <c r="Z396" i="14"/>
  <c r="AB396" i="14"/>
  <c r="AC396" i="14"/>
  <c r="AE396" i="14"/>
  <c r="AF396" i="14"/>
  <c r="AG396" i="14"/>
  <c r="C397" i="14"/>
  <c r="M397" i="14"/>
  <c r="N397" i="14"/>
  <c r="O397" i="14"/>
  <c r="P397" i="14"/>
  <c r="Q397" i="14"/>
  <c r="R397" i="14"/>
  <c r="S397" i="14"/>
  <c r="U397" i="14"/>
  <c r="V397" i="14"/>
  <c r="W397" i="14"/>
  <c r="X397" i="14"/>
  <c r="Y397" i="14"/>
  <c r="Z397" i="14"/>
  <c r="AB397" i="14"/>
  <c r="AC397" i="14"/>
  <c r="AE397" i="14"/>
  <c r="AF397" i="14"/>
  <c r="AG397" i="14"/>
  <c r="C398" i="14"/>
  <c r="M398" i="14"/>
  <c r="N398" i="14"/>
  <c r="O398" i="14"/>
  <c r="P398" i="14"/>
  <c r="Q398" i="14"/>
  <c r="R398" i="14"/>
  <c r="S398" i="14"/>
  <c r="U398" i="14"/>
  <c r="V398" i="14"/>
  <c r="W398" i="14"/>
  <c r="X398" i="14"/>
  <c r="Y398" i="14"/>
  <c r="Z398" i="14"/>
  <c r="AB398" i="14"/>
  <c r="AC398" i="14"/>
  <c r="AE398" i="14"/>
  <c r="AF398" i="14"/>
  <c r="AG398" i="14"/>
  <c r="C399" i="14"/>
  <c r="M399" i="14"/>
  <c r="N399" i="14"/>
  <c r="O399" i="14"/>
  <c r="P399" i="14"/>
  <c r="Q399" i="14"/>
  <c r="R399" i="14"/>
  <c r="S399" i="14"/>
  <c r="U399" i="14"/>
  <c r="V399" i="14"/>
  <c r="W399" i="14"/>
  <c r="X399" i="14"/>
  <c r="Y399" i="14"/>
  <c r="Z399" i="14"/>
  <c r="AB399" i="14"/>
  <c r="AC399" i="14"/>
  <c r="AE399" i="14"/>
  <c r="AF399" i="14"/>
  <c r="AG399" i="14"/>
  <c r="C400" i="14"/>
  <c r="M400" i="14"/>
  <c r="N400" i="14"/>
  <c r="O400" i="14"/>
  <c r="P400" i="14"/>
  <c r="Q400" i="14"/>
  <c r="R400" i="14"/>
  <c r="S400" i="14"/>
  <c r="U400" i="14"/>
  <c r="V400" i="14"/>
  <c r="W400" i="14"/>
  <c r="X400" i="14"/>
  <c r="Y400" i="14"/>
  <c r="Z400" i="14"/>
  <c r="AB400" i="14"/>
  <c r="AC400" i="14"/>
  <c r="AE400" i="14"/>
  <c r="AF400" i="14"/>
  <c r="AG400" i="14"/>
  <c r="C401" i="14"/>
  <c r="M401" i="14"/>
  <c r="N401" i="14"/>
  <c r="O401" i="14"/>
  <c r="P401" i="14"/>
  <c r="Q401" i="14"/>
  <c r="R401" i="14"/>
  <c r="S401" i="14"/>
  <c r="U401" i="14"/>
  <c r="V401" i="14"/>
  <c r="W401" i="14"/>
  <c r="X401" i="14"/>
  <c r="Y401" i="14"/>
  <c r="Z401" i="14"/>
  <c r="AB401" i="14"/>
  <c r="AC401" i="14"/>
  <c r="AE401" i="14"/>
  <c r="AF401" i="14"/>
  <c r="AG401" i="14"/>
  <c r="C402" i="14"/>
  <c r="M402" i="14"/>
  <c r="N402" i="14"/>
  <c r="O402" i="14"/>
  <c r="P402" i="14"/>
  <c r="Q402" i="14"/>
  <c r="R402" i="14"/>
  <c r="S402" i="14"/>
  <c r="U402" i="14"/>
  <c r="V402" i="14"/>
  <c r="W402" i="14"/>
  <c r="X402" i="14"/>
  <c r="Y402" i="14"/>
  <c r="Z402" i="14"/>
  <c r="AB402" i="14"/>
  <c r="AC402" i="14"/>
  <c r="AE402" i="14"/>
  <c r="AF402" i="14"/>
  <c r="AG402" i="14"/>
  <c r="C403" i="14"/>
  <c r="M403" i="14"/>
  <c r="N403" i="14"/>
  <c r="O403" i="14"/>
  <c r="P403" i="14"/>
  <c r="Q403" i="14"/>
  <c r="R403" i="14"/>
  <c r="S403" i="14"/>
  <c r="U403" i="14"/>
  <c r="V403" i="14"/>
  <c r="W403" i="14"/>
  <c r="X403" i="14"/>
  <c r="Y403" i="14"/>
  <c r="Z403" i="14"/>
  <c r="AB403" i="14"/>
  <c r="AC403" i="14"/>
  <c r="AE403" i="14"/>
  <c r="AF403" i="14"/>
  <c r="AG403" i="14"/>
  <c r="M404" i="14"/>
  <c r="N404" i="14"/>
  <c r="O404" i="14"/>
  <c r="P404" i="14"/>
  <c r="Q404" i="14"/>
  <c r="R404" i="14"/>
  <c r="S404" i="14"/>
  <c r="U404" i="14"/>
  <c r="V404" i="14"/>
  <c r="W404" i="14"/>
  <c r="X404" i="14"/>
  <c r="Y404" i="14"/>
  <c r="Z404" i="14"/>
  <c r="AB404" i="14"/>
  <c r="AC404" i="14"/>
  <c r="AE404" i="14"/>
  <c r="AF404" i="14"/>
  <c r="AG404" i="14"/>
  <c r="M405" i="14"/>
  <c r="N405" i="14"/>
  <c r="O405" i="14"/>
  <c r="P405" i="14"/>
  <c r="Q405" i="14"/>
  <c r="R405" i="14"/>
  <c r="S405" i="14"/>
  <c r="U405" i="14"/>
  <c r="V405" i="14"/>
  <c r="W405" i="14"/>
  <c r="X405" i="14"/>
  <c r="Y405" i="14"/>
  <c r="Z405" i="14"/>
  <c r="AB405" i="14"/>
  <c r="AC405" i="14"/>
  <c r="AE405" i="14"/>
  <c r="AF405" i="14"/>
  <c r="AG405" i="14"/>
  <c r="M406" i="14"/>
  <c r="N406" i="14"/>
  <c r="O406" i="14"/>
  <c r="P406" i="14"/>
  <c r="Q406" i="14"/>
  <c r="R406" i="14"/>
  <c r="S406" i="14"/>
  <c r="U406" i="14"/>
  <c r="V406" i="14"/>
  <c r="W406" i="14"/>
  <c r="X406" i="14"/>
  <c r="Y406" i="14"/>
  <c r="Z406" i="14"/>
  <c r="AB406" i="14"/>
  <c r="AC406" i="14"/>
  <c r="AE406" i="14"/>
  <c r="AF406" i="14"/>
  <c r="AG406" i="14"/>
  <c r="M407" i="14"/>
  <c r="N407" i="14"/>
  <c r="O407" i="14"/>
  <c r="P407" i="14"/>
  <c r="Q407" i="14"/>
  <c r="R407" i="14"/>
  <c r="S407" i="14"/>
  <c r="U407" i="14"/>
  <c r="V407" i="14"/>
  <c r="W407" i="14"/>
  <c r="X407" i="14"/>
  <c r="Y407" i="14"/>
  <c r="Z407" i="14"/>
  <c r="AB407" i="14"/>
  <c r="AC407" i="14"/>
  <c r="AE407" i="14"/>
  <c r="AF407" i="14"/>
  <c r="AG407" i="14"/>
  <c r="M408" i="14"/>
  <c r="N408" i="14"/>
  <c r="O408" i="14"/>
  <c r="P408" i="14"/>
  <c r="Q408" i="14"/>
  <c r="R408" i="14"/>
  <c r="S408" i="14"/>
  <c r="U408" i="14"/>
  <c r="V408" i="14"/>
  <c r="W408" i="14"/>
  <c r="X408" i="14"/>
  <c r="Y408" i="14"/>
  <c r="Z408" i="14"/>
  <c r="AB408" i="14"/>
  <c r="AC408" i="14"/>
  <c r="AE408" i="14"/>
  <c r="AF408" i="14"/>
  <c r="AG408" i="14"/>
  <c r="M409" i="14"/>
  <c r="N409" i="14"/>
  <c r="O409" i="14"/>
  <c r="P409" i="14"/>
  <c r="Q409" i="14"/>
  <c r="R409" i="14"/>
  <c r="S409" i="14"/>
  <c r="U409" i="14"/>
  <c r="V409" i="14"/>
  <c r="W409" i="14"/>
  <c r="X409" i="14"/>
  <c r="Y409" i="14"/>
  <c r="Z409" i="14"/>
  <c r="AB409" i="14"/>
  <c r="AC409" i="14"/>
  <c r="AE409" i="14"/>
  <c r="AF409" i="14"/>
  <c r="AG409" i="14"/>
  <c r="M410" i="14"/>
  <c r="N410" i="14"/>
  <c r="O410" i="14"/>
  <c r="P410" i="14"/>
  <c r="Q410" i="14"/>
  <c r="R410" i="14"/>
  <c r="S410" i="14"/>
  <c r="U410" i="14"/>
  <c r="V410" i="14"/>
  <c r="W410" i="14"/>
  <c r="X410" i="14"/>
  <c r="Y410" i="14"/>
  <c r="Z410" i="14"/>
  <c r="AB410" i="14"/>
  <c r="AC410" i="14"/>
  <c r="AE410" i="14"/>
  <c r="AF410" i="14"/>
  <c r="AG410" i="14"/>
  <c r="M411" i="14"/>
  <c r="N411" i="14"/>
  <c r="O411" i="14"/>
  <c r="P411" i="14"/>
  <c r="Q411" i="14"/>
  <c r="R411" i="14"/>
  <c r="S411" i="14"/>
  <c r="U411" i="14"/>
  <c r="V411" i="14"/>
  <c r="W411" i="14"/>
  <c r="X411" i="14"/>
  <c r="Y411" i="14"/>
  <c r="Z411" i="14"/>
  <c r="AB411" i="14"/>
  <c r="AC411" i="14"/>
  <c r="AE411" i="14"/>
  <c r="AF411" i="14"/>
  <c r="AG411" i="14"/>
  <c r="M412" i="14"/>
  <c r="N412" i="14"/>
  <c r="O412" i="14"/>
  <c r="P412" i="14"/>
  <c r="Q412" i="14"/>
  <c r="R412" i="14"/>
  <c r="S412" i="14"/>
  <c r="U412" i="14"/>
  <c r="V412" i="14"/>
  <c r="W412" i="14"/>
  <c r="X412" i="14"/>
  <c r="Y412" i="14"/>
  <c r="Z412" i="14"/>
  <c r="AB412" i="14"/>
  <c r="AC412" i="14"/>
  <c r="AE412" i="14"/>
  <c r="AF412" i="14"/>
  <c r="AG412" i="14"/>
  <c r="M413" i="14"/>
  <c r="N413" i="14"/>
  <c r="O413" i="14"/>
  <c r="P413" i="14"/>
  <c r="Q413" i="14"/>
  <c r="R413" i="14"/>
  <c r="S413" i="14"/>
  <c r="U413" i="14"/>
  <c r="V413" i="14"/>
  <c r="W413" i="14"/>
  <c r="X413" i="14"/>
  <c r="Y413" i="14"/>
  <c r="Z413" i="14"/>
  <c r="AB413" i="14"/>
  <c r="AC413" i="14"/>
  <c r="AE413" i="14"/>
  <c r="AF413" i="14"/>
  <c r="AG413" i="14"/>
  <c r="M414" i="14"/>
  <c r="N414" i="14"/>
  <c r="O414" i="14"/>
  <c r="P414" i="14"/>
  <c r="Q414" i="14"/>
  <c r="R414" i="14"/>
  <c r="S414" i="14"/>
  <c r="U414" i="14"/>
  <c r="V414" i="14"/>
  <c r="W414" i="14"/>
  <c r="X414" i="14"/>
  <c r="Y414" i="14"/>
  <c r="Z414" i="14"/>
  <c r="AB414" i="14"/>
  <c r="AC414" i="14"/>
  <c r="AE414" i="14"/>
  <c r="AF414" i="14"/>
  <c r="AG414" i="14"/>
  <c r="M415" i="14"/>
  <c r="N415" i="14"/>
  <c r="O415" i="14"/>
  <c r="P415" i="14"/>
  <c r="Q415" i="14"/>
  <c r="R415" i="14"/>
  <c r="S415" i="14"/>
  <c r="U415" i="14"/>
  <c r="V415" i="14"/>
  <c r="W415" i="14"/>
  <c r="X415" i="14"/>
  <c r="Y415" i="14"/>
  <c r="Z415" i="14"/>
  <c r="AB415" i="14"/>
  <c r="AC415" i="14"/>
  <c r="AE415" i="14"/>
  <c r="AF415" i="14"/>
  <c r="AG415" i="14"/>
  <c r="M416" i="14"/>
  <c r="N416" i="14"/>
  <c r="O416" i="14"/>
  <c r="P416" i="14"/>
  <c r="Q416" i="14"/>
  <c r="R416" i="14"/>
  <c r="S416" i="14"/>
  <c r="U416" i="14"/>
  <c r="V416" i="14"/>
  <c r="W416" i="14"/>
  <c r="X416" i="14"/>
  <c r="Y416" i="14"/>
  <c r="Z416" i="14"/>
  <c r="AB416" i="14"/>
  <c r="AC416" i="14"/>
  <c r="AE416" i="14"/>
  <c r="AF416" i="14"/>
  <c r="AG416" i="14"/>
  <c r="M417" i="14"/>
  <c r="N417" i="14"/>
  <c r="O417" i="14"/>
  <c r="P417" i="14"/>
  <c r="Q417" i="14"/>
  <c r="R417" i="14"/>
  <c r="S417" i="14"/>
  <c r="U417" i="14"/>
  <c r="V417" i="14"/>
  <c r="W417" i="14"/>
  <c r="X417" i="14"/>
  <c r="Y417" i="14"/>
  <c r="Z417" i="14"/>
  <c r="AB417" i="14"/>
  <c r="AC417" i="14"/>
  <c r="AE417" i="14"/>
  <c r="AF417" i="14"/>
  <c r="AG417" i="14"/>
  <c r="M418" i="14"/>
  <c r="N418" i="14"/>
  <c r="O418" i="14"/>
  <c r="P418" i="14"/>
  <c r="Q418" i="14"/>
  <c r="R418" i="14"/>
  <c r="S418" i="14"/>
  <c r="U418" i="14"/>
  <c r="V418" i="14"/>
  <c r="W418" i="14"/>
  <c r="X418" i="14"/>
  <c r="Y418" i="14"/>
  <c r="Z418" i="14"/>
  <c r="AB418" i="14"/>
  <c r="AC418" i="14"/>
  <c r="AE418" i="14"/>
  <c r="AF418" i="14"/>
  <c r="AG418" i="14"/>
  <c r="M419" i="14"/>
  <c r="N419" i="14"/>
  <c r="O419" i="14"/>
  <c r="P419" i="14"/>
  <c r="Q419" i="14"/>
  <c r="R419" i="14"/>
  <c r="S419" i="14"/>
  <c r="U419" i="14"/>
  <c r="V419" i="14"/>
  <c r="W419" i="14"/>
  <c r="X419" i="14"/>
  <c r="Y419" i="14"/>
  <c r="Z419" i="14"/>
  <c r="AB419" i="14"/>
  <c r="AC419" i="14"/>
  <c r="AE419" i="14"/>
  <c r="AF419" i="14"/>
  <c r="AG419" i="14"/>
  <c r="M420" i="14"/>
  <c r="N420" i="14"/>
  <c r="O420" i="14"/>
  <c r="P420" i="14"/>
  <c r="Q420" i="14"/>
  <c r="R420" i="14"/>
  <c r="S420" i="14"/>
  <c r="U420" i="14"/>
  <c r="V420" i="14"/>
  <c r="W420" i="14"/>
  <c r="X420" i="14"/>
  <c r="Y420" i="14"/>
  <c r="Z420" i="14"/>
  <c r="AB420" i="14"/>
  <c r="AC420" i="14"/>
  <c r="AE420" i="14"/>
  <c r="AF420" i="14"/>
  <c r="AG420" i="14"/>
  <c r="M421" i="14"/>
  <c r="N421" i="14"/>
  <c r="O421" i="14"/>
  <c r="P421" i="14"/>
  <c r="Q421" i="14"/>
  <c r="R421" i="14"/>
  <c r="S421" i="14"/>
  <c r="U421" i="14"/>
  <c r="V421" i="14"/>
  <c r="W421" i="14"/>
  <c r="X421" i="14"/>
  <c r="Y421" i="14"/>
  <c r="Z421" i="14"/>
  <c r="AB421" i="14"/>
  <c r="AC421" i="14"/>
  <c r="AE421" i="14"/>
  <c r="AF421" i="14"/>
  <c r="AG421" i="14"/>
  <c r="M422" i="14"/>
  <c r="N422" i="14"/>
  <c r="O422" i="14"/>
  <c r="P422" i="14"/>
  <c r="Q422" i="14"/>
  <c r="R422" i="14"/>
  <c r="S422" i="14"/>
  <c r="U422" i="14"/>
  <c r="V422" i="14"/>
  <c r="W422" i="14"/>
  <c r="X422" i="14"/>
  <c r="Y422" i="14"/>
  <c r="Z422" i="14"/>
  <c r="AB422" i="14"/>
  <c r="AC422" i="14"/>
  <c r="AE422" i="14"/>
  <c r="AF422" i="14"/>
  <c r="AG422" i="14"/>
  <c r="M423" i="14"/>
  <c r="N423" i="14"/>
  <c r="O423" i="14"/>
  <c r="P423" i="14"/>
  <c r="Q423" i="14"/>
  <c r="R423" i="14"/>
  <c r="S423" i="14"/>
  <c r="U423" i="14"/>
  <c r="V423" i="14"/>
  <c r="W423" i="14"/>
  <c r="X423" i="14"/>
  <c r="Y423" i="14"/>
  <c r="Z423" i="14"/>
  <c r="AB423" i="14"/>
  <c r="AC423" i="14"/>
  <c r="AE423" i="14"/>
  <c r="AF423" i="14"/>
  <c r="AG423" i="14"/>
  <c r="M424" i="14"/>
  <c r="N424" i="14"/>
  <c r="O424" i="14"/>
  <c r="P424" i="14"/>
  <c r="Q424" i="14"/>
  <c r="R424" i="14"/>
  <c r="S424" i="14"/>
  <c r="U424" i="14"/>
  <c r="V424" i="14"/>
  <c r="W424" i="14"/>
  <c r="X424" i="14"/>
  <c r="Y424" i="14"/>
  <c r="Z424" i="14"/>
  <c r="AB424" i="14"/>
  <c r="AC424" i="14"/>
  <c r="AE424" i="14"/>
  <c r="AF424" i="14"/>
  <c r="AG424" i="14"/>
  <c r="M425" i="14"/>
  <c r="N425" i="14"/>
  <c r="O425" i="14"/>
  <c r="P425" i="14"/>
  <c r="Q425" i="14"/>
  <c r="R425" i="14"/>
  <c r="S425" i="14"/>
  <c r="U425" i="14"/>
  <c r="V425" i="14"/>
  <c r="W425" i="14"/>
  <c r="X425" i="14"/>
  <c r="Y425" i="14"/>
  <c r="Z425" i="14"/>
  <c r="AB425" i="14"/>
  <c r="AC425" i="14"/>
  <c r="AE425" i="14"/>
  <c r="AF425" i="14"/>
  <c r="AG425" i="14"/>
  <c r="M426" i="14"/>
  <c r="N426" i="14"/>
  <c r="O426" i="14"/>
  <c r="P426" i="14"/>
  <c r="Q426" i="14"/>
  <c r="R426" i="14"/>
  <c r="S426" i="14"/>
  <c r="U426" i="14"/>
  <c r="V426" i="14"/>
  <c r="W426" i="14"/>
  <c r="X426" i="14"/>
  <c r="Y426" i="14"/>
  <c r="Z426" i="14"/>
  <c r="AB426" i="14"/>
  <c r="AC426" i="14"/>
  <c r="AE426" i="14"/>
  <c r="AF426" i="14"/>
  <c r="AG426" i="14"/>
  <c r="M427" i="14"/>
  <c r="N427" i="14"/>
  <c r="O427" i="14"/>
  <c r="P427" i="14"/>
  <c r="Q427" i="14"/>
  <c r="R427" i="14"/>
  <c r="S427" i="14"/>
  <c r="U427" i="14"/>
  <c r="V427" i="14"/>
  <c r="W427" i="14"/>
  <c r="X427" i="14"/>
  <c r="Y427" i="14"/>
  <c r="Z427" i="14"/>
  <c r="AB427" i="14"/>
  <c r="AC427" i="14"/>
  <c r="AE427" i="14"/>
  <c r="AF427" i="14"/>
  <c r="AG427" i="14"/>
  <c r="M428" i="14"/>
  <c r="N428" i="14"/>
  <c r="O428" i="14"/>
  <c r="P428" i="14"/>
  <c r="Q428" i="14"/>
  <c r="R428" i="14"/>
  <c r="S428" i="14"/>
  <c r="U428" i="14"/>
  <c r="V428" i="14"/>
  <c r="W428" i="14"/>
  <c r="X428" i="14"/>
  <c r="Y428" i="14"/>
  <c r="Z428" i="14"/>
  <c r="AB428" i="14"/>
  <c r="AC428" i="14"/>
  <c r="AE428" i="14"/>
  <c r="AF428" i="14"/>
  <c r="AG428" i="14"/>
  <c r="D429" i="14"/>
  <c r="I429" i="14"/>
  <c r="N429" i="14"/>
  <c r="O429" i="14"/>
  <c r="P429" i="14"/>
  <c r="Q429" i="14"/>
  <c r="R429" i="14"/>
  <c r="S429" i="14"/>
  <c r="U429" i="14"/>
  <c r="V429" i="14"/>
  <c r="W429" i="14"/>
  <c r="X429" i="14"/>
  <c r="Y429" i="14"/>
  <c r="Z429" i="14"/>
  <c r="AE429" i="14"/>
  <c r="AF429" i="14"/>
  <c r="AG429" i="14"/>
  <c r="AE430" i="14"/>
  <c r="AF430" i="14"/>
  <c r="AG430" i="14"/>
  <c r="C431" i="14"/>
  <c r="N431" i="14"/>
  <c r="O431" i="14"/>
  <c r="P431" i="14"/>
  <c r="Q431" i="14"/>
  <c r="R431" i="14"/>
  <c r="S431" i="14"/>
  <c r="U431" i="14"/>
  <c r="V431" i="14"/>
  <c r="W431" i="14"/>
  <c r="X431" i="14"/>
  <c r="Y431" i="14"/>
  <c r="Z431" i="14"/>
  <c r="AB431" i="14"/>
  <c r="AC431" i="14"/>
  <c r="AE431" i="14"/>
  <c r="AF431" i="14"/>
  <c r="AG431" i="14"/>
  <c r="C432" i="14"/>
  <c r="M432" i="14"/>
  <c r="N432" i="14"/>
  <c r="O432" i="14"/>
  <c r="P432" i="14"/>
  <c r="Q432" i="14"/>
  <c r="R432" i="14"/>
  <c r="S432" i="14"/>
  <c r="U432" i="14"/>
  <c r="V432" i="14"/>
  <c r="W432" i="14"/>
  <c r="X432" i="14"/>
  <c r="Y432" i="14"/>
  <c r="Z432" i="14"/>
  <c r="AB432" i="14"/>
  <c r="AC432" i="14"/>
  <c r="AE432" i="14"/>
  <c r="AF432" i="14"/>
  <c r="AG432" i="14"/>
  <c r="C433" i="14"/>
  <c r="M433" i="14"/>
  <c r="N433" i="14"/>
  <c r="O433" i="14"/>
  <c r="P433" i="14"/>
  <c r="Q433" i="14"/>
  <c r="R433" i="14"/>
  <c r="S433" i="14"/>
  <c r="U433" i="14"/>
  <c r="V433" i="14"/>
  <c r="W433" i="14"/>
  <c r="X433" i="14"/>
  <c r="Y433" i="14"/>
  <c r="Z433" i="14"/>
  <c r="AB433" i="14"/>
  <c r="AC433" i="14"/>
  <c r="AE433" i="14"/>
  <c r="AF433" i="14"/>
  <c r="AG433" i="14"/>
  <c r="C434" i="14"/>
  <c r="M434" i="14"/>
  <c r="N434" i="14"/>
  <c r="O434" i="14"/>
  <c r="P434" i="14"/>
  <c r="Q434" i="14"/>
  <c r="R434" i="14"/>
  <c r="S434" i="14"/>
  <c r="U434" i="14"/>
  <c r="V434" i="14"/>
  <c r="W434" i="14"/>
  <c r="X434" i="14"/>
  <c r="Y434" i="14"/>
  <c r="Z434" i="14"/>
  <c r="AB434" i="14"/>
  <c r="AC434" i="14"/>
  <c r="AE434" i="14"/>
  <c r="AF434" i="14"/>
  <c r="AG434" i="14"/>
  <c r="C435" i="14"/>
  <c r="M435" i="14"/>
  <c r="N435" i="14"/>
  <c r="O435" i="14"/>
  <c r="P435" i="14"/>
  <c r="Q435" i="14"/>
  <c r="R435" i="14"/>
  <c r="S435" i="14"/>
  <c r="U435" i="14"/>
  <c r="V435" i="14"/>
  <c r="W435" i="14"/>
  <c r="X435" i="14"/>
  <c r="Y435" i="14"/>
  <c r="Z435" i="14"/>
  <c r="AB435" i="14"/>
  <c r="AC435" i="14"/>
  <c r="AE435" i="14"/>
  <c r="AF435" i="14"/>
  <c r="AG435" i="14"/>
  <c r="C436" i="14"/>
  <c r="M436" i="14"/>
  <c r="N436" i="14"/>
  <c r="O436" i="14"/>
  <c r="P436" i="14"/>
  <c r="Q436" i="14"/>
  <c r="R436" i="14"/>
  <c r="S436" i="14"/>
  <c r="U436" i="14"/>
  <c r="V436" i="14"/>
  <c r="W436" i="14"/>
  <c r="X436" i="14"/>
  <c r="Y436" i="14"/>
  <c r="Z436" i="14"/>
  <c r="AB436" i="14"/>
  <c r="AC436" i="14"/>
  <c r="AE436" i="14"/>
  <c r="AF436" i="14"/>
  <c r="AG436" i="14"/>
  <c r="C437" i="14"/>
  <c r="M437" i="14"/>
  <c r="N437" i="14"/>
  <c r="O437" i="14"/>
  <c r="P437" i="14"/>
  <c r="Q437" i="14"/>
  <c r="R437" i="14"/>
  <c r="S437" i="14"/>
  <c r="U437" i="14"/>
  <c r="V437" i="14"/>
  <c r="W437" i="14"/>
  <c r="X437" i="14"/>
  <c r="Y437" i="14"/>
  <c r="Z437" i="14"/>
  <c r="AB437" i="14"/>
  <c r="AC437" i="14"/>
  <c r="AE437" i="14"/>
  <c r="AF437" i="14"/>
  <c r="AG437" i="14"/>
  <c r="C438" i="14"/>
  <c r="M438" i="14"/>
  <c r="N438" i="14"/>
  <c r="O438" i="14"/>
  <c r="P438" i="14"/>
  <c r="Q438" i="14"/>
  <c r="R438" i="14"/>
  <c r="S438" i="14"/>
  <c r="U438" i="14"/>
  <c r="V438" i="14"/>
  <c r="W438" i="14"/>
  <c r="X438" i="14"/>
  <c r="Y438" i="14"/>
  <c r="Z438" i="14"/>
  <c r="AB438" i="14"/>
  <c r="AC438" i="14"/>
  <c r="AE438" i="14"/>
  <c r="AF438" i="14"/>
  <c r="AG438" i="14"/>
  <c r="C439" i="14"/>
  <c r="M439" i="14"/>
  <c r="N439" i="14"/>
  <c r="O439" i="14"/>
  <c r="P439" i="14"/>
  <c r="Q439" i="14"/>
  <c r="R439" i="14"/>
  <c r="S439" i="14"/>
  <c r="U439" i="14"/>
  <c r="V439" i="14"/>
  <c r="W439" i="14"/>
  <c r="X439" i="14"/>
  <c r="Y439" i="14"/>
  <c r="Z439" i="14"/>
  <c r="AB439" i="14"/>
  <c r="AC439" i="14"/>
  <c r="AE439" i="14"/>
  <c r="AF439" i="14"/>
  <c r="AG439" i="14"/>
  <c r="C440" i="14"/>
  <c r="M440" i="14"/>
  <c r="N440" i="14"/>
  <c r="O440" i="14"/>
  <c r="P440" i="14"/>
  <c r="Q440" i="14"/>
  <c r="R440" i="14"/>
  <c r="S440" i="14"/>
  <c r="U440" i="14"/>
  <c r="V440" i="14"/>
  <c r="W440" i="14"/>
  <c r="X440" i="14"/>
  <c r="Y440" i="14"/>
  <c r="Z440" i="14"/>
  <c r="AB440" i="14"/>
  <c r="AC440" i="14"/>
  <c r="AE440" i="14"/>
  <c r="AF440" i="14"/>
  <c r="AG440" i="14"/>
  <c r="C441" i="14"/>
  <c r="M441" i="14"/>
  <c r="N441" i="14"/>
  <c r="O441" i="14"/>
  <c r="P441" i="14"/>
  <c r="Q441" i="14"/>
  <c r="R441" i="14"/>
  <c r="S441" i="14"/>
  <c r="U441" i="14"/>
  <c r="V441" i="14"/>
  <c r="W441" i="14"/>
  <c r="X441" i="14"/>
  <c r="Y441" i="14"/>
  <c r="Z441" i="14"/>
  <c r="AB441" i="14"/>
  <c r="AC441" i="14"/>
  <c r="AE441" i="14"/>
  <c r="AF441" i="14"/>
  <c r="AG441" i="14"/>
  <c r="M442" i="14"/>
  <c r="N442" i="14"/>
  <c r="O442" i="14"/>
  <c r="P442" i="14"/>
  <c r="Q442" i="14"/>
  <c r="R442" i="14"/>
  <c r="S442" i="14"/>
  <c r="U442" i="14"/>
  <c r="V442" i="14"/>
  <c r="W442" i="14"/>
  <c r="X442" i="14"/>
  <c r="Y442" i="14"/>
  <c r="Z442" i="14"/>
  <c r="AB442" i="14"/>
  <c r="AC442" i="14"/>
  <c r="AE442" i="14"/>
  <c r="AF442" i="14"/>
  <c r="AG442" i="14"/>
  <c r="M443" i="14"/>
  <c r="N443" i="14"/>
  <c r="O443" i="14"/>
  <c r="P443" i="14"/>
  <c r="Q443" i="14"/>
  <c r="R443" i="14"/>
  <c r="S443" i="14"/>
  <c r="U443" i="14"/>
  <c r="V443" i="14"/>
  <c r="W443" i="14"/>
  <c r="X443" i="14"/>
  <c r="Y443" i="14"/>
  <c r="Z443" i="14"/>
  <c r="AB443" i="14"/>
  <c r="AC443" i="14"/>
  <c r="AE443" i="14"/>
  <c r="AF443" i="14"/>
  <c r="AG443" i="14"/>
  <c r="M444" i="14"/>
  <c r="N444" i="14"/>
  <c r="O444" i="14"/>
  <c r="P444" i="14"/>
  <c r="Q444" i="14"/>
  <c r="R444" i="14"/>
  <c r="S444" i="14"/>
  <c r="U444" i="14"/>
  <c r="V444" i="14"/>
  <c r="W444" i="14"/>
  <c r="X444" i="14"/>
  <c r="Y444" i="14"/>
  <c r="Z444" i="14"/>
  <c r="AB444" i="14"/>
  <c r="AC444" i="14"/>
  <c r="AE444" i="14"/>
  <c r="AF444" i="14"/>
  <c r="AG444" i="14"/>
  <c r="M445" i="14"/>
  <c r="N445" i="14"/>
  <c r="O445" i="14"/>
  <c r="P445" i="14"/>
  <c r="Q445" i="14"/>
  <c r="R445" i="14"/>
  <c r="S445" i="14"/>
  <c r="U445" i="14"/>
  <c r="V445" i="14"/>
  <c r="W445" i="14"/>
  <c r="X445" i="14"/>
  <c r="Y445" i="14"/>
  <c r="Z445" i="14"/>
  <c r="AB445" i="14"/>
  <c r="AC445" i="14"/>
  <c r="AE445" i="14"/>
  <c r="AF445" i="14"/>
  <c r="AG445" i="14"/>
  <c r="M446" i="14"/>
  <c r="N446" i="14"/>
  <c r="O446" i="14"/>
  <c r="P446" i="14"/>
  <c r="Q446" i="14"/>
  <c r="R446" i="14"/>
  <c r="S446" i="14"/>
  <c r="U446" i="14"/>
  <c r="V446" i="14"/>
  <c r="W446" i="14"/>
  <c r="X446" i="14"/>
  <c r="Y446" i="14"/>
  <c r="Z446" i="14"/>
  <c r="AB446" i="14"/>
  <c r="AC446" i="14"/>
  <c r="AE446" i="14"/>
  <c r="AF446" i="14"/>
  <c r="AG446" i="14"/>
  <c r="M447" i="14"/>
  <c r="N447" i="14"/>
  <c r="O447" i="14"/>
  <c r="P447" i="14"/>
  <c r="Q447" i="14"/>
  <c r="R447" i="14"/>
  <c r="S447" i="14"/>
  <c r="U447" i="14"/>
  <c r="V447" i="14"/>
  <c r="W447" i="14"/>
  <c r="X447" i="14"/>
  <c r="Y447" i="14"/>
  <c r="Z447" i="14"/>
  <c r="AB447" i="14"/>
  <c r="AC447" i="14"/>
  <c r="AE447" i="14"/>
  <c r="AF447" i="14"/>
  <c r="AG447" i="14"/>
  <c r="M448" i="14"/>
  <c r="N448" i="14"/>
  <c r="O448" i="14"/>
  <c r="P448" i="14"/>
  <c r="Q448" i="14"/>
  <c r="R448" i="14"/>
  <c r="S448" i="14"/>
  <c r="U448" i="14"/>
  <c r="V448" i="14"/>
  <c r="W448" i="14"/>
  <c r="X448" i="14"/>
  <c r="Y448" i="14"/>
  <c r="Z448" i="14"/>
  <c r="AB448" i="14"/>
  <c r="AC448" i="14"/>
  <c r="AE448" i="14"/>
  <c r="AF448" i="14"/>
  <c r="AG448" i="14"/>
  <c r="M449" i="14"/>
  <c r="N449" i="14"/>
  <c r="O449" i="14"/>
  <c r="P449" i="14"/>
  <c r="Q449" i="14"/>
  <c r="R449" i="14"/>
  <c r="S449" i="14"/>
  <c r="U449" i="14"/>
  <c r="V449" i="14"/>
  <c r="W449" i="14"/>
  <c r="X449" i="14"/>
  <c r="Y449" i="14"/>
  <c r="Z449" i="14"/>
  <c r="AB449" i="14"/>
  <c r="AC449" i="14"/>
  <c r="AE449" i="14"/>
  <c r="AF449" i="14"/>
  <c r="AG449" i="14"/>
  <c r="M450" i="14"/>
  <c r="N450" i="14"/>
  <c r="O450" i="14"/>
  <c r="P450" i="14"/>
  <c r="Q450" i="14"/>
  <c r="R450" i="14"/>
  <c r="S450" i="14"/>
  <c r="U450" i="14"/>
  <c r="V450" i="14"/>
  <c r="W450" i="14"/>
  <c r="X450" i="14"/>
  <c r="Y450" i="14"/>
  <c r="Z450" i="14"/>
  <c r="AB450" i="14"/>
  <c r="AC450" i="14"/>
  <c r="AE450" i="14"/>
  <c r="AF450" i="14"/>
  <c r="AG450" i="14"/>
  <c r="M451" i="14"/>
  <c r="N451" i="14"/>
  <c r="O451" i="14"/>
  <c r="P451" i="14"/>
  <c r="Q451" i="14"/>
  <c r="R451" i="14"/>
  <c r="S451" i="14"/>
  <c r="U451" i="14"/>
  <c r="V451" i="14"/>
  <c r="W451" i="14"/>
  <c r="X451" i="14"/>
  <c r="Y451" i="14"/>
  <c r="Z451" i="14"/>
  <c r="AB451" i="14"/>
  <c r="AC451" i="14"/>
  <c r="AE451" i="14"/>
  <c r="AF451" i="14"/>
  <c r="AG451" i="14"/>
  <c r="M452" i="14"/>
  <c r="N452" i="14"/>
  <c r="O452" i="14"/>
  <c r="P452" i="14"/>
  <c r="Q452" i="14"/>
  <c r="R452" i="14"/>
  <c r="S452" i="14"/>
  <c r="U452" i="14"/>
  <c r="V452" i="14"/>
  <c r="W452" i="14"/>
  <c r="X452" i="14"/>
  <c r="Y452" i="14"/>
  <c r="Z452" i="14"/>
  <c r="AB452" i="14"/>
  <c r="AC452" i="14"/>
  <c r="AE452" i="14"/>
  <c r="AF452" i="14"/>
  <c r="AG452" i="14"/>
  <c r="M453" i="14"/>
  <c r="N453" i="14"/>
  <c r="O453" i="14"/>
  <c r="P453" i="14"/>
  <c r="Q453" i="14"/>
  <c r="R453" i="14"/>
  <c r="S453" i="14"/>
  <c r="U453" i="14"/>
  <c r="V453" i="14"/>
  <c r="W453" i="14"/>
  <c r="X453" i="14"/>
  <c r="Y453" i="14"/>
  <c r="Z453" i="14"/>
  <c r="AB453" i="14"/>
  <c r="AC453" i="14"/>
  <c r="AE453" i="14"/>
  <c r="AF453" i="14"/>
  <c r="AG453" i="14"/>
  <c r="M454" i="14"/>
  <c r="N454" i="14"/>
  <c r="O454" i="14"/>
  <c r="P454" i="14"/>
  <c r="Q454" i="14"/>
  <c r="R454" i="14"/>
  <c r="S454" i="14"/>
  <c r="U454" i="14"/>
  <c r="V454" i="14"/>
  <c r="W454" i="14"/>
  <c r="X454" i="14"/>
  <c r="Y454" i="14"/>
  <c r="Z454" i="14"/>
  <c r="AB454" i="14"/>
  <c r="AC454" i="14"/>
  <c r="AE454" i="14"/>
  <c r="AF454" i="14"/>
  <c r="AG454" i="14"/>
  <c r="M455" i="14"/>
  <c r="N455" i="14"/>
  <c r="O455" i="14"/>
  <c r="P455" i="14"/>
  <c r="Q455" i="14"/>
  <c r="R455" i="14"/>
  <c r="S455" i="14"/>
  <c r="U455" i="14"/>
  <c r="V455" i="14"/>
  <c r="W455" i="14"/>
  <c r="X455" i="14"/>
  <c r="Y455" i="14"/>
  <c r="Z455" i="14"/>
  <c r="AB455" i="14"/>
  <c r="AC455" i="14"/>
  <c r="AE455" i="14"/>
  <c r="AF455" i="14"/>
  <c r="AG455" i="14"/>
  <c r="M456" i="14"/>
  <c r="N456" i="14"/>
  <c r="O456" i="14"/>
  <c r="P456" i="14"/>
  <c r="Q456" i="14"/>
  <c r="R456" i="14"/>
  <c r="S456" i="14"/>
  <c r="U456" i="14"/>
  <c r="V456" i="14"/>
  <c r="W456" i="14"/>
  <c r="X456" i="14"/>
  <c r="Y456" i="14"/>
  <c r="Z456" i="14"/>
  <c r="AB456" i="14"/>
  <c r="AC456" i="14"/>
  <c r="AE456" i="14"/>
  <c r="AF456" i="14"/>
  <c r="AG456" i="14"/>
  <c r="M457" i="14"/>
  <c r="N457" i="14"/>
  <c r="O457" i="14"/>
  <c r="P457" i="14"/>
  <c r="Q457" i="14"/>
  <c r="R457" i="14"/>
  <c r="S457" i="14"/>
  <c r="U457" i="14"/>
  <c r="V457" i="14"/>
  <c r="W457" i="14"/>
  <c r="X457" i="14"/>
  <c r="Y457" i="14"/>
  <c r="Z457" i="14"/>
  <c r="AB457" i="14"/>
  <c r="AC457" i="14"/>
  <c r="AE457" i="14"/>
  <c r="AF457" i="14"/>
  <c r="AG457" i="14"/>
  <c r="M458" i="14"/>
  <c r="N458" i="14"/>
  <c r="O458" i="14"/>
  <c r="P458" i="14"/>
  <c r="Q458" i="14"/>
  <c r="R458" i="14"/>
  <c r="S458" i="14"/>
  <c r="U458" i="14"/>
  <c r="V458" i="14"/>
  <c r="W458" i="14"/>
  <c r="X458" i="14"/>
  <c r="Y458" i="14"/>
  <c r="Z458" i="14"/>
  <c r="AB458" i="14"/>
  <c r="AC458" i="14"/>
  <c r="AE458" i="14"/>
  <c r="AF458" i="14"/>
  <c r="AG458" i="14"/>
  <c r="M459" i="14"/>
  <c r="N459" i="14"/>
  <c r="O459" i="14"/>
  <c r="P459" i="14"/>
  <c r="Q459" i="14"/>
  <c r="R459" i="14"/>
  <c r="S459" i="14"/>
  <c r="U459" i="14"/>
  <c r="V459" i="14"/>
  <c r="W459" i="14"/>
  <c r="X459" i="14"/>
  <c r="Y459" i="14"/>
  <c r="Z459" i="14"/>
  <c r="AB459" i="14"/>
  <c r="AC459" i="14"/>
  <c r="AE459" i="14"/>
  <c r="AF459" i="14"/>
  <c r="AG459" i="14"/>
  <c r="M460" i="14"/>
  <c r="N460" i="14"/>
  <c r="O460" i="14"/>
  <c r="P460" i="14"/>
  <c r="Q460" i="14"/>
  <c r="R460" i="14"/>
  <c r="S460" i="14"/>
  <c r="U460" i="14"/>
  <c r="V460" i="14"/>
  <c r="W460" i="14"/>
  <c r="X460" i="14"/>
  <c r="Y460" i="14"/>
  <c r="Z460" i="14"/>
  <c r="AB460" i="14"/>
  <c r="AC460" i="14"/>
  <c r="AE460" i="14"/>
  <c r="AF460" i="14"/>
  <c r="AG460" i="14"/>
  <c r="M461" i="14"/>
  <c r="N461" i="14"/>
  <c r="O461" i="14"/>
  <c r="P461" i="14"/>
  <c r="Q461" i="14"/>
  <c r="R461" i="14"/>
  <c r="S461" i="14"/>
  <c r="U461" i="14"/>
  <c r="V461" i="14"/>
  <c r="W461" i="14"/>
  <c r="X461" i="14"/>
  <c r="Y461" i="14"/>
  <c r="Z461" i="14"/>
  <c r="AB461" i="14"/>
  <c r="AC461" i="14"/>
  <c r="AE461" i="14"/>
  <c r="AF461" i="14"/>
  <c r="AG461" i="14"/>
  <c r="M462" i="14"/>
  <c r="N462" i="14"/>
  <c r="O462" i="14"/>
  <c r="P462" i="14"/>
  <c r="Q462" i="14"/>
  <c r="R462" i="14"/>
  <c r="S462" i="14"/>
  <c r="U462" i="14"/>
  <c r="V462" i="14"/>
  <c r="W462" i="14"/>
  <c r="X462" i="14"/>
  <c r="Y462" i="14"/>
  <c r="Z462" i="14"/>
  <c r="AB462" i="14"/>
  <c r="AC462" i="14"/>
  <c r="AE462" i="14"/>
  <c r="AF462" i="14"/>
  <c r="AG462" i="14"/>
  <c r="M463" i="14"/>
  <c r="N463" i="14"/>
  <c r="O463" i="14"/>
  <c r="P463" i="14"/>
  <c r="Q463" i="14"/>
  <c r="R463" i="14"/>
  <c r="S463" i="14"/>
  <c r="U463" i="14"/>
  <c r="V463" i="14"/>
  <c r="W463" i="14"/>
  <c r="X463" i="14"/>
  <c r="Y463" i="14"/>
  <c r="Z463" i="14"/>
  <c r="AB463" i="14"/>
  <c r="AC463" i="14"/>
  <c r="AE463" i="14"/>
  <c r="AF463" i="14"/>
  <c r="AG463" i="14"/>
  <c r="M464" i="14"/>
  <c r="N464" i="14"/>
  <c r="O464" i="14"/>
  <c r="P464" i="14"/>
  <c r="Q464" i="14"/>
  <c r="R464" i="14"/>
  <c r="S464" i="14"/>
  <c r="U464" i="14"/>
  <c r="V464" i="14"/>
  <c r="W464" i="14"/>
  <c r="X464" i="14"/>
  <c r="Y464" i="14"/>
  <c r="Z464" i="14"/>
  <c r="AB464" i="14"/>
  <c r="AC464" i="14"/>
  <c r="AE464" i="14"/>
  <c r="AF464" i="14"/>
  <c r="AG464" i="14"/>
  <c r="M465" i="14"/>
  <c r="N465" i="14"/>
  <c r="O465" i="14"/>
  <c r="P465" i="14"/>
  <c r="Q465" i="14"/>
  <c r="R465" i="14"/>
  <c r="S465" i="14"/>
  <c r="U465" i="14"/>
  <c r="V465" i="14"/>
  <c r="W465" i="14"/>
  <c r="X465" i="14"/>
  <c r="Y465" i="14"/>
  <c r="Z465" i="14"/>
  <c r="AB465" i="14"/>
  <c r="AC465" i="14"/>
  <c r="AE465" i="14"/>
  <c r="AF465" i="14"/>
  <c r="AG465" i="14"/>
  <c r="M466" i="14"/>
  <c r="N466" i="14"/>
  <c r="O466" i="14"/>
  <c r="P466" i="14"/>
  <c r="Q466" i="14"/>
  <c r="R466" i="14"/>
  <c r="S466" i="14"/>
  <c r="U466" i="14"/>
  <c r="V466" i="14"/>
  <c r="W466" i="14"/>
  <c r="X466" i="14"/>
  <c r="Y466" i="14"/>
  <c r="Z466" i="14"/>
  <c r="AB466" i="14"/>
  <c r="AC466" i="14"/>
  <c r="AE466" i="14"/>
  <c r="AF466" i="14"/>
  <c r="AG466" i="14"/>
  <c r="D467" i="14"/>
  <c r="I467" i="14"/>
  <c r="N467" i="14"/>
  <c r="O467" i="14"/>
  <c r="P467" i="14"/>
  <c r="Q467" i="14"/>
  <c r="R467" i="14"/>
  <c r="S467" i="14"/>
  <c r="U467" i="14"/>
  <c r="V467" i="14"/>
  <c r="W467" i="14"/>
  <c r="X467" i="14"/>
  <c r="Y467" i="14"/>
  <c r="Z467" i="14"/>
  <c r="AE467" i="14"/>
  <c r="AF467" i="14"/>
  <c r="AG467" i="14"/>
  <c r="AE468" i="14"/>
  <c r="AF468" i="14"/>
  <c r="AG468" i="14"/>
  <c r="C469" i="14"/>
  <c r="N469" i="14"/>
  <c r="O469" i="14"/>
  <c r="P469" i="14"/>
  <c r="Q469" i="14"/>
  <c r="R469" i="14"/>
  <c r="S469" i="14"/>
  <c r="U469" i="14"/>
  <c r="V469" i="14"/>
  <c r="W469" i="14"/>
  <c r="X469" i="14"/>
  <c r="Y469" i="14"/>
  <c r="Z469" i="14"/>
  <c r="AB469" i="14"/>
  <c r="AC469" i="14"/>
  <c r="AE469" i="14"/>
  <c r="AF469" i="14"/>
  <c r="AG469" i="14"/>
  <c r="C470" i="14"/>
  <c r="M470" i="14"/>
  <c r="N470" i="14"/>
  <c r="O470" i="14"/>
  <c r="P470" i="14"/>
  <c r="Q470" i="14"/>
  <c r="R470" i="14"/>
  <c r="S470" i="14"/>
  <c r="U470" i="14"/>
  <c r="V470" i="14"/>
  <c r="W470" i="14"/>
  <c r="X470" i="14"/>
  <c r="Y470" i="14"/>
  <c r="Z470" i="14"/>
  <c r="AB470" i="14"/>
  <c r="AC470" i="14"/>
  <c r="AE470" i="14"/>
  <c r="AF470" i="14"/>
  <c r="AG470" i="14"/>
  <c r="C471" i="14"/>
  <c r="M471" i="14"/>
  <c r="N471" i="14"/>
  <c r="O471" i="14"/>
  <c r="P471" i="14"/>
  <c r="Q471" i="14"/>
  <c r="R471" i="14"/>
  <c r="S471" i="14"/>
  <c r="U471" i="14"/>
  <c r="V471" i="14"/>
  <c r="W471" i="14"/>
  <c r="X471" i="14"/>
  <c r="Y471" i="14"/>
  <c r="Z471" i="14"/>
  <c r="AB471" i="14"/>
  <c r="AC471" i="14"/>
  <c r="AE471" i="14"/>
  <c r="AF471" i="14"/>
  <c r="AG471" i="14"/>
  <c r="C472" i="14"/>
  <c r="M472" i="14"/>
  <c r="N472" i="14"/>
  <c r="O472" i="14"/>
  <c r="P472" i="14"/>
  <c r="Q472" i="14"/>
  <c r="R472" i="14"/>
  <c r="S472" i="14"/>
  <c r="U472" i="14"/>
  <c r="V472" i="14"/>
  <c r="W472" i="14"/>
  <c r="X472" i="14"/>
  <c r="Y472" i="14"/>
  <c r="Z472" i="14"/>
  <c r="AB472" i="14"/>
  <c r="AC472" i="14"/>
  <c r="AE472" i="14"/>
  <c r="AF472" i="14"/>
  <c r="AG472" i="14"/>
  <c r="C473" i="14"/>
  <c r="M473" i="14"/>
  <c r="N473" i="14"/>
  <c r="O473" i="14"/>
  <c r="P473" i="14"/>
  <c r="Q473" i="14"/>
  <c r="R473" i="14"/>
  <c r="S473" i="14"/>
  <c r="U473" i="14"/>
  <c r="V473" i="14"/>
  <c r="W473" i="14"/>
  <c r="X473" i="14"/>
  <c r="Y473" i="14"/>
  <c r="Z473" i="14"/>
  <c r="AB473" i="14"/>
  <c r="AC473" i="14"/>
  <c r="AE473" i="14"/>
  <c r="AF473" i="14"/>
  <c r="AG473" i="14"/>
  <c r="C474" i="14"/>
  <c r="M474" i="14"/>
  <c r="N474" i="14"/>
  <c r="O474" i="14"/>
  <c r="P474" i="14"/>
  <c r="Q474" i="14"/>
  <c r="R474" i="14"/>
  <c r="S474" i="14"/>
  <c r="U474" i="14"/>
  <c r="V474" i="14"/>
  <c r="W474" i="14"/>
  <c r="X474" i="14"/>
  <c r="Y474" i="14"/>
  <c r="Z474" i="14"/>
  <c r="AB474" i="14"/>
  <c r="AC474" i="14"/>
  <c r="AE474" i="14"/>
  <c r="AF474" i="14"/>
  <c r="AG474" i="14"/>
  <c r="C475" i="14"/>
  <c r="M475" i="14"/>
  <c r="N475" i="14"/>
  <c r="O475" i="14"/>
  <c r="P475" i="14"/>
  <c r="Q475" i="14"/>
  <c r="R475" i="14"/>
  <c r="S475" i="14"/>
  <c r="U475" i="14"/>
  <c r="V475" i="14"/>
  <c r="W475" i="14"/>
  <c r="X475" i="14"/>
  <c r="Y475" i="14"/>
  <c r="Z475" i="14"/>
  <c r="AB475" i="14"/>
  <c r="AC475" i="14"/>
  <c r="AE475" i="14"/>
  <c r="AF475" i="14"/>
  <c r="AG475" i="14"/>
  <c r="C476" i="14"/>
  <c r="M476" i="14"/>
  <c r="N476" i="14"/>
  <c r="O476" i="14"/>
  <c r="P476" i="14"/>
  <c r="Q476" i="14"/>
  <c r="R476" i="14"/>
  <c r="S476" i="14"/>
  <c r="U476" i="14"/>
  <c r="V476" i="14"/>
  <c r="W476" i="14"/>
  <c r="X476" i="14"/>
  <c r="Y476" i="14"/>
  <c r="Z476" i="14"/>
  <c r="AB476" i="14"/>
  <c r="AC476" i="14"/>
  <c r="AE476" i="14"/>
  <c r="AF476" i="14"/>
  <c r="AG476" i="14"/>
  <c r="C477" i="14"/>
  <c r="M477" i="14"/>
  <c r="N477" i="14"/>
  <c r="O477" i="14"/>
  <c r="P477" i="14"/>
  <c r="Q477" i="14"/>
  <c r="R477" i="14"/>
  <c r="S477" i="14"/>
  <c r="U477" i="14"/>
  <c r="V477" i="14"/>
  <c r="W477" i="14"/>
  <c r="X477" i="14"/>
  <c r="Y477" i="14"/>
  <c r="Z477" i="14"/>
  <c r="AB477" i="14"/>
  <c r="AC477" i="14"/>
  <c r="AE477" i="14"/>
  <c r="AF477" i="14"/>
  <c r="AG477" i="14"/>
  <c r="C478" i="14"/>
  <c r="M478" i="14"/>
  <c r="N478" i="14"/>
  <c r="O478" i="14"/>
  <c r="P478" i="14"/>
  <c r="Q478" i="14"/>
  <c r="R478" i="14"/>
  <c r="S478" i="14"/>
  <c r="U478" i="14"/>
  <c r="V478" i="14"/>
  <c r="W478" i="14"/>
  <c r="X478" i="14"/>
  <c r="Y478" i="14"/>
  <c r="Z478" i="14"/>
  <c r="AB478" i="14"/>
  <c r="AC478" i="14"/>
  <c r="AE478" i="14"/>
  <c r="AF478" i="14"/>
  <c r="AG478" i="14"/>
  <c r="C479" i="14"/>
  <c r="M479" i="14"/>
  <c r="N479" i="14"/>
  <c r="O479" i="14"/>
  <c r="P479" i="14"/>
  <c r="Q479" i="14"/>
  <c r="R479" i="14"/>
  <c r="S479" i="14"/>
  <c r="U479" i="14"/>
  <c r="V479" i="14"/>
  <c r="W479" i="14"/>
  <c r="X479" i="14"/>
  <c r="Y479" i="14"/>
  <c r="Z479" i="14"/>
  <c r="AB479" i="14"/>
  <c r="AC479" i="14"/>
  <c r="AE479" i="14"/>
  <c r="AF479" i="14"/>
  <c r="AG479" i="14"/>
  <c r="M480" i="14"/>
  <c r="N480" i="14"/>
  <c r="O480" i="14"/>
  <c r="P480" i="14"/>
  <c r="Q480" i="14"/>
  <c r="R480" i="14"/>
  <c r="S480" i="14"/>
  <c r="U480" i="14"/>
  <c r="V480" i="14"/>
  <c r="W480" i="14"/>
  <c r="X480" i="14"/>
  <c r="Y480" i="14"/>
  <c r="Z480" i="14"/>
  <c r="AB480" i="14"/>
  <c r="AC480" i="14"/>
  <c r="AE480" i="14"/>
  <c r="AF480" i="14"/>
  <c r="AG480" i="14"/>
  <c r="M481" i="14"/>
  <c r="N481" i="14"/>
  <c r="O481" i="14"/>
  <c r="P481" i="14"/>
  <c r="Q481" i="14"/>
  <c r="R481" i="14"/>
  <c r="S481" i="14"/>
  <c r="U481" i="14"/>
  <c r="V481" i="14"/>
  <c r="W481" i="14"/>
  <c r="X481" i="14"/>
  <c r="Y481" i="14"/>
  <c r="Z481" i="14"/>
  <c r="AB481" i="14"/>
  <c r="AC481" i="14"/>
  <c r="AE481" i="14"/>
  <c r="AF481" i="14"/>
  <c r="AG481" i="14"/>
  <c r="M482" i="14"/>
  <c r="N482" i="14"/>
  <c r="O482" i="14"/>
  <c r="P482" i="14"/>
  <c r="Q482" i="14"/>
  <c r="R482" i="14"/>
  <c r="S482" i="14"/>
  <c r="U482" i="14"/>
  <c r="V482" i="14"/>
  <c r="W482" i="14"/>
  <c r="X482" i="14"/>
  <c r="Y482" i="14"/>
  <c r="Z482" i="14"/>
  <c r="AB482" i="14"/>
  <c r="AC482" i="14"/>
  <c r="AE482" i="14"/>
  <c r="AF482" i="14"/>
  <c r="AG482" i="14"/>
  <c r="M483" i="14"/>
  <c r="N483" i="14"/>
  <c r="O483" i="14"/>
  <c r="P483" i="14"/>
  <c r="Q483" i="14"/>
  <c r="R483" i="14"/>
  <c r="S483" i="14"/>
  <c r="U483" i="14"/>
  <c r="V483" i="14"/>
  <c r="W483" i="14"/>
  <c r="X483" i="14"/>
  <c r="Y483" i="14"/>
  <c r="Z483" i="14"/>
  <c r="AB483" i="14"/>
  <c r="AC483" i="14"/>
  <c r="AE483" i="14"/>
  <c r="AF483" i="14"/>
  <c r="AG483" i="14"/>
  <c r="M484" i="14"/>
  <c r="N484" i="14"/>
  <c r="O484" i="14"/>
  <c r="P484" i="14"/>
  <c r="Q484" i="14"/>
  <c r="R484" i="14"/>
  <c r="S484" i="14"/>
  <c r="U484" i="14"/>
  <c r="V484" i="14"/>
  <c r="W484" i="14"/>
  <c r="X484" i="14"/>
  <c r="Y484" i="14"/>
  <c r="Z484" i="14"/>
  <c r="AB484" i="14"/>
  <c r="AC484" i="14"/>
  <c r="AE484" i="14"/>
  <c r="AF484" i="14"/>
  <c r="AG484" i="14"/>
  <c r="M485" i="14"/>
  <c r="N485" i="14"/>
  <c r="O485" i="14"/>
  <c r="P485" i="14"/>
  <c r="Q485" i="14"/>
  <c r="R485" i="14"/>
  <c r="S485" i="14"/>
  <c r="U485" i="14"/>
  <c r="V485" i="14"/>
  <c r="W485" i="14"/>
  <c r="X485" i="14"/>
  <c r="Y485" i="14"/>
  <c r="Z485" i="14"/>
  <c r="AB485" i="14"/>
  <c r="AC485" i="14"/>
  <c r="AE485" i="14"/>
  <c r="AF485" i="14"/>
  <c r="AG485" i="14"/>
  <c r="M486" i="14"/>
  <c r="N486" i="14"/>
  <c r="O486" i="14"/>
  <c r="P486" i="14"/>
  <c r="Q486" i="14"/>
  <c r="R486" i="14"/>
  <c r="S486" i="14"/>
  <c r="U486" i="14"/>
  <c r="V486" i="14"/>
  <c r="W486" i="14"/>
  <c r="X486" i="14"/>
  <c r="Y486" i="14"/>
  <c r="Z486" i="14"/>
  <c r="AB486" i="14"/>
  <c r="AC486" i="14"/>
  <c r="AE486" i="14"/>
  <c r="AF486" i="14"/>
  <c r="AG486" i="14"/>
  <c r="M487" i="14"/>
  <c r="N487" i="14"/>
  <c r="O487" i="14"/>
  <c r="P487" i="14"/>
  <c r="Q487" i="14"/>
  <c r="R487" i="14"/>
  <c r="S487" i="14"/>
  <c r="U487" i="14"/>
  <c r="V487" i="14"/>
  <c r="W487" i="14"/>
  <c r="X487" i="14"/>
  <c r="Y487" i="14"/>
  <c r="Z487" i="14"/>
  <c r="AB487" i="14"/>
  <c r="AC487" i="14"/>
  <c r="AE487" i="14"/>
  <c r="AF487" i="14"/>
  <c r="AG487" i="14"/>
  <c r="M488" i="14"/>
  <c r="N488" i="14"/>
  <c r="O488" i="14"/>
  <c r="P488" i="14"/>
  <c r="Q488" i="14"/>
  <c r="R488" i="14"/>
  <c r="S488" i="14"/>
  <c r="U488" i="14"/>
  <c r="V488" i="14"/>
  <c r="W488" i="14"/>
  <c r="X488" i="14"/>
  <c r="Y488" i="14"/>
  <c r="Z488" i="14"/>
  <c r="AB488" i="14"/>
  <c r="AC488" i="14"/>
  <c r="AE488" i="14"/>
  <c r="AF488" i="14"/>
  <c r="AG488" i="14"/>
  <c r="M489" i="14"/>
  <c r="N489" i="14"/>
  <c r="O489" i="14"/>
  <c r="P489" i="14"/>
  <c r="Q489" i="14"/>
  <c r="R489" i="14"/>
  <c r="S489" i="14"/>
  <c r="U489" i="14"/>
  <c r="V489" i="14"/>
  <c r="W489" i="14"/>
  <c r="X489" i="14"/>
  <c r="Y489" i="14"/>
  <c r="Z489" i="14"/>
  <c r="AB489" i="14"/>
  <c r="AC489" i="14"/>
  <c r="AE489" i="14"/>
  <c r="AF489" i="14"/>
  <c r="AG489" i="14"/>
  <c r="M490" i="14"/>
  <c r="N490" i="14"/>
  <c r="O490" i="14"/>
  <c r="P490" i="14"/>
  <c r="Q490" i="14"/>
  <c r="R490" i="14"/>
  <c r="S490" i="14"/>
  <c r="U490" i="14"/>
  <c r="V490" i="14"/>
  <c r="W490" i="14"/>
  <c r="X490" i="14"/>
  <c r="Y490" i="14"/>
  <c r="Z490" i="14"/>
  <c r="AB490" i="14"/>
  <c r="AC490" i="14"/>
  <c r="AE490" i="14"/>
  <c r="AF490" i="14"/>
  <c r="AG490" i="14"/>
  <c r="M491" i="14"/>
  <c r="N491" i="14"/>
  <c r="O491" i="14"/>
  <c r="P491" i="14"/>
  <c r="Q491" i="14"/>
  <c r="R491" i="14"/>
  <c r="S491" i="14"/>
  <c r="U491" i="14"/>
  <c r="V491" i="14"/>
  <c r="W491" i="14"/>
  <c r="X491" i="14"/>
  <c r="Y491" i="14"/>
  <c r="Z491" i="14"/>
  <c r="AB491" i="14"/>
  <c r="AC491" i="14"/>
  <c r="AE491" i="14"/>
  <c r="AF491" i="14"/>
  <c r="AG491" i="14"/>
  <c r="M492" i="14"/>
  <c r="N492" i="14"/>
  <c r="O492" i="14"/>
  <c r="P492" i="14"/>
  <c r="Q492" i="14"/>
  <c r="R492" i="14"/>
  <c r="S492" i="14"/>
  <c r="U492" i="14"/>
  <c r="V492" i="14"/>
  <c r="W492" i="14"/>
  <c r="X492" i="14"/>
  <c r="Y492" i="14"/>
  <c r="Z492" i="14"/>
  <c r="AB492" i="14"/>
  <c r="AC492" i="14"/>
  <c r="AE492" i="14"/>
  <c r="AF492" i="14"/>
  <c r="AG492" i="14"/>
  <c r="M493" i="14"/>
  <c r="N493" i="14"/>
  <c r="O493" i="14"/>
  <c r="P493" i="14"/>
  <c r="Q493" i="14"/>
  <c r="R493" i="14"/>
  <c r="S493" i="14"/>
  <c r="U493" i="14"/>
  <c r="V493" i="14"/>
  <c r="W493" i="14"/>
  <c r="X493" i="14"/>
  <c r="Y493" i="14"/>
  <c r="Z493" i="14"/>
  <c r="AB493" i="14"/>
  <c r="AC493" i="14"/>
  <c r="AE493" i="14"/>
  <c r="AF493" i="14"/>
  <c r="AG493" i="14"/>
  <c r="M494" i="14"/>
  <c r="N494" i="14"/>
  <c r="O494" i="14"/>
  <c r="P494" i="14"/>
  <c r="Q494" i="14"/>
  <c r="R494" i="14"/>
  <c r="S494" i="14"/>
  <c r="U494" i="14"/>
  <c r="V494" i="14"/>
  <c r="W494" i="14"/>
  <c r="X494" i="14"/>
  <c r="Y494" i="14"/>
  <c r="Z494" i="14"/>
  <c r="AB494" i="14"/>
  <c r="AC494" i="14"/>
  <c r="AE494" i="14"/>
  <c r="AF494" i="14"/>
  <c r="AG494" i="14"/>
  <c r="M495" i="14"/>
  <c r="N495" i="14"/>
  <c r="O495" i="14"/>
  <c r="P495" i="14"/>
  <c r="Q495" i="14"/>
  <c r="R495" i="14"/>
  <c r="S495" i="14"/>
  <c r="U495" i="14"/>
  <c r="V495" i="14"/>
  <c r="W495" i="14"/>
  <c r="X495" i="14"/>
  <c r="Y495" i="14"/>
  <c r="Z495" i="14"/>
  <c r="AB495" i="14"/>
  <c r="AC495" i="14"/>
  <c r="AE495" i="14"/>
  <c r="AF495" i="14"/>
  <c r="AG495" i="14"/>
  <c r="M496" i="14"/>
  <c r="N496" i="14"/>
  <c r="O496" i="14"/>
  <c r="P496" i="14"/>
  <c r="Q496" i="14"/>
  <c r="R496" i="14"/>
  <c r="S496" i="14"/>
  <c r="U496" i="14"/>
  <c r="V496" i="14"/>
  <c r="W496" i="14"/>
  <c r="X496" i="14"/>
  <c r="Y496" i="14"/>
  <c r="Z496" i="14"/>
  <c r="AB496" i="14"/>
  <c r="AC496" i="14"/>
  <c r="AE496" i="14"/>
  <c r="AF496" i="14"/>
  <c r="AG496" i="14"/>
  <c r="M497" i="14"/>
  <c r="N497" i="14"/>
  <c r="O497" i="14"/>
  <c r="P497" i="14"/>
  <c r="Q497" i="14"/>
  <c r="R497" i="14"/>
  <c r="S497" i="14"/>
  <c r="U497" i="14"/>
  <c r="V497" i="14"/>
  <c r="W497" i="14"/>
  <c r="X497" i="14"/>
  <c r="Y497" i="14"/>
  <c r="Z497" i="14"/>
  <c r="AB497" i="14"/>
  <c r="AC497" i="14"/>
  <c r="AE497" i="14"/>
  <c r="AF497" i="14"/>
  <c r="AG497" i="14"/>
  <c r="M498" i="14"/>
  <c r="N498" i="14"/>
  <c r="O498" i="14"/>
  <c r="P498" i="14"/>
  <c r="Q498" i="14"/>
  <c r="R498" i="14"/>
  <c r="S498" i="14"/>
  <c r="U498" i="14"/>
  <c r="V498" i="14"/>
  <c r="W498" i="14"/>
  <c r="X498" i="14"/>
  <c r="Y498" i="14"/>
  <c r="Z498" i="14"/>
  <c r="AB498" i="14"/>
  <c r="AC498" i="14"/>
  <c r="AE498" i="14"/>
  <c r="AF498" i="14"/>
  <c r="AG498" i="14"/>
  <c r="M499" i="14"/>
  <c r="N499" i="14"/>
  <c r="O499" i="14"/>
  <c r="P499" i="14"/>
  <c r="Q499" i="14"/>
  <c r="R499" i="14"/>
  <c r="S499" i="14"/>
  <c r="U499" i="14"/>
  <c r="V499" i="14"/>
  <c r="W499" i="14"/>
  <c r="X499" i="14"/>
  <c r="Y499" i="14"/>
  <c r="Z499" i="14"/>
  <c r="AB499" i="14"/>
  <c r="AC499" i="14"/>
  <c r="AE499" i="14"/>
  <c r="AF499" i="14"/>
  <c r="AG499" i="14"/>
  <c r="M500" i="14"/>
  <c r="N500" i="14"/>
  <c r="O500" i="14"/>
  <c r="P500" i="14"/>
  <c r="Q500" i="14"/>
  <c r="R500" i="14"/>
  <c r="S500" i="14"/>
  <c r="U500" i="14"/>
  <c r="V500" i="14"/>
  <c r="W500" i="14"/>
  <c r="X500" i="14"/>
  <c r="Y500" i="14"/>
  <c r="Z500" i="14"/>
  <c r="AB500" i="14"/>
  <c r="AC500" i="14"/>
  <c r="AE500" i="14"/>
  <c r="AF500" i="14"/>
  <c r="AG500" i="14"/>
  <c r="M501" i="14"/>
  <c r="N501" i="14"/>
  <c r="O501" i="14"/>
  <c r="P501" i="14"/>
  <c r="Q501" i="14"/>
  <c r="R501" i="14"/>
  <c r="S501" i="14"/>
  <c r="U501" i="14"/>
  <c r="V501" i="14"/>
  <c r="W501" i="14"/>
  <c r="X501" i="14"/>
  <c r="Y501" i="14"/>
  <c r="Z501" i="14"/>
  <c r="AB501" i="14"/>
  <c r="AC501" i="14"/>
  <c r="AE501" i="14"/>
  <c r="AF501" i="14"/>
  <c r="AG501" i="14"/>
  <c r="M502" i="14"/>
  <c r="N502" i="14"/>
  <c r="O502" i="14"/>
  <c r="P502" i="14"/>
  <c r="Q502" i="14"/>
  <c r="R502" i="14"/>
  <c r="S502" i="14"/>
  <c r="U502" i="14"/>
  <c r="V502" i="14"/>
  <c r="W502" i="14"/>
  <c r="X502" i="14"/>
  <c r="Y502" i="14"/>
  <c r="Z502" i="14"/>
  <c r="AB502" i="14"/>
  <c r="AC502" i="14"/>
  <c r="AE502" i="14"/>
  <c r="AF502" i="14"/>
  <c r="AG502" i="14"/>
  <c r="M503" i="14"/>
  <c r="N503" i="14"/>
  <c r="O503" i="14"/>
  <c r="P503" i="14"/>
  <c r="Q503" i="14"/>
  <c r="R503" i="14"/>
  <c r="S503" i="14"/>
  <c r="U503" i="14"/>
  <c r="V503" i="14"/>
  <c r="W503" i="14"/>
  <c r="X503" i="14"/>
  <c r="Y503" i="14"/>
  <c r="Z503" i="14"/>
  <c r="AB503" i="14"/>
  <c r="AC503" i="14"/>
  <c r="AE503" i="14"/>
  <c r="AF503" i="14"/>
  <c r="AG503" i="14"/>
  <c r="M504" i="14"/>
  <c r="N504" i="14"/>
  <c r="O504" i="14"/>
  <c r="P504" i="14"/>
  <c r="Q504" i="14"/>
  <c r="R504" i="14"/>
  <c r="S504" i="14"/>
  <c r="U504" i="14"/>
  <c r="V504" i="14"/>
  <c r="W504" i="14"/>
  <c r="X504" i="14"/>
  <c r="Y504" i="14"/>
  <c r="Z504" i="14"/>
  <c r="AB504" i="14"/>
  <c r="AC504" i="14"/>
  <c r="AE504" i="14"/>
  <c r="AF504" i="14"/>
  <c r="AG504" i="14"/>
  <c r="D505" i="14"/>
  <c r="I505" i="14"/>
  <c r="N505" i="14"/>
  <c r="O505" i="14"/>
  <c r="P505" i="14"/>
  <c r="Q505" i="14"/>
  <c r="R505" i="14"/>
  <c r="S505" i="14"/>
  <c r="U505" i="14"/>
  <c r="V505" i="14"/>
  <c r="W505" i="14"/>
  <c r="X505" i="14"/>
  <c r="Y505" i="14"/>
  <c r="Z505" i="14"/>
  <c r="AE505" i="14"/>
  <c r="AF505" i="14"/>
  <c r="AG505" i="14"/>
  <c r="AE506" i="14"/>
  <c r="AF506" i="14"/>
  <c r="AG506" i="14"/>
  <c r="C507" i="14"/>
  <c r="N507" i="14"/>
  <c r="O507" i="14"/>
  <c r="P507" i="14"/>
  <c r="Q507" i="14"/>
  <c r="R507" i="14"/>
  <c r="S507" i="14"/>
  <c r="U507" i="14"/>
  <c r="V507" i="14"/>
  <c r="W507" i="14"/>
  <c r="X507" i="14"/>
  <c r="Y507" i="14"/>
  <c r="Z507" i="14"/>
  <c r="AB507" i="14"/>
  <c r="AC507" i="14"/>
  <c r="AE507" i="14"/>
  <c r="AF507" i="14"/>
  <c r="AG507" i="14"/>
  <c r="C508" i="14"/>
  <c r="M508" i="14"/>
  <c r="N508" i="14"/>
  <c r="O508" i="14"/>
  <c r="P508" i="14"/>
  <c r="Q508" i="14"/>
  <c r="R508" i="14"/>
  <c r="S508" i="14"/>
  <c r="U508" i="14"/>
  <c r="V508" i="14"/>
  <c r="W508" i="14"/>
  <c r="X508" i="14"/>
  <c r="Y508" i="14"/>
  <c r="Z508" i="14"/>
  <c r="AB508" i="14"/>
  <c r="AC508" i="14"/>
  <c r="AE508" i="14"/>
  <c r="AF508" i="14"/>
  <c r="AG508" i="14"/>
  <c r="C509" i="14"/>
  <c r="M509" i="14"/>
  <c r="N509" i="14"/>
  <c r="O509" i="14"/>
  <c r="P509" i="14"/>
  <c r="Q509" i="14"/>
  <c r="R509" i="14"/>
  <c r="S509" i="14"/>
  <c r="U509" i="14"/>
  <c r="V509" i="14"/>
  <c r="W509" i="14"/>
  <c r="X509" i="14"/>
  <c r="Y509" i="14"/>
  <c r="Z509" i="14"/>
  <c r="AB509" i="14"/>
  <c r="AC509" i="14"/>
  <c r="AE509" i="14"/>
  <c r="AF509" i="14"/>
  <c r="AG509" i="14"/>
  <c r="C510" i="14"/>
  <c r="M510" i="14"/>
  <c r="N510" i="14"/>
  <c r="O510" i="14"/>
  <c r="P510" i="14"/>
  <c r="Q510" i="14"/>
  <c r="R510" i="14"/>
  <c r="S510" i="14"/>
  <c r="U510" i="14"/>
  <c r="V510" i="14"/>
  <c r="W510" i="14"/>
  <c r="X510" i="14"/>
  <c r="Y510" i="14"/>
  <c r="Z510" i="14"/>
  <c r="AB510" i="14"/>
  <c r="AC510" i="14"/>
  <c r="AE510" i="14"/>
  <c r="AF510" i="14"/>
  <c r="AG510" i="14"/>
  <c r="C511" i="14"/>
  <c r="M511" i="14"/>
  <c r="N511" i="14"/>
  <c r="O511" i="14"/>
  <c r="P511" i="14"/>
  <c r="Q511" i="14"/>
  <c r="R511" i="14"/>
  <c r="S511" i="14"/>
  <c r="U511" i="14"/>
  <c r="V511" i="14"/>
  <c r="W511" i="14"/>
  <c r="X511" i="14"/>
  <c r="Y511" i="14"/>
  <c r="Z511" i="14"/>
  <c r="AB511" i="14"/>
  <c r="AC511" i="14"/>
  <c r="AE511" i="14"/>
  <c r="AF511" i="14"/>
  <c r="AG511" i="14"/>
  <c r="C512" i="14"/>
  <c r="M512" i="14"/>
  <c r="N512" i="14"/>
  <c r="O512" i="14"/>
  <c r="P512" i="14"/>
  <c r="Q512" i="14"/>
  <c r="R512" i="14"/>
  <c r="S512" i="14"/>
  <c r="U512" i="14"/>
  <c r="V512" i="14"/>
  <c r="W512" i="14"/>
  <c r="X512" i="14"/>
  <c r="Y512" i="14"/>
  <c r="Z512" i="14"/>
  <c r="AB512" i="14"/>
  <c r="AC512" i="14"/>
  <c r="AE512" i="14"/>
  <c r="AF512" i="14"/>
  <c r="AG512" i="14"/>
  <c r="C513" i="14"/>
  <c r="M513" i="14"/>
  <c r="N513" i="14"/>
  <c r="O513" i="14"/>
  <c r="P513" i="14"/>
  <c r="Q513" i="14"/>
  <c r="R513" i="14"/>
  <c r="S513" i="14"/>
  <c r="U513" i="14"/>
  <c r="V513" i="14"/>
  <c r="W513" i="14"/>
  <c r="X513" i="14"/>
  <c r="Y513" i="14"/>
  <c r="Z513" i="14"/>
  <c r="AB513" i="14"/>
  <c r="AC513" i="14"/>
  <c r="AE513" i="14"/>
  <c r="AF513" i="14"/>
  <c r="AG513" i="14"/>
  <c r="C514" i="14"/>
  <c r="M514" i="14"/>
  <c r="N514" i="14"/>
  <c r="O514" i="14"/>
  <c r="P514" i="14"/>
  <c r="Q514" i="14"/>
  <c r="R514" i="14"/>
  <c r="S514" i="14"/>
  <c r="U514" i="14"/>
  <c r="V514" i="14"/>
  <c r="W514" i="14"/>
  <c r="X514" i="14"/>
  <c r="Y514" i="14"/>
  <c r="Z514" i="14"/>
  <c r="AB514" i="14"/>
  <c r="AC514" i="14"/>
  <c r="AE514" i="14"/>
  <c r="AF514" i="14"/>
  <c r="AG514" i="14"/>
  <c r="C515" i="14"/>
  <c r="M515" i="14"/>
  <c r="N515" i="14"/>
  <c r="O515" i="14"/>
  <c r="P515" i="14"/>
  <c r="Q515" i="14"/>
  <c r="R515" i="14"/>
  <c r="S515" i="14"/>
  <c r="U515" i="14"/>
  <c r="V515" i="14"/>
  <c r="W515" i="14"/>
  <c r="X515" i="14"/>
  <c r="Y515" i="14"/>
  <c r="Z515" i="14"/>
  <c r="AB515" i="14"/>
  <c r="AC515" i="14"/>
  <c r="AE515" i="14"/>
  <c r="AF515" i="14"/>
  <c r="AG515" i="14"/>
  <c r="C516" i="14"/>
  <c r="M516" i="14"/>
  <c r="N516" i="14"/>
  <c r="O516" i="14"/>
  <c r="P516" i="14"/>
  <c r="Q516" i="14"/>
  <c r="R516" i="14"/>
  <c r="S516" i="14"/>
  <c r="U516" i="14"/>
  <c r="V516" i="14"/>
  <c r="W516" i="14"/>
  <c r="X516" i="14"/>
  <c r="Y516" i="14"/>
  <c r="Z516" i="14"/>
  <c r="AB516" i="14"/>
  <c r="AC516" i="14"/>
  <c r="AE516" i="14"/>
  <c r="AF516" i="14"/>
  <c r="AG516" i="14"/>
  <c r="C517" i="14"/>
  <c r="M517" i="14"/>
  <c r="N517" i="14"/>
  <c r="O517" i="14"/>
  <c r="P517" i="14"/>
  <c r="Q517" i="14"/>
  <c r="R517" i="14"/>
  <c r="S517" i="14"/>
  <c r="U517" i="14"/>
  <c r="V517" i="14"/>
  <c r="W517" i="14"/>
  <c r="X517" i="14"/>
  <c r="Y517" i="14"/>
  <c r="Z517" i="14"/>
  <c r="AB517" i="14"/>
  <c r="AC517" i="14"/>
  <c r="AE517" i="14"/>
  <c r="AF517" i="14"/>
  <c r="AG517" i="14"/>
  <c r="M518" i="14"/>
  <c r="N518" i="14"/>
  <c r="O518" i="14"/>
  <c r="P518" i="14"/>
  <c r="Q518" i="14"/>
  <c r="R518" i="14"/>
  <c r="S518" i="14"/>
  <c r="U518" i="14"/>
  <c r="V518" i="14"/>
  <c r="W518" i="14"/>
  <c r="X518" i="14"/>
  <c r="Y518" i="14"/>
  <c r="Z518" i="14"/>
  <c r="AB518" i="14"/>
  <c r="AC518" i="14"/>
  <c r="AE518" i="14"/>
  <c r="AF518" i="14"/>
  <c r="AG518" i="14"/>
  <c r="M519" i="14"/>
  <c r="N519" i="14"/>
  <c r="O519" i="14"/>
  <c r="P519" i="14"/>
  <c r="Q519" i="14"/>
  <c r="R519" i="14"/>
  <c r="S519" i="14"/>
  <c r="U519" i="14"/>
  <c r="V519" i="14"/>
  <c r="W519" i="14"/>
  <c r="X519" i="14"/>
  <c r="Y519" i="14"/>
  <c r="Z519" i="14"/>
  <c r="AB519" i="14"/>
  <c r="AC519" i="14"/>
  <c r="AE519" i="14"/>
  <c r="AF519" i="14"/>
  <c r="AG519" i="14"/>
  <c r="M520" i="14"/>
  <c r="N520" i="14"/>
  <c r="O520" i="14"/>
  <c r="P520" i="14"/>
  <c r="Q520" i="14"/>
  <c r="R520" i="14"/>
  <c r="S520" i="14"/>
  <c r="U520" i="14"/>
  <c r="V520" i="14"/>
  <c r="W520" i="14"/>
  <c r="X520" i="14"/>
  <c r="Y520" i="14"/>
  <c r="Z520" i="14"/>
  <c r="AB520" i="14"/>
  <c r="AC520" i="14"/>
  <c r="AE520" i="14"/>
  <c r="AF520" i="14"/>
  <c r="AG520" i="14"/>
  <c r="M521" i="14"/>
  <c r="N521" i="14"/>
  <c r="O521" i="14"/>
  <c r="P521" i="14"/>
  <c r="Q521" i="14"/>
  <c r="R521" i="14"/>
  <c r="S521" i="14"/>
  <c r="U521" i="14"/>
  <c r="V521" i="14"/>
  <c r="W521" i="14"/>
  <c r="X521" i="14"/>
  <c r="Y521" i="14"/>
  <c r="Z521" i="14"/>
  <c r="AB521" i="14"/>
  <c r="AC521" i="14"/>
  <c r="AE521" i="14"/>
  <c r="AF521" i="14"/>
  <c r="AG521" i="14"/>
  <c r="M522" i="14"/>
  <c r="N522" i="14"/>
  <c r="O522" i="14"/>
  <c r="P522" i="14"/>
  <c r="Q522" i="14"/>
  <c r="R522" i="14"/>
  <c r="S522" i="14"/>
  <c r="U522" i="14"/>
  <c r="V522" i="14"/>
  <c r="W522" i="14"/>
  <c r="X522" i="14"/>
  <c r="Y522" i="14"/>
  <c r="Z522" i="14"/>
  <c r="AB522" i="14"/>
  <c r="AC522" i="14"/>
  <c r="AE522" i="14"/>
  <c r="AF522" i="14"/>
  <c r="AG522" i="14"/>
  <c r="M523" i="14"/>
  <c r="N523" i="14"/>
  <c r="O523" i="14"/>
  <c r="P523" i="14"/>
  <c r="Q523" i="14"/>
  <c r="R523" i="14"/>
  <c r="S523" i="14"/>
  <c r="U523" i="14"/>
  <c r="V523" i="14"/>
  <c r="W523" i="14"/>
  <c r="X523" i="14"/>
  <c r="Y523" i="14"/>
  <c r="Z523" i="14"/>
  <c r="AB523" i="14"/>
  <c r="AC523" i="14"/>
  <c r="AE523" i="14"/>
  <c r="AF523" i="14"/>
  <c r="AG523" i="14"/>
  <c r="M524" i="14"/>
  <c r="N524" i="14"/>
  <c r="O524" i="14"/>
  <c r="P524" i="14"/>
  <c r="Q524" i="14"/>
  <c r="R524" i="14"/>
  <c r="S524" i="14"/>
  <c r="U524" i="14"/>
  <c r="V524" i="14"/>
  <c r="W524" i="14"/>
  <c r="X524" i="14"/>
  <c r="Y524" i="14"/>
  <c r="Z524" i="14"/>
  <c r="AB524" i="14"/>
  <c r="AC524" i="14"/>
  <c r="AE524" i="14"/>
  <c r="AF524" i="14"/>
  <c r="AG524" i="14"/>
  <c r="M525" i="14"/>
  <c r="N525" i="14"/>
  <c r="O525" i="14"/>
  <c r="P525" i="14"/>
  <c r="Q525" i="14"/>
  <c r="R525" i="14"/>
  <c r="S525" i="14"/>
  <c r="U525" i="14"/>
  <c r="V525" i="14"/>
  <c r="W525" i="14"/>
  <c r="X525" i="14"/>
  <c r="Y525" i="14"/>
  <c r="Z525" i="14"/>
  <c r="AB525" i="14"/>
  <c r="AC525" i="14"/>
  <c r="AE525" i="14"/>
  <c r="AF525" i="14"/>
  <c r="AG525" i="14"/>
  <c r="M526" i="14"/>
  <c r="N526" i="14"/>
  <c r="O526" i="14"/>
  <c r="P526" i="14"/>
  <c r="Q526" i="14"/>
  <c r="R526" i="14"/>
  <c r="S526" i="14"/>
  <c r="U526" i="14"/>
  <c r="V526" i="14"/>
  <c r="W526" i="14"/>
  <c r="X526" i="14"/>
  <c r="Y526" i="14"/>
  <c r="Z526" i="14"/>
  <c r="AB526" i="14"/>
  <c r="AC526" i="14"/>
  <c r="AE526" i="14"/>
  <c r="AF526" i="14"/>
  <c r="AG526" i="14"/>
  <c r="M527" i="14"/>
  <c r="N527" i="14"/>
  <c r="O527" i="14"/>
  <c r="P527" i="14"/>
  <c r="Q527" i="14"/>
  <c r="R527" i="14"/>
  <c r="S527" i="14"/>
  <c r="U527" i="14"/>
  <c r="V527" i="14"/>
  <c r="W527" i="14"/>
  <c r="X527" i="14"/>
  <c r="Y527" i="14"/>
  <c r="Z527" i="14"/>
  <c r="AB527" i="14"/>
  <c r="AC527" i="14"/>
  <c r="AE527" i="14"/>
  <c r="AF527" i="14"/>
  <c r="AG527" i="14"/>
  <c r="M528" i="14"/>
  <c r="N528" i="14"/>
  <c r="O528" i="14"/>
  <c r="P528" i="14"/>
  <c r="Q528" i="14"/>
  <c r="R528" i="14"/>
  <c r="S528" i="14"/>
  <c r="U528" i="14"/>
  <c r="V528" i="14"/>
  <c r="W528" i="14"/>
  <c r="X528" i="14"/>
  <c r="Y528" i="14"/>
  <c r="Z528" i="14"/>
  <c r="AB528" i="14"/>
  <c r="AC528" i="14"/>
  <c r="AE528" i="14"/>
  <c r="AF528" i="14"/>
  <c r="AG528" i="14"/>
  <c r="M529" i="14"/>
  <c r="N529" i="14"/>
  <c r="O529" i="14"/>
  <c r="P529" i="14"/>
  <c r="Q529" i="14"/>
  <c r="R529" i="14"/>
  <c r="S529" i="14"/>
  <c r="U529" i="14"/>
  <c r="V529" i="14"/>
  <c r="W529" i="14"/>
  <c r="X529" i="14"/>
  <c r="Y529" i="14"/>
  <c r="Z529" i="14"/>
  <c r="AB529" i="14"/>
  <c r="AC529" i="14"/>
  <c r="AE529" i="14"/>
  <c r="AF529" i="14"/>
  <c r="AG529" i="14"/>
  <c r="M530" i="14"/>
  <c r="N530" i="14"/>
  <c r="O530" i="14"/>
  <c r="P530" i="14"/>
  <c r="Q530" i="14"/>
  <c r="R530" i="14"/>
  <c r="S530" i="14"/>
  <c r="U530" i="14"/>
  <c r="V530" i="14"/>
  <c r="W530" i="14"/>
  <c r="X530" i="14"/>
  <c r="Y530" i="14"/>
  <c r="Z530" i="14"/>
  <c r="AB530" i="14"/>
  <c r="AC530" i="14"/>
  <c r="AE530" i="14"/>
  <c r="AF530" i="14"/>
  <c r="AG530" i="14"/>
  <c r="M531" i="14"/>
  <c r="N531" i="14"/>
  <c r="O531" i="14"/>
  <c r="P531" i="14"/>
  <c r="Q531" i="14"/>
  <c r="R531" i="14"/>
  <c r="S531" i="14"/>
  <c r="U531" i="14"/>
  <c r="V531" i="14"/>
  <c r="W531" i="14"/>
  <c r="X531" i="14"/>
  <c r="Y531" i="14"/>
  <c r="Z531" i="14"/>
  <c r="AB531" i="14"/>
  <c r="AC531" i="14"/>
  <c r="AE531" i="14"/>
  <c r="AF531" i="14"/>
  <c r="AG531" i="14"/>
  <c r="M532" i="14"/>
  <c r="N532" i="14"/>
  <c r="O532" i="14"/>
  <c r="P532" i="14"/>
  <c r="Q532" i="14"/>
  <c r="R532" i="14"/>
  <c r="S532" i="14"/>
  <c r="U532" i="14"/>
  <c r="V532" i="14"/>
  <c r="W532" i="14"/>
  <c r="X532" i="14"/>
  <c r="Y532" i="14"/>
  <c r="Z532" i="14"/>
  <c r="AB532" i="14"/>
  <c r="AC532" i="14"/>
  <c r="AE532" i="14"/>
  <c r="AF532" i="14"/>
  <c r="AG532" i="14"/>
  <c r="M533" i="14"/>
  <c r="N533" i="14"/>
  <c r="O533" i="14"/>
  <c r="P533" i="14"/>
  <c r="Q533" i="14"/>
  <c r="R533" i="14"/>
  <c r="S533" i="14"/>
  <c r="U533" i="14"/>
  <c r="V533" i="14"/>
  <c r="W533" i="14"/>
  <c r="X533" i="14"/>
  <c r="Y533" i="14"/>
  <c r="Z533" i="14"/>
  <c r="AB533" i="14"/>
  <c r="AC533" i="14"/>
  <c r="AE533" i="14"/>
  <c r="AF533" i="14"/>
  <c r="AG533" i="14"/>
  <c r="M534" i="14"/>
  <c r="N534" i="14"/>
  <c r="O534" i="14"/>
  <c r="P534" i="14"/>
  <c r="Q534" i="14"/>
  <c r="R534" i="14"/>
  <c r="S534" i="14"/>
  <c r="U534" i="14"/>
  <c r="V534" i="14"/>
  <c r="W534" i="14"/>
  <c r="X534" i="14"/>
  <c r="Y534" i="14"/>
  <c r="Z534" i="14"/>
  <c r="AB534" i="14"/>
  <c r="AC534" i="14"/>
  <c r="AE534" i="14"/>
  <c r="AF534" i="14"/>
  <c r="AG534" i="14"/>
  <c r="M535" i="14"/>
  <c r="N535" i="14"/>
  <c r="O535" i="14"/>
  <c r="P535" i="14"/>
  <c r="Q535" i="14"/>
  <c r="R535" i="14"/>
  <c r="S535" i="14"/>
  <c r="U535" i="14"/>
  <c r="V535" i="14"/>
  <c r="W535" i="14"/>
  <c r="X535" i="14"/>
  <c r="Y535" i="14"/>
  <c r="Z535" i="14"/>
  <c r="AB535" i="14"/>
  <c r="AC535" i="14"/>
  <c r="AE535" i="14"/>
  <c r="AF535" i="14"/>
  <c r="AG535" i="14"/>
  <c r="M536" i="14"/>
  <c r="N536" i="14"/>
  <c r="O536" i="14"/>
  <c r="P536" i="14"/>
  <c r="Q536" i="14"/>
  <c r="R536" i="14"/>
  <c r="S536" i="14"/>
  <c r="U536" i="14"/>
  <c r="V536" i="14"/>
  <c r="W536" i="14"/>
  <c r="X536" i="14"/>
  <c r="Y536" i="14"/>
  <c r="Z536" i="14"/>
  <c r="AB536" i="14"/>
  <c r="AC536" i="14"/>
  <c r="AE536" i="14"/>
  <c r="AF536" i="14"/>
  <c r="AG536" i="14"/>
  <c r="M537" i="14"/>
  <c r="N537" i="14"/>
  <c r="O537" i="14"/>
  <c r="P537" i="14"/>
  <c r="Q537" i="14"/>
  <c r="R537" i="14"/>
  <c r="S537" i="14"/>
  <c r="U537" i="14"/>
  <c r="V537" i="14"/>
  <c r="W537" i="14"/>
  <c r="X537" i="14"/>
  <c r="Y537" i="14"/>
  <c r="Z537" i="14"/>
  <c r="AB537" i="14"/>
  <c r="AC537" i="14"/>
  <c r="AE537" i="14"/>
  <c r="AF537" i="14"/>
  <c r="AG537" i="14"/>
  <c r="M538" i="14"/>
  <c r="N538" i="14"/>
  <c r="O538" i="14"/>
  <c r="P538" i="14"/>
  <c r="Q538" i="14"/>
  <c r="R538" i="14"/>
  <c r="S538" i="14"/>
  <c r="U538" i="14"/>
  <c r="V538" i="14"/>
  <c r="W538" i="14"/>
  <c r="X538" i="14"/>
  <c r="Y538" i="14"/>
  <c r="Z538" i="14"/>
  <c r="AB538" i="14"/>
  <c r="AC538" i="14"/>
  <c r="AE538" i="14"/>
  <c r="AF538" i="14"/>
  <c r="AG538" i="14"/>
  <c r="M539" i="14"/>
  <c r="N539" i="14"/>
  <c r="O539" i="14"/>
  <c r="P539" i="14"/>
  <c r="Q539" i="14"/>
  <c r="R539" i="14"/>
  <c r="S539" i="14"/>
  <c r="U539" i="14"/>
  <c r="V539" i="14"/>
  <c r="W539" i="14"/>
  <c r="X539" i="14"/>
  <c r="Y539" i="14"/>
  <c r="Z539" i="14"/>
  <c r="AB539" i="14"/>
  <c r="AC539" i="14"/>
  <c r="AE539" i="14"/>
  <c r="AF539" i="14"/>
  <c r="AG539" i="14"/>
  <c r="M540" i="14"/>
  <c r="N540" i="14"/>
  <c r="O540" i="14"/>
  <c r="P540" i="14"/>
  <c r="Q540" i="14"/>
  <c r="R540" i="14"/>
  <c r="S540" i="14"/>
  <c r="U540" i="14"/>
  <c r="V540" i="14"/>
  <c r="W540" i="14"/>
  <c r="X540" i="14"/>
  <c r="Y540" i="14"/>
  <c r="Z540" i="14"/>
  <c r="AB540" i="14"/>
  <c r="AC540" i="14"/>
  <c r="AE540" i="14"/>
  <c r="AF540" i="14"/>
  <c r="AG540" i="14"/>
  <c r="M541" i="14"/>
  <c r="N541" i="14"/>
  <c r="O541" i="14"/>
  <c r="P541" i="14"/>
  <c r="Q541" i="14"/>
  <c r="R541" i="14"/>
  <c r="S541" i="14"/>
  <c r="U541" i="14"/>
  <c r="V541" i="14"/>
  <c r="W541" i="14"/>
  <c r="X541" i="14"/>
  <c r="Y541" i="14"/>
  <c r="Z541" i="14"/>
  <c r="AB541" i="14"/>
  <c r="AC541" i="14"/>
  <c r="AE541" i="14"/>
  <c r="AF541" i="14"/>
  <c r="AG541" i="14"/>
  <c r="M542" i="14"/>
  <c r="N542" i="14"/>
  <c r="O542" i="14"/>
  <c r="P542" i="14"/>
  <c r="Q542" i="14"/>
  <c r="R542" i="14"/>
  <c r="S542" i="14"/>
  <c r="U542" i="14"/>
  <c r="V542" i="14"/>
  <c r="W542" i="14"/>
  <c r="X542" i="14"/>
  <c r="Y542" i="14"/>
  <c r="Z542" i="14"/>
  <c r="AB542" i="14"/>
  <c r="AC542" i="14"/>
  <c r="AE542" i="14"/>
  <c r="AF542" i="14"/>
  <c r="AG542" i="14"/>
  <c r="D543" i="14"/>
  <c r="I543" i="14"/>
  <c r="N543" i="14"/>
  <c r="O543" i="14"/>
  <c r="P543" i="14"/>
  <c r="Q543" i="14"/>
  <c r="R543" i="14"/>
  <c r="S543" i="14"/>
  <c r="U543" i="14"/>
  <c r="V543" i="14"/>
  <c r="W543" i="14"/>
  <c r="X543" i="14"/>
  <c r="Y543" i="14"/>
  <c r="Z543" i="14"/>
  <c r="AE543" i="14"/>
  <c r="AF543" i="14"/>
  <c r="AG543" i="14"/>
  <c r="AE544" i="14"/>
  <c r="AF544" i="14"/>
  <c r="AG544" i="14"/>
  <c r="C545" i="14"/>
  <c r="N545" i="14"/>
  <c r="O545" i="14"/>
  <c r="P545" i="14"/>
  <c r="Q545" i="14"/>
  <c r="R545" i="14"/>
  <c r="S545" i="14"/>
  <c r="U545" i="14"/>
  <c r="V545" i="14"/>
  <c r="W545" i="14"/>
  <c r="X545" i="14"/>
  <c r="Y545" i="14"/>
  <c r="Z545" i="14"/>
  <c r="AB545" i="14"/>
  <c r="AC545" i="14"/>
  <c r="AE545" i="14"/>
  <c r="AF545" i="14"/>
  <c r="AG545" i="14"/>
  <c r="C546" i="14"/>
  <c r="M546" i="14"/>
  <c r="N546" i="14"/>
  <c r="O546" i="14"/>
  <c r="P546" i="14"/>
  <c r="Q546" i="14"/>
  <c r="R546" i="14"/>
  <c r="S546" i="14"/>
  <c r="U546" i="14"/>
  <c r="V546" i="14"/>
  <c r="W546" i="14"/>
  <c r="X546" i="14"/>
  <c r="Y546" i="14"/>
  <c r="Z546" i="14"/>
  <c r="AB546" i="14"/>
  <c r="AC546" i="14"/>
  <c r="AE546" i="14"/>
  <c r="AF546" i="14"/>
  <c r="AG546" i="14"/>
  <c r="C547" i="14"/>
  <c r="M547" i="14"/>
  <c r="N547" i="14"/>
  <c r="O547" i="14"/>
  <c r="P547" i="14"/>
  <c r="Q547" i="14"/>
  <c r="R547" i="14"/>
  <c r="S547" i="14"/>
  <c r="U547" i="14"/>
  <c r="V547" i="14"/>
  <c r="W547" i="14"/>
  <c r="X547" i="14"/>
  <c r="Y547" i="14"/>
  <c r="Z547" i="14"/>
  <c r="AB547" i="14"/>
  <c r="AC547" i="14"/>
  <c r="AE547" i="14"/>
  <c r="AF547" i="14"/>
  <c r="AG547" i="14"/>
  <c r="C548" i="14"/>
  <c r="M548" i="14"/>
  <c r="N548" i="14"/>
  <c r="O548" i="14"/>
  <c r="P548" i="14"/>
  <c r="Q548" i="14"/>
  <c r="R548" i="14"/>
  <c r="S548" i="14"/>
  <c r="U548" i="14"/>
  <c r="V548" i="14"/>
  <c r="W548" i="14"/>
  <c r="X548" i="14"/>
  <c r="Y548" i="14"/>
  <c r="Z548" i="14"/>
  <c r="AB548" i="14"/>
  <c r="AC548" i="14"/>
  <c r="AE548" i="14"/>
  <c r="AF548" i="14"/>
  <c r="AG548" i="14"/>
  <c r="C549" i="14"/>
  <c r="M549" i="14"/>
  <c r="N549" i="14"/>
  <c r="O549" i="14"/>
  <c r="P549" i="14"/>
  <c r="Q549" i="14"/>
  <c r="R549" i="14"/>
  <c r="S549" i="14"/>
  <c r="U549" i="14"/>
  <c r="V549" i="14"/>
  <c r="W549" i="14"/>
  <c r="X549" i="14"/>
  <c r="Y549" i="14"/>
  <c r="Z549" i="14"/>
  <c r="AB549" i="14"/>
  <c r="AC549" i="14"/>
  <c r="AE549" i="14"/>
  <c r="AF549" i="14"/>
  <c r="AG549" i="14"/>
  <c r="C550" i="14"/>
  <c r="M550" i="14"/>
  <c r="N550" i="14"/>
  <c r="O550" i="14"/>
  <c r="P550" i="14"/>
  <c r="Q550" i="14"/>
  <c r="R550" i="14"/>
  <c r="S550" i="14"/>
  <c r="U550" i="14"/>
  <c r="V550" i="14"/>
  <c r="W550" i="14"/>
  <c r="X550" i="14"/>
  <c r="Y550" i="14"/>
  <c r="Z550" i="14"/>
  <c r="AB550" i="14"/>
  <c r="AC550" i="14"/>
  <c r="AE550" i="14"/>
  <c r="AF550" i="14"/>
  <c r="AG550" i="14"/>
  <c r="C551" i="14"/>
  <c r="M551" i="14"/>
  <c r="N551" i="14"/>
  <c r="O551" i="14"/>
  <c r="P551" i="14"/>
  <c r="Q551" i="14"/>
  <c r="R551" i="14"/>
  <c r="S551" i="14"/>
  <c r="U551" i="14"/>
  <c r="V551" i="14"/>
  <c r="W551" i="14"/>
  <c r="X551" i="14"/>
  <c r="Y551" i="14"/>
  <c r="Z551" i="14"/>
  <c r="AB551" i="14"/>
  <c r="AC551" i="14"/>
  <c r="AE551" i="14"/>
  <c r="AF551" i="14"/>
  <c r="AG551" i="14"/>
  <c r="C552" i="14"/>
  <c r="M552" i="14"/>
  <c r="N552" i="14"/>
  <c r="O552" i="14"/>
  <c r="P552" i="14"/>
  <c r="Q552" i="14"/>
  <c r="R552" i="14"/>
  <c r="S552" i="14"/>
  <c r="U552" i="14"/>
  <c r="V552" i="14"/>
  <c r="W552" i="14"/>
  <c r="X552" i="14"/>
  <c r="Y552" i="14"/>
  <c r="Z552" i="14"/>
  <c r="AB552" i="14"/>
  <c r="AC552" i="14"/>
  <c r="AE552" i="14"/>
  <c r="AF552" i="14"/>
  <c r="AG552" i="14"/>
  <c r="C553" i="14"/>
  <c r="M553" i="14"/>
  <c r="N553" i="14"/>
  <c r="O553" i="14"/>
  <c r="P553" i="14"/>
  <c r="Q553" i="14"/>
  <c r="R553" i="14"/>
  <c r="S553" i="14"/>
  <c r="U553" i="14"/>
  <c r="V553" i="14"/>
  <c r="W553" i="14"/>
  <c r="X553" i="14"/>
  <c r="Y553" i="14"/>
  <c r="Z553" i="14"/>
  <c r="AB553" i="14"/>
  <c r="AC553" i="14"/>
  <c r="AE553" i="14"/>
  <c r="AF553" i="14"/>
  <c r="AG553" i="14"/>
  <c r="C554" i="14"/>
  <c r="M554" i="14"/>
  <c r="N554" i="14"/>
  <c r="O554" i="14"/>
  <c r="P554" i="14"/>
  <c r="Q554" i="14"/>
  <c r="R554" i="14"/>
  <c r="S554" i="14"/>
  <c r="U554" i="14"/>
  <c r="V554" i="14"/>
  <c r="W554" i="14"/>
  <c r="X554" i="14"/>
  <c r="Y554" i="14"/>
  <c r="Z554" i="14"/>
  <c r="AB554" i="14"/>
  <c r="AC554" i="14"/>
  <c r="AE554" i="14"/>
  <c r="AF554" i="14"/>
  <c r="AG554" i="14"/>
  <c r="C555" i="14"/>
  <c r="M555" i="14"/>
  <c r="N555" i="14"/>
  <c r="O555" i="14"/>
  <c r="P555" i="14"/>
  <c r="Q555" i="14"/>
  <c r="R555" i="14"/>
  <c r="S555" i="14"/>
  <c r="U555" i="14"/>
  <c r="V555" i="14"/>
  <c r="W555" i="14"/>
  <c r="X555" i="14"/>
  <c r="Y555" i="14"/>
  <c r="Z555" i="14"/>
  <c r="AB555" i="14"/>
  <c r="AC555" i="14"/>
  <c r="AE555" i="14"/>
  <c r="AF555" i="14"/>
  <c r="AG555" i="14"/>
  <c r="M556" i="14"/>
  <c r="N556" i="14"/>
  <c r="O556" i="14"/>
  <c r="P556" i="14"/>
  <c r="Q556" i="14"/>
  <c r="R556" i="14"/>
  <c r="S556" i="14"/>
  <c r="U556" i="14"/>
  <c r="V556" i="14"/>
  <c r="W556" i="14"/>
  <c r="X556" i="14"/>
  <c r="Y556" i="14"/>
  <c r="Z556" i="14"/>
  <c r="AB556" i="14"/>
  <c r="AC556" i="14"/>
  <c r="AE556" i="14"/>
  <c r="AF556" i="14"/>
  <c r="AG556" i="14"/>
  <c r="M557" i="14"/>
  <c r="N557" i="14"/>
  <c r="O557" i="14"/>
  <c r="P557" i="14"/>
  <c r="Q557" i="14"/>
  <c r="R557" i="14"/>
  <c r="S557" i="14"/>
  <c r="U557" i="14"/>
  <c r="V557" i="14"/>
  <c r="W557" i="14"/>
  <c r="X557" i="14"/>
  <c r="Y557" i="14"/>
  <c r="Z557" i="14"/>
  <c r="AB557" i="14"/>
  <c r="AC557" i="14"/>
  <c r="AE557" i="14"/>
  <c r="AF557" i="14"/>
  <c r="AG557" i="14"/>
  <c r="M558" i="14"/>
  <c r="N558" i="14"/>
  <c r="O558" i="14"/>
  <c r="P558" i="14"/>
  <c r="Q558" i="14"/>
  <c r="R558" i="14"/>
  <c r="S558" i="14"/>
  <c r="U558" i="14"/>
  <c r="V558" i="14"/>
  <c r="W558" i="14"/>
  <c r="X558" i="14"/>
  <c r="Y558" i="14"/>
  <c r="Z558" i="14"/>
  <c r="AB558" i="14"/>
  <c r="AC558" i="14"/>
  <c r="AE558" i="14"/>
  <c r="AF558" i="14"/>
  <c r="AG558" i="14"/>
  <c r="M559" i="14"/>
  <c r="N559" i="14"/>
  <c r="O559" i="14"/>
  <c r="P559" i="14"/>
  <c r="Q559" i="14"/>
  <c r="R559" i="14"/>
  <c r="S559" i="14"/>
  <c r="U559" i="14"/>
  <c r="V559" i="14"/>
  <c r="W559" i="14"/>
  <c r="X559" i="14"/>
  <c r="Y559" i="14"/>
  <c r="Z559" i="14"/>
  <c r="AB559" i="14"/>
  <c r="AC559" i="14"/>
  <c r="AE559" i="14"/>
  <c r="AF559" i="14"/>
  <c r="AG559" i="14"/>
  <c r="M560" i="14"/>
  <c r="N560" i="14"/>
  <c r="O560" i="14"/>
  <c r="P560" i="14"/>
  <c r="Q560" i="14"/>
  <c r="R560" i="14"/>
  <c r="S560" i="14"/>
  <c r="U560" i="14"/>
  <c r="V560" i="14"/>
  <c r="W560" i="14"/>
  <c r="X560" i="14"/>
  <c r="Y560" i="14"/>
  <c r="Z560" i="14"/>
  <c r="AB560" i="14"/>
  <c r="AC560" i="14"/>
  <c r="AE560" i="14"/>
  <c r="AF560" i="14"/>
  <c r="AG560" i="14"/>
  <c r="M561" i="14"/>
  <c r="N561" i="14"/>
  <c r="O561" i="14"/>
  <c r="P561" i="14"/>
  <c r="Q561" i="14"/>
  <c r="R561" i="14"/>
  <c r="S561" i="14"/>
  <c r="U561" i="14"/>
  <c r="V561" i="14"/>
  <c r="W561" i="14"/>
  <c r="X561" i="14"/>
  <c r="Y561" i="14"/>
  <c r="Z561" i="14"/>
  <c r="AB561" i="14"/>
  <c r="AC561" i="14"/>
  <c r="AE561" i="14"/>
  <c r="AF561" i="14"/>
  <c r="AG561" i="14"/>
  <c r="M562" i="14"/>
  <c r="N562" i="14"/>
  <c r="O562" i="14"/>
  <c r="P562" i="14"/>
  <c r="Q562" i="14"/>
  <c r="R562" i="14"/>
  <c r="S562" i="14"/>
  <c r="U562" i="14"/>
  <c r="V562" i="14"/>
  <c r="W562" i="14"/>
  <c r="X562" i="14"/>
  <c r="Y562" i="14"/>
  <c r="Z562" i="14"/>
  <c r="AB562" i="14"/>
  <c r="AC562" i="14"/>
  <c r="AE562" i="14"/>
  <c r="AF562" i="14"/>
  <c r="AG562" i="14"/>
  <c r="M563" i="14"/>
  <c r="N563" i="14"/>
  <c r="O563" i="14"/>
  <c r="P563" i="14"/>
  <c r="Q563" i="14"/>
  <c r="R563" i="14"/>
  <c r="S563" i="14"/>
  <c r="U563" i="14"/>
  <c r="V563" i="14"/>
  <c r="W563" i="14"/>
  <c r="X563" i="14"/>
  <c r="Y563" i="14"/>
  <c r="Z563" i="14"/>
  <c r="AB563" i="14"/>
  <c r="AC563" i="14"/>
  <c r="AE563" i="14"/>
  <c r="AF563" i="14"/>
  <c r="AG563" i="14"/>
  <c r="M564" i="14"/>
  <c r="N564" i="14"/>
  <c r="O564" i="14"/>
  <c r="P564" i="14"/>
  <c r="Q564" i="14"/>
  <c r="R564" i="14"/>
  <c r="S564" i="14"/>
  <c r="U564" i="14"/>
  <c r="V564" i="14"/>
  <c r="W564" i="14"/>
  <c r="X564" i="14"/>
  <c r="Y564" i="14"/>
  <c r="Z564" i="14"/>
  <c r="AB564" i="14"/>
  <c r="AC564" i="14"/>
  <c r="AE564" i="14"/>
  <c r="AF564" i="14"/>
  <c r="AG564" i="14"/>
  <c r="M565" i="14"/>
  <c r="N565" i="14"/>
  <c r="O565" i="14"/>
  <c r="P565" i="14"/>
  <c r="Q565" i="14"/>
  <c r="R565" i="14"/>
  <c r="S565" i="14"/>
  <c r="U565" i="14"/>
  <c r="V565" i="14"/>
  <c r="W565" i="14"/>
  <c r="X565" i="14"/>
  <c r="Y565" i="14"/>
  <c r="Z565" i="14"/>
  <c r="AB565" i="14"/>
  <c r="AC565" i="14"/>
  <c r="AE565" i="14"/>
  <c r="AF565" i="14"/>
  <c r="AG565" i="14"/>
  <c r="M566" i="14"/>
  <c r="N566" i="14"/>
  <c r="O566" i="14"/>
  <c r="P566" i="14"/>
  <c r="Q566" i="14"/>
  <c r="R566" i="14"/>
  <c r="S566" i="14"/>
  <c r="U566" i="14"/>
  <c r="V566" i="14"/>
  <c r="W566" i="14"/>
  <c r="X566" i="14"/>
  <c r="Y566" i="14"/>
  <c r="Z566" i="14"/>
  <c r="AB566" i="14"/>
  <c r="AC566" i="14"/>
  <c r="AE566" i="14"/>
  <c r="AF566" i="14"/>
  <c r="AG566" i="14"/>
  <c r="M567" i="14"/>
  <c r="N567" i="14"/>
  <c r="O567" i="14"/>
  <c r="P567" i="14"/>
  <c r="Q567" i="14"/>
  <c r="R567" i="14"/>
  <c r="S567" i="14"/>
  <c r="U567" i="14"/>
  <c r="V567" i="14"/>
  <c r="W567" i="14"/>
  <c r="X567" i="14"/>
  <c r="Y567" i="14"/>
  <c r="Z567" i="14"/>
  <c r="AB567" i="14"/>
  <c r="AC567" i="14"/>
  <c r="AE567" i="14"/>
  <c r="AF567" i="14"/>
  <c r="AG567" i="14"/>
  <c r="M568" i="14"/>
  <c r="N568" i="14"/>
  <c r="O568" i="14"/>
  <c r="P568" i="14"/>
  <c r="Q568" i="14"/>
  <c r="R568" i="14"/>
  <c r="S568" i="14"/>
  <c r="U568" i="14"/>
  <c r="V568" i="14"/>
  <c r="W568" i="14"/>
  <c r="X568" i="14"/>
  <c r="Y568" i="14"/>
  <c r="Z568" i="14"/>
  <c r="AB568" i="14"/>
  <c r="AC568" i="14"/>
  <c r="AE568" i="14"/>
  <c r="AF568" i="14"/>
  <c r="AG568" i="14"/>
  <c r="M569" i="14"/>
  <c r="N569" i="14"/>
  <c r="O569" i="14"/>
  <c r="P569" i="14"/>
  <c r="Q569" i="14"/>
  <c r="R569" i="14"/>
  <c r="S569" i="14"/>
  <c r="U569" i="14"/>
  <c r="V569" i="14"/>
  <c r="W569" i="14"/>
  <c r="X569" i="14"/>
  <c r="Y569" i="14"/>
  <c r="Z569" i="14"/>
  <c r="AB569" i="14"/>
  <c r="AC569" i="14"/>
  <c r="AE569" i="14"/>
  <c r="AF569" i="14"/>
  <c r="AG569" i="14"/>
  <c r="M570" i="14"/>
  <c r="N570" i="14"/>
  <c r="O570" i="14"/>
  <c r="P570" i="14"/>
  <c r="Q570" i="14"/>
  <c r="R570" i="14"/>
  <c r="S570" i="14"/>
  <c r="U570" i="14"/>
  <c r="V570" i="14"/>
  <c r="W570" i="14"/>
  <c r="X570" i="14"/>
  <c r="Y570" i="14"/>
  <c r="Z570" i="14"/>
  <c r="AB570" i="14"/>
  <c r="AC570" i="14"/>
  <c r="AE570" i="14"/>
  <c r="AF570" i="14"/>
  <c r="AG570" i="14"/>
  <c r="M571" i="14"/>
  <c r="N571" i="14"/>
  <c r="O571" i="14"/>
  <c r="P571" i="14"/>
  <c r="Q571" i="14"/>
  <c r="R571" i="14"/>
  <c r="S571" i="14"/>
  <c r="U571" i="14"/>
  <c r="V571" i="14"/>
  <c r="W571" i="14"/>
  <c r="X571" i="14"/>
  <c r="Y571" i="14"/>
  <c r="Z571" i="14"/>
  <c r="AB571" i="14"/>
  <c r="AC571" i="14"/>
  <c r="AE571" i="14"/>
  <c r="AF571" i="14"/>
  <c r="AG571" i="14"/>
  <c r="M572" i="14"/>
  <c r="N572" i="14"/>
  <c r="O572" i="14"/>
  <c r="P572" i="14"/>
  <c r="Q572" i="14"/>
  <c r="R572" i="14"/>
  <c r="S572" i="14"/>
  <c r="U572" i="14"/>
  <c r="V572" i="14"/>
  <c r="W572" i="14"/>
  <c r="X572" i="14"/>
  <c r="Y572" i="14"/>
  <c r="Z572" i="14"/>
  <c r="AB572" i="14"/>
  <c r="AC572" i="14"/>
  <c r="AE572" i="14"/>
  <c r="AF572" i="14"/>
  <c r="AG572" i="14"/>
  <c r="M573" i="14"/>
  <c r="N573" i="14"/>
  <c r="O573" i="14"/>
  <c r="P573" i="14"/>
  <c r="Q573" i="14"/>
  <c r="R573" i="14"/>
  <c r="S573" i="14"/>
  <c r="U573" i="14"/>
  <c r="V573" i="14"/>
  <c r="W573" i="14"/>
  <c r="X573" i="14"/>
  <c r="Y573" i="14"/>
  <c r="Z573" i="14"/>
  <c r="AB573" i="14"/>
  <c r="AC573" i="14"/>
  <c r="AE573" i="14"/>
  <c r="AF573" i="14"/>
  <c r="AG573" i="14"/>
  <c r="M574" i="14"/>
  <c r="N574" i="14"/>
  <c r="O574" i="14"/>
  <c r="P574" i="14"/>
  <c r="Q574" i="14"/>
  <c r="R574" i="14"/>
  <c r="S574" i="14"/>
  <c r="U574" i="14"/>
  <c r="V574" i="14"/>
  <c r="W574" i="14"/>
  <c r="X574" i="14"/>
  <c r="Y574" i="14"/>
  <c r="Z574" i="14"/>
  <c r="AB574" i="14"/>
  <c r="AC574" i="14"/>
  <c r="AE574" i="14"/>
  <c r="AF574" i="14"/>
  <c r="AG574" i="14"/>
  <c r="M575" i="14"/>
  <c r="N575" i="14"/>
  <c r="O575" i="14"/>
  <c r="P575" i="14"/>
  <c r="Q575" i="14"/>
  <c r="R575" i="14"/>
  <c r="S575" i="14"/>
  <c r="U575" i="14"/>
  <c r="V575" i="14"/>
  <c r="W575" i="14"/>
  <c r="X575" i="14"/>
  <c r="Y575" i="14"/>
  <c r="Z575" i="14"/>
  <c r="AB575" i="14"/>
  <c r="AC575" i="14"/>
  <c r="AE575" i="14"/>
  <c r="AF575" i="14"/>
  <c r="AG575" i="14"/>
  <c r="M576" i="14"/>
  <c r="N576" i="14"/>
  <c r="O576" i="14"/>
  <c r="P576" i="14"/>
  <c r="Q576" i="14"/>
  <c r="R576" i="14"/>
  <c r="S576" i="14"/>
  <c r="U576" i="14"/>
  <c r="V576" i="14"/>
  <c r="W576" i="14"/>
  <c r="X576" i="14"/>
  <c r="Y576" i="14"/>
  <c r="Z576" i="14"/>
  <c r="AB576" i="14"/>
  <c r="AC576" i="14"/>
  <c r="AE576" i="14"/>
  <c r="AF576" i="14"/>
  <c r="AG576" i="14"/>
  <c r="M577" i="14"/>
  <c r="N577" i="14"/>
  <c r="O577" i="14"/>
  <c r="P577" i="14"/>
  <c r="Q577" i="14"/>
  <c r="R577" i="14"/>
  <c r="S577" i="14"/>
  <c r="U577" i="14"/>
  <c r="V577" i="14"/>
  <c r="W577" i="14"/>
  <c r="X577" i="14"/>
  <c r="Y577" i="14"/>
  <c r="Z577" i="14"/>
  <c r="AB577" i="14"/>
  <c r="AC577" i="14"/>
  <c r="AE577" i="14"/>
  <c r="AF577" i="14"/>
  <c r="AG577" i="14"/>
  <c r="M578" i="14"/>
  <c r="N578" i="14"/>
  <c r="O578" i="14"/>
  <c r="P578" i="14"/>
  <c r="Q578" i="14"/>
  <c r="R578" i="14"/>
  <c r="S578" i="14"/>
  <c r="U578" i="14"/>
  <c r="V578" i="14"/>
  <c r="W578" i="14"/>
  <c r="X578" i="14"/>
  <c r="Y578" i="14"/>
  <c r="Z578" i="14"/>
  <c r="AB578" i="14"/>
  <c r="AC578" i="14"/>
  <c r="AE578" i="14"/>
  <c r="AF578" i="14"/>
  <c r="AG578" i="14"/>
  <c r="M579" i="14"/>
  <c r="N579" i="14"/>
  <c r="O579" i="14"/>
  <c r="P579" i="14"/>
  <c r="Q579" i="14"/>
  <c r="R579" i="14"/>
  <c r="S579" i="14"/>
  <c r="U579" i="14"/>
  <c r="V579" i="14"/>
  <c r="W579" i="14"/>
  <c r="X579" i="14"/>
  <c r="Y579" i="14"/>
  <c r="Z579" i="14"/>
  <c r="AB579" i="14"/>
  <c r="AC579" i="14"/>
  <c r="AE579" i="14"/>
  <c r="AF579" i="14"/>
  <c r="AG579" i="14"/>
  <c r="M580" i="14"/>
  <c r="N580" i="14"/>
  <c r="O580" i="14"/>
  <c r="P580" i="14"/>
  <c r="Q580" i="14"/>
  <c r="R580" i="14"/>
  <c r="S580" i="14"/>
  <c r="U580" i="14"/>
  <c r="V580" i="14"/>
  <c r="W580" i="14"/>
  <c r="X580" i="14"/>
  <c r="Y580" i="14"/>
  <c r="Z580" i="14"/>
  <c r="AB580" i="14"/>
  <c r="AC580" i="14"/>
  <c r="AE580" i="14"/>
  <c r="AF580" i="14"/>
  <c r="AG580" i="14"/>
  <c r="D581" i="14"/>
  <c r="I581" i="14"/>
  <c r="N581" i="14"/>
  <c r="O581" i="14"/>
  <c r="P581" i="14"/>
  <c r="Q581" i="14"/>
  <c r="R581" i="14"/>
  <c r="S581" i="14"/>
  <c r="U581" i="14"/>
  <c r="V581" i="14"/>
  <c r="W581" i="14"/>
  <c r="X581" i="14"/>
  <c r="Y581" i="14"/>
  <c r="Z581" i="14"/>
  <c r="AE581" i="14"/>
  <c r="AF581" i="14"/>
  <c r="AG581" i="14"/>
  <c r="AE582" i="14"/>
  <c r="AF582" i="14"/>
  <c r="AG582" i="14"/>
  <c r="C583" i="14"/>
  <c r="N583" i="14"/>
  <c r="O583" i="14"/>
  <c r="P583" i="14"/>
  <c r="Q583" i="14"/>
  <c r="R583" i="14"/>
  <c r="S583" i="14"/>
  <c r="U583" i="14"/>
  <c r="V583" i="14"/>
  <c r="W583" i="14"/>
  <c r="X583" i="14"/>
  <c r="Y583" i="14"/>
  <c r="Z583" i="14"/>
  <c r="AB583" i="14"/>
  <c r="AC583" i="14"/>
  <c r="AE583" i="14"/>
  <c r="AF583" i="14"/>
  <c r="AG583" i="14"/>
  <c r="C584" i="14"/>
  <c r="M584" i="14"/>
  <c r="N584" i="14"/>
  <c r="O584" i="14"/>
  <c r="P584" i="14"/>
  <c r="Q584" i="14"/>
  <c r="R584" i="14"/>
  <c r="S584" i="14"/>
  <c r="U584" i="14"/>
  <c r="V584" i="14"/>
  <c r="W584" i="14"/>
  <c r="X584" i="14"/>
  <c r="Y584" i="14"/>
  <c r="Z584" i="14"/>
  <c r="AB584" i="14"/>
  <c r="AC584" i="14"/>
  <c r="AE584" i="14"/>
  <c r="AF584" i="14"/>
  <c r="AG584" i="14"/>
  <c r="C585" i="14"/>
  <c r="M585" i="14"/>
  <c r="N585" i="14"/>
  <c r="O585" i="14"/>
  <c r="P585" i="14"/>
  <c r="Q585" i="14"/>
  <c r="R585" i="14"/>
  <c r="S585" i="14"/>
  <c r="U585" i="14"/>
  <c r="V585" i="14"/>
  <c r="W585" i="14"/>
  <c r="X585" i="14"/>
  <c r="Y585" i="14"/>
  <c r="Z585" i="14"/>
  <c r="AB585" i="14"/>
  <c r="AC585" i="14"/>
  <c r="AE585" i="14"/>
  <c r="AF585" i="14"/>
  <c r="AG585" i="14"/>
  <c r="C586" i="14"/>
  <c r="M586" i="14"/>
  <c r="N586" i="14"/>
  <c r="O586" i="14"/>
  <c r="P586" i="14"/>
  <c r="Q586" i="14"/>
  <c r="R586" i="14"/>
  <c r="S586" i="14"/>
  <c r="U586" i="14"/>
  <c r="V586" i="14"/>
  <c r="W586" i="14"/>
  <c r="X586" i="14"/>
  <c r="Y586" i="14"/>
  <c r="Z586" i="14"/>
  <c r="AB586" i="14"/>
  <c r="AC586" i="14"/>
  <c r="AE586" i="14"/>
  <c r="AF586" i="14"/>
  <c r="AG586" i="14"/>
  <c r="C587" i="14"/>
  <c r="M587" i="14"/>
  <c r="N587" i="14"/>
  <c r="O587" i="14"/>
  <c r="P587" i="14"/>
  <c r="Q587" i="14"/>
  <c r="R587" i="14"/>
  <c r="S587" i="14"/>
  <c r="U587" i="14"/>
  <c r="V587" i="14"/>
  <c r="W587" i="14"/>
  <c r="X587" i="14"/>
  <c r="Y587" i="14"/>
  <c r="Z587" i="14"/>
  <c r="AB587" i="14"/>
  <c r="AC587" i="14"/>
  <c r="AE587" i="14"/>
  <c r="AF587" i="14"/>
  <c r="AG587" i="14"/>
  <c r="C588" i="14"/>
  <c r="M588" i="14"/>
  <c r="N588" i="14"/>
  <c r="O588" i="14"/>
  <c r="P588" i="14"/>
  <c r="Q588" i="14"/>
  <c r="R588" i="14"/>
  <c r="S588" i="14"/>
  <c r="U588" i="14"/>
  <c r="V588" i="14"/>
  <c r="W588" i="14"/>
  <c r="X588" i="14"/>
  <c r="Y588" i="14"/>
  <c r="Z588" i="14"/>
  <c r="AB588" i="14"/>
  <c r="AC588" i="14"/>
  <c r="AE588" i="14"/>
  <c r="AF588" i="14"/>
  <c r="AG588" i="14"/>
  <c r="C589" i="14"/>
  <c r="M589" i="14"/>
  <c r="N589" i="14"/>
  <c r="O589" i="14"/>
  <c r="P589" i="14"/>
  <c r="Q589" i="14"/>
  <c r="R589" i="14"/>
  <c r="S589" i="14"/>
  <c r="U589" i="14"/>
  <c r="V589" i="14"/>
  <c r="W589" i="14"/>
  <c r="X589" i="14"/>
  <c r="Y589" i="14"/>
  <c r="Z589" i="14"/>
  <c r="AB589" i="14"/>
  <c r="AC589" i="14"/>
  <c r="AE589" i="14"/>
  <c r="AF589" i="14"/>
  <c r="AG589" i="14"/>
  <c r="C590" i="14"/>
  <c r="M590" i="14"/>
  <c r="N590" i="14"/>
  <c r="O590" i="14"/>
  <c r="P590" i="14"/>
  <c r="Q590" i="14"/>
  <c r="R590" i="14"/>
  <c r="S590" i="14"/>
  <c r="U590" i="14"/>
  <c r="V590" i="14"/>
  <c r="W590" i="14"/>
  <c r="X590" i="14"/>
  <c r="Y590" i="14"/>
  <c r="Z590" i="14"/>
  <c r="AB590" i="14"/>
  <c r="AC590" i="14"/>
  <c r="AE590" i="14"/>
  <c r="AF590" i="14"/>
  <c r="AG590" i="14"/>
  <c r="C591" i="14"/>
  <c r="M591" i="14"/>
  <c r="N591" i="14"/>
  <c r="O591" i="14"/>
  <c r="P591" i="14"/>
  <c r="Q591" i="14"/>
  <c r="R591" i="14"/>
  <c r="S591" i="14"/>
  <c r="U591" i="14"/>
  <c r="V591" i="14"/>
  <c r="W591" i="14"/>
  <c r="X591" i="14"/>
  <c r="Y591" i="14"/>
  <c r="Z591" i="14"/>
  <c r="AB591" i="14"/>
  <c r="AC591" i="14"/>
  <c r="AE591" i="14"/>
  <c r="AF591" i="14"/>
  <c r="AG591" i="14"/>
  <c r="C592" i="14"/>
  <c r="M592" i="14"/>
  <c r="N592" i="14"/>
  <c r="O592" i="14"/>
  <c r="P592" i="14"/>
  <c r="Q592" i="14"/>
  <c r="R592" i="14"/>
  <c r="S592" i="14"/>
  <c r="U592" i="14"/>
  <c r="V592" i="14"/>
  <c r="W592" i="14"/>
  <c r="X592" i="14"/>
  <c r="Y592" i="14"/>
  <c r="Z592" i="14"/>
  <c r="AB592" i="14"/>
  <c r="AC592" i="14"/>
  <c r="AE592" i="14"/>
  <c r="AF592" i="14"/>
  <c r="AG592" i="14"/>
  <c r="C593" i="14"/>
  <c r="M593" i="14"/>
  <c r="N593" i="14"/>
  <c r="O593" i="14"/>
  <c r="P593" i="14"/>
  <c r="Q593" i="14"/>
  <c r="R593" i="14"/>
  <c r="S593" i="14"/>
  <c r="U593" i="14"/>
  <c r="V593" i="14"/>
  <c r="W593" i="14"/>
  <c r="X593" i="14"/>
  <c r="Y593" i="14"/>
  <c r="Z593" i="14"/>
  <c r="AB593" i="14"/>
  <c r="AC593" i="14"/>
  <c r="AE593" i="14"/>
  <c r="AF593" i="14"/>
  <c r="AG593" i="14"/>
  <c r="M594" i="14"/>
  <c r="N594" i="14"/>
  <c r="O594" i="14"/>
  <c r="P594" i="14"/>
  <c r="Q594" i="14"/>
  <c r="R594" i="14"/>
  <c r="S594" i="14"/>
  <c r="U594" i="14"/>
  <c r="V594" i="14"/>
  <c r="W594" i="14"/>
  <c r="X594" i="14"/>
  <c r="Y594" i="14"/>
  <c r="Z594" i="14"/>
  <c r="AB594" i="14"/>
  <c r="AC594" i="14"/>
  <c r="AE594" i="14"/>
  <c r="AF594" i="14"/>
  <c r="AG594" i="14"/>
  <c r="M595" i="14"/>
  <c r="N595" i="14"/>
  <c r="O595" i="14"/>
  <c r="P595" i="14"/>
  <c r="Q595" i="14"/>
  <c r="R595" i="14"/>
  <c r="S595" i="14"/>
  <c r="U595" i="14"/>
  <c r="V595" i="14"/>
  <c r="W595" i="14"/>
  <c r="X595" i="14"/>
  <c r="Y595" i="14"/>
  <c r="Z595" i="14"/>
  <c r="AB595" i="14"/>
  <c r="AC595" i="14"/>
  <c r="AE595" i="14"/>
  <c r="AF595" i="14"/>
  <c r="AG595" i="14"/>
  <c r="M596" i="14"/>
  <c r="N596" i="14"/>
  <c r="O596" i="14"/>
  <c r="P596" i="14"/>
  <c r="Q596" i="14"/>
  <c r="R596" i="14"/>
  <c r="S596" i="14"/>
  <c r="U596" i="14"/>
  <c r="V596" i="14"/>
  <c r="W596" i="14"/>
  <c r="X596" i="14"/>
  <c r="Y596" i="14"/>
  <c r="Z596" i="14"/>
  <c r="AB596" i="14"/>
  <c r="AC596" i="14"/>
  <c r="AE596" i="14"/>
  <c r="AF596" i="14"/>
  <c r="AG596" i="14"/>
  <c r="M597" i="14"/>
  <c r="N597" i="14"/>
  <c r="O597" i="14"/>
  <c r="P597" i="14"/>
  <c r="Q597" i="14"/>
  <c r="R597" i="14"/>
  <c r="S597" i="14"/>
  <c r="U597" i="14"/>
  <c r="V597" i="14"/>
  <c r="W597" i="14"/>
  <c r="X597" i="14"/>
  <c r="Y597" i="14"/>
  <c r="Z597" i="14"/>
  <c r="AB597" i="14"/>
  <c r="AC597" i="14"/>
  <c r="AE597" i="14"/>
  <c r="AF597" i="14"/>
  <c r="AG597" i="14"/>
  <c r="M598" i="14"/>
  <c r="N598" i="14"/>
  <c r="O598" i="14"/>
  <c r="P598" i="14"/>
  <c r="Q598" i="14"/>
  <c r="R598" i="14"/>
  <c r="S598" i="14"/>
  <c r="U598" i="14"/>
  <c r="V598" i="14"/>
  <c r="W598" i="14"/>
  <c r="X598" i="14"/>
  <c r="Y598" i="14"/>
  <c r="Z598" i="14"/>
  <c r="AB598" i="14"/>
  <c r="AC598" i="14"/>
  <c r="AE598" i="14"/>
  <c r="AF598" i="14"/>
  <c r="AG598" i="14"/>
  <c r="M599" i="14"/>
  <c r="N599" i="14"/>
  <c r="O599" i="14"/>
  <c r="P599" i="14"/>
  <c r="Q599" i="14"/>
  <c r="R599" i="14"/>
  <c r="S599" i="14"/>
  <c r="U599" i="14"/>
  <c r="V599" i="14"/>
  <c r="W599" i="14"/>
  <c r="X599" i="14"/>
  <c r="Y599" i="14"/>
  <c r="Z599" i="14"/>
  <c r="AB599" i="14"/>
  <c r="AC599" i="14"/>
  <c r="AE599" i="14"/>
  <c r="AF599" i="14"/>
  <c r="AG599" i="14"/>
  <c r="M600" i="14"/>
  <c r="N600" i="14"/>
  <c r="O600" i="14"/>
  <c r="P600" i="14"/>
  <c r="Q600" i="14"/>
  <c r="R600" i="14"/>
  <c r="S600" i="14"/>
  <c r="U600" i="14"/>
  <c r="V600" i="14"/>
  <c r="W600" i="14"/>
  <c r="X600" i="14"/>
  <c r="Y600" i="14"/>
  <c r="Z600" i="14"/>
  <c r="AB600" i="14"/>
  <c r="AC600" i="14"/>
  <c r="AE600" i="14"/>
  <c r="AF600" i="14"/>
  <c r="AG600" i="14"/>
  <c r="M601" i="14"/>
  <c r="N601" i="14"/>
  <c r="O601" i="14"/>
  <c r="P601" i="14"/>
  <c r="Q601" i="14"/>
  <c r="R601" i="14"/>
  <c r="S601" i="14"/>
  <c r="U601" i="14"/>
  <c r="V601" i="14"/>
  <c r="W601" i="14"/>
  <c r="X601" i="14"/>
  <c r="Y601" i="14"/>
  <c r="Z601" i="14"/>
  <c r="AB601" i="14"/>
  <c r="AC601" i="14"/>
  <c r="AE601" i="14"/>
  <c r="AF601" i="14"/>
  <c r="AG601" i="14"/>
  <c r="M602" i="14"/>
  <c r="N602" i="14"/>
  <c r="O602" i="14"/>
  <c r="P602" i="14"/>
  <c r="Q602" i="14"/>
  <c r="R602" i="14"/>
  <c r="S602" i="14"/>
  <c r="U602" i="14"/>
  <c r="V602" i="14"/>
  <c r="W602" i="14"/>
  <c r="X602" i="14"/>
  <c r="Y602" i="14"/>
  <c r="Z602" i="14"/>
  <c r="AB602" i="14"/>
  <c r="AC602" i="14"/>
  <c r="AE602" i="14"/>
  <c r="AF602" i="14"/>
  <c r="AG602" i="14"/>
  <c r="M603" i="14"/>
  <c r="N603" i="14"/>
  <c r="O603" i="14"/>
  <c r="P603" i="14"/>
  <c r="Q603" i="14"/>
  <c r="R603" i="14"/>
  <c r="S603" i="14"/>
  <c r="U603" i="14"/>
  <c r="V603" i="14"/>
  <c r="W603" i="14"/>
  <c r="X603" i="14"/>
  <c r="Y603" i="14"/>
  <c r="Z603" i="14"/>
  <c r="AB603" i="14"/>
  <c r="AC603" i="14"/>
  <c r="AE603" i="14"/>
  <c r="AF603" i="14"/>
  <c r="AG603" i="14"/>
  <c r="M604" i="14"/>
  <c r="N604" i="14"/>
  <c r="O604" i="14"/>
  <c r="P604" i="14"/>
  <c r="Q604" i="14"/>
  <c r="R604" i="14"/>
  <c r="S604" i="14"/>
  <c r="U604" i="14"/>
  <c r="V604" i="14"/>
  <c r="W604" i="14"/>
  <c r="X604" i="14"/>
  <c r="Y604" i="14"/>
  <c r="Z604" i="14"/>
  <c r="AB604" i="14"/>
  <c r="AC604" i="14"/>
  <c r="AE604" i="14"/>
  <c r="AF604" i="14"/>
  <c r="AG604" i="14"/>
  <c r="M605" i="14"/>
  <c r="N605" i="14"/>
  <c r="O605" i="14"/>
  <c r="P605" i="14"/>
  <c r="Q605" i="14"/>
  <c r="R605" i="14"/>
  <c r="S605" i="14"/>
  <c r="U605" i="14"/>
  <c r="V605" i="14"/>
  <c r="W605" i="14"/>
  <c r="X605" i="14"/>
  <c r="Y605" i="14"/>
  <c r="Z605" i="14"/>
  <c r="AB605" i="14"/>
  <c r="AC605" i="14"/>
  <c r="AE605" i="14"/>
  <c r="AF605" i="14"/>
  <c r="AG605" i="14"/>
  <c r="M606" i="14"/>
  <c r="N606" i="14"/>
  <c r="O606" i="14"/>
  <c r="P606" i="14"/>
  <c r="Q606" i="14"/>
  <c r="R606" i="14"/>
  <c r="S606" i="14"/>
  <c r="U606" i="14"/>
  <c r="V606" i="14"/>
  <c r="W606" i="14"/>
  <c r="X606" i="14"/>
  <c r="Y606" i="14"/>
  <c r="Z606" i="14"/>
  <c r="AB606" i="14"/>
  <c r="AC606" i="14"/>
  <c r="AE606" i="14"/>
  <c r="AF606" i="14"/>
  <c r="AG606" i="14"/>
  <c r="M607" i="14"/>
  <c r="N607" i="14"/>
  <c r="O607" i="14"/>
  <c r="P607" i="14"/>
  <c r="Q607" i="14"/>
  <c r="R607" i="14"/>
  <c r="S607" i="14"/>
  <c r="U607" i="14"/>
  <c r="V607" i="14"/>
  <c r="W607" i="14"/>
  <c r="X607" i="14"/>
  <c r="Y607" i="14"/>
  <c r="Z607" i="14"/>
  <c r="AB607" i="14"/>
  <c r="AC607" i="14"/>
  <c r="AE607" i="14"/>
  <c r="AF607" i="14"/>
  <c r="AG607" i="14"/>
  <c r="M608" i="14"/>
  <c r="N608" i="14"/>
  <c r="O608" i="14"/>
  <c r="P608" i="14"/>
  <c r="Q608" i="14"/>
  <c r="R608" i="14"/>
  <c r="S608" i="14"/>
  <c r="U608" i="14"/>
  <c r="V608" i="14"/>
  <c r="W608" i="14"/>
  <c r="X608" i="14"/>
  <c r="Y608" i="14"/>
  <c r="Z608" i="14"/>
  <c r="AB608" i="14"/>
  <c r="AC608" i="14"/>
  <c r="AE608" i="14"/>
  <c r="AF608" i="14"/>
  <c r="AG608" i="14"/>
  <c r="M609" i="14"/>
  <c r="N609" i="14"/>
  <c r="O609" i="14"/>
  <c r="P609" i="14"/>
  <c r="Q609" i="14"/>
  <c r="R609" i="14"/>
  <c r="S609" i="14"/>
  <c r="U609" i="14"/>
  <c r="V609" i="14"/>
  <c r="W609" i="14"/>
  <c r="X609" i="14"/>
  <c r="Y609" i="14"/>
  <c r="Z609" i="14"/>
  <c r="AB609" i="14"/>
  <c r="AC609" i="14"/>
  <c r="AE609" i="14"/>
  <c r="AF609" i="14"/>
  <c r="AG609" i="14"/>
  <c r="M610" i="14"/>
  <c r="N610" i="14"/>
  <c r="O610" i="14"/>
  <c r="P610" i="14"/>
  <c r="Q610" i="14"/>
  <c r="R610" i="14"/>
  <c r="S610" i="14"/>
  <c r="U610" i="14"/>
  <c r="V610" i="14"/>
  <c r="W610" i="14"/>
  <c r="X610" i="14"/>
  <c r="Y610" i="14"/>
  <c r="Z610" i="14"/>
  <c r="AB610" i="14"/>
  <c r="AC610" i="14"/>
  <c r="AE610" i="14"/>
  <c r="AF610" i="14"/>
  <c r="AG610" i="14"/>
  <c r="M611" i="14"/>
  <c r="N611" i="14"/>
  <c r="O611" i="14"/>
  <c r="P611" i="14"/>
  <c r="Q611" i="14"/>
  <c r="R611" i="14"/>
  <c r="S611" i="14"/>
  <c r="U611" i="14"/>
  <c r="V611" i="14"/>
  <c r="W611" i="14"/>
  <c r="X611" i="14"/>
  <c r="Y611" i="14"/>
  <c r="Z611" i="14"/>
  <c r="AB611" i="14"/>
  <c r="AC611" i="14"/>
  <c r="AE611" i="14"/>
  <c r="AF611" i="14"/>
  <c r="AG611" i="14"/>
  <c r="M612" i="14"/>
  <c r="N612" i="14"/>
  <c r="O612" i="14"/>
  <c r="P612" i="14"/>
  <c r="Q612" i="14"/>
  <c r="R612" i="14"/>
  <c r="S612" i="14"/>
  <c r="U612" i="14"/>
  <c r="V612" i="14"/>
  <c r="W612" i="14"/>
  <c r="X612" i="14"/>
  <c r="Y612" i="14"/>
  <c r="Z612" i="14"/>
  <c r="AB612" i="14"/>
  <c r="AC612" i="14"/>
  <c r="AE612" i="14"/>
  <c r="AF612" i="14"/>
  <c r="AG612" i="14"/>
  <c r="M613" i="14"/>
  <c r="N613" i="14"/>
  <c r="O613" i="14"/>
  <c r="P613" i="14"/>
  <c r="Q613" i="14"/>
  <c r="R613" i="14"/>
  <c r="S613" i="14"/>
  <c r="U613" i="14"/>
  <c r="V613" i="14"/>
  <c r="W613" i="14"/>
  <c r="X613" i="14"/>
  <c r="Y613" i="14"/>
  <c r="Z613" i="14"/>
  <c r="AB613" i="14"/>
  <c r="AC613" i="14"/>
  <c r="AE613" i="14"/>
  <c r="AF613" i="14"/>
  <c r="AG613" i="14"/>
  <c r="M614" i="14"/>
  <c r="N614" i="14"/>
  <c r="O614" i="14"/>
  <c r="P614" i="14"/>
  <c r="Q614" i="14"/>
  <c r="R614" i="14"/>
  <c r="S614" i="14"/>
  <c r="U614" i="14"/>
  <c r="V614" i="14"/>
  <c r="W614" i="14"/>
  <c r="X614" i="14"/>
  <c r="Y614" i="14"/>
  <c r="Z614" i="14"/>
  <c r="AB614" i="14"/>
  <c r="AC614" i="14"/>
  <c r="AE614" i="14"/>
  <c r="AF614" i="14"/>
  <c r="AG614" i="14"/>
  <c r="M615" i="14"/>
  <c r="N615" i="14"/>
  <c r="O615" i="14"/>
  <c r="P615" i="14"/>
  <c r="Q615" i="14"/>
  <c r="R615" i="14"/>
  <c r="S615" i="14"/>
  <c r="U615" i="14"/>
  <c r="V615" i="14"/>
  <c r="W615" i="14"/>
  <c r="X615" i="14"/>
  <c r="Y615" i="14"/>
  <c r="Z615" i="14"/>
  <c r="AB615" i="14"/>
  <c r="AC615" i="14"/>
  <c r="AE615" i="14"/>
  <c r="AF615" i="14"/>
  <c r="AG615" i="14"/>
  <c r="M616" i="14"/>
  <c r="N616" i="14"/>
  <c r="O616" i="14"/>
  <c r="P616" i="14"/>
  <c r="Q616" i="14"/>
  <c r="R616" i="14"/>
  <c r="S616" i="14"/>
  <c r="U616" i="14"/>
  <c r="V616" i="14"/>
  <c r="W616" i="14"/>
  <c r="X616" i="14"/>
  <c r="Y616" i="14"/>
  <c r="Z616" i="14"/>
  <c r="AB616" i="14"/>
  <c r="AC616" i="14"/>
  <c r="AE616" i="14"/>
  <c r="AF616" i="14"/>
  <c r="AG616" i="14"/>
  <c r="M617" i="14"/>
  <c r="N617" i="14"/>
  <c r="O617" i="14"/>
  <c r="P617" i="14"/>
  <c r="Q617" i="14"/>
  <c r="R617" i="14"/>
  <c r="S617" i="14"/>
  <c r="U617" i="14"/>
  <c r="V617" i="14"/>
  <c r="W617" i="14"/>
  <c r="X617" i="14"/>
  <c r="Y617" i="14"/>
  <c r="Z617" i="14"/>
  <c r="AB617" i="14"/>
  <c r="AC617" i="14"/>
  <c r="AE617" i="14"/>
  <c r="AF617" i="14"/>
  <c r="AG617" i="14"/>
  <c r="M618" i="14"/>
  <c r="N618" i="14"/>
  <c r="O618" i="14"/>
  <c r="P618" i="14"/>
  <c r="Q618" i="14"/>
  <c r="R618" i="14"/>
  <c r="S618" i="14"/>
  <c r="U618" i="14"/>
  <c r="V618" i="14"/>
  <c r="W618" i="14"/>
  <c r="X618" i="14"/>
  <c r="Y618" i="14"/>
  <c r="Z618" i="14"/>
  <c r="AB618" i="14"/>
  <c r="AC618" i="14"/>
  <c r="AE618" i="14"/>
  <c r="AF618" i="14"/>
  <c r="AG618" i="14"/>
  <c r="D619" i="14"/>
  <c r="I619" i="14"/>
  <c r="N619" i="14"/>
  <c r="O619" i="14"/>
  <c r="P619" i="14"/>
  <c r="Q619" i="14"/>
  <c r="R619" i="14"/>
  <c r="S619" i="14"/>
  <c r="U619" i="14"/>
  <c r="V619" i="14"/>
  <c r="W619" i="14"/>
  <c r="X619" i="14"/>
  <c r="Y619" i="14"/>
  <c r="Z619" i="14"/>
  <c r="AE619" i="14"/>
  <c r="AF619" i="14"/>
  <c r="AG619" i="14"/>
  <c r="AE620" i="14"/>
  <c r="AF620" i="14"/>
  <c r="AG620" i="14"/>
  <c r="C621" i="14"/>
  <c r="N621" i="14"/>
  <c r="O621" i="14"/>
  <c r="P621" i="14"/>
  <c r="Q621" i="14"/>
  <c r="R621" i="14"/>
  <c r="S621" i="14"/>
  <c r="U621" i="14"/>
  <c r="V621" i="14"/>
  <c r="W621" i="14"/>
  <c r="X621" i="14"/>
  <c r="Y621" i="14"/>
  <c r="Z621" i="14"/>
  <c r="AB621" i="14"/>
  <c r="AC621" i="14"/>
  <c r="AE621" i="14"/>
  <c r="AF621" i="14"/>
  <c r="AG621" i="14"/>
  <c r="C622" i="14"/>
  <c r="M622" i="14"/>
  <c r="N622" i="14"/>
  <c r="O622" i="14"/>
  <c r="P622" i="14"/>
  <c r="Q622" i="14"/>
  <c r="R622" i="14"/>
  <c r="S622" i="14"/>
  <c r="U622" i="14"/>
  <c r="V622" i="14"/>
  <c r="W622" i="14"/>
  <c r="X622" i="14"/>
  <c r="Y622" i="14"/>
  <c r="Z622" i="14"/>
  <c r="AB622" i="14"/>
  <c r="AC622" i="14"/>
  <c r="AE622" i="14"/>
  <c r="AF622" i="14"/>
  <c r="AG622" i="14"/>
  <c r="C623" i="14"/>
  <c r="M623" i="14"/>
  <c r="N623" i="14"/>
  <c r="O623" i="14"/>
  <c r="P623" i="14"/>
  <c r="Q623" i="14"/>
  <c r="R623" i="14"/>
  <c r="S623" i="14"/>
  <c r="U623" i="14"/>
  <c r="V623" i="14"/>
  <c r="W623" i="14"/>
  <c r="X623" i="14"/>
  <c r="Y623" i="14"/>
  <c r="Z623" i="14"/>
  <c r="AB623" i="14"/>
  <c r="AC623" i="14"/>
  <c r="AE623" i="14"/>
  <c r="AF623" i="14"/>
  <c r="AG623" i="14"/>
  <c r="C624" i="14"/>
  <c r="M624" i="14"/>
  <c r="N624" i="14"/>
  <c r="O624" i="14"/>
  <c r="P624" i="14"/>
  <c r="Q624" i="14"/>
  <c r="R624" i="14"/>
  <c r="S624" i="14"/>
  <c r="U624" i="14"/>
  <c r="V624" i="14"/>
  <c r="W624" i="14"/>
  <c r="X624" i="14"/>
  <c r="Y624" i="14"/>
  <c r="Z624" i="14"/>
  <c r="AB624" i="14"/>
  <c r="AC624" i="14"/>
  <c r="AE624" i="14"/>
  <c r="AF624" i="14"/>
  <c r="AG624" i="14"/>
  <c r="C625" i="14"/>
  <c r="M625" i="14"/>
  <c r="N625" i="14"/>
  <c r="O625" i="14"/>
  <c r="P625" i="14"/>
  <c r="Q625" i="14"/>
  <c r="R625" i="14"/>
  <c r="S625" i="14"/>
  <c r="U625" i="14"/>
  <c r="V625" i="14"/>
  <c r="W625" i="14"/>
  <c r="X625" i="14"/>
  <c r="Y625" i="14"/>
  <c r="Z625" i="14"/>
  <c r="AB625" i="14"/>
  <c r="AC625" i="14"/>
  <c r="AE625" i="14"/>
  <c r="AF625" i="14"/>
  <c r="AG625" i="14"/>
  <c r="C626" i="14"/>
  <c r="M626" i="14"/>
  <c r="N626" i="14"/>
  <c r="O626" i="14"/>
  <c r="P626" i="14"/>
  <c r="Q626" i="14"/>
  <c r="R626" i="14"/>
  <c r="S626" i="14"/>
  <c r="U626" i="14"/>
  <c r="V626" i="14"/>
  <c r="W626" i="14"/>
  <c r="X626" i="14"/>
  <c r="Y626" i="14"/>
  <c r="Z626" i="14"/>
  <c r="AB626" i="14"/>
  <c r="AC626" i="14"/>
  <c r="AE626" i="14"/>
  <c r="AF626" i="14"/>
  <c r="AG626" i="14"/>
  <c r="C627" i="14"/>
  <c r="M627" i="14"/>
  <c r="N627" i="14"/>
  <c r="O627" i="14"/>
  <c r="P627" i="14"/>
  <c r="Q627" i="14"/>
  <c r="R627" i="14"/>
  <c r="S627" i="14"/>
  <c r="U627" i="14"/>
  <c r="V627" i="14"/>
  <c r="W627" i="14"/>
  <c r="X627" i="14"/>
  <c r="Y627" i="14"/>
  <c r="Z627" i="14"/>
  <c r="AB627" i="14"/>
  <c r="AC627" i="14"/>
  <c r="AE627" i="14"/>
  <c r="AF627" i="14"/>
  <c r="AG627" i="14"/>
  <c r="C628" i="14"/>
  <c r="M628" i="14"/>
  <c r="N628" i="14"/>
  <c r="O628" i="14"/>
  <c r="P628" i="14"/>
  <c r="Q628" i="14"/>
  <c r="R628" i="14"/>
  <c r="S628" i="14"/>
  <c r="U628" i="14"/>
  <c r="V628" i="14"/>
  <c r="W628" i="14"/>
  <c r="X628" i="14"/>
  <c r="Y628" i="14"/>
  <c r="Z628" i="14"/>
  <c r="AB628" i="14"/>
  <c r="AC628" i="14"/>
  <c r="AE628" i="14"/>
  <c r="AF628" i="14"/>
  <c r="AG628" i="14"/>
  <c r="C629" i="14"/>
  <c r="M629" i="14"/>
  <c r="N629" i="14"/>
  <c r="O629" i="14"/>
  <c r="P629" i="14"/>
  <c r="Q629" i="14"/>
  <c r="R629" i="14"/>
  <c r="S629" i="14"/>
  <c r="U629" i="14"/>
  <c r="V629" i="14"/>
  <c r="W629" i="14"/>
  <c r="X629" i="14"/>
  <c r="Y629" i="14"/>
  <c r="Z629" i="14"/>
  <c r="AB629" i="14"/>
  <c r="AC629" i="14"/>
  <c r="AE629" i="14"/>
  <c r="AF629" i="14"/>
  <c r="AG629" i="14"/>
  <c r="C630" i="14"/>
  <c r="M630" i="14"/>
  <c r="N630" i="14"/>
  <c r="O630" i="14"/>
  <c r="P630" i="14"/>
  <c r="Q630" i="14"/>
  <c r="R630" i="14"/>
  <c r="S630" i="14"/>
  <c r="U630" i="14"/>
  <c r="V630" i="14"/>
  <c r="W630" i="14"/>
  <c r="X630" i="14"/>
  <c r="Y630" i="14"/>
  <c r="Z630" i="14"/>
  <c r="AB630" i="14"/>
  <c r="AC630" i="14"/>
  <c r="AE630" i="14"/>
  <c r="AF630" i="14"/>
  <c r="AG630" i="14"/>
  <c r="C631" i="14"/>
  <c r="M631" i="14"/>
  <c r="N631" i="14"/>
  <c r="O631" i="14"/>
  <c r="P631" i="14"/>
  <c r="Q631" i="14"/>
  <c r="R631" i="14"/>
  <c r="S631" i="14"/>
  <c r="U631" i="14"/>
  <c r="V631" i="14"/>
  <c r="W631" i="14"/>
  <c r="X631" i="14"/>
  <c r="Y631" i="14"/>
  <c r="Z631" i="14"/>
  <c r="AB631" i="14"/>
  <c r="AC631" i="14"/>
  <c r="AE631" i="14"/>
  <c r="AF631" i="14"/>
  <c r="AG631" i="14"/>
  <c r="M632" i="14"/>
  <c r="N632" i="14"/>
  <c r="O632" i="14"/>
  <c r="P632" i="14"/>
  <c r="Q632" i="14"/>
  <c r="R632" i="14"/>
  <c r="S632" i="14"/>
  <c r="U632" i="14"/>
  <c r="V632" i="14"/>
  <c r="W632" i="14"/>
  <c r="X632" i="14"/>
  <c r="Y632" i="14"/>
  <c r="Z632" i="14"/>
  <c r="AB632" i="14"/>
  <c r="AC632" i="14"/>
  <c r="AE632" i="14"/>
  <c r="AF632" i="14"/>
  <c r="AG632" i="14"/>
  <c r="M633" i="14"/>
  <c r="N633" i="14"/>
  <c r="O633" i="14"/>
  <c r="P633" i="14"/>
  <c r="Q633" i="14"/>
  <c r="R633" i="14"/>
  <c r="S633" i="14"/>
  <c r="U633" i="14"/>
  <c r="V633" i="14"/>
  <c r="W633" i="14"/>
  <c r="X633" i="14"/>
  <c r="Y633" i="14"/>
  <c r="Z633" i="14"/>
  <c r="AB633" i="14"/>
  <c r="AC633" i="14"/>
  <c r="AE633" i="14"/>
  <c r="AF633" i="14"/>
  <c r="AG633" i="14"/>
  <c r="M634" i="14"/>
  <c r="N634" i="14"/>
  <c r="O634" i="14"/>
  <c r="P634" i="14"/>
  <c r="Q634" i="14"/>
  <c r="R634" i="14"/>
  <c r="S634" i="14"/>
  <c r="U634" i="14"/>
  <c r="V634" i="14"/>
  <c r="W634" i="14"/>
  <c r="X634" i="14"/>
  <c r="Y634" i="14"/>
  <c r="Z634" i="14"/>
  <c r="AB634" i="14"/>
  <c r="AC634" i="14"/>
  <c r="AE634" i="14"/>
  <c r="AF634" i="14"/>
  <c r="AG634" i="14"/>
  <c r="M635" i="14"/>
  <c r="N635" i="14"/>
  <c r="O635" i="14"/>
  <c r="P635" i="14"/>
  <c r="Q635" i="14"/>
  <c r="R635" i="14"/>
  <c r="S635" i="14"/>
  <c r="U635" i="14"/>
  <c r="V635" i="14"/>
  <c r="W635" i="14"/>
  <c r="X635" i="14"/>
  <c r="Y635" i="14"/>
  <c r="Z635" i="14"/>
  <c r="AB635" i="14"/>
  <c r="AC635" i="14"/>
  <c r="AE635" i="14"/>
  <c r="AF635" i="14"/>
  <c r="AG635" i="14"/>
  <c r="M636" i="14"/>
  <c r="N636" i="14"/>
  <c r="O636" i="14"/>
  <c r="P636" i="14"/>
  <c r="Q636" i="14"/>
  <c r="R636" i="14"/>
  <c r="S636" i="14"/>
  <c r="U636" i="14"/>
  <c r="V636" i="14"/>
  <c r="W636" i="14"/>
  <c r="X636" i="14"/>
  <c r="Y636" i="14"/>
  <c r="Z636" i="14"/>
  <c r="AB636" i="14"/>
  <c r="AC636" i="14"/>
  <c r="AE636" i="14"/>
  <c r="AF636" i="14"/>
  <c r="AG636" i="14"/>
  <c r="M637" i="14"/>
  <c r="N637" i="14"/>
  <c r="O637" i="14"/>
  <c r="P637" i="14"/>
  <c r="Q637" i="14"/>
  <c r="R637" i="14"/>
  <c r="S637" i="14"/>
  <c r="U637" i="14"/>
  <c r="V637" i="14"/>
  <c r="W637" i="14"/>
  <c r="X637" i="14"/>
  <c r="Y637" i="14"/>
  <c r="Z637" i="14"/>
  <c r="AB637" i="14"/>
  <c r="AC637" i="14"/>
  <c r="AE637" i="14"/>
  <c r="AF637" i="14"/>
  <c r="AG637" i="14"/>
  <c r="M638" i="14"/>
  <c r="N638" i="14"/>
  <c r="O638" i="14"/>
  <c r="P638" i="14"/>
  <c r="Q638" i="14"/>
  <c r="R638" i="14"/>
  <c r="S638" i="14"/>
  <c r="U638" i="14"/>
  <c r="V638" i="14"/>
  <c r="W638" i="14"/>
  <c r="X638" i="14"/>
  <c r="Y638" i="14"/>
  <c r="Z638" i="14"/>
  <c r="AB638" i="14"/>
  <c r="AC638" i="14"/>
  <c r="AE638" i="14"/>
  <c r="AF638" i="14"/>
  <c r="AG638" i="14"/>
  <c r="M639" i="14"/>
  <c r="N639" i="14"/>
  <c r="O639" i="14"/>
  <c r="P639" i="14"/>
  <c r="Q639" i="14"/>
  <c r="R639" i="14"/>
  <c r="S639" i="14"/>
  <c r="U639" i="14"/>
  <c r="V639" i="14"/>
  <c r="W639" i="14"/>
  <c r="X639" i="14"/>
  <c r="Y639" i="14"/>
  <c r="Z639" i="14"/>
  <c r="AB639" i="14"/>
  <c r="AC639" i="14"/>
  <c r="AE639" i="14"/>
  <c r="AF639" i="14"/>
  <c r="AG639" i="14"/>
  <c r="M640" i="14"/>
  <c r="N640" i="14"/>
  <c r="O640" i="14"/>
  <c r="P640" i="14"/>
  <c r="Q640" i="14"/>
  <c r="R640" i="14"/>
  <c r="S640" i="14"/>
  <c r="U640" i="14"/>
  <c r="V640" i="14"/>
  <c r="W640" i="14"/>
  <c r="X640" i="14"/>
  <c r="Y640" i="14"/>
  <c r="Z640" i="14"/>
  <c r="AB640" i="14"/>
  <c r="AC640" i="14"/>
  <c r="AE640" i="14"/>
  <c r="AF640" i="14"/>
  <c r="AG640" i="14"/>
  <c r="M641" i="14"/>
  <c r="N641" i="14"/>
  <c r="O641" i="14"/>
  <c r="P641" i="14"/>
  <c r="Q641" i="14"/>
  <c r="R641" i="14"/>
  <c r="S641" i="14"/>
  <c r="U641" i="14"/>
  <c r="V641" i="14"/>
  <c r="W641" i="14"/>
  <c r="X641" i="14"/>
  <c r="Y641" i="14"/>
  <c r="Z641" i="14"/>
  <c r="AB641" i="14"/>
  <c r="AC641" i="14"/>
  <c r="AE641" i="14"/>
  <c r="AF641" i="14"/>
  <c r="AG641" i="14"/>
  <c r="M642" i="14"/>
  <c r="N642" i="14"/>
  <c r="O642" i="14"/>
  <c r="P642" i="14"/>
  <c r="Q642" i="14"/>
  <c r="R642" i="14"/>
  <c r="S642" i="14"/>
  <c r="U642" i="14"/>
  <c r="V642" i="14"/>
  <c r="W642" i="14"/>
  <c r="X642" i="14"/>
  <c r="Y642" i="14"/>
  <c r="Z642" i="14"/>
  <c r="AB642" i="14"/>
  <c r="AC642" i="14"/>
  <c r="AE642" i="14"/>
  <c r="AF642" i="14"/>
  <c r="AG642" i="14"/>
  <c r="M643" i="14"/>
  <c r="N643" i="14"/>
  <c r="O643" i="14"/>
  <c r="P643" i="14"/>
  <c r="Q643" i="14"/>
  <c r="R643" i="14"/>
  <c r="S643" i="14"/>
  <c r="U643" i="14"/>
  <c r="V643" i="14"/>
  <c r="W643" i="14"/>
  <c r="X643" i="14"/>
  <c r="Y643" i="14"/>
  <c r="Z643" i="14"/>
  <c r="AB643" i="14"/>
  <c r="AC643" i="14"/>
  <c r="AE643" i="14"/>
  <c r="AF643" i="14"/>
  <c r="AG643" i="14"/>
  <c r="M644" i="14"/>
  <c r="N644" i="14"/>
  <c r="O644" i="14"/>
  <c r="P644" i="14"/>
  <c r="Q644" i="14"/>
  <c r="R644" i="14"/>
  <c r="S644" i="14"/>
  <c r="U644" i="14"/>
  <c r="V644" i="14"/>
  <c r="W644" i="14"/>
  <c r="X644" i="14"/>
  <c r="Y644" i="14"/>
  <c r="Z644" i="14"/>
  <c r="AB644" i="14"/>
  <c r="AC644" i="14"/>
  <c r="AE644" i="14"/>
  <c r="AF644" i="14"/>
  <c r="AG644" i="14"/>
  <c r="M645" i="14"/>
  <c r="N645" i="14"/>
  <c r="O645" i="14"/>
  <c r="P645" i="14"/>
  <c r="Q645" i="14"/>
  <c r="R645" i="14"/>
  <c r="S645" i="14"/>
  <c r="U645" i="14"/>
  <c r="V645" i="14"/>
  <c r="W645" i="14"/>
  <c r="X645" i="14"/>
  <c r="Y645" i="14"/>
  <c r="Z645" i="14"/>
  <c r="AB645" i="14"/>
  <c r="AC645" i="14"/>
  <c r="AE645" i="14"/>
  <c r="AF645" i="14"/>
  <c r="AG645" i="14"/>
  <c r="M646" i="14"/>
  <c r="N646" i="14"/>
  <c r="O646" i="14"/>
  <c r="P646" i="14"/>
  <c r="Q646" i="14"/>
  <c r="R646" i="14"/>
  <c r="S646" i="14"/>
  <c r="U646" i="14"/>
  <c r="V646" i="14"/>
  <c r="W646" i="14"/>
  <c r="X646" i="14"/>
  <c r="Y646" i="14"/>
  <c r="Z646" i="14"/>
  <c r="AB646" i="14"/>
  <c r="AC646" i="14"/>
  <c r="AE646" i="14"/>
  <c r="AF646" i="14"/>
  <c r="AG646" i="14"/>
  <c r="M647" i="14"/>
  <c r="N647" i="14"/>
  <c r="O647" i="14"/>
  <c r="P647" i="14"/>
  <c r="Q647" i="14"/>
  <c r="R647" i="14"/>
  <c r="S647" i="14"/>
  <c r="U647" i="14"/>
  <c r="V647" i="14"/>
  <c r="W647" i="14"/>
  <c r="X647" i="14"/>
  <c r="Y647" i="14"/>
  <c r="Z647" i="14"/>
  <c r="AB647" i="14"/>
  <c r="AC647" i="14"/>
  <c r="AE647" i="14"/>
  <c r="AF647" i="14"/>
  <c r="AG647" i="14"/>
  <c r="M648" i="14"/>
  <c r="N648" i="14"/>
  <c r="O648" i="14"/>
  <c r="P648" i="14"/>
  <c r="Q648" i="14"/>
  <c r="R648" i="14"/>
  <c r="S648" i="14"/>
  <c r="U648" i="14"/>
  <c r="V648" i="14"/>
  <c r="W648" i="14"/>
  <c r="X648" i="14"/>
  <c r="Y648" i="14"/>
  <c r="Z648" i="14"/>
  <c r="AB648" i="14"/>
  <c r="AC648" i="14"/>
  <c r="AE648" i="14"/>
  <c r="AF648" i="14"/>
  <c r="AG648" i="14"/>
  <c r="M649" i="14"/>
  <c r="N649" i="14"/>
  <c r="O649" i="14"/>
  <c r="P649" i="14"/>
  <c r="Q649" i="14"/>
  <c r="R649" i="14"/>
  <c r="S649" i="14"/>
  <c r="U649" i="14"/>
  <c r="V649" i="14"/>
  <c r="W649" i="14"/>
  <c r="X649" i="14"/>
  <c r="Y649" i="14"/>
  <c r="Z649" i="14"/>
  <c r="AB649" i="14"/>
  <c r="AC649" i="14"/>
  <c r="AE649" i="14"/>
  <c r="AF649" i="14"/>
  <c r="AG649" i="14"/>
  <c r="M650" i="14"/>
  <c r="N650" i="14"/>
  <c r="O650" i="14"/>
  <c r="P650" i="14"/>
  <c r="Q650" i="14"/>
  <c r="R650" i="14"/>
  <c r="S650" i="14"/>
  <c r="U650" i="14"/>
  <c r="V650" i="14"/>
  <c r="W650" i="14"/>
  <c r="X650" i="14"/>
  <c r="Y650" i="14"/>
  <c r="Z650" i="14"/>
  <c r="AB650" i="14"/>
  <c r="AC650" i="14"/>
  <c r="AE650" i="14"/>
  <c r="AF650" i="14"/>
  <c r="AG650" i="14"/>
  <c r="M651" i="14"/>
  <c r="N651" i="14"/>
  <c r="O651" i="14"/>
  <c r="P651" i="14"/>
  <c r="Q651" i="14"/>
  <c r="R651" i="14"/>
  <c r="S651" i="14"/>
  <c r="U651" i="14"/>
  <c r="V651" i="14"/>
  <c r="W651" i="14"/>
  <c r="X651" i="14"/>
  <c r="Y651" i="14"/>
  <c r="Z651" i="14"/>
  <c r="AB651" i="14"/>
  <c r="AC651" i="14"/>
  <c r="AE651" i="14"/>
  <c r="AF651" i="14"/>
  <c r="AG651" i="14"/>
  <c r="M652" i="14"/>
  <c r="N652" i="14"/>
  <c r="O652" i="14"/>
  <c r="P652" i="14"/>
  <c r="Q652" i="14"/>
  <c r="R652" i="14"/>
  <c r="S652" i="14"/>
  <c r="U652" i="14"/>
  <c r="V652" i="14"/>
  <c r="W652" i="14"/>
  <c r="X652" i="14"/>
  <c r="Y652" i="14"/>
  <c r="Z652" i="14"/>
  <c r="AB652" i="14"/>
  <c r="AC652" i="14"/>
  <c r="AE652" i="14"/>
  <c r="AF652" i="14"/>
  <c r="AG652" i="14"/>
  <c r="M653" i="14"/>
  <c r="N653" i="14"/>
  <c r="O653" i="14"/>
  <c r="P653" i="14"/>
  <c r="Q653" i="14"/>
  <c r="R653" i="14"/>
  <c r="S653" i="14"/>
  <c r="U653" i="14"/>
  <c r="V653" i="14"/>
  <c r="W653" i="14"/>
  <c r="X653" i="14"/>
  <c r="Y653" i="14"/>
  <c r="Z653" i="14"/>
  <c r="AB653" i="14"/>
  <c r="AC653" i="14"/>
  <c r="AE653" i="14"/>
  <c r="AF653" i="14"/>
  <c r="AG653" i="14"/>
  <c r="M654" i="14"/>
  <c r="N654" i="14"/>
  <c r="O654" i="14"/>
  <c r="P654" i="14"/>
  <c r="Q654" i="14"/>
  <c r="R654" i="14"/>
  <c r="S654" i="14"/>
  <c r="U654" i="14"/>
  <c r="V654" i="14"/>
  <c r="W654" i="14"/>
  <c r="X654" i="14"/>
  <c r="Y654" i="14"/>
  <c r="Z654" i="14"/>
  <c r="AB654" i="14"/>
  <c r="AC654" i="14"/>
  <c r="AE654" i="14"/>
  <c r="AF654" i="14"/>
  <c r="AG654" i="14"/>
  <c r="M655" i="14"/>
  <c r="N655" i="14"/>
  <c r="O655" i="14"/>
  <c r="P655" i="14"/>
  <c r="Q655" i="14"/>
  <c r="R655" i="14"/>
  <c r="S655" i="14"/>
  <c r="U655" i="14"/>
  <c r="V655" i="14"/>
  <c r="W655" i="14"/>
  <c r="X655" i="14"/>
  <c r="Y655" i="14"/>
  <c r="Z655" i="14"/>
  <c r="AB655" i="14"/>
  <c r="AC655" i="14"/>
  <c r="AE655" i="14"/>
  <c r="AF655" i="14"/>
  <c r="AG655" i="14"/>
  <c r="M656" i="14"/>
  <c r="N656" i="14"/>
  <c r="O656" i="14"/>
  <c r="P656" i="14"/>
  <c r="Q656" i="14"/>
  <c r="R656" i="14"/>
  <c r="S656" i="14"/>
  <c r="U656" i="14"/>
  <c r="V656" i="14"/>
  <c r="W656" i="14"/>
  <c r="X656" i="14"/>
  <c r="Y656" i="14"/>
  <c r="Z656" i="14"/>
  <c r="AB656" i="14"/>
  <c r="AC656" i="14"/>
  <c r="AE656" i="14"/>
  <c r="AF656" i="14"/>
  <c r="AG656" i="14"/>
  <c r="D657" i="14"/>
  <c r="I657" i="14"/>
  <c r="N657" i="14"/>
  <c r="O657" i="14"/>
  <c r="P657" i="14"/>
  <c r="Q657" i="14"/>
  <c r="R657" i="14"/>
  <c r="S657" i="14"/>
  <c r="U657" i="14"/>
  <c r="V657" i="14"/>
  <c r="W657" i="14"/>
  <c r="X657" i="14"/>
  <c r="Y657" i="14"/>
  <c r="Z657" i="14"/>
  <c r="AE657" i="14"/>
  <c r="AF657" i="14"/>
  <c r="AG657" i="14"/>
  <c r="AE658" i="14"/>
  <c r="AF658" i="14"/>
  <c r="AG658" i="14"/>
  <c r="C659" i="14"/>
  <c r="N659" i="14"/>
  <c r="O659" i="14"/>
  <c r="P659" i="14"/>
  <c r="Q659" i="14"/>
  <c r="R659" i="14"/>
  <c r="S659" i="14"/>
  <c r="U659" i="14"/>
  <c r="V659" i="14"/>
  <c r="W659" i="14"/>
  <c r="X659" i="14"/>
  <c r="Y659" i="14"/>
  <c r="Z659" i="14"/>
  <c r="AB659" i="14"/>
  <c r="AC659" i="14"/>
  <c r="AE659" i="14"/>
  <c r="AF659" i="14"/>
  <c r="AG659" i="14"/>
  <c r="C660" i="14"/>
  <c r="M660" i="14"/>
  <c r="N660" i="14"/>
  <c r="O660" i="14"/>
  <c r="P660" i="14"/>
  <c r="Q660" i="14"/>
  <c r="R660" i="14"/>
  <c r="S660" i="14"/>
  <c r="U660" i="14"/>
  <c r="V660" i="14"/>
  <c r="W660" i="14"/>
  <c r="X660" i="14"/>
  <c r="Y660" i="14"/>
  <c r="Z660" i="14"/>
  <c r="AB660" i="14"/>
  <c r="AC660" i="14"/>
  <c r="AE660" i="14"/>
  <c r="AF660" i="14"/>
  <c r="AG660" i="14"/>
  <c r="C661" i="14"/>
  <c r="M661" i="14"/>
  <c r="N661" i="14"/>
  <c r="O661" i="14"/>
  <c r="P661" i="14"/>
  <c r="Q661" i="14"/>
  <c r="R661" i="14"/>
  <c r="S661" i="14"/>
  <c r="U661" i="14"/>
  <c r="V661" i="14"/>
  <c r="W661" i="14"/>
  <c r="X661" i="14"/>
  <c r="Y661" i="14"/>
  <c r="Z661" i="14"/>
  <c r="AB661" i="14"/>
  <c r="AC661" i="14"/>
  <c r="AE661" i="14"/>
  <c r="AF661" i="14"/>
  <c r="AG661" i="14"/>
  <c r="C662" i="14"/>
  <c r="M662" i="14"/>
  <c r="N662" i="14"/>
  <c r="O662" i="14"/>
  <c r="P662" i="14"/>
  <c r="Q662" i="14"/>
  <c r="R662" i="14"/>
  <c r="S662" i="14"/>
  <c r="U662" i="14"/>
  <c r="V662" i="14"/>
  <c r="W662" i="14"/>
  <c r="X662" i="14"/>
  <c r="Y662" i="14"/>
  <c r="Z662" i="14"/>
  <c r="AB662" i="14"/>
  <c r="AC662" i="14"/>
  <c r="AE662" i="14"/>
  <c r="AF662" i="14"/>
  <c r="AG662" i="14"/>
  <c r="C663" i="14"/>
  <c r="M663" i="14"/>
  <c r="N663" i="14"/>
  <c r="O663" i="14"/>
  <c r="P663" i="14"/>
  <c r="Q663" i="14"/>
  <c r="R663" i="14"/>
  <c r="S663" i="14"/>
  <c r="U663" i="14"/>
  <c r="V663" i="14"/>
  <c r="W663" i="14"/>
  <c r="X663" i="14"/>
  <c r="Y663" i="14"/>
  <c r="Z663" i="14"/>
  <c r="AB663" i="14"/>
  <c r="AC663" i="14"/>
  <c r="AE663" i="14"/>
  <c r="AF663" i="14"/>
  <c r="AG663" i="14"/>
  <c r="C664" i="14"/>
  <c r="M664" i="14"/>
  <c r="N664" i="14"/>
  <c r="O664" i="14"/>
  <c r="P664" i="14"/>
  <c r="Q664" i="14"/>
  <c r="R664" i="14"/>
  <c r="S664" i="14"/>
  <c r="U664" i="14"/>
  <c r="V664" i="14"/>
  <c r="W664" i="14"/>
  <c r="X664" i="14"/>
  <c r="Y664" i="14"/>
  <c r="Z664" i="14"/>
  <c r="AB664" i="14"/>
  <c r="AC664" i="14"/>
  <c r="AE664" i="14"/>
  <c r="AF664" i="14"/>
  <c r="AG664" i="14"/>
  <c r="C665" i="14"/>
  <c r="M665" i="14"/>
  <c r="N665" i="14"/>
  <c r="O665" i="14"/>
  <c r="P665" i="14"/>
  <c r="Q665" i="14"/>
  <c r="R665" i="14"/>
  <c r="S665" i="14"/>
  <c r="U665" i="14"/>
  <c r="V665" i="14"/>
  <c r="W665" i="14"/>
  <c r="X665" i="14"/>
  <c r="Y665" i="14"/>
  <c r="Z665" i="14"/>
  <c r="AB665" i="14"/>
  <c r="AC665" i="14"/>
  <c r="AE665" i="14"/>
  <c r="AF665" i="14"/>
  <c r="AG665" i="14"/>
  <c r="C666" i="14"/>
  <c r="M666" i="14"/>
  <c r="N666" i="14"/>
  <c r="O666" i="14"/>
  <c r="P666" i="14"/>
  <c r="Q666" i="14"/>
  <c r="R666" i="14"/>
  <c r="S666" i="14"/>
  <c r="U666" i="14"/>
  <c r="V666" i="14"/>
  <c r="W666" i="14"/>
  <c r="X666" i="14"/>
  <c r="Y666" i="14"/>
  <c r="Z666" i="14"/>
  <c r="AB666" i="14"/>
  <c r="AC666" i="14"/>
  <c r="AE666" i="14"/>
  <c r="AF666" i="14"/>
  <c r="AG666" i="14"/>
  <c r="C667" i="14"/>
  <c r="M667" i="14"/>
  <c r="N667" i="14"/>
  <c r="O667" i="14"/>
  <c r="P667" i="14"/>
  <c r="Q667" i="14"/>
  <c r="R667" i="14"/>
  <c r="S667" i="14"/>
  <c r="U667" i="14"/>
  <c r="V667" i="14"/>
  <c r="W667" i="14"/>
  <c r="X667" i="14"/>
  <c r="Y667" i="14"/>
  <c r="Z667" i="14"/>
  <c r="AB667" i="14"/>
  <c r="AC667" i="14"/>
  <c r="AE667" i="14"/>
  <c r="AF667" i="14"/>
  <c r="AG667" i="14"/>
  <c r="C668" i="14"/>
  <c r="M668" i="14"/>
  <c r="N668" i="14"/>
  <c r="O668" i="14"/>
  <c r="P668" i="14"/>
  <c r="Q668" i="14"/>
  <c r="R668" i="14"/>
  <c r="S668" i="14"/>
  <c r="U668" i="14"/>
  <c r="V668" i="14"/>
  <c r="W668" i="14"/>
  <c r="X668" i="14"/>
  <c r="Y668" i="14"/>
  <c r="Z668" i="14"/>
  <c r="AB668" i="14"/>
  <c r="AC668" i="14"/>
  <c r="AE668" i="14"/>
  <c r="AF668" i="14"/>
  <c r="AG668" i="14"/>
  <c r="C669" i="14"/>
  <c r="M669" i="14"/>
  <c r="N669" i="14"/>
  <c r="O669" i="14"/>
  <c r="P669" i="14"/>
  <c r="Q669" i="14"/>
  <c r="R669" i="14"/>
  <c r="S669" i="14"/>
  <c r="U669" i="14"/>
  <c r="V669" i="14"/>
  <c r="W669" i="14"/>
  <c r="X669" i="14"/>
  <c r="Y669" i="14"/>
  <c r="Z669" i="14"/>
  <c r="AB669" i="14"/>
  <c r="AC669" i="14"/>
  <c r="AE669" i="14"/>
  <c r="AF669" i="14"/>
  <c r="AG669" i="14"/>
  <c r="M670" i="14"/>
  <c r="N670" i="14"/>
  <c r="O670" i="14"/>
  <c r="P670" i="14"/>
  <c r="Q670" i="14"/>
  <c r="R670" i="14"/>
  <c r="S670" i="14"/>
  <c r="U670" i="14"/>
  <c r="V670" i="14"/>
  <c r="W670" i="14"/>
  <c r="X670" i="14"/>
  <c r="Y670" i="14"/>
  <c r="Z670" i="14"/>
  <c r="AB670" i="14"/>
  <c r="AC670" i="14"/>
  <c r="AE670" i="14"/>
  <c r="AF670" i="14"/>
  <c r="AG670" i="14"/>
  <c r="M671" i="14"/>
  <c r="N671" i="14"/>
  <c r="O671" i="14"/>
  <c r="P671" i="14"/>
  <c r="Q671" i="14"/>
  <c r="R671" i="14"/>
  <c r="S671" i="14"/>
  <c r="U671" i="14"/>
  <c r="V671" i="14"/>
  <c r="W671" i="14"/>
  <c r="X671" i="14"/>
  <c r="Y671" i="14"/>
  <c r="Z671" i="14"/>
  <c r="AB671" i="14"/>
  <c r="AC671" i="14"/>
  <c r="AE671" i="14"/>
  <c r="AF671" i="14"/>
  <c r="AG671" i="14"/>
  <c r="M672" i="14"/>
  <c r="N672" i="14"/>
  <c r="O672" i="14"/>
  <c r="P672" i="14"/>
  <c r="Q672" i="14"/>
  <c r="R672" i="14"/>
  <c r="S672" i="14"/>
  <c r="U672" i="14"/>
  <c r="V672" i="14"/>
  <c r="W672" i="14"/>
  <c r="X672" i="14"/>
  <c r="Y672" i="14"/>
  <c r="Z672" i="14"/>
  <c r="AB672" i="14"/>
  <c r="AC672" i="14"/>
  <c r="AE672" i="14"/>
  <c r="AF672" i="14"/>
  <c r="AG672" i="14"/>
  <c r="M673" i="14"/>
  <c r="N673" i="14"/>
  <c r="O673" i="14"/>
  <c r="P673" i="14"/>
  <c r="Q673" i="14"/>
  <c r="R673" i="14"/>
  <c r="S673" i="14"/>
  <c r="U673" i="14"/>
  <c r="V673" i="14"/>
  <c r="W673" i="14"/>
  <c r="X673" i="14"/>
  <c r="Y673" i="14"/>
  <c r="Z673" i="14"/>
  <c r="AB673" i="14"/>
  <c r="AC673" i="14"/>
  <c r="AE673" i="14"/>
  <c r="AF673" i="14"/>
  <c r="AG673" i="14"/>
  <c r="M674" i="14"/>
  <c r="N674" i="14"/>
  <c r="O674" i="14"/>
  <c r="P674" i="14"/>
  <c r="Q674" i="14"/>
  <c r="R674" i="14"/>
  <c r="S674" i="14"/>
  <c r="U674" i="14"/>
  <c r="V674" i="14"/>
  <c r="W674" i="14"/>
  <c r="X674" i="14"/>
  <c r="Y674" i="14"/>
  <c r="Z674" i="14"/>
  <c r="AB674" i="14"/>
  <c r="AC674" i="14"/>
  <c r="AE674" i="14"/>
  <c r="AF674" i="14"/>
  <c r="AG674" i="14"/>
  <c r="M675" i="14"/>
  <c r="N675" i="14"/>
  <c r="O675" i="14"/>
  <c r="P675" i="14"/>
  <c r="Q675" i="14"/>
  <c r="R675" i="14"/>
  <c r="S675" i="14"/>
  <c r="U675" i="14"/>
  <c r="V675" i="14"/>
  <c r="W675" i="14"/>
  <c r="X675" i="14"/>
  <c r="Y675" i="14"/>
  <c r="Z675" i="14"/>
  <c r="AB675" i="14"/>
  <c r="AC675" i="14"/>
  <c r="AE675" i="14"/>
  <c r="AF675" i="14"/>
  <c r="AG675" i="14"/>
  <c r="M676" i="14"/>
  <c r="N676" i="14"/>
  <c r="O676" i="14"/>
  <c r="P676" i="14"/>
  <c r="Q676" i="14"/>
  <c r="R676" i="14"/>
  <c r="S676" i="14"/>
  <c r="U676" i="14"/>
  <c r="V676" i="14"/>
  <c r="W676" i="14"/>
  <c r="X676" i="14"/>
  <c r="Y676" i="14"/>
  <c r="Z676" i="14"/>
  <c r="AB676" i="14"/>
  <c r="AC676" i="14"/>
  <c r="AE676" i="14"/>
  <c r="AF676" i="14"/>
  <c r="AG676" i="14"/>
  <c r="M677" i="14"/>
  <c r="N677" i="14"/>
  <c r="O677" i="14"/>
  <c r="P677" i="14"/>
  <c r="Q677" i="14"/>
  <c r="R677" i="14"/>
  <c r="S677" i="14"/>
  <c r="U677" i="14"/>
  <c r="V677" i="14"/>
  <c r="W677" i="14"/>
  <c r="X677" i="14"/>
  <c r="Y677" i="14"/>
  <c r="Z677" i="14"/>
  <c r="AB677" i="14"/>
  <c r="AC677" i="14"/>
  <c r="AE677" i="14"/>
  <c r="AF677" i="14"/>
  <c r="AG677" i="14"/>
  <c r="M678" i="14"/>
  <c r="N678" i="14"/>
  <c r="O678" i="14"/>
  <c r="P678" i="14"/>
  <c r="Q678" i="14"/>
  <c r="R678" i="14"/>
  <c r="S678" i="14"/>
  <c r="U678" i="14"/>
  <c r="V678" i="14"/>
  <c r="W678" i="14"/>
  <c r="X678" i="14"/>
  <c r="Y678" i="14"/>
  <c r="Z678" i="14"/>
  <c r="AB678" i="14"/>
  <c r="AC678" i="14"/>
  <c r="AE678" i="14"/>
  <c r="AF678" i="14"/>
  <c r="AG678" i="14"/>
  <c r="M679" i="14"/>
  <c r="N679" i="14"/>
  <c r="O679" i="14"/>
  <c r="P679" i="14"/>
  <c r="Q679" i="14"/>
  <c r="R679" i="14"/>
  <c r="S679" i="14"/>
  <c r="U679" i="14"/>
  <c r="V679" i="14"/>
  <c r="W679" i="14"/>
  <c r="X679" i="14"/>
  <c r="Y679" i="14"/>
  <c r="Z679" i="14"/>
  <c r="AB679" i="14"/>
  <c r="AC679" i="14"/>
  <c r="AE679" i="14"/>
  <c r="AF679" i="14"/>
  <c r="AG679" i="14"/>
  <c r="M680" i="14"/>
  <c r="N680" i="14"/>
  <c r="O680" i="14"/>
  <c r="P680" i="14"/>
  <c r="Q680" i="14"/>
  <c r="R680" i="14"/>
  <c r="S680" i="14"/>
  <c r="U680" i="14"/>
  <c r="V680" i="14"/>
  <c r="W680" i="14"/>
  <c r="X680" i="14"/>
  <c r="Y680" i="14"/>
  <c r="Z680" i="14"/>
  <c r="AB680" i="14"/>
  <c r="AC680" i="14"/>
  <c r="AE680" i="14"/>
  <c r="AF680" i="14"/>
  <c r="AG680" i="14"/>
  <c r="M681" i="14"/>
  <c r="N681" i="14"/>
  <c r="O681" i="14"/>
  <c r="P681" i="14"/>
  <c r="Q681" i="14"/>
  <c r="R681" i="14"/>
  <c r="S681" i="14"/>
  <c r="U681" i="14"/>
  <c r="V681" i="14"/>
  <c r="W681" i="14"/>
  <c r="X681" i="14"/>
  <c r="Y681" i="14"/>
  <c r="Z681" i="14"/>
  <c r="AB681" i="14"/>
  <c r="AC681" i="14"/>
  <c r="AE681" i="14"/>
  <c r="AF681" i="14"/>
  <c r="AG681" i="14"/>
  <c r="M682" i="14"/>
  <c r="N682" i="14"/>
  <c r="O682" i="14"/>
  <c r="P682" i="14"/>
  <c r="Q682" i="14"/>
  <c r="R682" i="14"/>
  <c r="S682" i="14"/>
  <c r="U682" i="14"/>
  <c r="V682" i="14"/>
  <c r="W682" i="14"/>
  <c r="X682" i="14"/>
  <c r="Y682" i="14"/>
  <c r="Z682" i="14"/>
  <c r="AB682" i="14"/>
  <c r="AC682" i="14"/>
  <c r="AE682" i="14"/>
  <c r="AF682" i="14"/>
  <c r="AG682" i="14"/>
  <c r="M683" i="14"/>
  <c r="N683" i="14"/>
  <c r="O683" i="14"/>
  <c r="P683" i="14"/>
  <c r="Q683" i="14"/>
  <c r="R683" i="14"/>
  <c r="S683" i="14"/>
  <c r="U683" i="14"/>
  <c r="V683" i="14"/>
  <c r="W683" i="14"/>
  <c r="X683" i="14"/>
  <c r="Y683" i="14"/>
  <c r="Z683" i="14"/>
  <c r="AB683" i="14"/>
  <c r="AC683" i="14"/>
  <c r="AE683" i="14"/>
  <c r="AF683" i="14"/>
  <c r="AG683" i="14"/>
  <c r="M684" i="14"/>
  <c r="N684" i="14"/>
  <c r="O684" i="14"/>
  <c r="P684" i="14"/>
  <c r="Q684" i="14"/>
  <c r="R684" i="14"/>
  <c r="S684" i="14"/>
  <c r="U684" i="14"/>
  <c r="V684" i="14"/>
  <c r="W684" i="14"/>
  <c r="X684" i="14"/>
  <c r="Y684" i="14"/>
  <c r="Z684" i="14"/>
  <c r="AB684" i="14"/>
  <c r="AC684" i="14"/>
  <c r="AE684" i="14"/>
  <c r="AF684" i="14"/>
  <c r="AG684" i="14"/>
  <c r="M685" i="14"/>
  <c r="N685" i="14"/>
  <c r="O685" i="14"/>
  <c r="P685" i="14"/>
  <c r="Q685" i="14"/>
  <c r="R685" i="14"/>
  <c r="S685" i="14"/>
  <c r="U685" i="14"/>
  <c r="V685" i="14"/>
  <c r="W685" i="14"/>
  <c r="X685" i="14"/>
  <c r="Y685" i="14"/>
  <c r="Z685" i="14"/>
  <c r="AB685" i="14"/>
  <c r="AC685" i="14"/>
  <c r="AE685" i="14"/>
  <c r="AF685" i="14"/>
  <c r="AG685" i="14"/>
  <c r="M686" i="14"/>
  <c r="N686" i="14"/>
  <c r="O686" i="14"/>
  <c r="P686" i="14"/>
  <c r="Q686" i="14"/>
  <c r="R686" i="14"/>
  <c r="S686" i="14"/>
  <c r="U686" i="14"/>
  <c r="V686" i="14"/>
  <c r="W686" i="14"/>
  <c r="X686" i="14"/>
  <c r="Y686" i="14"/>
  <c r="Z686" i="14"/>
  <c r="AB686" i="14"/>
  <c r="AC686" i="14"/>
  <c r="AE686" i="14"/>
  <c r="AF686" i="14"/>
  <c r="AG686" i="14"/>
  <c r="M687" i="14"/>
  <c r="N687" i="14"/>
  <c r="O687" i="14"/>
  <c r="P687" i="14"/>
  <c r="Q687" i="14"/>
  <c r="R687" i="14"/>
  <c r="S687" i="14"/>
  <c r="U687" i="14"/>
  <c r="V687" i="14"/>
  <c r="W687" i="14"/>
  <c r="X687" i="14"/>
  <c r="Y687" i="14"/>
  <c r="Z687" i="14"/>
  <c r="AB687" i="14"/>
  <c r="AC687" i="14"/>
  <c r="AE687" i="14"/>
  <c r="AF687" i="14"/>
  <c r="AG687" i="14"/>
  <c r="M688" i="14"/>
  <c r="N688" i="14"/>
  <c r="O688" i="14"/>
  <c r="P688" i="14"/>
  <c r="Q688" i="14"/>
  <c r="R688" i="14"/>
  <c r="S688" i="14"/>
  <c r="U688" i="14"/>
  <c r="V688" i="14"/>
  <c r="W688" i="14"/>
  <c r="X688" i="14"/>
  <c r="Y688" i="14"/>
  <c r="Z688" i="14"/>
  <c r="AB688" i="14"/>
  <c r="AC688" i="14"/>
  <c r="AE688" i="14"/>
  <c r="AF688" i="14"/>
  <c r="AG688" i="14"/>
  <c r="M689" i="14"/>
  <c r="N689" i="14"/>
  <c r="O689" i="14"/>
  <c r="P689" i="14"/>
  <c r="Q689" i="14"/>
  <c r="R689" i="14"/>
  <c r="S689" i="14"/>
  <c r="U689" i="14"/>
  <c r="V689" i="14"/>
  <c r="W689" i="14"/>
  <c r="X689" i="14"/>
  <c r="Y689" i="14"/>
  <c r="Z689" i="14"/>
  <c r="AB689" i="14"/>
  <c r="AC689" i="14"/>
  <c r="AE689" i="14"/>
  <c r="AF689" i="14"/>
  <c r="AG689" i="14"/>
  <c r="M690" i="14"/>
  <c r="N690" i="14"/>
  <c r="O690" i="14"/>
  <c r="P690" i="14"/>
  <c r="Q690" i="14"/>
  <c r="R690" i="14"/>
  <c r="S690" i="14"/>
  <c r="U690" i="14"/>
  <c r="V690" i="14"/>
  <c r="W690" i="14"/>
  <c r="X690" i="14"/>
  <c r="Y690" i="14"/>
  <c r="Z690" i="14"/>
  <c r="AB690" i="14"/>
  <c r="AC690" i="14"/>
  <c r="AE690" i="14"/>
  <c r="AF690" i="14"/>
  <c r="AG690" i="14"/>
  <c r="M691" i="14"/>
  <c r="N691" i="14"/>
  <c r="O691" i="14"/>
  <c r="P691" i="14"/>
  <c r="Q691" i="14"/>
  <c r="R691" i="14"/>
  <c r="S691" i="14"/>
  <c r="U691" i="14"/>
  <c r="V691" i="14"/>
  <c r="W691" i="14"/>
  <c r="X691" i="14"/>
  <c r="Y691" i="14"/>
  <c r="Z691" i="14"/>
  <c r="AB691" i="14"/>
  <c r="AC691" i="14"/>
  <c r="AE691" i="14"/>
  <c r="AF691" i="14"/>
  <c r="AG691" i="14"/>
  <c r="M692" i="14"/>
  <c r="N692" i="14"/>
  <c r="O692" i="14"/>
  <c r="P692" i="14"/>
  <c r="Q692" i="14"/>
  <c r="R692" i="14"/>
  <c r="S692" i="14"/>
  <c r="U692" i="14"/>
  <c r="V692" i="14"/>
  <c r="W692" i="14"/>
  <c r="X692" i="14"/>
  <c r="Y692" i="14"/>
  <c r="Z692" i="14"/>
  <c r="AB692" i="14"/>
  <c r="AC692" i="14"/>
  <c r="AE692" i="14"/>
  <c r="AF692" i="14"/>
  <c r="AG692" i="14"/>
  <c r="M693" i="14"/>
  <c r="N693" i="14"/>
  <c r="O693" i="14"/>
  <c r="P693" i="14"/>
  <c r="Q693" i="14"/>
  <c r="R693" i="14"/>
  <c r="S693" i="14"/>
  <c r="U693" i="14"/>
  <c r="V693" i="14"/>
  <c r="W693" i="14"/>
  <c r="X693" i="14"/>
  <c r="Y693" i="14"/>
  <c r="Z693" i="14"/>
  <c r="AB693" i="14"/>
  <c r="AC693" i="14"/>
  <c r="AE693" i="14"/>
  <c r="AF693" i="14"/>
  <c r="AG693" i="14"/>
  <c r="M694" i="14"/>
  <c r="N694" i="14"/>
  <c r="O694" i="14"/>
  <c r="P694" i="14"/>
  <c r="Q694" i="14"/>
  <c r="R694" i="14"/>
  <c r="S694" i="14"/>
  <c r="U694" i="14"/>
  <c r="V694" i="14"/>
  <c r="W694" i="14"/>
  <c r="X694" i="14"/>
  <c r="Y694" i="14"/>
  <c r="Z694" i="14"/>
  <c r="AB694" i="14"/>
  <c r="AC694" i="14"/>
  <c r="AE694" i="14"/>
  <c r="AF694" i="14"/>
  <c r="AG694" i="14"/>
  <c r="D695" i="14"/>
  <c r="I695" i="14"/>
  <c r="N695" i="14"/>
  <c r="O695" i="14"/>
  <c r="P695" i="14"/>
  <c r="Q695" i="14"/>
  <c r="R695" i="14"/>
  <c r="S695" i="14"/>
  <c r="U695" i="14"/>
  <c r="V695" i="14"/>
  <c r="W695" i="14"/>
  <c r="X695" i="14"/>
  <c r="Y695" i="14"/>
  <c r="Z695" i="14"/>
  <c r="AE695" i="14"/>
  <c r="AF695" i="14"/>
  <c r="AG695" i="14"/>
  <c r="AE696" i="14"/>
  <c r="AF696" i="14"/>
  <c r="AG696" i="14"/>
  <c r="C697" i="14"/>
  <c r="N697" i="14"/>
  <c r="O697" i="14"/>
  <c r="P697" i="14"/>
  <c r="Q697" i="14"/>
  <c r="R697" i="14"/>
  <c r="S697" i="14"/>
  <c r="U697" i="14"/>
  <c r="V697" i="14"/>
  <c r="W697" i="14"/>
  <c r="X697" i="14"/>
  <c r="Y697" i="14"/>
  <c r="Z697" i="14"/>
  <c r="AB697" i="14"/>
  <c r="AC697" i="14"/>
  <c r="AE697" i="14"/>
  <c r="AF697" i="14"/>
  <c r="AG697" i="14"/>
  <c r="C698" i="14"/>
  <c r="M698" i="14"/>
  <c r="N698" i="14"/>
  <c r="O698" i="14"/>
  <c r="P698" i="14"/>
  <c r="Q698" i="14"/>
  <c r="R698" i="14"/>
  <c r="S698" i="14"/>
  <c r="U698" i="14"/>
  <c r="V698" i="14"/>
  <c r="W698" i="14"/>
  <c r="X698" i="14"/>
  <c r="Y698" i="14"/>
  <c r="Z698" i="14"/>
  <c r="AB698" i="14"/>
  <c r="AC698" i="14"/>
  <c r="AE698" i="14"/>
  <c r="AF698" i="14"/>
  <c r="AG698" i="14"/>
  <c r="C699" i="14"/>
  <c r="M699" i="14"/>
  <c r="N699" i="14"/>
  <c r="O699" i="14"/>
  <c r="P699" i="14"/>
  <c r="Q699" i="14"/>
  <c r="R699" i="14"/>
  <c r="S699" i="14"/>
  <c r="U699" i="14"/>
  <c r="V699" i="14"/>
  <c r="W699" i="14"/>
  <c r="X699" i="14"/>
  <c r="Y699" i="14"/>
  <c r="Z699" i="14"/>
  <c r="AB699" i="14"/>
  <c r="AC699" i="14"/>
  <c r="AE699" i="14"/>
  <c r="AF699" i="14"/>
  <c r="AG699" i="14"/>
  <c r="C700" i="14"/>
  <c r="M700" i="14"/>
  <c r="N700" i="14"/>
  <c r="O700" i="14"/>
  <c r="P700" i="14"/>
  <c r="Q700" i="14"/>
  <c r="R700" i="14"/>
  <c r="S700" i="14"/>
  <c r="U700" i="14"/>
  <c r="V700" i="14"/>
  <c r="W700" i="14"/>
  <c r="X700" i="14"/>
  <c r="Y700" i="14"/>
  <c r="Z700" i="14"/>
  <c r="AB700" i="14"/>
  <c r="AC700" i="14"/>
  <c r="AE700" i="14"/>
  <c r="AF700" i="14"/>
  <c r="AG700" i="14"/>
  <c r="C701" i="14"/>
  <c r="M701" i="14"/>
  <c r="N701" i="14"/>
  <c r="O701" i="14"/>
  <c r="P701" i="14"/>
  <c r="Q701" i="14"/>
  <c r="R701" i="14"/>
  <c r="S701" i="14"/>
  <c r="U701" i="14"/>
  <c r="V701" i="14"/>
  <c r="W701" i="14"/>
  <c r="X701" i="14"/>
  <c r="Y701" i="14"/>
  <c r="Z701" i="14"/>
  <c r="AB701" i="14"/>
  <c r="AC701" i="14"/>
  <c r="AE701" i="14"/>
  <c r="AF701" i="14"/>
  <c r="AG701" i="14"/>
  <c r="C702" i="14"/>
  <c r="M702" i="14"/>
  <c r="N702" i="14"/>
  <c r="O702" i="14"/>
  <c r="P702" i="14"/>
  <c r="Q702" i="14"/>
  <c r="R702" i="14"/>
  <c r="S702" i="14"/>
  <c r="U702" i="14"/>
  <c r="V702" i="14"/>
  <c r="W702" i="14"/>
  <c r="X702" i="14"/>
  <c r="Y702" i="14"/>
  <c r="Z702" i="14"/>
  <c r="AB702" i="14"/>
  <c r="AC702" i="14"/>
  <c r="AE702" i="14"/>
  <c r="AF702" i="14"/>
  <c r="AG702" i="14"/>
  <c r="C703" i="14"/>
  <c r="M703" i="14"/>
  <c r="N703" i="14"/>
  <c r="O703" i="14"/>
  <c r="P703" i="14"/>
  <c r="Q703" i="14"/>
  <c r="R703" i="14"/>
  <c r="S703" i="14"/>
  <c r="U703" i="14"/>
  <c r="V703" i="14"/>
  <c r="W703" i="14"/>
  <c r="X703" i="14"/>
  <c r="Y703" i="14"/>
  <c r="Z703" i="14"/>
  <c r="AB703" i="14"/>
  <c r="AC703" i="14"/>
  <c r="AE703" i="14"/>
  <c r="AF703" i="14"/>
  <c r="AG703" i="14"/>
  <c r="C704" i="14"/>
  <c r="M704" i="14"/>
  <c r="N704" i="14"/>
  <c r="O704" i="14"/>
  <c r="P704" i="14"/>
  <c r="Q704" i="14"/>
  <c r="R704" i="14"/>
  <c r="S704" i="14"/>
  <c r="U704" i="14"/>
  <c r="V704" i="14"/>
  <c r="W704" i="14"/>
  <c r="X704" i="14"/>
  <c r="Y704" i="14"/>
  <c r="Z704" i="14"/>
  <c r="AB704" i="14"/>
  <c r="AC704" i="14"/>
  <c r="AE704" i="14"/>
  <c r="AF704" i="14"/>
  <c r="AG704" i="14"/>
  <c r="C705" i="14"/>
  <c r="M705" i="14"/>
  <c r="N705" i="14"/>
  <c r="O705" i="14"/>
  <c r="P705" i="14"/>
  <c r="Q705" i="14"/>
  <c r="R705" i="14"/>
  <c r="S705" i="14"/>
  <c r="U705" i="14"/>
  <c r="V705" i="14"/>
  <c r="W705" i="14"/>
  <c r="X705" i="14"/>
  <c r="Y705" i="14"/>
  <c r="Z705" i="14"/>
  <c r="AB705" i="14"/>
  <c r="AC705" i="14"/>
  <c r="AE705" i="14"/>
  <c r="AF705" i="14"/>
  <c r="AG705" i="14"/>
  <c r="C706" i="14"/>
  <c r="M706" i="14"/>
  <c r="N706" i="14"/>
  <c r="O706" i="14"/>
  <c r="P706" i="14"/>
  <c r="Q706" i="14"/>
  <c r="R706" i="14"/>
  <c r="S706" i="14"/>
  <c r="U706" i="14"/>
  <c r="V706" i="14"/>
  <c r="W706" i="14"/>
  <c r="X706" i="14"/>
  <c r="Y706" i="14"/>
  <c r="Z706" i="14"/>
  <c r="AB706" i="14"/>
  <c r="AC706" i="14"/>
  <c r="AE706" i="14"/>
  <c r="AF706" i="14"/>
  <c r="AG706" i="14"/>
  <c r="C707" i="14"/>
  <c r="M707" i="14"/>
  <c r="N707" i="14"/>
  <c r="O707" i="14"/>
  <c r="P707" i="14"/>
  <c r="Q707" i="14"/>
  <c r="R707" i="14"/>
  <c r="S707" i="14"/>
  <c r="U707" i="14"/>
  <c r="V707" i="14"/>
  <c r="W707" i="14"/>
  <c r="X707" i="14"/>
  <c r="Y707" i="14"/>
  <c r="Z707" i="14"/>
  <c r="AB707" i="14"/>
  <c r="AC707" i="14"/>
  <c r="AE707" i="14"/>
  <c r="AF707" i="14"/>
  <c r="AG707" i="14"/>
  <c r="M708" i="14"/>
  <c r="N708" i="14"/>
  <c r="O708" i="14"/>
  <c r="P708" i="14"/>
  <c r="Q708" i="14"/>
  <c r="R708" i="14"/>
  <c r="S708" i="14"/>
  <c r="U708" i="14"/>
  <c r="V708" i="14"/>
  <c r="W708" i="14"/>
  <c r="X708" i="14"/>
  <c r="Y708" i="14"/>
  <c r="Z708" i="14"/>
  <c r="AB708" i="14"/>
  <c r="AC708" i="14"/>
  <c r="AE708" i="14"/>
  <c r="AF708" i="14"/>
  <c r="AG708" i="14"/>
  <c r="M709" i="14"/>
  <c r="N709" i="14"/>
  <c r="O709" i="14"/>
  <c r="P709" i="14"/>
  <c r="Q709" i="14"/>
  <c r="R709" i="14"/>
  <c r="S709" i="14"/>
  <c r="U709" i="14"/>
  <c r="V709" i="14"/>
  <c r="W709" i="14"/>
  <c r="X709" i="14"/>
  <c r="Y709" i="14"/>
  <c r="Z709" i="14"/>
  <c r="AB709" i="14"/>
  <c r="AC709" i="14"/>
  <c r="AE709" i="14"/>
  <c r="AF709" i="14"/>
  <c r="AG709" i="14"/>
  <c r="M710" i="14"/>
  <c r="N710" i="14"/>
  <c r="O710" i="14"/>
  <c r="P710" i="14"/>
  <c r="Q710" i="14"/>
  <c r="R710" i="14"/>
  <c r="S710" i="14"/>
  <c r="U710" i="14"/>
  <c r="V710" i="14"/>
  <c r="W710" i="14"/>
  <c r="X710" i="14"/>
  <c r="Y710" i="14"/>
  <c r="Z710" i="14"/>
  <c r="AB710" i="14"/>
  <c r="AC710" i="14"/>
  <c r="AE710" i="14"/>
  <c r="AF710" i="14"/>
  <c r="AG710" i="14"/>
  <c r="M711" i="14"/>
  <c r="N711" i="14"/>
  <c r="O711" i="14"/>
  <c r="P711" i="14"/>
  <c r="Q711" i="14"/>
  <c r="R711" i="14"/>
  <c r="S711" i="14"/>
  <c r="U711" i="14"/>
  <c r="V711" i="14"/>
  <c r="W711" i="14"/>
  <c r="X711" i="14"/>
  <c r="Y711" i="14"/>
  <c r="Z711" i="14"/>
  <c r="AB711" i="14"/>
  <c r="AC711" i="14"/>
  <c r="AE711" i="14"/>
  <c r="AF711" i="14"/>
  <c r="AG711" i="14"/>
  <c r="M712" i="14"/>
  <c r="N712" i="14"/>
  <c r="O712" i="14"/>
  <c r="P712" i="14"/>
  <c r="Q712" i="14"/>
  <c r="R712" i="14"/>
  <c r="S712" i="14"/>
  <c r="U712" i="14"/>
  <c r="V712" i="14"/>
  <c r="W712" i="14"/>
  <c r="X712" i="14"/>
  <c r="Y712" i="14"/>
  <c r="Z712" i="14"/>
  <c r="AB712" i="14"/>
  <c r="AC712" i="14"/>
  <c r="AE712" i="14"/>
  <c r="AF712" i="14"/>
  <c r="AG712" i="14"/>
  <c r="M713" i="14"/>
  <c r="N713" i="14"/>
  <c r="O713" i="14"/>
  <c r="P713" i="14"/>
  <c r="Q713" i="14"/>
  <c r="R713" i="14"/>
  <c r="S713" i="14"/>
  <c r="U713" i="14"/>
  <c r="V713" i="14"/>
  <c r="W713" i="14"/>
  <c r="X713" i="14"/>
  <c r="Y713" i="14"/>
  <c r="Z713" i="14"/>
  <c r="AB713" i="14"/>
  <c r="AC713" i="14"/>
  <c r="AE713" i="14"/>
  <c r="AF713" i="14"/>
  <c r="AG713" i="14"/>
  <c r="M714" i="14"/>
  <c r="N714" i="14"/>
  <c r="O714" i="14"/>
  <c r="P714" i="14"/>
  <c r="Q714" i="14"/>
  <c r="R714" i="14"/>
  <c r="S714" i="14"/>
  <c r="U714" i="14"/>
  <c r="V714" i="14"/>
  <c r="W714" i="14"/>
  <c r="X714" i="14"/>
  <c r="Y714" i="14"/>
  <c r="Z714" i="14"/>
  <c r="AB714" i="14"/>
  <c r="AC714" i="14"/>
  <c r="AE714" i="14"/>
  <c r="AF714" i="14"/>
  <c r="AG714" i="14"/>
  <c r="M715" i="14"/>
  <c r="N715" i="14"/>
  <c r="O715" i="14"/>
  <c r="P715" i="14"/>
  <c r="Q715" i="14"/>
  <c r="R715" i="14"/>
  <c r="S715" i="14"/>
  <c r="U715" i="14"/>
  <c r="V715" i="14"/>
  <c r="W715" i="14"/>
  <c r="X715" i="14"/>
  <c r="Y715" i="14"/>
  <c r="Z715" i="14"/>
  <c r="AB715" i="14"/>
  <c r="AC715" i="14"/>
  <c r="AE715" i="14"/>
  <c r="AF715" i="14"/>
  <c r="AG715" i="14"/>
  <c r="M716" i="14"/>
  <c r="N716" i="14"/>
  <c r="O716" i="14"/>
  <c r="P716" i="14"/>
  <c r="Q716" i="14"/>
  <c r="R716" i="14"/>
  <c r="S716" i="14"/>
  <c r="U716" i="14"/>
  <c r="V716" i="14"/>
  <c r="W716" i="14"/>
  <c r="X716" i="14"/>
  <c r="Y716" i="14"/>
  <c r="Z716" i="14"/>
  <c r="AB716" i="14"/>
  <c r="AC716" i="14"/>
  <c r="AE716" i="14"/>
  <c r="AF716" i="14"/>
  <c r="AG716" i="14"/>
  <c r="M717" i="14"/>
  <c r="N717" i="14"/>
  <c r="O717" i="14"/>
  <c r="P717" i="14"/>
  <c r="Q717" i="14"/>
  <c r="R717" i="14"/>
  <c r="S717" i="14"/>
  <c r="U717" i="14"/>
  <c r="V717" i="14"/>
  <c r="W717" i="14"/>
  <c r="X717" i="14"/>
  <c r="Y717" i="14"/>
  <c r="Z717" i="14"/>
  <c r="AB717" i="14"/>
  <c r="AC717" i="14"/>
  <c r="AE717" i="14"/>
  <c r="AF717" i="14"/>
  <c r="AG717" i="14"/>
  <c r="M718" i="14"/>
  <c r="N718" i="14"/>
  <c r="O718" i="14"/>
  <c r="P718" i="14"/>
  <c r="Q718" i="14"/>
  <c r="R718" i="14"/>
  <c r="S718" i="14"/>
  <c r="U718" i="14"/>
  <c r="V718" i="14"/>
  <c r="W718" i="14"/>
  <c r="X718" i="14"/>
  <c r="Y718" i="14"/>
  <c r="Z718" i="14"/>
  <c r="AB718" i="14"/>
  <c r="AC718" i="14"/>
  <c r="AE718" i="14"/>
  <c r="AF718" i="14"/>
  <c r="AG718" i="14"/>
  <c r="M719" i="14"/>
  <c r="N719" i="14"/>
  <c r="O719" i="14"/>
  <c r="P719" i="14"/>
  <c r="Q719" i="14"/>
  <c r="R719" i="14"/>
  <c r="S719" i="14"/>
  <c r="U719" i="14"/>
  <c r="V719" i="14"/>
  <c r="W719" i="14"/>
  <c r="X719" i="14"/>
  <c r="Y719" i="14"/>
  <c r="Z719" i="14"/>
  <c r="AB719" i="14"/>
  <c r="AC719" i="14"/>
  <c r="AE719" i="14"/>
  <c r="AF719" i="14"/>
  <c r="AG719" i="14"/>
  <c r="M720" i="14"/>
  <c r="N720" i="14"/>
  <c r="O720" i="14"/>
  <c r="P720" i="14"/>
  <c r="Q720" i="14"/>
  <c r="R720" i="14"/>
  <c r="S720" i="14"/>
  <c r="U720" i="14"/>
  <c r="V720" i="14"/>
  <c r="W720" i="14"/>
  <c r="X720" i="14"/>
  <c r="Y720" i="14"/>
  <c r="Z720" i="14"/>
  <c r="AB720" i="14"/>
  <c r="AC720" i="14"/>
  <c r="AE720" i="14"/>
  <c r="AF720" i="14"/>
  <c r="AG720" i="14"/>
  <c r="M721" i="14"/>
  <c r="N721" i="14"/>
  <c r="O721" i="14"/>
  <c r="P721" i="14"/>
  <c r="Q721" i="14"/>
  <c r="R721" i="14"/>
  <c r="S721" i="14"/>
  <c r="U721" i="14"/>
  <c r="V721" i="14"/>
  <c r="W721" i="14"/>
  <c r="X721" i="14"/>
  <c r="Y721" i="14"/>
  <c r="Z721" i="14"/>
  <c r="AB721" i="14"/>
  <c r="AC721" i="14"/>
  <c r="AE721" i="14"/>
  <c r="AF721" i="14"/>
  <c r="AG721" i="14"/>
  <c r="M722" i="14"/>
  <c r="N722" i="14"/>
  <c r="O722" i="14"/>
  <c r="P722" i="14"/>
  <c r="Q722" i="14"/>
  <c r="R722" i="14"/>
  <c r="S722" i="14"/>
  <c r="U722" i="14"/>
  <c r="V722" i="14"/>
  <c r="W722" i="14"/>
  <c r="X722" i="14"/>
  <c r="Y722" i="14"/>
  <c r="Z722" i="14"/>
  <c r="AB722" i="14"/>
  <c r="AC722" i="14"/>
  <c r="AE722" i="14"/>
  <c r="AF722" i="14"/>
  <c r="AG722" i="14"/>
  <c r="M723" i="14"/>
  <c r="N723" i="14"/>
  <c r="O723" i="14"/>
  <c r="P723" i="14"/>
  <c r="Q723" i="14"/>
  <c r="R723" i="14"/>
  <c r="S723" i="14"/>
  <c r="U723" i="14"/>
  <c r="V723" i="14"/>
  <c r="W723" i="14"/>
  <c r="X723" i="14"/>
  <c r="Y723" i="14"/>
  <c r="Z723" i="14"/>
  <c r="AB723" i="14"/>
  <c r="AC723" i="14"/>
  <c r="AE723" i="14"/>
  <c r="AF723" i="14"/>
  <c r="AG723" i="14"/>
  <c r="M724" i="14"/>
  <c r="N724" i="14"/>
  <c r="O724" i="14"/>
  <c r="P724" i="14"/>
  <c r="Q724" i="14"/>
  <c r="R724" i="14"/>
  <c r="S724" i="14"/>
  <c r="U724" i="14"/>
  <c r="V724" i="14"/>
  <c r="W724" i="14"/>
  <c r="X724" i="14"/>
  <c r="Y724" i="14"/>
  <c r="Z724" i="14"/>
  <c r="AB724" i="14"/>
  <c r="AC724" i="14"/>
  <c r="AE724" i="14"/>
  <c r="AF724" i="14"/>
  <c r="AG724" i="14"/>
  <c r="M725" i="14"/>
  <c r="N725" i="14"/>
  <c r="O725" i="14"/>
  <c r="P725" i="14"/>
  <c r="Q725" i="14"/>
  <c r="R725" i="14"/>
  <c r="S725" i="14"/>
  <c r="U725" i="14"/>
  <c r="V725" i="14"/>
  <c r="W725" i="14"/>
  <c r="X725" i="14"/>
  <c r="Y725" i="14"/>
  <c r="Z725" i="14"/>
  <c r="AB725" i="14"/>
  <c r="AC725" i="14"/>
  <c r="AE725" i="14"/>
  <c r="AF725" i="14"/>
  <c r="AG725" i="14"/>
  <c r="M726" i="14"/>
  <c r="N726" i="14"/>
  <c r="O726" i="14"/>
  <c r="P726" i="14"/>
  <c r="Q726" i="14"/>
  <c r="R726" i="14"/>
  <c r="S726" i="14"/>
  <c r="U726" i="14"/>
  <c r="V726" i="14"/>
  <c r="W726" i="14"/>
  <c r="X726" i="14"/>
  <c r="Y726" i="14"/>
  <c r="Z726" i="14"/>
  <c r="AB726" i="14"/>
  <c r="AC726" i="14"/>
  <c r="AE726" i="14"/>
  <c r="AF726" i="14"/>
  <c r="AG726" i="14"/>
  <c r="M727" i="14"/>
  <c r="N727" i="14"/>
  <c r="O727" i="14"/>
  <c r="P727" i="14"/>
  <c r="Q727" i="14"/>
  <c r="R727" i="14"/>
  <c r="S727" i="14"/>
  <c r="U727" i="14"/>
  <c r="V727" i="14"/>
  <c r="W727" i="14"/>
  <c r="X727" i="14"/>
  <c r="Y727" i="14"/>
  <c r="Z727" i="14"/>
  <c r="AB727" i="14"/>
  <c r="AC727" i="14"/>
  <c r="AE727" i="14"/>
  <c r="AF727" i="14"/>
  <c r="AG727" i="14"/>
  <c r="M728" i="14"/>
  <c r="N728" i="14"/>
  <c r="O728" i="14"/>
  <c r="P728" i="14"/>
  <c r="Q728" i="14"/>
  <c r="R728" i="14"/>
  <c r="S728" i="14"/>
  <c r="U728" i="14"/>
  <c r="V728" i="14"/>
  <c r="W728" i="14"/>
  <c r="X728" i="14"/>
  <c r="Y728" i="14"/>
  <c r="Z728" i="14"/>
  <c r="AB728" i="14"/>
  <c r="AC728" i="14"/>
  <c r="AE728" i="14"/>
  <c r="AF728" i="14"/>
  <c r="AG728" i="14"/>
  <c r="M729" i="14"/>
  <c r="N729" i="14"/>
  <c r="O729" i="14"/>
  <c r="P729" i="14"/>
  <c r="Q729" i="14"/>
  <c r="R729" i="14"/>
  <c r="S729" i="14"/>
  <c r="U729" i="14"/>
  <c r="V729" i="14"/>
  <c r="W729" i="14"/>
  <c r="X729" i="14"/>
  <c r="Y729" i="14"/>
  <c r="Z729" i="14"/>
  <c r="AB729" i="14"/>
  <c r="AC729" i="14"/>
  <c r="AE729" i="14"/>
  <c r="AF729" i="14"/>
  <c r="AG729" i="14"/>
  <c r="M730" i="14"/>
  <c r="N730" i="14"/>
  <c r="O730" i="14"/>
  <c r="P730" i="14"/>
  <c r="Q730" i="14"/>
  <c r="R730" i="14"/>
  <c r="S730" i="14"/>
  <c r="U730" i="14"/>
  <c r="V730" i="14"/>
  <c r="W730" i="14"/>
  <c r="X730" i="14"/>
  <c r="Y730" i="14"/>
  <c r="Z730" i="14"/>
  <c r="AB730" i="14"/>
  <c r="AC730" i="14"/>
  <c r="AE730" i="14"/>
  <c r="AF730" i="14"/>
  <c r="AG730" i="14"/>
  <c r="M731" i="14"/>
  <c r="N731" i="14"/>
  <c r="O731" i="14"/>
  <c r="P731" i="14"/>
  <c r="Q731" i="14"/>
  <c r="R731" i="14"/>
  <c r="S731" i="14"/>
  <c r="U731" i="14"/>
  <c r="V731" i="14"/>
  <c r="W731" i="14"/>
  <c r="X731" i="14"/>
  <c r="Y731" i="14"/>
  <c r="Z731" i="14"/>
  <c r="AB731" i="14"/>
  <c r="AC731" i="14"/>
  <c r="AE731" i="14"/>
  <c r="AF731" i="14"/>
  <c r="AG731" i="14"/>
  <c r="M732" i="14"/>
  <c r="N732" i="14"/>
  <c r="O732" i="14"/>
  <c r="P732" i="14"/>
  <c r="Q732" i="14"/>
  <c r="R732" i="14"/>
  <c r="S732" i="14"/>
  <c r="U732" i="14"/>
  <c r="V732" i="14"/>
  <c r="W732" i="14"/>
  <c r="X732" i="14"/>
  <c r="Y732" i="14"/>
  <c r="Z732" i="14"/>
  <c r="AB732" i="14"/>
  <c r="AC732" i="14"/>
  <c r="AE732" i="14"/>
  <c r="AF732" i="14"/>
  <c r="AG732" i="14"/>
  <c r="D733" i="14"/>
  <c r="I733" i="14"/>
  <c r="N733" i="14"/>
  <c r="O733" i="14"/>
  <c r="P733" i="14"/>
  <c r="Q733" i="14"/>
  <c r="R733" i="14"/>
  <c r="S733" i="14"/>
  <c r="U733" i="14"/>
  <c r="V733" i="14"/>
  <c r="W733" i="14"/>
  <c r="X733" i="14"/>
  <c r="Y733" i="14"/>
  <c r="Z733" i="14"/>
  <c r="AE733" i="14"/>
  <c r="AF733" i="14"/>
  <c r="AG733" i="14"/>
  <c r="AE734" i="14"/>
  <c r="AF734" i="14"/>
  <c r="AG734" i="14"/>
  <c r="C735" i="14"/>
  <c r="N735" i="14"/>
  <c r="O735" i="14"/>
  <c r="P735" i="14"/>
  <c r="Q735" i="14"/>
  <c r="R735" i="14"/>
  <c r="S735" i="14"/>
  <c r="U735" i="14"/>
  <c r="V735" i="14"/>
  <c r="W735" i="14"/>
  <c r="X735" i="14"/>
  <c r="Y735" i="14"/>
  <c r="Z735" i="14"/>
  <c r="AB735" i="14"/>
  <c r="AC735" i="14"/>
  <c r="AE735" i="14"/>
  <c r="AF735" i="14"/>
  <c r="AG735" i="14"/>
  <c r="C736" i="14"/>
  <c r="M736" i="14"/>
  <c r="N736" i="14"/>
  <c r="O736" i="14"/>
  <c r="P736" i="14"/>
  <c r="Q736" i="14"/>
  <c r="R736" i="14"/>
  <c r="S736" i="14"/>
  <c r="U736" i="14"/>
  <c r="V736" i="14"/>
  <c r="W736" i="14"/>
  <c r="X736" i="14"/>
  <c r="Y736" i="14"/>
  <c r="Z736" i="14"/>
  <c r="AB736" i="14"/>
  <c r="AC736" i="14"/>
  <c r="AE736" i="14"/>
  <c r="AF736" i="14"/>
  <c r="AG736" i="14"/>
  <c r="C737" i="14"/>
  <c r="M737" i="14"/>
  <c r="N737" i="14"/>
  <c r="O737" i="14"/>
  <c r="P737" i="14"/>
  <c r="Q737" i="14"/>
  <c r="R737" i="14"/>
  <c r="S737" i="14"/>
  <c r="U737" i="14"/>
  <c r="V737" i="14"/>
  <c r="W737" i="14"/>
  <c r="X737" i="14"/>
  <c r="Y737" i="14"/>
  <c r="Z737" i="14"/>
  <c r="AB737" i="14"/>
  <c r="AC737" i="14"/>
  <c r="AE737" i="14"/>
  <c r="AF737" i="14"/>
  <c r="AG737" i="14"/>
  <c r="C738" i="14"/>
  <c r="M738" i="14"/>
  <c r="N738" i="14"/>
  <c r="O738" i="14"/>
  <c r="P738" i="14"/>
  <c r="Q738" i="14"/>
  <c r="R738" i="14"/>
  <c r="S738" i="14"/>
  <c r="U738" i="14"/>
  <c r="V738" i="14"/>
  <c r="W738" i="14"/>
  <c r="X738" i="14"/>
  <c r="Y738" i="14"/>
  <c r="Z738" i="14"/>
  <c r="AB738" i="14"/>
  <c r="AC738" i="14"/>
  <c r="AE738" i="14"/>
  <c r="AF738" i="14"/>
  <c r="AG738" i="14"/>
  <c r="C739" i="14"/>
  <c r="M739" i="14"/>
  <c r="N739" i="14"/>
  <c r="O739" i="14"/>
  <c r="P739" i="14"/>
  <c r="Q739" i="14"/>
  <c r="R739" i="14"/>
  <c r="S739" i="14"/>
  <c r="U739" i="14"/>
  <c r="V739" i="14"/>
  <c r="W739" i="14"/>
  <c r="X739" i="14"/>
  <c r="Y739" i="14"/>
  <c r="Z739" i="14"/>
  <c r="AB739" i="14"/>
  <c r="AC739" i="14"/>
  <c r="AE739" i="14"/>
  <c r="AF739" i="14"/>
  <c r="AG739" i="14"/>
  <c r="C740" i="14"/>
  <c r="M740" i="14"/>
  <c r="N740" i="14"/>
  <c r="O740" i="14"/>
  <c r="P740" i="14"/>
  <c r="Q740" i="14"/>
  <c r="R740" i="14"/>
  <c r="S740" i="14"/>
  <c r="U740" i="14"/>
  <c r="V740" i="14"/>
  <c r="W740" i="14"/>
  <c r="X740" i="14"/>
  <c r="Y740" i="14"/>
  <c r="Z740" i="14"/>
  <c r="AB740" i="14"/>
  <c r="AC740" i="14"/>
  <c r="AE740" i="14"/>
  <c r="AF740" i="14"/>
  <c r="AG740" i="14"/>
  <c r="C741" i="14"/>
  <c r="M741" i="14"/>
  <c r="N741" i="14"/>
  <c r="O741" i="14"/>
  <c r="P741" i="14"/>
  <c r="Q741" i="14"/>
  <c r="R741" i="14"/>
  <c r="S741" i="14"/>
  <c r="U741" i="14"/>
  <c r="V741" i="14"/>
  <c r="W741" i="14"/>
  <c r="X741" i="14"/>
  <c r="Y741" i="14"/>
  <c r="Z741" i="14"/>
  <c r="AB741" i="14"/>
  <c r="AC741" i="14"/>
  <c r="AE741" i="14"/>
  <c r="AF741" i="14"/>
  <c r="AG741" i="14"/>
  <c r="C742" i="14"/>
  <c r="M742" i="14"/>
  <c r="N742" i="14"/>
  <c r="O742" i="14"/>
  <c r="P742" i="14"/>
  <c r="Q742" i="14"/>
  <c r="R742" i="14"/>
  <c r="S742" i="14"/>
  <c r="U742" i="14"/>
  <c r="V742" i="14"/>
  <c r="W742" i="14"/>
  <c r="X742" i="14"/>
  <c r="Y742" i="14"/>
  <c r="Z742" i="14"/>
  <c r="AB742" i="14"/>
  <c r="AC742" i="14"/>
  <c r="AE742" i="14"/>
  <c r="AF742" i="14"/>
  <c r="AG742" i="14"/>
  <c r="C743" i="14"/>
  <c r="M743" i="14"/>
  <c r="N743" i="14"/>
  <c r="O743" i="14"/>
  <c r="P743" i="14"/>
  <c r="Q743" i="14"/>
  <c r="R743" i="14"/>
  <c r="S743" i="14"/>
  <c r="U743" i="14"/>
  <c r="V743" i="14"/>
  <c r="W743" i="14"/>
  <c r="X743" i="14"/>
  <c r="Y743" i="14"/>
  <c r="Z743" i="14"/>
  <c r="AB743" i="14"/>
  <c r="AC743" i="14"/>
  <c r="AE743" i="14"/>
  <c r="AF743" i="14"/>
  <c r="AG743" i="14"/>
  <c r="C744" i="14"/>
  <c r="M744" i="14"/>
  <c r="N744" i="14"/>
  <c r="O744" i="14"/>
  <c r="P744" i="14"/>
  <c r="Q744" i="14"/>
  <c r="R744" i="14"/>
  <c r="S744" i="14"/>
  <c r="U744" i="14"/>
  <c r="V744" i="14"/>
  <c r="W744" i="14"/>
  <c r="X744" i="14"/>
  <c r="Y744" i="14"/>
  <c r="Z744" i="14"/>
  <c r="AB744" i="14"/>
  <c r="AC744" i="14"/>
  <c r="AE744" i="14"/>
  <c r="AF744" i="14"/>
  <c r="AG744" i="14"/>
  <c r="C745" i="14"/>
  <c r="M745" i="14"/>
  <c r="N745" i="14"/>
  <c r="O745" i="14"/>
  <c r="P745" i="14"/>
  <c r="Q745" i="14"/>
  <c r="R745" i="14"/>
  <c r="S745" i="14"/>
  <c r="U745" i="14"/>
  <c r="V745" i="14"/>
  <c r="W745" i="14"/>
  <c r="X745" i="14"/>
  <c r="Y745" i="14"/>
  <c r="Z745" i="14"/>
  <c r="AB745" i="14"/>
  <c r="AC745" i="14"/>
  <c r="AE745" i="14"/>
  <c r="AF745" i="14"/>
  <c r="AG745" i="14"/>
  <c r="M746" i="14"/>
  <c r="N746" i="14"/>
  <c r="O746" i="14"/>
  <c r="P746" i="14"/>
  <c r="Q746" i="14"/>
  <c r="R746" i="14"/>
  <c r="S746" i="14"/>
  <c r="U746" i="14"/>
  <c r="V746" i="14"/>
  <c r="W746" i="14"/>
  <c r="X746" i="14"/>
  <c r="Y746" i="14"/>
  <c r="Z746" i="14"/>
  <c r="AB746" i="14"/>
  <c r="AC746" i="14"/>
  <c r="AE746" i="14"/>
  <c r="AF746" i="14"/>
  <c r="AG746" i="14"/>
  <c r="M747" i="14"/>
  <c r="N747" i="14"/>
  <c r="O747" i="14"/>
  <c r="P747" i="14"/>
  <c r="Q747" i="14"/>
  <c r="R747" i="14"/>
  <c r="S747" i="14"/>
  <c r="U747" i="14"/>
  <c r="V747" i="14"/>
  <c r="W747" i="14"/>
  <c r="X747" i="14"/>
  <c r="Y747" i="14"/>
  <c r="Z747" i="14"/>
  <c r="AB747" i="14"/>
  <c r="AC747" i="14"/>
  <c r="AE747" i="14"/>
  <c r="AF747" i="14"/>
  <c r="AG747" i="14"/>
  <c r="M748" i="14"/>
  <c r="N748" i="14"/>
  <c r="O748" i="14"/>
  <c r="P748" i="14"/>
  <c r="Q748" i="14"/>
  <c r="R748" i="14"/>
  <c r="S748" i="14"/>
  <c r="U748" i="14"/>
  <c r="V748" i="14"/>
  <c r="W748" i="14"/>
  <c r="X748" i="14"/>
  <c r="Y748" i="14"/>
  <c r="Z748" i="14"/>
  <c r="AB748" i="14"/>
  <c r="AC748" i="14"/>
  <c r="AE748" i="14"/>
  <c r="AF748" i="14"/>
  <c r="AG748" i="14"/>
  <c r="M749" i="14"/>
  <c r="N749" i="14"/>
  <c r="O749" i="14"/>
  <c r="P749" i="14"/>
  <c r="Q749" i="14"/>
  <c r="R749" i="14"/>
  <c r="S749" i="14"/>
  <c r="U749" i="14"/>
  <c r="V749" i="14"/>
  <c r="W749" i="14"/>
  <c r="X749" i="14"/>
  <c r="Y749" i="14"/>
  <c r="Z749" i="14"/>
  <c r="AB749" i="14"/>
  <c r="AC749" i="14"/>
  <c r="AE749" i="14"/>
  <c r="AF749" i="14"/>
  <c r="AG749" i="14"/>
  <c r="M750" i="14"/>
  <c r="N750" i="14"/>
  <c r="O750" i="14"/>
  <c r="P750" i="14"/>
  <c r="Q750" i="14"/>
  <c r="R750" i="14"/>
  <c r="S750" i="14"/>
  <c r="U750" i="14"/>
  <c r="V750" i="14"/>
  <c r="W750" i="14"/>
  <c r="X750" i="14"/>
  <c r="Y750" i="14"/>
  <c r="Z750" i="14"/>
  <c r="AB750" i="14"/>
  <c r="AC750" i="14"/>
  <c r="AE750" i="14"/>
  <c r="AF750" i="14"/>
  <c r="AG750" i="14"/>
  <c r="M751" i="14"/>
  <c r="N751" i="14"/>
  <c r="O751" i="14"/>
  <c r="P751" i="14"/>
  <c r="Q751" i="14"/>
  <c r="R751" i="14"/>
  <c r="S751" i="14"/>
  <c r="U751" i="14"/>
  <c r="V751" i="14"/>
  <c r="W751" i="14"/>
  <c r="X751" i="14"/>
  <c r="Y751" i="14"/>
  <c r="Z751" i="14"/>
  <c r="AB751" i="14"/>
  <c r="AC751" i="14"/>
  <c r="AE751" i="14"/>
  <c r="AF751" i="14"/>
  <c r="AG751" i="14"/>
  <c r="M752" i="14"/>
  <c r="N752" i="14"/>
  <c r="O752" i="14"/>
  <c r="P752" i="14"/>
  <c r="Q752" i="14"/>
  <c r="R752" i="14"/>
  <c r="S752" i="14"/>
  <c r="U752" i="14"/>
  <c r="V752" i="14"/>
  <c r="W752" i="14"/>
  <c r="X752" i="14"/>
  <c r="Y752" i="14"/>
  <c r="Z752" i="14"/>
  <c r="AB752" i="14"/>
  <c r="AC752" i="14"/>
  <c r="AE752" i="14"/>
  <c r="AF752" i="14"/>
  <c r="AG752" i="14"/>
  <c r="M753" i="14"/>
  <c r="N753" i="14"/>
  <c r="O753" i="14"/>
  <c r="P753" i="14"/>
  <c r="Q753" i="14"/>
  <c r="R753" i="14"/>
  <c r="S753" i="14"/>
  <c r="U753" i="14"/>
  <c r="V753" i="14"/>
  <c r="W753" i="14"/>
  <c r="X753" i="14"/>
  <c r="Y753" i="14"/>
  <c r="Z753" i="14"/>
  <c r="AB753" i="14"/>
  <c r="AC753" i="14"/>
  <c r="AE753" i="14"/>
  <c r="AF753" i="14"/>
  <c r="AG753" i="14"/>
  <c r="M754" i="14"/>
  <c r="N754" i="14"/>
  <c r="O754" i="14"/>
  <c r="P754" i="14"/>
  <c r="Q754" i="14"/>
  <c r="R754" i="14"/>
  <c r="S754" i="14"/>
  <c r="U754" i="14"/>
  <c r="V754" i="14"/>
  <c r="W754" i="14"/>
  <c r="X754" i="14"/>
  <c r="Y754" i="14"/>
  <c r="Z754" i="14"/>
  <c r="AB754" i="14"/>
  <c r="AC754" i="14"/>
  <c r="AE754" i="14"/>
  <c r="AF754" i="14"/>
  <c r="AG754" i="14"/>
  <c r="M755" i="14"/>
  <c r="N755" i="14"/>
  <c r="O755" i="14"/>
  <c r="P755" i="14"/>
  <c r="Q755" i="14"/>
  <c r="R755" i="14"/>
  <c r="S755" i="14"/>
  <c r="U755" i="14"/>
  <c r="V755" i="14"/>
  <c r="W755" i="14"/>
  <c r="X755" i="14"/>
  <c r="Y755" i="14"/>
  <c r="Z755" i="14"/>
  <c r="AB755" i="14"/>
  <c r="AC755" i="14"/>
  <c r="AE755" i="14"/>
  <c r="AF755" i="14"/>
  <c r="AG755" i="14"/>
  <c r="M756" i="14"/>
  <c r="N756" i="14"/>
  <c r="O756" i="14"/>
  <c r="P756" i="14"/>
  <c r="Q756" i="14"/>
  <c r="R756" i="14"/>
  <c r="S756" i="14"/>
  <c r="U756" i="14"/>
  <c r="V756" i="14"/>
  <c r="W756" i="14"/>
  <c r="X756" i="14"/>
  <c r="Y756" i="14"/>
  <c r="Z756" i="14"/>
  <c r="AB756" i="14"/>
  <c r="AC756" i="14"/>
  <c r="AE756" i="14"/>
  <c r="AF756" i="14"/>
  <c r="AG756" i="14"/>
  <c r="M757" i="14"/>
  <c r="N757" i="14"/>
  <c r="O757" i="14"/>
  <c r="P757" i="14"/>
  <c r="Q757" i="14"/>
  <c r="R757" i="14"/>
  <c r="S757" i="14"/>
  <c r="U757" i="14"/>
  <c r="V757" i="14"/>
  <c r="W757" i="14"/>
  <c r="X757" i="14"/>
  <c r="Y757" i="14"/>
  <c r="Z757" i="14"/>
  <c r="AB757" i="14"/>
  <c r="AC757" i="14"/>
  <c r="AE757" i="14"/>
  <c r="AF757" i="14"/>
  <c r="AG757" i="14"/>
  <c r="M758" i="14"/>
  <c r="N758" i="14"/>
  <c r="O758" i="14"/>
  <c r="P758" i="14"/>
  <c r="Q758" i="14"/>
  <c r="R758" i="14"/>
  <c r="S758" i="14"/>
  <c r="U758" i="14"/>
  <c r="V758" i="14"/>
  <c r="W758" i="14"/>
  <c r="X758" i="14"/>
  <c r="Y758" i="14"/>
  <c r="Z758" i="14"/>
  <c r="AB758" i="14"/>
  <c r="AC758" i="14"/>
  <c r="AE758" i="14"/>
  <c r="AF758" i="14"/>
  <c r="AG758" i="14"/>
  <c r="M759" i="14"/>
  <c r="N759" i="14"/>
  <c r="O759" i="14"/>
  <c r="P759" i="14"/>
  <c r="Q759" i="14"/>
  <c r="R759" i="14"/>
  <c r="S759" i="14"/>
  <c r="U759" i="14"/>
  <c r="V759" i="14"/>
  <c r="W759" i="14"/>
  <c r="X759" i="14"/>
  <c r="Y759" i="14"/>
  <c r="Z759" i="14"/>
  <c r="AB759" i="14"/>
  <c r="AC759" i="14"/>
  <c r="AE759" i="14"/>
  <c r="AF759" i="14"/>
  <c r="AG759" i="14"/>
  <c r="M760" i="14"/>
  <c r="N760" i="14"/>
  <c r="O760" i="14"/>
  <c r="P760" i="14"/>
  <c r="Q760" i="14"/>
  <c r="R760" i="14"/>
  <c r="S760" i="14"/>
  <c r="U760" i="14"/>
  <c r="V760" i="14"/>
  <c r="W760" i="14"/>
  <c r="X760" i="14"/>
  <c r="Y760" i="14"/>
  <c r="Z760" i="14"/>
  <c r="AB760" i="14"/>
  <c r="AC760" i="14"/>
  <c r="AE760" i="14"/>
  <c r="AF760" i="14"/>
  <c r="AG760" i="14"/>
  <c r="M761" i="14"/>
  <c r="N761" i="14"/>
  <c r="O761" i="14"/>
  <c r="P761" i="14"/>
  <c r="Q761" i="14"/>
  <c r="R761" i="14"/>
  <c r="S761" i="14"/>
  <c r="U761" i="14"/>
  <c r="V761" i="14"/>
  <c r="W761" i="14"/>
  <c r="X761" i="14"/>
  <c r="Y761" i="14"/>
  <c r="Z761" i="14"/>
  <c r="AB761" i="14"/>
  <c r="AC761" i="14"/>
  <c r="AE761" i="14"/>
  <c r="AF761" i="14"/>
  <c r="AG761" i="14"/>
  <c r="M762" i="14"/>
  <c r="N762" i="14"/>
  <c r="O762" i="14"/>
  <c r="P762" i="14"/>
  <c r="Q762" i="14"/>
  <c r="R762" i="14"/>
  <c r="S762" i="14"/>
  <c r="U762" i="14"/>
  <c r="V762" i="14"/>
  <c r="W762" i="14"/>
  <c r="X762" i="14"/>
  <c r="Y762" i="14"/>
  <c r="Z762" i="14"/>
  <c r="AB762" i="14"/>
  <c r="AC762" i="14"/>
  <c r="AE762" i="14"/>
  <c r="AF762" i="14"/>
  <c r="AG762" i="14"/>
  <c r="M763" i="14"/>
  <c r="N763" i="14"/>
  <c r="O763" i="14"/>
  <c r="P763" i="14"/>
  <c r="Q763" i="14"/>
  <c r="R763" i="14"/>
  <c r="S763" i="14"/>
  <c r="U763" i="14"/>
  <c r="V763" i="14"/>
  <c r="W763" i="14"/>
  <c r="X763" i="14"/>
  <c r="Y763" i="14"/>
  <c r="Z763" i="14"/>
  <c r="AB763" i="14"/>
  <c r="AC763" i="14"/>
  <c r="AE763" i="14"/>
  <c r="AF763" i="14"/>
  <c r="AG763" i="14"/>
  <c r="M764" i="14"/>
  <c r="N764" i="14"/>
  <c r="O764" i="14"/>
  <c r="P764" i="14"/>
  <c r="Q764" i="14"/>
  <c r="R764" i="14"/>
  <c r="S764" i="14"/>
  <c r="U764" i="14"/>
  <c r="V764" i="14"/>
  <c r="W764" i="14"/>
  <c r="X764" i="14"/>
  <c r="Y764" i="14"/>
  <c r="Z764" i="14"/>
  <c r="AB764" i="14"/>
  <c r="AC764" i="14"/>
  <c r="AE764" i="14"/>
  <c r="AF764" i="14"/>
  <c r="AG764" i="14"/>
  <c r="M765" i="14"/>
  <c r="N765" i="14"/>
  <c r="O765" i="14"/>
  <c r="P765" i="14"/>
  <c r="Q765" i="14"/>
  <c r="R765" i="14"/>
  <c r="S765" i="14"/>
  <c r="U765" i="14"/>
  <c r="V765" i="14"/>
  <c r="W765" i="14"/>
  <c r="X765" i="14"/>
  <c r="Y765" i="14"/>
  <c r="Z765" i="14"/>
  <c r="AB765" i="14"/>
  <c r="AC765" i="14"/>
  <c r="AE765" i="14"/>
  <c r="AF765" i="14"/>
  <c r="AG765" i="14"/>
  <c r="M766" i="14"/>
  <c r="N766" i="14"/>
  <c r="O766" i="14"/>
  <c r="P766" i="14"/>
  <c r="Q766" i="14"/>
  <c r="R766" i="14"/>
  <c r="S766" i="14"/>
  <c r="U766" i="14"/>
  <c r="V766" i="14"/>
  <c r="W766" i="14"/>
  <c r="X766" i="14"/>
  <c r="Y766" i="14"/>
  <c r="Z766" i="14"/>
  <c r="AB766" i="14"/>
  <c r="AC766" i="14"/>
  <c r="AE766" i="14"/>
  <c r="AF766" i="14"/>
  <c r="AG766" i="14"/>
  <c r="M767" i="14"/>
  <c r="N767" i="14"/>
  <c r="O767" i="14"/>
  <c r="P767" i="14"/>
  <c r="Q767" i="14"/>
  <c r="R767" i="14"/>
  <c r="S767" i="14"/>
  <c r="U767" i="14"/>
  <c r="V767" i="14"/>
  <c r="W767" i="14"/>
  <c r="X767" i="14"/>
  <c r="Y767" i="14"/>
  <c r="Z767" i="14"/>
  <c r="AB767" i="14"/>
  <c r="AC767" i="14"/>
  <c r="AE767" i="14"/>
  <c r="AF767" i="14"/>
  <c r="AG767" i="14"/>
  <c r="M768" i="14"/>
  <c r="N768" i="14"/>
  <c r="O768" i="14"/>
  <c r="P768" i="14"/>
  <c r="Q768" i="14"/>
  <c r="R768" i="14"/>
  <c r="S768" i="14"/>
  <c r="U768" i="14"/>
  <c r="V768" i="14"/>
  <c r="W768" i="14"/>
  <c r="X768" i="14"/>
  <c r="Y768" i="14"/>
  <c r="Z768" i="14"/>
  <c r="AB768" i="14"/>
  <c r="AC768" i="14"/>
  <c r="AE768" i="14"/>
  <c r="AF768" i="14"/>
  <c r="AG768" i="14"/>
  <c r="M769" i="14"/>
  <c r="N769" i="14"/>
  <c r="O769" i="14"/>
  <c r="P769" i="14"/>
  <c r="Q769" i="14"/>
  <c r="R769" i="14"/>
  <c r="S769" i="14"/>
  <c r="U769" i="14"/>
  <c r="V769" i="14"/>
  <c r="W769" i="14"/>
  <c r="X769" i="14"/>
  <c r="Y769" i="14"/>
  <c r="Z769" i="14"/>
  <c r="AB769" i="14"/>
  <c r="AC769" i="14"/>
  <c r="AE769" i="14"/>
  <c r="AF769" i="14"/>
  <c r="AG769" i="14"/>
  <c r="M770" i="14"/>
  <c r="N770" i="14"/>
  <c r="O770" i="14"/>
  <c r="P770" i="14"/>
  <c r="Q770" i="14"/>
  <c r="R770" i="14"/>
  <c r="S770" i="14"/>
  <c r="U770" i="14"/>
  <c r="V770" i="14"/>
  <c r="W770" i="14"/>
  <c r="X770" i="14"/>
  <c r="Y770" i="14"/>
  <c r="Z770" i="14"/>
  <c r="AB770" i="14"/>
  <c r="AC770" i="14"/>
  <c r="AE770" i="14"/>
  <c r="AF770" i="14"/>
  <c r="AG770" i="14"/>
  <c r="D771" i="14"/>
  <c r="I771" i="14"/>
  <c r="N771" i="14"/>
  <c r="O771" i="14"/>
  <c r="P771" i="14"/>
  <c r="Q771" i="14"/>
  <c r="R771" i="14"/>
  <c r="S771" i="14"/>
  <c r="U771" i="14"/>
  <c r="V771" i="14"/>
  <c r="W771" i="14"/>
  <c r="X771" i="14"/>
  <c r="Y771" i="14"/>
  <c r="Z771" i="14"/>
  <c r="AE771" i="14"/>
  <c r="AF771" i="14"/>
  <c r="AG771" i="14"/>
  <c r="AE772" i="14"/>
  <c r="AF772" i="14"/>
  <c r="AG772" i="14"/>
  <c r="C773" i="14"/>
  <c r="N773" i="14"/>
  <c r="O773" i="14"/>
  <c r="P773" i="14"/>
  <c r="Q773" i="14"/>
  <c r="R773" i="14"/>
  <c r="S773" i="14"/>
  <c r="U773" i="14"/>
  <c r="V773" i="14"/>
  <c r="W773" i="14"/>
  <c r="X773" i="14"/>
  <c r="Y773" i="14"/>
  <c r="Z773" i="14"/>
  <c r="AB773" i="14"/>
  <c r="AC773" i="14"/>
  <c r="AE773" i="14"/>
  <c r="AF773" i="14"/>
  <c r="AG773" i="14"/>
  <c r="C774" i="14"/>
  <c r="M774" i="14"/>
  <c r="N774" i="14"/>
  <c r="O774" i="14"/>
  <c r="P774" i="14"/>
  <c r="Q774" i="14"/>
  <c r="R774" i="14"/>
  <c r="S774" i="14"/>
  <c r="U774" i="14"/>
  <c r="V774" i="14"/>
  <c r="W774" i="14"/>
  <c r="X774" i="14"/>
  <c r="Y774" i="14"/>
  <c r="Z774" i="14"/>
  <c r="AB774" i="14"/>
  <c r="AC774" i="14"/>
  <c r="AE774" i="14"/>
  <c r="AF774" i="14"/>
  <c r="AG774" i="14"/>
  <c r="C775" i="14"/>
  <c r="M775" i="14"/>
  <c r="N775" i="14"/>
  <c r="O775" i="14"/>
  <c r="P775" i="14"/>
  <c r="Q775" i="14"/>
  <c r="R775" i="14"/>
  <c r="S775" i="14"/>
  <c r="U775" i="14"/>
  <c r="V775" i="14"/>
  <c r="W775" i="14"/>
  <c r="X775" i="14"/>
  <c r="Y775" i="14"/>
  <c r="Z775" i="14"/>
  <c r="AB775" i="14"/>
  <c r="AC775" i="14"/>
  <c r="AE775" i="14"/>
  <c r="AF775" i="14"/>
  <c r="AG775" i="14"/>
  <c r="C776" i="14"/>
  <c r="M776" i="14"/>
  <c r="N776" i="14"/>
  <c r="O776" i="14"/>
  <c r="P776" i="14"/>
  <c r="Q776" i="14"/>
  <c r="R776" i="14"/>
  <c r="S776" i="14"/>
  <c r="U776" i="14"/>
  <c r="V776" i="14"/>
  <c r="W776" i="14"/>
  <c r="X776" i="14"/>
  <c r="Y776" i="14"/>
  <c r="Z776" i="14"/>
  <c r="AB776" i="14"/>
  <c r="AC776" i="14"/>
  <c r="AE776" i="14"/>
  <c r="AF776" i="14"/>
  <c r="AG776" i="14"/>
  <c r="C777" i="14"/>
  <c r="M777" i="14"/>
  <c r="N777" i="14"/>
  <c r="O777" i="14"/>
  <c r="P777" i="14"/>
  <c r="Q777" i="14"/>
  <c r="R777" i="14"/>
  <c r="S777" i="14"/>
  <c r="U777" i="14"/>
  <c r="V777" i="14"/>
  <c r="W777" i="14"/>
  <c r="X777" i="14"/>
  <c r="Y777" i="14"/>
  <c r="Z777" i="14"/>
  <c r="AB777" i="14"/>
  <c r="AC777" i="14"/>
  <c r="AE777" i="14"/>
  <c r="AF777" i="14"/>
  <c r="AG777" i="14"/>
  <c r="C778" i="14"/>
  <c r="M778" i="14"/>
  <c r="N778" i="14"/>
  <c r="O778" i="14"/>
  <c r="P778" i="14"/>
  <c r="Q778" i="14"/>
  <c r="R778" i="14"/>
  <c r="S778" i="14"/>
  <c r="U778" i="14"/>
  <c r="V778" i="14"/>
  <c r="W778" i="14"/>
  <c r="X778" i="14"/>
  <c r="Y778" i="14"/>
  <c r="Z778" i="14"/>
  <c r="AB778" i="14"/>
  <c r="AC778" i="14"/>
  <c r="AE778" i="14"/>
  <c r="AF778" i="14"/>
  <c r="AG778" i="14"/>
  <c r="C779" i="14"/>
  <c r="M779" i="14"/>
  <c r="N779" i="14"/>
  <c r="O779" i="14"/>
  <c r="P779" i="14"/>
  <c r="Q779" i="14"/>
  <c r="R779" i="14"/>
  <c r="S779" i="14"/>
  <c r="U779" i="14"/>
  <c r="V779" i="14"/>
  <c r="W779" i="14"/>
  <c r="X779" i="14"/>
  <c r="Y779" i="14"/>
  <c r="Z779" i="14"/>
  <c r="AB779" i="14"/>
  <c r="AC779" i="14"/>
  <c r="AE779" i="14"/>
  <c r="AF779" i="14"/>
  <c r="AG779" i="14"/>
  <c r="C780" i="14"/>
  <c r="M780" i="14"/>
  <c r="N780" i="14"/>
  <c r="O780" i="14"/>
  <c r="P780" i="14"/>
  <c r="Q780" i="14"/>
  <c r="R780" i="14"/>
  <c r="S780" i="14"/>
  <c r="U780" i="14"/>
  <c r="V780" i="14"/>
  <c r="W780" i="14"/>
  <c r="X780" i="14"/>
  <c r="Y780" i="14"/>
  <c r="Z780" i="14"/>
  <c r="AB780" i="14"/>
  <c r="AC780" i="14"/>
  <c r="AE780" i="14"/>
  <c r="AF780" i="14"/>
  <c r="AG780" i="14"/>
  <c r="C781" i="14"/>
  <c r="M781" i="14"/>
  <c r="N781" i="14"/>
  <c r="O781" i="14"/>
  <c r="P781" i="14"/>
  <c r="Q781" i="14"/>
  <c r="R781" i="14"/>
  <c r="S781" i="14"/>
  <c r="U781" i="14"/>
  <c r="V781" i="14"/>
  <c r="W781" i="14"/>
  <c r="X781" i="14"/>
  <c r="Y781" i="14"/>
  <c r="Z781" i="14"/>
  <c r="AB781" i="14"/>
  <c r="AC781" i="14"/>
  <c r="AE781" i="14"/>
  <c r="AF781" i="14"/>
  <c r="AG781" i="14"/>
  <c r="C782" i="14"/>
  <c r="M782" i="14"/>
  <c r="N782" i="14"/>
  <c r="O782" i="14"/>
  <c r="P782" i="14"/>
  <c r="Q782" i="14"/>
  <c r="R782" i="14"/>
  <c r="S782" i="14"/>
  <c r="U782" i="14"/>
  <c r="V782" i="14"/>
  <c r="W782" i="14"/>
  <c r="X782" i="14"/>
  <c r="Y782" i="14"/>
  <c r="Z782" i="14"/>
  <c r="AB782" i="14"/>
  <c r="AC782" i="14"/>
  <c r="AE782" i="14"/>
  <c r="AF782" i="14"/>
  <c r="AG782" i="14"/>
  <c r="C783" i="14"/>
  <c r="M783" i="14"/>
  <c r="N783" i="14"/>
  <c r="O783" i="14"/>
  <c r="P783" i="14"/>
  <c r="Q783" i="14"/>
  <c r="R783" i="14"/>
  <c r="S783" i="14"/>
  <c r="U783" i="14"/>
  <c r="V783" i="14"/>
  <c r="W783" i="14"/>
  <c r="X783" i="14"/>
  <c r="Y783" i="14"/>
  <c r="Z783" i="14"/>
  <c r="AB783" i="14"/>
  <c r="AC783" i="14"/>
  <c r="AE783" i="14"/>
  <c r="AF783" i="14"/>
  <c r="AG783" i="14"/>
  <c r="M784" i="14"/>
  <c r="N784" i="14"/>
  <c r="O784" i="14"/>
  <c r="P784" i="14"/>
  <c r="Q784" i="14"/>
  <c r="R784" i="14"/>
  <c r="S784" i="14"/>
  <c r="U784" i="14"/>
  <c r="V784" i="14"/>
  <c r="W784" i="14"/>
  <c r="X784" i="14"/>
  <c r="Y784" i="14"/>
  <c r="Z784" i="14"/>
  <c r="AB784" i="14"/>
  <c r="AC784" i="14"/>
  <c r="AE784" i="14"/>
  <c r="AF784" i="14"/>
  <c r="AG784" i="14"/>
  <c r="M785" i="14"/>
  <c r="N785" i="14"/>
  <c r="O785" i="14"/>
  <c r="P785" i="14"/>
  <c r="Q785" i="14"/>
  <c r="R785" i="14"/>
  <c r="S785" i="14"/>
  <c r="U785" i="14"/>
  <c r="V785" i="14"/>
  <c r="W785" i="14"/>
  <c r="X785" i="14"/>
  <c r="Y785" i="14"/>
  <c r="Z785" i="14"/>
  <c r="AB785" i="14"/>
  <c r="AC785" i="14"/>
  <c r="AE785" i="14"/>
  <c r="AF785" i="14"/>
  <c r="AG785" i="14"/>
  <c r="M786" i="14"/>
  <c r="N786" i="14"/>
  <c r="O786" i="14"/>
  <c r="P786" i="14"/>
  <c r="Q786" i="14"/>
  <c r="R786" i="14"/>
  <c r="S786" i="14"/>
  <c r="U786" i="14"/>
  <c r="V786" i="14"/>
  <c r="W786" i="14"/>
  <c r="X786" i="14"/>
  <c r="Y786" i="14"/>
  <c r="Z786" i="14"/>
  <c r="AB786" i="14"/>
  <c r="AC786" i="14"/>
  <c r="AE786" i="14"/>
  <c r="AF786" i="14"/>
  <c r="AG786" i="14"/>
  <c r="M787" i="14"/>
  <c r="N787" i="14"/>
  <c r="O787" i="14"/>
  <c r="P787" i="14"/>
  <c r="Q787" i="14"/>
  <c r="R787" i="14"/>
  <c r="S787" i="14"/>
  <c r="U787" i="14"/>
  <c r="V787" i="14"/>
  <c r="W787" i="14"/>
  <c r="X787" i="14"/>
  <c r="Y787" i="14"/>
  <c r="Z787" i="14"/>
  <c r="AB787" i="14"/>
  <c r="AC787" i="14"/>
  <c r="AE787" i="14"/>
  <c r="AF787" i="14"/>
  <c r="AG787" i="14"/>
  <c r="M788" i="14"/>
  <c r="N788" i="14"/>
  <c r="O788" i="14"/>
  <c r="P788" i="14"/>
  <c r="Q788" i="14"/>
  <c r="R788" i="14"/>
  <c r="S788" i="14"/>
  <c r="U788" i="14"/>
  <c r="V788" i="14"/>
  <c r="W788" i="14"/>
  <c r="X788" i="14"/>
  <c r="Y788" i="14"/>
  <c r="Z788" i="14"/>
  <c r="AB788" i="14"/>
  <c r="AC788" i="14"/>
  <c r="AE788" i="14"/>
  <c r="AF788" i="14"/>
  <c r="AG788" i="14"/>
  <c r="M789" i="14"/>
  <c r="N789" i="14"/>
  <c r="O789" i="14"/>
  <c r="P789" i="14"/>
  <c r="Q789" i="14"/>
  <c r="R789" i="14"/>
  <c r="S789" i="14"/>
  <c r="U789" i="14"/>
  <c r="V789" i="14"/>
  <c r="W789" i="14"/>
  <c r="X789" i="14"/>
  <c r="Y789" i="14"/>
  <c r="Z789" i="14"/>
  <c r="AB789" i="14"/>
  <c r="AC789" i="14"/>
  <c r="AE789" i="14"/>
  <c r="AF789" i="14"/>
  <c r="AG789" i="14"/>
  <c r="M790" i="14"/>
  <c r="N790" i="14"/>
  <c r="O790" i="14"/>
  <c r="P790" i="14"/>
  <c r="Q790" i="14"/>
  <c r="R790" i="14"/>
  <c r="S790" i="14"/>
  <c r="U790" i="14"/>
  <c r="V790" i="14"/>
  <c r="W790" i="14"/>
  <c r="X790" i="14"/>
  <c r="Y790" i="14"/>
  <c r="Z790" i="14"/>
  <c r="AB790" i="14"/>
  <c r="AC790" i="14"/>
  <c r="AE790" i="14"/>
  <c r="AF790" i="14"/>
  <c r="AG790" i="14"/>
  <c r="M791" i="14"/>
  <c r="N791" i="14"/>
  <c r="O791" i="14"/>
  <c r="P791" i="14"/>
  <c r="Q791" i="14"/>
  <c r="R791" i="14"/>
  <c r="S791" i="14"/>
  <c r="U791" i="14"/>
  <c r="V791" i="14"/>
  <c r="W791" i="14"/>
  <c r="X791" i="14"/>
  <c r="Y791" i="14"/>
  <c r="Z791" i="14"/>
  <c r="AB791" i="14"/>
  <c r="AC791" i="14"/>
  <c r="AE791" i="14"/>
  <c r="AF791" i="14"/>
  <c r="AG791" i="14"/>
  <c r="M792" i="14"/>
  <c r="N792" i="14"/>
  <c r="O792" i="14"/>
  <c r="P792" i="14"/>
  <c r="Q792" i="14"/>
  <c r="R792" i="14"/>
  <c r="S792" i="14"/>
  <c r="U792" i="14"/>
  <c r="V792" i="14"/>
  <c r="W792" i="14"/>
  <c r="X792" i="14"/>
  <c r="Y792" i="14"/>
  <c r="Z792" i="14"/>
  <c r="AB792" i="14"/>
  <c r="AC792" i="14"/>
  <c r="AE792" i="14"/>
  <c r="AF792" i="14"/>
  <c r="AG792" i="14"/>
  <c r="M793" i="14"/>
  <c r="N793" i="14"/>
  <c r="O793" i="14"/>
  <c r="P793" i="14"/>
  <c r="Q793" i="14"/>
  <c r="R793" i="14"/>
  <c r="S793" i="14"/>
  <c r="U793" i="14"/>
  <c r="V793" i="14"/>
  <c r="W793" i="14"/>
  <c r="X793" i="14"/>
  <c r="Y793" i="14"/>
  <c r="Z793" i="14"/>
  <c r="AB793" i="14"/>
  <c r="AC793" i="14"/>
  <c r="AE793" i="14"/>
  <c r="AF793" i="14"/>
  <c r="AG793" i="14"/>
  <c r="M794" i="14"/>
  <c r="N794" i="14"/>
  <c r="O794" i="14"/>
  <c r="P794" i="14"/>
  <c r="Q794" i="14"/>
  <c r="R794" i="14"/>
  <c r="S794" i="14"/>
  <c r="U794" i="14"/>
  <c r="V794" i="14"/>
  <c r="W794" i="14"/>
  <c r="X794" i="14"/>
  <c r="Y794" i="14"/>
  <c r="Z794" i="14"/>
  <c r="AB794" i="14"/>
  <c r="AC794" i="14"/>
  <c r="AE794" i="14"/>
  <c r="AF794" i="14"/>
  <c r="AG794" i="14"/>
  <c r="M795" i="14"/>
  <c r="N795" i="14"/>
  <c r="O795" i="14"/>
  <c r="P795" i="14"/>
  <c r="Q795" i="14"/>
  <c r="R795" i="14"/>
  <c r="S795" i="14"/>
  <c r="U795" i="14"/>
  <c r="V795" i="14"/>
  <c r="W795" i="14"/>
  <c r="X795" i="14"/>
  <c r="Y795" i="14"/>
  <c r="Z795" i="14"/>
  <c r="AB795" i="14"/>
  <c r="AC795" i="14"/>
  <c r="AE795" i="14"/>
  <c r="AF795" i="14"/>
  <c r="AG795" i="14"/>
  <c r="M796" i="14"/>
  <c r="N796" i="14"/>
  <c r="O796" i="14"/>
  <c r="P796" i="14"/>
  <c r="Q796" i="14"/>
  <c r="R796" i="14"/>
  <c r="S796" i="14"/>
  <c r="U796" i="14"/>
  <c r="V796" i="14"/>
  <c r="W796" i="14"/>
  <c r="X796" i="14"/>
  <c r="Y796" i="14"/>
  <c r="Z796" i="14"/>
  <c r="AB796" i="14"/>
  <c r="AC796" i="14"/>
  <c r="AE796" i="14"/>
  <c r="AF796" i="14"/>
  <c r="AG796" i="14"/>
  <c r="M797" i="14"/>
  <c r="N797" i="14"/>
  <c r="O797" i="14"/>
  <c r="P797" i="14"/>
  <c r="Q797" i="14"/>
  <c r="R797" i="14"/>
  <c r="S797" i="14"/>
  <c r="U797" i="14"/>
  <c r="V797" i="14"/>
  <c r="W797" i="14"/>
  <c r="X797" i="14"/>
  <c r="Y797" i="14"/>
  <c r="Z797" i="14"/>
  <c r="AB797" i="14"/>
  <c r="AC797" i="14"/>
  <c r="AE797" i="14"/>
  <c r="AF797" i="14"/>
  <c r="AG797" i="14"/>
  <c r="M798" i="14"/>
  <c r="N798" i="14"/>
  <c r="O798" i="14"/>
  <c r="P798" i="14"/>
  <c r="Q798" i="14"/>
  <c r="R798" i="14"/>
  <c r="S798" i="14"/>
  <c r="U798" i="14"/>
  <c r="V798" i="14"/>
  <c r="W798" i="14"/>
  <c r="X798" i="14"/>
  <c r="Y798" i="14"/>
  <c r="Z798" i="14"/>
  <c r="AB798" i="14"/>
  <c r="AC798" i="14"/>
  <c r="AE798" i="14"/>
  <c r="AF798" i="14"/>
  <c r="AG798" i="14"/>
  <c r="M799" i="14"/>
  <c r="N799" i="14"/>
  <c r="O799" i="14"/>
  <c r="P799" i="14"/>
  <c r="Q799" i="14"/>
  <c r="R799" i="14"/>
  <c r="S799" i="14"/>
  <c r="U799" i="14"/>
  <c r="V799" i="14"/>
  <c r="W799" i="14"/>
  <c r="X799" i="14"/>
  <c r="Y799" i="14"/>
  <c r="Z799" i="14"/>
  <c r="AB799" i="14"/>
  <c r="AC799" i="14"/>
  <c r="AE799" i="14"/>
  <c r="AF799" i="14"/>
  <c r="AG799" i="14"/>
  <c r="M800" i="14"/>
  <c r="N800" i="14"/>
  <c r="O800" i="14"/>
  <c r="P800" i="14"/>
  <c r="Q800" i="14"/>
  <c r="R800" i="14"/>
  <c r="S800" i="14"/>
  <c r="U800" i="14"/>
  <c r="V800" i="14"/>
  <c r="W800" i="14"/>
  <c r="X800" i="14"/>
  <c r="Y800" i="14"/>
  <c r="Z800" i="14"/>
  <c r="AB800" i="14"/>
  <c r="AC800" i="14"/>
  <c r="AE800" i="14"/>
  <c r="AF800" i="14"/>
  <c r="AG800" i="14"/>
  <c r="M801" i="14"/>
  <c r="N801" i="14"/>
  <c r="O801" i="14"/>
  <c r="P801" i="14"/>
  <c r="Q801" i="14"/>
  <c r="R801" i="14"/>
  <c r="S801" i="14"/>
  <c r="U801" i="14"/>
  <c r="V801" i="14"/>
  <c r="W801" i="14"/>
  <c r="X801" i="14"/>
  <c r="Y801" i="14"/>
  <c r="Z801" i="14"/>
  <c r="AB801" i="14"/>
  <c r="AC801" i="14"/>
  <c r="AE801" i="14"/>
  <c r="AF801" i="14"/>
  <c r="AG801" i="14"/>
  <c r="M802" i="14"/>
  <c r="N802" i="14"/>
  <c r="O802" i="14"/>
  <c r="P802" i="14"/>
  <c r="Q802" i="14"/>
  <c r="R802" i="14"/>
  <c r="S802" i="14"/>
  <c r="U802" i="14"/>
  <c r="V802" i="14"/>
  <c r="W802" i="14"/>
  <c r="X802" i="14"/>
  <c r="Y802" i="14"/>
  <c r="Z802" i="14"/>
  <c r="AB802" i="14"/>
  <c r="AC802" i="14"/>
  <c r="AE802" i="14"/>
  <c r="AF802" i="14"/>
  <c r="AG802" i="14"/>
  <c r="M803" i="14"/>
  <c r="N803" i="14"/>
  <c r="O803" i="14"/>
  <c r="P803" i="14"/>
  <c r="Q803" i="14"/>
  <c r="R803" i="14"/>
  <c r="S803" i="14"/>
  <c r="U803" i="14"/>
  <c r="V803" i="14"/>
  <c r="W803" i="14"/>
  <c r="X803" i="14"/>
  <c r="Y803" i="14"/>
  <c r="Z803" i="14"/>
  <c r="AB803" i="14"/>
  <c r="AC803" i="14"/>
  <c r="AE803" i="14"/>
  <c r="AF803" i="14"/>
  <c r="AG803" i="14"/>
  <c r="M804" i="14"/>
  <c r="N804" i="14"/>
  <c r="O804" i="14"/>
  <c r="P804" i="14"/>
  <c r="Q804" i="14"/>
  <c r="R804" i="14"/>
  <c r="S804" i="14"/>
  <c r="U804" i="14"/>
  <c r="V804" i="14"/>
  <c r="W804" i="14"/>
  <c r="X804" i="14"/>
  <c r="Y804" i="14"/>
  <c r="Z804" i="14"/>
  <c r="AB804" i="14"/>
  <c r="AC804" i="14"/>
  <c r="AE804" i="14"/>
  <c r="AF804" i="14"/>
  <c r="AG804" i="14"/>
  <c r="M805" i="14"/>
  <c r="N805" i="14"/>
  <c r="O805" i="14"/>
  <c r="P805" i="14"/>
  <c r="Q805" i="14"/>
  <c r="R805" i="14"/>
  <c r="S805" i="14"/>
  <c r="U805" i="14"/>
  <c r="V805" i="14"/>
  <c r="W805" i="14"/>
  <c r="X805" i="14"/>
  <c r="Y805" i="14"/>
  <c r="Z805" i="14"/>
  <c r="AB805" i="14"/>
  <c r="AC805" i="14"/>
  <c r="AE805" i="14"/>
  <c r="AF805" i="14"/>
  <c r="AG805" i="14"/>
  <c r="M806" i="14"/>
  <c r="N806" i="14"/>
  <c r="O806" i="14"/>
  <c r="P806" i="14"/>
  <c r="Q806" i="14"/>
  <c r="R806" i="14"/>
  <c r="S806" i="14"/>
  <c r="U806" i="14"/>
  <c r="V806" i="14"/>
  <c r="W806" i="14"/>
  <c r="X806" i="14"/>
  <c r="Y806" i="14"/>
  <c r="Z806" i="14"/>
  <c r="AB806" i="14"/>
  <c r="AC806" i="14"/>
  <c r="AE806" i="14"/>
  <c r="AF806" i="14"/>
  <c r="AG806" i="14"/>
  <c r="M807" i="14"/>
  <c r="N807" i="14"/>
  <c r="O807" i="14"/>
  <c r="P807" i="14"/>
  <c r="Q807" i="14"/>
  <c r="R807" i="14"/>
  <c r="S807" i="14"/>
  <c r="U807" i="14"/>
  <c r="V807" i="14"/>
  <c r="W807" i="14"/>
  <c r="X807" i="14"/>
  <c r="Y807" i="14"/>
  <c r="Z807" i="14"/>
  <c r="AB807" i="14"/>
  <c r="AC807" i="14"/>
  <c r="AE807" i="14"/>
  <c r="AF807" i="14"/>
  <c r="AG807" i="14"/>
  <c r="M808" i="14"/>
  <c r="N808" i="14"/>
  <c r="O808" i="14"/>
  <c r="P808" i="14"/>
  <c r="Q808" i="14"/>
  <c r="R808" i="14"/>
  <c r="S808" i="14"/>
  <c r="U808" i="14"/>
  <c r="V808" i="14"/>
  <c r="W808" i="14"/>
  <c r="X808" i="14"/>
  <c r="Y808" i="14"/>
  <c r="Z808" i="14"/>
  <c r="AB808" i="14"/>
  <c r="AC808" i="14"/>
  <c r="AE808" i="14"/>
  <c r="AF808" i="14"/>
  <c r="AG808" i="14"/>
  <c r="D809" i="14"/>
  <c r="I809" i="14"/>
  <c r="N809" i="14"/>
  <c r="O809" i="14"/>
  <c r="P809" i="14"/>
  <c r="Q809" i="14"/>
  <c r="R809" i="14"/>
  <c r="S809" i="14"/>
  <c r="U809" i="14"/>
  <c r="V809" i="14"/>
  <c r="W809" i="14"/>
  <c r="X809" i="14"/>
  <c r="Y809" i="14"/>
  <c r="Z809" i="14"/>
  <c r="AE809" i="14"/>
  <c r="AF809" i="14"/>
  <c r="AG809" i="14"/>
  <c r="AE810" i="14"/>
  <c r="AF810" i="14"/>
  <c r="AG810" i="14"/>
  <c r="C811" i="14"/>
  <c r="N811" i="14"/>
  <c r="O811" i="14"/>
  <c r="P811" i="14"/>
  <c r="Q811" i="14"/>
  <c r="R811" i="14"/>
  <c r="S811" i="14"/>
  <c r="U811" i="14"/>
  <c r="V811" i="14"/>
  <c r="W811" i="14"/>
  <c r="X811" i="14"/>
  <c r="Y811" i="14"/>
  <c r="Z811" i="14"/>
  <c r="AB811" i="14"/>
  <c r="AC811" i="14"/>
  <c r="AE811" i="14"/>
  <c r="AF811" i="14"/>
  <c r="AG811" i="14"/>
  <c r="C812" i="14"/>
  <c r="M812" i="14"/>
  <c r="N812" i="14"/>
  <c r="O812" i="14"/>
  <c r="P812" i="14"/>
  <c r="Q812" i="14"/>
  <c r="R812" i="14"/>
  <c r="S812" i="14"/>
  <c r="U812" i="14"/>
  <c r="V812" i="14"/>
  <c r="W812" i="14"/>
  <c r="X812" i="14"/>
  <c r="Y812" i="14"/>
  <c r="Z812" i="14"/>
  <c r="AB812" i="14"/>
  <c r="AC812" i="14"/>
  <c r="AE812" i="14"/>
  <c r="AF812" i="14"/>
  <c r="AG812" i="14"/>
  <c r="C813" i="14"/>
  <c r="M813" i="14"/>
  <c r="N813" i="14"/>
  <c r="O813" i="14"/>
  <c r="P813" i="14"/>
  <c r="Q813" i="14"/>
  <c r="R813" i="14"/>
  <c r="S813" i="14"/>
  <c r="U813" i="14"/>
  <c r="V813" i="14"/>
  <c r="W813" i="14"/>
  <c r="X813" i="14"/>
  <c r="Y813" i="14"/>
  <c r="Z813" i="14"/>
  <c r="AB813" i="14"/>
  <c r="AC813" i="14"/>
  <c r="AE813" i="14"/>
  <c r="AF813" i="14"/>
  <c r="AG813" i="14"/>
  <c r="C814" i="14"/>
  <c r="M814" i="14"/>
  <c r="N814" i="14"/>
  <c r="O814" i="14"/>
  <c r="P814" i="14"/>
  <c r="Q814" i="14"/>
  <c r="R814" i="14"/>
  <c r="S814" i="14"/>
  <c r="U814" i="14"/>
  <c r="V814" i="14"/>
  <c r="W814" i="14"/>
  <c r="X814" i="14"/>
  <c r="Y814" i="14"/>
  <c r="Z814" i="14"/>
  <c r="AB814" i="14"/>
  <c r="AC814" i="14"/>
  <c r="AE814" i="14"/>
  <c r="AF814" i="14"/>
  <c r="AG814" i="14"/>
  <c r="C815" i="14"/>
  <c r="M815" i="14"/>
  <c r="N815" i="14"/>
  <c r="O815" i="14"/>
  <c r="P815" i="14"/>
  <c r="Q815" i="14"/>
  <c r="R815" i="14"/>
  <c r="S815" i="14"/>
  <c r="U815" i="14"/>
  <c r="V815" i="14"/>
  <c r="W815" i="14"/>
  <c r="X815" i="14"/>
  <c r="Y815" i="14"/>
  <c r="Z815" i="14"/>
  <c r="AB815" i="14"/>
  <c r="AC815" i="14"/>
  <c r="AE815" i="14"/>
  <c r="AF815" i="14"/>
  <c r="AG815" i="14"/>
  <c r="C816" i="14"/>
  <c r="M816" i="14"/>
  <c r="N816" i="14"/>
  <c r="O816" i="14"/>
  <c r="P816" i="14"/>
  <c r="Q816" i="14"/>
  <c r="R816" i="14"/>
  <c r="S816" i="14"/>
  <c r="U816" i="14"/>
  <c r="V816" i="14"/>
  <c r="W816" i="14"/>
  <c r="X816" i="14"/>
  <c r="Y816" i="14"/>
  <c r="Z816" i="14"/>
  <c r="AB816" i="14"/>
  <c r="AC816" i="14"/>
  <c r="AE816" i="14"/>
  <c r="AF816" i="14"/>
  <c r="AG816" i="14"/>
  <c r="C817" i="14"/>
  <c r="M817" i="14"/>
  <c r="N817" i="14"/>
  <c r="O817" i="14"/>
  <c r="P817" i="14"/>
  <c r="Q817" i="14"/>
  <c r="R817" i="14"/>
  <c r="S817" i="14"/>
  <c r="U817" i="14"/>
  <c r="V817" i="14"/>
  <c r="W817" i="14"/>
  <c r="X817" i="14"/>
  <c r="Y817" i="14"/>
  <c r="Z817" i="14"/>
  <c r="AB817" i="14"/>
  <c r="AC817" i="14"/>
  <c r="AE817" i="14"/>
  <c r="AF817" i="14"/>
  <c r="AG817" i="14"/>
  <c r="C818" i="14"/>
  <c r="M818" i="14"/>
  <c r="N818" i="14"/>
  <c r="O818" i="14"/>
  <c r="P818" i="14"/>
  <c r="Q818" i="14"/>
  <c r="R818" i="14"/>
  <c r="S818" i="14"/>
  <c r="U818" i="14"/>
  <c r="V818" i="14"/>
  <c r="W818" i="14"/>
  <c r="X818" i="14"/>
  <c r="Y818" i="14"/>
  <c r="Z818" i="14"/>
  <c r="AB818" i="14"/>
  <c r="AC818" i="14"/>
  <c r="AE818" i="14"/>
  <c r="AF818" i="14"/>
  <c r="AG818" i="14"/>
  <c r="C819" i="14"/>
  <c r="M819" i="14"/>
  <c r="N819" i="14"/>
  <c r="O819" i="14"/>
  <c r="P819" i="14"/>
  <c r="Q819" i="14"/>
  <c r="R819" i="14"/>
  <c r="S819" i="14"/>
  <c r="U819" i="14"/>
  <c r="V819" i="14"/>
  <c r="W819" i="14"/>
  <c r="X819" i="14"/>
  <c r="Y819" i="14"/>
  <c r="Z819" i="14"/>
  <c r="AB819" i="14"/>
  <c r="AC819" i="14"/>
  <c r="AE819" i="14"/>
  <c r="AF819" i="14"/>
  <c r="AG819" i="14"/>
  <c r="C820" i="14"/>
  <c r="M820" i="14"/>
  <c r="N820" i="14"/>
  <c r="O820" i="14"/>
  <c r="P820" i="14"/>
  <c r="Q820" i="14"/>
  <c r="R820" i="14"/>
  <c r="S820" i="14"/>
  <c r="U820" i="14"/>
  <c r="V820" i="14"/>
  <c r="W820" i="14"/>
  <c r="X820" i="14"/>
  <c r="Y820" i="14"/>
  <c r="Z820" i="14"/>
  <c r="AB820" i="14"/>
  <c r="AC820" i="14"/>
  <c r="AE820" i="14"/>
  <c r="AF820" i="14"/>
  <c r="AG820" i="14"/>
  <c r="C821" i="14"/>
  <c r="M821" i="14"/>
  <c r="N821" i="14"/>
  <c r="O821" i="14"/>
  <c r="P821" i="14"/>
  <c r="Q821" i="14"/>
  <c r="R821" i="14"/>
  <c r="S821" i="14"/>
  <c r="U821" i="14"/>
  <c r="V821" i="14"/>
  <c r="W821" i="14"/>
  <c r="X821" i="14"/>
  <c r="Y821" i="14"/>
  <c r="Z821" i="14"/>
  <c r="AB821" i="14"/>
  <c r="AC821" i="14"/>
  <c r="AE821" i="14"/>
  <c r="AF821" i="14"/>
  <c r="AG821" i="14"/>
  <c r="M822" i="14"/>
  <c r="N822" i="14"/>
  <c r="O822" i="14"/>
  <c r="P822" i="14"/>
  <c r="Q822" i="14"/>
  <c r="R822" i="14"/>
  <c r="S822" i="14"/>
  <c r="U822" i="14"/>
  <c r="V822" i="14"/>
  <c r="W822" i="14"/>
  <c r="X822" i="14"/>
  <c r="Y822" i="14"/>
  <c r="Z822" i="14"/>
  <c r="AB822" i="14"/>
  <c r="AC822" i="14"/>
  <c r="AE822" i="14"/>
  <c r="AF822" i="14"/>
  <c r="AG822" i="14"/>
  <c r="M823" i="14"/>
  <c r="N823" i="14"/>
  <c r="O823" i="14"/>
  <c r="P823" i="14"/>
  <c r="Q823" i="14"/>
  <c r="R823" i="14"/>
  <c r="S823" i="14"/>
  <c r="U823" i="14"/>
  <c r="V823" i="14"/>
  <c r="W823" i="14"/>
  <c r="X823" i="14"/>
  <c r="Y823" i="14"/>
  <c r="Z823" i="14"/>
  <c r="AB823" i="14"/>
  <c r="AC823" i="14"/>
  <c r="AE823" i="14"/>
  <c r="AF823" i="14"/>
  <c r="AG823" i="14"/>
  <c r="M824" i="14"/>
  <c r="N824" i="14"/>
  <c r="O824" i="14"/>
  <c r="P824" i="14"/>
  <c r="Q824" i="14"/>
  <c r="R824" i="14"/>
  <c r="S824" i="14"/>
  <c r="U824" i="14"/>
  <c r="V824" i="14"/>
  <c r="W824" i="14"/>
  <c r="X824" i="14"/>
  <c r="Y824" i="14"/>
  <c r="Z824" i="14"/>
  <c r="AB824" i="14"/>
  <c r="AC824" i="14"/>
  <c r="AE824" i="14"/>
  <c r="AF824" i="14"/>
  <c r="AG824" i="14"/>
  <c r="M825" i="14"/>
  <c r="N825" i="14"/>
  <c r="O825" i="14"/>
  <c r="P825" i="14"/>
  <c r="Q825" i="14"/>
  <c r="R825" i="14"/>
  <c r="S825" i="14"/>
  <c r="U825" i="14"/>
  <c r="V825" i="14"/>
  <c r="W825" i="14"/>
  <c r="X825" i="14"/>
  <c r="Y825" i="14"/>
  <c r="Z825" i="14"/>
  <c r="AB825" i="14"/>
  <c r="AC825" i="14"/>
  <c r="AE825" i="14"/>
  <c r="AF825" i="14"/>
  <c r="AG825" i="14"/>
  <c r="M826" i="14"/>
  <c r="N826" i="14"/>
  <c r="O826" i="14"/>
  <c r="P826" i="14"/>
  <c r="Q826" i="14"/>
  <c r="R826" i="14"/>
  <c r="S826" i="14"/>
  <c r="U826" i="14"/>
  <c r="V826" i="14"/>
  <c r="W826" i="14"/>
  <c r="X826" i="14"/>
  <c r="Y826" i="14"/>
  <c r="Z826" i="14"/>
  <c r="AB826" i="14"/>
  <c r="AC826" i="14"/>
  <c r="AE826" i="14"/>
  <c r="AF826" i="14"/>
  <c r="AG826" i="14"/>
  <c r="M827" i="14"/>
  <c r="N827" i="14"/>
  <c r="O827" i="14"/>
  <c r="P827" i="14"/>
  <c r="Q827" i="14"/>
  <c r="R827" i="14"/>
  <c r="S827" i="14"/>
  <c r="U827" i="14"/>
  <c r="V827" i="14"/>
  <c r="W827" i="14"/>
  <c r="X827" i="14"/>
  <c r="Y827" i="14"/>
  <c r="Z827" i="14"/>
  <c r="AB827" i="14"/>
  <c r="AC827" i="14"/>
  <c r="AE827" i="14"/>
  <c r="AF827" i="14"/>
  <c r="AG827" i="14"/>
  <c r="M828" i="14"/>
  <c r="N828" i="14"/>
  <c r="O828" i="14"/>
  <c r="P828" i="14"/>
  <c r="Q828" i="14"/>
  <c r="R828" i="14"/>
  <c r="S828" i="14"/>
  <c r="U828" i="14"/>
  <c r="V828" i="14"/>
  <c r="W828" i="14"/>
  <c r="X828" i="14"/>
  <c r="Y828" i="14"/>
  <c r="Z828" i="14"/>
  <c r="AB828" i="14"/>
  <c r="AC828" i="14"/>
  <c r="AE828" i="14"/>
  <c r="AF828" i="14"/>
  <c r="AG828" i="14"/>
  <c r="M829" i="14"/>
  <c r="N829" i="14"/>
  <c r="O829" i="14"/>
  <c r="P829" i="14"/>
  <c r="Q829" i="14"/>
  <c r="R829" i="14"/>
  <c r="S829" i="14"/>
  <c r="U829" i="14"/>
  <c r="V829" i="14"/>
  <c r="W829" i="14"/>
  <c r="X829" i="14"/>
  <c r="Y829" i="14"/>
  <c r="Z829" i="14"/>
  <c r="AB829" i="14"/>
  <c r="AC829" i="14"/>
  <c r="AE829" i="14"/>
  <c r="AF829" i="14"/>
  <c r="AG829" i="14"/>
  <c r="M830" i="14"/>
  <c r="N830" i="14"/>
  <c r="O830" i="14"/>
  <c r="P830" i="14"/>
  <c r="Q830" i="14"/>
  <c r="R830" i="14"/>
  <c r="S830" i="14"/>
  <c r="U830" i="14"/>
  <c r="V830" i="14"/>
  <c r="W830" i="14"/>
  <c r="X830" i="14"/>
  <c r="Y830" i="14"/>
  <c r="Z830" i="14"/>
  <c r="AB830" i="14"/>
  <c r="AC830" i="14"/>
  <c r="AE830" i="14"/>
  <c r="AF830" i="14"/>
  <c r="AG830" i="14"/>
  <c r="M831" i="14"/>
  <c r="N831" i="14"/>
  <c r="O831" i="14"/>
  <c r="P831" i="14"/>
  <c r="Q831" i="14"/>
  <c r="R831" i="14"/>
  <c r="S831" i="14"/>
  <c r="U831" i="14"/>
  <c r="V831" i="14"/>
  <c r="W831" i="14"/>
  <c r="X831" i="14"/>
  <c r="Y831" i="14"/>
  <c r="Z831" i="14"/>
  <c r="AB831" i="14"/>
  <c r="AC831" i="14"/>
  <c r="AE831" i="14"/>
  <c r="AF831" i="14"/>
  <c r="AG831" i="14"/>
  <c r="M832" i="14"/>
  <c r="N832" i="14"/>
  <c r="O832" i="14"/>
  <c r="P832" i="14"/>
  <c r="Q832" i="14"/>
  <c r="R832" i="14"/>
  <c r="S832" i="14"/>
  <c r="U832" i="14"/>
  <c r="V832" i="14"/>
  <c r="W832" i="14"/>
  <c r="X832" i="14"/>
  <c r="Y832" i="14"/>
  <c r="Z832" i="14"/>
  <c r="AB832" i="14"/>
  <c r="AC832" i="14"/>
  <c r="AE832" i="14"/>
  <c r="AF832" i="14"/>
  <c r="AG832" i="14"/>
  <c r="M833" i="14"/>
  <c r="N833" i="14"/>
  <c r="O833" i="14"/>
  <c r="P833" i="14"/>
  <c r="Q833" i="14"/>
  <c r="R833" i="14"/>
  <c r="S833" i="14"/>
  <c r="U833" i="14"/>
  <c r="V833" i="14"/>
  <c r="W833" i="14"/>
  <c r="X833" i="14"/>
  <c r="Y833" i="14"/>
  <c r="Z833" i="14"/>
  <c r="AB833" i="14"/>
  <c r="AC833" i="14"/>
  <c r="AE833" i="14"/>
  <c r="AF833" i="14"/>
  <c r="AG833" i="14"/>
  <c r="M834" i="14"/>
  <c r="N834" i="14"/>
  <c r="O834" i="14"/>
  <c r="P834" i="14"/>
  <c r="Q834" i="14"/>
  <c r="R834" i="14"/>
  <c r="S834" i="14"/>
  <c r="U834" i="14"/>
  <c r="V834" i="14"/>
  <c r="W834" i="14"/>
  <c r="X834" i="14"/>
  <c r="Y834" i="14"/>
  <c r="Z834" i="14"/>
  <c r="AB834" i="14"/>
  <c r="AC834" i="14"/>
  <c r="AE834" i="14"/>
  <c r="AF834" i="14"/>
  <c r="AG834" i="14"/>
  <c r="M835" i="14"/>
  <c r="N835" i="14"/>
  <c r="O835" i="14"/>
  <c r="P835" i="14"/>
  <c r="Q835" i="14"/>
  <c r="R835" i="14"/>
  <c r="S835" i="14"/>
  <c r="U835" i="14"/>
  <c r="V835" i="14"/>
  <c r="W835" i="14"/>
  <c r="X835" i="14"/>
  <c r="Y835" i="14"/>
  <c r="Z835" i="14"/>
  <c r="AB835" i="14"/>
  <c r="AC835" i="14"/>
  <c r="AE835" i="14"/>
  <c r="AF835" i="14"/>
  <c r="AG835" i="14"/>
  <c r="M836" i="14"/>
  <c r="N836" i="14"/>
  <c r="O836" i="14"/>
  <c r="P836" i="14"/>
  <c r="Q836" i="14"/>
  <c r="R836" i="14"/>
  <c r="S836" i="14"/>
  <c r="U836" i="14"/>
  <c r="V836" i="14"/>
  <c r="W836" i="14"/>
  <c r="X836" i="14"/>
  <c r="Y836" i="14"/>
  <c r="Z836" i="14"/>
  <c r="AB836" i="14"/>
  <c r="AC836" i="14"/>
  <c r="AE836" i="14"/>
  <c r="AF836" i="14"/>
  <c r="AG836" i="14"/>
  <c r="M837" i="14"/>
  <c r="N837" i="14"/>
  <c r="O837" i="14"/>
  <c r="P837" i="14"/>
  <c r="Q837" i="14"/>
  <c r="R837" i="14"/>
  <c r="S837" i="14"/>
  <c r="U837" i="14"/>
  <c r="V837" i="14"/>
  <c r="W837" i="14"/>
  <c r="X837" i="14"/>
  <c r="Y837" i="14"/>
  <c r="Z837" i="14"/>
  <c r="AB837" i="14"/>
  <c r="AC837" i="14"/>
  <c r="AE837" i="14"/>
  <c r="AF837" i="14"/>
  <c r="AG837" i="14"/>
  <c r="M838" i="14"/>
  <c r="N838" i="14"/>
  <c r="O838" i="14"/>
  <c r="P838" i="14"/>
  <c r="Q838" i="14"/>
  <c r="R838" i="14"/>
  <c r="S838" i="14"/>
  <c r="U838" i="14"/>
  <c r="V838" i="14"/>
  <c r="W838" i="14"/>
  <c r="X838" i="14"/>
  <c r="Y838" i="14"/>
  <c r="Z838" i="14"/>
  <c r="AB838" i="14"/>
  <c r="AC838" i="14"/>
  <c r="AE838" i="14"/>
  <c r="AF838" i="14"/>
  <c r="AG838" i="14"/>
  <c r="M839" i="14"/>
  <c r="N839" i="14"/>
  <c r="O839" i="14"/>
  <c r="P839" i="14"/>
  <c r="Q839" i="14"/>
  <c r="R839" i="14"/>
  <c r="S839" i="14"/>
  <c r="U839" i="14"/>
  <c r="V839" i="14"/>
  <c r="W839" i="14"/>
  <c r="X839" i="14"/>
  <c r="Y839" i="14"/>
  <c r="Z839" i="14"/>
  <c r="AB839" i="14"/>
  <c r="AC839" i="14"/>
  <c r="AE839" i="14"/>
  <c r="AF839" i="14"/>
  <c r="AG839" i="14"/>
  <c r="M840" i="14"/>
  <c r="N840" i="14"/>
  <c r="O840" i="14"/>
  <c r="P840" i="14"/>
  <c r="Q840" i="14"/>
  <c r="R840" i="14"/>
  <c r="S840" i="14"/>
  <c r="U840" i="14"/>
  <c r="V840" i="14"/>
  <c r="W840" i="14"/>
  <c r="X840" i="14"/>
  <c r="Y840" i="14"/>
  <c r="Z840" i="14"/>
  <c r="AB840" i="14"/>
  <c r="AC840" i="14"/>
  <c r="AE840" i="14"/>
  <c r="AF840" i="14"/>
  <c r="AG840" i="14"/>
  <c r="M841" i="14"/>
  <c r="N841" i="14"/>
  <c r="O841" i="14"/>
  <c r="P841" i="14"/>
  <c r="Q841" i="14"/>
  <c r="R841" i="14"/>
  <c r="S841" i="14"/>
  <c r="U841" i="14"/>
  <c r="V841" i="14"/>
  <c r="W841" i="14"/>
  <c r="X841" i="14"/>
  <c r="Y841" i="14"/>
  <c r="Z841" i="14"/>
  <c r="AB841" i="14"/>
  <c r="AC841" i="14"/>
  <c r="AE841" i="14"/>
  <c r="AF841" i="14"/>
  <c r="AG841" i="14"/>
  <c r="M842" i="14"/>
  <c r="N842" i="14"/>
  <c r="O842" i="14"/>
  <c r="P842" i="14"/>
  <c r="Q842" i="14"/>
  <c r="R842" i="14"/>
  <c r="S842" i="14"/>
  <c r="U842" i="14"/>
  <c r="V842" i="14"/>
  <c r="W842" i="14"/>
  <c r="X842" i="14"/>
  <c r="Y842" i="14"/>
  <c r="Z842" i="14"/>
  <c r="AB842" i="14"/>
  <c r="AC842" i="14"/>
  <c r="AE842" i="14"/>
  <c r="AF842" i="14"/>
  <c r="AG842" i="14"/>
  <c r="M843" i="14"/>
  <c r="N843" i="14"/>
  <c r="O843" i="14"/>
  <c r="P843" i="14"/>
  <c r="Q843" i="14"/>
  <c r="R843" i="14"/>
  <c r="S843" i="14"/>
  <c r="U843" i="14"/>
  <c r="V843" i="14"/>
  <c r="W843" i="14"/>
  <c r="X843" i="14"/>
  <c r="Y843" i="14"/>
  <c r="Z843" i="14"/>
  <c r="AB843" i="14"/>
  <c r="AC843" i="14"/>
  <c r="AE843" i="14"/>
  <c r="AF843" i="14"/>
  <c r="AG843" i="14"/>
  <c r="M844" i="14"/>
  <c r="N844" i="14"/>
  <c r="O844" i="14"/>
  <c r="P844" i="14"/>
  <c r="Q844" i="14"/>
  <c r="R844" i="14"/>
  <c r="S844" i="14"/>
  <c r="U844" i="14"/>
  <c r="V844" i="14"/>
  <c r="W844" i="14"/>
  <c r="X844" i="14"/>
  <c r="Y844" i="14"/>
  <c r="Z844" i="14"/>
  <c r="AB844" i="14"/>
  <c r="AC844" i="14"/>
  <c r="AE844" i="14"/>
  <c r="AF844" i="14"/>
  <c r="AG844" i="14"/>
  <c r="M845" i="14"/>
  <c r="N845" i="14"/>
  <c r="O845" i="14"/>
  <c r="P845" i="14"/>
  <c r="Q845" i="14"/>
  <c r="R845" i="14"/>
  <c r="S845" i="14"/>
  <c r="U845" i="14"/>
  <c r="V845" i="14"/>
  <c r="W845" i="14"/>
  <c r="X845" i="14"/>
  <c r="Y845" i="14"/>
  <c r="Z845" i="14"/>
  <c r="AB845" i="14"/>
  <c r="AC845" i="14"/>
  <c r="AE845" i="14"/>
  <c r="AF845" i="14"/>
  <c r="AG845" i="14"/>
  <c r="M846" i="14"/>
  <c r="N846" i="14"/>
  <c r="O846" i="14"/>
  <c r="P846" i="14"/>
  <c r="Q846" i="14"/>
  <c r="R846" i="14"/>
  <c r="S846" i="14"/>
  <c r="U846" i="14"/>
  <c r="V846" i="14"/>
  <c r="W846" i="14"/>
  <c r="X846" i="14"/>
  <c r="Y846" i="14"/>
  <c r="Z846" i="14"/>
  <c r="AB846" i="14"/>
  <c r="AC846" i="14"/>
  <c r="AE846" i="14"/>
  <c r="AF846" i="14"/>
  <c r="AG846" i="14"/>
  <c r="D847" i="14"/>
  <c r="I847" i="14"/>
  <c r="N847" i="14"/>
  <c r="O847" i="14"/>
  <c r="P847" i="14"/>
  <c r="Q847" i="14"/>
  <c r="R847" i="14"/>
  <c r="S847" i="14"/>
  <c r="U847" i="14"/>
  <c r="V847" i="14"/>
  <c r="W847" i="14"/>
  <c r="X847" i="14"/>
  <c r="Y847" i="14"/>
  <c r="Z847" i="14"/>
  <c r="AE847" i="14"/>
  <c r="AF847" i="14"/>
  <c r="AG847" i="14"/>
  <c r="AE848" i="14"/>
  <c r="AF848" i="14"/>
  <c r="AG848" i="14"/>
  <c r="C849" i="14"/>
  <c r="N849" i="14"/>
  <c r="O849" i="14"/>
  <c r="P849" i="14"/>
  <c r="Q849" i="14"/>
  <c r="R849" i="14"/>
  <c r="S849" i="14"/>
  <c r="U849" i="14"/>
  <c r="V849" i="14"/>
  <c r="W849" i="14"/>
  <c r="X849" i="14"/>
  <c r="Y849" i="14"/>
  <c r="Z849" i="14"/>
  <c r="AB849" i="14"/>
  <c r="AC849" i="14"/>
  <c r="AE849" i="14"/>
  <c r="AF849" i="14"/>
  <c r="AG849" i="14"/>
  <c r="C850" i="14"/>
  <c r="M850" i="14"/>
  <c r="N850" i="14"/>
  <c r="O850" i="14"/>
  <c r="P850" i="14"/>
  <c r="Q850" i="14"/>
  <c r="R850" i="14"/>
  <c r="S850" i="14"/>
  <c r="U850" i="14"/>
  <c r="V850" i="14"/>
  <c r="W850" i="14"/>
  <c r="X850" i="14"/>
  <c r="Y850" i="14"/>
  <c r="Z850" i="14"/>
  <c r="AB850" i="14"/>
  <c r="AC850" i="14"/>
  <c r="AE850" i="14"/>
  <c r="AF850" i="14"/>
  <c r="AG850" i="14"/>
  <c r="C851" i="14"/>
  <c r="M851" i="14"/>
  <c r="N851" i="14"/>
  <c r="O851" i="14"/>
  <c r="P851" i="14"/>
  <c r="Q851" i="14"/>
  <c r="R851" i="14"/>
  <c r="S851" i="14"/>
  <c r="U851" i="14"/>
  <c r="V851" i="14"/>
  <c r="W851" i="14"/>
  <c r="X851" i="14"/>
  <c r="Y851" i="14"/>
  <c r="Z851" i="14"/>
  <c r="AB851" i="14"/>
  <c r="AC851" i="14"/>
  <c r="AE851" i="14"/>
  <c r="AF851" i="14"/>
  <c r="AG851" i="14"/>
  <c r="C852" i="14"/>
  <c r="M852" i="14"/>
  <c r="N852" i="14"/>
  <c r="O852" i="14"/>
  <c r="P852" i="14"/>
  <c r="Q852" i="14"/>
  <c r="R852" i="14"/>
  <c r="S852" i="14"/>
  <c r="U852" i="14"/>
  <c r="V852" i="14"/>
  <c r="W852" i="14"/>
  <c r="X852" i="14"/>
  <c r="Y852" i="14"/>
  <c r="Z852" i="14"/>
  <c r="AB852" i="14"/>
  <c r="AC852" i="14"/>
  <c r="AE852" i="14"/>
  <c r="AF852" i="14"/>
  <c r="AG852" i="14"/>
  <c r="C853" i="14"/>
  <c r="M853" i="14"/>
  <c r="N853" i="14"/>
  <c r="O853" i="14"/>
  <c r="P853" i="14"/>
  <c r="Q853" i="14"/>
  <c r="R853" i="14"/>
  <c r="S853" i="14"/>
  <c r="U853" i="14"/>
  <c r="V853" i="14"/>
  <c r="W853" i="14"/>
  <c r="X853" i="14"/>
  <c r="Y853" i="14"/>
  <c r="Z853" i="14"/>
  <c r="AB853" i="14"/>
  <c r="AC853" i="14"/>
  <c r="AE853" i="14"/>
  <c r="AF853" i="14"/>
  <c r="AG853" i="14"/>
  <c r="C854" i="14"/>
  <c r="M854" i="14"/>
  <c r="N854" i="14"/>
  <c r="O854" i="14"/>
  <c r="P854" i="14"/>
  <c r="Q854" i="14"/>
  <c r="R854" i="14"/>
  <c r="S854" i="14"/>
  <c r="U854" i="14"/>
  <c r="V854" i="14"/>
  <c r="W854" i="14"/>
  <c r="X854" i="14"/>
  <c r="Y854" i="14"/>
  <c r="Z854" i="14"/>
  <c r="AB854" i="14"/>
  <c r="AC854" i="14"/>
  <c r="AE854" i="14"/>
  <c r="AF854" i="14"/>
  <c r="AG854" i="14"/>
  <c r="C855" i="14"/>
  <c r="M855" i="14"/>
  <c r="N855" i="14"/>
  <c r="O855" i="14"/>
  <c r="P855" i="14"/>
  <c r="Q855" i="14"/>
  <c r="R855" i="14"/>
  <c r="S855" i="14"/>
  <c r="U855" i="14"/>
  <c r="V855" i="14"/>
  <c r="W855" i="14"/>
  <c r="X855" i="14"/>
  <c r="Y855" i="14"/>
  <c r="Z855" i="14"/>
  <c r="AB855" i="14"/>
  <c r="AC855" i="14"/>
  <c r="AE855" i="14"/>
  <c r="AF855" i="14"/>
  <c r="AG855" i="14"/>
  <c r="C856" i="14"/>
  <c r="M856" i="14"/>
  <c r="N856" i="14"/>
  <c r="O856" i="14"/>
  <c r="P856" i="14"/>
  <c r="Q856" i="14"/>
  <c r="R856" i="14"/>
  <c r="S856" i="14"/>
  <c r="U856" i="14"/>
  <c r="V856" i="14"/>
  <c r="W856" i="14"/>
  <c r="X856" i="14"/>
  <c r="Y856" i="14"/>
  <c r="Z856" i="14"/>
  <c r="AB856" i="14"/>
  <c r="AC856" i="14"/>
  <c r="AE856" i="14"/>
  <c r="AF856" i="14"/>
  <c r="AG856" i="14"/>
  <c r="C857" i="14"/>
  <c r="M857" i="14"/>
  <c r="N857" i="14"/>
  <c r="O857" i="14"/>
  <c r="P857" i="14"/>
  <c r="Q857" i="14"/>
  <c r="R857" i="14"/>
  <c r="S857" i="14"/>
  <c r="U857" i="14"/>
  <c r="V857" i="14"/>
  <c r="W857" i="14"/>
  <c r="X857" i="14"/>
  <c r="Y857" i="14"/>
  <c r="Z857" i="14"/>
  <c r="AB857" i="14"/>
  <c r="AC857" i="14"/>
  <c r="AE857" i="14"/>
  <c r="AF857" i="14"/>
  <c r="AG857" i="14"/>
  <c r="C858" i="14"/>
  <c r="M858" i="14"/>
  <c r="N858" i="14"/>
  <c r="O858" i="14"/>
  <c r="P858" i="14"/>
  <c r="Q858" i="14"/>
  <c r="R858" i="14"/>
  <c r="S858" i="14"/>
  <c r="U858" i="14"/>
  <c r="V858" i="14"/>
  <c r="W858" i="14"/>
  <c r="X858" i="14"/>
  <c r="Y858" i="14"/>
  <c r="Z858" i="14"/>
  <c r="AB858" i="14"/>
  <c r="AC858" i="14"/>
  <c r="AE858" i="14"/>
  <c r="AF858" i="14"/>
  <c r="AG858" i="14"/>
  <c r="C859" i="14"/>
  <c r="M859" i="14"/>
  <c r="N859" i="14"/>
  <c r="O859" i="14"/>
  <c r="P859" i="14"/>
  <c r="Q859" i="14"/>
  <c r="R859" i="14"/>
  <c r="S859" i="14"/>
  <c r="U859" i="14"/>
  <c r="V859" i="14"/>
  <c r="W859" i="14"/>
  <c r="X859" i="14"/>
  <c r="Y859" i="14"/>
  <c r="Z859" i="14"/>
  <c r="AB859" i="14"/>
  <c r="AC859" i="14"/>
  <c r="AE859" i="14"/>
  <c r="AF859" i="14"/>
  <c r="AG859" i="14"/>
  <c r="M860" i="14"/>
  <c r="N860" i="14"/>
  <c r="O860" i="14"/>
  <c r="P860" i="14"/>
  <c r="Q860" i="14"/>
  <c r="R860" i="14"/>
  <c r="S860" i="14"/>
  <c r="U860" i="14"/>
  <c r="V860" i="14"/>
  <c r="W860" i="14"/>
  <c r="X860" i="14"/>
  <c r="Y860" i="14"/>
  <c r="Z860" i="14"/>
  <c r="AB860" i="14"/>
  <c r="AC860" i="14"/>
  <c r="AE860" i="14"/>
  <c r="AF860" i="14"/>
  <c r="AG860" i="14"/>
  <c r="M861" i="14"/>
  <c r="N861" i="14"/>
  <c r="O861" i="14"/>
  <c r="P861" i="14"/>
  <c r="Q861" i="14"/>
  <c r="R861" i="14"/>
  <c r="S861" i="14"/>
  <c r="U861" i="14"/>
  <c r="V861" i="14"/>
  <c r="W861" i="14"/>
  <c r="X861" i="14"/>
  <c r="Y861" i="14"/>
  <c r="Z861" i="14"/>
  <c r="AB861" i="14"/>
  <c r="AC861" i="14"/>
  <c r="AE861" i="14"/>
  <c r="AF861" i="14"/>
  <c r="AG861" i="14"/>
  <c r="M862" i="14"/>
  <c r="N862" i="14"/>
  <c r="O862" i="14"/>
  <c r="P862" i="14"/>
  <c r="Q862" i="14"/>
  <c r="R862" i="14"/>
  <c r="S862" i="14"/>
  <c r="U862" i="14"/>
  <c r="V862" i="14"/>
  <c r="W862" i="14"/>
  <c r="X862" i="14"/>
  <c r="Y862" i="14"/>
  <c r="Z862" i="14"/>
  <c r="AB862" i="14"/>
  <c r="AC862" i="14"/>
  <c r="AE862" i="14"/>
  <c r="AF862" i="14"/>
  <c r="AG862" i="14"/>
  <c r="M863" i="14"/>
  <c r="N863" i="14"/>
  <c r="O863" i="14"/>
  <c r="P863" i="14"/>
  <c r="Q863" i="14"/>
  <c r="R863" i="14"/>
  <c r="S863" i="14"/>
  <c r="U863" i="14"/>
  <c r="V863" i="14"/>
  <c r="W863" i="14"/>
  <c r="X863" i="14"/>
  <c r="Y863" i="14"/>
  <c r="Z863" i="14"/>
  <c r="AB863" i="14"/>
  <c r="AC863" i="14"/>
  <c r="AE863" i="14"/>
  <c r="AF863" i="14"/>
  <c r="AG863" i="14"/>
  <c r="M864" i="14"/>
  <c r="N864" i="14"/>
  <c r="O864" i="14"/>
  <c r="P864" i="14"/>
  <c r="Q864" i="14"/>
  <c r="R864" i="14"/>
  <c r="S864" i="14"/>
  <c r="U864" i="14"/>
  <c r="V864" i="14"/>
  <c r="W864" i="14"/>
  <c r="X864" i="14"/>
  <c r="Y864" i="14"/>
  <c r="Z864" i="14"/>
  <c r="AB864" i="14"/>
  <c r="AC864" i="14"/>
  <c r="AE864" i="14"/>
  <c r="AF864" i="14"/>
  <c r="AG864" i="14"/>
  <c r="M865" i="14"/>
  <c r="N865" i="14"/>
  <c r="O865" i="14"/>
  <c r="P865" i="14"/>
  <c r="Q865" i="14"/>
  <c r="R865" i="14"/>
  <c r="S865" i="14"/>
  <c r="U865" i="14"/>
  <c r="V865" i="14"/>
  <c r="W865" i="14"/>
  <c r="X865" i="14"/>
  <c r="Y865" i="14"/>
  <c r="Z865" i="14"/>
  <c r="AB865" i="14"/>
  <c r="AC865" i="14"/>
  <c r="AE865" i="14"/>
  <c r="AF865" i="14"/>
  <c r="AG865" i="14"/>
  <c r="M866" i="14"/>
  <c r="N866" i="14"/>
  <c r="O866" i="14"/>
  <c r="P866" i="14"/>
  <c r="Q866" i="14"/>
  <c r="R866" i="14"/>
  <c r="S866" i="14"/>
  <c r="U866" i="14"/>
  <c r="V866" i="14"/>
  <c r="W866" i="14"/>
  <c r="X866" i="14"/>
  <c r="Y866" i="14"/>
  <c r="Z866" i="14"/>
  <c r="AB866" i="14"/>
  <c r="AC866" i="14"/>
  <c r="AE866" i="14"/>
  <c r="AF866" i="14"/>
  <c r="AG866" i="14"/>
  <c r="M867" i="14"/>
  <c r="N867" i="14"/>
  <c r="O867" i="14"/>
  <c r="P867" i="14"/>
  <c r="Q867" i="14"/>
  <c r="R867" i="14"/>
  <c r="S867" i="14"/>
  <c r="U867" i="14"/>
  <c r="V867" i="14"/>
  <c r="W867" i="14"/>
  <c r="X867" i="14"/>
  <c r="Y867" i="14"/>
  <c r="Z867" i="14"/>
  <c r="AB867" i="14"/>
  <c r="AC867" i="14"/>
  <c r="AE867" i="14"/>
  <c r="AF867" i="14"/>
  <c r="AG867" i="14"/>
  <c r="M868" i="14"/>
  <c r="N868" i="14"/>
  <c r="O868" i="14"/>
  <c r="P868" i="14"/>
  <c r="Q868" i="14"/>
  <c r="R868" i="14"/>
  <c r="S868" i="14"/>
  <c r="U868" i="14"/>
  <c r="V868" i="14"/>
  <c r="W868" i="14"/>
  <c r="X868" i="14"/>
  <c r="Y868" i="14"/>
  <c r="Z868" i="14"/>
  <c r="AB868" i="14"/>
  <c r="AC868" i="14"/>
  <c r="AE868" i="14"/>
  <c r="AF868" i="14"/>
  <c r="AG868" i="14"/>
  <c r="M869" i="14"/>
  <c r="N869" i="14"/>
  <c r="O869" i="14"/>
  <c r="P869" i="14"/>
  <c r="Q869" i="14"/>
  <c r="R869" i="14"/>
  <c r="S869" i="14"/>
  <c r="U869" i="14"/>
  <c r="V869" i="14"/>
  <c r="W869" i="14"/>
  <c r="X869" i="14"/>
  <c r="Y869" i="14"/>
  <c r="Z869" i="14"/>
  <c r="AB869" i="14"/>
  <c r="AC869" i="14"/>
  <c r="AE869" i="14"/>
  <c r="AF869" i="14"/>
  <c r="AG869" i="14"/>
  <c r="M870" i="14"/>
  <c r="N870" i="14"/>
  <c r="O870" i="14"/>
  <c r="P870" i="14"/>
  <c r="Q870" i="14"/>
  <c r="R870" i="14"/>
  <c r="S870" i="14"/>
  <c r="U870" i="14"/>
  <c r="V870" i="14"/>
  <c r="W870" i="14"/>
  <c r="X870" i="14"/>
  <c r="Y870" i="14"/>
  <c r="Z870" i="14"/>
  <c r="AB870" i="14"/>
  <c r="AC870" i="14"/>
  <c r="AE870" i="14"/>
  <c r="AF870" i="14"/>
  <c r="AG870" i="14"/>
  <c r="M871" i="14"/>
  <c r="N871" i="14"/>
  <c r="O871" i="14"/>
  <c r="P871" i="14"/>
  <c r="Q871" i="14"/>
  <c r="R871" i="14"/>
  <c r="S871" i="14"/>
  <c r="U871" i="14"/>
  <c r="V871" i="14"/>
  <c r="W871" i="14"/>
  <c r="X871" i="14"/>
  <c r="Y871" i="14"/>
  <c r="Z871" i="14"/>
  <c r="AB871" i="14"/>
  <c r="AC871" i="14"/>
  <c r="AE871" i="14"/>
  <c r="AF871" i="14"/>
  <c r="AG871" i="14"/>
  <c r="M872" i="14"/>
  <c r="N872" i="14"/>
  <c r="O872" i="14"/>
  <c r="P872" i="14"/>
  <c r="Q872" i="14"/>
  <c r="R872" i="14"/>
  <c r="S872" i="14"/>
  <c r="U872" i="14"/>
  <c r="V872" i="14"/>
  <c r="W872" i="14"/>
  <c r="X872" i="14"/>
  <c r="Y872" i="14"/>
  <c r="Z872" i="14"/>
  <c r="AB872" i="14"/>
  <c r="AC872" i="14"/>
  <c r="AE872" i="14"/>
  <c r="AF872" i="14"/>
  <c r="AG872" i="14"/>
  <c r="M873" i="14"/>
  <c r="N873" i="14"/>
  <c r="O873" i="14"/>
  <c r="P873" i="14"/>
  <c r="Q873" i="14"/>
  <c r="R873" i="14"/>
  <c r="S873" i="14"/>
  <c r="U873" i="14"/>
  <c r="V873" i="14"/>
  <c r="W873" i="14"/>
  <c r="X873" i="14"/>
  <c r="Y873" i="14"/>
  <c r="Z873" i="14"/>
  <c r="AB873" i="14"/>
  <c r="AC873" i="14"/>
  <c r="AE873" i="14"/>
  <c r="AF873" i="14"/>
  <c r="AG873" i="14"/>
  <c r="M874" i="14"/>
  <c r="N874" i="14"/>
  <c r="O874" i="14"/>
  <c r="P874" i="14"/>
  <c r="Q874" i="14"/>
  <c r="R874" i="14"/>
  <c r="S874" i="14"/>
  <c r="U874" i="14"/>
  <c r="V874" i="14"/>
  <c r="W874" i="14"/>
  <c r="X874" i="14"/>
  <c r="Y874" i="14"/>
  <c r="Z874" i="14"/>
  <c r="AB874" i="14"/>
  <c r="AC874" i="14"/>
  <c r="AE874" i="14"/>
  <c r="AF874" i="14"/>
  <c r="AG874" i="14"/>
  <c r="M875" i="14"/>
  <c r="N875" i="14"/>
  <c r="O875" i="14"/>
  <c r="P875" i="14"/>
  <c r="Q875" i="14"/>
  <c r="R875" i="14"/>
  <c r="S875" i="14"/>
  <c r="U875" i="14"/>
  <c r="V875" i="14"/>
  <c r="W875" i="14"/>
  <c r="X875" i="14"/>
  <c r="Y875" i="14"/>
  <c r="Z875" i="14"/>
  <c r="AB875" i="14"/>
  <c r="AC875" i="14"/>
  <c r="AE875" i="14"/>
  <c r="AF875" i="14"/>
  <c r="AG875" i="14"/>
  <c r="M876" i="14"/>
  <c r="N876" i="14"/>
  <c r="O876" i="14"/>
  <c r="P876" i="14"/>
  <c r="Q876" i="14"/>
  <c r="R876" i="14"/>
  <c r="S876" i="14"/>
  <c r="U876" i="14"/>
  <c r="V876" i="14"/>
  <c r="W876" i="14"/>
  <c r="X876" i="14"/>
  <c r="Y876" i="14"/>
  <c r="Z876" i="14"/>
  <c r="AB876" i="14"/>
  <c r="AC876" i="14"/>
  <c r="AE876" i="14"/>
  <c r="AF876" i="14"/>
  <c r="AG876" i="14"/>
  <c r="M877" i="14"/>
  <c r="N877" i="14"/>
  <c r="O877" i="14"/>
  <c r="P877" i="14"/>
  <c r="Q877" i="14"/>
  <c r="R877" i="14"/>
  <c r="S877" i="14"/>
  <c r="U877" i="14"/>
  <c r="V877" i="14"/>
  <c r="W877" i="14"/>
  <c r="X877" i="14"/>
  <c r="Y877" i="14"/>
  <c r="Z877" i="14"/>
  <c r="AB877" i="14"/>
  <c r="AC877" i="14"/>
  <c r="AE877" i="14"/>
  <c r="AF877" i="14"/>
  <c r="AG877" i="14"/>
  <c r="M878" i="14"/>
  <c r="N878" i="14"/>
  <c r="O878" i="14"/>
  <c r="P878" i="14"/>
  <c r="Q878" i="14"/>
  <c r="R878" i="14"/>
  <c r="S878" i="14"/>
  <c r="U878" i="14"/>
  <c r="V878" i="14"/>
  <c r="W878" i="14"/>
  <c r="X878" i="14"/>
  <c r="Y878" i="14"/>
  <c r="Z878" i="14"/>
  <c r="AB878" i="14"/>
  <c r="AC878" i="14"/>
  <c r="AE878" i="14"/>
  <c r="AF878" i="14"/>
  <c r="AG878" i="14"/>
  <c r="M879" i="14"/>
  <c r="N879" i="14"/>
  <c r="O879" i="14"/>
  <c r="P879" i="14"/>
  <c r="Q879" i="14"/>
  <c r="R879" i="14"/>
  <c r="S879" i="14"/>
  <c r="U879" i="14"/>
  <c r="V879" i="14"/>
  <c r="W879" i="14"/>
  <c r="X879" i="14"/>
  <c r="Y879" i="14"/>
  <c r="Z879" i="14"/>
  <c r="AB879" i="14"/>
  <c r="AC879" i="14"/>
  <c r="AE879" i="14"/>
  <c r="AF879" i="14"/>
  <c r="AG879" i="14"/>
  <c r="M880" i="14"/>
  <c r="N880" i="14"/>
  <c r="O880" i="14"/>
  <c r="P880" i="14"/>
  <c r="Q880" i="14"/>
  <c r="R880" i="14"/>
  <c r="S880" i="14"/>
  <c r="U880" i="14"/>
  <c r="V880" i="14"/>
  <c r="W880" i="14"/>
  <c r="X880" i="14"/>
  <c r="Y880" i="14"/>
  <c r="Z880" i="14"/>
  <c r="AB880" i="14"/>
  <c r="AC880" i="14"/>
  <c r="AE880" i="14"/>
  <c r="AF880" i="14"/>
  <c r="AG880" i="14"/>
  <c r="M881" i="14"/>
  <c r="N881" i="14"/>
  <c r="O881" i="14"/>
  <c r="P881" i="14"/>
  <c r="Q881" i="14"/>
  <c r="R881" i="14"/>
  <c r="S881" i="14"/>
  <c r="U881" i="14"/>
  <c r="V881" i="14"/>
  <c r="W881" i="14"/>
  <c r="X881" i="14"/>
  <c r="Y881" i="14"/>
  <c r="Z881" i="14"/>
  <c r="AB881" i="14"/>
  <c r="AC881" i="14"/>
  <c r="AE881" i="14"/>
  <c r="AF881" i="14"/>
  <c r="AG881" i="14"/>
  <c r="M882" i="14"/>
  <c r="N882" i="14"/>
  <c r="O882" i="14"/>
  <c r="P882" i="14"/>
  <c r="Q882" i="14"/>
  <c r="R882" i="14"/>
  <c r="S882" i="14"/>
  <c r="U882" i="14"/>
  <c r="V882" i="14"/>
  <c r="W882" i="14"/>
  <c r="X882" i="14"/>
  <c r="Y882" i="14"/>
  <c r="Z882" i="14"/>
  <c r="AB882" i="14"/>
  <c r="AC882" i="14"/>
  <c r="AE882" i="14"/>
  <c r="AF882" i="14"/>
  <c r="AG882" i="14"/>
  <c r="M883" i="14"/>
  <c r="N883" i="14"/>
  <c r="O883" i="14"/>
  <c r="P883" i="14"/>
  <c r="Q883" i="14"/>
  <c r="R883" i="14"/>
  <c r="S883" i="14"/>
  <c r="U883" i="14"/>
  <c r="V883" i="14"/>
  <c r="W883" i="14"/>
  <c r="X883" i="14"/>
  <c r="Y883" i="14"/>
  <c r="Z883" i="14"/>
  <c r="AB883" i="14"/>
  <c r="AC883" i="14"/>
  <c r="AE883" i="14"/>
  <c r="AF883" i="14"/>
  <c r="AG883" i="14"/>
  <c r="M884" i="14"/>
  <c r="N884" i="14"/>
  <c r="O884" i="14"/>
  <c r="P884" i="14"/>
  <c r="Q884" i="14"/>
  <c r="R884" i="14"/>
  <c r="S884" i="14"/>
  <c r="U884" i="14"/>
  <c r="V884" i="14"/>
  <c r="W884" i="14"/>
  <c r="X884" i="14"/>
  <c r="Y884" i="14"/>
  <c r="Z884" i="14"/>
  <c r="AB884" i="14"/>
  <c r="AC884" i="14"/>
  <c r="AE884" i="14"/>
  <c r="AF884" i="14"/>
  <c r="AG884" i="14"/>
  <c r="D885" i="14"/>
  <c r="I885" i="14"/>
  <c r="N885" i="14"/>
  <c r="O885" i="14"/>
  <c r="P885" i="14"/>
  <c r="Q885" i="14"/>
  <c r="R885" i="14"/>
  <c r="S885" i="14"/>
  <c r="U885" i="14"/>
  <c r="V885" i="14"/>
  <c r="W885" i="14"/>
  <c r="X885" i="14"/>
  <c r="Y885" i="14"/>
  <c r="Z885" i="14"/>
  <c r="AE885" i="14"/>
  <c r="AF885" i="14"/>
  <c r="AG885" i="14"/>
  <c r="AE886" i="14"/>
  <c r="AF886" i="14"/>
  <c r="AG886" i="14"/>
  <c r="C887" i="14"/>
  <c r="N887" i="14"/>
  <c r="O887" i="14"/>
  <c r="P887" i="14"/>
  <c r="Q887" i="14"/>
  <c r="R887" i="14"/>
  <c r="S887" i="14"/>
  <c r="U887" i="14"/>
  <c r="V887" i="14"/>
  <c r="W887" i="14"/>
  <c r="X887" i="14"/>
  <c r="Y887" i="14"/>
  <c r="Z887" i="14"/>
  <c r="AB887" i="14"/>
  <c r="AC887" i="14"/>
  <c r="AE887" i="14"/>
  <c r="AF887" i="14"/>
  <c r="AG887" i="14"/>
  <c r="C888" i="14"/>
  <c r="M888" i="14"/>
  <c r="N888" i="14"/>
  <c r="O888" i="14"/>
  <c r="P888" i="14"/>
  <c r="Q888" i="14"/>
  <c r="R888" i="14"/>
  <c r="S888" i="14"/>
  <c r="U888" i="14"/>
  <c r="V888" i="14"/>
  <c r="W888" i="14"/>
  <c r="X888" i="14"/>
  <c r="Y888" i="14"/>
  <c r="Z888" i="14"/>
  <c r="AB888" i="14"/>
  <c r="AC888" i="14"/>
  <c r="AE888" i="14"/>
  <c r="AF888" i="14"/>
  <c r="AG888" i="14"/>
  <c r="C889" i="14"/>
  <c r="M889" i="14"/>
  <c r="N889" i="14"/>
  <c r="O889" i="14"/>
  <c r="P889" i="14"/>
  <c r="Q889" i="14"/>
  <c r="R889" i="14"/>
  <c r="S889" i="14"/>
  <c r="U889" i="14"/>
  <c r="V889" i="14"/>
  <c r="W889" i="14"/>
  <c r="X889" i="14"/>
  <c r="Y889" i="14"/>
  <c r="Z889" i="14"/>
  <c r="AB889" i="14"/>
  <c r="AC889" i="14"/>
  <c r="AE889" i="14"/>
  <c r="AF889" i="14"/>
  <c r="AG889" i="14"/>
  <c r="C890" i="14"/>
  <c r="M890" i="14"/>
  <c r="N890" i="14"/>
  <c r="O890" i="14"/>
  <c r="P890" i="14"/>
  <c r="Q890" i="14"/>
  <c r="R890" i="14"/>
  <c r="S890" i="14"/>
  <c r="U890" i="14"/>
  <c r="V890" i="14"/>
  <c r="W890" i="14"/>
  <c r="X890" i="14"/>
  <c r="Y890" i="14"/>
  <c r="Z890" i="14"/>
  <c r="AB890" i="14"/>
  <c r="AC890" i="14"/>
  <c r="AE890" i="14"/>
  <c r="AF890" i="14"/>
  <c r="AG890" i="14"/>
  <c r="C891" i="14"/>
  <c r="M891" i="14"/>
  <c r="N891" i="14"/>
  <c r="O891" i="14"/>
  <c r="P891" i="14"/>
  <c r="Q891" i="14"/>
  <c r="R891" i="14"/>
  <c r="S891" i="14"/>
  <c r="U891" i="14"/>
  <c r="V891" i="14"/>
  <c r="W891" i="14"/>
  <c r="X891" i="14"/>
  <c r="Y891" i="14"/>
  <c r="Z891" i="14"/>
  <c r="AB891" i="14"/>
  <c r="AC891" i="14"/>
  <c r="AE891" i="14"/>
  <c r="AF891" i="14"/>
  <c r="AG891" i="14"/>
  <c r="C892" i="14"/>
  <c r="M892" i="14"/>
  <c r="N892" i="14"/>
  <c r="O892" i="14"/>
  <c r="P892" i="14"/>
  <c r="Q892" i="14"/>
  <c r="R892" i="14"/>
  <c r="S892" i="14"/>
  <c r="U892" i="14"/>
  <c r="V892" i="14"/>
  <c r="W892" i="14"/>
  <c r="X892" i="14"/>
  <c r="Y892" i="14"/>
  <c r="Z892" i="14"/>
  <c r="AB892" i="14"/>
  <c r="AC892" i="14"/>
  <c r="AE892" i="14"/>
  <c r="AF892" i="14"/>
  <c r="AG892" i="14"/>
  <c r="C893" i="14"/>
  <c r="M893" i="14"/>
  <c r="N893" i="14"/>
  <c r="O893" i="14"/>
  <c r="P893" i="14"/>
  <c r="Q893" i="14"/>
  <c r="R893" i="14"/>
  <c r="S893" i="14"/>
  <c r="U893" i="14"/>
  <c r="V893" i="14"/>
  <c r="W893" i="14"/>
  <c r="X893" i="14"/>
  <c r="Y893" i="14"/>
  <c r="Z893" i="14"/>
  <c r="AB893" i="14"/>
  <c r="AC893" i="14"/>
  <c r="AE893" i="14"/>
  <c r="AF893" i="14"/>
  <c r="AG893" i="14"/>
  <c r="C894" i="14"/>
  <c r="M894" i="14"/>
  <c r="N894" i="14"/>
  <c r="O894" i="14"/>
  <c r="P894" i="14"/>
  <c r="Q894" i="14"/>
  <c r="R894" i="14"/>
  <c r="S894" i="14"/>
  <c r="U894" i="14"/>
  <c r="V894" i="14"/>
  <c r="W894" i="14"/>
  <c r="X894" i="14"/>
  <c r="Y894" i="14"/>
  <c r="Z894" i="14"/>
  <c r="AB894" i="14"/>
  <c r="AC894" i="14"/>
  <c r="AE894" i="14"/>
  <c r="AF894" i="14"/>
  <c r="AG894" i="14"/>
  <c r="C895" i="14"/>
  <c r="M895" i="14"/>
  <c r="N895" i="14"/>
  <c r="O895" i="14"/>
  <c r="P895" i="14"/>
  <c r="Q895" i="14"/>
  <c r="R895" i="14"/>
  <c r="S895" i="14"/>
  <c r="U895" i="14"/>
  <c r="V895" i="14"/>
  <c r="W895" i="14"/>
  <c r="X895" i="14"/>
  <c r="Y895" i="14"/>
  <c r="Z895" i="14"/>
  <c r="AB895" i="14"/>
  <c r="AC895" i="14"/>
  <c r="AE895" i="14"/>
  <c r="AF895" i="14"/>
  <c r="AG895" i="14"/>
  <c r="C896" i="14"/>
  <c r="M896" i="14"/>
  <c r="N896" i="14"/>
  <c r="O896" i="14"/>
  <c r="P896" i="14"/>
  <c r="Q896" i="14"/>
  <c r="R896" i="14"/>
  <c r="S896" i="14"/>
  <c r="U896" i="14"/>
  <c r="V896" i="14"/>
  <c r="W896" i="14"/>
  <c r="X896" i="14"/>
  <c r="Y896" i="14"/>
  <c r="Z896" i="14"/>
  <c r="AB896" i="14"/>
  <c r="AC896" i="14"/>
  <c r="AE896" i="14"/>
  <c r="AF896" i="14"/>
  <c r="AG896" i="14"/>
  <c r="C897" i="14"/>
  <c r="M897" i="14"/>
  <c r="N897" i="14"/>
  <c r="O897" i="14"/>
  <c r="P897" i="14"/>
  <c r="Q897" i="14"/>
  <c r="R897" i="14"/>
  <c r="S897" i="14"/>
  <c r="U897" i="14"/>
  <c r="V897" i="14"/>
  <c r="W897" i="14"/>
  <c r="X897" i="14"/>
  <c r="Y897" i="14"/>
  <c r="Z897" i="14"/>
  <c r="AB897" i="14"/>
  <c r="AC897" i="14"/>
  <c r="AE897" i="14"/>
  <c r="AF897" i="14"/>
  <c r="AG897" i="14"/>
  <c r="M898" i="14"/>
  <c r="N898" i="14"/>
  <c r="O898" i="14"/>
  <c r="P898" i="14"/>
  <c r="Q898" i="14"/>
  <c r="R898" i="14"/>
  <c r="S898" i="14"/>
  <c r="U898" i="14"/>
  <c r="V898" i="14"/>
  <c r="W898" i="14"/>
  <c r="X898" i="14"/>
  <c r="Y898" i="14"/>
  <c r="Z898" i="14"/>
  <c r="AB898" i="14"/>
  <c r="AC898" i="14"/>
  <c r="AE898" i="14"/>
  <c r="AF898" i="14"/>
  <c r="AG898" i="14"/>
  <c r="M899" i="14"/>
  <c r="N899" i="14"/>
  <c r="O899" i="14"/>
  <c r="P899" i="14"/>
  <c r="Q899" i="14"/>
  <c r="R899" i="14"/>
  <c r="S899" i="14"/>
  <c r="U899" i="14"/>
  <c r="V899" i="14"/>
  <c r="W899" i="14"/>
  <c r="X899" i="14"/>
  <c r="Y899" i="14"/>
  <c r="Z899" i="14"/>
  <c r="AB899" i="14"/>
  <c r="AC899" i="14"/>
  <c r="AE899" i="14"/>
  <c r="AF899" i="14"/>
  <c r="AG899" i="14"/>
  <c r="M900" i="14"/>
  <c r="N900" i="14"/>
  <c r="O900" i="14"/>
  <c r="P900" i="14"/>
  <c r="Q900" i="14"/>
  <c r="R900" i="14"/>
  <c r="S900" i="14"/>
  <c r="U900" i="14"/>
  <c r="V900" i="14"/>
  <c r="W900" i="14"/>
  <c r="X900" i="14"/>
  <c r="Y900" i="14"/>
  <c r="Z900" i="14"/>
  <c r="AB900" i="14"/>
  <c r="AC900" i="14"/>
  <c r="AE900" i="14"/>
  <c r="AF900" i="14"/>
  <c r="AG900" i="14"/>
  <c r="M901" i="14"/>
  <c r="N901" i="14"/>
  <c r="O901" i="14"/>
  <c r="P901" i="14"/>
  <c r="Q901" i="14"/>
  <c r="R901" i="14"/>
  <c r="S901" i="14"/>
  <c r="U901" i="14"/>
  <c r="V901" i="14"/>
  <c r="W901" i="14"/>
  <c r="X901" i="14"/>
  <c r="Y901" i="14"/>
  <c r="Z901" i="14"/>
  <c r="AB901" i="14"/>
  <c r="AC901" i="14"/>
  <c r="AE901" i="14"/>
  <c r="AF901" i="14"/>
  <c r="AG901" i="14"/>
  <c r="M902" i="14"/>
  <c r="N902" i="14"/>
  <c r="O902" i="14"/>
  <c r="P902" i="14"/>
  <c r="Q902" i="14"/>
  <c r="R902" i="14"/>
  <c r="S902" i="14"/>
  <c r="U902" i="14"/>
  <c r="V902" i="14"/>
  <c r="W902" i="14"/>
  <c r="X902" i="14"/>
  <c r="Y902" i="14"/>
  <c r="Z902" i="14"/>
  <c r="AB902" i="14"/>
  <c r="AC902" i="14"/>
  <c r="AE902" i="14"/>
  <c r="AF902" i="14"/>
  <c r="AG902" i="14"/>
  <c r="M903" i="14"/>
  <c r="N903" i="14"/>
  <c r="O903" i="14"/>
  <c r="P903" i="14"/>
  <c r="Q903" i="14"/>
  <c r="R903" i="14"/>
  <c r="S903" i="14"/>
  <c r="U903" i="14"/>
  <c r="V903" i="14"/>
  <c r="W903" i="14"/>
  <c r="X903" i="14"/>
  <c r="Y903" i="14"/>
  <c r="Z903" i="14"/>
  <c r="AB903" i="14"/>
  <c r="AC903" i="14"/>
  <c r="AE903" i="14"/>
  <c r="AF903" i="14"/>
  <c r="AG903" i="14"/>
  <c r="M904" i="14"/>
  <c r="N904" i="14"/>
  <c r="O904" i="14"/>
  <c r="P904" i="14"/>
  <c r="Q904" i="14"/>
  <c r="R904" i="14"/>
  <c r="S904" i="14"/>
  <c r="U904" i="14"/>
  <c r="V904" i="14"/>
  <c r="W904" i="14"/>
  <c r="X904" i="14"/>
  <c r="Y904" i="14"/>
  <c r="Z904" i="14"/>
  <c r="AB904" i="14"/>
  <c r="AC904" i="14"/>
  <c r="AE904" i="14"/>
  <c r="AF904" i="14"/>
  <c r="AG904" i="14"/>
  <c r="M905" i="14"/>
  <c r="N905" i="14"/>
  <c r="O905" i="14"/>
  <c r="P905" i="14"/>
  <c r="Q905" i="14"/>
  <c r="R905" i="14"/>
  <c r="S905" i="14"/>
  <c r="U905" i="14"/>
  <c r="V905" i="14"/>
  <c r="W905" i="14"/>
  <c r="X905" i="14"/>
  <c r="Y905" i="14"/>
  <c r="Z905" i="14"/>
  <c r="AB905" i="14"/>
  <c r="AC905" i="14"/>
  <c r="AE905" i="14"/>
  <c r="AF905" i="14"/>
  <c r="AG905" i="14"/>
  <c r="M906" i="14"/>
  <c r="N906" i="14"/>
  <c r="O906" i="14"/>
  <c r="P906" i="14"/>
  <c r="Q906" i="14"/>
  <c r="R906" i="14"/>
  <c r="S906" i="14"/>
  <c r="U906" i="14"/>
  <c r="V906" i="14"/>
  <c r="W906" i="14"/>
  <c r="X906" i="14"/>
  <c r="Y906" i="14"/>
  <c r="Z906" i="14"/>
  <c r="AB906" i="14"/>
  <c r="AC906" i="14"/>
  <c r="AE906" i="14"/>
  <c r="AF906" i="14"/>
  <c r="AG906" i="14"/>
  <c r="M907" i="14"/>
  <c r="N907" i="14"/>
  <c r="O907" i="14"/>
  <c r="P907" i="14"/>
  <c r="Q907" i="14"/>
  <c r="R907" i="14"/>
  <c r="S907" i="14"/>
  <c r="U907" i="14"/>
  <c r="V907" i="14"/>
  <c r="W907" i="14"/>
  <c r="X907" i="14"/>
  <c r="Y907" i="14"/>
  <c r="Z907" i="14"/>
  <c r="AB907" i="14"/>
  <c r="AC907" i="14"/>
  <c r="AE907" i="14"/>
  <c r="AF907" i="14"/>
  <c r="AG907" i="14"/>
  <c r="M908" i="14"/>
  <c r="N908" i="14"/>
  <c r="O908" i="14"/>
  <c r="P908" i="14"/>
  <c r="Q908" i="14"/>
  <c r="R908" i="14"/>
  <c r="S908" i="14"/>
  <c r="U908" i="14"/>
  <c r="V908" i="14"/>
  <c r="W908" i="14"/>
  <c r="X908" i="14"/>
  <c r="Y908" i="14"/>
  <c r="Z908" i="14"/>
  <c r="AB908" i="14"/>
  <c r="AC908" i="14"/>
  <c r="AE908" i="14"/>
  <c r="AF908" i="14"/>
  <c r="AG908" i="14"/>
  <c r="M909" i="14"/>
  <c r="N909" i="14"/>
  <c r="O909" i="14"/>
  <c r="P909" i="14"/>
  <c r="Q909" i="14"/>
  <c r="R909" i="14"/>
  <c r="S909" i="14"/>
  <c r="U909" i="14"/>
  <c r="V909" i="14"/>
  <c r="W909" i="14"/>
  <c r="X909" i="14"/>
  <c r="Y909" i="14"/>
  <c r="Z909" i="14"/>
  <c r="AB909" i="14"/>
  <c r="AC909" i="14"/>
  <c r="AE909" i="14"/>
  <c r="AF909" i="14"/>
  <c r="AG909" i="14"/>
  <c r="M910" i="14"/>
  <c r="N910" i="14"/>
  <c r="O910" i="14"/>
  <c r="P910" i="14"/>
  <c r="Q910" i="14"/>
  <c r="R910" i="14"/>
  <c r="S910" i="14"/>
  <c r="U910" i="14"/>
  <c r="V910" i="14"/>
  <c r="W910" i="14"/>
  <c r="X910" i="14"/>
  <c r="Y910" i="14"/>
  <c r="Z910" i="14"/>
  <c r="AB910" i="14"/>
  <c r="AC910" i="14"/>
  <c r="AE910" i="14"/>
  <c r="AF910" i="14"/>
  <c r="AG910" i="14"/>
  <c r="M911" i="14"/>
  <c r="N911" i="14"/>
  <c r="O911" i="14"/>
  <c r="P911" i="14"/>
  <c r="Q911" i="14"/>
  <c r="R911" i="14"/>
  <c r="S911" i="14"/>
  <c r="U911" i="14"/>
  <c r="V911" i="14"/>
  <c r="W911" i="14"/>
  <c r="X911" i="14"/>
  <c r="Y911" i="14"/>
  <c r="Z911" i="14"/>
  <c r="AB911" i="14"/>
  <c r="AC911" i="14"/>
  <c r="AE911" i="14"/>
  <c r="AF911" i="14"/>
  <c r="AG911" i="14"/>
  <c r="M912" i="14"/>
  <c r="N912" i="14"/>
  <c r="O912" i="14"/>
  <c r="P912" i="14"/>
  <c r="Q912" i="14"/>
  <c r="R912" i="14"/>
  <c r="S912" i="14"/>
  <c r="U912" i="14"/>
  <c r="V912" i="14"/>
  <c r="W912" i="14"/>
  <c r="X912" i="14"/>
  <c r="Y912" i="14"/>
  <c r="Z912" i="14"/>
  <c r="AB912" i="14"/>
  <c r="AC912" i="14"/>
  <c r="AE912" i="14"/>
  <c r="AF912" i="14"/>
  <c r="AG912" i="14"/>
  <c r="M913" i="14"/>
  <c r="N913" i="14"/>
  <c r="O913" i="14"/>
  <c r="P913" i="14"/>
  <c r="Q913" i="14"/>
  <c r="R913" i="14"/>
  <c r="S913" i="14"/>
  <c r="U913" i="14"/>
  <c r="V913" i="14"/>
  <c r="W913" i="14"/>
  <c r="X913" i="14"/>
  <c r="Y913" i="14"/>
  <c r="Z913" i="14"/>
  <c r="AB913" i="14"/>
  <c r="AC913" i="14"/>
  <c r="AE913" i="14"/>
  <c r="AF913" i="14"/>
  <c r="AG913" i="14"/>
  <c r="M914" i="14"/>
  <c r="N914" i="14"/>
  <c r="O914" i="14"/>
  <c r="P914" i="14"/>
  <c r="Q914" i="14"/>
  <c r="R914" i="14"/>
  <c r="S914" i="14"/>
  <c r="U914" i="14"/>
  <c r="V914" i="14"/>
  <c r="W914" i="14"/>
  <c r="X914" i="14"/>
  <c r="Y914" i="14"/>
  <c r="Z914" i="14"/>
  <c r="AB914" i="14"/>
  <c r="AC914" i="14"/>
  <c r="AE914" i="14"/>
  <c r="AF914" i="14"/>
  <c r="AG914" i="14"/>
  <c r="M915" i="14"/>
  <c r="N915" i="14"/>
  <c r="O915" i="14"/>
  <c r="P915" i="14"/>
  <c r="Q915" i="14"/>
  <c r="R915" i="14"/>
  <c r="S915" i="14"/>
  <c r="U915" i="14"/>
  <c r="V915" i="14"/>
  <c r="W915" i="14"/>
  <c r="X915" i="14"/>
  <c r="Y915" i="14"/>
  <c r="Z915" i="14"/>
  <c r="AB915" i="14"/>
  <c r="AC915" i="14"/>
  <c r="AE915" i="14"/>
  <c r="AF915" i="14"/>
  <c r="AG915" i="14"/>
  <c r="M916" i="14"/>
  <c r="N916" i="14"/>
  <c r="O916" i="14"/>
  <c r="P916" i="14"/>
  <c r="Q916" i="14"/>
  <c r="R916" i="14"/>
  <c r="S916" i="14"/>
  <c r="U916" i="14"/>
  <c r="V916" i="14"/>
  <c r="W916" i="14"/>
  <c r="X916" i="14"/>
  <c r="Y916" i="14"/>
  <c r="Z916" i="14"/>
  <c r="AB916" i="14"/>
  <c r="AC916" i="14"/>
  <c r="AE916" i="14"/>
  <c r="AF916" i="14"/>
  <c r="AG916" i="14"/>
  <c r="M917" i="14"/>
  <c r="N917" i="14"/>
  <c r="O917" i="14"/>
  <c r="P917" i="14"/>
  <c r="Q917" i="14"/>
  <c r="R917" i="14"/>
  <c r="S917" i="14"/>
  <c r="U917" i="14"/>
  <c r="V917" i="14"/>
  <c r="W917" i="14"/>
  <c r="X917" i="14"/>
  <c r="Y917" i="14"/>
  <c r="Z917" i="14"/>
  <c r="AB917" i="14"/>
  <c r="AC917" i="14"/>
  <c r="AE917" i="14"/>
  <c r="AF917" i="14"/>
  <c r="AG917" i="14"/>
  <c r="M918" i="14"/>
  <c r="N918" i="14"/>
  <c r="O918" i="14"/>
  <c r="P918" i="14"/>
  <c r="Q918" i="14"/>
  <c r="R918" i="14"/>
  <c r="S918" i="14"/>
  <c r="U918" i="14"/>
  <c r="V918" i="14"/>
  <c r="W918" i="14"/>
  <c r="X918" i="14"/>
  <c r="Y918" i="14"/>
  <c r="Z918" i="14"/>
  <c r="AB918" i="14"/>
  <c r="AC918" i="14"/>
  <c r="AE918" i="14"/>
  <c r="AF918" i="14"/>
  <c r="AG918" i="14"/>
  <c r="M919" i="14"/>
  <c r="N919" i="14"/>
  <c r="O919" i="14"/>
  <c r="P919" i="14"/>
  <c r="Q919" i="14"/>
  <c r="R919" i="14"/>
  <c r="S919" i="14"/>
  <c r="U919" i="14"/>
  <c r="V919" i="14"/>
  <c r="W919" i="14"/>
  <c r="X919" i="14"/>
  <c r="Y919" i="14"/>
  <c r="Z919" i="14"/>
  <c r="AB919" i="14"/>
  <c r="AC919" i="14"/>
  <c r="AE919" i="14"/>
  <c r="AF919" i="14"/>
  <c r="AG919" i="14"/>
  <c r="M920" i="14"/>
  <c r="N920" i="14"/>
  <c r="O920" i="14"/>
  <c r="P920" i="14"/>
  <c r="Q920" i="14"/>
  <c r="R920" i="14"/>
  <c r="S920" i="14"/>
  <c r="U920" i="14"/>
  <c r="V920" i="14"/>
  <c r="W920" i="14"/>
  <c r="X920" i="14"/>
  <c r="Y920" i="14"/>
  <c r="Z920" i="14"/>
  <c r="AB920" i="14"/>
  <c r="AC920" i="14"/>
  <c r="AE920" i="14"/>
  <c r="AF920" i="14"/>
  <c r="AG920" i="14"/>
  <c r="M921" i="14"/>
  <c r="N921" i="14"/>
  <c r="O921" i="14"/>
  <c r="P921" i="14"/>
  <c r="Q921" i="14"/>
  <c r="R921" i="14"/>
  <c r="S921" i="14"/>
  <c r="U921" i="14"/>
  <c r="V921" i="14"/>
  <c r="W921" i="14"/>
  <c r="X921" i="14"/>
  <c r="Y921" i="14"/>
  <c r="Z921" i="14"/>
  <c r="AB921" i="14"/>
  <c r="AC921" i="14"/>
  <c r="AE921" i="14"/>
  <c r="AF921" i="14"/>
  <c r="AG921" i="14"/>
  <c r="M922" i="14"/>
  <c r="N922" i="14"/>
  <c r="O922" i="14"/>
  <c r="P922" i="14"/>
  <c r="Q922" i="14"/>
  <c r="R922" i="14"/>
  <c r="S922" i="14"/>
  <c r="U922" i="14"/>
  <c r="V922" i="14"/>
  <c r="W922" i="14"/>
  <c r="X922" i="14"/>
  <c r="Y922" i="14"/>
  <c r="Z922" i="14"/>
  <c r="AB922" i="14"/>
  <c r="AC922" i="14"/>
  <c r="AE922" i="14"/>
  <c r="AF922" i="14"/>
  <c r="AG922" i="14"/>
  <c r="D923" i="14"/>
  <c r="I923" i="14"/>
  <c r="N923" i="14"/>
  <c r="O923" i="14"/>
  <c r="P923" i="14"/>
  <c r="Q923" i="14"/>
  <c r="R923" i="14"/>
  <c r="S923" i="14"/>
  <c r="U923" i="14"/>
  <c r="V923" i="14"/>
  <c r="W923" i="14"/>
  <c r="X923" i="14"/>
  <c r="Y923" i="14"/>
  <c r="Z923" i="14"/>
  <c r="AE923" i="14"/>
  <c r="AF923" i="14"/>
  <c r="AG923" i="14"/>
  <c r="AE924" i="14"/>
  <c r="AF924" i="14"/>
  <c r="AG924" i="14"/>
  <c r="C925" i="14"/>
  <c r="N925" i="14"/>
  <c r="O925" i="14"/>
  <c r="P925" i="14"/>
  <c r="Q925" i="14"/>
  <c r="R925" i="14"/>
  <c r="S925" i="14"/>
  <c r="U925" i="14"/>
  <c r="V925" i="14"/>
  <c r="W925" i="14"/>
  <c r="X925" i="14"/>
  <c r="Y925" i="14"/>
  <c r="Z925" i="14"/>
  <c r="AB925" i="14"/>
  <c r="AC925" i="14"/>
  <c r="AE925" i="14"/>
  <c r="AF925" i="14"/>
  <c r="AG925" i="14"/>
  <c r="C926" i="14"/>
  <c r="M926" i="14"/>
  <c r="N926" i="14"/>
  <c r="O926" i="14"/>
  <c r="P926" i="14"/>
  <c r="Q926" i="14"/>
  <c r="R926" i="14"/>
  <c r="S926" i="14"/>
  <c r="U926" i="14"/>
  <c r="V926" i="14"/>
  <c r="W926" i="14"/>
  <c r="X926" i="14"/>
  <c r="Y926" i="14"/>
  <c r="Z926" i="14"/>
  <c r="AB926" i="14"/>
  <c r="AC926" i="14"/>
  <c r="AE926" i="14"/>
  <c r="AF926" i="14"/>
  <c r="AG926" i="14"/>
  <c r="C927" i="14"/>
  <c r="M927" i="14"/>
  <c r="N927" i="14"/>
  <c r="O927" i="14"/>
  <c r="P927" i="14"/>
  <c r="Q927" i="14"/>
  <c r="R927" i="14"/>
  <c r="S927" i="14"/>
  <c r="U927" i="14"/>
  <c r="V927" i="14"/>
  <c r="W927" i="14"/>
  <c r="X927" i="14"/>
  <c r="Y927" i="14"/>
  <c r="Z927" i="14"/>
  <c r="AB927" i="14"/>
  <c r="AC927" i="14"/>
  <c r="AE927" i="14"/>
  <c r="AF927" i="14"/>
  <c r="AG927" i="14"/>
  <c r="C928" i="14"/>
  <c r="M928" i="14"/>
  <c r="N928" i="14"/>
  <c r="O928" i="14"/>
  <c r="P928" i="14"/>
  <c r="Q928" i="14"/>
  <c r="R928" i="14"/>
  <c r="S928" i="14"/>
  <c r="U928" i="14"/>
  <c r="V928" i="14"/>
  <c r="W928" i="14"/>
  <c r="X928" i="14"/>
  <c r="Y928" i="14"/>
  <c r="Z928" i="14"/>
  <c r="AB928" i="14"/>
  <c r="AC928" i="14"/>
  <c r="AE928" i="14"/>
  <c r="AF928" i="14"/>
  <c r="AG928" i="14"/>
  <c r="C929" i="14"/>
  <c r="M929" i="14"/>
  <c r="N929" i="14"/>
  <c r="O929" i="14"/>
  <c r="P929" i="14"/>
  <c r="Q929" i="14"/>
  <c r="R929" i="14"/>
  <c r="S929" i="14"/>
  <c r="U929" i="14"/>
  <c r="V929" i="14"/>
  <c r="W929" i="14"/>
  <c r="X929" i="14"/>
  <c r="Y929" i="14"/>
  <c r="Z929" i="14"/>
  <c r="AB929" i="14"/>
  <c r="AC929" i="14"/>
  <c r="AE929" i="14"/>
  <c r="AF929" i="14"/>
  <c r="AG929" i="14"/>
  <c r="C930" i="14"/>
  <c r="M930" i="14"/>
  <c r="N930" i="14"/>
  <c r="O930" i="14"/>
  <c r="P930" i="14"/>
  <c r="Q930" i="14"/>
  <c r="R930" i="14"/>
  <c r="S930" i="14"/>
  <c r="U930" i="14"/>
  <c r="V930" i="14"/>
  <c r="W930" i="14"/>
  <c r="X930" i="14"/>
  <c r="Y930" i="14"/>
  <c r="Z930" i="14"/>
  <c r="AB930" i="14"/>
  <c r="AC930" i="14"/>
  <c r="AE930" i="14"/>
  <c r="AF930" i="14"/>
  <c r="AG930" i="14"/>
  <c r="C931" i="14"/>
  <c r="M931" i="14"/>
  <c r="N931" i="14"/>
  <c r="O931" i="14"/>
  <c r="P931" i="14"/>
  <c r="Q931" i="14"/>
  <c r="R931" i="14"/>
  <c r="S931" i="14"/>
  <c r="U931" i="14"/>
  <c r="V931" i="14"/>
  <c r="W931" i="14"/>
  <c r="X931" i="14"/>
  <c r="Y931" i="14"/>
  <c r="Z931" i="14"/>
  <c r="AB931" i="14"/>
  <c r="AC931" i="14"/>
  <c r="AE931" i="14"/>
  <c r="AF931" i="14"/>
  <c r="AG931" i="14"/>
  <c r="C932" i="14"/>
  <c r="M932" i="14"/>
  <c r="N932" i="14"/>
  <c r="O932" i="14"/>
  <c r="P932" i="14"/>
  <c r="Q932" i="14"/>
  <c r="R932" i="14"/>
  <c r="S932" i="14"/>
  <c r="U932" i="14"/>
  <c r="V932" i="14"/>
  <c r="W932" i="14"/>
  <c r="X932" i="14"/>
  <c r="Y932" i="14"/>
  <c r="Z932" i="14"/>
  <c r="AB932" i="14"/>
  <c r="AC932" i="14"/>
  <c r="AE932" i="14"/>
  <c r="AF932" i="14"/>
  <c r="AG932" i="14"/>
  <c r="C933" i="14"/>
  <c r="M933" i="14"/>
  <c r="N933" i="14"/>
  <c r="O933" i="14"/>
  <c r="P933" i="14"/>
  <c r="Q933" i="14"/>
  <c r="R933" i="14"/>
  <c r="S933" i="14"/>
  <c r="U933" i="14"/>
  <c r="V933" i="14"/>
  <c r="W933" i="14"/>
  <c r="X933" i="14"/>
  <c r="Y933" i="14"/>
  <c r="Z933" i="14"/>
  <c r="AB933" i="14"/>
  <c r="AC933" i="14"/>
  <c r="AE933" i="14"/>
  <c r="AF933" i="14"/>
  <c r="AG933" i="14"/>
  <c r="C934" i="14"/>
  <c r="M934" i="14"/>
  <c r="N934" i="14"/>
  <c r="O934" i="14"/>
  <c r="P934" i="14"/>
  <c r="Q934" i="14"/>
  <c r="R934" i="14"/>
  <c r="S934" i="14"/>
  <c r="U934" i="14"/>
  <c r="V934" i="14"/>
  <c r="W934" i="14"/>
  <c r="X934" i="14"/>
  <c r="Y934" i="14"/>
  <c r="Z934" i="14"/>
  <c r="AB934" i="14"/>
  <c r="AC934" i="14"/>
  <c r="AE934" i="14"/>
  <c r="AF934" i="14"/>
  <c r="AG934" i="14"/>
  <c r="C935" i="14"/>
  <c r="M935" i="14"/>
  <c r="N935" i="14"/>
  <c r="O935" i="14"/>
  <c r="P935" i="14"/>
  <c r="Q935" i="14"/>
  <c r="R935" i="14"/>
  <c r="S935" i="14"/>
  <c r="U935" i="14"/>
  <c r="V935" i="14"/>
  <c r="W935" i="14"/>
  <c r="X935" i="14"/>
  <c r="Y935" i="14"/>
  <c r="Z935" i="14"/>
  <c r="AB935" i="14"/>
  <c r="AC935" i="14"/>
  <c r="AE935" i="14"/>
  <c r="AF935" i="14"/>
  <c r="AG935" i="14"/>
  <c r="M936" i="14"/>
  <c r="N936" i="14"/>
  <c r="O936" i="14"/>
  <c r="P936" i="14"/>
  <c r="Q936" i="14"/>
  <c r="R936" i="14"/>
  <c r="S936" i="14"/>
  <c r="U936" i="14"/>
  <c r="V936" i="14"/>
  <c r="W936" i="14"/>
  <c r="X936" i="14"/>
  <c r="Y936" i="14"/>
  <c r="Z936" i="14"/>
  <c r="AB936" i="14"/>
  <c r="AC936" i="14"/>
  <c r="AE936" i="14"/>
  <c r="AF936" i="14"/>
  <c r="AG936" i="14"/>
  <c r="M937" i="14"/>
  <c r="N937" i="14"/>
  <c r="O937" i="14"/>
  <c r="P937" i="14"/>
  <c r="Q937" i="14"/>
  <c r="R937" i="14"/>
  <c r="S937" i="14"/>
  <c r="U937" i="14"/>
  <c r="V937" i="14"/>
  <c r="W937" i="14"/>
  <c r="X937" i="14"/>
  <c r="Y937" i="14"/>
  <c r="Z937" i="14"/>
  <c r="AB937" i="14"/>
  <c r="AC937" i="14"/>
  <c r="AE937" i="14"/>
  <c r="AF937" i="14"/>
  <c r="AG937" i="14"/>
  <c r="M938" i="14"/>
  <c r="N938" i="14"/>
  <c r="O938" i="14"/>
  <c r="P938" i="14"/>
  <c r="Q938" i="14"/>
  <c r="R938" i="14"/>
  <c r="S938" i="14"/>
  <c r="U938" i="14"/>
  <c r="V938" i="14"/>
  <c r="W938" i="14"/>
  <c r="X938" i="14"/>
  <c r="Y938" i="14"/>
  <c r="Z938" i="14"/>
  <c r="AB938" i="14"/>
  <c r="AC938" i="14"/>
  <c r="AE938" i="14"/>
  <c r="AF938" i="14"/>
  <c r="AG938" i="14"/>
  <c r="M939" i="14"/>
  <c r="N939" i="14"/>
  <c r="O939" i="14"/>
  <c r="P939" i="14"/>
  <c r="Q939" i="14"/>
  <c r="R939" i="14"/>
  <c r="S939" i="14"/>
  <c r="U939" i="14"/>
  <c r="V939" i="14"/>
  <c r="W939" i="14"/>
  <c r="X939" i="14"/>
  <c r="Y939" i="14"/>
  <c r="Z939" i="14"/>
  <c r="AB939" i="14"/>
  <c r="AC939" i="14"/>
  <c r="AE939" i="14"/>
  <c r="AF939" i="14"/>
  <c r="AG939" i="14"/>
  <c r="M940" i="14"/>
  <c r="N940" i="14"/>
  <c r="O940" i="14"/>
  <c r="P940" i="14"/>
  <c r="Q940" i="14"/>
  <c r="R940" i="14"/>
  <c r="S940" i="14"/>
  <c r="U940" i="14"/>
  <c r="V940" i="14"/>
  <c r="W940" i="14"/>
  <c r="X940" i="14"/>
  <c r="Y940" i="14"/>
  <c r="Z940" i="14"/>
  <c r="AB940" i="14"/>
  <c r="AC940" i="14"/>
  <c r="AE940" i="14"/>
  <c r="AF940" i="14"/>
  <c r="AG940" i="14"/>
  <c r="M941" i="14"/>
  <c r="N941" i="14"/>
  <c r="O941" i="14"/>
  <c r="P941" i="14"/>
  <c r="Q941" i="14"/>
  <c r="R941" i="14"/>
  <c r="S941" i="14"/>
  <c r="U941" i="14"/>
  <c r="V941" i="14"/>
  <c r="W941" i="14"/>
  <c r="X941" i="14"/>
  <c r="Y941" i="14"/>
  <c r="Z941" i="14"/>
  <c r="AB941" i="14"/>
  <c r="AC941" i="14"/>
  <c r="AE941" i="14"/>
  <c r="AF941" i="14"/>
  <c r="AG941" i="14"/>
  <c r="M942" i="14"/>
  <c r="N942" i="14"/>
  <c r="O942" i="14"/>
  <c r="P942" i="14"/>
  <c r="Q942" i="14"/>
  <c r="R942" i="14"/>
  <c r="S942" i="14"/>
  <c r="U942" i="14"/>
  <c r="V942" i="14"/>
  <c r="W942" i="14"/>
  <c r="X942" i="14"/>
  <c r="Y942" i="14"/>
  <c r="Z942" i="14"/>
  <c r="AB942" i="14"/>
  <c r="AC942" i="14"/>
  <c r="AE942" i="14"/>
  <c r="AF942" i="14"/>
  <c r="AG942" i="14"/>
  <c r="M943" i="14"/>
  <c r="N943" i="14"/>
  <c r="O943" i="14"/>
  <c r="P943" i="14"/>
  <c r="Q943" i="14"/>
  <c r="R943" i="14"/>
  <c r="S943" i="14"/>
  <c r="U943" i="14"/>
  <c r="V943" i="14"/>
  <c r="W943" i="14"/>
  <c r="X943" i="14"/>
  <c r="Y943" i="14"/>
  <c r="Z943" i="14"/>
  <c r="AB943" i="14"/>
  <c r="AC943" i="14"/>
  <c r="AE943" i="14"/>
  <c r="AF943" i="14"/>
  <c r="AG943" i="14"/>
  <c r="M944" i="14"/>
  <c r="N944" i="14"/>
  <c r="O944" i="14"/>
  <c r="P944" i="14"/>
  <c r="Q944" i="14"/>
  <c r="R944" i="14"/>
  <c r="S944" i="14"/>
  <c r="U944" i="14"/>
  <c r="V944" i="14"/>
  <c r="W944" i="14"/>
  <c r="X944" i="14"/>
  <c r="Y944" i="14"/>
  <c r="Z944" i="14"/>
  <c r="AB944" i="14"/>
  <c r="AC944" i="14"/>
  <c r="AE944" i="14"/>
  <c r="AF944" i="14"/>
  <c r="AG944" i="14"/>
  <c r="M945" i="14"/>
  <c r="N945" i="14"/>
  <c r="O945" i="14"/>
  <c r="P945" i="14"/>
  <c r="Q945" i="14"/>
  <c r="R945" i="14"/>
  <c r="S945" i="14"/>
  <c r="U945" i="14"/>
  <c r="V945" i="14"/>
  <c r="W945" i="14"/>
  <c r="X945" i="14"/>
  <c r="Y945" i="14"/>
  <c r="Z945" i="14"/>
  <c r="AB945" i="14"/>
  <c r="AC945" i="14"/>
  <c r="AE945" i="14"/>
  <c r="AF945" i="14"/>
  <c r="AG945" i="14"/>
  <c r="M946" i="14"/>
  <c r="N946" i="14"/>
  <c r="O946" i="14"/>
  <c r="P946" i="14"/>
  <c r="Q946" i="14"/>
  <c r="R946" i="14"/>
  <c r="S946" i="14"/>
  <c r="U946" i="14"/>
  <c r="V946" i="14"/>
  <c r="W946" i="14"/>
  <c r="X946" i="14"/>
  <c r="Y946" i="14"/>
  <c r="Z946" i="14"/>
  <c r="AB946" i="14"/>
  <c r="AC946" i="14"/>
  <c r="AE946" i="14"/>
  <c r="AF946" i="14"/>
  <c r="AG946" i="14"/>
  <c r="M947" i="14"/>
  <c r="N947" i="14"/>
  <c r="O947" i="14"/>
  <c r="P947" i="14"/>
  <c r="Q947" i="14"/>
  <c r="R947" i="14"/>
  <c r="S947" i="14"/>
  <c r="U947" i="14"/>
  <c r="V947" i="14"/>
  <c r="W947" i="14"/>
  <c r="X947" i="14"/>
  <c r="Y947" i="14"/>
  <c r="Z947" i="14"/>
  <c r="AB947" i="14"/>
  <c r="AC947" i="14"/>
  <c r="AE947" i="14"/>
  <c r="AF947" i="14"/>
  <c r="AG947" i="14"/>
  <c r="M948" i="14"/>
  <c r="N948" i="14"/>
  <c r="O948" i="14"/>
  <c r="P948" i="14"/>
  <c r="Q948" i="14"/>
  <c r="R948" i="14"/>
  <c r="S948" i="14"/>
  <c r="U948" i="14"/>
  <c r="V948" i="14"/>
  <c r="W948" i="14"/>
  <c r="X948" i="14"/>
  <c r="Y948" i="14"/>
  <c r="Z948" i="14"/>
  <c r="AB948" i="14"/>
  <c r="AC948" i="14"/>
  <c r="AE948" i="14"/>
  <c r="AF948" i="14"/>
  <c r="AG948" i="14"/>
  <c r="M949" i="14"/>
  <c r="N949" i="14"/>
  <c r="O949" i="14"/>
  <c r="P949" i="14"/>
  <c r="Q949" i="14"/>
  <c r="R949" i="14"/>
  <c r="S949" i="14"/>
  <c r="U949" i="14"/>
  <c r="V949" i="14"/>
  <c r="W949" i="14"/>
  <c r="X949" i="14"/>
  <c r="Y949" i="14"/>
  <c r="Z949" i="14"/>
  <c r="AB949" i="14"/>
  <c r="AC949" i="14"/>
  <c r="AE949" i="14"/>
  <c r="AF949" i="14"/>
  <c r="AG949" i="14"/>
  <c r="M950" i="14"/>
  <c r="N950" i="14"/>
  <c r="O950" i="14"/>
  <c r="P950" i="14"/>
  <c r="Q950" i="14"/>
  <c r="R950" i="14"/>
  <c r="S950" i="14"/>
  <c r="U950" i="14"/>
  <c r="V950" i="14"/>
  <c r="W950" i="14"/>
  <c r="X950" i="14"/>
  <c r="Y950" i="14"/>
  <c r="Z950" i="14"/>
  <c r="AB950" i="14"/>
  <c r="AC950" i="14"/>
  <c r="AE950" i="14"/>
  <c r="AF950" i="14"/>
  <c r="AG950" i="14"/>
  <c r="M951" i="14"/>
  <c r="N951" i="14"/>
  <c r="O951" i="14"/>
  <c r="P951" i="14"/>
  <c r="Q951" i="14"/>
  <c r="R951" i="14"/>
  <c r="S951" i="14"/>
  <c r="U951" i="14"/>
  <c r="V951" i="14"/>
  <c r="W951" i="14"/>
  <c r="X951" i="14"/>
  <c r="Y951" i="14"/>
  <c r="Z951" i="14"/>
  <c r="AB951" i="14"/>
  <c r="AC951" i="14"/>
  <c r="AE951" i="14"/>
  <c r="AF951" i="14"/>
  <c r="AG951" i="14"/>
  <c r="M952" i="14"/>
  <c r="N952" i="14"/>
  <c r="O952" i="14"/>
  <c r="P952" i="14"/>
  <c r="Q952" i="14"/>
  <c r="R952" i="14"/>
  <c r="S952" i="14"/>
  <c r="U952" i="14"/>
  <c r="V952" i="14"/>
  <c r="W952" i="14"/>
  <c r="X952" i="14"/>
  <c r="Y952" i="14"/>
  <c r="Z952" i="14"/>
  <c r="AB952" i="14"/>
  <c r="AC952" i="14"/>
  <c r="AE952" i="14"/>
  <c r="AF952" i="14"/>
  <c r="AG952" i="14"/>
  <c r="M953" i="14"/>
  <c r="N953" i="14"/>
  <c r="O953" i="14"/>
  <c r="P953" i="14"/>
  <c r="Q953" i="14"/>
  <c r="R953" i="14"/>
  <c r="S953" i="14"/>
  <c r="U953" i="14"/>
  <c r="V953" i="14"/>
  <c r="W953" i="14"/>
  <c r="X953" i="14"/>
  <c r="Y953" i="14"/>
  <c r="Z953" i="14"/>
  <c r="AB953" i="14"/>
  <c r="AC953" i="14"/>
  <c r="AE953" i="14"/>
  <c r="AF953" i="14"/>
  <c r="AG953" i="14"/>
  <c r="M954" i="14"/>
  <c r="N954" i="14"/>
  <c r="O954" i="14"/>
  <c r="P954" i="14"/>
  <c r="Q954" i="14"/>
  <c r="R954" i="14"/>
  <c r="S954" i="14"/>
  <c r="U954" i="14"/>
  <c r="V954" i="14"/>
  <c r="W954" i="14"/>
  <c r="X954" i="14"/>
  <c r="Y954" i="14"/>
  <c r="Z954" i="14"/>
  <c r="AB954" i="14"/>
  <c r="AC954" i="14"/>
  <c r="AE954" i="14"/>
  <c r="AF954" i="14"/>
  <c r="AG954" i="14"/>
  <c r="M955" i="14"/>
  <c r="N955" i="14"/>
  <c r="O955" i="14"/>
  <c r="P955" i="14"/>
  <c r="Q955" i="14"/>
  <c r="R955" i="14"/>
  <c r="S955" i="14"/>
  <c r="U955" i="14"/>
  <c r="V955" i="14"/>
  <c r="W955" i="14"/>
  <c r="X955" i="14"/>
  <c r="Y955" i="14"/>
  <c r="Z955" i="14"/>
  <c r="AB955" i="14"/>
  <c r="AC955" i="14"/>
  <c r="AE955" i="14"/>
  <c r="AF955" i="14"/>
  <c r="AG955" i="14"/>
  <c r="M956" i="14"/>
  <c r="N956" i="14"/>
  <c r="O956" i="14"/>
  <c r="P956" i="14"/>
  <c r="Q956" i="14"/>
  <c r="R956" i="14"/>
  <c r="S956" i="14"/>
  <c r="U956" i="14"/>
  <c r="V956" i="14"/>
  <c r="W956" i="14"/>
  <c r="X956" i="14"/>
  <c r="Y956" i="14"/>
  <c r="Z956" i="14"/>
  <c r="AB956" i="14"/>
  <c r="AC956" i="14"/>
  <c r="AE956" i="14"/>
  <c r="AF956" i="14"/>
  <c r="AG956" i="14"/>
  <c r="M957" i="14"/>
  <c r="N957" i="14"/>
  <c r="O957" i="14"/>
  <c r="P957" i="14"/>
  <c r="Q957" i="14"/>
  <c r="R957" i="14"/>
  <c r="S957" i="14"/>
  <c r="U957" i="14"/>
  <c r="V957" i="14"/>
  <c r="W957" i="14"/>
  <c r="X957" i="14"/>
  <c r="Y957" i="14"/>
  <c r="Z957" i="14"/>
  <c r="AB957" i="14"/>
  <c r="AC957" i="14"/>
  <c r="AE957" i="14"/>
  <c r="AF957" i="14"/>
  <c r="AG957" i="14"/>
  <c r="M958" i="14"/>
  <c r="N958" i="14"/>
  <c r="O958" i="14"/>
  <c r="P958" i="14"/>
  <c r="Q958" i="14"/>
  <c r="R958" i="14"/>
  <c r="S958" i="14"/>
  <c r="U958" i="14"/>
  <c r="V958" i="14"/>
  <c r="W958" i="14"/>
  <c r="X958" i="14"/>
  <c r="Y958" i="14"/>
  <c r="Z958" i="14"/>
  <c r="AB958" i="14"/>
  <c r="AC958" i="14"/>
  <c r="AE958" i="14"/>
  <c r="AF958" i="14"/>
  <c r="AG958" i="14"/>
  <c r="M959" i="14"/>
  <c r="N959" i="14"/>
  <c r="O959" i="14"/>
  <c r="P959" i="14"/>
  <c r="Q959" i="14"/>
  <c r="R959" i="14"/>
  <c r="S959" i="14"/>
  <c r="U959" i="14"/>
  <c r="V959" i="14"/>
  <c r="W959" i="14"/>
  <c r="X959" i="14"/>
  <c r="Y959" i="14"/>
  <c r="Z959" i="14"/>
  <c r="AB959" i="14"/>
  <c r="AC959" i="14"/>
  <c r="AE959" i="14"/>
  <c r="AF959" i="14"/>
  <c r="AG959" i="14"/>
  <c r="M960" i="14"/>
  <c r="N960" i="14"/>
  <c r="O960" i="14"/>
  <c r="P960" i="14"/>
  <c r="Q960" i="14"/>
  <c r="R960" i="14"/>
  <c r="S960" i="14"/>
  <c r="U960" i="14"/>
  <c r="V960" i="14"/>
  <c r="W960" i="14"/>
  <c r="X960" i="14"/>
  <c r="Y960" i="14"/>
  <c r="Z960" i="14"/>
  <c r="AB960" i="14"/>
  <c r="AC960" i="14"/>
  <c r="AE960" i="14"/>
  <c r="AF960" i="14"/>
  <c r="AG960" i="14"/>
  <c r="D961" i="14"/>
  <c r="I961" i="14"/>
  <c r="N961" i="14"/>
  <c r="O961" i="14"/>
  <c r="P961" i="14"/>
  <c r="Q961" i="14"/>
  <c r="R961" i="14"/>
  <c r="S961" i="14"/>
  <c r="U961" i="14"/>
  <c r="V961" i="14"/>
  <c r="W961" i="14"/>
  <c r="X961" i="14"/>
  <c r="Y961" i="14"/>
  <c r="Z961" i="14"/>
  <c r="AE961" i="14"/>
  <c r="AF961" i="14"/>
  <c r="AG961" i="14"/>
  <c r="AE962" i="14"/>
  <c r="AF962" i="14"/>
  <c r="AG962" i="14"/>
  <c r="C963" i="14"/>
  <c r="N963" i="14"/>
  <c r="O963" i="14"/>
  <c r="P963" i="14"/>
  <c r="Q963" i="14"/>
  <c r="R963" i="14"/>
  <c r="S963" i="14"/>
  <c r="U963" i="14"/>
  <c r="V963" i="14"/>
  <c r="W963" i="14"/>
  <c r="X963" i="14"/>
  <c r="Y963" i="14"/>
  <c r="Z963" i="14"/>
  <c r="AB963" i="14"/>
  <c r="AC963" i="14"/>
  <c r="AE963" i="14"/>
  <c r="AF963" i="14"/>
  <c r="AG963" i="14"/>
  <c r="C964" i="14"/>
  <c r="M964" i="14"/>
  <c r="N964" i="14"/>
  <c r="O964" i="14"/>
  <c r="P964" i="14"/>
  <c r="Q964" i="14"/>
  <c r="R964" i="14"/>
  <c r="S964" i="14"/>
  <c r="U964" i="14"/>
  <c r="V964" i="14"/>
  <c r="W964" i="14"/>
  <c r="X964" i="14"/>
  <c r="Y964" i="14"/>
  <c r="Z964" i="14"/>
  <c r="AB964" i="14"/>
  <c r="AC964" i="14"/>
  <c r="AE964" i="14"/>
  <c r="AF964" i="14"/>
  <c r="AG964" i="14"/>
  <c r="C965" i="14"/>
  <c r="M965" i="14"/>
  <c r="N965" i="14"/>
  <c r="O965" i="14"/>
  <c r="P965" i="14"/>
  <c r="Q965" i="14"/>
  <c r="R965" i="14"/>
  <c r="S965" i="14"/>
  <c r="U965" i="14"/>
  <c r="V965" i="14"/>
  <c r="W965" i="14"/>
  <c r="X965" i="14"/>
  <c r="Y965" i="14"/>
  <c r="Z965" i="14"/>
  <c r="AB965" i="14"/>
  <c r="AC965" i="14"/>
  <c r="AE965" i="14"/>
  <c r="AF965" i="14"/>
  <c r="AG965" i="14"/>
  <c r="C966" i="14"/>
  <c r="M966" i="14"/>
  <c r="N966" i="14"/>
  <c r="O966" i="14"/>
  <c r="P966" i="14"/>
  <c r="Q966" i="14"/>
  <c r="R966" i="14"/>
  <c r="S966" i="14"/>
  <c r="U966" i="14"/>
  <c r="V966" i="14"/>
  <c r="W966" i="14"/>
  <c r="X966" i="14"/>
  <c r="Y966" i="14"/>
  <c r="Z966" i="14"/>
  <c r="AB966" i="14"/>
  <c r="AC966" i="14"/>
  <c r="AE966" i="14"/>
  <c r="AF966" i="14"/>
  <c r="AG966" i="14"/>
  <c r="C967" i="14"/>
  <c r="M967" i="14"/>
  <c r="N967" i="14"/>
  <c r="O967" i="14"/>
  <c r="P967" i="14"/>
  <c r="Q967" i="14"/>
  <c r="R967" i="14"/>
  <c r="S967" i="14"/>
  <c r="U967" i="14"/>
  <c r="V967" i="14"/>
  <c r="W967" i="14"/>
  <c r="X967" i="14"/>
  <c r="Y967" i="14"/>
  <c r="Z967" i="14"/>
  <c r="AB967" i="14"/>
  <c r="AC967" i="14"/>
  <c r="AE967" i="14"/>
  <c r="AF967" i="14"/>
  <c r="AG967" i="14"/>
  <c r="C968" i="14"/>
  <c r="M968" i="14"/>
  <c r="N968" i="14"/>
  <c r="O968" i="14"/>
  <c r="P968" i="14"/>
  <c r="Q968" i="14"/>
  <c r="R968" i="14"/>
  <c r="S968" i="14"/>
  <c r="U968" i="14"/>
  <c r="V968" i="14"/>
  <c r="W968" i="14"/>
  <c r="X968" i="14"/>
  <c r="Y968" i="14"/>
  <c r="Z968" i="14"/>
  <c r="AB968" i="14"/>
  <c r="AC968" i="14"/>
  <c r="AE968" i="14"/>
  <c r="AF968" i="14"/>
  <c r="AG968" i="14"/>
  <c r="C969" i="14"/>
  <c r="M969" i="14"/>
  <c r="N969" i="14"/>
  <c r="O969" i="14"/>
  <c r="P969" i="14"/>
  <c r="Q969" i="14"/>
  <c r="R969" i="14"/>
  <c r="S969" i="14"/>
  <c r="U969" i="14"/>
  <c r="V969" i="14"/>
  <c r="W969" i="14"/>
  <c r="X969" i="14"/>
  <c r="Y969" i="14"/>
  <c r="Z969" i="14"/>
  <c r="AB969" i="14"/>
  <c r="AC969" i="14"/>
  <c r="AE969" i="14"/>
  <c r="AF969" i="14"/>
  <c r="AG969" i="14"/>
  <c r="C970" i="14"/>
  <c r="M970" i="14"/>
  <c r="N970" i="14"/>
  <c r="O970" i="14"/>
  <c r="P970" i="14"/>
  <c r="Q970" i="14"/>
  <c r="R970" i="14"/>
  <c r="S970" i="14"/>
  <c r="U970" i="14"/>
  <c r="V970" i="14"/>
  <c r="W970" i="14"/>
  <c r="X970" i="14"/>
  <c r="Y970" i="14"/>
  <c r="Z970" i="14"/>
  <c r="AB970" i="14"/>
  <c r="AC970" i="14"/>
  <c r="AE970" i="14"/>
  <c r="AF970" i="14"/>
  <c r="AG970" i="14"/>
  <c r="C971" i="14"/>
  <c r="M971" i="14"/>
  <c r="N971" i="14"/>
  <c r="O971" i="14"/>
  <c r="P971" i="14"/>
  <c r="Q971" i="14"/>
  <c r="R971" i="14"/>
  <c r="S971" i="14"/>
  <c r="U971" i="14"/>
  <c r="V971" i="14"/>
  <c r="W971" i="14"/>
  <c r="X971" i="14"/>
  <c r="Y971" i="14"/>
  <c r="Z971" i="14"/>
  <c r="AB971" i="14"/>
  <c r="AC971" i="14"/>
  <c r="AE971" i="14"/>
  <c r="AF971" i="14"/>
  <c r="AG971" i="14"/>
  <c r="C972" i="14"/>
  <c r="M972" i="14"/>
  <c r="N972" i="14"/>
  <c r="O972" i="14"/>
  <c r="P972" i="14"/>
  <c r="Q972" i="14"/>
  <c r="R972" i="14"/>
  <c r="S972" i="14"/>
  <c r="U972" i="14"/>
  <c r="V972" i="14"/>
  <c r="W972" i="14"/>
  <c r="X972" i="14"/>
  <c r="Y972" i="14"/>
  <c r="Z972" i="14"/>
  <c r="AB972" i="14"/>
  <c r="AC972" i="14"/>
  <c r="AE972" i="14"/>
  <c r="AF972" i="14"/>
  <c r="AG972" i="14"/>
  <c r="C973" i="14"/>
  <c r="M973" i="14"/>
  <c r="N973" i="14"/>
  <c r="O973" i="14"/>
  <c r="P973" i="14"/>
  <c r="Q973" i="14"/>
  <c r="R973" i="14"/>
  <c r="S973" i="14"/>
  <c r="U973" i="14"/>
  <c r="V973" i="14"/>
  <c r="W973" i="14"/>
  <c r="X973" i="14"/>
  <c r="Y973" i="14"/>
  <c r="Z973" i="14"/>
  <c r="AB973" i="14"/>
  <c r="AC973" i="14"/>
  <c r="AE973" i="14"/>
  <c r="AF973" i="14"/>
  <c r="AG973" i="14"/>
  <c r="M974" i="14"/>
  <c r="N974" i="14"/>
  <c r="O974" i="14"/>
  <c r="P974" i="14"/>
  <c r="Q974" i="14"/>
  <c r="R974" i="14"/>
  <c r="S974" i="14"/>
  <c r="U974" i="14"/>
  <c r="V974" i="14"/>
  <c r="W974" i="14"/>
  <c r="X974" i="14"/>
  <c r="Y974" i="14"/>
  <c r="Z974" i="14"/>
  <c r="AB974" i="14"/>
  <c r="AC974" i="14"/>
  <c r="AE974" i="14"/>
  <c r="AF974" i="14"/>
  <c r="AG974" i="14"/>
  <c r="M975" i="14"/>
  <c r="N975" i="14"/>
  <c r="O975" i="14"/>
  <c r="P975" i="14"/>
  <c r="Q975" i="14"/>
  <c r="R975" i="14"/>
  <c r="S975" i="14"/>
  <c r="U975" i="14"/>
  <c r="V975" i="14"/>
  <c r="W975" i="14"/>
  <c r="X975" i="14"/>
  <c r="Y975" i="14"/>
  <c r="Z975" i="14"/>
  <c r="AB975" i="14"/>
  <c r="AC975" i="14"/>
  <c r="AE975" i="14"/>
  <c r="AF975" i="14"/>
  <c r="AG975" i="14"/>
  <c r="M976" i="14"/>
  <c r="N976" i="14"/>
  <c r="O976" i="14"/>
  <c r="P976" i="14"/>
  <c r="Q976" i="14"/>
  <c r="R976" i="14"/>
  <c r="S976" i="14"/>
  <c r="U976" i="14"/>
  <c r="V976" i="14"/>
  <c r="W976" i="14"/>
  <c r="X976" i="14"/>
  <c r="Y976" i="14"/>
  <c r="Z976" i="14"/>
  <c r="AB976" i="14"/>
  <c r="AC976" i="14"/>
  <c r="AE976" i="14"/>
  <c r="AF976" i="14"/>
  <c r="AG976" i="14"/>
  <c r="M977" i="14"/>
  <c r="N977" i="14"/>
  <c r="O977" i="14"/>
  <c r="P977" i="14"/>
  <c r="Q977" i="14"/>
  <c r="R977" i="14"/>
  <c r="S977" i="14"/>
  <c r="U977" i="14"/>
  <c r="V977" i="14"/>
  <c r="W977" i="14"/>
  <c r="X977" i="14"/>
  <c r="Y977" i="14"/>
  <c r="Z977" i="14"/>
  <c r="AB977" i="14"/>
  <c r="AC977" i="14"/>
  <c r="AE977" i="14"/>
  <c r="AF977" i="14"/>
  <c r="AG977" i="14"/>
  <c r="M978" i="14"/>
  <c r="N978" i="14"/>
  <c r="O978" i="14"/>
  <c r="P978" i="14"/>
  <c r="Q978" i="14"/>
  <c r="R978" i="14"/>
  <c r="S978" i="14"/>
  <c r="U978" i="14"/>
  <c r="V978" i="14"/>
  <c r="W978" i="14"/>
  <c r="X978" i="14"/>
  <c r="Y978" i="14"/>
  <c r="Z978" i="14"/>
  <c r="AB978" i="14"/>
  <c r="AC978" i="14"/>
  <c r="AE978" i="14"/>
  <c r="AF978" i="14"/>
  <c r="AG978" i="14"/>
  <c r="M979" i="14"/>
  <c r="N979" i="14"/>
  <c r="O979" i="14"/>
  <c r="P979" i="14"/>
  <c r="Q979" i="14"/>
  <c r="R979" i="14"/>
  <c r="S979" i="14"/>
  <c r="U979" i="14"/>
  <c r="V979" i="14"/>
  <c r="W979" i="14"/>
  <c r="X979" i="14"/>
  <c r="Y979" i="14"/>
  <c r="Z979" i="14"/>
  <c r="AB979" i="14"/>
  <c r="AC979" i="14"/>
  <c r="AE979" i="14"/>
  <c r="AF979" i="14"/>
  <c r="AG979" i="14"/>
  <c r="M980" i="14"/>
  <c r="N980" i="14"/>
  <c r="O980" i="14"/>
  <c r="P980" i="14"/>
  <c r="Q980" i="14"/>
  <c r="R980" i="14"/>
  <c r="S980" i="14"/>
  <c r="U980" i="14"/>
  <c r="V980" i="14"/>
  <c r="W980" i="14"/>
  <c r="X980" i="14"/>
  <c r="Y980" i="14"/>
  <c r="Z980" i="14"/>
  <c r="AB980" i="14"/>
  <c r="AC980" i="14"/>
  <c r="AE980" i="14"/>
  <c r="AF980" i="14"/>
  <c r="AG980" i="14"/>
  <c r="M981" i="14"/>
  <c r="N981" i="14"/>
  <c r="O981" i="14"/>
  <c r="P981" i="14"/>
  <c r="Q981" i="14"/>
  <c r="R981" i="14"/>
  <c r="S981" i="14"/>
  <c r="U981" i="14"/>
  <c r="V981" i="14"/>
  <c r="W981" i="14"/>
  <c r="X981" i="14"/>
  <c r="Y981" i="14"/>
  <c r="Z981" i="14"/>
  <c r="AB981" i="14"/>
  <c r="AC981" i="14"/>
  <c r="AE981" i="14"/>
  <c r="AF981" i="14"/>
  <c r="AG981" i="14"/>
  <c r="M982" i="14"/>
  <c r="N982" i="14"/>
  <c r="O982" i="14"/>
  <c r="P982" i="14"/>
  <c r="Q982" i="14"/>
  <c r="R982" i="14"/>
  <c r="S982" i="14"/>
  <c r="U982" i="14"/>
  <c r="V982" i="14"/>
  <c r="W982" i="14"/>
  <c r="X982" i="14"/>
  <c r="Y982" i="14"/>
  <c r="Z982" i="14"/>
  <c r="AB982" i="14"/>
  <c r="AC982" i="14"/>
  <c r="AE982" i="14"/>
  <c r="AF982" i="14"/>
  <c r="AG982" i="14"/>
  <c r="M983" i="14"/>
  <c r="N983" i="14"/>
  <c r="O983" i="14"/>
  <c r="P983" i="14"/>
  <c r="Q983" i="14"/>
  <c r="R983" i="14"/>
  <c r="S983" i="14"/>
  <c r="U983" i="14"/>
  <c r="V983" i="14"/>
  <c r="W983" i="14"/>
  <c r="X983" i="14"/>
  <c r="Y983" i="14"/>
  <c r="Z983" i="14"/>
  <c r="AB983" i="14"/>
  <c r="AC983" i="14"/>
  <c r="AE983" i="14"/>
  <c r="AF983" i="14"/>
  <c r="AG983" i="14"/>
  <c r="M984" i="14"/>
  <c r="N984" i="14"/>
  <c r="O984" i="14"/>
  <c r="P984" i="14"/>
  <c r="Q984" i="14"/>
  <c r="R984" i="14"/>
  <c r="S984" i="14"/>
  <c r="U984" i="14"/>
  <c r="V984" i="14"/>
  <c r="W984" i="14"/>
  <c r="X984" i="14"/>
  <c r="Y984" i="14"/>
  <c r="Z984" i="14"/>
  <c r="AB984" i="14"/>
  <c r="AC984" i="14"/>
  <c r="AE984" i="14"/>
  <c r="AF984" i="14"/>
  <c r="AG984" i="14"/>
  <c r="M985" i="14"/>
  <c r="N985" i="14"/>
  <c r="O985" i="14"/>
  <c r="P985" i="14"/>
  <c r="Q985" i="14"/>
  <c r="R985" i="14"/>
  <c r="S985" i="14"/>
  <c r="U985" i="14"/>
  <c r="V985" i="14"/>
  <c r="W985" i="14"/>
  <c r="X985" i="14"/>
  <c r="Y985" i="14"/>
  <c r="Z985" i="14"/>
  <c r="AB985" i="14"/>
  <c r="AC985" i="14"/>
  <c r="AE985" i="14"/>
  <c r="AF985" i="14"/>
  <c r="AG985" i="14"/>
  <c r="M986" i="14"/>
  <c r="N986" i="14"/>
  <c r="O986" i="14"/>
  <c r="P986" i="14"/>
  <c r="Q986" i="14"/>
  <c r="R986" i="14"/>
  <c r="S986" i="14"/>
  <c r="U986" i="14"/>
  <c r="V986" i="14"/>
  <c r="W986" i="14"/>
  <c r="X986" i="14"/>
  <c r="Y986" i="14"/>
  <c r="Z986" i="14"/>
  <c r="AB986" i="14"/>
  <c r="AC986" i="14"/>
  <c r="AE986" i="14"/>
  <c r="AF986" i="14"/>
  <c r="AG986" i="14"/>
  <c r="M987" i="14"/>
  <c r="N987" i="14"/>
  <c r="O987" i="14"/>
  <c r="P987" i="14"/>
  <c r="Q987" i="14"/>
  <c r="R987" i="14"/>
  <c r="S987" i="14"/>
  <c r="U987" i="14"/>
  <c r="V987" i="14"/>
  <c r="W987" i="14"/>
  <c r="X987" i="14"/>
  <c r="Y987" i="14"/>
  <c r="Z987" i="14"/>
  <c r="AB987" i="14"/>
  <c r="AC987" i="14"/>
  <c r="AE987" i="14"/>
  <c r="AF987" i="14"/>
  <c r="AG987" i="14"/>
  <c r="M988" i="14"/>
  <c r="N988" i="14"/>
  <c r="O988" i="14"/>
  <c r="P988" i="14"/>
  <c r="Q988" i="14"/>
  <c r="R988" i="14"/>
  <c r="S988" i="14"/>
  <c r="U988" i="14"/>
  <c r="V988" i="14"/>
  <c r="W988" i="14"/>
  <c r="X988" i="14"/>
  <c r="Y988" i="14"/>
  <c r="Z988" i="14"/>
  <c r="AB988" i="14"/>
  <c r="AC988" i="14"/>
  <c r="AE988" i="14"/>
  <c r="AF988" i="14"/>
  <c r="AG988" i="14"/>
  <c r="M989" i="14"/>
  <c r="N989" i="14"/>
  <c r="O989" i="14"/>
  <c r="P989" i="14"/>
  <c r="Q989" i="14"/>
  <c r="R989" i="14"/>
  <c r="S989" i="14"/>
  <c r="U989" i="14"/>
  <c r="V989" i="14"/>
  <c r="W989" i="14"/>
  <c r="X989" i="14"/>
  <c r="Y989" i="14"/>
  <c r="Z989" i="14"/>
  <c r="AB989" i="14"/>
  <c r="AC989" i="14"/>
  <c r="AE989" i="14"/>
  <c r="AF989" i="14"/>
  <c r="AG989" i="14"/>
  <c r="M990" i="14"/>
  <c r="N990" i="14"/>
  <c r="O990" i="14"/>
  <c r="P990" i="14"/>
  <c r="Q990" i="14"/>
  <c r="R990" i="14"/>
  <c r="S990" i="14"/>
  <c r="U990" i="14"/>
  <c r="V990" i="14"/>
  <c r="W990" i="14"/>
  <c r="X990" i="14"/>
  <c r="Y990" i="14"/>
  <c r="Z990" i="14"/>
  <c r="AB990" i="14"/>
  <c r="AC990" i="14"/>
  <c r="AE990" i="14"/>
  <c r="AF990" i="14"/>
  <c r="AG990" i="14"/>
  <c r="M991" i="14"/>
  <c r="N991" i="14"/>
  <c r="O991" i="14"/>
  <c r="P991" i="14"/>
  <c r="Q991" i="14"/>
  <c r="R991" i="14"/>
  <c r="S991" i="14"/>
  <c r="U991" i="14"/>
  <c r="V991" i="14"/>
  <c r="W991" i="14"/>
  <c r="X991" i="14"/>
  <c r="Y991" i="14"/>
  <c r="Z991" i="14"/>
  <c r="AB991" i="14"/>
  <c r="AC991" i="14"/>
  <c r="AE991" i="14"/>
  <c r="AF991" i="14"/>
  <c r="AG991" i="14"/>
  <c r="M992" i="14"/>
  <c r="N992" i="14"/>
  <c r="O992" i="14"/>
  <c r="P992" i="14"/>
  <c r="Q992" i="14"/>
  <c r="R992" i="14"/>
  <c r="S992" i="14"/>
  <c r="U992" i="14"/>
  <c r="V992" i="14"/>
  <c r="W992" i="14"/>
  <c r="X992" i="14"/>
  <c r="Y992" i="14"/>
  <c r="Z992" i="14"/>
  <c r="AB992" i="14"/>
  <c r="AC992" i="14"/>
  <c r="AE992" i="14"/>
  <c r="AF992" i="14"/>
  <c r="AG992" i="14"/>
  <c r="M993" i="14"/>
  <c r="N993" i="14"/>
  <c r="O993" i="14"/>
  <c r="P993" i="14"/>
  <c r="Q993" i="14"/>
  <c r="R993" i="14"/>
  <c r="S993" i="14"/>
  <c r="U993" i="14"/>
  <c r="V993" i="14"/>
  <c r="W993" i="14"/>
  <c r="X993" i="14"/>
  <c r="Y993" i="14"/>
  <c r="Z993" i="14"/>
  <c r="AB993" i="14"/>
  <c r="AC993" i="14"/>
  <c r="AE993" i="14"/>
  <c r="AF993" i="14"/>
  <c r="AG993" i="14"/>
  <c r="M994" i="14"/>
  <c r="N994" i="14"/>
  <c r="O994" i="14"/>
  <c r="P994" i="14"/>
  <c r="Q994" i="14"/>
  <c r="R994" i="14"/>
  <c r="S994" i="14"/>
  <c r="U994" i="14"/>
  <c r="V994" i="14"/>
  <c r="W994" i="14"/>
  <c r="X994" i="14"/>
  <c r="Y994" i="14"/>
  <c r="Z994" i="14"/>
  <c r="AB994" i="14"/>
  <c r="AC994" i="14"/>
  <c r="AE994" i="14"/>
  <c r="AF994" i="14"/>
  <c r="AG994" i="14"/>
  <c r="M995" i="14"/>
  <c r="N995" i="14"/>
  <c r="O995" i="14"/>
  <c r="P995" i="14"/>
  <c r="Q995" i="14"/>
  <c r="R995" i="14"/>
  <c r="S995" i="14"/>
  <c r="U995" i="14"/>
  <c r="V995" i="14"/>
  <c r="W995" i="14"/>
  <c r="X995" i="14"/>
  <c r="Y995" i="14"/>
  <c r="Z995" i="14"/>
  <c r="AB995" i="14"/>
  <c r="AC995" i="14"/>
  <c r="AE995" i="14"/>
  <c r="AF995" i="14"/>
  <c r="AG995" i="14"/>
  <c r="M996" i="14"/>
  <c r="N996" i="14"/>
  <c r="O996" i="14"/>
  <c r="P996" i="14"/>
  <c r="Q996" i="14"/>
  <c r="R996" i="14"/>
  <c r="S996" i="14"/>
  <c r="U996" i="14"/>
  <c r="V996" i="14"/>
  <c r="W996" i="14"/>
  <c r="X996" i="14"/>
  <c r="Y996" i="14"/>
  <c r="Z996" i="14"/>
  <c r="AB996" i="14"/>
  <c r="AC996" i="14"/>
  <c r="AE996" i="14"/>
  <c r="AF996" i="14"/>
  <c r="AG996" i="14"/>
  <c r="M997" i="14"/>
  <c r="N997" i="14"/>
  <c r="O997" i="14"/>
  <c r="P997" i="14"/>
  <c r="Q997" i="14"/>
  <c r="R997" i="14"/>
  <c r="S997" i="14"/>
  <c r="U997" i="14"/>
  <c r="V997" i="14"/>
  <c r="W997" i="14"/>
  <c r="X997" i="14"/>
  <c r="Y997" i="14"/>
  <c r="Z997" i="14"/>
  <c r="AB997" i="14"/>
  <c r="AC997" i="14"/>
  <c r="AE997" i="14"/>
  <c r="AF997" i="14"/>
  <c r="AG997" i="14"/>
  <c r="M998" i="14"/>
  <c r="N998" i="14"/>
  <c r="O998" i="14"/>
  <c r="P998" i="14"/>
  <c r="Q998" i="14"/>
  <c r="R998" i="14"/>
  <c r="S998" i="14"/>
  <c r="U998" i="14"/>
  <c r="V998" i="14"/>
  <c r="W998" i="14"/>
  <c r="X998" i="14"/>
  <c r="Y998" i="14"/>
  <c r="Z998" i="14"/>
  <c r="AB998" i="14"/>
  <c r="AC998" i="14"/>
  <c r="AE998" i="14"/>
  <c r="AF998" i="14"/>
  <c r="AG998" i="14"/>
  <c r="D999" i="14"/>
  <c r="I999" i="14"/>
  <c r="N999" i="14"/>
  <c r="O999" i="14"/>
  <c r="P999" i="14"/>
  <c r="Q999" i="14"/>
  <c r="R999" i="14"/>
  <c r="S999" i="14"/>
  <c r="U999" i="14"/>
  <c r="V999" i="14"/>
  <c r="W999" i="14"/>
  <c r="X999" i="14"/>
  <c r="Y999" i="14"/>
  <c r="Z999" i="14"/>
  <c r="AE999" i="14"/>
  <c r="AF999" i="14"/>
  <c r="AG999" i="14"/>
  <c r="AE1000" i="14"/>
  <c r="AF1000" i="14"/>
  <c r="AG1000" i="14"/>
  <c r="C1001" i="14"/>
  <c r="N1001" i="14"/>
  <c r="O1001" i="14"/>
  <c r="P1001" i="14"/>
  <c r="Q1001" i="14"/>
  <c r="R1001" i="14"/>
  <c r="S1001" i="14"/>
  <c r="U1001" i="14"/>
  <c r="V1001" i="14"/>
  <c r="W1001" i="14"/>
  <c r="X1001" i="14"/>
  <c r="Y1001" i="14"/>
  <c r="Z1001" i="14"/>
  <c r="AB1001" i="14"/>
  <c r="AC1001" i="14"/>
  <c r="AE1001" i="14"/>
  <c r="AF1001" i="14"/>
  <c r="AG1001" i="14"/>
  <c r="C1002" i="14"/>
  <c r="M1002" i="14"/>
  <c r="N1002" i="14"/>
  <c r="O1002" i="14"/>
  <c r="P1002" i="14"/>
  <c r="Q1002" i="14"/>
  <c r="R1002" i="14"/>
  <c r="S1002" i="14"/>
  <c r="U1002" i="14"/>
  <c r="V1002" i="14"/>
  <c r="W1002" i="14"/>
  <c r="X1002" i="14"/>
  <c r="Y1002" i="14"/>
  <c r="Z1002" i="14"/>
  <c r="AB1002" i="14"/>
  <c r="AC1002" i="14"/>
  <c r="AE1002" i="14"/>
  <c r="AF1002" i="14"/>
  <c r="AG1002" i="14"/>
  <c r="C1003" i="14"/>
  <c r="M1003" i="14"/>
  <c r="N1003" i="14"/>
  <c r="O1003" i="14"/>
  <c r="P1003" i="14"/>
  <c r="Q1003" i="14"/>
  <c r="R1003" i="14"/>
  <c r="S1003" i="14"/>
  <c r="U1003" i="14"/>
  <c r="V1003" i="14"/>
  <c r="W1003" i="14"/>
  <c r="X1003" i="14"/>
  <c r="Y1003" i="14"/>
  <c r="Z1003" i="14"/>
  <c r="AB1003" i="14"/>
  <c r="AC1003" i="14"/>
  <c r="AE1003" i="14"/>
  <c r="AF1003" i="14"/>
  <c r="AG1003" i="14"/>
  <c r="C1004" i="14"/>
  <c r="M1004" i="14"/>
  <c r="N1004" i="14"/>
  <c r="O1004" i="14"/>
  <c r="P1004" i="14"/>
  <c r="Q1004" i="14"/>
  <c r="R1004" i="14"/>
  <c r="S1004" i="14"/>
  <c r="U1004" i="14"/>
  <c r="V1004" i="14"/>
  <c r="W1004" i="14"/>
  <c r="X1004" i="14"/>
  <c r="Y1004" i="14"/>
  <c r="Z1004" i="14"/>
  <c r="AB1004" i="14"/>
  <c r="AC1004" i="14"/>
  <c r="AE1004" i="14"/>
  <c r="AF1004" i="14"/>
  <c r="AG1004" i="14"/>
  <c r="C1005" i="14"/>
  <c r="M1005" i="14"/>
  <c r="N1005" i="14"/>
  <c r="O1005" i="14"/>
  <c r="P1005" i="14"/>
  <c r="Q1005" i="14"/>
  <c r="R1005" i="14"/>
  <c r="S1005" i="14"/>
  <c r="U1005" i="14"/>
  <c r="V1005" i="14"/>
  <c r="W1005" i="14"/>
  <c r="X1005" i="14"/>
  <c r="Y1005" i="14"/>
  <c r="Z1005" i="14"/>
  <c r="AB1005" i="14"/>
  <c r="AC1005" i="14"/>
  <c r="AE1005" i="14"/>
  <c r="AF1005" i="14"/>
  <c r="AG1005" i="14"/>
  <c r="C1006" i="14"/>
  <c r="M1006" i="14"/>
  <c r="N1006" i="14"/>
  <c r="O1006" i="14"/>
  <c r="P1006" i="14"/>
  <c r="Q1006" i="14"/>
  <c r="R1006" i="14"/>
  <c r="S1006" i="14"/>
  <c r="U1006" i="14"/>
  <c r="V1006" i="14"/>
  <c r="W1006" i="14"/>
  <c r="X1006" i="14"/>
  <c r="Y1006" i="14"/>
  <c r="Z1006" i="14"/>
  <c r="AB1006" i="14"/>
  <c r="AC1006" i="14"/>
  <c r="AE1006" i="14"/>
  <c r="AF1006" i="14"/>
  <c r="AG1006" i="14"/>
  <c r="C1007" i="14"/>
  <c r="M1007" i="14"/>
  <c r="N1007" i="14"/>
  <c r="O1007" i="14"/>
  <c r="P1007" i="14"/>
  <c r="Q1007" i="14"/>
  <c r="R1007" i="14"/>
  <c r="S1007" i="14"/>
  <c r="U1007" i="14"/>
  <c r="V1007" i="14"/>
  <c r="W1007" i="14"/>
  <c r="X1007" i="14"/>
  <c r="Y1007" i="14"/>
  <c r="Z1007" i="14"/>
  <c r="AB1007" i="14"/>
  <c r="AC1007" i="14"/>
  <c r="AE1007" i="14"/>
  <c r="AF1007" i="14"/>
  <c r="AG1007" i="14"/>
  <c r="C1008" i="14"/>
  <c r="M1008" i="14"/>
  <c r="N1008" i="14"/>
  <c r="O1008" i="14"/>
  <c r="P1008" i="14"/>
  <c r="Q1008" i="14"/>
  <c r="R1008" i="14"/>
  <c r="S1008" i="14"/>
  <c r="U1008" i="14"/>
  <c r="V1008" i="14"/>
  <c r="W1008" i="14"/>
  <c r="X1008" i="14"/>
  <c r="Y1008" i="14"/>
  <c r="Z1008" i="14"/>
  <c r="AB1008" i="14"/>
  <c r="AC1008" i="14"/>
  <c r="AE1008" i="14"/>
  <c r="AF1008" i="14"/>
  <c r="AG1008" i="14"/>
  <c r="C1009" i="14"/>
  <c r="M1009" i="14"/>
  <c r="N1009" i="14"/>
  <c r="O1009" i="14"/>
  <c r="P1009" i="14"/>
  <c r="Q1009" i="14"/>
  <c r="R1009" i="14"/>
  <c r="S1009" i="14"/>
  <c r="U1009" i="14"/>
  <c r="V1009" i="14"/>
  <c r="W1009" i="14"/>
  <c r="X1009" i="14"/>
  <c r="Y1009" i="14"/>
  <c r="Z1009" i="14"/>
  <c r="AB1009" i="14"/>
  <c r="AC1009" i="14"/>
  <c r="AE1009" i="14"/>
  <c r="AF1009" i="14"/>
  <c r="AG1009" i="14"/>
  <c r="C1010" i="14"/>
  <c r="M1010" i="14"/>
  <c r="N1010" i="14"/>
  <c r="O1010" i="14"/>
  <c r="P1010" i="14"/>
  <c r="Q1010" i="14"/>
  <c r="R1010" i="14"/>
  <c r="S1010" i="14"/>
  <c r="U1010" i="14"/>
  <c r="V1010" i="14"/>
  <c r="W1010" i="14"/>
  <c r="X1010" i="14"/>
  <c r="Y1010" i="14"/>
  <c r="Z1010" i="14"/>
  <c r="AB1010" i="14"/>
  <c r="AC1010" i="14"/>
  <c r="AE1010" i="14"/>
  <c r="AF1010" i="14"/>
  <c r="AG1010" i="14"/>
  <c r="C1011" i="14"/>
  <c r="M1011" i="14"/>
  <c r="N1011" i="14"/>
  <c r="O1011" i="14"/>
  <c r="P1011" i="14"/>
  <c r="Q1011" i="14"/>
  <c r="R1011" i="14"/>
  <c r="S1011" i="14"/>
  <c r="U1011" i="14"/>
  <c r="V1011" i="14"/>
  <c r="W1011" i="14"/>
  <c r="X1011" i="14"/>
  <c r="Y1011" i="14"/>
  <c r="Z1011" i="14"/>
  <c r="AB1011" i="14"/>
  <c r="AC1011" i="14"/>
  <c r="AE1011" i="14"/>
  <c r="AF1011" i="14"/>
  <c r="AG1011" i="14"/>
  <c r="M1012" i="14"/>
  <c r="N1012" i="14"/>
  <c r="O1012" i="14"/>
  <c r="P1012" i="14"/>
  <c r="Q1012" i="14"/>
  <c r="R1012" i="14"/>
  <c r="S1012" i="14"/>
  <c r="U1012" i="14"/>
  <c r="V1012" i="14"/>
  <c r="W1012" i="14"/>
  <c r="X1012" i="14"/>
  <c r="Y1012" i="14"/>
  <c r="Z1012" i="14"/>
  <c r="AB1012" i="14"/>
  <c r="AC1012" i="14"/>
  <c r="AE1012" i="14"/>
  <c r="AF1012" i="14"/>
  <c r="AG1012" i="14"/>
  <c r="M1013" i="14"/>
  <c r="N1013" i="14"/>
  <c r="O1013" i="14"/>
  <c r="P1013" i="14"/>
  <c r="Q1013" i="14"/>
  <c r="R1013" i="14"/>
  <c r="S1013" i="14"/>
  <c r="U1013" i="14"/>
  <c r="V1013" i="14"/>
  <c r="W1013" i="14"/>
  <c r="X1013" i="14"/>
  <c r="Y1013" i="14"/>
  <c r="Z1013" i="14"/>
  <c r="AB1013" i="14"/>
  <c r="AC1013" i="14"/>
  <c r="AE1013" i="14"/>
  <c r="AF1013" i="14"/>
  <c r="AG1013" i="14"/>
  <c r="M1014" i="14"/>
  <c r="N1014" i="14"/>
  <c r="O1014" i="14"/>
  <c r="P1014" i="14"/>
  <c r="Q1014" i="14"/>
  <c r="R1014" i="14"/>
  <c r="S1014" i="14"/>
  <c r="U1014" i="14"/>
  <c r="V1014" i="14"/>
  <c r="W1014" i="14"/>
  <c r="X1014" i="14"/>
  <c r="Y1014" i="14"/>
  <c r="Z1014" i="14"/>
  <c r="AB1014" i="14"/>
  <c r="AC1014" i="14"/>
  <c r="AE1014" i="14"/>
  <c r="AF1014" i="14"/>
  <c r="AG1014" i="14"/>
  <c r="M1015" i="14"/>
  <c r="N1015" i="14"/>
  <c r="O1015" i="14"/>
  <c r="P1015" i="14"/>
  <c r="Q1015" i="14"/>
  <c r="R1015" i="14"/>
  <c r="S1015" i="14"/>
  <c r="U1015" i="14"/>
  <c r="V1015" i="14"/>
  <c r="W1015" i="14"/>
  <c r="X1015" i="14"/>
  <c r="Y1015" i="14"/>
  <c r="Z1015" i="14"/>
  <c r="AB1015" i="14"/>
  <c r="AC1015" i="14"/>
  <c r="AE1015" i="14"/>
  <c r="AF1015" i="14"/>
  <c r="AG1015" i="14"/>
  <c r="M1016" i="14"/>
  <c r="N1016" i="14"/>
  <c r="O1016" i="14"/>
  <c r="P1016" i="14"/>
  <c r="Q1016" i="14"/>
  <c r="R1016" i="14"/>
  <c r="S1016" i="14"/>
  <c r="U1016" i="14"/>
  <c r="V1016" i="14"/>
  <c r="W1016" i="14"/>
  <c r="X1016" i="14"/>
  <c r="Y1016" i="14"/>
  <c r="Z1016" i="14"/>
  <c r="AB1016" i="14"/>
  <c r="AC1016" i="14"/>
  <c r="AE1016" i="14"/>
  <c r="AF1016" i="14"/>
  <c r="AG1016" i="14"/>
  <c r="M1017" i="14"/>
  <c r="N1017" i="14"/>
  <c r="O1017" i="14"/>
  <c r="P1017" i="14"/>
  <c r="Q1017" i="14"/>
  <c r="R1017" i="14"/>
  <c r="S1017" i="14"/>
  <c r="U1017" i="14"/>
  <c r="V1017" i="14"/>
  <c r="W1017" i="14"/>
  <c r="X1017" i="14"/>
  <c r="Y1017" i="14"/>
  <c r="Z1017" i="14"/>
  <c r="AB1017" i="14"/>
  <c r="AC1017" i="14"/>
  <c r="AE1017" i="14"/>
  <c r="AF1017" i="14"/>
  <c r="AG1017" i="14"/>
  <c r="M1018" i="14"/>
  <c r="N1018" i="14"/>
  <c r="O1018" i="14"/>
  <c r="P1018" i="14"/>
  <c r="Q1018" i="14"/>
  <c r="R1018" i="14"/>
  <c r="S1018" i="14"/>
  <c r="U1018" i="14"/>
  <c r="V1018" i="14"/>
  <c r="W1018" i="14"/>
  <c r="X1018" i="14"/>
  <c r="Y1018" i="14"/>
  <c r="Z1018" i="14"/>
  <c r="AB1018" i="14"/>
  <c r="AC1018" i="14"/>
  <c r="AE1018" i="14"/>
  <c r="AF1018" i="14"/>
  <c r="AG1018" i="14"/>
  <c r="M1019" i="14"/>
  <c r="N1019" i="14"/>
  <c r="O1019" i="14"/>
  <c r="P1019" i="14"/>
  <c r="Q1019" i="14"/>
  <c r="R1019" i="14"/>
  <c r="S1019" i="14"/>
  <c r="U1019" i="14"/>
  <c r="V1019" i="14"/>
  <c r="W1019" i="14"/>
  <c r="X1019" i="14"/>
  <c r="Y1019" i="14"/>
  <c r="Z1019" i="14"/>
  <c r="AB1019" i="14"/>
  <c r="AC1019" i="14"/>
  <c r="AE1019" i="14"/>
  <c r="AF1019" i="14"/>
  <c r="AG1019" i="14"/>
  <c r="M1020" i="14"/>
  <c r="N1020" i="14"/>
  <c r="O1020" i="14"/>
  <c r="P1020" i="14"/>
  <c r="Q1020" i="14"/>
  <c r="R1020" i="14"/>
  <c r="S1020" i="14"/>
  <c r="U1020" i="14"/>
  <c r="V1020" i="14"/>
  <c r="W1020" i="14"/>
  <c r="X1020" i="14"/>
  <c r="Y1020" i="14"/>
  <c r="Z1020" i="14"/>
  <c r="AB1020" i="14"/>
  <c r="AC1020" i="14"/>
  <c r="AE1020" i="14"/>
  <c r="AF1020" i="14"/>
  <c r="AG1020" i="14"/>
  <c r="M1021" i="14"/>
  <c r="N1021" i="14"/>
  <c r="O1021" i="14"/>
  <c r="P1021" i="14"/>
  <c r="Q1021" i="14"/>
  <c r="R1021" i="14"/>
  <c r="S1021" i="14"/>
  <c r="U1021" i="14"/>
  <c r="V1021" i="14"/>
  <c r="W1021" i="14"/>
  <c r="X1021" i="14"/>
  <c r="Y1021" i="14"/>
  <c r="Z1021" i="14"/>
  <c r="AB1021" i="14"/>
  <c r="AC1021" i="14"/>
  <c r="AE1021" i="14"/>
  <c r="AF1021" i="14"/>
  <c r="AG1021" i="14"/>
  <c r="M1022" i="14"/>
  <c r="N1022" i="14"/>
  <c r="O1022" i="14"/>
  <c r="P1022" i="14"/>
  <c r="Q1022" i="14"/>
  <c r="R1022" i="14"/>
  <c r="S1022" i="14"/>
  <c r="U1022" i="14"/>
  <c r="V1022" i="14"/>
  <c r="W1022" i="14"/>
  <c r="X1022" i="14"/>
  <c r="Y1022" i="14"/>
  <c r="Z1022" i="14"/>
  <c r="AB1022" i="14"/>
  <c r="AC1022" i="14"/>
  <c r="AE1022" i="14"/>
  <c r="AF1022" i="14"/>
  <c r="AG1022" i="14"/>
  <c r="M1023" i="14"/>
  <c r="N1023" i="14"/>
  <c r="O1023" i="14"/>
  <c r="P1023" i="14"/>
  <c r="Q1023" i="14"/>
  <c r="R1023" i="14"/>
  <c r="S1023" i="14"/>
  <c r="U1023" i="14"/>
  <c r="V1023" i="14"/>
  <c r="W1023" i="14"/>
  <c r="X1023" i="14"/>
  <c r="Y1023" i="14"/>
  <c r="Z1023" i="14"/>
  <c r="AB1023" i="14"/>
  <c r="AC1023" i="14"/>
  <c r="AE1023" i="14"/>
  <c r="AF1023" i="14"/>
  <c r="AG1023" i="14"/>
  <c r="M1024" i="14"/>
  <c r="N1024" i="14"/>
  <c r="O1024" i="14"/>
  <c r="P1024" i="14"/>
  <c r="Q1024" i="14"/>
  <c r="R1024" i="14"/>
  <c r="S1024" i="14"/>
  <c r="U1024" i="14"/>
  <c r="V1024" i="14"/>
  <c r="W1024" i="14"/>
  <c r="X1024" i="14"/>
  <c r="Y1024" i="14"/>
  <c r="Z1024" i="14"/>
  <c r="AB1024" i="14"/>
  <c r="AC1024" i="14"/>
  <c r="AE1024" i="14"/>
  <c r="AF1024" i="14"/>
  <c r="AG1024" i="14"/>
  <c r="M1025" i="14"/>
  <c r="N1025" i="14"/>
  <c r="O1025" i="14"/>
  <c r="P1025" i="14"/>
  <c r="Q1025" i="14"/>
  <c r="R1025" i="14"/>
  <c r="S1025" i="14"/>
  <c r="U1025" i="14"/>
  <c r="V1025" i="14"/>
  <c r="W1025" i="14"/>
  <c r="X1025" i="14"/>
  <c r="Y1025" i="14"/>
  <c r="Z1025" i="14"/>
  <c r="AB1025" i="14"/>
  <c r="AC1025" i="14"/>
  <c r="AE1025" i="14"/>
  <c r="AF1025" i="14"/>
  <c r="AG1025" i="14"/>
  <c r="M1026" i="14"/>
  <c r="N1026" i="14"/>
  <c r="O1026" i="14"/>
  <c r="P1026" i="14"/>
  <c r="Q1026" i="14"/>
  <c r="R1026" i="14"/>
  <c r="S1026" i="14"/>
  <c r="U1026" i="14"/>
  <c r="V1026" i="14"/>
  <c r="W1026" i="14"/>
  <c r="X1026" i="14"/>
  <c r="Y1026" i="14"/>
  <c r="Z1026" i="14"/>
  <c r="AB1026" i="14"/>
  <c r="AC1026" i="14"/>
  <c r="AE1026" i="14"/>
  <c r="AF1026" i="14"/>
  <c r="AG1026" i="14"/>
  <c r="M1027" i="14"/>
  <c r="N1027" i="14"/>
  <c r="O1027" i="14"/>
  <c r="P1027" i="14"/>
  <c r="Q1027" i="14"/>
  <c r="R1027" i="14"/>
  <c r="S1027" i="14"/>
  <c r="U1027" i="14"/>
  <c r="V1027" i="14"/>
  <c r="W1027" i="14"/>
  <c r="X1027" i="14"/>
  <c r="Y1027" i="14"/>
  <c r="Z1027" i="14"/>
  <c r="AB1027" i="14"/>
  <c r="AC1027" i="14"/>
  <c r="AE1027" i="14"/>
  <c r="AF1027" i="14"/>
  <c r="AG1027" i="14"/>
  <c r="M1028" i="14"/>
  <c r="N1028" i="14"/>
  <c r="O1028" i="14"/>
  <c r="P1028" i="14"/>
  <c r="Q1028" i="14"/>
  <c r="R1028" i="14"/>
  <c r="S1028" i="14"/>
  <c r="U1028" i="14"/>
  <c r="V1028" i="14"/>
  <c r="W1028" i="14"/>
  <c r="X1028" i="14"/>
  <c r="Y1028" i="14"/>
  <c r="Z1028" i="14"/>
  <c r="AB1028" i="14"/>
  <c r="AC1028" i="14"/>
  <c r="AE1028" i="14"/>
  <c r="AF1028" i="14"/>
  <c r="AG1028" i="14"/>
  <c r="M1029" i="14"/>
  <c r="N1029" i="14"/>
  <c r="O1029" i="14"/>
  <c r="P1029" i="14"/>
  <c r="Q1029" i="14"/>
  <c r="R1029" i="14"/>
  <c r="S1029" i="14"/>
  <c r="U1029" i="14"/>
  <c r="V1029" i="14"/>
  <c r="W1029" i="14"/>
  <c r="X1029" i="14"/>
  <c r="Y1029" i="14"/>
  <c r="Z1029" i="14"/>
  <c r="AB1029" i="14"/>
  <c r="AC1029" i="14"/>
  <c r="AE1029" i="14"/>
  <c r="AF1029" i="14"/>
  <c r="AG1029" i="14"/>
  <c r="M1030" i="14"/>
  <c r="N1030" i="14"/>
  <c r="O1030" i="14"/>
  <c r="P1030" i="14"/>
  <c r="Q1030" i="14"/>
  <c r="R1030" i="14"/>
  <c r="S1030" i="14"/>
  <c r="U1030" i="14"/>
  <c r="V1030" i="14"/>
  <c r="W1030" i="14"/>
  <c r="X1030" i="14"/>
  <c r="Y1030" i="14"/>
  <c r="Z1030" i="14"/>
  <c r="AB1030" i="14"/>
  <c r="AC1030" i="14"/>
  <c r="AE1030" i="14"/>
  <c r="AF1030" i="14"/>
  <c r="AG1030" i="14"/>
  <c r="M1031" i="14"/>
  <c r="N1031" i="14"/>
  <c r="O1031" i="14"/>
  <c r="P1031" i="14"/>
  <c r="Q1031" i="14"/>
  <c r="R1031" i="14"/>
  <c r="S1031" i="14"/>
  <c r="U1031" i="14"/>
  <c r="V1031" i="14"/>
  <c r="W1031" i="14"/>
  <c r="X1031" i="14"/>
  <c r="Y1031" i="14"/>
  <c r="Z1031" i="14"/>
  <c r="AB1031" i="14"/>
  <c r="AC1031" i="14"/>
  <c r="AE1031" i="14"/>
  <c r="AF1031" i="14"/>
  <c r="AG1031" i="14"/>
  <c r="M1032" i="14"/>
  <c r="N1032" i="14"/>
  <c r="O1032" i="14"/>
  <c r="P1032" i="14"/>
  <c r="Q1032" i="14"/>
  <c r="R1032" i="14"/>
  <c r="S1032" i="14"/>
  <c r="U1032" i="14"/>
  <c r="V1032" i="14"/>
  <c r="W1032" i="14"/>
  <c r="X1032" i="14"/>
  <c r="Y1032" i="14"/>
  <c r="Z1032" i="14"/>
  <c r="AB1032" i="14"/>
  <c r="AC1032" i="14"/>
  <c r="AE1032" i="14"/>
  <c r="AF1032" i="14"/>
  <c r="AG1032" i="14"/>
  <c r="M1033" i="14"/>
  <c r="N1033" i="14"/>
  <c r="O1033" i="14"/>
  <c r="P1033" i="14"/>
  <c r="Q1033" i="14"/>
  <c r="R1033" i="14"/>
  <c r="S1033" i="14"/>
  <c r="U1033" i="14"/>
  <c r="V1033" i="14"/>
  <c r="W1033" i="14"/>
  <c r="X1033" i="14"/>
  <c r="Y1033" i="14"/>
  <c r="Z1033" i="14"/>
  <c r="AB1033" i="14"/>
  <c r="AC1033" i="14"/>
  <c r="AE1033" i="14"/>
  <c r="AF1033" i="14"/>
  <c r="AG1033" i="14"/>
  <c r="M1034" i="14"/>
  <c r="N1034" i="14"/>
  <c r="O1034" i="14"/>
  <c r="P1034" i="14"/>
  <c r="Q1034" i="14"/>
  <c r="R1034" i="14"/>
  <c r="S1034" i="14"/>
  <c r="U1034" i="14"/>
  <c r="V1034" i="14"/>
  <c r="W1034" i="14"/>
  <c r="X1034" i="14"/>
  <c r="Y1034" i="14"/>
  <c r="Z1034" i="14"/>
  <c r="AB1034" i="14"/>
  <c r="AC1034" i="14"/>
  <c r="AE1034" i="14"/>
  <c r="AF1034" i="14"/>
  <c r="AG1034" i="14"/>
  <c r="M1035" i="14"/>
  <c r="N1035" i="14"/>
  <c r="O1035" i="14"/>
  <c r="P1035" i="14"/>
  <c r="Q1035" i="14"/>
  <c r="R1035" i="14"/>
  <c r="S1035" i="14"/>
  <c r="U1035" i="14"/>
  <c r="V1035" i="14"/>
  <c r="W1035" i="14"/>
  <c r="X1035" i="14"/>
  <c r="Y1035" i="14"/>
  <c r="Z1035" i="14"/>
  <c r="AB1035" i="14"/>
  <c r="AC1035" i="14"/>
  <c r="AE1035" i="14"/>
  <c r="AF1035" i="14"/>
  <c r="AG1035" i="14"/>
  <c r="M1036" i="14"/>
  <c r="N1036" i="14"/>
  <c r="O1036" i="14"/>
  <c r="P1036" i="14"/>
  <c r="Q1036" i="14"/>
  <c r="R1036" i="14"/>
  <c r="S1036" i="14"/>
  <c r="U1036" i="14"/>
  <c r="V1036" i="14"/>
  <c r="W1036" i="14"/>
  <c r="X1036" i="14"/>
  <c r="Y1036" i="14"/>
  <c r="Z1036" i="14"/>
  <c r="AB1036" i="14"/>
  <c r="AC1036" i="14"/>
  <c r="AE1036" i="14"/>
  <c r="AF1036" i="14"/>
  <c r="AG1036" i="14"/>
  <c r="D1037" i="14"/>
  <c r="I1037" i="14"/>
  <c r="N1037" i="14"/>
  <c r="O1037" i="14"/>
  <c r="P1037" i="14"/>
  <c r="Q1037" i="14"/>
  <c r="R1037" i="14"/>
  <c r="S1037" i="14"/>
  <c r="U1037" i="14"/>
  <c r="V1037" i="14"/>
  <c r="W1037" i="14"/>
  <c r="X1037" i="14"/>
  <c r="Y1037" i="14"/>
  <c r="Z1037" i="14"/>
  <c r="AE1037" i="14"/>
  <c r="AF1037" i="14"/>
  <c r="AG1037" i="14"/>
  <c r="AE1038" i="14"/>
  <c r="AF1038" i="14"/>
  <c r="AG1038" i="14"/>
  <c r="C1039" i="14"/>
  <c r="N1039" i="14"/>
  <c r="O1039" i="14"/>
  <c r="P1039" i="14"/>
  <c r="Q1039" i="14"/>
  <c r="R1039" i="14"/>
  <c r="S1039" i="14"/>
  <c r="U1039" i="14"/>
  <c r="V1039" i="14"/>
  <c r="W1039" i="14"/>
  <c r="X1039" i="14"/>
  <c r="Y1039" i="14"/>
  <c r="Z1039" i="14"/>
  <c r="AB1039" i="14"/>
  <c r="AC1039" i="14"/>
  <c r="AE1039" i="14"/>
  <c r="AF1039" i="14"/>
  <c r="AG1039" i="14"/>
  <c r="C1040" i="14"/>
  <c r="M1040" i="14"/>
  <c r="N1040" i="14"/>
  <c r="O1040" i="14"/>
  <c r="P1040" i="14"/>
  <c r="Q1040" i="14"/>
  <c r="R1040" i="14"/>
  <c r="S1040" i="14"/>
  <c r="U1040" i="14"/>
  <c r="V1040" i="14"/>
  <c r="W1040" i="14"/>
  <c r="X1040" i="14"/>
  <c r="Y1040" i="14"/>
  <c r="Z1040" i="14"/>
  <c r="AB1040" i="14"/>
  <c r="AC1040" i="14"/>
  <c r="AE1040" i="14"/>
  <c r="AF1040" i="14"/>
  <c r="AG1040" i="14"/>
  <c r="C1041" i="14"/>
  <c r="M1041" i="14"/>
  <c r="N1041" i="14"/>
  <c r="O1041" i="14"/>
  <c r="P1041" i="14"/>
  <c r="Q1041" i="14"/>
  <c r="R1041" i="14"/>
  <c r="S1041" i="14"/>
  <c r="U1041" i="14"/>
  <c r="V1041" i="14"/>
  <c r="W1041" i="14"/>
  <c r="X1041" i="14"/>
  <c r="Y1041" i="14"/>
  <c r="Z1041" i="14"/>
  <c r="AB1041" i="14"/>
  <c r="AC1041" i="14"/>
  <c r="AE1041" i="14"/>
  <c r="AF1041" i="14"/>
  <c r="AG1041" i="14"/>
  <c r="C1042" i="14"/>
  <c r="M1042" i="14"/>
  <c r="N1042" i="14"/>
  <c r="O1042" i="14"/>
  <c r="P1042" i="14"/>
  <c r="Q1042" i="14"/>
  <c r="R1042" i="14"/>
  <c r="S1042" i="14"/>
  <c r="U1042" i="14"/>
  <c r="V1042" i="14"/>
  <c r="W1042" i="14"/>
  <c r="X1042" i="14"/>
  <c r="Y1042" i="14"/>
  <c r="Z1042" i="14"/>
  <c r="AB1042" i="14"/>
  <c r="AC1042" i="14"/>
  <c r="AE1042" i="14"/>
  <c r="AF1042" i="14"/>
  <c r="AG1042" i="14"/>
  <c r="C1043" i="14"/>
  <c r="M1043" i="14"/>
  <c r="N1043" i="14"/>
  <c r="O1043" i="14"/>
  <c r="P1043" i="14"/>
  <c r="Q1043" i="14"/>
  <c r="R1043" i="14"/>
  <c r="S1043" i="14"/>
  <c r="U1043" i="14"/>
  <c r="V1043" i="14"/>
  <c r="W1043" i="14"/>
  <c r="X1043" i="14"/>
  <c r="Y1043" i="14"/>
  <c r="Z1043" i="14"/>
  <c r="AB1043" i="14"/>
  <c r="AC1043" i="14"/>
  <c r="AE1043" i="14"/>
  <c r="AF1043" i="14"/>
  <c r="AG1043" i="14"/>
  <c r="C1044" i="14"/>
  <c r="M1044" i="14"/>
  <c r="N1044" i="14"/>
  <c r="O1044" i="14"/>
  <c r="P1044" i="14"/>
  <c r="Q1044" i="14"/>
  <c r="R1044" i="14"/>
  <c r="S1044" i="14"/>
  <c r="U1044" i="14"/>
  <c r="V1044" i="14"/>
  <c r="W1044" i="14"/>
  <c r="X1044" i="14"/>
  <c r="Y1044" i="14"/>
  <c r="Z1044" i="14"/>
  <c r="AB1044" i="14"/>
  <c r="AC1044" i="14"/>
  <c r="AE1044" i="14"/>
  <c r="AF1044" i="14"/>
  <c r="AG1044" i="14"/>
  <c r="C1045" i="14"/>
  <c r="M1045" i="14"/>
  <c r="N1045" i="14"/>
  <c r="O1045" i="14"/>
  <c r="P1045" i="14"/>
  <c r="Q1045" i="14"/>
  <c r="R1045" i="14"/>
  <c r="S1045" i="14"/>
  <c r="U1045" i="14"/>
  <c r="V1045" i="14"/>
  <c r="W1045" i="14"/>
  <c r="X1045" i="14"/>
  <c r="Y1045" i="14"/>
  <c r="Z1045" i="14"/>
  <c r="AB1045" i="14"/>
  <c r="AC1045" i="14"/>
  <c r="AE1045" i="14"/>
  <c r="AF1045" i="14"/>
  <c r="AG1045" i="14"/>
  <c r="C1046" i="14"/>
  <c r="M1046" i="14"/>
  <c r="N1046" i="14"/>
  <c r="O1046" i="14"/>
  <c r="P1046" i="14"/>
  <c r="Q1046" i="14"/>
  <c r="R1046" i="14"/>
  <c r="S1046" i="14"/>
  <c r="U1046" i="14"/>
  <c r="V1046" i="14"/>
  <c r="W1046" i="14"/>
  <c r="X1046" i="14"/>
  <c r="Y1046" i="14"/>
  <c r="Z1046" i="14"/>
  <c r="AB1046" i="14"/>
  <c r="AC1046" i="14"/>
  <c r="AE1046" i="14"/>
  <c r="AF1046" i="14"/>
  <c r="AG1046" i="14"/>
  <c r="C1047" i="14"/>
  <c r="M1047" i="14"/>
  <c r="N1047" i="14"/>
  <c r="O1047" i="14"/>
  <c r="P1047" i="14"/>
  <c r="Q1047" i="14"/>
  <c r="R1047" i="14"/>
  <c r="S1047" i="14"/>
  <c r="U1047" i="14"/>
  <c r="V1047" i="14"/>
  <c r="W1047" i="14"/>
  <c r="X1047" i="14"/>
  <c r="Y1047" i="14"/>
  <c r="Z1047" i="14"/>
  <c r="AB1047" i="14"/>
  <c r="AC1047" i="14"/>
  <c r="AE1047" i="14"/>
  <c r="AF1047" i="14"/>
  <c r="AG1047" i="14"/>
  <c r="C1048" i="14"/>
  <c r="M1048" i="14"/>
  <c r="N1048" i="14"/>
  <c r="O1048" i="14"/>
  <c r="P1048" i="14"/>
  <c r="Q1048" i="14"/>
  <c r="R1048" i="14"/>
  <c r="S1048" i="14"/>
  <c r="U1048" i="14"/>
  <c r="V1048" i="14"/>
  <c r="W1048" i="14"/>
  <c r="X1048" i="14"/>
  <c r="Y1048" i="14"/>
  <c r="Z1048" i="14"/>
  <c r="AB1048" i="14"/>
  <c r="AC1048" i="14"/>
  <c r="AE1048" i="14"/>
  <c r="AF1048" i="14"/>
  <c r="AG1048" i="14"/>
  <c r="C1049" i="14"/>
  <c r="M1049" i="14"/>
  <c r="N1049" i="14"/>
  <c r="O1049" i="14"/>
  <c r="P1049" i="14"/>
  <c r="Q1049" i="14"/>
  <c r="R1049" i="14"/>
  <c r="S1049" i="14"/>
  <c r="U1049" i="14"/>
  <c r="V1049" i="14"/>
  <c r="W1049" i="14"/>
  <c r="X1049" i="14"/>
  <c r="Y1049" i="14"/>
  <c r="Z1049" i="14"/>
  <c r="AB1049" i="14"/>
  <c r="AC1049" i="14"/>
  <c r="AE1049" i="14"/>
  <c r="AF1049" i="14"/>
  <c r="AG1049" i="14"/>
  <c r="M1050" i="14"/>
  <c r="N1050" i="14"/>
  <c r="O1050" i="14"/>
  <c r="P1050" i="14"/>
  <c r="Q1050" i="14"/>
  <c r="R1050" i="14"/>
  <c r="S1050" i="14"/>
  <c r="U1050" i="14"/>
  <c r="V1050" i="14"/>
  <c r="W1050" i="14"/>
  <c r="X1050" i="14"/>
  <c r="Y1050" i="14"/>
  <c r="Z1050" i="14"/>
  <c r="AB1050" i="14"/>
  <c r="AC1050" i="14"/>
  <c r="AE1050" i="14"/>
  <c r="AF1050" i="14"/>
  <c r="AG1050" i="14"/>
  <c r="M1051" i="14"/>
  <c r="N1051" i="14"/>
  <c r="O1051" i="14"/>
  <c r="P1051" i="14"/>
  <c r="Q1051" i="14"/>
  <c r="R1051" i="14"/>
  <c r="S1051" i="14"/>
  <c r="U1051" i="14"/>
  <c r="V1051" i="14"/>
  <c r="W1051" i="14"/>
  <c r="X1051" i="14"/>
  <c r="Y1051" i="14"/>
  <c r="Z1051" i="14"/>
  <c r="AB1051" i="14"/>
  <c r="AC1051" i="14"/>
  <c r="AE1051" i="14"/>
  <c r="AF1051" i="14"/>
  <c r="AG1051" i="14"/>
  <c r="M1052" i="14"/>
  <c r="N1052" i="14"/>
  <c r="O1052" i="14"/>
  <c r="P1052" i="14"/>
  <c r="Q1052" i="14"/>
  <c r="R1052" i="14"/>
  <c r="S1052" i="14"/>
  <c r="U1052" i="14"/>
  <c r="V1052" i="14"/>
  <c r="W1052" i="14"/>
  <c r="X1052" i="14"/>
  <c r="Y1052" i="14"/>
  <c r="Z1052" i="14"/>
  <c r="AB1052" i="14"/>
  <c r="AC1052" i="14"/>
  <c r="AE1052" i="14"/>
  <c r="AF1052" i="14"/>
  <c r="AG1052" i="14"/>
  <c r="M1053" i="14"/>
  <c r="N1053" i="14"/>
  <c r="O1053" i="14"/>
  <c r="P1053" i="14"/>
  <c r="Q1053" i="14"/>
  <c r="R1053" i="14"/>
  <c r="S1053" i="14"/>
  <c r="U1053" i="14"/>
  <c r="V1053" i="14"/>
  <c r="W1053" i="14"/>
  <c r="X1053" i="14"/>
  <c r="Y1053" i="14"/>
  <c r="Z1053" i="14"/>
  <c r="AB1053" i="14"/>
  <c r="AC1053" i="14"/>
  <c r="AE1053" i="14"/>
  <c r="AF1053" i="14"/>
  <c r="AG1053" i="14"/>
  <c r="M1054" i="14"/>
  <c r="N1054" i="14"/>
  <c r="O1054" i="14"/>
  <c r="P1054" i="14"/>
  <c r="Q1054" i="14"/>
  <c r="R1054" i="14"/>
  <c r="S1054" i="14"/>
  <c r="U1054" i="14"/>
  <c r="V1054" i="14"/>
  <c r="W1054" i="14"/>
  <c r="X1054" i="14"/>
  <c r="Y1054" i="14"/>
  <c r="Z1054" i="14"/>
  <c r="AB1054" i="14"/>
  <c r="AC1054" i="14"/>
  <c r="AE1054" i="14"/>
  <c r="AF1054" i="14"/>
  <c r="AG1054" i="14"/>
  <c r="M1055" i="14"/>
  <c r="N1055" i="14"/>
  <c r="O1055" i="14"/>
  <c r="P1055" i="14"/>
  <c r="Q1055" i="14"/>
  <c r="R1055" i="14"/>
  <c r="S1055" i="14"/>
  <c r="U1055" i="14"/>
  <c r="V1055" i="14"/>
  <c r="W1055" i="14"/>
  <c r="X1055" i="14"/>
  <c r="Y1055" i="14"/>
  <c r="Z1055" i="14"/>
  <c r="AB1055" i="14"/>
  <c r="AC1055" i="14"/>
  <c r="AE1055" i="14"/>
  <c r="AF1055" i="14"/>
  <c r="AG1055" i="14"/>
  <c r="M1056" i="14"/>
  <c r="N1056" i="14"/>
  <c r="O1056" i="14"/>
  <c r="P1056" i="14"/>
  <c r="Q1056" i="14"/>
  <c r="R1056" i="14"/>
  <c r="S1056" i="14"/>
  <c r="U1056" i="14"/>
  <c r="V1056" i="14"/>
  <c r="W1056" i="14"/>
  <c r="X1056" i="14"/>
  <c r="Y1056" i="14"/>
  <c r="Z1056" i="14"/>
  <c r="AB1056" i="14"/>
  <c r="AC1056" i="14"/>
  <c r="AE1056" i="14"/>
  <c r="AF1056" i="14"/>
  <c r="AG1056" i="14"/>
  <c r="M1057" i="14"/>
  <c r="N1057" i="14"/>
  <c r="O1057" i="14"/>
  <c r="P1057" i="14"/>
  <c r="Q1057" i="14"/>
  <c r="R1057" i="14"/>
  <c r="S1057" i="14"/>
  <c r="U1057" i="14"/>
  <c r="V1057" i="14"/>
  <c r="W1057" i="14"/>
  <c r="X1057" i="14"/>
  <c r="Y1057" i="14"/>
  <c r="Z1057" i="14"/>
  <c r="AB1057" i="14"/>
  <c r="AC1057" i="14"/>
  <c r="AE1057" i="14"/>
  <c r="AF1057" i="14"/>
  <c r="AG1057" i="14"/>
  <c r="M1058" i="14"/>
  <c r="N1058" i="14"/>
  <c r="O1058" i="14"/>
  <c r="P1058" i="14"/>
  <c r="Q1058" i="14"/>
  <c r="R1058" i="14"/>
  <c r="S1058" i="14"/>
  <c r="U1058" i="14"/>
  <c r="V1058" i="14"/>
  <c r="W1058" i="14"/>
  <c r="X1058" i="14"/>
  <c r="Y1058" i="14"/>
  <c r="Z1058" i="14"/>
  <c r="AB1058" i="14"/>
  <c r="AC1058" i="14"/>
  <c r="AE1058" i="14"/>
  <c r="AF1058" i="14"/>
  <c r="AG1058" i="14"/>
  <c r="M1059" i="14"/>
  <c r="N1059" i="14"/>
  <c r="O1059" i="14"/>
  <c r="P1059" i="14"/>
  <c r="Q1059" i="14"/>
  <c r="R1059" i="14"/>
  <c r="S1059" i="14"/>
  <c r="U1059" i="14"/>
  <c r="V1059" i="14"/>
  <c r="W1059" i="14"/>
  <c r="X1059" i="14"/>
  <c r="Y1059" i="14"/>
  <c r="Z1059" i="14"/>
  <c r="AB1059" i="14"/>
  <c r="AC1059" i="14"/>
  <c r="AE1059" i="14"/>
  <c r="AF1059" i="14"/>
  <c r="AG1059" i="14"/>
  <c r="M1060" i="14"/>
  <c r="N1060" i="14"/>
  <c r="O1060" i="14"/>
  <c r="P1060" i="14"/>
  <c r="Q1060" i="14"/>
  <c r="R1060" i="14"/>
  <c r="S1060" i="14"/>
  <c r="U1060" i="14"/>
  <c r="V1060" i="14"/>
  <c r="W1060" i="14"/>
  <c r="X1060" i="14"/>
  <c r="Y1060" i="14"/>
  <c r="Z1060" i="14"/>
  <c r="AB1060" i="14"/>
  <c r="AC1060" i="14"/>
  <c r="AE1060" i="14"/>
  <c r="AF1060" i="14"/>
  <c r="AG1060" i="14"/>
  <c r="M1061" i="14"/>
  <c r="N1061" i="14"/>
  <c r="O1061" i="14"/>
  <c r="P1061" i="14"/>
  <c r="Q1061" i="14"/>
  <c r="R1061" i="14"/>
  <c r="S1061" i="14"/>
  <c r="U1061" i="14"/>
  <c r="V1061" i="14"/>
  <c r="W1061" i="14"/>
  <c r="X1061" i="14"/>
  <c r="Y1061" i="14"/>
  <c r="Z1061" i="14"/>
  <c r="AB1061" i="14"/>
  <c r="AC1061" i="14"/>
  <c r="AE1061" i="14"/>
  <c r="AF1061" i="14"/>
  <c r="AG1061" i="14"/>
  <c r="M1062" i="14"/>
  <c r="N1062" i="14"/>
  <c r="O1062" i="14"/>
  <c r="P1062" i="14"/>
  <c r="Q1062" i="14"/>
  <c r="R1062" i="14"/>
  <c r="S1062" i="14"/>
  <c r="U1062" i="14"/>
  <c r="V1062" i="14"/>
  <c r="W1062" i="14"/>
  <c r="X1062" i="14"/>
  <c r="Y1062" i="14"/>
  <c r="Z1062" i="14"/>
  <c r="AB1062" i="14"/>
  <c r="AC1062" i="14"/>
  <c r="AE1062" i="14"/>
  <c r="AF1062" i="14"/>
  <c r="AG1062" i="14"/>
  <c r="M1063" i="14"/>
  <c r="N1063" i="14"/>
  <c r="O1063" i="14"/>
  <c r="P1063" i="14"/>
  <c r="Q1063" i="14"/>
  <c r="R1063" i="14"/>
  <c r="S1063" i="14"/>
  <c r="U1063" i="14"/>
  <c r="V1063" i="14"/>
  <c r="W1063" i="14"/>
  <c r="X1063" i="14"/>
  <c r="Y1063" i="14"/>
  <c r="Z1063" i="14"/>
  <c r="AB1063" i="14"/>
  <c r="AC1063" i="14"/>
  <c r="AE1063" i="14"/>
  <c r="AF1063" i="14"/>
  <c r="AG1063" i="14"/>
  <c r="M1064" i="14"/>
  <c r="N1064" i="14"/>
  <c r="O1064" i="14"/>
  <c r="P1064" i="14"/>
  <c r="Q1064" i="14"/>
  <c r="R1064" i="14"/>
  <c r="S1064" i="14"/>
  <c r="U1064" i="14"/>
  <c r="V1064" i="14"/>
  <c r="W1064" i="14"/>
  <c r="X1064" i="14"/>
  <c r="Y1064" i="14"/>
  <c r="Z1064" i="14"/>
  <c r="AB1064" i="14"/>
  <c r="AC1064" i="14"/>
  <c r="AE1064" i="14"/>
  <c r="AF1064" i="14"/>
  <c r="AG1064" i="14"/>
  <c r="M1065" i="14"/>
  <c r="N1065" i="14"/>
  <c r="O1065" i="14"/>
  <c r="P1065" i="14"/>
  <c r="Q1065" i="14"/>
  <c r="R1065" i="14"/>
  <c r="S1065" i="14"/>
  <c r="U1065" i="14"/>
  <c r="V1065" i="14"/>
  <c r="W1065" i="14"/>
  <c r="X1065" i="14"/>
  <c r="Y1065" i="14"/>
  <c r="Z1065" i="14"/>
  <c r="AB1065" i="14"/>
  <c r="AC1065" i="14"/>
  <c r="AE1065" i="14"/>
  <c r="AF1065" i="14"/>
  <c r="AG1065" i="14"/>
  <c r="M1066" i="14"/>
  <c r="N1066" i="14"/>
  <c r="O1066" i="14"/>
  <c r="P1066" i="14"/>
  <c r="Q1066" i="14"/>
  <c r="R1066" i="14"/>
  <c r="S1066" i="14"/>
  <c r="U1066" i="14"/>
  <c r="V1066" i="14"/>
  <c r="W1066" i="14"/>
  <c r="X1066" i="14"/>
  <c r="Y1066" i="14"/>
  <c r="Z1066" i="14"/>
  <c r="AB1066" i="14"/>
  <c r="AC1066" i="14"/>
  <c r="AE1066" i="14"/>
  <c r="AF1066" i="14"/>
  <c r="AG1066" i="14"/>
  <c r="M1067" i="14"/>
  <c r="N1067" i="14"/>
  <c r="O1067" i="14"/>
  <c r="P1067" i="14"/>
  <c r="Q1067" i="14"/>
  <c r="R1067" i="14"/>
  <c r="S1067" i="14"/>
  <c r="U1067" i="14"/>
  <c r="V1067" i="14"/>
  <c r="W1067" i="14"/>
  <c r="X1067" i="14"/>
  <c r="Y1067" i="14"/>
  <c r="Z1067" i="14"/>
  <c r="AB1067" i="14"/>
  <c r="AC1067" i="14"/>
  <c r="AE1067" i="14"/>
  <c r="AF1067" i="14"/>
  <c r="AG1067" i="14"/>
  <c r="M1068" i="14"/>
  <c r="N1068" i="14"/>
  <c r="O1068" i="14"/>
  <c r="P1068" i="14"/>
  <c r="Q1068" i="14"/>
  <c r="R1068" i="14"/>
  <c r="S1068" i="14"/>
  <c r="U1068" i="14"/>
  <c r="V1068" i="14"/>
  <c r="W1068" i="14"/>
  <c r="X1068" i="14"/>
  <c r="Y1068" i="14"/>
  <c r="Z1068" i="14"/>
  <c r="AB1068" i="14"/>
  <c r="AC1068" i="14"/>
  <c r="AE1068" i="14"/>
  <c r="AF1068" i="14"/>
  <c r="AG1068" i="14"/>
  <c r="M1069" i="14"/>
  <c r="N1069" i="14"/>
  <c r="O1069" i="14"/>
  <c r="P1069" i="14"/>
  <c r="Q1069" i="14"/>
  <c r="R1069" i="14"/>
  <c r="S1069" i="14"/>
  <c r="U1069" i="14"/>
  <c r="V1069" i="14"/>
  <c r="W1069" i="14"/>
  <c r="X1069" i="14"/>
  <c r="Y1069" i="14"/>
  <c r="Z1069" i="14"/>
  <c r="AB1069" i="14"/>
  <c r="AC1069" i="14"/>
  <c r="AE1069" i="14"/>
  <c r="AF1069" i="14"/>
  <c r="AG1069" i="14"/>
  <c r="M1070" i="14"/>
  <c r="N1070" i="14"/>
  <c r="O1070" i="14"/>
  <c r="P1070" i="14"/>
  <c r="Q1070" i="14"/>
  <c r="R1070" i="14"/>
  <c r="S1070" i="14"/>
  <c r="U1070" i="14"/>
  <c r="V1070" i="14"/>
  <c r="W1070" i="14"/>
  <c r="X1070" i="14"/>
  <c r="Y1070" i="14"/>
  <c r="Z1070" i="14"/>
  <c r="AB1070" i="14"/>
  <c r="AC1070" i="14"/>
  <c r="AE1070" i="14"/>
  <c r="AF1070" i="14"/>
  <c r="AG1070" i="14"/>
  <c r="M1071" i="14"/>
  <c r="N1071" i="14"/>
  <c r="O1071" i="14"/>
  <c r="P1071" i="14"/>
  <c r="Q1071" i="14"/>
  <c r="R1071" i="14"/>
  <c r="S1071" i="14"/>
  <c r="U1071" i="14"/>
  <c r="V1071" i="14"/>
  <c r="W1071" i="14"/>
  <c r="X1071" i="14"/>
  <c r="Y1071" i="14"/>
  <c r="Z1071" i="14"/>
  <c r="AB1071" i="14"/>
  <c r="AC1071" i="14"/>
  <c r="AE1071" i="14"/>
  <c r="AF1071" i="14"/>
  <c r="AG1071" i="14"/>
  <c r="M1072" i="14"/>
  <c r="N1072" i="14"/>
  <c r="O1072" i="14"/>
  <c r="P1072" i="14"/>
  <c r="Q1072" i="14"/>
  <c r="R1072" i="14"/>
  <c r="S1072" i="14"/>
  <c r="U1072" i="14"/>
  <c r="V1072" i="14"/>
  <c r="W1072" i="14"/>
  <c r="X1072" i="14"/>
  <c r="Y1072" i="14"/>
  <c r="Z1072" i="14"/>
  <c r="AB1072" i="14"/>
  <c r="AC1072" i="14"/>
  <c r="AE1072" i="14"/>
  <c r="AF1072" i="14"/>
  <c r="AG1072" i="14"/>
  <c r="M1073" i="14"/>
  <c r="N1073" i="14"/>
  <c r="O1073" i="14"/>
  <c r="P1073" i="14"/>
  <c r="Q1073" i="14"/>
  <c r="R1073" i="14"/>
  <c r="S1073" i="14"/>
  <c r="U1073" i="14"/>
  <c r="V1073" i="14"/>
  <c r="W1073" i="14"/>
  <c r="X1073" i="14"/>
  <c r="Y1073" i="14"/>
  <c r="Z1073" i="14"/>
  <c r="AB1073" i="14"/>
  <c r="AC1073" i="14"/>
  <c r="AE1073" i="14"/>
  <c r="AF1073" i="14"/>
  <c r="AG1073" i="14"/>
  <c r="M1074" i="14"/>
  <c r="N1074" i="14"/>
  <c r="O1074" i="14"/>
  <c r="P1074" i="14"/>
  <c r="Q1074" i="14"/>
  <c r="R1074" i="14"/>
  <c r="S1074" i="14"/>
  <c r="U1074" i="14"/>
  <c r="V1074" i="14"/>
  <c r="W1074" i="14"/>
  <c r="X1074" i="14"/>
  <c r="Y1074" i="14"/>
  <c r="Z1074" i="14"/>
  <c r="AB1074" i="14"/>
  <c r="AC1074" i="14"/>
  <c r="AE1074" i="14"/>
  <c r="AF1074" i="14"/>
  <c r="AG1074" i="14"/>
  <c r="D1075" i="14"/>
  <c r="I1075" i="14"/>
  <c r="N1075" i="14"/>
  <c r="O1075" i="14"/>
  <c r="P1075" i="14"/>
  <c r="Q1075" i="14"/>
  <c r="R1075" i="14"/>
  <c r="S1075" i="14"/>
  <c r="U1075" i="14"/>
  <c r="V1075" i="14"/>
  <c r="W1075" i="14"/>
  <c r="X1075" i="14"/>
  <c r="Y1075" i="14"/>
  <c r="Z1075" i="14"/>
  <c r="AE1075" i="14"/>
  <c r="AF1075" i="14"/>
  <c r="AG1075" i="14"/>
  <c r="AE1076" i="14"/>
  <c r="AF1076" i="14"/>
  <c r="AG1076" i="14"/>
  <c r="C1077" i="14"/>
  <c r="N1077" i="14"/>
  <c r="O1077" i="14"/>
  <c r="P1077" i="14"/>
  <c r="Q1077" i="14"/>
  <c r="R1077" i="14"/>
  <c r="S1077" i="14"/>
  <c r="U1077" i="14"/>
  <c r="V1077" i="14"/>
  <c r="W1077" i="14"/>
  <c r="X1077" i="14"/>
  <c r="Y1077" i="14"/>
  <c r="Z1077" i="14"/>
  <c r="AB1077" i="14"/>
  <c r="AC1077" i="14"/>
  <c r="AE1077" i="14"/>
  <c r="AF1077" i="14"/>
  <c r="AG1077" i="14"/>
  <c r="C1078" i="14"/>
  <c r="M1078" i="14"/>
  <c r="N1078" i="14"/>
  <c r="O1078" i="14"/>
  <c r="P1078" i="14"/>
  <c r="Q1078" i="14"/>
  <c r="R1078" i="14"/>
  <c r="S1078" i="14"/>
  <c r="U1078" i="14"/>
  <c r="V1078" i="14"/>
  <c r="W1078" i="14"/>
  <c r="X1078" i="14"/>
  <c r="Y1078" i="14"/>
  <c r="Z1078" i="14"/>
  <c r="AB1078" i="14"/>
  <c r="AC1078" i="14"/>
  <c r="AE1078" i="14"/>
  <c r="AF1078" i="14"/>
  <c r="AG1078" i="14"/>
  <c r="C1079" i="14"/>
  <c r="M1079" i="14"/>
  <c r="N1079" i="14"/>
  <c r="O1079" i="14"/>
  <c r="P1079" i="14"/>
  <c r="Q1079" i="14"/>
  <c r="R1079" i="14"/>
  <c r="S1079" i="14"/>
  <c r="U1079" i="14"/>
  <c r="V1079" i="14"/>
  <c r="W1079" i="14"/>
  <c r="X1079" i="14"/>
  <c r="Y1079" i="14"/>
  <c r="Z1079" i="14"/>
  <c r="AB1079" i="14"/>
  <c r="AC1079" i="14"/>
  <c r="AE1079" i="14"/>
  <c r="AF1079" i="14"/>
  <c r="AG1079" i="14"/>
  <c r="C1080" i="14"/>
  <c r="M1080" i="14"/>
  <c r="N1080" i="14"/>
  <c r="O1080" i="14"/>
  <c r="P1080" i="14"/>
  <c r="Q1080" i="14"/>
  <c r="R1080" i="14"/>
  <c r="S1080" i="14"/>
  <c r="U1080" i="14"/>
  <c r="V1080" i="14"/>
  <c r="W1080" i="14"/>
  <c r="X1080" i="14"/>
  <c r="Y1080" i="14"/>
  <c r="Z1080" i="14"/>
  <c r="AB1080" i="14"/>
  <c r="AC1080" i="14"/>
  <c r="AE1080" i="14"/>
  <c r="AF1080" i="14"/>
  <c r="AG1080" i="14"/>
  <c r="C1081" i="14"/>
  <c r="M1081" i="14"/>
  <c r="N1081" i="14"/>
  <c r="O1081" i="14"/>
  <c r="P1081" i="14"/>
  <c r="Q1081" i="14"/>
  <c r="R1081" i="14"/>
  <c r="S1081" i="14"/>
  <c r="U1081" i="14"/>
  <c r="V1081" i="14"/>
  <c r="W1081" i="14"/>
  <c r="X1081" i="14"/>
  <c r="Y1081" i="14"/>
  <c r="Z1081" i="14"/>
  <c r="AB1081" i="14"/>
  <c r="AC1081" i="14"/>
  <c r="AE1081" i="14"/>
  <c r="AF1081" i="14"/>
  <c r="AG1081" i="14"/>
  <c r="C1082" i="14"/>
  <c r="M1082" i="14"/>
  <c r="N1082" i="14"/>
  <c r="O1082" i="14"/>
  <c r="P1082" i="14"/>
  <c r="Q1082" i="14"/>
  <c r="R1082" i="14"/>
  <c r="S1082" i="14"/>
  <c r="U1082" i="14"/>
  <c r="V1082" i="14"/>
  <c r="W1082" i="14"/>
  <c r="X1082" i="14"/>
  <c r="Y1082" i="14"/>
  <c r="Z1082" i="14"/>
  <c r="AB1082" i="14"/>
  <c r="AC1082" i="14"/>
  <c r="AE1082" i="14"/>
  <c r="AF1082" i="14"/>
  <c r="AG1082" i="14"/>
  <c r="C1083" i="14"/>
  <c r="M1083" i="14"/>
  <c r="N1083" i="14"/>
  <c r="O1083" i="14"/>
  <c r="P1083" i="14"/>
  <c r="Q1083" i="14"/>
  <c r="R1083" i="14"/>
  <c r="S1083" i="14"/>
  <c r="U1083" i="14"/>
  <c r="V1083" i="14"/>
  <c r="W1083" i="14"/>
  <c r="X1083" i="14"/>
  <c r="Y1083" i="14"/>
  <c r="Z1083" i="14"/>
  <c r="AB1083" i="14"/>
  <c r="AC1083" i="14"/>
  <c r="AE1083" i="14"/>
  <c r="AF1083" i="14"/>
  <c r="AG1083" i="14"/>
  <c r="C1084" i="14"/>
  <c r="M1084" i="14"/>
  <c r="N1084" i="14"/>
  <c r="O1084" i="14"/>
  <c r="P1084" i="14"/>
  <c r="Q1084" i="14"/>
  <c r="R1084" i="14"/>
  <c r="S1084" i="14"/>
  <c r="U1084" i="14"/>
  <c r="V1084" i="14"/>
  <c r="W1084" i="14"/>
  <c r="X1084" i="14"/>
  <c r="Y1084" i="14"/>
  <c r="Z1084" i="14"/>
  <c r="AB1084" i="14"/>
  <c r="AC1084" i="14"/>
  <c r="AE1084" i="14"/>
  <c r="AF1084" i="14"/>
  <c r="AG1084" i="14"/>
  <c r="C1085" i="14"/>
  <c r="M1085" i="14"/>
  <c r="N1085" i="14"/>
  <c r="O1085" i="14"/>
  <c r="P1085" i="14"/>
  <c r="Q1085" i="14"/>
  <c r="R1085" i="14"/>
  <c r="S1085" i="14"/>
  <c r="U1085" i="14"/>
  <c r="V1085" i="14"/>
  <c r="W1085" i="14"/>
  <c r="X1085" i="14"/>
  <c r="Y1085" i="14"/>
  <c r="Z1085" i="14"/>
  <c r="AB1085" i="14"/>
  <c r="AC1085" i="14"/>
  <c r="AE1085" i="14"/>
  <c r="AF1085" i="14"/>
  <c r="AG1085" i="14"/>
  <c r="C1086" i="14"/>
  <c r="M1086" i="14"/>
  <c r="N1086" i="14"/>
  <c r="O1086" i="14"/>
  <c r="P1086" i="14"/>
  <c r="Q1086" i="14"/>
  <c r="R1086" i="14"/>
  <c r="S1086" i="14"/>
  <c r="U1086" i="14"/>
  <c r="V1086" i="14"/>
  <c r="W1086" i="14"/>
  <c r="X1086" i="14"/>
  <c r="Y1086" i="14"/>
  <c r="Z1086" i="14"/>
  <c r="AB1086" i="14"/>
  <c r="AC1086" i="14"/>
  <c r="AE1086" i="14"/>
  <c r="AF1086" i="14"/>
  <c r="AG1086" i="14"/>
  <c r="C1087" i="14"/>
  <c r="M1087" i="14"/>
  <c r="N1087" i="14"/>
  <c r="O1087" i="14"/>
  <c r="P1087" i="14"/>
  <c r="Q1087" i="14"/>
  <c r="R1087" i="14"/>
  <c r="S1087" i="14"/>
  <c r="U1087" i="14"/>
  <c r="V1087" i="14"/>
  <c r="W1087" i="14"/>
  <c r="X1087" i="14"/>
  <c r="Y1087" i="14"/>
  <c r="Z1087" i="14"/>
  <c r="AB1087" i="14"/>
  <c r="AC1087" i="14"/>
  <c r="AE1087" i="14"/>
  <c r="AF1087" i="14"/>
  <c r="AG1087" i="14"/>
  <c r="M1088" i="14"/>
  <c r="N1088" i="14"/>
  <c r="O1088" i="14"/>
  <c r="P1088" i="14"/>
  <c r="Q1088" i="14"/>
  <c r="R1088" i="14"/>
  <c r="S1088" i="14"/>
  <c r="U1088" i="14"/>
  <c r="V1088" i="14"/>
  <c r="W1088" i="14"/>
  <c r="X1088" i="14"/>
  <c r="Y1088" i="14"/>
  <c r="Z1088" i="14"/>
  <c r="AB1088" i="14"/>
  <c r="AC1088" i="14"/>
  <c r="AE1088" i="14"/>
  <c r="AF1088" i="14"/>
  <c r="AG1088" i="14"/>
  <c r="M1089" i="14"/>
  <c r="N1089" i="14"/>
  <c r="O1089" i="14"/>
  <c r="P1089" i="14"/>
  <c r="Q1089" i="14"/>
  <c r="R1089" i="14"/>
  <c r="S1089" i="14"/>
  <c r="U1089" i="14"/>
  <c r="V1089" i="14"/>
  <c r="W1089" i="14"/>
  <c r="X1089" i="14"/>
  <c r="Y1089" i="14"/>
  <c r="Z1089" i="14"/>
  <c r="AB1089" i="14"/>
  <c r="AC1089" i="14"/>
  <c r="AE1089" i="14"/>
  <c r="AF1089" i="14"/>
  <c r="AG1089" i="14"/>
  <c r="M1090" i="14"/>
  <c r="N1090" i="14"/>
  <c r="O1090" i="14"/>
  <c r="P1090" i="14"/>
  <c r="Q1090" i="14"/>
  <c r="R1090" i="14"/>
  <c r="S1090" i="14"/>
  <c r="U1090" i="14"/>
  <c r="V1090" i="14"/>
  <c r="W1090" i="14"/>
  <c r="X1090" i="14"/>
  <c r="Y1090" i="14"/>
  <c r="Z1090" i="14"/>
  <c r="AB1090" i="14"/>
  <c r="AC1090" i="14"/>
  <c r="AE1090" i="14"/>
  <c r="AF1090" i="14"/>
  <c r="AG1090" i="14"/>
  <c r="M1091" i="14"/>
  <c r="N1091" i="14"/>
  <c r="O1091" i="14"/>
  <c r="P1091" i="14"/>
  <c r="Q1091" i="14"/>
  <c r="R1091" i="14"/>
  <c r="S1091" i="14"/>
  <c r="U1091" i="14"/>
  <c r="V1091" i="14"/>
  <c r="W1091" i="14"/>
  <c r="X1091" i="14"/>
  <c r="Y1091" i="14"/>
  <c r="Z1091" i="14"/>
  <c r="AB1091" i="14"/>
  <c r="AC1091" i="14"/>
  <c r="AE1091" i="14"/>
  <c r="AF1091" i="14"/>
  <c r="AG1091" i="14"/>
  <c r="M1092" i="14"/>
  <c r="N1092" i="14"/>
  <c r="O1092" i="14"/>
  <c r="P1092" i="14"/>
  <c r="Q1092" i="14"/>
  <c r="R1092" i="14"/>
  <c r="S1092" i="14"/>
  <c r="U1092" i="14"/>
  <c r="V1092" i="14"/>
  <c r="W1092" i="14"/>
  <c r="X1092" i="14"/>
  <c r="Y1092" i="14"/>
  <c r="Z1092" i="14"/>
  <c r="AB1092" i="14"/>
  <c r="AC1092" i="14"/>
  <c r="AE1092" i="14"/>
  <c r="AF1092" i="14"/>
  <c r="AG1092" i="14"/>
  <c r="M1093" i="14"/>
  <c r="N1093" i="14"/>
  <c r="O1093" i="14"/>
  <c r="P1093" i="14"/>
  <c r="Q1093" i="14"/>
  <c r="R1093" i="14"/>
  <c r="S1093" i="14"/>
  <c r="U1093" i="14"/>
  <c r="V1093" i="14"/>
  <c r="W1093" i="14"/>
  <c r="X1093" i="14"/>
  <c r="Y1093" i="14"/>
  <c r="Z1093" i="14"/>
  <c r="AB1093" i="14"/>
  <c r="AC1093" i="14"/>
  <c r="AE1093" i="14"/>
  <c r="AF1093" i="14"/>
  <c r="AG1093" i="14"/>
  <c r="M1094" i="14"/>
  <c r="N1094" i="14"/>
  <c r="O1094" i="14"/>
  <c r="P1094" i="14"/>
  <c r="Q1094" i="14"/>
  <c r="R1094" i="14"/>
  <c r="S1094" i="14"/>
  <c r="U1094" i="14"/>
  <c r="V1094" i="14"/>
  <c r="W1094" i="14"/>
  <c r="X1094" i="14"/>
  <c r="Y1094" i="14"/>
  <c r="Z1094" i="14"/>
  <c r="AB1094" i="14"/>
  <c r="AC1094" i="14"/>
  <c r="AE1094" i="14"/>
  <c r="AF1094" i="14"/>
  <c r="AG1094" i="14"/>
  <c r="M1095" i="14"/>
  <c r="N1095" i="14"/>
  <c r="O1095" i="14"/>
  <c r="P1095" i="14"/>
  <c r="Q1095" i="14"/>
  <c r="R1095" i="14"/>
  <c r="S1095" i="14"/>
  <c r="U1095" i="14"/>
  <c r="V1095" i="14"/>
  <c r="W1095" i="14"/>
  <c r="X1095" i="14"/>
  <c r="Y1095" i="14"/>
  <c r="Z1095" i="14"/>
  <c r="AB1095" i="14"/>
  <c r="AC1095" i="14"/>
  <c r="AE1095" i="14"/>
  <c r="AF1095" i="14"/>
  <c r="AG1095" i="14"/>
  <c r="M1096" i="14"/>
  <c r="N1096" i="14"/>
  <c r="O1096" i="14"/>
  <c r="P1096" i="14"/>
  <c r="Q1096" i="14"/>
  <c r="R1096" i="14"/>
  <c r="S1096" i="14"/>
  <c r="U1096" i="14"/>
  <c r="V1096" i="14"/>
  <c r="W1096" i="14"/>
  <c r="X1096" i="14"/>
  <c r="Y1096" i="14"/>
  <c r="Z1096" i="14"/>
  <c r="AB1096" i="14"/>
  <c r="AC1096" i="14"/>
  <c r="AE1096" i="14"/>
  <c r="AF1096" i="14"/>
  <c r="AG1096" i="14"/>
  <c r="M1097" i="14"/>
  <c r="N1097" i="14"/>
  <c r="O1097" i="14"/>
  <c r="P1097" i="14"/>
  <c r="Q1097" i="14"/>
  <c r="R1097" i="14"/>
  <c r="S1097" i="14"/>
  <c r="U1097" i="14"/>
  <c r="V1097" i="14"/>
  <c r="W1097" i="14"/>
  <c r="X1097" i="14"/>
  <c r="Y1097" i="14"/>
  <c r="Z1097" i="14"/>
  <c r="AB1097" i="14"/>
  <c r="AC1097" i="14"/>
  <c r="AE1097" i="14"/>
  <c r="AF1097" i="14"/>
  <c r="AG1097" i="14"/>
  <c r="M1098" i="14"/>
  <c r="N1098" i="14"/>
  <c r="O1098" i="14"/>
  <c r="P1098" i="14"/>
  <c r="Q1098" i="14"/>
  <c r="R1098" i="14"/>
  <c r="S1098" i="14"/>
  <c r="U1098" i="14"/>
  <c r="V1098" i="14"/>
  <c r="W1098" i="14"/>
  <c r="X1098" i="14"/>
  <c r="Y1098" i="14"/>
  <c r="Z1098" i="14"/>
  <c r="AB1098" i="14"/>
  <c r="AC1098" i="14"/>
  <c r="AE1098" i="14"/>
  <c r="AF1098" i="14"/>
  <c r="AG1098" i="14"/>
  <c r="M1099" i="14"/>
  <c r="N1099" i="14"/>
  <c r="O1099" i="14"/>
  <c r="P1099" i="14"/>
  <c r="Q1099" i="14"/>
  <c r="R1099" i="14"/>
  <c r="S1099" i="14"/>
  <c r="U1099" i="14"/>
  <c r="V1099" i="14"/>
  <c r="W1099" i="14"/>
  <c r="X1099" i="14"/>
  <c r="Y1099" i="14"/>
  <c r="Z1099" i="14"/>
  <c r="AB1099" i="14"/>
  <c r="AC1099" i="14"/>
  <c r="AE1099" i="14"/>
  <c r="AF1099" i="14"/>
  <c r="AG1099" i="14"/>
  <c r="M1100" i="14"/>
  <c r="N1100" i="14"/>
  <c r="O1100" i="14"/>
  <c r="P1100" i="14"/>
  <c r="Q1100" i="14"/>
  <c r="R1100" i="14"/>
  <c r="S1100" i="14"/>
  <c r="U1100" i="14"/>
  <c r="V1100" i="14"/>
  <c r="W1100" i="14"/>
  <c r="X1100" i="14"/>
  <c r="Y1100" i="14"/>
  <c r="Z1100" i="14"/>
  <c r="AB1100" i="14"/>
  <c r="AC1100" i="14"/>
  <c r="AE1100" i="14"/>
  <c r="AF1100" i="14"/>
  <c r="AG1100" i="14"/>
  <c r="M1101" i="14"/>
  <c r="N1101" i="14"/>
  <c r="O1101" i="14"/>
  <c r="P1101" i="14"/>
  <c r="Q1101" i="14"/>
  <c r="R1101" i="14"/>
  <c r="S1101" i="14"/>
  <c r="U1101" i="14"/>
  <c r="V1101" i="14"/>
  <c r="W1101" i="14"/>
  <c r="X1101" i="14"/>
  <c r="Y1101" i="14"/>
  <c r="Z1101" i="14"/>
  <c r="AB1101" i="14"/>
  <c r="AC1101" i="14"/>
  <c r="AE1101" i="14"/>
  <c r="AF1101" i="14"/>
  <c r="AG1101" i="14"/>
  <c r="M1102" i="14"/>
  <c r="N1102" i="14"/>
  <c r="O1102" i="14"/>
  <c r="P1102" i="14"/>
  <c r="Q1102" i="14"/>
  <c r="R1102" i="14"/>
  <c r="S1102" i="14"/>
  <c r="U1102" i="14"/>
  <c r="V1102" i="14"/>
  <c r="W1102" i="14"/>
  <c r="X1102" i="14"/>
  <c r="Y1102" i="14"/>
  <c r="Z1102" i="14"/>
  <c r="AB1102" i="14"/>
  <c r="AC1102" i="14"/>
  <c r="AE1102" i="14"/>
  <c r="AF1102" i="14"/>
  <c r="AG1102" i="14"/>
  <c r="M1103" i="14"/>
  <c r="N1103" i="14"/>
  <c r="O1103" i="14"/>
  <c r="P1103" i="14"/>
  <c r="Q1103" i="14"/>
  <c r="R1103" i="14"/>
  <c r="S1103" i="14"/>
  <c r="U1103" i="14"/>
  <c r="V1103" i="14"/>
  <c r="W1103" i="14"/>
  <c r="X1103" i="14"/>
  <c r="Y1103" i="14"/>
  <c r="Z1103" i="14"/>
  <c r="AB1103" i="14"/>
  <c r="AC1103" i="14"/>
  <c r="AE1103" i="14"/>
  <c r="AF1103" i="14"/>
  <c r="AG1103" i="14"/>
  <c r="M1104" i="14"/>
  <c r="N1104" i="14"/>
  <c r="O1104" i="14"/>
  <c r="P1104" i="14"/>
  <c r="Q1104" i="14"/>
  <c r="R1104" i="14"/>
  <c r="S1104" i="14"/>
  <c r="U1104" i="14"/>
  <c r="V1104" i="14"/>
  <c r="W1104" i="14"/>
  <c r="X1104" i="14"/>
  <c r="Y1104" i="14"/>
  <c r="Z1104" i="14"/>
  <c r="AB1104" i="14"/>
  <c r="AC1104" i="14"/>
  <c r="AE1104" i="14"/>
  <c r="AF1104" i="14"/>
  <c r="AG1104" i="14"/>
  <c r="M1105" i="14"/>
  <c r="N1105" i="14"/>
  <c r="O1105" i="14"/>
  <c r="P1105" i="14"/>
  <c r="Q1105" i="14"/>
  <c r="R1105" i="14"/>
  <c r="S1105" i="14"/>
  <c r="U1105" i="14"/>
  <c r="V1105" i="14"/>
  <c r="W1105" i="14"/>
  <c r="X1105" i="14"/>
  <c r="Y1105" i="14"/>
  <c r="Z1105" i="14"/>
  <c r="AB1105" i="14"/>
  <c r="AC1105" i="14"/>
  <c r="AE1105" i="14"/>
  <c r="AF1105" i="14"/>
  <c r="AG1105" i="14"/>
  <c r="M1106" i="14"/>
  <c r="N1106" i="14"/>
  <c r="O1106" i="14"/>
  <c r="P1106" i="14"/>
  <c r="Q1106" i="14"/>
  <c r="R1106" i="14"/>
  <c r="S1106" i="14"/>
  <c r="U1106" i="14"/>
  <c r="V1106" i="14"/>
  <c r="W1106" i="14"/>
  <c r="X1106" i="14"/>
  <c r="Y1106" i="14"/>
  <c r="Z1106" i="14"/>
  <c r="AB1106" i="14"/>
  <c r="AC1106" i="14"/>
  <c r="AE1106" i="14"/>
  <c r="AF1106" i="14"/>
  <c r="AG1106" i="14"/>
  <c r="M1107" i="14"/>
  <c r="N1107" i="14"/>
  <c r="O1107" i="14"/>
  <c r="P1107" i="14"/>
  <c r="Q1107" i="14"/>
  <c r="R1107" i="14"/>
  <c r="S1107" i="14"/>
  <c r="U1107" i="14"/>
  <c r="V1107" i="14"/>
  <c r="W1107" i="14"/>
  <c r="X1107" i="14"/>
  <c r="Y1107" i="14"/>
  <c r="Z1107" i="14"/>
  <c r="AB1107" i="14"/>
  <c r="AC1107" i="14"/>
  <c r="AE1107" i="14"/>
  <c r="AF1107" i="14"/>
  <c r="AG1107" i="14"/>
  <c r="M1108" i="14"/>
  <c r="N1108" i="14"/>
  <c r="O1108" i="14"/>
  <c r="P1108" i="14"/>
  <c r="Q1108" i="14"/>
  <c r="R1108" i="14"/>
  <c r="S1108" i="14"/>
  <c r="U1108" i="14"/>
  <c r="V1108" i="14"/>
  <c r="W1108" i="14"/>
  <c r="X1108" i="14"/>
  <c r="Y1108" i="14"/>
  <c r="Z1108" i="14"/>
  <c r="AB1108" i="14"/>
  <c r="AC1108" i="14"/>
  <c r="AE1108" i="14"/>
  <c r="AF1108" i="14"/>
  <c r="AG1108" i="14"/>
  <c r="M1109" i="14"/>
  <c r="N1109" i="14"/>
  <c r="O1109" i="14"/>
  <c r="P1109" i="14"/>
  <c r="Q1109" i="14"/>
  <c r="R1109" i="14"/>
  <c r="S1109" i="14"/>
  <c r="U1109" i="14"/>
  <c r="V1109" i="14"/>
  <c r="W1109" i="14"/>
  <c r="X1109" i="14"/>
  <c r="Y1109" i="14"/>
  <c r="Z1109" i="14"/>
  <c r="AB1109" i="14"/>
  <c r="AC1109" i="14"/>
  <c r="AE1109" i="14"/>
  <c r="AF1109" i="14"/>
  <c r="AG1109" i="14"/>
  <c r="M1110" i="14"/>
  <c r="N1110" i="14"/>
  <c r="O1110" i="14"/>
  <c r="P1110" i="14"/>
  <c r="Q1110" i="14"/>
  <c r="R1110" i="14"/>
  <c r="S1110" i="14"/>
  <c r="U1110" i="14"/>
  <c r="V1110" i="14"/>
  <c r="W1110" i="14"/>
  <c r="X1110" i="14"/>
  <c r="Y1110" i="14"/>
  <c r="Z1110" i="14"/>
  <c r="AB1110" i="14"/>
  <c r="AC1110" i="14"/>
  <c r="AE1110" i="14"/>
  <c r="AF1110" i="14"/>
  <c r="AG1110" i="14"/>
  <c r="M1111" i="14"/>
  <c r="N1111" i="14"/>
  <c r="O1111" i="14"/>
  <c r="P1111" i="14"/>
  <c r="Q1111" i="14"/>
  <c r="R1111" i="14"/>
  <c r="S1111" i="14"/>
  <c r="U1111" i="14"/>
  <c r="V1111" i="14"/>
  <c r="W1111" i="14"/>
  <c r="X1111" i="14"/>
  <c r="Y1111" i="14"/>
  <c r="Z1111" i="14"/>
  <c r="AB1111" i="14"/>
  <c r="AC1111" i="14"/>
  <c r="AE1111" i="14"/>
  <c r="AF1111" i="14"/>
  <c r="AG1111" i="14"/>
  <c r="M1112" i="14"/>
  <c r="N1112" i="14"/>
  <c r="O1112" i="14"/>
  <c r="P1112" i="14"/>
  <c r="Q1112" i="14"/>
  <c r="R1112" i="14"/>
  <c r="S1112" i="14"/>
  <c r="U1112" i="14"/>
  <c r="V1112" i="14"/>
  <c r="W1112" i="14"/>
  <c r="X1112" i="14"/>
  <c r="Y1112" i="14"/>
  <c r="Z1112" i="14"/>
  <c r="AB1112" i="14"/>
  <c r="AC1112" i="14"/>
  <c r="AE1112" i="14"/>
  <c r="AF1112" i="14"/>
  <c r="AG1112" i="14"/>
  <c r="D1113" i="14"/>
  <c r="I1113" i="14"/>
  <c r="N1113" i="14"/>
  <c r="O1113" i="14"/>
  <c r="P1113" i="14"/>
  <c r="Q1113" i="14"/>
  <c r="R1113" i="14"/>
  <c r="S1113" i="14"/>
  <c r="U1113" i="14"/>
  <c r="V1113" i="14"/>
  <c r="W1113" i="14"/>
  <c r="X1113" i="14"/>
  <c r="Y1113" i="14"/>
  <c r="Z1113" i="14"/>
  <c r="AE1113" i="14"/>
  <c r="AF1113" i="14"/>
  <c r="AG1113" i="14"/>
  <c r="AE1114" i="14"/>
  <c r="AF1114" i="14"/>
  <c r="AG1114" i="14"/>
  <c r="C1115" i="14"/>
  <c r="N1115" i="14"/>
  <c r="O1115" i="14"/>
  <c r="P1115" i="14"/>
  <c r="Q1115" i="14"/>
  <c r="R1115" i="14"/>
  <c r="S1115" i="14"/>
  <c r="U1115" i="14"/>
  <c r="V1115" i="14"/>
  <c r="W1115" i="14"/>
  <c r="X1115" i="14"/>
  <c r="Y1115" i="14"/>
  <c r="Z1115" i="14"/>
  <c r="AB1115" i="14"/>
  <c r="AC1115" i="14"/>
  <c r="AE1115" i="14"/>
  <c r="AF1115" i="14"/>
  <c r="AG1115" i="14"/>
  <c r="C1116" i="14"/>
  <c r="M1116" i="14"/>
  <c r="N1116" i="14"/>
  <c r="O1116" i="14"/>
  <c r="P1116" i="14"/>
  <c r="Q1116" i="14"/>
  <c r="R1116" i="14"/>
  <c r="S1116" i="14"/>
  <c r="U1116" i="14"/>
  <c r="V1116" i="14"/>
  <c r="W1116" i="14"/>
  <c r="X1116" i="14"/>
  <c r="Y1116" i="14"/>
  <c r="Z1116" i="14"/>
  <c r="AB1116" i="14"/>
  <c r="AC1116" i="14"/>
  <c r="AE1116" i="14"/>
  <c r="AF1116" i="14"/>
  <c r="AG1116" i="14"/>
  <c r="C1117" i="14"/>
  <c r="M1117" i="14"/>
  <c r="N1117" i="14"/>
  <c r="O1117" i="14"/>
  <c r="P1117" i="14"/>
  <c r="Q1117" i="14"/>
  <c r="R1117" i="14"/>
  <c r="S1117" i="14"/>
  <c r="U1117" i="14"/>
  <c r="V1117" i="14"/>
  <c r="W1117" i="14"/>
  <c r="X1117" i="14"/>
  <c r="Y1117" i="14"/>
  <c r="Z1117" i="14"/>
  <c r="AB1117" i="14"/>
  <c r="AC1117" i="14"/>
  <c r="AE1117" i="14"/>
  <c r="AF1117" i="14"/>
  <c r="AG1117" i="14"/>
  <c r="C1118" i="14"/>
  <c r="M1118" i="14"/>
  <c r="N1118" i="14"/>
  <c r="O1118" i="14"/>
  <c r="P1118" i="14"/>
  <c r="Q1118" i="14"/>
  <c r="R1118" i="14"/>
  <c r="S1118" i="14"/>
  <c r="U1118" i="14"/>
  <c r="V1118" i="14"/>
  <c r="W1118" i="14"/>
  <c r="X1118" i="14"/>
  <c r="Y1118" i="14"/>
  <c r="Z1118" i="14"/>
  <c r="AB1118" i="14"/>
  <c r="AC1118" i="14"/>
  <c r="AE1118" i="14"/>
  <c r="AF1118" i="14"/>
  <c r="AG1118" i="14"/>
  <c r="C1119" i="14"/>
  <c r="M1119" i="14"/>
  <c r="N1119" i="14"/>
  <c r="O1119" i="14"/>
  <c r="P1119" i="14"/>
  <c r="Q1119" i="14"/>
  <c r="R1119" i="14"/>
  <c r="S1119" i="14"/>
  <c r="U1119" i="14"/>
  <c r="V1119" i="14"/>
  <c r="W1119" i="14"/>
  <c r="X1119" i="14"/>
  <c r="Y1119" i="14"/>
  <c r="Z1119" i="14"/>
  <c r="AB1119" i="14"/>
  <c r="AC1119" i="14"/>
  <c r="AE1119" i="14"/>
  <c r="AF1119" i="14"/>
  <c r="AG1119" i="14"/>
  <c r="C1120" i="14"/>
  <c r="M1120" i="14"/>
  <c r="N1120" i="14"/>
  <c r="O1120" i="14"/>
  <c r="P1120" i="14"/>
  <c r="Q1120" i="14"/>
  <c r="R1120" i="14"/>
  <c r="S1120" i="14"/>
  <c r="U1120" i="14"/>
  <c r="V1120" i="14"/>
  <c r="W1120" i="14"/>
  <c r="X1120" i="14"/>
  <c r="Y1120" i="14"/>
  <c r="Z1120" i="14"/>
  <c r="AB1120" i="14"/>
  <c r="AC1120" i="14"/>
  <c r="AE1120" i="14"/>
  <c r="AF1120" i="14"/>
  <c r="AG1120" i="14"/>
  <c r="C1121" i="14"/>
  <c r="M1121" i="14"/>
  <c r="N1121" i="14"/>
  <c r="O1121" i="14"/>
  <c r="P1121" i="14"/>
  <c r="Q1121" i="14"/>
  <c r="R1121" i="14"/>
  <c r="S1121" i="14"/>
  <c r="U1121" i="14"/>
  <c r="V1121" i="14"/>
  <c r="W1121" i="14"/>
  <c r="X1121" i="14"/>
  <c r="Y1121" i="14"/>
  <c r="Z1121" i="14"/>
  <c r="AB1121" i="14"/>
  <c r="AC1121" i="14"/>
  <c r="AE1121" i="14"/>
  <c r="AF1121" i="14"/>
  <c r="AG1121" i="14"/>
  <c r="C1122" i="14"/>
  <c r="M1122" i="14"/>
  <c r="N1122" i="14"/>
  <c r="O1122" i="14"/>
  <c r="P1122" i="14"/>
  <c r="Q1122" i="14"/>
  <c r="R1122" i="14"/>
  <c r="S1122" i="14"/>
  <c r="U1122" i="14"/>
  <c r="V1122" i="14"/>
  <c r="W1122" i="14"/>
  <c r="X1122" i="14"/>
  <c r="Y1122" i="14"/>
  <c r="Z1122" i="14"/>
  <c r="AB1122" i="14"/>
  <c r="AC1122" i="14"/>
  <c r="AE1122" i="14"/>
  <c r="AF1122" i="14"/>
  <c r="AG1122" i="14"/>
  <c r="C1123" i="14"/>
  <c r="M1123" i="14"/>
  <c r="N1123" i="14"/>
  <c r="O1123" i="14"/>
  <c r="P1123" i="14"/>
  <c r="Q1123" i="14"/>
  <c r="R1123" i="14"/>
  <c r="S1123" i="14"/>
  <c r="U1123" i="14"/>
  <c r="V1123" i="14"/>
  <c r="W1123" i="14"/>
  <c r="X1123" i="14"/>
  <c r="Y1123" i="14"/>
  <c r="Z1123" i="14"/>
  <c r="AB1123" i="14"/>
  <c r="AC1123" i="14"/>
  <c r="AE1123" i="14"/>
  <c r="AF1123" i="14"/>
  <c r="AG1123" i="14"/>
  <c r="C1124" i="14"/>
  <c r="M1124" i="14"/>
  <c r="N1124" i="14"/>
  <c r="O1124" i="14"/>
  <c r="P1124" i="14"/>
  <c r="Q1124" i="14"/>
  <c r="R1124" i="14"/>
  <c r="S1124" i="14"/>
  <c r="U1124" i="14"/>
  <c r="V1124" i="14"/>
  <c r="W1124" i="14"/>
  <c r="X1124" i="14"/>
  <c r="Y1124" i="14"/>
  <c r="Z1124" i="14"/>
  <c r="AB1124" i="14"/>
  <c r="AC1124" i="14"/>
  <c r="AE1124" i="14"/>
  <c r="AF1124" i="14"/>
  <c r="AG1124" i="14"/>
  <c r="C1125" i="14"/>
  <c r="M1125" i="14"/>
  <c r="N1125" i="14"/>
  <c r="O1125" i="14"/>
  <c r="P1125" i="14"/>
  <c r="Q1125" i="14"/>
  <c r="R1125" i="14"/>
  <c r="S1125" i="14"/>
  <c r="U1125" i="14"/>
  <c r="V1125" i="14"/>
  <c r="W1125" i="14"/>
  <c r="X1125" i="14"/>
  <c r="Y1125" i="14"/>
  <c r="Z1125" i="14"/>
  <c r="AB1125" i="14"/>
  <c r="AC1125" i="14"/>
  <c r="AE1125" i="14"/>
  <c r="AF1125" i="14"/>
  <c r="AG1125" i="14"/>
  <c r="M1126" i="14"/>
  <c r="N1126" i="14"/>
  <c r="O1126" i="14"/>
  <c r="P1126" i="14"/>
  <c r="Q1126" i="14"/>
  <c r="R1126" i="14"/>
  <c r="S1126" i="14"/>
  <c r="U1126" i="14"/>
  <c r="V1126" i="14"/>
  <c r="W1126" i="14"/>
  <c r="X1126" i="14"/>
  <c r="Y1126" i="14"/>
  <c r="Z1126" i="14"/>
  <c r="AB1126" i="14"/>
  <c r="AC1126" i="14"/>
  <c r="AE1126" i="14"/>
  <c r="AF1126" i="14"/>
  <c r="AG1126" i="14"/>
  <c r="M1127" i="14"/>
  <c r="N1127" i="14"/>
  <c r="O1127" i="14"/>
  <c r="P1127" i="14"/>
  <c r="Q1127" i="14"/>
  <c r="R1127" i="14"/>
  <c r="S1127" i="14"/>
  <c r="U1127" i="14"/>
  <c r="V1127" i="14"/>
  <c r="W1127" i="14"/>
  <c r="X1127" i="14"/>
  <c r="Y1127" i="14"/>
  <c r="Z1127" i="14"/>
  <c r="AB1127" i="14"/>
  <c r="AC1127" i="14"/>
  <c r="AE1127" i="14"/>
  <c r="AF1127" i="14"/>
  <c r="AG1127" i="14"/>
  <c r="M1128" i="14"/>
  <c r="N1128" i="14"/>
  <c r="O1128" i="14"/>
  <c r="P1128" i="14"/>
  <c r="Q1128" i="14"/>
  <c r="R1128" i="14"/>
  <c r="S1128" i="14"/>
  <c r="U1128" i="14"/>
  <c r="V1128" i="14"/>
  <c r="W1128" i="14"/>
  <c r="X1128" i="14"/>
  <c r="Y1128" i="14"/>
  <c r="Z1128" i="14"/>
  <c r="AB1128" i="14"/>
  <c r="AC1128" i="14"/>
  <c r="AE1128" i="14"/>
  <c r="AF1128" i="14"/>
  <c r="AG1128" i="14"/>
  <c r="M1129" i="14"/>
  <c r="N1129" i="14"/>
  <c r="O1129" i="14"/>
  <c r="P1129" i="14"/>
  <c r="Q1129" i="14"/>
  <c r="R1129" i="14"/>
  <c r="S1129" i="14"/>
  <c r="U1129" i="14"/>
  <c r="V1129" i="14"/>
  <c r="W1129" i="14"/>
  <c r="X1129" i="14"/>
  <c r="Y1129" i="14"/>
  <c r="Z1129" i="14"/>
  <c r="AB1129" i="14"/>
  <c r="AC1129" i="14"/>
  <c r="AE1129" i="14"/>
  <c r="AF1129" i="14"/>
  <c r="AG1129" i="14"/>
  <c r="M1130" i="14"/>
  <c r="N1130" i="14"/>
  <c r="O1130" i="14"/>
  <c r="P1130" i="14"/>
  <c r="Q1130" i="14"/>
  <c r="R1130" i="14"/>
  <c r="S1130" i="14"/>
  <c r="U1130" i="14"/>
  <c r="V1130" i="14"/>
  <c r="W1130" i="14"/>
  <c r="X1130" i="14"/>
  <c r="Y1130" i="14"/>
  <c r="Z1130" i="14"/>
  <c r="AB1130" i="14"/>
  <c r="AC1130" i="14"/>
  <c r="AE1130" i="14"/>
  <c r="AF1130" i="14"/>
  <c r="AG1130" i="14"/>
  <c r="M1131" i="14"/>
  <c r="N1131" i="14"/>
  <c r="O1131" i="14"/>
  <c r="P1131" i="14"/>
  <c r="Q1131" i="14"/>
  <c r="R1131" i="14"/>
  <c r="S1131" i="14"/>
  <c r="U1131" i="14"/>
  <c r="V1131" i="14"/>
  <c r="W1131" i="14"/>
  <c r="X1131" i="14"/>
  <c r="Y1131" i="14"/>
  <c r="Z1131" i="14"/>
  <c r="AB1131" i="14"/>
  <c r="AC1131" i="14"/>
  <c r="AE1131" i="14"/>
  <c r="AF1131" i="14"/>
  <c r="AG1131" i="14"/>
  <c r="M1132" i="14"/>
  <c r="N1132" i="14"/>
  <c r="O1132" i="14"/>
  <c r="P1132" i="14"/>
  <c r="Q1132" i="14"/>
  <c r="R1132" i="14"/>
  <c r="S1132" i="14"/>
  <c r="U1132" i="14"/>
  <c r="V1132" i="14"/>
  <c r="W1132" i="14"/>
  <c r="X1132" i="14"/>
  <c r="Y1132" i="14"/>
  <c r="Z1132" i="14"/>
  <c r="AB1132" i="14"/>
  <c r="AC1132" i="14"/>
  <c r="AE1132" i="14"/>
  <c r="AF1132" i="14"/>
  <c r="AG1132" i="14"/>
  <c r="M1133" i="14"/>
  <c r="N1133" i="14"/>
  <c r="O1133" i="14"/>
  <c r="P1133" i="14"/>
  <c r="Q1133" i="14"/>
  <c r="R1133" i="14"/>
  <c r="S1133" i="14"/>
  <c r="U1133" i="14"/>
  <c r="V1133" i="14"/>
  <c r="W1133" i="14"/>
  <c r="X1133" i="14"/>
  <c r="Y1133" i="14"/>
  <c r="Z1133" i="14"/>
  <c r="AB1133" i="14"/>
  <c r="AC1133" i="14"/>
  <c r="AE1133" i="14"/>
  <c r="AF1133" i="14"/>
  <c r="AG1133" i="14"/>
  <c r="M1134" i="14"/>
  <c r="N1134" i="14"/>
  <c r="O1134" i="14"/>
  <c r="P1134" i="14"/>
  <c r="Q1134" i="14"/>
  <c r="R1134" i="14"/>
  <c r="S1134" i="14"/>
  <c r="U1134" i="14"/>
  <c r="V1134" i="14"/>
  <c r="W1134" i="14"/>
  <c r="X1134" i="14"/>
  <c r="Y1134" i="14"/>
  <c r="Z1134" i="14"/>
  <c r="AB1134" i="14"/>
  <c r="AC1134" i="14"/>
  <c r="AE1134" i="14"/>
  <c r="AF1134" i="14"/>
  <c r="AG1134" i="14"/>
  <c r="M1135" i="14"/>
  <c r="N1135" i="14"/>
  <c r="O1135" i="14"/>
  <c r="P1135" i="14"/>
  <c r="Q1135" i="14"/>
  <c r="R1135" i="14"/>
  <c r="S1135" i="14"/>
  <c r="U1135" i="14"/>
  <c r="V1135" i="14"/>
  <c r="W1135" i="14"/>
  <c r="X1135" i="14"/>
  <c r="Y1135" i="14"/>
  <c r="Z1135" i="14"/>
  <c r="AB1135" i="14"/>
  <c r="AC1135" i="14"/>
  <c r="AE1135" i="14"/>
  <c r="AF1135" i="14"/>
  <c r="AG1135" i="14"/>
  <c r="M1136" i="14"/>
  <c r="N1136" i="14"/>
  <c r="O1136" i="14"/>
  <c r="P1136" i="14"/>
  <c r="Q1136" i="14"/>
  <c r="R1136" i="14"/>
  <c r="S1136" i="14"/>
  <c r="U1136" i="14"/>
  <c r="V1136" i="14"/>
  <c r="W1136" i="14"/>
  <c r="X1136" i="14"/>
  <c r="Y1136" i="14"/>
  <c r="Z1136" i="14"/>
  <c r="AB1136" i="14"/>
  <c r="AC1136" i="14"/>
  <c r="AE1136" i="14"/>
  <c r="AF1136" i="14"/>
  <c r="AG1136" i="14"/>
  <c r="M1137" i="14"/>
  <c r="N1137" i="14"/>
  <c r="O1137" i="14"/>
  <c r="P1137" i="14"/>
  <c r="Q1137" i="14"/>
  <c r="R1137" i="14"/>
  <c r="S1137" i="14"/>
  <c r="U1137" i="14"/>
  <c r="V1137" i="14"/>
  <c r="W1137" i="14"/>
  <c r="X1137" i="14"/>
  <c r="Y1137" i="14"/>
  <c r="Z1137" i="14"/>
  <c r="AB1137" i="14"/>
  <c r="AC1137" i="14"/>
  <c r="AE1137" i="14"/>
  <c r="AF1137" i="14"/>
  <c r="AG1137" i="14"/>
  <c r="M1138" i="14"/>
  <c r="N1138" i="14"/>
  <c r="O1138" i="14"/>
  <c r="P1138" i="14"/>
  <c r="Q1138" i="14"/>
  <c r="R1138" i="14"/>
  <c r="S1138" i="14"/>
  <c r="U1138" i="14"/>
  <c r="V1138" i="14"/>
  <c r="W1138" i="14"/>
  <c r="X1138" i="14"/>
  <c r="Y1138" i="14"/>
  <c r="Z1138" i="14"/>
  <c r="AB1138" i="14"/>
  <c r="AC1138" i="14"/>
  <c r="AE1138" i="14"/>
  <c r="AF1138" i="14"/>
  <c r="AG1138" i="14"/>
  <c r="M1139" i="14"/>
  <c r="N1139" i="14"/>
  <c r="O1139" i="14"/>
  <c r="P1139" i="14"/>
  <c r="Q1139" i="14"/>
  <c r="R1139" i="14"/>
  <c r="S1139" i="14"/>
  <c r="U1139" i="14"/>
  <c r="V1139" i="14"/>
  <c r="W1139" i="14"/>
  <c r="X1139" i="14"/>
  <c r="Y1139" i="14"/>
  <c r="Z1139" i="14"/>
  <c r="AB1139" i="14"/>
  <c r="AC1139" i="14"/>
  <c r="AE1139" i="14"/>
  <c r="AF1139" i="14"/>
  <c r="AG1139" i="14"/>
  <c r="M1140" i="14"/>
  <c r="N1140" i="14"/>
  <c r="O1140" i="14"/>
  <c r="P1140" i="14"/>
  <c r="Q1140" i="14"/>
  <c r="R1140" i="14"/>
  <c r="S1140" i="14"/>
  <c r="U1140" i="14"/>
  <c r="V1140" i="14"/>
  <c r="W1140" i="14"/>
  <c r="X1140" i="14"/>
  <c r="Y1140" i="14"/>
  <c r="Z1140" i="14"/>
  <c r="AB1140" i="14"/>
  <c r="AC1140" i="14"/>
  <c r="AE1140" i="14"/>
  <c r="AF1140" i="14"/>
  <c r="AG1140" i="14"/>
  <c r="M1141" i="14"/>
  <c r="N1141" i="14"/>
  <c r="O1141" i="14"/>
  <c r="P1141" i="14"/>
  <c r="Q1141" i="14"/>
  <c r="R1141" i="14"/>
  <c r="S1141" i="14"/>
  <c r="U1141" i="14"/>
  <c r="V1141" i="14"/>
  <c r="W1141" i="14"/>
  <c r="X1141" i="14"/>
  <c r="Y1141" i="14"/>
  <c r="Z1141" i="14"/>
  <c r="AB1141" i="14"/>
  <c r="AC1141" i="14"/>
  <c r="AE1141" i="14"/>
  <c r="AF1141" i="14"/>
  <c r="AG1141" i="14"/>
  <c r="M1142" i="14"/>
  <c r="N1142" i="14"/>
  <c r="O1142" i="14"/>
  <c r="P1142" i="14"/>
  <c r="Q1142" i="14"/>
  <c r="R1142" i="14"/>
  <c r="S1142" i="14"/>
  <c r="U1142" i="14"/>
  <c r="V1142" i="14"/>
  <c r="W1142" i="14"/>
  <c r="X1142" i="14"/>
  <c r="Y1142" i="14"/>
  <c r="Z1142" i="14"/>
  <c r="AB1142" i="14"/>
  <c r="AC1142" i="14"/>
  <c r="AE1142" i="14"/>
  <c r="AF1142" i="14"/>
  <c r="AG1142" i="14"/>
  <c r="M1143" i="14"/>
  <c r="N1143" i="14"/>
  <c r="O1143" i="14"/>
  <c r="P1143" i="14"/>
  <c r="Q1143" i="14"/>
  <c r="R1143" i="14"/>
  <c r="S1143" i="14"/>
  <c r="U1143" i="14"/>
  <c r="V1143" i="14"/>
  <c r="W1143" i="14"/>
  <c r="X1143" i="14"/>
  <c r="Y1143" i="14"/>
  <c r="Z1143" i="14"/>
  <c r="AB1143" i="14"/>
  <c r="AC1143" i="14"/>
  <c r="AE1143" i="14"/>
  <c r="AF1143" i="14"/>
  <c r="AG1143" i="14"/>
  <c r="M1144" i="14"/>
  <c r="N1144" i="14"/>
  <c r="O1144" i="14"/>
  <c r="P1144" i="14"/>
  <c r="Q1144" i="14"/>
  <c r="R1144" i="14"/>
  <c r="S1144" i="14"/>
  <c r="U1144" i="14"/>
  <c r="V1144" i="14"/>
  <c r="W1144" i="14"/>
  <c r="X1144" i="14"/>
  <c r="Y1144" i="14"/>
  <c r="Z1144" i="14"/>
  <c r="AB1144" i="14"/>
  <c r="AC1144" i="14"/>
  <c r="AE1144" i="14"/>
  <c r="AF1144" i="14"/>
  <c r="AG1144" i="14"/>
  <c r="M1145" i="14"/>
  <c r="N1145" i="14"/>
  <c r="O1145" i="14"/>
  <c r="P1145" i="14"/>
  <c r="Q1145" i="14"/>
  <c r="R1145" i="14"/>
  <c r="S1145" i="14"/>
  <c r="U1145" i="14"/>
  <c r="V1145" i="14"/>
  <c r="W1145" i="14"/>
  <c r="X1145" i="14"/>
  <c r="Y1145" i="14"/>
  <c r="Z1145" i="14"/>
  <c r="AB1145" i="14"/>
  <c r="AC1145" i="14"/>
  <c r="AE1145" i="14"/>
  <c r="AF1145" i="14"/>
  <c r="AG1145" i="14"/>
  <c r="M1146" i="14"/>
  <c r="N1146" i="14"/>
  <c r="O1146" i="14"/>
  <c r="P1146" i="14"/>
  <c r="Q1146" i="14"/>
  <c r="R1146" i="14"/>
  <c r="S1146" i="14"/>
  <c r="U1146" i="14"/>
  <c r="V1146" i="14"/>
  <c r="W1146" i="14"/>
  <c r="X1146" i="14"/>
  <c r="Y1146" i="14"/>
  <c r="Z1146" i="14"/>
  <c r="AB1146" i="14"/>
  <c r="AC1146" i="14"/>
  <c r="AE1146" i="14"/>
  <c r="AF1146" i="14"/>
  <c r="AG1146" i="14"/>
  <c r="M1147" i="14"/>
  <c r="N1147" i="14"/>
  <c r="O1147" i="14"/>
  <c r="P1147" i="14"/>
  <c r="Q1147" i="14"/>
  <c r="R1147" i="14"/>
  <c r="S1147" i="14"/>
  <c r="U1147" i="14"/>
  <c r="V1147" i="14"/>
  <c r="W1147" i="14"/>
  <c r="X1147" i="14"/>
  <c r="Y1147" i="14"/>
  <c r="Z1147" i="14"/>
  <c r="AB1147" i="14"/>
  <c r="AC1147" i="14"/>
  <c r="AE1147" i="14"/>
  <c r="AF1147" i="14"/>
  <c r="AG1147" i="14"/>
  <c r="M1148" i="14"/>
  <c r="N1148" i="14"/>
  <c r="O1148" i="14"/>
  <c r="P1148" i="14"/>
  <c r="Q1148" i="14"/>
  <c r="R1148" i="14"/>
  <c r="S1148" i="14"/>
  <c r="U1148" i="14"/>
  <c r="V1148" i="14"/>
  <c r="W1148" i="14"/>
  <c r="X1148" i="14"/>
  <c r="Y1148" i="14"/>
  <c r="Z1148" i="14"/>
  <c r="AB1148" i="14"/>
  <c r="AC1148" i="14"/>
  <c r="AE1148" i="14"/>
  <c r="AF1148" i="14"/>
  <c r="AG1148" i="14"/>
  <c r="M1149" i="14"/>
  <c r="N1149" i="14"/>
  <c r="O1149" i="14"/>
  <c r="P1149" i="14"/>
  <c r="Q1149" i="14"/>
  <c r="R1149" i="14"/>
  <c r="S1149" i="14"/>
  <c r="U1149" i="14"/>
  <c r="V1149" i="14"/>
  <c r="W1149" i="14"/>
  <c r="X1149" i="14"/>
  <c r="Y1149" i="14"/>
  <c r="Z1149" i="14"/>
  <c r="AB1149" i="14"/>
  <c r="AC1149" i="14"/>
  <c r="AE1149" i="14"/>
  <c r="AF1149" i="14"/>
  <c r="AG1149" i="14"/>
  <c r="M1150" i="14"/>
  <c r="N1150" i="14"/>
  <c r="O1150" i="14"/>
  <c r="P1150" i="14"/>
  <c r="Q1150" i="14"/>
  <c r="R1150" i="14"/>
  <c r="S1150" i="14"/>
  <c r="U1150" i="14"/>
  <c r="V1150" i="14"/>
  <c r="W1150" i="14"/>
  <c r="X1150" i="14"/>
  <c r="Y1150" i="14"/>
  <c r="Z1150" i="14"/>
  <c r="AB1150" i="14"/>
  <c r="AC1150" i="14"/>
  <c r="AE1150" i="14"/>
  <c r="AF1150" i="14"/>
  <c r="AG1150" i="14"/>
  <c r="D1151" i="14"/>
  <c r="I1151" i="14"/>
  <c r="N1151" i="14"/>
  <c r="O1151" i="14"/>
  <c r="P1151" i="14"/>
  <c r="Q1151" i="14"/>
  <c r="R1151" i="14"/>
  <c r="S1151" i="14"/>
  <c r="U1151" i="14"/>
  <c r="V1151" i="14"/>
  <c r="W1151" i="14"/>
  <c r="X1151" i="14"/>
  <c r="Y1151" i="14"/>
  <c r="Z1151" i="14"/>
  <c r="AE1151" i="14"/>
  <c r="AF1151" i="14"/>
  <c r="AG1151" i="14"/>
  <c r="AE1152" i="14"/>
  <c r="AF1152" i="14"/>
  <c r="AG1152" i="14"/>
  <c r="C1153" i="14"/>
  <c r="N1153" i="14"/>
  <c r="O1153" i="14"/>
  <c r="P1153" i="14"/>
  <c r="Q1153" i="14"/>
  <c r="R1153" i="14"/>
  <c r="S1153" i="14"/>
  <c r="U1153" i="14"/>
  <c r="V1153" i="14"/>
  <c r="W1153" i="14"/>
  <c r="X1153" i="14"/>
  <c r="Y1153" i="14"/>
  <c r="Z1153" i="14"/>
  <c r="AB1153" i="14"/>
  <c r="AC1153" i="14"/>
  <c r="AE1153" i="14"/>
  <c r="AF1153" i="14"/>
  <c r="AG1153" i="14"/>
  <c r="C1154" i="14"/>
  <c r="M1154" i="14"/>
  <c r="N1154" i="14"/>
  <c r="O1154" i="14"/>
  <c r="P1154" i="14"/>
  <c r="Q1154" i="14"/>
  <c r="R1154" i="14"/>
  <c r="S1154" i="14"/>
  <c r="U1154" i="14"/>
  <c r="V1154" i="14"/>
  <c r="W1154" i="14"/>
  <c r="X1154" i="14"/>
  <c r="Y1154" i="14"/>
  <c r="Z1154" i="14"/>
  <c r="AB1154" i="14"/>
  <c r="AC1154" i="14"/>
  <c r="AE1154" i="14"/>
  <c r="AF1154" i="14"/>
  <c r="AG1154" i="14"/>
  <c r="C1155" i="14"/>
  <c r="M1155" i="14"/>
  <c r="N1155" i="14"/>
  <c r="O1155" i="14"/>
  <c r="P1155" i="14"/>
  <c r="Q1155" i="14"/>
  <c r="R1155" i="14"/>
  <c r="S1155" i="14"/>
  <c r="U1155" i="14"/>
  <c r="V1155" i="14"/>
  <c r="W1155" i="14"/>
  <c r="X1155" i="14"/>
  <c r="Y1155" i="14"/>
  <c r="Z1155" i="14"/>
  <c r="AB1155" i="14"/>
  <c r="AC1155" i="14"/>
  <c r="AE1155" i="14"/>
  <c r="AF1155" i="14"/>
  <c r="AG1155" i="14"/>
  <c r="C1156" i="14"/>
  <c r="M1156" i="14"/>
  <c r="N1156" i="14"/>
  <c r="O1156" i="14"/>
  <c r="P1156" i="14"/>
  <c r="Q1156" i="14"/>
  <c r="R1156" i="14"/>
  <c r="S1156" i="14"/>
  <c r="U1156" i="14"/>
  <c r="V1156" i="14"/>
  <c r="W1156" i="14"/>
  <c r="X1156" i="14"/>
  <c r="Y1156" i="14"/>
  <c r="Z1156" i="14"/>
  <c r="AB1156" i="14"/>
  <c r="AC1156" i="14"/>
  <c r="AE1156" i="14"/>
  <c r="AF1156" i="14"/>
  <c r="AG1156" i="14"/>
  <c r="C1157" i="14"/>
  <c r="M1157" i="14"/>
  <c r="N1157" i="14"/>
  <c r="O1157" i="14"/>
  <c r="P1157" i="14"/>
  <c r="Q1157" i="14"/>
  <c r="R1157" i="14"/>
  <c r="S1157" i="14"/>
  <c r="U1157" i="14"/>
  <c r="V1157" i="14"/>
  <c r="W1157" i="14"/>
  <c r="X1157" i="14"/>
  <c r="Y1157" i="14"/>
  <c r="Z1157" i="14"/>
  <c r="AB1157" i="14"/>
  <c r="AC1157" i="14"/>
  <c r="AE1157" i="14"/>
  <c r="AF1157" i="14"/>
  <c r="AG1157" i="14"/>
  <c r="C1158" i="14"/>
  <c r="M1158" i="14"/>
  <c r="N1158" i="14"/>
  <c r="O1158" i="14"/>
  <c r="P1158" i="14"/>
  <c r="Q1158" i="14"/>
  <c r="R1158" i="14"/>
  <c r="S1158" i="14"/>
  <c r="U1158" i="14"/>
  <c r="V1158" i="14"/>
  <c r="W1158" i="14"/>
  <c r="X1158" i="14"/>
  <c r="Y1158" i="14"/>
  <c r="Z1158" i="14"/>
  <c r="AB1158" i="14"/>
  <c r="AC1158" i="14"/>
  <c r="AE1158" i="14"/>
  <c r="AF1158" i="14"/>
  <c r="AG1158" i="14"/>
  <c r="C1159" i="14"/>
  <c r="M1159" i="14"/>
  <c r="N1159" i="14"/>
  <c r="O1159" i="14"/>
  <c r="P1159" i="14"/>
  <c r="Q1159" i="14"/>
  <c r="R1159" i="14"/>
  <c r="S1159" i="14"/>
  <c r="U1159" i="14"/>
  <c r="V1159" i="14"/>
  <c r="W1159" i="14"/>
  <c r="X1159" i="14"/>
  <c r="Y1159" i="14"/>
  <c r="Z1159" i="14"/>
  <c r="AB1159" i="14"/>
  <c r="AC1159" i="14"/>
  <c r="AE1159" i="14"/>
  <c r="AF1159" i="14"/>
  <c r="AG1159" i="14"/>
  <c r="C1160" i="14"/>
  <c r="M1160" i="14"/>
  <c r="N1160" i="14"/>
  <c r="O1160" i="14"/>
  <c r="P1160" i="14"/>
  <c r="Q1160" i="14"/>
  <c r="R1160" i="14"/>
  <c r="S1160" i="14"/>
  <c r="U1160" i="14"/>
  <c r="V1160" i="14"/>
  <c r="W1160" i="14"/>
  <c r="X1160" i="14"/>
  <c r="Y1160" i="14"/>
  <c r="Z1160" i="14"/>
  <c r="AB1160" i="14"/>
  <c r="AC1160" i="14"/>
  <c r="AE1160" i="14"/>
  <c r="AF1160" i="14"/>
  <c r="AG1160" i="14"/>
  <c r="C1161" i="14"/>
  <c r="M1161" i="14"/>
  <c r="N1161" i="14"/>
  <c r="O1161" i="14"/>
  <c r="P1161" i="14"/>
  <c r="Q1161" i="14"/>
  <c r="R1161" i="14"/>
  <c r="S1161" i="14"/>
  <c r="U1161" i="14"/>
  <c r="V1161" i="14"/>
  <c r="W1161" i="14"/>
  <c r="X1161" i="14"/>
  <c r="Y1161" i="14"/>
  <c r="Z1161" i="14"/>
  <c r="AB1161" i="14"/>
  <c r="AC1161" i="14"/>
  <c r="AE1161" i="14"/>
  <c r="AF1161" i="14"/>
  <c r="AG1161" i="14"/>
  <c r="C1162" i="14"/>
  <c r="M1162" i="14"/>
  <c r="N1162" i="14"/>
  <c r="O1162" i="14"/>
  <c r="P1162" i="14"/>
  <c r="Q1162" i="14"/>
  <c r="R1162" i="14"/>
  <c r="S1162" i="14"/>
  <c r="U1162" i="14"/>
  <c r="V1162" i="14"/>
  <c r="W1162" i="14"/>
  <c r="X1162" i="14"/>
  <c r="Y1162" i="14"/>
  <c r="Z1162" i="14"/>
  <c r="AB1162" i="14"/>
  <c r="AC1162" i="14"/>
  <c r="AE1162" i="14"/>
  <c r="AF1162" i="14"/>
  <c r="AG1162" i="14"/>
  <c r="C1163" i="14"/>
  <c r="M1163" i="14"/>
  <c r="N1163" i="14"/>
  <c r="O1163" i="14"/>
  <c r="P1163" i="14"/>
  <c r="Q1163" i="14"/>
  <c r="R1163" i="14"/>
  <c r="S1163" i="14"/>
  <c r="U1163" i="14"/>
  <c r="V1163" i="14"/>
  <c r="W1163" i="14"/>
  <c r="X1163" i="14"/>
  <c r="Y1163" i="14"/>
  <c r="Z1163" i="14"/>
  <c r="AB1163" i="14"/>
  <c r="AC1163" i="14"/>
  <c r="AE1163" i="14"/>
  <c r="AF1163" i="14"/>
  <c r="AG1163" i="14"/>
  <c r="M1164" i="14"/>
  <c r="N1164" i="14"/>
  <c r="O1164" i="14"/>
  <c r="P1164" i="14"/>
  <c r="Q1164" i="14"/>
  <c r="R1164" i="14"/>
  <c r="S1164" i="14"/>
  <c r="U1164" i="14"/>
  <c r="V1164" i="14"/>
  <c r="W1164" i="14"/>
  <c r="X1164" i="14"/>
  <c r="Y1164" i="14"/>
  <c r="Z1164" i="14"/>
  <c r="AB1164" i="14"/>
  <c r="AC1164" i="14"/>
  <c r="AE1164" i="14"/>
  <c r="AF1164" i="14"/>
  <c r="AG1164" i="14"/>
  <c r="M1165" i="14"/>
  <c r="N1165" i="14"/>
  <c r="O1165" i="14"/>
  <c r="P1165" i="14"/>
  <c r="Q1165" i="14"/>
  <c r="R1165" i="14"/>
  <c r="S1165" i="14"/>
  <c r="U1165" i="14"/>
  <c r="V1165" i="14"/>
  <c r="W1165" i="14"/>
  <c r="X1165" i="14"/>
  <c r="Y1165" i="14"/>
  <c r="Z1165" i="14"/>
  <c r="AB1165" i="14"/>
  <c r="AC1165" i="14"/>
  <c r="AE1165" i="14"/>
  <c r="AF1165" i="14"/>
  <c r="AG1165" i="14"/>
  <c r="M1166" i="14"/>
  <c r="N1166" i="14"/>
  <c r="O1166" i="14"/>
  <c r="P1166" i="14"/>
  <c r="Q1166" i="14"/>
  <c r="R1166" i="14"/>
  <c r="S1166" i="14"/>
  <c r="U1166" i="14"/>
  <c r="V1166" i="14"/>
  <c r="W1166" i="14"/>
  <c r="X1166" i="14"/>
  <c r="Y1166" i="14"/>
  <c r="Z1166" i="14"/>
  <c r="AB1166" i="14"/>
  <c r="AC1166" i="14"/>
  <c r="AE1166" i="14"/>
  <c r="AF1166" i="14"/>
  <c r="AG1166" i="14"/>
  <c r="M1167" i="14"/>
  <c r="N1167" i="14"/>
  <c r="O1167" i="14"/>
  <c r="P1167" i="14"/>
  <c r="Q1167" i="14"/>
  <c r="R1167" i="14"/>
  <c r="S1167" i="14"/>
  <c r="U1167" i="14"/>
  <c r="V1167" i="14"/>
  <c r="W1167" i="14"/>
  <c r="X1167" i="14"/>
  <c r="Y1167" i="14"/>
  <c r="Z1167" i="14"/>
  <c r="AB1167" i="14"/>
  <c r="AC1167" i="14"/>
  <c r="AE1167" i="14"/>
  <c r="AF1167" i="14"/>
  <c r="AG1167" i="14"/>
  <c r="M1168" i="14"/>
  <c r="N1168" i="14"/>
  <c r="O1168" i="14"/>
  <c r="P1168" i="14"/>
  <c r="Q1168" i="14"/>
  <c r="R1168" i="14"/>
  <c r="S1168" i="14"/>
  <c r="U1168" i="14"/>
  <c r="V1168" i="14"/>
  <c r="W1168" i="14"/>
  <c r="X1168" i="14"/>
  <c r="Y1168" i="14"/>
  <c r="Z1168" i="14"/>
  <c r="AB1168" i="14"/>
  <c r="AC1168" i="14"/>
  <c r="AE1168" i="14"/>
  <c r="AF1168" i="14"/>
  <c r="AG1168" i="14"/>
  <c r="M1169" i="14"/>
  <c r="N1169" i="14"/>
  <c r="O1169" i="14"/>
  <c r="P1169" i="14"/>
  <c r="Q1169" i="14"/>
  <c r="R1169" i="14"/>
  <c r="S1169" i="14"/>
  <c r="U1169" i="14"/>
  <c r="V1169" i="14"/>
  <c r="W1169" i="14"/>
  <c r="X1169" i="14"/>
  <c r="Y1169" i="14"/>
  <c r="Z1169" i="14"/>
  <c r="AB1169" i="14"/>
  <c r="AC1169" i="14"/>
  <c r="AE1169" i="14"/>
  <c r="AF1169" i="14"/>
  <c r="AG1169" i="14"/>
  <c r="M1170" i="14"/>
  <c r="N1170" i="14"/>
  <c r="O1170" i="14"/>
  <c r="P1170" i="14"/>
  <c r="Q1170" i="14"/>
  <c r="R1170" i="14"/>
  <c r="S1170" i="14"/>
  <c r="U1170" i="14"/>
  <c r="V1170" i="14"/>
  <c r="W1170" i="14"/>
  <c r="X1170" i="14"/>
  <c r="Y1170" i="14"/>
  <c r="Z1170" i="14"/>
  <c r="AB1170" i="14"/>
  <c r="AC1170" i="14"/>
  <c r="AE1170" i="14"/>
  <c r="AF1170" i="14"/>
  <c r="AG1170" i="14"/>
  <c r="M1171" i="14"/>
  <c r="N1171" i="14"/>
  <c r="O1171" i="14"/>
  <c r="P1171" i="14"/>
  <c r="Q1171" i="14"/>
  <c r="R1171" i="14"/>
  <c r="S1171" i="14"/>
  <c r="U1171" i="14"/>
  <c r="V1171" i="14"/>
  <c r="W1171" i="14"/>
  <c r="X1171" i="14"/>
  <c r="Y1171" i="14"/>
  <c r="Z1171" i="14"/>
  <c r="AB1171" i="14"/>
  <c r="AC1171" i="14"/>
  <c r="AE1171" i="14"/>
  <c r="AF1171" i="14"/>
  <c r="AG1171" i="14"/>
  <c r="M1172" i="14"/>
  <c r="N1172" i="14"/>
  <c r="O1172" i="14"/>
  <c r="P1172" i="14"/>
  <c r="Q1172" i="14"/>
  <c r="R1172" i="14"/>
  <c r="S1172" i="14"/>
  <c r="U1172" i="14"/>
  <c r="V1172" i="14"/>
  <c r="W1172" i="14"/>
  <c r="X1172" i="14"/>
  <c r="Y1172" i="14"/>
  <c r="Z1172" i="14"/>
  <c r="AB1172" i="14"/>
  <c r="AC1172" i="14"/>
  <c r="AE1172" i="14"/>
  <c r="AF1172" i="14"/>
  <c r="AG1172" i="14"/>
  <c r="M1173" i="14"/>
  <c r="N1173" i="14"/>
  <c r="O1173" i="14"/>
  <c r="P1173" i="14"/>
  <c r="Q1173" i="14"/>
  <c r="R1173" i="14"/>
  <c r="S1173" i="14"/>
  <c r="U1173" i="14"/>
  <c r="V1173" i="14"/>
  <c r="W1173" i="14"/>
  <c r="X1173" i="14"/>
  <c r="Y1173" i="14"/>
  <c r="Z1173" i="14"/>
  <c r="AB1173" i="14"/>
  <c r="AC1173" i="14"/>
  <c r="AE1173" i="14"/>
  <c r="AF1173" i="14"/>
  <c r="AG1173" i="14"/>
  <c r="M1174" i="14"/>
  <c r="N1174" i="14"/>
  <c r="O1174" i="14"/>
  <c r="P1174" i="14"/>
  <c r="Q1174" i="14"/>
  <c r="R1174" i="14"/>
  <c r="S1174" i="14"/>
  <c r="U1174" i="14"/>
  <c r="V1174" i="14"/>
  <c r="W1174" i="14"/>
  <c r="X1174" i="14"/>
  <c r="Y1174" i="14"/>
  <c r="Z1174" i="14"/>
  <c r="AB1174" i="14"/>
  <c r="AC1174" i="14"/>
  <c r="AE1174" i="14"/>
  <c r="AF1174" i="14"/>
  <c r="AG1174" i="14"/>
  <c r="M1175" i="14"/>
  <c r="N1175" i="14"/>
  <c r="O1175" i="14"/>
  <c r="P1175" i="14"/>
  <c r="Q1175" i="14"/>
  <c r="R1175" i="14"/>
  <c r="S1175" i="14"/>
  <c r="U1175" i="14"/>
  <c r="V1175" i="14"/>
  <c r="W1175" i="14"/>
  <c r="X1175" i="14"/>
  <c r="Y1175" i="14"/>
  <c r="Z1175" i="14"/>
  <c r="AB1175" i="14"/>
  <c r="AC1175" i="14"/>
  <c r="AE1175" i="14"/>
  <c r="AF1175" i="14"/>
  <c r="AG1175" i="14"/>
  <c r="M1176" i="14"/>
  <c r="N1176" i="14"/>
  <c r="O1176" i="14"/>
  <c r="P1176" i="14"/>
  <c r="Q1176" i="14"/>
  <c r="R1176" i="14"/>
  <c r="S1176" i="14"/>
  <c r="U1176" i="14"/>
  <c r="V1176" i="14"/>
  <c r="W1176" i="14"/>
  <c r="X1176" i="14"/>
  <c r="Y1176" i="14"/>
  <c r="Z1176" i="14"/>
  <c r="AB1176" i="14"/>
  <c r="AC1176" i="14"/>
  <c r="AE1176" i="14"/>
  <c r="AF1176" i="14"/>
  <c r="AG1176" i="14"/>
  <c r="M1177" i="14"/>
  <c r="N1177" i="14"/>
  <c r="O1177" i="14"/>
  <c r="P1177" i="14"/>
  <c r="Q1177" i="14"/>
  <c r="R1177" i="14"/>
  <c r="S1177" i="14"/>
  <c r="U1177" i="14"/>
  <c r="V1177" i="14"/>
  <c r="W1177" i="14"/>
  <c r="X1177" i="14"/>
  <c r="Y1177" i="14"/>
  <c r="Z1177" i="14"/>
  <c r="AB1177" i="14"/>
  <c r="AC1177" i="14"/>
  <c r="AE1177" i="14"/>
  <c r="AF1177" i="14"/>
  <c r="AG1177" i="14"/>
  <c r="M1178" i="14"/>
  <c r="N1178" i="14"/>
  <c r="O1178" i="14"/>
  <c r="P1178" i="14"/>
  <c r="Q1178" i="14"/>
  <c r="R1178" i="14"/>
  <c r="S1178" i="14"/>
  <c r="U1178" i="14"/>
  <c r="V1178" i="14"/>
  <c r="W1178" i="14"/>
  <c r="X1178" i="14"/>
  <c r="Y1178" i="14"/>
  <c r="Z1178" i="14"/>
  <c r="AB1178" i="14"/>
  <c r="AC1178" i="14"/>
  <c r="AE1178" i="14"/>
  <c r="AF1178" i="14"/>
  <c r="AG1178" i="14"/>
  <c r="M1179" i="14"/>
  <c r="N1179" i="14"/>
  <c r="O1179" i="14"/>
  <c r="P1179" i="14"/>
  <c r="Q1179" i="14"/>
  <c r="R1179" i="14"/>
  <c r="S1179" i="14"/>
  <c r="U1179" i="14"/>
  <c r="V1179" i="14"/>
  <c r="W1179" i="14"/>
  <c r="X1179" i="14"/>
  <c r="Y1179" i="14"/>
  <c r="Z1179" i="14"/>
  <c r="AB1179" i="14"/>
  <c r="AC1179" i="14"/>
  <c r="AE1179" i="14"/>
  <c r="AF1179" i="14"/>
  <c r="AG1179" i="14"/>
  <c r="M1180" i="14"/>
  <c r="N1180" i="14"/>
  <c r="O1180" i="14"/>
  <c r="P1180" i="14"/>
  <c r="Q1180" i="14"/>
  <c r="R1180" i="14"/>
  <c r="S1180" i="14"/>
  <c r="U1180" i="14"/>
  <c r="V1180" i="14"/>
  <c r="W1180" i="14"/>
  <c r="X1180" i="14"/>
  <c r="Y1180" i="14"/>
  <c r="Z1180" i="14"/>
  <c r="AB1180" i="14"/>
  <c r="AC1180" i="14"/>
  <c r="AE1180" i="14"/>
  <c r="AF1180" i="14"/>
  <c r="AG1180" i="14"/>
  <c r="M1181" i="14"/>
  <c r="N1181" i="14"/>
  <c r="O1181" i="14"/>
  <c r="P1181" i="14"/>
  <c r="Q1181" i="14"/>
  <c r="R1181" i="14"/>
  <c r="S1181" i="14"/>
  <c r="U1181" i="14"/>
  <c r="V1181" i="14"/>
  <c r="W1181" i="14"/>
  <c r="X1181" i="14"/>
  <c r="Y1181" i="14"/>
  <c r="Z1181" i="14"/>
  <c r="AB1181" i="14"/>
  <c r="AC1181" i="14"/>
  <c r="AE1181" i="14"/>
  <c r="AF1181" i="14"/>
  <c r="AG1181" i="14"/>
  <c r="M1182" i="14"/>
  <c r="N1182" i="14"/>
  <c r="O1182" i="14"/>
  <c r="P1182" i="14"/>
  <c r="Q1182" i="14"/>
  <c r="R1182" i="14"/>
  <c r="S1182" i="14"/>
  <c r="U1182" i="14"/>
  <c r="V1182" i="14"/>
  <c r="W1182" i="14"/>
  <c r="X1182" i="14"/>
  <c r="Y1182" i="14"/>
  <c r="Z1182" i="14"/>
  <c r="AB1182" i="14"/>
  <c r="AC1182" i="14"/>
  <c r="AE1182" i="14"/>
  <c r="AF1182" i="14"/>
  <c r="AG1182" i="14"/>
  <c r="M1183" i="14"/>
  <c r="N1183" i="14"/>
  <c r="O1183" i="14"/>
  <c r="P1183" i="14"/>
  <c r="Q1183" i="14"/>
  <c r="R1183" i="14"/>
  <c r="S1183" i="14"/>
  <c r="U1183" i="14"/>
  <c r="V1183" i="14"/>
  <c r="W1183" i="14"/>
  <c r="X1183" i="14"/>
  <c r="Y1183" i="14"/>
  <c r="Z1183" i="14"/>
  <c r="AB1183" i="14"/>
  <c r="AC1183" i="14"/>
  <c r="AE1183" i="14"/>
  <c r="AF1183" i="14"/>
  <c r="AG1183" i="14"/>
  <c r="M1184" i="14"/>
  <c r="N1184" i="14"/>
  <c r="O1184" i="14"/>
  <c r="P1184" i="14"/>
  <c r="Q1184" i="14"/>
  <c r="R1184" i="14"/>
  <c r="S1184" i="14"/>
  <c r="U1184" i="14"/>
  <c r="V1184" i="14"/>
  <c r="W1184" i="14"/>
  <c r="X1184" i="14"/>
  <c r="Y1184" i="14"/>
  <c r="Z1184" i="14"/>
  <c r="AB1184" i="14"/>
  <c r="AC1184" i="14"/>
  <c r="AE1184" i="14"/>
  <c r="AF1184" i="14"/>
  <c r="AG1184" i="14"/>
  <c r="M1185" i="14"/>
  <c r="N1185" i="14"/>
  <c r="O1185" i="14"/>
  <c r="P1185" i="14"/>
  <c r="Q1185" i="14"/>
  <c r="R1185" i="14"/>
  <c r="S1185" i="14"/>
  <c r="U1185" i="14"/>
  <c r="V1185" i="14"/>
  <c r="W1185" i="14"/>
  <c r="X1185" i="14"/>
  <c r="Y1185" i="14"/>
  <c r="Z1185" i="14"/>
  <c r="AB1185" i="14"/>
  <c r="AC1185" i="14"/>
  <c r="AE1185" i="14"/>
  <c r="AF1185" i="14"/>
  <c r="AG1185" i="14"/>
  <c r="M1186" i="14"/>
  <c r="N1186" i="14"/>
  <c r="O1186" i="14"/>
  <c r="P1186" i="14"/>
  <c r="Q1186" i="14"/>
  <c r="R1186" i="14"/>
  <c r="S1186" i="14"/>
  <c r="U1186" i="14"/>
  <c r="V1186" i="14"/>
  <c r="W1186" i="14"/>
  <c r="X1186" i="14"/>
  <c r="Y1186" i="14"/>
  <c r="Z1186" i="14"/>
  <c r="AB1186" i="14"/>
  <c r="AC1186" i="14"/>
  <c r="AE1186" i="14"/>
  <c r="AF1186" i="14"/>
  <c r="AG1186" i="14"/>
  <c r="M1187" i="14"/>
  <c r="N1187" i="14"/>
  <c r="O1187" i="14"/>
  <c r="P1187" i="14"/>
  <c r="Q1187" i="14"/>
  <c r="R1187" i="14"/>
  <c r="S1187" i="14"/>
  <c r="U1187" i="14"/>
  <c r="V1187" i="14"/>
  <c r="W1187" i="14"/>
  <c r="X1187" i="14"/>
  <c r="Y1187" i="14"/>
  <c r="Z1187" i="14"/>
  <c r="AB1187" i="14"/>
  <c r="AC1187" i="14"/>
  <c r="AE1187" i="14"/>
  <c r="AF1187" i="14"/>
  <c r="AG1187" i="14"/>
  <c r="M1188" i="14"/>
  <c r="N1188" i="14"/>
  <c r="O1188" i="14"/>
  <c r="P1188" i="14"/>
  <c r="Q1188" i="14"/>
  <c r="R1188" i="14"/>
  <c r="S1188" i="14"/>
  <c r="U1188" i="14"/>
  <c r="V1188" i="14"/>
  <c r="W1188" i="14"/>
  <c r="X1188" i="14"/>
  <c r="Y1188" i="14"/>
  <c r="Z1188" i="14"/>
  <c r="AB1188" i="14"/>
  <c r="AC1188" i="14"/>
  <c r="AE1188" i="14"/>
  <c r="AF1188" i="14"/>
  <c r="AG1188" i="14"/>
  <c r="D1189" i="14"/>
  <c r="I1189" i="14"/>
  <c r="N1189" i="14"/>
  <c r="O1189" i="14"/>
  <c r="P1189" i="14"/>
  <c r="Q1189" i="14"/>
  <c r="R1189" i="14"/>
  <c r="S1189" i="14"/>
  <c r="U1189" i="14"/>
  <c r="V1189" i="14"/>
  <c r="W1189" i="14"/>
  <c r="X1189" i="14"/>
  <c r="Y1189" i="14"/>
  <c r="Z1189" i="14"/>
  <c r="AE1189" i="14"/>
  <c r="AF1189" i="14"/>
  <c r="AG1189" i="14"/>
  <c r="AE1190" i="14"/>
  <c r="AF1190" i="14"/>
  <c r="AG1190" i="14"/>
  <c r="C1191" i="14"/>
  <c r="N1191" i="14"/>
  <c r="O1191" i="14"/>
  <c r="P1191" i="14"/>
  <c r="Q1191" i="14"/>
  <c r="R1191" i="14"/>
  <c r="S1191" i="14"/>
  <c r="U1191" i="14"/>
  <c r="V1191" i="14"/>
  <c r="W1191" i="14"/>
  <c r="X1191" i="14"/>
  <c r="Y1191" i="14"/>
  <c r="Z1191" i="14"/>
  <c r="AB1191" i="14"/>
  <c r="AC1191" i="14"/>
  <c r="AE1191" i="14"/>
  <c r="AF1191" i="14"/>
  <c r="AG1191" i="14"/>
  <c r="C1192" i="14"/>
  <c r="M1192" i="14"/>
  <c r="N1192" i="14"/>
  <c r="O1192" i="14"/>
  <c r="P1192" i="14"/>
  <c r="Q1192" i="14"/>
  <c r="R1192" i="14"/>
  <c r="S1192" i="14"/>
  <c r="U1192" i="14"/>
  <c r="V1192" i="14"/>
  <c r="W1192" i="14"/>
  <c r="X1192" i="14"/>
  <c r="Y1192" i="14"/>
  <c r="Z1192" i="14"/>
  <c r="AB1192" i="14"/>
  <c r="AC1192" i="14"/>
  <c r="AE1192" i="14"/>
  <c r="AF1192" i="14"/>
  <c r="AG1192" i="14"/>
  <c r="C1193" i="14"/>
  <c r="M1193" i="14"/>
  <c r="N1193" i="14"/>
  <c r="O1193" i="14"/>
  <c r="P1193" i="14"/>
  <c r="Q1193" i="14"/>
  <c r="R1193" i="14"/>
  <c r="S1193" i="14"/>
  <c r="U1193" i="14"/>
  <c r="V1193" i="14"/>
  <c r="W1193" i="14"/>
  <c r="X1193" i="14"/>
  <c r="Y1193" i="14"/>
  <c r="Z1193" i="14"/>
  <c r="AB1193" i="14"/>
  <c r="AC1193" i="14"/>
  <c r="AE1193" i="14"/>
  <c r="AF1193" i="14"/>
  <c r="AG1193" i="14"/>
  <c r="C1194" i="14"/>
  <c r="M1194" i="14"/>
  <c r="N1194" i="14"/>
  <c r="O1194" i="14"/>
  <c r="P1194" i="14"/>
  <c r="Q1194" i="14"/>
  <c r="R1194" i="14"/>
  <c r="S1194" i="14"/>
  <c r="U1194" i="14"/>
  <c r="V1194" i="14"/>
  <c r="W1194" i="14"/>
  <c r="X1194" i="14"/>
  <c r="Y1194" i="14"/>
  <c r="Z1194" i="14"/>
  <c r="AB1194" i="14"/>
  <c r="AC1194" i="14"/>
  <c r="AE1194" i="14"/>
  <c r="AF1194" i="14"/>
  <c r="AG1194" i="14"/>
  <c r="C1195" i="14"/>
  <c r="M1195" i="14"/>
  <c r="N1195" i="14"/>
  <c r="O1195" i="14"/>
  <c r="P1195" i="14"/>
  <c r="Q1195" i="14"/>
  <c r="R1195" i="14"/>
  <c r="S1195" i="14"/>
  <c r="U1195" i="14"/>
  <c r="V1195" i="14"/>
  <c r="W1195" i="14"/>
  <c r="X1195" i="14"/>
  <c r="Y1195" i="14"/>
  <c r="Z1195" i="14"/>
  <c r="AB1195" i="14"/>
  <c r="AC1195" i="14"/>
  <c r="AE1195" i="14"/>
  <c r="AF1195" i="14"/>
  <c r="AG1195" i="14"/>
  <c r="C1196" i="14"/>
  <c r="M1196" i="14"/>
  <c r="N1196" i="14"/>
  <c r="O1196" i="14"/>
  <c r="P1196" i="14"/>
  <c r="Q1196" i="14"/>
  <c r="R1196" i="14"/>
  <c r="S1196" i="14"/>
  <c r="U1196" i="14"/>
  <c r="V1196" i="14"/>
  <c r="W1196" i="14"/>
  <c r="X1196" i="14"/>
  <c r="Y1196" i="14"/>
  <c r="Z1196" i="14"/>
  <c r="AB1196" i="14"/>
  <c r="AC1196" i="14"/>
  <c r="AE1196" i="14"/>
  <c r="AF1196" i="14"/>
  <c r="AG1196" i="14"/>
  <c r="C1197" i="14"/>
  <c r="M1197" i="14"/>
  <c r="N1197" i="14"/>
  <c r="O1197" i="14"/>
  <c r="P1197" i="14"/>
  <c r="Q1197" i="14"/>
  <c r="R1197" i="14"/>
  <c r="S1197" i="14"/>
  <c r="U1197" i="14"/>
  <c r="V1197" i="14"/>
  <c r="W1197" i="14"/>
  <c r="X1197" i="14"/>
  <c r="Y1197" i="14"/>
  <c r="Z1197" i="14"/>
  <c r="AB1197" i="14"/>
  <c r="AC1197" i="14"/>
  <c r="AE1197" i="14"/>
  <c r="AF1197" i="14"/>
  <c r="AG1197" i="14"/>
  <c r="C1198" i="14"/>
  <c r="M1198" i="14"/>
  <c r="N1198" i="14"/>
  <c r="O1198" i="14"/>
  <c r="P1198" i="14"/>
  <c r="Q1198" i="14"/>
  <c r="R1198" i="14"/>
  <c r="S1198" i="14"/>
  <c r="U1198" i="14"/>
  <c r="V1198" i="14"/>
  <c r="W1198" i="14"/>
  <c r="X1198" i="14"/>
  <c r="Y1198" i="14"/>
  <c r="Z1198" i="14"/>
  <c r="AB1198" i="14"/>
  <c r="AC1198" i="14"/>
  <c r="AE1198" i="14"/>
  <c r="AF1198" i="14"/>
  <c r="AG1198" i="14"/>
  <c r="C1199" i="14"/>
  <c r="M1199" i="14"/>
  <c r="N1199" i="14"/>
  <c r="O1199" i="14"/>
  <c r="P1199" i="14"/>
  <c r="Q1199" i="14"/>
  <c r="R1199" i="14"/>
  <c r="S1199" i="14"/>
  <c r="U1199" i="14"/>
  <c r="V1199" i="14"/>
  <c r="W1199" i="14"/>
  <c r="X1199" i="14"/>
  <c r="Y1199" i="14"/>
  <c r="Z1199" i="14"/>
  <c r="AB1199" i="14"/>
  <c r="AC1199" i="14"/>
  <c r="AE1199" i="14"/>
  <c r="AF1199" i="14"/>
  <c r="AG1199" i="14"/>
  <c r="C1200" i="14"/>
  <c r="M1200" i="14"/>
  <c r="N1200" i="14"/>
  <c r="O1200" i="14"/>
  <c r="P1200" i="14"/>
  <c r="Q1200" i="14"/>
  <c r="R1200" i="14"/>
  <c r="S1200" i="14"/>
  <c r="U1200" i="14"/>
  <c r="V1200" i="14"/>
  <c r="W1200" i="14"/>
  <c r="X1200" i="14"/>
  <c r="Y1200" i="14"/>
  <c r="Z1200" i="14"/>
  <c r="AB1200" i="14"/>
  <c r="AC1200" i="14"/>
  <c r="AE1200" i="14"/>
  <c r="AF1200" i="14"/>
  <c r="AG1200" i="14"/>
  <c r="C1201" i="14"/>
  <c r="M1201" i="14"/>
  <c r="N1201" i="14"/>
  <c r="O1201" i="14"/>
  <c r="P1201" i="14"/>
  <c r="Q1201" i="14"/>
  <c r="R1201" i="14"/>
  <c r="S1201" i="14"/>
  <c r="U1201" i="14"/>
  <c r="V1201" i="14"/>
  <c r="W1201" i="14"/>
  <c r="X1201" i="14"/>
  <c r="Y1201" i="14"/>
  <c r="Z1201" i="14"/>
  <c r="AB1201" i="14"/>
  <c r="AC1201" i="14"/>
  <c r="AE1201" i="14"/>
  <c r="AF1201" i="14"/>
  <c r="AG1201" i="14"/>
  <c r="M1202" i="14"/>
  <c r="N1202" i="14"/>
  <c r="O1202" i="14"/>
  <c r="P1202" i="14"/>
  <c r="Q1202" i="14"/>
  <c r="R1202" i="14"/>
  <c r="S1202" i="14"/>
  <c r="U1202" i="14"/>
  <c r="V1202" i="14"/>
  <c r="W1202" i="14"/>
  <c r="X1202" i="14"/>
  <c r="Y1202" i="14"/>
  <c r="Z1202" i="14"/>
  <c r="AB1202" i="14"/>
  <c r="AC1202" i="14"/>
  <c r="AE1202" i="14"/>
  <c r="AF1202" i="14"/>
  <c r="AG1202" i="14"/>
  <c r="M1203" i="14"/>
  <c r="N1203" i="14"/>
  <c r="O1203" i="14"/>
  <c r="P1203" i="14"/>
  <c r="Q1203" i="14"/>
  <c r="R1203" i="14"/>
  <c r="S1203" i="14"/>
  <c r="U1203" i="14"/>
  <c r="V1203" i="14"/>
  <c r="W1203" i="14"/>
  <c r="X1203" i="14"/>
  <c r="Y1203" i="14"/>
  <c r="Z1203" i="14"/>
  <c r="AB1203" i="14"/>
  <c r="AC1203" i="14"/>
  <c r="AE1203" i="14"/>
  <c r="AF1203" i="14"/>
  <c r="AG1203" i="14"/>
  <c r="M1204" i="14"/>
  <c r="N1204" i="14"/>
  <c r="O1204" i="14"/>
  <c r="P1204" i="14"/>
  <c r="Q1204" i="14"/>
  <c r="R1204" i="14"/>
  <c r="S1204" i="14"/>
  <c r="U1204" i="14"/>
  <c r="V1204" i="14"/>
  <c r="W1204" i="14"/>
  <c r="X1204" i="14"/>
  <c r="Y1204" i="14"/>
  <c r="Z1204" i="14"/>
  <c r="AB1204" i="14"/>
  <c r="AC1204" i="14"/>
  <c r="AE1204" i="14"/>
  <c r="AF1204" i="14"/>
  <c r="AG1204" i="14"/>
  <c r="M1205" i="14"/>
  <c r="N1205" i="14"/>
  <c r="O1205" i="14"/>
  <c r="P1205" i="14"/>
  <c r="Q1205" i="14"/>
  <c r="R1205" i="14"/>
  <c r="S1205" i="14"/>
  <c r="U1205" i="14"/>
  <c r="V1205" i="14"/>
  <c r="W1205" i="14"/>
  <c r="X1205" i="14"/>
  <c r="Y1205" i="14"/>
  <c r="Z1205" i="14"/>
  <c r="AB1205" i="14"/>
  <c r="AC1205" i="14"/>
  <c r="AE1205" i="14"/>
  <c r="AF1205" i="14"/>
  <c r="AG1205" i="14"/>
  <c r="M1206" i="14"/>
  <c r="N1206" i="14"/>
  <c r="O1206" i="14"/>
  <c r="P1206" i="14"/>
  <c r="Q1206" i="14"/>
  <c r="R1206" i="14"/>
  <c r="S1206" i="14"/>
  <c r="U1206" i="14"/>
  <c r="V1206" i="14"/>
  <c r="W1206" i="14"/>
  <c r="X1206" i="14"/>
  <c r="Y1206" i="14"/>
  <c r="Z1206" i="14"/>
  <c r="AB1206" i="14"/>
  <c r="AC1206" i="14"/>
  <c r="AE1206" i="14"/>
  <c r="AF1206" i="14"/>
  <c r="AG1206" i="14"/>
  <c r="M1207" i="14"/>
  <c r="N1207" i="14"/>
  <c r="O1207" i="14"/>
  <c r="P1207" i="14"/>
  <c r="Q1207" i="14"/>
  <c r="R1207" i="14"/>
  <c r="S1207" i="14"/>
  <c r="U1207" i="14"/>
  <c r="V1207" i="14"/>
  <c r="W1207" i="14"/>
  <c r="X1207" i="14"/>
  <c r="Y1207" i="14"/>
  <c r="Z1207" i="14"/>
  <c r="AB1207" i="14"/>
  <c r="AC1207" i="14"/>
  <c r="AE1207" i="14"/>
  <c r="AF1207" i="14"/>
  <c r="AG1207" i="14"/>
  <c r="M1208" i="14"/>
  <c r="N1208" i="14"/>
  <c r="O1208" i="14"/>
  <c r="P1208" i="14"/>
  <c r="Q1208" i="14"/>
  <c r="R1208" i="14"/>
  <c r="S1208" i="14"/>
  <c r="U1208" i="14"/>
  <c r="V1208" i="14"/>
  <c r="W1208" i="14"/>
  <c r="X1208" i="14"/>
  <c r="Y1208" i="14"/>
  <c r="Z1208" i="14"/>
  <c r="AB1208" i="14"/>
  <c r="AC1208" i="14"/>
  <c r="AE1208" i="14"/>
  <c r="AF1208" i="14"/>
  <c r="AG1208" i="14"/>
  <c r="M1209" i="14"/>
  <c r="N1209" i="14"/>
  <c r="O1209" i="14"/>
  <c r="P1209" i="14"/>
  <c r="Q1209" i="14"/>
  <c r="R1209" i="14"/>
  <c r="S1209" i="14"/>
  <c r="U1209" i="14"/>
  <c r="V1209" i="14"/>
  <c r="W1209" i="14"/>
  <c r="X1209" i="14"/>
  <c r="Y1209" i="14"/>
  <c r="Z1209" i="14"/>
  <c r="AB1209" i="14"/>
  <c r="AC1209" i="14"/>
  <c r="AE1209" i="14"/>
  <c r="AF1209" i="14"/>
  <c r="AG1209" i="14"/>
  <c r="M1210" i="14"/>
  <c r="N1210" i="14"/>
  <c r="O1210" i="14"/>
  <c r="P1210" i="14"/>
  <c r="Q1210" i="14"/>
  <c r="R1210" i="14"/>
  <c r="S1210" i="14"/>
  <c r="U1210" i="14"/>
  <c r="V1210" i="14"/>
  <c r="W1210" i="14"/>
  <c r="X1210" i="14"/>
  <c r="Y1210" i="14"/>
  <c r="Z1210" i="14"/>
  <c r="AB1210" i="14"/>
  <c r="AC1210" i="14"/>
  <c r="AE1210" i="14"/>
  <c r="AF1210" i="14"/>
  <c r="AG1210" i="14"/>
  <c r="M1211" i="14"/>
  <c r="N1211" i="14"/>
  <c r="O1211" i="14"/>
  <c r="P1211" i="14"/>
  <c r="Q1211" i="14"/>
  <c r="R1211" i="14"/>
  <c r="S1211" i="14"/>
  <c r="U1211" i="14"/>
  <c r="V1211" i="14"/>
  <c r="W1211" i="14"/>
  <c r="X1211" i="14"/>
  <c r="Y1211" i="14"/>
  <c r="Z1211" i="14"/>
  <c r="AB1211" i="14"/>
  <c r="AC1211" i="14"/>
  <c r="AE1211" i="14"/>
  <c r="AF1211" i="14"/>
  <c r="AG1211" i="14"/>
  <c r="M1212" i="14"/>
  <c r="N1212" i="14"/>
  <c r="O1212" i="14"/>
  <c r="P1212" i="14"/>
  <c r="Q1212" i="14"/>
  <c r="R1212" i="14"/>
  <c r="S1212" i="14"/>
  <c r="U1212" i="14"/>
  <c r="V1212" i="14"/>
  <c r="W1212" i="14"/>
  <c r="X1212" i="14"/>
  <c r="Y1212" i="14"/>
  <c r="Z1212" i="14"/>
  <c r="AB1212" i="14"/>
  <c r="AC1212" i="14"/>
  <c r="AE1212" i="14"/>
  <c r="AF1212" i="14"/>
  <c r="AG1212" i="14"/>
  <c r="M1213" i="14"/>
  <c r="N1213" i="14"/>
  <c r="O1213" i="14"/>
  <c r="P1213" i="14"/>
  <c r="Q1213" i="14"/>
  <c r="R1213" i="14"/>
  <c r="S1213" i="14"/>
  <c r="U1213" i="14"/>
  <c r="V1213" i="14"/>
  <c r="W1213" i="14"/>
  <c r="X1213" i="14"/>
  <c r="Y1213" i="14"/>
  <c r="Z1213" i="14"/>
  <c r="AB1213" i="14"/>
  <c r="AC1213" i="14"/>
  <c r="AE1213" i="14"/>
  <c r="AF1213" i="14"/>
  <c r="AG1213" i="14"/>
  <c r="M1214" i="14"/>
  <c r="N1214" i="14"/>
  <c r="O1214" i="14"/>
  <c r="P1214" i="14"/>
  <c r="Q1214" i="14"/>
  <c r="R1214" i="14"/>
  <c r="S1214" i="14"/>
  <c r="U1214" i="14"/>
  <c r="V1214" i="14"/>
  <c r="W1214" i="14"/>
  <c r="X1214" i="14"/>
  <c r="Y1214" i="14"/>
  <c r="Z1214" i="14"/>
  <c r="AB1214" i="14"/>
  <c r="AC1214" i="14"/>
  <c r="AE1214" i="14"/>
  <c r="AF1214" i="14"/>
  <c r="AG1214" i="14"/>
  <c r="M1215" i="14"/>
  <c r="N1215" i="14"/>
  <c r="O1215" i="14"/>
  <c r="P1215" i="14"/>
  <c r="Q1215" i="14"/>
  <c r="R1215" i="14"/>
  <c r="S1215" i="14"/>
  <c r="U1215" i="14"/>
  <c r="V1215" i="14"/>
  <c r="W1215" i="14"/>
  <c r="X1215" i="14"/>
  <c r="Y1215" i="14"/>
  <c r="Z1215" i="14"/>
  <c r="AB1215" i="14"/>
  <c r="AC1215" i="14"/>
  <c r="AE1215" i="14"/>
  <c r="AF1215" i="14"/>
  <c r="AG1215" i="14"/>
  <c r="M1216" i="14"/>
  <c r="N1216" i="14"/>
  <c r="O1216" i="14"/>
  <c r="P1216" i="14"/>
  <c r="Q1216" i="14"/>
  <c r="R1216" i="14"/>
  <c r="S1216" i="14"/>
  <c r="U1216" i="14"/>
  <c r="V1216" i="14"/>
  <c r="W1216" i="14"/>
  <c r="X1216" i="14"/>
  <c r="Y1216" i="14"/>
  <c r="Z1216" i="14"/>
  <c r="AB1216" i="14"/>
  <c r="AC1216" i="14"/>
  <c r="AE1216" i="14"/>
  <c r="AF1216" i="14"/>
  <c r="AG1216" i="14"/>
  <c r="M1217" i="14"/>
  <c r="N1217" i="14"/>
  <c r="O1217" i="14"/>
  <c r="P1217" i="14"/>
  <c r="Q1217" i="14"/>
  <c r="R1217" i="14"/>
  <c r="S1217" i="14"/>
  <c r="U1217" i="14"/>
  <c r="V1217" i="14"/>
  <c r="W1217" i="14"/>
  <c r="X1217" i="14"/>
  <c r="Y1217" i="14"/>
  <c r="Z1217" i="14"/>
  <c r="AB1217" i="14"/>
  <c r="AC1217" i="14"/>
  <c r="AE1217" i="14"/>
  <c r="AF1217" i="14"/>
  <c r="AG1217" i="14"/>
  <c r="M1218" i="14"/>
  <c r="N1218" i="14"/>
  <c r="O1218" i="14"/>
  <c r="P1218" i="14"/>
  <c r="Q1218" i="14"/>
  <c r="R1218" i="14"/>
  <c r="S1218" i="14"/>
  <c r="U1218" i="14"/>
  <c r="V1218" i="14"/>
  <c r="W1218" i="14"/>
  <c r="X1218" i="14"/>
  <c r="Y1218" i="14"/>
  <c r="Z1218" i="14"/>
  <c r="AB1218" i="14"/>
  <c r="AC1218" i="14"/>
  <c r="AE1218" i="14"/>
  <c r="AF1218" i="14"/>
  <c r="AG1218" i="14"/>
  <c r="M1219" i="14"/>
  <c r="N1219" i="14"/>
  <c r="O1219" i="14"/>
  <c r="P1219" i="14"/>
  <c r="Q1219" i="14"/>
  <c r="R1219" i="14"/>
  <c r="S1219" i="14"/>
  <c r="U1219" i="14"/>
  <c r="V1219" i="14"/>
  <c r="W1219" i="14"/>
  <c r="X1219" i="14"/>
  <c r="Y1219" i="14"/>
  <c r="Z1219" i="14"/>
  <c r="AB1219" i="14"/>
  <c r="AC1219" i="14"/>
  <c r="AE1219" i="14"/>
  <c r="AF1219" i="14"/>
  <c r="AG1219" i="14"/>
  <c r="M1220" i="14"/>
  <c r="N1220" i="14"/>
  <c r="O1220" i="14"/>
  <c r="P1220" i="14"/>
  <c r="Q1220" i="14"/>
  <c r="R1220" i="14"/>
  <c r="S1220" i="14"/>
  <c r="U1220" i="14"/>
  <c r="V1220" i="14"/>
  <c r="W1220" i="14"/>
  <c r="X1220" i="14"/>
  <c r="Y1220" i="14"/>
  <c r="Z1220" i="14"/>
  <c r="AB1220" i="14"/>
  <c r="AC1220" i="14"/>
  <c r="AE1220" i="14"/>
  <c r="AF1220" i="14"/>
  <c r="AG1220" i="14"/>
  <c r="M1221" i="14"/>
  <c r="N1221" i="14"/>
  <c r="O1221" i="14"/>
  <c r="P1221" i="14"/>
  <c r="Q1221" i="14"/>
  <c r="R1221" i="14"/>
  <c r="S1221" i="14"/>
  <c r="U1221" i="14"/>
  <c r="V1221" i="14"/>
  <c r="W1221" i="14"/>
  <c r="X1221" i="14"/>
  <c r="Y1221" i="14"/>
  <c r="Z1221" i="14"/>
  <c r="AB1221" i="14"/>
  <c r="AC1221" i="14"/>
  <c r="AE1221" i="14"/>
  <c r="AF1221" i="14"/>
  <c r="AG1221" i="14"/>
  <c r="M1222" i="14"/>
  <c r="N1222" i="14"/>
  <c r="O1222" i="14"/>
  <c r="P1222" i="14"/>
  <c r="Q1222" i="14"/>
  <c r="R1222" i="14"/>
  <c r="S1222" i="14"/>
  <c r="U1222" i="14"/>
  <c r="V1222" i="14"/>
  <c r="W1222" i="14"/>
  <c r="X1222" i="14"/>
  <c r="Y1222" i="14"/>
  <c r="Z1222" i="14"/>
  <c r="AB1222" i="14"/>
  <c r="AC1222" i="14"/>
  <c r="AE1222" i="14"/>
  <c r="AF1222" i="14"/>
  <c r="AG1222" i="14"/>
  <c r="M1223" i="14"/>
  <c r="N1223" i="14"/>
  <c r="O1223" i="14"/>
  <c r="P1223" i="14"/>
  <c r="Q1223" i="14"/>
  <c r="R1223" i="14"/>
  <c r="S1223" i="14"/>
  <c r="U1223" i="14"/>
  <c r="V1223" i="14"/>
  <c r="W1223" i="14"/>
  <c r="X1223" i="14"/>
  <c r="Y1223" i="14"/>
  <c r="Z1223" i="14"/>
  <c r="AB1223" i="14"/>
  <c r="AC1223" i="14"/>
  <c r="AE1223" i="14"/>
  <c r="AF1223" i="14"/>
  <c r="AG1223" i="14"/>
  <c r="M1224" i="14"/>
  <c r="N1224" i="14"/>
  <c r="O1224" i="14"/>
  <c r="P1224" i="14"/>
  <c r="Q1224" i="14"/>
  <c r="R1224" i="14"/>
  <c r="S1224" i="14"/>
  <c r="U1224" i="14"/>
  <c r="V1224" i="14"/>
  <c r="W1224" i="14"/>
  <c r="X1224" i="14"/>
  <c r="Y1224" i="14"/>
  <c r="Z1224" i="14"/>
  <c r="AB1224" i="14"/>
  <c r="AC1224" i="14"/>
  <c r="AE1224" i="14"/>
  <c r="AF1224" i="14"/>
  <c r="AG1224" i="14"/>
  <c r="M1225" i="14"/>
  <c r="N1225" i="14"/>
  <c r="O1225" i="14"/>
  <c r="P1225" i="14"/>
  <c r="Q1225" i="14"/>
  <c r="R1225" i="14"/>
  <c r="S1225" i="14"/>
  <c r="U1225" i="14"/>
  <c r="V1225" i="14"/>
  <c r="W1225" i="14"/>
  <c r="X1225" i="14"/>
  <c r="Y1225" i="14"/>
  <c r="Z1225" i="14"/>
  <c r="AB1225" i="14"/>
  <c r="AC1225" i="14"/>
  <c r="AE1225" i="14"/>
  <c r="AF1225" i="14"/>
  <c r="AG1225" i="14"/>
  <c r="M1226" i="14"/>
  <c r="N1226" i="14"/>
  <c r="O1226" i="14"/>
  <c r="P1226" i="14"/>
  <c r="Q1226" i="14"/>
  <c r="R1226" i="14"/>
  <c r="S1226" i="14"/>
  <c r="U1226" i="14"/>
  <c r="V1226" i="14"/>
  <c r="W1226" i="14"/>
  <c r="X1226" i="14"/>
  <c r="Y1226" i="14"/>
  <c r="Z1226" i="14"/>
  <c r="AB1226" i="14"/>
  <c r="AC1226" i="14"/>
  <c r="AE1226" i="14"/>
  <c r="AF1226" i="14"/>
  <c r="AG1226" i="14"/>
  <c r="D1227" i="14"/>
  <c r="I1227" i="14"/>
  <c r="N1227" i="14"/>
  <c r="O1227" i="14"/>
  <c r="P1227" i="14"/>
  <c r="Q1227" i="14"/>
  <c r="R1227" i="14"/>
  <c r="S1227" i="14"/>
  <c r="U1227" i="14"/>
  <c r="V1227" i="14"/>
  <c r="W1227" i="14"/>
  <c r="X1227" i="14"/>
  <c r="Y1227" i="14"/>
  <c r="Z1227" i="14"/>
  <c r="AE1227" i="14"/>
  <c r="AF1227" i="14"/>
  <c r="AG1227" i="14"/>
  <c r="AE1228" i="14"/>
  <c r="AF1228" i="14"/>
  <c r="AG1228" i="14"/>
  <c r="C1229" i="14"/>
  <c r="N1229" i="14"/>
  <c r="O1229" i="14"/>
  <c r="P1229" i="14"/>
  <c r="Q1229" i="14"/>
  <c r="R1229" i="14"/>
  <c r="S1229" i="14"/>
  <c r="U1229" i="14"/>
  <c r="V1229" i="14"/>
  <c r="W1229" i="14"/>
  <c r="X1229" i="14"/>
  <c r="Y1229" i="14"/>
  <c r="Z1229" i="14"/>
  <c r="AB1229" i="14"/>
  <c r="AC1229" i="14"/>
  <c r="AE1229" i="14"/>
  <c r="AF1229" i="14"/>
  <c r="AG1229" i="14"/>
  <c r="C1230" i="14"/>
  <c r="M1230" i="14"/>
  <c r="N1230" i="14"/>
  <c r="O1230" i="14"/>
  <c r="P1230" i="14"/>
  <c r="Q1230" i="14"/>
  <c r="R1230" i="14"/>
  <c r="S1230" i="14"/>
  <c r="U1230" i="14"/>
  <c r="V1230" i="14"/>
  <c r="W1230" i="14"/>
  <c r="X1230" i="14"/>
  <c r="Y1230" i="14"/>
  <c r="Z1230" i="14"/>
  <c r="AB1230" i="14"/>
  <c r="AC1230" i="14"/>
  <c r="AE1230" i="14"/>
  <c r="AF1230" i="14"/>
  <c r="AG1230" i="14"/>
  <c r="C1231" i="14"/>
  <c r="M1231" i="14"/>
  <c r="N1231" i="14"/>
  <c r="O1231" i="14"/>
  <c r="P1231" i="14"/>
  <c r="Q1231" i="14"/>
  <c r="R1231" i="14"/>
  <c r="S1231" i="14"/>
  <c r="U1231" i="14"/>
  <c r="V1231" i="14"/>
  <c r="W1231" i="14"/>
  <c r="X1231" i="14"/>
  <c r="Y1231" i="14"/>
  <c r="Z1231" i="14"/>
  <c r="AB1231" i="14"/>
  <c r="AC1231" i="14"/>
  <c r="AE1231" i="14"/>
  <c r="AF1231" i="14"/>
  <c r="AG1231" i="14"/>
  <c r="C1232" i="14"/>
  <c r="M1232" i="14"/>
  <c r="N1232" i="14"/>
  <c r="O1232" i="14"/>
  <c r="P1232" i="14"/>
  <c r="Q1232" i="14"/>
  <c r="R1232" i="14"/>
  <c r="S1232" i="14"/>
  <c r="U1232" i="14"/>
  <c r="V1232" i="14"/>
  <c r="W1232" i="14"/>
  <c r="X1232" i="14"/>
  <c r="Y1232" i="14"/>
  <c r="Z1232" i="14"/>
  <c r="AB1232" i="14"/>
  <c r="AC1232" i="14"/>
  <c r="AE1232" i="14"/>
  <c r="AF1232" i="14"/>
  <c r="AG1232" i="14"/>
  <c r="C1233" i="14"/>
  <c r="M1233" i="14"/>
  <c r="N1233" i="14"/>
  <c r="O1233" i="14"/>
  <c r="P1233" i="14"/>
  <c r="Q1233" i="14"/>
  <c r="R1233" i="14"/>
  <c r="S1233" i="14"/>
  <c r="U1233" i="14"/>
  <c r="V1233" i="14"/>
  <c r="W1233" i="14"/>
  <c r="X1233" i="14"/>
  <c r="Y1233" i="14"/>
  <c r="Z1233" i="14"/>
  <c r="AB1233" i="14"/>
  <c r="AC1233" i="14"/>
  <c r="AE1233" i="14"/>
  <c r="AF1233" i="14"/>
  <c r="AG1233" i="14"/>
  <c r="C1234" i="14"/>
  <c r="M1234" i="14"/>
  <c r="N1234" i="14"/>
  <c r="O1234" i="14"/>
  <c r="P1234" i="14"/>
  <c r="Q1234" i="14"/>
  <c r="R1234" i="14"/>
  <c r="S1234" i="14"/>
  <c r="U1234" i="14"/>
  <c r="V1234" i="14"/>
  <c r="W1234" i="14"/>
  <c r="X1234" i="14"/>
  <c r="Y1234" i="14"/>
  <c r="Z1234" i="14"/>
  <c r="AB1234" i="14"/>
  <c r="AC1234" i="14"/>
  <c r="AE1234" i="14"/>
  <c r="AF1234" i="14"/>
  <c r="AG1234" i="14"/>
  <c r="C1235" i="14"/>
  <c r="M1235" i="14"/>
  <c r="N1235" i="14"/>
  <c r="O1235" i="14"/>
  <c r="P1235" i="14"/>
  <c r="Q1235" i="14"/>
  <c r="R1235" i="14"/>
  <c r="S1235" i="14"/>
  <c r="U1235" i="14"/>
  <c r="V1235" i="14"/>
  <c r="W1235" i="14"/>
  <c r="X1235" i="14"/>
  <c r="Y1235" i="14"/>
  <c r="Z1235" i="14"/>
  <c r="AB1235" i="14"/>
  <c r="AC1235" i="14"/>
  <c r="AE1235" i="14"/>
  <c r="AF1235" i="14"/>
  <c r="AG1235" i="14"/>
  <c r="C1236" i="14"/>
  <c r="M1236" i="14"/>
  <c r="N1236" i="14"/>
  <c r="O1236" i="14"/>
  <c r="P1236" i="14"/>
  <c r="Q1236" i="14"/>
  <c r="R1236" i="14"/>
  <c r="S1236" i="14"/>
  <c r="U1236" i="14"/>
  <c r="V1236" i="14"/>
  <c r="W1236" i="14"/>
  <c r="X1236" i="14"/>
  <c r="Y1236" i="14"/>
  <c r="Z1236" i="14"/>
  <c r="AB1236" i="14"/>
  <c r="AC1236" i="14"/>
  <c r="AE1236" i="14"/>
  <c r="AF1236" i="14"/>
  <c r="AG1236" i="14"/>
  <c r="C1237" i="14"/>
  <c r="M1237" i="14"/>
  <c r="N1237" i="14"/>
  <c r="O1237" i="14"/>
  <c r="P1237" i="14"/>
  <c r="Q1237" i="14"/>
  <c r="R1237" i="14"/>
  <c r="S1237" i="14"/>
  <c r="U1237" i="14"/>
  <c r="V1237" i="14"/>
  <c r="W1237" i="14"/>
  <c r="X1237" i="14"/>
  <c r="Y1237" i="14"/>
  <c r="Z1237" i="14"/>
  <c r="AB1237" i="14"/>
  <c r="AC1237" i="14"/>
  <c r="AE1237" i="14"/>
  <c r="AF1237" i="14"/>
  <c r="AG1237" i="14"/>
  <c r="C1238" i="14"/>
  <c r="M1238" i="14"/>
  <c r="N1238" i="14"/>
  <c r="O1238" i="14"/>
  <c r="P1238" i="14"/>
  <c r="Q1238" i="14"/>
  <c r="R1238" i="14"/>
  <c r="S1238" i="14"/>
  <c r="U1238" i="14"/>
  <c r="V1238" i="14"/>
  <c r="W1238" i="14"/>
  <c r="X1238" i="14"/>
  <c r="Y1238" i="14"/>
  <c r="Z1238" i="14"/>
  <c r="AB1238" i="14"/>
  <c r="AC1238" i="14"/>
  <c r="AE1238" i="14"/>
  <c r="AF1238" i="14"/>
  <c r="AG1238" i="14"/>
  <c r="C1239" i="14"/>
  <c r="M1239" i="14"/>
  <c r="N1239" i="14"/>
  <c r="O1239" i="14"/>
  <c r="P1239" i="14"/>
  <c r="Q1239" i="14"/>
  <c r="R1239" i="14"/>
  <c r="S1239" i="14"/>
  <c r="U1239" i="14"/>
  <c r="V1239" i="14"/>
  <c r="W1239" i="14"/>
  <c r="X1239" i="14"/>
  <c r="Y1239" i="14"/>
  <c r="Z1239" i="14"/>
  <c r="AB1239" i="14"/>
  <c r="AC1239" i="14"/>
  <c r="AE1239" i="14"/>
  <c r="AF1239" i="14"/>
  <c r="AG1239" i="14"/>
  <c r="M1240" i="14"/>
  <c r="N1240" i="14"/>
  <c r="O1240" i="14"/>
  <c r="P1240" i="14"/>
  <c r="Q1240" i="14"/>
  <c r="R1240" i="14"/>
  <c r="S1240" i="14"/>
  <c r="U1240" i="14"/>
  <c r="V1240" i="14"/>
  <c r="W1240" i="14"/>
  <c r="X1240" i="14"/>
  <c r="Y1240" i="14"/>
  <c r="Z1240" i="14"/>
  <c r="AB1240" i="14"/>
  <c r="AC1240" i="14"/>
  <c r="AE1240" i="14"/>
  <c r="AF1240" i="14"/>
  <c r="AG1240" i="14"/>
  <c r="M1241" i="14"/>
  <c r="N1241" i="14"/>
  <c r="O1241" i="14"/>
  <c r="P1241" i="14"/>
  <c r="Q1241" i="14"/>
  <c r="R1241" i="14"/>
  <c r="S1241" i="14"/>
  <c r="U1241" i="14"/>
  <c r="V1241" i="14"/>
  <c r="W1241" i="14"/>
  <c r="X1241" i="14"/>
  <c r="Y1241" i="14"/>
  <c r="Z1241" i="14"/>
  <c r="AB1241" i="14"/>
  <c r="AC1241" i="14"/>
  <c r="AE1241" i="14"/>
  <c r="AF1241" i="14"/>
  <c r="AG1241" i="14"/>
  <c r="M1242" i="14"/>
  <c r="N1242" i="14"/>
  <c r="O1242" i="14"/>
  <c r="P1242" i="14"/>
  <c r="Q1242" i="14"/>
  <c r="R1242" i="14"/>
  <c r="S1242" i="14"/>
  <c r="U1242" i="14"/>
  <c r="V1242" i="14"/>
  <c r="W1242" i="14"/>
  <c r="X1242" i="14"/>
  <c r="Y1242" i="14"/>
  <c r="Z1242" i="14"/>
  <c r="AB1242" i="14"/>
  <c r="AC1242" i="14"/>
  <c r="AE1242" i="14"/>
  <c r="AF1242" i="14"/>
  <c r="AG1242" i="14"/>
  <c r="M1243" i="14"/>
  <c r="N1243" i="14"/>
  <c r="O1243" i="14"/>
  <c r="P1243" i="14"/>
  <c r="Q1243" i="14"/>
  <c r="R1243" i="14"/>
  <c r="S1243" i="14"/>
  <c r="U1243" i="14"/>
  <c r="V1243" i="14"/>
  <c r="W1243" i="14"/>
  <c r="X1243" i="14"/>
  <c r="Y1243" i="14"/>
  <c r="Z1243" i="14"/>
  <c r="AB1243" i="14"/>
  <c r="AC1243" i="14"/>
  <c r="AE1243" i="14"/>
  <c r="AF1243" i="14"/>
  <c r="AG1243" i="14"/>
  <c r="M1244" i="14"/>
  <c r="N1244" i="14"/>
  <c r="O1244" i="14"/>
  <c r="P1244" i="14"/>
  <c r="Q1244" i="14"/>
  <c r="R1244" i="14"/>
  <c r="S1244" i="14"/>
  <c r="U1244" i="14"/>
  <c r="V1244" i="14"/>
  <c r="W1244" i="14"/>
  <c r="X1244" i="14"/>
  <c r="Y1244" i="14"/>
  <c r="Z1244" i="14"/>
  <c r="AB1244" i="14"/>
  <c r="AC1244" i="14"/>
  <c r="AE1244" i="14"/>
  <c r="AF1244" i="14"/>
  <c r="AG1244" i="14"/>
  <c r="M1245" i="14"/>
  <c r="N1245" i="14"/>
  <c r="O1245" i="14"/>
  <c r="P1245" i="14"/>
  <c r="Q1245" i="14"/>
  <c r="R1245" i="14"/>
  <c r="S1245" i="14"/>
  <c r="U1245" i="14"/>
  <c r="V1245" i="14"/>
  <c r="W1245" i="14"/>
  <c r="X1245" i="14"/>
  <c r="Y1245" i="14"/>
  <c r="Z1245" i="14"/>
  <c r="AB1245" i="14"/>
  <c r="AC1245" i="14"/>
  <c r="AE1245" i="14"/>
  <c r="AF1245" i="14"/>
  <c r="AG1245" i="14"/>
  <c r="M1246" i="14"/>
  <c r="N1246" i="14"/>
  <c r="O1246" i="14"/>
  <c r="P1246" i="14"/>
  <c r="Q1246" i="14"/>
  <c r="R1246" i="14"/>
  <c r="S1246" i="14"/>
  <c r="U1246" i="14"/>
  <c r="V1246" i="14"/>
  <c r="W1246" i="14"/>
  <c r="X1246" i="14"/>
  <c r="Y1246" i="14"/>
  <c r="Z1246" i="14"/>
  <c r="AB1246" i="14"/>
  <c r="AC1246" i="14"/>
  <c r="AE1246" i="14"/>
  <c r="AF1246" i="14"/>
  <c r="AG1246" i="14"/>
  <c r="M1247" i="14"/>
  <c r="N1247" i="14"/>
  <c r="O1247" i="14"/>
  <c r="P1247" i="14"/>
  <c r="Q1247" i="14"/>
  <c r="R1247" i="14"/>
  <c r="S1247" i="14"/>
  <c r="U1247" i="14"/>
  <c r="V1247" i="14"/>
  <c r="W1247" i="14"/>
  <c r="X1247" i="14"/>
  <c r="Y1247" i="14"/>
  <c r="Z1247" i="14"/>
  <c r="AB1247" i="14"/>
  <c r="AC1247" i="14"/>
  <c r="AE1247" i="14"/>
  <c r="AF1247" i="14"/>
  <c r="AG1247" i="14"/>
  <c r="M1248" i="14"/>
  <c r="N1248" i="14"/>
  <c r="O1248" i="14"/>
  <c r="P1248" i="14"/>
  <c r="Q1248" i="14"/>
  <c r="R1248" i="14"/>
  <c r="S1248" i="14"/>
  <c r="U1248" i="14"/>
  <c r="V1248" i="14"/>
  <c r="W1248" i="14"/>
  <c r="X1248" i="14"/>
  <c r="Y1248" i="14"/>
  <c r="Z1248" i="14"/>
  <c r="AB1248" i="14"/>
  <c r="AC1248" i="14"/>
  <c r="AE1248" i="14"/>
  <c r="AF1248" i="14"/>
  <c r="AG1248" i="14"/>
  <c r="M1249" i="14"/>
  <c r="N1249" i="14"/>
  <c r="O1249" i="14"/>
  <c r="P1249" i="14"/>
  <c r="Q1249" i="14"/>
  <c r="R1249" i="14"/>
  <c r="S1249" i="14"/>
  <c r="U1249" i="14"/>
  <c r="V1249" i="14"/>
  <c r="W1249" i="14"/>
  <c r="X1249" i="14"/>
  <c r="Y1249" i="14"/>
  <c r="Z1249" i="14"/>
  <c r="AB1249" i="14"/>
  <c r="AC1249" i="14"/>
  <c r="AE1249" i="14"/>
  <c r="AF1249" i="14"/>
  <c r="AG1249" i="14"/>
  <c r="M1250" i="14"/>
  <c r="N1250" i="14"/>
  <c r="O1250" i="14"/>
  <c r="P1250" i="14"/>
  <c r="Q1250" i="14"/>
  <c r="R1250" i="14"/>
  <c r="S1250" i="14"/>
  <c r="U1250" i="14"/>
  <c r="V1250" i="14"/>
  <c r="W1250" i="14"/>
  <c r="X1250" i="14"/>
  <c r="Y1250" i="14"/>
  <c r="Z1250" i="14"/>
  <c r="AB1250" i="14"/>
  <c r="AC1250" i="14"/>
  <c r="AE1250" i="14"/>
  <c r="AF1250" i="14"/>
  <c r="AG1250" i="14"/>
  <c r="M1251" i="14"/>
  <c r="N1251" i="14"/>
  <c r="O1251" i="14"/>
  <c r="P1251" i="14"/>
  <c r="Q1251" i="14"/>
  <c r="R1251" i="14"/>
  <c r="S1251" i="14"/>
  <c r="U1251" i="14"/>
  <c r="V1251" i="14"/>
  <c r="W1251" i="14"/>
  <c r="X1251" i="14"/>
  <c r="Y1251" i="14"/>
  <c r="Z1251" i="14"/>
  <c r="AB1251" i="14"/>
  <c r="AC1251" i="14"/>
  <c r="AE1251" i="14"/>
  <c r="AF1251" i="14"/>
  <c r="AG1251" i="14"/>
  <c r="M1252" i="14"/>
  <c r="N1252" i="14"/>
  <c r="O1252" i="14"/>
  <c r="P1252" i="14"/>
  <c r="Q1252" i="14"/>
  <c r="R1252" i="14"/>
  <c r="S1252" i="14"/>
  <c r="U1252" i="14"/>
  <c r="V1252" i="14"/>
  <c r="W1252" i="14"/>
  <c r="X1252" i="14"/>
  <c r="Y1252" i="14"/>
  <c r="Z1252" i="14"/>
  <c r="AB1252" i="14"/>
  <c r="AC1252" i="14"/>
  <c r="AE1252" i="14"/>
  <c r="AF1252" i="14"/>
  <c r="AG1252" i="14"/>
  <c r="M1253" i="14"/>
  <c r="N1253" i="14"/>
  <c r="O1253" i="14"/>
  <c r="P1253" i="14"/>
  <c r="Q1253" i="14"/>
  <c r="R1253" i="14"/>
  <c r="S1253" i="14"/>
  <c r="U1253" i="14"/>
  <c r="V1253" i="14"/>
  <c r="W1253" i="14"/>
  <c r="X1253" i="14"/>
  <c r="Y1253" i="14"/>
  <c r="Z1253" i="14"/>
  <c r="AB1253" i="14"/>
  <c r="AC1253" i="14"/>
  <c r="AE1253" i="14"/>
  <c r="AF1253" i="14"/>
  <c r="AG1253" i="14"/>
  <c r="M1254" i="14"/>
  <c r="N1254" i="14"/>
  <c r="O1254" i="14"/>
  <c r="P1254" i="14"/>
  <c r="Q1254" i="14"/>
  <c r="R1254" i="14"/>
  <c r="S1254" i="14"/>
  <c r="U1254" i="14"/>
  <c r="V1254" i="14"/>
  <c r="W1254" i="14"/>
  <c r="X1254" i="14"/>
  <c r="Y1254" i="14"/>
  <c r="Z1254" i="14"/>
  <c r="AB1254" i="14"/>
  <c r="AC1254" i="14"/>
  <c r="AE1254" i="14"/>
  <c r="AF1254" i="14"/>
  <c r="AG1254" i="14"/>
  <c r="M1255" i="14"/>
  <c r="N1255" i="14"/>
  <c r="O1255" i="14"/>
  <c r="P1255" i="14"/>
  <c r="Q1255" i="14"/>
  <c r="R1255" i="14"/>
  <c r="S1255" i="14"/>
  <c r="U1255" i="14"/>
  <c r="V1255" i="14"/>
  <c r="W1255" i="14"/>
  <c r="X1255" i="14"/>
  <c r="Y1255" i="14"/>
  <c r="Z1255" i="14"/>
  <c r="AB1255" i="14"/>
  <c r="AC1255" i="14"/>
  <c r="AE1255" i="14"/>
  <c r="AF1255" i="14"/>
  <c r="AG1255" i="14"/>
  <c r="M1256" i="14"/>
  <c r="N1256" i="14"/>
  <c r="O1256" i="14"/>
  <c r="P1256" i="14"/>
  <c r="Q1256" i="14"/>
  <c r="R1256" i="14"/>
  <c r="S1256" i="14"/>
  <c r="U1256" i="14"/>
  <c r="V1256" i="14"/>
  <c r="W1256" i="14"/>
  <c r="X1256" i="14"/>
  <c r="Y1256" i="14"/>
  <c r="Z1256" i="14"/>
  <c r="AB1256" i="14"/>
  <c r="AC1256" i="14"/>
  <c r="AE1256" i="14"/>
  <c r="AF1256" i="14"/>
  <c r="AG1256" i="14"/>
  <c r="M1257" i="14"/>
  <c r="N1257" i="14"/>
  <c r="O1257" i="14"/>
  <c r="P1257" i="14"/>
  <c r="Q1257" i="14"/>
  <c r="R1257" i="14"/>
  <c r="S1257" i="14"/>
  <c r="U1257" i="14"/>
  <c r="V1257" i="14"/>
  <c r="W1257" i="14"/>
  <c r="X1257" i="14"/>
  <c r="Y1257" i="14"/>
  <c r="Z1257" i="14"/>
  <c r="AB1257" i="14"/>
  <c r="AC1257" i="14"/>
  <c r="AE1257" i="14"/>
  <c r="AF1257" i="14"/>
  <c r="AG1257" i="14"/>
  <c r="M1258" i="14"/>
  <c r="N1258" i="14"/>
  <c r="O1258" i="14"/>
  <c r="P1258" i="14"/>
  <c r="Q1258" i="14"/>
  <c r="R1258" i="14"/>
  <c r="S1258" i="14"/>
  <c r="U1258" i="14"/>
  <c r="V1258" i="14"/>
  <c r="W1258" i="14"/>
  <c r="X1258" i="14"/>
  <c r="Y1258" i="14"/>
  <c r="Z1258" i="14"/>
  <c r="AB1258" i="14"/>
  <c r="AC1258" i="14"/>
  <c r="AE1258" i="14"/>
  <c r="AF1258" i="14"/>
  <c r="AG1258" i="14"/>
  <c r="M1259" i="14"/>
  <c r="N1259" i="14"/>
  <c r="O1259" i="14"/>
  <c r="P1259" i="14"/>
  <c r="Q1259" i="14"/>
  <c r="R1259" i="14"/>
  <c r="S1259" i="14"/>
  <c r="U1259" i="14"/>
  <c r="V1259" i="14"/>
  <c r="W1259" i="14"/>
  <c r="X1259" i="14"/>
  <c r="Y1259" i="14"/>
  <c r="Z1259" i="14"/>
  <c r="AB1259" i="14"/>
  <c r="AC1259" i="14"/>
  <c r="AE1259" i="14"/>
  <c r="AF1259" i="14"/>
  <c r="AG1259" i="14"/>
  <c r="M1260" i="14"/>
  <c r="N1260" i="14"/>
  <c r="O1260" i="14"/>
  <c r="P1260" i="14"/>
  <c r="Q1260" i="14"/>
  <c r="R1260" i="14"/>
  <c r="S1260" i="14"/>
  <c r="U1260" i="14"/>
  <c r="V1260" i="14"/>
  <c r="W1260" i="14"/>
  <c r="X1260" i="14"/>
  <c r="Y1260" i="14"/>
  <c r="Z1260" i="14"/>
  <c r="AB1260" i="14"/>
  <c r="AC1260" i="14"/>
  <c r="AE1260" i="14"/>
  <c r="AF1260" i="14"/>
  <c r="AG1260" i="14"/>
  <c r="M1261" i="14"/>
  <c r="N1261" i="14"/>
  <c r="O1261" i="14"/>
  <c r="P1261" i="14"/>
  <c r="Q1261" i="14"/>
  <c r="R1261" i="14"/>
  <c r="S1261" i="14"/>
  <c r="U1261" i="14"/>
  <c r="V1261" i="14"/>
  <c r="W1261" i="14"/>
  <c r="X1261" i="14"/>
  <c r="Y1261" i="14"/>
  <c r="Z1261" i="14"/>
  <c r="AB1261" i="14"/>
  <c r="AC1261" i="14"/>
  <c r="AE1261" i="14"/>
  <c r="AF1261" i="14"/>
  <c r="AG1261" i="14"/>
  <c r="M1262" i="14"/>
  <c r="N1262" i="14"/>
  <c r="O1262" i="14"/>
  <c r="P1262" i="14"/>
  <c r="Q1262" i="14"/>
  <c r="R1262" i="14"/>
  <c r="S1262" i="14"/>
  <c r="U1262" i="14"/>
  <c r="V1262" i="14"/>
  <c r="W1262" i="14"/>
  <c r="X1262" i="14"/>
  <c r="Y1262" i="14"/>
  <c r="Z1262" i="14"/>
  <c r="AB1262" i="14"/>
  <c r="AC1262" i="14"/>
  <c r="AE1262" i="14"/>
  <c r="AF1262" i="14"/>
  <c r="AG1262" i="14"/>
  <c r="M1263" i="14"/>
  <c r="N1263" i="14"/>
  <c r="O1263" i="14"/>
  <c r="P1263" i="14"/>
  <c r="Q1263" i="14"/>
  <c r="R1263" i="14"/>
  <c r="S1263" i="14"/>
  <c r="U1263" i="14"/>
  <c r="V1263" i="14"/>
  <c r="W1263" i="14"/>
  <c r="X1263" i="14"/>
  <c r="Y1263" i="14"/>
  <c r="Z1263" i="14"/>
  <c r="AB1263" i="14"/>
  <c r="AC1263" i="14"/>
  <c r="AE1263" i="14"/>
  <c r="AF1263" i="14"/>
  <c r="AG1263" i="14"/>
  <c r="M1264" i="14"/>
  <c r="N1264" i="14"/>
  <c r="O1264" i="14"/>
  <c r="P1264" i="14"/>
  <c r="Q1264" i="14"/>
  <c r="R1264" i="14"/>
  <c r="S1264" i="14"/>
  <c r="U1264" i="14"/>
  <c r="V1264" i="14"/>
  <c r="W1264" i="14"/>
  <c r="X1264" i="14"/>
  <c r="Y1264" i="14"/>
  <c r="Z1264" i="14"/>
  <c r="AB1264" i="14"/>
  <c r="AC1264" i="14"/>
  <c r="AE1264" i="14"/>
  <c r="AF1264" i="14"/>
  <c r="AG1264" i="14"/>
  <c r="D1265" i="14"/>
  <c r="I1265" i="14"/>
  <c r="N1265" i="14"/>
  <c r="O1265" i="14"/>
  <c r="P1265" i="14"/>
  <c r="Q1265" i="14"/>
  <c r="R1265" i="14"/>
  <c r="S1265" i="14"/>
  <c r="U1265" i="14"/>
  <c r="V1265" i="14"/>
  <c r="W1265" i="14"/>
  <c r="X1265" i="14"/>
  <c r="Y1265" i="14"/>
  <c r="Z1265" i="14"/>
  <c r="AE1265" i="14"/>
  <c r="AF1265" i="14"/>
  <c r="AG1265" i="14"/>
  <c r="AE1266" i="14"/>
  <c r="AF1266" i="14"/>
  <c r="AG1266" i="14"/>
  <c r="C1267" i="14"/>
  <c r="N1267" i="14"/>
  <c r="O1267" i="14"/>
  <c r="P1267" i="14"/>
  <c r="Q1267" i="14"/>
  <c r="R1267" i="14"/>
  <c r="S1267" i="14"/>
  <c r="U1267" i="14"/>
  <c r="V1267" i="14"/>
  <c r="W1267" i="14"/>
  <c r="X1267" i="14"/>
  <c r="Y1267" i="14"/>
  <c r="Z1267" i="14"/>
  <c r="AB1267" i="14"/>
  <c r="AC1267" i="14"/>
  <c r="AE1267" i="14"/>
  <c r="AF1267" i="14"/>
  <c r="AG1267" i="14"/>
  <c r="C1268" i="14"/>
  <c r="M1268" i="14"/>
  <c r="N1268" i="14"/>
  <c r="O1268" i="14"/>
  <c r="P1268" i="14"/>
  <c r="Q1268" i="14"/>
  <c r="R1268" i="14"/>
  <c r="S1268" i="14"/>
  <c r="U1268" i="14"/>
  <c r="V1268" i="14"/>
  <c r="W1268" i="14"/>
  <c r="X1268" i="14"/>
  <c r="Y1268" i="14"/>
  <c r="Z1268" i="14"/>
  <c r="AB1268" i="14"/>
  <c r="AC1268" i="14"/>
  <c r="AE1268" i="14"/>
  <c r="AF1268" i="14"/>
  <c r="AG1268" i="14"/>
  <c r="C1269" i="14"/>
  <c r="M1269" i="14"/>
  <c r="N1269" i="14"/>
  <c r="O1269" i="14"/>
  <c r="P1269" i="14"/>
  <c r="Q1269" i="14"/>
  <c r="R1269" i="14"/>
  <c r="S1269" i="14"/>
  <c r="U1269" i="14"/>
  <c r="V1269" i="14"/>
  <c r="W1269" i="14"/>
  <c r="X1269" i="14"/>
  <c r="Y1269" i="14"/>
  <c r="Z1269" i="14"/>
  <c r="AB1269" i="14"/>
  <c r="AC1269" i="14"/>
  <c r="AE1269" i="14"/>
  <c r="AF1269" i="14"/>
  <c r="AG1269" i="14"/>
  <c r="C1270" i="14"/>
  <c r="M1270" i="14"/>
  <c r="N1270" i="14"/>
  <c r="O1270" i="14"/>
  <c r="P1270" i="14"/>
  <c r="Q1270" i="14"/>
  <c r="R1270" i="14"/>
  <c r="S1270" i="14"/>
  <c r="U1270" i="14"/>
  <c r="V1270" i="14"/>
  <c r="W1270" i="14"/>
  <c r="X1270" i="14"/>
  <c r="Y1270" i="14"/>
  <c r="Z1270" i="14"/>
  <c r="AB1270" i="14"/>
  <c r="AC1270" i="14"/>
  <c r="AE1270" i="14"/>
  <c r="AF1270" i="14"/>
  <c r="AG1270" i="14"/>
  <c r="C1271" i="14"/>
  <c r="M1271" i="14"/>
  <c r="N1271" i="14"/>
  <c r="O1271" i="14"/>
  <c r="P1271" i="14"/>
  <c r="Q1271" i="14"/>
  <c r="R1271" i="14"/>
  <c r="S1271" i="14"/>
  <c r="U1271" i="14"/>
  <c r="V1271" i="14"/>
  <c r="W1271" i="14"/>
  <c r="X1271" i="14"/>
  <c r="Y1271" i="14"/>
  <c r="Z1271" i="14"/>
  <c r="AB1271" i="14"/>
  <c r="AC1271" i="14"/>
  <c r="AE1271" i="14"/>
  <c r="AF1271" i="14"/>
  <c r="AG1271" i="14"/>
  <c r="C1272" i="14"/>
  <c r="M1272" i="14"/>
  <c r="N1272" i="14"/>
  <c r="O1272" i="14"/>
  <c r="P1272" i="14"/>
  <c r="Q1272" i="14"/>
  <c r="R1272" i="14"/>
  <c r="S1272" i="14"/>
  <c r="U1272" i="14"/>
  <c r="V1272" i="14"/>
  <c r="W1272" i="14"/>
  <c r="X1272" i="14"/>
  <c r="Y1272" i="14"/>
  <c r="Z1272" i="14"/>
  <c r="AB1272" i="14"/>
  <c r="AC1272" i="14"/>
  <c r="AE1272" i="14"/>
  <c r="AF1272" i="14"/>
  <c r="AG1272" i="14"/>
  <c r="C1273" i="14"/>
  <c r="M1273" i="14"/>
  <c r="N1273" i="14"/>
  <c r="O1273" i="14"/>
  <c r="P1273" i="14"/>
  <c r="Q1273" i="14"/>
  <c r="R1273" i="14"/>
  <c r="S1273" i="14"/>
  <c r="U1273" i="14"/>
  <c r="V1273" i="14"/>
  <c r="W1273" i="14"/>
  <c r="X1273" i="14"/>
  <c r="Y1273" i="14"/>
  <c r="Z1273" i="14"/>
  <c r="AB1273" i="14"/>
  <c r="AC1273" i="14"/>
  <c r="AE1273" i="14"/>
  <c r="AF1273" i="14"/>
  <c r="AG1273" i="14"/>
  <c r="C1274" i="14"/>
  <c r="M1274" i="14"/>
  <c r="N1274" i="14"/>
  <c r="O1274" i="14"/>
  <c r="P1274" i="14"/>
  <c r="Q1274" i="14"/>
  <c r="R1274" i="14"/>
  <c r="S1274" i="14"/>
  <c r="U1274" i="14"/>
  <c r="V1274" i="14"/>
  <c r="W1274" i="14"/>
  <c r="X1274" i="14"/>
  <c r="Y1274" i="14"/>
  <c r="Z1274" i="14"/>
  <c r="AB1274" i="14"/>
  <c r="AC1274" i="14"/>
  <c r="AE1274" i="14"/>
  <c r="AF1274" i="14"/>
  <c r="AG1274" i="14"/>
  <c r="C1275" i="14"/>
  <c r="M1275" i="14"/>
  <c r="N1275" i="14"/>
  <c r="O1275" i="14"/>
  <c r="P1275" i="14"/>
  <c r="Q1275" i="14"/>
  <c r="R1275" i="14"/>
  <c r="S1275" i="14"/>
  <c r="U1275" i="14"/>
  <c r="V1275" i="14"/>
  <c r="W1275" i="14"/>
  <c r="X1275" i="14"/>
  <c r="Y1275" i="14"/>
  <c r="Z1275" i="14"/>
  <c r="AB1275" i="14"/>
  <c r="AC1275" i="14"/>
  <c r="AE1275" i="14"/>
  <c r="AF1275" i="14"/>
  <c r="AG1275" i="14"/>
  <c r="C1276" i="14"/>
  <c r="M1276" i="14"/>
  <c r="N1276" i="14"/>
  <c r="O1276" i="14"/>
  <c r="P1276" i="14"/>
  <c r="Q1276" i="14"/>
  <c r="R1276" i="14"/>
  <c r="S1276" i="14"/>
  <c r="U1276" i="14"/>
  <c r="V1276" i="14"/>
  <c r="W1276" i="14"/>
  <c r="X1276" i="14"/>
  <c r="Y1276" i="14"/>
  <c r="Z1276" i="14"/>
  <c r="AB1276" i="14"/>
  <c r="AC1276" i="14"/>
  <c r="AE1276" i="14"/>
  <c r="AF1276" i="14"/>
  <c r="AG1276" i="14"/>
  <c r="C1277" i="14"/>
  <c r="M1277" i="14"/>
  <c r="N1277" i="14"/>
  <c r="O1277" i="14"/>
  <c r="P1277" i="14"/>
  <c r="Q1277" i="14"/>
  <c r="R1277" i="14"/>
  <c r="S1277" i="14"/>
  <c r="U1277" i="14"/>
  <c r="V1277" i="14"/>
  <c r="W1277" i="14"/>
  <c r="X1277" i="14"/>
  <c r="Y1277" i="14"/>
  <c r="Z1277" i="14"/>
  <c r="AB1277" i="14"/>
  <c r="AC1277" i="14"/>
  <c r="AE1277" i="14"/>
  <c r="AF1277" i="14"/>
  <c r="AG1277" i="14"/>
  <c r="M1278" i="14"/>
  <c r="N1278" i="14"/>
  <c r="O1278" i="14"/>
  <c r="P1278" i="14"/>
  <c r="Q1278" i="14"/>
  <c r="R1278" i="14"/>
  <c r="S1278" i="14"/>
  <c r="U1278" i="14"/>
  <c r="V1278" i="14"/>
  <c r="W1278" i="14"/>
  <c r="X1278" i="14"/>
  <c r="Y1278" i="14"/>
  <c r="Z1278" i="14"/>
  <c r="AB1278" i="14"/>
  <c r="AC1278" i="14"/>
  <c r="AE1278" i="14"/>
  <c r="AF1278" i="14"/>
  <c r="AG1278" i="14"/>
  <c r="M1279" i="14"/>
  <c r="N1279" i="14"/>
  <c r="O1279" i="14"/>
  <c r="P1279" i="14"/>
  <c r="Q1279" i="14"/>
  <c r="R1279" i="14"/>
  <c r="S1279" i="14"/>
  <c r="U1279" i="14"/>
  <c r="V1279" i="14"/>
  <c r="W1279" i="14"/>
  <c r="X1279" i="14"/>
  <c r="Y1279" i="14"/>
  <c r="Z1279" i="14"/>
  <c r="AB1279" i="14"/>
  <c r="AC1279" i="14"/>
  <c r="AE1279" i="14"/>
  <c r="AF1279" i="14"/>
  <c r="AG1279" i="14"/>
  <c r="M1280" i="14"/>
  <c r="N1280" i="14"/>
  <c r="O1280" i="14"/>
  <c r="P1280" i="14"/>
  <c r="Q1280" i="14"/>
  <c r="R1280" i="14"/>
  <c r="S1280" i="14"/>
  <c r="U1280" i="14"/>
  <c r="V1280" i="14"/>
  <c r="W1280" i="14"/>
  <c r="X1280" i="14"/>
  <c r="Y1280" i="14"/>
  <c r="Z1280" i="14"/>
  <c r="AB1280" i="14"/>
  <c r="AC1280" i="14"/>
  <c r="AE1280" i="14"/>
  <c r="AF1280" i="14"/>
  <c r="AG1280" i="14"/>
  <c r="M1281" i="14"/>
  <c r="N1281" i="14"/>
  <c r="O1281" i="14"/>
  <c r="P1281" i="14"/>
  <c r="Q1281" i="14"/>
  <c r="R1281" i="14"/>
  <c r="S1281" i="14"/>
  <c r="U1281" i="14"/>
  <c r="V1281" i="14"/>
  <c r="W1281" i="14"/>
  <c r="X1281" i="14"/>
  <c r="Y1281" i="14"/>
  <c r="Z1281" i="14"/>
  <c r="AB1281" i="14"/>
  <c r="AC1281" i="14"/>
  <c r="AE1281" i="14"/>
  <c r="AF1281" i="14"/>
  <c r="AG1281" i="14"/>
  <c r="M1282" i="14"/>
  <c r="N1282" i="14"/>
  <c r="O1282" i="14"/>
  <c r="P1282" i="14"/>
  <c r="Q1282" i="14"/>
  <c r="R1282" i="14"/>
  <c r="S1282" i="14"/>
  <c r="U1282" i="14"/>
  <c r="V1282" i="14"/>
  <c r="W1282" i="14"/>
  <c r="X1282" i="14"/>
  <c r="Y1282" i="14"/>
  <c r="Z1282" i="14"/>
  <c r="AB1282" i="14"/>
  <c r="AC1282" i="14"/>
  <c r="AE1282" i="14"/>
  <c r="AF1282" i="14"/>
  <c r="AG1282" i="14"/>
  <c r="M1283" i="14"/>
  <c r="N1283" i="14"/>
  <c r="O1283" i="14"/>
  <c r="P1283" i="14"/>
  <c r="Q1283" i="14"/>
  <c r="R1283" i="14"/>
  <c r="S1283" i="14"/>
  <c r="U1283" i="14"/>
  <c r="V1283" i="14"/>
  <c r="W1283" i="14"/>
  <c r="X1283" i="14"/>
  <c r="Y1283" i="14"/>
  <c r="Z1283" i="14"/>
  <c r="AB1283" i="14"/>
  <c r="AC1283" i="14"/>
  <c r="AE1283" i="14"/>
  <c r="AF1283" i="14"/>
  <c r="AG1283" i="14"/>
  <c r="M1284" i="14"/>
  <c r="N1284" i="14"/>
  <c r="O1284" i="14"/>
  <c r="P1284" i="14"/>
  <c r="Q1284" i="14"/>
  <c r="R1284" i="14"/>
  <c r="S1284" i="14"/>
  <c r="U1284" i="14"/>
  <c r="V1284" i="14"/>
  <c r="W1284" i="14"/>
  <c r="X1284" i="14"/>
  <c r="Y1284" i="14"/>
  <c r="Z1284" i="14"/>
  <c r="AB1284" i="14"/>
  <c r="AC1284" i="14"/>
  <c r="AE1284" i="14"/>
  <c r="AF1284" i="14"/>
  <c r="AG1284" i="14"/>
  <c r="M1285" i="14"/>
  <c r="N1285" i="14"/>
  <c r="O1285" i="14"/>
  <c r="P1285" i="14"/>
  <c r="Q1285" i="14"/>
  <c r="R1285" i="14"/>
  <c r="S1285" i="14"/>
  <c r="U1285" i="14"/>
  <c r="V1285" i="14"/>
  <c r="W1285" i="14"/>
  <c r="X1285" i="14"/>
  <c r="Y1285" i="14"/>
  <c r="Z1285" i="14"/>
  <c r="AB1285" i="14"/>
  <c r="AC1285" i="14"/>
  <c r="AE1285" i="14"/>
  <c r="AF1285" i="14"/>
  <c r="AG1285" i="14"/>
  <c r="M1286" i="14"/>
  <c r="N1286" i="14"/>
  <c r="O1286" i="14"/>
  <c r="P1286" i="14"/>
  <c r="Q1286" i="14"/>
  <c r="R1286" i="14"/>
  <c r="S1286" i="14"/>
  <c r="U1286" i="14"/>
  <c r="V1286" i="14"/>
  <c r="W1286" i="14"/>
  <c r="X1286" i="14"/>
  <c r="Y1286" i="14"/>
  <c r="Z1286" i="14"/>
  <c r="AB1286" i="14"/>
  <c r="AC1286" i="14"/>
  <c r="AE1286" i="14"/>
  <c r="AF1286" i="14"/>
  <c r="AG1286" i="14"/>
  <c r="M1287" i="14"/>
  <c r="N1287" i="14"/>
  <c r="O1287" i="14"/>
  <c r="P1287" i="14"/>
  <c r="Q1287" i="14"/>
  <c r="R1287" i="14"/>
  <c r="S1287" i="14"/>
  <c r="U1287" i="14"/>
  <c r="V1287" i="14"/>
  <c r="W1287" i="14"/>
  <c r="X1287" i="14"/>
  <c r="Y1287" i="14"/>
  <c r="Z1287" i="14"/>
  <c r="AB1287" i="14"/>
  <c r="AC1287" i="14"/>
  <c r="AE1287" i="14"/>
  <c r="AF1287" i="14"/>
  <c r="AG1287" i="14"/>
  <c r="M1288" i="14"/>
  <c r="N1288" i="14"/>
  <c r="O1288" i="14"/>
  <c r="P1288" i="14"/>
  <c r="Q1288" i="14"/>
  <c r="R1288" i="14"/>
  <c r="S1288" i="14"/>
  <c r="U1288" i="14"/>
  <c r="V1288" i="14"/>
  <c r="W1288" i="14"/>
  <c r="X1288" i="14"/>
  <c r="Y1288" i="14"/>
  <c r="Z1288" i="14"/>
  <c r="AB1288" i="14"/>
  <c r="AC1288" i="14"/>
  <c r="AE1288" i="14"/>
  <c r="AF1288" i="14"/>
  <c r="AG1288" i="14"/>
  <c r="M1289" i="14"/>
  <c r="N1289" i="14"/>
  <c r="O1289" i="14"/>
  <c r="P1289" i="14"/>
  <c r="Q1289" i="14"/>
  <c r="R1289" i="14"/>
  <c r="S1289" i="14"/>
  <c r="U1289" i="14"/>
  <c r="V1289" i="14"/>
  <c r="W1289" i="14"/>
  <c r="X1289" i="14"/>
  <c r="Y1289" i="14"/>
  <c r="Z1289" i="14"/>
  <c r="AB1289" i="14"/>
  <c r="AC1289" i="14"/>
  <c r="AE1289" i="14"/>
  <c r="AF1289" i="14"/>
  <c r="AG1289" i="14"/>
  <c r="M1290" i="14"/>
  <c r="N1290" i="14"/>
  <c r="O1290" i="14"/>
  <c r="P1290" i="14"/>
  <c r="Q1290" i="14"/>
  <c r="R1290" i="14"/>
  <c r="S1290" i="14"/>
  <c r="U1290" i="14"/>
  <c r="V1290" i="14"/>
  <c r="W1290" i="14"/>
  <c r="X1290" i="14"/>
  <c r="Y1290" i="14"/>
  <c r="Z1290" i="14"/>
  <c r="AB1290" i="14"/>
  <c r="AC1290" i="14"/>
  <c r="AE1290" i="14"/>
  <c r="AF1290" i="14"/>
  <c r="AG1290" i="14"/>
  <c r="M1291" i="14"/>
  <c r="N1291" i="14"/>
  <c r="O1291" i="14"/>
  <c r="P1291" i="14"/>
  <c r="Q1291" i="14"/>
  <c r="R1291" i="14"/>
  <c r="S1291" i="14"/>
  <c r="U1291" i="14"/>
  <c r="V1291" i="14"/>
  <c r="W1291" i="14"/>
  <c r="X1291" i="14"/>
  <c r="Y1291" i="14"/>
  <c r="Z1291" i="14"/>
  <c r="AB1291" i="14"/>
  <c r="AC1291" i="14"/>
  <c r="AE1291" i="14"/>
  <c r="AF1291" i="14"/>
  <c r="AG1291" i="14"/>
  <c r="M1292" i="14"/>
  <c r="N1292" i="14"/>
  <c r="O1292" i="14"/>
  <c r="P1292" i="14"/>
  <c r="Q1292" i="14"/>
  <c r="R1292" i="14"/>
  <c r="S1292" i="14"/>
  <c r="U1292" i="14"/>
  <c r="V1292" i="14"/>
  <c r="W1292" i="14"/>
  <c r="X1292" i="14"/>
  <c r="Y1292" i="14"/>
  <c r="Z1292" i="14"/>
  <c r="AB1292" i="14"/>
  <c r="AC1292" i="14"/>
  <c r="AE1292" i="14"/>
  <c r="AF1292" i="14"/>
  <c r="AG1292" i="14"/>
  <c r="M1293" i="14"/>
  <c r="N1293" i="14"/>
  <c r="O1293" i="14"/>
  <c r="P1293" i="14"/>
  <c r="Q1293" i="14"/>
  <c r="R1293" i="14"/>
  <c r="S1293" i="14"/>
  <c r="U1293" i="14"/>
  <c r="V1293" i="14"/>
  <c r="W1293" i="14"/>
  <c r="X1293" i="14"/>
  <c r="Y1293" i="14"/>
  <c r="Z1293" i="14"/>
  <c r="AB1293" i="14"/>
  <c r="AC1293" i="14"/>
  <c r="AE1293" i="14"/>
  <c r="AF1293" i="14"/>
  <c r="AG1293" i="14"/>
  <c r="M1294" i="14"/>
  <c r="N1294" i="14"/>
  <c r="O1294" i="14"/>
  <c r="P1294" i="14"/>
  <c r="Q1294" i="14"/>
  <c r="R1294" i="14"/>
  <c r="S1294" i="14"/>
  <c r="U1294" i="14"/>
  <c r="V1294" i="14"/>
  <c r="W1294" i="14"/>
  <c r="X1294" i="14"/>
  <c r="Y1294" i="14"/>
  <c r="Z1294" i="14"/>
  <c r="AB1294" i="14"/>
  <c r="AC1294" i="14"/>
  <c r="AE1294" i="14"/>
  <c r="AF1294" i="14"/>
  <c r="AG1294" i="14"/>
  <c r="M1295" i="14"/>
  <c r="N1295" i="14"/>
  <c r="O1295" i="14"/>
  <c r="P1295" i="14"/>
  <c r="Q1295" i="14"/>
  <c r="R1295" i="14"/>
  <c r="S1295" i="14"/>
  <c r="U1295" i="14"/>
  <c r="V1295" i="14"/>
  <c r="W1295" i="14"/>
  <c r="X1295" i="14"/>
  <c r="Y1295" i="14"/>
  <c r="Z1295" i="14"/>
  <c r="AB1295" i="14"/>
  <c r="AC1295" i="14"/>
  <c r="AE1295" i="14"/>
  <c r="AF1295" i="14"/>
  <c r="AG1295" i="14"/>
  <c r="M1296" i="14"/>
  <c r="N1296" i="14"/>
  <c r="O1296" i="14"/>
  <c r="P1296" i="14"/>
  <c r="Q1296" i="14"/>
  <c r="R1296" i="14"/>
  <c r="S1296" i="14"/>
  <c r="U1296" i="14"/>
  <c r="V1296" i="14"/>
  <c r="W1296" i="14"/>
  <c r="X1296" i="14"/>
  <c r="Y1296" i="14"/>
  <c r="Z1296" i="14"/>
  <c r="AB1296" i="14"/>
  <c r="AC1296" i="14"/>
  <c r="AE1296" i="14"/>
  <c r="AF1296" i="14"/>
  <c r="AG1296" i="14"/>
  <c r="M1297" i="14"/>
  <c r="N1297" i="14"/>
  <c r="O1297" i="14"/>
  <c r="P1297" i="14"/>
  <c r="Q1297" i="14"/>
  <c r="R1297" i="14"/>
  <c r="S1297" i="14"/>
  <c r="U1297" i="14"/>
  <c r="V1297" i="14"/>
  <c r="W1297" i="14"/>
  <c r="X1297" i="14"/>
  <c r="Y1297" i="14"/>
  <c r="Z1297" i="14"/>
  <c r="AB1297" i="14"/>
  <c r="AC1297" i="14"/>
  <c r="AE1297" i="14"/>
  <c r="AF1297" i="14"/>
  <c r="AG1297" i="14"/>
  <c r="M1298" i="14"/>
  <c r="N1298" i="14"/>
  <c r="O1298" i="14"/>
  <c r="P1298" i="14"/>
  <c r="Q1298" i="14"/>
  <c r="R1298" i="14"/>
  <c r="S1298" i="14"/>
  <c r="U1298" i="14"/>
  <c r="V1298" i="14"/>
  <c r="W1298" i="14"/>
  <c r="X1298" i="14"/>
  <c r="Y1298" i="14"/>
  <c r="Z1298" i="14"/>
  <c r="AB1298" i="14"/>
  <c r="AC1298" i="14"/>
  <c r="AE1298" i="14"/>
  <c r="AF1298" i="14"/>
  <c r="AG1298" i="14"/>
  <c r="M1299" i="14"/>
  <c r="N1299" i="14"/>
  <c r="O1299" i="14"/>
  <c r="P1299" i="14"/>
  <c r="Q1299" i="14"/>
  <c r="R1299" i="14"/>
  <c r="S1299" i="14"/>
  <c r="U1299" i="14"/>
  <c r="V1299" i="14"/>
  <c r="W1299" i="14"/>
  <c r="X1299" i="14"/>
  <c r="Y1299" i="14"/>
  <c r="Z1299" i="14"/>
  <c r="AB1299" i="14"/>
  <c r="AC1299" i="14"/>
  <c r="AE1299" i="14"/>
  <c r="AF1299" i="14"/>
  <c r="AG1299" i="14"/>
  <c r="M1300" i="14"/>
  <c r="N1300" i="14"/>
  <c r="O1300" i="14"/>
  <c r="P1300" i="14"/>
  <c r="Q1300" i="14"/>
  <c r="R1300" i="14"/>
  <c r="S1300" i="14"/>
  <c r="U1300" i="14"/>
  <c r="V1300" i="14"/>
  <c r="W1300" i="14"/>
  <c r="X1300" i="14"/>
  <c r="Y1300" i="14"/>
  <c r="Z1300" i="14"/>
  <c r="AB1300" i="14"/>
  <c r="AC1300" i="14"/>
  <c r="AE1300" i="14"/>
  <c r="AF1300" i="14"/>
  <c r="AG1300" i="14"/>
  <c r="M1301" i="14"/>
  <c r="N1301" i="14"/>
  <c r="O1301" i="14"/>
  <c r="P1301" i="14"/>
  <c r="Q1301" i="14"/>
  <c r="R1301" i="14"/>
  <c r="S1301" i="14"/>
  <c r="U1301" i="14"/>
  <c r="V1301" i="14"/>
  <c r="W1301" i="14"/>
  <c r="X1301" i="14"/>
  <c r="Y1301" i="14"/>
  <c r="Z1301" i="14"/>
  <c r="AB1301" i="14"/>
  <c r="AC1301" i="14"/>
  <c r="AE1301" i="14"/>
  <c r="AF1301" i="14"/>
  <c r="AG1301" i="14"/>
  <c r="M1302" i="14"/>
  <c r="N1302" i="14"/>
  <c r="O1302" i="14"/>
  <c r="P1302" i="14"/>
  <c r="Q1302" i="14"/>
  <c r="R1302" i="14"/>
  <c r="S1302" i="14"/>
  <c r="U1302" i="14"/>
  <c r="V1302" i="14"/>
  <c r="W1302" i="14"/>
  <c r="X1302" i="14"/>
  <c r="Y1302" i="14"/>
  <c r="Z1302" i="14"/>
  <c r="AB1302" i="14"/>
  <c r="AC1302" i="14"/>
  <c r="AE1302" i="14"/>
  <c r="AF1302" i="14"/>
  <c r="AG1302" i="14"/>
  <c r="D1303" i="14"/>
  <c r="I1303" i="14"/>
  <c r="N1303" i="14"/>
  <c r="O1303" i="14"/>
  <c r="P1303" i="14"/>
  <c r="Q1303" i="14"/>
  <c r="R1303" i="14"/>
  <c r="S1303" i="14"/>
  <c r="U1303" i="14"/>
  <c r="V1303" i="14"/>
  <c r="W1303" i="14"/>
  <c r="X1303" i="14"/>
  <c r="Y1303" i="14"/>
  <c r="Z1303" i="14"/>
  <c r="AE1303" i="14"/>
  <c r="AF1303" i="14"/>
  <c r="AG1303" i="14"/>
  <c r="AE1304" i="14"/>
  <c r="AF1304" i="14"/>
  <c r="AG1304" i="14"/>
  <c r="C1305" i="14"/>
  <c r="N1305" i="14"/>
  <c r="O1305" i="14"/>
  <c r="P1305" i="14"/>
  <c r="Q1305" i="14"/>
  <c r="R1305" i="14"/>
  <c r="S1305" i="14"/>
  <c r="U1305" i="14"/>
  <c r="V1305" i="14"/>
  <c r="W1305" i="14"/>
  <c r="X1305" i="14"/>
  <c r="Y1305" i="14"/>
  <c r="Z1305" i="14"/>
  <c r="AB1305" i="14"/>
  <c r="AC1305" i="14"/>
  <c r="AE1305" i="14"/>
  <c r="AF1305" i="14"/>
  <c r="AG1305" i="14"/>
  <c r="C1306" i="14"/>
  <c r="M1306" i="14"/>
  <c r="N1306" i="14"/>
  <c r="O1306" i="14"/>
  <c r="P1306" i="14"/>
  <c r="Q1306" i="14"/>
  <c r="R1306" i="14"/>
  <c r="S1306" i="14"/>
  <c r="U1306" i="14"/>
  <c r="V1306" i="14"/>
  <c r="W1306" i="14"/>
  <c r="X1306" i="14"/>
  <c r="Y1306" i="14"/>
  <c r="Z1306" i="14"/>
  <c r="AB1306" i="14"/>
  <c r="AC1306" i="14"/>
  <c r="AE1306" i="14"/>
  <c r="AF1306" i="14"/>
  <c r="AG1306" i="14"/>
  <c r="C1307" i="14"/>
  <c r="M1307" i="14"/>
  <c r="N1307" i="14"/>
  <c r="O1307" i="14"/>
  <c r="P1307" i="14"/>
  <c r="Q1307" i="14"/>
  <c r="R1307" i="14"/>
  <c r="S1307" i="14"/>
  <c r="U1307" i="14"/>
  <c r="V1307" i="14"/>
  <c r="W1307" i="14"/>
  <c r="X1307" i="14"/>
  <c r="Y1307" i="14"/>
  <c r="Z1307" i="14"/>
  <c r="AB1307" i="14"/>
  <c r="AC1307" i="14"/>
  <c r="AE1307" i="14"/>
  <c r="AF1307" i="14"/>
  <c r="AG1307" i="14"/>
  <c r="C1308" i="14"/>
  <c r="M1308" i="14"/>
  <c r="N1308" i="14"/>
  <c r="O1308" i="14"/>
  <c r="P1308" i="14"/>
  <c r="Q1308" i="14"/>
  <c r="R1308" i="14"/>
  <c r="S1308" i="14"/>
  <c r="U1308" i="14"/>
  <c r="V1308" i="14"/>
  <c r="W1308" i="14"/>
  <c r="X1308" i="14"/>
  <c r="Y1308" i="14"/>
  <c r="Z1308" i="14"/>
  <c r="AB1308" i="14"/>
  <c r="AC1308" i="14"/>
  <c r="AE1308" i="14"/>
  <c r="AF1308" i="14"/>
  <c r="AG1308" i="14"/>
  <c r="C1309" i="14"/>
  <c r="M1309" i="14"/>
  <c r="N1309" i="14"/>
  <c r="O1309" i="14"/>
  <c r="P1309" i="14"/>
  <c r="Q1309" i="14"/>
  <c r="R1309" i="14"/>
  <c r="S1309" i="14"/>
  <c r="U1309" i="14"/>
  <c r="V1309" i="14"/>
  <c r="W1309" i="14"/>
  <c r="X1309" i="14"/>
  <c r="Y1309" i="14"/>
  <c r="Z1309" i="14"/>
  <c r="AB1309" i="14"/>
  <c r="AC1309" i="14"/>
  <c r="AE1309" i="14"/>
  <c r="AF1309" i="14"/>
  <c r="AG1309" i="14"/>
  <c r="C1310" i="14"/>
  <c r="M1310" i="14"/>
  <c r="N1310" i="14"/>
  <c r="O1310" i="14"/>
  <c r="P1310" i="14"/>
  <c r="Q1310" i="14"/>
  <c r="R1310" i="14"/>
  <c r="S1310" i="14"/>
  <c r="U1310" i="14"/>
  <c r="V1310" i="14"/>
  <c r="W1310" i="14"/>
  <c r="X1310" i="14"/>
  <c r="Y1310" i="14"/>
  <c r="Z1310" i="14"/>
  <c r="AB1310" i="14"/>
  <c r="AC1310" i="14"/>
  <c r="AE1310" i="14"/>
  <c r="AF1310" i="14"/>
  <c r="AG1310" i="14"/>
  <c r="C1311" i="14"/>
  <c r="M1311" i="14"/>
  <c r="N1311" i="14"/>
  <c r="O1311" i="14"/>
  <c r="P1311" i="14"/>
  <c r="Q1311" i="14"/>
  <c r="R1311" i="14"/>
  <c r="S1311" i="14"/>
  <c r="U1311" i="14"/>
  <c r="V1311" i="14"/>
  <c r="W1311" i="14"/>
  <c r="X1311" i="14"/>
  <c r="Y1311" i="14"/>
  <c r="Z1311" i="14"/>
  <c r="AB1311" i="14"/>
  <c r="AC1311" i="14"/>
  <c r="AE1311" i="14"/>
  <c r="AF1311" i="14"/>
  <c r="AG1311" i="14"/>
  <c r="C1312" i="14"/>
  <c r="M1312" i="14"/>
  <c r="N1312" i="14"/>
  <c r="O1312" i="14"/>
  <c r="P1312" i="14"/>
  <c r="Q1312" i="14"/>
  <c r="R1312" i="14"/>
  <c r="S1312" i="14"/>
  <c r="U1312" i="14"/>
  <c r="V1312" i="14"/>
  <c r="W1312" i="14"/>
  <c r="X1312" i="14"/>
  <c r="Y1312" i="14"/>
  <c r="Z1312" i="14"/>
  <c r="AB1312" i="14"/>
  <c r="AC1312" i="14"/>
  <c r="AE1312" i="14"/>
  <c r="AF1312" i="14"/>
  <c r="AG1312" i="14"/>
  <c r="C1313" i="14"/>
  <c r="M1313" i="14"/>
  <c r="N1313" i="14"/>
  <c r="O1313" i="14"/>
  <c r="P1313" i="14"/>
  <c r="Q1313" i="14"/>
  <c r="R1313" i="14"/>
  <c r="S1313" i="14"/>
  <c r="U1313" i="14"/>
  <c r="V1313" i="14"/>
  <c r="W1313" i="14"/>
  <c r="X1313" i="14"/>
  <c r="Y1313" i="14"/>
  <c r="Z1313" i="14"/>
  <c r="AB1313" i="14"/>
  <c r="AC1313" i="14"/>
  <c r="AE1313" i="14"/>
  <c r="AF1313" i="14"/>
  <c r="AG1313" i="14"/>
  <c r="C1314" i="14"/>
  <c r="M1314" i="14"/>
  <c r="N1314" i="14"/>
  <c r="O1314" i="14"/>
  <c r="P1314" i="14"/>
  <c r="Q1314" i="14"/>
  <c r="R1314" i="14"/>
  <c r="S1314" i="14"/>
  <c r="U1314" i="14"/>
  <c r="V1314" i="14"/>
  <c r="W1314" i="14"/>
  <c r="X1314" i="14"/>
  <c r="Y1314" i="14"/>
  <c r="Z1314" i="14"/>
  <c r="AB1314" i="14"/>
  <c r="AC1314" i="14"/>
  <c r="AE1314" i="14"/>
  <c r="AF1314" i="14"/>
  <c r="AG1314" i="14"/>
  <c r="C1315" i="14"/>
  <c r="M1315" i="14"/>
  <c r="N1315" i="14"/>
  <c r="O1315" i="14"/>
  <c r="P1315" i="14"/>
  <c r="Q1315" i="14"/>
  <c r="R1315" i="14"/>
  <c r="S1315" i="14"/>
  <c r="U1315" i="14"/>
  <c r="V1315" i="14"/>
  <c r="W1315" i="14"/>
  <c r="X1315" i="14"/>
  <c r="Y1315" i="14"/>
  <c r="Z1315" i="14"/>
  <c r="AB1315" i="14"/>
  <c r="AC1315" i="14"/>
  <c r="AE1315" i="14"/>
  <c r="AF1315" i="14"/>
  <c r="AG1315" i="14"/>
  <c r="M1316" i="14"/>
  <c r="N1316" i="14"/>
  <c r="O1316" i="14"/>
  <c r="P1316" i="14"/>
  <c r="Q1316" i="14"/>
  <c r="R1316" i="14"/>
  <c r="S1316" i="14"/>
  <c r="U1316" i="14"/>
  <c r="V1316" i="14"/>
  <c r="W1316" i="14"/>
  <c r="X1316" i="14"/>
  <c r="Y1316" i="14"/>
  <c r="Z1316" i="14"/>
  <c r="AB1316" i="14"/>
  <c r="AC1316" i="14"/>
  <c r="AE1316" i="14"/>
  <c r="AF1316" i="14"/>
  <c r="AG1316" i="14"/>
  <c r="M1317" i="14"/>
  <c r="N1317" i="14"/>
  <c r="O1317" i="14"/>
  <c r="P1317" i="14"/>
  <c r="Q1317" i="14"/>
  <c r="R1317" i="14"/>
  <c r="S1317" i="14"/>
  <c r="U1317" i="14"/>
  <c r="V1317" i="14"/>
  <c r="W1317" i="14"/>
  <c r="X1317" i="14"/>
  <c r="Y1317" i="14"/>
  <c r="Z1317" i="14"/>
  <c r="AB1317" i="14"/>
  <c r="AC1317" i="14"/>
  <c r="AE1317" i="14"/>
  <c r="AF1317" i="14"/>
  <c r="AG1317" i="14"/>
  <c r="M1318" i="14"/>
  <c r="N1318" i="14"/>
  <c r="O1318" i="14"/>
  <c r="P1318" i="14"/>
  <c r="Q1318" i="14"/>
  <c r="R1318" i="14"/>
  <c r="S1318" i="14"/>
  <c r="U1318" i="14"/>
  <c r="V1318" i="14"/>
  <c r="W1318" i="14"/>
  <c r="X1318" i="14"/>
  <c r="Y1318" i="14"/>
  <c r="Z1318" i="14"/>
  <c r="AB1318" i="14"/>
  <c r="AC1318" i="14"/>
  <c r="AE1318" i="14"/>
  <c r="AF1318" i="14"/>
  <c r="AG1318" i="14"/>
  <c r="M1319" i="14"/>
  <c r="N1319" i="14"/>
  <c r="O1319" i="14"/>
  <c r="P1319" i="14"/>
  <c r="Q1319" i="14"/>
  <c r="R1319" i="14"/>
  <c r="S1319" i="14"/>
  <c r="U1319" i="14"/>
  <c r="V1319" i="14"/>
  <c r="W1319" i="14"/>
  <c r="X1319" i="14"/>
  <c r="Y1319" i="14"/>
  <c r="Z1319" i="14"/>
  <c r="AB1319" i="14"/>
  <c r="AC1319" i="14"/>
  <c r="AE1319" i="14"/>
  <c r="AF1319" i="14"/>
  <c r="AG1319" i="14"/>
  <c r="M1320" i="14"/>
  <c r="N1320" i="14"/>
  <c r="O1320" i="14"/>
  <c r="P1320" i="14"/>
  <c r="Q1320" i="14"/>
  <c r="R1320" i="14"/>
  <c r="S1320" i="14"/>
  <c r="U1320" i="14"/>
  <c r="V1320" i="14"/>
  <c r="W1320" i="14"/>
  <c r="X1320" i="14"/>
  <c r="Y1320" i="14"/>
  <c r="Z1320" i="14"/>
  <c r="AB1320" i="14"/>
  <c r="AC1320" i="14"/>
  <c r="AE1320" i="14"/>
  <c r="AF1320" i="14"/>
  <c r="AG1320" i="14"/>
  <c r="M1321" i="14"/>
  <c r="N1321" i="14"/>
  <c r="O1321" i="14"/>
  <c r="P1321" i="14"/>
  <c r="Q1321" i="14"/>
  <c r="R1321" i="14"/>
  <c r="S1321" i="14"/>
  <c r="U1321" i="14"/>
  <c r="V1321" i="14"/>
  <c r="W1321" i="14"/>
  <c r="X1321" i="14"/>
  <c r="Y1321" i="14"/>
  <c r="Z1321" i="14"/>
  <c r="AB1321" i="14"/>
  <c r="AC1321" i="14"/>
  <c r="AE1321" i="14"/>
  <c r="AF1321" i="14"/>
  <c r="AG1321" i="14"/>
  <c r="M1322" i="14"/>
  <c r="N1322" i="14"/>
  <c r="O1322" i="14"/>
  <c r="P1322" i="14"/>
  <c r="Q1322" i="14"/>
  <c r="R1322" i="14"/>
  <c r="S1322" i="14"/>
  <c r="U1322" i="14"/>
  <c r="V1322" i="14"/>
  <c r="W1322" i="14"/>
  <c r="X1322" i="14"/>
  <c r="Y1322" i="14"/>
  <c r="Z1322" i="14"/>
  <c r="AB1322" i="14"/>
  <c r="AC1322" i="14"/>
  <c r="AE1322" i="14"/>
  <c r="AF1322" i="14"/>
  <c r="AG1322" i="14"/>
  <c r="M1323" i="14"/>
  <c r="N1323" i="14"/>
  <c r="O1323" i="14"/>
  <c r="P1323" i="14"/>
  <c r="Q1323" i="14"/>
  <c r="R1323" i="14"/>
  <c r="S1323" i="14"/>
  <c r="U1323" i="14"/>
  <c r="V1323" i="14"/>
  <c r="W1323" i="14"/>
  <c r="X1323" i="14"/>
  <c r="Y1323" i="14"/>
  <c r="Z1323" i="14"/>
  <c r="AB1323" i="14"/>
  <c r="AC1323" i="14"/>
  <c r="AE1323" i="14"/>
  <c r="AF1323" i="14"/>
  <c r="AG1323" i="14"/>
  <c r="M1324" i="14"/>
  <c r="N1324" i="14"/>
  <c r="O1324" i="14"/>
  <c r="P1324" i="14"/>
  <c r="Q1324" i="14"/>
  <c r="R1324" i="14"/>
  <c r="S1324" i="14"/>
  <c r="U1324" i="14"/>
  <c r="V1324" i="14"/>
  <c r="W1324" i="14"/>
  <c r="X1324" i="14"/>
  <c r="Y1324" i="14"/>
  <c r="Z1324" i="14"/>
  <c r="AB1324" i="14"/>
  <c r="AC1324" i="14"/>
  <c r="AE1324" i="14"/>
  <c r="AF1324" i="14"/>
  <c r="AG1324" i="14"/>
  <c r="M1325" i="14"/>
  <c r="N1325" i="14"/>
  <c r="O1325" i="14"/>
  <c r="P1325" i="14"/>
  <c r="Q1325" i="14"/>
  <c r="R1325" i="14"/>
  <c r="S1325" i="14"/>
  <c r="U1325" i="14"/>
  <c r="V1325" i="14"/>
  <c r="W1325" i="14"/>
  <c r="X1325" i="14"/>
  <c r="Y1325" i="14"/>
  <c r="Z1325" i="14"/>
  <c r="AB1325" i="14"/>
  <c r="AC1325" i="14"/>
  <c r="AE1325" i="14"/>
  <c r="AF1325" i="14"/>
  <c r="AG1325" i="14"/>
  <c r="M1326" i="14"/>
  <c r="N1326" i="14"/>
  <c r="O1326" i="14"/>
  <c r="P1326" i="14"/>
  <c r="Q1326" i="14"/>
  <c r="R1326" i="14"/>
  <c r="S1326" i="14"/>
  <c r="U1326" i="14"/>
  <c r="V1326" i="14"/>
  <c r="W1326" i="14"/>
  <c r="X1326" i="14"/>
  <c r="Y1326" i="14"/>
  <c r="Z1326" i="14"/>
  <c r="AB1326" i="14"/>
  <c r="AC1326" i="14"/>
  <c r="AE1326" i="14"/>
  <c r="AF1326" i="14"/>
  <c r="AG1326" i="14"/>
  <c r="M1327" i="14"/>
  <c r="N1327" i="14"/>
  <c r="O1327" i="14"/>
  <c r="P1327" i="14"/>
  <c r="Q1327" i="14"/>
  <c r="R1327" i="14"/>
  <c r="S1327" i="14"/>
  <c r="U1327" i="14"/>
  <c r="V1327" i="14"/>
  <c r="W1327" i="14"/>
  <c r="X1327" i="14"/>
  <c r="Y1327" i="14"/>
  <c r="Z1327" i="14"/>
  <c r="AB1327" i="14"/>
  <c r="AC1327" i="14"/>
  <c r="AE1327" i="14"/>
  <c r="AF1327" i="14"/>
  <c r="AG1327" i="14"/>
  <c r="M1328" i="14"/>
  <c r="N1328" i="14"/>
  <c r="O1328" i="14"/>
  <c r="P1328" i="14"/>
  <c r="Q1328" i="14"/>
  <c r="R1328" i="14"/>
  <c r="S1328" i="14"/>
  <c r="U1328" i="14"/>
  <c r="V1328" i="14"/>
  <c r="W1328" i="14"/>
  <c r="X1328" i="14"/>
  <c r="Y1328" i="14"/>
  <c r="Z1328" i="14"/>
  <c r="AB1328" i="14"/>
  <c r="AC1328" i="14"/>
  <c r="AE1328" i="14"/>
  <c r="AF1328" i="14"/>
  <c r="AG1328" i="14"/>
  <c r="M1329" i="14"/>
  <c r="N1329" i="14"/>
  <c r="O1329" i="14"/>
  <c r="P1329" i="14"/>
  <c r="Q1329" i="14"/>
  <c r="R1329" i="14"/>
  <c r="S1329" i="14"/>
  <c r="U1329" i="14"/>
  <c r="V1329" i="14"/>
  <c r="W1329" i="14"/>
  <c r="X1329" i="14"/>
  <c r="Y1329" i="14"/>
  <c r="Z1329" i="14"/>
  <c r="AB1329" i="14"/>
  <c r="AC1329" i="14"/>
  <c r="AE1329" i="14"/>
  <c r="AF1329" i="14"/>
  <c r="AG1329" i="14"/>
  <c r="M1330" i="14"/>
  <c r="N1330" i="14"/>
  <c r="O1330" i="14"/>
  <c r="P1330" i="14"/>
  <c r="Q1330" i="14"/>
  <c r="R1330" i="14"/>
  <c r="S1330" i="14"/>
  <c r="U1330" i="14"/>
  <c r="V1330" i="14"/>
  <c r="W1330" i="14"/>
  <c r="X1330" i="14"/>
  <c r="Y1330" i="14"/>
  <c r="Z1330" i="14"/>
  <c r="AB1330" i="14"/>
  <c r="AC1330" i="14"/>
  <c r="AE1330" i="14"/>
  <c r="AF1330" i="14"/>
  <c r="AG1330" i="14"/>
  <c r="M1331" i="14"/>
  <c r="N1331" i="14"/>
  <c r="O1331" i="14"/>
  <c r="P1331" i="14"/>
  <c r="Q1331" i="14"/>
  <c r="R1331" i="14"/>
  <c r="S1331" i="14"/>
  <c r="U1331" i="14"/>
  <c r="V1331" i="14"/>
  <c r="W1331" i="14"/>
  <c r="X1331" i="14"/>
  <c r="Y1331" i="14"/>
  <c r="Z1331" i="14"/>
  <c r="AB1331" i="14"/>
  <c r="AC1331" i="14"/>
  <c r="AE1331" i="14"/>
  <c r="AF1331" i="14"/>
  <c r="AG1331" i="14"/>
  <c r="M1332" i="14"/>
  <c r="N1332" i="14"/>
  <c r="O1332" i="14"/>
  <c r="P1332" i="14"/>
  <c r="Q1332" i="14"/>
  <c r="R1332" i="14"/>
  <c r="S1332" i="14"/>
  <c r="U1332" i="14"/>
  <c r="V1332" i="14"/>
  <c r="W1332" i="14"/>
  <c r="X1332" i="14"/>
  <c r="Y1332" i="14"/>
  <c r="Z1332" i="14"/>
  <c r="AB1332" i="14"/>
  <c r="AC1332" i="14"/>
  <c r="AE1332" i="14"/>
  <c r="AF1332" i="14"/>
  <c r="AG1332" i="14"/>
  <c r="M1333" i="14"/>
  <c r="N1333" i="14"/>
  <c r="O1333" i="14"/>
  <c r="P1333" i="14"/>
  <c r="Q1333" i="14"/>
  <c r="R1333" i="14"/>
  <c r="S1333" i="14"/>
  <c r="U1333" i="14"/>
  <c r="V1333" i="14"/>
  <c r="W1333" i="14"/>
  <c r="X1333" i="14"/>
  <c r="Y1333" i="14"/>
  <c r="Z1333" i="14"/>
  <c r="AB1333" i="14"/>
  <c r="AC1333" i="14"/>
  <c r="AE1333" i="14"/>
  <c r="AF1333" i="14"/>
  <c r="AG1333" i="14"/>
  <c r="M1334" i="14"/>
  <c r="N1334" i="14"/>
  <c r="O1334" i="14"/>
  <c r="P1334" i="14"/>
  <c r="Q1334" i="14"/>
  <c r="R1334" i="14"/>
  <c r="S1334" i="14"/>
  <c r="U1334" i="14"/>
  <c r="V1334" i="14"/>
  <c r="W1334" i="14"/>
  <c r="X1334" i="14"/>
  <c r="Y1334" i="14"/>
  <c r="Z1334" i="14"/>
  <c r="AB1334" i="14"/>
  <c r="AC1334" i="14"/>
  <c r="AE1334" i="14"/>
  <c r="AF1334" i="14"/>
  <c r="AG1334" i="14"/>
  <c r="M1335" i="14"/>
  <c r="N1335" i="14"/>
  <c r="O1335" i="14"/>
  <c r="P1335" i="14"/>
  <c r="Q1335" i="14"/>
  <c r="R1335" i="14"/>
  <c r="S1335" i="14"/>
  <c r="U1335" i="14"/>
  <c r="V1335" i="14"/>
  <c r="W1335" i="14"/>
  <c r="X1335" i="14"/>
  <c r="Y1335" i="14"/>
  <c r="Z1335" i="14"/>
  <c r="AB1335" i="14"/>
  <c r="AC1335" i="14"/>
  <c r="AE1335" i="14"/>
  <c r="AF1335" i="14"/>
  <c r="AG1335" i="14"/>
  <c r="M1336" i="14"/>
  <c r="N1336" i="14"/>
  <c r="O1336" i="14"/>
  <c r="P1336" i="14"/>
  <c r="Q1336" i="14"/>
  <c r="R1336" i="14"/>
  <c r="S1336" i="14"/>
  <c r="U1336" i="14"/>
  <c r="V1336" i="14"/>
  <c r="W1336" i="14"/>
  <c r="X1336" i="14"/>
  <c r="Y1336" i="14"/>
  <c r="Z1336" i="14"/>
  <c r="AB1336" i="14"/>
  <c r="AC1336" i="14"/>
  <c r="AE1336" i="14"/>
  <c r="AF1336" i="14"/>
  <c r="AG1336" i="14"/>
  <c r="M1337" i="14"/>
  <c r="N1337" i="14"/>
  <c r="O1337" i="14"/>
  <c r="P1337" i="14"/>
  <c r="Q1337" i="14"/>
  <c r="R1337" i="14"/>
  <c r="S1337" i="14"/>
  <c r="U1337" i="14"/>
  <c r="V1337" i="14"/>
  <c r="W1337" i="14"/>
  <c r="X1337" i="14"/>
  <c r="Y1337" i="14"/>
  <c r="Z1337" i="14"/>
  <c r="AB1337" i="14"/>
  <c r="AC1337" i="14"/>
  <c r="AE1337" i="14"/>
  <c r="AF1337" i="14"/>
  <c r="AG1337" i="14"/>
  <c r="M1338" i="14"/>
  <c r="N1338" i="14"/>
  <c r="O1338" i="14"/>
  <c r="P1338" i="14"/>
  <c r="Q1338" i="14"/>
  <c r="R1338" i="14"/>
  <c r="S1338" i="14"/>
  <c r="U1338" i="14"/>
  <c r="V1338" i="14"/>
  <c r="W1338" i="14"/>
  <c r="X1338" i="14"/>
  <c r="Y1338" i="14"/>
  <c r="Z1338" i="14"/>
  <c r="AB1338" i="14"/>
  <c r="AC1338" i="14"/>
  <c r="AE1338" i="14"/>
  <c r="AF1338" i="14"/>
  <c r="AG1338" i="14"/>
  <c r="M1339" i="14"/>
  <c r="N1339" i="14"/>
  <c r="O1339" i="14"/>
  <c r="P1339" i="14"/>
  <c r="Q1339" i="14"/>
  <c r="R1339" i="14"/>
  <c r="S1339" i="14"/>
  <c r="U1339" i="14"/>
  <c r="V1339" i="14"/>
  <c r="W1339" i="14"/>
  <c r="X1339" i="14"/>
  <c r="Y1339" i="14"/>
  <c r="Z1339" i="14"/>
  <c r="AB1339" i="14"/>
  <c r="AC1339" i="14"/>
  <c r="AE1339" i="14"/>
  <c r="AF1339" i="14"/>
  <c r="AG1339" i="14"/>
  <c r="M1340" i="14"/>
  <c r="N1340" i="14"/>
  <c r="O1340" i="14"/>
  <c r="P1340" i="14"/>
  <c r="Q1340" i="14"/>
  <c r="R1340" i="14"/>
  <c r="S1340" i="14"/>
  <c r="U1340" i="14"/>
  <c r="V1340" i="14"/>
  <c r="W1340" i="14"/>
  <c r="X1340" i="14"/>
  <c r="Y1340" i="14"/>
  <c r="Z1340" i="14"/>
  <c r="AB1340" i="14"/>
  <c r="AC1340" i="14"/>
  <c r="AE1340" i="14"/>
  <c r="AF1340" i="14"/>
  <c r="AG1340" i="14"/>
  <c r="D1341" i="14"/>
  <c r="I1341" i="14"/>
  <c r="N1341" i="14"/>
  <c r="O1341" i="14"/>
  <c r="P1341" i="14"/>
  <c r="Q1341" i="14"/>
  <c r="R1341" i="14"/>
  <c r="S1341" i="14"/>
  <c r="U1341" i="14"/>
  <c r="V1341" i="14"/>
  <c r="W1341" i="14"/>
  <c r="X1341" i="14"/>
  <c r="Y1341" i="14"/>
  <c r="Z1341" i="14"/>
  <c r="AE1341" i="14"/>
  <c r="AF1341" i="14"/>
  <c r="AG1341" i="14"/>
  <c r="AE1342" i="14"/>
  <c r="AF1342" i="14"/>
  <c r="AG1342" i="14"/>
  <c r="C1343" i="14"/>
  <c r="N1343" i="14"/>
  <c r="O1343" i="14"/>
  <c r="P1343" i="14"/>
  <c r="Q1343" i="14"/>
  <c r="R1343" i="14"/>
  <c r="S1343" i="14"/>
  <c r="U1343" i="14"/>
  <c r="V1343" i="14"/>
  <c r="W1343" i="14"/>
  <c r="X1343" i="14"/>
  <c r="Y1343" i="14"/>
  <c r="Z1343" i="14"/>
  <c r="AB1343" i="14"/>
  <c r="AC1343" i="14"/>
  <c r="AE1343" i="14"/>
  <c r="AF1343" i="14"/>
  <c r="AG1343" i="14"/>
  <c r="C1344" i="14"/>
  <c r="M1344" i="14"/>
  <c r="N1344" i="14"/>
  <c r="O1344" i="14"/>
  <c r="P1344" i="14"/>
  <c r="Q1344" i="14"/>
  <c r="R1344" i="14"/>
  <c r="S1344" i="14"/>
  <c r="U1344" i="14"/>
  <c r="V1344" i="14"/>
  <c r="W1344" i="14"/>
  <c r="X1344" i="14"/>
  <c r="Y1344" i="14"/>
  <c r="Z1344" i="14"/>
  <c r="AB1344" i="14"/>
  <c r="AC1344" i="14"/>
  <c r="AE1344" i="14"/>
  <c r="AF1344" i="14"/>
  <c r="AG1344" i="14"/>
  <c r="C1345" i="14"/>
  <c r="M1345" i="14"/>
  <c r="N1345" i="14"/>
  <c r="O1345" i="14"/>
  <c r="P1345" i="14"/>
  <c r="Q1345" i="14"/>
  <c r="R1345" i="14"/>
  <c r="S1345" i="14"/>
  <c r="U1345" i="14"/>
  <c r="V1345" i="14"/>
  <c r="W1345" i="14"/>
  <c r="X1345" i="14"/>
  <c r="Y1345" i="14"/>
  <c r="Z1345" i="14"/>
  <c r="AB1345" i="14"/>
  <c r="AC1345" i="14"/>
  <c r="AE1345" i="14"/>
  <c r="AF1345" i="14"/>
  <c r="AG1345" i="14"/>
  <c r="C1346" i="14"/>
  <c r="M1346" i="14"/>
  <c r="N1346" i="14"/>
  <c r="O1346" i="14"/>
  <c r="P1346" i="14"/>
  <c r="Q1346" i="14"/>
  <c r="R1346" i="14"/>
  <c r="S1346" i="14"/>
  <c r="U1346" i="14"/>
  <c r="V1346" i="14"/>
  <c r="W1346" i="14"/>
  <c r="X1346" i="14"/>
  <c r="Y1346" i="14"/>
  <c r="Z1346" i="14"/>
  <c r="AB1346" i="14"/>
  <c r="AC1346" i="14"/>
  <c r="AE1346" i="14"/>
  <c r="AF1346" i="14"/>
  <c r="AG1346" i="14"/>
  <c r="C1347" i="14"/>
  <c r="M1347" i="14"/>
  <c r="N1347" i="14"/>
  <c r="O1347" i="14"/>
  <c r="P1347" i="14"/>
  <c r="Q1347" i="14"/>
  <c r="R1347" i="14"/>
  <c r="S1347" i="14"/>
  <c r="U1347" i="14"/>
  <c r="V1347" i="14"/>
  <c r="W1347" i="14"/>
  <c r="X1347" i="14"/>
  <c r="Y1347" i="14"/>
  <c r="Z1347" i="14"/>
  <c r="AB1347" i="14"/>
  <c r="AC1347" i="14"/>
  <c r="AE1347" i="14"/>
  <c r="AF1347" i="14"/>
  <c r="AG1347" i="14"/>
  <c r="C1348" i="14"/>
  <c r="M1348" i="14"/>
  <c r="N1348" i="14"/>
  <c r="O1348" i="14"/>
  <c r="P1348" i="14"/>
  <c r="Q1348" i="14"/>
  <c r="R1348" i="14"/>
  <c r="S1348" i="14"/>
  <c r="U1348" i="14"/>
  <c r="V1348" i="14"/>
  <c r="W1348" i="14"/>
  <c r="X1348" i="14"/>
  <c r="Y1348" i="14"/>
  <c r="Z1348" i="14"/>
  <c r="AB1348" i="14"/>
  <c r="AC1348" i="14"/>
  <c r="AE1348" i="14"/>
  <c r="AF1348" i="14"/>
  <c r="AG1348" i="14"/>
  <c r="C1349" i="14"/>
  <c r="M1349" i="14"/>
  <c r="N1349" i="14"/>
  <c r="O1349" i="14"/>
  <c r="P1349" i="14"/>
  <c r="Q1349" i="14"/>
  <c r="R1349" i="14"/>
  <c r="S1349" i="14"/>
  <c r="U1349" i="14"/>
  <c r="V1349" i="14"/>
  <c r="W1349" i="14"/>
  <c r="X1349" i="14"/>
  <c r="Y1349" i="14"/>
  <c r="Z1349" i="14"/>
  <c r="AB1349" i="14"/>
  <c r="AC1349" i="14"/>
  <c r="AE1349" i="14"/>
  <c r="AF1349" i="14"/>
  <c r="AG1349" i="14"/>
  <c r="C1350" i="14"/>
  <c r="M1350" i="14"/>
  <c r="N1350" i="14"/>
  <c r="O1350" i="14"/>
  <c r="P1350" i="14"/>
  <c r="Q1350" i="14"/>
  <c r="R1350" i="14"/>
  <c r="S1350" i="14"/>
  <c r="U1350" i="14"/>
  <c r="V1350" i="14"/>
  <c r="W1350" i="14"/>
  <c r="X1350" i="14"/>
  <c r="Y1350" i="14"/>
  <c r="Z1350" i="14"/>
  <c r="AB1350" i="14"/>
  <c r="AC1350" i="14"/>
  <c r="AE1350" i="14"/>
  <c r="AF1350" i="14"/>
  <c r="AG1350" i="14"/>
  <c r="C1351" i="14"/>
  <c r="M1351" i="14"/>
  <c r="N1351" i="14"/>
  <c r="O1351" i="14"/>
  <c r="P1351" i="14"/>
  <c r="Q1351" i="14"/>
  <c r="R1351" i="14"/>
  <c r="S1351" i="14"/>
  <c r="U1351" i="14"/>
  <c r="V1351" i="14"/>
  <c r="W1351" i="14"/>
  <c r="X1351" i="14"/>
  <c r="Y1351" i="14"/>
  <c r="Z1351" i="14"/>
  <c r="AB1351" i="14"/>
  <c r="AC1351" i="14"/>
  <c r="AE1351" i="14"/>
  <c r="AF1351" i="14"/>
  <c r="AG1351" i="14"/>
  <c r="C1352" i="14"/>
  <c r="M1352" i="14"/>
  <c r="N1352" i="14"/>
  <c r="O1352" i="14"/>
  <c r="P1352" i="14"/>
  <c r="Q1352" i="14"/>
  <c r="R1352" i="14"/>
  <c r="S1352" i="14"/>
  <c r="U1352" i="14"/>
  <c r="V1352" i="14"/>
  <c r="W1352" i="14"/>
  <c r="X1352" i="14"/>
  <c r="Y1352" i="14"/>
  <c r="Z1352" i="14"/>
  <c r="AB1352" i="14"/>
  <c r="AC1352" i="14"/>
  <c r="AE1352" i="14"/>
  <c r="AF1352" i="14"/>
  <c r="AG1352" i="14"/>
  <c r="C1353" i="14"/>
  <c r="M1353" i="14"/>
  <c r="N1353" i="14"/>
  <c r="O1353" i="14"/>
  <c r="P1353" i="14"/>
  <c r="Q1353" i="14"/>
  <c r="R1353" i="14"/>
  <c r="S1353" i="14"/>
  <c r="U1353" i="14"/>
  <c r="V1353" i="14"/>
  <c r="W1353" i="14"/>
  <c r="X1353" i="14"/>
  <c r="Y1353" i="14"/>
  <c r="Z1353" i="14"/>
  <c r="AB1353" i="14"/>
  <c r="AC1353" i="14"/>
  <c r="AE1353" i="14"/>
  <c r="AF1353" i="14"/>
  <c r="AG1353" i="14"/>
  <c r="M1354" i="14"/>
  <c r="N1354" i="14"/>
  <c r="O1354" i="14"/>
  <c r="P1354" i="14"/>
  <c r="Q1354" i="14"/>
  <c r="R1354" i="14"/>
  <c r="S1354" i="14"/>
  <c r="U1354" i="14"/>
  <c r="V1354" i="14"/>
  <c r="W1354" i="14"/>
  <c r="X1354" i="14"/>
  <c r="Y1354" i="14"/>
  <c r="Z1354" i="14"/>
  <c r="AB1354" i="14"/>
  <c r="AC1354" i="14"/>
  <c r="AE1354" i="14"/>
  <c r="AF1354" i="14"/>
  <c r="AG1354" i="14"/>
  <c r="M1355" i="14"/>
  <c r="N1355" i="14"/>
  <c r="O1355" i="14"/>
  <c r="P1355" i="14"/>
  <c r="Q1355" i="14"/>
  <c r="R1355" i="14"/>
  <c r="S1355" i="14"/>
  <c r="U1355" i="14"/>
  <c r="V1355" i="14"/>
  <c r="W1355" i="14"/>
  <c r="X1355" i="14"/>
  <c r="Y1355" i="14"/>
  <c r="Z1355" i="14"/>
  <c r="AB1355" i="14"/>
  <c r="AC1355" i="14"/>
  <c r="AE1355" i="14"/>
  <c r="AF1355" i="14"/>
  <c r="AG1355" i="14"/>
  <c r="M1356" i="14"/>
  <c r="N1356" i="14"/>
  <c r="O1356" i="14"/>
  <c r="P1356" i="14"/>
  <c r="Q1356" i="14"/>
  <c r="R1356" i="14"/>
  <c r="S1356" i="14"/>
  <c r="U1356" i="14"/>
  <c r="V1356" i="14"/>
  <c r="W1356" i="14"/>
  <c r="X1356" i="14"/>
  <c r="Y1356" i="14"/>
  <c r="Z1356" i="14"/>
  <c r="AB1356" i="14"/>
  <c r="AC1356" i="14"/>
  <c r="AE1356" i="14"/>
  <c r="AF1356" i="14"/>
  <c r="AG1356" i="14"/>
  <c r="M1357" i="14"/>
  <c r="N1357" i="14"/>
  <c r="O1357" i="14"/>
  <c r="P1357" i="14"/>
  <c r="Q1357" i="14"/>
  <c r="R1357" i="14"/>
  <c r="S1357" i="14"/>
  <c r="U1357" i="14"/>
  <c r="V1357" i="14"/>
  <c r="W1357" i="14"/>
  <c r="X1357" i="14"/>
  <c r="Y1357" i="14"/>
  <c r="Z1357" i="14"/>
  <c r="AB1357" i="14"/>
  <c r="AC1357" i="14"/>
  <c r="AE1357" i="14"/>
  <c r="AF1357" i="14"/>
  <c r="AG1357" i="14"/>
  <c r="M1358" i="14"/>
  <c r="N1358" i="14"/>
  <c r="O1358" i="14"/>
  <c r="P1358" i="14"/>
  <c r="Q1358" i="14"/>
  <c r="R1358" i="14"/>
  <c r="S1358" i="14"/>
  <c r="U1358" i="14"/>
  <c r="V1358" i="14"/>
  <c r="W1358" i="14"/>
  <c r="X1358" i="14"/>
  <c r="Y1358" i="14"/>
  <c r="Z1358" i="14"/>
  <c r="AB1358" i="14"/>
  <c r="AC1358" i="14"/>
  <c r="AE1358" i="14"/>
  <c r="AF1358" i="14"/>
  <c r="AG1358" i="14"/>
  <c r="M1359" i="14"/>
  <c r="N1359" i="14"/>
  <c r="O1359" i="14"/>
  <c r="P1359" i="14"/>
  <c r="Q1359" i="14"/>
  <c r="R1359" i="14"/>
  <c r="S1359" i="14"/>
  <c r="U1359" i="14"/>
  <c r="V1359" i="14"/>
  <c r="W1359" i="14"/>
  <c r="X1359" i="14"/>
  <c r="Y1359" i="14"/>
  <c r="Z1359" i="14"/>
  <c r="AB1359" i="14"/>
  <c r="AC1359" i="14"/>
  <c r="AE1359" i="14"/>
  <c r="AF1359" i="14"/>
  <c r="AG1359" i="14"/>
  <c r="M1360" i="14"/>
  <c r="N1360" i="14"/>
  <c r="O1360" i="14"/>
  <c r="P1360" i="14"/>
  <c r="Q1360" i="14"/>
  <c r="R1360" i="14"/>
  <c r="S1360" i="14"/>
  <c r="U1360" i="14"/>
  <c r="V1360" i="14"/>
  <c r="W1360" i="14"/>
  <c r="X1360" i="14"/>
  <c r="Y1360" i="14"/>
  <c r="Z1360" i="14"/>
  <c r="AB1360" i="14"/>
  <c r="AC1360" i="14"/>
  <c r="AE1360" i="14"/>
  <c r="AF1360" i="14"/>
  <c r="AG1360" i="14"/>
  <c r="M1361" i="14"/>
  <c r="N1361" i="14"/>
  <c r="O1361" i="14"/>
  <c r="P1361" i="14"/>
  <c r="Q1361" i="14"/>
  <c r="R1361" i="14"/>
  <c r="S1361" i="14"/>
  <c r="U1361" i="14"/>
  <c r="V1361" i="14"/>
  <c r="W1361" i="14"/>
  <c r="X1361" i="14"/>
  <c r="Y1361" i="14"/>
  <c r="Z1361" i="14"/>
  <c r="AB1361" i="14"/>
  <c r="AC1361" i="14"/>
  <c r="AE1361" i="14"/>
  <c r="AF1361" i="14"/>
  <c r="AG1361" i="14"/>
  <c r="M1362" i="14"/>
  <c r="N1362" i="14"/>
  <c r="O1362" i="14"/>
  <c r="P1362" i="14"/>
  <c r="Q1362" i="14"/>
  <c r="R1362" i="14"/>
  <c r="S1362" i="14"/>
  <c r="U1362" i="14"/>
  <c r="V1362" i="14"/>
  <c r="W1362" i="14"/>
  <c r="X1362" i="14"/>
  <c r="Y1362" i="14"/>
  <c r="Z1362" i="14"/>
  <c r="AB1362" i="14"/>
  <c r="AC1362" i="14"/>
  <c r="AE1362" i="14"/>
  <c r="AF1362" i="14"/>
  <c r="AG1362" i="14"/>
  <c r="M1363" i="14"/>
  <c r="N1363" i="14"/>
  <c r="O1363" i="14"/>
  <c r="P1363" i="14"/>
  <c r="Q1363" i="14"/>
  <c r="R1363" i="14"/>
  <c r="S1363" i="14"/>
  <c r="U1363" i="14"/>
  <c r="V1363" i="14"/>
  <c r="W1363" i="14"/>
  <c r="X1363" i="14"/>
  <c r="Y1363" i="14"/>
  <c r="Z1363" i="14"/>
  <c r="AB1363" i="14"/>
  <c r="AC1363" i="14"/>
  <c r="AE1363" i="14"/>
  <c r="AF1363" i="14"/>
  <c r="AG1363" i="14"/>
  <c r="M1364" i="14"/>
  <c r="N1364" i="14"/>
  <c r="O1364" i="14"/>
  <c r="P1364" i="14"/>
  <c r="Q1364" i="14"/>
  <c r="R1364" i="14"/>
  <c r="S1364" i="14"/>
  <c r="U1364" i="14"/>
  <c r="V1364" i="14"/>
  <c r="W1364" i="14"/>
  <c r="X1364" i="14"/>
  <c r="Y1364" i="14"/>
  <c r="Z1364" i="14"/>
  <c r="AB1364" i="14"/>
  <c r="AC1364" i="14"/>
  <c r="AE1364" i="14"/>
  <c r="AF1364" i="14"/>
  <c r="AG1364" i="14"/>
  <c r="M1365" i="14"/>
  <c r="N1365" i="14"/>
  <c r="O1365" i="14"/>
  <c r="P1365" i="14"/>
  <c r="Q1365" i="14"/>
  <c r="R1365" i="14"/>
  <c r="S1365" i="14"/>
  <c r="U1365" i="14"/>
  <c r="V1365" i="14"/>
  <c r="W1365" i="14"/>
  <c r="X1365" i="14"/>
  <c r="Y1365" i="14"/>
  <c r="Z1365" i="14"/>
  <c r="AB1365" i="14"/>
  <c r="AC1365" i="14"/>
  <c r="AE1365" i="14"/>
  <c r="AF1365" i="14"/>
  <c r="AG1365" i="14"/>
  <c r="M1366" i="14"/>
  <c r="N1366" i="14"/>
  <c r="O1366" i="14"/>
  <c r="P1366" i="14"/>
  <c r="Q1366" i="14"/>
  <c r="R1366" i="14"/>
  <c r="S1366" i="14"/>
  <c r="U1366" i="14"/>
  <c r="V1366" i="14"/>
  <c r="W1366" i="14"/>
  <c r="X1366" i="14"/>
  <c r="Y1366" i="14"/>
  <c r="Z1366" i="14"/>
  <c r="AB1366" i="14"/>
  <c r="AC1366" i="14"/>
  <c r="AE1366" i="14"/>
  <c r="AF1366" i="14"/>
  <c r="AG1366" i="14"/>
  <c r="M1367" i="14"/>
  <c r="N1367" i="14"/>
  <c r="O1367" i="14"/>
  <c r="P1367" i="14"/>
  <c r="Q1367" i="14"/>
  <c r="R1367" i="14"/>
  <c r="S1367" i="14"/>
  <c r="U1367" i="14"/>
  <c r="V1367" i="14"/>
  <c r="W1367" i="14"/>
  <c r="X1367" i="14"/>
  <c r="Y1367" i="14"/>
  <c r="Z1367" i="14"/>
  <c r="AB1367" i="14"/>
  <c r="AC1367" i="14"/>
  <c r="AE1367" i="14"/>
  <c r="AF1367" i="14"/>
  <c r="AG1367" i="14"/>
  <c r="M1368" i="14"/>
  <c r="N1368" i="14"/>
  <c r="O1368" i="14"/>
  <c r="P1368" i="14"/>
  <c r="Q1368" i="14"/>
  <c r="R1368" i="14"/>
  <c r="S1368" i="14"/>
  <c r="U1368" i="14"/>
  <c r="V1368" i="14"/>
  <c r="W1368" i="14"/>
  <c r="X1368" i="14"/>
  <c r="Y1368" i="14"/>
  <c r="Z1368" i="14"/>
  <c r="AB1368" i="14"/>
  <c r="AC1368" i="14"/>
  <c r="AE1368" i="14"/>
  <c r="AF1368" i="14"/>
  <c r="AG1368" i="14"/>
  <c r="M1369" i="14"/>
  <c r="N1369" i="14"/>
  <c r="O1369" i="14"/>
  <c r="P1369" i="14"/>
  <c r="Q1369" i="14"/>
  <c r="R1369" i="14"/>
  <c r="S1369" i="14"/>
  <c r="U1369" i="14"/>
  <c r="V1369" i="14"/>
  <c r="W1369" i="14"/>
  <c r="X1369" i="14"/>
  <c r="Y1369" i="14"/>
  <c r="Z1369" i="14"/>
  <c r="AB1369" i="14"/>
  <c r="AC1369" i="14"/>
  <c r="AE1369" i="14"/>
  <c r="AF1369" i="14"/>
  <c r="AG1369" i="14"/>
  <c r="M1370" i="14"/>
  <c r="N1370" i="14"/>
  <c r="O1370" i="14"/>
  <c r="P1370" i="14"/>
  <c r="Q1370" i="14"/>
  <c r="R1370" i="14"/>
  <c r="S1370" i="14"/>
  <c r="U1370" i="14"/>
  <c r="V1370" i="14"/>
  <c r="W1370" i="14"/>
  <c r="X1370" i="14"/>
  <c r="Y1370" i="14"/>
  <c r="Z1370" i="14"/>
  <c r="AB1370" i="14"/>
  <c r="AC1370" i="14"/>
  <c r="AE1370" i="14"/>
  <c r="AF1370" i="14"/>
  <c r="AG1370" i="14"/>
  <c r="M1371" i="14"/>
  <c r="N1371" i="14"/>
  <c r="O1371" i="14"/>
  <c r="P1371" i="14"/>
  <c r="Q1371" i="14"/>
  <c r="R1371" i="14"/>
  <c r="S1371" i="14"/>
  <c r="U1371" i="14"/>
  <c r="V1371" i="14"/>
  <c r="W1371" i="14"/>
  <c r="X1371" i="14"/>
  <c r="Y1371" i="14"/>
  <c r="Z1371" i="14"/>
  <c r="AB1371" i="14"/>
  <c r="AC1371" i="14"/>
  <c r="AE1371" i="14"/>
  <c r="AF1371" i="14"/>
  <c r="AG1371" i="14"/>
  <c r="M1372" i="14"/>
  <c r="N1372" i="14"/>
  <c r="O1372" i="14"/>
  <c r="P1372" i="14"/>
  <c r="Q1372" i="14"/>
  <c r="R1372" i="14"/>
  <c r="S1372" i="14"/>
  <c r="U1372" i="14"/>
  <c r="V1372" i="14"/>
  <c r="W1372" i="14"/>
  <c r="X1372" i="14"/>
  <c r="Y1372" i="14"/>
  <c r="Z1372" i="14"/>
  <c r="AB1372" i="14"/>
  <c r="AC1372" i="14"/>
  <c r="AE1372" i="14"/>
  <c r="AF1372" i="14"/>
  <c r="AG1372" i="14"/>
  <c r="M1373" i="14"/>
  <c r="N1373" i="14"/>
  <c r="O1373" i="14"/>
  <c r="P1373" i="14"/>
  <c r="Q1373" i="14"/>
  <c r="R1373" i="14"/>
  <c r="S1373" i="14"/>
  <c r="U1373" i="14"/>
  <c r="V1373" i="14"/>
  <c r="W1373" i="14"/>
  <c r="X1373" i="14"/>
  <c r="Y1373" i="14"/>
  <c r="Z1373" i="14"/>
  <c r="AB1373" i="14"/>
  <c r="AC1373" i="14"/>
  <c r="AE1373" i="14"/>
  <c r="AF1373" i="14"/>
  <c r="AG1373" i="14"/>
  <c r="M1374" i="14"/>
  <c r="N1374" i="14"/>
  <c r="O1374" i="14"/>
  <c r="P1374" i="14"/>
  <c r="Q1374" i="14"/>
  <c r="R1374" i="14"/>
  <c r="S1374" i="14"/>
  <c r="U1374" i="14"/>
  <c r="V1374" i="14"/>
  <c r="W1374" i="14"/>
  <c r="X1374" i="14"/>
  <c r="Y1374" i="14"/>
  <c r="Z1374" i="14"/>
  <c r="AB1374" i="14"/>
  <c r="AC1374" i="14"/>
  <c r="AE1374" i="14"/>
  <c r="AF1374" i="14"/>
  <c r="AG1374" i="14"/>
  <c r="M1375" i="14"/>
  <c r="N1375" i="14"/>
  <c r="O1375" i="14"/>
  <c r="P1375" i="14"/>
  <c r="Q1375" i="14"/>
  <c r="R1375" i="14"/>
  <c r="S1375" i="14"/>
  <c r="U1375" i="14"/>
  <c r="V1375" i="14"/>
  <c r="W1375" i="14"/>
  <c r="X1375" i="14"/>
  <c r="Y1375" i="14"/>
  <c r="Z1375" i="14"/>
  <c r="AB1375" i="14"/>
  <c r="AC1375" i="14"/>
  <c r="AE1375" i="14"/>
  <c r="AF1375" i="14"/>
  <c r="AG1375" i="14"/>
  <c r="M1376" i="14"/>
  <c r="N1376" i="14"/>
  <c r="O1376" i="14"/>
  <c r="P1376" i="14"/>
  <c r="Q1376" i="14"/>
  <c r="R1376" i="14"/>
  <c r="S1376" i="14"/>
  <c r="U1376" i="14"/>
  <c r="V1376" i="14"/>
  <c r="W1376" i="14"/>
  <c r="X1376" i="14"/>
  <c r="Y1376" i="14"/>
  <c r="Z1376" i="14"/>
  <c r="AB1376" i="14"/>
  <c r="AC1376" i="14"/>
  <c r="AE1376" i="14"/>
  <c r="AF1376" i="14"/>
  <c r="AG1376" i="14"/>
  <c r="M1377" i="14"/>
  <c r="N1377" i="14"/>
  <c r="O1377" i="14"/>
  <c r="P1377" i="14"/>
  <c r="Q1377" i="14"/>
  <c r="R1377" i="14"/>
  <c r="S1377" i="14"/>
  <c r="U1377" i="14"/>
  <c r="V1377" i="14"/>
  <c r="W1377" i="14"/>
  <c r="X1377" i="14"/>
  <c r="Y1377" i="14"/>
  <c r="Z1377" i="14"/>
  <c r="AB1377" i="14"/>
  <c r="AC1377" i="14"/>
  <c r="AE1377" i="14"/>
  <c r="AF1377" i="14"/>
  <c r="AG1377" i="14"/>
  <c r="M1378" i="14"/>
  <c r="N1378" i="14"/>
  <c r="O1378" i="14"/>
  <c r="P1378" i="14"/>
  <c r="Q1378" i="14"/>
  <c r="R1378" i="14"/>
  <c r="S1378" i="14"/>
  <c r="U1378" i="14"/>
  <c r="V1378" i="14"/>
  <c r="W1378" i="14"/>
  <c r="X1378" i="14"/>
  <c r="Y1378" i="14"/>
  <c r="Z1378" i="14"/>
  <c r="AB1378" i="14"/>
  <c r="AC1378" i="14"/>
  <c r="AE1378" i="14"/>
  <c r="AF1378" i="14"/>
  <c r="AG1378" i="14"/>
  <c r="D1379" i="14"/>
  <c r="I1379" i="14"/>
  <c r="N1379" i="14"/>
  <c r="O1379" i="14"/>
  <c r="P1379" i="14"/>
  <c r="Q1379" i="14"/>
  <c r="R1379" i="14"/>
  <c r="S1379" i="14"/>
  <c r="U1379" i="14"/>
  <c r="V1379" i="14"/>
  <c r="W1379" i="14"/>
  <c r="X1379" i="14"/>
  <c r="Y1379" i="14"/>
  <c r="Z1379" i="14"/>
  <c r="AE1379" i="14"/>
  <c r="AF1379" i="14"/>
  <c r="AG1379" i="14"/>
  <c r="AE1380" i="14"/>
  <c r="AF1380" i="14"/>
  <c r="AG1380" i="14"/>
  <c r="C1381" i="14"/>
  <c r="N1381" i="14"/>
  <c r="O1381" i="14"/>
  <c r="P1381" i="14"/>
  <c r="Q1381" i="14"/>
  <c r="R1381" i="14"/>
  <c r="S1381" i="14"/>
  <c r="U1381" i="14"/>
  <c r="V1381" i="14"/>
  <c r="W1381" i="14"/>
  <c r="X1381" i="14"/>
  <c r="Y1381" i="14"/>
  <c r="Z1381" i="14"/>
  <c r="AB1381" i="14"/>
  <c r="AC1381" i="14"/>
  <c r="AE1381" i="14"/>
  <c r="AF1381" i="14"/>
  <c r="AG1381" i="14"/>
  <c r="C1382" i="14"/>
  <c r="M1382" i="14"/>
  <c r="N1382" i="14"/>
  <c r="O1382" i="14"/>
  <c r="P1382" i="14"/>
  <c r="Q1382" i="14"/>
  <c r="R1382" i="14"/>
  <c r="S1382" i="14"/>
  <c r="U1382" i="14"/>
  <c r="V1382" i="14"/>
  <c r="W1382" i="14"/>
  <c r="X1382" i="14"/>
  <c r="Y1382" i="14"/>
  <c r="Z1382" i="14"/>
  <c r="AB1382" i="14"/>
  <c r="AC1382" i="14"/>
  <c r="AE1382" i="14"/>
  <c r="AF1382" i="14"/>
  <c r="AG1382" i="14"/>
  <c r="C1383" i="14"/>
  <c r="M1383" i="14"/>
  <c r="N1383" i="14"/>
  <c r="O1383" i="14"/>
  <c r="P1383" i="14"/>
  <c r="Q1383" i="14"/>
  <c r="R1383" i="14"/>
  <c r="S1383" i="14"/>
  <c r="U1383" i="14"/>
  <c r="V1383" i="14"/>
  <c r="W1383" i="14"/>
  <c r="X1383" i="14"/>
  <c r="Y1383" i="14"/>
  <c r="Z1383" i="14"/>
  <c r="AB1383" i="14"/>
  <c r="AC1383" i="14"/>
  <c r="AE1383" i="14"/>
  <c r="AF1383" i="14"/>
  <c r="AG1383" i="14"/>
  <c r="C1384" i="14"/>
  <c r="M1384" i="14"/>
  <c r="N1384" i="14"/>
  <c r="O1384" i="14"/>
  <c r="P1384" i="14"/>
  <c r="Q1384" i="14"/>
  <c r="R1384" i="14"/>
  <c r="S1384" i="14"/>
  <c r="U1384" i="14"/>
  <c r="V1384" i="14"/>
  <c r="W1384" i="14"/>
  <c r="X1384" i="14"/>
  <c r="Y1384" i="14"/>
  <c r="Z1384" i="14"/>
  <c r="AB1384" i="14"/>
  <c r="AC1384" i="14"/>
  <c r="AE1384" i="14"/>
  <c r="AF1384" i="14"/>
  <c r="AG1384" i="14"/>
  <c r="C1385" i="14"/>
  <c r="M1385" i="14"/>
  <c r="N1385" i="14"/>
  <c r="O1385" i="14"/>
  <c r="P1385" i="14"/>
  <c r="Q1385" i="14"/>
  <c r="R1385" i="14"/>
  <c r="S1385" i="14"/>
  <c r="U1385" i="14"/>
  <c r="V1385" i="14"/>
  <c r="W1385" i="14"/>
  <c r="X1385" i="14"/>
  <c r="Y1385" i="14"/>
  <c r="Z1385" i="14"/>
  <c r="AB1385" i="14"/>
  <c r="AC1385" i="14"/>
  <c r="AE1385" i="14"/>
  <c r="AF1385" i="14"/>
  <c r="AG1385" i="14"/>
  <c r="C1386" i="14"/>
  <c r="M1386" i="14"/>
  <c r="N1386" i="14"/>
  <c r="O1386" i="14"/>
  <c r="P1386" i="14"/>
  <c r="Q1386" i="14"/>
  <c r="R1386" i="14"/>
  <c r="S1386" i="14"/>
  <c r="U1386" i="14"/>
  <c r="V1386" i="14"/>
  <c r="W1386" i="14"/>
  <c r="X1386" i="14"/>
  <c r="Y1386" i="14"/>
  <c r="Z1386" i="14"/>
  <c r="AB1386" i="14"/>
  <c r="AC1386" i="14"/>
  <c r="AE1386" i="14"/>
  <c r="AF1386" i="14"/>
  <c r="AG1386" i="14"/>
  <c r="C1387" i="14"/>
  <c r="M1387" i="14"/>
  <c r="N1387" i="14"/>
  <c r="O1387" i="14"/>
  <c r="P1387" i="14"/>
  <c r="Q1387" i="14"/>
  <c r="R1387" i="14"/>
  <c r="S1387" i="14"/>
  <c r="U1387" i="14"/>
  <c r="V1387" i="14"/>
  <c r="W1387" i="14"/>
  <c r="X1387" i="14"/>
  <c r="Y1387" i="14"/>
  <c r="Z1387" i="14"/>
  <c r="AB1387" i="14"/>
  <c r="AC1387" i="14"/>
  <c r="AE1387" i="14"/>
  <c r="AF1387" i="14"/>
  <c r="AG1387" i="14"/>
  <c r="C1388" i="14"/>
  <c r="M1388" i="14"/>
  <c r="N1388" i="14"/>
  <c r="O1388" i="14"/>
  <c r="P1388" i="14"/>
  <c r="Q1388" i="14"/>
  <c r="R1388" i="14"/>
  <c r="S1388" i="14"/>
  <c r="U1388" i="14"/>
  <c r="V1388" i="14"/>
  <c r="W1388" i="14"/>
  <c r="X1388" i="14"/>
  <c r="Y1388" i="14"/>
  <c r="Z1388" i="14"/>
  <c r="AB1388" i="14"/>
  <c r="AC1388" i="14"/>
  <c r="AE1388" i="14"/>
  <c r="AF1388" i="14"/>
  <c r="AG1388" i="14"/>
  <c r="C1389" i="14"/>
  <c r="M1389" i="14"/>
  <c r="N1389" i="14"/>
  <c r="O1389" i="14"/>
  <c r="P1389" i="14"/>
  <c r="Q1389" i="14"/>
  <c r="R1389" i="14"/>
  <c r="S1389" i="14"/>
  <c r="U1389" i="14"/>
  <c r="V1389" i="14"/>
  <c r="W1389" i="14"/>
  <c r="X1389" i="14"/>
  <c r="Y1389" i="14"/>
  <c r="Z1389" i="14"/>
  <c r="AB1389" i="14"/>
  <c r="AC1389" i="14"/>
  <c r="AE1389" i="14"/>
  <c r="AF1389" i="14"/>
  <c r="AG1389" i="14"/>
  <c r="C1390" i="14"/>
  <c r="M1390" i="14"/>
  <c r="N1390" i="14"/>
  <c r="O1390" i="14"/>
  <c r="P1390" i="14"/>
  <c r="Q1390" i="14"/>
  <c r="R1390" i="14"/>
  <c r="S1390" i="14"/>
  <c r="U1390" i="14"/>
  <c r="V1390" i="14"/>
  <c r="W1390" i="14"/>
  <c r="X1390" i="14"/>
  <c r="Y1390" i="14"/>
  <c r="Z1390" i="14"/>
  <c r="AB1390" i="14"/>
  <c r="AC1390" i="14"/>
  <c r="AE1390" i="14"/>
  <c r="AF1390" i="14"/>
  <c r="AG1390" i="14"/>
  <c r="C1391" i="14"/>
  <c r="M1391" i="14"/>
  <c r="N1391" i="14"/>
  <c r="O1391" i="14"/>
  <c r="P1391" i="14"/>
  <c r="Q1391" i="14"/>
  <c r="R1391" i="14"/>
  <c r="S1391" i="14"/>
  <c r="U1391" i="14"/>
  <c r="V1391" i="14"/>
  <c r="W1391" i="14"/>
  <c r="X1391" i="14"/>
  <c r="Y1391" i="14"/>
  <c r="Z1391" i="14"/>
  <c r="AB1391" i="14"/>
  <c r="AC1391" i="14"/>
  <c r="AE1391" i="14"/>
  <c r="AF1391" i="14"/>
  <c r="AG1391" i="14"/>
  <c r="M1392" i="14"/>
  <c r="N1392" i="14"/>
  <c r="O1392" i="14"/>
  <c r="P1392" i="14"/>
  <c r="Q1392" i="14"/>
  <c r="R1392" i="14"/>
  <c r="S1392" i="14"/>
  <c r="U1392" i="14"/>
  <c r="V1392" i="14"/>
  <c r="W1392" i="14"/>
  <c r="X1392" i="14"/>
  <c r="Y1392" i="14"/>
  <c r="Z1392" i="14"/>
  <c r="AB1392" i="14"/>
  <c r="AC1392" i="14"/>
  <c r="AE1392" i="14"/>
  <c r="AF1392" i="14"/>
  <c r="AG1392" i="14"/>
  <c r="M1393" i="14"/>
  <c r="N1393" i="14"/>
  <c r="O1393" i="14"/>
  <c r="P1393" i="14"/>
  <c r="Q1393" i="14"/>
  <c r="R1393" i="14"/>
  <c r="S1393" i="14"/>
  <c r="U1393" i="14"/>
  <c r="V1393" i="14"/>
  <c r="W1393" i="14"/>
  <c r="X1393" i="14"/>
  <c r="Y1393" i="14"/>
  <c r="Z1393" i="14"/>
  <c r="AB1393" i="14"/>
  <c r="AC1393" i="14"/>
  <c r="AE1393" i="14"/>
  <c r="AF1393" i="14"/>
  <c r="AG1393" i="14"/>
  <c r="M1394" i="14"/>
  <c r="N1394" i="14"/>
  <c r="O1394" i="14"/>
  <c r="P1394" i="14"/>
  <c r="Q1394" i="14"/>
  <c r="R1394" i="14"/>
  <c r="S1394" i="14"/>
  <c r="U1394" i="14"/>
  <c r="V1394" i="14"/>
  <c r="W1394" i="14"/>
  <c r="X1394" i="14"/>
  <c r="Y1394" i="14"/>
  <c r="Z1394" i="14"/>
  <c r="AB1394" i="14"/>
  <c r="AC1394" i="14"/>
  <c r="AE1394" i="14"/>
  <c r="AF1394" i="14"/>
  <c r="AG1394" i="14"/>
  <c r="M1395" i="14"/>
  <c r="N1395" i="14"/>
  <c r="O1395" i="14"/>
  <c r="P1395" i="14"/>
  <c r="Q1395" i="14"/>
  <c r="R1395" i="14"/>
  <c r="S1395" i="14"/>
  <c r="U1395" i="14"/>
  <c r="V1395" i="14"/>
  <c r="W1395" i="14"/>
  <c r="X1395" i="14"/>
  <c r="Y1395" i="14"/>
  <c r="Z1395" i="14"/>
  <c r="AB1395" i="14"/>
  <c r="AC1395" i="14"/>
  <c r="AE1395" i="14"/>
  <c r="AF1395" i="14"/>
  <c r="AG1395" i="14"/>
  <c r="M1396" i="14"/>
  <c r="N1396" i="14"/>
  <c r="O1396" i="14"/>
  <c r="P1396" i="14"/>
  <c r="Q1396" i="14"/>
  <c r="R1396" i="14"/>
  <c r="S1396" i="14"/>
  <c r="U1396" i="14"/>
  <c r="V1396" i="14"/>
  <c r="W1396" i="14"/>
  <c r="X1396" i="14"/>
  <c r="Y1396" i="14"/>
  <c r="Z1396" i="14"/>
  <c r="AB1396" i="14"/>
  <c r="AC1396" i="14"/>
  <c r="AE1396" i="14"/>
  <c r="AF1396" i="14"/>
  <c r="AG1396" i="14"/>
  <c r="M1397" i="14"/>
  <c r="N1397" i="14"/>
  <c r="O1397" i="14"/>
  <c r="P1397" i="14"/>
  <c r="Q1397" i="14"/>
  <c r="R1397" i="14"/>
  <c r="S1397" i="14"/>
  <c r="U1397" i="14"/>
  <c r="V1397" i="14"/>
  <c r="W1397" i="14"/>
  <c r="X1397" i="14"/>
  <c r="Y1397" i="14"/>
  <c r="Z1397" i="14"/>
  <c r="AB1397" i="14"/>
  <c r="AC1397" i="14"/>
  <c r="AE1397" i="14"/>
  <c r="AF1397" i="14"/>
  <c r="AG1397" i="14"/>
  <c r="M1398" i="14"/>
  <c r="N1398" i="14"/>
  <c r="O1398" i="14"/>
  <c r="P1398" i="14"/>
  <c r="Q1398" i="14"/>
  <c r="R1398" i="14"/>
  <c r="S1398" i="14"/>
  <c r="U1398" i="14"/>
  <c r="V1398" i="14"/>
  <c r="W1398" i="14"/>
  <c r="X1398" i="14"/>
  <c r="Y1398" i="14"/>
  <c r="Z1398" i="14"/>
  <c r="AB1398" i="14"/>
  <c r="AC1398" i="14"/>
  <c r="AE1398" i="14"/>
  <c r="AF1398" i="14"/>
  <c r="AG1398" i="14"/>
  <c r="M1399" i="14"/>
  <c r="N1399" i="14"/>
  <c r="O1399" i="14"/>
  <c r="P1399" i="14"/>
  <c r="Q1399" i="14"/>
  <c r="R1399" i="14"/>
  <c r="S1399" i="14"/>
  <c r="U1399" i="14"/>
  <c r="V1399" i="14"/>
  <c r="W1399" i="14"/>
  <c r="X1399" i="14"/>
  <c r="Y1399" i="14"/>
  <c r="Z1399" i="14"/>
  <c r="AB1399" i="14"/>
  <c r="AC1399" i="14"/>
  <c r="AE1399" i="14"/>
  <c r="AF1399" i="14"/>
  <c r="AG1399" i="14"/>
  <c r="M1400" i="14"/>
  <c r="N1400" i="14"/>
  <c r="O1400" i="14"/>
  <c r="P1400" i="14"/>
  <c r="Q1400" i="14"/>
  <c r="R1400" i="14"/>
  <c r="S1400" i="14"/>
  <c r="U1400" i="14"/>
  <c r="V1400" i="14"/>
  <c r="W1400" i="14"/>
  <c r="X1400" i="14"/>
  <c r="Y1400" i="14"/>
  <c r="Z1400" i="14"/>
  <c r="AB1400" i="14"/>
  <c r="AC1400" i="14"/>
  <c r="AE1400" i="14"/>
  <c r="AF1400" i="14"/>
  <c r="AG1400" i="14"/>
  <c r="M1401" i="14"/>
  <c r="N1401" i="14"/>
  <c r="O1401" i="14"/>
  <c r="P1401" i="14"/>
  <c r="Q1401" i="14"/>
  <c r="R1401" i="14"/>
  <c r="S1401" i="14"/>
  <c r="U1401" i="14"/>
  <c r="V1401" i="14"/>
  <c r="W1401" i="14"/>
  <c r="X1401" i="14"/>
  <c r="Y1401" i="14"/>
  <c r="Z1401" i="14"/>
  <c r="AB1401" i="14"/>
  <c r="AC1401" i="14"/>
  <c r="AE1401" i="14"/>
  <c r="AF1401" i="14"/>
  <c r="AG1401" i="14"/>
  <c r="M1402" i="14"/>
  <c r="N1402" i="14"/>
  <c r="O1402" i="14"/>
  <c r="P1402" i="14"/>
  <c r="Q1402" i="14"/>
  <c r="R1402" i="14"/>
  <c r="S1402" i="14"/>
  <c r="U1402" i="14"/>
  <c r="V1402" i="14"/>
  <c r="W1402" i="14"/>
  <c r="X1402" i="14"/>
  <c r="Y1402" i="14"/>
  <c r="Z1402" i="14"/>
  <c r="AB1402" i="14"/>
  <c r="AC1402" i="14"/>
  <c r="AE1402" i="14"/>
  <c r="AF1402" i="14"/>
  <c r="AG1402" i="14"/>
  <c r="M1403" i="14"/>
  <c r="N1403" i="14"/>
  <c r="O1403" i="14"/>
  <c r="P1403" i="14"/>
  <c r="Q1403" i="14"/>
  <c r="R1403" i="14"/>
  <c r="S1403" i="14"/>
  <c r="U1403" i="14"/>
  <c r="V1403" i="14"/>
  <c r="W1403" i="14"/>
  <c r="X1403" i="14"/>
  <c r="Y1403" i="14"/>
  <c r="Z1403" i="14"/>
  <c r="AB1403" i="14"/>
  <c r="AC1403" i="14"/>
  <c r="AE1403" i="14"/>
  <c r="AF1403" i="14"/>
  <c r="AG1403" i="14"/>
  <c r="M1404" i="14"/>
  <c r="N1404" i="14"/>
  <c r="O1404" i="14"/>
  <c r="P1404" i="14"/>
  <c r="Q1404" i="14"/>
  <c r="R1404" i="14"/>
  <c r="S1404" i="14"/>
  <c r="U1404" i="14"/>
  <c r="V1404" i="14"/>
  <c r="W1404" i="14"/>
  <c r="X1404" i="14"/>
  <c r="Y1404" i="14"/>
  <c r="Z1404" i="14"/>
  <c r="AB1404" i="14"/>
  <c r="AC1404" i="14"/>
  <c r="AE1404" i="14"/>
  <c r="AF1404" i="14"/>
  <c r="AG1404" i="14"/>
  <c r="M1405" i="14"/>
  <c r="N1405" i="14"/>
  <c r="O1405" i="14"/>
  <c r="P1405" i="14"/>
  <c r="Q1405" i="14"/>
  <c r="R1405" i="14"/>
  <c r="S1405" i="14"/>
  <c r="U1405" i="14"/>
  <c r="V1405" i="14"/>
  <c r="W1405" i="14"/>
  <c r="X1405" i="14"/>
  <c r="Y1405" i="14"/>
  <c r="Z1405" i="14"/>
  <c r="AB1405" i="14"/>
  <c r="AC1405" i="14"/>
  <c r="AE1405" i="14"/>
  <c r="AF1405" i="14"/>
  <c r="AG1405" i="14"/>
  <c r="M1406" i="14"/>
  <c r="N1406" i="14"/>
  <c r="O1406" i="14"/>
  <c r="P1406" i="14"/>
  <c r="Q1406" i="14"/>
  <c r="R1406" i="14"/>
  <c r="S1406" i="14"/>
  <c r="U1406" i="14"/>
  <c r="V1406" i="14"/>
  <c r="W1406" i="14"/>
  <c r="X1406" i="14"/>
  <c r="Y1406" i="14"/>
  <c r="Z1406" i="14"/>
  <c r="AB1406" i="14"/>
  <c r="AC1406" i="14"/>
  <c r="AE1406" i="14"/>
  <c r="AF1406" i="14"/>
  <c r="AG1406" i="14"/>
  <c r="M1407" i="14"/>
  <c r="N1407" i="14"/>
  <c r="O1407" i="14"/>
  <c r="P1407" i="14"/>
  <c r="Q1407" i="14"/>
  <c r="R1407" i="14"/>
  <c r="S1407" i="14"/>
  <c r="U1407" i="14"/>
  <c r="V1407" i="14"/>
  <c r="W1407" i="14"/>
  <c r="X1407" i="14"/>
  <c r="Y1407" i="14"/>
  <c r="Z1407" i="14"/>
  <c r="AB1407" i="14"/>
  <c r="AC1407" i="14"/>
  <c r="AE1407" i="14"/>
  <c r="AF1407" i="14"/>
  <c r="AG1407" i="14"/>
  <c r="M1408" i="14"/>
  <c r="N1408" i="14"/>
  <c r="O1408" i="14"/>
  <c r="P1408" i="14"/>
  <c r="Q1408" i="14"/>
  <c r="R1408" i="14"/>
  <c r="S1408" i="14"/>
  <c r="U1408" i="14"/>
  <c r="V1408" i="14"/>
  <c r="W1408" i="14"/>
  <c r="X1408" i="14"/>
  <c r="Y1408" i="14"/>
  <c r="Z1408" i="14"/>
  <c r="AB1408" i="14"/>
  <c r="AC1408" i="14"/>
  <c r="AE1408" i="14"/>
  <c r="AF1408" i="14"/>
  <c r="AG1408" i="14"/>
  <c r="M1409" i="14"/>
  <c r="N1409" i="14"/>
  <c r="O1409" i="14"/>
  <c r="P1409" i="14"/>
  <c r="Q1409" i="14"/>
  <c r="R1409" i="14"/>
  <c r="S1409" i="14"/>
  <c r="U1409" i="14"/>
  <c r="V1409" i="14"/>
  <c r="W1409" i="14"/>
  <c r="X1409" i="14"/>
  <c r="Y1409" i="14"/>
  <c r="Z1409" i="14"/>
  <c r="AB1409" i="14"/>
  <c r="AC1409" i="14"/>
  <c r="AE1409" i="14"/>
  <c r="AF1409" i="14"/>
  <c r="AG1409" i="14"/>
  <c r="M1410" i="14"/>
  <c r="N1410" i="14"/>
  <c r="O1410" i="14"/>
  <c r="P1410" i="14"/>
  <c r="Q1410" i="14"/>
  <c r="R1410" i="14"/>
  <c r="S1410" i="14"/>
  <c r="U1410" i="14"/>
  <c r="V1410" i="14"/>
  <c r="W1410" i="14"/>
  <c r="X1410" i="14"/>
  <c r="Y1410" i="14"/>
  <c r="Z1410" i="14"/>
  <c r="AB1410" i="14"/>
  <c r="AC1410" i="14"/>
  <c r="AE1410" i="14"/>
  <c r="AF1410" i="14"/>
  <c r="AG1410" i="14"/>
  <c r="M1411" i="14"/>
  <c r="N1411" i="14"/>
  <c r="O1411" i="14"/>
  <c r="P1411" i="14"/>
  <c r="Q1411" i="14"/>
  <c r="R1411" i="14"/>
  <c r="S1411" i="14"/>
  <c r="U1411" i="14"/>
  <c r="V1411" i="14"/>
  <c r="W1411" i="14"/>
  <c r="X1411" i="14"/>
  <c r="Y1411" i="14"/>
  <c r="Z1411" i="14"/>
  <c r="AB1411" i="14"/>
  <c r="AC1411" i="14"/>
  <c r="AE1411" i="14"/>
  <c r="AF1411" i="14"/>
  <c r="AG1411" i="14"/>
  <c r="M1412" i="14"/>
  <c r="N1412" i="14"/>
  <c r="O1412" i="14"/>
  <c r="P1412" i="14"/>
  <c r="Q1412" i="14"/>
  <c r="R1412" i="14"/>
  <c r="S1412" i="14"/>
  <c r="U1412" i="14"/>
  <c r="V1412" i="14"/>
  <c r="W1412" i="14"/>
  <c r="X1412" i="14"/>
  <c r="Y1412" i="14"/>
  <c r="Z1412" i="14"/>
  <c r="AB1412" i="14"/>
  <c r="AC1412" i="14"/>
  <c r="AE1412" i="14"/>
  <c r="AF1412" i="14"/>
  <c r="AG1412" i="14"/>
  <c r="M1413" i="14"/>
  <c r="N1413" i="14"/>
  <c r="O1413" i="14"/>
  <c r="P1413" i="14"/>
  <c r="Q1413" i="14"/>
  <c r="R1413" i="14"/>
  <c r="S1413" i="14"/>
  <c r="U1413" i="14"/>
  <c r="V1413" i="14"/>
  <c r="W1413" i="14"/>
  <c r="X1413" i="14"/>
  <c r="Y1413" i="14"/>
  <c r="Z1413" i="14"/>
  <c r="AB1413" i="14"/>
  <c r="AC1413" i="14"/>
  <c r="AE1413" i="14"/>
  <c r="AF1413" i="14"/>
  <c r="AG1413" i="14"/>
  <c r="M1414" i="14"/>
  <c r="N1414" i="14"/>
  <c r="O1414" i="14"/>
  <c r="P1414" i="14"/>
  <c r="Q1414" i="14"/>
  <c r="R1414" i="14"/>
  <c r="S1414" i="14"/>
  <c r="U1414" i="14"/>
  <c r="V1414" i="14"/>
  <c r="W1414" i="14"/>
  <c r="X1414" i="14"/>
  <c r="Y1414" i="14"/>
  <c r="Z1414" i="14"/>
  <c r="AB1414" i="14"/>
  <c r="AC1414" i="14"/>
  <c r="AE1414" i="14"/>
  <c r="AF1414" i="14"/>
  <c r="AG1414" i="14"/>
  <c r="M1415" i="14"/>
  <c r="N1415" i="14"/>
  <c r="O1415" i="14"/>
  <c r="P1415" i="14"/>
  <c r="Q1415" i="14"/>
  <c r="R1415" i="14"/>
  <c r="S1415" i="14"/>
  <c r="U1415" i="14"/>
  <c r="V1415" i="14"/>
  <c r="W1415" i="14"/>
  <c r="X1415" i="14"/>
  <c r="Y1415" i="14"/>
  <c r="Z1415" i="14"/>
  <c r="AB1415" i="14"/>
  <c r="AC1415" i="14"/>
  <c r="AE1415" i="14"/>
  <c r="AF1415" i="14"/>
  <c r="AG1415" i="14"/>
  <c r="M1416" i="14"/>
  <c r="N1416" i="14"/>
  <c r="O1416" i="14"/>
  <c r="P1416" i="14"/>
  <c r="Q1416" i="14"/>
  <c r="R1416" i="14"/>
  <c r="S1416" i="14"/>
  <c r="U1416" i="14"/>
  <c r="V1416" i="14"/>
  <c r="W1416" i="14"/>
  <c r="X1416" i="14"/>
  <c r="Y1416" i="14"/>
  <c r="Z1416" i="14"/>
  <c r="AB1416" i="14"/>
  <c r="AC1416" i="14"/>
  <c r="AE1416" i="14"/>
  <c r="AF1416" i="14"/>
  <c r="AG1416" i="14"/>
  <c r="D1417" i="14"/>
  <c r="I1417" i="14"/>
  <c r="N1417" i="14"/>
  <c r="O1417" i="14"/>
  <c r="P1417" i="14"/>
  <c r="Q1417" i="14"/>
  <c r="R1417" i="14"/>
  <c r="S1417" i="14"/>
  <c r="U1417" i="14"/>
  <c r="V1417" i="14"/>
  <c r="W1417" i="14"/>
  <c r="X1417" i="14"/>
  <c r="Y1417" i="14"/>
  <c r="Z1417" i="14"/>
  <c r="AE1417" i="14"/>
  <c r="AF1417" i="14"/>
  <c r="AG1417" i="14"/>
  <c r="AE1418" i="14"/>
  <c r="AF1418" i="14"/>
  <c r="AG1418" i="14"/>
  <c r="C1419" i="14"/>
  <c r="N1419" i="14"/>
  <c r="O1419" i="14"/>
  <c r="P1419" i="14"/>
  <c r="Q1419" i="14"/>
  <c r="R1419" i="14"/>
  <c r="S1419" i="14"/>
  <c r="U1419" i="14"/>
  <c r="V1419" i="14"/>
  <c r="W1419" i="14"/>
  <c r="X1419" i="14"/>
  <c r="Y1419" i="14"/>
  <c r="Z1419" i="14"/>
  <c r="AB1419" i="14"/>
  <c r="AC1419" i="14"/>
  <c r="AE1419" i="14"/>
  <c r="AF1419" i="14"/>
  <c r="AG1419" i="14"/>
  <c r="C1420" i="14"/>
  <c r="M1420" i="14"/>
  <c r="N1420" i="14"/>
  <c r="O1420" i="14"/>
  <c r="P1420" i="14"/>
  <c r="Q1420" i="14"/>
  <c r="R1420" i="14"/>
  <c r="S1420" i="14"/>
  <c r="U1420" i="14"/>
  <c r="V1420" i="14"/>
  <c r="W1420" i="14"/>
  <c r="X1420" i="14"/>
  <c r="Y1420" i="14"/>
  <c r="Z1420" i="14"/>
  <c r="AB1420" i="14"/>
  <c r="AC1420" i="14"/>
  <c r="AE1420" i="14"/>
  <c r="AF1420" i="14"/>
  <c r="AG1420" i="14"/>
  <c r="C1421" i="14"/>
  <c r="M1421" i="14"/>
  <c r="N1421" i="14"/>
  <c r="O1421" i="14"/>
  <c r="P1421" i="14"/>
  <c r="Q1421" i="14"/>
  <c r="R1421" i="14"/>
  <c r="S1421" i="14"/>
  <c r="U1421" i="14"/>
  <c r="V1421" i="14"/>
  <c r="W1421" i="14"/>
  <c r="X1421" i="14"/>
  <c r="Y1421" i="14"/>
  <c r="Z1421" i="14"/>
  <c r="AB1421" i="14"/>
  <c r="AC1421" i="14"/>
  <c r="AE1421" i="14"/>
  <c r="AF1421" i="14"/>
  <c r="AG1421" i="14"/>
  <c r="C1422" i="14"/>
  <c r="M1422" i="14"/>
  <c r="N1422" i="14"/>
  <c r="O1422" i="14"/>
  <c r="P1422" i="14"/>
  <c r="Q1422" i="14"/>
  <c r="R1422" i="14"/>
  <c r="S1422" i="14"/>
  <c r="U1422" i="14"/>
  <c r="V1422" i="14"/>
  <c r="W1422" i="14"/>
  <c r="X1422" i="14"/>
  <c r="Y1422" i="14"/>
  <c r="Z1422" i="14"/>
  <c r="AB1422" i="14"/>
  <c r="AC1422" i="14"/>
  <c r="AE1422" i="14"/>
  <c r="AF1422" i="14"/>
  <c r="AG1422" i="14"/>
  <c r="C1423" i="14"/>
  <c r="M1423" i="14"/>
  <c r="N1423" i="14"/>
  <c r="O1423" i="14"/>
  <c r="P1423" i="14"/>
  <c r="Q1423" i="14"/>
  <c r="R1423" i="14"/>
  <c r="S1423" i="14"/>
  <c r="U1423" i="14"/>
  <c r="V1423" i="14"/>
  <c r="W1423" i="14"/>
  <c r="X1423" i="14"/>
  <c r="Y1423" i="14"/>
  <c r="Z1423" i="14"/>
  <c r="AB1423" i="14"/>
  <c r="AC1423" i="14"/>
  <c r="AE1423" i="14"/>
  <c r="AF1423" i="14"/>
  <c r="AG1423" i="14"/>
  <c r="C1424" i="14"/>
  <c r="M1424" i="14"/>
  <c r="N1424" i="14"/>
  <c r="O1424" i="14"/>
  <c r="P1424" i="14"/>
  <c r="Q1424" i="14"/>
  <c r="R1424" i="14"/>
  <c r="S1424" i="14"/>
  <c r="U1424" i="14"/>
  <c r="V1424" i="14"/>
  <c r="W1424" i="14"/>
  <c r="X1424" i="14"/>
  <c r="Y1424" i="14"/>
  <c r="Z1424" i="14"/>
  <c r="AB1424" i="14"/>
  <c r="AC1424" i="14"/>
  <c r="AE1424" i="14"/>
  <c r="AF1424" i="14"/>
  <c r="AG1424" i="14"/>
  <c r="C1425" i="14"/>
  <c r="M1425" i="14"/>
  <c r="N1425" i="14"/>
  <c r="O1425" i="14"/>
  <c r="P1425" i="14"/>
  <c r="Q1425" i="14"/>
  <c r="R1425" i="14"/>
  <c r="S1425" i="14"/>
  <c r="U1425" i="14"/>
  <c r="V1425" i="14"/>
  <c r="W1425" i="14"/>
  <c r="X1425" i="14"/>
  <c r="Y1425" i="14"/>
  <c r="Z1425" i="14"/>
  <c r="AB1425" i="14"/>
  <c r="AC1425" i="14"/>
  <c r="AE1425" i="14"/>
  <c r="AF1425" i="14"/>
  <c r="AG1425" i="14"/>
  <c r="C1426" i="14"/>
  <c r="M1426" i="14"/>
  <c r="N1426" i="14"/>
  <c r="O1426" i="14"/>
  <c r="P1426" i="14"/>
  <c r="Q1426" i="14"/>
  <c r="R1426" i="14"/>
  <c r="S1426" i="14"/>
  <c r="U1426" i="14"/>
  <c r="V1426" i="14"/>
  <c r="W1426" i="14"/>
  <c r="X1426" i="14"/>
  <c r="Y1426" i="14"/>
  <c r="Z1426" i="14"/>
  <c r="AB1426" i="14"/>
  <c r="AC1426" i="14"/>
  <c r="AE1426" i="14"/>
  <c r="AF1426" i="14"/>
  <c r="AG1426" i="14"/>
  <c r="C1427" i="14"/>
  <c r="M1427" i="14"/>
  <c r="N1427" i="14"/>
  <c r="O1427" i="14"/>
  <c r="P1427" i="14"/>
  <c r="Q1427" i="14"/>
  <c r="R1427" i="14"/>
  <c r="S1427" i="14"/>
  <c r="U1427" i="14"/>
  <c r="V1427" i="14"/>
  <c r="W1427" i="14"/>
  <c r="X1427" i="14"/>
  <c r="Y1427" i="14"/>
  <c r="Z1427" i="14"/>
  <c r="AB1427" i="14"/>
  <c r="AC1427" i="14"/>
  <c r="AE1427" i="14"/>
  <c r="AF1427" i="14"/>
  <c r="AG1427" i="14"/>
  <c r="C1428" i="14"/>
  <c r="M1428" i="14"/>
  <c r="N1428" i="14"/>
  <c r="O1428" i="14"/>
  <c r="P1428" i="14"/>
  <c r="Q1428" i="14"/>
  <c r="R1428" i="14"/>
  <c r="S1428" i="14"/>
  <c r="U1428" i="14"/>
  <c r="V1428" i="14"/>
  <c r="W1428" i="14"/>
  <c r="X1428" i="14"/>
  <c r="Y1428" i="14"/>
  <c r="Z1428" i="14"/>
  <c r="AB1428" i="14"/>
  <c r="AC1428" i="14"/>
  <c r="AE1428" i="14"/>
  <c r="AF1428" i="14"/>
  <c r="AG1428" i="14"/>
  <c r="C1429" i="14"/>
  <c r="M1429" i="14"/>
  <c r="N1429" i="14"/>
  <c r="O1429" i="14"/>
  <c r="P1429" i="14"/>
  <c r="Q1429" i="14"/>
  <c r="R1429" i="14"/>
  <c r="S1429" i="14"/>
  <c r="U1429" i="14"/>
  <c r="V1429" i="14"/>
  <c r="W1429" i="14"/>
  <c r="X1429" i="14"/>
  <c r="Y1429" i="14"/>
  <c r="Z1429" i="14"/>
  <c r="AB1429" i="14"/>
  <c r="AC1429" i="14"/>
  <c r="AE1429" i="14"/>
  <c r="AF1429" i="14"/>
  <c r="AG1429" i="14"/>
  <c r="M1430" i="14"/>
  <c r="N1430" i="14"/>
  <c r="O1430" i="14"/>
  <c r="P1430" i="14"/>
  <c r="Q1430" i="14"/>
  <c r="R1430" i="14"/>
  <c r="S1430" i="14"/>
  <c r="U1430" i="14"/>
  <c r="V1430" i="14"/>
  <c r="W1430" i="14"/>
  <c r="X1430" i="14"/>
  <c r="Y1430" i="14"/>
  <c r="Z1430" i="14"/>
  <c r="AB1430" i="14"/>
  <c r="AC1430" i="14"/>
  <c r="AE1430" i="14"/>
  <c r="AF1430" i="14"/>
  <c r="AG1430" i="14"/>
  <c r="M1431" i="14"/>
  <c r="N1431" i="14"/>
  <c r="O1431" i="14"/>
  <c r="P1431" i="14"/>
  <c r="Q1431" i="14"/>
  <c r="R1431" i="14"/>
  <c r="S1431" i="14"/>
  <c r="U1431" i="14"/>
  <c r="V1431" i="14"/>
  <c r="W1431" i="14"/>
  <c r="X1431" i="14"/>
  <c r="Y1431" i="14"/>
  <c r="Z1431" i="14"/>
  <c r="AB1431" i="14"/>
  <c r="AC1431" i="14"/>
  <c r="AE1431" i="14"/>
  <c r="AF1431" i="14"/>
  <c r="AG1431" i="14"/>
  <c r="M1432" i="14"/>
  <c r="N1432" i="14"/>
  <c r="O1432" i="14"/>
  <c r="P1432" i="14"/>
  <c r="Q1432" i="14"/>
  <c r="R1432" i="14"/>
  <c r="S1432" i="14"/>
  <c r="U1432" i="14"/>
  <c r="V1432" i="14"/>
  <c r="W1432" i="14"/>
  <c r="X1432" i="14"/>
  <c r="Y1432" i="14"/>
  <c r="Z1432" i="14"/>
  <c r="AB1432" i="14"/>
  <c r="AC1432" i="14"/>
  <c r="AE1432" i="14"/>
  <c r="AF1432" i="14"/>
  <c r="AG1432" i="14"/>
  <c r="M1433" i="14"/>
  <c r="N1433" i="14"/>
  <c r="O1433" i="14"/>
  <c r="P1433" i="14"/>
  <c r="Q1433" i="14"/>
  <c r="R1433" i="14"/>
  <c r="S1433" i="14"/>
  <c r="U1433" i="14"/>
  <c r="V1433" i="14"/>
  <c r="W1433" i="14"/>
  <c r="X1433" i="14"/>
  <c r="Y1433" i="14"/>
  <c r="Z1433" i="14"/>
  <c r="AB1433" i="14"/>
  <c r="AC1433" i="14"/>
  <c r="AE1433" i="14"/>
  <c r="AF1433" i="14"/>
  <c r="AG1433" i="14"/>
  <c r="M1434" i="14"/>
  <c r="N1434" i="14"/>
  <c r="O1434" i="14"/>
  <c r="P1434" i="14"/>
  <c r="Q1434" i="14"/>
  <c r="R1434" i="14"/>
  <c r="S1434" i="14"/>
  <c r="U1434" i="14"/>
  <c r="V1434" i="14"/>
  <c r="W1434" i="14"/>
  <c r="X1434" i="14"/>
  <c r="Y1434" i="14"/>
  <c r="Z1434" i="14"/>
  <c r="AB1434" i="14"/>
  <c r="AC1434" i="14"/>
  <c r="AE1434" i="14"/>
  <c r="AF1434" i="14"/>
  <c r="AG1434" i="14"/>
  <c r="M1435" i="14"/>
  <c r="N1435" i="14"/>
  <c r="O1435" i="14"/>
  <c r="P1435" i="14"/>
  <c r="Q1435" i="14"/>
  <c r="R1435" i="14"/>
  <c r="S1435" i="14"/>
  <c r="U1435" i="14"/>
  <c r="V1435" i="14"/>
  <c r="W1435" i="14"/>
  <c r="X1435" i="14"/>
  <c r="Y1435" i="14"/>
  <c r="Z1435" i="14"/>
  <c r="AB1435" i="14"/>
  <c r="AC1435" i="14"/>
  <c r="AE1435" i="14"/>
  <c r="AF1435" i="14"/>
  <c r="AG1435" i="14"/>
  <c r="M1436" i="14"/>
  <c r="N1436" i="14"/>
  <c r="O1436" i="14"/>
  <c r="P1436" i="14"/>
  <c r="Q1436" i="14"/>
  <c r="R1436" i="14"/>
  <c r="S1436" i="14"/>
  <c r="U1436" i="14"/>
  <c r="V1436" i="14"/>
  <c r="W1436" i="14"/>
  <c r="X1436" i="14"/>
  <c r="Y1436" i="14"/>
  <c r="Z1436" i="14"/>
  <c r="AB1436" i="14"/>
  <c r="AC1436" i="14"/>
  <c r="AE1436" i="14"/>
  <c r="AF1436" i="14"/>
  <c r="AG1436" i="14"/>
  <c r="M1437" i="14"/>
  <c r="N1437" i="14"/>
  <c r="O1437" i="14"/>
  <c r="P1437" i="14"/>
  <c r="Q1437" i="14"/>
  <c r="R1437" i="14"/>
  <c r="S1437" i="14"/>
  <c r="U1437" i="14"/>
  <c r="V1437" i="14"/>
  <c r="W1437" i="14"/>
  <c r="X1437" i="14"/>
  <c r="Y1437" i="14"/>
  <c r="Z1437" i="14"/>
  <c r="AB1437" i="14"/>
  <c r="AC1437" i="14"/>
  <c r="AE1437" i="14"/>
  <c r="AF1437" i="14"/>
  <c r="AG1437" i="14"/>
  <c r="M1438" i="14"/>
  <c r="N1438" i="14"/>
  <c r="O1438" i="14"/>
  <c r="P1438" i="14"/>
  <c r="Q1438" i="14"/>
  <c r="R1438" i="14"/>
  <c r="S1438" i="14"/>
  <c r="U1438" i="14"/>
  <c r="V1438" i="14"/>
  <c r="W1438" i="14"/>
  <c r="X1438" i="14"/>
  <c r="Y1438" i="14"/>
  <c r="Z1438" i="14"/>
  <c r="AB1438" i="14"/>
  <c r="AC1438" i="14"/>
  <c r="AE1438" i="14"/>
  <c r="AF1438" i="14"/>
  <c r="AG1438" i="14"/>
  <c r="M1439" i="14"/>
  <c r="N1439" i="14"/>
  <c r="O1439" i="14"/>
  <c r="P1439" i="14"/>
  <c r="Q1439" i="14"/>
  <c r="R1439" i="14"/>
  <c r="S1439" i="14"/>
  <c r="U1439" i="14"/>
  <c r="V1439" i="14"/>
  <c r="W1439" i="14"/>
  <c r="X1439" i="14"/>
  <c r="Y1439" i="14"/>
  <c r="Z1439" i="14"/>
  <c r="AB1439" i="14"/>
  <c r="AC1439" i="14"/>
  <c r="AE1439" i="14"/>
  <c r="AF1439" i="14"/>
  <c r="AG1439" i="14"/>
  <c r="M1440" i="14"/>
  <c r="N1440" i="14"/>
  <c r="O1440" i="14"/>
  <c r="P1440" i="14"/>
  <c r="Q1440" i="14"/>
  <c r="R1440" i="14"/>
  <c r="S1440" i="14"/>
  <c r="U1440" i="14"/>
  <c r="V1440" i="14"/>
  <c r="W1440" i="14"/>
  <c r="X1440" i="14"/>
  <c r="Y1440" i="14"/>
  <c r="Z1440" i="14"/>
  <c r="AB1440" i="14"/>
  <c r="AC1440" i="14"/>
  <c r="AE1440" i="14"/>
  <c r="AF1440" i="14"/>
  <c r="AG1440" i="14"/>
  <c r="M1441" i="14"/>
  <c r="N1441" i="14"/>
  <c r="O1441" i="14"/>
  <c r="P1441" i="14"/>
  <c r="Q1441" i="14"/>
  <c r="R1441" i="14"/>
  <c r="S1441" i="14"/>
  <c r="U1441" i="14"/>
  <c r="V1441" i="14"/>
  <c r="W1441" i="14"/>
  <c r="X1441" i="14"/>
  <c r="Y1441" i="14"/>
  <c r="Z1441" i="14"/>
  <c r="AB1441" i="14"/>
  <c r="AC1441" i="14"/>
  <c r="AE1441" i="14"/>
  <c r="AF1441" i="14"/>
  <c r="AG1441" i="14"/>
  <c r="M1442" i="14"/>
  <c r="N1442" i="14"/>
  <c r="O1442" i="14"/>
  <c r="P1442" i="14"/>
  <c r="Q1442" i="14"/>
  <c r="R1442" i="14"/>
  <c r="S1442" i="14"/>
  <c r="U1442" i="14"/>
  <c r="V1442" i="14"/>
  <c r="W1442" i="14"/>
  <c r="X1442" i="14"/>
  <c r="Y1442" i="14"/>
  <c r="Z1442" i="14"/>
  <c r="AB1442" i="14"/>
  <c r="AC1442" i="14"/>
  <c r="AE1442" i="14"/>
  <c r="AF1442" i="14"/>
  <c r="AG1442" i="14"/>
  <c r="M1443" i="14"/>
  <c r="N1443" i="14"/>
  <c r="O1443" i="14"/>
  <c r="P1443" i="14"/>
  <c r="Q1443" i="14"/>
  <c r="R1443" i="14"/>
  <c r="S1443" i="14"/>
  <c r="U1443" i="14"/>
  <c r="V1443" i="14"/>
  <c r="W1443" i="14"/>
  <c r="X1443" i="14"/>
  <c r="Y1443" i="14"/>
  <c r="Z1443" i="14"/>
  <c r="AB1443" i="14"/>
  <c r="AC1443" i="14"/>
  <c r="AE1443" i="14"/>
  <c r="AF1443" i="14"/>
  <c r="AG1443" i="14"/>
  <c r="M1444" i="14"/>
  <c r="N1444" i="14"/>
  <c r="O1444" i="14"/>
  <c r="P1444" i="14"/>
  <c r="Q1444" i="14"/>
  <c r="R1444" i="14"/>
  <c r="S1444" i="14"/>
  <c r="U1444" i="14"/>
  <c r="V1444" i="14"/>
  <c r="W1444" i="14"/>
  <c r="X1444" i="14"/>
  <c r="Y1444" i="14"/>
  <c r="Z1444" i="14"/>
  <c r="AB1444" i="14"/>
  <c r="AC1444" i="14"/>
  <c r="AE1444" i="14"/>
  <c r="AF1444" i="14"/>
  <c r="AG1444" i="14"/>
  <c r="M1445" i="14"/>
  <c r="N1445" i="14"/>
  <c r="O1445" i="14"/>
  <c r="P1445" i="14"/>
  <c r="Q1445" i="14"/>
  <c r="R1445" i="14"/>
  <c r="S1445" i="14"/>
  <c r="U1445" i="14"/>
  <c r="V1445" i="14"/>
  <c r="W1445" i="14"/>
  <c r="X1445" i="14"/>
  <c r="Y1445" i="14"/>
  <c r="Z1445" i="14"/>
  <c r="AB1445" i="14"/>
  <c r="AC1445" i="14"/>
  <c r="AE1445" i="14"/>
  <c r="AF1445" i="14"/>
  <c r="AG1445" i="14"/>
  <c r="M1446" i="14"/>
  <c r="N1446" i="14"/>
  <c r="O1446" i="14"/>
  <c r="P1446" i="14"/>
  <c r="Q1446" i="14"/>
  <c r="R1446" i="14"/>
  <c r="S1446" i="14"/>
  <c r="U1446" i="14"/>
  <c r="V1446" i="14"/>
  <c r="W1446" i="14"/>
  <c r="X1446" i="14"/>
  <c r="Y1446" i="14"/>
  <c r="Z1446" i="14"/>
  <c r="AB1446" i="14"/>
  <c r="AC1446" i="14"/>
  <c r="AE1446" i="14"/>
  <c r="AF1446" i="14"/>
  <c r="AG1446" i="14"/>
  <c r="M1447" i="14"/>
  <c r="N1447" i="14"/>
  <c r="O1447" i="14"/>
  <c r="P1447" i="14"/>
  <c r="Q1447" i="14"/>
  <c r="R1447" i="14"/>
  <c r="S1447" i="14"/>
  <c r="U1447" i="14"/>
  <c r="V1447" i="14"/>
  <c r="W1447" i="14"/>
  <c r="X1447" i="14"/>
  <c r="Y1447" i="14"/>
  <c r="Z1447" i="14"/>
  <c r="AB1447" i="14"/>
  <c r="AC1447" i="14"/>
  <c r="AE1447" i="14"/>
  <c r="AF1447" i="14"/>
  <c r="AG1447" i="14"/>
  <c r="M1448" i="14"/>
  <c r="N1448" i="14"/>
  <c r="O1448" i="14"/>
  <c r="P1448" i="14"/>
  <c r="Q1448" i="14"/>
  <c r="R1448" i="14"/>
  <c r="S1448" i="14"/>
  <c r="U1448" i="14"/>
  <c r="V1448" i="14"/>
  <c r="W1448" i="14"/>
  <c r="X1448" i="14"/>
  <c r="Y1448" i="14"/>
  <c r="Z1448" i="14"/>
  <c r="AB1448" i="14"/>
  <c r="AC1448" i="14"/>
  <c r="AE1448" i="14"/>
  <c r="AF1448" i="14"/>
  <c r="AG1448" i="14"/>
  <c r="M1449" i="14"/>
  <c r="N1449" i="14"/>
  <c r="O1449" i="14"/>
  <c r="P1449" i="14"/>
  <c r="Q1449" i="14"/>
  <c r="R1449" i="14"/>
  <c r="S1449" i="14"/>
  <c r="U1449" i="14"/>
  <c r="V1449" i="14"/>
  <c r="W1449" i="14"/>
  <c r="X1449" i="14"/>
  <c r="Y1449" i="14"/>
  <c r="Z1449" i="14"/>
  <c r="AB1449" i="14"/>
  <c r="AC1449" i="14"/>
  <c r="AE1449" i="14"/>
  <c r="AF1449" i="14"/>
  <c r="AG1449" i="14"/>
  <c r="M1450" i="14"/>
  <c r="N1450" i="14"/>
  <c r="O1450" i="14"/>
  <c r="P1450" i="14"/>
  <c r="Q1450" i="14"/>
  <c r="R1450" i="14"/>
  <c r="S1450" i="14"/>
  <c r="U1450" i="14"/>
  <c r="V1450" i="14"/>
  <c r="W1450" i="14"/>
  <c r="X1450" i="14"/>
  <c r="Y1450" i="14"/>
  <c r="Z1450" i="14"/>
  <c r="AB1450" i="14"/>
  <c r="AC1450" i="14"/>
  <c r="AE1450" i="14"/>
  <c r="AF1450" i="14"/>
  <c r="AG1450" i="14"/>
  <c r="M1451" i="14"/>
  <c r="N1451" i="14"/>
  <c r="O1451" i="14"/>
  <c r="P1451" i="14"/>
  <c r="Q1451" i="14"/>
  <c r="R1451" i="14"/>
  <c r="S1451" i="14"/>
  <c r="U1451" i="14"/>
  <c r="V1451" i="14"/>
  <c r="W1451" i="14"/>
  <c r="X1451" i="14"/>
  <c r="Y1451" i="14"/>
  <c r="Z1451" i="14"/>
  <c r="AB1451" i="14"/>
  <c r="AC1451" i="14"/>
  <c r="AE1451" i="14"/>
  <c r="AF1451" i="14"/>
  <c r="AG1451" i="14"/>
  <c r="M1452" i="14"/>
  <c r="N1452" i="14"/>
  <c r="O1452" i="14"/>
  <c r="P1452" i="14"/>
  <c r="Q1452" i="14"/>
  <c r="R1452" i="14"/>
  <c r="S1452" i="14"/>
  <c r="U1452" i="14"/>
  <c r="V1452" i="14"/>
  <c r="W1452" i="14"/>
  <c r="X1452" i="14"/>
  <c r="Y1452" i="14"/>
  <c r="Z1452" i="14"/>
  <c r="AB1452" i="14"/>
  <c r="AC1452" i="14"/>
  <c r="AE1452" i="14"/>
  <c r="AF1452" i="14"/>
  <c r="AG1452" i="14"/>
  <c r="M1453" i="14"/>
  <c r="N1453" i="14"/>
  <c r="O1453" i="14"/>
  <c r="P1453" i="14"/>
  <c r="Q1453" i="14"/>
  <c r="R1453" i="14"/>
  <c r="S1453" i="14"/>
  <c r="U1453" i="14"/>
  <c r="V1453" i="14"/>
  <c r="W1453" i="14"/>
  <c r="X1453" i="14"/>
  <c r="Y1453" i="14"/>
  <c r="Z1453" i="14"/>
  <c r="AB1453" i="14"/>
  <c r="AC1453" i="14"/>
  <c r="AE1453" i="14"/>
  <c r="AF1453" i="14"/>
  <c r="AG1453" i="14"/>
  <c r="M1454" i="14"/>
  <c r="N1454" i="14"/>
  <c r="O1454" i="14"/>
  <c r="P1454" i="14"/>
  <c r="Q1454" i="14"/>
  <c r="R1454" i="14"/>
  <c r="S1454" i="14"/>
  <c r="U1454" i="14"/>
  <c r="V1454" i="14"/>
  <c r="W1454" i="14"/>
  <c r="X1454" i="14"/>
  <c r="Y1454" i="14"/>
  <c r="Z1454" i="14"/>
  <c r="AB1454" i="14"/>
  <c r="AC1454" i="14"/>
  <c r="AE1454" i="14"/>
  <c r="AF1454" i="14"/>
  <c r="AG1454" i="14"/>
  <c r="D1455" i="14"/>
  <c r="I1455" i="14"/>
  <c r="N1455" i="14"/>
  <c r="O1455" i="14"/>
  <c r="P1455" i="14"/>
  <c r="Q1455" i="14"/>
  <c r="R1455" i="14"/>
  <c r="S1455" i="14"/>
  <c r="U1455" i="14"/>
  <c r="V1455" i="14"/>
  <c r="W1455" i="14"/>
  <c r="X1455" i="14"/>
  <c r="Y1455" i="14"/>
  <c r="Z1455" i="14"/>
  <c r="AE1455" i="14"/>
  <c r="AF1455" i="14"/>
  <c r="AG1455" i="14"/>
  <c r="AE1456" i="14"/>
  <c r="AF1456" i="14"/>
  <c r="AG1456" i="14"/>
  <c r="C1457" i="14"/>
  <c r="N1457" i="14"/>
  <c r="O1457" i="14"/>
  <c r="P1457" i="14"/>
  <c r="Q1457" i="14"/>
  <c r="R1457" i="14"/>
  <c r="S1457" i="14"/>
  <c r="U1457" i="14"/>
  <c r="V1457" i="14"/>
  <c r="W1457" i="14"/>
  <c r="X1457" i="14"/>
  <c r="Y1457" i="14"/>
  <c r="Z1457" i="14"/>
  <c r="AB1457" i="14"/>
  <c r="AC1457" i="14"/>
  <c r="AE1457" i="14"/>
  <c r="AF1457" i="14"/>
  <c r="AG1457" i="14"/>
  <c r="C1458" i="14"/>
  <c r="M1458" i="14"/>
  <c r="N1458" i="14"/>
  <c r="O1458" i="14"/>
  <c r="P1458" i="14"/>
  <c r="Q1458" i="14"/>
  <c r="R1458" i="14"/>
  <c r="S1458" i="14"/>
  <c r="U1458" i="14"/>
  <c r="V1458" i="14"/>
  <c r="W1458" i="14"/>
  <c r="X1458" i="14"/>
  <c r="Y1458" i="14"/>
  <c r="Z1458" i="14"/>
  <c r="AB1458" i="14"/>
  <c r="AC1458" i="14"/>
  <c r="AE1458" i="14"/>
  <c r="AF1458" i="14"/>
  <c r="AG1458" i="14"/>
  <c r="C1459" i="14"/>
  <c r="M1459" i="14"/>
  <c r="N1459" i="14"/>
  <c r="O1459" i="14"/>
  <c r="P1459" i="14"/>
  <c r="Q1459" i="14"/>
  <c r="R1459" i="14"/>
  <c r="S1459" i="14"/>
  <c r="U1459" i="14"/>
  <c r="V1459" i="14"/>
  <c r="W1459" i="14"/>
  <c r="X1459" i="14"/>
  <c r="Y1459" i="14"/>
  <c r="Z1459" i="14"/>
  <c r="AB1459" i="14"/>
  <c r="AC1459" i="14"/>
  <c r="AE1459" i="14"/>
  <c r="AF1459" i="14"/>
  <c r="AG1459" i="14"/>
  <c r="C1460" i="14"/>
  <c r="M1460" i="14"/>
  <c r="N1460" i="14"/>
  <c r="O1460" i="14"/>
  <c r="P1460" i="14"/>
  <c r="Q1460" i="14"/>
  <c r="R1460" i="14"/>
  <c r="S1460" i="14"/>
  <c r="U1460" i="14"/>
  <c r="V1460" i="14"/>
  <c r="W1460" i="14"/>
  <c r="X1460" i="14"/>
  <c r="Y1460" i="14"/>
  <c r="Z1460" i="14"/>
  <c r="AB1460" i="14"/>
  <c r="AC1460" i="14"/>
  <c r="AE1460" i="14"/>
  <c r="AF1460" i="14"/>
  <c r="AG1460" i="14"/>
  <c r="C1461" i="14"/>
  <c r="M1461" i="14"/>
  <c r="N1461" i="14"/>
  <c r="O1461" i="14"/>
  <c r="P1461" i="14"/>
  <c r="Q1461" i="14"/>
  <c r="R1461" i="14"/>
  <c r="S1461" i="14"/>
  <c r="U1461" i="14"/>
  <c r="V1461" i="14"/>
  <c r="W1461" i="14"/>
  <c r="X1461" i="14"/>
  <c r="Y1461" i="14"/>
  <c r="Z1461" i="14"/>
  <c r="AB1461" i="14"/>
  <c r="AC1461" i="14"/>
  <c r="AE1461" i="14"/>
  <c r="AF1461" i="14"/>
  <c r="AG1461" i="14"/>
  <c r="C1462" i="14"/>
  <c r="M1462" i="14"/>
  <c r="N1462" i="14"/>
  <c r="O1462" i="14"/>
  <c r="P1462" i="14"/>
  <c r="Q1462" i="14"/>
  <c r="R1462" i="14"/>
  <c r="S1462" i="14"/>
  <c r="U1462" i="14"/>
  <c r="V1462" i="14"/>
  <c r="W1462" i="14"/>
  <c r="X1462" i="14"/>
  <c r="Y1462" i="14"/>
  <c r="Z1462" i="14"/>
  <c r="AB1462" i="14"/>
  <c r="AC1462" i="14"/>
  <c r="AE1462" i="14"/>
  <c r="AF1462" i="14"/>
  <c r="AG1462" i="14"/>
  <c r="C1463" i="14"/>
  <c r="M1463" i="14"/>
  <c r="N1463" i="14"/>
  <c r="O1463" i="14"/>
  <c r="P1463" i="14"/>
  <c r="Q1463" i="14"/>
  <c r="R1463" i="14"/>
  <c r="S1463" i="14"/>
  <c r="U1463" i="14"/>
  <c r="V1463" i="14"/>
  <c r="W1463" i="14"/>
  <c r="X1463" i="14"/>
  <c r="Y1463" i="14"/>
  <c r="Z1463" i="14"/>
  <c r="AB1463" i="14"/>
  <c r="AC1463" i="14"/>
  <c r="AE1463" i="14"/>
  <c r="AF1463" i="14"/>
  <c r="AG1463" i="14"/>
  <c r="C1464" i="14"/>
  <c r="M1464" i="14"/>
  <c r="N1464" i="14"/>
  <c r="O1464" i="14"/>
  <c r="P1464" i="14"/>
  <c r="Q1464" i="14"/>
  <c r="R1464" i="14"/>
  <c r="S1464" i="14"/>
  <c r="U1464" i="14"/>
  <c r="V1464" i="14"/>
  <c r="W1464" i="14"/>
  <c r="X1464" i="14"/>
  <c r="Y1464" i="14"/>
  <c r="Z1464" i="14"/>
  <c r="AB1464" i="14"/>
  <c r="AC1464" i="14"/>
  <c r="AE1464" i="14"/>
  <c r="AF1464" i="14"/>
  <c r="AG1464" i="14"/>
  <c r="C1465" i="14"/>
  <c r="M1465" i="14"/>
  <c r="N1465" i="14"/>
  <c r="O1465" i="14"/>
  <c r="P1465" i="14"/>
  <c r="Q1465" i="14"/>
  <c r="R1465" i="14"/>
  <c r="S1465" i="14"/>
  <c r="U1465" i="14"/>
  <c r="V1465" i="14"/>
  <c r="W1465" i="14"/>
  <c r="X1465" i="14"/>
  <c r="Y1465" i="14"/>
  <c r="Z1465" i="14"/>
  <c r="AB1465" i="14"/>
  <c r="AC1465" i="14"/>
  <c r="AE1465" i="14"/>
  <c r="AF1465" i="14"/>
  <c r="AG1465" i="14"/>
  <c r="C1466" i="14"/>
  <c r="M1466" i="14"/>
  <c r="N1466" i="14"/>
  <c r="O1466" i="14"/>
  <c r="P1466" i="14"/>
  <c r="Q1466" i="14"/>
  <c r="R1466" i="14"/>
  <c r="S1466" i="14"/>
  <c r="U1466" i="14"/>
  <c r="V1466" i="14"/>
  <c r="W1466" i="14"/>
  <c r="X1466" i="14"/>
  <c r="Y1466" i="14"/>
  <c r="Z1466" i="14"/>
  <c r="AB1466" i="14"/>
  <c r="AC1466" i="14"/>
  <c r="AE1466" i="14"/>
  <c r="AF1466" i="14"/>
  <c r="AG1466" i="14"/>
  <c r="C1467" i="14"/>
  <c r="M1467" i="14"/>
  <c r="N1467" i="14"/>
  <c r="O1467" i="14"/>
  <c r="P1467" i="14"/>
  <c r="Q1467" i="14"/>
  <c r="R1467" i="14"/>
  <c r="S1467" i="14"/>
  <c r="U1467" i="14"/>
  <c r="V1467" i="14"/>
  <c r="W1467" i="14"/>
  <c r="X1467" i="14"/>
  <c r="Y1467" i="14"/>
  <c r="Z1467" i="14"/>
  <c r="AB1467" i="14"/>
  <c r="AC1467" i="14"/>
  <c r="AE1467" i="14"/>
  <c r="AF1467" i="14"/>
  <c r="AG1467" i="14"/>
  <c r="M1468" i="14"/>
  <c r="N1468" i="14"/>
  <c r="O1468" i="14"/>
  <c r="P1468" i="14"/>
  <c r="Q1468" i="14"/>
  <c r="R1468" i="14"/>
  <c r="S1468" i="14"/>
  <c r="U1468" i="14"/>
  <c r="V1468" i="14"/>
  <c r="W1468" i="14"/>
  <c r="X1468" i="14"/>
  <c r="Y1468" i="14"/>
  <c r="Z1468" i="14"/>
  <c r="AB1468" i="14"/>
  <c r="AC1468" i="14"/>
  <c r="AE1468" i="14"/>
  <c r="AF1468" i="14"/>
  <c r="AG1468" i="14"/>
  <c r="M1469" i="14"/>
  <c r="N1469" i="14"/>
  <c r="O1469" i="14"/>
  <c r="P1469" i="14"/>
  <c r="Q1469" i="14"/>
  <c r="R1469" i="14"/>
  <c r="S1469" i="14"/>
  <c r="U1469" i="14"/>
  <c r="V1469" i="14"/>
  <c r="W1469" i="14"/>
  <c r="X1469" i="14"/>
  <c r="Y1469" i="14"/>
  <c r="Z1469" i="14"/>
  <c r="AB1469" i="14"/>
  <c r="AC1469" i="14"/>
  <c r="AE1469" i="14"/>
  <c r="AF1469" i="14"/>
  <c r="AG1469" i="14"/>
  <c r="M1470" i="14"/>
  <c r="N1470" i="14"/>
  <c r="O1470" i="14"/>
  <c r="P1470" i="14"/>
  <c r="Q1470" i="14"/>
  <c r="R1470" i="14"/>
  <c r="S1470" i="14"/>
  <c r="U1470" i="14"/>
  <c r="V1470" i="14"/>
  <c r="W1470" i="14"/>
  <c r="X1470" i="14"/>
  <c r="Y1470" i="14"/>
  <c r="Z1470" i="14"/>
  <c r="AB1470" i="14"/>
  <c r="AC1470" i="14"/>
  <c r="AE1470" i="14"/>
  <c r="AF1470" i="14"/>
  <c r="AG1470" i="14"/>
  <c r="M1471" i="14"/>
  <c r="N1471" i="14"/>
  <c r="O1471" i="14"/>
  <c r="P1471" i="14"/>
  <c r="Q1471" i="14"/>
  <c r="R1471" i="14"/>
  <c r="S1471" i="14"/>
  <c r="U1471" i="14"/>
  <c r="V1471" i="14"/>
  <c r="W1471" i="14"/>
  <c r="X1471" i="14"/>
  <c r="Y1471" i="14"/>
  <c r="Z1471" i="14"/>
  <c r="AB1471" i="14"/>
  <c r="AC1471" i="14"/>
  <c r="AE1471" i="14"/>
  <c r="AF1471" i="14"/>
  <c r="AG1471" i="14"/>
  <c r="M1472" i="14"/>
  <c r="N1472" i="14"/>
  <c r="O1472" i="14"/>
  <c r="P1472" i="14"/>
  <c r="Q1472" i="14"/>
  <c r="R1472" i="14"/>
  <c r="S1472" i="14"/>
  <c r="U1472" i="14"/>
  <c r="V1472" i="14"/>
  <c r="W1472" i="14"/>
  <c r="X1472" i="14"/>
  <c r="Y1472" i="14"/>
  <c r="Z1472" i="14"/>
  <c r="AB1472" i="14"/>
  <c r="AC1472" i="14"/>
  <c r="AE1472" i="14"/>
  <c r="AF1472" i="14"/>
  <c r="AG1472" i="14"/>
  <c r="M1473" i="14"/>
  <c r="N1473" i="14"/>
  <c r="O1473" i="14"/>
  <c r="P1473" i="14"/>
  <c r="Q1473" i="14"/>
  <c r="R1473" i="14"/>
  <c r="S1473" i="14"/>
  <c r="U1473" i="14"/>
  <c r="V1473" i="14"/>
  <c r="W1473" i="14"/>
  <c r="X1473" i="14"/>
  <c r="Y1473" i="14"/>
  <c r="Z1473" i="14"/>
  <c r="AB1473" i="14"/>
  <c r="AC1473" i="14"/>
  <c r="AE1473" i="14"/>
  <c r="AF1473" i="14"/>
  <c r="AG1473" i="14"/>
  <c r="M1474" i="14"/>
  <c r="N1474" i="14"/>
  <c r="O1474" i="14"/>
  <c r="P1474" i="14"/>
  <c r="Q1474" i="14"/>
  <c r="R1474" i="14"/>
  <c r="S1474" i="14"/>
  <c r="U1474" i="14"/>
  <c r="V1474" i="14"/>
  <c r="W1474" i="14"/>
  <c r="X1474" i="14"/>
  <c r="Y1474" i="14"/>
  <c r="Z1474" i="14"/>
  <c r="AB1474" i="14"/>
  <c r="AC1474" i="14"/>
  <c r="AE1474" i="14"/>
  <c r="AF1474" i="14"/>
  <c r="AG1474" i="14"/>
  <c r="M1475" i="14"/>
  <c r="N1475" i="14"/>
  <c r="O1475" i="14"/>
  <c r="P1475" i="14"/>
  <c r="Q1475" i="14"/>
  <c r="R1475" i="14"/>
  <c r="S1475" i="14"/>
  <c r="U1475" i="14"/>
  <c r="V1475" i="14"/>
  <c r="W1475" i="14"/>
  <c r="X1475" i="14"/>
  <c r="Y1475" i="14"/>
  <c r="Z1475" i="14"/>
  <c r="AB1475" i="14"/>
  <c r="AC1475" i="14"/>
  <c r="AE1475" i="14"/>
  <c r="AF1475" i="14"/>
  <c r="AG1475" i="14"/>
  <c r="M1476" i="14"/>
  <c r="N1476" i="14"/>
  <c r="O1476" i="14"/>
  <c r="P1476" i="14"/>
  <c r="Q1476" i="14"/>
  <c r="R1476" i="14"/>
  <c r="S1476" i="14"/>
  <c r="U1476" i="14"/>
  <c r="V1476" i="14"/>
  <c r="W1476" i="14"/>
  <c r="X1476" i="14"/>
  <c r="Y1476" i="14"/>
  <c r="Z1476" i="14"/>
  <c r="AB1476" i="14"/>
  <c r="AC1476" i="14"/>
  <c r="AE1476" i="14"/>
  <c r="AF1476" i="14"/>
  <c r="AG1476" i="14"/>
  <c r="M1477" i="14"/>
  <c r="N1477" i="14"/>
  <c r="O1477" i="14"/>
  <c r="P1477" i="14"/>
  <c r="Q1477" i="14"/>
  <c r="R1477" i="14"/>
  <c r="S1477" i="14"/>
  <c r="U1477" i="14"/>
  <c r="V1477" i="14"/>
  <c r="W1477" i="14"/>
  <c r="X1477" i="14"/>
  <c r="Y1477" i="14"/>
  <c r="Z1477" i="14"/>
  <c r="AB1477" i="14"/>
  <c r="AC1477" i="14"/>
  <c r="AE1477" i="14"/>
  <c r="AF1477" i="14"/>
  <c r="AG1477" i="14"/>
  <c r="M1478" i="14"/>
  <c r="N1478" i="14"/>
  <c r="O1478" i="14"/>
  <c r="P1478" i="14"/>
  <c r="Q1478" i="14"/>
  <c r="R1478" i="14"/>
  <c r="S1478" i="14"/>
  <c r="U1478" i="14"/>
  <c r="V1478" i="14"/>
  <c r="W1478" i="14"/>
  <c r="X1478" i="14"/>
  <c r="Y1478" i="14"/>
  <c r="Z1478" i="14"/>
  <c r="AB1478" i="14"/>
  <c r="AC1478" i="14"/>
  <c r="AE1478" i="14"/>
  <c r="AF1478" i="14"/>
  <c r="AG1478" i="14"/>
  <c r="M1479" i="14"/>
  <c r="N1479" i="14"/>
  <c r="O1479" i="14"/>
  <c r="P1479" i="14"/>
  <c r="Q1479" i="14"/>
  <c r="R1479" i="14"/>
  <c r="S1479" i="14"/>
  <c r="U1479" i="14"/>
  <c r="V1479" i="14"/>
  <c r="W1479" i="14"/>
  <c r="X1479" i="14"/>
  <c r="Y1479" i="14"/>
  <c r="Z1479" i="14"/>
  <c r="AB1479" i="14"/>
  <c r="AC1479" i="14"/>
  <c r="AE1479" i="14"/>
  <c r="AF1479" i="14"/>
  <c r="AG1479" i="14"/>
  <c r="M1480" i="14"/>
  <c r="N1480" i="14"/>
  <c r="O1480" i="14"/>
  <c r="P1480" i="14"/>
  <c r="Q1480" i="14"/>
  <c r="R1480" i="14"/>
  <c r="S1480" i="14"/>
  <c r="U1480" i="14"/>
  <c r="V1480" i="14"/>
  <c r="W1480" i="14"/>
  <c r="X1480" i="14"/>
  <c r="Y1480" i="14"/>
  <c r="Z1480" i="14"/>
  <c r="AB1480" i="14"/>
  <c r="AC1480" i="14"/>
  <c r="AE1480" i="14"/>
  <c r="AF1480" i="14"/>
  <c r="AG1480" i="14"/>
  <c r="M1481" i="14"/>
  <c r="N1481" i="14"/>
  <c r="O1481" i="14"/>
  <c r="P1481" i="14"/>
  <c r="Q1481" i="14"/>
  <c r="R1481" i="14"/>
  <c r="S1481" i="14"/>
  <c r="U1481" i="14"/>
  <c r="V1481" i="14"/>
  <c r="W1481" i="14"/>
  <c r="X1481" i="14"/>
  <c r="Y1481" i="14"/>
  <c r="Z1481" i="14"/>
  <c r="AB1481" i="14"/>
  <c r="AC1481" i="14"/>
  <c r="AE1481" i="14"/>
  <c r="AF1481" i="14"/>
  <c r="AG1481" i="14"/>
  <c r="M1482" i="14"/>
  <c r="N1482" i="14"/>
  <c r="O1482" i="14"/>
  <c r="P1482" i="14"/>
  <c r="Q1482" i="14"/>
  <c r="R1482" i="14"/>
  <c r="S1482" i="14"/>
  <c r="U1482" i="14"/>
  <c r="V1482" i="14"/>
  <c r="W1482" i="14"/>
  <c r="X1482" i="14"/>
  <c r="Y1482" i="14"/>
  <c r="Z1482" i="14"/>
  <c r="AB1482" i="14"/>
  <c r="AC1482" i="14"/>
  <c r="AE1482" i="14"/>
  <c r="AF1482" i="14"/>
  <c r="AG1482" i="14"/>
  <c r="M1483" i="14"/>
  <c r="N1483" i="14"/>
  <c r="O1483" i="14"/>
  <c r="P1483" i="14"/>
  <c r="Q1483" i="14"/>
  <c r="R1483" i="14"/>
  <c r="S1483" i="14"/>
  <c r="U1483" i="14"/>
  <c r="V1483" i="14"/>
  <c r="W1483" i="14"/>
  <c r="X1483" i="14"/>
  <c r="Y1483" i="14"/>
  <c r="Z1483" i="14"/>
  <c r="AB1483" i="14"/>
  <c r="AC1483" i="14"/>
  <c r="AE1483" i="14"/>
  <c r="AF1483" i="14"/>
  <c r="AG1483" i="14"/>
  <c r="M1484" i="14"/>
  <c r="N1484" i="14"/>
  <c r="O1484" i="14"/>
  <c r="P1484" i="14"/>
  <c r="Q1484" i="14"/>
  <c r="R1484" i="14"/>
  <c r="S1484" i="14"/>
  <c r="U1484" i="14"/>
  <c r="V1484" i="14"/>
  <c r="W1484" i="14"/>
  <c r="X1484" i="14"/>
  <c r="Y1484" i="14"/>
  <c r="Z1484" i="14"/>
  <c r="AB1484" i="14"/>
  <c r="AC1484" i="14"/>
  <c r="AE1484" i="14"/>
  <c r="AF1484" i="14"/>
  <c r="AG1484" i="14"/>
  <c r="M1485" i="14"/>
  <c r="N1485" i="14"/>
  <c r="O1485" i="14"/>
  <c r="P1485" i="14"/>
  <c r="Q1485" i="14"/>
  <c r="R1485" i="14"/>
  <c r="S1485" i="14"/>
  <c r="U1485" i="14"/>
  <c r="V1485" i="14"/>
  <c r="W1485" i="14"/>
  <c r="X1485" i="14"/>
  <c r="Y1485" i="14"/>
  <c r="Z1485" i="14"/>
  <c r="AB1485" i="14"/>
  <c r="AC1485" i="14"/>
  <c r="AE1485" i="14"/>
  <c r="AF1485" i="14"/>
  <c r="AG1485" i="14"/>
  <c r="M1486" i="14"/>
  <c r="N1486" i="14"/>
  <c r="O1486" i="14"/>
  <c r="P1486" i="14"/>
  <c r="Q1486" i="14"/>
  <c r="R1486" i="14"/>
  <c r="S1486" i="14"/>
  <c r="U1486" i="14"/>
  <c r="V1486" i="14"/>
  <c r="W1486" i="14"/>
  <c r="X1486" i="14"/>
  <c r="Y1486" i="14"/>
  <c r="Z1486" i="14"/>
  <c r="AB1486" i="14"/>
  <c r="AC1486" i="14"/>
  <c r="AE1486" i="14"/>
  <c r="AF1486" i="14"/>
  <c r="AG1486" i="14"/>
  <c r="M1487" i="14"/>
  <c r="N1487" i="14"/>
  <c r="O1487" i="14"/>
  <c r="P1487" i="14"/>
  <c r="Q1487" i="14"/>
  <c r="R1487" i="14"/>
  <c r="S1487" i="14"/>
  <c r="U1487" i="14"/>
  <c r="V1487" i="14"/>
  <c r="W1487" i="14"/>
  <c r="X1487" i="14"/>
  <c r="Y1487" i="14"/>
  <c r="Z1487" i="14"/>
  <c r="AB1487" i="14"/>
  <c r="AC1487" i="14"/>
  <c r="AE1487" i="14"/>
  <c r="AF1487" i="14"/>
  <c r="AG1487" i="14"/>
  <c r="M1488" i="14"/>
  <c r="N1488" i="14"/>
  <c r="O1488" i="14"/>
  <c r="P1488" i="14"/>
  <c r="Q1488" i="14"/>
  <c r="R1488" i="14"/>
  <c r="S1488" i="14"/>
  <c r="U1488" i="14"/>
  <c r="V1488" i="14"/>
  <c r="W1488" i="14"/>
  <c r="X1488" i="14"/>
  <c r="Y1488" i="14"/>
  <c r="Z1488" i="14"/>
  <c r="AB1488" i="14"/>
  <c r="AC1488" i="14"/>
  <c r="AE1488" i="14"/>
  <c r="AF1488" i="14"/>
  <c r="AG1488" i="14"/>
  <c r="M1489" i="14"/>
  <c r="N1489" i="14"/>
  <c r="O1489" i="14"/>
  <c r="P1489" i="14"/>
  <c r="Q1489" i="14"/>
  <c r="R1489" i="14"/>
  <c r="S1489" i="14"/>
  <c r="U1489" i="14"/>
  <c r="V1489" i="14"/>
  <c r="W1489" i="14"/>
  <c r="X1489" i="14"/>
  <c r="Y1489" i="14"/>
  <c r="Z1489" i="14"/>
  <c r="AB1489" i="14"/>
  <c r="AC1489" i="14"/>
  <c r="AE1489" i="14"/>
  <c r="AF1489" i="14"/>
  <c r="AG1489" i="14"/>
  <c r="M1490" i="14"/>
  <c r="N1490" i="14"/>
  <c r="O1490" i="14"/>
  <c r="P1490" i="14"/>
  <c r="Q1490" i="14"/>
  <c r="R1490" i="14"/>
  <c r="S1490" i="14"/>
  <c r="U1490" i="14"/>
  <c r="V1490" i="14"/>
  <c r="W1490" i="14"/>
  <c r="X1490" i="14"/>
  <c r="Y1490" i="14"/>
  <c r="Z1490" i="14"/>
  <c r="AB1490" i="14"/>
  <c r="AC1490" i="14"/>
  <c r="AE1490" i="14"/>
  <c r="AF1490" i="14"/>
  <c r="AG1490" i="14"/>
  <c r="M1491" i="14"/>
  <c r="N1491" i="14"/>
  <c r="O1491" i="14"/>
  <c r="P1491" i="14"/>
  <c r="Q1491" i="14"/>
  <c r="R1491" i="14"/>
  <c r="S1491" i="14"/>
  <c r="U1491" i="14"/>
  <c r="V1491" i="14"/>
  <c r="W1491" i="14"/>
  <c r="X1491" i="14"/>
  <c r="Y1491" i="14"/>
  <c r="Z1491" i="14"/>
  <c r="AB1491" i="14"/>
  <c r="AC1491" i="14"/>
  <c r="AE1491" i="14"/>
  <c r="AF1491" i="14"/>
  <c r="AG1491" i="14"/>
  <c r="M1492" i="14"/>
  <c r="N1492" i="14"/>
  <c r="O1492" i="14"/>
  <c r="P1492" i="14"/>
  <c r="Q1492" i="14"/>
  <c r="R1492" i="14"/>
  <c r="S1492" i="14"/>
  <c r="U1492" i="14"/>
  <c r="V1492" i="14"/>
  <c r="W1492" i="14"/>
  <c r="X1492" i="14"/>
  <c r="Y1492" i="14"/>
  <c r="Z1492" i="14"/>
  <c r="AB1492" i="14"/>
  <c r="AC1492" i="14"/>
  <c r="AE1492" i="14"/>
  <c r="AF1492" i="14"/>
  <c r="AG1492" i="14"/>
  <c r="D1493" i="14"/>
  <c r="I1493" i="14"/>
  <c r="N1493" i="14"/>
  <c r="O1493" i="14"/>
  <c r="P1493" i="14"/>
  <c r="Q1493" i="14"/>
  <c r="R1493" i="14"/>
  <c r="S1493" i="14"/>
  <c r="U1493" i="14"/>
  <c r="V1493" i="14"/>
  <c r="W1493" i="14"/>
  <c r="X1493" i="14"/>
  <c r="Y1493" i="14"/>
  <c r="Z1493" i="14"/>
  <c r="AE1493" i="14"/>
  <c r="AF1493" i="14"/>
  <c r="AG1493" i="14"/>
  <c r="AE1494" i="14"/>
  <c r="AF1494" i="14"/>
  <c r="AG1494" i="14"/>
  <c r="C1495" i="14"/>
  <c r="N1495" i="14"/>
  <c r="O1495" i="14"/>
  <c r="P1495" i="14"/>
  <c r="Q1495" i="14"/>
  <c r="R1495" i="14"/>
  <c r="S1495" i="14"/>
  <c r="U1495" i="14"/>
  <c r="V1495" i="14"/>
  <c r="W1495" i="14"/>
  <c r="X1495" i="14"/>
  <c r="Y1495" i="14"/>
  <c r="Z1495" i="14"/>
  <c r="AB1495" i="14"/>
  <c r="AC1495" i="14"/>
  <c r="AE1495" i="14"/>
  <c r="AF1495" i="14"/>
  <c r="AG1495" i="14"/>
  <c r="C1496" i="14"/>
  <c r="M1496" i="14"/>
  <c r="N1496" i="14"/>
  <c r="O1496" i="14"/>
  <c r="P1496" i="14"/>
  <c r="Q1496" i="14"/>
  <c r="R1496" i="14"/>
  <c r="S1496" i="14"/>
  <c r="U1496" i="14"/>
  <c r="V1496" i="14"/>
  <c r="W1496" i="14"/>
  <c r="X1496" i="14"/>
  <c r="Y1496" i="14"/>
  <c r="Z1496" i="14"/>
  <c r="AB1496" i="14"/>
  <c r="AC1496" i="14"/>
  <c r="AE1496" i="14"/>
  <c r="AF1496" i="14"/>
  <c r="AG1496" i="14"/>
  <c r="C1497" i="14"/>
  <c r="M1497" i="14"/>
  <c r="N1497" i="14"/>
  <c r="O1497" i="14"/>
  <c r="P1497" i="14"/>
  <c r="Q1497" i="14"/>
  <c r="R1497" i="14"/>
  <c r="S1497" i="14"/>
  <c r="U1497" i="14"/>
  <c r="V1497" i="14"/>
  <c r="W1497" i="14"/>
  <c r="X1497" i="14"/>
  <c r="Y1497" i="14"/>
  <c r="Z1497" i="14"/>
  <c r="AB1497" i="14"/>
  <c r="AC1497" i="14"/>
  <c r="AE1497" i="14"/>
  <c r="AF1497" i="14"/>
  <c r="AG1497" i="14"/>
  <c r="C1498" i="14"/>
  <c r="M1498" i="14"/>
  <c r="N1498" i="14"/>
  <c r="O1498" i="14"/>
  <c r="P1498" i="14"/>
  <c r="Q1498" i="14"/>
  <c r="R1498" i="14"/>
  <c r="S1498" i="14"/>
  <c r="U1498" i="14"/>
  <c r="V1498" i="14"/>
  <c r="W1498" i="14"/>
  <c r="X1498" i="14"/>
  <c r="Y1498" i="14"/>
  <c r="Z1498" i="14"/>
  <c r="AB1498" i="14"/>
  <c r="AC1498" i="14"/>
  <c r="AE1498" i="14"/>
  <c r="AF1498" i="14"/>
  <c r="AG1498" i="14"/>
  <c r="C1499" i="14"/>
  <c r="M1499" i="14"/>
  <c r="N1499" i="14"/>
  <c r="O1499" i="14"/>
  <c r="P1499" i="14"/>
  <c r="Q1499" i="14"/>
  <c r="R1499" i="14"/>
  <c r="S1499" i="14"/>
  <c r="U1499" i="14"/>
  <c r="V1499" i="14"/>
  <c r="W1499" i="14"/>
  <c r="X1499" i="14"/>
  <c r="Y1499" i="14"/>
  <c r="Z1499" i="14"/>
  <c r="AB1499" i="14"/>
  <c r="AC1499" i="14"/>
  <c r="AE1499" i="14"/>
  <c r="AF1499" i="14"/>
  <c r="AG1499" i="14"/>
  <c r="C1500" i="14"/>
  <c r="M1500" i="14"/>
  <c r="N1500" i="14"/>
  <c r="O1500" i="14"/>
  <c r="P1500" i="14"/>
  <c r="Q1500" i="14"/>
  <c r="R1500" i="14"/>
  <c r="S1500" i="14"/>
  <c r="U1500" i="14"/>
  <c r="V1500" i="14"/>
  <c r="W1500" i="14"/>
  <c r="X1500" i="14"/>
  <c r="Y1500" i="14"/>
  <c r="Z1500" i="14"/>
  <c r="AB1500" i="14"/>
  <c r="AC1500" i="14"/>
  <c r="AE1500" i="14"/>
  <c r="AF1500" i="14"/>
  <c r="AG1500" i="14"/>
  <c r="C1501" i="14"/>
  <c r="M1501" i="14"/>
  <c r="N1501" i="14"/>
  <c r="O1501" i="14"/>
  <c r="P1501" i="14"/>
  <c r="Q1501" i="14"/>
  <c r="R1501" i="14"/>
  <c r="S1501" i="14"/>
  <c r="U1501" i="14"/>
  <c r="V1501" i="14"/>
  <c r="W1501" i="14"/>
  <c r="X1501" i="14"/>
  <c r="Y1501" i="14"/>
  <c r="Z1501" i="14"/>
  <c r="AB1501" i="14"/>
  <c r="AC1501" i="14"/>
  <c r="AE1501" i="14"/>
  <c r="AF1501" i="14"/>
  <c r="AG1501" i="14"/>
  <c r="C1502" i="14"/>
  <c r="M1502" i="14"/>
  <c r="N1502" i="14"/>
  <c r="O1502" i="14"/>
  <c r="P1502" i="14"/>
  <c r="Q1502" i="14"/>
  <c r="R1502" i="14"/>
  <c r="S1502" i="14"/>
  <c r="U1502" i="14"/>
  <c r="V1502" i="14"/>
  <c r="W1502" i="14"/>
  <c r="X1502" i="14"/>
  <c r="Y1502" i="14"/>
  <c r="Z1502" i="14"/>
  <c r="AB1502" i="14"/>
  <c r="AC1502" i="14"/>
  <c r="AE1502" i="14"/>
  <c r="AF1502" i="14"/>
  <c r="AG1502" i="14"/>
  <c r="C1503" i="14"/>
  <c r="M1503" i="14"/>
  <c r="N1503" i="14"/>
  <c r="O1503" i="14"/>
  <c r="P1503" i="14"/>
  <c r="Q1503" i="14"/>
  <c r="R1503" i="14"/>
  <c r="S1503" i="14"/>
  <c r="U1503" i="14"/>
  <c r="V1503" i="14"/>
  <c r="W1503" i="14"/>
  <c r="X1503" i="14"/>
  <c r="Y1503" i="14"/>
  <c r="Z1503" i="14"/>
  <c r="AB1503" i="14"/>
  <c r="AC1503" i="14"/>
  <c r="AE1503" i="14"/>
  <c r="AF1503" i="14"/>
  <c r="AG1503" i="14"/>
  <c r="C1504" i="14"/>
  <c r="M1504" i="14"/>
  <c r="N1504" i="14"/>
  <c r="O1504" i="14"/>
  <c r="P1504" i="14"/>
  <c r="Q1504" i="14"/>
  <c r="R1504" i="14"/>
  <c r="S1504" i="14"/>
  <c r="U1504" i="14"/>
  <c r="V1504" i="14"/>
  <c r="W1504" i="14"/>
  <c r="X1504" i="14"/>
  <c r="Y1504" i="14"/>
  <c r="Z1504" i="14"/>
  <c r="AB1504" i="14"/>
  <c r="AC1504" i="14"/>
  <c r="AE1504" i="14"/>
  <c r="AF1504" i="14"/>
  <c r="AG1504" i="14"/>
  <c r="C1505" i="14"/>
  <c r="M1505" i="14"/>
  <c r="N1505" i="14"/>
  <c r="O1505" i="14"/>
  <c r="P1505" i="14"/>
  <c r="Q1505" i="14"/>
  <c r="R1505" i="14"/>
  <c r="S1505" i="14"/>
  <c r="U1505" i="14"/>
  <c r="V1505" i="14"/>
  <c r="W1505" i="14"/>
  <c r="X1505" i="14"/>
  <c r="Y1505" i="14"/>
  <c r="Z1505" i="14"/>
  <c r="AB1505" i="14"/>
  <c r="AC1505" i="14"/>
  <c r="AE1505" i="14"/>
  <c r="AF1505" i="14"/>
  <c r="AG1505" i="14"/>
  <c r="M1506" i="14"/>
  <c r="N1506" i="14"/>
  <c r="O1506" i="14"/>
  <c r="P1506" i="14"/>
  <c r="Q1506" i="14"/>
  <c r="R1506" i="14"/>
  <c r="S1506" i="14"/>
  <c r="U1506" i="14"/>
  <c r="V1506" i="14"/>
  <c r="W1506" i="14"/>
  <c r="X1506" i="14"/>
  <c r="Y1506" i="14"/>
  <c r="Z1506" i="14"/>
  <c r="AB1506" i="14"/>
  <c r="AC1506" i="14"/>
  <c r="AE1506" i="14"/>
  <c r="AF1506" i="14"/>
  <c r="AG1506" i="14"/>
  <c r="M1507" i="14"/>
  <c r="N1507" i="14"/>
  <c r="O1507" i="14"/>
  <c r="P1507" i="14"/>
  <c r="Q1507" i="14"/>
  <c r="R1507" i="14"/>
  <c r="S1507" i="14"/>
  <c r="U1507" i="14"/>
  <c r="V1507" i="14"/>
  <c r="W1507" i="14"/>
  <c r="X1507" i="14"/>
  <c r="Y1507" i="14"/>
  <c r="Z1507" i="14"/>
  <c r="AB1507" i="14"/>
  <c r="AC1507" i="14"/>
  <c r="AE1507" i="14"/>
  <c r="AF1507" i="14"/>
  <c r="AG1507" i="14"/>
  <c r="M1508" i="14"/>
  <c r="N1508" i="14"/>
  <c r="O1508" i="14"/>
  <c r="P1508" i="14"/>
  <c r="Q1508" i="14"/>
  <c r="R1508" i="14"/>
  <c r="S1508" i="14"/>
  <c r="U1508" i="14"/>
  <c r="V1508" i="14"/>
  <c r="W1508" i="14"/>
  <c r="X1508" i="14"/>
  <c r="Y1508" i="14"/>
  <c r="Z1508" i="14"/>
  <c r="AB1508" i="14"/>
  <c r="AC1508" i="14"/>
  <c r="AE1508" i="14"/>
  <c r="AF1508" i="14"/>
  <c r="AG1508" i="14"/>
  <c r="M1509" i="14"/>
  <c r="N1509" i="14"/>
  <c r="O1509" i="14"/>
  <c r="P1509" i="14"/>
  <c r="Q1509" i="14"/>
  <c r="R1509" i="14"/>
  <c r="S1509" i="14"/>
  <c r="U1509" i="14"/>
  <c r="V1509" i="14"/>
  <c r="W1509" i="14"/>
  <c r="X1509" i="14"/>
  <c r="Y1509" i="14"/>
  <c r="Z1509" i="14"/>
  <c r="AB1509" i="14"/>
  <c r="AC1509" i="14"/>
  <c r="AE1509" i="14"/>
  <c r="AF1509" i="14"/>
  <c r="AG1509" i="14"/>
  <c r="M1510" i="14"/>
  <c r="N1510" i="14"/>
  <c r="O1510" i="14"/>
  <c r="P1510" i="14"/>
  <c r="Q1510" i="14"/>
  <c r="R1510" i="14"/>
  <c r="S1510" i="14"/>
  <c r="U1510" i="14"/>
  <c r="V1510" i="14"/>
  <c r="W1510" i="14"/>
  <c r="X1510" i="14"/>
  <c r="Y1510" i="14"/>
  <c r="Z1510" i="14"/>
  <c r="AB1510" i="14"/>
  <c r="AC1510" i="14"/>
  <c r="AE1510" i="14"/>
  <c r="AF1510" i="14"/>
  <c r="AG1510" i="14"/>
  <c r="M1511" i="14"/>
  <c r="N1511" i="14"/>
  <c r="O1511" i="14"/>
  <c r="P1511" i="14"/>
  <c r="Q1511" i="14"/>
  <c r="R1511" i="14"/>
  <c r="S1511" i="14"/>
  <c r="U1511" i="14"/>
  <c r="V1511" i="14"/>
  <c r="W1511" i="14"/>
  <c r="X1511" i="14"/>
  <c r="Y1511" i="14"/>
  <c r="Z1511" i="14"/>
  <c r="AB1511" i="14"/>
  <c r="AC1511" i="14"/>
  <c r="AE1511" i="14"/>
  <c r="AF1511" i="14"/>
  <c r="AG1511" i="14"/>
  <c r="M1512" i="14"/>
  <c r="N1512" i="14"/>
  <c r="O1512" i="14"/>
  <c r="P1512" i="14"/>
  <c r="Q1512" i="14"/>
  <c r="R1512" i="14"/>
  <c r="S1512" i="14"/>
  <c r="U1512" i="14"/>
  <c r="V1512" i="14"/>
  <c r="W1512" i="14"/>
  <c r="X1512" i="14"/>
  <c r="Y1512" i="14"/>
  <c r="Z1512" i="14"/>
  <c r="AB1512" i="14"/>
  <c r="AC1512" i="14"/>
  <c r="AE1512" i="14"/>
  <c r="AF1512" i="14"/>
  <c r="AG1512" i="14"/>
  <c r="M1513" i="14"/>
  <c r="N1513" i="14"/>
  <c r="O1513" i="14"/>
  <c r="P1513" i="14"/>
  <c r="Q1513" i="14"/>
  <c r="R1513" i="14"/>
  <c r="S1513" i="14"/>
  <c r="U1513" i="14"/>
  <c r="V1513" i="14"/>
  <c r="W1513" i="14"/>
  <c r="X1513" i="14"/>
  <c r="Y1513" i="14"/>
  <c r="Z1513" i="14"/>
  <c r="AB1513" i="14"/>
  <c r="AC1513" i="14"/>
  <c r="AE1513" i="14"/>
  <c r="AF1513" i="14"/>
  <c r="AG1513" i="14"/>
  <c r="M1514" i="14"/>
  <c r="N1514" i="14"/>
  <c r="O1514" i="14"/>
  <c r="P1514" i="14"/>
  <c r="Q1514" i="14"/>
  <c r="R1514" i="14"/>
  <c r="S1514" i="14"/>
  <c r="U1514" i="14"/>
  <c r="V1514" i="14"/>
  <c r="W1514" i="14"/>
  <c r="X1514" i="14"/>
  <c r="Y1514" i="14"/>
  <c r="Z1514" i="14"/>
  <c r="AB1514" i="14"/>
  <c r="AC1514" i="14"/>
  <c r="AE1514" i="14"/>
  <c r="AF1514" i="14"/>
  <c r="AG1514" i="14"/>
  <c r="M1515" i="14"/>
  <c r="N1515" i="14"/>
  <c r="O1515" i="14"/>
  <c r="P1515" i="14"/>
  <c r="Q1515" i="14"/>
  <c r="R1515" i="14"/>
  <c r="S1515" i="14"/>
  <c r="U1515" i="14"/>
  <c r="V1515" i="14"/>
  <c r="W1515" i="14"/>
  <c r="X1515" i="14"/>
  <c r="Y1515" i="14"/>
  <c r="Z1515" i="14"/>
  <c r="AB1515" i="14"/>
  <c r="AC1515" i="14"/>
  <c r="AE1515" i="14"/>
  <c r="AF1515" i="14"/>
  <c r="AG1515" i="14"/>
  <c r="M1516" i="14"/>
  <c r="N1516" i="14"/>
  <c r="O1516" i="14"/>
  <c r="P1516" i="14"/>
  <c r="Q1516" i="14"/>
  <c r="R1516" i="14"/>
  <c r="S1516" i="14"/>
  <c r="U1516" i="14"/>
  <c r="V1516" i="14"/>
  <c r="W1516" i="14"/>
  <c r="X1516" i="14"/>
  <c r="Y1516" i="14"/>
  <c r="Z1516" i="14"/>
  <c r="AB1516" i="14"/>
  <c r="AC1516" i="14"/>
  <c r="AE1516" i="14"/>
  <c r="AF1516" i="14"/>
  <c r="AG1516" i="14"/>
  <c r="M1517" i="14"/>
  <c r="N1517" i="14"/>
  <c r="O1517" i="14"/>
  <c r="P1517" i="14"/>
  <c r="Q1517" i="14"/>
  <c r="R1517" i="14"/>
  <c r="S1517" i="14"/>
  <c r="U1517" i="14"/>
  <c r="V1517" i="14"/>
  <c r="W1517" i="14"/>
  <c r="X1517" i="14"/>
  <c r="Y1517" i="14"/>
  <c r="Z1517" i="14"/>
  <c r="AB1517" i="14"/>
  <c r="AC1517" i="14"/>
  <c r="AE1517" i="14"/>
  <c r="AF1517" i="14"/>
  <c r="AG1517" i="14"/>
  <c r="M1518" i="14"/>
  <c r="N1518" i="14"/>
  <c r="O1518" i="14"/>
  <c r="P1518" i="14"/>
  <c r="Q1518" i="14"/>
  <c r="R1518" i="14"/>
  <c r="S1518" i="14"/>
  <c r="U1518" i="14"/>
  <c r="V1518" i="14"/>
  <c r="W1518" i="14"/>
  <c r="X1518" i="14"/>
  <c r="Y1518" i="14"/>
  <c r="Z1518" i="14"/>
  <c r="AB1518" i="14"/>
  <c r="AC1518" i="14"/>
  <c r="AE1518" i="14"/>
  <c r="AF1518" i="14"/>
  <c r="AG1518" i="14"/>
  <c r="M1519" i="14"/>
  <c r="N1519" i="14"/>
  <c r="O1519" i="14"/>
  <c r="P1519" i="14"/>
  <c r="Q1519" i="14"/>
  <c r="R1519" i="14"/>
  <c r="S1519" i="14"/>
  <c r="U1519" i="14"/>
  <c r="V1519" i="14"/>
  <c r="W1519" i="14"/>
  <c r="X1519" i="14"/>
  <c r="Y1519" i="14"/>
  <c r="Z1519" i="14"/>
  <c r="AB1519" i="14"/>
  <c r="AC1519" i="14"/>
  <c r="AE1519" i="14"/>
  <c r="AF1519" i="14"/>
  <c r="AG1519" i="14"/>
  <c r="M1520" i="14"/>
  <c r="N1520" i="14"/>
  <c r="O1520" i="14"/>
  <c r="P1520" i="14"/>
  <c r="Q1520" i="14"/>
  <c r="R1520" i="14"/>
  <c r="S1520" i="14"/>
  <c r="U1520" i="14"/>
  <c r="V1520" i="14"/>
  <c r="W1520" i="14"/>
  <c r="X1520" i="14"/>
  <c r="Y1520" i="14"/>
  <c r="Z1520" i="14"/>
  <c r="AB1520" i="14"/>
  <c r="AC1520" i="14"/>
  <c r="AE1520" i="14"/>
  <c r="AF1520" i="14"/>
  <c r="AG1520" i="14"/>
  <c r="M1521" i="14"/>
  <c r="N1521" i="14"/>
  <c r="O1521" i="14"/>
  <c r="P1521" i="14"/>
  <c r="Q1521" i="14"/>
  <c r="R1521" i="14"/>
  <c r="S1521" i="14"/>
  <c r="U1521" i="14"/>
  <c r="V1521" i="14"/>
  <c r="W1521" i="14"/>
  <c r="X1521" i="14"/>
  <c r="Y1521" i="14"/>
  <c r="Z1521" i="14"/>
  <c r="AB1521" i="14"/>
  <c r="AC1521" i="14"/>
  <c r="AE1521" i="14"/>
  <c r="AF1521" i="14"/>
  <c r="AG1521" i="14"/>
  <c r="M1522" i="14"/>
  <c r="N1522" i="14"/>
  <c r="O1522" i="14"/>
  <c r="P1522" i="14"/>
  <c r="Q1522" i="14"/>
  <c r="R1522" i="14"/>
  <c r="S1522" i="14"/>
  <c r="U1522" i="14"/>
  <c r="V1522" i="14"/>
  <c r="W1522" i="14"/>
  <c r="X1522" i="14"/>
  <c r="Y1522" i="14"/>
  <c r="Z1522" i="14"/>
  <c r="AB1522" i="14"/>
  <c r="AC1522" i="14"/>
  <c r="AE1522" i="14"/>
  <c r="AF1522" i="14"/>
  <c r="AG1522" i="14"/>
  <c r="M1523" i="14"/>
  <c r="N1523" i="14"/>
  <c r="O1523" i="14"/>
  <c r="P1523" i="14"/>
  <c r="Q1523" i="14"/>
  <c r="R1523" i="14"/>
  <c r="S1523" i="14"/>
  <c r="U1523" i="14"/>
  <c r="V1523" i="14"/>
  <c r="W1523" i="14"/>
  <c r="X1523" i="14"/>
  <c r="Y1523" i="14"/>
  <c r="Z1523" i="14"/>
  <c r="AB1523" i="14"/>
  <c r="AC1523" i="14"/>
  <c r="AE1523" i="14"/>
  <c r="AF1523" i="14"/>
  <c r="AG1523" i="14"/>
  <c r="M1524" i="14"/>
  <c r="N1524" i="14"/>
  <c r="O1524" i="14"/>
  <c r="P1524" i="14"/>
  <c r="Q1524" i="14"/>
  <c r="R1524" i="14"/>
  <c r="S1524" i="14"/>
  <c r="U1524" i="14"/>
  <c r="V1524" i="14"/>
  <c r="W1524" i="14"/>
  <c r="X1524" i="14"/>
  <c r="Y1524" i="14"/>
  <c r="Z1524" i="14"/>
  <c r="AB1524" i="14"/>
  <c r="AC1524" i="14"/>
  <c r="AE1524" i="14"/>
  <c r="AF1524" i="14"/>
  <c r="AG1524" i="14"/>
  <c r="M1525" i="14"/>
  <c r="N1525" i="14"/>
  <c r="O1525" i="14"/>
  <c r="P1525" i="14"/>
  <c r="Q1525" i="14"/>
  <c r="R1525" i="14"/>
  <c r="S1525" i="14"/>
  <c r="U1525" i="14"/>
  <c r="V1525" i="14"/>
  <c r="W1525" i="14"/>
  <c r="X1525" i="14"/>
  <c r="Y1525" i="14"/>
  <c r="Z1525" i="14"/>
  <c r="AB1525" i="14"/>
  <c r="AC1525" i="14"/>
  <c r="AE1525" i="14"/>
  <c r="AF1525" i="14"/>
  <c r="AG1525" i="14"/>
  <c r="M1526" i="14"/>
  <c r="N1526" i="14"/>
  <c r="O1526" i="14"/>
  <c r="P1526" i="14"/>
  <c r="Q1526" i="14"/>
  <c r="R1526" i="14"/>
  <c r="S1526" i="14"/>
  <c r="U1526" i="14"/>
  <c r="V1526" i="14"/>
  <c r="W1526" i="14"/>
  <c r="X1526" i="14"/>
  <c r="Y1526" i="14"/>
  <c r="Z1526" i="14"/>
  <c r="AB1526" i="14"/>
  <c r="AC1526" i="14"/>
  <c r="AE1526" i="14"/>
  <c r="AF1526" i="14"/>
  <c r="AG1526" i="14"/>
  <c r="M1527" i="14"/>
  <c r="N1527" i="14"/>
  <c r="O1527" i="14"/>
  <c r="P1527" i="14"/>
  <c r="Q1527" i="14"/>
  <c r="R1527" i="14"/>
  <c r="S1527" i="14"/>
  <c r="U1527" i="14"/>
  <c r="V1527" i="14"/>
  <c r="W1527" i="14"/>
  <c r="X1527" i="14"/>
  <c r="Y1527" i="14"/>
  <c r="Z1527" i="14"/>
  <c r="AB1527" i="14"/>
  <c r="AC1527" i="14"/>
  <c r="AE1527" i="14"/>
  <c r="AF1527" i="14"/>
  <c r="AG1527" i="14"/>
  <c r="M1528" i="14"/>
  <c r="N1528" i="14"/>
  <c r="O1528" i="14"/>
  <c r="P1528" i="14"/>
  <c r="Q1528" i="14"/>
  <c r="R1528" i="14"/>
  <c r="S1528" i="14"/>
  <c r="U1528" i="14"/>
  <c r="V1528" i="14"/>
  <c r="W1528" i="14"/>
  <c r="X1528" i="14"/>
  <c r="Y1528" i="14"/>
  <c r="Z1528" i="14"/>
  <c r="AB1528" i="14"/>
  <c r="AC1528" i="14"/>
  <c r="AE1528" i="14"/>
  <c r="AF1528" i="14"/>
  <c r="AG1528" i="14"/>
  <c r="M1529" i="14"/>
  <c r="N1529" i="14"/>
  <c r="O1529" i="14"/>
  <c r="P1529" i="14"/>
  <c r="Q1529" i="14"/>
  <c r="R1529" i="14"/>
  <c r="S1529" i="14"/>
  <c r="U1529" i="14"/>
  <c r="V1529" i="14"/>
  <c r="W1529" i="14"/>
  <c r="X1529" i="14"/>
  <c r="Y1529" i="14"/>
  <c r="Z1529" i="14"/>
  <c r="AB1529" i="14"/>
  <c r="AC1529" i="14"/>
  <c r="AE1529" i="14"/>
  <c r="AF1529" i="14"/>
  <c r="AG1529" i="14"/>
  <c r="M1530" i="14"/>
  <c r="N1530" i="14"/>
  <c r="O1530" i="14"/>
  <c r="P1530" i="14"/>
  <c r="Q1530" i="14"/>
  <c r="R1530" i="14"/>
  <c r="S1530" i="14"/>
  <c r="U1530" i="14"/>
  <c r="V1530" i="14"/>
  <c r="W1530" i="14"/>
  <c r="X1530" i="14"/>
  <c r="Y1530" i="14"/>
  <c r="Z1530" i="14"/>
  <c r="AB1530" i="14"/>
  <c r="AC1530" i="14"/>
  <c r="AE1530" i="14"/>
  <c r="AF1530" i="14"/>
  <c r="AG1530" i="14"/>
  <c r="D1531" i="14"/>
  <c r="I1531" i="14"/>
  <c r="N1531" i="14"/>
  <c r="O1531" i="14"/>
  <c r="P1531" i="14"/>
  <c r="Q1531" i="14"/>
  <c r="R1531" i="14"/>
  <c r="S1531" i="14"/>
  <c r="U1531" i="14"/>
  <c r="V1531" i="14"/>
  <c r="W1531" i="14"/>
  <c r="X1531" i="14"/>
  <c r="Y1531" i="14"/>
  <c r="Z1531" i="14"/>
  <c r="AE1531" i="14"/>
  <c r="AF1531" i="14"/>
  <c r="AG1531" i="14"/>
  <c r="AE1532" i="14"/>
  <c r="AF1532" i="14"/>
  <c r="AG1532" i="14"/>
  <c r="C1533" i="14"/>
  <c r="N1533" i="14"/>
  <c r="O1533" i="14"/>
  <c r="P1533" i="14"/>
  <c r="Q1533" i="14"/>
  <c r="R1533" i="14"/>
  <c r="S1533" i="14"/>
  <c r="U1533" i="14"/>
  <c r="V1533" i="14"/>
  <c r="W1533" i="14"/>
  <c r="X1533" i="14"/>
  <c r="Y1533" i="14"/>
  <c r="Z1533" i="14"/>
  <c r="AB1533" i="14"/>
  <c r="AC1533" i="14"/>
  <c r="AE1533" i="14"/>
  <c r="AF1533" i="14"/>
  <c r="AG1533" i="14"/>
  <c r="C1534" i="14"/>
  <c r="M1534" i="14"/>
  <c r="N1534" i="14"/>
  <c r="O1534" i="14"/>
  <c r="P1534" i="14"/>
  <c r="Q1534" i="14"/>
  <c r="R1534" i="14"/>
  <c r="S1534" i="14"/>
  <c r="U1534" i="14"/>
  <c r="V1534" i="14"/>
  <c r="W1534" i="14"/>
  <c r="X1534" i="14"/>
  <c r="Y1534" i="14"/>
  <c r="Z1534" i="14"/>
  <c r="AB1534" i="14"/>
  <c r="AC1534" i="14"/>
  <c r="AE1534" i="14"/>
  <c r="AF1534" i="14"/>
  <c r="AG1534" i="14"/>
  <c r="C1535" i="14"/>
  <c r="M1535" i="14"/>
  <c r="N1535" i="14"/>
  <c r="O1535" i="14"/>
  <c r="P1535" i="14"/>
  <c r="Q1535" i="14"/>
  <c r="R1535" i="14"/>
  <c r="S1535" i="14"/>
  <c r="U1535" i="14"/>
  <c r="V1535" i="14"/>
  <c r="W1535" i="14"/>
  <c r="X1535" i="14"/>
  <c r="Y1535" i="14"/>
  <c r="Z1535" i="14"/>
  <c r="AB1535" i="14"/>
  <c r="AC1535" i="14"/>
  <c r="AE1535" i="14"/>
  <c r="AF1535" i="14"/>
  <c r="AG1535" i="14"/>
  <c r="C1536" i="14"/>
  <c r="M1536" i="14"/>
  <c r="N1536" i="14"/>
  <c r="O1536" i="14"/>
  <c r="P1536" i="14"/>
  <c r="Q1536" i="14"/>
  <c r="R1536" i="14"/>
  <c r="S1536" i="14"/>
  <c r="U1536" i="14"/>
  <c r="V1536" i="14"/>
  <c r="W1536" i="14"/>
  <c r="X1536" i="14"/>
  <c r="Y1536" i="14"/>
  <c r="Z1536" i="14"/>
  <c r="AB1536" i="14"/>
  <c r="AC1536" i="14"/>
  <c r="AE1536" i="14"/>
  <c r="AF1536" i="14"/>
  <c r="AG1536" i="14"/>
  <c r="C1537" i="14"/>
  <c r="M1537" i="14"/>
  <c r="N1537" i="14"/>
  <c r="O1537" i="14"/>
  <c r="P1537" i="14"/>
  <c r="Q1537" i="14"/>
  <c r="R1537" i="14"/>
  <c r="S1537" i="14"/>
  <c r="U1537" i="14"/>
  <c r="V1537" i="14"/>
  <c r="W1537" i="14"/>
  <c r="X1537" i="14"/>
  <c r="Y1537" i="14"/>
  <c r="Z1537" i="14"/>
  <c r="AB1537" i="14"/>
  <c r="AC1537" i="14"/>
  <c r="AE1537" i="14"/>
  <c r="AF1537" i="14"/>
  <c r="AG1537" i="14"/>
  <c r="C1538" i="14"/>
  <c r="M1538" i="14"/>
  <c r="N1538" i="14"/>
  <c r="O1538" i="14"/>
  <c r="P1538" i="14"/>
  <c r="Q1538" i="14"/>
  <c r="R1538" i="14"/>
  <c r="S1538" i="14"/>
  <c r="U1538" i="14"/>
  <c r="V1538" i="14"/>
  <c r="W1538" i="14"/>
  <c r="X1538" i="14"/>
  <c r="Y1538" i="14"/>
  <c r="Z1538" i="14"/>
  <c r="AB1538" i="14"/>
  <c r="AC1538" i="14"/>
  <c r="AE1538" i="14"/>
  <c r="AF1538" i="14"/>
  <c r="AG1538" i="14"/>
  <c r="C1539" i="14"/>
  <c r="M1539" i="14"/>
  <c r="N1539" i="14"/>
  <c r="O1539" i="14"/>
  <c r="P1539" i="14"/>
  <c r="Q1539" i="14"/>
  <c r="R1539" i="14"/>
  <c r="S1539" i="14"/>
  <c r="U1539" i="14"/>
  <c r="V1539" i="14"/>
  <c r="W1539" i="14"/>
  <c r="X1539" i="14"/>
  <c r="Y1539" i="14"/>
  <c r="Z1539" i="14"/>
  <c r="AB1539" i="14"/>
  <c r="AC1539" i="14"/>
  <c r="AE1539" i="14"/>
  <c r="AF1539" i="14"/>
  <c r="AG1539" i="14"/>
  <c r="C1540" i="14"/>
  <c r="M1540" i="14"/>
  <c r="N1540" i="14"/>
  <c r="O1540" i="14"/>
  <c r="P1540" i="14"/>
  <c r="Q1540" i="14"/>
  <c r="R1540" i="14"/>
  <c r="S1540" i="14"/>
  <c r="U1540" i="14"/>
  <c r="V1540" i="14"/>
  <c r="W1540" i="14"/>
  <c r="X1540" i="14"/>
  <c r="Y1540" i="14"/>
  <c r="Z1540" i="14"/>
  <c r="AB1540" i="14"/>
  <c r="AC1540" i="14"/>
  <c r="AE1540" i="14"/>
  <c r="AF1540" i="14"/>
  <c r="AG1540" i="14"/>
  <c r="C1541" i="14"/>
  <c r="M1541" i="14"/>
  <c r="N1541" i="14"/>
  <c r="O1541" i="14"/>
  <c r="P1541" i="14"/>
  <c r="Q1541" i="14"/>
  <c r="R1541" i="14"/>
  <c r="S1541" i="14"/>
  <c r="U1541" i="14"/>
  <c r="V1541" i="14"/>
  <c r="W1541" i="14"/>
  <c r="X1541" i="14"/>
  <c r="Y1541" i="14"/>
  <c r="Z1541" i="14"/>
  <c r="AB1541" i="14"/>
  <c r="AC1541" i="14"/>
  <c r="AE1541" i="14"/>
  <c r="AF1541" i="14"/>
  <c r="AG1541" i="14"/>
  <c r="C1542" i="14"/>
  <c r="M1542" i="14"/>
  <c r="N1542" i="14"/>
  <c r="O1542" i="14"/>
  <c r="P1542" i="14"/>
  <c r="Q1542" i="14"/>
  <c r="R1542" i="14"/>
  <c r="S1542" i="14"/>
  <c r="U1542" i="14"/>
  <c r="V1542" i="14"/>
  <c r="W1542" i="14"/>
  <c r="X1542" i="14"/>
  <c r="Y1542" i="14"/>
  <c r="Z1542" i="14"/>
  <c r="AB1542" i="14"/>
  <c r="AC1542" i="14"/>
  <c r="AE1542" i="14"/>
  <c r="AF1542" i="14"/>
  <c r="AG1542" i="14"/>
  <c r="C1543" i="14"/>
  <c r="M1543" i="14"/>
  <c r="N1543" i="14"/>
  <c r="O1543" i="14"/>
  <c r="P1543" i="14"/>
  <c r="Q1543" i="14"/>
  <c r="R1543" i="14"/>
  <c r="S1543" i="14"/>
  <c r="U1543" i="14"/>
  <c r="V1543" i="14"/>
  <c r="W1543" i="14"/>
  <c r="X1543" i="14"/>
  <c r="Y1543" i="14"/>
  <c r="Z1543" i="14"/>
  <c r="AB1543" i="14"/>
  <c r="AC1543" i="14"/>
  <c r="AE1543" i="14"/>
  <c r="AF1543" i="14"/>
  <c r="AG1543" i="14"/>
  <c r="M1544" i="14"/>
  <c r="N1544" i="14"/>
  <c r="O1544" i="14"/>
  <c r="P1544" i="14"/>
  <c r="Q1544" i="14"/>
  <c r="R1544" i="14"/>
  <c r="S1544" i="14"/>
  <c r="U1544" i="14"/>
  <c r="V1544" i="14"/>
  <c r="W1544" i="14"/>
  <c r="X1544" i="14"/>
  <c r="Y1544" i="14"/>
  <c r="Z1544" i="14"/>
  <c r="AB1544" i="14"/>
  <c r="AC1544" i="14"/>
  <c r="AE1544" i="14"/>
  <c r="AF1544" i="14"/>
  <c r="AG1544" i="14"/>
  <c r="M1545" i="14"/>
  <c r="N1545" i="14"/>
  <c r="O1545" i="14"/>
  <c r="P1545" i="14"/>
  <c r="Q1545" i="14"/>
  <c r="R1545" i="14"/>
  <c r="S1545" i="14"/>
  <c r="U1545" i="14"/>
  <c r="V1545" i="14"/>
  <c r="W1545" i="14"/>
  <c r="X1545" i="14"/>
  <c r="Y1545" i="14"/>
  <c r="Z1545" i="14"/>
  <c r="AB1545" i="14"/>
  <c r="AC1545" i="14"/>
  <c r="AE1545" i="14"/>
  <c r="AF1545" i="14"/>
  <c r="AG1545" i="14"/>
  <c r="M1546" i="14"/>
  <c r="N1546" i="14"/>
  <c r="O1546" i="14"/>
  <c r="P1546" i="14"/>
  <c r="Q1546" i="14"/>
  <c r="R1546" i="14"/>
  <c r="S1546" i="14"/>
  <c r="U1546" i="14"/>
  <c r="V1546" i="14"/>
  <c r="W1546" i="14"/>
  <c r="X1546" i="14"/>
  <c r="Y1546" i="14"/>
  <c r="Z1546" i="14"/>
  <c r="AB1546" i="14"/>
  <c r="AC1546" i="14"/>
  <c r="AE1546" i="14"/>
  <c r="AF1546" i="14"/>
  <c r="AG1546" i="14"/>
  <c r="M1547" i="14"/>
  <c r="N1547" i="14"/>
  <c r="O1547" i="14"/>
  <c r="P1547" i="14"/>
  <c r="Q1547" i="14"/>
  <c r="R1547" i="14"/>
  <c r="S1547" i="14"/>
  <c r="U1547" i="14"/>
  <c r="V1547" i="14"/>
  <c r="W1547" i="14"/>
  <c r="X1547" i="14"/>
  <c r="Y1547" i="14"/>
  <c r="Z1547" i="14"/>
  <c r="AB1547" i="14"/>
  <c r="AC1547" i="14"/>
  <c r="AE1547" i="14"/>
  <c r="AF1547" i="14"/>
  <c r="AG1547" i="14"/>
  <c r="M1548" i="14"/>
  <c r="N1548" i="14"/>
  <c r="O1548" i="14"/>
  <c r="P1548" i="14"/>
  <c r="Q1548" i="14"/>
  <c r="R1548" i="14"/>
  <c r="S1548" i="14"/>
  <c r="U1548" i="14"/>
  <c r="V1548" i="14"/>
  <c r="W1548" i="14"/>
  <c r="X1548" i="14"/>
  <c r="Y1548" i="14"/>
  <c r="Z1548" i="14"/>
  <c r="AB1548" i="14"/>
  <c r="AC1548" i="14"/>
  <c r="AE1548" i="14"/>
  <c r="AF1548" i="14"/>
  <c r="AG1548" i="14"/>
  <c r="M1549" i="14"/>
  <c r="N1549" i="14"/>
  <c r="O1549" i="14"/>
  <c r="P1549" i="14"/>
  <c r="Q1549" i="14"/>
  <c r="R1549" i="14"/>
  <c r="S1549" i="14"/>
  <c r="U1549" i="14"/>
  <c r="V1549" i="14"/>
  <c r="W1549" i="14"/>
  <c r="X1549" i="14"/>
  <c r="Y1549" i="14"/>
  <c r="Z1549" i="14"/>
  <c r="AB1549" i="14"/>
  <c r="AC1549" i="14"/>
  <c r="AE1549" i="14"/>
  <c r="AF1549" i="14"/>
  <c r="AG1549" i="14"/>
  <c r="M1550" i="14"/>
  <c r="N1550" i="14"/>
  <c r="O1550" i="14"/>
  <c r="P1550" i="14"/>
  <c r="Q1550" i="14"/>
  <c r="R1550" i="14"/>
  <c r="S1550" i="14"/>
  <c r="U1550" i="14"/>
  <c r="V1550" i="14"/>
  <c r="W1550" i="14"/>
  <c r="X1550" i="14"/>
  <c r="Y1550" i="14"/>
  <c r="Z1550" i="14"/>
  <c r="AB1550" i="14"/>
  <c r="AC1550" i="14"/>
  <c r="AE1550" i="14"/>
  <c r="AF1550" i="14"/>
  <c r="AG1550" i="14"/>
  <c r="M1551" i="14"/>
  <c r="N1551" i="14"/>
  <c r="O1551" i="14"/>
  <c r="P1551" i="14"/>
  <c r="Q1551" i="14"/>
  <c r="R1551" i="14"/>
  <c r="S1551" i="14"/>
  <c r="U1551" i="14"/>
  <c r="V1551" i="14"/>
  <c r="W1551" i="14"/>
  <c r="X1551" i="14"/>
  <c r="Y1551" i="14"/>
  <c r="Z1551" i="14"/>
  <c r="AB1551" i="14"/>
  <c r="AC1551" i="14"/>
  <c r="AE1551" i="14"/>
  <c r="AF1551" i="14"/>
  <c r="AG1551" i="14"/>
  <c r="M1552" i="14"/>
  <c r="N1552" i="14"/>
  <c r="O1552" i="14"/>
  <c r="P1552" i="14"/>
  <c r="Q1552" i="14"/>
  <c r="R1552" i="14"/>
  <c r="S1552" i="14"/>
  <c r="U1552" i="14"/>
  <c r="V1552" i="14"/>
  <c r="W1552" i="14"/>
  <c r="X1552" i="14"/>
  <c r="Y1552" i="14"/>
  <c r="Z1552" i="14"/>
  <c r="AB1552" i="14"/>
  <c r="AC1552" i="14"/>
  <c r="AE1552" i="14"/>
  <c r="AF1552" i="14"/>
  <c r="AG1552" i="14"/>
  <c r="M1553" i="14"/>
  <c r="N1553" i="14"/>
  <c r="O1553" i="14"/>
  <c r="P1553" i="14"/>
  <c r="Q1553" i="14"/>
  <c r="R1553" i="14"/>
  <c r="S1553" i="14"/>
  <c r="U1553" i="14"/>
  <c r="V1553" i="14"/>
  <c r="W1553" i="14"/>
  <c r="X1553" i="14"/>
  <c r="Y1553" i="14"/>
  <c r="Z1553" i="14"/>
  <c r="AB1553" i="14"/>
  <c r="AC1553" i="14"/>
  <c r="AE1553" i="14"/>
  <c r="AF1553" i="14"/>
  <c r="AG1553" i="14"/>
  <c r="M1554" i="14"/>
  <c r="N1554" i="14"/>
  <c r="O1554" i="14"/>
  <c r="P1554" i="14"/>
  <c r="Q1554" i="14"/>
  <c r="R1554" i="14"/>
  <c r="S1554" i="14"/>
  <c r="U1554" i="14"/>
  <c r="V1554" i="14"/>
  <c r="W1554" i="14"/>
  <c r="X1554" i="14"/>
  <c r="Y1554" i="14"/>
  <c r="Z1554" i="14"/>
  <c r="AB1554" i="14"/>
  <c r="AC1554" i="14"/>
  <c r="AE1554" i="14"/>
  <c r="AF1554" i="14"/>
  <c r="AG1554" i="14"/>
  <c r="M1555" i="14"/>
  <c r="N1555" i="14"/>
  <c r="O1555" i="14"/>
  <c r="P1555" i="14"/>
  <c r="Q1555" i="14"/>
  <c r="R1555" i="14"/>
  <c r="S1555" i="14"/>
  <c r="U1555" i="14"/>
  <c r="V1555" i="14"/>
  <c r="W1555" i="14"/>
  <c r="X1555" i="14"/>
  <c r="Y1555" i="14"/>
  <c r="Z1555" i="14"/>
  <c r="AB1555" i="14"/>
  <c r="AC1555" i="14"/>
  <c r="AE1555" i="14"/>
  <c r="AF1555" i="14"/>
  <c r="AG1555" i="14"/>
  <c r="M1556" i="14"/>
  <c r="N1556" i="14"/>
  <c r="O1556" i="14"/>
  <c r="P1556" i="14"/>
  <c r="Q1556" i="14"/>
  <c r="R1556" i="14"/>
  <c r="S1556" i="14"/>
  <c r="U1556" i="14"/>
  <c r="V1556" i="14"/>
  <c r="W1556" i="14"/>
  <c r="X1556" i="14"/>
  <c r="Y1556" i="14"/>
  <c r="Z1556" i="14"/>
  <c r="AB1556" i="14"/>
  <c r="AC1556" i="14"/>
  <c r="AE1556" i="14"/>
  <c r="AF1556" i="14"/>
  <c r="AG1556" i="14"/>
  <c r="M1557" i="14"/>
  <c r="N1557" i="14"/>
  <c r="O1557" i="14"/>
  <c r="P1557" i="14"/>
  <c r="Q1557" i="14"/>
  <c r="R1557" i="14"/>
  <c r="S1557" i="14"/>
  <c r="U1557" i="14"/>
  <c r="V1557" i="14"/>
  <c r="W1557" i="14"/>
  <c r="X1557" i="14"/>
  <c r="Y1557" i="14"/>
  <c r="Z1557" i="14"/>
  <c r="AB1557" i="14"/>
  <c r="AC1557" i="14"/>
  <c r="AE1557" i="14"/>
  <c r="AF1557" i="14"/>
  <c r="AG1557" i="14"/>
  <c r="M1558" i="14"/>
  <c r="N1558" i="14"/>
  <c r="O1558" i="14"/>
  <c r="P1558" i="14"/>
  <c r="Q1558" i="14"/>
  <c r="R1558" i="14"/>
  <c r="S1558" i="14"/>
  <c r="U1558" i="14"/>
  <c r="V1558" i="14"/>
  <c r="W1558" i="14"/>
  <c r="X1558" i="14"/>
  <c r="Y1558" i="14"/>
  <c r="Z1558" i="14"/>
  <c r="AB1558" i="14"/>
  <c r="AC1558" i="14"/>
  <c r="AE1558" i="14"/>
  <c r="AF1558" i="14"/>
  <c r="AG1558" i="14"/>
  <c r="M1559" i="14"/>
  <c r="N1559" i="14"/>
  <c r="O1559" i="14"/>
  <c r="P1559" i="14"/>
  <c r="Q1559" i="14"/>
  <c r="R1559" i="14"/>
  <c r="S1559" i="14"/>
  <c r="U1559" i="14"/>
  <c r="V1559" i="14"/>
  <c r="W1559" i="14"/>
  <c r="X1559" i="14"/>
  <c r="Y1559" i="14"/>
  <c r="Z1559" i="14"/>
  <c r="AB1559" i="14"/>
  <c r="AC1559" i="14"/>
  <c r="AE1559" i="14"/>
  <c r="AF1559" i="14"/>
  <c r="AG1559" i="14"/>
  <c r="M1560" i="14"/>
  <c r="N1560" i="14"/>
  <c r="O1560" i="14"/>
  <c r="P1560" i="14"/>
  <c r="Q1560" i="14"/>
  <c r="R1560" i="14"/>
  <c r="S1560" i="14"/>
  <c r="U1560" i="14"/>
  <c r="V1560" i="14"/>
  <c r="W1560" i="14"/>
  <c r="X1560" i="14"/>
  <c r="Y1560" i="14"/>
  <c r="Z1560" i="14"/>
  <c r="AB1560" i="14"/>
  <c r="AC1560" i="14"/>
  <c r="AE1560" i="14"/>
  <c r="AF1560" i="14"/>
  <c r="AG1560" i="14"/>
  <c r="M1561" i="14"/>
  <c r="N1561" i="14"/>
  <c r="O1561" i="14"/>
  <c r="P1561" i="14"/>
  <c r="Q1561" i="14"/>
  <c r="R1561" i="14"/>
  <c r="S1561" i="14"/>
  <c r="U1561" i="14"/>
  <c r="V1561" i="14"/>
  <c r="W1561" i="14"/>
  <c r="X1561" i="14"/>
  <c r="Y1561" i="14"/>
  <c r="Z1561" i="14"/>
  <c r="AB1561" i="14"/>
  <c r="AC1561" i="14"/>
  <c r="AE1561" i="14"/>
  <c r="AF1561" i="14"/>
  <c r="AG1561" i="14"/>
  <c r="M1562" i="14"/>
  <c r="N1562" i="14"/>
  <c r="O1562" i="14"/>
  <c r="P1562" i="14"/>
  <c r="Q1562" i="14"/>
  <c r="R1562" i="14"/>
  <c r="S1562" i="14"/>
  <c r="U1562" i="14"/>
  <c r="V1562" i="14"/>
  <c r="W1562" i="14"/>
  <c r="X1562" i="14"/>
  <c r="Y1562" i="14"/>
  <c r="Z1562" i="14"/>
  <c r="AB1562" i="14"/>
  <c r="AC1562" i="14"/>
  <c r="AE1562" i="14"/>
  <c r="AF1562" i="14"/>
  <c r="AG1562" i="14"/>
  <c r="M1563" i="14"/>
  <c r="N1563" i="14"/>
  <c r="O1563" i="14"/>
  <c r="P1563" i="14"/>
  <c r="Q1563" i="14"/>
  <c r="R1563" i="14"/>
  <c r="S1563" i="14"/>
  <c r="U1563" i="14"/>
  <c r="V1563" i="14"/>
  <c r="W1563" i="14"/>
  <c r="X1563" i="14"/>
  <c r="Y1563" i="14"/>
  <c r="Z1563" i="14"/>
  <c r="AB1563" i="14"/>
  <c r="AC1563" i="14"/>
  <c r="AE1563" i="14"/>
  <c r="AF1563" i="14"/>
  <c r="AG1563" i="14"/>
  <c r="M1564" i="14"/>
  <c r="N1564" i="14"/>
  <c r="O1564" i="14"/>
  <c r="P1564" i="14"/>
  <c r="Q1564" i="14"/>
  <c r="R1564" i="14"/>
  <c r="S1564" i="14"/>
  <c r="U1564" i="14"/>
  <c r="V1564" i="14"/>
  <c r="W1564" i="14"/>
  <c r="X1564" i="14"/>
  <c r="Y1564" i="14"/>
  <c r="Z1564" i="14"/>
  <c r="AB1564" i="14"/>
  <c r="AC1564" i="14"/>
  <c r="AE1564" i="14"/>
  <c r="AF1564" i="14"/>
  <c r="AG1564" i="14"/>
  <c r="M1565" i="14"/>
  <c r="N1565" i="14"/>
  <c r="O1565" i="14"/>
  <c r="P1565" i="14"/>
  <c r="Q1565" i="14"/>
  <c r="R1565" i="14"/>
  <c r="S1565" i="14"/>
  <c r="U1565" i="14"/>
  <c r="V1565" i="14"/>
  <c r="W1565" i="14"/>
  <c r="X1565" i="14"/>
  <c r="Y1565" i="14"/>
  <c r="Z1565" i="14"/>
  <c r="AB1565" i="14"/>
  <c r="AC1565" i="14"/>
  <c r="AE1565" i="14"/>
  <c r="AF1565" i="14"/>
  <c r="AG1565" i="14"/>
  <c r="M1566" i="14"/>
  <c r="N1566" i="14"/>
  <c r="O1566" i="14"/>
  <c r="P1566" i="14"/>
  <c r="Q1566" i="14"/>
  <c r="R1566" i="14"/>
  <c r="S1566" i="14"/>
  <c r="U1566" i="14"/>
  <c r="V1566" i="14"/>
  <c r="W1566" i="14"/>
  <c r="X1566" i="14"/>
  <c r="Y1566" i="14"/>
  <c r="Z1566" i="14"/>
  <c r="AB1566" i="14"/>
  <c r="AC1566" i="14"/>
  <c r="AE1566" i="14"/>
  <c r="AF1566" i="14"/>
  <c r="AG1566" i="14"/>
  <c r="M1567" i="14"/>
  <c r="N1567" i="14"/>
  <c r="O1567" i="14"/>
  <c r="P1567" i="14"/>
  <c r="Q1567" i="14"/>
  <c r="R1567" i="14"/>
  <c r="S1567" i="14"/>
  <c r="U1567" i="14"/>
  <c r="V1567" i="14"/>
  <c r="W1567" i="14"/>
  <c r="X1567" i="14"/>
  <c r="Y1567" i="14"/>
  <c r="Z1567" i="14"/>
  <c r="AB1567" i="14"/>
  <c r="AC1567" i="14"/>
  <c r="AE1567" i="14"/>
  <c r="AF1567" i="14"/>
  <c r="AG1567" i="14"/>
  <c r="M1568" i="14"/>
  <c r="N1568" i="14"/>
  <c r="O1568" i="14"/>
  <c r="P1568" i="14"/>
  <c r="Q1568" i="14"/>
  <c r="R1568" i="14"/>
  <c r="S1568" i="14"/>
  <c r="U1568" i="14"/>
  <c r="V1568" i="14"/>
  <c r="W1568" i="14"/>
  <c r="X1568" i="14"/>
  <c r="Y1568" i="14"/>
  <c r="Z1568" i="14"/>
  <c r="AB1568" i="14"/>
  <c r="AC1568" i="14"/>
  <c r="AE1568" i="14"/>
  <c r="AF1568" i="14"/>
  <c r="AG1568" i="14"/>
  <c r="D1569" i="14"/>
  <c r="I1569" i="14"/>
  <c r="N1569" i="14"/>
  <c r="O1569" i="14"/>
  <c r="P1569" i="14"/>
  <c r="Q1569" i="14"/>
  <c r="R1569" i="14"/>
  <c r="S1569" i="14"/>
  <c r="U1569" i="14"/>
  <c r="V1569" i="14"/>
  <c r="W1569" i="14"/>
  <c r="X1569" i="14"/>
  <c r="Y1569" i="14"/>
  <c r="Z1569" i="14"/>
  <c r="AE1569" i="14"/>
  <c r="AF1569" i="14"/>
  <c r="AG1569" i="14"/>
  <c r="AE1570" i="14"/>
  <c r="AF1570" i="14"/>
  <c r="AG1570" i="14"/>
  <c r="C1571" i="14"/>
  <c r="N1571" i="14"/>
  <c r="O1571" i="14"/>
  <c r="P1571" i="14"/>
  <c r="Q1571" i="14"/>
  <c r="R1571" i="14"/>
  <c r="S1571" i="14"/>
  <c r="U1571" i="14"/>
  <c r="V1571" i="14"/>
  <c r="W1571" i="14"/>
  <c r="X1571" i="14"/>
  <c r="Y1571" i="14"/>
  <c r="Z1571" i="14"/>
  <c r="AB1571" i="14"/>
  <c r="AC1571" i="14"/>
  <c r="AE1571" i="14"/>
  <c r="AF1571" i="14"/>
  <c r="AG1571" i="14"/>
  <c r="C1572" i="14"/>
  <c r="M1572" i="14"/>
  <c r="N1572" i="14"/>
  <c r="O1572" i="14"/>
  <c r="P1572" i="14"/>
  <c r="Q1572" i="14"/>
  <c r="R1572" i="14"/>
  <c r="S1572" i="14"/>
  <c r="U1572" i="14"/>
  <c r="V1572" i="14"/>
  <c r="W1572" i="14"/>
  <c r="X1572" i="14"/>
  <c r="Y1572" i="14"/>
  <c r="Z1572" i="14"/>
  <c r="AB1572" i="14"/>
  <c r="AC1572" i="14"/>
  <c r="AE1572" i="14"/>
  <c r="AF1572" i="14"/>
  <c r="AG1572" i="14"/>
  <c r="C1573" i="14"/>
  <c r="M1573" i="14"/>
  <c r="N1573" i="14"/>
  <c r="O1573" i="14"/>
  <c r="P1573" i="14"/>
  <c r="Q1573" i="14"/>
  <c r="R1573" i="14"/>
  <c r="S1573" i="14"/>
  <c r="U1573" i="14"/>
  <c r="V1573" i="14"/>
  <c r="W1573" i="14"/>
  <c r="X1573" i="14"/>
  <c r="Y1573" i="14"/>
  <c r="Z1573" i="14"/>
  <c r="AB1573" i="14"/>
  <c r="AC1573" i="14"/>
  <c r="AE1573" i="14"/>
  <c r="AF1573" i="14"/>
  <c r="AG1573" i="14"/>
  <c r="C1574" i="14"/>
  <c r="M1574" i="14"/>
  <c r="N1574" i="14"/>
  <c r="O1574" i="14"/>
  <c r="P1574" i="14"/>
  <c r="Q1574" i="14"/>
  <c r="R1574" i="14"/>
  <c r="S1574" i="14"/>
  <c r="U1574" i="14"/>
  <c r="V1574" i="14"/>
  <c r="W1574" i="14"/>
  <c r="X1574" i="14"/>
  <c r="Y1574" i="14"/>
  <c r="Z1574" i="14"/>
  <c r="AB1574" i="14"/>
  <c r="AC1574" i="14"/>
  <c r="AE1574" i="14"/>
  <c r="AF1574" i="14"/>
  <c r="AG1574" i="14"/>
  <c r="C1575" i="14"/>
  <c r="M1575" i="14"/>
  <c r="N1575" i="14"/>
  <c r="O1575" i="14"/>
  <c r="P1575" i="14"/>
  <c r="Q1575" i="14"/>
  <c r="R1575" i="14"/>
  <c r="S1575" i="14"/>
  <c r="U1575" i="14"/>
  <c r="V1575" i="14"/>
  <c r="W1575" i="14"/>
  <c r="X1575" i="14"/>
  <c r="Y1575" i="14"/>
  <c r="Z1575" i="14"/>
  <c r="AB1575" i="14"/>
  <c r="AC1575" i="14"/>
  <c r="AE1575" i="14"/>
  <c r="AF1575" i="14"/>
  <c r="AG1575" i="14"/>
  <c r="C1576" i="14"/>
  <c r="M1576" i="14"/>
  <c r="N1576" i="14"/>
  <c r="O1576" i="14"/>
  <c r="P1576" i="14"/>
  <c r="Q1576" i="14"/>
  <c r="R1576" i="14"/>
  <c r="S1576" i="14"/>
  <c r="U1576" i="14"/>
  <c r="V1576" i="14"/>
  <c r="W1576" i="14"/>
  <c r="X1576" i="14"/>
  <c r="Y1576" i="14"/>
  <c r="Z1576" i="14"/>
  <c r="AB1576" i="14"/>
  <c r="AC1576" i="14"/>
  <c r="AE1576" i="14"/>
  <c r="AF1576" i="14"/>
  <c r="AG1576" i="14"/>
  <c r="C1577" i="14"/>
  <c r="M1577" i="14"/>
  <c r="N1577" i="14"/>
  <c r="O1577" i="14"/>
  <c r="P1577" i="14"/>
  <c r="Q1577" i="14"/>
  <c r="R1577" i="14"/>
  <c r="S1577" i="14"/>
  <c r="U1577" i="14"/>
  <c r="V1577" i="14"/>
  <c r="W1577" i="14"/>
  <c r="X1577" i="14"/>
  <c r="Y1577" i="14"/>
  <c r="Z1577" i="14"/>
  <c r="AB1577" i="14"/>
  <c r="AC1577" i="14"/>
  <c r="AE1577" i="14"/>
  <c r="AF1577" i="14"/>
  <c r="AG1577" i="14"/>
  <c r="C1578" i="14"/>
  <c r="M1578" i="14"/>
  <c r="N1578" i="14"/>
  <c r="O1578" i="14"/>
  <c r="P1578" i="14"/>
  <c r="Q1578" i="14"/>
  <c r="R1578" i="14"/>
  <c r="S1578" i="14"/>
  <c r="U1578" i="14"/>
  <c r="V1578" i="14"/>
  <c r="W1578" i="14"/>
  <c r="X1578" i="14"/>
  <c r="Y1578" i="14"/>
  <c r="Z1578" i="14"/>
  <c r="AB1578" i="14"/>
  <c r="AC1578" i="14"/>
  <c r="AE1578" i="14"/>
  <c r="AF1578" i="14"/>
  <c r="AG1578" i="14"/>
  <c r="C1579" i="14"/>
  <c r="M1579" i="14"/>
  <c r="N1579" i="14"/>
  <c r="O1579" i="14"/>
  <c r="P1579" i="14"/>
  <c r="Q1579" i="14"/>
  <c r="R1579" i="14"/>
  <c r="S1579" i="14"/>
  <c r="U1579" i="14"/>
  <c r="V1579" i="14"/>
  <c r="W1579" i="14"/>
  <c r="X1579" i="14"/>
  <c r="Y1579" i="14"/>
  <c r="Z1579" i="14"/>
  <c r="AB1579" i="14"/>
  <c r="AC1579" i="14"/>
  <c r="AE1579" i="14"/>
  <c r="AF1579" i="14"/>
  <c r="AG1579" i="14"/>
  <c r="C1580" i="14"/>
  <c r="M1580" i="14"/>
  <c r="N1580" i="14"/>
  <c r="O1580" i="14"/>
  <c r="P1580" i="14"/>
  <c r="Q1580" i="14"/>
  <c r="R1580" i="14"/>
  <c r="S1580" i="14"/>
  <c r="U1580" i="14"/>
  <c r="V1580" i="14"/>
  <c r="W1580" i="14"/>
  <c r="X1580" i="14"/>
  <c r="Y1580" i="14"/>
  <c r="Z1580" i="14"/>
  <c r="AB1580" i="14"/>
  <c r="AC1580" i="14"/>
  <c r="AE1580" i="14"/>
  <c r="AF1580" i="14"/>
  <c r="AG1580" i="14"/>
  <c r="C1581" i="14"/>
  <c r="M1581" i="14"/>
  <c r="N1581" i="14"/>
  <c r="O1581" i="14"/>
  <c r="P1581" i="14"/>
  <c r="Q1581" i="14"/>
  <c r="R1581" i="14"/>
  <c r="S1581" i="14"/>
  <c r="U1581" i="14"/>
  <c r="V1581" i="14"/>
  <c r="W1581" i="14"/>
  <c r="X1581" i="14"/>
  <c r="Y1581" i="14"/>
  <c r="Z1581" i="14"/>
  <c r="AB1581" i="14"/>
  <c r="AC1581" i="14"/>
  <c r="AE1581" i="14"/>
  <c r="AF1581" i="14"/>
  <c r="AG1581" i="14"/>
  <c r="M1582" i="14"/>
  <c r="N1582" i="14"/>
  <c r="O1582" i="14"/>
  <c r="P1582" i="14"/>
  <c r="Q1582" i="14"/>
  <c r="R1582" i="14"/>
  <c r="S1582" i="14"/>
  <c r="U1582" i="14"/>
  <c r="V1582" i="14"/>
  <c r="W1582" i="14"/>
  <c r="X1582" i="14"/>
  <c r="Y1582" i="14"/>
  <c r="Z1582" i="14"/>
  <c r="AB1582" i="14"/>
  <c r="AC1582" i="14"/>
  <c r="AE1582" i="14"/>
  <c r="AF1582" i="14"/>
  <c r="AG1582" i="14"/>
  <c r="M1583" i="14"/>
  <c r="N1583" i="14"/>
  <c r="O1583" i="14"/>
  <c r="P1583" i="14"/>
  <c r="Q1583" i="14"/>
  <c r="R1583" i="14"/>
  <c r="S1583" i="14"/>
  <c r="U1583" i="14"/>
  <c r="V1583" i="14"/>
  <c r="W1583" i="14"/>
  <c r="X1583" i="14"/>
  <c r="Y1583" i="14"/>
  <c r="Z1583" i="14"/>
  <c r="AB1583" i="14"/>
  <c r="AC1583" i="14"/>
  <c r="AE1583" i="14"/>
  <c r="AF1583" i="14"/>
  <c r="AG1583" i="14"/>
  <c r="M1584" i="14"/>
  <c r="N1584" i="14"/>
  <c r="O1584" i="14"/>
  <c r="P1584" i="14"/>
  <c r="Q1584" i="14"/>
  <c r="R1584" i="14"/>
  <c r="S1584" i="14"/>
  <c r="U1584" i="14"/>
  <c r="V1584" i="14"/>
  <c r="W1584" i="14"/>
  <c r="X1584" i="14"/>
  <c r="Y1584" i="14"/>
  <c r="Z1584" i="14"/>
  <c r="AB1584" i="14"/>
  <c r="AC1584" i="14"/>
  <c r="AE1584" i="14"/>
  <c r="AF1584" i="14"/>
  <c r="AG1584" i="14"/>
  <c r="M1585" i="14"/>
  <c r="N1585" i="14"/>
  <c r="O1585" i="14"/>
  <c r="P1585" i="14"/>
  <c r="Q1585" i="14"/>
  <c r="R1585" i="14"/>
  <c r="S1585" i="14"/>
  <c r="U1585" i="14"/>
  <c r="V1585" i="14"/>
  <c r="W1585" i="14"/>
  <c r="X1585" i="14"/>
  <c r="Y1585" i="14"/>
  <c r="Z1585" i="14"/>
  <c r="AB1585" i="14"/>
  <c r="AC1585" i="14"/>
  <c r="AE1585" i="14"/>
  <c r="AF1585" i="14"/>
  <c r="AG1585" i="14"/>
  <c r="M1586" i="14"/>
  <c r="N1586" i="14"/>
  <c r="O1586" i="14"/>
  <c r="P1586" i="14"/>
  <c r="Q1586" i="14"/>
  <c r="R1586" i="14"/>
  <c r="S1586" i="14"/>
  <c r="U1586" i="14"/>
  <c r="V1586" i="14"/>
  <c r="W1586" i="14"/>
  <c r="X1586" i="14"/>
  <c r="Y1586" i="14"/>
  <c r="Z1586" i="14"/>
  <c r="AB1586" i="14"/>
  <c r="AC1586" i="14"/>
  <c r="AE1586" i="14"/>
  <c r="AF1586" i="14"/>
  <c r="AG1586" i="14"/>
  <c r="M1587" i="14"/>
  <c r="N1587" i="14"/>
  <c r="O1587" i="14"/>
  <c r="P1587" i="14"/>
  <c r="Q1587" i="14"/>
  <c r="R1587" i="14"/>
  <c r="S1587" i="14"/>
  <c r="U1587" i="14"/>
  <c r="V1587" i="14"/>
  <c r="W1587" i="14"/>
  <c r="X1587" i="14"/>
  <c r="Y1587" i="14"/>
  <c r="Z1587" i="14"/>
  <c r="AB1587" i="14"/>
  <c r="AC1587" i="14"/>
  <c r="AE1587" i="14"/>
  <c r="AF1587" i="14"/>
  <c r="AG1587" i="14"/>
  <c r="M1588" i="14"/>
  <c r="N1588" i="14"/>
  <c r="O1588" i="14"/>
  <c r="P1588" i="14"/>
  <c r="Q1588" i="14"/>
  <c r="R1588" i="14"/>
  <c r="S1588" i="14"/>
  <c r="U1588" i="14"/>
  <c r="V1588" i="14"/>
  <c r="W1588" i="14"/>
  <c r="X1588" i="14"/>
  <c r="Y1588" i="14"/>
  <c r="Z1588" i="14"/>
  <c r="AB1588" i="14"/>
  <c r="AC1588" i="14"/>
  <c r="AE1588" i="14"/>
  <c r="AF1588" i="14"/>
  <c r="AG1588" i="14"/>
  <c r="M1589" i="14"/>
  <c r="N1589" i="14"/>
  <c r="O1589" i="14"/>
  <c r="P1589" i="14"/>
  <c r="Q1589" i="14"/>
  <c r="R1589" i="14"/>
  <c r="S1589" i="14"/>
  <c r="U1589" i="14"/>
  <c r="V1589" i="14"/>
  <c r="W1589" i="14"/>
  <c r="X1589" i="14"/>
  <c r="Y1589" i="14"/>
  <c r="Z1589" i="14"/>
  <c r="AB1589" i="14"/>
  <c r="AC1589" i="14"/>
  <c r="AE1589" i="14"/>
  <c r="AF1589" i="14"/>
  <c r="AG1589" i="14"/>
  <c r="M1590" i="14"/>
  <c r="N1590" i="14"/>
  <c r="O1590" i="14"/>
  <c r="P1590" i="14"/>
  <c r="Q1590" i="14"/>
  <c r="R1590" i="14"/>
  <c r="S1590" i="14"/>
  <c r="U1590" i="14"/>
  <c r="V1590" i="14"/>
  <c r="W1590" i="14"/>
  <c r="X1590" i="14"/>
  <c r="Y1590" i="14"/>
  <c r="Z1590" i="14"/>
  <c r="AB1590" i="14"/>
  <c r="AC1590" i="14"/>
  <c r="AE1590" i="14"/>
  <c r="AF1590" i="14"/>
  <c r="AG1590" i="14"/>
  <c r="M1591" i="14"/>
  <c r="N1591" i="14"/>
  <c r="O1591" i="14"/>
  <c r="P1591" i="14"/>
  <c r="Q1591" i="14"/>
  <c r="R1591" i="14"/>
  <c r="S1591" i="14"/>
  <c r="U1591" i="14"/>
  <c r="V1591" i="14"/>
  <c r="W1591" i="14"/>
  <c r="X1591" i="14"/>
  <c r="Y1591" i="14"/>
  <c r="Z1591" i="14"/>
  <c r="AB1591" i="14"/>
  <c r="AC1591" i="14"/>
  <c r="AE1591" i="14"/>
  <c r="AF1591" i="14"/>
  <c r="AG1591" i="14"/>
  <c r="M1592" i="14"/>
  <c r="N1592" i="14"/>
  <c r="O1592" i="14"/>
  <c r="P1592" i="14"/>
  <c r="Q1592" i="14"/>
  <c r="R1592" i="14"/>
  <c r="S1592" i="14"/>
  <c r="U1592" i="14"/>
  <c r="V1592" i="14"/>
  <c r="W1592" i="14"/>
  <c r="X1592" i="14"/>
  <c r="Y1592" i="14"/>
  <c r="Z1592" i="14"/>
  <c r="AB1592" i="14"/>
  <c r="AC1592" i="14"/>
  <c r="AE1592" i="14"/>
  <c r="AF1592" i="14"/>
  <c r="AG1592" i="14"/>
  <c r="M1593" i="14"/>
  <c r="N1593" i="14"/>
  <c r="O1593" i="14"/>
  <c r="P1593" i="14"/>
  <c r="Q1593" i="14"/>
  <c r="R1593" i="14"/>
  <c r="S1593" i="14"/>
  <c r="U1593" i="14"/>
  <c r="V1593" i="14"/>
  <c r="W1593" i="14"/>
  <c r="X1593" i="14"/>
  <c r="Y1593" i="14"/>
  <c r="Z1593" i="14"/>
  <c r="AB1593" i="14"/>
  <c r="AC1593" i="14"/>
  <c r="AE1593" i="14"/>
  <c r="AF1593" i="14"/>
  <c r="AG1593" i="14"/>
  <c r="M1594" i="14"/>
  <c r="N1594" i="14"/>
  <c r="O1594" i="14"/>
  <c r="P1594" i="14"/>
  <c r="Q1594" i="14"/>
  <c r="R1594" i="14"/>
  <c r="S1594" i="14"/>
  <c r="U1594" i="14"/>
  <c r="V1594" i="14"/>
  <c r="W1594" i="14"/>
  <c r="X1594" i="14"/>
  <c r="Y1594" i="14"/>
  <c r="Z1594" i="14"/>
  <c r="AB1594" i="14"/>
  <c r="AC1594" i="14"/>
  <c r="AE1594" i="14"/>
  <c r="AF1594" i="14"/>
  <c r="AG1594" i="14"/>
  <c r="M1595" i="14"/>
  <c r="N1595" i="14"/>
  <c r="O1595" i="14"/>
  <c r="P1595" i="14"/>
  <c r="Q1595" i="14"/>
  <c r="R1595" i="14"/>
  <c r="S1595" i="14"/>
  <c r="U1595" i="14"/>
  <c r="V1595" i="14"/>
  <c r="W1595" i="14"/>
  <c r="X1595" i="14"/>
  <c r="Y1595" i="14"/>
  <c r="Z1595" i="14"/>
  <c r="AB1595" i="14"/>
  <c r="AC1595" i="14"/>
  <c r="AE1595" i="14"/>
  <c r="AF1595" i="14"/>
  <c r="AG1595" i="14"/>
  <c r="M1596" i="14"/>
  <c r="N1596" i="14"/>
  <c r="O1596" i="14"/>
  <c r="P1596" i="14"/>
  <c r="Q1596" i="14"/>
  <c r="R1596" i="14"/>
  <c r="S1596" i="14"/>
  <c r="U1596" i="14"/>
  <c r="V1596" i="14"/>
  <c r="W1596" i="14"/>
  <c r="X1596" i="14"/>
  <c r="Y1596" i="14"/>
  <c r="Z1596" i="14"/>
  <c r="AB1596" i="14"/>
  <c r="AC1596" i="14"/>
  <c r="AE1596" i="14"/>
  <c r="AF1596" i="14"/>
  <c r="AG1596" i="14"/>
  <c r="M1597" i="14"/>
  <c r="N1597" i="14"/>
  <c r="O1597" i="14"/>
  <c r="P1597" i="14"/>
  <c r="Q1597" i="14"/>
  <c r="R1597" i="14"/>
  <c r="S1597" i="14"/>
  <c r="U1597" i="14"/>
  <c r="V1597" i="14"/>
  <c r="W1597" i="14"/>
  <c r="X1597" i="14"/>
  <c r="Y1597" i="14"/>
  <c r="Z1597" i="14"/>
  <c r="AB1597" i="14"/>
  <c r="AC1597" i="14"/>
  <c r="AE1597" i="14"/>
  <c r="AF1597" i="14"/>
  <c r="AG1597" i="14"/>
  <c r="M1598" i="14"/>
  <c r="N1598" i="14"/>
  <c r="O1598" i="14"/>
  <c r="P1598" i="14"/>
  <c r="Q1598" i="14"/>
  <c r="R1598" i="14"/>
  <c r="S1598" i="14"/>
  <c r="U1598" i="14"/>
  <c r="V1598" i="14"/>
  <c r="W1598" i="14"/>
  <c r="X1598" i="14"/>
  <c r="Y1598" i="14"/>
  <c r="Z1598" i="14"/>
  <c r="AB1598" i="14"/>
  <c r="AC1598" i="14"/>
  <c r="AE1598" i="14"/>
  <c r="AF1598" i="14"/>
  <c r="AG1598" i="14"/>
  <c r="M1599" i="14"/>
  <c r="N1599" i="14"/>
  <c r="O1599" i="14"/>
  <c r="P1599" i="14"/>
  <c r="Q1599" i="14"/>
  <c r="R1599" i="14"/>
  <c r="S1599" i="14"/>
  <c r="U1599" i="14"/>
  <c r="V1599" i="14"/>
  <c r="W1599" i="14"/>
  <c r="X1599" i="14"/>
  <c r="Y1599" i="14"/>
  <c r="Z1599" i="14"/>
  <c r="AB1599" i="14"/>
  <c r="AC1599" i="14"/>
  <c r="AE1599" i="14"/>
  <c r="AF1599" i="14"/>
  <c r="AG1599" i="14"/>
  <c r="M1600" i="14"/>
  <c r="N1600" i="14"/>
  <c r="O1600" i="14"/>
  <c r="P1600" i="14"/>
  <c r="Q1600" i="14"/>
  <c r="R1600" i="14"/>
  <c r="S1600" i="14"/>
  <c r="U1600" i="14"/>
  <c r="V1600" i="14"/>
  <c r="W1600" i="14"/>
  <c r="X1600" i="14"/>
  <c r="Y1600" i="14"/>
  <c r="Z1600" i="14"/>
  <c r="AB1600" i="14"/>
  <c r="AC1600" i="14"/>
  <c r="AE1600" i="14"/>
  <c r="AF1600" i="14"/>
  <c r="AG1600" i="14"/>
  <c r="M1601" i="14"/>
  <c r="N1601" i="14"/>
  <c r="O1601" i="14"/>
  <c r="P1601" i="14"/>
  <c r="Q1601" i="14"/>
  <c r="R1601" i="14"/>
  <c r="S1601" i="14"/>
  <c r="U1601" i="14"/>
  <c r="V1601" i="14"/>
  <c r="W1601" i="14"/>
  <c r="X1601" i="14"/>
  <c r="Y1601" i="14"/>
  <c r="Z1601" i="14"/>
  <c r="AB1601" i="14"/>
  <c r="AC1601" i="14"/>
  <c r="AE1601" i="14"/>
  <c r="AF1601" i="14"/>
  <c r="AG1601" i="14"/>
  <c r="M1602" i="14"/>
  <c r="N1602" i="14"/>
  <c r="O1602" i="14"/>
  <c r="P1602" i="14"/>
  <c r="Q1602" i="14"/>
  <c r="R1602" i="14"/>
  <c r="S1602" i="14"/>
  <c r="U1602" i="14"/>
  <c r="V1602" i="14"/>
  <c r="W1602" i="14"/>
  <c r="X1602" i="14"/>
  <c r="Y1602" i="14"/>
  <c r="Z1602" i="14"/>
  <c r="AB1602" i="14"/>
  <c r="AC1602" i="14"/>
  <c r="AE1602" i="14"/>
  <c r="AF1602" i="14"/>
  <c r="AG1602" i="14"/>
  <c r="M1603" i="14"/>
  <c r="N1603" i="14"/>
  <c r="O1603" i="14"/>
  <c r="P1603" i="14"/>
  <c r="Q1603" i="14"/>
  <c r="R1603" i="14"/>
  <c r="S1603" i="14"/>
  <c r="U1603" i="14"/>
  <c r="V1603" i="14"/>
  <c r="W1603" i="14"/>
  <c r="X1603" i="14"/>
  <c r="Y1603" i="14"/>
  <c r="Z1603" i="14"/>
  <c r="AB1603" i="14"/>
  <c r="AC1603" i="14"/>
  <c r="AE1603" i="14"/>
  <c r="AF1603" i="14"/>
  <c r="AG1603" i="14"/>
  <c r="M1604" i="14"/>
  <c r="N1604" i="14"/>
  <c r="O1604" i="14"/>
  <c r="P1604" i="14"/>
  <c r="Q1604" i="14"/>
  <c r="R1604" i="14"/>
  <c r="S1604" i="14"/>
  <c r="U1604" i="14"/>
  <c r="V1604" i="14"/>
  <c r="W1604" i="14"/>
  <c r="X1604" i="14"/>
  <c r="Y1604" i="14"/>
  <c r="Z1604" i="14"/>
  <c r="AB1604" i="14"/>
  <c r="AC1604" i="14"/>
  <c r="AE1604" i="14"/>
  <c r="AF1604" i="14"/>
  <c r="AG1604" i="14"/>
  <c r="M1605" i="14"/>
  <c r="N1605" i="14"/>
  <c r="O1605" i="14"/>
  <c r="P1605" i="14"/>
  <c r="Q1605" i="14"/>
  <c r="R1605" i="14"/>
  <c r="S1605" i="14"/>
  <c r="U1605" i="14"/>
  <c r="V1605" i="14"/>
  <c r="W1605" i="14"/>
  <c r="X1605" i="14"/>
  <c r="Y1605" i="14"/>
  <c r="Z1605" i="14"/>
  <c r="AB1605" i="14"/>
  <c r="AC1605" i="14"/>
  <c r="AE1605" i="14"/>
  <c r="AF1605" i="14"/>
  <c r="AG1605" i="14"/>
  <c r="M1606" i="14"/>
  <c r="N1606" i="14"/>
  <c r="O1606" i="14"/>
  <c r="P1606" i="14"/>
  <c r="Q1606" i="14"/>
  <c r="R1606" i="14"/>
  <c r="S1606" i="14"/>
  <c r="U1606" i="14"/>
  <c r="V1606" i="14"/>
  <c r="W1606" i="14"/>
  <c r="X1606" i="14"/>
  <c r="Y1606" i="14"/>
  <c r="Z1606" i="14"/>
  <c r="AB1606" i="14"/>
  <c r="AC1606" i="14"/>
  <c r="AE1606" i="14"/>
  <c r="AF1606" i="14"/>
  <c r="AG1606" i="14"/>
  <c r="D1607" i="14"/>
  <c r="I1607" i="14"/>
  <c r="N1607" i="14"/>
  <c r="O1607" i="14"/>
  <c r="P1607" i="14"/>
  <c r="Q1607" i="14"/>
  <c r="R1607" i="14"/>
  <c r="S1607" i="14"/>
  <c r="U1607" i="14"/>
  <c r="V1607" i="14"/>
  <c r="W1607" i="14"/>
  <c r="X1607" i="14"/>
  <c r="Y1607" i="14"/>
  <c r="Z1607" i="14"/>
  <c r="AE1607" i="14"/>
  <c r="AF1607" i="14"/>
  <c r="AG1607" i="14"/>
  <c r="AE1608" i="14"/>
  <c r="AF1608" i="14"/>
  <c r="AG1608" i="14"/>
  <c r="C1609" i="14"/>
  <c r="N1609" i="14"/>
  <c r="O1609" i="14"/>
  <c r="P1609" i="14"/>
  <c r="Q1609" i="14"/>
  <c r="R1609" i="14"/>
  <c r="S1609" i="14"/>
  <c r="U1609" i="14"/>
  <c r="V1609" i="14"/>
  <c r="W1609" i="14"/>
  <c r="X1609" i="14"/>
  <c r="Y1609" i="14"/>
  <c r="Z1609" i="14"/>
  <c r="AB1609" i="14"/>
  <c r="AC1609" i="14"/>
  <c r="AE1609" i="14"/>
  <c r="AF1609" i="14"/>
  <c r="AG1609" i="14"/>
  <c r="C1610" i="14"/>
  <c r="M1610" i="14"/>
  <c r="N1610" i="14"/>
  <c r="O1610" i="14"/>
  <c r="P1610" i="14"/>
  <c r="Q1610" i="14"/>
  <c r="R1610" i="14"/>
  <c r="S1610" i="14"/>
  <c r="U1610" i="14"/>
  <c r="V1610" i="14"/>
  <c r="W1610" i="14"/>
  <c r="X1610" i="14"/>
  <c r="Y1610" i="14"/>
  <c r="Z1610" i="14"/>
  <c r="AB1610" i="14"/>
  <c r="AC1610" i="14"/>
  <c r="AE1610" i="14"/>
  <c r="AF1610" i="14"/>
  <c r="AG1610" i="14"/>
  <c r="C1611" i="14"/>
  <c r="M1611" i="14"/>
  <c r="N1611" i="14"/>
  <c r="O1611" i="14"/>
  <c r="P1611" i="14"/>
  <c r="Q1611" i="14"/>
  <c r="R1611" i="14"/>
  <c r="S1611" i="14"/>
  <c r="U1611" i="14"/>
  <c r="V1611" i="14"/>
  <c r="W1611" i="14"/>
  <c r="X1611" i="14"/>
  <c r="Y1611" i="14"/>
  <c r="Z1611" i="14"/>
  <c r="AB1611" i="14"/>
  <c r="AC1611" i="14"/>
  <c r="AE1611" i="14"/>
  <c r="AF1611" i="14"/>
  <c r="AG1611" i="14"/>
  <c r="C1612" i="14"/>
  <c r="M1612" i="14"/>
  <c r="N1612" i="14"/>
  <c r="O1612" i="14"/>
  <c r="P1612" i="14"/>
  <c r="Q1612" i="14"/>
  <c r="R1612" i="14"/>
  <c r="S1612" i="14"/>
  <c r="U1612" i="14"/>
  <c r="V1612" i="14"/>
  <c r="W1612" i="14"/>
  <c r="X1612" i="14"/>
  <c r="Y1612" i="14"/>
  <c r="Z1612" i="14"/>
  <c r="AB1612" i="14"/>
  <c r="AC1612" i="14"/>
  <c r="AE1612" i="14"/>
  <c r="AF1612" i="14"/>
  <c r="AG1612" i="14"/>
  <c r="C1613" i="14"/>
  <c r="M1613" i="14"/>
  <c r="N1613" i="14"/>
  <c r="O1613" i="14"/>
  <c r="P1613" i="14"/>
  <c r="Q1613" i="14"/>
  <c r="R1613" i="14"/>
  <c r="S1613" i="14"/>
  <c r="U1613" i="14"/>
  <c r="V1613" i="14"/>
  <c r="W1613" i="14"/>
  <c r="X1613" i="14"/>
  <c r="Y1613" i="14"/>
  <c r="Z1613" i="14"/>
  <c r="AB1613" i="14"/>
  <c r="AC1613" i="14"/>
  <c r="AE1613" i="14"/>
  <c r="AF1613" i="14"/>
  <c r="AG1613" i="14"/>
  <c r="C1614" i="14"/>
  <c r="M1614" i="14"/>
  <c r="N1614" i="14"/>
  <c r="O1614" i="14"/>
  <c r="P1614" i="14"/>
  <c r="Q1614" i="14"/>
  <c r="R1614" i="14"/>
  <c r="S1614" i="14"/>
  <c r="U1614" i="14"/>
  <c r="V1614" i="14"/>
  <c r="W1614" i="14"/>
  <c r="X1614" i="14"/>
  <c r="Y1614" i="14"/>
  <c r="Z1614" i="14"/>
  <c r="AB1614" i="14"/>
  <c r="AC1614" i="14"/>
  <c r="AE1614" i="14"/>
  <c r="AF1614" i="14"/>
  <c r="AG1614" i="14"/>
  <c r="C1615" i="14"/>
  <c r="M1615" i="14"/>
  <c r="N1615" i="14"/>
  <c r="O1615" i="14"/>
  <c r="P1615" i="14"/>
  <c r="Q1615" i="14"/>
  <c r="R1615" i="14"/>
  <c r="S1615" i="14"/>
  <c r="U1615" i="14"/>
  <c r="V1615" i="14"/>
  <c r="W1615" i="14"/>
  <c r="X1615" i="14"/>
  <c r="Y1615" i="14"/>
  <c r="Z1615" i="14"/>
  <c r="AB1615" i="14"/>
  <c r="AC1615" i="14"/>
  <c r="AE1615" i="14"/>
  <c r="AF1615" i="14"/>
  <c r="AG1615" i="14"/>
  <c r="C1616" i="14"/>
  <c r="M1616" i="14"/>
  <c r="N1616" i="14"/>
  <c r="O1616" i="14"/>
  <c r="P1616" i="14"/>
  <c r="Q1616" i="14"/>
  <c r="R1616" i="14"/>
  <c r="S1616" i="14"/>
  <c r="U1616" i="14"/>
  <c r="V1616" i="14"/>
  <c r="W1616" i="14"/>
  <c r="X1616" i="14"/>
  <c r="Y1616" i="14"/>
  <c r="Z1616" i="14"/>
  <c r="AB1616" i="14"/>
  <c r="AC1616" i="14"/>
  <c r="AE1616" i="14"/>
  <c r="AF1616" i="14"/>
  <c r="AG1616" i="14"/>
  <c r="C1617" i="14"/>
  <c r="M1617" i="14"/>
  <c r="N1617" i="14"/>
  <c r="O1617" i="14"/>
  <c r="P1617" i="14"/>
  <c r="Q1617" i="14"/>
  <c r="R1617" i="14"/>
  <c r="S1617" i="14"/>
  <c r="U1617" i="14"/>
  <c r="V1617" i="14"/>
  <c r="W1617" i="14"/>
  <c r="X1617" i="14"/>
  <c r="Y1617" i="14"/>
  <c r="Z1617" i="14"/>
  <c r="AB1617" i="14"/>
  <c r="AC1617" i="14"/>
  <c r="AE1617" i="14"/>
  <c r="AF1617" i="14"/>
  <c r="AG1617" i="14"/>
  <c r="C1618" i="14"/>
  <c r="M1618" i="14"/>
  <c r="N1618" i="14"/>
  <c r="O1618" i="14"/>
  <c r="P1618" i="14"/>
  <c r="Q1618" i="14"/>
  <c r="R1618" i="14"/>
  <c r="S1618" i="14"/>
  <c r="U1618" i="14"/>
  <c r="V1618" i="14"/>
  <c r="W1618" i="14"/>
  <c r="X1618" i="14"/>
  <c r="Y1618" i="14"/>
  <c r="Z1618" i="14"/>
  <c r="AB1618" i="14"/>
  <c r="AC1618" i="14"/>
  <c r="AE1618" i="14"/>
  <c r="AF1618" i="14"/>
  <c r="AG1618" i="14"/>
  <c r="C1619" i="14"/>
  <c r="M1619" i="14"/>
  <c r="N1619" i="14"/>
  <c r="O1619" i="14"/>
  <c r="P1619" i="14"/>
  <c r="Q1619" i="14"/>
  <c r="R1619" i="14"/>
  <c r="S1619" i="14"/>
  <c r="U1619" i="14"/>
  <c r="V1619" i="14"/>
  <c r="W1619" i="14"/>
  <c r="X1619" i="14"/>
  <c r="Y1619" i="14"/>
  <c r="Z1619" i="14"/>
  <c r="AB1619" i="14"/>
  <c r="AC1619" i="14"/>
  <c r="AE1619" i="14"/>
  <c r="AF1619" i="14"/>
  <c r="AG1619" i="14"/>
  <c r="M1620" i="14"/>
  <c r="N1620" i="14"/>
  <c r="O1620" i="14"/>
  <c r="P1620" i="14"/>
  <c r="Q1620" i="14"/>
  <c r="R1620" i="14"/>
  <c r="S1620" i="14"/>
  <c r="U1620" i="14"/>
  <c r="V1620" i="14"/>
  <c r="W1620" i="14"/>
  <c r="X1620" i="14"/>
  <c r="Y1620" i="14"/>
  <c r="Z1620" i="14"/>
  <c r="AB1620" i="14"/>
  <c r="AC1620" i="14"/>
  <c r="AE1620" i="14"/>
  <c r="AF1620" i="14"/>
  <c r="AG1620" i="14"/>
  <c r="M1621" i="14"/>
  <c r="N1621" i="14"/>
  <c r="O1621" i="14"/>
  <c r="P1621" i="14"/>
  <c r="Q1621" i="14"/>
  <c r="R1621" i="14"/>
  <c r="S1621" i="14"/>
  <c r="U1621" i="14"/>
  <c r="V1621" i="14"/>
  <c r="W1621" i="14"/>
  <c r="X1621" i="14"/>
  <c r="Y1621" i="14"/>
  <c r="Z1621" i="14"/>
  <c r="AB1621" i="14"/>
  <c r="AC1621" i="14"/>
  <c r="AE1621" i="14"/>
  <c r="AF1621" i="14"/>
  <c r="AG1621" i="14"/>
  <c r="M1622" i="14"/>
  <c r="N1622" i="14"/>
  <c r="O1622" i="14"/>
  <c r="P1622" i="14"/>
  <c r="Q1622" i="14"/>
  <c r="R1622" i="14"/>
  <c r="S1622" i="14"/>
  <c r="U1622" i="14"/>
  <c r="V1622" i="14"/>
  <c r="W1622" i="14"/>
  <c r="X1622" i="14"/>
  <c r="Y1622" i="14"/>
  <c r="Z1622" i="14"/>
  <c r="AB1622" i="14"/>
  <c r="AC1622" i="14"/>
  <c r="AE1622" i="14"/>
  <c r="AF1622" i="14"/>
  <c r="AG1622" i="14"/>
  <c r="M1623" i="14"/>
  <c r="N1623" i="14"/>
  <c r="O1623" i="14"/>
  <c r="P1623" i="14"/>
  <c r="Q1623" i="14"/>
  <c r="R1623" i="14"/>
  <c r="S1623" i="14"/>
  <c r="U1623" i="14"/>
  <c r="V1623" i="14"/>
  <c r="W1623" i="14"/>
  <c r="X1623" i="14"/>
  <c r="Y1623" i="14"/>
  <c r="Z1623" i="14"/>
  <c r="AB1623" i="14"/>
  <c r="AC1623" i="14"/>
  <c r="AE1623" i="14"/>
  <c r="AF1623" i="14"/>
  <c r="AG1623" i="14"/>
  <c r="M1624" i="14"/>
  <c r="N1624" i="14"/>
  <c r="O1624" i="14"/>
  <c r="P1624" i="14"/>
  <c r="Q1624" i="14"/>
  <c r="R1624" i="14"/>
  <c r="S1624" i="14"/>
  <c r="U1624" i="14"/>
  <c r="V1624" i="14"/>
  <c r="W1624" i="14"/>
  <c r="X1624" i="14"/>
  <c r="Y1624" i="14"/>
  <c r="Z1624" i="14"/>
  <c r="AB1624" i="14"/>
  <c r="AC1624" i="14"/>
  <c r="AE1624" i="14"/>
  <c r="AF1624" i="14"/>
  <c r="AG1624" i="14"/>
  <c r="M1625" i="14"/>
  <c r="N1625" i="14"/>
  <c r="O1625" i="14"/>
  <c r="P1625" i="14"/>
  <c r="Q1625" i="14"/>
  <c r="R1625" i="14"/>
  <c r="S1625" i="14"/>
  <c r="U1625" i="14"/>
  <c r="V1625" i="14"/>
  <c r="W1625" i="14"/>
  <c r="X1625" i="14"/>
  <c r="Y1625" i="14"/>
  <c r="Z1625" i="14"/>
  <c r="AB1625" i="14"/>
  <c r="AC1625" i="14"/>
  <c r="AE1625" i="14"/>
  <c r="AF1625" i="14"/>
  <c r="AG1625" i="14"/>
  <c r="M1626" i="14"/>
  <c r="N1626" i="14"/>
  <c r="O1626" i="14"/>
  <c r="P1626" i="14"/>
  <c r="Q1626" i="14"/>
  <c r="R1626" i="14"/>
  <c r="S1626" i="14"/>
  <c r="U1626" i="14"/>
  <c r="V1626" i="14"/>
  <c r="W1626" i="14"/>
  <c r="X1626" i="14"/>
  <c r="Y1626" i="14"/>
  <c r="Z1626" i="14"/>
  <c r="AB1626" i="14"/>
  <c r="AC1626" i="14"/>
  <c r="AE1626" i="14"/>
  <c r="AF1626" i="14"/>
  <c r="AG1626" i="14"/>
  <c r="M1627" i="14"/>
  <c r="N1627" i="14"/>
  <c r="O1627" i="14"/>
  <c r="P1627" i="14"/>
  <c r="Q1627" i="14"/>
  <c r="R1627" i="14"/>
  <c r="S1627" i="14"/>
  <c r="U1627" i="14"/>
  <c r="V1627" i="14"/>
  <c r="W1627" i="14"/>
  <c r="X1627" i="14"/>
  <c r="Y1627" i="14"/>
  <c r="Z1627" i="14"/>
  <c r="AB1627" i="14"/>
  <c r="AC1627" i="14"/>
  <c r="AE1627" i="14"/>
  <c r="AF1627" i="14"/>
  <c r="AG1627" i="14"/>
  <c r="M1628" i="14"/>
  <c r="N1628" i="14"/>
  <c r="O1628" i="14"/>
  <c r="P1628" i="14"/>
  <c r="Q1628" i="14"/>
  <c r="R1628" i="14"/>
  <c r="S1628" i="14"/>
  <c r="U1628" i="14"/>
  <c r="V1628" i="14"/>
  <c r="W1628" i="14"/>
  <c r="X1628" i="14"/>
  <c r="Y1628" i="14"/>
  <c r="Z1628" i="14"/>
  <c r="AB1628" i="14"/>
  <c r="AC1628" i="14"/>
  <c r="AE1628" i="14"/>
  <c r="AF1628" i="14"/>
  <c r="AG1628" i="14"/>
  <c r="M1629" i="14"/>
  <c r="N1629" i="14"/>
  <c r="O1629" i="14"/>
  <c r="P1629" i="14"/>
  <c r="Q1629" i="14"/>
  <c r="R1629" i="14"/>
  <c r="S1629" i="14"/>
  <c r="U1629" i="14"/>
  <c r="V1629" i="14"/>
  <c r="W1629" i="14"/>
  <c r="X1629" i="14"/>
  <c r="Y1629" i="14"/>
  <c r="Z1629" i="14"/>
  <c r="AB1629" i="14"/>
  <c r="AC1629" i="14"/>
  <c r="AE1629" i="14"/>
  <c r="AF1629" i="14"/>
  <c r="AG1629" i="14"/>
  <c r="M1630" i="14"/>
  <c r="N1630" i="14"/>
  <c r="O1630" i="14"/>
  <c r="P1630" i="14"/>
  <c r="Q1630" i="14"/>
  <c r="R1630" i="14"/>
  <c r="S1630" i="14"/>
  <c r="U1630" i="14"/>
  <c r="V1630" i="14"/>
  <c r="W1630" i="14"/>
  <c r="X1630" i="14"/>
  <c r="Y1630" i="14"/>
  <c r="Z1630" i="14"/>
  <c r="AB1630" i="14"/>
  <c r="AC1630" i="14"/>
  <c r="AE1630" i="14"/>
  <c r="AF1630" i="14"/>
  <c r="AG1630" i="14"/>
  <c r="M1631" i="14"/>
  <c r="N1631" i="14"/>
  <c r="O1631" i="14"/>
  <c r="P1631" i="14"/>
  <c r="Q1631" i="14"/>
  <c r="R1631" i="14"/>
  <c r="S1631" i="14"/>
  <c r="U1631" i="14"/>
  <c r="V1631" i="14"/>
  <c r="W1631" i="14"/>
  <c r="X1631" i="14"/>
  <c r="Y1631" i="14"/>
  <c r="Z1631" i="14"/>
  <c r="AB1631" i="14"/>
  <c r="AC1631" i="14"/>
  <c r="AE1631" i="14"/>
  <c r="AF1631" i="14"/>
  <c r="AG1631" i="14"/>
  <c r="M1632" i="14"/>
  <c r="N1632" i="14"/>
  <c r="O1632" i="14"/>
  <c r="P1632" i="14"/>
  <c r="Q1632" i="14"/>
  <c r="R1632" i="14"/>
  <c r="S1632" i="14"/>
  <c r="U1632" i="14"/>
  <c r="V1632" i="14"/>
  <c r="W1632" i="14"/>
  <c r="X1632" i="14"/>
  <c r="Y1632" i="14"/>
  <c r="Z1632" i="14"/>
  <c r="AB1632" i="14"/>
  <c r="AC1632" i="14"/>
  <c r="AE1632" i="14"/>
  <c r="AF1632" i="14"/>
  <c r="AG1632" i="14"/>
  <c r="M1633" i="14"/>
  <c r="N1633" i="14"/>
  <c r="O1633" i="14"/>
  <c r="P1633" i="14"/>
  <c r="Q1633" i="14"/>
  <c r="R1633" i="14"/>
  <c r="S1633" i="14"/>
  <c r="U1633" i="14"/>
  <c r="V1633" i="14"/>
  <c r="W1633" i="14"/>
  <c r="X1633" i="14"/>
  <c r="Y1633" i="14"/>
  <c r="Z1633" i="14"/>
  <c r="AB1633" i="14"/>
  <c r="AC1633" i="14"/>
  <c r="AE1633" i="14"/>
  <c r="AF1633" i="14"/>
  <c r="AG1633" i="14"/>
  <c r="M1634" i="14"/>
  <c r="N1634" i="14"/>
  <c r="O1634" i="14"/>
  <c r="P1634" i="14"/>
  <c r="Q1634" i="14"/>
  <c r="R1634" i="14"/>
  <c r="S1634" i="14"/>
  <c r="U1634" i="14"/>
  <c r="V1634" i="14"/>
  <c r="W1634" i="14"/>
  <c r="X1634" i="14"/>
  <c r="Y1634" i="14"/>
  <c r="Z1634" i="14"/>
  <c r="AB1634" i="14"/>
  <c r="AC1634" i="14"/>
  <c r="AE1634" i="14"/>
  <c r="AF1634" i="14"/>
  <c r="AG1634" i="14"/>
  <c r="M1635" i="14"/>
  <c r="N1635" i="14"/>
  <c r="O1635" i="14"/>
  <c r="P1635" i="14"/>
  <c r="Q1635" i="14"/>
  <c r="R1635" i="14"/>
  <c r="S1635" i="14"/>
  <c r="U1635" i="14"/>
  <c r="V1635" i="14"/>
  <c r="W1635" i="14"/>
  <c r="X1635" i="14"/>
  <c r="Y1635" i="14"/>
  <c r="Z1635" i="14"/>
  <c r="AB1635" i="14"/>
  <c r="AC1635" i="14"/>
  <c r="AE1635" i="14"/>
  <c r="AF1635" i="14"/>
  <c r="AG1635" i="14"/>
  <c r="M1636" i="14"/>
  <c r="N1636" i="14"/>
  <c r="O1636" i="14"/>
  <c r="P1636" i="14"/>
  <c r="Q1636" i="14"/>
  <c r="R1636" i="14"/>
  <c r="S1636" i="14"/>
  <c r="U1636" i="14"/>
  <c r="V1636" i="14"/>
  <c r="W1636" i="14"/>
  <c r="X1636" i="14"/>
  <c r="Y1636" i="14"/>
  <c r="Z1636" i="14"/>
  <c r="AB1636" i="14"/>
  <c r="AC1636" i="14"/>
  <c r="AE1636" i="14"/>
  <c r="AF1636" i="14"/>
  <c r="AG1636" i="14"/>
  <c r="M1637" i="14"/>
  <c r="N1637" i="14"/>
  <c r="O1637" i="14"/>
  <c r="P1637" i="14"/>
  <c r="Q1637" i="14"/>
  <c r="R1637" i="14"/>
  <c r="S1637" i="14"/>
  <c r="U1637" i="14"/>
  <c r="V1637" i="14"/>
  <c r="W1637" i="14"/>
  <c r="X1637" i="14"/>
  <c r="Y1637" i="14"/>
  <c r="Z1637" i="14"/>
  <c r="AB1637" i="14"/>
  <c r="AC1637" i="14"/>
  <c r="AE1637" i="14"/>
  <c r="AF1637" i="14"/>
  <c r="AG1637" i="14"/>
  <c r="M1638" i="14"/>
  <c r="N1638" i="14"/>
  <c r="O1638" i="14"/>
  <c r="P1638" i="14"/>
  <c r="Q1638" i="14"/>
  <c r="R1638" i="14"/>
  <c r="S1638" i="14"/>
  <c r="U1638" i="14"/>
  <c r="V1638" i="14"/>
  <c r="W1638" i="14"/>
  <c r="X1638" i="14"/>
  <c r="Y1638" i="14"/>
  <c r="Z1638" i="14"/>
  <c r="AB1638" i="14"/>
  <c r="AC1638" i="14"/>
  <c r="AE1638" i="14"/>
  <c r="AF1638" i="14"/>
  <c r="AG1638" i="14"/>
  <c r="M1639" i="14"/>
  <c r="N1639" i="14"/>
  <c r="O1639" i="14"/>
  <c r="P1639" i="14"/>
  <c r="Q1639" i="14"/>
  <c r="R1639" i="14"/>
  <c r="S1639" i="14"/>
  <c r="U1639" i="14"/>
  <c r="V1639" i="14"/>
  <c r="W1639" i="14"/>
  <c r="X1639" i="14"/>
  <c r="Y1639" i="14"/>
  <c r="Z1639" i="14"/>
  <c r="AB1639" i="14"/>
  <c r="AC1639" i="14"/>
  <c r="AE1639" i="14"/>
  <c r="AF1639" i="14"/>
  <c r="AG1639" i="14"/>
  <c r="M1640" i="14"/>
  <c r="N1640" i="14"/>
  <c r="O1640" i="14"/>
  <c r="P1640" i="14"/>
  <c r="Q1640" i="14"/>
  <c r="R1640" i="14"/>
  <c r="S1640" i="14"/>
  <c r="U1640" i="14"/>
  <c r="V1640" i="14"/>
  <c r="W1640" i="14"/>
  <c r="X1640" i="14"/>
  <c r="Y1640" i="14"/>
  <c r="Z1640" i="14"/>
  <c r="AB1640" i="14"/>
  <c r="AC1640" i="14"/>
  <c r="AE1640" i="14"/>
  <c r="AF1640" i="14"/>
  <c r="AG1640" i="14"/>
  <c r="M1641" i="14"/>
  <c r="N1641" i="14"/>
  <c r="O1641" i="14"/>
  <c r="P1641" i="14"/>
  <c r="Q1641" i="14"/>
  <c r="R1641" i="14"/>
  <c r="S1641" i="14"/>
  <c r="U1641" i="14"/>
  <c r="V1641" i="14"/>
  <c r="W1641" i="14"/>
  <c r="X1641" i="14"/>
  <c r="Y1641" i="14"/>
  <c r="Z1641" i="14"/>
  <c r="AB1641" i="14"/>
  <c r="AC1641" i="14"/>
  <c r="AE1641" i="14"/>
  <c r="AF1641" i="14"/>
  <c r="AG1641" i="14"/>
  <c r="M1642" i="14"/>
  <c r="N1642" i="14"/>
  <c r="O1642" i="14"/>
  <c r="P1642" i="14"/>
  <c r="Q1642" i="14"/>
  <c r="R1642" i="14"/>
  <c r="S1642" i="14"/>
  <c r="U1642" i="14"/>
  <c r="V1642" i="14"/>
  <c r="W1642" i="14"/>
  <c r="X1642" i="14"/>
  <c r="Y1642" i="14"/>
  <c r="Z1642" i="14"/>
  <c r="AB1642" i="14"/>
  <c r="AC1642" i="14"/>
  <c r="AE1642" i="14"/>
  <c r="AF1642" i="14"/>
  <c r="AG1642" i="14"/>
  <c r="M1643" i="14"/>
  <c r="N1643" i="14"/>
  <c r="O1643" i="14"/>
  <c r="P1643" i="14"/>
  <c r="Q1643" i="14"/>
  <c r="R1643" i="14"/>
  <c r="S1643" i="14"/>
  <c r="U1643" i="14"/>
  <c r="V1643" i="14"/>
  <c r="W1643" i="14"/>
  <c r="X1643" i="14"/>
  <c r="Y1643" i="14"/>
  <c r="Z1643" i="14"/>
  <c r="AB1643" i="14"/>
  <c r="AC1643" i="14"/>
  <c r="AE1643" i="14"/>
  <c r="AF1643" i="14"/>
  <c r="AG1643" i="14"/>
  <c r="M1644" i="14"/>
  <c r="N1644" i="14"/>
  <c r="O1644" i="14"/>
  <c r="P1644" i="14"/>
  <c r="Q1644" i="14"/>
  <c r="R1644" i="14"/>
  <c r="S1644" i="14"/>
  <c r="U1644" i="14"/>
  <c r="V1644" i="14"/>
  <c r="W1644" i="14"/>
  <c r="X1644" i="14"/>
  <c r="Y1644" i="14"/>
  <c r="Z1644" i="14"/>
  <c r="AB1644" i="14"/>
  <c r="AC1644" i="14"/>
  <c r="AE1644" i="14"/>
  <c r="AF1644" i="14"/>
  <c r="AG1644" i="14"/>
  <c r="D1645" i="14"/>
  <c r="I1645" i="14"/>
  <c r="N1645" i="14"/>
  <c r="O1645" i="14"/>
  <c r="P1645" i="14"/>
  <c r="Q1645" i="14"/>
  <c r="R1645" i="14"/>
  <c r="S1645" i="14"/>
  <c r="U1645" i="14"/>
  <c r="V1645" i="14"/>
  <c r="W1645" i="14"/>
  <c r="X1645" i="14"/>
  <c r="Y1645" i="14"/>
  <c r="Z1645" i="14"/>
  <c r="AE1645" i="14"/>
  <c r="AF1645" i="14"/>
  <c r="AG1645" i="14"/>
  <c r="AE1646" i="14"/>
  <c r="AF1646" i="14"/>
  <c r="AG1646" i="14"/>
  <c r="C1647" i="14"/>
  <c r="N1647" i="14"/>
  <c r="O1647" i="14"/>
  <c r="P1647" i="14"/>
  <c r="Q1647" i="14"/>
  <c r="R1647" i="14"/>
  <c r="S1647" i="14"/>
  <c r="U1647" i="14"/>
  <c r="V1647" i="14"/>
  <c r="W1647" i="14"/>
  <c r="X1647" i="14"/>
  <c r="Y1647" i="14"/>
  <c r="Z1647" i="14"/>
  <c r="AB1647" i="14"/>
  <c r="AC1647" i="14"/>
  <c r="AE1647" i="14"/>
  <c r="AF1647" i="14"/>
  <c r="AG1647" i="14"/>
  <c r="C1648" i="14"/>
  <c r="M1648" i="14"/>
  <c r="N1648" i="14"/>
  <c r="O1648" i="14"/>
  <c r="P1648" i="14"/>
  <c r="Q1648" i="14"/>
  <c r="R1648" i="14"/>
  <c r="S1648" i="14"/>
  <c r="U1648" i="14"/>
  <c r="V1648" i="14"/>
  <c r="W1648" i="14"/>
  <c r="X1648" i="14"/>
  <c r="Y1648" i="14"/>
  <c r="Z1648" i="14"/>
  <c r="AB1648" i="14"/>
  <c r="AC1648" i="14"/>
  <c r="AE1648" i="14"/>
  <c r="AF1648" i="14"/>
  <c r="AG1648" i="14"/>
  <c r="C1649" i="14"/>
  <c r="M1649" i="14"/>
  <c r="N1649" i="14"/>
  <c r="O1649" i="14"/>
  <c r="P1649" i="14"/>
  <c r="Q1649" i="14"/>
  <c r="R1649" i="14"/>
  <c r="S1649" i="14"/>
  <c r="U1649" i="14"/>
  <c r="V1649" i="14"/>
  <c r="W1649" i="14"/>
  <c r="X1649" i="14"/>
  <c r="Y1649" i="14"/>
  <c r="Z1649" i="14"/>
  <c r="AB1649" i="14"/>
  <c r="AC1649" i="14"/>
  <c r="AE1649" i="14"/>
  <c r="AF1649" i="14"/>
  <c r="AG1649" i="14"/>
  <c r="C1650" i="14"/>
  <c r="M1650" i="14"/>
  <c r="N1650" i="14"/>
  <c r="O1650" i="14"/>
  <c r="P1650" i="14"/>
  <c r="Q1650" i="14"/>
  <c r="R1650" i="14"/>
  <c r="S1650" i="14"/>
  <c r="U1650" i="14"/>
  <c r="V1650" i="14"/>
  <c r="W1650" i="14"/>
  <c r="X1650" i="14"/>
  <c r="Y1650" i="14"/>
  <c r="Z1650" i="14"/>
  <c r="AB1650" i="14"/>
  <c r="AC1650" i="14"/>
  <c r="AE1650" i="14"/>
  <c r="AF1650" i="14"/>
  <c r="AG1650" i="14"/>
  <c r="C1651" i="14"/>
  <c r="M1651" i="14"/>
  <c r="N1651" i="14"/>
  <c r="O1651" i="14"/>
  <c r="P1651" i="14"/>
  <c r="Q1651" i="14"/>
  <c r="R1651" i="14"/>
  <c r="S1651" i="14"/>
  <c r="U1651" i="14"/>
  <c r="V1651" i="14"/>
  <c r="W1651" i="14"/>
  <c r="X1651" i="14"/>
  <c r="Y1651" i="14"/>
  <c r="Z1651" i="14"/>
  <c r="AB1651" i="14"/>
  <c r="AC1651" i="14"/>
  <c r="AE1651" i="14"/>
  <c r="AF1651" i="14"/>
  <c r="AG1651" i="14"/>
  <c r="C1652" i="14"/>
  <c r="M1652" i="14"/>
  <c r="N1652" i="14"/>
  <c r="O1652" i="14"/>
  <c r="P1652" i="14"/>
  <c r="Q1652" i="14"/>
  <c r="R1652" i="14"/>
  <c r="S1652" i="14"/>
  <c r="U1652" i="14"/>
  <c r="V1652" i="14"/>
  <c r="W1652" i="14"/>
  <c r="X1652" i="14"/>
  <c r="Y1652" i="14"/>
  <c r="Z1652" i="14"/>
  <c r="AB1652" i="14"/>
  <c r="AC1652" i="14"/>
  <c r="AE1652" i="14"/>
  <c r="AF1652" i="14"/>
  <c r="AG1652" i="14"/>
  <c r="C1653" i="14"/>
  <c r="M1653" i="14"/>
  <c r="N1653" i="14"/>
  <c r="O1653" i="14"/>
  <c r="P1653" i="14"/>
  <c r="Q1653" i="14"/>
  <c r="R1653" i="14"/>
  <c r="S1653" i="14"/>
  <c r="U1653" i="14"/>
  <c r="V1653" i="14"/>
  <c r="W1653" i="14"/>
  <c r="X1653" i="14"/>
  <c r="Y1653" i="14"/>
  <c r="Z1653" i="14"/>
  <c r="AB1653" i="14"/>
  <c r="AC1653" i="14"/>
  <c r="AE1653" i="14"/>
  <c r="AF1653" i="14"/>
  <c r="AG1653" i="14"/>
  <c r="C1654" i="14"/>
  <c r="M1654" i="14"/>
  <c r="N1654" i="14"/>
  <c r="O1654" i="14"/>
  <c r="P1654" i="14"/>
  <c r="Q1654" i="14"/>
  <c r="R1654" i="14"/>
  <c r="S1654" i="14"/>
  <c r="U1654" i="14"/>
  <c r="V1654" i="14"/>
  <c r="W1654" i="14"/>
  <c r="X1654" i="14"/>
  <c r="Y1654" i="14"/>
  <c r="Z1654" i="14"/>
  <c r="AB1654" i="14"/>
  <c r="AC1654" i="14"/>
  <c r="AE1654" i="14"/>
  <c r="AF1654" i="14"/>
  <c r="AG1654" i="14"/>
  <c r="C1655" i="14"/>
  <c r="M1655" i="14"/>
  <c r="N1655" i="14"/>
  <c r="O1655" i="14"/>
  <c r="P1655" i="14"/>
  <c r="Q1655" i="14"/>
  <c r="R1655" i="14"/>
  <c r="S1655" i="14"/>
  <c r="U1655" i="14"/>
  <c r="V1655" i="14"/>
  <c r="W1655" i="14"/>
  <c r="X1655" i="14"/>
  <c r="Y1655" i="14"/>
  <c r="Z1655" i="14"/>
  <c r="AB1655" i="14"/>
  <c r="AC1655" i="14"/>
  <c r="AE1655" i="14"/>
  <c r="AF1655" i="14"/>
  <c r="AG1655" i="14"/>
  <c r="C1656" i="14"/>
  <c r="M1656" i="14"/>
  <c r="N1656" i="14"/>
  <c r="O1656" i="14"/>
  <c r="P1656" i="14"/>
  <c r="Q1656" i="14"/>
  <c r="R1656" i="14"/>
  <c r="S1656" i="14"/>
  <c r="U1656" i="14"/>
  <c r="V1656" i="14"/>
  <c r="W1656" i="14"/>
  <c r="X1656" i="14"/>
  <c r="Y1656" i="14"/>
  <c r="Z1656" i="14"/>
  <c r="AB1656" i="14"/>
  <c r="AC1656" i="14"/>
  <c r="AE1656" i="14"/>
  <c r="AF1656" i="14"/>
  <c r="AG1656" i="14"/>
  <c r="C1657" i="14"/>
  <c r="M1657" i="14"/>
  <c r="N1657" i="14"/>
  <c r="O1657" i="14"/>
  <c r="P1657" i="14"/>
  <c r="Q1657" i="14"/>
  <c r="R1657" i="14"/>
  <c r="S1657" i="14"/>
  <c r="U1657" i="14"/>
  <c r="V1657" i="14"/>
  <c r="W1657" i="14"/>
  <c r="X1657" i="14"/>
  <c r="Y1657" i="14"/>
  <c r="Z1657" i="14"/>
  <c r="AB1657" i="14"/>
  <c r="AC1657" i="14"/>
  <c r="AE1657" i="14"/>
  <c r="AF1657" i="14"/>
  <c r="AG1657" i="14"/>
  <c r="M1658" i="14"/>
  <c r="N1658" i="14"/>
  <c r="O1658" i="14"/>
  <c r="P1658" i="14"/>
  <c r="Q1658" i="14"/>
  <c r="R1658" i="14"/>
  <c r="S1658" i="14"/>
  <c r="U1658" i="14"/>
  <c r="V1658" i="14"/>
  <c r="W1658" i="14"/>
  <c r="X1658" i="14"/>
  <c r="Y1658" i="14"/>
  <c r="Z1658" i="14"/>
  <c r="AB1658" i="14"/>
  <c r="AC1658" i="14"/>
  <c r="AE1658" i="14"/>
  <c r="AF1658" i="14"/>
  <c r="AG1658" i="14"/>
  <c r="M1659" i="14"/>
  <c r="N1659" i="14"/>
  <c r="O1659" i="14"/>
  <c r="P1659" i="14"/>
  <c r="Q1659" i="14"/>
  <c r="R1659" i="14"/>
  <c r="S1659" i="14"/>
  <c r="U1659" i="14"/>
  <c r="V1659" i="14"/>
  <c r="W1659" i="14"/>
  <c r="X1659" i="14"/>
  <c r="Y1659" i="14"/>
  <c r="Z1659" i="14"/>
  <c r="AB1659" i="14"/>
  <c r="AC1659" i="14"/>
  <c r="AE1659" i="14"/>
  <c r="AF1659" i="14"/>
  <c r="AG1659" i="14"/>
  <c r="M1660" i="14"/>
  <c r="N1660" i="14"/>
  <c r="O1660" i="14"/>
  <c r="P1660" i="14"/>
  <c r="Q1660" i="14"/>
  <c r="R1660" i="14"/>
  <c r="S1660" i="14"/>
  <c r="U1660" i="14"/>
  <c r="V1660" i="14"/>
  <c r="W1660" i="14"/>
  <c r="X1660" i="14"/>
  <c r="Y1660" i="14"/>
  <c r="Z1660" i="14"/>
  <c r="AB1660" i="14"/>
  <c r="AC1660" i="14"/>
  <c r="AE1660" i="14"/>
  <c r="AF1660" i="14"/>
  <c r="AG1660" i="14"/>
  <c r="M1661" i="14"/>
  <c r="N1661" i="14"/>
  <c r="O1661" i="14"/>
  <c r="P1661" i="14"/>
  <c r="Q1661" i="14"/>
  <c r="R1661" i="14"/>
  <c r="S1661" i="14"/>
  <c r="U1661" i="14"/>
  <c r="V1661" i="14"/>
  <c r="W1661" i="14"/>
  <c r="X1661" i="14"/>
  <c r="Y1661" i="14"/>
  <c r="Z1661" i="14"/>
  <c r="AB1661" i="14"/>
  <c r="AC1661" i="14"/>
  <c r="AE1661" i="14"/>
  <c r="AF1661" i="14"/>
  <c r="AG1661" i="14"/>
  <c r="M1662" i="14"/>
  <c r="N1662" i="14"/>
  <c r="O1662" i="14"/>
  <c r="P1662" i="14"/>
  <c r="Q1662" i="14"/>
  <c r="R1662" i="14"/>
  <c r="S1662" i="14"/>
  <c r="U1662" i="14"/>
  <c r="V1662" i="14"/>
  <c r="W1662" i="14"/>
  <c r="X1662" i="14"/>
  <c r="Y1662" i="14"/>
  <c r="Z1662" i="14"/>
  <c r="AB1662" i="14"/>
  <c r="AC1662" i="14"/>
  <c r="AE1662" i="14"/>
  <c r="AF1662" i="14"/>
  <c r="AG1662" i="14"/>
  <c r="M1663" i="14"/>
  <c r="N1663" i="14"/>
  <c r="O1663" i="14"/>
  <c r="P1663" i="14"/>
  <c r="Q1663" i="14"/>
  <c r="R1663" i="14"/>
  <c r="S1663" i="14"/>
  <c r="U1663" i="14"/>
  <c r="V1663" i="14"/>
  <c r="W1663" i="14"/>
  <c r="X1663" i="14"/>
  <c r="Y1663" i="14"/>
  <c r="Z1663" i="14"/>
  <c r="AB1663" i="14"/>
  <c r="AC1663" i="14"/>
  <c r="AE1663" i="14"/>
  <c r="AF1663" i="14"/>
  <c r="AG1663" i="14"/>
  <c r="M1664" i="14"/>
  <c r="N1664" i="14"/>
  <c r="O1664" i="14"/>
  <c r="P1664" i="14"/>
  <c r="Q1664" i="14"/>
  <c r="R1664" i="14"/>
  <c r="S1664" i="14"/>
  <c r="U1664" i="14"/>
  <c r="V1664" i="14"/>
  <c r="W1664" i="14"/>
  <c r="X1664" i="14"/>
  <c r="Y1664" i="14"/>
  <c r="Z1664" i="14"/>
  <c r="AB1664" i="14"/>
  <c r="AC1664" i="14"/>
  <c r="AE1664" i="14"/>
  <c r="AF1664" i="14"/>
  <c r="AG1664" i="14"/>
  <c r="M1665" i="14"/>
  <c r="N1665" i="14"/>
  <c r="O1665" i="14"/>
  <c r="P1665" i="14"/>
  <c r="Q1665" i="14"/>
  <c r="R1665" i="14"/>
  <c r="S1665" i="14"/>
  <c r="U1665" i="14"/>
  <c r="V1665" i="14"/>
  <c r="W1665" i="14"/>
  <c r="X1665" i="14"/>
  <c r="Y1665" i="14"/>
  <c r="Z1665" i="14"/>
  <c r="AB1665" i="14"/>
  <c r="AC1665" i="14"/>
  <c r="AE1665" i="14"/>
  <c r="AF1665" i="14"/>
  <c r="AG1665" i="14"/>
  <c r="M1666" i="14"/>
  <c r="N1666" i="14"/>
  <c r="O1666" i="14"/>
  <c r="P1666" i="14"/>
  <c r="Q1666" i="14"/>
  <c r="R1666" i="14"/>
  <c r="S1666" i="14"/>
  <c r="U1666" i="14"/>
  <c r="V1666" i="14"/>
  <c r="W1666" i="14"/>
  <c r="X1666" i="14"/>
  <c r="Y1666" i="14"/>
  <c r="Z1666" i="14"/>
  <c r="AB1666" i="14"/>
  <c r="AC1666" i="14"/>
  <c r="AE1666" i="14"/>
  <c r="AF1666" i="14"/>
  <c r="AG1666" i="14"/>
  <c r="M1667" i="14"/>
  <c r="N1667" i="14"/>
  <c r="O1667" i="14"/>
  <c r="P1667" i="14"/>
  <c r="Q1667" i="14"/>
  <c r="R1667" i="14"/>
  <c r="S1667" i="14"/>
  <c r="U1667" i="14"/>
  <c r="V1667" i="14"/>
  <c r="W1667" i="14"/>
  <c r="X1667" i="14"/>
  <c r="Y1667" i="14"/>
  <c r="Z1667" i="14"/>
  <c r="AB1667" i="14"/>
  <c r="AC1667" i="14"/>
  <c r="AE1667" i="14"/>
  <c r="AF1667" i="14"/>
  <c r="AG1667" i="14"/>
  <c r="M1668" i="14"/>
  <c r="N1668" i="14"/>
  <c r="O1668" i="14"/>
  <c r="P1668" i="14"/>
  <c r="Q1668" i="14"/>
  <c r="R1668" i="14"/>
  <c r="S1668" i="14"/>
  <c r="U1668" i="14"/>
  <c r="V1668" i="14"/>
  <c r="W1668" i="14"/>
  <c r="X1668" i="14"/>
  <c r="Y1668" i="14"/>
  <c r="Z1668" i="14"/>
  <c r="AB1668" i="14"/>
  <c r="AC1668" i="14"/>
  <c r="AE1668" i="14"/>
  <c r="AF1668" i="14"/>
  <c r="AG1668" i="14"/>
  <c r="M1669" i="14"/>
  <c r="N1669" i="14"/>
  <c r="O1669" i="14"/>
  <c r="P1669" i="14"/>
  <c r="Q1669" i="14"/>
  <c r="R1669" i="14"/>
  <c r="S1669" i="14"/>
  <c r="U1669" i="14"/>
  <c r="V1669" i="14"/>
  <c r="W1669" i="14"/>
  <c r="X1669" i="14"/>
  <c r="Y1669" i="14"/>
  <c r="Z1669" i="14"/>
  <c r="AB1669" i="14"/>
  <c r="AC1669" i="14"/>
  <c r="AE1669" i="14"/>
  <c r="AF1669" i="14"/>
  <c r="AG1669" i="14"/>
  <c r="M1670" i="14"/>
  <c r="N1670" i="14"/>
  <c r="O1670" i="14"/>
  <c r="P1670" i="14"/>
  <c r="Q1670" i="14"/>
  <c r="R1670" i="14"/>
  <c r="S1670" i="14"/>
  <c r="U1670" i="14"/>
  <c r="V1670" i="14"/>
  <c r="W1670" i="14"/>
  <c r="X1670" i="14"/>
  <c r="Y1670" i="14"/>
  <c r="Z1670" i="14"/>
  <c r="AB1670" i="14"/>
  <c r="AC1670" i="14"/>
  <c r="AE1670" i="14"/>
  <c r="AF1670" i="14"/>
  <c r="AG1670" i="14"/>
  <c r="M1671" i="14"/>
  <c r="N1671" i="14"/>
  <c r="O1671" i="14"/>
  <c r="P1671" i="14"/>
  <c r="Q1671" i="14"/>
  <c r="R1671" i="14"/>
  <c r="S1671" i="14"/>
  <c r="U1671" i="14"/>
  <c r="V1671" i="14"/>
  <c r="W1671" i="14"/>
  <c r="X1671" i="14"/>
  <c r="Y1671" i="14"/>
  <c r="Z1671" i="14"/>
  <c r="AB1671" i="14"/>
  <c r="AC1671" i="14"/>
  <c r="AE1671" i="14"/>
  <c r="AF1671" i="14"/>
  <c r="AG1671" i="14"/>
  <c r="M1672" i="14"/>
  <c r="N1672" i="14"/>
  <c r="O1672" i="14"/>
  <c r="P1672" i="14"/>
  <c r="Q1672" i="14"/>
  <c r="R1672" i="14"/>
  <c r="S1672" i="14"/>
  <c r="U1672" i="14"/>
  <c r="V1672" i="14"/>
  <c r="W1672" i="14"/>
  <c r="X1672" i="14"/>
  <c r="Y1672" i="14"/>
  <c r="Z1672" i="14"/>
  <c r="AB1672" i="14"/>
  <c r="AC1672" i="14"/>
  <c r="AE1672" i="14"/>
  <c r="AF1672" i="14"/>
  <c r="AG1672" i="14"/>
  <c r="M1673" i="14"/>
  <c r="N1673" i="14"/>
  <c r="O1673" i="14"/>
  <c r="P1673" i="14"/>
  <c r="Q1673" i="14"/>
  <c r="R1673" i="14"/>
  <c r="S1673" i="14"/>
  <c r="U1673" i="14"/>
  <c r="V1673" i="14"/>
  <c r="W1673" i="14"/>
  <c r="X1673" i="14"/>
  <c r="Y1673" i="14"/>
  <c r="Z1673" i="14"/>
  <c r="AB1673" i="14"/>
  <c r="AC1673" i="14"/>
  <c r="AE1673" i="14"/>
  <c r="AF1673" i="14"/>
  <c r="AG1673" i="14"/>
  <c r="M1674" i="14"/>
  <c r="N1674" i="14"/>
  <c r="O1674" i="14"/>
  <c r="P1674" i="14"/>
  <c r="Q1674" i="14"/>
  <c r="R1674" i="14"/>
  <c r="S1674" i="14"/>
  <c r="U1674" i="14"/>
  <c r="V1674" i="14"/>
  <c r="W1674" i="14"/>
  <c r="X1674" i="14"/>
  <c r="Y1674" i="14"/>
  <c r="Z1674" i="14"/>
  <c r="AB1674" i="14"/>
  <c r="AC1674" i="14"/>
  <c r="AE1674" i="14"/>
  <c r="AF1674" i="14"/>
  <c r="AG1674" i="14"/>
  <c r="M1675" i="14"/>
  <c r="N1675" i="14"/>
  <c r="O1675" i="14"/>
  <c r="P1675" i="14"/>
  <c r="Q1675" i="14"/>
  <c r="R1675" i="14"/>
  <c r="S1675" i="14"/>
  <c r="U1675" i="14"/>
  <c r="V1675" i="14"/>
  <c r="W1675" i="14"/>
  <c r="X1675" i="14"/>
  <c r="Y1675" i="14"/>
  <c r="Z1675" i="14"/>
  <c r="AB1675" i="14"/>
  <c r="AC1675" i="14"/>
  <c r="AE1675" i="14"/>
  <c r="AF1675" i="14"/>
  <c r="AG1675" i="14"/>
  <c r="M1676" i="14"/>
  <c r="N1676" i="14"/>
  <c r="O1676" i="14"/>
  <c r="P1676" i="14"/>
  <c r="Q1676" i="14"/>
  <c r="R1676" i="14"/>
  <c r="S1676" i="14"/>
  <c r="U1676" i="14"/>
  <c r="V1676" i="14"/>
  <c r="W1676" i="14"/>
  <c r="X1676" i="14"/>
  <c r="Y1676" i="14"/>
  <c r="Z1676" i="14"/>
  <c r="AB1676" i="14"/>
  <c r="AC1676" i="14"/>
  <c r="AE1676" i="14"/>
  <c r="AF1676" i="14"/>
  <c r="AG1676" i="14"/>
  <c r="M1677" i="14"/>
  <c r="N1677" i="14"/>
  <c r="O1677" i="14"/>
  <c r="P1677" i="14"/>
  <c r="Q1677" i="14"/>
  <c r="R1677" i="14"/>
  <c r="S1677" i="14"/>
  <c r="U1677" i="14"/>
  <c r="V1677" i="14"/>
  <c r="W1677" i="14"/>
  <c r="X1677" i="14"/>
  <c r="Y1677" i="14"/>
  <c r="Z1677" i="14"/>
  <c r="AB1677" i="14"/>
  <c r="AC1677" i="14"/>
  <c r="AE1677" i="14"/>
  <c r="AF1677" i="14"/>
  <c r="AG1677" i="14"/>
  <c r="M1678" i="14"/>
  <c r="N1678" i="14"/>
  <c r="O1678" i="14"/>
  <c r="P1678" i="14"/>
  <c r="Q1678" i="14"/>
  <c r="R1678" i="14"/>
  <c r="S1678" i="14"/>
  <c r="U1678" i="14"/>
  <c r="V1678" i="14"/>
  <c r="W1678" i="14"/>
  <c r="X1678" i="14"/>
  <c r="Y1678" i="14"/>
  <c r="Z1678" i="14"/>
  <c r="AB1678" i="14"/>
  <c r="AC1678" i="14"/>
  <c r="AE1678" i="14"/>
  <c r="AF1678" i="14"/>
  <c r="AG1678" i="14"/>
  <c r="M1679" i="14"/>
  <c r="N1679" i="14"/>
  <c r="O1679" i="14"/>
  <c r="P1679" i="14"/>
  <c r="Q1679" i="14"/>
  <c r="R1679" i="14"/>
  <c r="S1679" i="14"/>
  <c r="U1679" i="14"/>
  <c r="V1679" i="14"/>
  <c r="W1679" i="14"/>
  <c r="X1679" i="14"/>
  <c r="Y1679" i="14"/>
  <c r="Z1679" i="14"/>
  <c r="AB1679" i="14"/>
  <c r="AC1679" i="14"/>
  <c r="AE1679" i="14"/>
  <c r="AF1679" i="14"/>
  <c r="AG1679" i="14"/>
  <c r="M1680" i="14"/>
  <c r="N1680" i="14"/>
  <c r="O1680" i="14"/>
  <c r="P1680" i="14"/>
  <c r="Q1680" i="14"/>
  <c r="R1680" i="14"/>
  <c r="S1680" i="14"/>
  <c r="U1680" i="14"/>
  <c r="V1680" i="14"/>
  <c r="W1680" i="14"/>
  <c r="X1680" i="14"/>
  <c r="Y1680" i="14"/>
  <c r="Z1680" i="14"/>
  <c r="AB1680" i="14"/>
  <c r="AC1680" i="14"/>
  <c r="AE1680" i="14"/>
  <c r="AF1680" i="14"/>
  <c r="AG1680" i="14"/>
  <c r="M1681" i="14"/>
  <c r="N1681" i="14"/>
  <c r="O1681" i="14"/>
  <c r="P1681" i="14"/>
  <c r="Q1681" i="14"/>
  <c r="R1681" i="14"/>
  <c r="S1681" i="14"/>
  <c r="U1681" i="14"/>
  <c r="V1681" i="14"/>
  <c r="W1681" i="14"/>
  <c r="X1681" i="14"/>
  <c r="Y1681" i="14"/>
  <c r="Z1681" i="14"/>
  <c r="AB1681" i="14"/>
  <c r="AC1681" i="14"/>
  <c r="AE1681" i="14"/>
  <c r="AF1681" i="14"/>
  <c r="AG1681" i="14"/>
  <c r="M1682" i="14"/>
  <c r="N1682" i="14"/>
  <c r="O1682" i="14"/>
  <c r="P1682" i="14"/>
  <c r="Q1682" i="14"/>
  <c r="R1682" i="14"/>
  <c r="S1682" i="14"/>
  <c r="U1682" i="14"/>
  <c r="V1682" i="14"/>
  <c r="W1682" i="14"/>
  <c r="X1682" i="14"/>
  <c r="Y1682" i="14"/>
  <c r="Z1682" i="14"/>
  <c r="AB1682" i="14"/>
  <c r="AC1682" i="14"/>
  <c r="AE1682" i="14"/>
  <c r="AF1682" i="14"/>
  <c r="AG1682" i="14"/>
  <c r="D1683" i="14"/>
  <c r="I1683" i="14"/>
  <c r="N1683" i="14"/>
  <c r="O1683" i="14"/>
  <c r="P1683" i="14"/>
  <c r="Q1683" i="14"/>
  <c r="R1683" i="14"/>
  <c r="S1683" i="14"/>
  <c r="U1683" i="14"/>
  <c r="V1683" i="14"/>
  <c r="W1683" i="14"/>
  <c r="X1683" i="14"/>
  <c r="Y1683" i="14"/>
  <c r="Z1683" i="14"/>
  <c r="AE1683" i="14"/>
  <c r="AF1683" i="14"/>
  <c r="AG1683" i="14"/>
  <c r="AE1684" i="14"/>
  <c r="AF1684" i="14"/>
  <c r="AG1684" i="14"/>
  <c r="C1685" i="14"/>
  <c r="N1685" i="14"/>
  <c r="O1685" i="14"/>
  <c r="P1685" i="14"/>
  <c r="Q1685" i="14"/>
  <c r="R1685" i="14"/>
  <c r="S1685" i="14"/>
  <c r="U1685" i="14"/>
  <c r="V1685" i="14"/>
  <c r="W1685" i="14"/>
  <c r="X1685" i="14"/>
  <c r="Y1685" i="14"/>
  <c r="Z1685" i="14"/>
  <c r="AB1685" i="14"/>
  <c r="AC1685" i="14"/>
  <c r="AE1685" i="14"/>
  <c r="AF1685" i="14"/>
  <c r="AG1685" i="14"/>
  <c r="C1686" i="14"/>
  <c r="M1686" i="14"/>
  <c r="N1686" i="14"/>
  <c r="O1686" i="14"/>
  <c r="P1686" i="14"/>
  <c r="Q1686" i="14"/>
  <c r="R1686" i="14"/>
  <c r="S1686" i="14"/>
  <c r="U1686" i="14"/>
  <c r="V1686" i="14"/>
  <c r="W1686" i="14"/>
  <c r="X1686" i="14"/>
  <c r="Y1686" i="14"/>
  <c r="Z1686" i="14"/>
  <c r="AB1686" i="14"/>
  <c r="AC1686" i="14"/>
  <c r="AE1686" i="14"/>
  <c r="AF1686" i="14"/>
  <c r="AG1686" i="14"/>
  <c r="C1687" i="14"/>
  <c r="M1687" i="14"/>
  <c r="N1687" i="14"/>
  <c r="O1687" i="14"/>
  <c r="P1687" i="14"/>
  <c r="Q1687" i="14"/>
  <c r="R1687" i="14"/>
  <c r="S1687" i="14"/>
  <c r="U1687" i="14"/>
  <c r="V1687" i="14"/>
  <c r="W1687" i="14"/>
  <c r="X1687" i="14"/>
  <c r="Y1687" i="14"/>
  <c r="Z1687" i="14"/>
  <c r="AB1687" i="14"/>
  <c r="AC1687" i="14"/>
  <c r="AE1687" i="14"/>
  <c r="AF1687" i="14"/>
  <c r="AG1687" i="14"/>
  <c r="C1688" i="14"/>
  <c r="M1688" i="14"/>
  <c r="N1688" i="14"/>
  <c r="O1688" i="14"/>
  <c r="P1688" i="14"/>
  <c r="Q1688" i="14"/>
  <c r="R1688" i="14"/>
  <c r="S1688" i="14"/>
  <c r="U1688" i="14"/>
  <c r="V1688" i="14"/>
  <c r="W1688" i="14"/>
  <c r="X1688" i="14"/>
  <c r="Y1688" i="14"/>
  <c r="Z1688" i="14"/>
  <c r="AB1688" i="14"/>
  <c r="AC1688" i="14"/>
  <c r="AE1688" i="14"/>
  <c r="AF1688" i="14"/>
  <c r="AG1688" i="14"/>
  <c r="C1689" i="14"/>
  <c r="M1689" i="14"/>
  <c r="N1689" i="14"/>
  <c r="O1689" i="14"/>
  <c r="P1689" i="14"/>
  <c r="Q1689" i="14"/>
  <c r="R1689" i="14"/>
  <c r="S1689" i="14"/>
  <c r="U1689" i="14"/>
  <c r="V1689" i="14"/>
  <c r="W1689" i="14"/>
  <c r="X1689" i="14"/>
  <c r="Y1689" i="14"/>
  <c r="Z1689" i="14"/>
  <c r="AB1689" i="14"/>
  <c r="AC1689" i="14"/>
  <c r="AE1689" i="14"/>
  <c r="AF1689" i="14"/>
  <c r="AG1689" i="14"/>
  <c r="C1690" i="14"/>
  <c r="M1690" i="14"/>
  <c r="N1690" i="14"/>
  <c r="O1690" i="14"/>
  <c r="P1690" i="14"/>
  <c r="Q1690" i="14"/>
  <c r="R1690" i="14"/>
  <c r="S1690" i="14"/>
  <c r="U1690" i="14"/>
  <c r="V1690" i="14"/>
  <c r="W1690" i="14"/>
  <c r="X1690" i="14"/>
  <c r="Y1690" i="14"/>
  <c r="Z1690" i="14"/>
  <c r="AB1690" i="14"/>
  <c r="AC1690" i="14"/>
  <c r="AE1690" i="14"/>
  <c r="AF1690" i="14"/>
  <c r="AG1690" i="14"/>
  <c r="C1691" i="14"/>
  <c r="M1691" i="14"/>
  <c r="N1691" i="14"/>
  <c r="O1691" i="14"/>
  <c r="P1691" i="14"/>
  <c r="Q1691" i="14"/>
  <c r="R1691" i="14"/>
  <c r="S1691" i="14"/>
  <c r="U1691" i="14"/>
  <c r="V1691" i="14"/>
  <c r="W1691" i="14"/>
  <c r="X1691" i="14"/>
  <c r="Y1691" i="14"/>
  <c r="Z1691" i="14"/>
  <c r="AB1691" i="14"/>
  <c r="AC1691" i="14"/>
  <c r="AE1691" i="14"/>
  <c r="AF1691" i="14"/>
  <c r="AG1691" i="14"/>
  <c r="C1692" i="14"/>
  <c r="M1692" i="14"/>
  <c r="N1692" i="14"/>
  <c r="O1692" i="14"/>
  <c r="P1692" i="14"/>
  <c r="Q1692" i="14"/>
  <c r="R1692" i="14"/>
  <c r="S1692" i="14"/>
  <c r="U1692" i="14"/>
  <c r="V1692" i="14"/>
  <c r="W1692" i="14"/>
  <c r="X1692" i="14"/>
  <c r="Y1692" i="14"/>
  <c r="Z1692" i="14"/>
  <c r="AB1692" i="14"/>
  <c r="AC1692" i="14"/>
  <c r="AE1692" i="14"/>
  <c r="AF1692" i="14"/>
  <c r="AG1692" i="14"/>
  <c r="C1693" i="14"/>
  <c r="M1693" i="14"/>
  <c r="N1693" i="14"/>
  <c r="O1693" i="14"/>
  <c r="P1693" i="14"/>
  <c r="Q1693" i="14"/>
  <c r="R1693" i="14"/>
  <c r="S1693" i="14"/>
  <c r="U1693" i="14"/>
  <c r="V1693" i="14"/>
  <c r="W1693" i="14"/>
  <c r="X1693" i="14"/>
  <c r="Y1693" i="14"/>
  <c r="Z1693" i="14"/>
  <c r="AB1693" i="14"/>
  <c r="AC1693" i="14"/>
  <c r="AE1693" i="14"/>
  <c r="AF1693" i="14"/>
  <c r="AG1693" i="14"/>
  <c r="C1694" i="14"/>
  <c r="M1694" i="14"/>
  <c r="N1694" i="14"/>
  <c r="O1694" i="14"/>
  <c r="P1694" i="14"/>
  <c r="Q1694" i="14"/>
  <c r="R1694" i="14"/>
  <c r="S1694" i="14"/>
  <c r="U1694" i="14"/>
  <c r="V1694" i="14"/>
  <c r="W1694" i="14"/>
  <c r="X1694" i="14"/>
  <c r="Y1694" i="14"/>
  <c r="Z1694" i="14"/>
  <c r="AB1694" i="14"/>
  <c r="AC1694" i="14"/>
  <c r="AE1694" i="14"/>
  <c r="AF1694" i="14"/>
  <c r="AG1694" i="14"/>
  <c r="C1695" i="14"/>
  <c r="M1695" i="14"/>
  <c r="N1695" i="14"/>
  <c r="O1695" i="14"/>
  <c r="P1695" i="14"/>
  <c r="Q1695" i="14"/>
  <c r="R1695" i="14"/>
  <c r="S1695" i="14"/>
  <c r="U1695" i="14"/>
  <c r="V1695" i="14"/>
  <c r="W1695" i="14"/>
  <c r="X1695" i="14"/>
  <c r="Y1695" i="14"/>
  <c r="Z1695" i="14"/>
  <c r="AB1695" i="14"/>
  <c r="AC1695" i="14"/>
  <c r="AE1695" i="14"/>
  <c r="AF1695" i="14"/>
  <c r="AG1695" i="14"/>
  <c r="M1696" i="14"/>
  <c r="N1696" i="14"/>
  <c r="O1696" i="14"/>
  <c r="P1696" i="14"/>
  <c r="Q1696" i="14"/>
  <c r="R1696" i="14"/>
  <c r="S1696" i="14"/>
  <c r="U1696" i="14"/>
  <c r="V1696" i="14"/>
  <c r="W1696" i="14"/>
  <c r="X1696" i="14"/>
  <c r="Y1696" i="14"/>
  <c r="Z1696" i="14"/>
  <c r="AB1696" i="14"/>
  <c r="AC1696" i="14"/>
  <c r="AE1696" i="14"/>
  <c r="AF1696" i="14"/>
  <c r="AG1696" i="14"/>
  <c r="M1697" i="14"/>
  <c r="N1697" i="14"/>
  <c r="O1697" i="14"/>
  <c r="P1697" i="14"/>
  <c r="Q1697" i="14"/>
  <c r="R1697" i="14"/>
  <c r="S1697" i="14"/>
  <c r="U1697" i="14"/>
  <c r="V1697" i="14"/>
  <c r="W1697" i="14"/>
  <c r="X1697" i="14"/>
  <c r="Y1697" i="14"/>
  <c r="Z1697" i="14"/>
  <c r="AB1697" i="14"/>
  <c r="AC1697" i="14"/>
  <c r="AE1697" i="14"/>
  <c r="AF1697" i="14"/>
  <c r="AG1697" i="14"/>
  <c r="M1698" i="14"/>
  <c r="N1698" i="14"/>
  <c r="O1698" i="14"/>
  <c r="P1698" i="14"/>
  <c r="Q1698" i="14"/>
  <c r="R1698" i="14"/>
  <c r="S1698" i="14"/>
  <c r="U1698" i="14"/>
  <c r="V1698" i="14"/>
  <c r="W1698" i="14"/>
  <c r="X1698" i="14"/>
  <c r="Y1698" i="14"/>
  <c r="Z1698" i="14"/>
  <c r="AB1698" i="14"/>
  <c r="AC1698" i="14"/>
  <c r="AE1698" i="14"/>
  <c r="AF1698" i="14"/>
  <c r="AG1698" i="14"/>
  <c r="M1699" i="14"/>
  <c r="N1699" i="14"/>
  <c r="O1699" i="14"/>
  <c r="P1699" i="14"/>
  <c r="Q1699" i="14"/>
  <c r="R1699" i="14"/>
  <c r="S1699" i="14"/>
  <c r="U1699" i="14"/>
  <c r="V1699" i="14"/>
  <c r="W1699" i="14"/>
  <c r="X1699" i="14"/>
  <c r="Y1699" i="14"/>
  <c r="Z1699" i="14"/>
  <c r="AB1699" i="14"/>
  <c r="AC1699" i="14"/>
  <c r="AE1699" i="14"/>
  <c r="AF1699" i="14"/>
  <c r="AG1699" i="14"/>
  <c r="M1700" i="14"/>
  <c r="N1700" i="14"/>
  <c r="O1700" i="14"/>
  <c r="P1700" i="14"/>
  <c r="Q1700" i="14"/>
  <c r="R1700" i="14"/>
  <c r="S1700" i="14"/>
  <c r="U1700" i="14"/>
  <c r="V1700" i="14"/>
  <c r="W1700" i="14"/>
  <c r="X1700" i="14"/>
  <c r="Y1700" i="14"/>
  <c r="Z1700" i="14"/>
  <c r="AB1700" i="14"/>
  <c r="AC1700" i="14"/>
  <c r="AE1700" i="14"/>
  <c r="AF1700" i="14"/>
  <c r="AG1700" i="14"/>
  <c r="M1701" i="14"/>
  <c r="N1701" i="14"/>
  <c r="O1701" i="14"/>
  <c r="P1701" i="14"/>
  <c r="Q1701" i="14"/>
  <c r="R1701" i="14"/>
  <c r="S1701" i="14"/>
  <c r="U1701" i="14"/>
  <c r="V1701" i="14"/>
  <c r="W1701" i="14"/>
  <c r="X1701" i="14"/>
  <c r="Y1701" i="14"/>
  <c r="Z1701" i="14"/>
  <c r="AB1701" i="14"/>
  <c r="AC1701" i="14"/>
  <c r="AE1701" i="14"/>
  <c r="AF1701" i="14"/>
  <c r="AG1701" i="14"/>
  <c r="M1702" i="14"/>
  <c r="N1702" i="14"/>
  <c r="O1702" i="14"/>
  <c r="P1702" i="14"/>
  <c r="Q1702" i="14"/>
  <c r="R1702" i="14"/>
  <c r="S1702" i="14"/>
  <c r="U1702" i="14"/>
  <c r="V1702" i="14"/>
  <c r="W1702" i="14"/>
  <c r="X1702" i="14"/>
  <c r="Y1702" i="14"/>
  <c r="Z1702" i="14"/>
  <c r="AB1702" i="14"/>
  <c r="AC1702" i="14"/>
  <c r="AE1702" i="14"/>
  <c r="AF1702" i="14"/>
  <c r="AG1702" i="14"/>
  <c r="M1703" i="14"/>
  <c r="N1703" i="14"/>
  <c r="O1703" i="14"/>
  <c r="P1703" i="14"/>
  <c r="Q1703" i="14"/>
  <c r="R1703" i="14"/>
  <c r="S1703" i="14"/>
  <c r="U1703" i="14"/>
  <c r="V1703" i="14"/>
  <c r="W1703" i="14"/>
  <c r="X1703" i="14"/>
  <c r="Y1703" i="14"/>
  <c r="Z1703" i="14"/>
  <c r="AB1703" i="14"/>
  <c r="AC1703" i="14"/>
  <c r="AE1703" i="14"/>
  <c r="AF1703" i="14"/>
  <c r="AG1703" i="14"/>
  <c r="M1704" i="14"/>
  <c r="N1704" i="14"/>
  <c r="O1704" i="14"/>
  <c r="P1704" i="14"/>
  <c r="Q1704" i="14"/>
  <c r="R1704" i="14"/>
  <c r="S1704" i="14"/>
  <c r="U1704" i="14"/>
  <c r="V1704" i="14"/>
  <c r="W1704" i="14"/>
  <c r="X1704" i="14"/>
  <c r="Y1704" i="14"/>
  <c r="Z1704" i="14"/>
  <c r="AB1704" i="14"/>
  <c r="AC1704" i="14"/>
  <c r="AE1704" i="14"/>
  <c r="AF1704" i="14"/>
  <c r="AG1704" i="14"/>
  <c r="M1705" i="14"/>
  <c r="N1705" i="14"/>
  <c r="O1705" i="14"/>
  <c r="P1705" i="14"/>
  <c r="Q1705" i="14"/>
  <c r="R1705" i="14"/>
  <c r="S1705" i="14"/>
  <c r="U1705" i="14"/>
  <c r="V1705" i="14"/>
  <c r="W1705" i="14"/>
  <c r="X1705" i="14"/>
  <c r="Y1705" i="14"/>
  <c r="Z1705" i="14"/>
  <c r="AB1705" i="14"/>
  <c r="AC1705" i="14"/>
  <c r="AE1705" i="14"/>
  <c r="AF1705" i="14"/>
  <c r="AG1705" i="14"/>
  <c r="M1706" i="14"/>
  <c r="N1706" i="14"/>
  <c r="O1706" i="14"/>
  <c r="P1706" i="14"/>
  <c r="Q1706" i="14"/>
  <c r="R1706" i="14"/>
  <c r="S1706" i="14"/>
  <c r="U1706" i="14"/>
  <c r="V1706" i="14"/>
  <c r="W1706" i="14"/>
  <c r="X1706" i="14"/>
  <c r="Y1706" i="14"/>
  <c r="Z1706" i="14"/>
  <c r="AB1706" i="14"/>
  <c r="AC1706" i="14"/>
  <c r="AE1706" i="14"/>
  <c r="AF1706" i="14"/>
  <c r="AG1706" i="14"/>
  <c r="M1707" i="14"/>
  <c r="N1707" i="14"/>
  <c r="O1707" i="14"/>
  <c r="P1707" i="14"/>
  <c r="Q1707" i="14"/>
  <c r="R1707" i="14"/>
  <c r="S1707" i="14"/>
  <c r="U1707" i="14"/>
  <c r="V1707" i="14"/>
  <c r="W1707" i="14"/>
  <c r="X1707" i="14"/>
  <c r="Y1707" i="14"/>
  <c r="Z1707" i="14"/>
  <c r="AB1707" i="14"/>
  <c r="AC1707" i="14"/>
  <c r="AE1707" i="14"/>
  <c r="AF1707" i="14"/>
  <c r="AG1707" i="14"/>
  <c r="M1708" i="14"/>
  <c r="N1708" i="14"/>
  <c r="O1708" i="14"/>
  <c r="P1708" i="14"/>
  <c r="Q1708" i="14"/>
  <c r="R1708" i="14"/>
  <c r="S1708" i="14"/>
  <c r="U1708" i="14"/>
  <c r="V1708" i="14"/>
  <c r="W1708" i="14"/>
  <c r="X1708" i="14"/>
  <c r="Y1708" i="14"/>
  <c r="Z1708" i="14"/>
  <c r="AB1708" i="14"/>
  <c r="AC1708" i="14"/>
  <c r="AE1708" i="14"/>
  <c r="AF1708" i="14"/>
  <c r="AG1708" i="14"/>
  <c r="M1709" i="14"/>
  <c r="N1709" i="14"/>
  <c r="O1709" i="14"/>
  <c r="P1709" i="14"/>
  <c r="Q1709" i="14"/>
  <c r="R1709" i="14"/>
  <c r="S1709" i="14"/>
  <c r="U1709" i="14"/>
  <c r="V1709" i="14"/>
  <c r="W1709" i="14"/>
  <c r="X1709" i="14"/>
  <c r="Y1709" i="14"/>
  <c r="Z1709" i="14"/>
  <c r="AB1709" i="14"/>
  <c r="AC1709" i="14"/>
  <c r="AE1709" i="14"/>
  <c r="AF1709" i="14"/>
  <c r="AG1709" i="14"/>
  <c r="M1710" i="14"/>
  <c r="N1710" i="14"/>
  <c r="O1710" i="14"/>
  <c r="P1710" i="14"/>
  <c r="Q1710" i="14"/>
  <c r="R1710" i="14"/>
  <c r="S1710" i="14"/>
  <c r="U1710" i="14"/>
  <c r="V1710" i="14"/>
  <c r="W1710" i="14"/>
  <c r="X1710" i="14"/>
  <c r="Y1710" i="14"/>
  <c r="Z1710" i="14"/>
  <c r="AB1710" i="14"/>
  <c r="AC1710" i="14"/>
  <c r="AE1710" i="14"/>
  <c r="AF1710" i="14"/>
  <c r="AG1710" i="14"/>
  <c r="M1711" i="14"/>
  <c r="N1711" i="14"/>
  <c r="O1711" i="14"/>
  <c r="P1711" i="14"/>
  <c r="Q1711" i="14"/>
  <c r="R1711" i="14"/>
  <c r="S1711" i="14"/>
  <c r="U1711" i="14"/>
  <c r="V1711" i="14"/>
  <c r="W1711" i="14"/>
  <c r="X1711" i="14"/>
  <c r="Y1711" i="14"/>
  <c r="Z1711" i="14"/>
  <c r="AB1711" i="14"/>
  <c r="AC1711" i="14"/>
  <c r="AE1711" i="14"/>
  <c r="AF1711" i="14"/>
  <c r="AG1711" i="14"/>
  <c r="M1712" i="14"/>
  <c r="N1712" i="14"/>
  <c r="O1712" i="14"/>
  <c r="P1712" i="14"/>
  <c r="Q1712" i="14"/>
  <c r="R1712" i="14"/>
  <c r="S1712" i="14"/>
  <c r="U1712" i="14"/>
  <c r="V1712" i="14"/>
  <c r="W1712" i="14"/>
  <c r="X1712" i="14"/>
  <c r="Y1712" i="14"/>
  <c r="Z1712" i="14"/>
  <c r="AB1712" i="14"/>
  <c r="AC1712" i="14"/>
  <c r="AE1712" i="14"/>
  <c r="AF1712" i="14"/>
  <c r="AG1712" i="14"/>
  <c r="M1713" i="14"/>
  <c r="N1713" i="14"/>
  <c r="O1713" i="14"/>
  <c r="P1713" i="14"/>
  <c r="Q1713" i="14"/>
  <c r="R1713" i="14"/>
  <c r="S1713" i="14"/>
  <c r="U1713" i="14"/>
  <c r="V1713" i="14"/>
  <c r="W1713" i="14"/>
  <c r="X1713" i="14"/>
  <c r="Y1713" i="14"/>
  <c r="Z1713" i="14"/>
  <c r="AB1713" i="14"/>
  <c r="AC1713" i="14"/>
  <c r="AE1713" i="14"/>
  <c r="AF1713" i="14"/>
  <c r="AG1713" i="14"/>
  <c r="M1714" i="14"/>
  <c r="N1714" i="14"/>
  <c r="O1714" i="14"/>
  <c r="P1714" i="14"/>
  <c r="Q1714" i="14"/>
  <c r="R1714" i="14"/>
  <c r="S1714" i="14"/>
  <c r="U1714" i="14"/>
  <c r="V1714" i="14"/>
  <c r="W1714" i="14"/>
  <c r="X1714" i="14"/>
  <c r="Y1714" i="14"/>
  <c r="Z1714" i="14"/>
  <c r="AB1714" i="14"/>
  <c r="AC1714" i="14"/>
  <c r="AE1714" i="14"/>
  <c r="AF1714" i="14"/>
  <c r="AG1714" i="14"/>
  <c r="M1715" i="14"/>
  <c r="N1715" i="14"/>
  <c r="O1715" i="14"/>
  <c r="P1715" i="14"/>
  <c r="Q1715" i="14"/>
  <c r="R1715" i="14"/>
  <c r="S1715" i="14"/>
  <c r="U1715" i="14"/>
  <c r="V1715" i="14"/>
  <c r="W1715" i="14"/>
  <c r="X1715" i="14"/>
  <c r="Y1715" i="14"/>
  <c r="Z1715" i="14"/>
  <c r="AB1715" i="14"/>
  <c r="AC1715" i="14"/>
  <c r="AE1715" i="14"/>
  <c r="AF1715" i="14"/>
  <c r="AG1715" i="14"/>
  <c r="M1716" i="14"/>
  <c r="N1716" i="14"/>
  <c r="O1716" i="14"/>
  <c r="P1716" i="14"/>
  <c r="Q1716" i="14"/>
  <c r="R1716" i="14"/>
  <c r="S1716" i="14"/>
  <c r="U1716" i="14"/>
  <c r="V1716" i="14"/>
  <c r="W1716" i="14"/>
  <c r="X1716" i="14"/>
  <c r="Y1716" i="14"/>
  <c r="Z1716" i="14"/>
  <c r="AB1716" i="14"/>
  <c r="AC1716" i="14"/>
  <c r="AE1716" i="14"/>
  <c r="AF1716" i="14"/>
  <c r="AG1716" i="14"/>
  <c r="M1717" i="14"/>
  <c r="N1717" i="14"/>
  <c r="O1717" i="14"/>
  <c r="P1717" i="14"/>
  <c r="Q1717" i="14"/>
  <c r="R1717" i="14"/>
  <c r="S1717" i="14"/>
  <c r="U1717" i="14"/>
  <c r="V1717" i="14"/>
  <c r="W1717" i="14"/>
  <c r="X1717" i="14"/>
  <c r="Y1717" i="14"/>
  <c r="Z1717" i="14"/>
  <c r="AB1717" i="14"/>
  <c r="AC1717" i="14"/>
  <c r="AE1717" i="14"/>
  <c r="AF1717" i="14"/>
  <c r="AG1717" i="14"/>
  <c r="M1718" i="14"/>
  <c r="N1718" i="14"/>
  <c r="O1718" i="14"/>
  <c r="P1718" i="14"/>
  <c r="Q1718" i="14"/>
  <c r="R1718" i="14"/>
  <c r="S1718" i="14"/>
  <c r="U1718" i="14"/>
  <c r="V1718" i="14"/>
  <c r="W1718" i="14"/>
  <c r="X1718" i="14"/>
  <c r="Y1718" i="14"/>
  <c r="Z1718" i="14"/>
  <c r="AB1718" i="14"/>
  <c r="AC1718" i="14"/>
  <c r="AE1718" i="14"/>
  <c r="AF1718" i="14"/>
  <c r="AG1718" i="14"/>
  <c r="M1719" i="14"/>
  <c r="N1719" i="14"/>
  <c r="O1719" i="14"/>
  <c r="P1719" i="14"/>
  <c r="Q1719" i="14"/>
  <c r="R1719" i="14"/>
  <c r="S1719" i="14"/>
  <c r="U1719" i="14"/>
  <c r="V1719" i="14"/>
  <c r="W1719" i="14"/>
  <c r="X1719" i="14"/>
  <c r="Y1719" i="14"/>
  <c r="Z1719" i="14"/>
  <c r="AB1719" i="14"/>
  <c r="AC1719" i="14"/>
  <c r="AE1719" i="14"/>
  <c r="AF1719" i="14"/>
  <c r="AG1719" i="14"/>
  <c r="M1720" i="14"/>
  <c r="N1720" i="14"/>
  <c r="O1720" i="14"/>
  <c r="P1720" i="14"/>
  <c r="Q1720" i="14"/>
  <c r="R1720" i="14"/>
  <c r="S1720" i="14"/>
  <c r="U1720" i="14"/>
  <c r="V1720" i="14"/>
  <c r="W1720" i="14"/>
  <c r="X1720" i="14"/>
  <c r="Y1720" i="14"/>
  <c r="Z1720" i="14"/>
  <c r="AB1720" i="14"/>
  <c r="AC1720" i="14"/>
  <c r="AE1720" i="14"/>
  <c r="AF1720" i="14"/>
  <c r="AG1720" i="14"/>
  <c r="D1721" i="14"/>
  <c r="I1721" i="14"/>
  <c r="N1721" i="14"/>
  <c r="O1721" i="14"/>
  <c r="P1721" i="14"/>
  <c r="Q1721" i="14"/>
  <c r="R1721" i="14"/>
  <c r="S1721" i="14"/>
  <c r="U1721" i="14"/>
  <c r="V1721" i="14"/>
  <c r="W1721" i="14"/>
  <c r="X1721" i="14"/>
  <c r="Y1721" i="14"/>
  <c r="Z1721" i="14"/>
  <c r="AE1721" i="14"/>
  <c r="AF1721" i="14"/>
  <c r="AG1721" i="14"/>
  <c r="AE1722" i="14"/>
  <c r="AF1722" i="14"/>
  <c r="AG1722" i="14"/>
  <c r="C1723" i="14"/>
  <c r="N1723" i="14"/>
  <c r="O1723" i="14"/>
  <c r="P1723" i="14"/>
  <c r="Q1723" i="14"/>
  <c r="R1723" i="14"/>
  <c r="S1723" i="14"/>
  <c r="U1723" i="14"/>
  <c r="V1723" i="14"/>
  <c r="W1723" i="14"/>
  <c r="X1723" i="14"/>
  <c r="Y1723" i="14"/>
  <c r="Z1723" i="14"/>
  <c r="AB1723" i="14"/>
  <c r="AC1723" i="14"/>
  <c r="AE1723" i="14"/>
  <c r="AF1723" i="14"/>
  <c r="AG1723" i="14"/>
  <c r="C1724" i="14"/>
  <c r="M1724" i="14"/>
  <c r="N1724" i="14"/>
  <c r="O1724" i="14"/>
  <c r="P1724" i="14"/>
  <c r="Q1724" i="14"/>
  <c r="R1724" i="14"/>
  <c r="S1724" i="14"/>
  <c r="U1724" i="14"/>
  <c r="V1724" i="14"/>
  <c r="W1724" i="14"/>
  <c r="X1724" i="14"/>
  <c r="Y1724" i="14"/>
  <c r="Z1724" i="14"/>
  <c r="AB1724" i="14"/>
  <c r="AC1724" i="14"/>
  <c r="AE1724" i="14"/>
  <c r="AF1724" i="14"/>
  <c r="AG1724" i="14"/>
  <c r="C1725" i="14"/>
  <c r="M1725" i="14"/>
  <c r="N1725" i="14"/>
  <c r="O1725" i="14"/>
  <c r="P1725" i="14"/>
  <c r="Q1725" i="14"/>
  <c r="R1725" i="14"/>
  <c r="S1725" i="14"/>
  <c r="U1725" i="14"/>
  <c r="V1725" i="14"/>
  <c r="W1725" i="14"/>
  <c r="X1725" i="14"/>
  <c r="Y1725" i="14"/>
  <c r="Z1725" i="14"/>
  <c r="AB1725" i="14"/>
  <c r="AC1725" i="14"/>
  <c r="AE1725" i="14"/>
  <c r="AF1725" i="14"/>
  <c r="AG1725" i="14"/>
  <c r="C1726" i="14"/>
  <c r="M1726" i="14"/>
  <c r="N1726" i="14"/>
  <c r="O1726" i="14"/>
  <c r="P1726" i="14"/>
  <c r="Q1726" i="14"/>
  <c r="R1726" i="14"/>
  <c r="S1726" i="14"/>
  <c r="U1726" i="14"/>
  <c r="V1726" i="14"/>
  <c r="W1726" i="14"/>
  <c r="X1726" i="14"/>
  <c r="Y1726" i="14"/>
  <c r="Z1726" i="14"/>
  <c r="AB1726" i="14"/>
  <c r="AC1726" i="14"/>
  <c r="AE1726" i="14"/>
  <c r="AF1726" i="14"/>
  <c r="AG1726" i="14"/>
  <c r="C1727" i="14"/>
  <c r="M1727" i="14"/>
  <c r="N1727" i="14"/>
  <c r="O1727" i="14"/>
  <c r="P1727" i="14"/>
  <c r="Q1727" i="14"/>
  <c r="R1727" i="14"/>
  <c r="S1727" i="14"/>
  <c r="U1727" i="14"/>
  <c r="V1727" i="14"/>
  <c r="W1727" i="14"/>
  <c r="X1727" i="14"/>
  <c r="Y1727" i="14"/>
  <c r="Z1727" i="14"/>
  <c r="AB1727" i="14"/>
  <c r="AC1727" i="14"/>
  <c r="AE1727" i="14"/>
  <c r="AF1727" i="14"/>
  <c r="AG1727" i="14"/>
  <c r="C1728" i="14"/>
  <c r="M1728" i="14"/>
  <c r="N1728" i="14"/>
  <c r="O1728" i="14"/>
  <c r="P1728" i="14"/>
  <c r="Q1728" i="14"/>
  <c r="R1728" i="14"/>
  <c r="S1728" i="14"/>
  <c r="U1728" i="14"/>
  <c r="V1728" i="14"/>
  <c r="W1728" i="14"/>
  <c r="X1728" i="14"/>
  <c r="Y1728" i="14"/>
  <c r="Z1728" i="14"/>
  <c r="AB1728" i="14"/>
  <c r="AC1728" i="14"/>
  <c r="AE1728" i="14"/>
  <c r="AF1728" i="14"/>
  <c r="AG1728" i="14"/>
  <c r="C1729" i="14"/>
  <c r="M1729" i="14"/>
  <c r="N1729" i="14"/>
  <c r="O1729" i="14"/>
  <c r="P1729" i="14"/>
  <c r="Q1729" i="14"/>
  <c r="R1729" i="14"/>
  <c r="S1729" i="14"/>
  <c r="U1729" i="14"/>
  <c r="V1729" i="14"/>
  <c r="W1729" i="14"/>
  <c r="X1729" i="14"/>
  <c r="Y1729" i="14"/>
  <c r="Z1729" i="14"/>
  <c r="AB1729" i="14"/>
  <c r="AC1729" i="14"/>
  <c r="AE1729" i="14"/>
  <c r="AF1729" i="14"/>
  <c r="AG1729" i="14"/>
  <c r="C1730" i="14"/>
  <c r="M1730" i="14"/>
  <c r="N1730" i="14"/>
  <c r="O1730" i="14"/>
  <c r="P1730" i="14"/>
  <c r="Q1730" i="14"/>
  <c r="R1730" i="14"/>
  <c r="S1730" i="14"/>
  <c r="U1730" i="14"/>
  <c r="V1730" i="14"/>
  <c r="W1730" i="14"/>
  <c r="X1730" i="14"/>
  <c r="Y1730" i="14"/>
  <c r="Z1730" i="14"/>
  <c r="AB1730" i="14"/>
  <c r="AC1730" i="14"/>
  <c r="AE1730" i="14"/>
  <c r="AF1730" i="14"/>
  <c r="AG1730" i="14"/>
  <c r="C1731" i="14"/>
  <c r="M1731" i="14"/>
  <c r="N1731" i="14"/>
  <c r="O1731" i="14"/>
  <c r="P1731" i="14"/>
  <c r="Q1731" i="14"/>
  <c r="R1731" i="14"/>
  <c r="S1731" i="14"/>
  <c r="U1731" i="14"/>
  <c r="V1731" i="14"/>
  <c r="W1731" i="14"/>
  <c r="X1731" i="14"/>
  <c r="Y1731" i="14"/>
  <c r="Z1731" i="14"/>
  <c r="AB1731" i="14"/>
  <c r="AC1731" i="14"/>
  <c r="AE1731" i="14"/>
  <c r="AF1731" i="14"/>
  <c r="AG1731" i="14"/>
  <c r="C1732" i="14"/>
  <c r="M1732" i="14"/>
  <c r="N1732" i="14"/>
  <c r="O1732" i="14"/>
  <c r="P1732" i="14"/>
  <c r="Q1732" i="14"/>
  <c r="R1732" i="14"/>
  <c r="S1732" i="14"/>
  <c r="U1732" i="14"/>
  <c r="V1732" i="14"/>
  <c r="W1732" i="14"/>
  <c r="X1732" i="14"/>
  <c r="Y1732" i="14"/>
  <c r="Z1732" i="14"/>
  <c r="AB1732" i="14"/>
  <c r="AC1732" i="14"/>
  <c r="AE1732" i="14"/>
  <c r="AF1732" i="14"/>
  <c r="AG1732" i="14"/>
  <c r="C1733" i="14"/>
  <c r="M1733" i="14"/>
  <c r="N1733" i="14"/>
  <c r="O1733" i="14"/>
  <c r="P1733" i="14"/>
  <c r="Q1733" i="14"/>
  <c r="R1733" i="14"/>
  <c r="S1733" i="14"/>
  <c r="U1733" i="14"/>
  <c r="V1733" i="14"/>
  <c r="W1733" i="14"/>
  <c r="X1733" i="14"/>
  <c r="Y1733" i="14"/>
  <c r="Z1733" i="14"/>
  <c r="AB1733" i="14"/>
  <c r="AC1733" i="14"/>
  <c r="AE1733" i="14"/>
  <c r="AF1733" i="14"/>
  <c r="AG1733" i="14"/>
  <c r="M1734" i="14"/>
  <c r="N1734" i="14"/>
  <c r="O1734" i="14"/>
  <c r="P1734" i="14"/>
  <c r="Q1734" i="14"/>
  <c r="R1734" i="14"/>
  <c r="S1734" i="14"/>
  <c r="U1734" i="14"/>
  <c r="V1734" i="14"/>
  <c r="W1734" i="14"/>
  <c r="X1734" i="14"/>
  <c r="Y1734" i="14"/>
  <c r="Z1734" i="14"/>
  <c r="AB1734" i="14"/>
  <c r="AC1734" i="14"/>
  <c r="AE1734" i="14"/>
  <c r="AF1734" i="14"/>
  <c r="AG1734" i="14"/>
  <c r="M1735" i="14"/>
  <c r="N1735" i="14"/>
  <c r="O1735" i="14"/>
  <c r="P1735" i="14"/>
  <c r="Q1735" i="14"/>
  <c r="R1735" i="14"/>
  <c r="S1735" i="14"/>
  <c r="U1735" i="14"/>
  <c r="V1735" i="14"/>
  <c r="W1735" i="14"/>
  <c r="X1735" i="14"/>
  <c r="Y1735" i="14"/>
  <c r="Z1735" i="14"/>
  <c r="AB1735" i="14"/>
  <c r="AC1735" i="14"/>
  <c r="AE1735" i="14"/>
  <c r="AF1735" i="14"/>
  <c r="AG1735" i="14"/>
  <c r="M1736" i="14"/>
  <c r="N1736" i="14"/>
  <c r="O1736" i="14"/>
  <c r="P1736" i="14"/>
  <c r="Q1736" i="14"/>
  <c r="R1736" i="14"/>
  <c r="S1736" i="14"/>
  <c r="U1736" i="14"/>
  <c r="V1736" i="14"/>
  <c r="W1736" i="14"/>
  <c r="X1736" i="14"/>
  <c r="Y1736" i="14"/>
  <c r="Z1736" i="14"/>
  <c r="AB1736" i="14"/>
  <c r="AC1736" i="14"/>
  <c r="AE1736" i="14"/>
  <c r="AF1736" i="14"/>
  <c r="AG1736" i="14"/>
  <c r="M1737" i="14"/>
  <c r="N1737" i="14"/>
  <c r="O1737" i="14"/>
  <c r="P1737" i="14"/>
  <c r="Q1737" i="14"/>
  <c r="R1737" i="14"/>
  <c r="S1737" i="14"/>
  <c r="U1737" i="14"/>
  <c r="V1737" i="14"/>
  <c r="W1737" i="14"/>
  <c r="X1737" i="14"/>
  <c r="Y1737" i="14"/>
  <c r="Z1737" i="14"/>
  <c r="AB1737" i="14"/>
  <c r="AC1737" i="14"/>
  <c r="AE1737" i="14"/>
  <c r="AF1737" i="14"/>
  <c r="AG1737" i="14"/>
  <c r="M1738" i="14"/>
  <c r="N1738" i="14"/>
  <c r="O1738" i="14"/>
  <c r="P1738" i="14"/>
  <c r="Q1738" i="14"/>
  <c r="R1738" i="14"/>
  <c r="S1738" i="14"/>
  <c r="U1738" i="14"/>
  <c r="V1738" i="14"/>
  <c r="W1738" i="14"/>
  <c r="X1738" i="14"/>
  <c r="Y1738" i="14"/>
  <c r="Z1738" i="14"/>
  <c r="AB1738" i="14"/>
  <c r="AC1738" i="14"/>
  <c r="AE1738" i="14"/>
  <c r="AF1738" i="14"/>
  <c r="AG1738" i="14"/>
  <c r="M1739" i="14"/>
  <c r="N1739" i="14"/>
  <c r="O1739" i="14"/>
  <c r="P1739" i="14"/>
  <c r="Q1739" i="14"/>
  <c r="R1739" i="14"/>
  <c r="S1739" i="14"/>
  <c r="U1739" i="14"/>
  <c r="V1739" i="14"/>
  <c r="W1739" i="14"/>
  <c r="X1739" i="14"/>
  <c r="Y1739" i="14"/>
  <c r="Z1739" i="14"/>
  <c r="AB1739" i="14"/>
  <c r="AC1739" i="14"/>
  <c r="AE1739" i="14"/>
  <c r="AF1739" i="14"/>
  <c r="AG1739" i="14"/>
  <c r="M1740" i="14"/>
  <c r="N1740" i="14"/>
  <c r="O1740" i="14"/>
  <c r="P1740" i="14"/>
  <c r="Q1740" i="14"/>
  <c r="R1740" i="14"/>
  <c r="S1740" i="14"/>
  <c r="U1740" i="14"/>
  <c r="V1740" i="14"/>
  <c r="W1740" i="14"/>
  <c r="X1740" i="14"/>
  <c r="Y1740" i="14"/>
  <c r="Z1740" i="14"/>
  <c r="AB1740" i="14"/>
  <c r="AC1740" i="14"/>
  <c r="AE1740" i="14"/>
  <c r="AF1740" i="14"/>
  <c r="AG1740" i="14"/>
  <c r="M1741" i="14"/>
  <c r="N1741" i="14"/>
  <c r="O1741" i="14"/>
  <c r="P1741" i="14"/>
  <c r="Q1741" i="14"/>
  <c r="R1741" i="14"/>
  <c r="S1741" i="14"/>
  <c r="U1741" i="14"/>
  <c r="V1741" i="14"/>
  <c r="W1741" i="14"/>
  <c r="X1741" i="14"/>
  <c r="Y1741" i="14"/>
  <c r="Z1741" i="14"/>
  <c r="AB1741" i="14"/>
  <c r="AC1741" i="14"/>
  <c r="AE1741" i="14"/>
  <c r="AF1741" i="14"/>
  <c r="AG1741" i="14"/>
  <c r="M1742" i="14"/>
  <c r="N1742" i="14"/>
  <c r="O1742" i="14"/>
  <c r="P1742" i="14"/>
  <c r="Q1742" i="14"/>
  <c r="R1742" i="14"/>
  <c r="S1742" i="14"/>
  <c r="U1742" i="14"/>
  <c r="V1742" i="14"/>
  <c r="W1742" i="14"/>
  <c r="X1742" i="14"/>
  <c r="Y1742" i="14"/>
  <c r="Z1742" i="14"/>
  <c r="AB1742" i="14"/>
  <c r="AC1742" i="14"/>
  <c r="AE1742" i="14"/>
  <c r="AF1742" i="14"/>
  <c r="AG1742" i="14"/>
  <c r="M1743" i="14"/>
  <c r="N1743" i="14"/>
  <c r="O1743" i="14"/>
  <c r="P1743" i="14"/>
  <c r="Q1743" i="14"/>
  <c r="R1743" i="14"/>
  <c r="S1743" i="14"/>
  <c r="U1743" i="14"/>
  <c r="V1743" i="14"/>
  <c r="W1743" i="14"/>
  <c r="X1743" i="14"/>
  <c r="Y1743" i="14"/>
  <c r="Z1743" i="14"/>
  <c r="AB1743" i="14"/>
  <c r="AC1743" i="14"/>
  <c r="AE1743" i="14"/>
  <c r="AF1743" i="14"/>
  <c r="AG1743" i="14"/>
  <c r="M1744" i="14"/>
  <c r="N1744" i="14"/>
  <c r="O1744" i="14"/>
  <c r="P1744" i="14"/>
  <c r="Q1744" i="14"/>
  <c r="R1744" i="14"/>
  <c r="S1744" i="14"/>
  <c r="U1744" i="14"/>
  <c r="V1744" i="14"/>
  <c r="W1744" i="14"/>
  <c r="X1744" i="14"/>
  <c r="Y1744" i="14"/>
  <c r="Z1744" i="14"/>
  <c r="AB1744" i="14"/>
  <c r="AC1744" i="14"/>
  <c r="AE1744" i="14"/>
  <c r="AF1744" i="14"/>
  <c r="AG1744" i="14"/>
  <c r="M1745" i="14"/>
  <c r="N1745" i="14"/>
  <c r="O1745" i="14"/>
  <c r="P1745" i="14"/>
  <c r="Q1745" i="14"/>
  <c r="R1745" i="14"/>
  <c r="S1745" i="14"/>
  <c r="U1745" i="14"/>
  <c r="V1745" i="14"/>
  <c r="W1745" i="14"/>
  <c r="X1745" i="14"/>
  <c r="Y1745" i="14"/>
  <c r="Z1745" i="14"/>
  <c r="AB1745" i="14"/>
  <c r="AC1745" i="14"/>
  <c r="AE1745" i="14"/>
  <c r="AF1745" i="14"/>
  <c r="AG1745" i="14"/>
  <c r="M1746" i="14"/>
  <c r="N1746" i="14"/>
  <c r="O1746" i="14"/>
  <c r="P1746" i="14"/>
  <c r="Q1746" i="14"/>
  <c r="R1746" i="14"/>
  <c r="S1746" i="14"/>
  <c r="U1746" i="14"/>
  <c r="V1746" i="14"/>
  <c r="W1746" i="14"/>
  <c r="X1746" i="14"/>
  <c r="Y1746" i="14"/>
  <c r="Z1746" i="14"/>
  <c r="AB1746" i="14"/>
  <c r="AC1746" i="14"/>
  <c r="AE1746" i="14"/>
  <c r="AF1746" i="14"/>
  <c r="AG1746" i="14"/>
  <c r="M1747" i="14"/>
  <c r="N1747" i="14"/>
  <c r="O1747" i="14"/>
  <c r="P1747" i="14"/>
  <c r="Q1747" i="14"/>
  <c r="R1747" i="14"/>
  <c r="S1747" i="14"/>
  <c r="U1747" i="14"/>
  <c r="V1747" i="14"/>
  <c r="W1747" i="14"/>
  <c r="X1747" i="14"/>
  <c r="Y1747" i="14"/>
  <c r="Z1747" i="14"/>
  <c r="AB1747" i="14"/>
  <c r="AC1747" i="14"/>
  <c r="AE1747" i="14"/>
  <c r="AF1747" i="14"/>
  <c r="AG1747" i="14"/>
  <c r="M1748" i="14"/>
  <c r="N1748" i="14"/>
  <c r="O1748" i="14"/>
  <c r="P1748" i="14"/>
  <c r="Q1748" i="14"/>
  <c r="R1748" i="14"/>
  <c r="S1748" i="14"/>
  <c r="U1748" i="14"/>
  <c r="V1748" i="14"/>
  <c r="W1748" i="14"/>
  <c r="X1748" i="14"/>
  <c r="Y1748" i="14"/>
  <c r="Z1748" i="14"/>
  <c r="AB1748" i="14"/>
  <c r="AC1748" i="14"/>
  <c r="AE1748" i="14"/>
  <c r="AF1748" i="14"/>
  <c r="AG1748" i="14"/>
  <c r="M1749" i="14"/>
  <c r="N1749" i="14"/>
  <c r="O1749" i="14"/>
  <c r="P1749" i="14"/>
  <c r="Q1749" i="14"/>
  <c r="R1749" i="14"/>
  <c r="S1749" i="14"/>
  <c r="U1749" i="14"/>
  <c r="V1749" i="14"/>
  <c r="W1749" i="14"/>
  <c r="X1749" i="14"/>
  <c r="Y1749" i="14"/>
  <c r="Z1749" i="14"/>
  <c r="AB1749" i="14"/>
  <c r="AC1749" i="14"/>
  <c r="AE1749" i="14"/>
  <c r="AF1749" i="14"/>
  <c r="AG1749" i="14"/>
  <c r="M1750" i="14"/>
  <c r="N1750" i="14"/>
  <c r="O1750" i="14"/>
  <c r="P1750" i="14"/>
  <c r="Q1750" i="14"/>
  <c r="R1750" i="14"/>
  <c r="S1750" i="14"/>
  <c r="U1750" i="14"/>
  <c r="V1750" i="14"/>
  <c r="W1750" i="14"/>
  <c r="X1750" i="14"/>
  <c r="Y1750" i="14"/>
  <c r="Z1750" i="14"/>
  <c r="AB1750" i="14"/>
  <c r="AC1750" i="14"/>
  <c r="AE1750" i="14"/>
  <c r="AF1750" i="14"/>
  <c r="AG1750" i="14"/>
  <c r="M1751" i="14"/>
  <c r="N1751" i="14"/>
  <c r="O1751" i="14"/>
  <c r="P1751" i="14"/>
  <c r="Q1751" i="14"/>
  <c r="R1751" i="14"/>
  <c r="S1751" i="14"/>
  <c r="U1751" i="14"/>
  <c r="V1751" i="14"/>
  <c r="W1751" i="14"/>
  <c r="X1751" i="14"/>
  <c r="Y1751" i="14"/>
  <c r="Z1751" i="14"/>
  <c r="AB1751" i="14"/>
  <c r="AC1751" i="14"/>
  <c r="AE1751" i="14"/>
  <c r="AF1751" i="14"/>
  <c r="AG1751" i="14"/>
  <c r="M1752" i="14"/>
  <c r="N1752" i="14"/>
  <c r="O1752" i="14"/>
  <c r="P1752" i="14"/>
  <c r="Q1752" i="14"/>
  <c r="R1752" i="14"/>
  <c r="S1752" i="14"/>
  <c r="U1752" i="14"/>
  <c r="V1752" i="14"/>
  <c r="W1752" i="14"/>
  <c r="X1752" i="14"/>
  <c r="Y1752" i="14"/>
  <c r="Z1752" i="14"/>
  <c r="AB1752" i="14"/>
  <c r="AC1752" i="14"/>
  <c r="AE1752" i="14"/>
  <c r="AF1752" i="14"/>
  <c r="AG1752" i="14"/>
  <c r="M1753" i="14"/>
  <c r="N1753" i="14"/>
  <c r="O1753" i="14"/>
  <c r="P1753" i="14"/>
  <c r="Q1753" i="14"/>
  <c r="R1753" i="14"/>
  <c r="S1753" i="14"/>
  <c r="U1753" i="14"/>
  <c r="V1753" i="14"/>
  <c r="W1753" i="14"/>
  <c r="X1753" i="14"/>
  <c r="Y1753" i="14"/>
  <c r="Z1753" i="14"/>
  <c r="AB1753" i="14"/>
  <c r="AC1753" i="14"/>
  <c r="AE1753" i="14"/>
  <c r="AF1753" i="14"/>
  <c r="AG1753" i="14"/>
  <c r="M1754" i="14"/>
  <c r="N1754" i="14"/>
  <c r="O1754" i="14"/>
  <c r="P1754" i="14"/>
  <c r="Q1754" i="14"/>
  <c r="R1754" i="14"/>
  <c r="S1754" i="14"/>
  <c r="U1754" i="14"/>
  <c r="V1754" i="14"/>
  <c r="W1754" i="14"/>
  <c r="X1754" i="14"/>
  <c r="Y1754" i="14"/>
  <c r="Z1754" i="14"/>
  <c r="AB1754" i="14"/>
  <c r="AC1754" i="14"/>
  <c r="AE1754" i="14"/>
  <c r="AF1754" i="14"/>
  <c r="AG1754" i="14"/>
  <c r="M1755" i="14"/>
  <c r="N1755" i="14"/>
  <c r="O1755" i="14"/>
  <c r="P1755" i="14"/>
  <c r="Q1755" i="14"/>
  <c r="R1755" i="14"/>
  <c r="S1755" i="14"/>
  <c r="U1755" i="14"/>
  <c r="V1755" i="14"/>
  <c r="W1755" i="14"/>
  <c r="X1755" i="14"/>
  <c r="Y1755" i="14"/>
  <c r="Z1755" i="14"/>
  <c r="AB1755" i="14"/>
  <c r="AC1755" i="14"/>
  <c r="AE1755" i="14"/>
  <c r="AF1755" i="14"/>
  <c r="AG1755" i="14"/>
  <c r="M1756" i="14"/>
  <c r="N1756" i="14"/>
  <c r="O1756" i="14"/>
  <c r="P1756" i="14"/>
  <c r="Q1756" i="14"/>
  <c r="R1756" i="14"/>
  <c r="S1756" i="14"/>
  <c r="U1756" i="14"/>
  <c r="V1756" i="14"/>
  <c r="W1756" i="14"/>
  <c r="X1756" i="14"/>
  <c r="Y1756" i="14"/>
  <c r="Z1756" i="14"/>
  <c r="AB1756" i="14"/>
  <c r="AC1756" i="14"/>
  <c r="AE1756" i="14"/>
  <c r="AF1756" i="14"/>
  <c r="AG1756" i="14"/>
  <c r="M1757" i="14"/>
  <c r="N1757" i="14"/>
  <c r="O1757" i="14"/>
  <c r="P1757" i="14"/>
  <c r="Q1757" i="14"/>
  <c r="R1757" i="14"/>
  <c r="S1757" i="14"/>
  <c r="U1757" i="14"/>
  <c r="V1757" i="14"/>
  <c r="W1757" i="14"/>
  <c r="X1757" i="14"/>
  <c r="Y1757" i="14"/>
  <c r="Z1757" i="14"/>
  <c r="AB1757" i="14"/>
  <c r="AC1757" i="14"/>
  <c r="AE1757" i="14"/>
  <c r="AF1757" i="14"/>
  <c r="AG1757" i="14"/>
  <c r="M1758" i="14"/>
  <c r="N1758" i="14"/>
  <c r="O1758" i="14"/>
  <c r="P1758" i="14"/>
  <c r="Q1758" i="14"/>
  <c r="R1758" i="14"/>
  <c r="S1758" i="14"/>
  <c r="U1758" i="14"/>
  <c r="V1758" i="14"/>
  <c r="W1758" i="14"/>
  <c r="X1758" i="14"/>
  <c r="Y1758" i="14"/>
  <c r="Z1758" i="14"/>
  <c r="AB1758" i="14"/>
  <c r="AC1758" i="14"/>
  <c r="AE1758" i="14"/>
  <c r="AF1758" i="14"/>
  <c r="AG1758" i="14"/>
  <c r="D1759" i="14"/>
  <c r="I1759" i="14"/>
  <c r="N1759" i="14"/>
  <c r="O1759" i="14"/>
  <c r="P1759" i="14"/>
  <c r="Q1759" i="14"/>
  <c r="R1759" i="14"/>
  <c r="S1759" i="14"/>
  <c r="U1759" i="14"/>
  <c r="V1759" i="14"/>
  <c r="W1759" i="14"/>
  <c r="X1759" i="14"/>
  <c r="Y1759" i="14"/>
  <c r="Z1759" i="14"/>
  <c r="AE1759" i="14"/>
  <c r="AF1759" i="14"/>
  <c r="AG1759" i="14"/>
  <c r="AE1760" i="14"/>
  <c r="AF1760" i="14"/>
  <c r="AG1760" i="14"/>
  <c r="C1761" i="14"/>
  <c r="N1761" i="14"/>
  <c r="O1761" i="14"/>
  <c r="P1761" i="14"/>
  <c r="Q1761" i="14"/>
  <c r="R1761" i="14"/>
  <c r="S1761" i="14"/>
  <c r="U1761" i="14"/>
  <c r="V1761" i="14"/>
  <c r="W1761" i="14"/>
  <c r="X1761" i="14"/>
  <c r="Y1761" i="14"/>
  <c r="Z1761" i="14"/>
  <c r="AB1761" i="14"/>
  <c r="AC1761" i="14"/>
  <c r="AE1761" i="14"/>
  <c r="AF1761" i="14"/>
  <c r="AG1761" i="14"/>
  <c r="C1762" i="14"/>
  <c r="M1762" i="14"/>
  <c r="N1762" i="14"/>
  <c r="O1762" i="14"/>
  <c r="P1762" i="14"/>
  <c r="Q1762" i="14"/>
  <c r="R1762" i="14"/>
  <c r="S1762" i="14"/>
  <c r="U1762" i="14"/>
  <c r="V1762" i="14"/>
  <c r="W1762" i="14"/>
  <c r="X1762" i="14"/>
  <c r="Y1762" i="14"/>
  <c r="Z1762" i="14"/>
  <c r="AB1762" i="14"/>
  <c r="AC1762" i="14"/>
  <c r="AE1762" i="14"/>
  <c r="AF1762" i="14"/>
  <c r="AG1762" i="14"/>
  <c r="C1763" i="14"/>
  <c r="M1763" i="14"/>
  <c r="N1763" i="14"/>
  <c r="O1763" i="14"/>
  <c r="P1763" i="14"/>
  <c r="Q1763" i="14"/>
  <c r="R1763" i="14"/>
  <c r="S1763" i="14"/>
  <c r="U1763" i="14"/>
  <c r="V1763" i="14"/>
  <c r="W1763" i="14"/>
  <c r="X1763" i="14"/>
  <c r="Y1763" i="14"/>
  <c r="Z1763" i="14"/>
  <c r="AB1763" i="14"/>
  <c r="AC1763" i="14"/>
  <c r="AE1763" i="14"/>
  <c r="AF1763" i="14"/>
  <c r="AG1763" i="14"/>
  <c r="C1764" i="14"/>
  <c r="M1764" i="14"/>
  <c r="N1764" i="14"/>
  <c r="O1764" i="14"/>
  <c r="P1764" i="14"/>
  <c r="Q1764" i="14"/>
  <c r="R1764" i="14"/>
  <c r="S1764" i="14"/>
  <c r="U1764" i="14"/>
  <c r="V1764" i="14"/>
  <c r="W1764" i="14"/>
  <c r="X1764" i="14"/>
  <c r="Y1764" i="14"/>
  <c r="Z1764" i="14"/>
  <c r="AB1764" i="14"/>
  <c r="AC1764" i="14"/>
  <c r="AE1764" i="14"/>
  <c r="AF1764" i="14"/>
  <c r="AG1764" i="14"/>
  <c r="C1765" i="14"/>
  <c r="M1765" i="14"/>
  <c r="N1765" i="14"/>
  <c r="O1765" i="14"/>
  <c r="P1765" i="14"/>
  <c r="Q1765" i="14"/>
  <c r="R1765" i="14"/>
  <c r="S1765" i="14"/>
  <c r="U1765" i="14"/>
  <c r="V1765" i="14"/>
  <c r="W1765" i="14"/>
  <c r="X1765" i="14"/>
  <c r="Y1765" i="14"/>
  <c r="Z1765" i="14"/>
  <c r="AB1765" i="14"/>
  <c r="AC1765" i="14"/>
  <c r="AE1765" i="14"/>
  <c r="AF1765" i="14"/>
  <c r="AG1765" i="14"/>
  <c r="C1766" i="14"/>
  <c r="M1766" i="14"/>
  <c r="N1766" i="14"/>
  <c r="O1766" i="14"/>
  <c r="P1766" i="14"/>
  <c r="Q1766" i="14"/>
  <c r="R1766" i="14"/>
  <c r="S1766" i="14"/>
  <c r="U1766" i="14"/>
  <c r="V1766" i="14"/>
  <c r="W1766" i="14"/>
  <c r="X1766" i="14"/>
  <c r="Y1766" i="14"/>
  <c r="Z1766" i="14"/>
  <c r="AB1766" i="14"/>
  <c r="AC1766" i="14"/>
  <c r="AE1766" i="14"/>
  <c r="AF1766" i="14"/>
  <c r="AG1766" i="14"/>
  <c r="C1767" i="14"/>
  <c r="M1767" i="14"/>
  <c r="N1767" i="14"/>
  <c r="O1767" i="14"/>
  <c r="P1767" i="14"/>
  <c r="Q1767" i="14"/>
  <c r="R1767" i="14"/>
  <c r="S1767" i="14"/>
  <c r="U1767" i="14"/>
  <c r="V1767" i="14"/>
  <c r="W1767" i="14"/>
  <c r="X1767" i="14"/>
  <c r="Y1767" i="14"/>
  <c r="Z1767" i="14"/>
  <c r="AB1767" i="14"/>
  <c r="AC1767" i="14"/>
  <c r="AE1767" i="14"/>
  <c r="AF1767" i="14"/>
  <c r="AG1767" i="14"/>
  <c r="C1768" i="14"/>
  <c r="M1768" i="14"/>
  <c r="N1768" i="14"/>
  <c r="O1768" i="14"/>
  <c r="P1768" i="14"/>
  <c r="Q1768" i="14"/>
  <c r="R1768" i="14"/>
  <c r="S1768" i="14"/>
  <c r="U1768" i="14"/>
  <c r="V1768" i="14"/>
  <c r="W1768" i="14"/>
  <c r="X1768" i="14"/>
  <c r="Y1768" i="14"/>
  <c r="Z1768" i="14"/>
  <c r="AB1768" i="14"/>
  <c r="AC1768" i="14"/>
  <c r="AE1768" i="14"/>
  <c r="AF1768" i="14"/>
  <c r="AG1768" i="14"/>
  <c r="C1769" i="14"/>
  <c r="M1769" i="14"/>
  <c r="N1769" i="14"/>
  <c r="O1769" i="14"/>
  <c r="P1769" i="14"/>
  <c r="Q1769" i="14"/>
  <c r="R1769" i="14"/>
  <c r="S1769" i="14"/>
  <c r="U1769" i="14"/>
  <c r="V1769" i="14"/>
  <c r="W1769" i="14"/>
  <c r="X1769" i="14"/>
  <c r="Y1769" i="14"/>
  <c r="Z1769" i="14"/>
  <c r="AB1769" i="14"/>
  <c r="AC1769" i="14"/>
  <c r="AE1769" i="14"/>
  <c r="AF1769" i="14"/>
  <c r="AG1769" i="14"/>
  <c r="C1770" i="14"/>
  <c r="M1770" i="14"/>
  <c r="N1770" i="14"/>
  <c r="O1770" i="14"/>
  <c r="P1770" i="14"/>
  <c r="Q1770" i="14"/>
  <c r="R1770" i="14"/>
  <c r="S1770" i="14"/>
  <c r="U1770" i="14"/>
  <c r="V1770" i="14"/>
  <c r="W1770" i="14"/>
  <c r="X1770" i="14"/>
  <c r="Y1770" i="14"/>
  <c r="Z1770" i="14"/>
  <c r="AB1770" i="14"/>
  <c r="AC1770" i="14"/>
  <c r="AE1770" i="14"/>
  <c r="AF1770" i="14"/>
  <c r="AG1770" i="14"/>
  <c r="C1771" i="14"/>
  <c r="M1771" i="14"/>
  <c r="N1771" i="14"/>
  <c r="O1771" i="14"/>
  <c r="P1771" i="14"/>
  <c r="Q1771" i="14"/>
  <c r="R1771" i="14"/>
  <c r="S1771" i="14"/>
  <c r="U1771" i="14"/>
  <c r="V1771" i="14"/>
  <c r="W1771" i="14"/>
  <c r="X1771" i="14"/>
  <c r="Y1771" i="14"/>
  <c r="Z1771" i="14"/>
  <c r="AB1771" i="14"/>
  <c r="AC1771" i="14"/>
  <c r="AE1771" i="14"/>
  <c r="AF1771" i="14"/>
  <c r="AG1771" i="14"/>
  <c r="M1772" i="14"/>
  <c r="N1772" i="14"/>
  <c r="O1772" i="14"/>
  <c r="P1772" i="14"/>
  <c r="Q1772" i="14"/>
  <c r="R1772" i="14"/>
  <c r="S1772" i="14"/>
  <c r="U1772" i="14"/>
  <c r="V1772" i="14"/>
  <c r="W1772" i="14"/>
  <c r="X1772" i="14"/>
  <c r="Y1772" i="14"/>
  <c r="Z1772" i="14"/>
  <c r="AB1772" i="14"/>
  <c r="AC1772" i="14"/>
  <c r="AE1772" i="14"/>
  <c r="AF1772" i="14"/>
  <c r="AG1772" i="14"/>
  <c r="M1773" i="14"/>
  <c r="N1773" i="14"/>
  <c r="O1773" i="14"/>
  <c r="P1773" i="14"/>
  <c r="Q1773" i="14"/>
  <c r="R1773" i="14"/>
  <c r="S1773" i="14"/>
  <c r="U1773" i="14"/>
  <c r="V1773" i="14"/>
  <c r="W1773" i="14"/>
  <c r="X1773" i="14"/>
  <c r="Y1773" i="14"/>
  <c r="Z1773" i="14"/>
  <c r="AB1773" i="14"/>
  <c r="AC1773" i="14"/>
  <c r="AE1773" i="14"/>
  <c r="AF1773" i="14"/>
  <c r="AG1773" i="14"/>
  <c r="M1774" i="14"/>
  <c r="N1774" i="14"/>
  <c r="O1774" i="14"/>
  <c r="P1774" i="14"/>
  <c r="Q1774" i="14"/>
  <c r="R1774" i="14"/>
  <c r="S1774" i="14"/>
  <c r="U1774" i="14"/>
  <c r="V1774" i="14"/>
  <c r="W1774" i="14"/>
  <c r="X1774" i="14"/>
  <c r="Y1774" i="14"/>
  <c r="Z1774" i="14"/>
  <c r="AB1774" i="14"/>
  <c r="AC1774" i="14"/>
  <c r="AE1774" i="14"/>
  <c r="AF1774" i="14"/>
  <c r="AG1774" i="14"/>
  <c r="M1775" i="14"/>
  <c r="N1775" i="14"/>
  <c r="O1775" i="14"/>
  <c r="P1775" i="14"/>
  <c r="Q1775" i="14"/>
  <c r="R1775" i="14"/>
  <c r="S1775" i="14"/>
  <c r="U1775" i="14"/>
  <c r="V1775" i="14"/>
  <c r="W1775" i="14"/>
  <c r="X1775" i="14"/>
  <c r="Y1775" i="14"/>
  <c r="Z1775" i="14"/>
  <c r="AB1775" i="14"/>
  <c r="AC1775" i="14"/>
  <c r="AE1775" i="14"/>
  <c r="AF1775" i="14"/>
  <c r="AG1775" i="14"/>
  <c r="M1776" i="14"/>
  <c r="N1776" i="14"/>
  <c r="O1776" i="14"/>
  <c r="P1776" i="14"/>
  <c r="Q1776" i="14"/>
  <c r="R1776" i="14"/>
  <c r="S1776" i="14"/>
  <c r="U1776" i="14"/>
  <c r="V1776" i="14"/>
  <c r="W1776" i="14"/>
  <c r="X1776" i="14"/>
  <c r="Y1776" i="14"/>
  <c r="Z1776" i="14"/>
  <c r="AB1776" i="14"/>
  <c r="AC1776" i="14"/>
  <c r="AE1776" i="14"/>
  <c r="AF1776" i="14"/>
  <c r="AG1776" i="14"/>
  <c r="M1777" i="14"/>
  <c r="N1777" i="14"/>
  <c r="O1777" i="14"/>
  <c r="P1777" i="14"/>
  <c r="Q1777" i="14"/>
  <c r="R1777" i="14"/>
  <c r="S1777" i="14"/>
  <c r="U1777" i="14"/>
  <c r="V1777" i="14"/>
  <c r="W1777" i="14"/>
  <c r="X1777" i="14"/>
  <c r="Y1777" i="14"/>
  <c r="Z1777" i="14"/>
  <c r="AB1777" i="14"/>
  <c r="AC1777" i="14"/>
  <c r="AE1777" i="14"/>
  <c r="AF1777" i="14"/>
  <c r="AG1777" i="14"/>
  <c r="M1778" i="14"/>
  <c r="N1778" i="14"/>
  <c r="O1778" i="14"/>
  <c r="P1778" i="14"/>
  <c r="Q1778" i="14"/>
  <c r="R1778" i="14"/>
  <c r="S1778" i="14"/>
  <c r="U1778" i="14"/>
  <c r="V1778" i="14"/>
  <c r="W1778" i="14"/>
  <c r="X1778" i="14"/>
  <c r="Y1778" i="14"/>
  <c r="Z1778" i="14"/>
  <c r="AB1778" i="14"/>
  <c r="AC1778" i="14"/>
  <c r="AE1778" i="14"/>
  <c r="AF1778" i="14"/>
  <c r="AG1778" i="14"/>
  <c r="M1779" i="14"/>
  <c r="N1779" i="14"/>
  <c r="O1779" i="14"/>
  <c r="P1779" i="14"/>
  <c r="Q1779" i="14"/>
  <c r="R1779" i="14"/>
  <c r="S1779" i="14"/>
  <c r="U1779" i="14"/>
  <c r="V1779" i="14"/>
  <c r="W1779" i="14"/>
  <c r="X1779" i="14"/>
  <c r="Y1779" i="14"/>
  <c r="Z1779" i="14"/>
  <c r="AB1779" i="14"/>
  <c r="AC1779" i="14"/>
  <c r="AE1779" i="14"/>
  <c r="AF1779" i="14"/>
  <c r="AG1779" i="14"/>
  <c r="M1780" i="14"/>
  <c r="N1780" i="14"/>
  <c r="O1780" i="14"/>
  <c r="P1780" i="14"/>
  <c r="Q1780" i="14"/>
  <c r="R1780" i="14"/>
  <c r="S1780" i="14"/>
  <c r="U1780" i="14"/>
  <c r="V1780" i="14"/>
  <c r="W1780" i="14"/>
  <c r="X1780" i="14"/>
  <c r="Y1780" i="14"/>
  <c r="Z1780" i="14"/>
  <c r="AB1780" i="14"/>
  <c r="AC1780" i="14"/>
  <c r="AE1780" i="14"/>
  <c r="AF1780" i="14"/>
  <c r="AG1780" i="14"/>
  <c r="M1781" i="14"/>
  <c r="N1781" i="14"/>
  <c r="O1781" i="14"/>
  <c r="P1781" i="14"/>
  <c r="Q1781" i="14"/>
  <c r="R1781" i="14"/>
  <c r="S1781" i="14"/>
  <c r="U1781" i="14"/>
  <c r="V1781" i="14"/>
  <c r="W1781" i="14"/>
  <c r="X1781" i="14"/>
  <c r="Y1781" i="14"/>
  <c r="Z1781" i="14"/>
  <c r="AB1781" i="14"/>
  <c r="AC1781" i="14"/>
  <c r="AE1781" i="14"/>
  <c r="AF1781" i="14"/>
  <c r="AG1781" i="14"/>
  <c r="M1782" i="14"/>
  <c r="N1782" i="14"/>
  <c r="O1782" i="14"/>
  <c r="P1782" i="14"/>
  <c r="Q1782" i="14"/>
  <c r="R1782" i="14"/>
  <c r="S1782" i="14"/>
  <c r="U1782" i="14"/>
  <c r="V1782" i="14"/>
  <c r="W1782" i="14"/>
  <c r="X1782" i="14"/>
  <c r="Y1782" i="14"/>
  <c r="Z1782" i="14"/>
  <c r="AB1782" i="14"/>
  <c r="AC1782" i="14"/>
  <c r="AE1782" i="14"/>
  <c r="AF1782" i="14"/>
  <c r="AG1782" i="14"/>
  <c r="M1783" i="14"/>
  <c r="N1783" i="14"/>
  <c r="O1783" i="14"/>
  <c r="P1783" i="14"/>
  <c r="Q1783" i="14"/>
  <c r="R1783" i="14"/>
  <c r="S1783" i="14"/>
  <c r="U1783" i="14"/>
  <c r="V1783" i="14"/>
  <c r="W1783" i="14"/>
  <c r="X1783" i="14"/>
  <c r="Y1783" i="14"/>
  <c r="Z1783" i="14"/>
  <c r="AB1783" i="14"/>
  <c r="AC1783" i="14"/>
  <c r="AE1783" i="14"/>
  <c r="AF1783" i="14"/>
  <c r="AG1783" i="14"/>
  <c r="M1784" i="14"/>
  <c r="N1784" i="14"/>
  <c r="O1784" i="14"/>
  <c r="P1784" i="14"/>
  <c r="Q1784" i="14"/>
  <c r="R1784" i="14"/>
  <c r="S1784" i="14"/>
  <c r="U1784" i="14"/>
  <c r="V1784" i="14"/>
  <c r="W1784" i="14"/>
  <c r="X1784" i="14"/>
  <c r="Y1784" i="14"/>
  <c r="Z1784" i="14"/>
  <c r="AB1784" i="14"/>
  <c r="AC1784" i="14"/>
  <c r="AE1784" i="14"/>
  <c r="AF1784" i="14"/>
  <c r="AG1784" i="14"/>
  <c r="M1785" i="14"/>
  <c r="N1785" i="14"/>
  <c r="O1785" i="14"/>
  <c r="P1785" i="14"/>
  <c r="Q1785" i="14"/>
  <c r="R1785" i="14"/>
  <c r="S1785" i="14"/>
  <c r="U1785" i="14"/>
  <c r="V1785" i="14"/>
  <c r="W1785" i="14"/>
  <c r="X1785" i="14"/>
  <c r="Y1785" i="14"/>
  <c r="Z1785" i="14"/>
  <c r="AB1785" i="14"/>
  <c r="AC1785" i="14"/>
  <c r="AE1785" i="14"/>
  <c r="AF1785" i="14"/>
  <c r="AG1785" i="14"/>
  <c r="M1786" i="14"/>
  <c r="N1786" i="14"/>
  <c r="O1786" i="14"/>
  <c r="P1786" i="14"/>
  <c r="Q1786" i="14"/>
  <c r="R1786" i="14"/>
  <c r="S1786" i="14"/>
  <c r="U1786" i="14"/>
  <c r="V1786" i="14"/>
  <c r="W1786" i="14"/>
  <c r="X1786" i="14"/>
  <c r="Y1786" i="14"/>
  <c r="Z1786" i="14"/>
  <c r="AB1786" i="14"/>
  <c r="AC1786" i="14"/>
  <c r="AE1786" i="14"/>
  <c r="AF1786" i="14"/>
  <c r="AG1786" i="14"/>
  <c r="M1787" i="14"/>
  <c r="N1787" i="14"/>
  <c r="O1787" i="14"/>
  <c r="P1787" i="14"/>
  <c r="Q1787" i="14"/>
  <c r="R1787" i="14"/>
  <c r="S1787" i="14"/>
  <c r="U1787" i="14"/>
  <c r="V1787" i="14"/>
  <c r="W1787" i="14"/>
  <c r="X1787" i="14"/>
  <c r="Y1787" i="14"/>
  <c r="Z1787" i="14"/>
  <c r="AB1787" i="14"/>
  <c r="AC1787" i="14"/>
  <c r="AE1787" i="14"/>
  <c r="AF1787" i="14"/>
  <c r="AG1787" i="14"/>
  <c r="M1788" i="14"/>
  <c r="N1788" i="14"/>
  <c r="O1788" i="14"/>
  <c r="P1788" i="14"/>
  <c r="Q1788" i="14"/>
  <c r="R1788" i="14"/>
  <c r="S1788" i="14"/>
  <c r="U1788" i="14"/>
  <c r="V1788" i="14"/>
  <c r="W1788" i="14"/>
  <c r="X1788" i="14"/>
  <c r="Y1788" i="14"/>
  <c r="Z1788" i="14"/>
  <c r="AB1788" i="14"/>
  <c r="AC1788" i="14"/>
  <c r="AE1788" i="14"/>
  <c r="AF1788" i="14"/>
  <c r="AG1788" i="14"/>
  <c r="M1789" i="14"/>
  <c r="N1789" i="14"/>
  <c r="O1789" i="14"/>
  <c r="P1789" i="14"/>
  <c r="Q1789" i="14"/>
  <c r="R1789" i="14"/>
  <c r="S1789" i="14"/>
  <c r="U1789" i="14"/>
  <c r="V1789" i="14"/>
  <c r="W1789" i="14"/>
  <c r="X1789" i="14"/>
  <c r="Y1789" i="14"/>
  <c r="Z1789" i="14"/>
  <c r="AB1789" i="14"/>
  <c r="AC1789" i="14"/>
  <c r="AE1789" i="14"/>
  <c r="AF1789" i="14"/>
  <c r="AG1789" i="14"/>
  <c r="M1790" i="14"/>
  <c r="N1790" i="14"/>
  <c r="O1790" i="14"/>
  <c r="P1790" i="14"/>
  <c r="Q1790" i="14"/>
  <c r="R1790" i="14"/>
  <c r="S1790" i="14"/>
  <c r="U1790" i="14"/>
  <c r="V1790" i="14"/>
  <c r="W1790" i="14"/>
  <c r="X1790" i="14"/>
  <c r="Y1790" i="14"/>
  <c r="Z1790" i="14"/>
  <c r="AB1790" i="14"/>
  <c r="AC1790" i="14"/>
  <c r="AE1790" i="14"/>
  <c r="AF1790" i="14"/>
  <c r="AG1790" i="14"/>
  <c r="M1791" i="14"/>
  <c r="N1791" i="14"/>
  <c r="O1791" i="14"/>
  <c r="P1791" i="14"/>
  <c r="Q1791" i="14"/>
  <c r="R1791" i="14"/>
  <c r="S1791" i="14"/>
  <c r="U1791" i="14"/>
  <c r="V1791" i="14"/>
  <c r="W1791" i="14"/>
  <c r="X1791" i="14"/>
  <c r="Y1791" i="14"/>
  <c r="Z1791" i="14"/>
  <c r="AB1791" i="14"/>
  <c r="AC1791" i="14"/>
  <c r="AE1791" i="14"/>
  <c r="AF1791" i="14"/>
  <c r="AG1791" i="14"/>
  <c r="M1792" i="14"/>
  <c r="N1792" i="14"/>
  <c r="O1792" i="14"/>
  <c r="P1792" i="14"/>
  <c r="Q1792" i="14"/>
  <c r="R1792" i="14"/>
  <c r="S1792" i="14"/>
  <c r="U1792" i="14"/>
  <c r="V1792" i="14"/>
  <c r="W1792" i="14"/>
  <c r="X1792" i="14"/>
  <c r="Y1792" i="14"/>
  <c r="Z1792" i="14"/>
  <c r="AB1792" i="14"/>
  <c r="AC1792" i="14"/>
  <c r="AE1792" i="14"/>
  <c r="AF1792" i="14"/>
  <c r="AG1792" i="14"/>
  <c r="M1793" i="14"/>
  <c r="N1793" i="14"/>
  <c r="O1793" i="14"/>
  <c r="P1793" i="14"/>
  <c r="Q1793" i="14"/>
  <c r="R1793" i="14"/>
  <c r="S1793" i="14"/>
  <c r="U1793" i="14"/>
  <c r="V1793" i="14"/>
  <c r="W1793" i="14"/>
  <c r="X1793" i="14"/>
  <c r="Y1793" i="14"/>
  <c r="Z1793" i="14"/>
  <c r="AB1793" i="14"/>
  <c r="AC1793" i="14"/>
  <c r="AE1793" i="14"/>
  <c r="AF1793" i="14"/>
  <c r="AG1793" i="14"/>
  <c r="M1794" i="14"/>
  <c r="N1794" i="14"/>
  <c r="O1794" i="14"/>
  <c r="P1794" i="14"/>
  <c r="Q1794" i="14"/>
  <c r="R1794" i="14"/>
  <c r="S1794" i="14"/>
  <c r="U1794" i="14"/>
  <c r="V1794" i="14"/>
  <c r="W1794" i="14"/>
  <c r="X1794" i="14"/>
  <c r="Y1794" i="14"/>
  <c r="Z1794" i="14"/>
  <c r="AB1794" i="14"/>
  <c r="AC1794" i="14"/>
  <c r="AE1794" i="14"/>
  <c r="AF1794" i="14"/>
  <c r="AG1794" i="14"/>
  <c r="M1795" i="14"/>
  <c r="N1795" i="14"/>
  <c r="O1795" i="14"/>
  <c r="P1795" i="14"/>
  <c r="Q1795" i="14"/>
  <c r="R1795" i="14"/>
  <c r="S1795" i="14"/>
  <c r="U1795" i="14"/>
  <c r="V1795" i="14"/>
  <c r="W1795" i="14"/>
  <c r="X1795" i="14"/>
  <c r="Y1795" i="14"/>
  <c r="Z1795" i="14"/>
  <c r="AB1795" i="14"/>
  <c r="AC1795" i="14"/>
  <c r="AE1795" i="14"/>
  <c r="AF1795" i="14"/>
  <c r="AG1795" i="14"/>
  <c r="M1796" i="14"/>
  <c r="N1796" i="14"/>
  <c r="O1796" i="14"/>
  <c r="P1796" i="14"/>
  <c r="Q1796" i="14"/>
  <c r="R1796" i="14"/>
  <c r="S1796" i="14"/>
  <c r="U1796" i="14"/>
  <c r="V1796" i="14"/>
  <c r="W1796" i="14"/>
  <c r="X1796" i="14"/>
  <c r="Y1796" i="14"/>
  <c r="Z1796" i="14"/>
  <c r="AB1796" i="14"/>
  <c r="AC1796" i="14"/>
  <c r="AE1796" i="14"/>
  <c r="AF1796" i="14"/>
  <c r="AG1796" i="14"/>
  <c r="D1797" i="14"/>
  <c r="I1797" i="14"/>
  <c r="N1797" i="14"/>
  <c r="O1797" i="14"/>
  <c r="P1797" i="14"/>
  <c r="Q1797" i="14"/>
  <c r="R1797" i="14"/>
  <c r="S1797" i="14"/>
  <c r="U1797" i="14"/>
  <c r="V1797" i="14"/>
  <c r="W1797" i="14"/>
  <c r="X1797" i="14"/>
  <c r="Y1797" i="14"/>
  <c r="Z1797" i="14"/>
  <c r="AE1797" i="14"/>
  <c r="AF1797" i="14"/>
  <c r="AG1797" i="14"/>
  <c r="AE1798" i="14"/>
  <c r="AF1798" i="14"/>
  <c r="AG1798" i="14"/>
  <c r="C1799" i="14"/>
  <c r="N1799" i="14"/>
  <c r="O1799" i="14"/>
  <c r="P1799" i="14"/>
  <c r="Q1799" i="14"/>
  <c r="R1799" i="14"/>
  <c r="S1799" i="14"/>
  <c r="U1799" i="14"/>
  <c r="V1799" i="14"/>
  <c r="W1799" i="14"/>
  <c r="X1799" i="14"/>
  <c r="Y1799" i="14"/>
  <c r="Z1799" i="14"/>
  <c r="AB1799" i="14"/>
  <c r="AC1799" i="14"/>
  <c r="AE1799" i="14"/>
  <c r="AF1799" i="14"/>
  <c r="AG1799" i="14"/>
  <c r="C1800" i="14"/>
  <c r="M1800" i="14"/>
  <c r="N1800" i="14"/>
  <c r="O1800" i="14"/>
  <c r="P1800" i="14"/>
  <c r="Q1800" i="14"/>
  <c r="R1800" i="14"/>
  <c r="S1800" i="14"/>
  <c r="U1800" i="14"/>
  <c r="V1800" i="14"/>
  <c r="W1800" i="14"/>
  <c r="X1800" i="14"/>
  <c r="Y1800" i="14"/>
  <c r="Z1800" i="14"/>
  <c r="AB1800" i="14"/>
  <c r="AC1800" i="14"/>
  <c r="AE1800" i="14"/>
  <c r="AF1800" i="14"/>
  <c r="AG1800" i="14"/>
  <c r="C1801" i="14"/>
  <c r="M1801" i="14"/>
  <c r="N1801" i="14"/>
  <c r="O1801" i="14"/>
  <c r="P1801" i="14"/>
  <c r="Q1801" i="14"/>
  <c r="R1801" i="14"/>
  <c r="S1801" i="14"/>
  <c r="U1801" i="14"/>
  <c r="V1801" i="14"/>
  <c r="W1801" i="14"/>
  <c r="X1801" i="14"/>
  <c r="Y1801" i="14"/>
  <c r="Z1801" i="14"/>
  <c r="AB1801" i="14"/>
  <c r="AC1801" i="14"/>
  <c r="AE1801" i="14"/>
  <c r="AF1801" i="14"/>
  <c r="AG1801" i="14"/>
  <c r="C1802" i="14"/>
  <c r="M1802" i="14"/>
  <c r="N1802" i="14"/>
  <c r="O1802" i="14"/>
  <c r="P1802" i="14"/>
  <c r="Q1802" i="14"/>
  <c r="R1802" i="14"/>
  <c r="S1802" i="14"/>
  <c r="U1802" i="14"/>
  <c r="V1802" i="14"/>
  <c r="W1802" i="14"/>
  <c r="X1802" i="14"/>
  <c r="Y1802" i="14"/>
  <c r="Z1802" i="14"/>
  <c r="AB1802" i="14"/>
  <c r="AC1802" i="14"/>
  <c r="AE1802" i="14"/>
  <c r="AF1802" i="14"/>
  <c r="AG1802" i="14"/>
  <c r="C1803" i="14"/>
  <c r="M1803" i="14"/>
  <c r="N1803" i="14"/>
  <c r="O1803" i="14"/>
  <c r="P1803" i="14"/>
  <c r="Q1803" i="14"/>
  <c r="R1803" i="14"/>
  <c r="S1803" i="14"/>
  <c r="U1803" i="14"/>
  <c r="V1803" i="14"/>
  <c r="W1803" i="14"/>
  <c r="X1803" i="14"/>
  <c r="Y1803" i="14"/>
  <c r="Z1803" i="14"/>
  <c r="AB1803" i="14"/>
  <c r="AC1803" i="14"/>
  <c r="AE1803" i="14"/>
  <c r="AF1803" i="14"/>
  <c r="AG1803" i="14"/>
  <c r="C1804" i="14"/>
  <c r="M1804" i="14"/>
  <c r="N1804" i="14"/>
  <c r="O1804" i="14"/>
  <c r="P1804" i="14"/>
  <c r="Q1804" i="14"/>
  <c r="R1804" i="14"/>
  <c r="S1804" i="14"/>
  <c r="U1804" i="14"/>
  <c r="V1804" i="14"/>
  <c r="W1804" i="14"/>
  <c r="X1804" i="14"/>
  <c r="Y1804" i="14"/>
  <c r="Z1804" i="14"/>
  <c r="AB1804" i="14"/>
  <c r="AC1804" i="14"/>
  <c r="AE1804" i="14"/>
  <c r="AF1804" i="14"/>
  <c r="AG1804" i="14"/>
  <c r="C1805" i="14"/>
  <c r="M1805" i="14"/>
  <c r="N1805" i="14"/>
  <c r="O1805" i="14"/>
  <c r="P1805" i="14"/>
  <c r="Q1805" i="14"/>
  <c r="R1805" i="14"/>
  <c r="S1805" i="14"/>
  <c r="U1805" i="14"/>
  <c r="V1805" i="14"/>
  <c r="W1805" i="14"/>
  <c r="X1805" i="14"/>
  <c r="Y1805" i="14"/>
  <c r="Z1805" i="14"/>
  <c r="AB1805" i="14"/>
  <c r="AC1805" i="14"/>
  <c r="AE1805" i="14"/>
  <c r="AF1805" i="14"/>
  <c r="AG1805" i="14"/>
  <c r="C1806" i="14"/>
  <c r="M1806" i="14"/>
  <c r="N1806" i="14"/>
  <c r="O1806" i="14"/>
  <c r="P1806" i="14"/>
  <c r="Q1806" i="14"/>
  <c r="R1806" i="14"/>
  <c r="S1806" i="14"/>
  <c r="U1806" i="14"/>
  <c r="V1806" i="14"/>
  <c r="W1806" i="14"/>
  <c r="X1806" i="14"/>
  <c r="Y1806" i="14"/>
  <c r="Z1806" i="14"/>
  <c r="AB1806" i="14"/>
  <c r="AC1806" i="14"/>
  <c r="AE1806" i="14"/>
  <c r="AF1806" i="14"/>
  <c r="AG1806" i="14"/>
  <c r="C1807" i="14"/>
  <c r="M1807" i="14"/>
  <c r="N1807" i="14"/>
  <c r="O1807" i="14"/>
  <c r="P1807" i="14"/>
  <c r="Q1807" i="14"/>
  <c r="R1807" i="14"/>
  <c r="S1807" i="14"/>
  <c r="U1807" i="14"/>
  <c r="V1807" i="14"/>
  <c r="W1807" i="14"/>
  <c r="X1807" i="14"/>
  <c r="Y1807" i="14"/>
  <c r="Z1807" i="14"/>
  <c r="AB1807" i="14"/>
  <c r="AC1807" i="14"/>
  <c r="AE1807" i="14"/>
  <c r="AF1807" i="14"/>
  <c r="AG1807" i="14"/>
  <c r="C1808" i="14"/>
  <c r="M1808" i="14"/>
  <c r="N1808" i="14"/>
  <c r="O1808" i="14"/>
  <c r="P1808" i="14"/>
  <c r="Q1808" i="14"/>
  <c r="R1808" i="14"/>
  <c r="S1808" i="14"/>
  <c r="U1808" i="14"/>
  <c r="V1808" i="14"/>
  <c r="W1808" i="14"/>
  <c r="X1808" i="14"/>
  <c r="Y1808" i="14"/>
  <c r="Z1808" i="14"/>
  <c r="AB1808" i="14"/>
  <c r="AC1808" i="14"/>
  <c r="AE1808" i="14"/>
  <c r="AF1808" i="14"/>
  <c r="AG1808" i="14"/>
  <c r="C1809" i="14"/>
  <c r="M1809" i="14"/>
  <c r="N1809" i="14"/>
  <c r="O1809" i="14"/>
  <c r="P1809" i="14"/>
  <c r="Q1809" i="14"/>
  <c r="R1809" i="14"/>
  <c r="S1809" i="14"/>
  <c r="U1809" i="14"/>
  <c r="V1809" i="14"/>
  <c r="W1809" i="14"/>
  <c r="X1809" i="14"/>
  <c r="Y1809" i="14"/>
  <c r="Z1809" i="14"/>
  <c r="AB1809" i="14"/>
  <c r="AC1809" i="14"/>
  <c r="AE1809" i="14"/>
  <c r="AF1809" i="14"/>
  <c r="AG1809" i="14"/>
  <c r="M1810" i="14"/>
  <c r="N1810" i="14"/>
  <c r="O1810" i="14"/>
  <c r="P1810" i="14"/>
  <c r="Q1810" i="14"/>
  <c r="R1810" i="14"/>
  <c r="S1810" i="14"/>
  <c r="U1810" i="14"/>
  <c r="V1810" i="14"/>
  <c r="W1810" i="14"/>
  <c r="X1810" i="14"/>
  <c r="Y1810" i="14"/>
  <c r="Z1810" i="14"/>
  <c r="AB1810" i="14"/>
  <c r="AC1810" i="14"/>
  <c r="AE1810" i="14"/>
  <c r="AF1810" i="14"/>
  <c r="AG1810" i="14"/>
  <c r="M1811" i="14"/>
  <c r="N1811" i="14"/>
  <c r="O1811" i="14"/>
  <c r="P1811" i="14"/>
  <c r="Q1811" i="14"/>
  <c r="R1811" i="14"/>
  <c r="S1811" i="14"/>
  <c r="U1811" i="14"/>
  <c r="V1811" i="14"/>
  <c r="W1811" i="14"/>
  <c r="X1811" i="14"/>
  <c r="Y1811" i="14"/>
  <c r="Z1811" i="14"/>
  <c r="AB1811" i="14"/>
  <c r="AC1811" i="14"/>
  <c r="AE1811" i="14"/>
  <c r="AF1811" i="14"/>
  <c r="AG1811" i="14"/>
  <c r="M1812" i="14"/>
  <c r="N1812" i="14"/>
  <c r="O1812" i="14"/>
  <c r="P1812" i="14"/>
  <c r="Q1812" i="14"/>
  <c r="R1812" i="14"/>
  <c r="S1812" i="14"/>
  <c r="U1812" i="14"/>
  <c r="V1812" i="14"/>
  <c r="W1812" i="14"/>
  <c r="X1812" i="14"/>
  <c r="Y1812" i="14"/>
  <c r="Z1812" i="14"/>
  <c r="AB1812" i="14"/>
  <c r="AC1812" i="14"/>
  <c r="AE1812" i="14"/>
  <c r="AF1812" i="14"/>
  <c r="AG1812" i="14"/>
  <c r="M1813" i="14"/>
  <c r="N1813" i="14"/>
  <c r="O1813" i="14"/>
  <c r="P1813" i="14"/>
  <c r="Q1813" i="14"/>
  <c r="R1813" i="14"/>
  <c r="S1813" i="14"/>
  <c r="U1813" i="14"/>
  <c r="V1813" i="14"/>
  <c r="W1813" i="14"/>
  <c r="X1813" i="14"/>
  <c r="Y1813" i="14"/>
  <c r="Z1813" i="14"/>
  <c r="AB1813" i="14"/>
  <c r="AC1813" i="14"/>
  <c r="AE1813" i="14"/>
  <c r="AF1813" i="14"/>
  <c r="AG1813" i="14"/>
  <c r="M1814" i="14"/>
  <c r="N1814" i="14"/>
  <c r="O1814" i="14"/>
  <c r="P1814" i="14"/>
  <c r="Q1814" i="14"/>
  <c r="R1814" i="14"/>
  <c r="S1814" i="14"/>
  <c r="U1814" i="14"/>
  <c r="V1814" i="14"/>
  <c r="W1814" i="14"/>
  <c r="X1814" i="14"/>
  <c r="Y1814" i="14"/>
  <c r="Z1814" i="14"/>
  <c r="AB1814" i="14"/>
  <c r="AC1814" i="14"/>
  <c r="AE1814" i="14"/>
  <c r="AF1814" i="14"/>
  <c r="AG1814" i="14"/>
  <c r="M1815" i="14"/>
  <c r="N1815" i="14"/>
  <c r="O1815" i="14"/>
  <c r="P1815" i="14"/>
  <c r="Q1815" i="14"/>
  <c r="R1815" i="14"/>
  <c r="S1815" i="14"/>
  <c r="U1815" i="14"/>
  <c r="V1815" i="14"/>
  <c r="W1815" i="14"/>
  <c r="X1815" i="14"/>
  <c r="Y1815" i="14"/>
  <c r="Z1815" i="14"/>
  <c r="AB1815" i="14"/>
  <c r="AC1815" i="14"/>
  <c r="AE1815" i="14"/>
  <c r="AF1815" i="14"/>
  <c r="AG1815" i="14"/>
  <c r="M1816" i="14"/>
  <c r="N1816" i="14"/>
  <c r="O1816" i="14"/>
  <c r="P1816" i="14"/>
  <c r="Q1816" i="14"/>
  <c r="R1816" i="14"/>
  <c r="S1816" i="14"/>
  <c r="U1816" i="14"/>
  <c r="V1816" i="14"/>
  <c r="W1816" i="14"/>
  <c r="X1816" i="14"/>
  <c r="Y1816" i="14"/>
  <c r="Z1816" i="14"/>
  <c r="AB1816" i="14"/>
  <c r="AC1816" i="14"/>
  <c r="AE1816" i="14"/>
  <c r="AF1816" i="14"/>
  <c r="AG1816" i="14"/>
  <c r="M1817" i="14"/>
  <c r="N1817" i="14"/>
  <c r="O1817" i="14"/>
  <c r="P1817" i="14"/>
  <c r="Q1817" i="14"/>
  <c r="R1817" i="14"/>
  <c r="S1817" i="14"/>
  <c r="U1817" i="14"/>
  <c r="V1817" i="14"/>
  <c r="W1817" i="14"/>
  <c r="X1817" i="14"/>
  <c r="Y1817" i="14"/>
  <c r="Z1817" i="14"/>
  <c r="AB1817" i="14"/>
  <c r="AC1817" i="14"/>
  <c r="AE1817" i="14"/>
  <c r="AF1817" i="14"/>
  <c r="AG1817" i="14"/>
  <c r="M1818" i="14"/>
  <c r="N1818" i="14"/>
  <c r="O1818" i="14"/>
  <c r="P1818" i="14"/>
  <c r="Q1818" i="14"/>
  <c r="R1818" i="14"/>
  <c r="S1818" i="14"/>
  <c r="U1818" i="14"/>
  <c r="V1818" i="14"/>
  <c r="W1818" i="14"/>
  <c r="X1818" i="14"/>
  <c r="Y1818" i="14"/>
  <c r="Z1818" i="14"/>
  <c r="AB1818" i="14"/>
  <c r="AC1818" i="14"/>
  <c r="AE1818" i="14"/>
  <c r="AF1818" i="14"/>
  <c r="AG1818" i="14"/>
  <c r="M1819" i="14"/>
  <c r="N1819" i="14"/>
  <c r="O1819" i="14"/>
  <c r="P1819" i="14"/>
  <c r="Q1819" i="14"/>
  <c r="R1819" i="14"/>
  <c r="S1819" i="14"/>
  <c r="U1819" i="14"/>
  <c r="V1819" i="14"/>
  <c r="W1819" i="14"/>
  <c r="X1819" i="14"/>
  <c r="Y1819" i="14"/>
  <c r="Z1819" i="14"/>
  <c r="AB1819" i="14"/>
  <c r="AC1819" i="14"/>
  <c r="AE1819" i="14"/>
  <c r="AF1819" i="14"/>
  <c r="AG1819" i="14"/>
  <c r="M1820" i="14"/>
  <c r="N1820" i="14"/>
  <c r="O1820" i="14"/>
  <c r="P1820" i="14"/>
  <c r="Q1820" i="14"/>
  <c r="R1820" i="14"/>
  <c r="S1820" i="14"/>
  <c r="U1820" i="14"/>
  <c r="V1820" i="14"/>
  <c r="W1820" i="14"/>
  <c r="X1820" i="14"/>
  <c r="Y1820" i="14"/>
  <c r="Z1820" i="14"/>
  <c r="AB1820" i="14"/>
  <c r="AC1820" i="14"/>
  <c r="AE1820" i="14"/>
  <c r="AF1820" i="14"/>
  <c r="AG1820" i="14"/>
  <c r="M1821" i="14"/>
  <c r="N1821" i="14"/>
  <c r="O1821" i="14"/>
  <c r="P1821" i="14"/>
  <c r="Q1821" i="14"/>
  <c r="R1821" i="14"/>
  <c r="S1821" i="14"/>
  <c r="U1821" i="14"/>
  <c r="V1821" i="14"/>
  <c r="W1821" i="14"/>
  <c r="X1821" i="14"/>
  <c r="Y1821" i="14"/>
  <c r="Z1821" i="14"/>
  <c r="AB1821" i="14"/>
  <c r="AC1821" i="14"/>
  <c r="AE1821" i="14"/>
  <c r="AF1821" i="14"/>
  <c r="AG1821" i="14"/>
  <c r="M1822" i="14"/>
  <c r="N1822" i="14"/>
  <c r="O1822" i="14"/>
  <c r="P1822" i="14"/>
  <c r="Q1822" i="14"/>
  <c r="R1822" i="14"/>
  <c r="S1822" i="14"/>
  <c r="U1822" i="14"/>
  <c r="V1822" i="14"/>
  <c r="W1822" i="14"/>
  <c r="X1822" i="14"/>
  <c r="Y1822" i="14"/>
  <c r="Z1822" i="14"/>
  <c r="AB1822" i="14"/>
  <c r="AC1822" i="14"/>
  <c r="AE1822" i="14"/>
  <c r="AF1822" i="14"/>
  <c r="AG1822" i="14"/>
  <c r="M1823" i="14"/>
  <c r="N1823" i="14"/>
  <c r="O1823" i="14"/>
  <c r="P1823" i="14"/>
  <c r="Q1823" i="14"/>
  <c r="R1823" i="14"/>
  <c r="S1823" i="14"/>
  <c r="U1823" i="14"/>
  <c r="V1823" i="14"/>
  <c r="W1823" i="14"/>
  <c r="X1823" i="14"/>
  <c r="Y1823" i="14"/>
  <c r="Z1823" i="14"/>
  <c r="AB1823" i="14"/>
  <c r="AC1823" i="14"/>
  <c r="AE1823" i="14"/>
  <c r="AF1823" i="14"/>
  <c r="AG1823" i="14"/>
  <c r="M1824" i="14"/>
  <c r="N1824" i="14"/>
  <c r="O1824" i="14"/>
  <c r="P1824" i="14"/>
  <c r="Q1824" i="14"/>
  <c r="R1824" i="14"/>
  <c r="S1824" i="14"/>
  <c r="U1824" i="14"/>
  <c r="V1824" i="14"/>
  <c r="W1824" i="14"/>
  <c r="X1824" i="14"/>
  <c r="Y1824" i="14"/>
  <c r="Z1824" i="14"/>
  <c r="AB1824" i="14"/>
  <c r="AC1824" i="14"/>
  <c r="AE1824" i="14"/>
  <c r="AF1824" i="14"/>
  <c r="AG1824" i="14"/>
  <c r="M1825" i="14"/>
  <c r="N1825" i="14"/>
  <c r="O1825" i="14"/>
  <c r="P1825" i="14"/>
  <c r="Q1825" i="14"/>
  <c r="R1825" i="14"/>
  <c r="S1825" i="14"/>
  <c r="U1825" i="14"/>
  <c r="V1825" i="14"/>
  <c r="W1825" i="14"/>
  <c r="X1825" i="14"/>
  <c r="Y1825" i="14"/>
  <c r="Z1825" i="14"/>
  <c r="AB1825" i="14"/>
  <c r="AC1825" i="14"/>
  <c r="AE1825" i="14"/>
  <c r="AF1825" i="14"/>
  <c r="AG1825" i="14"/>
  <c r="M1826" i="14"/>
  <c r="N1826" i="14"/>
  <c r="O1826" i="14"/>
  <c r="P1826" i="14"/>
  <c r="Q1826" i="14"/>
  <c r="R1826" i="14"/>
  <c r="S1826" i="14"/>
  <c r="U1826" i="14"/>
  <c r="V1826" i="14"/>
  <c r="W1826" i="14"/>
  <c r="X1826" i="14"/>
  <c r="Y1826" i="14"/>
  <c r="Z1826" i="14"/>
  <c r="AB1826" i="14"/>
  <c r="AC1826" i="14"/>
  <c r="AE1826" i="14"/>
  <c r="AF1826" i="14"/>
  <c r="AG1826" i="14"/>
  <c r="M1827" i="14"/>
  <c r="N1827" i="14"/>
  <c r="O1827" i="14"/>
  <c r="P1827" i="14"/>
  <c r="Q1827" i="14"/>
  <c r="R1827" i="14"/>
  <c r="S1827" i="14"/>
  <c r="U1827" i="14"/>
  <c r="V1827" i="14"/>
  <c r="W1827" i="14"/>
  <c r="X1827" i="14"/>
  <c r="Y1827" i="14"/>
  <c r="Z1827" i="14"/>
  <c r="AB1827" i="14"/>
  <c r="AC1827" i="14"/>
  <c r="AE1827" i="14"/>
  <c r="AF1827" i="14"/>
  <c r="AG1827" i="14"/>
  <c r="M1828" i="14"/>
  <c r="N1828" i="14"/>
  <c r="O1828" i="14"/>
  <c r="P1828" i="14"/>
  <c r="Q1828" i="14"/>
  <c r="R1828" i="14"/>
  <c r="S1828" i="14"/>
  <c r="U1828" i="14"/>
  <c r="V1828" i="14"/>
  <c r="W1828" i="14"/>
  <c r="X1828" i="14"/>
  <c r="Y1828" i="14"/>
  <c r="Z1828" i="14"/>
  <c r="AB1828" i="14"/>
  <c r="AC1828" i="14"/>
  <c r="AE1828" i="14"/>
  <c r="AF1828" i="14"/>
  <c r="AG1828" i="14"/>
  <c r="M1829" i="14"/>
  <c r="N1829" i="14"/>
  <c r="O1829" i="14"/>
  <c r="P1829" i="14"/>
  <c r="Q1829" i="14"/>
  <c r="R1829" i="14"/>
  <c r="S1829" i="14"/>
  <c r="U1829" i="14"/>
  <c r="V1829" i="14"/>
  <c r="W1829" i="14"/>
  <c r="X1829" i="14"/>
  <c r="Y1829" i="14"/>
  <c r="Z1829" i="14"/>
  <c r="AB1829" i="14"/>
  <c r="AC1829" i="14"/>
  <c r="AE1829" i="14"/>
  <c r="AF1829" i="14"/>
  <c r="AG1829" i="14"/>
  <c r="M1830" i="14"/>
  <c r="N1830" i="14"/>
  <c r="O1830" i="14"/>
  <c r="P1830" i="14"/>
  <c r="Q1830" i="14"/>
  <c r="R1830" i="14"/>
  <c r="S1830" i="14"/>
  <c r="U1830" i="14"/>
  <c r="V1830" i="14"/>
  <c r="W1830" i="14"/>
  <c r="X1830" i="14"/>
  <c r="Y1830" i="14"/>
  <c r="Z1830" i="14"/>
  <c r="AB1830" i="14"/>
  <c r="AC1830" i="14"/>
  <c r="AE1830" i="14"/>
  <c r="AF1830" i="14"/>
  <c r="AG1830" i="14"/>
  <c r="M1831" i="14"/>
  <c r="N1831" i="14"/>
  <c r="O1831" i="14"/>
  <c r="P1831" i="14"/>
  <c r="Q1831" i="14"/>
  <c r="R1831" i="14"/>
  <c r="S1831" i="14"/>
  <c r="U1831" i="14"/>
  <c r="V1831" i="14"/>
  <c r="W1831" i="14"/>
  <c r="X1831" i="14"/>
  <c r="Y1831" i="14"/>
  <c r="Z1831" i="14"/>
  <c r="AB1831" i="14"/>
  <c r="AC1831" i="14"/>
  <c r="AE1831" i="14"/>
  <c r="AF1831" i="14"/>
  <c r="AG1831" i="14"/>
  <c r="M1832" i="14"/>
  <c r="N1832" i="14"/>
  <c r="O1832" i="14"/>
  <c r="P1832" i="14"/>
  <c r="Q1832" i="14"/>
  <c r="R1832" i="14"/>
  <c r="S1832" i="14"/>
  <c r="U1832" i="14"/>
  <c r="V1832" i="14"/>
  <c r="W1832" i="14"/>
  <c r="X1832" i="14"/>
  <c r="Y1832" i="14"/>
  <c r="Z1832" i="14"/>
  <c r="AB1832" i="14"/>
  <c r="AC1832" i="14"/>
  <c r="AE1832" i="14"/>
  <c r="AF1832" i="14"/>
  <c r="AG1832" i="14"/>
  <c r="M1833" i="14"/>
  <c r="N1833" i="14"/>
  <c r="O1833" i="14"/>
  <c r="P1833" i="14"/>
  <c r="Q1833" i="14"/>
  <c r="R1833" i="14"/>
  <c r="S1833" i="14"/>
  <c r="U1833" i="14"/>
  <c r="V1833" i="14"/>
  <c r="W1833" i="14"/>
  <c r="X1833" i="14"/>
  <c r="Y1833" i="14"/>
  <c r="Z1833" i="14"/>
  <c r="AB1833" i="14"/>
  <c r="AC1833" i="14"/>
  <c r="AE1833" i="14"/>
  <c r="AF1833" i="14"/>
  <c r="AG1833" i="14"/>
  <c r="M1834" i="14"/>
  <c r="N1834" i="14"/>
  <c r="O1834" i="14"/>
  <c r="P1834" i="14"/>
  <c r="Q1834" i="14"/>
  <c r="R1834" i="14"/>
  <c r="S1834" i="14"/>
  <c r="U1834" i="14"/>
  <c r="V1834" i="14"/>
  <c r="W1834" i="14"/>
  <c r="X1834" i="14"/>
  <c r="Y1834" i="14"/>
  <c r="Z1834" i="14"/>
  <c r="AB1834" i="14"/>
  <c r="AC1834" i="14"/>
  <c r="AE1834" i="14"/>
  <c r="AF1834" i="14"/>
  <c r="AG1834" i="14"/>
  <c r="D1835" i="14"/>
  <c r="I1835" i="14"/>
  <c r="N1835" i="14"/>
  <c r="O1835" i="14"/>
  <c r="P1835" i="14"/>
  <c r="Q1835" i="14"/>
  <c r="R1835" i="14"/>
  <c r="S1835" i="14"/>
  <c r="U1835" i="14"/>
  <c r="V1835" i="14"/>
  <c r="W1835" i="14"/>
  <c r="X1835" i="14"/>
  <c r="Y1835" i="14"/>
  <c r="Z1835" i="14"/>
  <c r="AE1835" i="14"/>
  <c r="AF1835" i="14"/>
  <c r="AG1835" i="14"/>
  <c r="AE1836" i="14"/>
  <c r="AF1836" i="14"/>
  <c r="AG1836" i="14"/>
  <c r="C1837" i="14"/>
  <c r="N1837" i="14"/>
  <c r="O1837" i="14"/>
  <c r="P1837" i="14"/>
  <c r="Q1837" i="14"/>
  <c r="R1837" i="14"/>
  <c r="S1837" i="14"/>
  <c r="U1837" i="14"/>
  <c r="V1837" i="14"/>
  <c r="W1837" i="14"/>
  <c r="X1837" i="14"/>
  <c r="Y1837" i="14"/>
  <c r="Z1837" i="14"/>
  <c r="AB1837" i="14"/>
  <c r="AC1837" i="14"/>
  <c r="AE1837" i="14"/>
  <c r="AF1837" i="14"/>
  <c r="AG1837" i="14"/>
  <c r="C1838" i="14"/>
  <c r="M1838" i="14"/>
  <c r="N1838" i="14"/>
  <c r="O1838" i="14"/>
  <c r="P1838" i="14"/>
  <c r="Q1838" i="14"/>
  <c r="R1838" i="14"/>
  <c r="S1838" i="14"/>
  <c r="U1838" i="14"/>
  <c r="V1838" i="14"/>
  <c r="W1838" i="14"/>
  <c r="X1838" i="14"/>
  <c r="Y1838" i="14"/>
  <c r="Z1838" i="14"/>
  <c r="AB1838" i="14"/>
  <c r="AC1838" i="14"/>
  <c r="AE1838" i="14"/>
  <c r="AF1838" i="14"/>
  <c r="AG1838" i="14"/>
  <c r="C1839" i="14"/>
  <c r="M1839" i="14"/>
  <c r="N1839" i="14"/>
  <c r="O1839" i="14"/>
  <c r="P1839" i="14"/>
  <c r="Q1839" i="14"/>
  <c r="R1839" i="14"/>
  <c r="S1839" i="14"/>
  <c r="U1839" i="14"/>
  <c r="V1839" i="14"/>
  <c r="W1839" i="14"/>
  <c r="X1839" i="14"/>
  <c r="Y1839" i="14"/>
  <c r="Z1839" i="14"/>
  <c r="AB1839" i="14"/>
  <c r="AC1839" i="14"/>
  <c r="AE1839" i="14"/>
  <c r="AF1839" i="14"/>
  <c r="AG1839" i="14"/>
  <c r="C1840" i="14"/>
  <c r="M1840" i="14"/>
  <c r="N1840" i="14"/>
  <c r="O1840" i="14"/>
  <c r="P1840" i="14"/>
  <c r="Q1840" i="14"/>
  <c r="R1840" i="14"/>
  <c r="S1840" i="14"/>
  <c r="U1840" i="14"/>
  <c r="V1840" i="14"/>
  <c r="W1840" i="14"/>
  <c r="X1840" i="14"/>
  <c r="Y1840" i="14"/>
  <c r="Z1840" i="14"/>
  <c r="AB1840" i="14"/>
  <c r="AC1840" i="14"/>
  <c r="AE1840" i="14"/>
  <c r="AF1840" i="14"/>
  <c r="AG1840" i="14"/>
  <c r="C1841" i="14"/>
  <c r="M1841" i="14"/>
  <c r="N1841" i="14"/>
  <c r="O1841" i="14"/>
  <c r="P1841" i="14"/>
  <c r="Q1841" i="14"/>
  <c r="R1841" i="14"/>
  <c r="S1841" i="14"/>
  <c r="U1841" i="14"/>
  <c r="V1841" i="14"/>
  <c r="W1841" i="14"/>
  <c r="X1841" i="14"/>
  <c r="Y1841" i="14"/>
  <c r="Z1841" i="14"/>
  <c r="AB1841" i="14"/>
  <c r="AC1841" i="14"/>
  <c r="AE1841" i="14"/>
  <c r="AF1841" i="14"/>
  <c r="AG1841" i="14"/>
  <c r="C1842" i="14"/>
  <c r="M1842" i="14"/>
  <c r="N1842" i="14"/>
  <c r="O1842" i="14"/>
  <c r="P1842" i="14"/>
  <c r="Q1842" i="14"/>
  <c r="R1842" i="14"/>
  <c r="S1842" i="14"/>
  <c r="U1842" i="14"/>
  <c r="V1842" i="14"/>
  <c r="W1842" i="14"/>
  <c r="X1842" i="14"/>
  <c r="Y1842" i="14"/>
  <c r="Z1842" i="14"/>
  <c r="AB1842" i="14"/>
  <c r="AC1842" i="14"/>
  <c r="AE1842" i="14"/>
  <c r="AF1842" i="14"/>
  <c r="AG1842" i="14"/>
  <c r="C1843" i="14"/>
  <c r="M1843" i="14"/>
  <c r="N1843" i="14"/>
  <c r="O1843" i="14"/>
  <c r="P1843" i="14"/>
  <c r="Q1843" i="14"/>
  <c r="R1843" i="14"/>
  <c r="S1843" i="14"/>
  <c r="U1843" i="14"/>
  <c r="V1843" i="14"/>
  <c r="W1843" i="14"/>
  <c r="X1843" i="14"/>
  <c r="Y1843" i="14"/>
  <c r="Z1843" i="14"/>
  <c r="AB1843" i="14"/>
  <c r="AC1843" i="14"/>
  <c r="AE1843" i="14"/>
  <c r="AF1843" i="14"/>
  <c r="AG1843" i="14"/>
  <c r="C1844" i="14"/>
  <c r="M1844" i="14"/>
  <c r="N1844" i="14"/>
  <c r="O1844" i="14"/>
  <c r="P1844" i="14"/>
  <c r="Q1844" i="14"/>
  <c r="R1844" i="14"/>
  <c r="S1844" i="14"/>
  <c r="U1844" i="14"/>
  <c r="V1844" i="14"/>
  <c r="W1844" i="14"/>
  <c r="X1844" i="14"/>
  <c r="Y1844" i="14"/>
  <c r="Z1844" i="14"/>
  <c r="AB1844" i="14"/>
  <c r="AC1844" i="14"/>
  <c r="AE1844" i="14"/>
  <c r="AF1844" i="14"/>
  <c r="AG1844" i="14"/>
  <c r="C1845" i="14"/>
  <c r="M1845" i="14"/>
  <c r="N1845" i="14"/>
  <c r="O1845" i="14"/>
  <c r="P1845" i="14"/>
  <c r="Q1845" i="14"/>
  <c r="R1845" i="14"/>
  <c r="S1845" i="14"/>
  <c r="U1845" i="14"/>
  <c r="V1845" i="14"/>
  <c r="W1845" i="14"/>
  <c r="X1845" i="14"/>
  <c r="Y1845" i="14"/>
  <c r="Z1845" i="14"/>
  <c r="AB1845" i="14"/>
  <c r="AC1845" i="14"/>
  <c r="AE1845" i="14"/>
  <c r="AF1845" i="14"/>
  <c r="AG1845" i="14"/>
  <c r="C1846" i="14"/>
  <c r="M1846" i="14"/>
  <c r="N1846" i="14"/>
  <c r="O1846" i="14"/>
  <c r="P1846" i="14"/>
  <c r="Q1846" i="14"/>
  <c r="R1846" i="14"/>
  <c r="S1846" i="14"/>
  <c r="U1846" i="14"/>
  <c r="V1846" i="14"/>
  <c r="W1846" i="14"/>
  <c r="X1846" i="14"/>
  <c r="Y1846" i="14"/>
  <c r="Z1846" i="14"/>
  <c r="AB1846" i="14"/>
  <c r="AC1846" i="14"/>
  <c r="AE1846" i="14"/>
  <c r="AF1846" i="14"/>
  <c r="AG1846" i="14"/>
  <c r="C1847" i="14"/>
  <c r="M1847" i="14"/>
  <c r="N1847" i="14"/>
  <c r="O1847" i="14"/>
  <c r="P1847" i="14"/>
  <c r="Q1847" i="14"/>
  <c r="R1847" i="14"/>
  <c r="S1847" i="14"/>
  <c r="U1847" i="14"/>
  <c r="V1847" i="14"/>
  <c r="W1847" i="14"/>
  <c r="X1847" i="14"/>
  <c r="Y1847" i="14"/>
  <c r="Z1847" i="14"/>
  <c r="AB1847" i="14"/>
  <c r="AC1847" i="14"/>
  <c r="AE1847" i="14"/>
  <c r="AF1847" i="14"/>
  <c r="AG1847" i="14"/>
  <c r="M1848" i="14"/>
  <c r="N1848" i="14"/>
  <c r="O1848" i="14"/>
  <c r="P1848" i="14"/>
  <c r="Q1848" i="14"/>
  <c r="R1848" i="14"/>
  <c r="S1848" i="14"/>
  <c r="U1848" i="14"/>
  <c r="V1848" i="14"/>
  <c r="W1848" i="14"/>
  <c r="X1848" i="14"/>
  <c r="Y1848" i="14"/>
  <c r="Z1848" i="14"/>
  <c r="AB1848" i="14"/>
  <c r="AC1848" i="14"/>
  <c r="AE1848" i="14"/>
  <c r="AF1848" i="14"/>
  <c r="AG1848" i="14"/>
  <c r="M1849" i="14"/>
  <c r="N1849" i="14"/>
  <c r="O1849" i="14"/>
  <c r="P1849" i="14"/>
  <c r="Q1849" i="14"/>
  <c r="R1849" i="14"/>
  <c r="S1849" i="14"/>
  <c r="U1849" i="14"/>
  <c r="V1849" i="14"/>
  <c r="W1849" i="14"/>
  <c r="X1849" i="14"/>
  <c r="Y1849" i="14"/>
  <c r="Z1849" i="14"/>
  <c r="AB1849" i="14"/>
  <c r="AC1849" i="14"/>
  <c r="AE1849" i="14"/>
  <c r="AF1849" i="14"/>
  <c r="AG1849" i="14"/>
  <c r="M1850" i="14"/>
  <c r="N1850" i="14"/>
  <c r="O1850" i="14"/>
  <c r="P1850" i="14"/>
  <c r="Q1850" i="14"/>
  <c r="R1850" i="14"/>
  <c r="S1850" i="14"/>
  <c r="U1850" i="14"/>
  <c r="V1850" i="14"/>
  <c r="W1850" i="14"/>
  <c r="X1850" i="14"/>
  <c r="Y1850" i="14"/>
  <c r="Z1850" i="14"/>
  <c r="AB1850" i="14"/>
  <c r="AC1850" i="14"/>
  <c r="AE1850" i="14"/>
  <c r="AF1850" i="14"/>
  <c r="AG1850" i="14"/>
  <c r="M1851" i="14"/>
  <c r="N1851" i="14"/>
  <c r="O1851" i="14"/>
  <c r="P1851" i="14"/>
  <c r="Q1851" i="14"/>
  <c r="R1851" i="14"/>
  <c r="S1851" i="14"/>
  <c r="U1851" i="14"/>
  <c r="V1851" i="14"/>
  <c r="W1851" i="14"/>
  <c r="X1851" i="14"/>
  <c r="Y1851" i="14"/>
  <c r="Z1851" i="14"/>
  <c r="AB1851" i="14"/>
  <c r="AC1851" i="14"/>
  <c r="AE1851" i="14"/>
  <c r="AF1851" i="14"/>
  <c r="AG1851" i="14"/>
  <c r="M1852" i="14"/>
  <c r="N1852" i="14"/>
  <c r="O1852" i="14"/>
  <c r="P1852" i="14"/>
  <c r="Q1852" i="14"/>
  <c r="R1852" i="14"/>
  <c r="S1852" i="14"/>
  <c r="U1852" i="14"/>
  <c r="V1852" i="14"/>
  <c r="W1852" i="14"/>
  <c r="X1852" i="14"/>
  <c r="Y1852" i="14"/>
  <c r="Z1852" i="14"/>
  <c r="AB1852" i="14"/>
  <c r="AC1852" i="14"/>
  <c r="AE1852" i="14"/>
  <c r="AF1852" i="14"/>
  <c r="AG1852" i="14"/>
  <c r="M1853" i="14"/>
  <c r="N1853" i="14"/>
  <c r="O1853" i="14"/>
  <c r="P1853" i="14"/>
  <c r="Q1853" i="14"/>
  <c r="R1853" i="14"/>
  <c r="S1853" i="14"/>
  <c r="U1853" i="14"/>
  <c r="V1853" i="14"/>
  <c r="W1853" i="14"/>
  <c r="X1853" i="14"/>
  <c r="Y1853" i="14"/>
  <c r="Z1853" i="14"/>
  <c r="AB1853" i="14"/>
  <c r="AC1853" i="14"/>
  <c r="AE1853" i="14"/>
  <c r="AF1853" i="14"/>
  <c r="AG1853" i="14"/>
  <c r="M1854" i="14"/>
  <c r="N1854" i="14"/>
  <c r="O1854" i="14"/>
  <c r="P1854" i="14"/>
  <c r="Q1854" i="14"/>
  <c r="R1854" i="14"/>
  <c r="S1854" i="14"/>
  <c r="U1854" i="14"/>
  <c r="V1854" i="14"/>
  <c r="W1854" i="14"/>
  <c r="X1854" i="14"/>
  <c r="Y1854" i="14"/>
  <c r="Z1854" i="14"/>
  <c r="AB1854" i="14"/>
  <c r="AC1854" i="14"/>
  <c r="AE1854" i="14"/>
  <c r="AF1854" i="14"/>
  <c r="AG1854" i="14"/>
  <c r="M1855" i="14"/>
  <c r="N1855" i="14"/>
  <c r="O1855" i="14"/>
  <c r="P1855" i="14"/>
  <c r="Q1855" i="14"/>
  <c r="R1855" i="14"/>
  <c r="S1855" i="14"/>
  <c r="U1855" i="14"/>
  <c r="V1855" i="14"/>
  <c r="W1855" i="14"/>
  <c r="X1855" i="14"/>
  <c r="Y1855" i="14"/>
  <c r="Z1855" i="14"/>
  <c r="AB1855" i="14"/>
  <c r="AC1855" i="14"/>
  <c r="AE1855" i="14"/>
  <c r="AF1855" i="14"/>
  <c r="AG1855" i="14"/>
  <c r="M1856" i="14"/>
  <c r="N1856" i="14"/>
  <c r="O1856" i="14"/>
  <c r="P1856" i="14"/>
  <c r="Q1856" i="14"/>
  <c r="R1856" i="14"/>
  <c r="S1856" i="14"/>
  <c r="U1856" i="14"/>
  <c r="V1856" i="14"/>
  <c r="W1856" i="14"/>
  <c r="X1856" i="14"/>
  <c r="Y1856" i="14"/>
  <c r="Z1856" i="14"/>
  <c r="AB1856" i="14"/>
  <c r="AC1856" i="14"/>
  <c r="AE1856" i="14"/>
  <c r="AF1856" i="14"/>
  <c r="AG1856" i="14"/>
  <c r="M1857" i="14"/>
  <c r="N1857" i="14"/>
  <c r="O1857" i="14"/>
  <c r="P1857" i="14"/>
  <c r="Q1857" i="14"/>
  <c r="R1857" i="14"/>
  <c r="S1857" i="14"/>
  <c r="U1857" i="14"/>
  <c r="V1857" i="14"/>
  <c r="W1857" i="14"/>
  <c r="X1857" i="14"/>
  <c r="Y1857" i="14"/>
  <c r="Z1857" i="14"/>
  <c r="AB1857" i="14"/>
  <c r="AC1857" i="14"/>
  <c r="AE1857" i="14"/>
  <c r="AF1857" i="14"/>
  <c r="AG1857" i="14"/>
  <c r="M1858" i="14"/>
  <c r="N1858" i="14"/>
  <c r="O1858" i="14"/>
  <c r="P1858" i="14"/>
  <c r="Q1858" i="14"/>
  <c r="R1858" i="14"/>
  <c r="S1858" i="14"/>
  <c r="U1858" i="14"/>
  <c r="V1858" i="14"/>
  <c r="W1858" i="14"/>
  <c r="X1858" i="14"/>
  <c r="Y1858" i="14"/>
  <c r="Z1858" i="14"/>
  <c r="AB1858" i="14"/>
  <c r="AC1858" i="14"/>
  <c r="AE1858" i="14"/>
  <c r="AF1858" i="14"/>
  <c r="AG1858" i="14"/>
  <c r="M1859" i="14"/>
  <c r="N1859" i="14"/>
  <c r="O1859" i="14"/>
  <c r="P1859" i="14"/>
  <c r="Q1859" i="14"/>
  <c r="R1859" i="14"/>
  <c r="S1859" i="14"/>
  <c r="U1859" i="14"/>
  <c r="V1859" i="14"/>
  <c r="W1859" i="14"/>
  <c r="X1859" i="14"/>
  <c r="Y1859" i="14"/>
  <c r="Z1859" i="14"/>
  <c r="AB1859" i="14"/>
  <c r="AC1859" i="14"/>
  <c r="AE1859" i="14"/>
  <c r="AF1859" i="14"/>
  <c r="AG1859" i="14"/>
  <c r="M1860" i="14"/>
  <c r="N1860" i="14"/>
  <c r="O1860" i="14"/>
  <c r="P1860" i="14"/>
  <c r="Q1860" i="14"/>
  <c r="R1860" i="14"/>
  <c r="S1860" i="14"/>
  <c r="U1860" i="14"/>
  <c r="V1860" i="14"/>
  <c r="W1860" i="14"/>
  <c r="X1860" i="14"/>
  <c r="Y1860" i="14"/>
  <c r="Z1860" i="14"/>
  <c r="AB1860" i="14"/>
  <c r="AC1860" i="14"/>
  <c r="AE1860" i="14"/>
  <c r="AF1860" i="14"/>
  <c r="AG1860" i="14"/>
  <c r="M1861" i="14"/>
  <c r="N1861" i="14"/>
  <c r="O1861" i="14"/>
  <c r="P1861" i="14"/>
  <c r="Q1861" i="14"/>
  <c r="R1861" i="14"/>
  <c r="S1861" i="14"/>
  <c r="U1861" i="14"/>
  <c r="V1861" i="14"/>
  <c r="W1861" i="14"/>
  <c r="X1861" i="14"/>
  <c r="Y1861" i="14"/>
  <c r="Z1861" i="14"/>
  <c r="AB1861" i="14"/>
  <c r="AC1861" i="14"/>
  <c r="AE1861" i="14"/>
  <c r="AF1861" i="14"/>
  <c r="AG1861" i="14"/>
  <c r="M1862" i="14"/>
  <c r="N1862" i="14"/>
  <c r="O1862" i="14"/>
  <c r="P1862" i="14"/>
  <c r="Q1862" i="14"/>
  <c r="R1862" i="14"/>
  <c r="S1862" i="14"/>
  <c r="U1862" i="14"/>
  <c r="V1862" i="14"/>
  <c r="W1862" i="14"/>
  <c r="X1862" i="14"/>
  <c r="Y1862" i="14"/>
  <c r="Z1862" i="14"/>
  <c r="AB1862" i="14"/>
  <c r="AC1862" i="14"/>
  <c r="AE1862" i="14"/>
  <c r="AF1862" i="14"/>
  <c r="AG1862" i="14"/>
  <c r="M1863" i="14"/>
  <c r="N1863" i="14"/>
  <c r="O1863" i="14"/>
  <c r="P1863" i="14"/>
  <c r="Q1863" i="14"/>
  <c r="R1863" i="14"/>
  <c r="S1863" i="14"/>
  <c r="U1863" i="14"/>
  <c r="V1863" i="14"/>
  <c r="W1863" i="14"/>
  <c r="X1863" i="14"/>
  <c r="Y1863" i="14"/>
  <c r="Z1863" i="14"/>
  <c r="AB1863" i="14"/>
  <c r="AC1863" i="14"/>
  <c r="AE1863" i="14"/>
  <c r="AF1863" i="14"/>
  <c r="AG1863" i="14"/>
  <c r="M1864" i="14"/>
  <c r="N1864" i="14"/>
  <c r="O1864" i="14"/>
  <c r="P1864" i="14"/>
  <c r="Q1864" i="14"/>
  <c r="R1864" i="14"/>
  <c r="S1864" i="14"/>
  <c r="U1864" i="14"/>
  <c r="V1864" i="14"/>
  <c r="W1864" i="14"/>
  <c r="X1864" i="14"/>
  <c r="Y1864" i="14"/>
  <c r="Z1864" i="14"/>
  <c r="AB1864" i="14"/>
  <c r="AC1864" i="14"/>
  <c r="AE1864" i="14"/>
  <c r="AF1864" i="14"/>
  <c r="AG1864" i="14"/>
  <c r="M1865" i="14"/>
  <c r="N1865" i="14"/>
  <c r="O1865" i="14"/>
  <c r="P1865" i="14"/>
  <c r="Q1865" i="14"/>
  <c r="R1865" i="14"/>
  <c r="S1865" i="14"/>
  <c r="U1865" i="14"/>
  <c r="V1865" i="14"/>
  <c r="W1865" i="14"/>
  <c r="X1865" i="14"/>
  <c r="Y1865" i="14"/>
  <c r="Z1865" i="14"/>
  <c r="AB1865" i="14"/>
  <c r="AC1865" i="14"/>
  <c r="AE1865" i="14"/>
  <c r="AF1865" i="14"/>
  <c r="AG1865" i="14"/>
  <c r="M1866" i="14"/>
  <c r="N1866" i="14"/>
  <c r="O1866" i="14"/>
  <c r="P1866" i="14"/>
  <c r="Q1866" i="14"/>
  <c r="R1866" i="14"/>
  <c r="S1866" i="14"/>
  <c r="U1866" i="14"/>
  <c r="V1866" i="14"/>
  <c r="W1866" i="14"/>
  <c r="X1866" i="14"/>
  <c r="Y1866" i="14"/>
  <c r="Z1866" i="14"/>
  <c r="AB1866" i="14"/>
  <c r="AC1866" i="14"/>
  <c r="AE1866" i="14"/>
  <c r="AF1866" i="14"/>
  <c r="AG1866" i="14"/>
  <c r="M1867" i="14"/>
  <c r="N1867" i="14"/>
  <c r="O1867" i="14"/>
  <c r="P1867" i="14"/>
  <c r="Q1867" i="14"/>
  <c r="R1867" i="14"/>
  <c r="S1867" i="14"/>
  <c r="U1867" i="14"/>
  <c r="V1867" i="14"/>
  <c r="W1867" i="14"/>
  <c r="X1867" i="14"/>
  <c r="Y1867" i="14"/>
  <c r="Z1867" i="14"/>
  <c r="AB1867" i="14"/>
  <c r="AC1867" i="14"/>
  <c r="AE1867" i="14"/>
  <c r="AF1867" i="14"/>
  <c r="AG1867" i="14"/>
  <c r="M1868" i="14"/>
  <c r="N1868" i="14"/>
  <c r="O1868" i="14"/>
  <c r="P1868" i="14"/>
  <c r="Q1868" i="14"/>
  <c r="R1868" i="14"/>
  <c r="S1868" i="14"/>
  <c r="U1868" i="14"/>
  <c r="V1868" i="14"/>
  <c r="W1868" i="14"/>
  <c r="X1868" i="14"/>
  <c r="Y1868" i="14"/>
  <c r="Z1868" i="14"/>
  <c r="AB1868" i="14"/>
  <c r="AC1868" i="14"/>
  <c r="AE1868" i="14"/>
  <c r="AF1868" i="14"/>
  <c r="AG1868" i="14"/>
  <c r="M1869" i="14"/>
  <c r="N1869" i="14"/>
  <c r="O1869" i="14"/>
  <c r="P1869" i="14"/>
  <c r="Q1869" i="14"/>
  <c r="R1869" i="14"/>
  <c r="S1869" i="14"/>
  <c r="U1869" i="14"/>
  <c r="V1869" i="14"/>
  <c r="W1869" i="14"/>
  <c r="X1869" i="14"/>
  <c r="Y1869" i="14"/>
  <c r="Z1869" i="14"/>
  <c r="AB1869" i="14"/>
  <c r="AC1869" i="14"/>
  <c r="AE1869" i="14"/>
  <c r="AF1869" i="14"/>
  <c r="AG1869" i="14"/>
  <c r="M1870" i="14"/>
  <c r="N1870" i="14"/>
  <c r="O1870" i="14"/>
  <c r="P1870" i="14"/>
  <c r="Q1870" i="14"/>
  <c r="R1870" i="14"/>
  <c r="S1870" i="14"/>
  <c r="U1870" i="14"/>
  <c r="V1870" i="14"/>
  <c r="W1870" i="14"/>
  <c r="X1870" i="14"/>
  <c r="Y1870" i="14"/>
  <c r="Z1870" i="14"/>
  <c r="AB1870" i="14"/>
  <c r="AC1870" i="14"/>
  <c r="AE1870" i="14"/>
  <c r="AF1870" i="14"/>
  <c r="AG1870" i="14"/>
  <c r="M1871" i="14"/>
  <c r="N1871" i="14"/>
  <c r="O1871" i="14"/>
  <c r="P1871" i="14"/>
  <c r="Q1871" i="14"/>
  <c r="R1871" i="14"/>
  <c r="S1871" i="14"/>
  <c r="U1871" i="14"/>
  <c r="V1871" i="14"/>
  <c r="W1871" i="14"/>
  <c r="X1871" i="14"/>
  <c r="Y1871" i="14"/>
  <c r="Z1871" i="14"/>
  <c r="AB1871" i="14"/>
  <c r="AC1871" i="14"/>
  <c r="AE1871" i="14"/>
  <c r="AF1871" i="14"/>
  <c r="AG1871" i="14"/>
  <c r="M1872" i="14"/>
  <c r="N1872" i="14"/>
  <c r="O1872" i="14"/>
  <c r="P1872" i="14"/>
  <c r="Q1872" i="14"/>
  <c r="R1872" i="14"/>
  <c r="S1872" i="14"/>
  <c r="U1872" i="14"/>
  <c r="V1872" i="14"/>
  <c r="W1872" i="14"/>
  <c r="X1872" i="14"/>
  <c r="Y1872" i="14"/>
  <c r="Z1872" i="14"/>
  <c r="AB1872" i="14"/>
  <c r="AC1872" i="14"/>
  <c r="AE1872" i="14"/>
  <c r="AF1872" i="14"/>
  <c r="AG1872" i="14"/>
  <c r="D1873" i="14"/>
  <c r="I1873" i="14"/>
  <c r="N1873" i="14"/>
  <c r="O1873" i="14"/>
  <c r="P1873" i="14"/>
  <c r="Q1873" i="14"/>
  <c r="R1873" i="14"/>
  <c r="S1873" i="14"/>
  <c r="U1873" i="14"/>
  <c r="V1873" i="14"/>
  <c r="W1873" i="14"/>
  <c r="X1873" i="14"/>
  <c r="Y1873" i="14"/>
  <c r="Z1873" i="14"/>
  <c r="AE1873" i="14"/>
  <c r="AF1873" i="14"/>
  <c r="AG1873" i="14"/>
  <c r="C1" i="13"/>
  <c r="D3" i="13"/>
  <c r="E3" i="13"/>
  <c r="F3" i="13"/>
  <c r="G3" i="13"/>
  <c r="H3" i="13"/>
  <c r="I3" i="13"/>
  <c r="J3" i="13"/>
  <c r="K3" i="13"/>
  <c r="L3" i="13"/>
  <c r="A5" i="13"/>
  <c r="B5" i="13"/>
  <c r="C5" i="13"/>
  <c r="D5" i="13"/>
  <c r="F5" i="13"/>
  <c r="G5" i="13"/>
  <c r="H5" i="13"/>
  <c r="I5" i="13"/>
  <c r="J5" i="13"/>
  <c r="K5" i="13"/>
  <c r="L5" i="13"/>
  <c r="N5" i="13"/>
  <c r="O5" i="13"/>
  <c r="Q5" i="13"/>
  <c r="R5" i="13"/>
  <c r="A6" i="13"/>
  <c r="B6" i="13"/>
  <c r="C6" i="13"/>
  <c r="D6" i="13"/>
  <c r="F6" i="13"/>
  <c r="G6" i="13"/>
  <c r="H6" i="13"/>
  <c r="I6" i="13"/>
  <c r="J6" i="13"/>
  <c r="K6" i="13"/>
  <c r="L6" i="13"/>
  <c r="N6" i="13"/>
  <c r="O6" i="13"/>
  <c r="Q6" i="13"/>
  <c r="R6" i="13"/>
  <c r="A7" i="13"/>
  <c r="B7" i="13"/>
  <c r="C7" i="13"/>
  <c r="D7" i="13"/>
  <c r="F7" i="13"/>
  <c r="G7" i="13"/>
  <c r="H7" i="13"/>
  <c r="I7" i="13"/>
  <c r="J7" i="13"/>
  <c r="K7" i="13"/>
  <c r="L7" i="13"/>
  <c r="N7" i="13"/>
  <c r="O7" i="13"/>
  <c r="Q7" i="13"/>
  <c r="R7" i="13"/>
  <c r="A8" i="13"/>
  <c r="B8" i="13"/>
  <c r="C8" i="13"/>
  <c r="D8" i="13"/>
  <c r="F8" i="13"/>
  <c r="G8" i="13"/>
  <c r="H8" i="13"/>
  <c r="I8" i="13"/>
  <c r="J8" i="13"/>
  <c r="K8" i="13"/>
  <c r="L8" i="13"/>
  <c r="N8" i="13"/>
  <c r="O8" i="13"/>
  <c r="Q8" i="13"/>
  <c r="R8" i="13"/>
  <c r="A9" i="13"/>
  <c r="B9" i="13"/>
  <c r="C9" i="13"/>
  <c r="D9" i="13"/>
  <c r="F9" i="13"/>
  <c r="G9" i="13"/>
  <c r="H9" i="13"/>
  <c r="I9" i="13"/>
  <c r="J9" i="13"/>
  <c r="K9" i="13"/>
  <c r="L9" i="13"/>
  <c r="N9" i="13"/>
  <c r="O9" i="13"/>
  <c r="Q9" i="13"/>
  <c r="R9" i="13"/>
  <c r="A10" i="13"/>
  <c r="B10" i="13"/>
  <c r="C10" i="13"/>
  <c r="D10" i="13"/>
  <c r="F10" i="13"/>
  <c r="G10" i="13"/>
  <c r="H10" i="13"/>
  <c r="I10" i="13"/>
  <c r="J10" i="13"/>
  <c r="K10" i="13"/>
  <c r="L10" i="13"/>
  <c r="N10" i="13"/>
  <c r="O10" i="13"/>
  <c r="Q10" i="13"/>
  <c r="R10" i="13"/>
  <c r="A11" i="13"/>
  <c r="B11" i="13"/>
  <c r="C11" i="13"/>
  <c r="D11" i="13"/>
  <c r="F11" i="13"/>
  <c r="G11" i="13"/>
  <c r="H11" i="13"/>
  <c r="I11" i="13"/>
  <c r="J11" i="13"/>
  <c r="K11" i="13"/>
  <c r="L11" i="13"/>
  <c r="N11" i="13"/>
  <c r="O11" i="13"/>
  <c r="Q11" i="13"/>
  <c r="R11" i="13"/>
  <c r="A12" i="13"/>
  <c r="B12" i="13"/>
  <c r="C12" i="13"/>
  <c r="D12" i="13"/>
  <c r="F12" i="13"/>
  <c r="G12" i="13"/>
  <c r="H12" i="13"/>
  <c r="I12" i="13"/>
  <c r="J12" i="13"/>
  <c r="K12" i="13"/>
  <c r="L12" i="13"/>
  <c r="N12" i="13"/>
  <c r="O12" i="13"/>
  <c r="Q12" i="13"/>
  <c r="R12" i="13"/>
  <c r="A13" i="13"/>
  <c r="B13" i="13"/>
  <c r="C13" i="13"/>
  <c r="D13" i="13"/>
  <c r="F13" i="13"/>
  <c r="G13" i="13"/>
  <c r="H13" i="13"/>
  <c r="I13" i="13"/>
  <c r="J13" i="13"/>
  <c r="K13" i="13"/>
  <c r="L13" i="13"/>
  <c r="N13" i="13"/>
  <c r="O13" i="13"/>
  <c r="Q13" i="13"/>
  <c r="R13" i="13"/>
  <c r="A14" i="13"/>
  <c r="B14" i="13"/>
  <c r="C14" i="13"/>
  <c r="D14" i="13"/>
  <c r="F14" i="13"/>
  <c r="G14" i="13"/>
  <c r="H14" i="13"/>
  <c r="I14" i="13"/>
  <c r="J14" i="13"/>
  <c r="K14" i="13"/>
  <c r="L14" i="13"/>
  <c r="N14" i="13"/>
  <c r="O14" i="13"/>
  <c r="Q14" i="13"/>
  <c r="R14" i="13"/>
  <c r="A15" i="13"/>
  <c r="B15" i="13"/>
  <c r="C15" i="13"/>
  <c r="D15" i="13"/>
  <c r="F15" i="13"/>
  <c r="G15" i="13"/>
  <c r="H15" i="13"/>
  <c r="I15" i="13"/>
  <c r="J15" i="13"/>
  <c r="K15" i="13"/>
  <c r="L15" i="13"/>
  <c r="N15" i="13"/>
  <c r="O15" i="13"/>
  <c r="Q15" i="13"/>
  <c r="R15" i="13"/>
  <c r="A16" i="13"/>
  <c r="B16" i="13"/>
  <c r="C16" i="13"/>
  <c r="D16" i="13"/>
  <c r="F16" i="13"/>
  <c r="G16" i="13"/>
  <c r="H16" i="13"/>
  <c r="I16" i="13"/>
  <c r="J16" i="13"/>
  <c r="K16" i="13"/>
  <c r="L16" i="13"/>
  <c r="N16" i="13"/>
  <c r="O16" i="13"/>
  <c r="Q16" i="13"/>
  <c r="R16" i="13"/>
  <c r="A17" i="13"/>
  <c r="B17" i="13"/>
  <c r="C17" i="13"/>
  <c r="D17" i="13"/>
  <c r="F17" i="13"/>
  <c r="G17" i="13"/>
  <c r="H17" i="13"/>
  <c r="I17" i="13"/>
  <c r="J17" i="13"/>
  <c r="K17" i="13"/>
  <c r="L17" i="13"/>
  <c r="N17" i="13"/>
  <c r="O17" i="13"/>
  <c r="Q17" i="13"/>
  <c r="R17" i="13"/>
  <c r="A18" i="13"/>
  <c r="B18" i="13"/>
  <c r="C18" i="13"/>
  <c r="D18" i="13"/>
  <c r="F18" i="13"/>
  <c r="G18" i="13"/>
  <c r="H18" i="13"/>
  <c r="I18" i="13"/>
  <c r="J18" i="13"/>
  <c r="K18" i="13"/>
  <c r="L18" i="13"/>
  <c r="N18" i="13"/>
  <c r="O18" i="13"/>
  <c r="Q18" i="13"/>
  <c r="R18" i="13"/>
  <c r="A19" i="13"/>
  <c r="B19" i="13"/>
  <c r="C19" i="13"/>
  <c r="D19" i="13"/>
  <c r="F19" i="13"/>
  <c r="G19" i="13"/>
  <c r="H19" i="13"/>
  <c r="I19" i="13"/>
  <c r="J19" i="13"/>
  <c r="K19" i="13"/>
  <c r="L19" i="13"/>
  <c r="N19" i="13"/>
  <c r="O19" i="13"/>
  <c r="Q19" i="13"/>
  <c r="R19" i="13"/>
  <c r="A20" i="13"/>
  <c r="B20" i="13"/>
  <c r="C20" i="13"/>
  <c r="D20" i="13"/>
  <c r="F20" i="13"/>
  <c r="G20" i="13"/>
  <c r="H20" i="13"/>
  <c r="I20" i="13"/>
  <c r="J20" i="13"/>
  <c r="K20" i="13"/>
  <c r="L20" i="13"/>
  <c r="N20" i="13"/>
  <c r="O20" i="13"/>
  <c r="Q20" i="13"/>
  <c r="R20" i="13"/>
  <c r="A21" i="13"/>
  <c r="B21" i="13"/>
  <c r="C21" i="13"/>
  <c r="D21" i="13"/>
  <c r="F21" i="13"/>
  <c r="G21" i="13"/>
  <c r="H21" i="13"/>
  <c r="I21" i="13"/>
  <c r="J21" i="13"/>
  <c r="K21" i="13"/>
  <c r="L21" i="13"/>
  <c r="N21" i="13"/>
  <c r="O21" i="13"/>
  <c r="Q21" i="13"/>
  <c r="R21" i="13"/>
  <c r="A22" i="13"/>
  <c r="B22" i="13"/>
  <c r="C22" i="13"/>
  <c r="D22" i="13"/>
  <c r="F22" i="13"/>
  <c r="G22" i="13"/>
  <c r="H22" i="13"/>
  <c r="I22" i="13"/>
  <c r="J22" i="13"/>
  <c r="K22" i="13"/>
  <c r="L22" i="13"/>
  <c r="N22" i="13"/>
  <c r="O22" i="13"/>
  <c r="Q22" i="13"/>
  <c r="R22" i="13"/>
  <c r="A23" i="13"/>
  <c r="B23" i="13"/>
  <c r="C23" i="13"/>
  <c r="D23" i="13"/>
  <c r="F23" i="13"/>
  <c r="G23" i="13"/>
  <c r="H23" i="13"/>
  <c r="I23" i="13"/>
  <c r="J23" i="13"/>
  <c r="K23" i="13"/>
  <c r="L23" i="13"/>
  <c r="N23" i="13"/>
  <c r="O23" i="13"/>
  <c r="Q23" i="13"/>
  <c r="R23" i="13"/>
  <c r="A24" i="13"/>
  <c r="B24" i="13"/>
  <c r="C24" i="13"/>
  <c r="D24" i="13"/>
  <c r="F24" i="13"/>
  <c r="G24" i="13"/>
  <c r="H24" i="13"/>
  <c r="I24" i="13"/>
  <c r="J24" i="13"/>
  <c r="K24" i="13"/>
  <c r="L24" i="13"/>
  <c r="N24" i="13"/>
  <c r="O24" i="13"/>
  <c r="Q24" i="13"/>
  <c r="R24" i="13"/>
  <c r="A25" i="13"/>
  <c r="B25" i="13"/>
  <c r="C25" i="13"/>
  <c r="D25" i="13"/>
  <c r="F25" i="13"/>
  <c r="G25" i="13"/>
  <c r="H25" i="13"/>
  <c r="I25" i="13"/>
  <c r="J25" i="13"/>
  <c r="K25" i="13"/>
  <c r="L25" i="13"/>
  <c r="N25" i="13"/>
  <c r="O25" i="13"/>
  <c r="Q25" i="13"/>
  <c r="R25" i="13"/>
  <c r="A26" i="13"/>
  <c r="B26" i="13"/>
  <c r="C26" i="13"/>
  <c r="D26" i="13"/>
  <c r="F26" i="13"/>
  <c r="G26" i="13"/>
  <c r="H26" i="13"/>
  <c r="I26" i="13"/>
  <c r="J26" i="13"/>
  <c r="K26" i="13"/>
  <c r="L26" i="13"/>
  <c r="N26" i="13"/>
  <c r="O26" i="13"/>
  <c r="Q26" i="13"/>
  <c r="R26" i="13"/>
  <c r="A27" i="13"/>
  <c r="B27" i="13"/>
  <c r="C27" i="13"/>
  <c r="D27" i="13"/>
  <c r="F27" i="13"/>
  <c r="G27" i="13"/>
  <c r="H27" i="13"/>
  <c r="I27" i="13"/>
  <c r="J27" i="13"/>
  <c r="K27" i="13"/>
  <c r="L27" i="13"/>
  <c r="N27" i="13"/>
  <c r="O27" i="13"/>
  <c r="Q27" i="13"/>
  <c r="R27" i="13"/>
  <c r="A28" i="13"/>
  <c r="B28" i="13"/>
  <c r="C28" i="13"/>
  <c r="D28" i="13"/>
  <c r="F28" i="13"/>
  <c r="G28" i="13"/>
  <c r="H28" i="13"/>
  <c r="I28" i="13"/>
  <c r="J28" i="13"/>
  <c r="K28" i="13"/>
  <c r="L28" i="13"/>
  <c r="N28" i="13"/>
  <c r="O28" i="13"/>
  <c r="Q28" i="13"/>
  <c r="R28" i="13"/>
  <c r="A29" i="13"/>
  <c r="B29" i="13"/>
  <c r="C29" i="13"/>
  <c r="D29" i="13"/>
  <c r="F29" i="13"/>
  <c r="G29" i="13"/>
  <c r="H29" i="13"/>
  <c r="I29" i="13"/>
  <c r="J29" i="13"/>
  <c r="K29" i="13"/>
  <c r="L29" i="13"/>
  <c r="N29" i="13"/>
  <c r="O29" i="13"/>
  <c r="Q29" i="13"/>
  <c r="R29" i="13"/>
  <c r="A30" i="13"/>
  <c r="B30" i="13"/>
  <c r="C30" i="13"/>
  <c r="D30" i="13"/>
  <c r="F30" i="13"/>
  <c r="G30" i="13"/>
  <c r="H30" i="13"/>
  <c r="I30" i="13"/>
  <c r="J30" i="13"/>
  <c r="K30" i="13"/>
  <c r="L30" i="13"/>
  <c r="N30" i="13"/>
  <c r="O30" i="13"/>
  <c r="Q30" i="13"/>
  <c r="R30" i="13"/>
  <c r="A31" i="13"/>
  <c r="B31" i="13"/>
  <c r="C31" i="13"/>
  <c r="D31" i="13"/>
  <c r="F31" i="13"/>
  <c r="G31" i="13"/>
  <c r="H31" i="13"/>
  <c r="I31" i="13"/>
  <c r="J31" i="13"/>
  <c r="K31" i="13"/>
  <c r="L31" i="13"/>
  <c r="N31" i="13"/>
  <c r="O31" i="13"/>
  <c r="Q31" i="13"/>
  <c r="R31" i="13"/>
  <c r="A32" i="13"/>
  <c r="B32" i="13"/>
  <c r="C32" i="13"/>
  <c r="D32" i="13"/>
  <c r="F32" i="13"/>
  <c r="G32" i="13"/>
  <c r="H32" i="13"/>
  <c r="I32" i="13"/>
  <c r="J32" i="13"/>
  <c r="K32" i="13"/>
  <c r="L32" i="13"/>
  <c r="N32" i="13"/>
  <c r="O32" i="13"/>
  <c r="Q32" i="13"/>
  <c r="R32" i="13"/>
  <c r="A33" i="13"/>
  <c r="B33" i="13"/>
  <c r="C33" i="13"/>
  <c r="D33" i="13"/>
  <c r="F33" i="13"/>
  <c r="G33" i="13"/>
  <c r="H33" i="13"/>
  <c r="I33" i="13"/>
  <c r="J33" i="13"/>
  <c r="K33" i="13"/>
  <c r="L33" i="13"/>
  <c r="N33" i="13"/>
  <c r="O33" i="13"/>
  <c r="Q33" i="13"/>
  <c r="R33" i="13"/>
  <c r="A34" i="13"/>
  <c r="B34" i="13"/>
  <c r="C34" i="13"/>
  <c r="D34" i="13"/>
  <c r="F34" i="13"/>
  <c r="G34" i="13"/>
  <c r="H34" i="13"/>
  <c r="I34" i="13"/>
  <c r="J34" i="13"/>
  <c r="K34" i="13"/>
  <c r="L34" i="13"/>
  <c r="N34" i="13"/>
  <c r="O34" i="13"/>
  <c r="Q34" i="13"/>
  <c r="R34" i="13"/>
  <c r="A35" i="13"/>
  <c r="B35" i="13"/>
  <c r="C35" i="13"/>
  <c r="D35" i="13"/>
  <c r="F35" i="13"/>
  <c r="G35" i="13"/>
  <c r="H35" i="13"/>
  <c r="I35" i="13"/>
  <c r="J35" i="13"/>
  <c r="K35" i="13"/>
  <c r="L35" i="13"/>
  <c r="N35" i="13"/>
  <c r="O35" i="13"/>
  <c r="Q35" i="13"/>
  <c r="R35" i="13"/>
  <c r="A36" i="13"/>
  <c r="B36" i="13"/>
  <c r="C36" i="13"/>
  <c r="D36" i="13"/>
  <c r="F36" i="13"/>
  <c r="G36" i="13"/>
  <c r="H36" i="13"/>
  <c r="I36" i="13"/>
  <c r="J36" i="13"/>
  <c r="K36" i="13"/>
  <c r="L36" i="13"/>
  <c r="N36" i="13"/>
  <c r="O36" i="13"/>
  <c r="Q36" i="13"/>
  <c r="R36" i="13"/>
  <c r="A37" i="13"/>
  <c r="B37" i="13"/>
  <c r="C37" i="13"/>
  <c r="D37" i="13"/>
  <c r="F37" i="13"/>
  <c r="G37" i="13"/>
  <c r="H37" i="13"/>
  <c r="I37" i="13"/>
  <c r="J37" i="13"/>
  <c r="K37" i="13"/>
  <c r="L37" i="13"/>
  <c r="N37" i="13"/>
  <c r="O37" i="13"/>
  <c r="Q37" i="13"/>
  <c r="R37" i="13"/>
  <c r="A38" i="13"/>
  <c r="B38" i="13"/>
  <c r="C38" i="13"/>
  <c r="D38" i="13"/>
  <c r="F38" i="13"/>
  <c r="G38" i="13"/>
  <c r="H38" i="13"/>
  <c r="I38" i="13"/>
  <c r="J38" i="13"/>
  <c r="K38" i="13"/>
  <c r="L38" i="13"/>
  <c r="N38" i="13"/>
  <c r="O38" i="13"/>
  <c r="Q38" i="13"/>
  <c r="R38" i="13"/>
  <c r="A39" i="13"/>
  <c r="B39" i="13"/>
  <c r="C39" i="13"/>
  <c r="D39" i="13"/>
  <c r="F39" i="13"/>
  <c r="G39" i="13"/>
  <c r="H39" i="13"/>
  <c r="I39" i="13"/>
  <c r="J39" i="13"/>
  <c r="K39" i="13"/>
  <c r="L39" i="13"/>
  <c r="N39" i="13"/>
  <c r="O39" i="13"/>
  <c r="Q39" i="13"/>
  <c r="R39" i="13"/>
  <c r="A40" i="13"/>
  <c r="B40" i="13"/>
  <c r="C40" i="13"/>
  <c r="D40" i="13"/>
  <c r="F40" i="13"/>
  <c r="G40" i="13"/>
  <c r="H40" i="13"/>
  <c r="I40" i="13"/>
  <c r="J40" i="13"/>
  <c r="K40" i="13"/>
  <c r="L40" i="13"/>
  <c r="N40" i="13"/>
  <c r="O40" i="13"/>
  <c r="Q40" i="13"/>
  <c r="R40" i="13"/>
  <c r="A41" i="13"/>
  <c r="B41" i="13"/>
  <c r="C41" i="13"/>
  <c r="D41" i="13"/>
  <c r="F41" i="13"/>
  <c r="G41" i="13"/>
  <c r="H41" i="13"/>
  <c r="I41" i="13"/>
  <c r="J41" i="13"/>
  <c r="K41" i="13"/>
  <c r="L41" i="13"/>
  <c r="N41" i="13"/>
  <c r="O41" i="13"/>
  <c r="Q41" i="13"/>
  <c r="R41" i="13"/>
  <c r="A42" i="13"/>
  <c r="B42" i="13"/>
  <c r="C42" i="13"/>
  <c r="D42" i="13"/>
  <c r="F42" i="13"/>
  <c r="G42" i="13"/>
  <c r="H42" i="13"/>
  <c r="I42" i="13"/>
  <c r="J42" i="13"/>
  <c r="K42" i="13"/>
  <c r="L42" i="13"/>
  <c r="N42" i="13"/>
  <c r="O42" i="13"/>
  <c r="Q42" i="13"/>
  <c r="R42" i="13"/>
  <c r="A43" i="13"/>
  <c r="B43" i="13"/>
  <c r="C43" i="13"/>
  <c r="D43" i="13"/>
  <c r="F43" i="13"/>
  <c r="G43" i="13"/>
  <c r="H43" i="13"/>
  <c r="I43" i="13"/>
  <c r="J43" i="13"/>
  <c r="K43" i="13"/>
  <c r="L43" i="13"/>
  <c r="N43" i="13"/>
  <c r="O43" i="13"/>
  <c r="Q43" i="13"/>
  <c r="R43" i="13"/>
  <c r="A44" i="13"/>
  <c r="B44" i="13"/>
  <c r="C44" i="13"/>
  <c r="D44" i="13"/>
  <c r="F44" i="13"/>
  <c r="G44" i="13"/>
  <c r="H44" i="13"/>
  <c r="I44" i="13"/>
  <c r="J44" i="13"/>
  <c r="K44" i="13"/>
  <c r="L44" i="13"/>
  <c r="N44" i="13"/>
  <c r="O44" i="13"/>
  <c r="Q44" i="13"/>
  <c r="R44" i="13"/>
  <c r="A45" i="13"/>
  <c r="B45" i="13"/>
  <c r="C45" i="13"/>
  <c r="D45" i="13"/>
  <c r="F45" i="13"/>
  <c r="G45" i="13"/>
  <c r="H45" i="13"/>
  <c r="I45" i="13"/>
  <c r="J45" i="13"/>
  <c r="K45" i="13"/>
  <c r="L45" i="13"/>
  <c r="N45" i="13"/>
  <c r="O45" i="13"/>
  <c r="Q45" i="13"/>
  <c r="R45" i="13"/>
  <c r="A46" i="13"/>
  <c r="B46" i="13"/>
  <c r="C46" i="13"/>
  <c r="D46" i="13"/>
  <c r="F46" i="13"/>
  <c r="G46" i="13"/>
  <c r="H46" i="13"/>
  <c r="I46" i="13"/>
  <c r="J46" i="13"/>
  <c r="K46" i="13"/>
  <c r="L46" i="13"/>
  <c r="N46" i="13"/>
  <c r="O46" i="13"/>
  <c r="Q46" i="13"/>
  <c r="R46" i="13"/>
  <c r="A47" i="13"/>
  <c r="B47" i="13"/>
  <c r="C47" i="13"/>
  <c r="D47" i="13"/>
  <c r="F47" i="13"/>
  <c r="G47" i="13"/>
  <c r="H47" i="13"/>
  <c r="I47" i="13"/>
  <c r="J47" i="13"/>
  <c r="K47" i="13"/>
  <c r="L47" i="13"/>
  <c r="N47" i="13"/>
  <c r="O47" i="13"/>
  <c r="Q47" i="13"/>
  <c r="R47" i="13"/>
  <c r="A48" i="13"/>
  <c r="B48" i="13"/>
  <c r="C48" i="13"/>
  <c r="D48" i="13"/>
  <c r="F48" i="13"/>
  <c r="G48" i="13"/>
  <c r="H48" i="13"/>
  <c r="I48" i="13"/>
  <c r="J48" i="13"/>
  <c r="K48" i="13"/>
  <c r="L48" i="13"/>
  <c r="N48" i="13"/>
  <c r="O48" i="13"/>
  <c r="Q48" i="13"/>
  <c r="R48" i="13"/>
  <c r="A49" i="13"/>
  <c r="B49" i="13"/>
  <c r="C49" i="13"/>
  <c r="D49" i="13"/>
  <c r="F49" i="13"/>
  <c r="G49" i="13"/>
  <c r="H49" i="13"/>
  <c r="I49" i="13"/>
  <c r="J49" i="13"/>
  <c r="K49" i="13"/>
  <c r="L49" i="13"/>
  <c r="N49" i="13"/>
  <c r="O49" i="13"/>
  <c r="Q49" i="13"/>
  <c r="R49" i="13"/>
  <c r="A50" i="13"/>
  <c r="B50" i="13"/>
  <c r="C50" i="13"/>
  <c r="D50" i="13"/>
  <c r="F50" i="13"/>
  <c r="G50" i="13"/>
  <c r="H50" i="13"/>
  <c r="I50" i="13"/>
  <c r="J50" i="13"/>
  <c r="K50" i="13"/>
  <c r="L50" i="13"/>
  <c r="N50" i="13"/>
  <c r="O50" i="13"/>
  <c r="Q50" i="13"/>
  <c r="R50" i="13"/>
  <c r="A51" i="13"/>
  <c r="B51" i="13"/>
  <c r="C51" i="13"/>
  <c r="D51" i="13"/>
  <c r="F51" i="13"/>
  <c r="G51" i="13"/>
  <c r="H51" i="13"/>
  <c r="I51" i="13"/>
  <c r="J51" i="13"/>
  <c r="K51" i="13"/>
  <c r="L51" i="13"/>
  <c r="N51" i="13"/>
  <c r="O51" i="13"/>
  <c r="Q51" i="13"/>
  <c r="R51" i="13"/>
  <c r="A52" i="13"/>
  <c r="B52" i="13"/>
  <c r="C52" i="13"/>
  <c r="D52" i="13"/>
  <c r="F52" i="13"/>
  <c r="G52" i="13"/>
  <c r="H52" i="13"/>
  <c r="I52" i="13"/>
  <c r="J52" i="13"/>
  <c r="K52" i="13"/>
  <c r="L52" i="13"/>
  <c r="N52" i="13"/>
  <c r="O52" i="13"/>
  <c r="Q52" i="13"/>
  <c r="R52" i="13"/>
  <c r="A53" i="13"/>
  <c r="B53" i="13"/>
  <c r="C53" i="13"/>
  <c r="D53" i="13"/>
  <c r="F53" i="13"/>
  <c r="G53" i="13"/>
  <c r="H53" i="13"/>
  <c r="I53" i="13"/>
  <c r="J53" i="13"/>
  <c r="K53" i="13"/>
  <c r="L53" i="13"/>
  <c r="N53" i="13"/>
  <c r="O53" i="13"/>
  <c r="Q53" i="13"/>
  <c r="R53" i="13"/>
  <c r="A54" i="13"/>
  <c r="B54" i="13"/>
  <c r="C54" i="13"/>
  <c r="D54" i="13"/>
  <c r="F54" i="13"/>
  <c r="G54" i="13"/>
  <c r="H54" i="13"/>
  <c r="I54" i="13"/>
  <c r="J54" i="13"/>
  <c r="K54" i="13"/>
  <c r="L54" i="13"/>
  <c r="N54" i="13"/>
  <c r="O54" i="13"/>
  <c r="Q54" i="13"/>
  <c r="R54" i="13"/>
  <c r="A55" i="13"/>
  <c r="B55" i="13"/>
  <c r="C55" i="13"/>
  <c r="D55" i="13"/>
  <c r="F55" i="13"/>
  <c r="G55" i="13"/>
  <c r="H55" i="13"/>
  <c r="I55" i="13"/>
  <c r="J55" i="13"/>
  <c r="K55" i="13"/>
  <c r="L55" i="13"/>
  <c r="N55" i="13"/>
  <c r="O55" i="13"/>
  <c r="Q55" i="13"/>
  <c r="R55" i="13"/>
  <c r="A56" i="13"/>
  <c r="B56" i="13"/>
  <c r="C56" i="13"/>
  <c r="D56" i="13"/>
  <c r="F56" i="13"/>
  <c r="G56" i="13"/>
  <c r="H56" i="13"/>
  <c r="I56" i="13"/>
  <c r="J56" i="13"/>
  <c r="K56" i="13"/>
  <c r="L56" i="13"/>
  <c r="N56" i="13"/>
  <c r="O56" i="13"/>
  <c r="Q56" i="13"/>
  <c r="R56" i="13"/>
  <c r="A57" i="13"/>
  <c r="B57" i="13"/>
  <c r="C57" i="13"/>
  <c r="D57" i="13"/>
  <c r="F57" i="13"/>
  <c r="G57" i="13"/>
  <c r="H57" i="13"/>
  <c r="I57" i="13"/>
  <c r="J57" i="13"/>
  <c r="K57" i="13"/>
  <c r="L57" i="13"/>
  <c r="N57" i="13"/>
  <c r="O57" i="13"/>
  <c r="Q57" i="13"/>
  <c r="R57" i="13"/>
  <c r="A58" i="13"/>
  <c r="B58" i="13"/>
  <c r="C58" i="13"/>
  <c r="D58" i="13"/>
  <c r="F58" i="13"/>
  <c r="G58" i="13"/>
  <c r="H58" i="13"/>
  <c r="I58" i="13"/>
  <c r="J58" i="13"/>
  <c r="K58" i="13"/>
  <c r="L58" i="13"/>
  <c r="N58" i="13"/>
  <c r="O58" i="13"/>
  <c r="Q58" i="13"/>
  <c r="R58" i="13"/>
  <c r="A59" i="13"/>
  <c r="B59" i="13"/>
  <c r="C59" i="13"/>
  <c r="D59" i="13"/>
  <c r="F59" i="13"/>
  <c r="G59" i="13"/>
  <c r="H59" i="13"/>
  <c r="I59" i="13"/>
  <c r="J59" i="13"/>
  <c r="K59" i="13"/>
  <c r="L59" i="13"/>
  <c r="N59" i="13"/>
  <c r="O59" i="13"/>
  <c r="Q59" i="13"/>
  <c r="R59" i="13"/>
  <c r="A60" i="13"/>
  <c r="B60" i="13"/>
  <c r="C60" i="13"/>
  <c r="D60" i="13"/>
  <c r="F60" i="13"/>
  <c r="G60" i="13"/>
  <c r="H60" i="13"/>
  <c r="I60" i="13"/>
  <c r="J60" i="13"/>
  <c r="K60" i="13"/>
  <c r="L60" i="13"/>
  <c r="N60" i="13"/>
  <c r="O60" i="13"/>
  <c r="Q60" i="13"/>
  <c r="R60" i="13"/>
  <c r="A61" i="13"/>
  <c r="B61" i="13"/>
  <c r="C61" i="13"/>
  <c r="D61" i="13"/>
  <c r="F61" i="13"/>
  <c r="G61" i="13"/>
  <c r="H61" i="13"/>
  <c r="I61" i="13"/>
  <c r="J61" i="13"/>
  <c r="K61" i="13"/>
  <c r="L61" i="13"/>
  <c r="N61" i="13"/>
  <c r="O61" i="13"/>
  <c r="Q61" i="13"/>
  <c r="R61" i="13"/>
  <c r="A62" i="13"/>
  <c r="B62" i="13"/>
  <c r="C62" i="13"/>
  <c r="D62" i="13"/>
  <c r="F62" i="13"/>
  <c r="G62" i="13"/>
  <c r="H62" i="13"/>
  <c r="I62" i="13"/>
  <c r="J62" i="13"/>
  <c r="K62" i="13"/>
  <c r="L62" i="13"/>
  <c r="N62" i="13"/>
  <c r="O62" i="13"/>
  <c r="Q62" i="13"/>
  <c r="R62" i="13"/>
  <c r="A63" i="13"/>
  <c r="B63" i="13"/>
  <c r="C63" i="13"/>
  <c r="D63" i="13"/>
  <c r="F63" i="13"/>
  <c r="G63" i="13"/>
  <c r="H63" i="13"/>
  <c r="I63" i="13"/>
  <c r="J63" i="13"/>
  <c r="K63" i="13"/>
  <c r="L63" i="13"/>
  <c r="N63" i="13"/>
  <c r="O63" i="13"/>
  <c r="Q63" i="13"/>
  <c r="R63" i="13"/>
  <c r="A64" i="13"/>
  <c r="B64" i="13"/>
  <c r="C64" i="13"/>
  <c r="D64" i="13"/>
  <c r="F64" i="13"/>
  <c r="G64" i="13"/>
  <c r="H64" i="13"/>
  <c r="I64" i="13"/>
  <c r="J64" i="13"/>
  <c r="K64" i="13"/>
  <c r="L64" i="13"/>
  <c r="N64" i="13"/>
  <c r="O64" i="13"/>
  <c r="Q64" i="13"/>
  <c r="R64" i="13"/>
  <c r="A65" i="13"/>
  <c r="B65" i="13"/>
  <c r="C65" i="13"/>
  <c r="D65" i="13"/>
  <c r="F65" i="13"/>
  <c r="G65" i="13"/>
  <c r="H65" i="13"/>
  <c r="I65" i="13"/>
  <c r="J65" i="13"/>
  <c r="K65" i="13"/>
  <c r="L65" i="13"/>
  <c r="N65" i="13"/>
  <c r="O65" i="13"/>
  <c r="Q65" i="13"/>
  <c r="R65" i="13"/>
  <c r="A66" i="13"/>
  <c r="B66" i="13"/>
  <c r="C66" i="13"/>
  <c r="D66" i="13"/>
  <c r="F66" i="13"/>
  <c r="G66" i="13"/>
  <c r="H66" i="13"/>
  <c r="I66" i="13"/>
  <c r="J66" i="13"/>
  <c r="K66" i="13"/>
  <c r="L66" i="13"/>
  <c r="N66" i="13"/>
  <c r="O66" i="13"/>
  <c r="Q66" i="13"/>
  <c r="R66" i="13"/>
  <c r="A67" i="13"/>
  <c r="B67" i="13"/>
  <c r="C67" i="13"/>
  <c r="D67" i="13"/>
  <c r="F67" i="13"/>
  <c r="G67" i="13"/>
  <c r="H67" i="13"/>
  <c r="I67" i="13"/>
  <c r="J67" i="13"/>
  <c r="K67" i="13"/>
  <c r="L67" i="13"/>
  <c r="N67" i="13"/>
  <c r="O67" i="13"/>
  <c r="Q67" i="13"/>
  <c r="R67" i="13"/>
  <c r="A68" i="13"/>
  <c r="B68" i="13"/>
  <c r="C68" i="13"/>
  <c r="D68" i="13"/>
  <c r="F68" i="13"/>
  <c r="G68" i="13"/>
  <c r="H68" i="13"/>
  <c r="I68" i="13"/>
  <c r="J68" i="13"/>
  <c r="K68" i="13"/>
  <c r="L68" i="13"/>
  <c r="N68" i="13"/>
  <c r="O68" i="13"/>
  <c r="Q68" i="13"/>
  <c r="R68" i="13"/>
  <c r="A69" i="13"/>
  <c r="B69" i="13"/>
  <c r="C69" i="13"/>
  <c r="D69" i="13"/>
  <c r="F69" i="13"/>
  <c r="G69" i="13"/>
  <c r="H69" i="13"/>
  <c r="I69" i="13"/>
  <c r="J69" i="13"/>
  <c r="K69" i="13"/>
  <c r="L69" i="13"/>
  <c r="N69" i="13"/>
  <c r="O69" i="13"/>
  <c r="Q69" i="13"/>
  <c r="R69" i="13"/>
  <c r="A70" i="13"/>
  <c r="B70" i="13"/>
  <c r="C70" i="13"/>
  <c r="D70" i="13"/>
  <c r="F70" i="13"/>
  <c r="G70" i="13"/>
  <c r="H70" i="13"/>
  <c r="I70" i="13"/>
  <c r="J70" i="13"/>
  <c r="K70" i="13"/>
  <c r="L70" i="13"/>
  <c r="N70" i="13"/>
  <c r="O70" i="13"/>
  <c r="Q70" i="13"/>
  <c r="R70" i="13"/>
  <c r="A71" i="13"/>
  <c r="B71" i="13"/>
  <c r="C71" i="13"/>
  <c r="D71" i="13"/>
  <c r="F71" i="13"/>
  <c r="G71" i="13"/>
  <c r="H71" i="13"/>
  <c r="I71" i="13"/>
  <c r="J71" i="13"/>
  <c r="K71" i="13"/>
  <c r="L71" i="13"/>
  <c r="N71" i="13"/>
  <c r="O71" i="13"/>
  <c r="Q71" i="13"/>
  <c r="R71" i="13"/>
  <c r="A72" i="13"/>
  <c r="B72" i="13"/>
  <c r="C72" i="13"/>
  <c r="D72" i="13"/>
  <c r="F72" i="13"/>
  <c r="G72" i="13"/>
  <c r="H72" i="13"/>
  <c r="I72" i="13"/>
  <c r="J72" i="13"/>
  <c r="K72" i="13"/>
  <c r="L72" i="13"/>
  <c r="N72" i="13"/>
  <c r="O72" i="13"/>
  <c r="Q72" i="13"/>
  <c r="R72" i="13"/>
  <c r="A73" i="13"/>
  <c r="B73" i="13"/>
  <c r="C73" i="13"/>
  <c r="D73" i="13"/>
  <c r="F73" i="13"/>
  <c r="G73" i="13"/>
  <c r="H73" i="13"/>
  <c r="I73" i="13"/>
  <c r="J73" i="13"/>
  <c r="K73" i="13"/>
  <c r="L73" i="13"/>
  <c r="N73" i="13"/>
  <c r="O73" i="13"/>
  <c r="Q73" i="13"/>
  <c r="R73" i="13"/>
  <c r="A74" i="13"/>
  <c r="B74" i="13"/>
  <c r="C74" i="13"/>
  <c r="D74" i="13"/>
  <c r="F74" i="13"/>
  <c r="G74" i="13"/>
  <c r="H74" i="13"/>
  <c r="I74" i="13"/>
  <c r="J74" i="13"/>
  <c r="K74" i="13"/>
  <c r="L74" i="13"/>
  <c r="N74" i="13"/>
  <c r="O74" i="13"/>
  <c r="Q74" i="13"/>
  <c r="R74" i="13"/>
  <c r="A75" i="13"/>
  <c r="B75" i="13"/>
  <c r="C75" i="13"/>
  <c r="D75" i="13"/>
  <c r="F75" i="13"/>
  <c r="G75" i="13"/>
  <c r="H75" i="13"/>
  <c r="I75" i="13"/>
  <c r="J75" i="13"/>
  <c r="K75" i="13"/>
  <c r="L75" i="13"/>
  <c r="N75" i="13"/>
  <c r="O75" i="13"/>
  <c r="Q75" i="13"/>
  <c r="R75" i="13"/>
  <c r="A76" i="13"/>
  <c r="B76" i="13"/>
  <c r="C76" i="13"/>
  <c r="D76" i="13"/>
  <c r="F76" i="13"/>
  <c r="G76" i="13"/>
  <c r="H76" i="13"/>
  <c r="I76" i="13"/>
  <c r="J76" i="13"/>
  <c r="K76" i="13"/>
  <c r="L76" i="13"/>
  <c r="N76" i="13"/>
  <c r="O76" i="13"/>
  <c r="Q76" i="13"/>
  <c r="R76" i="13"/>
  <c r="A77" i="13"/>
  <c r="B77" i="13"/>
  <c r="C77" i="13"/>
  <c r="D77" i="13"/>
  <c r="F77" i="13"/>
  <c r="G77" i="13"/>
  <c r="H77" i="13"/>
  <c r="I77" i="13"/>
  <c r="J77" i="13"/>
  <c r="K77" i="13"/>
  <c r="L77" i="13"/>
  <c r="N77" i="13"/>
  <c r="O77" i="13"/>
  <c r="Q77" i="13"/>
  <c r="R77" i="13"/>
  <c r="A78" i="13"/>
  <c r="B78" i="13"/>
  <c r="C78" i="13"/>
  <c r="D78" i="13"/>
  <c r="F78" i="13"/>
  <c r="G78" i="13"/>
  <c r="H78" i="13"/>
  <c r="I78" i="13"/>
  <c r="J78" i="13"/>
  <c r="K78" i="13"/>
  <c r="L78" i="13"/>
  <c r="N78" i="13"/>
  <c r="O78" i="13"/>
  <c r="Q78" i="13"/>
  <c r="R78" i="13"/>
  <c r="A79" i="13"/>
  <c r="B79" i="13"/>
  <c r="C79" i="13"/>
  <c r="D79" i="13"/>
  <c r="F79" i="13"/>
  <c r="G79" i="13"/>
  <c r="H79" i="13"/>
  <c r="I79" i="13"/>
  <c r="J79" i="13"/>
  <c r="K79" i="13"/>
  <c r="L79" i="13"/>
  <c r="N79" i="13"/>
  <c r="O79" i="13"/>
  <c r="Q79" i="13"/>
  <c r="R79" i="13"/>
  <c r="A80" i="13"/>
  <c r="B80" i="13"/>
  <c r="C80" i="13"/>
  <c r="D80" i="13"/>
  <c r="F80" i="13"/>
  <c r="G80" i="13"/>
  <c r="H80" i="13"/>
  <c r="I80" i="13"/>
  <c r="J80" i="13"/>
  <c r="K80" i="13"/>
  <c r="L80" i="13"/>
  <c r="N80" i="13"/>
  <c r="O80" i="13"/>
  <c r="Q80" i="13"/>
  <c r="R80" i="13"/>
  <c r="A81" i="13"/>
  <c r="B81" i="13"/>
  <c r="C81" i="13"/>
  <c r="D81" i="13"/>
  <c r="F81" i="13"/>
  <c r="G81" i="13"/>
  <c r="H81" i="13"/>
  <c r="I81" i="13"/>
  <c r="J81" i="13"/>
  <c r="K81" i="13"/>
  <c r="L81" i="13"/>
  <c r="N81" i="13"/>
  <c r="O81" i="13"/>
  <c r="Q81" i="13"/>
  <c r="R81" i="13"/>
  <c r="A82" i="13"/>
  <c r="B82" i="13"/>
  <c r="C82" i="13"/>
  <c r="D82" i="13"/>
  <c r="F82" i="13"/>
  <c r="G82" i="13"/>
  <c r="H82" i="13"/>
  <c r="I82" i="13"/>
  <c r="J82" i="13"/>
  <c r="K82" i="13"/>
  <c r="L82" i="13"/>
  <c r="N82" i="13"/>
  <c r="O82" i="13"/>
  <c r="Q82" i="13"/>
  <c r="R82" i="13"/>
  <c r="A83" i="13"/>
  <c r="B83" i="13"/>
  <c r="C83" i="13"/>
  <c r="D83" i="13"/>
  <c r="F83" i="13"/>
  <c r="G83" i="13"/>
  <c r="H83" i="13"/>
  <c r="I83" i="13"/>
  <c r="J83" i="13"/>
  <c r="K83" i="13"/>
  <c r="L83" i="13"/>
  <c r="N83" i="13"/>
  <c r="O83" i="13"/>
  <c r="Q83" i="13"/>
  <c r="R83" i="13"/>
  <c r="A84" i="13"/>
  <c r="B84" i="13"/>
  <c r="C84" i="13"/>
  <c r="D84" i="13"/>
  <c r="F84" i="13"/>
  <c r="G84" i="13"/>
  <c r="H84" i="13"/>
  <c r="I84" i="13"/>
  <c r="J84" i="13"/>
  <c r="K84" i="13"/>
  <c r="L84" i="13"/>
  <c r="N84" i="13"/>
  <c r="O84" i="13"/>
  <c r="Q84" i="13"/>
  <c r="R84" i="13"/>
  <c r="A85" i="13"/>
  <c r="B85" i="13"/>
  <c r="C85" i="13"/>
  <c r="D85" i="13"/>
  <c r="F85" i="13"/>
  <c r="G85" i="13"/>
  <c r="H85" i="13"/>
  <c r="I85" i="13"/>
  <c r="J85" i="13"/>
  <c r="K85" i="13"/>
  <c r="L85" i="13"/>
  <c r="N85" i="13"/>
  <c r="O85" i="13"/>
  <c r="Q85" i="13"/>
  <c r="R85" i="13"/>
  <c r="A86" i="13"/>
  <c r="B86" i="13"/>
  <c r="C86" i="13"/>
  <c r="D86" i="13"/>
  <c r="F86" i="13"/>
  <c r="G86" i="13"/>
  <c r="H86" i="13"/>
  <c r="I86" i="13"/>
  <c r="J86" i="13"/>
  <c r="K86" i="13"/>
  <c r="L86" i="13"/>
  <c r="N86" i="13"/>
  <c r="O86" i="13"/>
  <c r="Q86" i="13"/>
  <c r="R86" i="13"/>
  <c r="A87" i="13"/>
  <c r="B87" i="13"/>
  <c r="C87" i="13"/>
  <c r="D87" i="13"/>
  <c r="F87" i="13"/>
  <c r="G87" i="13"/>
  <c r="H87" i="13"/>
  <c r="I87" i="13"/>
  <c r="J87" i="13"/>
  <c r="K87" i="13"/>
  <c r="L87" i="13"/>
  <c r="N87" i="13"/>
  <c r="O87" i="13"/>
  <c r="Q87" i="13"/>
  <c r="R87" i="13"/>
  <c r="A88" i="13"/>
  <c r="B88" i="13"/>
  <c r="C88" i="13"/>
  <c r="D88" i="13"/>
  <c r="F88" i="13"/>
  <c r="G88" i="13"/>
  <c r="H88" i="13"/>
  <c r="I88" i="13"/>
  <c r="J88" i="13"/>
  <c r="K88" i="13"/>
  <c r="L88" i="13"/>
  <c r="N88" i="13"/>
  <c r="O88" i="13"/>
  <c r="Q88" i="13"/>
  <c r="R88" i="13"/>
  <c r="A89" i="13"/>
  <c r="B89" i="13"/>
  <c r="C89" i="13"/>
  <c r="D89" i="13"/>
  <c r="F89" i="13"/>
  <c r="G89" i="13"/>
  <c r="H89" i="13"/>
  <c r="I89" i="13"/>
  <c r="J89" i="13"/>
  <c r="K89" i="13"/>
  <c r="L89" i="13"/>
  <c r="N89" i="13"/>
  <c r="O89" i="13"/>
  <c r="Q89" i="13"/>
  <c r="R89" i="13"/>
  <c r="A90" i="13"/>
  <c r="B90" i="13"/>
  <c r="C90" i="13"/>
  <c r="D90" i="13"/>
  <c r="F90" i="13"/>
  <c r="G90" i="13"/>
  <c r="H90" i="13"/>
  <c r="I90" i="13"/>
  <c r="J90" i="13"/>
  <c r="K90" i="13"/>
  <c r="L90" i="13"/>
  <c r="N90" i="13"/>
  <c r="O90" i="13"/>
  <c r="Q90" i="13"/>
  <c r="R90" i="13"/>
  <c r="A91" i="13"/>
  <c r="B91" i="13"/>
  <c r="C91" i="13"/>
  <c r="D91" i="13"/>
  <c r="F91" i="13"/>
  <c r="G91" i="13"/>
  <c r="H91" i="13"/>
  <c r="I91" i="13"/>
  <c r="J91" i="13"/>
  <c r="K91" i="13"/>
  <c r="L91" i="13"/>
  <c r="N91" i="13"/>
  <c r="O91" i="13"/>
  <c r="Q91" i="13"/>
  <c r="R91" i="13"/>
  <c r="A92" i="13"/>
  <c r="B92" i="13"/>
  <c r="C92" i="13"/>
  <c r="D92" i="13"/>
  <c r="F92" i="13"/>
  <c r="G92" i="13"/>
  <c r="H92" i="13"/>
  <c r="I92" i="13"/>
  <c r="J92" i="13"/>
  <c r="K92" i="13"/>
  <c r="L92" i="13"/>
  <c r="N92" i="13"/>
  <c r="O92" i="13"/>
  <c r="Q92" i="13"/>
  <c r="R92" i="13"/>
  <c r="A93" i="13"/>
  <c r="B93" i="13"/>
  <c r="C93" i="13"/>
  <c r="D93" i="13"/>
  <c r="F93" i="13"/>
  <c r="G93" i="13"/>
  <c r="H93" i="13"/>
  <c r="I93" i="13"/>
  <c r="J93" i="13"/>
  <c r="K93" i="13"/>
  <c r="L93" i="13"/>
  <c r="N93" i="13"/>
  <c r="O93" i="13"/>
  <c r="Q93" i="13"/>
  <c r="R93" i="13"/>
  <c r="A94" i="13"/>
  <c r="B94" i="13"/>
  <c r="C94" i="13"/>
  <c r="D94" i="13"/>
  <c r="F94" i="13"/>
  <c r="G94" i="13"/>
  <c r="H94" i="13"/>
  <c r="I94" i="13"/>
  <c r="J94" i="13"/>
  <c r="K94" i="13"/>
  <c r="L94" i="13"/>
  <c r="N94" i="13"/>
  <c r="O94" i="13"/>
  <c r="Q94" i="13"/>
  <c r="R94" i="13"/>
  <c r="A95" i="13"/>
  <c r="B95" i="13"/>
  <c r="C95" i="13"/>
  <c r="D95" i="13"/>
  <c r="F95" i="13"/>
  <c r="G95" i="13"/>
  <c r="H95" i="13"/>
  <c r="I95" i="13"/>
  <c r="J95" i="13"/>
  <c r="K95" i="13"/>
  <c r="L95" i="13"/>
  <c r="N95" i="13"/>
  <c r="O95" i="13"/>
  <c r="Q95" i="13"/>
  <c r="R95" i="13"/>
  <c r="A96" i="13"/>
  <c r="B96" i="13"/>
  <c r="C96" i="13"/>
  <c r="D96" i="13"/>
  <c r="F96" i="13"/>
  <c r="G96" i="13"/>
  <c r="H96" i="13"/>
  <c r="I96" i="13"/>
  <c r="J96" i="13"/>
  <c r="K96" i="13"/>
  <c r="L96" i="13"/>
  <c r="N96" i="13"/>
  <c r="O96" i="13"/>
  <c r="Q96" i="13"/>
  <c r="R96" i="13"/>
  <c r="A97" i="13"/>
  <c r="B97" i="13"/>
  <c r="C97" i="13"/>
  <c r="D97" i="13"/>
  <c r="F97" i="13"/>
  <c r="G97" i="13"/>
  <c r="H97" i="13"/>
  <c r="I97" i="13"/>
  <c r="J97" i="13"/>
  <c r="K97" i="13"/>
  <c r="L97" i="13"/>
  <c r="N97" i="13"/>
  <c r="O97" i="13"/>
  <c r="Q97" i="13"/>
  <c r="R97" i="13"/>
  <c r="A98" i="13"/>
  <c r="B98" i="13"/>
  <c r="C98" i="13"/>
  <c r="D98" i="13"/>
  <c r="F98" i="13"/>
  <c r="G98" i="13"/>
  <c r="H98" i="13"/>
  <c r="I98" i="13"/>
  <c r="J98" i="13"/>
  <c r="K98" i="13"/>
  <c r="L98" i="13"/>
  <c r="N98" i="13"/>
  <c r="O98" i="13"/>
  <c r="Q98" i="13"/>
  <c r="R98" i="13"/>
  <c r="A99" i="13"/>
  <c r="B99" i="13"/>
  <c r="C99" i="13"/>
  <c r="D99" i="13"/>
  <c r="F99" i="13"/>
  <c r="G99" i="13"/>
  <c r="H99" i="13"/>
  <c r="I99" i="13"/>
  <c r="J99" i="13"/>
  <c r="K99" i="13"/>
  <c r="L99" i="13"/>
  <c r="N99" i="13"/>
  <c r="O99" i="13"/>
  <c r="Q99" i="13"/>
  <c r="R99" i="13"/>
  <c r="A100" i="13"/>
  <c r="B100" i="13"/>
  <c r="C100" i="13"/>
  <c r="D100" i="13"/>
  <c r="F100" i="13"/>
  <c r="G100" i="13"/>
  <c r="H100" i="13"/>
  <c r="I100" i="13"/>
  <c r="J100" i="13"/>
  <c r="K100" i="13"/>
  <c r="L100" i="13"/>
  <c r="N100" i="13"/>
  <c r="O100" i="13"/>
  <c r="Q100" i="13"/>
  <c r="R100" i="13"/>
  <c r="A101" i="13"/>
  <c r="B101" i="13"/>
  <c r="C101" i="13"/>
  <c r="D101" i="13"/>
  <c r="F101" i="13"/>
  <c r="G101" i="13"/>
  <c r="H101" i="13"/>
  <c r="I101" i="13"/>
  <c r="J101" i="13"/>
  <c r="K101" i="13"/>
  <c r="L101" i="13"/>
  <c r="N101" i="13"/>
  <c r="O101" i="13"/>
  <c r="Q101" i="13"/>
  <c r="R101" i="13"/>
  <c r="A102" i="13"/>
  <c r="B102" i="13"/>
  <c r="C102" i="13"/>
  <c r="D102" i="13"/>
  <c r="F102" i="13"/>
  <c r="G102" i="13"/>
  <c r="H102" i="13"/>
  <c r="I102" i="13"/>
  <c r="J102" i="13"/>
  <c r="K102" i="13"/>
  <c r="L102" i="13"/>
  <c r="N102" i="13"/>
  <c r="O102" i="13"/>
  <c r="Q102" i="13"/>
  <c r="R102" i="13"/>
  <c r="A103" i="13"/>
  <c r="B103" i="13"/>
  <c r="C103" i="13"/>
  <c r="D103" i="13"/>
  <c r="F103" i="13"/>
  <c r="G103" i="13"/>
  <c r="H103" i="13"/>
  <c r="I103" i="13"/>
  <c r="J103" i="13"/>
  <c r="K103" i="13"/>
  <c r="L103" i="13"/>
  <c r="N103" i="13"/>
  <c r="O103" i="13"/>
  <c r="Q103" i="13"/>
  <c r="R103" i="13"/>
  <c r="A104" i="13"/>
  <c r="B104" i="13"/>
  <c r="C104" i="13"/>
  <c r="D104" i="13"/>
  <c r="F104" i="13"/>
  <c r="G104" i="13"/>
  <c r="H104" i="13"/>
  <c r="I104" i="13"/>
  <c r="J104" i="13"/>
  <c r="K104" i="13"/>
  <c r="L104" i="13"/>
  <c r="N104" i="13"/>
  <c r="O104" i="13"/>
  <c r="Q104" i="13"/>
  <c r="R104" i="13"/>
  <c r="A105" i="13"/>
  <c r="B105" i="13"/>
  <c r="C105" i="13"/>
  <c r="D105" i="13"/>
  <c r="F105" i="13"/>
  <c r="G105" i="13"/>
  <c r="H105" i="13"/>
  <c r="I105" i="13"/>
  <c r="J105" i="13"/>
  <c r="K105" i="13"/>
  <c r="L105" i="13"/>
  <c r="N105" i="13"/>
  <c r="O105" i="13"/>
  <c r="Q105" i="13"/>
  <c r="R105" i="13"/>
  <c r="A106" i="13"/>
  <c r="B106" i="13"/>
  <c r="C106" i="13"/>
  <c r="D106" i="13"/>
  <c r="F106" i="13"/>
  <c r="G106" i="13"/>
  <c r="H106" i="13"/>
  <c r="I106" i="13"/>
  <c r="J106" i="13"/>
  <c r="K106" i="13"/>
  <c r="L106" i="13"/>
  <c r="N106" i="13"/>
  <c r="O106" i="13"/>
  <c r="Q106" i="13"/>
  <c r="R106" i="13"/>
  <c r="A107" i="13"/>
  <c r="B107" i="13"/>
  <c r="C107" i="13"/>
  <c r="D107" i="13"/>
  <c r="F107" i="13"/>
  <c r="G107" i="13"/>
  <c r="H107" i="13"/>
  <c r="I107" i="13"/>
  <c r="J107" i="13"/>
  <c r="K107" i="13"/>
  <c r="L107" i="13"/>
  <c r="N107" i="13"/>
  <c r="O107" i="13"/>
  <c r="Q107" i="13"/>
  <c r="R107" i="13"/>
  <c r="A108" i="13"/>
  <c r="B108" i="13"/>
  <c r="C108" i="13"/>
  <c r="D108" i="13"/>
  <c r="F108" i="13"/>
  <c r="G108" i="13"/>
  <c r="H108" i="13"/>
  <c r="I108" i="13"/>
  <c r="J108" i="13"/>
  <c r="K108" i="13"/>
  <c r="L108" i="13"/>
  <c r="N108" i="13"/>
  <c r="O108" i="13"/>
  <c r="Q108" i="13"/>
  <c r="R108" i="13"/>
  <c r="A109" i="13"/>
  <c r="B109" i="13"/>
  <c r="C109" i="13"/>
  <c r="D109" i="13"/>
  <c r="F109" i="13"/>
  <c r="G109" i="13"/>
  <c r="H109" i="13"/>
  <c r="I109" i="13"/>
  <c r="J109" i="13"/>
  <c r="K109" i="13"/>
  <c r="L109" i="13"/>
  <c r="N109" i="13"/>
  <c r="O109" i="13"/>
  <c r="Q109" i="13"/>
  <c r="R109" i="13"/>
  <c r="A110" i="13"/>
  <c r="B110" i="13"/>
  <c r="C110" i="13"/>
  <c r="D110" i="13"/>
  <c r="F110" i="13"/>
  <c r="G110" i="13"/>
  <c r="H110" i="13"/>
  <c r="I110" i="13"/>
  <c r="J110" i="13"/>
  <c r="K110" i="13"/>
  <c r="L110" i="13"/>
  <c r="N110" i="13"/>
  <c r="O110" i="13"/>
  <c r="Q110" i="13"/>
  <c r="R110" i="13"/>
  <c r="A111" i="13"/>
  <c r="B111" i="13"/>
  <c r="C111" i="13"/>
  <c r="D111" i="13"/>
  <c r="F111" i="13"/>
  <c r="G111" i="13"/>
  <c r="H111" i="13"/>
  <c r="I111" i="13"/>
  <c r="J111" i="13"/>
  <c r="K111" i="13"/>
  <c r="L111" i="13"/>
  <c r="N111" i="13"/>
  <c r="O111" i="13"/>
  <c r="Q111" i="13"/>
  <c r="R111" i="13"/>
  <c r="A112" i="13"/>
  <c r="B112" i="13"/>
  <c r="C112" i="13"/>
  <c r="D112" i="13"/>
  <c r="F112" i="13"/>
  <c r="G112" i="13"/>
  <c r="H112" i="13"/>
  <c r="I112" i="13"/>
  <c r="J112" i="13"/>
  <c r="K112" i="13"/>
  <c r="L112" i="13"/>
  <c r="N112" i="13"/>
  <c r="O112" i="13"/>
  <c r="Q112" i="13"/>
  <c r="R112" i="13"/>
  <c r="A113" i="13"/>
  <c r="B113" i="13"/>
  <c r="C113" i="13"/>
  <c r="D113" i="13"/>
  <c r="F113" i="13"/>
  <c r="G113" i="13"/>
  <c r="H113" i="13"/>
  <c r="I113" i="13"/>
  <c r="J113" i="13"/>
  <c r="K113" i="13"/>
  <c r="L113" i="13"/>
  <c r="N113" i="13"/>
  <c r="O113" i="13"/>
  <c r="Q113" i="13"/>
  <c r="R113" i="13"/>
  <c r="A114" i="13"/>
  <c r="B114" i="13"/>
  <c r="C114" i="13"/>
  <c r="D114" i="13"/>
  <c r="F114" i="13"/>
  <c r="G114" i="13"/>
  <c r="H114" i="13"/>
  <c r="I114" i="13"/>
  <c r="J114" i="13"/>
  <c r="K114" i="13"/>
  <c r="L114" i="13"/>
  <c r="N114" i="13"/>
  <c r="O114" i="13"/>
  <c r="Q114" i="13"/>
  <c r="R114" i="13"/>
  <c r="A115" i="13"/>
  <c r="B115" i="13"/>
  <c r="C115" i="13"/>
  <c r="D115" i="13"/>
  <c r="F115" i="13"/>
  <c r="G115" i="13"/>
  <c r="H115" i="13"/>
  <c r="I115" i="13"/>
  <c r="J115" i="13"/>
  <c r="K115" i="13"/>
  <c r="L115" i="13"/>
  <c r="N115" i="13"/>
  <c r="O115" i="13"/>
  <c r="Q115" i="13"/>
  <c r="R115" i="13"/>
  <c r="A116" i="13"/>
  <c r="B116" i="13"/>
  <c r="C116" i="13"/>
  <c r="D116" i="13"/>
  <c r="F116" i="13"/>
  <c r="G116" i="13"/>
  <c r="H116" i="13"/>
  <c r="I116" i="13"/>
  <c r="J116" i="13"/>
  <c r="K116" i="13"/>
  <c r="L116" i="13"/>
  <c r="N116" i="13"/>
  <c r="O116" i="13"/>
  <c r="Q116" i="13"/>
  <c r="R116" i="13"/>
  <c r="A117" i="13"/>
  <c r="B117" i="13"/>
  <c r="C117" i="13"/>
  <c r="D117" i="13"/>
  <c r="F117" i="13"/>
  <c r="G117" i="13"/>
  <c r="H117" i="13"/>
  <c r="I117" i="13"/>
  <c r="J117" i="13"/>
  <c r="K117" i="13"/>
  <c r="L117" i="13"/>
  <c r="N117" i="13"/>
  <c r="O117" i="13"/>
  <c r="Q117" i="13"/>
  <c r="R117" i="13"/>
  <c r="A2" i="1"/>
  <c r="E2" i="1"/>
  <c r="F2" i="1"/>
  <c r="G2" i="1"/>
  <c r="H2" i="1"/>
  <c r="I2" i="1"/>
  <c r="K2" i="1"/>
  <c r="L2" i="1"/>
  <c r="M2" i="1"/>
  <c r="N2" i="1"/>
  <c r="O2" i="1"/>
  <c r="A3" i="1"/>
  <c r="E3" i="1"/>
  <c r="F3" i="1"/>
  <c r="G3" i="1"/>
  <c r="H3" i="1"/>
  <c r="I3" i="1"/>
  <c r="J3" i="1"/>
  <c r="K3" i="1"/>
  <c r="L3" i="1"/>
  <c r="M3" i="1"/>
  <c r="N3" i="1"/>
  <c r="O3" i="1"/>
  <c r="D4" i="1"/>
  <c r="E4" i="1"/>
  <c r="F4" i="1"/>
  <c r="G4" i="1"/>
  <c r="H4" i="1"/>
  <c r="I4" i="1"/>
  <c r="J4" i="1"/>
  <c r="K4" i="1"/>
  <c r="L4" i="1"/>
  <c r="M4" i="1"/>
  <c r="N4" i="1"/>
  <c r="O4" i="1"/>
  <c r="A5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S5" i="1"/>
  <c r="T5" i="1"/>
  <c r="U5" i="1"/>
  <c r="V5" i="1"/>
  <c r="W5" i="1"/>
  <c r="X5" i="1"/>
  <c r="Y5" i="1"/>
  <c r="Z5" i="1"/>
  <c r="AA5" i="1"/>
  <c r="AB5" i="1"/>
  <c r="AC5" i="1"/>
  <c r="A6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S6" i="1"/>
  <c r="T6" i="1"/>
  <c r="U6" i="1"/>
  <c r="V6" i="1"/>
  <c r="W6" i="1"/>
  <c r="X6" i="1"/>
  <c r="Y6" i="1"/>
  <c r="Z6" i="1"/>
  <c r="AA6" i="1"/>
  <c r="AB6" i="1"/>
  <c r="AC6" i="1"/>
  <c r="A7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S7" i="1"/>
  <c r="T7" i="1"/>
  <c r="U7" i="1"/>
  <c r="V7" i="1"/>
  <c r="W7" i="1"/>
  <c r="X7" i="1"/>
  <c r="Y7" i="1"/>
  <c r="Z7" i="1"/>
  <c r="AA7" i="1"/>
  <c r="AB7" i="1"/>
  <c r="AC7" i="1"/>
  <c r="A8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S8" i="1"/>
  <c r="T8" i="1"/>
  <c r="U8" i="1"/>
  <c r="V8" i="1"/>
  <c r="W8" i="1"/>
  <c r="X8" i="1"/>
  <c r="Y8" i="1"/>
  <c r="Z8" i="1"/>
  <c r="AA8" i="1"/>
  <c r="AB8" i="1"/>
  <c r="AC8" i="1"/>
  <c r="A9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S9" i="1"/>
  <c r="T9" i="1"/>
  <c r="U9" i="1"/>
  <c r="V9" i="1"/>
  <c r="W9" i="1"/>
  <c r="X9" i="1"/>
  <c r="Y9" i="1"/>
  <c r="Z9" i="1"/>
  <c r="AA9" i="1"/>
  <c r="AB9" i="1"/>
  <c r="AC9" i="1"/>
  <c r="A10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S10" i="1"/>
  <c r="T10" i="1"/>
  <c r="U10" i="1"/>
  <c r="V10" i="1"/>
  <c r="W10" i="1"/>
  <c r="X10" i="1"/>
  <c r="Y10" i="1"/>
  <c r="Z10" i="1"/>
  <c r="AA10" i="1"/>
  <c r="AB10" i="1"/>
  <c r="AC10" i="1"/>
  <c r="A11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S11" i="1"/>
  <c r="T11" i="1"/>
  <c r="U11" i="1"/>
  <c r="V11" i="1"/>
  <c r="W11" i="1"/>
  <c r="X11" i="1"/>
  <c r="Y11" i="1"/>
  <c r="Z11" i="1"/>
  <c r="AA11" i="1"/>
  <c r="AB11" i="1"/>
  <c r="AC11" i="1"/>
  <c r="A12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S12" i="1"/>
  <c r="T12" i="1"/>
  <c r="U12" i="1"/>
  <c r="V12" i="1"/>
  <c r="W12" i="1"/>
  <c r="X12" i="1"/>
  <c r="Y12" i="1"/>
  <c r="Z12" i="1"/>
  <c r="AA12" i="1"/>
  <c r="AB12" i="1"/>
  <c r="AC12" i="1"/>
  <c r="A13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S13" i="1"/>
  <c r="T13" i="1"/>
  <c r="U13" i="1"/>
  <c r="V13" i="1"/>
  <c r="W13" i="1"/>
  <c r="X13" i="1"/>
  <c r="Y13" i="1"/>
  <c r="Z13" i="1"/>
  <c r="AA13" i="1"/>
  <c r="AB13" i="1"/>
  <c r="AC13" i="1"/>
  <c r="A14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S14" i="1"/>
  <c r="T14" i="1"/>
  <c r="U14" i="1"/>
  <c r="V14" i="1"/>
  <c r="W14" i="1"/>
  <c r="X14" i="1"/>
  <c r="Y14" i="1"/>
  <c r="Z14" i="1"/>
  <c r="AA14" i="1"/>
  <c r="AB14" i="1"/>
  <c r="AC14" i="1"/>
  <c r="A15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S15" i="1"/>
  <c r="T15" i="1"/>
  <c r="U15" i="1"/>
  <c r="V15" i="1"/>
  <c r="W15" i="1"/>
  <c r="X15" i="1"/>
  <c r="Y15" i="1"/>
  <c r="Z15" i="1"/>
  <c r="AA15" i="1"/>
  <c r="AB15" i="1"/>
  <c r="AC15" i="1"/>
  <c r="A16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S16" i="1"/>
  <c r="T16" i="1"/>
  <c r="U16" i="1"/>
  <c r="V16" i="1"/>
  <c r="W16" i="1"/>
  <c r="X16" i="1"/>
  <c r="Y16" i="1"/>
  <c r="Z16" i="1"/>
  <c r="AA16" i="1"/>
  <c r="AB16" i="1"/>
  <c r="AC16" i="1"/>
  <c r="A17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S17" i="1"/>
  <c r="T17" i="1"/>
  <c r="U17" i="1"/>
  <c r="V17" i="1"/>
  <c r="W17" i="1"/>
  <c r="X17" i="1"/>
  <c r="Y17" i="1"/>
  <c r="Z17" i="1"/>
  <c r="AA17" i="1"/>
  <c r="AB17" i="1"/>
  <c r="AC17" i="1"/>
  <c r="A18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S18" i="1"/>
  <c r="T18" i="1"/>
  <c r="U18" i="1"/>
  <c r="V18" i="1"/>
  <c r="W18" i="1"/>
  <c r="X18" i="1"/>
  <c r="Y18" i="1"/>
  <c r="Z18" i="1"/>
  <c r="AA18" i="1"/>
  <c r="AB18" i="1"/>
  <c r="AC18" i="1"/>
  <c r="A19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S19" i="1"/>
  <c r="T19" i="1"/>
  <c r="U19" i="1"/>
  <c r="V19" i="1"/>
  <c r="W19" i="1"/>
  <c r="X19" i="1"/>
  <c r="Y19" i="1"/>
  <c r="Z19" i="1"/>
  <c r="AA19" i="1"/>
  <c r="AB19" i="1"/>
  <c r="AC19" i="1"/>
  <c r="A20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S20" i="1"/>
  <c r="T20" i="1"/>
  <c r="U20" i="1"/>
  <c r="V20" i="1"/>
  <c r="W20" i="1"/>
  <c r="X20" i="1"/>
  <c r="Y20" i="1"/>
  <c r="Z20" i="1"/>
  <c r="AA20" i="1"/>
  <c r="AB20" i="1"/>
  <c r="AC20" i="1"/>
  <c r="A21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S21" i="1"/>
  <c r="T21" i="1"/>
  <c r="U21" i="1"/>
  <c r="V21" i="1"/>
  <c r="W21" i="1"/>
  <c r="X21" i="1"/>
  <c r="Y21" i="1"/>
  <c r="Z21" i="1"/>
  <c r="AA21" i="1"/>
  <c r="AB21" i="1"/>
  <c r="AC21" i="1"/>
  <c r="A22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S22" i="1"/>
  <c r="T22" i="1"/>
  <c r="U22" i="1"/>
  <c r="V22" i="1"/>
  <c r="W22" i="1"/>
  <c r="X22" i="1"/>
  <c r="Y22" i="1"/>
  <c r="Z22" i="1"/>
  <c r="AA22" i="1"/>
  <c r="AB22" i="1"/>
  <c r="AC22" i="1"/>
  <c r="A23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S23" i="1"/>
  <c r="T23" i="1"/>
  <c r="U23" i="1"/>
  <c r="V23" i="1"/>
  <c r="W23" i="1"/>
  <c r="X23" i="1"/>
  <c r="Y23" i="1"/>
  <c r="Z23" i="1"/>
  <c r="AA23" i="1"/>
  <c r="AB23" i="1"/>
  <c r="AC23" i="1"/>
  <c r="A24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S24" i="1"/>
  <c r="T24" i="1"/>
  <c r="U24" i="1"/>
  <c r="V24" i="1"/>
  <c r="W24" i="1"/>
  <c r="X24" i="1"/>
  <c r="Y24" i="1"/>
  <c r="Z24" i="1"/>
  <c r="AA24" i="1"/>
  <c r="AB24" i="1"/>
  <c r="AC24" i="1"/>
  <c r="A25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S25" i="1"/>
  <c r="T25" i="1"/>
  <c r="U25" i="1"/>
  <c r="V25" i="1"/>
  <c r="W25" i="1"/>
  <c r="X25" i="1"/>
  <c r="Y25" i="1"/>
  <c r="Z25" i="1"/>
  <c r="AA25" i="1"/>
  <c r="AB25" i="1"/>
  <c r="AC25" i="1"/>
  <c r="A26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S26" i="1"/>
  <c r="T26" i="1"/>
  <c r="U26" i="1"/>
  <c r="V26" i="1"/>
  <c r="W26" i="1"/>
  <c r="X26" i="1"/>
  <c r="Y26" i="1"/>
  <c r="Z26" i="1"/>
  <c r="AA26" i="1"/>
  <c r="AB26" i="1"/>
  <c r="AC26" i="1"/>
  <c r="A27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S27" i="1"/>
  <c r="T27" i="1"/>
  <c r="U27" i="1"/>
  <c r="V27" i="1"/>
  <c r="W27" i="1"/>
  <c r="X27" i="1"/>
  <c r="Y27" i="1"/>
  <c r="Z27" i="1"/>
  <c r="AA27" i="1"/>
  <c r="AB27" i="1"/>
  <c r="AC27" i="1"/>
  <c r="A28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S28" i="1"/>
  <c r="T28" i="1"/>
  <c r="U28" i="1"/>
  <c r="V28" i="1"/>
  <c r="W28" i="1"/>
  <c r="X28" i="1"/>
  <c r="Y28" i="1"/>
  <c r="Z28" i="1"/>
  <c r="AA28" i="1"/>
  <c r="AB28" i="1"/>
  <c r="AC28" i="1"/>
  <c r="A29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S29" i="1"/>
  <c r="T29" i="1"/>
  <c r="U29" i="1"/>
  <c r="V29" i="1"/>
  <c r="W29" i="1"/>
  <c r="X29" i="1"/>
  <c r="Y29" i="1"/>
  <c r="Z29" i="1"/>
  <c r="AA29" i="1"/>
  <c r="AB29" i="1"/>
  <c r="AC29" i="1"/>
  <c r="A30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S30" i="1"/>
  <c r="T30" i="1"/>
  <c r="U30" i="1"/>
  <c r="V30" i="1"/>
  <c r="W30" i="1"/>
  <c r="X30" i="1"/>
  <c r="Y30" i="1"/>
  <c r="Z30" i="1"/>
  <c r="AA30" i="1"/>
  <c r="AB30" i="1"/>
  <c r="AC30" i="1"/>
  <c r="A31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S31" i="1"/>
  <c r="T31" i="1"/>
  <c r="U31" i="1"/>
  <c r="V31" i="1"/>
  <c r="W31" i="1"/>
  <c r="X31" i="1"/>
  <c r="Y31" i="1"/>
  <c r="Z31" i="1"/>
  <c r="AA31" i="1"/>
  <c r="AB31" i="1"/>
  <c r="AC31" i="1"/>
  <c r="A32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S32" i="1"/>
  <c r="T32" i="1"/>
  <c r="U32" i="1"/>
  <c r="V32" i="1"/>
  <c r="W32" i="1"/>
  <c r="X32" i="1"/>
  <c r="Y32" i="1"/>
  <c r="Z32" i="1"/>
  <c r="AA32" i="1"/>
  <c r="AB32" i="1"/>
  <c r="AC32" i="1"/>
  <c r="A33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S33" i="1"/>
  <c r="T33" i="1"/>
  <c r="U33" i="1"/>
  <c r="V33" i="1"/>
  <c r="W33" i="1"/>
  <c r="X33" i="1"/>
  <c r="Y33" i="1"/>
  <c r="Z33" i="1"/>
  <c r="AA33" i="1"/>
  <c r="AB33" i="1"/>
  <c r="AC33" i="1"/>
  <c r="A34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S34" i="1"/>
  <c r="T34" i="1"/>
  <c r="U34" i="1"/>
  <c r="V34" i="1"/>
  <c r="W34" i="1"/>
  <c r="X34" i="1"/>
  <c r="Y34" i="1"/>
  <c r="Z34" i="1"/>
  <c r="AA34" i="1"/>
  <c r="AB34" i="1"/>
  <c r="AC34" i="1"/>
  <c r="A35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S35" i="1"/>
  <c r="T35" i="1"/>
  <c r="U35" i="1"/>
  <c r="V35" i="1"/>
  <c r="W35" i="1"/>
  <c r="X35" i="1"/>
  <c r="Y35" i="1"/>
  <c r="Z35" i="1"/>
  <c r="AA35" i="1"/>
  <c r="AB35" i="1"/>
  <c r="AC35" i="1"/>
  <c r="A36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S36" i="1"/>
  <c r="T36" i="1"/>
  <c r="U36" i="1"/>
  <c r="V36" i="1"/>
  <c r="W36" i="1"/>
  <c r="X36" i="1"/>
  <c r="Y36" i="1"/>
  <c r="Z36" i="1"/>
  <c r="AA36" i="1"/>
  <c r="AB36" i="1"/>
  <c r="AC36" i="1"/>
  <c r="A37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S37" i="1"/>
  <c r="T37" i="1"/>
  <c r="U37" i="1"/>
  <c r="V37" i="1"/>
  <c r="W37" i="1"/>
  <c r="X37" i="1"/>
  <c r="Y37" i="1"/>
  <c r="Z37" i="1"/>
  <c r="AA37" i="1"/>
  <c r="AB37" i="1"/>
  <c r="AC37" i="1"/>
  <c r="A38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S38" i="1"/>
  <c r="T38" i="1"/>
  <c r="U38" i="1"/>
  <c r="V38" i="1"/>
  <c r="W38" i="1"/>
  <c r="X38" i="1"/>
  <c r="Y38" i="1"/>
  <c r="Z38" i="1"/>
  <c r="AA38" i="1"/>
  <c r="AB38" i="1"/>
  <c r="AC38" i="1"/>
  <c r="A39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S39" i="1"/>
  <c r="T39" i="1"/>
  <c r="U39" i="1"/>
  <c r="V39" i="1"/>
  <c r="W39" i="1"/>
  <c r="X39" i="1"/>
  <c r="Y39" i="1"/>
  <c r="Z39" i="1"/>
  <c r="AA39" i="1"/>
  <c r="AB39" i="1"/>
  <c r="AC39" i="1"/>
  <c r="A40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S40" i="1"/>
  <c r="T40" i="1"/>
  <c r="U40" i="1"/>
  <c r="V40" i="1"/>
  <c r="W40" i="1"/>
  <c r="X40" i="1"/>
  <c r="Y40" i="1"/>
  <c r="Z40" i="1"/>
  <c r="AA40" i="1"/>
  <c r="AB40" i="1"/>
  <c r="AC40" i="1"/>
  <c r="A41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S41" i="1"/>
  <c r="T41" i="1"/>
  <c r="U41" i="1"/>
  <c r="V41" i="1"/>
  <c r="W41" i="1"/>
  <c r="X41" i="1"/>
  <c r="Y41" i="1"/>
  <c r="Z41" i="1"/>
  <c r="AA41" i="1"/>
  <c r="AB41" i="1"/>
  <c r="AC41" i="1"/>
  <c r="A42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S42" i="1"/>
  <c r="T42" i="1"/>
  <c r="U42" i="1"/>
  <c r="V42" i="1"/>
  <c r="W42" i="1"/>
  <c r="X42" i="1"/>
  <c r="Y42" i="1"/>
  <c r="Z42" i="1"/>
  <c r="AA42" i="1"/>
  <c r="AB42" i="1"/>
  <c r="AC42" i="1"/>
  <c r="A43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S43" i="1"/>
  <c r="T43" i="1"/>
  <c r="U43" i="1"/>
  <c r="V43" i="1"/>
  <c r="W43" i="1"/>
  <c r="X43" i="1"/>
  <c r="Y43" i="1"/>
  <c r="Z43" i="1"/>
  <c r="AA43" i="1"/>
  <c r="AB43" i="1"/>
  <c r="AC43" i="1"/>
  <c r="A44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S44" i="1"/>
  <c r="T44" i="1"/>
  <c r="U44" i="1"/>
  <c r="V44" i="1"/>
  <c r="W44" i="1"/>
  <c r="X44" i="1"/>
  <c r="Y44" i="1"/>
  <c r="Z44" i="1"/>
  <c r="AA44" i="1"/>
  <c r="AB44" i="1"/>
  <c r="AC44" i="1"/>
  <c r="A45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S45" i="1"/>
  <c r="T45" i="1"/>
  <c r="U45" i="1"/>
  <c r="V45" i="1"/>
  <c r="W45" i="1"/>
  <c r="X45" i="1"/>
  <c r="Y45" i="1"/>
  <c r="Z45" i="1"/>
  <c r="AA45" i="1"/>
  <c r="AB45" i="1"/>
  <c r="AC45" i="1"/>
  <c r="A46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S46" i="1"/>
  <c r="T46" i="1"/>
  <c r="U46" i="1"/>
  <c r="V46" i="1"/>
  <c r="W46" i="1"/>
  <c r="X46" i="1"/>
  <c r="Y46" i="1"/>
  <c r="Z46" i="1"/>
  <c r="AA46" i="1"/>
  <c r="AB46" i="1"/>
  <c r="AC46" i="1"/>
  <c r="A47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S47" i="1"/>
  <c r="T47" i="1"/>
  <c r="U47" i="1"/>
  <c r="V47" i="1"/>
  <c r="W47" i="1"/>
  <c r="X47" i="1"/>
  <c r="Y47" i="1"/>
  <c r="Z47" i="1"/>
  <c r="AA47" i="1"/>
  <c r="AB47" i="1"/>
  <c r="AC47" i="1"/>
  <c r="A48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S48" i="1"/>
  <c r="T48" i="1"/>
  <c r="U48" i="1"/>
  <c r="V48" i="1"/>
  <c r="W48" i="1"/>
  <c r="X48" i="1"/>
  <c r="Y48" i="1"/>
  <c r="Z48" i="1"/>
  <c r="AA48" i="1"/>
  <c r="AB48" i="1"/>
  <c r="AC48" i="1"/>
  <c r="A49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S49" i="1"/>
  <c r="T49" i="1"/>
  <c r="U49" i="1"/>
  <c r="V49" i="1"/>
  <c r="W49" i="1"/>
  <c r="X49" i="1"/>
  <c r="Y49" i="1"/>
  <c r="Z49" i="1"/>
  <c r="AA49" i="1"/>
  <c r="AB49" i="1"/>
  <c r="AC49" i="1"/>
  <c r="A50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S50" i="1"/>
  <c r="T50" i="1"/>
  <c r="U50" i="1"/>
  <c r="V50" i="1"/>
  <c r="W50" i="1"/>
  <c r="X50" i="1"/>
  <c r="Y50" i="1"/>
  <c r="Z50" i="1"/>
  <c r="AA50" i="1"/>
  <c r="AB50" i="1"/>
  <c r="AC50" i="1"/>
  <c r="A51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S51" i="1"/>
  <c r="T51" i="1"/>
  <c r="U51" i="1"/>
  <c r="V51" i="1"/>
  <c r="W51" i="1"/>
  <c r="X51" i="1"/>
  <c r="Y51" i="1"/>
  <c r="Z51" i="1"/>
  <c r="AA51" i="1"/>
  <c r="AB51" i="1"/>
  <c r="AC51" i="1"/>
  <c r="A52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S52" i="1"/>
  <c r="T52" i="1"/>
  <c r="U52" i="1"/>
  <c r="V52" i="1"/>
  <c r="W52" i="1"/>
  <c r="X52" i="1"/>
  <c r="Y52" i="1"/>
  <c r="Z52" i="1"/>
  <c r="AA52" i="1"/>
  <c r="AB52" i="1"/>
  <c r="AC52" i="1"/>
  <c r="A53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S53" i="1"/>
  <c r="T53" i="1"/>
  <c r="U53" i="1"/>
  <c r="V53" i="1"/>
  <c r="W53" i="1"/>
  <c r="X53" i="1"/>
  <c r="Y53" i="1"/>
  <c r="Z53" i="1"/>
  <c r="AA53" i="1"/>
  <c r="AB53" i="1"/>
  <c r="AC53" i="1"/>
  <c r="A54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S54" i="1"/>
  <c r="T54" i="1"/>
  <c r="U54" i="1"/>
  <c r="V54" i="1"/>
  <c r="W54" i="1"/>
  <c r="X54" i="1"/>
  <c r="Y54" i="1"/>
  <c r="Z54" i="1"/>
  <c r="AA54" i="1"/>
  <c r="AB54" i="1"/>
  <c r="AC54" i="1"/>
  <c r="A55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S55" i="1"/>
  <c r="T55" i="1"/>
  <c r="U55" i="1"/>
  <c r="V55" i="1"/>
  <c r="W55" i="1"/>
  <c r="X55" i="1"/>
  <c r="Y55" i="1"/>
  <c r="Z55" i="1"/>
  <c r="AA55" i="1"/>
  <c r="AB55" i="1"/>
  <c r="AC55" i="1"/>
  <c r="A56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S56" i="1"/>
  <c r="T56" i="1"/>
  <c r="U56" i="1"/>
  <c r="V56" i="1"/>
  <c r="W56" i="1"/>
  <c r="X56" i="1"/>
  <c r="Y56" i="1"/>
  <c r="Z56" i="1"/>
  <c r="AA56" i="1"/>
  <c r="AB56" i="1"/>
  <c r="AC56" i="1"/>
  <c r="A57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S57" i="1"/>
  <c r="T57" i="1"/>
  <c r="U57" i="1"/>
  <c r="V57" i="1"/>
  <c r="W57" i="1"/>
  <c r="X57" i="1"/>
  <c r="Y57" i="1"/>
  <c r="Z57" i="1"/>
  <c r="AA57" i="1"/>
  <c r="AB57" i="1"/>
  <c r="AC57" i="1"/>
  <c r="A58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S58" i="1"/>
  <c r="T58" i="1"/>
  <c r="U58" i="1"/>
  <c r="V58" i="1"/>
  <c r="W58" i="1"/>
  <c r="X58" i="1"/>
  <c r="Y58" i="1"/>
  <c r="Z58" i="1"/>
  <c r="AA58" i="1"/>
  <c r="AB58" i="1"/>
  <c r="AC58" i="1"/>
  <c r="A59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S59" i="1"/>
  <c r="T59" i="1"/>
  <c r="U59" i="1"/>
  <c r="V59" i="1"/>
  <c r="W59" i="1"/>
  <c r="X59" i="1"/>
  <c r="Y59" i="1"/>
  <c r="Z59" i="1"/>
  <c r="AA59" i="1"/>
  <c r="AB59" i="1"/>
  <c r="AC59" i="1"/>
  <c r="A60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S60" i="1"/>
  <c r="T60" i="1"/>
  <c r="U60" i="1"/>
  <c r="V60" i="1"/>
  <c r="W60" i="1"/>
  <c r="X60" i="1"/>
  <c r="Y60" i="1"/>
  <c r="Z60" i="1"/>
  <c r="AA60" i="1"/>
  <c r="AB60" i="1"/>
  <c r="AC60" i="1"/>
  <c r="A61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S61" i="1"/>
  <c r="T61" i="1"/>
  <c r="U61" i="1"/>
  <c r="V61" i="1"/>
  <c r="W61" i="1"/>
  <c r="X61" i="1"/>
  <c r="Y61" i="1"/>
  <c r="Z61" i="1"/>
  <c r="AA61" i="1"/>
  <c r="AB61" i="1"/>
  <c r="AC61" i="1"/>
  <c r="A62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S62" i="1"/>
  <c r="T62" i="1"/>
  <c r="U62" i="1"/>
  <c r="V62" i="1"/>
  <c r="W62" i="1"/>
  <c r="X62" i="1"/>
  <c r="Y62" i="1"/>
  <c r="Z62" i="1"/>
  <c r="AA62" i="1"/>
  <c r="AB62" i="1"/>
  <c r="AC62" i="1"/>
  <c r="A63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S63" i="1"/>
  <c r="T63" i="1"/>
  <c r="U63" i="1"/>
  <c r="V63" i="1"/>
  <c r="W63" i="1"/>
  <c r="X63" i="1"/>
  <c r="Y63" i="1"/>
  <c r="Z63" i="1"/>
  <c r="AA63" i="1"/>
  <c r="AB63" i="1"/>
  <c r="AC63" i="1"/>
  <c r="A64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S64" i="1"/>
  <c r="T64" i="1"/>
  <c r="U64" i="1"/>
  <c r="V64" i="1"/>
  <c r="W64" i="1"/>
  <c r="X64" i="1"/>
  <c r="Y64" i="1"/>
  <c r="Z64" i="1"/>
  <c r="AA64" i="1"/>
  <c r="AB64" i="1"/>
  <c r="AC64" i="1"/>
  <c r="A65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S65" i="1"/>
  <c r="T65" i="1"/>
  <c r="U65" i="1"/>
  <c r="V65" i="1"/>
  <c r="W65" i="1"/>
  <c r="X65" i="1"/>
  <c r="Y65" i="1"/>
  <c r="Z65" i="1"/>
  <c r="AA65" i="1"/>
  <c r="AB65" i="1"/>
  <c r="AC65" i="1"/>
  <c r="A66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S66" i="1"/>
  <c r="T66" i="1"/>
  <c r="U66" i="1"/>
  <c r="V66" i="1"/>
  <c r="W66" i="1"/>
  <c r="X66" i="1"/>
  <c r="Y66" i="1"/>
  <c r="Z66" i="1"/>
  <c r="AA66" i="1"/>
  <c r="AB66" i="1"/>
  <c r="AC66" i="1"/>
  <c r="A67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S67" i="1"/>
  <c r="T67" i="1"/>
  <c r="U67" i="1"/>
  <c r="V67" i="1"/>
  <c r="W67" i="1"/>
  <c r="X67" i="1"/>
  <c r="Y67" i="1"/>
  <c r="Z67" i="1"/>
  <c r="AA67" i="1"/>
  <c r="AB67" i="1"/>
  <c r="AC67" i="1"/>
  <c r="A68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S68" i="1"/>
  <c r="T68" i="1"/>
  <c r="U68" i="1"/>
  <c r="V68" i="1"/>
  <c r="W68" i="1"/>
  <c r="X68" i="1"/>
  <c r="Y68" i="1"/>
  <c r="Z68" i="1"/>
  <c r="AA68" i="1"/>
  <c r="AB68" i="1"/>
  <c r="AC68" i="1"/>
  <c r="A69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S69" i="1"/>
  <c r="T69" i="1"/>
  <c r="U69" i="1"/>
  <c r="V69" i="1"/>
  <c r="W69" i="1"/>
  <c r="X69" i="1"/>
  <c r="Y69" i="1"/>
  <c r="Z69" i="1"/>
  <c r="AA69" i="1"/>
  <c r="AB69" i="1"/>
  <c r="AC69" i="1"/>
  <c r="A70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S70" i="1"/>
  <c r="T70" i="1"/>
  <c r="U70" i="1"/>
  <c r="V70" i="1"/>
  <c r="W70" i="1"/>
  <c r="X70" i="1"/>
  <c r="Y70" i="1"/>
  <c r="Z70" i="1"/>
  <c r="AA70" i="1"/>
  <c r="AB70" i="1"/>
  <c r="AC70" i="1"/>
  <c r="A71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S71" i="1"/>
  <c r="T71" i="1"/>
  <c r="U71" i="1"/>
  <c r="V71" i="1"/>
  <c r="W71" i="1"/>
  <c r="X71" i="1"/>
  <c r="Y71" i="1"/>
  <c r="Z71" i="1"/>
  <c r="AA71" i="1"/>
  <c r="AB71" i="1"/>
  <c r="AC71" i="1"/>
  <c r="A72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S72" i="1"/>
  <c r="T72" i="1"/>
  <c r="U72" i="1"/>
  <c r="V72" i="1"/>
  <c r="W72" i="1"/>
  <c r="X72" i="1"/>
  <c r="Y72" i="1"/>
  <c r="Z72" i="1"/>
  <c r="AA72" i="1"/>
  <c r="AB72" i="1"/>
  <c r="AC72" i="1"/>
  <c r="A73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S73" i="1"/>
  <c r="T73" i="1"/>
  <c r="U73" i="1"/>
  <c r="V73" i="1"/>
  <c r="W73" i="1"/>
  <c r="X73" i="1"/>
  <c r="Y73" i="1"/>
  <c r="Z73" i="1"/>
  <c r="AA73" i="1"/>
  <c r="AB73" i="1"/>
  <c r="AC73" i="1"/>
  <c r="A74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S74" i="1"/>
  <c r="T74" i="1"/>
  <c r="U74" i="1"/>
  <c r="V74" i="1"/>
  <c r="W74" i="1"/>
  <c r="X74" i="1"/>
  <c r="Y74" i="1"/>
  <c r="Z74" i="1"/>
  <c r="AA74" i="1"/>
  <c r="AB74" i="1"/>
  <c r="AC74" i="1"/>
  <c r="A75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S75" i="1"/>
  <c r="T75" i="1"/>
  <c r="U75" i="1"/>
  <c r="V75" i="1"/>
  <c r="W75" i="1"/>
  <c r="X75" i="1"/>
  <c r="Y75" i="1"/>
  <c r="Z75" i="1"/>
  <c r="AA75" i="1"/>
  <c r="AB75" i="1"/>
  <c r="AC75" i="1"/>
  <c r="A76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S76" i="1"/>
  <c r="T76" i="1"/>
  <c r="U76" i="1"/>
  <c r="V76" i="1"/>
  <c r="W76" i="1"/>
  <c r="X76" i="1"/>
  <c r="Y76" i="1"/>
  <c r="Z76" i="1"/>
  <c r="AA76" i="1"/>
  <c r="AB76" i="1"/>
  <c r="AC76" i="1"/>
  <c r="A77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S77" i="1"/>
  <c r="T77" i="1"/>
  <c r="U77" i="1"/>
  <c r="V77" i="1"/>
  <c r="W77" i="1"/>
  <c r="X77" i="1"/>
  <c r="Y77" i="1"/>
  <c r="Z77" i="1"/>
  <c r="AA77" i="1"/>
  <c r="AB77" i="1"/>
  <c r="AC77" i="1"/>
  <c r="A78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S78" i="1"/>
  <c r="T78" i="1"/>
  <c r="U78" i="1"/>
  <c r="V78" i="1"/>
  <c r="W78" i="1"/>
  <c r="X78" i="1"/>
  <c r="Y78" i="1"/>
  <c r="Z78" i="1"/>
  <c r="AA78" i="1"/>
  <c r="AB78" i="1"/>
  <c r="AC78" i="1"/>
  <c r="A79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S79" i="1"/>
  <c r="T79" i="1"/>
  <c r="U79" i="1"/>
  <c r="V79" i="1"/>
  <c r="W79" i="1"/>
  <c r="X79" i="1"/>
  <c r="Y79" i="1"/>
  <c r="Z79" i="1"/>
  <c r="AA79" i="1"/>
  <c r="AB79" i="1"/>
  <c r="AC79" i="1"/>
  <c r="A80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S80" i="1"/>
  <c r="T80" i="1"/>
  <c r="U80" i="1"/>
  <c r="V80" i="1"/>
  <c r="W80" i="1"/>
  <c r="X80" i="1"/>
  <c r="Y80" i="1"/>
  <c r="Z80" i="1"/>
  <c r="AA80" i="1"/>
  <c r="AB80" i="1"/>
  <c r="AC80" i="1"/>
  <c r="A81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S81" i="1"/>
  <c r="T81" i="1"/>
  <c r="U81" i="1"/>
  <c r="V81" i="1"/>
  <c r="W81" i="1"/>
  <c r="X81" i="1"/>
  <c r="Y81" i="1"/>
  <c r="Z81" i="1"/>
  <c r="AA81" i="1"/>
  <c r="AB81" i="1"/>
  <c r="AC81" i="1"/>
  <c r="A82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S82" i="1"/>
  <c r="T82" i="1"/>
  <c r="U82" i="1"/>
  <c r="V82" i="1"/>
  <c r="W82" i="1"/>
  <c r="X82" i="1"/>
  <c r="Y82" i="1"/>
  <c r="Z82" i="1"/>
  <c r="AA82" i="1"/>
  <c r="AB82" i="1"/>
  <c r="AC82" i="1"/>
  <c r="A83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S83" i="1"/>
  <c r="T83" i="1"/>
  <c r="U83" i="1"/>
  <c r="V83" i="1"/>
  <c r="W83" i="1"/>
  <c r="X83" i="1"/>
  <c r="Y83" i="1"/>
  <c r="Z83" i="1"/>
  <c r="AA83" i="1"/>
  <c r="AB83" i="1"/>
  <c r="AC83" i="1"/>
  <c r="A84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S84" i="1"/>
  <c r="T84" i="1"/>
  <c r="U84" i="1"/>
  <c r="V84" i="1"/>
  <c r="W84" i="1"/>
  <c r="X84" i="1"/>
  <c r="Y84" i="1"/>
  <c r="Z84" i="1"/>
  <c r="AA84" i="1"/>
  <c r="AB84" i="1"/>
  <c r="AC84" i="1"/>
  <c r="A85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S85" i="1"/>
  <c r="T85" i="1"/>
  <c r="U85" i="1"/>
  <c r="V85" i="1"/>
  <c r="W85" i="1"/>
  <c r="X85" i="1"/>
  <c r="Y85" i="1"/>
  <c r="Z85" i="1"/>
  <c r="AA85" i="1"/>
  <c r="AB85" i="1"/>
  <c r="AC85" i="1"/>
  <c r="A86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S86" i="1"/>
  <c r="T86" i="1"/>
  <c r="U86" i="1"/>
  <c r="V86" i="1"/>
  <c r="W86" i="1"/>
  <c r="X86" i="1"/>
  <c r="Y86" i="1"/>
  <c r="Z86" i="1"/>
  <c r="AA86" i="1"/>
  <c r="AB86" i="1"/>
  <c r="AC86" i="1"/>
  <c r="A87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S87" i="1"/>
  <c r="T87" i="1"/>
  <c r="U87" i="1"/>
  <c r="V87" i="1"/>
  <c r="W87" i="1"/>
  <c r="X87" i="1"/>
  <c r="Y87" i="1"/>
  <c r="Z87" i="1"/>
  <c r="AA87" i="1"/>
  <c r="AB87" i="1"/>
  <c r="AC87" i="1"/>
  <c r="A88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S88" i="1"/>
  <c r="T88" i="1"/>
  <c r="U88" i="1"/>
  <c r="V88" i="1"/>
  <c r="W88" i="1"/>
  <c r="X88" i="1"/>
  <c r="Y88" i="1"/>
  <c r="Z88" i="1"/>
  <c r="AA88" i="1"/>
  <c r="AB88" i="1"/>
  <c r="AC88" i="1"/>
  <c r="A89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S89" i="1"/>
  <c r="T89" i="1"/>
  <c r="U89" i="1"/>
  <c r="V89" i="1"/>
  <c r="W89" i="1"/>
  <c r="X89" i="1"/>
  <c r="Y89" i="1"/>
  <c r="Z89" i="1"/>
  <c r="AA89" i="1"/>
  <c r="AB89" i="1"/>
  <c r="AC89" i="1"/>
  <c r="A90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S90" i="1"/>
  <c r="T90" i="1"/>
  <c r="U90" i="1"/>
  <c r="V90" i="1"/>
  <c r="W90" i="1"/>
  <c r="X90" i="1"/>
  <c r="Y90" i="1"/>
  <c r="Z90" i="1"/>
  <c r="AA90" i="1"/>
  <c r="AB90" i="1"/>
  <c r="AC90" i="1"/>
  <c r="A91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S91" i="1"/>
  <c r="T91" i="1"/>
  <c r="U91" i="1"/>
  <c r="V91" i="1"/>
  <c r="W91" i="1"/>
  <c r="X91" i="1"/>
  <c r="Y91" i="1"/>
  <c r="Z91" i="1"/>
  <c r="AA91" i="1"/>
  <c r="AB91" i="1"/>
  <c r="AC91" i="1"/>
  <c r="A92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S92" i="1"/>
  <c r="T92" i="1"/>
  <c r="U92" i="1"/>
  <c r="V92" i="1"/>
  <c r="W92" i="1"/>
  <c r="X92" i="1"/>
  <c r="Y92" i="1"/>
  <c r="Z92" i="1"/>
  <c r="AA92" i="1"/>
  <c r="AB92" i="1"/>
  <c r="AC92" i="1"/>
  <c r="A93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S93" i="1"/>
  <c r="T93" i="1"/>
  <c r="U93" i="1"/>
  <c r="V93" i="1"/>
  <c r="W93" i="1"/>
  <c r="X93" i="1"/>
  <c r="Y93" i="1"/>
  <c r="Z93" i="1"/>
  <c r="AA93" i="1"/>
  <c r="AB93" i="1"/>
  <c r="AC93" i="1"/>
  <c r="A94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S94" i="1"/>
  <c r="T94" i="1"/>
  <c r="U94" i="1"/>
  <c r="V94" i="1"/>
  <c r="W94" i="1"/>
  <c r="X94" i="1"/>
  <c r="Y94" i="1"/>
  <c r="Z94" i="1"/>
  <c r="AA94" i="1"/>
  <c r="AB94" i="1"/>
  <c r="AC94" i="1"/>
  <c r="A95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S95" i="1"/>
  <c r="T95" i="1"/>
  <c r="U95" i="1"/>
  <c r="V95" i="1"/>
  <c r="W95" i="1"/>
  <c r="X95" i="1"/>
  <c r="Y95" i="1"/>
  <c r="Z95" i="1"/>
  <c r="AA95" i="1"/>
  <c r="AB95" i="1"/>
  <c r="AC95" i="1"/>
  <c r="A96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S96" i="1"/>
  <c r="T96" i="1"/>
  <c r="U96" i="1"/>
  <c r="V96" i="1"/>
  <c r="W96" i="1"/>
  <c r="X96" i="1"/>
  <c r="Y96" i="1"/>
  <c r="Z96" i="1"/>
  <c r="AA96" i="1"/>
  <c r="AB96" i="1"/>
  <c r="AC96" i="1"/>
  <c r="A97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S97" i="1"/>
  <c r="T97" i="1"/>
  <c r="U97" i="1"/>
  <c r="V97" i="1"/>
  <c r="W97" i="1"/>
  <c r="X97" i="1"/>
  <c r="Y97" i="1"/>
  <c r="Z97" i="1"/>
  <c r="AA97" i="1"/>
  <c r="AB97" i="1"/>
  <c r="AC97" i="1"/>
  <c r="A98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S98" i="1"/>
  <c r="T98" i="1"/>
  <c r="U98" i="1"/>
  <c r="V98" i="1"/>
  <c r="W98" i="1"/>
  <c r="X98" i="1"/>
  <c r="Y98" i="1"/>
  <c r="Z98" i="1"/>
  <c r="AA98" i="1"/>
  <c r="AB98" i="1"/>
  <c r="AC98" i="1"/>
  <c r="A99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S99" i="1"/>
  <c r="T99" i="1"/>
  <c r="U99" i="1"/>
  <c r="V99" i="1"/>
  <c r="W99" i="1"/>
  <c r="X99" i="1"/>
  <c r="Y99" i="1"/>
  <c r="Z99" i="1"/>
  <c r="AA99" i="1"/>
  <c r="AB99" i="1"/>
  <c r="AC99" i="1"/>
  <c r="A100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S100" i="1"/>
  <c r="T100" i="1"/>
  <c r="U100" i="1"/>
  <c r="V100" i="1"/>
  <c r="W100" i="1"/>
  <c r="X100" i="1"/>
  <c r="Y100" i="1"/>
  <c r="Z100" i="1"/>
  <c r="AA100" i="1"/>
  <c r="AB100" i="1"/>
  <c r="AC100" i="1"/>
  <c r="A101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S101" i="1"/>
  <c r="T101" i="1"/>
  <c r="U101" i="1"/>
  <c r="V101" i="1"/>
  <c r="W101" i="1"/>
  <c r="X101" i="1"/>
  <c r="Y101" i="1"/>
  <c r="Z101" i="1"/>
  <c r="AA101" i="1"/>
  <c r="AB101" i="1"/>
  <c r="AC101" i="1"/>
  <c r="A102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S102" i="1"/>
  <c r="T102" i="1"/>
  <c r="U102" i="1"/>
  <c r="V102" i="1"/>
  <c r="W102" i="1"/>
  <c r="X102" i="1"/>
  <c r="Y102" i="1"/>
  <c r="Z102" i="1"/>
  <c r="AA102" i="1"/>
  <c r="AB102" i="1"/>
  <c r="AC102" i="1"/>
  <c r="A103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S103" i="1"/>
  <c r="T103" i="1"/>
  <c r="U103" i="1"/>
  <c r="V103" i="1"/>
  <c r="W103" i="1"/>
  <c r="X103" i="1"/>
  <c r="Y103" i="1"/>
  <c r="Z103" i="1"/>
  <c r="AA103" i="1"/>
  <c r="AB103" i="1"/>
  <c r="AC103" i="1"/>
  <c r="A104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S104" i="1"/>
  <c r="T104" i="1"/>
  <c r="U104" i="1"/>
  <c r="V104" i="1"/>
  <c r="W104" i="1"/>
  <c r="X104" i="1"/>
  <c r="Y104" i="1"/>
  <c r="Z104" i="1"/>
  <c r="AA104" i="1"/>
  <c r="AB104" i="1"/>
  <c r="AC104" i="1"/>
  <c r="A105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S105" i="1"/>
  <c r="T105" i="1"/>
  <c r="U105" i="1"/>
  <c r="V105" i="1"/>
  <c r="W105" i="1"/>
  <c r="X105" i="1"/>
  <c r="Y105" i="1"/>
  <c r="Z105" i="1"/>
  <c r="AA105" i="1"/>
  <c r="AB105" i="1"/>
  <c r="AC105" i="1"/>
  <c r="A106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S106" i="1"/>
  <c r="T106" i="1"/>
  <c r="U106" i="1"/>
  <c r="V106" i="1"/>
  <c r="W106" i="1"/>
  <c r="X106" i="1"/>
  <c r="Y106" i="1"/>
  <c r="Z106" i="1"/>
  <c r="AA106" i="1"/>
  <c r="AB106" i="1"/>
  <c r="AC106" i="1"/>
  <c r="A107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S107" i="1"/>
  <c r="T107" i="1"/>
  <c r="U107" i="1"/>
  <c r="V107" i="1"/>
  <c r="W107" i="1"/>
  <c r="X107" i="1"/>
  <c r="Y107" i="1"/>
  <c r="Z107" i="1"/>
  <c r="AA107" i="1"/>
  <c r="AB107" i="1"/>
  <c r="AC107" i="1"/>
  <c r="A108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S108" i="1"/>
  <c r="T108" i="1"/>
  <c r="U108" i="1"/>
  <c r="V108" i="1"/>
  <c r="W108" i="1"/>
  <c r="X108" i="1"/>
  <c r="Y108" i="1"/>
  <c r="Z108" i="1"/>
  <c r="AA108" i="1"/>
  <c r="AB108" i="1"/>
  <c r="AC108" i="1"/>
  <c r="A109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S109" i="1"/>
  <c r="T109" i="1"/>
  <c r="U109" i="1"/>
  <c r="V109" i="1"/>
  <c r="W109" i="1"/>
  <c r="X109" i="1"/>
  <c r="Y109" i="1"/>
  <c r="Z109" i="1"/>
  <c r="AA109" i="1"/>
  <c r="AB109" i="1"/>
  <c r="AC109" i="1"/>
  <c r="A110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S110" i="1"/>
  <c r="T110" i="1"/>
  <c r="U110" i="1"/>
  <c r="V110" i="1"/>
  <c r="W110" i="1"/>
  <c r="X110" i="1"/>
  <c r="Y110" i="1"/>
  <c r="Z110" i="1"/>
  <c r="AA110" i="1"/>
  <c r="AB110" i="1"/>
  <c r="AC110" i="1"/>
  <c r="A111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S111" i="1"/>
  <c r="T111" i="1"/>
  <c r="U111" i="1"/>
  <c r="V111" i="1"/>
  <c r="W111" i="1"/>
  <c r="X111" i="1"/>
  <c r="Y111" i="1"/>
  <c r="Z111" i="1"/>
  <c r="AA111" i="1"/>
  <c r="AB111" i="1"/>
  <c r="AC111" i="1"/>
  <c r="A112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S112" i="1"/>
  <c r="T112" i="1"/>
  <c r="U112" i="1"/>
  <c r="V112" i="1"/>
  <c r="W112" i="1"/>
  <c r="X112" i="1"/>
  <c r="Y112" i="1"/>
  <c r="Z112" i="1"/>
  <c r="AA112" i="1"/>
  <c r="AB112" i="1"/>
  <c r="AC112" i="1"/>
  <c r="A113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S113" i="1"/>
  <c r="T113" i="1"/>
  <c r="U113" i="1"/>
  <c r="V113" i="1"/>
  <c r="W113" i="1"/>
  <c r="X113" i="1"/>
  <c r="Y113" i="1"/>
  <c r="Z113" i="1"/>
  <c r="AA113" i="1"/>
  <c r="AB113" i="1"/>
  <c r="AC113" i="1"/>
  <c r="A2" i="2"/>
  <c r="A3" i="2"/>
  <c r="E3" i="2"/>
  <c r="F3" i="2"/>
  <c r="G3" i="2"/>
  <c r="H3" i="2"/>
  <c r="I3" i="2"/>
  <c r="J3" i="2"/>
  <c r="K3" i="2"/>
  <c r="L3" i="2"/>
  <c r="M3" i="2"/>
  <c r="N3" i="2"/>
  <c r="O3" i="2"/>
  <c r="E4" i="2"/>
  <c r="F4" i="2"/>
  <c r="G4" i="2"/>
  <c r="H4" i="2"/>
  <c r="I4" i="2"/>
  <c r="J4" i="2"/>
  <c r="K4" i="2"/>
  <c r="L4" i="2"/>
  <c r="M4" i="2"/>
  <c r="N4" i="2"/>
  <c r="O4" i="2"/>
  <c r="A5" i="2"/>
  <c r="B5" i="2"/>
  <c r="C5" i="2"/>
  <c r="E5" i="2"/>
  <c r="F5" i="2"/>
  <c r="G5" i="2"/>
  <c r="H5" i="2"/>
  <c r="I5" i="2"/>
  <c r="J5" i="2"/>
  <c r="K5" i="2"/>
  <c r="L5" i="2"/>
  <c r="M5" i="2"/>
  <c r="N5" i="2"/>
  <c r="O5" i="2"/>
  <c r="S5" i="2"/>
  <c r="T5" i="2"/>
  <c r="U5" i="2"/>
  <c r="V5" i="2"/>
  <c r="W5" i="2"/>
  <c r="X5" i="2"/>
  <c r="Y5" i="2"/>
  <c r="Z5" i="2"/>
  <c r="AA5" i="2"/>
  <c r="AB5" i="2"/>
  <c r="AC5" i="2"/>
  <c r="A6" i="2"/>
  <c r="B6" i="2"/>
  <c r="C6" i="2"/>
  <c r="E6" i="2"/>
  <c r="F6" i="2"/>
  <c r="G6" i="2"/>
  <c r="H6" i="2"/>
  <c r="I6" i="2"/>
  <c r="J6" i="2"/>
  <c r="K6" i="2"/>
  <c r="L6" i="2"/>
  <c r="M6" i="2"/>
  <c r="N6" i="2"/>
  <c r="O6" i="2"/>
  <c r="S6" i="2"/>
  <c r="T6" i="2"/>
  <c r="U6" i="2"/>
  <c r="V6" i="2"/>
  <c r="W6" i="2"/>
  <c r="X6" i="2"/>
  <c r="Y6" i="2"/>
  <c r="Z6" i="2"/>
  <c r="AA6" i="2"/>
  <c r="AB6" i="2"/>
  <c r="AC6" i="2"/>
  <c r="A7" i="2"/>
  <c r="B7" i="2"/>
  <c r="C7" i="2"/>
  <c r="E7" i="2"/>
  <c r="F7" i="2"/>
  <c r="G7" i="2"/>
  <c r="H7" i="2"/>
  <c r="I7" i="2"/>
  <c r="J7" i="2"/>
  <c r="K7" i="2"/>
  <c r="L7" i="2"/>
  <c r="M7" i="2"/>
  <c r="N7" i="2"/>
  <c r="O7" i="2"/>
  <c r="S7" i="2"/>
  <c r="T7" i="2"/>
  <c r="U7" i="2"/>
  <c r="V7" i="2"/>
  <c r="W7" i="2"/>
  <c r="X7" i="2"/>
  <c r="Y7" i="2"/>
  <c r="Z7" i="2"/>
  <c r="AA7" i="2"/>
  <c r="AB7" i="2"/>
  <c r="AC7" i="2"/>
  <c r="A8" i="2"/>
  <c r="B8" i="2"/>
  <c r="C8" i="2"/>
  <c r="E8" i="2"/>
  <c r="F8" i="2"/>
  <c r="G8" i="2"/>
  <c r="H8" i="2"/>
  <c r="I8" i="2"/>
  <c r="J8" i="2"/>
  <c r="K8" i="2"/>
  <c r="L8" i="2"/>
  <c r="M8" i="2"/>
  <c r="N8" i="2"/>
  <c r="O8" i="2"/>
  <c r="S8" i="2"/>
  <c r="T8" i="2"/>
  <c r="U8" i="2"/>
  <c r="V8" i="2"/>
  <c r="W8" i="2"/>
  <c r="X8" i="2"/>
  <c r="Y8" i="2"/>
  <c r="Z8" i="2"/>
  <c r="AA8" i="2"/>
  <c r="AB8" i="2"/>
  <c r="AC8" i="2"/>
  <c r="A9" i="2"/>
  <c r="B9" i="2"/>
  <c r="C9" i="2"/>
  <c r="E9" i="2"/>
  <c r="F9" i="2"/>
  <c r="G9" i="2"/>
  <c r="H9" i="2"/>
  <c r="I9" i="2"/>
  <c r="J9" i="2"/>
  <c r="K9" i="2"/>
  <c r="L9" i="2"/>
  <c r="M9" i="2"/>
  <c r="N9" i="2"/>
  <c r="O9" i="2"/>
  <c r="S9" i="2"/>
  <c r="T9" i="2"/>
  <c r="U9" i="2"/>
  <c r="V9" i="2"/>
  <c r="W9" i="2"/>
  <c r="X9" i="2"/>
  <c r="Y9" i="2"/>
  <c r="Z9" i="2"/>
  <c r="AA9" i="2"/>
  <c r="AB9" i="2"/>
  <c r="AC9" i="2"/>
  <c r="A10" i="2"/>
  <c r="B10" i="2"/>
  <c r="C10" i="2"/>
  <c r="E10" i="2"/>
  <c r="F10" i="2"/>
  <c r="G10" i="2"/>
  <c r="H10" i="2"/>
  <c r="I10" i="2"/>
  <c r="J10" i="2"/>
  <c r="K10" i="2"/>
  <c r="L10" i="2"/>
  <c r="M10" i="2"/>
  <c r="N10" i="2"/>
  <c r="O10" i="2"/>
  <c r="S10" i="2"/>
  <c r="T10" i="2"/>
  <c r="U10" i="2"/>
  <c r="V10" i="2"/>
  <c r="W10" i="2"/>
  <c r="X10" i="2"/>
  <c r="Y10" i="2"/>
  <c r="Z10" i="2"/>
  <c r="AA10" i="2"/>
  <c r="AB10" i="2"/>
  <c r="AC10" i="2"/>
  <c r="A11" i="2"/>
  <c r="B11" i="2"/>
  <c r="C11" i="2"/>
  <c r="E11" i="2"/>
  <c r="F11" i="2"/>
  <c r="G11" i="2"/>
  <c r="H11" i="2"/>
  <c r="I11" i="2"/>
  <c r="J11" i="2"/>
  <c r="K11" i="2"/>
  <c r="L11" i="2"/>
  <c r="M11" i="2"/>
  <c r="N11" i="2"/>
  <c r="O11" i="2"/>
  <c r="S11" i="2"/>
  <c r="T11" i="2"/>
  <c r="U11" i="2"/>
  <c r="V11" i="2"/>
  <c r="W11" i="2"/>
  <c r="X11" i="2"/>
  <c r="Y11" i="2"/>
  <c r="Z11" i="2"/>
  <c r="AA11" i="2"/>
  <c r="AB11" i="2"/>
  <c r="AC11" i="2"/>
  <c r="A12" i="2"/>
  <c r="B12" i="2"/>
  <c r="C12" i="2"/>
  <c r="E12" i="2"/>
  <c r="F12" i="2"/>
  <c r="G12" i="2"/>
  <c r="H12" i="2"/>
  <c r="I12" i="2"/>
  <c r="J12" i="2"/>
  <c r="K12" i="2"/>
  <c r="L12" i="2"/>
  <c r="M12" i="2"/>
  <c r="N12" i="2"/>
  <c r="O12" i="2"/>
  <c r="S12" i="2"/>
  <c r="T12" i="2"/>
  <c r="U12" i="2"/>
  <c r="V12" i="2"/>
  <c r="W12" i="2"/>
  <c r="X12" i="2"/>
  <c r="Y12" i="2"/>
  <c r="Z12" i="2"/>
  <c r="AA12" i="2"/>
  <c r="AB12" i="2"/>
  <c r="AC12" i="2"/>
  <c r="A13" i="2"/>
  <c r="B13" i="2"/>
  <c r="C13" i="2"/>
  <c r="E13" i="2"/>
  <c r="F13" i="2"/>
  <c r="G13" i="2"/>
  <c r="H13" i="2"/>
  <c r="I13" i="2"/>
  <c r="J13" i="2"/>
  <c r="K13" i="2"/>
  <c r="L13" i="2"/>
  <c r="M13" i="2"/>
  <c r="N13" i="2"/>
  <c r="O13" i="2"/>
  <c r="S13" i="2"/>
  <c r="T13" i="2"/>
  <c r="U13" i="2"/>
  <c r="V13" i="2"/>
  <c r="W13" i="2"/>
  <c r="X13" i="2"/>
  <c r="Y13" i="2"/>
  <c r="Z13" i="2"/>
  <c r="AA13" i="2"/>
  <c r="AB13" i="2"/>
  <c r="AC13" i="2"/>
  <c r="A14" i="2"/>
  <c r="B14" i="2"/>
  <c r="C14" i="2"/>
  <c r="E14" i="2"/>
  <c r="F14" i="2"/>
  <c r="G14" i="2"/>
  <c r="H14" i="2"/>
  <c r="I14" i="2"/>
  <c r="J14" i="2"/>
  <c r="K14" i="2"/>
  <c r="L14" i="2"/>
  <c r="M14" i="2"/>
  <c r="N14" i="2"/>
  <c r="O14" i="2"/>
  <c r="S14" i="2"/>
  <c r="T14" i="2"/>
  <c r="U14" i="2"/>
  <c r="V14" i="2"/>
  <c r="W14" i="2"/>
  <c r="X14" i="2"/>
  <c r="Y14" i="2"/>
  <c r="Z14" i="2"/>
  <c r="AA14" i="2"/>
  <c r="AB14" i="2"/>
  <c r="AC14" i="2"/>
  <c r="A15" i="2"/>
  <c r="B15" i="2"/>
  <c r="C15" i="2"/>
  <c r="E15" i="2"/>
  <c r="F15" i="2"/>
  <c r="G15" i="2"/>
  <c r="H15" i="2"/>
  <c r="I15" i="2"/>
  <c r="J15" i="2"/>
  <c r="K15" i="2"/>
  <c r="L15" i="2"/>
  <c r="M15" i="2"/>
  <c r="N15" i="2"/>
  <c r="O15" i="2"/>
  <c r="S15" i="2"/>
  <c r="T15" i="2"/>
  <c r="U15" i="2"/>
  <c r="V15" i="2"/>
  <c r="W15" i="2"/>
  <c r="X15" i="2"/>
  <c r="Y15" i="2"/>
  <c r="Z15" i="2"/>
  <c r="AA15" i="2"/>
  <c r="AB15" i="2"/>
  <c r="AC15" i="2"/>
  <c r="A16" i="2"/>
  <c r="B16" i="2"/>
  <c r="C16" i="2"/>
  <c r="E16" i="2"/>
  <c r="F16" i="2"/>
  <c r="G16" i="2"/>
  <c r="H16" i="2"/>
  <c r="I16" i="2"/>
  <c r="J16" i="2"/>
  <c r="K16" i="2"/>
  <c r="L16" i="2"/>
  <c r="M16" i="2"/>
  <c r="N16" i="2"/>
  <c r="O16" i="2"/>
  <c r="S16" i="2"/>
  <c r="T16" i="2"/>
  <c r="U16" i="2"/>
  <c r="V16" i="2"/>
  <c r="W16" i="2"/>
  <c r="X16" i="2"/>
  <c r="Y16" i="2"/>
  <c r="Z16" i="2"/>
  <c r="AA16" i="2"/>
  <c r="AB16" i="2"/>
  <c r="AC16" i="2"/>
  <c r="A17" i="2"/>
  <c r="B17" i="2"/>
  <c r="C17" i="2"/>
  <c r="E17" i="2"/>
  <c r="F17" i="2"/>
  <c r="G17" i="2"/>
  <c r="H17" i="2"/>
  <c r="I17" i="2"/>
  <c r="J17" i="2"/>
  <c r="K17" i="2"/>
  <c r="L17" i="2"/>
  <c r="M17" i="2"/>
  <c r="N17" i="2"/>
  <c r="O17" i="2"/>
  <c r="S17" i="2"/>
  <c r="T17" i="2"/>
  <c r="U17" i="2"/>
  <c r="V17" i="2"/>
  <c r="W17" i="2"/>
  <c r="X17" i="2"/>
  <c r="Y17" i="2"/>
  <c r="Z17" i="2"/>
  <c r="AA17" i="2"/>
  <c r="AB17" i="2"/>
  <c r="AC17" i="2"/>
  <c r="A18" i="2"/>
  <c r="B18" i="2"/>
  <c r="C18" i="2"/>
  <c r="E18" i="2"/>
  <c r="F18" i="2"/>
  <c r="G18" i="2"/>
  <c r="H18" i="2"/>
  <c r="I18" i="2"/>
  <c r="J18" i="2"/>
  <c r="K18" i="2"/>
  <c r="L18" i="2"/>
  <c r="M18" i="2"/>
  <c r="N18" i="2"/>
  <c r="O18" i="2"/>
  <c r="S18" i="2"/>
  <c r="T18" i="2"/>
  <c r="U18" i="2"/>
  <c r="V18" i="2"/>
  <c r="W18" i="2"/>
  <c r="X18" i="2"/>
  <c r="Y18" i="2"/>
  <c r="Z18" i="2"/>
  <c r="AA18" i="2"/>
  <c r="AB18" i="2"/>
  <c r="AC18" i="2"/>
  <c r="A19" i="2"/>
  <c r="B19" i="2"/>
  <c r="C19" i="2"/>
  <c r="E19" i="2"/>
  <c r="F19" i="2"/>
  <c r="G19" i="2"/>
  <c r="H19" i="2"/>
  <c r="I19" i="2"/>
  <c r="J19" i="2"/>
  <c r="K19" i="2"/>
  <c r="L19" i="2"/>
  <c r="M19" i="2"/>
  <c r="N19" i="2"/>
  <c r="O19" i="2"/>
  <c r="S19" i="2"/>
  <c r="T19" i="2"/>
  <c r="U19" i="2"/>
  <c r="V19" i="2"/>
  <c r="W19" i="2"/>
  <c r="X19" i="2"/>
  <c r="Y19" i="2"/>
  <c r="Z19" i="2"/>
  <c r="AA19" i="2"/>
  <c r="AB19" i="2"/>
  <c r="AC19" i="2"/>
  <c r="A20" i="2"/>
  <c r="B20" i="2"/>
  <c r="C20" i="2"/>
  <c r="E20" i="2"/>
  <c r="F20" i="2"/>
  <c r="G20" i="2"/>
  <c r="H20" i="2"/>
  <c r="I20" i="2"/>
  <c r="J20" i="2"/>
  <c r="K20" i="2"/>
  <c r="L20" i="2"/>
  <c r="M20" i="2"/>
  <c r="N20" i="2"/>
  <c r="O20" i="2"/>
  <c r="S20" i="2"/>
  <c r="T20" i="2"/>
  <c r="U20" i="2"/>
  <c r="V20" i="2"/>
  <c r="W20" i="2"/>
  <c r="X20" i="2"/>
  <c r="Y20" i="2"/>
  <c r="Z20" i="2"/>
  <c r="AA20" i="2"/>
  <c r="AB20" i="2"/>
  <c r="AC20" i="2"/>
  <c r="A21" i="2"/>
  <c r="B21" i="2"/>
  <c r="C21" i="2"/>
  <c r="E21" i="2"/>
  <c r="F21" i="2"/>
  <c r="G21" i="2"/>
  <c r="H21" i="2"/>
  <c r="I21" i="2"/>
  <c r="J21" i="2"/>
  <c r="K21" i="2"/>
  <c r="L21" i="2"/>
  <c r="M21" i="2"/>
  <c r="N21" i="2"/>
  <c r="O21" i="2"/>
  <c r="S21" i="2"/>
  <c r="T21" i="2"/>
  <c r="U21" i="2"/>
  <c r="V21" i="2"/>
  <c r="W21" i="2"/>
  <c r="X21" i="2"/>
  <c r="Y21" i="2"/>
  <c r="Z21" i="2"/>
  <c r="AA21" i="2"/>
  <c r="AB21" i="2"/>
  <c r="AC21" i="2"/>
  <c r="A22" i="2"/>
  <c r="B22" i="2"/>
  <c r="C22" i="2"/>
  <c r="E22" i="2"/>
  <c r="F22" i="2"/>
  <c r="G22" i="2"/>
  <c r="H22" i="2"/>
  <c r="I22" i="2"/>
  <c r="J22" i="2"/>
  <c r="K22" i="2"/>
  <c r="L22" i="2"/>
  <c r="M22" i="2"/>
  <c r="N22" i="2"/>
  <c r="O22" i="2"/>
  <c r="S22" i="2"/>
  <c r="T22" i="2"/>
  <c r="U22" i="2"/>
  <c r="V22" i="2"/>
  <c r="W22" i="2"/>
  <c r="X22" i="2"/>
  <c r="Y22" i="2"/>
  <c r="Z22" i="2"/>
  <c r="AA22" i="2"/>
  <c r="AB22" i="2"/>
  <c r="AC22" i="2"/>
  <c r="A23" i="2"/>
  <c r="B23" i="2"/>
  <c r="C23" i="2"/>
  <c r="E23" i="2"/>
  <c r="F23" i="2"/>
  <c r="G23" i="2"/>
  <c r="H23" i="2"/>
  <c r="I23" i="2"/>
  <c r="J23" i="2"/>
  <c r="K23" i="2"/>
  <c r="L23" i="2"/>
  <c r="M23" i="2"/>
  <c r="N23" i="2"/>
  <c r="O23" i="2"/>
  <c r="S23" i="2"/>
  <c r="T23" i="2"/>
  <c r="U23" i="2"/>
  <c r="V23" i="2"/>
  <c r="W23" i="2"/>
  <c r="X23" i="2"/>
  <c r="Y23" i="2"/>
  <c r="Z23" i="2"/>
  <c r="AA23" i="2"/>
  <c r="AB23" i="2"/>
  <c r="AC23" i="2"/>
  <c r="A24" i="2"/>
  <c r="B24" i="2"/>
  <c r="C24" i="2"/>
  <c r="E24" i="2"/>
  <c r="F24" i="2"/>
  <c r="G24" i="2"/>
  <c r="H24" i="2"/>
  <c r="I24" i="2"/>
  <c r="J24" i="2"/>
  <c r="K24" i="2"/>
  <c r="L24" i="2"/>
  <c r="M24" i="2"/>
  <c r="N24" i="2"/>
  <c r="O24" i="2"/>
  <c r="S24" i="2"/>
  <c r="T24" i="2"/>
  <c r="U24" i="2"/>
  <c r="V24" i="2"/>
  <c r="W24" i="2"/>
  <c r="X24" i="2"/>
  <c r="Y24" i="2"/>
  <c r="Z24" i="2"/>
  <c r="AA24" i="2"/>
  <c r="AB24" i="2"/>
  <c r="AC24" i="2"/>
  <c r="A25" i="2"/>
  <c r="B25" i="2"/>
  <c r="C25" i="2"/>
  <c r="E25" i="2"/>
  <c r="F25" i="2"/>
  <c r="G25" i="2"/>
  <c r="H25" i="2"/>
  <c r="I25" i="2"/>
  <c r="J25" i="2"/>
  <c r="K25" i="2"/>
  <c r="L25" i="2"/>
  <c r="M25" i="2"/>
  <c r="N25" i="2"/>
  <c r="O25" i="2"/>
  <c r="S25" i="2"/>
  <c r="T25" i="2"/>
  <c r="U25" i="2"/>
  <c r="V25" i="2"/>
  <c r="W25" i="2"/>
  <c r="X25" i="2"/>
  <c r="Y25" i="2"/>
  <c r="Z25" i="2"/>
  <c r="AA25" i="2"/>
  <c r="AB25" i="2"/>
  <c r="AC25" i="2"/>
  <c r="A26" i="2"/>
  <c r="B26" i="2"/>
  <c r="C26" i="2"/>
  <c r="E26" i="2"/>
  <c r="F26" i="2"/>
  <c r="G26" i="2"/>
  <c r="H26" i="2"/>
  <c r="I26" i="2"/>
  <c r="J26" i="2"/>
  <c r="K26" i="2"/>
  <c r="L26" i="2"/>
  <c r="M26" i="2"/>
  <c r="N26" i="2"/>
  <c r="O26" i="2"/>
  <c r="S26" i="2"/>
  <c r="T26" i="2"/>
  <c r="U26" i="2"/>
  <c r="V26" i="2"/>
  <c r="W26" i="2"/>
  <c r="X26" i="2"/>
  <c r="Y26" i="2"/>
  <c r="Z26" i="2"/>
  <c r="AA26" i="2"/>
  <c r="AB26" i="2"/>
  <c r="AC26" i="2"/>
  <c r="A27" i="2"/>
  <c r="B27" i="2"/>
  <c r="C27" i="2"/>
  <c r="E27" i="2"/>
  <c r="F27" i="2"/>
  <c r="G27" i="2"/>
  <c r="H27" i="2"/>
  <c r="I27" i="2"/>
  <c r="J27" i="2"/>
  <c r="K27" i="2"/>
  <c r="L27" i="2"/>
  <c r="M27" i="2"/>
  <c r="N27" i="2"/>
  <c r="O27" i="2"/>
  <c r="S27" i="2"/>
  <c r="T27" i="2"/>
  <c r="U27" i="2"/>
  <c r="V27" i="2"/>
  <c r="W27" i="2"/>
  <c r="X27" i="2"/>
  <c r="Y27" i="2"/>
  <c r="Z27" i="2"/>
  <c r="AA27" i="2"/>
  <c r="AB27" i="2"/>
  <c r="AC27" i="2"/>
  <c r="A28" i="2"/>
  <c r="B28" i="2"/>
  <c r="C28" i="2"/>
  <c r="E28" i="2"/>
  <c r="F28" i="2"/>
  <c r="G28" i="2"/>
  <c r="H28" i="2"/>
  <c r="I28" i="2"/>
  <c r="J28" i="2"/>
  <c r="K28" i="2"/>
  <c r="L28" i="2"/>
  <c r="M28" i="2"/>
  <c r="N28" i="2"/>
  <c r="O28" i="2"/>
  <c r="S28" i="2"/>
  <c r="T28" i="2"/>
  <c r="U28" i="2"/>
  <c r="V28" i="2"/>
  <c r="W28" i="2"/>
  <c r="X28" i="2"/>
  <c r="Y28" i="2"/>
  <c r="Z28" i="2"/>
  <c r="AA28" i="2"/>
  <c r="AB28" i="2"/>
  <c r="AC28" i="2"/>
  <c r="A29" i="2"/>
  <c r="B29" i="2"/>
  <c r="C29" i="2"/>
  <c r="E29" i="2"/>
  <c r="F29" i="2"/>
  <c r="G29" i="2"/>
  <c r="H29" i="2"/>
  <c r="I29" i="2"/>
  <c r="J29" i="2"/>
  <c r="K29" i="2"/>
  <c r="L29" i="2"/>
  <c r="M29" i="2"/>
  <c r="N29" i="2"/>
  <c r="O29" i="2"/>
  <c r="S29" i="2"/>
  <c r="T29" i="2"/>
  <c r="U29" i="2"/>
  <c r="V29" i="2"/>
  <c r="W29" i="2"/>
  <c r="X29" i="2"/>
  <c r="Y29" i="2"/>
  <c r="Z29" i="2"/>
  <c r="AA29" i="2"/>
  <c r="AB29" i="2"/>
  <c r="AC29" i="2"/>
  <c r="A30" i="2"/>
  <c r="B30" i="2"/>
  <c r="C30" i="2"/>
  <c r="E30" i="2"/>
  <c r="F30" i="2"/>
  <c r="G30" i="2"/>
  <c r="H30" i="2"/>
  <c r="I30" i="2"/>
  <c r="J30" i="2"/>
  <c r="K30" i="2"/>
  <c r="L30" i="2"/>
  <c r="M30" i="2"/>
  <c r="N30" i="2"/>
  <c r="O30" i="2"/>
  <c r="S30" i="2"/>
  <c r="T30" i="2"/>
  <c r="U30" i="2"/>
  <c r="V30" i="2"/>
  <c r="W30" i="2"/>
  <c r="X30" i="2"/>
  <c r="Y30" i="2"/>
  <c r="Z30" i="2"/>
  <c r="AA30" i="2"/>
  <c r="AB30" i="2"/>
  <c r="AC30" i="2"/>
  <c r="A31" i="2"/>
  <c r="B31" i="2"/>
  <c r="C31" i="2"/>
  <c r="E31" i="2"/>
  <c r="F31" i="2"/>
  <c r="G31" i="2"/>
  <c r="H31" i="2"/>
  <c r="I31" i="2"/>
  <c r="J31" i="2"/>
  <c r="K31" i="2"/>
  <c r="L31" i="2"/>
  <c r="M31" i="2"/>
  <c r="N31" i="2"/>
  <c r="O31" i="2"/>
  <c r="S31" i="2"/>
  <c r="T31" i="2"/>
  <c r="U31" i="2"/>
  <c r="V31" i="2"/>
  <c r="W31" i="2"/>
  <c r="X31" i="2"/>
  <c r="Y31" i="2"/>
  <c r="Z31" i="2"/>
  <c r="AA31" i="2"/>
  <c r="AB31" i="2"/>
  <c r="AC31" i="2"/>
  <c r="A32" i="2"/>
  <c r="B32" i="2"/>
  <c r="C32" i="2"/>
  <c r="E32" i="2"/>
  <c r="F32" i="2"/>
  <c r="G32" i="2"/>
  <c r="H32" i="2"/>
  <c r="I32" i="2"/>
  <c r="J32" i="2"/>
  <c r="K32" i="2"/>
  <c r="L32" i="2"/>
  <c r="M32" i="2"/>
  <c r="N32" i="2"/>
  <c r="O32" i="2"/>
  <c r="S32" i="2"/>
  <c r="T32" i="2"/>
  <c r="U32" i="2"/>
  <c r="V32" i="2"/>
  <c r="W32" i="2"/>
  <c r="X32" i="2"/>
  <c r="Y32" i="2"/>
  <c r="Z32" i="2"/>
  <c r="AA32" i="2"/>
  <c r="AB32" i="2"/>
  <c r="AC32" i="2"/>
  <c r="A33" i="2"/>
  <c r="B33" i="2"/>
  <c r="C33" i="2"/>
  <c r="E33" i="2"/>
  <c r="F33" i="2"/>
  <c r="G33" i="2"/>
  <c r="H33" i="2"/>
  <c r="I33" i="2"/>
  <c r="J33" i="2"/>
  <c r="K33" i="2"/>
  <c r="L33" i="2"/>
  <c r="M33" i="2"/>
  <c r="N33" i="2"/>
  <c r="O33" i="2"/>
  <c r="S33" i="2"/>
  <c r="T33" i="2"/>
  <c r="U33" i="2"/>
  <c r="V33" i="2"/>
  <c r="W33" i="2"/>
  <c r="X33" i="2"/>
  <c r="Y33" i="2"/>
  <c r="Z33" i="2"/>
  <c r="AA33" i="2"/>
  <c r="AB33" i="2"/>
  <c r="AC33" i="2"/>
  <c r="A34" i="2"/>
  <c r="B34" i="2"/>
  <c r="C34" i="2"/>
  <c r="E34" i="2"/>
  <c r="F34" i="2"/>
  <c r="G34" i="2"/>
  <c r="H34" i="2"/>
  <c r="I34" i="2"/>
  <c r="J34" i="2"/>
  <c r="K34" i="2"/>
  <c r="L34" i="2"/>
  <c r="M34" i="2"/>
  <c r="N34" i="2"/>
  <c r="O34" i="2"/>
  <c r="S34" i="2"/>
  <c r="T34" i="2"/>
  <c r="U34" i="2"/>
  <c r="V34" i="2"/>
  <c r="W34" i="2"/>
  <c r="X34" i="2"/>
  <c r="Y34" i="2"/>
  <c r="Z34" i="2"/>
  <c r="AA34" i="2"/>
  <c r="AB34" i="2"/>
  <c r="AC34" i="2"/>
  <c r="A35" i="2"/>
  <c r="B35" i="2"/>
  <c r="C35" i="2"/>
  <c r="E35" i="2"/>
  <c r="F35" i="2"/>
  <c r="G35" i="2"/>
  <c r="H35" i="2"/>
  <c r="I35" i="2"/>
  <c r="J35" i="2"/>
  <c r="K35" i="2"/>
  <c r="L35" i="2"/>
  <c r="M35" i="2"/>
  <c r="N35" i="2"/>
  <c r="O35" i="2"/>
  <c r="S35" i="2"/>
  <c r="T35" i="2"/>
  <c r="U35" i="2"/>
  <c r="V35" i="2"/>
  <c r="W35" i="2"/>
  <c r="X35" i="2"/>
  <c r="Y35" i="2"/>
  <c r="Z35" i="2"/>
  <c r="AA35" i="2"/>
  <c r="AB35" i="2"/>
  <c r="AC35" i="2"/>
  <c r="A36" i="2"/>
  <c r="B36" i="2"/>
  <c r="C36" i="2"/>
  <c r="E36" i="2"/>
  <c r="F36" i="2"/>
  <c r="G36" i="2"/>
  <c r="H36" i="2"/>
  <c r="I36" i="2"/>
  <c r="J36" i="2"/>
  <c r="K36" i="2"/>
  <c r="L36" i="2"/>
  <c r="M36" i="2"/>
  <c r="N36" i="2"/>
  <c r="O36" i="2"/>
  <c r="S36" i="2"/>
  <c r="T36" i="2"/>
  <c r="U36" i="2"/>
  <c r="V36" i="2"/>
  <c r="W36" i="2"/>
  <c r="X36" i="2"/>
  <c r="Y36" i="2"/>
  <c r="Z36" i="2"/>
  <c r="AA36" i="2"/>
  <c r="AB36" i="2"/>
  <c r="AC36" i="2"/>
  <c r="A37" i="2"/>
  <c r="B37" i="2"/>
  <c r="C37" i="2"/>
  <c r="E37" i="2"/>
  <c r="F37" i="2"/>
  <c r="G37" i="2"/>
  <c r="H37" i="2"/>
  <c r="I37" i="2"/>
  <c r="J37" i="2"/>
  <c r="K37" i="2"/>
  <c r="L37" i="2"/>
  <c r="M37" i="2"/>
  <c r="N37" i="2"/>
  <c r="O37" i="2"/>
  <c r="S37" i="2"/>
  <c r="T37" i="2"/>
  <c r="U37" i="2"/>
  <c r="V37" i="2"/>
  <c r="W37" i="2"/>
  <c r="X37" i="2"/>
  <c r="Y37" i="2"/>
  <c r="Z37" i="2"/>
  <c r="AA37" i="2"/>
  <c r="AB37" i="2"/>
  <c r="AC37" i="2"/>
  <c r="A38" i="2"/>
  <c r="B38" i="2"/>
  <c r="C38" i="2"/>
  <c r="E38" i="2"/>
  <c r="F38" i="2"/>
  <c r="G38" i="2"/>
  <c r="H38" i="2"/>
  <c r="I38" i="2"/>
  <c r="J38" i="2"/>
  <c r="K38" i="2"/>
  <c r="L38" i="2"/>
  <c r="M38" i="2"/>
  <c r="N38" i="2"/>
  <c r="O38" i="2"/>
  <c r="S38" i="2"/>
  <c r="T38" i="2"/>
  <c r="U38" i="2"/>
  <c r="V38" i="2"/>
  <c r="W38" i="2"/>
  <c r="X38" i="2"/>
  <c r="Y38" i="2"/>
  <c r="Z38" i="2"/>
  <c r="AA38" i="2"/>
  <c r="AB38" i="2"/>
  <c r="AC38" i="2"/>
  <c r="A39" i="2"/>
  <c r="B39" i="2"/>
  <c r="C39" i="2"/>
  <c r="E39" i="2"/>
  <c r="F39" i="2"/>
  <c r="G39" i="2"/>
  <c r="H39" i="2"/>
  <c r="I39" i="2"/>
  <c r="J39" i="2"/>
  <c r="K39" i="2"/>
  <c r="L39" i="2"/>
  <c r="M39" i="2"/>
  <c r="N39" i="2"/>
  <c r="O39" i="2"/>
  <c r="S39" i="2"/>
  <c r="T39" i="2"/>
  <c r="U39" i="2"/>
  <c r="V39" i="2"/>
  <c r="W39" i="2"/>
  <c r="X39" i="2"/>
  <c r="Y39" i="2"/>
  <c r="Z39" i="2"/>
  <c r="AA39" i="2"/>
  <c r="AB39" i="2"/>
  <c r="AC39" i="2"/>
  <c r="A40" i="2"/>
  <c r="B40" i="2"/>
  <c r="C40" i="2"/>
  <c r="E40" i="2"/>
  <c r="F40" i="2"/>
  <c r="G40" i="2"/>
  <c r="H40" i="2"/>
  <c r="I40" i="2"/>
  <c r="J40" i="2"/>
  <c r="K40" i="2"/>
  <c r="L40" i="2"/>
  <c r="M40" i="2"/>
  <c r="N40" i="2"/>
  <c r="O40" i="2"/>
  <c r="S40" i="2"/>
  <c r="T40" i="2"/>
  <c r="U40" i="2"/>
  <c r="V40" i="2"/>
  <c r="W40" i="2"/>
  <c r="X40" i="2"/>
  <c r="Y40" i="2"/>
  <c r="Z40" i="2"/>
  <c r="AA40" i="2"/>
  <c r="AB40" i="2"/>
  <c r="AC40" i="2"/>
  <c r="A41" i="2"/>
  <c r="B41" i="2"/>
  <c r="C41" i="2"/>
  <c r="E41" i="2"/>
  <c r="F41" i="2"/>
  <c r="G41" i="2"/>
  <c r="H41" i="2"/>
  <c r="I41" i="2"/>
  <c r="J41" i="2"/>
  <c r="K41" i="2"/>
  <c r="L41" i="2"/>
  <c r="M41" i="2"/>
  <c r="N41" i="2"/>
  <c r="O41" i="2"/>
  <c r="S41" i="2"/>
  <c r="T41" i="2"/>
  <c r="U41" i="2"/>
  <c r="V41" i="2"/>
  <c r="W41" i="2"/>
  <c r="X41" i="2"/>
  <c r="Y41" i="2"/>
  <c r="Z41" i="2"/>
  <c r="AA41" i="2"/>
  <c r="AB41" i="2"/>
  <c r="AC41" i="2"/>
  <c r="A42" i="2"/>
  <c r="B42" i="2"/>
  <c r="C42" i="2"/>
  <c r="E42" i="2"/>
  <c r="F42" i="2"/>
  <c r="G42" i="2"/>
  <c r="H42" i="2"/>
  <c r="I42" i="2"/>
  <c r="J42" i="2"/>
  <c r="K42" i="2"/>
  <c r="L42" i="2"/>
  <c r="M42" i="2"/>
  <c r="N42" i="2"/>
  <c r="O42" i="2"/>
  <c r="S42" i="2"/>
  <c r="T42" i="2"/>
  <c r="U42" i="2"/>
  <c r="V42" i="2"/>
  <c r="W42" i="2"/>
  <c r="X42" i="2"/>
  <c r="Y42" i="2"/>
  <c r="Z42" i="2"/>
  <c r="AA42" i="2"/>
  <c r="AB42" i="2"/>
  <c r="AC42" i="2"/>
  <c r="A43" i="2"/>
  <c r="B43" i="2"/>
  <c r="C43" i="2"/>
  <c r="E43" i="2"/>
  <c r="F43" i="2"/>
  <c r="G43" i="2"/>
  <c r="H43" i="2"/>
  <c r="I43" i="2"/>
  <c r="J43" i="2"/>
  <c r="K43" i="2"/>
  <c r="L43" i="2"/>
  <c r="M43" i="2"/>
  <c r="N43" i="2"/>
  <c r="O43" i="2"/>
  <c r="S43" i="2"/>
  <c r="T43" i="2"/>
  <c r="U43" i="2"/>
  <c r="V43" i="2"/>
  <c r="W43" i="2"/>
  <c r="X43" i="2"/>
  <c r="Y43" i="2"/>
  <c r="Z43" i="2"/>
  <c r="AA43" i="2"/>
  <c r="AB43" i="2"/>
  <c r="AC43" i="2"/>
  <c r="A44" i="2"/>
  <c r="B44" i="2"/>
  <c r="C44" i="2"/>
  <c r="E44" i="2"/>
  <c r="F44" i="2"/>
  <c r="G44" i="2"/>
  <c r="H44" i="2"/>
  <c r="I44" i="2"/>
  <c r="J44" i="2"/>
  <c r="K44" i="2"/>
  <c r="L44" i="2"/>
  <c r="M44" i="2"/>
  <c r="N44" i="2"/>
  <c r="O44" i="2"/>
  <c r="S44" i="2"/>
  <c r="T44" i="2"/>
  <c r="U44" i="2"/>
  <c r="V44" i="2"/>
  <c r="W44" i="2"/>
  <c r="X44" i="2"/>
  <c r="Y44" i="2"/>
  <c r="Z44" i="2"/>
  <c r="AA44" i="2"/>
  <c r="AB44" i="2"/>
  <c r="AC44" i="2"/>
  <c r="A45" i="2"/>
  <c r="B45" i="2"/>
  <c r="C45" i="2"/>
  <c r="E45" i="2"/>
  <c r="F45" i="2"/>
  <c r="G45" i="2"/>
  <c r="H45" i="2"/>
  <c r="I45" i="2"/>
  <c r="J45" i="2"/>
  <c r="K45" i="2"/>
  <c r="L45" i="2"/>
  <c r="M45" i="2"/>
  <c r="N45" i="2"/>
  <c r="O45" i="2"/>
  <c r="S45" i="2"/>
  <c r="T45" i="2"/>
  <c r="U45" i="2"/>
  <c r="V45" i="2"/>
  <c r="W45" i="2"/>
  <c r="X45" i="2"/>
  <c r="Y45" i="2"/>
  <c r="Z45" i="2"/>
  <c r="AA45" i="2"/>
  <c r="AB45" i="2"/>
  <c r="AC45" i="2"/>
  <c r="A46" i="2"/>
  <c r="B46" i="2"/>
  <c r="C46" i="2"/>
  <c r="E46" i="2"/>
  <c r="F46" i="2"/>
  <c r="G46" i="2"/>
  <c r="H46" i="2"/>
  <c r="I46" i="2"/>
  <c r="J46" i="2"/>
  <c r="K46" i="2"/>
  <c r="L46" i="2"/>
  <c r="M46" i="2"/>
  <c r="N46" i="2"/>
  <c r="O46" i="2"/>
  <c r="S46" i="2"/>
  <c r="T46" i="2"/>
  <c r="U46" i="2"/>
  <c r="V46" i="2"/>
  <c r="W46" i="2"/>
  <c r="X46" i="2"/>
  <c r="Y46" i="2"/>
  <c r="Z46" i="2"/>
  <c r="AA46" i="2"/>
  <c r="AB46" i="2"/>
  <c r="AC46" i="2"/>
  <c r="A47" i="2"/>
  <c r="B47" i="2"/>
  <c r="C47" i="2"/>
  <c r="E47" i="2"/>
  <c r="F47" i="2"/>
  <c r="G47" i="2"/>
  <c r="H47" i="2"/>
  <c r="I47" i="2"/>
  <c r="J47" i="2"/>
  <c r="K47" i="2"/>
  <c r="L47" i="2"/>
  <c r="M47" i="2"/>
  <c r="N47" i="2"/>
  <c r="O47" i="2"/>
  <c r="S47" i="2"/>
  <c r="T47" i="2"/>
  <c r="U47" i="2"/>
  <c r="V47" i="2"/>
  <c r="W47" i="2"/>
  <c r="X47" i="2"/>
  <c r="Y47" i="2"/>
  <c r="Z47" i="2"/>
  <c r="AA47" i="2"/>
  <c r="AB47" i="2"/>
  <c r="AC47" i="2"/>
  <c r="A48" i="2"/>
  <c r="B48" i="2"/>
  <c r="C48" i="2"/>
  <c r="E48" i="2"/>
  <c r="F48" i="2"/>
  <c r="G48" i="2"/>
  <c r="H48" i="2"/>
  <c r="I48" i="2"/>
  <c r="J48" i="2"/>
  <c r="K48" i="2"/>
  <c r="L48" i="2"/>
  <c r="M48" i="2"/>
  <c r="N48" i="2"/>
  <c r="O48" i="2"/>
  <c r="S48" i="2"/>
  <c r="T48" i="2"/>
  <c r="U48" i="2"/>
  <c r="V48" i="2"/>
  <c r="W48" i="2"/>
  <c r="X48" i="2"/>
  <c r="Y48" i="2"/>
  <c r="Z48" i="2"/>
  <c r="AA48" i="2"/>
  <c r="AB48" i="2"/>
  <c r="AC48" i="2"/>
  <c r="A49" i="2"/>
  <c r="B49" i="2"/>
  <c r="C49" i="2"/>
  <c r="E49" i="2"/>
  <c r="F49" i="2"/>
  <c r="G49" i="2"/>
  <c r="H49" i="2"/>
  <c r="I49" i="2"/>
  <c r="J49" i="2"/>
  <c r="K49" i="2"/>
  <c r="L49" i="2"/>
  <c r="M49" i="2"/>
  <c r="N49" i="2"/>
  <c r="O49" i="2"/>
  <c r="S49" i="2"/>
  <c r="T49" i="2"/>
  <c r="U49" i="2"/>
  <c r="V49" i="2"/>
  <c r="W49" i="2"/>
  <c r="X49" i="2"/>
  <c r="Y49" i="2"/>
  <c r="Z49" i="2"/>
  <c r="AA49" i="2"/>
  <c r="AB49" i="2"/>
  <c r="AC49" i="2"/>
  <c r="A50" i="2"/>
  <c r="B50" i="2"/>
  <c r="C50" i="2"/>
  <c r="E50" i="2"/>
  <c r="F50" i="2"/>
  <c r="G50" i="2"/>
  <c r="H50" i="2"/>
  <c r="I50" i="2"/>
  <c r="J50" i="2"/>
  <c r="K50" i="2"/>
  <c r="L50" i="2"/>
  <c r="M50" i="2"/>
  <c r="N50" i="2"/>
  <c r="O50" i="2"/>
  <c r="S50" i="2"/>
  <c r="T50" i="2"/>
  <c r="U50" i="2"/>
  <c r="V50" i="2"/>
  <c r="W50" i="2"/>
  <c r="X50" i="2"/>
  <c r="Y50" i="2"/>
  <c r="Z50" i="2"/>
  <c r="AA50" i="2"/>
  <c r="AB50" i="2"/>
  <c r="AC50" i="2"/>
  <c r="A51" i="2"/>
  <c r="B51" i="2"/>
  <c r="C51" i="2"/>
  <c r="E51" i="2"/>
  <c r="F51" i="2"/>
  <c r="G51" i="2"/>
  <c r="H51" i="2"/>
  <c r="I51" i="2"/>
  <c r="J51" i="2"/>
  <c r="K51" i="2"/>
  <c r="L51" i="2"/>
  <c r="M51" i="2"/>
  <c r="N51" i="2"/>
  <c r="O51" i="2"/>
  <c r="S51" i="2"/>
  <c r="T51" i="2"/>
  <c r="U51" i="2"/>
  <c r="V51" i="2"/>
  <c r="W51" i="2"/>
  <c r="X51" i="2"/>
  <c r="Y51" i="2"/>
  <c r="Z51" i="2"/>
  <c r="AA51" i="2"/>
  <c r="AB51" i="2"/>
  <c r="AC51" i="2"/>
  <c r="A52" i="2"/>
  <c r="B52" i="2"/>
  <c r="C52" i="2"/>
  <c r="E52" i="2"/>
  <c r="F52" i="2"/>
  <c r="G52" i="2"/>
  <c r="H52" i="2"/>
  <c r="I52" i="2"/>
  <c r="J52" i="2"/>
  <c r="K52" i="2"/>
  <c r="L52" i="2"/>
  <c r="M52" i="2"/>
  <c r="N52" i="2"/>
  <c r="O52" i="2"/>
  <c r="S52" i="2"/>
  <c r="T52" i="2"/>
  <c r="U52" i="2"/>
  <c r="V52" i="2"/>
  <c r="W52" i="2"/>
  <c r="X52" i="2"/>
  <c r="Y52" i="2"/>
  <c r="Z52" i="2"/>
  <c r="AA52" i="2"/>
  <c r="AB52" i="2"/>
  <c r="AC52" i="2"/>
  <c r="A53" i="2"/>
  <c r="B53" i="2"/>
  <c r="C53" i="2"/>
  <c r="E53" i="2"/>
  <c r="F53" i="2"/>
  <c r="G53" i="2"/>
  <c r="H53" i="2"/>
  <c r="I53" i="2"/>
  <c r="J53" i="2"/>
  <c r="K53" i="2"/>
  <c r="L53" i="2"/>
  <c r="M53" i="2"/>
  <c r="N53" i="2"/>
  <c r="O53" i="2"/>
  <c r="S53" i="2"/>
  <c r="T53" i="2"/>
  <c r="U53" i="2"/>
  <c r="V53" i="2"/>
  <c r="W53" i="2"/>
  <c r="X53" i="2"/>
  <c r="Y53" i="2"/>
  <c r="Z53" i="2"/>
  <c r="AA53" i="2"/>
  <c r="AB53" i="2"/>
  <c r="AC53" i="2"/>
  <c r="A54" i="2"/>
  <c r="B54" i="2"/>
  <c r="C54" i="2"/>
  <c r="E54" i="2"/>
  <c r="F54" i="2"/>
  <c r="G54" i="2"/>
  <c r="H54" i="2"/>
  <c r="I54" i="2"/>
  <c r="J54" i="2"/>
  <c r="K54" i="2"/>
  <c r="L54" i="2"/>
  <c r="M54" i="2"/>
  <c r="N54" i="2"/>
  <c r="O54" i="2"/>
  <c r="S54" i="2"/>
  <c r="T54" i="2"/>
  <c r="U54" i="2"/>
  <c r="V54" i="2"/>
  <c r="W54" i="2"/>
  <c r="X54" i="2"/>
  <c r="Y54" i="2"/>
  <c r="Z54" i="2"/>
  <c r="AA54" i="2"/>
  <c r="AB54" i="2"/>
  <c r="AC54" i="2"/>
  <c r="A55" i="2"/>
  <c r="B55" i="2"/>
  <c r="C55" i="2"/>
  <c r="E55" i="2"/>
  <c r="F55" i="2"/>
  <c r="G55" i="2"/>
  <c r="H55" i="2"/>
  <c r="I55" i="2"/>
  <c r="J55" i="2"/>
  <c r="K55" i="2"/>
  <c r="L55" i="2"/>
  <c r="M55" i="2"/>
  <c r="N55" i="2"/>
  <c r="O55" i="2"/>
  <c r="S55" i="2"/>
  <c r="T55" i="2"/>
  <c r="U55" i="2"/>
  <c r="V55" i="2"/>
  <c r="W55" i="2"/>
  <c r="X55" i="2"/>
  <c r="Y55" i="2"/>
  <c r="Z55" i="2"/>
  <c r="AA55" i="2"/>
  <c r="AB55" i="2"/>
  <c r="AC55" i="2"/>
  <c r="A56" i="2"/>
  <c r="B56" i="2"/>
  <c r="C56" i="2"/>
  <c r="E56" i="2"/>
  <c r="F56" i="2"/>
  <c r="G56" i="2"/>
  <c r="H56" i="2"/>
  <c r="I56" i="2"/>
  <c r="J56" i="2"/>
  <c r="K56" i="2"/>
  <c r="L56" i="2"/>
  <c r="M56" i="2"/>
  <c r="N56" i="2"/>
  <c r="O56" i="2"/>
  <c r="S56" i="2"/>
  <c r="T56" i="2"/>
  <c r="U56" i="2"/>
  <c r="V56" i="2"/>
  <c r="W56" i="2"/>
  <c r="X56" i="2"/>
  <c r="Y56" i="2"/>
  <c r="Z56" i="2"/>
  <c r="AA56" i="2"/>
  <c r="AB56" i="2"/>
  <c r="AC56" i="2"/>
  <c r="A57" i="2"/>
  <c r="B57" i="2"/>
  <c r="C57" i="2"/>
  <c r="E57" i="2"/>
  <c r="F57" i="2"/>
  <c r="G57" i="2"/>
  <c r="H57" i="2"/>
  <c r="I57" i="2"/>
  <c r="J57" i="2"/>
  <c r="K57" i="2"/>
  <c r="L57" i="2"/>
  <c r="M57" i="2"/>
  <c r="N57" i="2"/>
  <c r="O57" i="2"/>
  <c r="S57" i="2"/>
  <c r="T57" i="2"/>
  <c r="U57" i="2"/>
  <c r="V57" i="2"/>
  <c r="W57" i="2"/>
  <c r="X57" i="2"/>
  <c r="Y57" i="2"/>
  <c r="Z57" i="2"/>
  <c r="AA57" i="2"/>
  <c r="AB57" i="2"/>
  <c r="AC57" i="2"/>
  <c r="A58" i="2"/>
  <c r="B58" i="2"/>
  <c r="C58" i="2"/>
  <c r="E58" i="2"/>
  <c r="F58" i="2"/>
  <c r="G58" i="2"/>
  <c r="H58" i="2"/>
  <c r="I58" i="2"/>
  <c r="J58" i="2"/>
  <c r="K58" i="2"/>
  <c r="L58" i="2"/>
  <c r="M58" i="2"/>
  <c r="N58" i="2"/>
  <c r="O58" i="2"/>
  <c r="S58" i="2"/>
  <c r="T58" i="2"/>
  <c r="U58" i="2"/>
  <c r="V58" i="2"/>
  <c r="W58" i="2"/>
  <c r="X58" i="2"/>
  <c r="Y58" i="2"/>
  <c r="Z58" i="2"/>
  <c r="AA58" i="2"/>
  <c r="AB58" i="2"/>
  <c r="AC58" i="2"/>
  <c r="A59" i="2"/>
  <c r="B59" i="2"/>
  <c r="C59" i="2"/>
  <c r="E59" i="2"/>
  <c r="F59" i="2"/>
  <c r="G59" i="2"/>
  <c r="H59" i="2"/>
  <c r="I59" i="2"/>
  <c r="J59" i="2"/>
  <c r="K59" i="2"/>
  <c r="L59" i="2"/>
  <c r="M59" i="2"/>
  <c r="N59" i="2"/>
  <c r="O59" i="2"/>
  <c r="S59" i="2"/>
  <c r="T59" i="2"/>
  <c r="U59" i="2"/>
  <c r="V59" i="2"/>
  <c r="W59" i="2"/>
  <c r="X59" i="2"/>
  <c r="Y59" i="2"/>
  <c r="Z59" i="2"/>
  <c r="AA59" i="2"/>
  <c r="AB59" i="2"/>
  <c r="AC59" i="2"/>
  <c r="A60" i="2"/>
  <c r="B60" i="2"/>
  <c r="C60" i="2"/>
  <c r="E60" i="2"/>
  <c r="F60" i="2"/>
  <c r="G60" i="2"/>
  <c r="H60" i="2"/>
  <c r="I60" i="2"/>
  <c r="J60" i="2"/>
  <c r="K60" i="2"/>
  <c r="L60" i="2"/>
  <c r="M60" i="2"/>
  <c r="N60" i="2"/>
  <c r="O60" i="2"/>
  <c r="S60" i="2"/>
  <c r="T60" i="2"/>
  <c r="U60" i="2"/>
  <c r="V60" i="2"/>
  <c r="W60" i="2"/>
  <c r="X60" i="2"/>
  <c r="Y60" i="2"/>
  <c r="Z60" i="2"/>
  <c r="AA60" i="2"/>
  <c r="AB60" i="2"/>
  <c r="AC60" i="2"/>
  <c r="A61" i="2"/>
  <c r="B61" i="2"/>
  <c r="C61" i="2"/>
  <c r="E61" i="2"/>
  <c r="F61" i="2"/>
  <c r="G61" i="2"/>
  <c r="H61" i="2"/>
  <c r="I61" i="2"/>
  <c r="J61" i="2"/>
  <c r="K61" i="2"/>
  <c r="L61" i="2"/>
  <c r="M61" i="2"/>
  <c r="N61" i="2"/>
  <c r="O61" i="2"/>
  <c r="S61" i="2"/>
  <c r="T61" i="2"/>
  <c r="U61" i="2"/>
  <c r="V61" i="2"/>
  <c r="W61" i="2"/>
  <c r="X61" i="2"/>
  <c r="Y61" i="2"/>
  <c r="Z61" i="2"/>
  <c r="AA61" i="2"/>
  <c r="AB61" i="2"/>
  <c r="AC61" i="2"/>
  <c r="A62" i="2"/>
  <c r="B62" i="2"/>
  <c r="C62" i="2"/>
  <c r="E62" i="2"/>
  <c r="F62" i="2"/>
  <c r="G62" i="2"/>
  <c r="H62" i="2"/>
  <c r="I62" i="2"/>
  <c r="J62" i="2"/>
  <c r="K62" i="2"/>
  <c r="L62" i="2"/>
  <c r="M62" i="2"/>
  <c r="N62" i="2"/>
  <c r="O62" i="2"/>
  <c r="S62" i="2"/>
  <c r="T62" i="2"/>
  <c r="U62" i="2"/>
  <c r="V62" i="2"/>
  <c r="W62" i="2"/>
  <c r="X62" i="2"/>
  <c r="Y62" i="2"/>
  <c r="Z62" i="2"/>
  <c r="AA62" i="2"/>
  <c r="AB62" i="2"/>
  <c r="AC62" i="2"/>
  <c r="A63" i="2"/>
  <c r="B63" i="2"/>
  <c r="C63" i="2"/>
  <c r="E63" i="2"/>
  <c r="F63" i="2"/>
  <c r="G63" i="2"/>
  <c r="H63" i="2"/>
  <c r="I63" i="2"/>
  <c r="J63" i="2"/>
  <c r="K63" i="2"/>
  <c r="L63" i="2"/>
  <c r="M63" i="2"/>
  <c r="N63" i="2"/>
  <c r="O63" i="2"/>
  <c r="S63" i="2"/>
  <c r="T63" i="2"/>
  <c r="U63" i="2"/>
  <c r="V63" i="2"/>
  <c r="W63" i="2"/>
  <c r="X63" i="2"/>
  <c r="Y63" i="2"/>
  <c r="Z63" i="2"/>
  <c r="AA63" i="2"/>
  <c r="AB63" i="2"/>
  <c r="AC63" i="2"/>
  <c r="A64" i="2"/>
  <c r="B64" i="2"/>
  <c r="C64" i="2"/>
  <c r="E64" i="2"/>
  <c r="F64" i="2"/>
  <c r="G64" i="2"/>
  <c r="H64" i="2"/>
  <c r="I64" i="2"/>
  <c r="J64" i="2"/>
  <c r="K64" i="2"/>
  <c r="L64" i="2"/>
  <c r="M64" i="2"/>
  <c r="N64" i="2"/>
  <c r="O64" i="2"/>
  <c r="S64" i="2"/>
  <c r="T64" i="2"/>
  <c r="U64" i="2"/>
  <c r="V64" i="2"/>
  <c r="W64" i="2"/>
  <c r="X64" i="2"/>
  <c r="Y64" i="2"/>
  <c r="Z64" i="2"/>
  <c r="AA64" i="2"/>
  <c r="AB64" i="2"/>
  <c r="AC64" i="2"/>
  <c r="A65" i="2"/>
  <c r="B65" i="2"/>
  <c r="C65" i="2"/>
  <c r="E65" i="2"/>
  <c r="F65" i="2"/>
  <c r="G65" i="2"/>
  <c r="H65" i="2"/>
  <c r="I65" i="2"/>
  <c r="J65" i="2"/>
  <c r="K65" i="2"/>
  <c r="L65" i="2"/>
  <c r="M65" i="2"/>
  <c r="N65" i="2"/>
  <c r="O65" i="2"/>
  <c r="S65" i="2"/>
  <c r="T65" i="2"/>
  <c r="U65" i="2"/>
  <c r="V65" i="2"/>
  <c r="W65" i="2"/>
  <c r="X65" i="2"/>
  <c r="Y65" i="2"/>
  <c r="Z65" i="2"/>
  <c r="AA65" i="2"/>
  <c r="AB65" i="2"/>
  <c r="AC65" i="2"/>
  <c r="A66" i="2"/>
  <c r="B66" i="2"/>
  <c r="C66" i="2"/>
  <c r="E66" i="2"/>
  <c r="F66" i="2"/>
  <c r="G66" i="2"/>
  <c r="H66" i="2"/>
  <c r="I66" i="2"/>
  <c r="J66" i="2"/>
  <c r="K66" i="2"/>
  <c r="L66" i="2"/>
  <c r="M66" i="2"/>
  <c r="N66" i="2"/>
  <c r="O66" i="2"/>
  <c r="S66" i="2"/>
  <c r="T66" i="2"/>
  <c r="U66" i="2"/>
  <c r="V66" i="2"/>
  <c r="W66" i="2"/>
  <c r="X66" i="2"/>
  <c r="Y66" i="2"/>
  <c r="Z66" i="2"/>
  <c r="AA66" i="2"/>
  <c r="AB66" i="2"/>
  <c r="AC66" i="2"/>
  <c r="A67" i="2"/>
  <c r="B67" i="2"/>
  <c r="C67" i="2"/>
  <c r="E67" i="2"/>
  <c r="F67" i="2"/>
  <c r="G67" i="2"/>
  <c r="H67" i="2"/>
  <c r="I67" i="2"/>
  <c r="J67" i="2"/>
  <c r="K67" i="2"/>
  <c r="L67" i="2"/>
  <c r="M67" i="2"/>
  <c r="N67" i="2"/>
  <c r="O67" i="2"/>
  <c r="S67" i="2"/>
  <c r="T67" i="2"/>
  <c r="U67" i="2"/>
  <c r="V67" i="2"/>
  <c r="W67" i="2"/>
  <c r="X67" i="2"/>
  <c r="Y67" i="2"/>
  <c r="Z67" i="2"/>
  <c r="AA67" i="2"/>
  <c r="AB67" i="2"/>
  <c r="AC67" i="2"/>
  <c r="A68" i="2"/>
  <c r="B68" i="2"/>
  <c r="C68" i="2"/>
  <c r="E68" i="2"/>
  <c r="F68" i="2"/>
  <c r="G68" i="2"/>
  <c r="H68" i="2"/>
  <c r="I68" i="2"/>
  <c r="J68" i="2"/>
  <c r="K68" i="2"/>
  <c r="L68" i="2"/>
  <c r="M68" i="2"/>
  <c r="N68" i="2"/>
  <c r="O68" i="2"/>
  <c r="S68" i="2"/>
  <c r="T68" i="2"/>
  <c r="U68" i="2"/>
  <c r="V68" i="2"/>
  <c r="W68" i="2"/>
  <c r="X68" i="2"/>
  <c r="Y68" i="2"/>
  <c r="Z68" i="2"/>
  <c r="AA68" i="2"/>
  <c r="AB68" i="2"/>
  <c r="AC68" i="2"/>
  <c r="A69" i="2"/>
  <c r="B69" i="2"/>
  <c r="C69" i="2"/>
  <c r="E69" i="2"/>
  <c r="F69" i="2"/>
  <c r="G69" i="2"/>
  <c r="H69" i="2"/>
  <c r="I69" i="2"/>
  <c r="J69" i="2"/>
  <c r="K69" i="2"/>
  <c r="L69" i="2"/>
  <c r="M69" i="2"/>
  <c r="N69" i="2"/>
  <c r="O69" i="2"/>
  <c r="S69" i="2"/>
  <c r="T69" i="2"/>
  <c r="U69" i="2"/>
  <c r="V69" i="2"/>
  <c r="W69" i="2"/>
  <c r="X69" i="2"/>
  <c r="Y69" i="2"/>
  <c r="Z69" i="2"/>
  <c r="AA69" i="2"/>
  <c r="AB69" i="2"/>
  <c r="AC69" i="2"/>
  <c r="A70" i="2"/>
  <c r="B70" i="2"/>
  <c r="C70" i="2"/>
  <c r="E70" i="2"/>
  <c r="F70" i="2"/>
  <c r="G70" i="2"/>
  <c r="H70" i="2"/>
  <c r="I70" i="2"/>
  <c r="J70" i="2"/>
  <c r="K70" i="2"/>
  <c r="L70" i="2"/>
  <c r="M70" i="2"/>
  <c r="N70" i="2"/>
  <c r="O70" i="2"/>
  <c r="S70" i="2"/>
  <c r="T70" i="2"/>
  <c r="U70" i="2"/>
  <c r="V70" i="2"/>
  <c r="W70" i="2"/>
  <c r="X70" i="2"/>
  <c r="Y70" i="2"/>
  <c r="Z70" i="2"/>
  <c r="AA70" i="2"/>
  <c r="AB70" i="2"/>
  <c r="AC70" i="2"/>
  <c r="A71" i="2"/>
  <c r="B71" i="2"/>
  <c r="C71" i="2"/>
  <c r="E71" i="2"/>
  <c r="F71" i="2"/>
  <c r="G71" i="2"/>
  <c r="H71" i="2"/>
  <c r="I71" i="2"/>
  <c r="J71" i="2"/>
  <c r="K71" i="2"/>
  <c r="L71" i="2"/>
  <c r="M71" i="2"/>
  <c r="N71" i="2"/>
  <c r="O71" i="2"/>
  <c r="S71" i="2"/>
  <c r="T71" i="2"/>
  <c r="U71" i="2"/>
  <c r="V71" i="2"/>
  <c r="W71" i="2"/>
  <c r="X71" i="2"/>
  <c r="Y71" i="2"/>
  <c r="Z71" i="2"/>
  <c r="AA71" i="2"/>
  <c r="AB71" i="2"/>
  <c r="AC71" i="2"/>
  <c r="A72" i="2"/>
  <c r="B72" i="2"/>
  <c r="C72" i="2"/>
  <c r="E72" i="2"/>
  <c r="F72" i="2"/>
  <c r="G72" i="2"/>
  <c r="H72" i="2"/>
  <c r="I72" i="2"/>
  <c r="J72" i="2"/>
  <c r="K72" i="2"/>
  <c r="L72" i="2"/>
  <c r="M72" i="2"/>
  <c r="N72" i="2"/>
  <c r="O72" i="2"/>
  <c r="S72" i="2"/>
  <c r="T72" i="2"/>
  <c r="U72" i="2"/>
  <c r="V72" i="2"/>
  <c r="W72" i="2"/>
  <c r="X72" i="2"/>
  <c r="Y72" i="2"/>
  <c r="Z72" i="2"/>
  <c r="AA72" i="2"/>
  <c r="AB72" i="2"/>
  <c r="AC72" i="2"/>
  <c r="A73" i="2"/>
  <c r="B73" i="2"/>
  <c r="C73" i="2"/>
  <c r="E73" i="2"/>
  <c r="F73" i="2"/>
  <c r="G73" i="2"/>
  <c r="H73" i="2"/>
  <c r="I73" i="2"/>
  <c r="J73" i="2"/>
  <c r="K73" i="2"/>
  <c r="L73" i="2"/>
  <c r="M73" i="2"/>
  <c r="N73" i="2"/>
  <c r="O73" i="2"/>
  <c r="S73" i="2"/>
  <c r="T73" i="2"/>
  <c r="U73" i="2"/>
  <c r="V73" i="2"/>
  <c r="W73" i="2"/>
  <c r="X73" i="2"/>
  <c r="Y73" i="2"/>
  <c r="Z73" i="2"/>
  <c r="AA73" i="2"/>
  <c r="AB73" i="2"/>
  <c r="AC73" i="2"/>
  <c r="A74" i="2"/>
  <c r="B74" i="2"/>
  <c r="C74" i="2"/>
  <c r="E74" i="2"/>
  <c r="F74" i="2"/>
  <c r="G74" i="2"/>
  <c r="H74" i="2"/>
  <c r="I74" i="2"/>
  <c r="J74" i="2"/>
  <c r="K74" i="2"/>
  <c r="L74" i="2"/>
  <c r="M74" i="2"/>
  <c r="N74" i="2"/>
  <c r="O74" i="2"/>
  <c r="S74" i="2"/>
  <c r="T74" i="2"/>
  <c r="U74" i="2"/>
  <c r="V74" i="2"/>
  <c r="W74" i="2"/>
  <c r="X74" i="2"/>
  <c r="Y74" i="2"/>
  <c r="Z74" i="2"/>
  <c r="AA74" i="2"/>
  <c r="AB74" i="2"/>
  <c r="AC74" i="2"/>
  <c r="A75" i="2"/>
  <c r="B75" i="2"/>
  <c r="C75" i="2"/>
  <c r="E75" i="2"/>
  <c r="F75" i="2"/>
  <c r="G75" i="2"/>
  <c r="H75" i="2"/>
  <c r="I75" i="2"/>
  <c r="J75" i="2"/>
  <c r="K75" i="2"/>
  <c r="L75" i="2"/>
  <c r="M75" i="2"/>
  <c r="N75" i="2"/>
  <c r="O75" i="2"/>
  <c r="S75" i="2"/>
  <c r="T75" i="2"/>
  <c r="U75" i="2"/>
  <c r="V75" i="2"/>
  <c r="W75" i="2"/>
  <c r="X75" i="2"/>
  <c r="Y75" i="2"/>
  <c r="Z75" i="2"/>
  <c r="AA75" i="2"/>
  <c r="AB75" i="2"/>
  <c r="AC75" i="2"/>
  <c r="A76" i="2"/>
  <c r="B76" i="2"/>
  <c r="C76" i="2"/>
  <c r="E76" i="2"/>
  <c r="F76" i="2"/>
  <c r="G76" i="2"/>
  <c r="H76" i="2"/>
  <c r="I76" i="2"/>
  <c r="J76" i="2"/>
  <c r="K76" i="2"/>
  <c r="L76" i="2"/>
  <c r="M76" i="2"/>
  <c r="N76" i="2"/>
  <c r="O76" i="2"/>
  <c r="S76" i="2"/>
  <c r="T76" i="2"/>
  <c r="U76" i="2"/>
  <c r="V76" i="2"/>
  <c r="W76" i="2"/>
  <c r="X76" i="2"/>
  <c r="Y76" i="2"/>
  <c r="Z76" i="2"/>
  <c r="AA76" i="2"/>
  <c r="AB76" i="2"/>
  <c r="AC76" i="2"/>
  <c r="A77" i="2"/>
  <c r="B77" i="2"/>
  <c r="C77" i="2"/>
  <c r="E77" i="2"/>
  <c r="F77" i="2"/>
  <c r="G77" i="2"/>
  <c r="H77" i="2"/>
  <c r="I77" i="2"/>
  <c r="J77" i="2"/>
  <c r="K77" i="2"/>
  <c r="L77" i="2"/>
  <c r="M77" i="2"/>
  <c r="N77" i="2"/>
  <c r="O77" i="2"/>
  <c r="S77" i="2"/>
  <c r="T77" i="2"/>
  <c r="U77" i="2"/>
  <c r="V77" i="2"/>
  <c r="W77" i="2"/>
  <c r="X77" i="2"/>
  <c r="Y77" i="2"/>
  <c r="Z77" i="2"/>
  <c r="AA77" i="2"/>
  <c r="AB77" i="2"/>
  <c r="AC77" i="2"/>
  <c r="A78" i="2"/>
  <c r="B78" i="2"/>
  <c r="C78" i="2"/>
  <c r="E78" i="2"/>
  <c r="F78" i="2"/>
  <c r="G78" i="2"/>
  <c r="H78" i="2"/>
  <c r="I78" i="2"/>
  <c r="J78" i="2"/>
  <c r="K78" i="2"/>
  <c r="L78" i="2"/>
  <c r="M78" i="2"/>
  <c r="N78" i="2"/>
  <c r="O78" i="2"/>
  <c r="S78" i="2"/>
  <c r="T78" i="2"/>
  <c r="U78" i="2"/>
  <c r="V78" i="2"/>
  <c r="W78" i="2"/>
  <c r="X78" i="2"/>
  <c r="Y78" i="2"/>
  <c r="Z78" i="2"/>
  <c r="AA78" i="2"/>
  <c r="AB78" i="2"/>
  <c r="AC78" i="2"/>
  <c r="A79" i="2"/>
  <c r="B79" i="2"/>
  <c r="C79" i="2"/>
  <c r="E79" i="2"/>
  <c r="F79" i="2"/>
  <c r="G79" i="2"/>
  <c r="H79" i="2"/>
  <c r="I79" i="2"/>
  <c r="J79" i="2"/>
  <c r="K79" i="2"/>
  <c r="L79" i="2"/>
  <c r="M79" i="2"/>
  <c r="N79" i="2"/>
  <c r="O79" i="2"/>
  <c r="S79" i="2"/>
  <c r="T79" i="2"/>
  <c r="U79" i="2"/>
  <c r="V79" i="2"/>
  <c r="W79" i="2"/>
  <c r="X79" i="2"/>
  <c r="Y79" i="2"/>
  <c r="Z79" i="2"/>
  <c r="AA79" i="2"/>
  <c r="AB79" i="2"/>
  <c r="AC79" i="2"/>
  <c r="A80" i="2"/>
  <c r="B80" i="2"/>
  <c r="C80" i="2"/>
  <c r="E80" i="2"/>
  <c r="F80" i="2"/>
  <c r="G80" i="2"/>
  <c r="H80" i="2"/>
  <c r="I80" i="2"/>
  <c r="J80" i="2"/>
  <c r="K80" i="2"/>
  <c r="L80" i="2"/>
  <c r="M80" i="2"/>
  <c r="N80" i="2"/>
  <c r="O80" i="2"/>
  <c r="S80" i="2"/>
  <c r="T80" i="2"/>
  <c r="U80" i="2"/>
  <c r="V80" i="2"/>
  <c r="W80" i="2"/>
  <c r="X80" i="2"/>
  <c r="Y80" i="2"/>
  <c r="Z80" i="2"/>
  <c r="AA80" i="2"/>
  <c r="AB80" i="2"/>
  <c r="AC80" i="2"/>
  <c r="A81" i="2"/>
  <c r="B81" i="2"/>
  <c r="C81" i="2"/>
  <c r="E81" i="2"/>
  <c r="F81" i="2"/>
  <c r="G81" i="2"/>
  <c r="H81" i="2"/>
  <c r="I81" i="2"/>
  <c r="J81" i="2"/>
  <c r="K81" i="2"/>
  <c r="L81" i="2"/>
  <c r="M81" i="2"/>
  <c r="N81" i="2"/>
  <c r="O81" i="2"/>
  <c r="S81" i="2"/>
  <c r="T81" i="2"/>
  <c r="U81" i="2"/>
  <c r="V81" i="2"/>
  <c r="W81" i="2"/>
  <c r="X81" i="2"/>
  <c r="Y81" i="2"/>
  <c r="Z81" i="2"/>
  <c r="AA81" i="2"/>
  <c r="AB81" i="2"/>
  <c r="AC81" i="2"/>
  <c r="A82" i="2"/>
  <c r="B82" i="2"/>
  <c r="C82" i="2"/>
  <c r="E82" i="2"/>
  <c r="F82" i="2"/>
  <c r="G82" i="2"/>
  <c r="H82" i="2"/>
  <c r="I82" i="2"/>
  <c r="J82" i="2"/>
  <c r="K82" i="2"/>
  <c r="L82" i="2"/>
  <c r="M82" i="2"/>
  <c r="N82" i="2"/>
  <c r="O82" i="2"/>
  <c r="S82" i="2"/>
  <c r="T82" i="2"/>
  <c r="U82" i="2"/>
  <c r="V82" i="2"/>
  <c r="W82" i="2"/>
  <c r="X82" i="2"/>
  <c r="Y82" i="2"/>
  <c r="Z82" i="2"/>
  <c r="AA82" i="2"/>
  <c r="AB82" i="2"/>
  <c r="AC82" i="2"/>
  <c r="A83" i="2"/>
  <c r="B83" i="2"/>
  <c r="C83" i="2"/>
  <c r="E83" i="2"/>
  <c r="F83" i="2"/>
  <c r="G83" i="2"/>
  <c r="H83" i="2"/>
  <c r="I83" i="2"/>
  <c r="J83" i="2"/>
  <c r="K83" i="2"/>
  <c r="L83" i="2"/>
  <c r="M83" i="2"/>
  <c r="N83" i="2"/>
  <c r="O83" i="2"/>
  <c r="S83" i="2"/>
  <c r="T83" i="2"/>
  <c r="U83" i="2"/>
  <c r="V83" i="2"/>
  <c r="W83" i="2"/>
  <c r="X83" i="2"/>
  <c r="Y83" i="2"/>
  <c r="Z83" i="2"/>
  <c r="AA83" i="2"/>
  <c r="AB83" i="2"/>
  <c r="AC83" i="2"/>
  <c r="A84" i="2"/>
  <c r="B84" i="2"/>
  <c r="C84" i="2"/>
  <c r="E84" i="2"/>
  <c r="F84" i="2"/>
  <c r="G84" i="2"/>
  <c r="H84" i="2"/>
  <c r="I84" i="2"/>
  <c r="J84" i="2"/>
  <c r="K84" i="2"/>
  <c r="L84" i="2"/>
  <c r="M84" i="2"/>
  <c r="N84" i="2"/>
  <c r="O84" i="2"/>
  <c r="S84" i="2"/>
  <c r="T84" i="2"/>
  <c r="U84" i="2"/>
  <c r="V84" i="2"/>
  <c r="W84" i="2"/>
  <c r="X84" i="2"/>
  <c r="Y84" i="2"/>
  <c r="Z84" i="2"/>
  <c r="AA84" i="2"/>
  <c r="AB84" i="2"/>
  <c r="AC84" i="2"/>
  <c r="A85" i="2"/>
  <c r="B85" i="2"/>
  <c r="C85" i="2"/>
  <c r="E85" i="2"/>
  <c r="F85" i="2"/>
  <c r="G85" i="2"/>
  <c r="H85" i="2"/>
  <c r="I85" i="2"/>
  <c r="J85" i="2"/>
  <c r="K85" i="2"/>
  <c r="L85" i="2"/>
  <c r="M85" i="2"/>
  <c r="N85" i="2"/>
  <c r="O85" i="2"/>
  <c r="S85" i="2"/>
  <c r="T85" i="2"/>
  <c r="U85" i="2"/>
  <c r="V85" i="2"/>
  <c r="W85" i="2"/>
  <c r="X85" i="2"/>
  <c r="Y85" i="2"/>
  <c r="Z85" i="2"/>
  <c r="AA85" i="2"/>
  <c r="AB85" i="2"/>
  <c r="AC85" i="2"/>
  <c r="A86" i="2"/>
  <c r="B86" i="2"/>
  <c r="C86" i="2"/>
  <c r="E86" i="2"/>
  <c r="F86" i="2"/>
  <c r="G86" i="2"/>
  <c r="H86" i="2"/>
  <c r="I86" i="2"/>
  <c r="J86" i="2"/>
  <c r="K86" i="2"/>
  <c r="L86" i="2"/>
  <c r="M86" i="2"/>
  <c r="N86" i="2"/>
  <c r="O86" i="2"/>
  <c r="S86" i="2"/>
  <c r="T86" i="2"/>
  <c r="U86" i="2"/>
  <c r="V86" i="2"/>
  <c r="W86" i="2"/>
  <c r="X86" i="2"/>
  <c r="Y86" i="2"/>
  <c r="Z86" i="2"/>
  <c r="AA86" i="2"/>
  <c r="AB86" i="2"/>
  <c r="AC86" i="2"/>
  <c r="A87" i="2"/>
  <c r="B87" i="2"/>
  <c r="C87" i="2"/>
  <c r="E87" i="2"/>
  <c r="F87" i="2"/>
  <c r="G87" i="2"/>
  <c r="H87" i="2"/>
  <c r="I87" i="2"/>
  <c r="J87" i="2"/>
  <c r="K87" i="2"/>
  <c r="L87" i="2"/>
  <c r="M87" i="2"/>
  <c r="N87" i="2"/>
  <c r="O87" i="2"/>
  <c r="S87" i="2"/>
  <c r="T87" i="2"/>
  <c r="U87" i="2"/>
  <c r="V87" i="2"/>
  <c r="W87" i="2"/>
  <c r="X87" i="2"/>
  <c r="Y87" i="2"/>
  <c r="Z87" i="2"/>
  <c r="AA87" i="2"/>
  <c r="AB87" i="2"/>
  <c r="AC87" i="2"/>
  <c r="A88" i="2"/>
  <c r="B88" i="2"/>
  <c r="C88" i="2"/>
  <c r="E88" i="2"/>
  <c r="F88" i="2"/>
  <c r="G88" i="2"/>
  <c r="H88" i="2"/>
  <c r="I88" i="2"/>
  <c r="J88" i="2"/>
  <c r="K88" i="2"/>
  <c r="L88" i="2"/>
  <c r="M88" i="2"/>
  <c r="N88" i="2"/>
  <c r="O88" i="2"/>
  <c r="S88" i="2"/>
  <c r="T88" i="2"/>
  <c r="U88" i="2"/>
  <c r="V88" i="2"/>
  <c r="W88" i="2"/>
  <c r="X88" i="2"/>
  <c r="Y88" i="2"/>
  <c r="Z88" i="2"/>
  <c r="AA88" i="2"/>
  <c r="AB88" i="2"/>
  <c r="AC88" i="2"/>
  <c r="A89" i="2"/>
  <c r="B89" i="2"/>
  <c r="C89" i="2"/>
  <c r="E89" i="2"/>
  <c r="F89" i="2"/>
  <c r="G89" i="2"/>
  <c r="H89" i="2"/>
  <c r="I89" i="2"/>
  <c r="J89" i="2"/>
  <c r="K89" i="2"/>
  <c r="L89" i="2"/>
  <c r="M89" i="2"/>
  <c r="N89" i="2"/>
  <c r="O89" i="2"/>
  <c r="S89" i="2"/>
  <c r="T89" i="2"/>
  <c r="U89" i="2"/>
  <c r="V89" i="2"/>
  <c r="W89" i="2"/>
  <c r="X89" i="2"/>
  <c r="Y89" i="2"/>
  <c r="Z89" i="2"/>
  <c r="AA89" i="2"/>
  <c r="AB89" i="2"/>
  <c r="AC89" i="2"/>
  <c r="A90" i="2"/>
  <c r="B90" i="2"/>
  <c r="C90" i="2"/>
  <c r="E90" i="2"/>
  <c r="F90" i="2"/>
  <c r="G90" i="2"/>
  <c r="H90" i="2"/>
  <c r="I90" i="2"/>
  <c r="J90" i="2"/>
  <c r="K90" i="2"/>
  <c r="L90" i="2"/>
  <c r="M90" i="2"/>
  <c r="N90" i="2"/>
  <c r="O90" i="2"/>
  <c r="S90" i="2"/>
  <c r="T90" i="2"/>
  <c r="U90" i="2"/>
  <c r="V90" i="2"/>
  <c r="W90" i="2"/>
  <c r="X90" i="2"/>
  <c r="Y90" i="2"/>
  <c r="Z90" i="2"/>
  <c r="AA90" i="2"/>
  <c r="AB90" i="2"/>
  <c r="AC90" i="2"/>
  <c r="A91" i="2"/>
  <c r="B91" i="2"/>
  <c r="C91" i="2"/>
  <c r="E91" i="2"/>
  <c r="F91" i="2"/>
  <c r="G91" i="2"/>
  <c r="H91" i="2"/>
  <c r="I91" i="2"/>
  <c r="J91" i="2"/>
  <c r="K91" i="2"/>
  <c r="L91" i="2"/>
  <c r="M91" i="2"/>
  <c r="N91" i="2"/>
  <c r="O91" i="2"/>
  <c r="S91" i="2"/>
  <c r="T91" i="2"/>
  <c r="U91" i="2"/>
  <c r="V91" i="2"/>
  <c r="W91" i="2"/>
  <c r="X91" i="2"/>
  <c r="Y91" i="2"/>
  <c r="Z91" i="2"/>
  <c r="AA91" i="2"/>
  <c r="AB91" i="2"/>
  <c r="AC91" i="2"/>
  <c r="A92" i="2"/>
  <c r="B92" i="2"/>
  <c r="C92" i="2"/>
  <c r="E92" i="2"/>
  <c r="F92" i="2"/>
  <c r="G92" i="2"/>
  <c r="H92" i="2"/>
  <c r="I92" i="2"/>
  <c r="J92" i="2"/>
  <c r="K92" i="2"/>
  <c r="L92" i="2"/>
  <c r="M92" i="2"/>
  <c r="N92" i="2"/>
  <c r="O92" i="2"/>
  <c r="S92" i="2"/>
  <c r="T92" i="2"/>
  <c r="U92" i="2"/>
  <c r="V92" i="2"/>
  <c r="W92" i="2"/>
  <c r="X92" i="2"/>
  <c r="Y92" i="2"/>
  <c r="Z92" i="2"/>
  <c r="AA92" i="2"/>
  <c r="AB92" i="2"/>
  <c r="AC92" i="2"/>
  <c r="A93" i="2"/>
  <c r="B93" i="2"/>
  <c r="C93" i="2"/>
  <c r="E93" i="2"/>
  <c r="F93" i="2"/>
  <c r="G93" i="2"/>
  <c r="H93" i="2"/>
  <c r="I93" i="2"/>
  <c r="J93" i="2"/>
  <c r="K93" i="2"/>
  <c r="L93" i="2"/>
  <c r="M93" i="2"/>
  <c r="N93" i="2"/>
  <c r="O93" i="2"/>
  <c r="S93" i="2"/>
  <c r="T93" i="2"/>
  <c r="U93" i="2"/>
  <c r="V93" i="2"/>
  <c r="W93" i="2"/>
  <c r="X93" i="2"/>
  <c r="Y93" i="2"/>
  <c r="Z93" i="2"/>
  <c r="AA93" i="2"/>
  <c r="AB93" i="2"/>
  <c r="AC93" i="2"/>
  <c r="A94" i="2"/>
  <c r="B94" i="2"/>
  <c r="C94" i="2"/>
  <c r="E94" i="2"/>
  <c r="F94" i="2"/>
  <c r="G94" i="2"/>
  <c r="H94" i="2"/>
  <c r="I94" i="2"/>
  <c r="J94" i="2"/>
  <c r="K94" i="2"/>
  <c r="L94" i="2"/>
  <c r="M94" i="2"/>
  <c r="N94" i="2"/>
  <c r="O94" i="2"/>
  <c r="S94" i="2"/>
  <c r="T94" i="2"/>
  <c r="U94" i="2"/>
  <c r="V94" i="2"/>
  <c r="W94" i="2"/>
  <c r="X94" i="2"/>
  <c r="Y94" i="2"/>
  <c r="Z94" i="2"/>
  <c r="AA94" i="2"/>
  <c r="AB94" i="2"/>
  <c r="AC94" i="2"/>
  <c r="A95" i="2"/>
  <c r="B95" i="2"/>
  <c r="C95" i="2"/>
  <c r="E95" i="2"/>
  <c r="F95" i="2"/>
  <c r="G95" i="2"/>
  <c r="H95" i="2"/>
  <c r="I95" i="2"/>
  <c r="J95" i="2"/>
  <c r="K95" i="2"/>
  <c r="L95" i="2"/>
  <c r="M95" i="2"/>
  <c r="N95" i="2"/>
  <c r="O95" i="2"/>
  <c r="S95" i="2"/>
  <c r="T95" i="2"/>
  <c r="U95" i="2"/>
  <c r="V95" i="2"/>
  <c r="W95" i="2"/>
  <c r="X95" i="2"/>
  <c r="Y95" i="2"/>
  <c r="Z95" i="2"/>
  <c r="AA95" i="2"/>
  <c r="AB95" i="2"/>
  <c r="AC95" i="2"/>
  <c r="A96" i="2"/>
  <c r="B96" i="2"/>
  <c r="C96" i="2"/>
  <c r="E96" i="2"/>
  <c r="F96" i="2"/>
  <c r="G96" i="2"/>
  <c r="H96" i="2"/>
  <c r="I96" i="2"/>
  <c r="J96" i="2"/>
  <c r="K96" i="2"/>
  <c r="L96" i="2"/>
  <c r="M96" i="2"/>
  <c r="N96" i="2"/>
  <c r="O96" i="2"/>
  <c r="S96" i="2"/>
  <c r="T96" i="2"/>
  <c r="U96" i="2"/>
  <c r="V96" i="2"/>
  <c r="W96" i="2"/>
  <c r="X96" i="2"/>
  <c r="Y96" i="2"/>
  <c r="Z96" i="2"/>
  <c r="AA96" i="2"/>
  <c r="AB96" i="2"/>
  <c r="AC96" i="2"/>
  <c r="A97" i="2"/>
  <c r="B97" i="2"/>
  <c r="C97" i="2"/>
  <c r="E97" i="2"/>
  <c r="F97" i="2"/>
  <c r="G97" i="2"/>
  <c r="H97" i="2"/>
  <c r="I97" i="2"/>
  <c r="J97" i="2"/>
  <c r="K97" i="2"/>
  <c r="L97" i="2"/>
  <c r="M97" i="2"/>
  <c r="N97" i="2"/>
  <c r="O97" i="2"/>
  <c r="S97" i="2"/>
  <c r="T97" i="2"/>
  <c r="U97" i="2"/>
  <c r="V97" i="2"/>
  <c r="W97" i="2"/>
  <c r="X97" i="2"/>
  <c r="Y97" i="2"/>
  <c r="Z97" i="2"/>
  <c r="AA97" i="2"/>
  <c r="AB97" i="2"/>
  <c r="AC97" i="2"/>
  <c r="A98" i="2"/>
  <c r="B98" i="2"/>
  <c r="C98" i="2"/>
  <c r="E98" i="2"/>
  <c r="F98" i="2"/>
  <c r="G98" i="2"/>
  <c r="H98" i="2"/>
  <c r="I98" i="2"/>
  <c r="J98" i="2"/>
  <c r="K98" i="2"/>
  <c r="L98" i="2"/>
  <c r="M98" i="2"/>
  <c r="N98" i="2"/>
  <c r="O98" i="2"/>
  <c r="S98" i="2"/>
  <c r="T98" i="2"/>
  <c r="U98" i="2"/>
  <c r="V98" i="2"/>
  <c r="W98" i="2"/>
  <c r="X98" i="2"/>
  <c r="Y98" i="2"/>
  <c r="Z98" i="2"/>
  <c r="AA98" i="2"/>
  <c r="AB98" i="2"/>
  <c r="AC98" i="2"/>
  <c r="A99" i="2"/>
  <c r="B99" i="2"/>
  <c r="C99" i="2"/>
  <c r="E99" i="2"/>
  <c r="F99" i="2"/>
  <c r="G99" i="2"/>
  <c r="H99" i="2"/>
  <c r="I99" i="2"/>
  <c r="J99" i="2"/>
  <c r="K99" i="2"/>
  <c r="L99" i="2"/>
  <c r="M99" i="2"/>
  <c r="N99" i="2"/>
  <c r="O99" i="2"/>
  <c r="S99" i="2"/>
  <c r="T99" i="2"/>
  <c r="U99" i="2"/>
  <c r="V99" i="2"/>
  <c r="W99" i="2"/>
  <c r="X99" i="2"/>
  <c r="Y99" i="2"/>
  <c r="Z99" i="2"/>
  <c r="AA99" i="2"/>
  <c r="AB99" i="2"/>
  <c r="AC99" i="2"/>
  <c r="A100" i="2"/>
  <c r="B100" i="2"/>
  <c r="C100" i="2"/>
  <c r="E100" i="2"/>
  <c r="F100" i="2"/>
  <c r="G100" i="2"/>
  <c r="H100" i="2"/>
  <c r="I100" i="2"/>
  <c r="J100" i="2"/>
  <c r="K100" i="2"/>
  <c r="L100" i="2"/>
  <c r="M100" i="2"/>
  <c r="N100" i="2"/>
  <c r="O100" i="2"/>
  <c r="S100" i="2"/>
  <c r="T100" i="2"/>
  <c r="U100" i="2"/>
  <c r="V100" i="2"/>
  <c r="W100" i="2"/>
  <c r="X100" i="2"/>
  <c r="Y100" i="2"/>
  <c r="Z100" i="2"/>
  <c r="AA100" i="2"/>
  <c r="AB100" i="2"/>
  <c r="AC100" i="2"/>
  <c r="A101" i="2"/>
  <c r="B101" i="2"/>
  <c r="C101" i="2"/>
  <c r="E101" i="2"/>
  <c r="F101" i="2"/>
  <c r="G101" i="2"/>
  <c r="H101" i="2"/>
  <c r="I101" i="2"/>
  <c r="J101" i="2"/>
  <c r="K101" i="2"/>
  <c r="L101" i="2"/>
  <c r="M101" i="2"/>
  <c r="N101" i="2"/>
  <c r="O101" i="2"/>
  <c r="S101" i="2"/>
  <c r="T101" i="2"/>
  <c r="U101" i="2"/>
  <c r="V101" i="2"/>
  <c r="W101" i="2"/>
  <c r="X101" i="2"/>
  <c r="Y101" i="2"/>
  <c r="Z101" i="2"/>
  <c r="AA101" i="2"/>
  <c r="AB101" i="2"/>
  <c r="AC101" i="2"/>
  <c r="A102" i="2"/>
  <c r="B102" i="2"/>
  <c r="C102" i="2"/>
  <c r="E102" i="2"/>
  <c r="F102" i="2"/>
  <c r="G102" i="2"/>
  <c r="H102" i="2"/>
  <c r="I102" i="2"/>
  <c r="J102" i="2"/>
  <c r="K102" i="2"/>
  <c r="L102" i="2"/>
  <c r="M102" i="2"/>
  <c r="N102" i="2"/>
  <c r="O102" i="2"/>
  <c r="S102" i="2"/>
  <c r="T102" i="2"/>
  <c r="U102" i="2"/>
  <c r="V102" i="2"/>
  <c r="W102" i="2"/>
  <c r="X102" i="2"/>
  <c r="Y102" i="2"/>
  <c r="Z102" i="2"/>
  <c r="AA102" i="2"/>
  <c r="AB102" i="2"/>
  <c r="AC102" i="2"/>
  <c r="A103" i="2"/>
  <c r="B103" i="2"/>
  <c r="C103" i="2"/>
  <c r="E103" i="2"/>
  <c r="F103" i="2"/>
  <c r="G103" i="2"/>
  <c r="H103" i="2"/>
  <c r="I103" i="2"/>
  <c r="J103" i="2"/>
  <c r="K103" i="2"/>
  <c r="L103" i="2"/>
  <c r="M103" i="2"/>
  <c r="N103" i="2"/>
  <c r="O103" i="2"/>
  <c r="S103" i="2"/>
  <c r="T103" i="2"/>
  <c r="U103" i="2"/>
  <c r="V103" i="2"/>
  <c r="W103" i="2"/>
  <c r="X103" i="2"/>
  <c r="Y103" i="2"/>
  <c r="Z103" i="2"/>
  <c r="AA103" i="2"/>
  <c r="AB103" i="2"/>
  <c r="AC103" i="2"/>
  <c r="A104" i="2"/>
  <c r="B104" i="2"/>
  <c r="C104" i="2"/>
  <c r="E104" i="2"/>
  <c r="F104" i="2"/>
  <c r="G104" i="2"/>
  <c r="H104" i="2"/>
  <c r="I104" i="2"/>
  <c r="J104" i="2"/>
  <c r="K104" i="2"/>
  <c r="L104" i="2"/>
  <c r="M104" i="2"/>
  <c r="N104" i="2"/>
  <c r="O104" i="2"/>
  <c r="S104" i="2"/>
  <c r="T104" i="2"/>
  <c r="U104" i="2"/>
  <c r="V104" i="2"/>
  <c r="W104" i="2"/>
  <c r="X104" i="2"/>
  <c r="Y104" i="2"/>
  <c r="Z104" i="2"/>
  <c r="AA104" i="2"/>
  <c r="AB104" i="2"/>
  <c r="AC104" i="2"/>
  <c r="A105" i="2"/>
  <c r="B105" i="2"/>
  <c r="C105" i="2"/>
  <c r="E105" i="2"/>
  <c r="F105" i="2"/>
  <c r="G105" i="2"/>
  <c r="H105" i="2"/>
  <c r="I105" i="2"/>
  <c r="J105" i="2"/>
  <c r="K105" i="2"/>
  <c r="L105" i="2"/>
  <c r="M105" i="2"/>
  <c r="N105" i="2"/>
  <c r="O105" i="2"/>
  <c r="S105" i="2"/>
  <c r="T105" i="2"/>
  <c r="U105" i="2"/>
  <c r="V105" i="2"/>
  <c r="W105" i="2"/>
  <c r="X105" i="2"/>
  <c r="Y105" i="2"/>
  <c r="Z105" i="2"/>
  <c r="AA105" i="2"/>
  <c r="AB105" i="2"/>
  <c r="AC105" i="2"/>
  <c r="A106" i="2"/>
  <c r="B106" i="2"/>
  <c r="C106" i="2"/>
  <c r="E106" i="2"/>
  <c r="F106" i="2"/>
  <c r="G106" i="2"/>
  <c r="H106" i="2"/>
  <c r="I106" i="2"/>
  <c r="J106" i="2"/>
  <c r="K106" i="2"/>
  <c r="L106" i="2"/>
  <c r="M106" i="2"/>
  <c r="N106" i="2"/>
  <c r="O106" i="2"/>
  <c r="S106" i="2"/>
  <c r="T106" i="2"/>
  <c r="U106" i="2"/>
  <c r="V106" i="2"/>
  <c r="W106" i="2"/>
  <c r="X106" i="2"/>
  <c r="Y106" i="2"/>
  <c r="Z106" i="2"/>
  <c r="AA106" i="2"/>
  <c r="AB106" i="2"/>
  <c r="AC106" i="2"/>
  <c r="A107" i="2"/>
  <c r="B107" i="2"/>
  <c r="C107" i="2"/>
  <c r="E107" i="2"/>
  <c r="F107" i="2"/>
  <c r="G107" i="2"/>
  <c r="H107" i="2"/>
  <c r="I107" i="2"/>
  <c r="J107" i="2"/>
  <c r="K107" i="2"/>
  <c r="L107" i="2"/>
  <c r="M107" i="2"/>
  <c r="N107" i="2"/>
  <c r="O107" i="2"/>
  <c r="S107" i="2"/>
  <c r="T107" i="2"/>
  <c r="U107" i="2"/>
  <c r="V107" i="2"/>
  <c r="W107" i="2"/>
  <c r="X107" i="2"/>
  <c r="Y107" i="2"/>
  <c r="Z107" i="2"/>
  <c r="AA107" i="2"/>
  <c r="AB107" i="2"/>
  <c r="AC107" i="2"/>
  <c r="A108" i="2"/>
  <c r="B108" i="2"/>
  <c r="C108" i="2"/>
  <c r="E108" i="2"/>
  <c r="F108" i="2"/>
  <c r="G108" i="2"/>
  <c r="H108" i="2"/>
  <c r="I108" i="2"/>
  <c r="J108" i="2"/>
  <c r="K108" i="2"/>
  <c r="L108" i="2"/>
  <c r="M108" i="2"/>
  <c r="N108" i="2"/>
  <c r="O108" i="2"/>
  <c r="S108" i="2"/>
  <c r="T108" i="2"/>
  <c r="U108" i="2"/>
  <c r="V108" i="2"/>
  <c r="W108" i="2"/>
  <c r="X108" i="2"/>
  <c r="Y108" i="2"/>
  <c r="Z108" i="2"/>
  <c r="AA108" i="2"/>
  <c r="AB108" i="2"/>
  <c r="AC108" i="2"/>
  <c r="A109" i="2"/>
  <c r="B109" i="2"/>
  <c r="C109" i="2"/>
  <c r="E109" i="2"/>
  <c r="F109" i="2"/>
  <c r="G109" i="2"/>
  <c r="H109" i="2"/>
  <c r="I109" i="2"/>
  <c r="J109" i="2"/>
  <c r="K109" i="2"/>
  <c r="L109" i="2"/>
  <c r="M109" i="2"/>
  <c r="N109" i="2"/>
  <c r="O109" i="2"/>
  <c r="S109" i="2"/>
  <c r="T109" i="2"/>
  <c r="U109" i="2"/>
  <c r="V109" i="2"/>
  <c r="W109" i="2"/>
  <c r="X109" i="2"/>
  <c r="Y109" i="2"/>
  <c r="Z109" i="2"/>
  <c r="AA109" i="2"/>
  <c r="AB109" i="2"/>
  <c r="AC109" i="2"/>
  <c r="A110" i="2"/>
  <c r="B110" i="2"/>
  <c r="C110" i="2"/>
  <c r="E110" i="2"/>
  <c r="F110" i="2"/>
  <c r="G110" i="2"/>
  <c r="H110" i="2"/>
  <c r="I110" i="2"/>
  <c r="J110" i="2"/>
  <c r="K110" i="2"/>
  <c r="L110" i="2"/>
  <c r="M110" i="2"/>
  <c r="N110" i="2"/>
  <c r="O110" i="2"/>
  <c r="S110" i="2"/>
  <c r="T110" i="2"/>
  <c r="U110" i="2"/>
  <c r="V110" i="2"/>
  <c r="W110" i="2"/>
  <c r="X110" i="2"/>
  <c r="Y110" i="2"/>
  <c r="Z110" i="2"/>
  <c r="AA110" i="2"/>
  <c r="AB110" i="2"/>
  <c r="AC110" i="2"/>
  <c r="A111" i="2"/>
  <c r="B111" i="2"/>
  <c r="C111" i="2"/>
  <c r="E111" i="2"/>
  <c r="F111" i="2"/>
  <c r="G111" i="2"/>
  <c r="H111" i="2"/>
  <c r="I111" i="2"/>
  <c r="J111" i="2"/>
  <c r="K111" i="2"/>
  <c r="L111" i="2"/>
  <c r="M111" i="2"/>
  <c r="N111" i="2"/>
  <c r="O111" i="2"/>
  <c r="S111" i="2"/>
  <c r="T111" i="2"/>
  <c r="U111" i="2"/>
  <c r="V111" i="2"/>
  <c r="W111" i="2"/>
  <c r="X111" i="2"/>
  <c r="Y111" i="2"/>
  <c r="Z111" i="2"/>
  <c r="AA111" i="2"/>
  <c r="AB111" i="2"/>
  <c r="AC111" i="2"/>
  <c r="A112" i="2"/>
  <c r="B112" i="2"/>
  <c r="C112" i="2"/>
  <c r="E112" i="2"/>
  <c r="F112" i="2"/>
  <c r="G112" i="2"/>
  <c r="H112" i="2"/>
  <c r="I112" i="2"/>
  <c r="J112" i="2"/>
  <c r="K112" i="2"/>
  <c r="L112" i="2"/>
  <c r="M112" i="2"/>
  <c r="N112" i="2"/>
  <c r="O112" i="2"/>
  <c r="S112" i="2"/>
  <c r="T112" i="2"/>
  <c r="U112" i="2"/>
  <c r="V112" i="2"/>
  <c r="W112" i="2"/>
  <c r="X112" i="2"/>
  <c r="Y112" i="2"/>
  <c r="Z112" i="2"/>
  <c r="AA112" i="2"/>
  <c r="AB112" i="2"/>
  <c r="AC112" i="2"/>
  <c r="A113" i="2"/>
  <c r="B113" i="2"/>
  <c r="C113" i="2"/>
  <c r="E113" i="2"/>
  <c r="F113" i="2"/>
  <c r="G113" i="2"/>
  <c r="H113" i="2"/>
  <c r="I113" i="2"/>
  <c r="J113" i="2"/>
  <c r="K113" i="2"/>
  <c r="L113" i="2"/>
  <c r="M113" i="2"/>
  <c r="N113" i="2"/>
  <c r="O113" i="2"/>
  <c r="S113" i="2"/>
  <c r="T113" i="2"/>
  <c r="U113" i="2"/>
  <c r="V113" i="2"/>
  <c r="W113" i="2"/>
  <c r="X113" i="2"/>
  <c r="Y113" i="2"/>
  <c r="Z113" i="2"/>
  <c r="AA113" i="2"/>
  <c r="AB113" i="2"/>
  <c r="AC113" i="2"/>
  <c r="A1" i="12"/>
  <c r="C1" i="12"/>
  <c r="A2" i="12"/>
  <c r="S2" i="12"/>
  <c r="T2" i="12"/>
  <c r="U2" i="12"/>
  <c r="V2" i="12"/>
  <c r="X2" i="12"/>
  <c r="Y2" i="12"/>
  <c r="Z2" i="12"/>
  <c r="AA2" i="12"/>
  <c r="AC2" i="12"/>
  <c r="AD2" i="12"/>
  <c r="AE2" i="12"/>
  <c r="AF2" i="12"/>
  <c r="AH2" i="12"/>
  <c r="D3" i="12"/>
  <c r="E3" i="12"/>
  <c r="F3" i="12"/>
  <c r="G3" i="12"/>
  <c r="H3" i="12"/>
  <c r="I3" i="12"/>
  <c r="J3" i="12"/>
  <c r="N3" i="12"/>
  <c r="A4" i="12"/>
  <c r="A5" i="12"/>
  <c r="B5" i="12"/>
  <c r="C5" i="12"/>
  <c r="D5" i="12"/>
  <c r="E5" i="12"/>
  <c r="F5" i="12"/>
  <c r="H5" i="12"/>
  <c r="I5" i="12"/>
  <c r="J5" i="12"/>
  <c r="K5" i="12"/>
  <c r="M5" i="12"/>
  <c r="N5" i="12"/>
  <c r="O5" i="12"/>
  <c r="P5" i="12"/>
  <c r="Q5" i="12"/>
  <c r="S5" i="12"/>
  <c r="T5" i="12"/>
  <c r="U5" i="12"/>
  <c r="V5" i="12"/>
  <c r="X5" i="12"/>
  <c r="Y5" i="12"/>
  <c r="Z5" i="12"/>
  <c r="AA5" i="12"/>
  <c r="AC5" i="12"/>
  <c r="AD5" i="12"/>
  <c r="AE5" i="12"/>
  <c r="AF5" i="12"/>
  <c r="AH5" i="12"/>
  <c r="A6" i="12"/>
  <c r="B6" i="12"/>
  <c r="C6" i="12"/>
  <c r="D6" i="12"/>
  <c r="E6" i="12"/>
  <c r="F6" i="12"/>
  <c r="H6" i="12"/>
  <c r="I6" i="12"/>
  <c r="J6" i="12"/>
  <c r="M6" i="12"/>
  <c r="N6" i="12"/>
  <c r="P6" i="12"/>
  <c r="Q6" i="12"/>
  <c r="S6" i="12"/>
  <c r="T6" i="12"/>
  <c r="U6" i="12"/>
  <c r="V6" i="12"/>
  <c r="X6" i="12"/>
  <c r="Y6" i="12"/>
  <c r="Z6" i="12"/>
  <c r="AA6" i="12"/>
  <c r="AC6" i="12"/>
  <c r="AD6" i="12"/>
  <c r="AE6" i="12"/>
  <c r="AF6" i="12"/>
  <c r="AH6" i="12"/>
  <c r="A7" i="12"/>
  <c r="B7" i="12"/>
  <c r="C7" i="12"/>
  <c r="D7" i="12"/>
  <c r="E7" i="12"/>
  <c r="F7" i="12"/>
  <c r="H7" i="12"/>
  <c r="I7" i="12"/>
  <c r="J7" i="12"/>
  <c r="M7" i="12"/>
  <c r="N7" i="12"/>
  <c r="P7" i="12"/>
  <c r="Q7" i="12"/>
  <c r="S7" i="12"/>
  <c r="T7" i="12"/>
  <c r="U7" i="12"/>
  <c r="V7" i="12"/>
  <c r="X7" i="12"/>
  <c r="Y7" i="12"/>
  <c r="Z7" i="12"/>
  <c r="AA7" i="12"/>
  <c r="AC7" i="12"/>
  <c r="AD7" i="12"/>
  <c r="AE7" i="12"/>
  <c r="AF7" i="12"/>
  <c r="AH7" i="12"/>
  <c r="A8" i="12"/>
  <c r="B8" i="12"/>
  <c r="C8" i="12"/>
  <c r="D8" i="12"/>
  <c r="E8" i="12"/>
  <c r="F8" i="12"/>
  <c r="H8" i="12"/>
  <c r="I8" i="12"/>
  <c r="J8" i="12"/>
  <c r="M8" i="12"/>
  <c r="N8" i="12"/>
  <c r="P8" i="12"/>
  <c r="Q8" i="12"/>
  <c r="S8" i="12"/>
  <c r="T8" i="12"/>
  <c r="U8" i="12"/>
  <c r="V8" i="12"/>
  <c r="X8" i="12"/>
  <c r="Y8" i="12"/>
  <c r="Z8" i="12"/>
  <c r="AA8" i="12"/>
  <c r="AC8" i="12"/>
  <c r="AD8" i="12"/>
  <c r="AE8" i="12"/>
  <c r="AF8" i="12"/>
  <c r="AH8" i="12"/>
  <c r="A9" i="12"/>
  <c r="B9" i="12"/>
  <c r="C9" i="12"/>
  <c r="D9" i="12"/>
  <c r="E9" i="12"/>
  <c r="F9" i="12"/>
  <c r="H9" i="12"/>
  <c r="I9" i="12"/>
  <c r="J9" i="12"/>
  <c r="M9" i="12"/>
  <c r="N9" i="12"/>
  <c r="P9" i="12"/>
  <c r="Q9" i="12"/>
  <c r="S9" i="12"/>
  <c r="T9" i="12"/>
  <c r="U9" i="12"/>
  <c r="V9" i="12"/>
  <c r="X9" i="12"/>
  <c r="Y9" i="12"/>
  <c r="Z9" i="12"/>
  <c r="AA9" i="12"/>
  <c r="AC9" i="12"/>
  <c r="AD9" i="12"/>
  <c r="AE9" i="12"/>
  <c r="AF9" i="12"/>
  <c r="AH9" i="12"/>
  <c r="A10" i="12"/>
  <c r="B10" i="12"/>
  <c r="C10" i="12"/>
  <c r="D10" i="12"/>
  <c r="E10" i="12"/>
  <c r="F10" i="12"/>
  <c r="H10" i="12"/>
  <c r="I10" i="12"/>
  <c r="J10" i="12"/>
  <c r="M10" i="12"/>
  <c r="N10" i="12"/>
  <c r="P10" i="12"/>
  <c r="Q10" i="12"/>
  <c r="S10" i="12"/>
  <c r="T10" i="12"/>
  <c r="U10" i="12"/>
  <c r="V10" i="12"/>
  <c r="X10" i="12"/>
  <c r="Y10" i="12"/>
  <c r="Z10" i="12"/>
  <c r="AA10" i="12"/>
  <c r="AC10" i="12"/>
  <c r="AD10" i="12"/>
  <c r="AE10" i="12"/>
  <c r="AF10" i="12"/>
  <c r="AH10" i="12"/>
  <c r="A11" i="12"/>
  <c r="B11" i="12"/>
  <c r="C11" i="12"/>
  <c r="D11" i="12"/>
  <c r="E11" i="12"/>
  <c r="F11" i="12"/>
  <c r="H11" i="12"/>
  <c r="I11" i="12"/>
  <c r="J11" i="12"/>
  <c r="M11" i="12"/>
  <c r="N11" i="12"/>
  <c r="P11" i="12"/>
  <c r="Q11" i="12"/>
  <c r="S11" i="12"/>
  <c r="T11" i="12"/>
  <c r="U11" i="12"/>
  <c r="V11" i="12"/>
  <c r="X11" i="12"/>
  <c r="Y11" i="12"/>
  <c r="Z11" i="12"/>
  <c r="AA11" i="12"/>
  <c r="AC11" i="12"/>
  <c r="AD11" i="12"/>
  <c r="AE11" i="12"/>
  <c r="AF11" i="12"/>
  <c r="AH11" i="12"/>
  <c r="A12" i="12"/>
  <c r="B12" i="12"/>
  <c r="C12" i="12"/>
  <c r="D12" i="12"/>
  <c r="E12" i="12"/>
  <c r="F12" i="12"/>
  <c r="H12" i="12"/>
  <c r="I12" i="12"/>
  <c r="J12" i="12"/>
  <c r="M12" i="12"/>
  <c r="N12" i="12"/>
  <c r="P12" i="12"/>
  <c r="Q12" i="12"/>
  <c r="S12" i="12"/>
  <c r="T12" i="12"/>
  <c r="U12" i="12"/>
  <c r="V12" i="12"/>
  <c r="X12" i="12"/>
  <c r="Y12" i="12"/>
  <c r="Z12" i="12"/>
  <c r="AA12" i="12"/>
  <c r="AC12" i="12"/>
  <c r="AD12" i="12"/>
  <c r="AE12" i="12"/>
  <c r="AF12" i="12"/>
  <c r="AH12" i="12"/>
  <c r="A13" i="12"/>
  <c r="B13" i="12"/>
  <c r="C13" i="12"/>
  <c r="D13" i="12"/>
  <c r="E13" i="12"/>
  <c r="F13" i="12"/>
  <c r="H13" i="12"/>
  <c r="I13" i="12"/>
  <c r="J13" i="12"/>
  <c r="M13" i="12"/>
  <c r="N13" i="12"/>
  <c r="P13" i="12"/>
  <c r="Q13" i="12"/>
  <c r="S13" i="12"/>
  <c r="T13" i="12"/>
  <c r="U13" i="12"/>
  <c r="V13" i="12"/>
  <c r="X13" i="12"/>
  <c r="Y13" i="12"/>
  <c r="Z13" i="12"/>
  <c r="AA13" i="12"/>
  <c r="AC13" i="12"/>
  <c r="AD13" i="12"/>
  <c r="AE13" i="12"/>
  <c r="AF13" i="12"/>
  <c r="AH13" i="12"/>
  <c r="A14" i="12"/>
  <c r="B14" i="12"/>
  <c r="C14" i="12"/>
  <c r="D14" i="12"/>
  <c r="E14" i="12"/>
  <c r="F14" i="12"/>
  <c r="H14" i="12"/>
  <c r="I14" i="12"/>
  <c r="J14" i="12"/>
  <c r="M14" i="12"/>
  <c r="N14" i="12"/>
  <c r="P14" i="12"/>
  <c r="Q14" i="12"/>
  <c r="S14" i="12"/>
  <c r="T14" i="12"/>
  <c r="U14" i="12"/>
  <c r="V14" i="12"/>
  <c r="X14" i="12"/>
  <c r="Y14" i="12"/>
  <c r="Z14" i="12"/>
  <c r="AA14" i="12"/>
  <c r="AC14" i="12"/>
  <c r="AD14" i="12"/>
  <c r="AE14" i="12"/>
  <c r="AF14" i="12"/>
  <c r="AH14" i="12"/>
  <c r="A15" i="12"/>
  <c r="B15" i="12"/>
  <c r="C15" i="12"/>
  <c r="D15" i="12"/>
  <c r="E15" i="12"/>
  <c r="F15" i="12"/>
  <c r="H15" i="12"/>
  <c r="I15" i="12"/>
  <c r="J15" i="12"/>
  <c r="M15" i="12"/>
  <c r="N15" i="12"/>
  <c r="P15" i="12"/>
  <c r="Q15" i="12"/>
  <c r="S15" i="12"/>
  <c r="T15" i="12"/>
  <c r="U15" i="12"/>
  <c r="V15" i="12"/>
  <c r="X15" i="12"/>
  <c r="Y15" i="12"/>
  <c r="Z15" i="12"/>
  <c r="AA15" i="12"/>
  <c r="AC15" i="12"/>
  <c r="AD15" i="12"/>
  <c r="AE15" i="12"/>
  <c r="AF15" i="12"/>
  <c r="AH15" i="12"/>
  <c r="A16" i="12"/>
  <c r="B16" i="12"/>
  <c r="C16" i="12"/>
  <c r="D16" i="12"/>
  <c r="E16" i="12"/>
  <c r="F16" i="12"/>
  <c r="H16" i="12"/>
  <c r="I16" i="12"/>
  <c r="J16" i="12"/>
  <c r="M16" i="12"/>
  <c r="N16" i="12"/>
  <c r="P16" i="12"/>
  <c r="Q16" i="12"/>
  <c r="S16" i="12"/>
  <c r="T16" i="12"/>
  <c r="U16" i="12"/>
  <c r="V16" i="12"/>
  <c r="X16" i="12"/>
  <c r="Y16" i="12"/>
  <c r="Z16" i="12"/>
  <c r="AA16" i="12"/>
  <c r="AC16" i="12"/>
  <c r="AD16" i="12"/>
  <c r="AE16" i="12"/>
  <c r="AF16" i="12"/>
  <c r="AH16" i="12"/>
  <c r="A17" i="12"/>
  <c r="B17" i="12"/>
  <c r="C17" i="12"/>
  <c r="D17" i="12"/>
  <c r="E17" i="12"/>
  <c r="F17" i="12"/>
  <c r="H17" i="12"/>
  <c r="I17" i="12"/>
  <c r="J17" i="12"/>
  <c r="K17" i="12"/>
  <c r="M17" i="12"/>
  <c r="N17" i="12"/>
  <c r="O17" i="12"/>
  <c r="P17" i="12"/>
  <c r="Q17" i="12"/>
  <c r="S17" i="12"/>
  <c r="T17" i="12"/>
  <c r="U17" i="12"/>
  <c r="V17" i="12"/>
  <c r="X17" i="12"/>
  <c r="Y17" i="12"/>
  <c r="Z17" i="12"/>
  <c r="AA17" i="12"/>
  <c r="AC17" i="12"/>
  <c r="AD17" i="12"/>
  <c r="AE17" i="12"/>
  <c r="AF17" i="12"/>
  <c r="AH17" i="12"/>
  <c r="A18" i="12"/>
  <c r="B18" i="12"/>
  <c r="C18" i="12"/>
  <c r="D18" i="12"/>
  <c r="E18" i="12"/>
  <c r="F18" i="12"/>
  <c r="H18" i="12"/>
  <c r="I18" i="12"/>
  <c r="J18" i="12"/>
  <c r="M18" i="12"/>
  <c r="N18" i="12"/>
  <c r="P18" i="12"/>
  <c r="Q18" i="12"/>
  <c r="S18" i="12"/>
  <c r="T18" i="12"/>
  <c r="U18" i="12"/>
  <c r="V18" i="12"/>
  <c r="X18" i="12"/>
  <c r="Y18" i="12"/>
  <c r="Z18" i="12"/>
  <c r="AA18" i="12"/>
  <c r="AC18" i="12"/>
  <c r="AD18" i="12"/>
  <c r="AE18" i="12"/>
  <c r="AF18" i="12"/>
  <c r="AH18" i="12"/>
  <c r="A19" i="12"/>
  <c r="B19" i="12"/>
  <c r="C19" i="12"/>
  <c r="D19" i="12"/>
  <c r="E19" i="12"/>
  <c r="F19" i="12"/>
  <c r="H19" i="12"/>
  <c r="I19" i="12"/>
  <c r="J19" i="12"/>
  <c r="M19" i="12"/>
  <c r="N19" i="12"/>
  <c r="P19" i="12"/>
  <c r="Q19" i="12"/>
  <c r="S19" i="12"/>
  <c r="T19" i="12"/>
  <c r="U19" i="12"/>
  <c r="V19" i="12"/>
  <c r="X19" i="12"/>
  <c r="Y19" i="12"/>
  <c r="Z19" i="12"/>
  <c r="AA19" i="12"/>
  <c r="AC19" i="12"/>
  <c r="AD19" i="12"/>
  <c r="AE19" i="12"/>
  <c r="AF19" i="12"/>
  <c r="AH19" i="12"/>
  <c r="A20" i="12"/>
  <c r="B20" i="12"/>
  <c r="C20" i="12"/>
  <c r="D20" i="12"/>
  <c r="E20" i="12"/>
  <c r="F20" i="12"/>
  <c r="H20" i="12"/>
  <c r="I20" i="12"/>
  <c r="J20" i="12"/>
  <c r="M20" i="12"/>
  <c r="N20" i="12"/>
  <c r="P20" i="12"/>
  <c r="Q20" i="12"/>
  <c r="S20" i="12"/>
  <c r="T20" i="12"/>
  <c r="U20" i="12"/>
  <c r="V20" i="12"/>
  <c r="X20" i="12"/>
  <c r="Y20" i="12"/>
  <c r="Z20" i="12"/>
  <c r="AA20" i="12"/>
  <c r="AC20" i="12"/>
  <c r="AD20" i="12"/>
  <c r="AE20" i="12"/>
  <c r="AF20" i="12"/>
  <c r="AH20" i="12"/>
  <c r="A21" i="12"/>
  <c r="B21" i="12"/>
  <c r="C21" i="12"/>
  <c r="D21" i="12"/>
  <c r="E21" i="12"/>
  <c r="F21" i="12"/>
  <c r="H21" i="12"/>
  <c r="I21" i="12"/>
  <c r="J21" i="12"/>
  <c r="M21" i="12"/>
  <c r="N21" i="12"/>
  <c r="P21" i="12"/>
  <c r="Q21" i="12"/>
  <c r="S21" i="12"/>
  <c r="T21" i="12"/>
  <c r="U21" i="12"/>
  <c r="V21" i="12"/>
  <c r="X21" i="12"/>
  <c r="Y21" i="12"/>
  <c r="Z21" i="12"/>
  <c r="AA21" i="12"/>
  <c r="AC21" i="12"/>
  <c r="AD21" i="12"/>
  <c r="AE21" i="12"/>
  <c r="AF21" i="12"/>
  <c r="AH21" i="12"/>
  <c r="A22" i="12"/>
  <c r="B22" i="12"/>
  <c r="C22" i="12"/>
  <c r="D22" i="12"/>
  <c r="E22" i="12"/>
  <c r="F22" i="12"/>
  <c r="H22" i="12"/>
  <c r="I22" i="12"/>
  <c r="J22" i="12"/>
  <c r="M22" i="12"/>
  <c r="N22" i="12"/>
  <c r="P22" i="12"/>
  <c r="Q22" i="12"/>
  <c r="S22" i="12"/>
  <c r="T22" i="12"/>
  <c r="U22" i="12"/>
  <c r="V22" i="12"/>
  <c r="X22" i="12"/>
  <c r="Y22" i="12"/>
  <c r="Z22" i="12"/>
  <c r="AA22" i="12"/>
  <c r="AC22" i="12"/>
  <c r="AD22" i="12"/>
  <c r="AE22" i="12"/>
  <c r="AF22" i="12"/>
  <c r="AH22" i="12"/>
  <c r="A23" i="12"/>
  <c r="B23" i="12"/>
  <c r="C23" i="12"/>
  <c r="D23" i="12"/>
  <c r="E23" i="12"/>
  <c r="F23" i="12"/>
  <c r="H23" i="12"/>
  <c r="I23" i="12"/>
  <c r="J23" i="12"/>
  <c r="M23" i="12"/>
  <c r="N23" i="12"/>
  <c r="P23" i="12"/>
  <c r="Q23" i="12"/>
  <c r="S23" i="12"/>
  <c r="T23" i="12"/>
  <c r="U23" i="12"/>
  <c r="V23" i="12"/>
  <c r="X23" i="12"/>
  <c r="Y23" i="12"/>
  <c r="Z23" i="12"/>
  <c r="AA23" i="12"/>
  <c r="AC23" i="12"/>
  <c r="AD23" i="12"/>
  <c r="AE23" i="12"/>
  <c r="AF23" i="12"/>
  <c r="AH23" i="12"/>
  <c r="A24" i="12"/>
  <c r="B24" i="12"/>
  <c r="C24" i="12"/>
  <c r="D24" i="12"/>
  <c r="E24" i="12"/>
  <c r="F24" i="12"/>
  <c r="H24" i="12"/>
  <c r="I24" i="12"/>
  <c r="J24" i="12"/>
  <c r="M24" i="12"/>
  <c r="N24" i="12"/>
  <c r="P24" i="12"/>
  <c r="Q24" i="12"/>
  <c r="S24" i="12"/>
  <c r="T24" i="12"/>
  <c r="U24" i="12"/>
  <c r="V24" i="12"/>
  <c r="X24" i="12"/>
  <c r="Y24" i="12"/>
  <c r="Z24" i="12"/>
  <c r="AA24" i="12"/>
  <c r="AC24" i="12"/>
  <c r="AD24" i="12"/>
  <c r="AE24" i="12"/>
  <c r="AF24" i="12"/>
  <c r="AH24" i="12"/>
  <c r="A25" i="12"/>
  <c r="B25" i="12"/>
  <c r="C25" i="12"/>
  <c r="D25" i="12"/>
  <c r="E25" i="12"/>
  <c r="F25" i="12"/>
  <c r="H25" i="12"/>
  <c r="I25" i="12"/>
  <c r="J25" i="12"/>
  <c r="M25" i="12"/>
  <c r="N25" i="12"/>
  <c r="P25" i="12"/>
  <c r="Q25" i="12"/>
  <c r="S25" i="12"/>
  <c r="T25" i="12"/>
  <c r="U25" i="12"/>
  <c r="V25" i="12"/>
  <c r="X25" i="12"/>
  <c r="Y25" i="12"/>
  <c r="Z25" i="12"/>
  <c r="AA25" i="12"/>
  <c r="AC25" i="12"/>
  <c r="AD25" i="12"/>
  <c r="AE25" i="12"/>
  <c r="AF25" i="12"/>
  <c r="AH25" i="12"/>
  <c r="A26" i="12"/>
  <c r="B26" i="12"/>
  <c r="C26" i="12"/>
  <c r="D26" i="12"/>
  <c r="E26" i="12"/>
  <c r="F26" i="12"/>
  <c r="H26" i="12"/>
  <c r="I26" i="12"/>
  <c r="J26" i="12"/>
  <c r="M26" i="12"/>
  <c r="N26" i="12"/>
  <c r="P26" i="12"/>
  <c r="Q26" i="12"/>
  <c r="S26" i="12"/>
  <c r="T26" i="12"/>
  <c r="U26" i="12"/>
  <c r="V26" i="12"/>
  <c r="X26" i="12"/>
  <c r="Y26" i="12"/>
  <c r="Z26" i="12"/>
  <c r="AA26" i="12"/>
  <c r="AC26" i="12"/>
  <c r="AD26" i="12"/>
  <c r="AE26" i="12"/>
  <c r="AF26" i="12"/>
  <c r="AH26" i="12"/>
  <c r="A27" i="12"/>
  <c r="B27" i="12"/>
  <c r="C27" i="12"/>
  <c r="D27" i="12"/>
  <c r="E27" i="12"/>
  <c r="F27" i="12"/>
  <c r="H27" i="12"/>
  <c r="I27" i="12"/>
  <c r="J27" i="12"/>
  <c r="M27" i="12"/>
  <c r="N27" i="12"/>
  <c r="P27" i="12"/>
  <c r="Q27" i="12"/>
  <c r="S27" i="12"/>
  <c r="T27" i="12"/>
  <c r="U27" i="12"/>
  <c r="V27" i="12"/>
  <c r="X27" i="12"/>
  <c r="Y27" i="12"/>
  <c r="Z27" i="12"/>
  <c r="AA27" i="12"/>
  <c r="AC27" i="12"/>
  <c r="AD27" i="12"/>
  <c r="AE27" i="12"/>
  <c r="AF27" i="12"/>
  <c r="AH27" i="12"/>
  <c r="A28" i="12"/>
  <c r="B28" i="12"/>
  <c r="C28" i="12"/>
  <c r="D28" i="12"/>
  <c r="E28" i="12"/>
  <c r="F28" i="12"/>
  <c r="H28" i="12"/>
  <c r="I28" i="12"/>
  <c r="J28" i="12"/>
  <c r="M28" i="12"/>
  <c r="N28" i="12"/>
  <c r="P28" i="12"/>
  <c r="Q28" i="12"/>
  <c r="S28" i="12"/>
  <c r="T28" i="12"/>
  <c r="U28" i="12"/>
  <c r="V28" i="12"/>
  <c r="X28" i="12"/>
  <c r="Y28" i="12"/>
  <c r="Z28" i="12"/>
  <c r="AA28" i="12"/>
  <c r="AC28" i="12"/>
  <c r="AD28" i="12"/>
  <c r="AE28" i="12"/>
  <c r="AF28" i="12"/>
  <c r="AH28" i="12"/>
  <c r="A29" i="12"/>
  <c r="B29" i="12"/>
  <c r="C29" i="12"/>
  <c r="D29" i="12"/>
  <c r="E29" i="12"/>
  <c r="F29" i="12"/>
  <c r="H29" i="12"/>
  <c r="I29" i="12"/>
  <c r="J29" i="12"/>
  <c r="K29" i="12"/>
  <c r="M29" i="12"/>
  <c r="N29" i="12"/>
  <c r="O29" i="12"/>
  <c r="P29" i="12"/>
  <c r="Q29" i="12"/>
  <c r="S29" i="12"/>
  <c r="T29" i="12"/>
  <c r="U29" i="12"/>
  <c r="V29" i="12"/>
  <c r="X29" i="12"/>
  <c r="Y29" i="12"/>
  <c r="Z29" i="12"/>
  <c r="AA29" i="12"/>
  <c r="AC29" i="12"/>
  <c r="AD29" i="12"/>
  <c r="AE29" i="12"/>
  <c r="AF29" i="12"/>
  <c r="AH29" i="12"/>
  <c r="A30" i="12"/>
  <c r="B30" i="12"/>
  <c r="C30" i="12"/>
  <c r="D30" i="12"/>
  <c r="E30" i="12"/>
  <c r="F30" i="12"/>
  <c r="H30" i="12"/>
  <c r="I30" i="12"/>
  <c r="J30" i="12"/>
  <c r="M30" i="12"/>
  <c r="N30" i="12"/>
  <c r="P30" i="12"/>
  <c r="Q30" i="12"/>
  <c r="S30" i="12"/>
  <c r="T30" i="12"/>
  <c r="U30" i="12"/>
  <c r="V30" i="12"/>
  <c r="X30" i="12"/>
  <c r="Y30" i="12"/>
  <c r="Z30" i="12"/>
  <c r="AA30" i="12"/>
  <c r="AC30" i="12"/>
  <c r="AD30" i="12"/>
  <c r="AE30" i="12"/>
  <c r="AF30" i="12"/>
  <c r="AH30" i="12"/>
  <c r="A31" i="12"/>
  <c r="B31" i="12"/>
  <c r="C31" i="12"/>
  <c r="D31" i="12"/>
  <c r="E31" i="12"/>
  <c r="F31" i="12"/>
  <c r="H31" i="12"/>
  <c r="I31" i="12"/>
  <c r="J31" i="12"/>
  <c r="M31" i="12"/>
  <c r="N31" i="12"/>
  <c r="P31" i="12"/>
  <c r="Q31" i="12"/>
  <c r="S31" i="12"/>
  <c r="T31" i="12"/>
  <c r="U31" i="12"/>
  <c r="V31" i="12"/>
  <c r="X31" i="12"/>
  <c r="Y31" i="12"/>
  <c r="Z31" i="12"/>
  <c r="AA31" i="12"/>
  <c r="AC31" i="12"/>
  <c r="AD31" i="12"/>
  <c r="AE31" i="12"/>
  <c r="AF31" i="12"/>
  <c r="AH31" i="12"/>
  <c r="A32" i="12"/>
  <c r="B32" i="12"/>
  <c r="C32" i="12"/>
  <c r="D32" i="12"/>
  <c r="E32" i="12"/>
  <c r="F32" i="12"/>
  <c r="H32" i="12"/>
  <c r="I32" i="12"/>
  <c r="J32" i="12"/>
  <c r="M32" i="12"/>
  <c r="N32" i="12"/>
  <c r="P32" i="12"/>
  <c r="Q32" i="12"/>
  <c r="S32" i="12"/>
  <c r="T32" i="12"/>
  <c r="U32" i="12"/>
  <c r="V32" i="12"/>
  <c r="X32" i="12"/>
  <c r="Y32" i="12"/>
  <c r="Z32" i="12"/>
  <c r="AA32" i="12"/>
  <c r="AC32" i="12"/>
  <c r="AD32" i="12"/>
  <c r="AE32" i="12"/>
  <c r="AF32" i="12"/>
  <c r="AH32" i="12"/>
  <c r="A33" i="12"/>
  <c r="B33" i="12"/>
  <c r="C33" i="12"/>
  <c r="D33" i="12"/>
  <c r="E33" i="12"/>
  <c r="F33" i="12"/>
  <c r="H33" i="12"/>
  <c r="I33" i="12"/>
  <c r="J33" i="12"/>
  <c r="M33" i="12"/>
  <c r="N33" i="12"/>
  <c r="P33" i="12"/>
  <c r="Q33" i="12"/>
  <c r="S33" i="12"/>
  <c r="T33" i="12"/>
  <c r="U33" i="12"/>
  <c r="V33" i="12"/>
  <c r="X33" i="12"/>
  <c r="Y33" i="12"/>
  <c r="Z33" i="12"/>
  <c r="AA33" i="12"/>
  <c r="AC33" i="12"/>
  <c r="AD33" i="12"/>
  <c r="AE33" i="12"/>
  <c r="AF33" i="12"/>
  <c r="AH33" i="12"/>
  <c r="A34" i="12"/>
  <c r="B34" i="12"/>
  <c r="C34" i="12"/>
  <c r="D34" i="12"/>
  <c r="E34" i="12"/>
  <c r="F34" i="12"/>
  <c r="H34" i="12"/>
  <c r="I34" i="12"/>
  <c r="J34" i="12"/>
  <c r="M34" i="12"/>
  <c r="N34" i="12"/>
  <c r="P34" i="12"/>
  <c r="Q34" i="12"/>
  <c r="S34" i="12"/>
  <c r="T34" i="12"/>
  <c r="U34" i="12"/>
  <c r="V34" i="12"/>
  <c r="X34" i="12"/>
  <c r="Y34" i="12"/>
  <c r="Z34" i="12"/>
  <c r="AA34" i="12"/>
  <c r="AC34" i="12"/>
  <c r="AD34" i="12"/>
  <c r="AE34" i="12"/>
  <c r="AF34" i="12"/>
  <c r="AH34" i="12"/>
  <c r="A35" i="12"/>
  <c r="B35" i="12"/>
  <c r="C35" i="12"/>
  <c r="D35" i="12"/>
  <c r="E35" i="12"/>
  <c r="F35" i="12"/>
  <c r="H35" i="12"/>
  <c r="I35" i="12"/>
  <c r="J35" i="12"/>
  <c r="M35" i="12"/>
  <c r="N35" i="12"/>
  <c r="P35" i="12"/>
  <c r="Q35" i="12"/>
  <c r="S35" i="12"/>
  <c r="T35" i="12"/>
  <c r="U35" i="12"/>
  <c r="V35" i="12"/>
  <c r="X35" i="12"/>
  <c r="Y35" i="12"/>
  <c r="Z35" i="12"/>
  <c r="AA35" i="12"/>
  <c r="AC35" i="12"/>
  <c r="AD35" i="12"/>
  <c r="AE35" i="12"/>
  <c r="AF35" i="12"/>
  <c r="AH35" i="12"/>
  <c r="A36" i="12"/>
  <c r="B36" i="12"/>
  <c r="C36" i="12"/>
  <c r="D36" i="12"/>
  <c r="E36" i="12"/>
  <c r="F36" i="12"/>
  <c r="H36" i="12"/>
  <c r="I36" i="12"/>
  <c r="J36" i="12"/>
  <c r="M36" i="12"/>
  <c r="N36" i="12"/>
  <c r="P36" i="12"/>
  <c r="Q36" i="12"/>
  <c r="S36" i="12"/>
  <c r="T36" i="12"/>
  <c r="U36" i="12"/>
  <c r="V36" i="12"/>
  <c r="X36" i="12"/>
  <c r="Y36" i="12"/>
  <c r="Z36" i="12"/>
  <c r="AA36" i="12"/>
  <c r="AC36" i="12"/>
  <c r="AD36" i="12"/>
  <c r="AE36" i="12"/>
  <c r="AF36" i="12"/>
  <c r="AH36" i="12"/>
  <c r="A37" i="12"/>
  <c r="B37" i="12"/>
  <c r="C37" i="12"/>
  <c r="D37" i="12"/>
  <c r="E37" i="12"/>
  <c r="F37" i="12"/>
  <c r="H37" i="12"/>
  <c r="I37" i="12"/>
  <c r="J37" i="12"/>
  <c r="M37" i="12"/>
  <c r="N37" i="12"/>
  <c r="P37" i="12"/>
  <c r="Q37" i="12"/>
  <c r="S37" i="12"/>
  <c r="T37" i="12"/>
  <c r="U37" i="12"/>
  <c r="V37" i="12"/>
  <c r="X37" i="12"/>
  <c r="Y37" i="12"/>
  <c r="Z37" i="12"/>
  <c r="AA37" i="12"/>
  <c r="AC37" i="12"/>
  <c r="AD37" i="12"/>
  <c r="AE37" i="12"/>
  <c r="AF37" i="12"/>
  <c r="AH37" i="12"/>
  <c r="A38" i="12"/>
  <c r="B38" i="12"/>
  <c r="C38" i="12"/>
  <c r="D38" i="12"/>
  <c r="E38" i="12"/>
  <c r="F38" i="12"/>
  <c r="H38" i="12"/>
  <c r="I38" i="12"/>
  <c r="J38" i="12"/>
  <c r="M38" i="12"/>
  <c r="N38" i="12"/>
  <c r="P38" i="12"/>
  <c r="Q38" i="12"/>
  <c r="S38" i="12"/>
  <c r="T38" i="12"/>
  <c r="U38" i="12"/>
  <c r="V38" i="12"/>
  <c r="X38" i="12"/>
  <c r="Y38" i="12"/>
  <c r="Z38" i="12"/>
  <c r="AA38" i="12"/>
  <c r="AC38" i="12"/>
  <c r="AD38" i="12"/>
  <c r="AE38" i="12"/>
  <c r="AF38" i="12"/>
  <c r="AH38" i="12"/>
  <c r="A39" i="12"/>
  <c r="B39" i="12"/>
  <c r="C39" i="12"/>
  <c r="D39" i="12"/>
  <c r="E39" i="12"/>
  <c r="F39" i="12"/>
  <c r="H39" i="12"/>
  <c r="I39" i="12"/>
  <c r="J39" i="12"/>
  <c r="M39" i="12"/>
  <c r="N39" i="12"/>
  <c r="P39" i="12"/>
  <c r="Q39" i="12"/>
  <c r="S39" i="12"/>
  <c r="T39" i="12"/>
  <c r="U39" i="12"/>
  <c r="V39" i="12"/>
  <c r="X39" i="12"/>
  <c r="Y39" i="12"/>
  <c r="Z39" i="12"/>
  <c r="AA39" i="12"/>
  <c r="AC39" i="12"/>
  <c r="AD39" i="12"/>
  <c r="AE39" i="12"/>
  <c r="AF39" i="12"/>
  <c r="AH39" i="12"/>
  <c r="A40" i="12"/>
  <c r="B40" i="12"/>
  <c r="C40" i="12"/>
  <c r="D40" i="12"/>
  <c r="E40" i="12"/>
  <c r="F40" i="12"/>
  <c r="H40" i="12"/>
  <c r="I40" i="12"/>
  <c r="J40" i="12"/>
  <c r="M40" i="12"/>
  <c r="N40" i="12"/>
  <c r="P40" i="12"/>
  <c r="Q40" i="12"/>
  <c r="S40" i="12"/>
  <c r="T40" i="12"/>
  <c r="U40" i="12"/>
  <c r="V40" i="12"/>
  <c r="X40" i="12"/>
  <c r="Y40" i="12"/>
  <c r="Z40" i="12"/>
  <c r="AA40" i="12"/>
  <c r="AC40" i="12"/>
  <c r="AD40" i="12"/>
  <c r="AE40" i="12"/>
  <c r="AF40" i="12"/>
  <c r="AH40" i="12"/>
  <c r="A41" i="12"/>
  <c r="B41" i="12"/>
  <c r="C41" i="12"/>
  <c r="D41" i="12"/>
  <c r="E41" i="12"/>
  <c r="F41" i="12"/>
  <c r="H41" i="12"/>
  <c r="I41" i="12"/>
  <c r="J41" i="12"/>
  <c r="K41" i="12"/>
  <c r="M41" i="12"/>
  <c r="N41" i="12"/>
  <c r="O41" i="12"/>
  <c r="P41" i="12"/>
  <c r="Q41" i="12"/>
  <c r="S41" i="12"/>
  <c r="T41" i="12"/>
  <c r="U41" i="12"/>
  <c r="V41" i="12"/>
  <c r="X41" i="12"/>
  <c r="Y41" i="12"/>
  <c r="Z41" i="12"/>
  <c r="AA41" i="12"/>
  <c r="AC41" i="12"/>
  <c r="AD41" i="12"/>
  <c r="AE41" i="12"/>
  <c r="AF41" i="12"/>
  <c r="AH41" i="12"/>
  <c r="A42" i="12"/>
  <c r="B42" i="12"/>
  <c r="C42" i="12"/>
  <c r="D42" i="12"/>
  <c r="E42" i="12"/>
  <c r="F42" i="12"/>
  <c r="H42" i="12"/>
  <c r="I42" i="12"/>
  <c r="J42" i="12"/>
  <c r="M42" i="12"/>
  <c r="N42" i="12"/>
  <c r="P42" i="12"/>
  <c r="Q42" i="12"/>
  <c r="S42" i="12"/>
  <c r="T42" i="12"/>
  <c r="U42" i="12"/>
  <c r="V42" i="12"/>
  <c r="X42" i="12"/>
  <c r="Y42" i="12"/>
  <c r="Z42" i="12"/>
  <c r="AA42" i="12"/>
  <c r="AC42" i="12"/>
  <c r="AD42" i="12"/>
  <c r="AE42" i="12"/>
  <c r="AF42" i="12"/>
  <c r="AH42" i="12"/>
  <c r="A43" i="12"/>
  <c r="B43" i="12"/>
  <c r="C43" i="12"/>
  <c r="D43" i="12"/>
  <c r="E43" i="12"/>
  <c r="F43" i="12"/>
  <c r="H43" i="12"/>
  <c r="I43" i="12"/>
  <c r="J43" i="12"/>
  <c r="M43" i="12"/>
  <c r="N43" i="12"/>
  <c r="P43" i="12"/>
  <c r="Q43" i="12"/>
  <c r="S43" i="12"/>
  <c r="T43" i="12"/>
  <c r="U43" i="12"/>
  <c r="V43" i="12"/>
  <c r="X43" i="12"/>
  <c r="Y43" i="12"/>
  <c r="Z43" i="12"/>
  <c r="AA43" i="12"/>
  <c r="AC43" i="12"/>
  <c r="AD43" i="12"/>
  <c r="AE43" i="12"/>
  <c r="AF43" i="12"/>
  <c r="AH43" i="12"/>
  <c r="A44" i="12"/>
  <c r="B44" i="12"/>
  <c r="C44" i="12"/>
  <c r="D44" i="12"/>
  <c r="E44" i="12"/>
  <c r="F44" i="12"/>
  <c r="H44" i="12"/>
  <c r="I44" i="12"/>
  <c r="J44" i="12"/>
  <c r="M44" i="12"/>
  <c r="N44" i="12"/>
  <c r="P44" i="12"/>
  <c r="Q44" i="12"/>
  <c r="S44" i="12"/>
  <c r="T44" i="12"/>
  <c r="U44" i="12"/>
  <c r="V44" i="12"/>
  <c r="X44" i="12"/>
  <c r="Y44" i="12"/>
  <c r="Z44" i="12"/>
  <c r="AA44" i="12"/>
  <c r="AC44" i="12"/>
  <c r="AD44" i="12"/>
  <c r="AE44" i="12"/>
  <c r="AF44" i="12"/>
  <c r="AH44" i="12"/>
  <c r="A45" i="12"/>
  <c r="B45" i="12"/>
  <c r="C45" i="12"/>
  <c r="D45" i="12"/>
  <c r="E45" i="12"/>
  <c r="F45" i="12"/>
  <c r="H45" i="12"/>
  <c r="I45" i="12"/>
  <c r="J45" i="12"/>
  <c r="M45" i="12"/>
  <c r="N45" i="12"/>
  <c r="P45" i="12"/>
  <c r="Q45" i="12"/>
  <c r="S45" i="12"/>
  <c r="T45" i="12"/>
  <c r="U45" i="12"/>
  <c r="V45" i="12"/>
  <c r="X45" i="12"/>
  <c r="Y45" i="12"/>
  <c r="Z45" i="12"/>
  <c r="AA45" i="12"/>
  <c r="AC45" i="12"/>
  <c r="AD45" i="12"/>
  <c r="AE45" i="12"/>
  <c r="AF45" i="12"/>
  <c r="AH45" i="12"/>
  <c r="A46" i="12"/>
  <c r="B46" i="12"/>
  <c r="C46" i="12"/>
  <c r="D46" i="12"/>
  <c r="E46" i="12"/>
  <c r="F46" i="12"/>
  <c r="H46" i="12"/>
  <c r="I46" i="12"/>
  <c r="J46" i="12"/>
  <c r="M46" i="12"/>
  <c r="N46" i="12"/>
  <c r="P46" i="12"/>
  <c r="Q46" i="12"/>
  <c r="S46" i="12"/>
  <c r="T46" i="12"/>
  <c r="U46" i="12"/>
  <c r="V46" i="12"/>
  <c r="X46" i="12"/>
  <c r="Y46" i="12"/>
  <c r="Z46" i="12"/>
  <c r="AA46" i="12"/>
  <c r="AC46" i="12"/>
  <c r="AD46" i="12"/>
  <c r="AE46" i="12"/>
  <c r="AF46" i="12"/>
  <c r="AH46" i="12"/>
  <c r="A47" i="12"/>
  <c r="B47" i="12"/>
  <c r="C47" i="12"/>
  <c r="D47" i="12"/>
  <c r="E47" i="12"/>
  <c r="F47" i="12"/>
  <c r="H47" i="12"/>
  <c r="I47" i="12"/>
  <c r="J47" i="12"/>
  <c r="M47" i="12"/>
  <c r="N47" i="12"/>
  <c r="P47" i="12"/>
  <c r="Q47" i="12"/>
  <c r="S47" i="12"/>
  <c r="T47" i="12"/>
  <c r="U47" i="12"/>
  <c r="V47" i="12"/>
  <c r="X47" i="12"/>
  <c r="Y47" i="12"/>
  <c r="Z47" i="12"/>
  <c r="AA47" i="12"/>
  <c r="AC47" i="12"/>
  <c r="AD47" i="12"/>
  <c r="AE47" i="12"/>
  <c r="AF47" i="12"/>
  <c r="AH47" i="12"/>
  <c r="A48" i="12"/>
  <c r="B48" i="12"/>
  <c r="C48" i="12"/>
  <c r="D48" i="12"/>
  <c r="E48" i="12"/>
  <c r="F48" i="12"/>
  <c r="H48" i="12"/>
  <c r="I48" i="12"/>
  <c r="J48" i="12"/>
  <c r="M48" i="12"/>
  <c r="N48" i="12"/>
  <c r="P48" i="12"/>
  <c r="Q48" i="12"/>
  <c r="S48" i="12"/>
  <c r="T48" i="12"/>
  <c r="U48" i="12"/>
  <c r="V48" i="12"/>
  <c r="X48" i="12"/>
  <c r="Y48" i="12"/>
  <c r="Z48" i="12"/>
  <c r="AA48" i="12"/>
  <c r="AC48" i="12"/>
  <c r="AD48" i="12"/>
  <c r="AE48" i="12"/>
  <c r="AF48" i="12"/>
  <c r="AH48" i="12"/>
  <c r="A49" i="12"/>
  <c r="B49" i="12"/>
  <c r="C49" i="12"/>
  <c r="D49" i="12"/>
  <c r="E49" i="12"/>
  <c r="F49" i="12"/>
  <c r="H49" i="12"/>
  <c r="I49" i="12"/>
  <c r="J49" i="12"/>
  <c r="M49" i="12"/>
  <c r="N49" i="12"/>
  <c r="P49" i="12"/>
  <c r="Q49" i="12"/>
  <c r="S49" i="12"/>
  <c r="T49" i="12"/>
  <c r="U49" i="12"/>
  <c r="V49" i="12"/>
  <c r="X49" i="12"/>
  <c r="Y49" i="12"/>
  <c r="Z49" i="12"/>
  <c r="AA49" i="12"/>
  <c r="AC49" i="12"/>
  <c r="AD49" i="12"/>
  <c r="AE49" i="12"/>
  <c r="AF49" i="12"/>
  <c r="AH49" i="12"/>
  <c r="A50" i="12"/>
  <c r="B50" i="12"/>
  <c r="C50" i="12"/>
  <c r="D50" i="12"/>
  <c r="E50" i="12"/>
  <c r="F50" i="12"/>
  <c r="H50" i="12"/>
  <c r="I50" i="12"/>
  <c r="J50" i="12"/>
  <c r="M50" i="12"/>
  <c r="N50" i="12"/>
  <c r="P50" i="12"/>
  <c r="Q50" i="12"/>
  <c r="S50" i="12"/>
  <c r="T50" i="12"/>
  <c r="U50" i="12"/>
  <c r="V50" i="12"/>
  <c r="X50" i="12"/>
  <c r="Y50" i="12"/>
  <c r="Z50" i="12"/>
  <c r="AA50" i="12"/>
  <c r="AC50" i="12"/>
  <c r="AD50" i="12"/>
  <c r="AE50" i="12"/>
  <c r="AF50" i="12"/>
  <c r="AH50" i="12"/>
  <c r="A51" i="12"/>
  <c r="B51" i="12"/>
  <c r="C51" i="12"/>
  <c r="D51" i="12"/>
  <c r="E51" i="12"/>
  <c r="F51" i="12"/>
  <c r="H51" i="12"/>
  <c r="I51" i="12"/>
  <c r="J51" i="12"/>
  <c r="M51" i="12"/>
  <c r="N51" i="12"/>
  <c r="P51" i="12"/>
  <c r="Q51" i="12"/>
  <c r="S51" i="12"/>
  <c r="T51" i="12"/>
  <c r="U51" i="12"/>
  <c r="V51" i="12"/>
  <c r="X51" i="12"/>
  <c r="Y51" i="12"/>
  <c r="Z51" i="12"/>
  <c r="AA51" i="12"/>
  <c r="AC51" i="12"/>
  <c r="AD51" i="12"/>
  <c r="AE51" i="12"/>
  <c r="AF51" i="12"/>
  <c r="AH51" i="12"/>
  <c r="A52" i="12"/>
  <c r="B52" i="12"/>
  <c r="C52" i="12"/>
  <c r="D52" i="12"/>
  <c r="E52" i="12"/>
  <c r="F52" i="12"/>
  <c r="H52" i="12"/>
  <c r="I52" i="12"/>
  <c r="J52" i="12"/>
  <c r="M52" i="12"/>
  <c r="N52" i="12"/>
  <c r="P52" i="12"/>
  <c r="Q52" i="12"/>
  <c r="S52" i="12"/>
  <c r="T52" i="12"/>
  <c r="U52" i="12"/>
  <c r="V52" i="12"/>
  <c r="X52" i="12"/>
  <c r="Y52" i="12"/>
  <c r="Z52" i="12"/>
  <c r="AA52" i="12"/>
  <c r="AC52" i="12"/>
  <c r="AD52" i="12"/>
  <c r="AE52" i="12"/>
  <c r="AF52" i="12"/>
  <c r="AH52" i="12"/>
  <c r="A53" i="12"/>
  <c r="B53" i="12"/>
  <c r="C53" i="12"/>
  <c r="D53" i="12"/>
  <c r="E53" i="12"/>
  <c r="F53" i="12"/>
  <c r="H53" i="12"/>
  <c r="I53" i="12"/>
  <c r="J53" i="12"/>
  <c r="K53" i="12"/>
  <c r="M53" i="12"/>
  <c r="N53" i="12"/>
  <c r="O53" i="12"/>
  <c r="P53" i="12"/>
  <c r="Q53" i="12"/>
  <c r="S53" i="12"/>
  <c r="T53" i="12"/>
  <c r="U53" i="12"/>
  <c r="V53" i="12"/>
  <c r="X53" i="12"/>
  <c r="Y53" i="12"/>
  <c r="Z53" i="12"/>
  <c r="AA53" i="12"/>
  <c r="AC53" i="12"/>
  <c r="AD53" i="12"/>
  <c r="AE53" i="12"/>
  <c r="AF53" i="12"/>
  <c r="AH53" i="12"/>
  <c r="A54" i="12"/>
  <c r="B54" i="12"/>
  <c r="C54" i="12"/>
  <c r="D54" i="12"/>
  <c r="E54" i="12"/>
  <c r="F54" i="12"/>
  <c r="H54" i="12"/>
  <c r="I54" i="12"/>
  <c r="J54" i="12"/>
  <c r="M54" i="12"/>
  <c r="N54" i="12"/>
  <c r="P54" i="12"/>
  <c r="Q54" i="12"/>
  <c r="S54" i="12"/>
  <c r="T54" i="12"/>
  <c r="U54" i="12"/>
  <c r="V54" i="12"/>
  <c r="X54" i="12"/>
  <c r="Y54" i="12"/>
  <c r="Z54" i="12"/>
  <c r="AA54" i="12"/>
  <c r="AC54" i="12"/>
  <c r="AD54" i="12"/>
  <c r="AE54" i="12"/>
  <c r="AF54" i="12"/>
  <c r="AH54" i="12"/>
  <c r="A55" i="12"/>
  <c r="B55" i="12"/>
  <c r="C55" i="12"/>
  <c r="D55" i="12"/>
  <c r="E55" i="12"/>
  <c r="F55" i="12"/>
  <c r="H55" i="12"/>
  <c r="I55" i="12"/>
  <c r="J55" i="12"/>
  <c r="M55" i="12"/>
  <c r="N55" i="12"/>
  <c r="P55" i="12"/>
  <c r="Q55" i="12"/>
  <c r="S55" i="12"/>
  <c r="T55" i="12"/>
  <c r="U55" i="12"/>
  <c r="V55" i="12"/>
  <c r="X55" i="12"/>
  <c r="Y55" i="12"/>
  <c r="Z55" i="12"/>
  <c r="AA55" i="12"/>
  <c r="AC55" i="12"/>
  <c r="AD55" i="12"/>
  <c r="AE55" i="12"/>
  <c r="AF55" i="12"/>
  <c r="AH55" i="12"/>
  <c r="A56" i="12"/>
  <c r="B56" i="12"/>
  <c r="C56" i="12"/>
  <c r="D56" i="12"/>
  <c r="E56" i="12"/>
  <c r="F56" i="12"/>
  <c r="H56" i="12"/>
  <c r="I56" i="12"/>
  <c r="J56" i="12"/>
  <c r="M56" i="12"/>
  <c r="N56" i="12"/>
  <c r="P56" i="12"/>
  <c r="Q56" i="12"/>
  <c r="S56" i="12"/>
  <c r="T56" i="12"/>
  <c r="U56" i="12"/>
  <c r="V56" i="12"/>
  <c r="X56" i="12"/>
  <c r="Y56" i="12"/>
  <c r="Z56" i="12"/>
  <c r="AA56" i="12"/>
  <c r="AC56" i="12"/>
  <c r="AD56" i="12"/>
  <c r="AE56" i="12"/>
  <c r="AF56" i="12"/>
  <c r="AH56" i="12"/>
  <c r="A57" i="12"/>
  <c r="B57" i="12"/>
  <c r="C57" i="12"/>
  <c r="D57" i="12"/>
  <c r="E57" i="12"/>
  <c r="F57" i="12"/>
  <c r="H57" i="12"/>
  <c r="I57" i="12"/>
  <c r="J57" i="12"/>
  <c r="M57" i="12"/>
  <c r="N57" i="12"/>
  <c r="P57" i="12"/>
  <c r="Q57" i="12"/>
  <c r="S57" i="12"/>
  <c r="T57" i="12"/>
  <c r="U57" i="12"/>
  <c r="V57" i="12"/>
  <c r="X57" i="12"/>
  <c r="Y57" i="12"/>
  <c r="Z57" i="12"/>
  <c r="AA57" i="12"/>
  <c r="AC57" i="12"/>
  <c r="AD57" i="12"/>
  <c r="AE57" i="12"/>
  <c r="AF57" i="12"/>
  <c r="AH57" i="12"/>
  <c r="A58" i="12"/>
  <c r="B58" i="12"/>
  <c r="C58" i="12"/>
  <c r="D58" i="12"/>
  <c r="E58" i="12"/>
  <c r="F58" i="12"/>
  <c r="H58" i="12"/>
  <c r="I58" i="12"/>
  <c r="J58" i="12"/>
  <c r="M58" i="12"/>
  <c r="N58" i="12"/>
  <c r="P58" i="12"/>
  <c r="Q58" i="12"/>
  <c r="S58" i="12"/>
  <c r="T58" i="12"/>
  <c r="U58" i="12"/>
  <c r="V58" i="12"/>
  <c r="X58" i="12"/>
  <c r="Y58" i="12"/>
  <c r="Z58" i="12"/>
  <c r="AA58" i="12"/>
  <c r="AC58" i="12"/>
  <c r="AD58" i="12"/>
  <c r="AE58" i="12"/>
  <c r="AF58" i="12"/>
  <c r="AH58" i="12"/>
  <c r="A59" i="12"/>
  <c r="B59" i="12"/>
  <c r="C59" i="12"/>
  <c r="D59" i="12"/>
  <c r="E59" i="12"/>
  <c r="F59" i="12"/>
  <c r="H59" i="12"/>
  <c r="I59" i="12"/>
  <c r="J59" i="12"/>
  <c r="M59" i="12"/>
  <c r="N59" i="12"/>
  <c r="P59" i="12"/>
  <c r="Q59" i="12"/>
  <c r="S59" i="12"/>
  <c r="T59" i="12"/>
  <c r="U59" i="12"/>
  <c r="V59" i="12"/>
  <c r="X59" i="12"/>
  <c r="Y59" i="12"/>
  <c r="Z59" i="12"/>
  <c r="AA59" i="12"/>
  <c r="AC59" i="12"/>
  <c r="AD59" i="12"/>
  <c r="AE59" i="12"/>
  <c r="AF59" i="12"/>
  <c r="AH59" i="12"/>
  <c r="A60" i="12"/>
  <c r="B60" i="12"/>
  <c r="C60" i="12"/>
  <c r="D60" i="12"/>
  <c r="E60" i="12"/>
  <c r="F60" i="12"/>
  <c r="H60" i="12"/>
  <c r="I60" i="12"/>
  <c r="J60" i="12"/>
  <c r="M60" i="12"/>
  <c r="N60" i="12"/>
  <c r="P60" i="12"/>
  <c r="Q60" i="12"/>
  <c r="S60" i="12"/>
  <c r="T60" i="12"/>
  <c r="U60" i="12"/>
  <c r="V60" i="12"/>
  <c r="X60" i="12"/>
  <c r="Y60" i="12"/>
  <c r="Z60" i="12"/>
  <c r="AA60" i="12"/>
  <c r="AC60" i="12"/>
  <c r="AD60" i="12"/>
  <c r="AE60" i="12"/>
  <c r="AF60" i="12"/>
  <c r="AH60" i="12"/>
  <c r="A61" i="12"/>
  <c r="B61" i="12"/>
  <c r="C61" i="12"/>
  <c r="D61" i="12"/>
  <c r="E61" i="12"/>
  <c r="F61" i="12"/>
  <c r="H61" i="12"/>
  <c r="I61" i="12"/>
  <c r="J61" i="12"/>
  <c r="M61" i="12"/>
  <c r="N61" i="12"/>
  <c r="P61" i="12"/>
  <c r="Q61" i="12"/>
  <c r="S61" i="12"/>
  <c r="T61" i="12"/>
  <c r="U61" i="12"/>
  <c r="V61" i="12"/>
  <c r="X61" i="12"/>
  <c r="Y61" i="12"/>
  <c r="Z61" i="12"/>
  <c r="AA61" i="12"/>
  <c r="AC61" i="12"/>
  <c r="AD61" i="12"/>
  <c r="AE61" i="12"/>
  <c r="AF61" i="12"/>
  <c r="AH61" i="12"/>
  <c r="A62" i="12"/>
  <c r="B62" i="12"/>
  <c r="C62" i="12"/>
  <c r="D62" i="12"/>
  <c r="E62" i="12"/>
  <c r="F62" i="12"/>
  <c r="H62" i="12"/>
  <c r="I62" i="12"/>
  <c r="J62" i="12"/>
  <c r="M62" i="12"/>
  <c r="N62" i="12"/>
  <c r="P62" i="12"/>
  <c r="Q62" i="12"/>
  <c r="S62" i="12"/>
  <c r="T62" i="12"/>
  <c r="U62" i="12"/>
  <c r="V62" i="12"/>
  <c r="X62" i="12"/>
  <c r="Y62" i="12"/>
  <c r="Z62" i="12"/>
  <c r="AA62" i="12"/>
  <c r="AC62" i="12"/>
  <c r="AD62" i="12"/>
  <c r="AE62" i="12"/>
  <c r="AF62" i="12"/>
  <c r="AH62" i="12"/>
  <c r="A63" i="12"/>
  <c r="B63" i="12"/>
  <c r="C63" i="12"/>
  <c r="D63" i="12"/>
  <c r="E63" i="12"/>
  <c r="F63" i="12"/>
  <c r="H63" i="12"/>
  <c r="I63" i="12"/>
  <c r="J63" i="12"/>
  <c r="M63" i="12"/>
  <c r="N63" i="12"/>
  <c r="P63" i="12"/>
  <c r="Q63" i="12"/>
  <c r="S63" i="12"/>
  <c r="T63" i="12"/>
  <c r="U63" i="12"/>
  <c r="V63" i="12"/>
  <c r="X63" i="12"/>
  <c r="Y63" i="12"/>
  <c r="Z63" i="12"/>
  <c r="AA63" i="12"/>
  <c r="AC63" i="12"/>
  <c r="AD63" i="12"/>
  <c r="AE63" i="12"/>
  <c r="AF63" i="12"/>
  <c r="AH63" i="12"/>
  <c r="A64" i="12"/>
  <c r="B64" i="12"/>
  <c r="C64" i="12"/>
  <c r="D64" i="12"/>
  <c r="E64" i="12"/>
  <c r="F64" i="12"/>
  <c r="H64" i="12"/>
  <c r="I64" i="12"/>
  <c r="J64" i="12"/>
  <c r="M64" i="12"/>
  <c r="N64" i="12"/>
  <c r="P64" i="12"/>
  <c r="Q64" i="12"/>
  <c r="S64" i="12"/>
  <c r="T64" i="12"/>
  <c r="U64" i="12"/>
  <c r="V64" i="12"/>
  <c r="X64" i="12"/>
  <c r="Y64" i="12"/>
  <c r="Z64" i="12"/>
  <c r="AA64" i="12"/>
  <c r="AC64" i="12"/>
  <c r="AD64" i="12"/>
  <c r="AE64" i="12"/>
  <c r="AF64" i="12"/>
  <c r="AH64" i="12"/>
  <c r="A65" i="12"/>
  <c r="B65" i="12"/>
  <c r="C65" i="12"/>
  <c r="D65" i="12"/>
  <c r="E65" i="12"/>
  <c r="F65" i="12"/>
  <c r="H65" i="12"/>
  <c r="I65" i="12"/>
  <c r="J65" i="12"/>
  <c r="K65" i="12"/>
  <c r="M65" i="12"/>
  <c r="N65" i="12"/>
  <c r="O65" i="12"/>
  <c r="P65" i="12"/>
  <c r="Q65" i="12"/>
  <c r="S65" i="12"/>
  <c r="T65" i="12"/>
  <c r="U65" i="12"/>
  <c r="V65" i="12"/>
  <c r="X65" i="12"/>
  <c r="Y65" i="12"/>
  <c r="Z65" i="12"/>
  <c r="AA65" i="12"/>
  <c r="AC65" i="12"/>
  <c r="AD65" i="12"/>
  <c r="AE65" i="12"/>
  <c r="AF65" i="12"/>
  <c r="AH65" i="12"/>
  <c r="A66" i="12"/>
  <c r="B66" i="12"/>
  <c r="C66" i="12"/>
  <c r="D66" i="12"/>
  <c r="E66" i="12"/>
  <c r="F66" i="12"/>
  <c r="H66" i="12"/>
  <c r="I66" i="12"/>
  <c r="J66" i="12"/>
  <c r="M66" i="12"/>
  <c r="N66" i="12"/>
  <c r="P66" i="12"/>
  <c r="Q66" i="12"/>
  <c r="S66" i="12"/>
  <c r="T66" i="12"/>
  <c r="U66" i="12"/>
  <c r="V66" i="12"/>
  <c r="X66" i="12"/>
  <c r="Y66" i="12"/>
  <c r="Z66" i="12"/>
  <c r="AA66" i="12"/>
  <c r="AC66" i="12"/>
  <c r="AD66" i="12"/>
  <c r="AE66" i="12"/>
  <c r="AF66" i="12"/>
  <c r="AH66" i="12"/>
  <c r="A67" i="12"/>
  <c r="B67" i="12"/>
  <c r="C67" i="12"/>
  <c r="D67" i="12"/>
  <c r="E67" i="12"/>
  <c r="F67" i="12"/>
  <c r="H67" i="12"/>
  <c r="I67" i="12"/>
  <c r="J67" i="12"/>
  <c r="M67" i="12"/>
  <c r="N67" i="12"/>
  <c r="P67" i="12"/>
  <c r="Q67" i="12"/>
  <c r="S67" i="12"/>
  <c r="T67" i="12"/>
  <c r="U67" i="12"/>
  <c r="V67" i="12"/>
  <c r="X67" i="12"/>
  <c r="Y67" i="12"/>
  <c r="Z67" i="12"/>
  <c r="AA67" i="12"/>
  <c r="AC67" i="12"/>
  <c r="AD67" i="12"/>
  <c r="AE67" i="12"/>
  <c r="AF67" i="12"/>
  <c r="AH67" i="12"/>
  <c r="A68" i="12"/>
  <c r="B68" i="12"/>
  <c r="C68" i="12"/>
  <c r="D68" i="12"/>
  <c r="E68" i="12"/>
  <c r="F68" i="12"/>
  <c r="H68" i="12"/>
  <c r="I68" i="12"/>
  <c r="J68" i="12"/>
  <c r="M68" i="12"/>
  <c r="N68" i="12"/>
  <c r="P68" i="12"/>
  <c r="Q68" i="12"/>
  <c r="S68" i="12"/>
  <c r="T68" i="12"/>
  <c r="U68" i="12"/>
  <c r="V68" i="12"/>
  <c r="X68" i="12"/>
  <c r="Y68" i="12"/>
  <c r="Z68" i="12"/>
  <c r="AA68" i="12"/>
  <c r="AC68" i="12"/>
  <c r="AD68" i="12"/>
  <c r="AE68" i="12"/>
  <c r="AF68" i="12"/>
  <c r="AH68" i="12"/>
  <c r="A69" i="12"/>
  <c r="B69" i="12"/>
  <c r="C69" i="12"/>
  <c r="D69" i="12"/>
  <c r="E69" i="12"/>
  <c r="F69" i="12"/>
  <c r="H69" i="12"/>
  <c r="I69" i="12"/>
  <c r="J69" i="12"/>
  <c r="M69" i="12"/>
  <c r="N69" i="12"/>
  <c r="P69" i="12"/>
  <c r="Q69" i="12"/>
  <c r="S69" i="12"/>
  <c r="T69" i="12"/>
  <c r="U69" i="12"/>
  <c r="V69" i="12"/>
  <c r="X69" i="12"/>
  <c r="Y69" i="12"/>
  <c r="Z69" i="12"/>
  <c r="AA69" i="12"/>
  <c r="AC69" i="12"/>
  <c r="AD69" i="12"/>
  <c r="AE69" i="12"/>
  <c r="AF69" i="12"/>
  <c r="AH69" i="12"/>
  <c r="A70" i="12"/>
  <c r="B70" i="12"/>
  <c r="C70" i="12"/>
  <c r="D70" i="12"/>
  <c r="E70" i="12"/>
  <c r="F70" i="12"/>
  <c r="H70" i="12"/>
  <c r="I70" i="12"/>
  <c r="J70" i="12"/>
  <c r="M70" i="12"/>
  <c r="N70" i="12"/>
  <c r="P70" i="12"/>
  <c r="Q70" i="12"/>
  <c r="S70" i="12"/>
  <c r="T70" i="12"/>
  <c r="U70" i="12"/>
  <c r="V70" i="12"/>
  <c r="X70" i="12"/>
  <c r="Y70" i="12"/>
  <c r="Z70" i="12"/>
  <c r="AA70" i="12"/>
  <c r="AC70" i="12"/>
  <c r="AD70" i="12"/>
  <c r="AE70" i="12"/>
  <c r="AF70" i="12"/>
  <c r="AH70" i="12"/>
  <c r="A71" i="12"/>
  <c r="B71" i="12"/>
  <c r="C71" i="12"/>
  <c r="D71" i="12"/>
  <c r="E71" i="12"/>
  <c r="F71" i="12"/>
  <c r="H71" i="12"/>
  <c r="I71" i="12"/>
  <c r="J71" i="12"/>
  <c r="M71" i="12"/>
  <c r="N71" i="12"/>
  <c r="P71" i="12"/>
  <c r="Q71" i="12"/>
  <c r="S71" i="12"/>
  <c r="T71" i="12"/>
  <c r="U71" i="12"/>
  <c r="V71" i="12"/>
  <c r="X71" i="12"/>
  <c r="Y71" i="12"/>
  <c r="Z71" i="12"/>
  <c r="AA71" i="12"/>
  <c r="AC71" i="12"/>
  <c r="AD71" i="12"/>
  <c r="AE71" i="12"/>
  <c r="AF71" i="12"/>
  <c r="AH71" i="12"/>
  <c r="A72" i="12"/>
  <c r="B72" i="12"/>
  <c r="C72" i="12"/>
  <c r="D72" i="12"/>
  <c r="E72" i="12"/>
  <c r="F72" i="12"/>
  <c r="H72" i="12"/>
  <c r="I72" i="12"/>
  <c r="J72" i="12"/>
  <c r="M72" i="12"/>
  <c r="N72" i="12"/>
  <c r="P72" i="12"/>
  <c r="Q72" i="12"/>
  <c r="S72" i="12"/>
  <c r="T72" i="12"/>
  <c r="U72" i="12"/>
  <c r="V72" i="12"/>
  <c r="X72" i="12"/>
  <c r="Y72" i="12"/>
  <c r="Z72" i="12"/>
  <c r="AA72" i="12"/>
  <c r="AC72" i="12"/>
  <c r="AD72" i="12"/>
  <c r="AE72" i="12"/>
  <c r="AF72" i="12"/>
  <c r="AH72" i="12"/>
  <c r="A73" i="12"/>
  <c r="B73" i="12"/>
  <c r="C73" i="12"/>
  <c r="D73" i="12"/>
  <c r="E73" i="12"/>
  <c r="F73" i="12"/>
  <c r="H73" i="12"/>
  <c r="I73" i="12"/>
  <c r="J73" i="12"/>
  <c r="M73" i="12"/>
  <c r="N73" i="12"/>
  <c r="P73" i="12"/>
  <c r="Q73" i="12"/>
  <c r="S73" i="12"/>
  <c r="T73" i="12"/>
  <c r="U73" i="12"/>
  <c r="V73" i="12"/>
  <c r="X73" i="12"/>
  <c r="Y73" i="12"/>
  <c r="Z73" i="12"/>
  <c r="AA73" i="12"/>
  <c r="AC73" i="12"/>
  <c r="AD73" i="12"/>
  <c r="AE73" i="12"/>
  <c r="AF73" i="12"/>
  <c r="AH73" i="12"/>
  <c r="A74" i="12"/>
  <c r="B74" i="12"/>
  <c r="C74" i="12"/>
  <c r="D74" i="12"/>
  <c r="E74" i="12"/>
  <c r="F74" i="12"/>
  <c r="H74" i="12"/>
  <c r="I74" i="12"/>
  <c r="J74" i="12"/>
  <c r="M74" i="12"/>
  <c r="N74" i="12"/>
  <c r="P74" i="12"/>
  <c r="Q74" i="12"/>
  <c r="S74" i="12"/>
  <c r="T74" i="12"/>
  <c r="U74" i="12"/>
  <c r="V74" i="12"/>
  <c r="X74" i="12"/>
  <c r="Y74" i="12"/>
  <c r="Z74" i="12"/>
  <c r="AA74" i="12"/>
  <c r="AC74" i="12"/>
  <c r="AD74" i="12"/>
  <c r="AE74" i="12"/>
  <c r="AF74" i="12"/>
  <c r="AH74" i="12"/>
  <c r="A75" i="12"/>
  <c r="B75" i="12"/>
  <c r="C75" i="12"/>
  <c r="D75" i="12"/>
  <c r="E75" i="12"/>
  <c r="F75" i="12"/>
  <c r="H75" i="12"/>
  <c r="I75" i="12"/>
  <c r="J75" i="12"/>
  <c r="M75" i="12"/>
  <c r="N75" i="12"/>
  <c r="P75" i="12"/>
  <c r="Q75" i="12"/>
  <c r="S75" i="12"/>
  <c r="T75" i="12"/>
  <c r="U75" i="12"/>
  <c r="V75" i="12"/>
  <c r="X75" i="12"/>
  <c r="Y75" i="12"/>
  <c r="Z75" i="12"/>
  <c r="AA75" i="12"/>
  <c r="AC75" i="12"/>
  <c r="AD75" i="12"/>
  <c r="AE75" i="12"/>
  <c r="AF75" i="12"/>
  <c r="AH75" i="12"/>
  <c r="A76" i="12"/>
  <c r="B76" i="12"/>
  <c r="C76" i="12"/>
  <c r="D76" i="12"/>
  <c r="E76" i="12"/>
  <c r="F76" i="12"/>
  <c r="H76" i="12"/>
  <c r="I76" i="12"/>
  <c r="J76" i="12"/>
  <c r="M76" i="12"/>
  <c r="N76" i="12"/>
  <c r="P76" i="12"/>
  <c r="Q76" i="12"/>
  <c r="S76" i="12"/>
  <c r="T76" i="12"/>
  <c r="U76" i="12"/>
  <c r="V76" i="12"/>
  <c r="X76" i="12"/>
  <c r="Y76" i="12"/>
  <c r="Z76" i="12"/>
  <c r="AA76" i="12"/>
  <c r="AC76" i="12"/>
  <c r="AD76" i="12"/>
  <c r="AE76" i="12"/>
  <c r="AF76" i="12"/>
  <c r="AH76" i="12"/>
  <c r="A77" i="12"/>
  <c r="B77" i="12"/>
  <c r="C77" i="12"/>
  <c r="D77" i="12"/>
  <c r="E77" i="12"/>
  <c r="F77" i="12"/>
  <c r="H77" i="12"/>
  <c r="I77" i="12"/>
  <c r="J77" i="12"/>
  <c r="K77" i="12"/>
  <c r="M77" i="12"/>
  <c r="N77" i="12"/>
  <c r="O77" i="12"/>
  <c r="P77" i="12"/>
  <c r="Q77" i="12"/>
  <c r="S77" i="12"/>
  <c r="T77" i="12"/>
  <c r="U77" i="12"/>
  <c r="V77" i="12"/>
  <c r="X77" i="12"/>
  <c r="Y77" i="12"/>
  <c r="Z77" i="12"/>
  <c r="AA77" i="12"/>
  <c r="AC77" i="12"/>
  <c r="AD77" i="12"/>
  <c r="AE77" i="12"/>
  <c r="AF77" i="12"/>
  <c r="AH77" i="12"/>
  <c r="A78" i="12"/>
  <c r="B78" i="12"/>
  <c r="C78" i="12"/>
  <c r="D78" i="12"/>
  <c r="E78" i="12"/>
  <c r="F78" i="12"/>
  <c r="H78" i="12"/>
  <c r="I78" i="12"/>
  <c r="J78" i="12"/>
  <c r="M78" i="12"/>
  <c r="N78" i="12"/>
  <c r="P78" i="12"/>
  <c r="Q78" i="12"/>
  <c r="S78" i="12"/>
  <c r="T78" i="12"/>
  <c r="U78" i="12"/>
  <c r="V78" i="12"/>
  <c r="X78" i="12"/>
  <c r="Y78" i="12"/>
  <c r="Z78" i="12"/>
  <c r="AA78" i="12"/>
  <c r="AC78" i="12"/>
  <c r="AD78" i="12"/>
  <c r="AE78" i="12"/>
  <c r="AF78" i="12"/>
  <c r="AH78" i="12"/>
  <c r="A79" i="12"/>
  <c r="B79" i="12"/>
  <c r="C79" i="12"/>
  <c r="D79" i="12"/>
  <c r="E79" i="12"/>
  <c r="F79" i="12"/>
  <c r="H79" i="12"/>
  <c r="I79" i="12"/>
  <c r="J79" i="12"/>
  <c r="M79" i="12"/>
  <c r="N79" i="12"/>
  <c r="P79" i="12"/>
  <c r="Q79" i="12"/>
  <c r="S79" i="12"/>
  <c r="T79" i="12"/>
  <c r="U79" i="12"/>
  <c r="V79" i="12"/>
  <c r="X79" i="12"/>
  <c r="Y79" i="12"/>
  <c r="Z79" i="12"/>
  <c r="AA79" i="12"/>
  <c r="AC79" i="12"/>
  <c r="AD79" i="12"/>
  <c r="AE79" i="12"/>
  <c r="AF79" i="12"/>
  <c r="AH79" i="12"/>
  <c r="A80" i="12"/>
  <c r="B80" i="12"/>
  <c r="C80" i="12"/>
  <c r="D80" i="12"/>
  <c r="E80" i="12"/>
  <c r="F80" i="12"/>
  <c r="H80" i="12"/>
  <c r="I80" i="12"/>
  <c r="J80" i="12"/>
  <c r="M80" i="12"/>
  <c r="N80" i="12"/>
  <c r="P80" i="12"/>
  <c r="Q80" i="12"/>
  <c r="S80" i="12"/>
  <c r="T80" i="12"/>
  <c r="U80" i="12"/>
  <c r="V80" i="12"/>
  <c r="X80" i="12"/>
  <c r="Y80" i="12"/>
  <c r="Z80" i="12"/>
  <c r="AA80" i="12"/>
  <c r="AC80" i="12"/>
  <c r="AD80" i="12"/>
  <c r="AE80" i="12"/>
  <c r="AF80" i="12"/>
  <c r="AH80" i="12"/>
  <c r="A81" i="12"/>
  <c r="B81" i="12"/>
  <c r="C81" i="12"/>
  <c r="D81" i="12"/>
  <c r="E81" i="12"/>
  <c r="F81" i="12"/>
  <c r="H81" i="12"/>
  <c r="I81" i="12"/>
  <c r="J81" i="12"/>
  <c r="M81" i="12"/>
  <c r="N81" i="12"/>
  <c r="P81" i="12"/>
  <c r="Q81" i="12"/>
  <c r="S81" i="12"/>
  <c r="T81" i="12"/>
  <c r="U81" i="12"/>
  <c r="V81" i="12"/>
  <c r="X81" i="12"/>
  <c r="Y81" i="12"/>
  <c r="Z81" i="12"/>
  <c r="AA81" i="12"/>
  <c r="AC81" i="12"/>
  <c r="AD81" i="12"/>
  <c r="AE81" i="12"/>
  <c r="AF81" i="12"/>
  <c r="AH81" i="12"/>
  <c r="A82" i="12"/>
  <c r="B82" i="12"/>
  <c r="C82" i="12"/>
  <c r="D82" i="12"/>
  <c r="E82" i="12"/>
  <c r="F82" i="12"/>
  <c r="H82" i="12"/>
  <c r="I82" i="12"/>
  <c r="J82" i="12"/>
  <c r="M82" i="12"/>
  <c r="N82" i="12"/>
  <c r="P82" i="12"/>
  <c r="Q82" i="12"/>
  <c r="S82" i="12"/>
  <c r="T82" i="12"/>
  <c r="U82" i="12"/>
  <c r="V82" i="12"/>
  <c r="X82" i="12"/>
  <c r="Y82" i="12"/>
  <c r="Z82" i="12"/>
  <c r="AA82" i="12"/>
  <c r="AC82" i="12"/>
  <c r="AD82" i="12"/>
  <c r="AE82" i="12"/>
  <c r="AF82" i="12"/>
  <c r="AH82" i="12"/>
  <c r="A83" i="12"/>
  <c r="B83" i="12"/>
  <c r="C83" i="12"/>
  <c r="D83" i="12"/>
  <c r="E83" i="12"/>
  <c r="F83" i="12"/>
  <c r="H83" i="12"/>
  <c r="I83" i="12"/>
  <c r="J83" i="12"/>
  <c r="M83" i="12"/>
  <c r="N83" i="12"/>
  <c r="P83" i="12"/>
  <c r="Q83" i="12"/>
  <c r="S83" i="12"/>
  <c r="T83" i="12"/>
  <c r="U83" i="12"/>
  <c r="V83" i="12"/>
  <c r="X83" i="12"/>
  <c r="Y83" i="12"/>
  <c r="Z83" i="12"/>
  <c r="AA83" i="12"/>
  <c r="AC83" i="12"/>
  <c r="AD83" i="12"/>
  <c r="AE83" i="12"/>
  <c r="AF83" i="12"/>
  <c r="AH83" i="12"/>
  <c r="A84" i="12"/>
  <c r="B84" i="12"/>
  <c r="C84" i="12"/>
  <c r="D84" i="12"/>
  <c r="E84" i="12"/>
  <c r="F84" i="12"/>
  <c r="H84" i="12"/>
  <c r="I84" i="12"/>
  <c r="J84" i="12"/>
  <c r="M84" i="12"/>
  <c r="N84" i="12"/>
  <c r="P84" i="12"/>
  <c r="Q84" i="12"/>
  <c r="S84" i="12"/>
  <c r="T84" i="12"/>
  <c r="U84" i="12"/>
  <c r="V84" i="12"/>
  <c r="X84" i="12"/>
  <c r="Y84" i="12"/>
  <c r="Z84" i="12"/>
  <c r="AA84" i="12"/>
  <c r="AC84" i="12"/>
  <c r="AD84" i="12"/>
  <c r="AE84" i="12"/>
  <c r="AF84" i="12"/>
  <c r="AH84" i="12"/>
  <c r="A85" i="12"/>
  <c r="B85" i="12"/>
  <c r="C85" i="12"/>
  <c r="D85" i="12"/>
  <c r="E85" i="12"/>
  <c r="F85" i="12"/>
  <c r="H85" i="12"/>
  <c r="I85" i="12"/>
  <c r="J85" i="12"/>
  <c r="M85" i="12"/>
  <c r="N85" i="12"/>
  <c r="P85" i="12"/>
  <c r="Q85" i="12"/>
  <c r="S85" i="12"/>
  <c r="T85" i="12"/>
  <c r="U85" i="12"/>
  <c r="V85" i="12"/>
  <c r="X85" i="12"/>
  <c r="Y85" i="12"/>
  <c r="Z85" i="12"/>
  <c r="AA85" i="12"/>
  <c r="AC85" i="12"/>
  <c r="AD85" i="12"/>
  <c r="AE85" i="12"/>
  <c r="AF85" i="12"/>
  <c r="AH85" i="12"/>
  <c r="A86" i="12"/>
  <c r="B86" i="12"/>
  <c r="C86" i="12"/>
  <c r="D86" i="12"/>
  <c r="E86" i="12"/>
  <c r="F86" i="12"/>
  <c r="H86" i="12"/>
  <c r="I86" i="12"/>
  <c r="J86" i="12"/>
  <c r="M86" i="12"/>
  <c r="N86" i="12"/>
  <c r="P86" i="12"/>
  <c r="Q86" i="12"/>
  <c r="S86" i="12"/>
  <c r="T86" i="12"/>
  <c r="U86" i="12"/>
  <c r="V86" i="12"/>
  <c r="X86" i="12"/>
  <c r="Y86" i="12"/>
  <c r="Z86" i="12"/>
  <c r="AA86" i="12"/>
  <c r="AC86" i="12"/>
  <c r="AD86" i="12"/>
  <c r="AE86" i="12"/>
  <c r="AF86" i="12"/>
  <c r="AH86" i="12"/>
  <c r="A87" i="12"/>
  <c r="B87" i="12"/>
  <c r="C87" i="12"/>
  <c r="D87" i="12"/>
  <c r="E87" i="12"/>
  <c r="F87" i="12"/>
  <c r="H87" i="12"/>
  <c r="I87" i="12"/>
  <c r="J87" i="12"/>
  <c r="M87" i="12"/>
  <c r="N87" i="12"/>
  <c r="P87" i="12"/>
  <c r="Q87" i="12"/>
  <c r="S87" i="12"/>
  <c r="T87" i="12"/>
  <c r="U87" i="12"/>
  <c r="V87" i="12"/>
  <c r="X87" i="12"/>
  <c r="Y87" i="12"/>
  <c r="Z87" i="12"/>
  <c r="AA87" i="12"/>
  <c r="AC87" i="12"/>
  <c r="AD87" i="12"/>
  <c r="AE87" i="12"/>
  <c r="AF87" i="12"/>
  <c r="AH87" i="12"/>
  <c r="A88" i="12"/>
  <c r="B88" i="12"/>
  <c r="C88" i="12"/>
  <c r="D88" i="12"/>
  <c r="E88" i="12"/>
  <c r="F88" i="12"/>
  <c r="H88" i="12"/>
  <c r="I88" i="12"/>
  <c r="J88" i="12"/>
  <c r="M88" i="12"/>
  <c r="N88" i="12"/>
  <c r="P88" i="12"/>
  <c r="Q88" i="12"/>
  <c r="S88" i="12"/>
  <c r="T88" i="12"/>
  <c r="U88" i="12"/>
  <c r="V88" i="12"/>
  <c r="X88" i="12"/>
  <c r="Y88" i="12"/>
  <c r="Z88" i="12"/>
  <c r="AA88" i="12"/>
  <c r="AC88" i="12"/>
  <c r="AD88" i="12"/>
  <c r="AE88" i="12"/>
  <c r="AF88" i="12"/>
  <c r="AH88" i="12"/>
  <c r="A89" i="12"/>
  <c r="B89" i="12"/>
  <c r="C89" i="12"/>
  <c r="D89" i="12"/>
  <c r="E89" i="12"/>
  <c r="F89" i="12"/>
  <c r="H89" i="12"/>
  <c r="I89" i="12"/>
  <c r="J89" i="12"/>
  <c r="K89" i="12"/>
  <c r="M89" i="12"/>
  <c r="N89" i="12"/>
  <c r="O89" i="12"/>
  <c r="P89" i="12"/>
  <c r="Q89" i="12"/>
  <c r="S89" i="12"/>
  <c r="T89" i="12"/>
  <c r="U89" i="12"/>
  <c r="V89" i="12"/>
  <c r="X89" i="12"/>
  <c r="Y89" i="12"/>
  <c r="Z89" i="12"/>
  <c r="AA89" i="12"/>
  <c r="AC89" i="12"/>
  <c r="AD89" i="12"/>
  <c r="AE89" i="12"/>
  <c r="AF89" i="12"/>
  <c r="AH89" i="12"/>
  <c r="A90" i="12"/>
  <c r="B90" i="12"/>
  <c r="C90" i="12"/>
  <c r="D90" i="12"/>
  <c r="E90" i="12"/>
  <c r="F90" i="12"/>
  <c r="H90" i="12"/>
  <c r="I90" i="12"/>
  <c r="J90" i="12"/>
  <c r="M90" i="12"/>
  <c r="N90" i="12"/>
  <c r="P90" i="12"/>
  <c r="Q90" i="12"/>
  <c r="S90" i="12"/>
  <c r="T90" i="12"/>
  <c r="U90" i="12"/>
  <c r="V90" i="12"/>
  <c r="X90" i="12"/>
  <c r="Y90" i="12"/>
  <c r="Z90" i="12"/>
  <c r="AA90" i="12"/>
  <c r="AC90" i="12"/>
  <c r="AD90" i="12"/>
  <c r="AE90" i="12"/>
  <c r="AF90" i="12"/>
  <c r="AH90" i="12"/>
  <c r="A91" i="12"/>
  <c r="B91" i="12"/>
  <c r="C91" i="12"/>
  <c r="D91" i="12"/>
  <c r="E91" i="12"/>
  <c r="F91" i="12"/>
  <c r="H91" i="12"/>
  <c r="I91" i="12"/>
  <c r="J91" i="12"/>
  <c r="M91" i="12"/>
  <c r="N91" i="12"/>
  <c r="P91" i="12"/>
  <c r="Q91" i="12"/>
  <c r="S91" i="12"/>
  <c r="T91" i="12"/>
  <c r="U91" i="12"/>
  <c r="V91" i="12"/>
  <c r="X91" i="12"/>
  <c r="Y91" i="12"/>
  <c r="Z91" i="12"/>
  <c r="AA91" i="12"/>
  <c r="AC91" i="12"/>
  <c r="AD91" i="12"/>
  <c r="AE91" i="12"/>
  <c r="AF91" i="12"/>
  <c r="AH91" i="12"/>
  <c r="A92" i="12"/>
  <c r="B92" i="12"/>
  <c r="C92" i="12"/>
  <c r="D92" i="12"/>
  <c r="E92" i="12"/>
  <c r="F92" i="12"/>
  <c r="H92" i="12"/>
  <c r="I92" i="12"/>
  <c r="J92" i="12"/>
  <c r="M92" i="12"/>
  <c r="N92" i="12"/>
  <c r="P92" i="12"/>
  <c r="Q92" i="12"/>
  <c r="S92" i="12"/>
  <c r="T92" i="12"/>
  <c r="U92" i="12"/>
  <c r="V92" i="12"/>
  <c r="X92" i="12"/>
  <c r="Y92" i="12"/>
  <c r="Z92" i="12"/>
  <c r="AA92" i="12"/>
  <c r="AC92" i="12"/>
  <c r="AD92" i="12"/>
  <c r="AE92" i="12"/>
  <c r="AF92" i="12"/>
  <c r="AH92" i="12"/>
  <c r="A93" i="12"/>
  <c r="B93" i="12"/>
  <c r="C93" i="12"/>
  <c r="D93" i="12"/>
  <c r="E93" i="12"/>
  <c r="F93" i="12"/>
  <c r="H93" i="12"/>
  <c r="I93" i="12"/>
  <c r="J93" i="12"/>
  <c r="M93" i="12"/>
  <c r="N93" i="12"/>
  <c r="P93" i="12"/>
  <c r="Q93" i="12"/>
  <c r="S93" i="12"/>
  <c r="T93" i="12"/>
  <c r="U93" i="12"/>
  <c r="V93" i="12"/>
  <c r="X93" i="12"/>
  <c r="Y93" i="12"/>
  <c r="Z93" i="12"/>
  <c r="AA93" i="12"/>
  <c r="AC93" i="12"/>
  <c r="AD93" i="12"/>
  <c r="AE93" i="12"/>
  <c r="AF93" i="12"/>
  <c r="AH93" i="12"/>
  <c r="A94" i="12"/>
  <c r="B94" i="12"/>
  <c r="C94" i="12"/>
  <c r="D94" i="12"/>
  <c r="E94" i="12"/>
  <c r="F94" i="12"/>
  <c r="H94" i="12"/>
  <c r="I94" i="12"/>
  <c r="J94" i="12"/>
  <c r="M94" i="12"/>
  <c r="N94" i="12"/>
  <c r="P94" i="12"/>
  <c r="Q94" i="12"/>
  <c r="S94" i="12"/>
  <c r="T94" i="12"/>
  <c r="U94" i="12"/>
  <c r="V94" i="12"/>
  <c r="X94" i="12"/>
  <c r="Y94" i="12"/>
  <c r="Z94" i="12"/>
  <c r="AA94" i="12"/>
  <c r="AC94" i="12"/>
  <c r="AD94" i="12"/>
  <c r="AE94" i="12"/>
  <c r="AF94" i="12"/>
  <c r="AH94" i="12"/>
  <c r="A95" i="12"/>
  <c r="B95" i="12"/>
  <c r="C95" i="12"/>
  <c r="D95" i="12"/>
  <c r="E95" i="12"/>
  <c r="F95" i="12"/>
  <c r="H95" i="12"/>
  <c r="I95" i="12"/>
  <c r="J95" i="12"/>
  <c r="M95" i="12"/>
  <c r="N95" i="12"/>
  <c r="P95" i="12"/>
  <c r="Q95" i="12"/>
  <c r="S95" i="12"/>
  <c r="T95" i="12"/>
  <c r="U95" i="12"/>
  <c r="V95" i="12"/>
  <c r="X95" i="12"/>
  <c r="Y95" i="12"/>
  <c r="Z95" i="12"/>
  <c r="AA95" i="12"/>
  <c r="AC95" i="12"/>
  <c r="AD95" i="12"/>
  <c r="AE95" i="12"/>
  <c r="AF95" i="12"/>
  <c r="AH95" i="12"/>
  <c r="A96" i="12"/>
  <c r="B96" i="12"/>
  <c r="C96" i="12"/>
  <c r="D96" i="12"/>
  <c r="E96" i="12"/>
  <c r="F96" i="12"/>
  <c r="H96" i="12"/>
  <c r="I96" i="12"/>
  <c r="J96" i="12"/>
  <c r="M96" i="12"/>
  <c r="N96" i="12"/>
  <c r="P96" i="12"/>
  <c r="Q96" i="12"/>
  <c r="S96" i="12"/>
  <c r="T96" i="12"/>
  <c r="U96" i="12"/>
  <c r="V96" i="12"/>
  <c r="X96" i="12"/>
  <c r="Y96" i="12"/>
  <c r="Z96" i="12"/>
  <c r="AA96" i="12"/>
  <c r="AC96" i="12"/>
  <c r="AD96" i="12"/>
  <c r="AE96" i="12"/>
  <c r="AF96" i="12"/>
  <c r="AH96" i="12"/>
  <c r="A97" i="12"/>
  <c r="B97" i="12"/>
  <c r="C97" i="12"/>
  <c r="D97" i="12"/>
  <c r="E97" i="12"/>
  <c r="F97" i="12"/>
  <c r="H97" i="12"/>
  <c r="I97" i="12"/>
  <c r="J97" i="12"/>
  <c r="M97" i="12"/>
  <c r="N97" i="12"/>
  <c r="P97" i="12"/>
  <c r="Q97" i="12"/>
  <c r="S97" i="12"/>
  <c r="T97" i="12"/>
  <c r="U97" i="12"/>
  <c r="V97" i="12"/>
  <c r="X97" i="12"/>
  <c r="Y97" i="12"/>
  <c r="Z97" i="12"/>
  <c r="AA97" i="12"/>
  <c r="AC97" i="12"/>
  <c r="AD97" i="12"/>
  <c r="AE97" i="12"/>
  <c r="AF97" i="12"/>
  <c r="AH97" i="12"/>
  <c r="A98" i="12"/>
  <c r="B98" i="12"/>
  <c r="C98" i="12"/>
  <c r="D98" i="12"/>
  <c r="E98" i="12"/>
  <c r="F98" i="12"/>
  <c r="H98" i="12"/>
  <c r="I98" i="12"/>
  <c r="J98" i="12"/>
  <c r="M98" i="12"/>
  <c r="N98" i="12"/>
  <c r="P98" i="12"/>
  <c r="Q98" i="12"/>
  <c r="S98" i="12"/>
  <c r="T98" i="12"/>
  <c r="U98" i="12"/>
  <c r="V98" i="12"/>
  <c r="X98" i="12"/>
  <c r="Y98" i="12"/>
  <c r="Z98" i="12"/>
  <c r="AA98" i="12"/>
  <c r="AC98" i="12"/>
  <c r="AD98" i="12"/>
  <c r="AE98" i="12"/>
  <c r="AF98" i="12"/>
  <c r="AH98" i="12"/>
  <c r="A99" i="12"/>
  <c r="B99" i="12"/>
  <c r="C99" i="12"/>
  <c r="D99" i="12"/>
  <c r="E99" i="12"/>
  <c r="F99" i="12"/>
  <c r="H99" i="12"/>
  <c r="I99" i="12"/>
  <c r="J99" i="12"/>
  <c r="M99" i="12"/>
  <c r="N99" i="12"/>
  <c r="P99" i="12"/>
  <c r="Q99" i="12"/>
  <c r="S99" i="12"/>
  <c r="T99" i="12"/>
  <c r="U99" i="12"/>
  <c r="V99" i="12"/>
  <c r="X99" i="12"/>
  <c r="Y99" i="12"/>
  <c r="Z99" i="12"/>
  <c r="AA99" i="12"/>
  <c r="AC99" i="12"/>
  <c r="AD99" i="12"/>
  <c r="AE99" i="12"/>
  <c r="AF99" i="12"/>
  <c r="AH99" i="12"/>
  <c r="A100" i="12"/>
  <c r="B100" i="12"/>
  <c r="C100" i="12"/>
  <c r="D100" i="12"/>
  <c r="E100" i="12"/>
  <c r="F100" i="12"/>
  <c r="H100" i="12"/>
  <c r="I100" i="12"/>
  <c r="J100" i="12"/>
  <c r="M100" i="12"/>
  <c r="N100" i="12"/>
  <c r="P100" i="12"/>
  <c r="Q100" i="12"/>
  <c r="S100" i="12"/>
  <c r="T100" i="12"/>
  <c r="U100" i="12"/>
  <c r="V100" i="12"/>
  <c r="X100" i="12"/>
  <c r="Y100" i="12"/>
  <c r="Z100" i="12"/>
  <c r="AA100" i="12"/>
  <c r="AC100" i="12"/>
  <c r="AD100" i="12"/>
  <c r="AE100" i="12"/>
  <c r="AF100" i="12"/>
  <c r="AH100" i="12"/>
  <c r="A101" i="12"/>
  <c r="B101" i="12"/>
  <c r="C101" i="12"/>
  <c r="D101" i="12"/>
  <c r="E101" i="12"/>
  <c r="F101" i="12"/>
  <c r="H101" i="12"/>
  <c r="I101" i="12"/>
  <c r="J101" i="12"/>
  <c r="K101" i="12"/>
  <c r="M101" i="12"/>
  <c r="N101" i="12"/>
  <c r="O101" i="12"/>
  <c r="P101" i="12"/>
  <c r="Q101" i="12"/>
  <c r="S101" i="12"/>
  <c r="T101" i="12"/>
  <c r="U101" i="12"/>
  <c r="V101" i="12"/>
  <c r="X101" i="12"/>
  <c r="Y101" i="12"/>
  <c r="Z101" i="12"/>
  <c r="AA101" i="12"/>
  <c r="AC101" i="12"/>
  <c r="AD101" i="12"/>
  <c r="AE101" i="12"/>
  <c r="AF101" i="12"/>
  <c r="AH101" i="12"/>
  <c r="A102" i="12"/>
  <c r="B102" i="12"/>
  <c r="C102" i="12"/>
  <c r="D102" i="12"/>
  <c r="E102" i="12"/>
  <c r="F102" i="12"/>
  <c r="H102" i="12"/>
  <c r="I102" i="12"/>
  <c r="J102" i="12"/>
  <c r="M102" i="12"/>
  <c r="N102" i="12"/>
  <c r="P102" i="12"/>
  <c r="Q102" i="12"/>
  <c r="S102" i="12"/>
  <c r="T102" i="12"/>
  <c r="U102" i="12"/>
  <c r="V102" i="12"/>
  <c r="X102" i="12"/>
  <c r="Y102" i="12"/>
  <c r="Z102" i="12"/>
  <c r="AA102" i="12"/>
  <c r="AC102" i="12"/>
  <c r="AD102" i="12"/>
  <c r="AE102" i="12"/>
  <c r="AF102" i="12"/>
  <c r="AH102" i="12"/>
  <c r="A103" i="12"/>
  <c r="B103" i="12"/>
  <c r="C103" i="12"/>
  <c r="D103" i="12"/>
  <c r="E103" i="12"/>
  <c r="F103" i="12"/>
  <c r="H103" i="12"/>
  <c r="I103" i="12"/>
  <c r="J103" i="12"/>
  <c r="M103" i="12"/>
  <c r="N103" i="12"/>
  <c r="P103" i="12"/>
  <c r="Q103" i="12"/>
  <c r="S103" i="12"/>
  <c r="T103" i="12"/>
  <c r="U103" i="12"/>
  <c r="V103" i="12"/>
  <c r="X103" i="12"/>
  <c r="Y103" i="12"/>
  <c r="Z103" i="12"/>
  <c r="AA103" i="12"/>
  <c r="AC103" i="12"/>
  <c r="AD103" i="12"/>
  <c r="AE103" i="12"/>
  <c r="AF103" i="12"/>
  <c r="AH103" i="12"/>
  <c r="A104" i="12"/>
  <c r="B104" i="12"/>
  <c r="C104" i="12"/>
  <c r="D104" i="12"/>
  <c r="E104" i="12"/>
  <c r="F104" i="12"/>
  <c r="H104" i="12"/>
  <c r="I104" i="12"/>
  <c r="J104" i="12"/>
  <c r="M104" i="12"/>
  <c r="N104" i="12"/>
  <c r="P104" i="12"/>
  <c r="Q104" i="12"/>
  <c r="S104" i="12"/>
  <c r="T104" i="12"/>
  <c r="U104" i="12"/>
  <c r="V104" i="12"/>
  <c r="X104" i="12"/>
  <c r="Y104" i="12"/>
  <c r="Z104" i="12"/>
  <c r="AA104" i="12"/>
  <c r="AC104" i="12"/>
  <c r="AD104" i="12"/>
  <c r="AE104" i="12"/>
  <c r="AF104" i="12"/>
  <c r="AH104" i="12"/>
  <c r="A105" i="12"/>
  <c r="B105" i="12"/>
  <c r="C105" i="12"/>
  <c r="D105" i="12"/>
  <c r="E105" i="12"/>
  <c r="F105" i="12"/>
  <c r="H105" i="12"/>
  <c r="I105" i="12"/>
  <c r="J105" i="12"/>
  <c r="M105" i="12"/>
  <c r="N105" i="12"/>
  <c r="P105" i="12"/>
  <c r="Q105" i="12"/>
  <c r="S105" i="12"/>
  <c r="T105" i="12"/>
  <c r="U105" i="12"/>
  <c r="V105" i="12"/>
  <c r="X105" i="12"/>
  <c r="Y105" i="12"/>
  <c r="Z105" i="12"/>
  <c r="AA105" i="12"/>
  <c r="AC105" i="12"/>
  <c r="AD105" i="12"/>
  <c r="AE105" i="12"/>
  <c r="AF105" i="12"/>
  <c r="AH105" i="12"/>
  <c r="A106" i="12"/>
  <c r="B106" i="12"/>
  <c r="C106" i="12"/>
  <c r="D106" i="12"/>
  <c r="E106" i="12"/>
  <c r="F106" i="12"/>
  <c r="H106" i="12"/>
  <c r="I106" i="12"/>
  <c r="J106" i="12"/>
  <c r="M106" i="12"/>
  <c r="N106" i="12"/>
  <c r="P106" i="12"/>
  <c r="Q106" i="12"/>
  <c r="S106" i="12"/>
  <c r="T106" i="12"/>
  <c r="U106" i="12"/>
  <c r="V106" i="12"/>
  <c r="X106" i="12"/>
  <c r="Y106" i="12"/>
  <c r="Z106" i="12"/>
  <c r="AA106" i="12"/>
  <c r="AC106" i="12"/>
  <c r="AD106" i="12"/>
  <c r="AE106" i="12"/>
  <c r="AF106" i="12"/>
  <c r="AH106" i="12"/>
  <c r="A107" i="12"/>
  <c r="B107" i="12"/>
  <c r="C107" i="12"/>
  <c r="D107" i="12"/>
  <c r="E107" i="12"/>
  <c r="F107" i="12"/>
  <c r="H107" i="12"/>
  <c r="I107" i="12"/>
  <c r="J107" i="12"/>
  <c r="M107" i="12"/>
  <c r="N107" i="12"/>
  <c r="P107" i="12"/>
  <c r="Q107" i="12"/>
  <c r="S107" i="12"/>
  <c r="T107" i="12"/>
  <c r="U107" i="12"/>
  <c r="V107" i="12"/>
  <c r="X107" i="12"/>
  <c r="Y107" i="12"/>
  <c r="Z107" i="12"/>
  <c r="AA107" i="12"/>
  <c r="AC107" i="12"/>
  <c r="AD107" i="12"/>
  <c r="AE107" i="12"/>
  <c r="AF107" i="12"/>
  <c r="AH107" i="12"/>
  <c r="A108" i="12"/>
  <c r="B108" i="12"/>
  <c r="C108" i="12"/>
  <c r="D108" i="12"/>
  <c r="E108" i="12"/>
  <c r="F108" i="12"/>
  <c r="H108" i="12"/>
  <c r="I108" i="12"/>
  <c r="J108" i="12"/>
  <c r="M108" i="12"/>
  <c r="N108" i="12"/>
  <c r="P108" i="12"/>
  <c r="Q108" i="12"/>
  <c r="S108" i="12"/>
  <c r="T108" i="12"/>
  <c r="U108" i="12"/>
  <c r="V108" i="12"/>
  <c r="X108" i="12"/>
  <c r="Y108" i="12"/>
  <c r="Z108" i="12"/>
  <c r="AA108" i="12"/>
  <c r="AC108" i="12"/>
  <c r="AD108" i="12"/>
  <c r="AE108" i="12"/>
  <c r="AF108" i="12"/>
  <c r="AH108" i="12"/>
  <c r="A109" i="12"/>
  <c r="B109" i="12"/>
  <c r="C109" i="12"/>
  <c r="D109" i="12"/>
  <c r="E109" i="12"/>
  <c r="F109" i="12"/>
  <c r="H109" i="12"/>
  <c r="I109" i="12"/>
  <c r="J109" i="12"/>
  <c r="M109" i="12"/>
  <c r="N109" i="12"/>
  <c r="P109" i="12"/>
  <c r="Q109" i="12"/>
  <c r="S109" i="12"/>
  <c r="T109" i="12"/>
  <c r="U109" i="12"/>
  <c r="V109" i="12"/>
  <c r="X109" i="12"/>
  <c r="Y109" i="12"/>
  <c r="Z109" i="12"/>
  <c r="AA109" i="12"/>
  <c r="AC109" i="12"/>
  <c r="AD109" i="12"/>
  <c r="AE109" i="12"/>
  <c r="AF109" i="12"/>
  <c r="AH109" i="12"/>
  <c r="A110" i="12"/>
  <c r="B110" i="12"/>
  <c r="C110" i="12"/>
  <c r="D110" i="12"/>
  <c r="E110" i="12"/>
  <c r="F110" i="12"/>
  <c r="H110" i="12"/>
  <c r="I110" i="12"/>
  <c r="J110" i="12"/>
  <c r="M110" i="12"/>
  <c r="N110" i="12"/>
  <c r="P110" i="12"/>
  <c r="Q110" i="12"/>
  <c r="S110" i="12"/>
  <c r="T110" i="12"/>
  <c r="U110" i="12"/>
  <c r="V110" i="12"/>
  <c r="X110" i="12"/>
  <c r="Y110" i="12"/>
  <c r="Z110" i="12"/>
  <c r="AA110" i="12"/>
  <c r="AC110" i="12"/>
  <c r="AD110" i="12"/>
  <c r="AE110" i="12"/>
  <c r="AF110" i="12"/>
  <c r="AH110" i="12"/>
  <c r="A111" i="12"/>
  <c r="B111" i="12"/>
  <c r="C111" i="12"/>
  <c r="D111" i="12"/>
  <c r="E111" i="12"/>
  <c r="F111" i="12"/>
  <c r="H111" i="12"/>
  <c r="I111" i="12"/>
  <c r="J111" i="12"/>
  <c r="M111" i="12"/>
  <c r="N111" i="12"/>
  <c r="P111" i="12"/>
  <c r="Q111" i="12"/>
  <c r="S111" i="12"/>
  <c r="T111" i="12"/>
  <c r="U111" i="12"/>
  <c r="V111" i="12"/>
  <c r="X111" i="12"/>
  <c r="Y111" i="12"/>
  <c r="Z111" i="12"/>
  <c r="AA111" i="12"/>
  <c r="AC111" i="12"/>
  <c r="AD111" i="12"/>
  <c r="AE111" i="12"/>
  <c r="AF111" i="12"/>
  <c r="AH111" i="12"/>
  <c r="A112" i="12"/>
  <c r="B112" i="12"/>
  <c r="C112" i="12"/>
  <c r="D112" i="12"/>
  <c r="E112" i="12"/>
  <c r="F112" i="12"/>
  <c r="H112" i="12"/>
  <c r="I112" i="12"/>
  <c r="J112" i="12"/>
  <c r="M112" i="12"/>
  <c r="N112" i="12"/>
  <c r="P112" i="12"/>
  <c r="Q112" i="12"/>
  <c r="S112" i="12"/>
  <c r="T112" i="12"/>
  <c r="U112" i="12"/>
  <c r="V112" i="12"/>
  <c r="X112" i="12"/>
  <c r="Y112" i="12"/>
  <c r="Z112" i="12"/>
  <c r="AA112" i="12"/>
  <c r="AC112" i="12"/>
  <c r="AD112" i="12"/>
  <c r="AE112" i="12"/>
  <c r="AF112" i="12"/>
  <c r="AH112" i="12"/>
  <c r="A113" i="12"/>
  <c r="B113" i="12"/>
  <c r="C113" i="12"/>
  <c r="D113" i="12"/>
  <c r="E113" i="12"/>
  <c r="F113" i="12"/>
  <c r="H113" i="12"/>
  <c r="I113" i="12"/>
  <c r="J113" i="12"/>
  <c r="K113" i="12"/>
  <c r="M113" i="12"/>
  <c r="N113" i="12"/>
  <c r="O113" i="12"/>
  <c r="P113" i="12"/>
  <c r="Q113" i="12"/>
  <c r="S113" i="12"/>
  <c r="T113" i="12"/>
  <c r="U113" i="12"/>
  <c r="V113" i="12"/>
  <c r="X113" i="12"/>
  <c r="Y113" i="12"/>
  <c r="Z113" i="12"/>
  <c r="AA113" i="12"/>
  <c r="AC113" i="12"/>
  <c r="AD113" i="12"/>
  <c r="AE113" i="12"/>
  <c r="AF113" i="12"/>
  <c r="AH113" i="12"/>
  <c r="A114" i="12"/>
  <c r="B114" i="12"/>
  <c r="C114" i="12"/>
  <c r="D114" i="12"/>
  <c r="E114" i="12"/>
  <c r="F114" i="12"/>
  <c r="H114" i="12"/>
  <c r="I114" i="12"/>
  <c r="J114" i="12"/>
  <c r="M114" i="12"/>
  <c r="N114" i="12"/>
  <c r="P114" i="12"/>
  <c r="Q114" i="12"/>
  <c r="S114" i="12"/>
  <c r="T114" i="12"/>
  <c r="U114" i="12"/>
  <c r="V114" i="12"/>
  <c r="X114" i="12"/>
  <c r="Y114" i="12"/>
  <c r="Z114" i="12"/>
  <c r="AA114" i="12"/>
  <c r="AC114" i="12"/>
  <c r="AD114" i="12"/>
  <c r="AE114" i="12"/>
  <c r="AF114" i="12"/>
  <c r="AH114" i="12"/>
  <c r="A115" i="12"/>
  <c r="B115" i="12"/>
  <c r="C115" i="12"/>
  <c r="D115" i="12"/>
  <c r="E115" i="12"/>
  <c r="F115" i="12"/>
  <c r="H115" i="12"/>
  <c r="I115" i="12"/>
  <c r="J115" i="12"/>
  <c r="M115" i="12"/>
  <c r="N115" i="12"/>
  <c r="P115" i="12"/>
  <c r="Q115" i="12"/>
  <c r="S115" i="12"/>
  <c r="T115" i="12"/>
  <c r="U115" i="12"/>
  <c r="V115" i="12"/>
  <c r="X115" i="12"/>
  <c r="Y115" i="12"/>
  <c r="Z115" i="12"/>
  <c r="AA115" i="12"/>
  <c r="AC115" i="12"/>
  <c r="AD115" i="12"/>
  <c r="AE115" i="12"/>
  <c r="AF115" i="12"/>
  <c r="AH115" i="12"/>
  <c r="A116" i="12"/>
  <c r="B116" i="12"/>
  <c r="C116" i="12"/>
  <c r="D116" i="12"/>
  <c r="E116" i="12"/>
  <c r="F116" i="12"/>
  <c r="H116" i="12"/>
  <c r="I116" i="12"/>
  <c r="J116" i="12"/>
  <c r="M116" i="12"/>
  <c r="N116" i="12"/>
  <c r="P116" i="12"/>
  <c r="Q116" i="12"/>
  <c r="S116" i="12"/>
  <c r="T116" i="12"/>
  <c r="U116" i="12"/>
  <c r="V116" i="12"/>
  <c r="X116" i="12"/>
  <c r="Y116" i="12"/>
  <c r="Z116" i="12"/>
  <c r="AA116" i="12"/>
  <c r="AC116" i="12"/>
  <c r="AD116" i="12"/>
  <c r="AE116" i="12"/>
  <c r="AF116" i="12"/>
  <c r="AH116" i="12"/>
  <c r="A117" i="12"/>
  <c r="B117" i="12"/>
  <c r="C117" i="12"/>
  <c r="D117" i="12"/>
  <c r="E117" i="12"/>
  <c r="F117" i="12"/>
  <c r="H117" i="12"/>
  <c r="I117" i="12"/>
  <c r="J117" i="12"/>
  <c r="M117" i="12"/>
  <c r="N117" i="12"/>
  <c r="P117" i="12"/>
  <c r="Q117" i="12"/>
  <c r="S117" i="12"/>
  <c r="T117" i="12"/>
  <c r="U117" i="12"/>
  <c r="V117" i="12"/>
  <c r="X117" i="12"/>
  <c r="Y117" i="12"/>
  <c r="Z117" i="12"/>
  <c r="AA117" i="12"/>
  <c r="AC117" i="12"/>
  <c r="AD117" i="12"/>
  <c r="AE117" i="12"/>
  <c r="AF117" i="12"/>
  <c r="AH117" i="12"/>
  <c r="E3" i="7"/>
  <c r="F3" i="7"/>
  <c r="G3" i="7"/>
  <c r="H3" i="7"/>
  <c r="I3" i="7"/>
  <c r="K3" i="7"/>
  <c r="L3" i="7"/>
  <c r="M3" i="7"/>
  <c r="N3" i="7"/>
  <c r="O3" i="7"/>
  <c r="A5" i="7"/>
  <c r="E5" i="7"/>
  <c r="F5" i="7"/>
  <c r="G5" i="7"/>
  <c r="H5" i="7"/>
  <c r="I5" i="7"/>
  <c r="J5" i="7"/>
  <c r="K5" i="7"/>
  <c r="L5" i="7"/>
  <c r="M5" i="7"/>
  <c r="N5" i="7"/>
  <c r="O5" i="7"/>
  <c r="S5" i="7"/>
  <c r="T5" i="7"/>
  <c r="U5" i="7"/>
  <c r="V5" i="7"/>
  <c r="W5" i="7"/>
  <c r="X5" i="7"/>
  <c r="Y5" i="7"/>
  <c r="Z5" i="7"/>
  <c r="AA5" i="7"/>
  <c r="AB5" i="7"/>
  <c r="AC5" i="7"/>
  <c r="AE5" i="7"/>
  <c r="AG5" i="7"/>
  <c r="A6" i="7"/>
  <c r="E6" i="7"/>
  <c r="F6" i="7"/>
  <c r="G6" i="7"/>
  <c r="H6" i="7"/>
  <c r="I6" i="7"/>
  <c r="J6" i="7"/>
  <c r="K6" i="7"/>
  <c r="L6" i="7"/>
  <c r="M6" i="7"/>
  <c r="N6" i="7"/>
  <c r="O6" i="7"/>
  <c r="S6" i="7"/>
  <c r="T6" i="7"/>
  <c r="U6" i="7"/>
  <c r="V6" i="7"/>
  <c r="W6" i="7"/>
  <c r="X6" i="7"/>
  <c r="Y6" i="7"/>
  <c r="Z6" i="7"/>
  <c r="AA6" i="7"/>
  <c r="AB6" i="7"/>
  <c r="AC6" i="7"/>
  <c r="AE6" i="7"/>
  <c r="AG6" i="7"/>
  <c r="A7" i="7"/>
  <c r="E7" i="7"/>
  <c r="F7" i="7"/>
  <c r="G7" i="7"/>
  <c r="H7" i="7"/>
  <c r="I7" i="7"/>
  <c r="J7" i="7"/>
  <c r="K7" i="7"/>
  <c r="L7" i="7"/>
  <c r="M7" i="7"/>
  <c r="N7" i="7"/>
  <c r="O7" i="7"/>
  <c r="S7" i="7"/>
  <c r="T7" i="7"/>
  <c r="U7" i="7"/>
  <c r="V7" i="7"/>
  <c r="W7" i="7"/>
  <c r="X7" i="7"/>
  <c r="Y7" i="7"/>
  <c r="Z7" i="7"/>
  <c r="AA7" i="7"/>
  <c r="AB7" i="7"/>
  <c r="AC7" i="7"/>
  <c r="AE7" i="7"/>
  <c r="AG7" i="7"/>
  <c r="A8" i="7"/>
  <c r="E8" i="7"/>
  <c r="F8" i="7"/>
  <c r="G8" i="7"/>
  <c r="H8" i="7"/>
  <c r="I8" i="7"/>
  <c r="J8" i="7"/>
  <c r="K8" i="7"/>
  <c r="L8" i="7"/>
  <c r="M8" i="7"/>
  <c r="N8" i="7"/>
  <c r="O8" i="7"/>
  <c r="S8" i="7"/>
  <c r="T8" i="7"/>
  <c r="U8" i="7"/>
  <c r="V8" i="7"/>
  <c r="W8" i="7"/>
  <c r="X8" i="7"/>
  <c r="Y8" i="7"/>
  <c r="Z8" i="7"/>
  <c r="AA8" i="7"/>
  <c r="AB8" i="7"/>
  <c r="AC8" i="7"/>
  <c r="AE8" i="7"/>
  <c r="AG8" i="7"/>
  <c r="A9" i="7"/>
  <c r="E9" i="7"/>
  <c r="F9" i="7"/>
  <c r="G9" i="7"/>
  <c r="H9" i="7"/>
  <c r="I9" i="7"/>
  <c r="J9" i="7"/>
  <c r="K9" i="7"/>
  <c r="L9" i="7"/>
  <c r="M9" i="7"/>
  <c r="N9" i="7"/>
  <c r="O9" i="7"/>
  <c r="S9" i="7"/>
  <c r="T9" i="7"/>
  <c r="U9" i="7"/>
  <c r="V9" i="7"/>
  <c r="W9" i="7"/>
  <c r="X9" i="7"/>
  <c r="Y9" i="7"/>
  <c r="Z9" i="7"/>
  <c r="AA9" i="7"/>
  <c r="AB9" i="7"/>
  <c r="AC9" i="7"/>
  <c r="AE9" i="7"/>
  <c r="AG9" i="7"/>
  <c r="A10" i="7"/>
  <c r="E10" i="7"/>
  <c r="F10" i="7"/>
  <c r="G10" i="7"/>
  <c r="H10" i="7"/>
  <c r="I10" i="7"/>
  <c r="J10" i="7"/>
  <c r="K10" i="7"/>
  <c r="L10" i="7"/>
  <c r="M10" i="7"/>
  <c r="N10" i="7"/>
  <c r="O10" i="7"/>
  <c r="S10" i="7"/>
  <c r="T10" i="7"/>
  <c r="U10" i="7"/>
  <c r="V10" i="7"/>
  <c r="W10" i="7"/>
  <c r="X10" i="7"/>
  <c r="Y10" i="7"/>
  <c r="Z10" i="7"/>
  <c r="AA10" i="7"/>
  <c r="AB10" i="7"/>
  <c r="AC10" i="7"/>
  <c r="AE10" i="7"/>
  <c r="AG10" i="7"/>
  <c r="A11" i="7"/>
  <c r="E11" i="7"/>
  <c r="F11" i="7"/>
  <c r="G11" i="7"/>
  <c r="H11" i="7"/>
  <c r="I11" i="7"/>
  <c r="J11" i="7"/>
  <c r="K11" i="7"/>
  <c r="L11" i="7"/>
  <c r="M11" i="7"/>
  <c r="N11" i="7"/>
  <c r="O11" i="7"/>
  <c r="S11" i="7"/>
  <c r="T11" i="7"/>
  <c r="U11" i="7"/>
  <c r="V11" i="7"/>
  <c r="W11" i="7"/>
  <c r="X11" i="7"/>
  <c r="Y11" i="7"/>
  <c r="Z11" i="7"/>
  <c r="AA11" i="7"/>
  <c r="AB11" i="7"/>
  <c r="AC11" i="7"/>
  <c r="AE11" i="7"/>
  <c r="AG11" i="7"/>
  <c r="A12" i="7"/>
  <c r="E12" i="7"/>
  <c r="F12" i="7"/>
  <c r="G12" i="7"/>
  <c r="H12" i="7"/>
  <c r="I12" i="7"/>
  <c r="J12" i="7"/>
  <c r="K12" i="7"/>
  <c r="L12" i="7"/>
  <c r="M12" i="7"/>
  <c r="N12" i="7"/>
  <c r="O12" i="7"/>
  <c r="S12" i="7"/>
  <c r="T12" i="7"/>
  <c r="U12" i="7"/>
  <c r="V12" i="7"/>
  <c r="W12" i="7"/>
  <c r="X12" i="7"/>
  <c r="Y12" i="7"/>
  <c r="Z12" i="7"/>
  <c r="AA12" i="7"/>
  <c r="AB12" i="7"/>
  <c r="AC12" i="7"/>
  <c r="AE12" i="7"/>
  <c r="AG12" i="7"/>
  <c r="A13" i="7"/>
  <c r="E13" i="7"/>
  <c r="F13" i="7"/>
  <c r="G13" i="7"/>
  <c r="H13" i="7"/>
  <c r="I13" i="7"/>
  <c r="J13" i="7"/>
  <c r="K13" i="7"/>
  <c r="L13" i="7"/>
  <c r="M13" i="7"/>
  <c r="N13" i="7"/>
  <c r="O13" i="7"/>
  <c r="S13" i="7"/>
  <c r="T13" i="7"/>
  <c r="U13" i="7"/>
  <c r="V13" i="7"/>
  <c r="W13" i="7"/>
  <c r="X13" i="7"/>
  <c r="Y13" i="7"/>
  <c r="Z13" i="7"/>
  <c r="AA13" i="7"/>
  <c r="AB13" i="7"/>
  <c r="AC13" i="7"/>
  <c r="AE13" i="7"/>
  <c r="AG13" i="7"/>
  <c r="A14" i="7"/>
  <c r="E14" i="7"/>
  <c r="F14" i="7"/>
  <c r="G14" i="7"/>
  <c r="H14" i="7"/>
  <c r="I14" i="7"/>
  <c r="J14" i="7"/>
  <c r="K14" i="7"/>
  <c r="L14" i="7"/>
  <c r="M14" i="7"/>
  <c r="N14" i="7"/>
  <c r="O14" i="7"/>
  <c r="S14" i="7"/>
  <c r="T14" i="7"/>
  <c r="U14" i="7"/>
  <c r="V14" i="7"/>
  <c r="W14" i="7"/>
  <c r="X14" i="7"/>
  <c r="Y14" i="7"/>
  <c r="Z14" i="7"/>
  <c r="AA14" i="7"/>
  <c r="AB14" i="7"/>
  <c r="AC14" i="7"/>
  <c r="AE14" i="7"/>
  <c r="AG14" i="7"/>
  <c r="A15" i="7"/>
  <c r="E15" i="7"/>
  <c r="F15" i="7"/>
  <c r="G15" i="7"/>
  <c r="H15" i="7"/>
  <c r="I15" i="7"/>
  <c r="J15" i="7"/>
  <c r="K15" i="7"/>
  <c r="L15" i="7"/>
  <c r="M15" i="7"/>
  <c r="N15" i="7"/>
  <c r="O15" i="7"/>
  <c r="S15" i="7"/>
  <c r="T15" i="7"/>
  <c r="U15" i="7"/>
  <c r="V15" i="7"/>
  <c r="W15" i="7"/>
  <c r="X15" i="7"/>
  <c r="Y15" i="7"/>
  <c r="Z15" i="7"/>
  <c r="AA15" i="7"/>
  <c r="AB15" i="7"/>
  <c r="AC15" i="7"/>
  <c r="AE15" i="7"/>
  <c r="AG15" i="7"/>
  <c r="A16" i="7"/>
  <c r="E16" i="7"/>
  <c r="F16" i="7"/>
  <c r="G16" i="7"/>
  <c r="H16" i="7"/>
  <c r="I16" i="7"/>
  <c r="J16" i="7"/>
  <c r="K16" i="7"/>
  <c r="L16" i="7"/>
  <c r="M16" i="7"/>
  <c r="N16" i="7"/>
  <c r="O16" i="7"/>
  <c r="S16" i="7"/>
  <c r="T16" i="7"/>
  <c r="U16" i="7"/>
  <c r="V16" i="7"/>
  <c r="W16" i="7"/>
  <c r="X16" i="7"/>
  <c r="Y16" i="7"/>
  <c r="Z16" i="7"/>
  <c r="AA16" i="7"/>
  <c r="AB16" i="7"/>
  <c r="AC16" i="7"/>
  <c r="AE16" i="7"/>
  <c r="AG16" i="7"/>
  <c r="A17" i="7"/>
  <c r="E17" i="7"/>
  <c r="F17" i="7"/>
  <c r="G17" i="7"/>
  <c r="H17" i="7"/>
  <c r="I17" i="7"/>
  <c r="J17" i="7"/>
  <c r="K17" i="7"/>
  <c r="L17" i="7"/>
  <c r="M17" i="7"/>
  <c r="N17" i="7"/>
  <c r="O17" i="7"/>
  <c r="S17" i="7"/>
  <c r="T17" i="7"/>
  <c r="U17" i="7"/>
  <c r="V17" i="7"/>
  <c r="W17" i="7"/>
  <c r="X17" i="7"/>
  <c r="Y17" i="7"/>
  <c r="Z17" i="7"/>
  <c r="AA17" i="7"/>
  <c r="AB17" i="7"/>
  <c r="AC17" i="7"/>
  <c r="AE17" i="7"/>
  <c r="AG17" i="7"/>
  <c r="A18" i="7"/>
  <c r="E18" i="7"/>
  <c r="F18" i="7"/>
  <c r="G18" i="7"/>
  <c r="H18" i="7"/>
  <c r="I18" i="7"/>
  <c r="J18" i="7"/>
  <c r="K18" i="7"/>
  <c r="L18" i="7"/>
  <c r="M18" i="7"/>
  <c r="N18" i="7"/>
  <c r="O18" i="7"/>
  <c r="S18" i="7"/>
  <c r="T18" i="7"/>
  <c r="U18" i="7"/>
  <c r="V18" i="7"/>
  <c r="W18" i="7"/>
  <c r="X18" i="7"/>
  <c r="Y18" i="7"/>
  <c r="Z18" i="7"/>
  <c r="AA18" i="7"/>
  <c r="AB18" i="7"/>
  <c r="AC18" i="7"/>
  <c r="AE18" i="7"/>
  <c r="AG18" i="7"/>
  <c r="A19" i="7"/>
  <c r="E19" i="7"/>
  <c r="F19" i="7"/>
  <c r="G19" i="7"/>
  <c r="H19" i="7"/>
  <c r="I19" i="7"/>
  <c r="J19" i="7"/>
  <c r="K19" i="7"/>
  <c r="L19" i="7"/>
  <c r="M19" i="7"/>
  <c r="N19" i="7"/>
  <c r="O19" i="7"/>
  <c r="S19" i="7"/>
  <c r="T19" i="7"/>
  <c r="U19" i="7"/>
  <c r="V19" i="7"/>
  <c r="W19" i="7"/>
  <c r="X19" i="7"/>
  <c r="Y19" i="7"/>
  <c r="Z19" i="7"/>
  <c r="AA19" i="7"/>
  <c r="AB19" i="7"/>
  <c r="AC19" i="7"/>
  <c r="AE19" i="7"/>
  <c r="AG19" i="7"/>
  <c r="A20" i="7"/>
  <c r="E20" i="7"/>
  <c r="F20" i="7"/>
  <c r="G20" i="7"/>
  <c r="H20" i="7"/>
  <c r="I20" i="7"/>
  <c r="J20" i="7"/>
  <c r="K20" i="7"/>
  <c r="L20" i="7"/>
  <c r="M20" i="7"/>
  <c r="N20" i="7"/>
  <c r="O20" i="7"/>
  <c r="S20" i="7"/>
  <c r="T20" i="7"/>
  <c r="U20" i="7"/>
  <c r="V20" i="7"/>
  <c r="W20" i="7"/>
  <c r="X20" i="7"/>
  <c r="Y20" i="7"/>
  <c r="Z20" i="7"/>
  <c r="AA20" i="7"/>
  <c r="AB20" i="7"/>
  <c r="AC20" i="7"/>
  <c r="AE20" i="7"/>
  <c r="AG20" i="7"/>
  <c r="A21" i="7"/>
  <c r="E21" i="7"/>
  <c r="F21" i="7"/>
  <c r="G21" i="7"/>
  <c r="H21" i="7"/>
  <c r="I21" i="7"/>
  <c r="J21" i="7"/>
  <c r="K21" i="7"/>
  <c r="L21" i="7"/>
  <c r="M21" i="7"/>
  <c r="N21" i="7"/>
  <c r="O21" i="7"/>
  <c r="S21" i="7"/>
  <c r="T21" i="7"/>
  <c r="U21" i="7"/>
  <c r="V21" i="7"/>
  <c r="W21" i="7"/>
  <c r="X21" i="7"/>
  <c r="Y21" i="7"/>
  <c r="Z21" i="7"/>
  <c r="AA21" i="7"/>
  <c r="AB21" i="7"/>
  <c r="AC21" i="7"/>
  <c r="AE21" i="7"/>
  <c r="AG21" i="7"/>
  <c r="A22" i="7"/>
  <c r="E22" i="7"/>
  <c r="F22" i="7"/>
  <c r="G22" i="7"/>
  <c r="H22" i="7"/>
  <c r="I22" i="7"/>
  <c r="J22" i="7"/>
  <c r="K22" i="7"/>
  <c r="L22" i="7"/>
  <c r="M22" i="7"/>
  <c r="N22" i="7"/>
  <c r="O22" i="7"/>
  <c r="S22" i="7"/>
  <c r="T22" i="7"/>
  <c r="U22" i="7"/>
  <c r="V22" i="7"/>
  <c r="W22" i="7"/>
  <c r="X22" i="7"/>
  <c r="Y22" i="7"/>
  <c r="Z22" i="7"/>
  <c r="AA22" i="7"/>
  <c r="AB22" i="7"/>
  <c r="AC22" i="7"/>
  <c r="AE22" i="7"/>
  <c r="AG22" i="7"/>
  <c r="A23" i="7"/>
  <c r="E23" i="7"/>
  <c r="F23" i="7"/>
  <c r="G23" i="7"/>
  <c r="H23" i="7"/>
  <c r="I23" i="7"/>
  <c r="J23" i="7"/>
  <c r="K23" i="7"/>
  <c r="L23" i="7"/>
  <c r="M23" i="7"/>
  <c r="N23" i="7"/>
  <c r="O23" i="7"/>
  <c r="S23" i="7"/>
  <c r="T23" i="7"/>
  <c r="U23" i="7"/>
  <c r="V23" i="7"/>
  <c r="W23" i="7"/>
  <c r="X23" i="7"/>
  <c r="Y23" i="7"/>
  <c r="Z23" i="7"/>
  <c r="AA23" i="7"/>
  <c r="AB23" i="7"/>
  <c r="AC23" i="7"/>
  <c r="AE23" i="7"/>
  <c r="AG23" i="7"/>
  <c r="A24" i="7"/>
  <c r="E24" i="7"/>
  <c r="F24" i="7"/>
  <c r="G24" i="7"/>
  <c r="H24" i="7"/>
  <c r="I24" i="7"/>
  <c r="J24" i="7"/>
  <c r="K24" i="7"/>
  <c r="L24" i="7"/>
  <c r="M24" i="7"/>
  <c r="N24" i="7"/>
  <c r="O24" i="7"/>
  <c r="S24" i="7"/>
  <c r="T24" i="7"/>
  <c r="U24" i="7"/>
  <c r="V24" i="7"/>
  <c r="W24" i="7"/>
  <c r="X24" i="7"/>
  <c r="Y24" i="7"/>
  <c r="Z24" i="7"/>
  <c r="AA24" i="7"/>
  <c r="AB24" i="7"/>
  <c r="AC24" i="7"/>
  <c r="AE24" i="7"/>
  <c r="AG24" i="7"/>
  <c r="A25" i="7"/>
  <c r="E25" i="7"/>
  <c r="F25" i="7"/>
  <c r="G25" i="7"/>
  <c r="H25" i="7"/>
  <c r="I25" i="7"/>
  <c r="J25" i="7"/>
  <c r="K25" i="7"/>
  <c r="L25" i="7"/>
  <c r="M25" i="7"/>
  <c r="N25" i="7"/>
  <c r="O25" i="7"/>
  <c r="S25" i="7"/>
  <c r="T25" i="7"/>
  <c r="U25" i="7"/>
  <c r="V25" i="7"/>
  <c r="W25" i="7"/>
  <c r="X25" i="7"/>
  <c r="Y25" i="7"/>
  <c r="Z25" i="7"/>
  <c r="AA25" i="7"/>
  <c r="AB25" i="7"/>
  <c r="AC25" i="7"/>
  <c r="AE25" i="7"/>
  <c r="AG25" i="7"/>
  <c r="A26" i="7"/>
  <c r="E26" i="7"/>
  <c r="F26" i="7"/>
  <c r="G26" i="7"/>
  <c r="H26" i="7"/>
  <c r="I26" i="7"/>
  <c r="J26" i="7"/>
  <c r="K26" i="7"/>
  <c r="L26" i="7"/>
  <c r="M26" i="7"/>
  <c r="N26" i="7"/>
  <c r="O26" i="7"/>
  <c r="S26" i="7"/>
  <c r="T26" i="7"/>
  <c r="U26" i="7"/>
  <c r="V26" i="7"/>
  <c r="W26" i="7"/>
  <c r="X26" i="7"/>
  <c r="Y26" i="7"/>
  <c r="Z26" i="7"/>
  <c r="AA26" i="7"/>
  <c r="AB26" i="7"/>
  <c r="AC26" i="7"/>
  <c r="AE26" i="7"/>
  <c r="AG26" i="7"/>
  <c r="A27" i="7"/>
  <c r="E27" i="7"/>
  <c r="F27" i="7"/>
  <c r="G27" i="7"/>
  <c r="H27" i="7"/>
  <c r="I27" i="7"/>
  <c r="J27" i="7"/>
  <c r="K27" i="7"/>
  <c r="L27" i="7"/>
  <c r="M27" i="7"/>
  <c r="N27" i="7"/>
  <c r="O27" i="7"/>
  <c r="S27" i="7"/>
  <c r="T27" i="7"/>
  <c r="U27" i="7"/>
  <c r="V27" i="7"/>
  <c r="W27" i="7"/>
  <c r="X27" i="7"/>
  <c r="Y27" i="7"/>
  <c r="Z27" i="7"/>
  <c r="AA27" i="7"/>
  <c r="AB27" i="7"/>
  <c r="AC27" i="7"/>
  <c r="AE27" i="7"/>
  <c r="AG27" i="7"/>
  <c r="A28" i="7"/>
  <c r="E28" i="7"/>
  <c r="F28" i="7"/>
  <c r="G28" i="7"/>
  <c r="H28" i="7"/>
  <c r="I28" i="7"/>
  <c r="J28" i="7"/>
  <c r="K28" i="7"/>
  <c r="L28" i="7"/>
  <c r="M28" i="7"/>
  <c r="N28" i="7"/>
  <c r="O28" i="7"/>
  <c r="S28" i="7"/>
  <c r="T28" i="7"/>
  <c r="U28" i="7"/>
  <c r="V28" i="7"/>
  <c r="W28" i="7"/>
  <c r="X28" i="7"/>
  <c r="Y28" i="7"/>
  <c r="Z28" i="7"/>
  <c r="AA28" i="7"/>
  <c r="AB28" i="7"/>
  <c r="AC28" i="7"/>
  <c r="AE28" i="7"/>
  <c r="AG28" i="7"/>
  <c r="A29" i="7"/>
  <c r="E29" i="7"/>
  <c r="F29" i="7"/>
  <c r="G29" i="7"/>
  <c r="H29" i="7"/>
  <c r="I29" i="7"/>
  <c r="J29" i="7"/>
  <c r="K29" i="7"/>
  <c r="L29" i="7"/>
  <c r="M29" i="7"/>
  <c r="N29" i="7"/>
  <c r="O29" i="7"/>
  <c r="S29" i="7"/>
  <c r="T29" i="7"/>
  <c r="U29" i="7"/>
  <c r="V29" i="7"/>
  <c r="W29" i="7"/>
  <c r="X29" i="7"/>
  <c r="Y29" i="7"/>
  <c r="Z29" i="7"/>
  <c r="AA29" i="7"/>
  <c r="AB29" i="7"/>
  <c r="AC29" i="7"/>
  <c r="AE29" i="7"/>
  <c r="AG29" i="7"/>
  <c r="A30" i="7"/>
  <c r="E30" i="7"/>
  <c r="F30" i="7"/>
  <c r="G30" i="7"/>
  <c r="H30" i="7"/>
  <c r="I30" i="7"/>
  <c r="J30" i="7"/>
  <c r="K30" i="7"/>
  <c r="L30" i="7"/>
  <c r="M30" i="7"/>
  <c r="N30" i="7"/>
  <c r="O30" i="7"/>
  <c r="S30" i="7"/>
  <c r="T30" i="7"/>
  <c r="U30" i="7"/>
  <c r="V30" i="7"/>
  <c r="W30" i="7"/>
  <c r="X30" i="7"/>
  <c r="Y30" i="7"/>
  <c r="Z30" i="7"/>
  <c r="AA30" i="7"/>
  <c r="AB30" i="7"/>
  <c r="AC30" i="7"/>
  <c r="AE30" i="7"/>
  <c r="AG30" i="7"/>
  <c r="A31" i="7"/>
  <c r="E31" i="7"/>
  <c r="F31" i="7"/>
  <c r="G31" i="7"/>
  <c r="H31" i="7"/>
  <c r="I31" i="7"/>
  <c r="J31" i="7"/>
  <c r="K31" i="7"/>
  <c r="L31" i="7"/>
  <c r="M31" i="7"/>
  <c r="N31" i="7"/>
  <c r="O31" i="7"/>
  <c r="S31" i="7"/>
  <c r="T31" i="7"/>
  <c r="U31" i="7"/>
  <c r="V31" i="7"/>
  <c r="W31" i="7"/>
  <c r="X31" i="7"/>
  <c r="Y31" i="7"/>
  <c r="Z31" i="7"/>
  <c r="AA31" i="7"/>
  <c r="AB31" i="7"/>
  <c r="AC31" i="7"/>
  <c r="AE31" i="7"/>
  <c r="AG31" i="7"/>
  <c r="A32" i="7"/>
  <c r="E32" i="7"/>
  <c r="F32" i="7"/>
  <c r="G32" i="7"/>
  <c r="H32" i="7"/>
  <c r="I32" i="7"/>
  <c r="J32" i="7"/>
  <c r="K32" i="7"/>
  <c r="L32" i="7"/>
  <c r="M32" i="7"/>
  <c r="N32" i="7"/>
  <c r="O32" i="7"/>
  <c r="S32" i="7"/>
  <c r="T32" i="7"/>
  <c r="U32" i="7"/>
  <c r="V32" i="7"/>
  <c r="W32" i="7"/>
  <c r="X32" i="7"/>
  <c r="Y32" i="7"/>
  <c r="Z32" i="7"/>
  <c r="AA32" i="7"/>
  <c r="AB32" i="7"/>
  <c r="AC32" i="7"/>
  <c r="AE32" i="7"/>
  <c r="AG32" i="7"/>
  <c r="A33" i="7"/>
  <c r="E33" i="7"/>
  <c r="F33" i="7"/>
  <c r="G33" i="7"/>
  <c r="H33" i="7"/>
  <c r="I33" i="7"/>
  <c r="J33" i="7"/>
  <c r="K33" i="7"/>
  <c r="L33" i="7"/>
  <c r="M33" i="7"/>
  <c r="N33" i="7"/>
  <c r="O33" i="7"/>
  <c r="S33" i="7"/>
  <c r="T33" i="7"/>
  <c r="U33" i="7"/>
  <c r="V33" i="7"/>
  <c r="W33" i="7"/>
  <c r="X33" i="7"/>
  <c r="Y33" i="7"/>
  <c r="Z33" i="7"/>
  <c r="AA33" i="7"/>
  <c r="AB33" i="7"/>
  <c r="AC33" i="7"/>
  <c r="AE33" i="7"/>
  <c r="AG33" i="7"/>
  <c r="A34" i="7"/>
  <c r="E34" i="7"/>
  <c r="F34" i="7"/>
  <c r="G34" i="7"/>
  <c r="H34" i="7"/>
  <c r="I34" i="7"/>
  <c r="J34" i="7"/>
  <c r="K34" i="7"/>
  <c r="L34" i="7"/>
  <c r="M34" i="7"/>
  <c r="N34" i="7"/>
  <c r="O34" i="7"/>
  <c r="S34" i="7"/>
  <c r="T34" i="7"/>
  <c r="U34" i="7"/>
  <c r="V34" i="7"/>
  <c r="W34" i="7"/>
  <c r="X34" i="7"/>
  <c r="Y34" i="7"/>
  <c r="Z34" i="7"/>
  <c r="AA34" i="7"/>
  <c r="AB34" i="7"/>
  <c r="AC34" i="7"/>
  <c r="AE34" i="7"/>
  <c r="AG34" i="7"/>
  <c r="A35" i="7"/>
  <c r="E35" i="7"/>
  <c r="F35" i="7"/>
  <c r="G35" i="7"/>
  <c r="H35" i="7"/>
  <c r="I35" i="7"/>
  <c r="J35" i="7"/>
  <c r="K35" i="7"/>
  <c r="L35" i="7"/>
  <c r="M35" i="7"/>
  <c r="N35" i="7"/>
  <c r="O35" i="7"/>
  <c r="S35" i="7"/>
  <c r="T35" i="7"/>
  <c r="U35" i="7"/>
  <c r="V35" i="7"/>
  <c r="W35" i="7"/>
  <c r="X35" i="7"/>
  <c r="Y35" i="7"/>
  <c r="Z35" i="7"/>
  <c r="AA35" i="7"/>
  <c r="AB35" i="7"/>
  <c r="AC35" i="7"/>
  <c r="AE35" i="7"/>
  <c r="AG35" i="7"/>
  <c r="A36" i="7"/>
  <c r="E36" i="7"/>
  <c r="F36" i="7"/>
  <c r="G36" i="7"/>
  <c r="H36" i="7"/>
  <c r="I36" i="7"/>
  <c r="J36" i="7"/>
  <c r="K36" i="7"/>
  <c r="L36" i="7"/>
  <c r="M36" i="7"/>
  <c r="N36" i="7"/>
  <c r="O36" i="7"/>
  <c r="S36" i="7"/>
  <c r="T36" i="7"/>
  <c r="U36" i="7"/>
  <c r="V36" i="7"/>
  <c r="W36" i="7"/>
  <c r="X36" i="7"/>
  <c r="Y36" i="7"/>
  <c r="Z36" i="7"/>
  <c r="AA36" i="7"/>
  <c r="AB36" i="7"/>
  <c r="AC36" i="7"/>
  <c r="AE36" i="7"/>
  <c r="AG36" i="7"/>
  <c r="A37" i="7"/>
  <c r="E37" i="7"/>
  <c r="F37" i="7"/>
  <c r="G37" i="7"/>
  <c r="H37" i="7"/>
  <c r="I37" i="7"/>
  <c r="J37" i="7"/>
  <c r="K37" i="7"/>
  <c r="L37" i="7"/>
  <c r="M37" i="7"/>
  <c r="N37" i="7"/>
  <c r="O37" i="7"/>
  <c r="S37" i="7"/>
  <c r="T37" i="7"/>
  <c r="U37" i="7"/>
  <c r="V37" i="7"/>
  <c r="W37" i="7"/>
  <c r="X37" i="7"/>
  <c r="Y37" i="7"/>
  <c r="Z37" i="7"/>
  <c r="AA37" i="7"/>
  <c r="AB37" i="7"/>
  <c r="AC37" i="7"/>
  <c r="AE37" i="7"/>
  <c r="AG37" i="7"/>
  <c r="A38" i="7"/>
  <c r="E38" i="7"/>
  <c r="F38" i="7"/>
  <c r="G38" i="7"/>
  <c r="H38" i="7"/>
  <c r="I38" i="7"/>
  <c r="J38" i="7"/>
  <c r="K38" i="7"/>
  <c r="L38" i="7"/>
  <c r="M38" i="7"/>
  <c r="N38" i="7"/>
  <c r="O38" i="7"/>
  <c r="S38" i="7"/>
  <c r="T38" i="7"/>
  <c r="U38" i="7"/>
  <c r="V38" i="7"/>
  <c r="W38" i="7"/>
  <c r="X38" i="7"/>
  <c r="Y38" i="7"/>
  <c r="Z38" i="7"/>
  <c r="AA38" i="7"/>
  <c r="AB38" i="7"/>
  <c r="AC38" i="7"/>
  <c r="AE38" i="7"/>
  <c r="AG38" i="7"/>
  <c r="A39" i="7"/>
  <c r="E39" i="7"/>
  <c r="F39" i="7"/>
  <c r="G39" i="7"/>
  <c r="H39" i="7"/>
  <c r="I39" i="7"/>
  <c r="J39" i="7"/>
  <c r="K39" i="7"/>
  <c r="L39" i="7"/>
  <c r="M39" i="7"/>
  <c r="N39" i="7"/>
  <c r="O39" i="7"/>
  <c r="S39" i="7"/>
  <c r="T39" i="7"/>
  <c r="U39" i="7"/>
  <c r="V39" i="7"/>
  <c r="W39" i="7"/>
  <c r="X39" i="7"/>
  <c r="Y39" i="7"/>
  <c r="Z39" i="7"/>
  <c r="AA39" i="7"/>
  <c r="AB39" i="7"/>
  <c r="AC39" i="7"/>
  <c r="AE39" i="7"/>
  <c r="AG39" i="7"/>
  <c r="A40" i="7"/>
  <c r="E40" i="7"/>
  <c r="F40" i="7"/>
  <c r="G40" i="7"/>
  <c r="H40" i="7"/>
  <c r="I40" i="7"/>
  <c r="J40" i="7"/>
  <c r="K40" i="7"/>
  <c r="L40" i="7"/>
  <c r="M40" i="7"/>
  <c r="N40" i="7"/>
  <c r="O40" i="7"/>
  <c r="S40" i="7"/>
  <c r="T40" i="7"/>
  <c r="U40" i="7"/>
  <c r="V40" i="7"/>
  <c r="W40" i="7"/>
  <c r="X40" i="7"/>
  <c r="Y40" i="7"/>
  <c r="Z40" i="7"/>
  <c r="AA40" i="7"/>
  <c r="AB40" i="7"/>
  <c r="AC40" i="7"/>
  <c r="AE40" i="7"/>
  <c r="AG40" i="7"/>
  <c r="A41" i="7"/>
  <c r="E41" i="7"/>
  <c r="F41" i="7"/>
  <c r="G41" i="7"/>
  <c r="H41" i="7"/>
  <c r="I41" i="7"/>
  <c r="J41" i="7"/>
  <c r="K41" i="7"/>
  <c r="L41" i="7"/>
  <c r="M41" i="7"/>
  <c r="N41" i="7"/>
  <c r="O41" i="7"/>
  <c r="S41" i="7"/>
  <c r="T41" i="7"/>
  <c r="U41" i="7"/>
  <c r="V41" i="7"/>
  <c r="W41" i="7"/>
  <c r="X41" i="7"/>
  <c r="Y41" i="7"/>
  <c r="Z41" i="7"/>
  <c r="AA41" i="7"/>
  <c r="AB41" i="7"/>
  <c r="AC41" i="7"/>
  <c r="AE41" i="7"/>
  <c r="AG41" i="7"/>
  <c r="A42" i="7"/>
  <c r="E42" i="7"/>
  <c r="F42" i="7"/>
  <c r="G42" i="7"/>
  <c r="H42" i="7"/>
  <c r="I42" i="7"/>
  <c r="J42" i="7"/>
  <c r="K42" i="7"/>
  <c r="L42" i="7"/>
  <c r="M42" i="7"/>
  <c r="N42" i="7"/>
  <c r="O42" i="7"/>
  <c r="S42" i="7"/>
  <c r="T42" i="7"/>
  <c r="U42" i="7"/>
  <c r="V42" i="7"/>
  <c r="W42" i="7"/>
  <c r="X42" i="7"/>
  <c r="Y42" i="7"/>
  <c r="Z42" i="7"/>
  <c r="AA42" i="7"/>
  <c r="AB42" i="7"/>
  <c r="AC42" i="7"/>
  <c r="AE42" i="7"/>
  <c r="AG42" i="7"/>
  <c r="A43" i="7"/>
  <c r="E43" i="7"/>
  <c r="F43" i="7"/>
  <c r="G43" i="7"/>
  <c r="H43" i="7"/>
  <c r="I43" i="7"/>
  <c r="J43" i="7"/>
  <c r="K43" i="7"/>
  <c r="L43" i="7"/>
  <c r="M43" i="7"/>
  <c r="N43" i="7"/>
  <c r="O43" i="7"/>
  <c r="S43" i="7"/>
  <c r="T43" i="7"/>
  <c r="U43" i="7"/>
  <c r="V43" i="7"/>
  <c r="W43" i="7"/>
  <c r="X43" i="7"/>
  <c r="Y43" i="7"/>
  <c r="Z43" i="7"/>
  <c r="AA43" i="7"/>
  <c r="AB43" i="7"/>
  <c r="AC43" i="7"/>
  <c r="AE43" i="7"/>
  <c r="AG43" i="7"/>
  <c r="A44" i="7"/>
  <c r="E44" i="7"/>
  <c r="F44" i="7"/>
  <c r="G44" i="7"/>
  <c r="H44" i="7"/>
  <c r="I44" i="7"/>
  <c r="J44" i="7"/>
  <c r="K44" i="7"/>
  <c r="L44" i="7"/>
  <c r="M44" i="7"/>
  <c r="N44" i="7"/>
  <c r="O44" i="7"/>
  <c r="S44" i="7"/>
  <c r="T44" i="7"/>
  <c r="U44" i="7"/>
  <c r="V44" i="7"/>
  <c r="W44" i="7"/>
  <c r="X44" i="7"/>
  <c r="Y44" i="7"/>
  <c r="Z44" i="7"/>
  <c r="AA44" i="7"/>
  <c r="AB44" i="7"/>
  <c r="AC44" i="7"/>
  <c r="AE44" i="7"/>
  <c r="AG44" i="7"/>
  <c r="A45" i="7"/>
  <c r="E45" i="7"/>
  <c r="F45" i="7"/>
  <c r="G45" i="7"/>
  <c r="H45" i="7"/>
  <c r="I45" i="7"/>
  <c r="J45" i="7"/>
  <c r="K45" i="7"/>
  <c r="L45" i="7"/>
  <c r="M45" i="7"/>
  <c r="N45" i="7"/>
  <c r="O45" i="7"/>
  <c r="S45" i="7"/>
  <c r="T45" i="7"/>
  <c r="U45" i="7"/>
  <c r="V45" i="7"/>
  <c r="W45" i="7"/>
  <c r="X45" i="7"/>
  <c r="Y45" i="7"/>
  <c r="Z45" i="7"/>
  <c r="AA45" i="7"/>
  <c r="AB45" i="7"/>
  <c r="AC45" i="7"/>
  <c r="AE45" i="7"/>
  <c r="AG45" i="7"/>
  <c r="A46" i="7"/>
  <c r="E46" i="7"/>
  <c r="F46" i="7"/>
  <c r="G46" i="7"/>
  <c r="H46" i="7"/>
  <c r="I46" i="7"/>
  <c r="J46" i="7"/>
  <c r="K46" i="7"/>
  <c r="L46" i="7"/>
  <c r="M46" i="7"/>
  <c r="N46" i="7"/>
  <c r="O46" i="7"/>
  <c r="S46" i="7"/>
  <c r="T46" i="7"/>
  <c r="U46" i="7"/>
  <c r="V46" i="7"/>
  <c r="W46" i="7"/>
  <c r="X46" i="7"/>
  <c r="Y46" i="7"/>
  <c r="Z46" i="7"/>
  <c r="AA46" i="7"/>
  <c r="AB46" i="7"/>
  <c r="AC46" i="7"/>
  <c r="AE46" i="7"/>
  <c r="AG46" i="7"/>
  <c r="A47" i="7"/>
  <c r="E47" i="7"/>
  <c r="F47" i="7"/>
  <c r="G47" i="7"/>
  <c r="H47" i="7"/>
  <c r="I47" i="7"/>
  <c r="J47" i="7"/>
  <c r="K47" i="7"/>
  <c r="L47" i="7"/>
  <c r="M47" i="7"/>
  <c r="N47" i="7"/>
  <c r="O47" i="7"/>
  <c r="S47" i="7"/>
  <c r="T47" i="7"/>
  <c r="U47" i="7"/>
  <c r="V47" i="7"/>
  <c r="W47" i="7"/>
  <c r="X47" i="7"/>
  <c r="Y47" i="7"/>
  <c r="Z47" i="7"/>
  <c r="AA47" i="7"/>
  <c r="AB47" i="7"/>
  <c r="AC47" i="7"/>
  <c r="AE47" i="7"/>
  <c r="AG47" i="7"/>
  <c r="A48" i="7"/>
  <c r="E48" i="7"/>
  <c r="F48" i="7"/>
  <c r="G48" i="7"/>
  <c r="H48" i="7"/>
  <c r="I48" i="7"/>
  <c r="J48" i="7"/>
  <c r="K48" i="7"/>
  <c r="L48" i="7"/>
  <c r="M48" i="7"/>
  <c r="N48" i="7"/>
  <c r="O48" i="7"/>
  <c r="S48" i="7"/>
  <c r="T48" i="7"/>
  <c r="U48" i="7"/>
  <c r="V48" i="7"/>
  <c r="W48" i="7"/>
  <c r="X48" i="7"/>
  <c r="Y48" i="7"/>
  <c r="Z48" i="7"/>
  <c r="AA48" i="7"/>
  <c r="AB48" i="7"/>
  <c r="AC48" i="7"/>
  <c r="AE48" i="7"/>
  <c r="AG48" i="7"/>
  <c r="A49" i="7"/>
  <c r="E49" i="7"/>
  <c r="F49" i="7"/>
  <c r="G49" i="7"/>
  <c r="H49" i="7"/>
  <c r="I49" i="7"/>
  <c r="J49" i="7"/>
  <c r="K49" i="7"/>
  <c r="L49" i="7"/>
  <c r="M49" i="7"/>
  <c r="N49" i="7"/>
  <c r="O49" i="7"/>
  <c r="S49" i="7"/>
  <c r="T49" i="7"/>
  <c r="U49" i="7"/>
  <c r="V49" i="7"/>
  <c r="W49" i="7"/>
  <c r="X49" i="7"/>
  <c r="Y49" i="7"/>
  <c r="Z49" i="7"/>
  <c r="AA49" i="7"/>
  <c r="AB49" i="7"/>
  <c r="AC49" i="7"/>
  <c r="AE49" i="7"/>
  <c r="AG49" i="7"/>
  <c r="A50" i="7"/>
  <c r="E50" i="7"/>
  <c r="F50" i="7"/>
  <c r="G50" i="7"/>
  <c r="H50" i="7"/>
  <c r="I50" i="7"/>
  <c r="J50" i="7"/>
  <c r="K50" i="7"/>
  <c r="L50" i="7"/>
  <c r="M50" i="7"/>
  <c r="N50" i="7"/>
  <c r="O50" i="7"/>
  <c r="S50" i="7"/>
  <c r="T50" i="7"/>
  <c r="U50" i="7"/>
  <c r="V50" i="7"/>
  <c r="W50" i="7"/>
  <c r="X50" i="7"/>
  <c r="Y50" i="7"/>
  <c r="Z50" i="7"/>
  <c r="AA50" i="7"/>
  <c r="AB50" i="7"/>
  <c r="AC50" i="7"/>
  <c r="AE50" i="7"/>
  <c r="AG50" i="7"/>
  <c r="A51" i="7"/>
  <c r="E51" i="7"/>
  <c r="F51" i="7"/>
  <c r="G51" i="7"/>
  <c r="H51" i="7"/>
  <c r="I51" i="7"/>
  <c r="J51" i="7"/>
  <c r="K51" i="7"/>
  <c r="L51" i="7"/>
  <c r="M51" i="7"/>
  <c r="N51" i="7"/>
  <c r="O51" i="7"/>
  <c r="S51" i="7"/>
  <c r="T51" i="7"/>
  <c r="U51" i="7"/>
  <c r="V51" i="7"/>
  <c r="W51" i="7"/>
  <c r="X51" i="7"/>
  <c r="Y51" i="7"/>
  <c r="Z51" i="7"/>
  <c r="AA51" i="7"/>
  <c r="AB51" i="7"/>
  <c r="AC51" i="7"/>
  <c r="AE51" i="7"/>
  <c r="AG51" i="7"/>
  <c r="A52" i="7"/>
  <c r="E52" i="7"/>
  <c r="F52" i="7"/>
  <c r="G52" i="7"/>
  <c r="H52" i="7"/>
  <c r="I52" i="7"/>
  <c r="J52" i="7"/>
  <c r="K52" i="7"/>
  <c r="L52" i="7"/>
  <c r="M52" i="7"/>
  <c r="N52" i="7"/>
  <c r="O52" i="7"/>
  <c r="S52" i="7"/>
  <c r="T52" i="7"/>
  <c r="U52" i="7"/>
  <c r="V52" i="7"/>
  <c r="W52" i="7"/>
  <c r="X52" i="7"/>
  <c r="Y52" i="7"/>
  <c r="Z52" i="7"/>
  <c r="AA52" i="7"/>
  <c r="AB52" i="7"/>
  <c r="AC52" i="7"/>
  <c r="AE52" i="7"/>
  <c r="AG52" i="7"/>
  <c r="A53" i="7"/>
  <c r="E53" i="7"/>
  <c r="F53" i="7"/>
  <c r="G53" i="7"/>
  <c r="H53" i="7"/>
  <c r="I53" i="7"/>
  <c r="J53" i="7"/>
  <c r="K53" i="7"/>
  <c r="L53" i="7"/>
  <c r="M53" i="7"/>
  <c r="N53" i="7"/>
  <c r="O53" i="7"/>
  <c r="S53" i="7"/>
  <c r="T53" i="7"/>
  <c r="U53" i="7"/>
  <c r="V53" i="7"/>
  <c r="W53" i="7"/>
  <c r="X53" i="7"/>
  <c r="Y53" i="7"/>
  <c r="Z53" i="7"/>
  <c r="AA53" i="7"/>
  <c r="AB53" i="7"/>
  <c r="AC53" i="7"/>
  <c r="AE53" i="7"/>
  <c r="AG53" i="7"/>
  <c r="A54" i="7"/>
  <c r="E54" i="7"/>
  <c r="F54" i="7"/>
  <c r="G54" i="7"/>
  <c r="H54" i="7"/>
  <c r="I54" i="7"/>
  <c r="J54" i="7"/>
  <c r="K54" i="7"/>
  <c r="L54" i="7"/>
  <c r="M54" i="7"/>
  <c r="N54" i="7"/>
  <c r="O54" i="7"/>
  <c r="S54" i="7"/>
  <c r="T54" i="7"/>
  <c r="U54" i="7"/>
  <c r="V54" i="7"/>
  <c r="W54" i="7"/>
  <c r="X54" i="7"/>
  <c r="Y54" i="7"/>
  <c r="Z54" i="7"/>
  <c r="AA54" i="7"/>
  <c r="AB54" i="7"/>
  <c r="AC54" i="7"/>
  <c r="AE54" i="7"/>
  <c r="AG54" i="7"/>
  <c r="A55" i="7"/>
  <c r="E55" i="7"/>
  <c r="F55" i="7"/>
  <c r="G55" i="7"/>
  <c r="H55" i="7"/>
  <c r="I55" i="7"/>
  <c r="J55" i="7"/>
  <c r="K55" i="7"/>
  <c r="L55" i="7"/>
  <c r="M55" i="7"/>
  <c r="N55" i="7"/>
  <c r="O55" i="7"/>
  <c r="S55" i="7"/>
  <c r="T55" i="7"/>
  <c r="U55" i="7"/>
  <c r="V55" i="7"/>
  <c r="W55" i="7"/>
  <c r="X55" i="7"/>
  <c r="Y55" i="7"/>
  <c r="Z55" i="7"/>
  <c r="AA55" i="7"/>
  <c r="AB55" i="7"/>
  <c r="AC55" i="7"/>
  <c r="AE55" i="7"/>
  <c r="AG55" i="7"/>
  <c r="A56" i="7"/>
  <c r="E56" i="7"/>
  <c r="F56" i="7"/>
  <c r="G56" i="7"/>
  <c r="H56" i="7"/>
  <c r="I56" i="7"/>
  <c r="J56" i="7"/>
  <c r="K56" i="7"/>
  <c r="L56" i="7"/>
  <c r="M56" i="7"/>
  <c r="N56" i="7"/>
  <c r="O56" i="7"/>
  <c r="S56" i="7"/>
  <c r="T56" i="7"/>
  <c r="U56" i="7"/>
  <c r="V56" i="7"/>
  <c r="W56" i="7"/>
  <c r="X56" i="7"/>
  <c r="Y56" i="7"/>
  <c r="Z56" i="7"/>
  <c r="AA56" i="7"/>
  <c r="AB56" i="7"/>
  <c r="AC56" i="7"/>
  <c r="AE56" i="7"/>
  <c r="AG56" i="7"/>
  <c r="A57" i="7"/>
  <c r="E57" i="7"/>
  <c r="F57" i="7"/>
  <c r="G57" i="7"/>
  <c r="H57" i="7"/>
  <c r="I57" i="7"/>
  <c r="J57" i="7"/>
  <c r="K57" i="7"/>
  <c r="L57" i="7"/>
  <c r="M57" i="7"/>
  <c r="N57" i="7"/>
  <c r="O57" i="7"/>
  <c r="S57" i="7"/>
  <c r="T57" i="7"/>
  <c r="U57" i="7"/>
  <c r="V57" i="7"/>
  <c r="W57" i="7"/>
  <c r="X57" i="7"/>
  <c r="Y57" i="7"/>
  <c r="Z57" i="7"/>
  <c r="AA57" i="7"/>
  <c r="AB57" i="7"/>
  <c r="AC57" i="7"/>
  <c r="AE57" i="7"/>
  <c r="AG57" i="7"/>
  <c r="A58" i="7"/>
  <c r="E58" i="7"/>
  <c r="F58" i="7"/>
  <c r="G58" i="7"/>
  <c r="H58" i="7"/>
  <c r="I58" i="7"/>
  <c r="J58" i="7"/>
  <c r="K58" i="7"/>
  <c r="L58" i="7"/>
  <c r="M58" i="7"/>
  <c r="N58" i="7"/>
  <c r="O58" i="7"/>
  <c r="S58" i="7"/>
  <c r="T58" i="7"/>
  <c r="U58" i="7"/>
  <c r="V58" i="7"/>
  <c r="W58" i="7"/>
  <c r="X58" i="7"/>
  <c r="Y58" i="7"/>
  <c r="Z58" i="7"/>
  <c r="AA58" i="7"/>
  <c r="AB58" i="7"/>
  <c r="AC58" i="7"/>
  <c r="AE58" i="7"/>
  <c r="AG58" i="7"/>
  <c r="A59" i="7"/>
  <c r="E59" i="7"/>
  <c r="F59" i="7"/>
  <c r="G59" i="7"/>
  <c r="H59" i="7"/>
  <c r="I59" i="7"/>
  <c r="J59" i="7"/>
  <c r="K59" i="7"/>
  <c r="L59" i="7"/>
  <c r="M59" i="7"/>
  <c r="N59" i="7"/>
  <c r="O59" i="7"/>
  <c r="S59" i="7"/>
  <c r="T59" i="7"/>
  <c r="U59" i="7"/>
  <c r="V59" i="7"/>
  <c r="W59" i="7"/>
  <c r="X59" i="7"/>
  <c r="Y59" i="7"/>
  <c r="Z59" i="7"/>
  <c r="AA59" i="7"/>
  <c r="AB59" i="7"/>
  <c r="AC59" i="7"/>
  <c r="AE59" i="7"/>
  <c r="AG59" i="7"/>
  <c r="A60" i="7"/>
  <c r="E60" i="7"/>
  <c r="F60" i="7"/>
  <c r="G60" i="7"/>
  <c r="H60" i="7"/>
  <c r="I60" i="7"/>
  <c r="J60" i="7"/>
  <c r="K60" i="7"/>
  <c r="L60" i="7"/>
  <c r="M60" i="7"/>
  <c r="N60" i="7"/>
  <c r="O60" i="7"/>
  <c r="S60" i="7"/>
  <c r="T60" i="7"/>
  <c r="U60" i="7"/>
  <c r="V60" i="7"/>
  <c r="W60" i="7"/>
  <c r="X60" i="7"/>
  <c r="Y60" i="7"/>
  <c r="Z60" i="7"/>
  <c r="AA60" i="7"/>
  <c r="AB60" i="7"/>
  <c r="AC60" i="7"/>
  <c r="AE60" i="7"/>
  <c r="AG60" i="7"/>
  <c r="A61" i="7"/>
  <c r="E61" i="7"/>
  <c r="F61" i="7"/>
  <c r="G61" i="7"/>
  <c r="H61" i="7"/>
  <c r="I61" i="7"/>
  <c r="J61" i="7"/>
  <c r="K61" i="7"/>
  <c r="L61" i="7"/>
  <c r="M61" i="7"/>
  <c r="N61" i="7"/>
  <c r="O61" i="7"/>
  <c r="S61" i="7"/>
  <c r="T61" i="7"/>
  <c r="U61" i="7"/>
  <c r="V61" i="7"/>
  <c r="W61" i="7"/>
  <c r="X61" i="7"/>
  <c r="Y61" i="7"/>
  <c r="Z61" i="7"/>
  <c r="AA61" i="7"/>
  <c r="AB61" i="7"/>
  <c r="AC61" i="7"/>
  <c r="AE61" i="7"/>
  <c r="AG61" i="7"/>
  <c r="A62" i="7"/>
  <c r="E62" i="7"/>
  <c r="F62" i="7"/>
  <c r="G62" i="7"/>
  <c r="H62" i="7"/>
  <c r="I62" i="7"/>
  <c r="J62" i="7"/>
  <c r="K62" i="7"/>
  <c r="L62" i="7"/>
  <c r="M62" i="7"/>
  <c r="N62" i="7"/>
  <c r="O62" i="7"/>
  <c r="S62" i="7"/>
  <c r="T62" i="7"/>
  <c r="U62" i="7"/>
  <c r="V62" i="7"/>
  <c r="W62" i="7"/>
  <c r="X62" i="7"/>
  <c r="Y62" i="7"/>
  <c r="Z62" i="7"/>
  <c r="AA62" i="7"/>
  <c r="AB62" i="7"/>
  <c r="AC62" i="7"/>
  <c r="AE62" i="7"/>
  <c r="AG62" i="7"/>
  <c r="A63" i="7"/>
  <c r="E63" i="7"/>
  <c r="F63" i="7"/>
  <c r="G63" i="7"/>
  <c r="H63" i="7"/>
  <c r="I63" i="7"/>
  <c r="J63" i="7"/>
  <c r="K63" i="7"/>
  <c r="L63" i="7"/>
  <c r="M63" i="7"/>
  <c r="N63" i="7"/>
  <c r="O63" i="7"/>
  <c r="S63" i="7"/>
  <c r="T63" i="7"/>
  <c r="U63" i="7"/>
  <c r="V63" i="7"/>
  <c r="W63" i="7"/>
  <c r="X63" i="7"/>
  <c r="Y63" i="7"/>
  <c r="Z63" i="7"/>
  <c r="AA63" i="7"/>
  <c r="AB63" i="7"/>
  <c r="AC63" i="7"/>
  <c r="AE63" i="7"/>
  <c r="AG63" i="7"/>
  <c r="A64" i="7"/>
  <c r="E64" i="7"/>
  <c r="F64" i="7"/>
  <c r="G64" i="7"/>
  <c r="H64" i="7"/>
  <c r="I64" i="7"/>
  <c r="J64" i="7"/>
  <c r="K64" i="7"/>
  <c r="L64" i="7"/>
  <c r="M64" i="7"/>
  <c r="N64" i="7"/>
  <c r="O64" i="7"/>
  <c r="S64" i="7"/>
  <c r="T64" i="7"/>
  <c r="U64" i="7"/>
  <c r="V64" i="7"/>
  <c r="W64" i="7"/>
  <c r="X64" i="7"/>
  <c r="Y64" i="7"/>
  <c r="Z64" i="7"/>
  <c r="AA64" i="7"/>
  <c r="AB64" i="7"/>
  <c r="AC64" i="7"/>
  <c r="AE64" i="7"/>
  <c r="AG64" i="7"/>
  <c r="A65" i="7"/>
  <c r="E65" i="7"/>
  <c r="F65" i="7"/>
  <c r="G65" i="7"/>
  <c r="H65" i="7"/>
  <c r="I65" i="7"/>
  <c r="J65" i="7"/>
  <c r="K65" i="7"/>
  <c r="L65" i="7"/>
  <c r="M65" i="7"/>
  <c r="N65" i="7"/>
  <c r="O65" i="7"/>
  <c r="S65" i="7"/>
  <c r="T65" i="7"/>
  <c r="U65" i="7"/>
  <c r="V65" i="7"/>
  <c r="W65" i="7"/>
  <c r="X65" i="7"/>
  <c r="Y65" i="7"/>
  <c r="Z65" i="7"/>
  <c r="AA65" i="7"/>
  <c r="AB65" i="7"/>
  <c r="AC65" i="7"/>
  <c r="AE65" i="7"/>
  <c r="AG65" i="7"/>
  <c r="A66" i="7"/>
  <c r="E66" i="7"/>
  <c r="F66" i="7"/>
  <c r="G66" i="7"/>
  <c r="H66" i="7"/>
  <c r="I66" i="7"/>
  <c r="J66" i="7"/>
  <c r="K66" i="7"/>
  <c r="L66" i="7"/>
  <c r="M66" i="7"/>
  <c r="N66" i="7"/>
  <c r="O66" i="7"/>
  <c r="S66" i="7"/>
  <c r="T66" i="7"/>
  <c r="U66" i="7"/>
  <c r="V66" i="7"/>
  <c r="W66" i="7"/>
  <c r="X66" i="7"/>
  <c r="Y66" i="7"/>
  <c r="Z66" i="7"/>
  <c r="AA66" i="7"/>
  <c r="AB66" i="7"/>
  <c r="AC66" i="7"/>
  <c r="AE66" i="7"/>
  <c r="AG66" i="7"/>
  <c r="A67" i="7"/>
  <c r="E67" i="7"/>
  <c r="F67" i="7"/>
  <c r="G67" i="7"/>
  <c r="H67" i="7"/>
  <c r="I67" i="7"/>
  <c r="J67" i="7"/>
  <c r="K67" i="7"/>
  <c r="L67" i="7"/>
  <c r="M67" i="7"/>
  <c r="N67" i="7"/>
  <c r="O67" i="7"/>
  <c r="S67" i="7"/>
  <c r="T67" i="7"/>
  <c r="U67" i="7"/>
  <c r="V67" i="7"/>
  <c r="W67" i="7"/>
  <c r="X67" i="7"/>
  <c r="Y67" i="7"/>
  <c r="Z67" i="7"/>
  <c r="AA67" i="7"/>
  <c r="AB67" i="7"/>
  <c r="AC67" i="7"/>
  <c r="AE67" i="7"/>
  <c r="AG67" i="7"/>
  <c r="A68" i="7"/>
  <c r="E68" i="7"/>
  <c r="F68" i="7"/>
  <c r="G68" i="7"/>
  <c r="H68" i="7"/>
  <c r="I68" i="7"/>
  <c r="J68" i="7"/>
  <c r="K68" i="7"/>
  <c r="L68" i="7"/>
  <c r="M68" i="7"/>
  <c r="N68" i="7"/>
  <c r="O68" i="7"/>
  <c r="S68" i="7"/>
  <c r="T68" i="7"/>
  <c r="U68" i="7"/>
  <c r="V68" i="7"/>
  <c r="W68" i="7"/>
  <c r="X68" i="7"/>
  <c r="Y68" i="7"/>
  <c r="Z68" i="7"/>
  <c r="AA68" i="7"/>
  <c r="AB68" i="7"/>
  <c r="AC68" i="7"/>
  <c r="AE68" i="7"/>
  <c r="AG68" i="7"/>
  <c r="A69" i="7"/>
  <c r="E69" i="7"/>
  <c r="F69" i="7"/>
  <c r="G69" i="7"/>
  <c r="H69" i="7"/>
  <c r="I69" i="7"/>
  <c r="J69" i="7"/>
  <c r="K69" i="7"/>
  <c r="L69" i="7"/>
  <c r="M69" i="7"/>
  <c r="N69" i="7"/>
  <c r="O69" i="7"/>
  <c r="S69" i="7"/>
  <c r="T69" i="7"/>
  <c r="U69" i="7"/>
  <c r="V69" i="7"/>
  <c r="W69" i="7"/>
  <c r="X69" i="7"/>
  <c r="Y69" i="7"/>
  <c r="Z69" i="7"/>
  <c r="AA69" i="7"/>
  <c r="AB69" i="7"/>
  <c r="AC69" i="7"/>
  <c r="AE69" i="7"/>
  <c r="AG69" i="7"/>
  <c r="A70" i="7"/>
  <c r="E70" i="7"/>
  <c r="F70" i="7"/>
  <c r="G70" i="7"/>
  <c r="H70" i="7"/>
  <c r="I70" i="7"/>
  <c r="J70" i="7"/>
  <c r="K70" i="7"/>
  <c r="L70" i="7"/>
  <c r="M70" i="7"/>
  <c r="N70" i="7"/>
  <c r="O70" i="7"/>
  <c r="S70" i="7"/>
  <c r="T70" i="7"/>
  <c r="U70" i="7"/>
  <c r="V70" i="7"/>
  <c r="W70" i="7"/>
  <c r="X70" i="7"/>
  <c r="Y70" i="7"/>
  <c r="Z70" i="7"/>
  <c r="AA70" i="7"/>
  <c r="AB70" i="7"/>
  <c r="AC70" i="7"/>
  <c r="AE70" i="7"/>
  <c r="AG70" i="7"/>
  <c r="A71" i="7"/>
  <c r="E71" i="7"/>
  <c r="F71" i="7"/>
  <c r="G71" i="7"/>
  <c r="H71" i="7"/>
  <c r="I71" i="7"/>
  <c r="J71" i="7"/>
  <c r="K71" i="7"/>
  <c r="L71" i="7"/>
  <c r="M71" i="7"/>
  <c r="N71" i="7"/>
  <c r="O71" i="7"/>
  <c r="S71" i="7"/>
  <c r="T71" i="7"/>
  <c r="U71" i="7"/>
  <c r="V71" i="7"/>
  <c r="W71" i="7"/>
  <c r="X71" i="7"/>
  <c r="Y71" i="7"/>
  <c r="Z71" i="7"/>
  <c r="AA71" i="7"/>
  <c r="AB71" i="7"/>
  <c r="AC71" i="7"/>
  <c r="AE71" i="7"/>
  <c r="AG71" i="7"/>
  <c r="A72" i="7"/>
  <c r="E72" i="7"/>
  <c r="F72" i="7"/>
  <c r="G72" i="7"/>
  <c r="H72" i="7"/>
  <c r="I72" i="7"/>
  <c r="J72" i="7"/>
  <c r="K72" i="7"/>
  <c r="L72" i="7"/>
  <c r="M72" i="7"/>
  <c r="N72" i="7"/>
  <c r="O72" i="7"/>
  <c r="S72" i="7"/>
  <c r="T72" i="7"/>
  <c r="U72" i="7"/>
  <c r="V72" i="7"/>
  <c r="W72" i="7"/>
  <c r="X72" i="7"/>
  <c r="Y72" i="7"/>
  <c r="Z72" i="7"/>
  <c r="AA72" i="7"/>
  <c r="AB72" i="7"/>
  <c r="AC72" i="7"/>
  <c r="AE72" i="7"/>
  <c r="AG72" i="7"/>
  <c r="A73" i="7"/>
  <c r="E73" i="7"/>
  <c r="F73" i="7"/>
  <c r="G73" i="7"/>
  <c r="H73" i="7"/>
  <c r="I73" i="7"/>
  <c r="J73" i="7"/>
  <c r="K73" i="7"/>
  <c r="L73" i="7"/>
  <c r="M73" i="7"/>
  <c r="N73" i="7"/>
  <c r="O73" i="7"/>
  <c r="S73" i="7"/>
  <c r="T73" i="7"/>
  <c r="U73" i="7"/>
  <c r="V73" i="7"/>
  <c r="W73" i="7"/>
  <c r="X73" i="7"/>
  <c r="Y73" i="7"/>
  <c r="Z73" i="7"/>
  <c r="AA73" i="7"/>
  <c r="AB73" i="7"/>
  <c r="AC73" i="7"/>
  <c r="AE73" i="7"/>
  <c r="AG73" i="7"/>
  <c r="A74" i="7"/>
  <c r="E74" i="7"/>
  <c r="F74" i="7"/>
  <c r="G74" i="7"/>
  <c r="H74" i="7"/>
  <c r="I74" i="7"/>
  <c r="J74" i="7"/>
  <c r="K74" i="7"/>
  <c r="L74" i="7"/>
  <c r="M74" i="7"/>
  <c r="N74" i="7"/>
  <c r="O74" i="7"/>
  <c r="S74" i="7"/>
  <c r="T74" i="7"/>
  <c r="U74" i="7"/>
  <c r="V74" i="7"/>
  <c r="W74" i="7"/>
  <c r="X74" i="7"/>
  <c r="Y74" i="7"/>
  <c r="Z74" i="7"/>
  <c r="AA74" i="7"/>
  <c r="AB74" i="7"/>
  <c r="AC74" i="7"/>
  <c r="AE74" i="7"/>
  <c r="AG74" i="7"/>
  <c r="A75" i="7"/>
  <c r="E75" i="7"/>
  <c r="F75" i="7"/>
  <c r="G75" i="7"/>
  <c r="H75" i="7"/>
  <c r="I75" i="7"/>
  <c r="J75" i="7"/>
  <c r="K75" i="7"/>
  <c r="L75" i="7"/>
  <c r="M75" i="7"/>
  <c r="N75" i="7"/>
  <c r="O75" i="7"/>
  <c r="S75" i="7"/>
  <c r="T75" i="7"/>
  <c r="U75" i="7"/>
  <c r="V75" i="7"/>
  <c r="W75" i="7"/>
  <c r="X75" i="7"/>
  <c r="Y75" i="7"/>
  <c r="Z75" i="7"/>
  <c r="AA75" i="7"/>
  <c r="AB75" i="7"/>
  <c r="AC75" i="7"/>
  <c r="AE75" i="7"/>
  <c r="AG75" i="7"/>
  <c r="A76" i="7"/>
  <c r="E76" i="7"/>
  <c r="F76" i="7"/>
  <c r="G76" i="7"/>
  <c r="H76" i="7"/>
  <c r="I76" i="7"/>
  <c r="J76" i="7"/>
  <c r="K76" i="7"/>
  <c r="L76" i="7"/>
  <c r="M76" i="7"/>
  <c r="N76" i="7"/>
  <c r="O76" i="7"/>
  <c r="S76" i="7"/>
  <c r="T76" i="7"/>
  <c r="U76" i="7"/>
  <c r="V76" i="7"/>
  <c r="W76" i="7"/>
  <c r="X76" i="7"/>
  <c r="Y76" i="7"/>
  <c r="Z76" i="7"/>
  <c r="AA76" i="7"/>
  <c r="AB76" i="7"/>
  <c r="AC76" i="7"/>
  <c r="AE76" i="7"/>
  <c r="AG76" i="7"/>
  <c r="A77" i="7"/>
  <c r="E77" i="7"/>
  <c r="F77" i="7"/>
  <c r="G77" i="7"/>
  <c r="H77" i="7"/>
  <c r="I77" i="7"/>
  <c r="J77" i="7"/>
  <c r="K77" i="7"/>
  <c r="L77" i="7"/>
  <c r="M77" i="7"/>
  <c r="N77" i="7"/>
  <c r="O77" i="7"/>
  <c r="S77" i="7"/>
  <c r="T77" i="7"/>
  <c r="U77" i="7"/>
  <c r="V77" i="7"/>
  <c r="W77" i="7"/>
  <c r="X77" i="7"/>
  <c r="Y77" i="7"/>
  <c r="Z77" i="7"/>
  <c r="AA77" i="7"/>
  <c r="AB77" i="7"/>
  <c r="AC77" i="7"/>
  <c r="AE77" i="7"/>
  <c r="AG77" i="7"/>
  <c r="A78" i="7"/>
  <c r="E78" i="7"/>
  <c r="F78" i="7"/>
  <c r="G78" i="7"/>
  <c r="H78" i="7"/>
  <c r="I78" i="7"/>
  <c r="J78" i="7"/>
  <c r="K78" i="7"/>
  <c r="L78" i="7"/>
  <c r="M78" i="7"/>
  <c r="N78" i="7"/>
  <c r="O78" i="7"/>
  <c r="S78" i="7"/>
  <c r="T78" i="7"/>
  <c r="U78" i="7"/>
  <c r="V78" i="7"/>
  <c r="W78" i="7"/>
  <c r="X78" i="7"/>
  <c r="Y78" i="7"/>
  <c r="Z78" i="7"/>
  <c r="AA78" i="7"/>
  <c r="AB78" i="7"/>
  <c r="AC78" i="7"/>
  <c r="AE78" i="7"/>
  <c r="AG78" i="7"/>
  <c r="A79" i="7"/>
  <c r="E79" i="7"/>
  <c r="F79" i="7"/>
  <c r="G79" i="7"/>
  <c r="H79" i="7"/>
  <c r="I79" i="7"/>
  <c r="J79" i="7"/>
  <c r="K79" i="7"/>
  <c r="L79" i="7"/>
  <c r="M79" i="7"/>
  <c r="N79" i="7"/>
  <c r="O79" i="7"/>
  <c r="S79" i="7"/>
  <c r="T79" i="7"/>
  <c r="U79" i="7"/>
  <c r="V79" i="7"/>
  <c r="W79" i="7"/>
  <c r="X79" i="7"/>
  <c r="Y79" i="7"/>
  <c r="Z79" i="7"/>
  <c r="AA79" i="7"/>
  <c r="AB79" i="7"/>
  <c r="AC79" i="7"/>
  <c r="AE79" i="7"/>
  <c r="AG79" i="7"/>
  <c r="A80" i="7"/>
  <c r="E80" i="7"/>
  <c r="F80" i="7"/>
  <c r="G80" i="7"/>
  <c r="H80" i="7"/>
  <c r="I80" i="7"/>
  <c r="J80" i="7"/>
  <c r="K80" i="7"/>
  <c r="L80" i="7"/>
  <c r="M80" i="7"/>
  <c r="N80" i="7"/>
  <c r="O80" i="7"/>
  <c r="S80" i="7"/>
  <c r="T80" i="7"/>
  <c r="U80" i="7"/>
  <c r="V80" i="7"/>
  <c r="W80" i="7"/>
  <c r="X80" i="7"/>
  <c r="Y80" i="7"/>
  <c r="Z80" i="7"/>
  <c r="AA80" i="7"/>
  <c r="AB80" i="7"/>
  <c r="AC80" i="7"/>
  <c r="AE80" i="7"/>
  <c r="AG80" i="7"/>
  <c r="A81" i="7"/>
  <c r="E81" i="7"/>
  <c r="F81" i="7"/>
  <c r="G81" i="7"/>
  <c r="H81" i="7"/>
  <c r="I81" i="7"/>
  <c r="J81" i="7"/>
  <c r="K81" i="7"/>
  <c r="L81" i="7"/>
  <c r="M81" i="7"/>
  <c r="N81" i="7"/>
  <c r="O81" i="7"/>
  <c r="S81" i="7"/>
  <c r="T81" i="7"/>
  <c r="U81" i="7"/>
  <c r="V81" i="7"/>
  <c r="W81" i="7"/>
  <c r="X81" i="7"/>
  <c r="Y81" i="7"/>
  <c r="Z81" i="7"/>
  <c r="AA81" i="7"/>
  <c r="AB81" i="7"/>
  <c r="AC81" i="7"/>
  <c r="AE81" i="7"/>
  <c r="AG81" i="7"/>
  <c r="A82" i="7"/>
  <c r="E82" i="7"/>
  <c r="F82" i="7"/>
  <c r="G82" i="7"/>
  <c r="H82" i="7"/>
  <c r="I82" i="7"/>
  <c r="J82" i="7"/>
  <c r="K82" i="7"/>
  <c r="L82" i="7"/>
  <c r="M82" i="7"/>
  <c r="N82" i="7"/>
  <c r="O82" i="7"/>
  <c r="S82" i="7"/>
  <c r="T82" i="7"/>
  <c r="U82" i="7"/>
  <c r="V82" i="7"/>
  <c r="W82" i="7"/>
  <c r="X82" i="7"/>
  <c r="Y82" i="7"/>
  <c r="Z82" i="7"/>
  <c r="AA82" i="7"/>
  <c r="AB82" i="7"/>
  <c r="AC82" i="7"/>
  <c r="AE82" i="7"/>
  <c r="AG82" i="7"/>
  <c r="A83" i="7"/>
  <c r="E83" i="7"/>
  <c r="F83" i="7"/>
  <c r="G83" i="7"/>
  <c r="H83" i="7"/>
  <c r="I83" i="7"/>
  <c r="J83" i="7"/>
  <c r="K83" i="7"/>
  <c r="L83" i="7"/>
  <c r="M83" i="7"/>
  <c r="N83" i="7"/>
  <c r="O83" i="7"/>
  <c r="S83" i="7"/>
  <c r="T83" i="7"/>
  <c r="U83" i="7"/>
  <c r="V83" i="7"/>
  <c r="W83" i="7"/>
  <c r="X83" i="7"/>
  <c r="Y83" i="7"/>
  <c r="Z83" i="7"/>
  <c r="AA83" i="7"/>
  <c r="AB83" i="7"/>
  <c r="AC83" i="7"/>
  <c r="AE83" i="7"/>
  <c r="AG83" i="7"/>
  <c r="A84" i="7"/>
  <c r="E84" i="7"/>
  <c r="F84" i="7"/>
  <c r="G84" i="7"/>
  <c r="H84" i="7"/>
  <c r="I84" i="7"/>
  <c r="J84" i="7"/>
  <c r="K84" i="7"/>
  <c r="L84" i="7"/>
  <c r="M84" i="7"/>
  <c r="N84" i="7"/>
  <c r="O84" i="7"/>
  <c r="S84" i="7"/>
  <c r="T84" i="7"/>
  <c r="U84" i="7"/>
  <c r="V84" i="7"/>
  <c r="W84" i="7"/>
  <c r="X84" i="7"/>
  <c r="Y84" i="7"/>
  <c r="Z84" i="7"/>
  <c r="AA84" i="7"/>
  <c r="AB84" i="7"/>
  <c r="AC84" i="7"/>
  <c r="AE84" i="7"/>
  <c r="AG84" i="7"/>
  <c r="A85" i="7"/>
  <c r="E85" i="7"/>
  <c r="F85" i="7"/>
  <c r="G85" i="7"/>
  <c r="H85" i="7"/>
  <c r="I85" i="7"/>
  <c r="J85" i="7"/>
  <c r="K85" i="7"/>
  <c r="L85" i="7"/>
  <c r="M85" i="7"/>
  <c r="N85" i="7"/>
  <c r="O85" i="7"/>
  <c r="S85" i="7"/>
  <c r="T85" i="7"/>
  <c r="U85" i="7"/>
  <c r="V85" i="7"/>
  <c r="W85" i="7"/>
  <c r="X85" i="7"/>
  <c r="Y85" i="7"/>
  <c r="Z85" i="7"/>
  <c r="AA85" i="7"/>
  <c r="AB85" i="7"/>
  <c r="AC85" i="7"/>
  <c r="AE85" i="7"/>
  <c r="AG85" i="7"/>
  <c r="A86" i="7"/>
  <c r="E86" i="7"/>
  <c r="F86" i="7"/>
  <c r="G86" i="7"/>
  <c r="H86" i="7"/>
  <c r="I86" i="7"/>
  <c r="J86" i="7"/>
  <c r="K86" i="7"/>
  <c r="L86" i="7"/>
  <c r="M86" i="7"/>
  <c r="N86" i="7"/>
  <c r="O86" i="7"/>
  <c r="S86" i="7"/>
  <c r="T86" i="7"/>
  <c r="U86" i="7"/>
  <c r="V86" i="7"/>
  <c r="W86" i="7"/>
  <c r="X86" i="7"/>
  <c r="Y86" i="7"/>
  <c r="Z86" i="7"/>
  <c r="AA86" i="7"/>
  <c r="AB86" i="7"/>
  <c r="AC86" i="7"/>
  <c r="AE86" i="7"/>
  <c r="AG86" i="7"/>
  <c r="A87" i="7"/>
  <c r="E87" i="7"/>
  <c r="F87" i="7"/>
  <c r="G87" i="7"/>
  <c r="H87" i="7"/>
  <c r="I87" i="7"/>
  <c r="J87" i="7"/>
  <c r="K87" i="7"/>
  <c r="L87" i="7"/>
  <c r="M87" i="7"/>
  <c r="N87" i="7"/>
  <c r="O87" i="7"/>
  <c r="S87" i="7"/>
  <c r="T87" i="7"/>
  <c r="U87" i="7"/>
  <c r="V87" i="7"/>
  <c r="W87" i="7"/>
  <c r="X87" i="7"/>
  <c r="Y87" i="7"/>
  <c r="Z87" i="7"/>
  <c r="AA87" i="7"/>
  <c r="AB87" i="7"/>
  <c r="AC87" i="7"/>
  <c r="AE87" i="7"/>
  <c r="AG87" i="7"/>
  <c r="A88" i="7"/>
  <c r="E88" i="7"/>
  <c r="F88" i="7"/>
  <c r="G88" i="7"/>
  <c r="H88" i="7"/>
  <c r="I88" i="7"/>
  <c r="J88" i="7"/>
  <c r="K88" i="7"/>
  <c r="L88" i="7"/>
  <c r="M88" i="7"/>
  <c r="N88" i="7"/>
  <c r="O88" i="7"/>
  <c r="S88" i="7"/>
  <c r="T88" i="7"/>
  <c r="U88" i="7"/>
  <c r="V88" i="7"/>
  <c r="W88" i="7"/>
  <c r="X88" i="7"/>
  <c r="Y88" i="7"/>
  <c r="Z88" i="7"/>
  <c r="AA88" i="7"/>
  <c r="AB88" i="7"/>
  <c r="AC88" i="7"/>
  <c r="AE88" i="7"/>
  <c r="AG88" i="7"/>
  <c r="A89" i="7"/>
  <c r="E89" i="7"/>
  <c r="F89" i="7"/>
  <c r="G89" i="7"/>
  <c r="H89" i="7"/>
  <c r="I89" i="7"/>
  <c r="J89" i="7"/>
  <c r="K89" i="7"/>
  <c r="L89" i="7"/>
  <c r="M89" i="7"/>
  <c r="N89" i="7"/>
  <c r="O89" i="7"/>
  <c r="S89" i="7"/>
  <c r="T89" i="7"/>
  <c r="U89" i="7"/>
  <c r="V89" i="7"/>
  <c r="W89" i="7"/>
  <c r="X89" i="7"/>
  <c r="Y89" i="7"/>
  <c r="Z89" i="7"/>
  <c r="AA89" i="7"/>
  <c r="AB89" i="7"/>
  <c r="AC89" i="7"/>
  <c r="AE89" i="7"/>
  <c r="AG89" i="7"/>
  <c r="A90" i="7"/>
  <c r="E90" i="7"/>
  <c r="F90" i="7"/>
  <c r="G90" i="7"/>
  <c r="H90" i="7"/>
  <c r="I90" i="7"/>
  <c r="J90" i="7"/>
  <c r="K90" i="7"/>
  <c r="L90" i="7"/>
  <c r="M90" i="7"/>
  <c r="N90" i="7"/>
  <c r="O90" i="7"/>
  <c r="S90" i="7"/>
  <c r="T90" i="7"/>
  <c r="U90" i="7"/>
  <c r="V90" i="7"/>
  <c r="W90" i="7"/>
  <c r="X90" i="7"/>
  <c r="Y90" i="7"/>
  <c r="Z90" i="7"/>
  <c r="AA90" i="7"/>
  <c r="AB90" i="7"/>
  <c r="AC90" i="7"/>
  <c r="AE90" i="7"/>
  <c r="AG90" i="7"/>
  <c r="A91" i="7"/>
  <c r="E91" i="7"/>
  <c r="F91" i="7"/>
  <c r="G91" i="7"/>
  <c r="H91" i="7"/>
  <c r="I91" i="7"/>
  <c r="J91" i="7"/>
  <c r="K91" i="7"/>
  <c r="L91" i="7"/>
  <c r="M91" i="7"/>
  <c r="N91" i="7"/>
  <c r="O91" i="7"/>
  <c r="S91" i="7"/>
  <c r="T91" i="7"/>
  <c r="U91" i="7"/>
  <c r="V91" i="7"/>
  <c r="W91" i="7"/>
  <c r="X91" i="7"/>
  <c r="Y91" i="7"/>
  <c r="Z91" i="7"/>
  <c r="AA91" i="7"/>
  <c r="AB91" i="7"/>
  <c r="AC91" i="7"/>
  <c r="AE91" i="7"/>
  <c r="AG91" i="7"/>
  <c r="A92" i="7"/>
  <c r="E92" i="7"/>
  <c r="F92" i="7"/>
  <c r="G92" i="7"/>
  <c r="H92" i="7"/>
  <c r="I92" i="7"/>
  <c r="J92" i="7"/>
  <c r="K92" i="7"/>
  <c r="L92" i="7"/>
  <c r="M92" i="7"/>
  <c r="N92" i="7"/>
  <c r="O92" i="7"/>
  <c r="S92" i="7"/>
  <c r="T92" i="7"/>
  <c r="U92" i="7"/>
  <c r="V92" i="7"/>
  <c r="W92" i="7"/>
  <c r="X92" i="7"/>
  <c r="Y92" i="7"/>
  <c r="Z92" i="7"/>
  <c r="AA92" i="7"/>
  <c r="AB92" i="7"/>
  <c r="AC92" i="7"/>
  <c r="AE92" i="7"/>
  <c r="AG92" i="7"/>
  <c r="A93" i="7"/>
  <c r="E93" i="7"/>
  <c r="F93" i="7"/>
  <c r="G93" i="7"/>
  <c r="H93" i="7"/>
  <c r="I93" i="7"/>
  <c r="J93" i="7"/>
  <c r="K93" i="7"/>
  <c r="L93" i="7"/>
  <c r="M93" i="7"/>
  <c r="N93" i="7"/>
  <c r="O93" i="7"/>
  <c r="S93" i="7"/>
  <c r="T93" i="7"/>
  <c r="U93" i="7"/>
  <c r="V93" i="7"/>
  <c r="W93" i="7"/>
  <c r="X93" i="7"/>
  <c r="Y93" i="7"/>
  <c r="Z93" i="7"/>
  <c r="AA93" i="7"/>
  <c r="AB93" i="7"/>
  <c r="AC93" i="7"/>
  <c r="AE93" i="7"/>
  <c r="AG93" i="7"/>
  <c r="A94" i="7"/>
  <c r="E94" i="7"/>
  <c r="F94" i="7"/>
  <c r="G94" i="7"/>
  <c r="H94" i="7"/>
  <c r="I94" i="7"/>
  <c r="J94" i="7"/>
  <c r="K94" i="7"/>
  <c r="L94" i="7"/>
  <c r="M94" i="7"/>
  <c r="N94" i="7"/>
  <c r="O94" i="7"/>
  <c r="S94" i="7"/>
  <c r="T94" i="7"/>
  <c r="U94" i="7"/>
  <c r="V94" i="7"/>
  <c r="W94" i="7"/>
  <c r="X94" i="7"/>
  <c r="Y94" i="7"/>
  <c r="Z94" i="7"/>
  <c r="AA94" i="7"/>
  <c r="AB94" i="7"/>
  <c r="AC94" i="7"/>
  <c r="AE94" i="7"/>
  <c r="AG94" i="7"/>
  <c r="A95" i="7"/>
  <c r="E95" i="7"/>
  <c r="F95" i="7"/>
  <c r="G95" i="7"/>
  <c r="H95" i="7"/>
  <c r="I95" i="7"/>
  <c r="J95" i="7"/>
  <c r="K95" i="7"/>
  <c r="L95" i="7"/>
  <c r="M95" i="7"/>
  <c r="N95" i="7"/>
  <c r="O95" i="7"/>
  <c r="S95" i="7"/>
  <c r="T95" i="7"/>
  <c r="U95" i="7"/>
  <c r="V95" i="7"/>
  <c r="W95" i="7"/>
  <c r="X95" i="7"/>
  <c r="Y95" i="7"/>
  <c r="Z95" i="7"/>
  <c r="AA95" i="7"/>
  <c r="AB95" i="7"/>
  <c r="AC95" i="7"/>
  <c r="AE95" i="7"/>
  <c r="AG95" i="7"/>
  <c r="A96" i="7"/>
  <c r="E96" i="7"/>
  <c r="F96" i="7"/>
  <c r="G96" i="7"/>
  <c r="H96" i="7"/>
  <c r="I96" i="7"/>
  <c r="J96" i="7"/>
  <c r="K96" i="7"/>
  <c r="L96" i="7"/>
  <c r="M96" i="7"/>
  <c r="N96" i="7"/>
  <c r="O96" i="7"/>
  <c r="S96" i="7"/>
  <c r="T96" i="7"/>
  <c r="U96" i="7"/>
  <c r="V96" i="7"/>
  <c r="W96" i="7"/>
  <c r="X96" i="7"/>
  <c r="Y96" i="7"/>
  <c r="Z96" i="7"/>
  <c r="AA96" i="7"/>
  <c r="AB96" i="7"/>
  <c r="AC96" i="7"/>
  <c r="AE96" i="7"/>
  <c r="AG96" i="7"/>
  <c r="A97" i="7"/>
  <c r="E97" i="7"/>
  <c r="F97" i="7"/>
  <c r="G97" i="7"/>
  <c r="H97" i="7"/>
  <c r="I97" i="7"/>
  <c r="J97" i="7"/>
  <c r="K97" i="7"/>
  <c r="L97" i="7"/>
  <c r="M97" i="7"/>
  <c r="N97" i="7"/>
  <c r="O97" i="7"/>
  <c r="S97" i="7"/>
  <c r="T97" i="7"/>
  <c r="U97" i="7"/>
  <c r="V97" i="7"/>
  <c r="W97" i="7"/>
  <c r="X97" i="7"/>
  <c r="Y97" i="7"/>
  <c r="Z97" i="7"/>
  <c r="AA97" i="7"/>
  <c r="AB97" i="7"/>
  <c r="AC97" i="7"/>
  <c r="AE97" i="7"/>
  <c r="AG97" i="7"/>
  <c r="A98" i="7"/>
  <c r="E98" i="7"/>
  <c r="F98" i="7"/>
  <c r="G98" i="7"/>
  <c r="H98" i="7"/>
  <c r="I98" i="7"/>
  <c r="J98" i="7"/>
  <c r="K98" i="7"/>
  <c r="L98" i="7"/>
  <c r="M98" i="7"/>
  <c r="N98" i="7"/>
  <c r="O98" i="7"/>
  <c r="S98" i="7"/>
  <c r="T98" i="7"/>
  <c r="U98" i="7"/>
  <c r="V98" i="7"/>
  <c r="W98" i="7"/>
  <c r="X98" i="7"/>
  <c r="Y98" i="7"/>
  <c r="Z98" i="7"/>
  <c r="AA98" i="7"/>
  <c r="AB98" i="7"/>
  <c r="AC98" i="7"/>
  <c r="AE98" i="7"/>
  <c r="AG98" i="7"/>
  <c r="A99" i="7"/>
  <c r="E99" i="7"/>
  <c r="F99" i="7"/>
  <c r="G99" i="7"/>
  <c r="H99" i="7"/>
  <c r="I99" i="7"/>
  <c r="J99" i="7"/>
  <c r="K99" i="7"/>
  <c r="L99" i="7"/>
  <c r="M99" i="7"/>
  <c r="N99" i="7"/>
  <c r="O99" i="7"/>
  <c r="S99" i="7"/>
  <c r="T99" i="7"/>
  <c r="U99" i="7"/>
  <c r="V99" i="7"/>
  <c r="W99" i="7"/>
  <c r="X99" i="7"/>
  <c r="Y99" i="7"/>
  <c r="Z99" i="7"/>
  <c r="AA99" i="7"/>
  <c r="AB99" i="7"/>
  <c r="AC99" i="7"/>
  <c r="AE99" i="7"/>
  <c r="AG99" i="7"/>
  <c r="A100" i="7"/>
  <c r="E100" i="7"/>
  <c r="F100" i="7"/>
  <c r="G100" i="7"/>
  <c r="H100" i="7"/>
  <c r="I100" i="7"/>
  <c r="J100" i="7"/>
  <c r="K100" i="7"/>
  <c r="L100" i="7"/>
  <c r="M100" i="7"/>
  <c r="N100" i="7"/>
  <c r="O100" i="7"/>
  <c r="S100" i="7"/>
  <c r="T100" i="7"/>
  <c r="U100" i="7"/>
  <c r="V100" i="7"/>
  <c r="W100" i="7"/>
  <c r="X100" i="7"/>
  <c r="Y100" i="7"/>
  <c r="Z100" i="7"/>
  <c r="AA100" i="7"/>
  <c r="AB100" i="7"/>
  <c r="AC100" i="7"/>
  <c r="AE100" i="7"/>
  <c r="AG100" i="7"/>
  <c r="A101" i="7"/>
  <c r="E101" i="7"/>
  <c r="F101" i="7"/>
  <c r="G101" i="7"/>
  <c r="H101" i="7"/>
  <c r="I101" i="7"/>
  <c r="J101" i="7"/>
  <c r="K101" i="7"/>
  <c r="L101" i="7"/>
  <c r="M101" i="7"/>
  <c r="N101" i="7"/>
  <c r="O101" i="7"/>
  <c r="S101" i="7"/>
  <c r="T101" i="7"/>
  <c r="U101" i="7"/>
  <c r="V101" i="7"/>
  <c r="W101" i="7"/>
  <c r="X101" i="7"/>
  <c r="Y101" i="7"/>
  <c r="Z101" i="7"/>
  <c r="AA101" i="7"/>
  <c r="AB101" i="7"/>
  <c r="AC101" i="7"/>
  <c r="AE101" i="7"/>
  <c r="AG101" i="7"/>
  <c r="A102" i="7"/>
  <c r="E102" i="7"/>
  <c r="F102" i="7"/>
  <c r="G102" i="7"/>
  <c r="H102" i="7"/>
  <c r="I102" i="7"/>
  <c r="J102" i="7"/>
  <c r="K102" i="7"/>
  <c r="L102" i="7"/>
  <c r="M102" i="7"/>
  <c r="N102" i="7"/>
  <c r="O102" i="7"/>
  <c r="S102" i="7"/>
  <c r="T102" i="7"/>
  <c r="U102" i="7"/>
  <c r="V102" i="7"/>
  <c r="W102" i="7"/>
  <c r="X102" i="7"/>
  <c r="Y102" i="7"/>
  <c r="Z102" i="7"/>
  <c r="AA102" i="7"/>
  <c r="AB102" i="7"/>
  <c r="AC102" i="7"/>
  <c r="AE102" i="7"/>
  <c r="AG102" i="7"/>
  <c r="A103" i="7"/>
  <c r="E103" i="7"/>
  <c r="F103" i="7"/>
  <c r="G103" i="7"/>
  <c r="H103" i="7"/>
  <c r="I103" i="7"/>
  <c r="J103" i="7"/>
  <c r="K103" i="7"/>
  <c r="L103" i="7"/>
  <c r="M103" i="7"/>
  <c r="N103" i="7"/>
  <c r="O103" i="7"/>
  <c r="S103" i="7"/>
  <c r="T103" i="7"/>
  <c r="U103" i="7"/>
  <c r="V103" i="7"/>
  <c r="W103" i="7"/>
  <c r="X103" i="7"/>
  <c r="Y103" i="7"/>
  <c r="Z103" i="7"/>
  <c r="AA103" i="7"/>
  <c r="AB103" i="7"/>
  <c r="AC103" i="7"/>
  <c r="AE103" i="7"/>
  <c r="AG103" i="7"/>
  <c r="A104" i="7"/>
  <c r="E104" i="7"/>
  <c r="F104" i="7"/>
  <c r="G104" i="7"/>
  <c r="H104" i="7"/>
  <c r="I104" i="7"/>
  <c r="J104" i="7"/>
  <c r="K104" i="7"/>
  <c r="L104" i="7"/>
  <c r="M104" i="7"/>
  <c r="N104" i="7"/>
  <c r="O104" i="7"/>
  <c r="S104" i="7"/>
  <c r="T104" i="7"/>
  <c r="U104" i="7"/>
  <c r="V104" i="7"/>
  <c r="W104" i="7"/>
  <c r="X104" i="7"/>
  <c r="Y104" i="7"/>
  <c r="Z104" i="7"/>
  <c r="AA104" i="7"/>
  <c r="AB104" i="7"/>
  <c r="AC104" i="7"/>
  <c r="AE104" i="7"/>
  <c r="AG104" i="7"/>
  <c r="A105" i="7"/>
  <c r="E105" i="7"/>
  <c r="F105" i="7"/>
  <c r="G105" i="7"/>
  <c r="H105" i="7"/>
  <c r="I105" i="7"/>
  <c r="J105" i="7"/>
  <c r="K105" i="7"/>
  <c r="L105" i="7"/>
  <c r="M105" i="7"/>
  <c r="N105" i="7"/>
  <c r="O105" i="7"/>
  <c r="S105" i="7"/>
  <c r="T105" i="7"/>
  <c r="U105" i="7"/>
  <c r="V105" i="7"/>
  <c r="W105" i="7"/>
  <c r="X105" i="7"/>
  <c r="Y105" i="7"/>
  <c r="Z105" i="7"/>
  <c r="AA105" i="7"/>
  <c r="AB105" i="7"/>
  <c r="AC105" i="7"/>
  <c r="AE105" i="7"/>
  <c r="AG105" i="7"/>
  <c r="A106" i="7"/>
  <c r="E106" i="7"/>
  <c r="F106" i="7"/>
  <c r="G106" i="7"/>
  <c r="H106" i="7"/>
  <c r="I106" i="7"/>
  <c r="J106" i="7"/>
  <c r="K106" i="7"/>
  <c r="L106" i="7"/>
  <c r="M106" i="7"/>
  <c r="N106" i="7"/>
  <c r="O106" i="7"/>
  <c r="S106" i="7"/>
  <c r="T106" i="7"/>
  <c r="U106" i="7"/>
  <c r="V106" i="7"/>
  <c r="W106" i="7"/>
  <c r="X106" i="7"/>
  <c r="Y106" i="7"/>
  <c r="Z106" i="7"/>
  <c r="AA106" i="7"/>
  <c r="AB106" i="7"/>
  <c r="AC106" i="7"/>
  <c r="AE106" i="7"/>
  <c r="AG106" i="7"/>
  <c r="A107" i="7"/>
  <c r="E107" i="7"/>
  <c r="F107" i="7"/>
  <c r="G107" i="7"/>
  <c r="H107" i="7"/>
  <c r="I107" i="7"/>
  <c r="J107" i="7"/>
  <c r="K107" i="7"/>
  <c r="L107" i="7"/>
  <c r="M107" i="7"/>
  <c r="N107" i="7"/>
  <c r="O107" i="7"/>
  <c r="S107" i="7"/>
  <c r="T107" i="7"/>
  <c r="U107" i="7"/>
  <c r="V107" i="7"/>
  <c r="W107" i="7"/>
  <c r="X107" i="7"/>
  <c r="Y107" i="7"/>
  <c r="Z107" i="7"/>
  <c r="AA107" i="7"/>
  <c r="AB107" i="7"/>
  <c r="AC107" i="7"/>
  <c r="AE107" i="7"/>
  <c r="AG107" i="7"/>
  <c r="A108" i="7"/>
  <c r="E108" i="7"/>
  <c r="F108" i="7"/>
  <c r="G108" i="7"/>
  <c r="H108" i="7"/>
  <c r="I108" i="7"/>
  <c r="J108" i="7"/>
  <c r="K108" i="7"/>
  <c r="L108" i="7"/>
  <c r="M108" i="7"/>
  <c r="N108" i="7"/>
  <c r="O108" i="7"/>
  <c r="S108" i="7"/>
  <c r="T108" i="7"/>
  <c r="U108" i="7"/>
  <c r="V108" i="7"/>
  <c r="W108" i="7"/>
  <c r="X108" i="7"/>
  <c r="Y108" i="7"/>
  <c r="Z108" i="7"/>
  <c r="AA108" i="7"/>
  <c r="AB108" i="7"/>
  <c r="AC108" i="7"/>
  <c r="AE108" i="7"/>
  <c r="AG108" i="7"/>
  <c r="A109" i="7"/>
  <c r="E109" i="7"/>
  <c r="F109" i="7"/>
  <c r="G109" i="7"/>
  <c r="H109" i="7"/>
  <c r="I109" i="7"/>
  <c r="J109" i="7"/>
  <c r="K109" i="7"/>
  <c r="L109" i="7"/>
  <c r="M109" i="7"/>
  <c r="N109" i="7"/>
  <c r="O109" i="7"/>
  <c r="S109" i="7"/>
  <c r="T109" i="7"/>
  <c r="U109" i="7"/>
  <c r="V109" i="7"/>
  <c r="W109" i="7"/>
  <c r="X109" i="7"/>
  <c r="Y109" i="7"/>
  <c r="Z109" i="7"/>
  <c r="AA109" i="7"/>
  <c r="AB109" i="7"/>
  <c r="AC109" i="7"/>
  <c r="AE109" i="7"/>
  <c r="AG109" i="7"/>
  <c r="A110" i="7"/>
  <c r="E110" i="7"/>
  <c r="F110" i="7"/>
  <c r="G110" i="7"/>
  <c r="H110" i="7"/>
  <c r="I110" i="7"/>
  <c r="J110" i="7"/>
  <c r="K110" i="7"/>
  <c r="L110" i="7"/>
  <c r="M110" i="7"/>
  <c r="N110" i="7"/>
  <c r="O110" i="7"/>
  <c r="S110" i="7"/>
  <c r="T110" i="7"/>
  <c r="U110" i="7"/>
  <c r="V110" i="7"/>
  <c r="W110" i="7"/>
  <c r="X110" i="7"/>
  <c r="Y110" i="7"/>
  <c r="Z110" i="7"/>
  <c r="AA110" i="7"/>
  <c r="AB110" i="7"/>
  <c r="AC110" i="7"/>
  <c r="AE110" i="7"/>
  <c r="AG110" i="7"/>
  <c r="A111" i="7"/>
  <c r="E111" i="7"/>
  <c r="F111" i="7"/>
  <c r="G111" i="7"/>
  <c r="H111" i="7"/>
  <c r="I111" i="7"/>
  <c r="J111" i="7"/>
  <c r="K111" i="7"/>
  <c r="L111" i="7"/>
  <c r="M111" i="7"/>
  <c r="N111" i="7"/>
  <c r="O111" i="7"/>
  <c r="S111" i="7"/>
  <c r="T111" i="7"/>
  <c r="U111" i="7"/>
  <c r="V111" i="7"/>
  <c r="W111" i="7"/>
  <c r="X111" i="7"/>
  <c r="Y111" i="7"/>
  <c r="Z111" i="7"/>
  <c r="AA111" i="7"/>
  <c r="AB111" i="7"/>
  <c r="AC111" i="7"/>
  <c r="AE111" i="7"/>
  <c r="AG111" i="7"/>
  <c r="A112" i="7"/>
  <c r="E112" i="7"/>
  <c r="F112" i="7"/>
  <c r="G112" i="7"/>
  <c r="H112" i="7"/>
  <c r="I112" i="7"/>
  <c r="J112" i="7"/>
  <c r="K112" i="7"/>
  <c r="L112" i="7"/>
  <c r="M112" i="7"/>
  <c r="N112" i="7"/>
  <c r="O112" i="7"/>
  <c r="S112" i="7"/>
  <c r="T112" i="7"/>
  <c r="U112" i="7"/>
  <c r="V112" i="7"/>
  <c r="W112" i="7"/>
  <c r="X112" i="7"/>
  <c r="Y112" i="7"/>
  <c r="Z112" i="7"/>
  <c r="AA112" i="7"/>
  <c r="AB112" i="7"/>
  <c r="AC112" i="7"/>
  <c r="AE112" i="7"/>
  <c r="AG112" i="7"/>
  <c r="A113" i="7"/>
  <c r="E113" i="7"/>
  <c r="F113" i="7"/>
  <c r="G113" i="7"/>
  <c r="H113" i="7"/>
  <c r="I113" i="7"/>
  <c r="J113" i="7"/>
  <c r="K113" i="7"/>
  <c r="L113" i="7"/>
  <c r="M113" i="7"/>
  <c r="N113" i="7"/>
  <c r="O113" i="7"/>
  <c r="S113" i="7"/>
  <c r="T113" i="7"/>
  <c r="U113" i="7"/>
  <c r="V113" i="7"/>
  <c r="W113" i="7"/>
  <c r="X113" i="7"/>
  <c r="Y113" i="7"/>
  <c r="Z113" i="7"/>
  <c r="AA113" i="7"/>
  <c r="AB113" i="7"/>
  <c r="AC113" i="7"/>
  <c r="AE113" i="7"/>
  <c r="AG113" i="7"/>
  <c r="A1" i="15"/>
  <c r="A2" i="15"/>
  <c r="A3" i="15"/>
  <c r="C5" i="15"/>
  <c r="I5" i="15"/>
  <c r="J5" i="15"/>
  <c r="C6" i="15"/>
  <c r="I6" i="15"/>
  <c r="J6" i="15"/>
  <c r="C7" i="15"/>
  <c r="I7" i="15"/>
  <c r="J7" i="15"/>
  <c r="C8" i="15"/>
  <c r="I8" i="15"/>
  <c r="J8" i="15"/>
  <c r="C9" i="15"/>
  <c r="I9" i="15"/>
  <c r="J9" i="15"/>
  <c r="I10" i="15"/>
  <c r="J10" i="15"/>
  <c r="I11" i="15"/>
  <c r="J11" i="15"/>
  <c r="I12" i="15"/>
  <c r="J12" i="15"/>
  <c r="I13" i="15"/>
  <c r="J13" i="15"/>
  <c r="I14" i="15"/>
  <c r="J14" i="15"/>
  <c r="I15" i="15"/>
  <c r="J15" i="15"/>
  <c r="I16" i="15"/>
  <c r="J16" i="15"/>
  <c r="I17" i="15"/>
  <c r="J17" i="15"/>
  <c r="I18" i="15"/>
  <c r="J18" i="15"/>
  <c r="I19" i="15"/>
  <c r="J19" i="15"/>
  <c r="I20" i="15"/>
  <c r="J20" i="15"/>
  <c r="I21" i="15"/>
  <c r="J21" i="15"/>
  <c r="I22" i="15"/>
  <c r="J22" i="15"/>
  <c r="I23" i="15"/>
  <c r="J23" i="15"/>
  <c r="I24" i="15"/>
  <c r="J24" i="15"/>
  <c r="I25" i="15"/>
  <c r="J25" i="15"/>
  <c r="I26" i="15"/>
  <c r="J26" i="15"/>
  <c r="I27" i="15"/>
  <c r="J27" i="15"/>
  <c r="I28" i="15"/>
  <c r="J28" i="15"/>
  <c r="I29" i="15"/>
  <c r="J29" i="15"/>
  <c r="I30" i="15"/>
  <c r="J30" i="15"/>
  <c r="I31" i="15"/>
  <c r="J31" i="15"/>
  <c r="I32" i="15"/>
  <c r="J32" i="15"/>
  <c r="I33" i="15"/>
  <c r="J33" i="15"/>
  <c r="I34" i="15"/>
  <c r="J34" i="15"/>
  <c r="I35" i="15"/>
  <c r="J35" i="15"/>
  <c r="I36" i="15"/>
  <c r="J36" i="15"/>
  <c r="I37" i="15"/>
  <c r="J37" i="15"/>
  <c r="I38" i="15"/>
  <c r="J38" i="15"/>
  <c r="I39" i="15"/>
  <c r="J39" i="15"/>
  <c r="I40" i="15"/>
  <c r="J40" i="15"/>
  <c r="I41" i="15"/>
  <c r="J41" i="15"/>
  <c r="I42" i="15"/>
  <c r="J42" i="15"/>
  <c r="I43" i="15"/>
  <c r="J43" i="15"/>
  <c r="I44" i="15"/>
  <c r="J44" i="15"/>
  <c r="I45" i="15"/>
  <c r="J45" i="15"/>
  <c r="I46" i="15"/>
  <c r="J46" i="15"/>
  <c r="I47" i="15"/>
  <c r="J47" i="15"/>
  <c r="I48" i="15"/>
  <c r="J48" i="15"/>
  <c r="I49" i="15"/>
  <c r="J49" i="15"/>
  <c r="I50" i="15"/>
  <c r="J50" i="15"/>
  <c r="I51" i="15"/>
  <c r="J51" i="15"/>
  <c r="I52" i="15"/>
  <c r="J52" i="15"/>
  <c r="I53" i="15"/>
  <c r="J53" i="15"/>
  <c r="I54" i="15"/>
  <c r="J54" i="15"/>
  <c r="I55" i="15"/>
  <c r="J55" i="15"/>
  <c r="I56" i="15"/>
  <c r="J56" i="15"/>
  <c r="I57" i="15"/>
  <c r="J57" i="15"/>
  <c r="I58" i="15"/>
  <c r="J58" i="15"/>
  <c r="I59" i="15"/>
  <c r="J59" i="15"/>
  <c r="I60" i="15"/>
  <c r="J60" i="15"/>
  <c r="I61" i="15"/>
  <c r="J61" i="15"/>
  <c r="I62" i="15"/>
  <c r="J62" i="15"/>
  <c r="I63" i="15"/>
  <c r="J63" i="15"/>
  <c r="I64" i="15"/>
  <c r="J64" i="15"/>
  <c r="I65" i="15"/>
  <c r="J65" i="15"/>
  <c r="I66" i="15"/>
  <c r="J66" i="15"/>
  <c r="I67" i="15"/>
  <c r="J67" i="15"/>
  <c r="I68" i="15"/>
  <c r="J68" i="15"/>
  <c r="I69" i="15"/>
  <c r="J69" i="15"/>
  <c r="I70" i="15"/>
  <c r="J70" i="15"/>
  <c r="I71" i="15"/>
  <c r="J71" i="15"/>
  <c r="I72" i="15"/>
  <c r="J72" i="15"/>
  <c r="I73" i="15"/>
  <c r="J73" i="15"/>
  <c r="I74" i="15"/>
  <c r="J74" i="15"/>
  <c r="I75" i="15"/>
  <c r="J75" i="15"/>
  <c r="I76" i="15"/>
  <c r="J76" i="15"/>
  <c r="I77" i="15"/>
  <c r="J77" i="15"/>
  <c r="I78" i="15"/>
  <c r="J78" i="15"/>
  <c r="I79" i="15"/>
  <c r="J79" i="15"/>
  <c r="I80" i="15"/>
  <c r="J80" i="15"/>
  <c r="I81" i="15"/>
  <c r="J81" i="15"/>
  <c r="I82" i="15"/>
  <c r="J82" i="15"/>
  <c r="I83" i="15"/>
  <c r="J83" i="15"/>
  <c r="I84" i="15"/>
  <c r="J84" i="15"/>
  <c r="I85" i="15"/>
  <c r="J85" i="15"/>
  <c r="I86" i="15"/>
  <c r="J86" i="15"/>
  <c r="I87" i="15"/>
  <c r="J87" i="15"/>
  <c r="I88" i="15"/>
  <c r="J88" i="15"/>
  <c r="I89" i="15"/>
  <c r="J89" i="15"/>
  <c r="I90" i="15"/>
  <c r="J90" i="15"/>
  <c r="D91" i="15"/>
  <c r="I91" i="15"/>
  <c r="J91" i="15"/>
  <c r="C93" i="15"/>
  <c r="I93" i="15"/>
  <c r="J93" i="15"/>
  <c r="C94" i="15"/>
  <c r="I94" i="15"/>
  <c r="J94" i="15"/>
  <c r="C95" i="15"/>
  <c r="I95" i="15"/>
  <c r="J95" i="15"/>
  <c r="C96" i="15"/>
  <c r="I96" i="15"/>
  <c r="J96" i="15"/>
  <c r="C97" i="15"/>
  <c r="I97" i="15"/>
  <c r="J97" i="15"/>
  <c r="I98" i="15"/>
  <c r="J98" i="15"/>
  <c r="I99" i="15"/>
  <c r="J99" i="15"/>
  <c r="I100" i="15"/>
  <c r="J100" i="15"/>
  <c r="I101" i="15"/>
  <c r="J101" i="15"/>
  <c r="I102" i="15"/>
  <c r="J102" i="15"/>
  <c r="I103" i="15"/>
  <c r="J103" i="15"/>
  <c r="I104" i="15"/>
  <c r="J104" i="15"/>
  <c r="I105" i="15"/>
  <c r="J105" i="15"/>
  <c r="I106" i="15"/>
  <c r="J106" i="15"/>
  <c r="I107" i="15"/>
  <c r="J107" i="15"/>
  <c r="I108" i="15"/>
  <c r="J108" i="15"/>
  <c r="I109" i="15"/>
  <c r="J109" i="15"/>
  <c r="I110" i="15"/>
  <c r="J110" i="15"/>
  <c r="I111" i="15"/>
  <c r="J111" i="15"/>
  <c r="I112" i="15"/>
  <c r="J112" i="15"/>
  <c r="I113" i="15"/>
  <c r="J113" i="15"/>
  <c r="I114" i="15"/>
  <c r="J114" i="15"/>
  <c r="I115" i="15"/>
  <c r="J115" i="15"/>
  <c r="I116" i="15"/>
  <c r="J116" i="15"/>
  <c r="I117" i="15"/>
  <c r="J117" i="15"/>
  <c r="I118" i="15"/>
  <c r="J118" i="15"/>
  <c r="I119" i="15"/>
  <c r="J119" i="15"/>
  <c r="I120" i="15"/>
  <c r="J120" i="15"/>
  <c r="I121" i="15"/>
  <c r="J121" i="15"/>
  <c r="I122" i="15"/>
  <c r="J122" i="15"/>
  <c r="I123" i="15"/>
  <c r="J123" i="15"/>
  <c r="I124" i="15"/>
  <c r="J124" i="15"/>
  <c r="I125" i="15"/>
  <c r="J125" i="15"/>
  <c r="I126" i="15"/>
  <c r="J126" i="15"/>
  <c r="I127" i="15"/>
  <c r="J127" i="15"/>
  <c r="I128" i="15"/>
  <c r="J128" i="15"/>
  <c r="I129" i="15"/>
  <c r="J129" i="15"/>
  <c r="D130" i="15"/>
  <c r="I130" i="15"/>
  <c r="J130" i="15"/>
  <c r="C132" i="15"/>
  <c r="I132" i="15"/>
  <c r="J132" i="15"/>
  <c r="C133" i="15"/>
  <c r="I133" i="15"/>
  <c r="J133" i="15"/>
  <c r="C134" i="15"/>
  <c r="I134" i="15"/>
  <c r="J134" i="15"/>
  <c r="C135" i="15"/>
  <c r="I135" i="15"/>
  <c r="J135" i="15"/>
  <c r="C136" i="15"/>
  <c r="I136" i="15"/>
  <c r="J136" i="15"/>
  <c r="I137" i="15"/>
  <c r="J137" i="15"/>
  <c r="I138" i="15"/>
  <c r="J138" i="15"/>
  <c r="I139" i="15"/>
  <c r="J139" i="15"/>
  <c r="I140" i="15"/>
  <c r="J140" i="15"/>
  <c r="I141" i="15"/>
  <c r="J141" i="15"/>
  <c r="I142" i="15"/>
  <c r="J142" i="15"/>
  <c r="I143" i="15"/>
  <c r="J143" i="15"/>
  <c r="I144" i="15"/>
  <c r="J144" i="15"/>
  <c r="I145" i="15"/>
  <c r="J145" i="15"/>
  <c r="I146" i="15"/>
  <c r="J146" i="15"/>
  <c r="I147" i="15"/>
  <c r="J147" i="15"/>
  <c r="I148" i="15"/>
  <c r="J148" i="15"/>
  <c r="I149" i="15"/>
  <c r="J149" i="15"/>
  <c r="I150" i="15"/>
  <c r="J150" i="15"/>
  <c r="I151" i="15"/>
  <c r="J151" i="15"/>
  <c r="I152" i="15"/>
  <c r="J152" i="15"/>
  <c r="I153" i="15"/>
  <c r="J153" i="15"/>
  <c r="I154" i="15"/>
  <c r="J154" i="15"/>
  <c r="I155" i="15"/>
  <c r="J155" i="15"/>
  <c r="I156" i="15"/>
  <c r="J156" i="15"/>
  <c r="I157" i="15"/>
  <c r="J157" i="15"/>
  <c r="I158" i="15"/>
  <c r="J158" i="15"/>
  <c r="I159" i="15"/>
  <c r="J159" i="15"/>
  <c r="I160" i="15"/>
  <c r="J160" i="15"/>
  <c r="I161" i="15"/>
  <c r="J161" i="15"/>
  <c r="I162" i="15"/>
  <c r="J162" i="15"/>
  <c r="I163" i="15"/>
  <c r="J163" i="15"/>
  <c r="I164" i="15"/>
  <c r="J164" i="15"/>
  <c r="I165" i="15"/>
  <c r="J165" i="15"/>
  <c r="I166" i="15"/>
  <c r="J166" i="15"/>
  <c r="I167" i="15"/>
  <c r="J167" i="15"/>
  <c r="I168" i="15"/>
  <c r="J168" i="15"/>
  <c r="D169" i="15"/>
  <c r="I169" i="15"/>
  <c r="J169" i="15"/>
  <c r="C171" i="15"/>
  <c r="I171" i="15"/>
  <c r="J171" i="15"/>
  <c r="C172" i="15"/>
  <c r="I172" i="15"/>
  <c r="J172" i="15"/>
  <c r="C173" i="15"/>
  <c r="I173" i="15"/>
  <c r="J173" i="15"/>
  <c r="C174" i="15"/>
  <c r="I174" i="15"/>
  <c r="J174" i="15"/>
  <c r="C175" i="15"/>
  <c r="I175" i="15"/>
  <c r="J175" i="15"/>
  <c r="I176" i="15"/>
  <c r="J176" i="15"/>
  <c r="I177" i="15"/>
  <c r="J177" i="15"/>
  <c r="I178" i="15"/>
  <c r="J178" i="15"/>
  <c r="I179" i="15"/>
  <c r="J179" i="15"/>
  <c r="I180" i="15"/>
  <c r="J180" i="15"/>
  <c r="I181" i="15"/>
  <c r="J181" i="15"/>
  <c r="I182" i="15"/>
  <c r="J182" i="15"/>
  <c r="I183" i="15"/>
  <c r="J183" i="15"/>
  <c r="I184" i="15"/>
  <c r="J184" i="15"/>
  <c r="I185" i="15"/>
  <c r="J185" i="15"/>
  <c r="I186" i="15"/>
  <c r="J186" i="15"/>
  <c r="I187" i="15"/>
  <c r="J187" i="15"/>
  <c r="I188" i="15"/>
  <c r="J188" i="15"/>
  <c r="I189" i="15"/>
  <c r="J189" i="15"/>
  <c r="I190" i="15"/>
  <c r="J190" i="15"/>
  <c r="I191" i="15"/>
  <c r="J191" i="15"/>
  <c r="I192" i="15"/>
  <c r="J192" i="15"/>
  <c r="I193" i="15"/>
  <c r="J193" i="15"/>
  <c r="I194" i="15"/>
  <c r="J194" i="15"/>
  <c r="I195" i="15"/>
  <c r="J195" i="15"/>
  <c r="I196" i="15"/>
  <c r="J196" i="15"/>
  <c r="I197" i="15"/>
  <c r="J197" i="15"/>
  <c r="I198" i="15"/>
  <c r="J198" i="15"/>
  <c r="I199" i="15"/>
  <c r="J199" i="15"/>
  <c r="I200" i="15"/>
  <c r="J200" i="15"/>
  <c r="I201" i="15"/>
  <c r="J201" i="15"/>
  <c r="I202" i="15"/>
  <c r="J202" i="15"/>
  <c r="I203" i="15"/>
  <c r="J203" i="15"/>
  <c r="I204" i="15"/>
  <c r="J204" i="15"/>
  <c r="I205" i="15"/>
  <c r="J205" i="15"/>
  <c r="I206" i="15"/>
  <c r="J206" i="15"/>
  <c r="I207" i="15"/>
  <c r="J207" i="15"/>
  <c r="D208" i="15"/>
  <c r="I208" i="15"/>
  <c r="J208" i="15"/>
  <c r="C210" i="15"/>
  <c r="I210" i="15"/>
  <c r="J210" i="15"/>
  <c r="C211" i="15"/>
  <c r="I211" i="15"/>
  <c r="J211" i="15"/>
  <c r="C212" i="15"/>
  <c r="I212" i="15"/>
  <c r="J212" i="15"/>
  <c r="C213" i="15"/>
  <c r="I213" i="15"/>
  <c r="J213" i="15"/>
  <c r="C214" i="15"/>
  <c r="I214" i="15"/>
  <c r="J214" i="15"/>
  <c r="I215" i="15"/>
  <c r="J215" i="15"/>
  <c r="I216" i="15"/>
  <c r="J216" i="15"/>
  <c r="I217" i="15"/>
  <c r="J217" i="15"/>
  <c r="I218" i="15"/>
  <c r="J218" i="15"/>
  <c r="I219" i="15"/>
  <c r="J219" i="15"/>
  <c r="I220" i="15"/>
  <c r="J220" i="15"/>
  <c r="I221" i="15"/>
  <c r="J221" i="15"/>
  <c r="I222" i="15"/>
  <c r="J222" i="15"/>
  <c r="I223" i="15"/>
  <c r="J223" i="15"/>
  <c r="I224" i="15"/>
  <c r="J224" i="15"/>
  <c r="I225" i="15"/>
  <c r="J225" i="15"/>
  <c r="I226" i="15"/>
  <c r="J226" i="15"/>
  <c r="I227" i="15"/>
  <c r="J227" i="15"/>
  <c r="I228" i="15"/>
  <c r="J228" i="15"/>
  <c r="I229" i="15"/>
  <c r="J229" i="15"/>
  <c r="I230" i="15"/>
  <c r="J230" i="15"/>
  <c r="I231" i="15"/>
  <c r="J231" i="15"/>
  <c r="I232" i="15"/>
  <c r="J232" i="15"/>
  <c r="I233" i="15"/>
  <c r="J233" i="15"/>
  <c r="I234" i="15"/>
  <c r="J234" i="15"/>
  <c r="I235" i="15"/>
  <c r="J235" i="15"/>
  <c r="I236" i="15"/>
  <c r="J236" i="15"/>
  <c r="I237" i="15"/>
  <c r="J237" i="15"/>
  <c r="I238" i="15"/>
  <c r="J238" i="15"/>
  <c r="I239" i="15"/>
  <c r="J239" i="15"/>
  <c r="I240" i="15"/>
  <c r="J240" i="15"/>
  <c r="I241" i="15"/>
  <c r="J241" i="15"/>
  <c r="I242" i="15"/>
  <c r="J242" i="15"/>
  <c r="I243" i="15"/>
  <c r="J243" i="15"/>
  <c r="I244" i="15"/>
  <c r="J244" i="15"/>
  <c r="I245" i="15"/>
  <c r="J245" i="15"/>
  <c r="D246" i="15"/>
  <c r="I246" i="15"/>
  <c r="J246" i="15"/>
  <c r="C248" i="15"/>
  <c r="I248" i="15"/>
  <c r="J248" i="15"/>
  <c r="C249" i="15"/>
  <c r="I249" i="15"/>
  <c r="J249" i="15"/>
  <c r="C250" i="15"/>
  <c r="I250" i="15"/>
  <c r="J250" i="15"/>
  <c r="C251" i="15"/>
  <c r="I251" i="15"/>
  <c r="J251" i="15"/>
  <c r="C252" i="15"/>
  <c r="I252" i="15"/>
  <c r="J252" i="15"/>
  <c r="I253" i="15"/>
  <c r="J253" i="15"/>
  <c r="I254" i="15"/>
  <c r="J254" i="15"/>
  <c r="I255" i="15"/>
  <c r="J255" i="15"/>
  <c r="I256" i="15"/>
  <c r="J256" i="15"/>
  <c r="I257" i="15"/>
  <c r="J257" i="15"/>
  <c r="I258" i="15"/>
  <c r="J258" i="15"/>
  <c r="I259" i="15"/>
  <c r="J259" i="15"/>
  <c r="I260" i="15"/>
  <c r="J260" i="15"/>
  <c r="I261" i="15"/>
  <c r="J261" i="15"/>
  <c r="I262" i="15"/>
  <c r="J262" i="15"/>
  <c r="I263" i="15"/>
  <c r="J263" i="15"/>
  <c r="I264" i="15"/>
  <c r="J264" i="15"/>
  <c r="I265" i="15"/>
  <c r="J265" i="15"/>
  <c r="I266" i="15"/>
  <c r="J266" i="15"/>
  <c r="I267" i="15"/>
  <c r="J267" i="15"/>
  <c r="I268" i="15"/>
  <c r="J268" i="15"/>
  <c r="I269" i="15"/>
  <c r="J269" i="15"/>
  <c r="I270" i="15"/>
  <c r="J270" i="15"/>
  <c r="I271" i="15"/>
  <c r="J271" i="15"/>
  <c r="I272" i="15"/>
  <c r="J272" i="15"/>
  <c r="I273" i="15"/>
  <c r="J273" i="15"/>
  <c r="I274" i="15"/>
  <c r="J274" i="15"/>
  <c r="I275" i="15"/>
  <c r="J275" i="15"/>
  <c r="I276" i="15"/>
  <c r="J276" i="15"/>
  <c r="I277" i="15"/>
  <c r="J277" i="15"/>
  <c r="I278" i="15"/>
  <c r="J278" i="15"/>
  <c r="I279" i="15"/>
  <c r="J279" i="15"/>
  <c r="I280" i="15"/>
  <c r="J280" i="15"/>
  <c r="I281" i="15"/>
  <c r="J281" i="15"/>
  <c r="I282" i="15"/>
  <c r="J282" i="15"/>
  <c r="I283" i="15"/>
  <c r="J283" i="15"/>
  <c r="D284" i="15"/>
  <c r="I284" i="15"/>
  <c r="J284" i="15"/>
  <c r="C286" i="15"/>
  <c r="I286" i="15"/>
  <c r="J286" i="15"/>
  <c r="C287" i="15"/>
  <c r="I287" i="15"/>
  <c r="J287" i="15"/>
  <c r="C288" i="15"/>
  <c r="I288" i="15"/>
  <c r="J288" i="15"/>
  <c r="C289" i="15"/>
  <c r="I289" i="15"/>
  <c r="J289" i="15"/>
  <c r="C290" i="15"/>
  <c r="I290" i="15"/>
  <c r="J290" i="15"/>
  <c r="I291" i="15"/>
  <c r="J291" i="15"/>
  <c r="I292" i="15"/>
  <c r="J292" i="15"/>
  <c r="I293" i="15"/>
  <c r="J293" i="15"/>
  <c r="I294" i="15"/>
  <c r="J294" i="15"/>
  <c r="I295" i="15"/>
  <c r="J295" i="15"/>
  <c r="I296" i="15"/>
  <c r="J296" i="15"/>
  <c r="I297" i="15"/>
  <c r="J297" i="15"/>
  <c r="I298" i="15"/>
  <c r="J298" i="15"/>
  <c r="I299" i="15"/>
  <c r="J299" i="15"/>
  <c r="I300" i="15"/>
  <c r="J300" i="15"/>
  <c r="I301" i="15"/>
  <c r="J301" i="15"/>
  <c r="I302" i="15"/>
  <c r="J302" i="15"/>
  <c r="I303" i="15"/>
  <c r="J303" i="15"/>
  <c r="I304" i="15"/>
  <c r="J304" i="15"/>
  <c r="I305" i="15"/>
  <c r="J305" i="15"/>
  <c r="I306" i="15"/>
  <c r="J306" i="15"/>
  <c r="I307" i="15"/>
  <c r="J307" i="15"/>
  <c r="I308" i="15"/>
  <c r="J308" i="15"/>
  <c r="I309" i="15"/>
  <c r="J309" i="15"/>
  <c r="I310" i="15"/>
  <c r="J310" i="15"/>
  <c r="I311" i="15"/>
  <c r="J311" i="15"/>
  <c r="I312" i="15"/>
  <c r="J312" i="15"/>
  <c r="I313" i="15"/>
  <c r="J313" i="15"/>
  <c r="I314" i="15"/>
  <c r="J314" i="15"/>
  <c r="I315" i="15"/>
  <c r="J315" i="15"/>
  <c r="I316" i="15"/>
  <c r="J316" i="15"/>
  <c r="I317" i="15"/>
  <c r="J317" i="15"/>
  <c r="I318" i="15"/>
  <c r="J318" i="15"/>
  <c r="I319" i="15"/>
  <c r="J319" i="15"/>
  <c r="I320" i="15"/>
  <c r="J320" i="15"/>
  <c r="I321" i="15"/>
  <c r="J321" i="15"/>
  <c r="D322" i="15"/>
  <c r="I322" i="15"/>
  <c r="J322" i="15"/>
  <c r="C324" i="15"/>
  <c r="I324" i="15"/>
  <c r="J324" i="15"/>
  <c r="C325" i="15"/>
  <c r="I325" i="15"/>
  <c r="J325" i="15"/>
  <c r="C326" i="15"/>
  <c r="I326" i="15"/>
  <c r="J326" i="15"/>
  <c r="C327" i="15"/>
  <c r="I327" i="15"/>
  <c r="J327" i="15"/>
  <c r="C328" i="15"/>
  <c r="I328" i="15"/>
  <c r="J328" i="15"/>
  <c r="I329" i="15"/>
  <c r="J329" i="15"/>
  <c r="I330" i="15"/>
  <c r="J330" i="15"/>
  <c r="I331" i="15"/>
  <c r="J331" i="15"/>
  <c r="I332" i="15"/>
  <c r="J332" i="15"/>
  <c r="I333" i="15"/>
  <c r="J333" i="15"/>
  <c r="I334" i="15"/>
  <c r="J334" i="15"/>
  <c r="I335" i="15"/>
  <c r="J335" i="15"/>
  <c r="I336" i="15"/>
  <c r="J336" i="15"/>
  <c r="I337" i="15"/>
  <c r="J337" i="15"/>
  <c r="I338" i="15"/>
  <c r="J338" i="15"/>
  <c r="I339" i="15"/>
  <c r="J339" i="15"/>
  <c r="I340" i="15"/>
  <c r="J340" i="15"/>
  <c r="I341" i="15"/>
  <c r="J341" i="15"/>
  <c r="I342" i="15"/>
  <c r="J342" i="15"/>
  <c r="I343" i="15"/>
  <c r="J343" i="15"/>
  <c r="I344" i="15"/>
  <c r="J344" i="15"/>
  <c r="I345" i="15"/>
  <c r="J345" i="15"/>
  <c r="I346" i="15"/>
  <c r="J346" i="15"/>
  <c r="I347" i="15"/>
  <c r="J347" i="15"/>
  <c r="I348" i="15"/>
  <c r="J348" i="15"/>
  <c r="I349" i="15"/>
  <c r="J349" i="15"/>
  <c r="I350" i="15"/>
  <c r="J350" i="15"/>
  <c r="I351" i="15"/>
  <c r="J351" i="15"/>
  <c r="I352" i="15"/>
  <c r="J352" i="15"/>
  <c r="I353" i="15"/>
  <c r="J353" i="15"/>
  <c r="I354" i="15"/>
  <c r="J354" i="15"/>
  <c r="I355" i="15"/>
  <c r="J355" i="15"/>
  <c r="I356" i="15"/>
  <c r="J356" i="15"/>
  <c r="I357" i="15"/>
  <c r="J357" i="15"/>
  <c r="I358" i="15"/>
  <c r="J358" i="15"/>
  <c r="I359" i="15"/>
  <c r="J359" i="15"/>
  <c r="D360" i="15"/>
  <c r="I360" i="15"/>
  <c r="J360" i="15"/>
  <c r="C362" i="15"/>
  <c r="I362" i="15"/>
  <c r="J362" i="15"/>
  <c r="C363" i="15"/>
  <c r="I363" i="15"/>
  <c r="J363" i="15"/>
  <c r="C364" i="15"/>
  <c r="I364" i="15"/>
  <c r="J364" i="15"/>
  <c r="C365" i="15"/>
  <c r="I365" i="15"/>
  <c r="J365" i="15"/>
  <c r="C366" i="15"/>
  <c r="I366" i="15"/>
  <c r="J366" i="15"/>
  <c r="I367" i="15"/>
  <c r="J367" i="15"/>
  <c r="I368" i="15"/>
  <c r="J368" i="15"/>
  <c r="I369" i="15"/>
  <c r="J369" i="15"/>
  <c r="I370" i="15"/>
  <c r="J370" i="15"/>
  <c r="I371" i="15"/>
  <c r="J371" i="15"/>
  <c r="I372" i="15"/>
  <c r="J372" i="15"/>
  <c r="I373" i="15"/>
  <c r="J373" i="15"/>
  <c r="I374" i="15"/>
  <c r="J374" i="15"/>
  <c r="I375" i="15"/>
  <c r="J375" i="15"/>
  <c r="I376" i="15"/>
  <c r="J376" i="15"/>
  <c r="I377" i="15"/>
  <c r="J377" i="15"/>
  <c r="I378" i="15"/>
  <c r="J378" i="15"/>
  <c r="I379" i="15"/>
  <c r="J379" i="15"/>
  <c r="I380" i="15"/>
  <c r="J380" i="15"/>
  <c r="I381" i="15"/>
  <c r="J381" i="15"/>
  <c r="I382" i="15"/>
  <c r="J382" i="15"/>
  <c r="I383" i="15"/>
  <c r="J383" i="15"/>
  <c r="I384" i="15"/>
  <c r="J384" i="15"/>
  <c r="I385" i="15"/>
  <c r="J385" i="15"/>
  <c r="I386" i="15"/>
  <c r="J386" i="15"/>
  <c r="I387" i="15"/>
  <c r="J387" i="15"/>
  <c r="I388" i="15"/>
  <c r="J388" i="15"/>
  <c r="I389" i="15"/>
  <c r="J389" i="15"/>
  <c r="I390" i="15"/>
  <c r="J390" i="15"/>
  <c r="I391" i="15"/>
  <c r="J391" i="15"/>
  <c r="I392" i="15"/>
  <c r="J392" i="15"/>
  <c r="I393" i="15"/>
  <c r="J393" i="15"/>
  <c r="I394" i="15"/>
  <c r="J394" i="15"/>
  <c r="I395" i="15"/>
  <c r="J395" i="15"/>
  <c r="I396" i="15"/>
  <c r="J396" i="15"/>
  <c r="I397" i="15"/>
  <c r="J397" i="15"/>
  <c r="D398" i="15"/>
  <c r="I398" i="15"/>
  <c r="J398" i="15"/>
  <c r="C400" i="15"/>
  <c r="I400" i="15"/>
  <c r="J400" i="15"/>
  <c r="C401" i="15"/>
  <c r="I401" i="15"/>
  <c r="J401" i="15"/>
  <c r="C402" i="15"/>
  <c r="I402" i="15"/>
  <c r="J402" i="15"/>
  <c r="C403" i="15"/>
  <c r="I403" i="15"/>
  <c r="J403" i="15"/>
  <c r="C404" i="15"/>
  <c r="I404" i="15"/>
  <c r="J404" i="15"/>
  <c r="I405" i="15"/>
  <c r="J405" i="15"/>
  <c r="I406" i="15"/>
  <c r="J406" i="15"/>
  <c r="I407" i="15"/>
  <c r="J407" i="15"/>
  <c r="I408" i="15"/>
  <c r="J408" i="15"/>
  <c r="I409" i="15"/>
  <c r="J409" i="15"/>
  <c r="I410" i="15"/>
  <c r="J410" i="15"/>
  <c r="I411" i="15"/>
  <c r="J411" i="15"/>
  <c r="I412" i="15"/>
  <c r="J412" i="15"/>
  <c r="I413" i="15"/>
  <c r="J413" i="15"/>
  <c r="I414" i="15"/>
  <c r="J414" i="15"/>
  <c r="I415" i="15"/>
  <c r="J415" i="15"/>
  <c r="I416" i="15"/>
  <c r="J416" i="15"/>
  <c r="I417" i="15"/>
  <c r="J417" i="15"/>
  <c r="I418" i="15"/>
  <c r="J418" i="15"/>
  <c r="I419" i="15"/>
  <c r="J419" i="15"/>
  <c r="I420" i="15"/>
  <c r="J420" i="15"/>
  <c r="I421" i="15"/>
  <c r="J421" i="15"/>
  <c r="I422" i="15"/>
  <c r="J422" i="15"/>
  <c r="I423" i="15"/>
  <c r="J423" i="15"/>
  <c r="I424" i="15"/>
  <c r="J424" i="15"/>
  <c r="I425" i="15"/>
  <c r="J425" i="15"/>
  <c r="I426" i="15"/>
  <c r="J426" i="15"/>
  <c r="I427" i="15"/>
  <c r="J427" i="15"/>
  <c r="I428" i="15"/>
  <c r="J428" i="15"/>
  <c r="I429" i="15"/>
  <c r="J429" i="15"/>
  <c r="I430" i="15"/>
  <c r="J430" i="15"/>
  <c r="I431" i="15"/>
  <c r="J431" i="15"/>
  <c r="I432" i="15"/>
  <c r="J432" i="15"/>
  <c r="I433" i="15"/>
  <c r="J433" i="15"/>
  <c r="I434" i="15"/>
  <c r="J434" i="15"/>
  <c r="I435" i="15"/>
  <c r="J435" i="15"/>
  <c r="D436" i="15"/>
  <c r="I436" i="15"/>
  <c r="J436" i="15"/>
  <c r="C438" i="15"/>
  <c r="I438" i="15"/>
  <c r="J438" i="15"/>
  <c r="C439" i="15"/>
  <c r="I439" i="15"/>
  <c r="J439" i="15"/>
  <c r="C440" i="15"/>
  <c r="I440" i="15"/>
  <c r="J440" i="15"/>
  <c r="C441" i="15"/>
  <c r="I441" i="15"/>
  <c r="J441" i="15"/>
  <c r="C442" i="15"/>
  <c r="I442" i="15"/>
  <c r="J442" i="15"/>
  <c r="I443" i="15"/>
  <c r="J443" i="15"/>
  <c r="I444" i="15"/>
  <c r="J444" i="15"/>
  <c r="I445" i="15"/>
  <c r="J445" i="15"/>
  <c r="I446" i="15"/>
  <c r="J446" i="15"/>
  <c r="I447" i="15"/>
  <c r="J447" i="15"/>
  <c r="I448" i="15"/>
  <c r="J448" i="15"/>
  <c r="I449" i="15"/>
  <c r="J449" i="15"/>
  <c r="I450" i="15"/>
  <c r="J450" i="15"/>
  <c r="I451" i="15"/>
  <c r="J451" i="15"/>
  <c r="I452" i="15"/>
  <c r="J452" i="15"/>
  <c r="I453" i="15"/>
  <c r="J453" i="15"/>
  <c r="I454" i="15"/>
  <c r="J454" i="15"/>
  <c r="I455" i="15"/>
  <c r="J455" i="15"/>
  <c r="I456" i="15"/>
  <c r="J456" i="15"/>
  <c r="I457" i="15"/>
  <c r="J457" i="15"/>
  <c r="I458" i="15"/>
  <c r="J458" i="15"/>
  <c r="I459" i="15"/>
  <c r="J459" i="15"/>
  <c r="I460" i="15"/>
  <c r="J460" i="15"/>
  <c r="I461" i="15"/>
  <c r="J461" i="15"/>
  <c r="I462" i="15"/>
  <c r="J462" i="15"/>
  <c r="I463" i="15"/>
  <c r="J463" i="15"/>
  <c r="I464" i="15"/>
  <c r="J464" i="15"/>
  <c r="I465" i="15"/>
  <c r="J465" i="15"/>
  <c r="I466" i="15"/>
  <c r="J466" i="15"/>
  <c r="I467" i="15"/>
  <c r="J467" i="15"/>
  <c r="I468" i="15"/>
  <c r="J468" i="15"/>
  <c r="I469" i="15"/>
  <c r="J469" i="15"/>
  <c r="I470" i="15"/>
  <c r="J470" i="15"/>
  <c r="I471" i="15"/>
  <c r="J471" i="15"/>
  <c r="I472" i="15"/>
  <c r="J472" i="15"/>
  <c r="I473" i="15"/>
  <c r="J473" i="15"/>
  <c r="D474" i="15"/>
  <c r="I474" i="15"/>
  <c r="J474" i="15"/>
  <c r="C476" i="15"/>
  <c r="I476" i="15"/>
  <c r="J476" i="15"/>
  <c r="C477" i="15"/>
  <c r="I477" i="15"/>
  <c r="J477" i="15"/>
  <c r="C478" i="15"/>
  <c r="I478" i="15"/>
  <c r="J478" i="15"/>
  <c r="C479" i="15"/>
  <c r="I479" i="15"/>
  <c r="J479" i="15"/>
  <c r="C480" i="15"/>
  <c r="I480" i="15"/>
  <c r="J480" i="15"/>
  <c r="I481" i="15"/>
  <c r="J481" i="15"/>
  <c r="I482" i="15"/>
  <c r="J482" i="15"/>
  <c r="I483" i="15"/>
  <c r="J483" i="15"/>
  <c r="I484" i="15"/>
  <c r="J484" i="15"/>
  <c r="I485" i="15"/>
  <c r="J485" i="15"/>
  <c r="I486" i="15"/>
  <c r="J486" i="15"/>
  <c r="I487" i="15"/>
  <c r="J487" i="15"/>
  <c r="I488" i="15"/>
  <c r="J488" i="15"/>
  <c r="I489" i="15"/>
  <c r="J489" i="15"/>
  <c r="I490" i="15"/>
  <c r="J490" i="15"/>
  <c r="I491" i="15"/>
  <c r="J491" i="15"/>
  <c r="I492" i="15"/>
  <c r="J492" i="15"/>
  <c r="I493" i="15"/>
  <c r="J493" i="15"/>
  <c r="I494" i="15"/>
  <c r="J494" i="15"/>
  <c r="I495" i="15"/>
  <c r="J495" i="15"/>
  <c r="I496" i="15"/>
  <c r="J496" i="15"/>
  <c r="I497" i="15"/>
  <c r="J497" i="15"/>
  <c r="I498" i="15"/>
  <c r="J498" i="15"/>
  <c r="I499" i="15"/>
  <c r="J499" i="15"/>
  <c r="I500" i="15"/>
  <c r="J500" i="15"/>
  <c r="I501" i="15"/>
  <c r="J501" i="15"/>
  <c r="I502" i="15"/>
  <c r="J502" i="15"/>
  <c r="I503" i="15"/>
  <c r="J503" i="15"/>
  <c r="I504" i="15"/>
  <c r="J504" i="15"/>
  <c r="I505" i="15"/>
  <c r="J505" i="15"/>
  <c r="I506" i="15"/>
  <c r="J506" i="15"/>
  <c r="I507" i="15"/>
  <c r="J507" i="15"/>
  <c r="I508" i="15"/>
  <c r="J508" i="15"/>
  <c r="I509" i="15"/>
  <c r="J509" i="15"/>
  <c r="I510" i="15"/>
  <c r="J510" i="15"/>
  <c r="I511" i="15"/>
  <c r="J511" i="15"/>
  <c r="D512" i="15"/>
  <c r="I512" i="15"/>
  <c r="J512" i="15"/>
  <c r="C514" i="15"/>
  <c r="I514" i="15"/>
  <c r="J514" i="15"/>
  <c r="C515" i="15"/>
  <c r="I515" i="15"/>
  <c r="J515" i="15"/>
  <c r="C516" i="15"/>
  <c r="I516" i="15"/>
  <c r="J516" i="15"/>
  <c r="C517" i="15"/>
  <c r="I517" i="15"/>
  <c r="J517" i="15"/>
  <c r="C518" i="15"/>
  <c r="I518" i="15"/>
  <c r="J518" i="15"/>
  <c r="I519" i="15"/>
  <c r="J519" i="15"/>
  <c r="I520" i="15"/>
  <c r="J520" i="15"/>
  <c r="I521" i="15"/>
  <c r="J521" i="15"/>
  <c r="I522" i="15"/>
  <c r="J522" i="15"/>
  <c r="I523" i="15"/>
  <c r="J523" i="15"/>
  <c r="I524" i="15"/>
  <c r="J524" i="15"/>
  <c r="I525" i="15"/>
  <c r="J525" i="15"/>
  <c r="I526" i="15"/>
  <c r="J526" i="15"/>
  <c r="I527" i="15"/>
  <c r="J527" i="15"/>
  <c r="I528" i="15"/>
  <c r="J528" i="15"/>
  <c r="I529" i="15"/>
  <c r="J529" i="15"/>
  <c r="I530" i="15"/>
  <c r="J530" i="15"/>
  <c r="I531" i="15"/>
  <c r="J531" i="15"/>
  <c r="I532" i="15"/>
  <c r="J532" i="15"/>
  <c r="I533" i="15"/>
  <c r="J533" i="15"/>
  <c r="I534" i="15"/>
  <c r="J534" i="15"/>
  <c r="I535" i="15"/>
  <c r="J535" i="15"/>
  <c r="I536" i="15"/>
  <c r="J536" i="15"/>
  <c r="I537" i="15"/>
  <c r="J537" i="15"/>
  <c r="I538" i="15"/>
  <c r="J538" i="15"/>
  <c r="I539" i="15"/>
  <c r="J539" i="15"/>
  <c r="I540" i="15"/>
  <c r="J540" i="15"/>
  <c r="I541" i="15"/>
  <c r="J541" i="15"/>
  <c r="I542" i="15"/>
  <c r="J542" i="15"/>
  <c r="I543" i="15"/>
  <c r="J543" i="15"/>
  <c r="I544" i="15"/>
  <c r="J544" i="15"/>
  <c r="I545" i="15"/>
  <c r="J545" i="15"/>
  <c r="I546" i="15"/>
  <c r="J546" i="15"/>
  <c r="I547" i="15"/>
  <c r="J547" i="15"/>
  <c r="I548" i="15"/>
  <c r="J548" i="15"/>
  <c r="I549" i="15"/>
  <c r="J549" i="15"/>
  <c r="D550" i="15"/>
  <c r="I550" i="15"/>
  <c r="J550" i="15"/>
  <c r="C552" i="15"/>
  <c r="I552" i="15"/>
  <c r="J552" i="15"/>
  <c r="C553" i="15"/>
  <c r="I553" i="15"/>
  <c r="J553" i="15"/>
  <c r="C554" i="15"/>
  <c r="I554" i="15"/>
  <c r="J554" i="15"/>
  <c r="C555" i="15"/>
  <c r="I555" i="15"/>
  <c r="J555" i="15"/>
  <c r="C556" i="15"/>
  <c r="I556" i="15"/>
  <c r="J556" i="15"/>
  <c r="I557" i="15"/>
  <c r="J557" i="15"/>
  <c r="I558" i="15"/>
  <c r="J558" i="15"/>
  <c r="I559" i="15"/>
  <c r="J559" i="15"/>
  <c r="I560" i="15"/>
  <c r="J560" i="15"/>
  <c r="I561" i="15"/>
  <c r="J561" i="15"/>
  <c r="I562" i="15"/>
  <c r="J562" i="15"/>
  <c r="I563" i="15"/>
  <c r="J563" i="15"/>
  <c r="I564" i="15"/>
  <c r="J564" i="15"/>
  <c r="I565" i="15"/>
  <c r="J565" i="15"/>
  <c r="I566" i="15"/>
  <c r="J566" i="15"/>
  <c r="I567" i="15"/>
  <c r="J567" i="15"/>
  <c r="I568" i="15"/>
  <c r="J568" i="15"/>
  <c r="I569" i="15"/>
  <c r="J569" i="15"/>
  <c r="I570" i="15"/>
  <c r="J570" i="15"/>
  <c r="I571" i="15"/>
  <c r="J571" i="15"/>
  <c r="I572" i="15"/>
  <c r="J572" i="15"/>
  <c r="I573" i="15"/>
  <c r="J573" i="15"/>
  <c r="I574" i="15"/>
  <c r="J574" i="15"/>
  <c r="I575" i="15"/>
  <c r="J575" i="15"/>
  <c r="I576" i="15"/>
  <c r="J576" i="15"/>
  <c r="I577" i="15"/>
  <c r="J577" i="15"/>
  <c r="I578" i="15"/>
  <c r="J578" i="15"/>
  <c r="I579" i="15"/>
  <c r="J579" i="15"/>
  <c r="I580" i="15"/>
  <c r="J580" i="15"/>
  <c r="I581" i="15"/>
  <c r="J581" i="15"/>
  <c r="I582" i="15"/>
  <c r="J582" i="15"/>
  <c r="I583" i="15"/>
  <c r="J583" i="15"/>
  <c r="I584" i="15"/>
  <c r="J584" i="15"/>
  <c r="I585" i="15"/>
  <c r="J585" i="15"/>
  <c r="I586" i="15"/>
  <c r="J586" i="15"/>
  <c r="I587" i="15"/>
  <c r="J587" i="15"/>
  <c r="D588" i="15"/>
  <c r="I588" i="15"/>
  <c r="J588" i="15"/>
  <c r="C590" i="15"/>
  <c r="I590" i="15"/>
  <c r="J590" i="15"/>
  <c r="C591" i="15"/>
  <c r="I591" i="15"/>
  <c r="J591" i="15"/>
  <c r="C592" i="15"/>
  <c r="I592" i="15"/>
  <c r="J592" i="15"/>
  <c r="C593" i="15"/>
  <c r="I593" i="15"/>
  <c r="J593" i="15"/>
  <c r="C594" i="15"/>
  <c r="I594" i="15"/>
  <c r="J594" i="15"/>
  <c r="I595" i="15"/>
  <c r="J595" i="15"/>
  <c r="I596" i="15"/>
  <c r="J596" i="15"/>
  <c r="I597" i="15"/>
  <c r="J597" i="15"/>
  <c r="I598" i="15"/>
  <c r="J598" i="15"/>
  <c r="I599" i="15"/>
  <c r="J599" i="15"/>
  <c r="I600" i="15"/>
  <c r="J600" i="15"/>
  <c r="I601" i="15"/>
  <c r="J601" i="15"/>
  <c r="I602" i="15"/>
  <c r="J602" i="15"/>
  <c r="I603" i="15"/>
  <c r="J603" i="15"/>
  <c r="I604" i="15"/>
  <c r="J604" i="15"/>
  <c r="I605" i="15"/>
  <c r="J605" i="15"/>
  <c r="I606" i="15"/>
  <c r="J606" i="15"/>
  <c r="I607" i="15"/>
  <c r="J607" i="15"/>
  <c r="I608" i="15"/>
  <c r="J608" i="15"/>
  <c r="I609" i="15"/>
  <c r="J609" i="15"/>
  <c r="I610" i="15"/>
  <c r="J610" i="15"/>
  <c r="I611" i="15"/>
  <c r="J611" i="15"/>
  <c r="I612" i="15"/>
  <c r="J612" i="15"/>
  <c r="I613" i="15"/>
  <c r="J613" i="15"/>
  <c r="I614" i="15"/>
  <c r="J614" i="15"/>
  <c r="I615" i="15"/>
  <c r="J615" i="15"/>
  <c r="I616" i="15"/>
  <c r="J616" i="15"/>
  <c r="I617" i="15"/>
  <c r="J617" i="15"/>
  <c r="I618" i="15"/>
  <c r="J618" i="15"/>
  <c r="I619" i="15"/>
  <c r="J619" i="15"/>
  <c r="I620" i="15"/>
  <c r="J620" i="15"/>
  <c r="I621" i="15"/>
  <c r="J621" i="15"/>
  <c r="I622" i="15"/>
  <c r="J622" i="15"/>
  <c r="I623" i="15"/>
  <c r="J623" i="15"/>
  <c r="I624" i="15"/>
  <c r="J624" i="15"/>
  <c r="I625" i="15"/>
  <c r="J625" i="15"/>
  <c r="D626" i="15"/>
  <c r="I626" i="15"/>
  <c r="J626" i="15"/>
  <c r="C628" i="15"/>
  <c r="I628" i="15"/>
  <c r="J628" i="15"/>
  <c r="C629" i="15"/>
  <c r="I629" i="15"/>
  <c r="J629" i="15"/>
  <c r="C630" i="15"/>
  <c r="I630" i="15"/>
  <c r="J630" i="15"/>
  <c r="C631" i="15"/>
  <c r="I631" i="15"/>
  <c r="J631" i="15"/>
  <c r="C632" i="15"/>
  <c r="I632" i="15"/>
  <c r="J632" i="15"/>
  <c r="I633" i="15"/>
  <c r="J633" i="15"/>
  <c r="I634" i="15"/>
  <c r="J634" i="15"/>
  <c r="I635" i="15"/>
  <c r="J635" i="15"/>
  <c r="I636" i="15"/>
  <c r="J636" i="15"/>
  <c r="I637" i="15"/>
  <c r="J637" i="15"/>
  <c r="I638" i="15"/>
  <c r="J638" i="15"/>
  <c r="I639" i="15"/>
  <c r="J639" i="15"/>
  <c r="I640" i="15"/>
  <c r="J640" i="15"/>
  <c r="I641" i="15"/>
  <c r="J641" i="15"/>
  <c r="I642" i="15"/>
  <c r="J642" i="15"/>
  <c r="I643" i="15"/>
  <c r="J643" i="15"/>
  <c r="I644" i="15"/>
  <c r="J644" i="15"/>
  <c r="I645" i="15"/>
  <c r="J645" i="15"/>
  <c r="I646" i="15"/>
  <c r="J646" i="15"/>
  <c r="I647" i="15"/>
  <c r="J647" i="15"/>
  <c r="I648" i="15"/>
  <c r="J648" i="15"/>
  <c r="I649" i="15"/>
  <c r="J649" i="15"/>
  <c r="I650" i="15"/>
  <c r="J650" i="15"/>
  <c r="I651" i="15"/>
  <c r="J651" i="15"/>
  <c r="I652" i="15"/>
  <c r="J652" i="15"/>
  <c r="I653" i="15"/>
  <c r="J653" i="15"/>
  <c r="I654" i="15"/>
  <c r="J654" i="15"/>
  <c r="I655" i="15"/>
  <c r="J655" i="15"/>
  <c r="I656" i="15"/>
  <c r="J656" i="15"/>
  <c r="I657" i="15"/>
  <c r="J657" i="15"/>
  <c r="I658" i="15"/>
  <c r="J658" i="15"/>
  <c r="I659" i="15"/>
  <c r="J659" i="15"/>
  <c r="I660" i="15"/>
  <c r="J660" i="15"/>
  <c r="I661" i="15"/>
  <c r="J661" i="15"/>
  <c r="I662" i="15"/>
  <c r="J662" i="15"/>
  <c r="I663" i="15"/>
  <c r="J663" i="15"/>
  <c r="D664" i="15"/>
  <c r="I664" i="15"/>
  <c r="J664" i="15"/>
  <c r="C666" i="15"/>
  <c r="I666" i="15"/>
  <c r="J666" i="15"/>
  <c r="C667" i="15"/>
  <c r="I667" i="15"/>
  <c r="J667" i="15"/>
  <c r="C668" i="15"/>
  <c r="I668" i="15"/>
  <c r="J668" i="15"/>
  <c r="C669" i="15"/>
  <c r="I669" i="15"/>
  <c r="J669" i="15"/>
  <c r="C670" i="15"/>
  <c r="I670" i="15"/>
  <c r="J670" i="15"/>
  <c r="I671" i="15"/>
  <c r="J671" i="15"/>
  <c r="I672" i="15"/>
  <c r="J672" i="15"/>
  <c r="I673" i="15"/>
  <c r="J673" i="15"/>
  <c r="I674" i="15"/>
  <c r="J674" i="15"/>
  <c r="I675" i="15"/>
  <c r="J675" i="15"/>
  <c r="I676" i="15"/>
  <c r="J676" i="15"/>
  <c r="I677" i="15"/>
  <c r="J677" i="15"/>
  <c r="I678" i="15"/>
  <c r="J678" i="15"/>
  <c r="I679" i="15"/>
  <c r="J679" i="15"/>
  <c r="I680" i="15"/>
  <c r="J680" i="15"/>
  <c r="I681" i="15"/>
  <c r="J681" i="15"/>
  <c r="I682" i="15"/>
  <c r="J682" i="15"/>
  <c r="I683" i="15"/>
  <c r="J683" i="15"/>
  <c r="I684" i="15"/>
  <c r="J684" i="15"/>
  <c r="I685" i="15"/>
  <c r="J685" i="15"/>
  <c r="I686" i="15"/>
  <c r="J686" i="15"/>
  <c r="I687" i="15"/>
  <c r="J687" i="15"/>
  <c r="I688" i="15"/>
  <c r="J688" i="15"/>
  <c r="I689" i="15"/>
  <c r="J689" i="15"/>
  <c r="I690" i="15"/>
  <c r="J690" i="15"/>
  <c r="I691" i="15"/>
  <c r="J691" i="15"/>
  <c r="I692" i="15"/>
  <c r="J692" i="15"/>
  <c r="I693" i="15"/>
  <c r="J693" i="15"/>
  <c r="I694" i="15"/>
  <c r="J694" i="15"/>
  <c r="I695" i="15"/>
  <c r="J695" i="15"/>
  <c r="I696" i="15"/>
  <c r="J696" i="15"/>
  <c r="I697" i="15"/>
  <c r="J697" i="15"/>
  <c r="I698" i="15"/>
  <c r="J698" i="15"/>
  <c r="I699" i="15"/>
  <c r="J699" i="15"/>
  <c r="I700" i="15"/>
  <c r="J700" i="15"/>
  <c r="I701" i="15"/>
  <c r="J701" i="15"/>
  <c r="D702" i="15"/>
  <c r="I702" i="15"/>
  <c r="J702" i="15"/>
  <c r="C704" i="15"/>
  <c r="I704" i="15"/>
  <c r="J704" i="15"/>
  <c r="C705" i="15"/>
  <c r="I705" i="15"/>
  <c r="J705" i="15"/>
  <c r="C706" i="15"/>
  <c r="I706" i="15"/>
  <c r="J706" i="15"/>
  <c r="C707" i="15"/>
  <c r="I707" i="15"/>
  <c r="J707" i="15"/>
  <c r="C708" i="15"/>
  <c r="I708" i="15"/>
  <c r="J708" i="15"/>
  <c r="I709" i="15"/>
  <c r="J709" i="15"/>
  <c r="I710" i="15"/>
  <c r="J710" i="15"/>
  <c r="I711" i="15"/>
  <c r="J711" i="15"/>
  <c r="I712" i="15"/>
  <c r="J712" i="15"/>
  <c r="I713" i="15"/>
  <c r="J713" i="15"/>
  <c r="I714" i="15"/>
  <c r="J714" i="15"/>
  <c r="I715" i="15"/>
  <c r="J715" i="15"/>
  <c r="I716" i="15"/>
  <c r="J716" i="15"/>
  <c r="I717" i="15"/>
  <c r="J717" i="15"/>
  <c r="I718" i="15"/>
  <c r="J718" i="15"/>
  <c r="I719" i="15"/>
  <c r="J719" i="15"/>
  <c r="I720" i="15"/>
  <c r="J720" i="15"/>
  <c r="I721" i="15"/>
  <c r="J721" i="15"/>
  <c r="I722" i="15"/>
  <c r="J722" i="15"/>
  <c r="I723" i="15"/>
  <c r="J723" i="15"/>
  <c r="I724" i="15"/>
  <c r="J724" i="15"/>
  <c r="I725" i="15"/>
  <c r="J725" i="15"/>
  <c r="I726" i="15"/>
  <c r="J726" i="15"/>
  <c r="I727" i="15"/>
  <c r="J727" i="15"/>
  <c r="I728" i="15"/>
  <c r="J728" i="15"/>
  <c r="I729" i="15"/>
  <c r="J729" i="15"/>
  <c r="I730" i="15"/>
  <c r="J730" i="15"/>
  <c r="I731" i="15"/>
  <c r="J731" i="15"/>
  <c r="I732" i="15"/>
  <c r="J732" i="15"/>
  <c r="I733" i="15"/>
  <c r="J733" i="15"/>
  <c r="I734" i="15"/>
  <c r="J734" i="15"/>
  <c r="I735" i="15"/>
  <c r="J735" i="15"/>
  <c r="I736" i="15"/>
  <c r="J736" i="15"/>
  <c r="I737" i="15"/>
  <c r="J737" i="15"/>
  <c r="I738" i="15"/>
  <c r="J738" i="15"/>
  <c r="I739" i="15"/>
  <c r="J739" i="15"/>
  <c r="D740" i="15"/>
  <c r="I740" i="15"/>
  <c r="J740" i="15"/>
  <c r="C742" i="15"/>
  <c r="I742" i="15"/>
  <c r="J742" i="15"/>
  <c r="C743" i="15"/>
  <c r="I743" i="15"/>
  <c r="J743" i="15"/>
  <c r="C744" i="15"/>
  <c r="I744" i="15"/>
  <c r="J744" i="15"/>
  <c r="C745" i="15"/>
  <c r="I745" i="15"/>
  <c r="J745" i="15"/>
  <c r="C746" i="15"/>
  <c r="I746" i="15"/>
  <c r="J746" i="15"/>
  <c r="I747" i="15"/>
  <c r="J747" i="15"/>
  <c r="I748" i="15"/>
  <c r="J748" i="15"/>
  <c r="I749" i="15"/>
  <c r="J749" i="15"/>
  <c r="I750" i="15"/>
  <c r="J750" i="15"/>
  <c r="I751" i="15"/>
  <c r="J751" i="15"/>
  <c r="I752" i="15"/>
  <c r="J752" i="15"/>
  <c r="I753" i="15"/>
  <c r="J753" i="15"/>
  <c r="I754" i="15"/>
  <c r="J754" i="15"/>
  <c r="I755" i="15"/>
  <c r="J755" i="15"/>
  <c r="I756" i="15"/>
  <c r="J756" i="15"/>
  <c r="I757" i="15"/>
  <c r="J757" i="15"/>
  <c r="I758" i="15"/>
  <c r="J758" i="15"/>
  <c r="I759" i="15"/>
  <c r="J759" i="15"/>
  <c r="I760" i="15"/>
  <c r="J760" i="15"/>
  <c r="I761" i="15"/>
  <c r="J761" i="15"/>
  <c r="I762" i="15"/>
  <c r="J762" i="15"/>
  <c r="I763" i="15"/>
  <c r="J763" i="15"/>
  <c r="I764" i="15"/>
  <c r="J764" i="15"/>
  <c r="I765" i="15"/>
  <c r="J765" i="15"/>
  <c r="I766" i="15"/>
  <c r="J766" i="15"/>
  <c r="I767" i="15"/>
  <c r="J767" i="15"/>
  <c r="I768" i="15"/>
  <c r="J768" i="15"/>
  <c r="I769" i="15"/>
  <c r="J769" i="15"/>
  <c r="I770" i="15"/>
  <c r="J770" i="15"/>
  <c r="I771" i="15"/>
  <c r="J771" i="15"/>
  <c r="I772" i="15"/>
  <c r="J772" i="15"/>
  <c r="I773" i="15"/>
  <c r="J773" i="15"/>
  <c r="I774" i="15"/>
  <c r="J774" i="15"/>
  <c r="I775" i="15"/>
  <c r="J775" i="15"/>
  <c r="I776" i="15"/>
  <c r="J776" i="15"/>
  <c r="I777" i="15"/>
  <c r="J777" i="15"/>
  <c r="D778" i="15"/>
  <c r="I778" i="15"/>
  <c r="J778" i="15"/>
  <c r="C780" i="15"/>
  <c r="I780" i="15"/>
  <c r="J780" i="15"/>
  <c r="C781" i="15"/>
  <c r="I781" i="15"/>
  <c r="J781" i="15"/>
  <c r="C782" i="15"/>
  <c r="I782" i="15"/>
  <c r="J782" i="15"/>
  <c r="C783" i="15"/>
  <c r="I783" i="15"/>
  <c r="J783" i="15"/>
  <c r="C784" i="15"/>
  <c r="I784" i="15"/>
  <c r="J784" i="15"/>
  <c r="I785" i="15"/>
  <c r="J785" i="15"/>
  <c r="I786" i="15"/>
  <c r="J786" i="15"/>
  <c r="I787" i="15"/>
  <c r="J787" i="15"/>
  <c r="I788" i="15"/>
  <c r="J788" i="15"/>
  <c r="I789" i="15"/>
  <c r="J789" i="15"/>
  <c r="I790" i="15"/>
  <c r="J790" i="15"/>
  <c r="I791" i="15"/>
  <c r="J791" i="15"/>
  <c r="I792" i="15"/>
  <c r="J792" i="15"/>
  <c r="I793" i="15"/>
  <c r="J793" i="15"/>
  <c r="I794" i="15"/>
  <c r="J794" i="15"/>
  <c r="I795" i="15"/>
  <c r="J795" i="15"/>
  <c r="I796" i="15"/>
  <c r="J796" i="15"/>
  <c r="I797" i="15"/>
  <c r="J797" i="15"/>
  <c r="I798" i="15"/>
  <c r="J798" i="15"/>
  <c r="I799" i="15"/>
  <c r="J799" i="15"/>
  <c r="I800" i="15"/>
  <c r="J800" i="15"/>
  <c r="I801" i="15"/>
  <c r="J801" i="15"/>
  <c r="I802" i="15"/>
  <c r="J802" i="15"/>
  <c r="I803" i="15"/>
  <c r="J803" i="15"/>
  <c r="I804" i="15"/>
  <c r="J804" i="15"/>
  <c r="I805" i="15"/>
  <c r="J805" i="15"/>
  <c r="I806" i="15"/>
  <c r="J806" i="15"/>
  <c r="I807" i="15"/>
  <c r="J807" i="15"/>
  <c r="I808" i="15"/>
  <c r="J808" i="15"/>
  <c r="I809" i="15"/>
  <c r="J809" i="15"/>
  <c r="I810" i="15"/>
  <c r="J810" i="15"/>
  <c r="I811" i="15"/>
  <c r="J811" i="15"/>
  <c r="I812" i="15"/>
  <c r="J812" i="15"/>
  <c r="I813" i="15"/>
  <c r="J813" i="15"/>
  <c r="I814" i="15"/>
  <c r="J814" i="15"/>
  <c r="I815" i="15"/>
  <c r="J815" i="15"/>
  <c r="D816" i="15"/>
  <c r="I816" i="15"/>
  <c r="J816" i="15"/>
  <c r="C818" i="15"/>
  <c r="I818" i="15"/>
  <c r="J818" i="15"/>
  <c r="C819" i="15"/>
  <c r="I819" i="15"/>
  <c r="J819" i="15"/>
  <c r="C820" i="15"/>
  <c r="I820" i="15"/>
  <c r="J820" i="15"/>
  <c r="C821" i="15"/>
  <c r="I821" i="15"/>
  <c r="J821" i="15"/>
  <c r="C822" i="15"/>
  <c r="I822" i="15"/>
  <c r="J822" i="15"/>
  <c r="I823" i="15"/>
  <c r="J823" i="15"/>
  <c r="I824" i="15"/>
  <c r="J824" i="15"/>
  <c r="I825" i="15"/>
  <c r="J825" i="15"/>
  <c r="I826" i="15"/>
  <c r="J826" i="15"/>
  <c r="I827" i="15"/>
  <c r="J827" i="15"/>
  <c r="I828" i="15"/>
  <c r="J828" i="15"/>
  <c r="I829" i="15"/>
  <c r="J829" i="15"/>
  <c r="I830" i="15"/>
  <c r="J830" i="15"/>
  <c r="I831" i="15"/>
  <c r="J831" i="15"/>
  <c r="I832" i="15"/>
  <c r="J832" i="15"/>
  <c r="I833" i="15"/>
  <c r="J833" i="15"/>
  <c r="I834" i="15"/>
  <c r="J834" i="15"/>
  <c r="I835" i="15"/>
  <c r="J835" i="15"/>
  <c r="I836" i="15"/>
  <c r="J836" i="15"/>
  <c r="I837" i="15"/>
  <c r="J837" i="15"/>
  <c r="I838" i="15"/>
  <c r="J838" i="15"/>
  <c r="I839" i="15"/>
  <c r="J839" i="15"/>
  <c r="I840" i="15"/>
  <c r="J840" i="15"/>
  <c r="I841" i="15"/>
  <c r="J841" i="15"/>
  <c r="I842" i="15"/>
  <c r="J842" i="15"/>
  <c r="I843" i="15"/>
  <c r="J843" i="15"/>
  <c r="I844" i="15"/>
  <c r="J844" i="15"/>
  <c r="I845" i="15"/>
  <c r="J845" i="15"/>
  <c r="I846" i="15"/>
  <c r="J846" i="15"/>
  <c r="I847" i="15"/>
  <c r="J847" i="15"/>
  <c r="I848" i="15"/>
  <c r="J848" i="15"/>
  <c r="I849" i="15"/>
  <c r="J849" i="15"/>
  <c r="I850" i="15"/>
  <c r="J850" i="15"/>
  <c r="I851" i="15"/>
  <c r="J851" i="15"/>
  <c r="I852" i="15"/>
  <c r="J852" i="15"/>
  <c r="I853" i="15"/>
  <c r="J853" i="15"/>
  <c r="D854" i="15"/>
  <c r="I854" i="15"/>
  <c r="J854" i="15"/>
  <c r="C856" i="15"/>
  <c r="I856" i="15"/>
  <c r="J856" i="15"/>
  <c r="C857" i="15"/>
  <c r="I857" i="15"/>
  <c r="J857" i="15"/>
  <c r="C858" i="15"/>
  <c r="I858" i="15"/>
  <c r="J858" i="15"/>
  <c r="C859" i="15"/>
  <c r="I859" i="15"/>
  <c r="J859" i="15"/>
  <c r="C860" i="15"/>
  <c r="I860" i="15"/>
  <c r="J860" i="15"/>
  <c r="I861" i="15"/>
  <c r="J861" i="15"/>
  <c r="I862" i="15"/>
  <c r="J862" i="15"/>
  <c r="I863" i="15"/>
  <c r="J863" i="15"/>
  <c r="I864" i="15"/>
  <c r="J864" i="15"/>
  <c r="I865" i="15"/>
  <c r="J865" i="15"/>
  <c r="I866" i="15"/>
  <c r="J866" i="15"/>
  <c r="I867" i="15"/>
  <c r="J867" i="15"/>
  <c r="I868" i="15"/>
  <c r="J868" i="15"/>
  <c r="I869" i="15"/>
  <c r="J869" i="15"/>
  <c r="I870" i="15"/>
  <c r="J870" i="15"/>
  <c r="I871" i="15"/>
  <c r="J871" i="15"/>
  <c r="I872" i="15"/>
  <c r="J872" i="15"/>
  <c r="I873" i="15"/>
  <c r="J873" i="15"/>
  <c r="I874" i="15"/>
  <c r="J874" i="15"/>
  <c r="I875" i="15"/>
  <c r="J875" i="15"/>
  <c r="I876" i="15"/>
  <c r="J876" i="15"/>
  <c r="I877" i="15"/>
  <c r="J877" i="15"/>
  <c r="I878" i="15"/>
  <c r="J878" i="15"/>
  <c r="I879" i="15"/>
  <c r="J879" i="15"/>
  <c r="I880" i="15"/>
  <c r="J880" i="15"/>
  <c r="I881" i="15"/>
  <c r="J881" i="15"/>
  <c r="I882" i="15"/>
  <c r="J882" i="15"/>
  <c r="I883" i="15"/>
  <c r="J883" i="15"/>
  <c r="I884" i="15"/>
  <c r="J884" i="15"/>
  <c r="I885" i="15"/>
  <c r="J885" i="15"/>
  <c r="I886" i="15"/>
  <c r="J886" i="15"/>
  <c r="I887" i="15"/>
  <c r="J887" i="15"/>
  <c r="I888" i="15"/>
  <c r="J888" i="15"/>
  <c r="I889" i="15"/>
  <c r="J889" i="15"/>
  <c r="I890" i="15"/>
  <c r="J890" i="15"/>
  <c r="I891" i="15"/>
  <c r="J891" i="15"/>
  <c r="D892" i="15"/>
  <c r="I892" i="15"/>
  <c r="J892" i="15"/>
  <c r="C894" i="15"/>
  <c r="I894" i="15"/>
  <c r="J894" i="15"/>
  <c r="C895" i="15"/>
  <c r="I895" i="15"/>
  <c r="J895" i="15"/>
  <c r="C896" i="15"/>
  <c r="I896" i="15"/>
  <c r="J896" i="15"/>
  <c r="C897" i="15"/>
  <c r="I897" i="15"/>
  <c r="J897" i="15"/>
  <c r="C898" i="15"/>
  <c r="I898" i="15"/>
  <c r="J898" i="15"/>
  <c r="I899" i="15"/>
  <c r="J899" i="15"/>
  <c r="I900" i="15"/>
  <c r="J900" i="15"/>
  <c r="I901" i="15"/>
  <c r="J901" i="15"/>
  <c r="I902" i="15"/>
  <c r="J902" i="15"/>
  <c r="I903" i="15"/>
  <c r="J903" i="15"/>
  <c r="I904" i="15"/>
  <c r="J904" i="15"/>
  <c r="I905" i="15"/>
  <c r="J905" i="15"/>
  <c r="I906" i="15"/>
  <c r="J906" i="15"/>
  <c r="I907" i="15"/>
  <c r="J907" i="15"/>
  <c r="I908" i="15"/>
  <c r="J908" i="15"/>
  <c r="I909" i="15"/>
  <c r="J909" i="15"/>
  <c r="I910" i="15"/>
  <c r="J910" i="15"/>
  <c r="I911" i="15"/>
  <c r="J911" i="15"/>
  <c r="I912" i="15"/>
  <c r="J912" i="15"/>
  <c r="I913" i="15"/>
  <c r="J913" i="15"/>
  <c r="I914" i="15"/>
  <c r="J914" i="15"/>
  <c r="I915" i="15"/>
  <c r="J915" i="15"/>
  <c r="I916" i="15"/>
  <c r="J916" i="15"/>
  <c r="I917" i="15"/>
  <c r="J917" i="15"/>
  <c r="I918" i="15"/>
  <c r="J918" i="15"/>
  <c r="I919" i="15"/>
  <c r="J919" i="15"/>
  <c r="I920" i="15"/>
  <c r="J920" i="15"/>
  <c r="I921" i="15"/>
  <c r="J921" i="15"/>
  <c r="I922" i="15"/>
  <c r="J922" i="15"/>
  <c r="I923" i="15"/>
  <c r="J923" i="15"/>
  <c r="I924" i="15"/>
  <c r="J924" i="15"/>
  <c r="I925" i="15"/>
  <c r="J925" i="15"/>
  <c r="I926" i="15"/>
  <c r="J926" i="15"/>
  <c r="I927" i="15"/>
  <c r="J927" i="15"/>
  <c r="I928" i="15"/>
  <c r="J928" i="15"/>
  <c r="I929" i="15"/>
  <c r="J929" i="15"/>
  <c r="D930" i="15"/>
  <c r="I930" i="15"/>
  <c r="J930" i="15"/>
  <c r="C932" i="15"/>
  <c r="I932" i="15"/>
  <c r="J932" i="15"/>
  <c r="C933" i="15"/>
  <c r="I933" i="15"/>
  <c r="J933" i="15"/>
  <c r="C934" i="15"/>
  <c r="I934" i="15"/>
  <c r="J934" i="15"/>
  <c r="C935" i="15"/>
  <c r="I935" i="15"/>
  <c r="J935" i="15"/>
  <c r="C936" i="15"/>
  <c r="I936" i="15"/>
  <c r="J936" i="15"/>
  <c r="I937" i="15"/>
  <c r="J937" i="15"/>
  <c r="I938" i="15"/>
  <c r="J938" i="15"/>
  <c r="I939" i="15"/>
  <c r="J939" i="15"/>
  <c r="I940" i="15"/>
  <c r="J940" i="15"/>
  <c r="I941" i="15"/>
  <c r="J941" i="15"/>
  <c r="I942" i="15"/>
  <c r="J942" i="15"/>
  <c r="I943" i="15"/>
  <c r="J943" i="15"/>
  <c r="I944" i="15"/>
  <c r="J944" i="15"/>
  <c r="I945" i="15"/>
  <c r="J945" i="15"/>
  <c r="I946" i="15"/>
  <c r="J946" i="15"/>
  <c r="I947" i="15"/>
  <c r="J947" i="15"/>
  <c r="I948" i="15"/>
  <c r="J948" i="15"/>
  <c r="I949" i="15"/>
  <c r="J949" i="15"/>
  <c r="I950" i="15"/>
  <c r="J950" i="15"/>
  <c r="I951" i="15"/>
  <c r="J951" i="15"/>
  <c r="I952" i="15"/>
  <c r="J952" i="15"/>
  <c r="I953" i="15"/>
  <c r="J953" i="15"/>
  <c r="I954" i="15"/>
  <c r="J954" i="15"/>
  <c r="I955" i="15"/>
  <c r="J955" i="15"/>
  <c r="I956" i="15"/>
  <c r="J956" i="15"/>
  <c r="I957" i="15"/>
  <c r="J957" i="15"/>
  <c r="I958" i="15"/>
  <c r="J958" i="15"/>
  <c r="I959" i="15"/>
  <c r="J959" i="15"/>
  <c r="I960" i="15"/>
  <c r="J960" i="15"/>
  <c r="I961" i="15"/>
  <c r="J961" i="15"/>
  <c r="I962" i="15"/>
  <c r="J962" i="15"/>
  <c r="I963" i="15"/>
  <c r="J963" i="15"/>
  <c r="I964" i="15"/>
  <c r="J964" i="15"/>
  <c r="I965" i="15"/>
  <c r="J965" i="15"/>
  <c r="I966" i="15"/>
  <c r="J966" i="15"/>
  <c r="I967" i="15"/>
  <c r="J967" i="15"/>
  <c r="D968" i="15"/>
  <c r="I968" i="15"/>
  <c r="J968" i="15"/>
  <c r="C970" i="15"/>
  <c r="I970" i="15"/>
  <c r="J970" i="15"/>
  <c r="C971" i="15"/>
  <c r="I971" i="15"/>
  <c r="J971" i="15"/>
  <c r="C972" i="15"/>
  <c r="I972" i="15"/>
  <c r="J972" i="15"/>
  <c r="C973" i="15"/>
  <c r="I973" i="15"/>
  <c r="J973" i="15"/>
  <c r="C974" i="15"/>
  <c r="I974" i="15"/>
  <c r="J974" i="15"/>
  <c r="I975" i="15"/>
  <c r="J975" i="15"/>
  <c r="I976" i="15"/>
  <c r="J976" i="15"/>
  <c r="I977" i="15"/>
  <c r="J977" i="15"/>
  <c r="I978" i="15"/>
  <c r="J978" i="15"/>
  <c r="I979" i="15"/>
  <c r="J979" i="15"/>
  <c r="I980" i="15"/>
  <c r="J980" i="15"/>
  <c r="I981" i="15"/>
  <c r="J981" i="15"/>
  <c r="I982" i="15"/>
  <c r="J982" i="15"/>
  <c r="I983" i="15"/>
  <c r="J983" i="15"/>
  <c r="I984" i="15"/>
  <c r="J984" i="15"/>
  <c r="I985" i="15"/>
  <c r="J985" i="15"/>
  <c r="I986" i="15"/>
  <c r="J986" i="15"/>
  <c r="I987" i="15"/>
  <c r="J987" i="15"/>
  <c r="I988" i="15"/>
  <c r="J988" i="15"/>
  <c r="I989" i="15"/>
  <c r="J989" i="15"/>
  <c r="I990" i="15"/>
  <c r="J990" i="15"/>
  <c r="I991" i="15"/>
  <c r="J991" i="15"/>
  <c r="I992" i="15"/>
  <c r="J992" i="15"/>
  <c r="I993" i="15"/>
  <c r="J993" i="15"/>
  <c r="I994" i="15"/>
  <c r="J994" i="15"/>
  <c r="I995" i="15"/>
  <c r="J995" i="15"/>
  <c r="I996" i="15"/>
  <c r="J996" i="15"/>
  <c r="I997" i="15"/>
  <c r="J997" i="15"/>
  <c r="I998" i="15"/>
  <c r="J998" i="15"/>
  <c r="I999" i="15"/>
  <c r="J999" i="15"/>
  <c r="I1000" i="15"/>
  <c r="J1000" i="15"/>
  <c r="I1001" i="15"/>
  <c r="J1001" i="15"/>
  <c r="I1002" i="15"/>
  <c r="J1002" i="15"/>
  <c r="I1003" i="15"/>
  <c r="J1003" i="15"/>
  <c r="I1004" i="15"/>
  <c r="J1004" i="15"/>
  <c r="I1005" i="15"/>
  <c r="J1005" i="15"/>
  <c r="D1006" i="15"/>
  <c r="I1006" i="15"/>
  <c r="J1006" i="15"/>
  <c r="C1008" i="15"/>
  <c r="I1008" i="15"/>
  <c r="J1008" i="15"/>
  <c r="C1009" i="15"/>
  <c r="I1009" i="15"/>
  <c r="J1009" i="15"/>
  <c r="C1010" i="15"/>
  <c r="I1010" i="15"/>
  <c r="J1010" i="15"/>
  <c r="C1011" i="15"/>
  <c r="I1011" i="15"/>
  <c r="J1011" i="15"/>
  <c r="C1012" i="15"/>
  <c r="I1012" i="15"/>
  <c r="J1012" i="15"/>
  <c r="I1013" i="15"/>
  <c r="J1013" i="15"/>
  <c r="I1014" i="15"/>
  <c r="J1014" i="15"/>
  <c r="I1015" i="15"/>
  <c r="J1015" i="15"/>
  <c r="I1016" i="15"/>
  <c r="J1016" i="15"/>
  <c r="I1017" i="15"/>
  <c r="J1017" i="15"/>
  <c r="I1018" i="15"/>
  <c r="J1018" i="15"/>
  <c r="I1019" i="15"/>
  <c r="J1019" i="15"/>
  <c r="I1020" i="15"/>
  <c r="J1020" i="15"/>
  <c r="I1021" i="15"/>
  <c r="J1021" i="15"/>
  <c r="I1022" i="15"/>
  <c r="J1022" i="15"/>
  <c r="I1023" i="15"/>
  <c r="J1023" i="15"/>
  <c r="I1024" i="15"/>
  <c r="J1024" i="15"/>
  <c r="I1025" i="15"/>
  <c r="J1025" i="15"/>
  <c r="I1026" i="15"/>
  <c r="J1026" i="15"/>
  <c r="I1027" i="15"/>
  <c r="J1027" i="15"/>
  <c r="I1028" i="15"/>
  <c r="J1028" i="15"/>
  <c r="I1029" i="15"/>
  <c r="J1029" i="15"/>
  <c r="I1030" i="15"/>
  <c r="J1030" i="15"/>
  <c r="I1031" i="15"/>
  <c r="J1031" i="15"/>
  <c r="I1032" i="15"/>
  <c r="J1032" i="15"/>
  <c r="I1033" i="15"/>
  <c r="J1033" i="15"/>
  <c r="I1034" i="15"/>
  <c r="J1034" i="15"/>
  <c r="I1035" i="15"/>
  <c r="J1035" i="15"/>
  <c r="I1036" i="15"/>
  <c r="J1036" i="15"/>
  <c r="I1037" i="15"/>
  <c r="J1037" i="15"/>
  <c r="I1038" i="15"/>
  <c r="J1038" i="15"/>
  <c r="I1039" i="15"/>
  <c r="J1039" i="15"/>
  <c r="I1040" i="15"/>
  <c r="J1040" i="15"/>
  <c r="I1041" i="15"/>
  <c r="J1041" i="15"/>
  <c r="I1042" i="15"/>
  <c r="J1042" i="15"/>
  <c r="I1043" i="15"/>
  <c r="J1043" i="15"/>
  <c r="D1044" i="15"/>
  <c r="I1044" i="15"/>
  <c r="J1044" i="15"/>
  <c r="C1046" i="15"/>
  <c r="I1046" i="15"/>
  <c r="J1046" i="15"/>
  <c r="C1047" i="15"/>
  <c r="I1047" i="15"/>
  <c r="J1047" i="15"/>
  <c r="C1048" i="15"/>
  <c r="I1048" i="15"/>
  <c r="J1048" i="15"/>
  <c r="C1049" i="15"/>
  <c r="I1049" i="15"/>
  <c r="J1049" i="15"/>
  <c r="C1050" i="15"/>
  <c r="I1050" i="15"/>
  <c r="J1050" i="15"/>
  <c r="I1051" i="15"/>
  <c r="J1051" i="15"/>
  <c r="I1052" i="15"/>
  <c r="J1052" i="15"/>
  <c r="I1053" i="15"/>
  <c r="J1053" i="15"/>
  <c r="I1054" i="15"/>
  <c r="J1054" i="15"/>
  <c r="I1055" i="15"/>
  <c r="J1055" i="15"/>
  <c r="I1056" i="15"/>
  <c r="J1056" i="15"/>
  <c r="I1057" i="15"/>
  <c r="J1057" i="15"/>
  <c r="I1058" i="15"/>
  <c r="J1058" i="15"/>
  <c r="I1059" i="15"/>
  <c r="J1059" i="15"/>
  <c r="I1060" i="15"/>
  <c r="J1060" i="15"/>
  <c r="I1061" i="15"/>
  <c r="J1061" i="15"/>
  <c r="I1062" i="15"/>
  <c r="J1062" i="15"/>
  <c r="I1063" i="15"/>
  <c r="J1063" i="15"/>
  <c r="I1064" i="15"/>
  <c r="J1064" i="15"/>
  <c r="I1065" i="15"/>
  <c r="J1065" i="15"/>
  <c r="I1066" i="15"/>
  <c r="J1066" i="15"/>
  <c r="I1067" i="15"/>
  <c r="J1067" i="15"/>
  <c r="I1068" i="15"/>
  <c r="J1068" i="15"/>
  <c r="I1069" i="15"/>
  <c r="J1069" i="15"/>
  <c r="I1070" i="15"/>
  <c r="J1070" i="15"/>
  <c r="I1071" i="15"/>
  <c r="J1071" i="15"/>
  <c r="I1072" i="15"/>
  <c r="J1072" i="15"/>
  <c r="I1073" i="15"/>
  <c r="J1073" i="15"/>
  <c r="I1074" i="15"/>
  <c r="J1074" i="15"/>
  <c r="I1075" i="15"/>
  <c r="J1075" i="15"/>
  <c r="I1076" i="15"/>
  <c r="J1076" i="15"/>
  <c r="I1077" i="15"/>
  <c r="J1077" i="15"/>
  <c r="I1078" i="15"/>
  <c r="J1078" i="15"/>
  <c r="I1079" i="15"/>
  <c r="J1079" i="15"/>
  <c r="I1080" i="15"/>
  <c r="J1080" i="15"/>
  <c r="I1081" i="15"/>
  <c r="J1081" i="15"/>
  <c r="D1082" i="15"/>
  <c r="I1082" i="15"/>
  <c r="J1082" i="15"/>
  <c r="C1084" i="15"/>
  <c r="I1084" i="15"/>
  <c r="J1084" i="15"/>
  <c r="C1085" i="15"/>
  <c r="I1085" i="15"/>
  <c r="J1085" i="15"/>
  <c r="C1086" i="15"/>
  <c r="I1086" i="15"/>
  <c r="J1086" i="15"/>
  <c r="C1087" i="15"/>
  <c r="I1087" i="15"/>
  <c r="J1087" i="15"/>
  <c r="C1088" i="15"/>
  <c r="I1088" i="15"/>
  <c r="J1088" i="15"/>
  <c r="I1089" i="15"/>
  <c r="J1089" i="15"/>
  <c r="I1090" i="15"/>
  <c r="J1090" i="15"/>
  <c r="I1091" i="15"/>
  <c r="J1091" i="15"/>
  <c r="I1092" i="15"/>
  <c r="J1092" i="15"/>
  <c r="I1093" i="15"/>
  <c r="J1093" i="15"/>
  <c r="I1094" i="15"/>
  <c r="J1094" i="15"/>
  <c r="I1095" i="15"/>
  <c r="J1095" i="15"/>
  <c r="I1096" i="15"/>
  <c r="J1096" i="15"/>
  <c r="I1097" i="15"/>
  <c r="J1097" i="15"/>
  <c r="I1098" i="15"/>
  <c r="J1098" i="15"/>
  <c r="I1099" i="15"/>
  <c r="J1099" i="15"/>
  <c r="I1100" i="15"/>
  <c r="J1100" i="15"/>
  <c r="I1101" i="15"/>
  <c r="J1101" i="15"/>
  <c r="I1102" i="15"/>
  <c r="J1102" i="15"/>
  <c r="I1103" i="15"/>
  <c r="J1103" i="15"/>
  <c r="I1104" i="15"/>
  <c r="J1104" i="15"/>
  <c r="I1105" i="15"/>
  <c r="J1105" i="15"/>
  <c r="I1106" i="15"/>
  <c r="J1106" i="15"/>
  <c r="I1107" i="15"/>
  <c r="J1107" i="15"/>
  <c r="I1108" i="15"/>
  <c r="J1108" i="15"/>
  <c r="I1109" i="15"/>
  <c r="J1109" i="15"/>
  <c r="I1110" i="15"/>
  <c r="J1110" i="15"/>
  <c r="I1111" i="15"/>
  <c r="J1111" i="15"/>
  <c r="I1112" i="15"/>
  <c r="J1112" i="15"/>
  <c r="I1113" i="15"/>
  <c r="J1113" i="15"/>
  <c r="I1114" i="15"/>
  <c r="J1114" i="15"/>
  <c r="I1115" i="15"/>
  <c r="J1115" i="15"/>
  <c r="I1116" i="15"/>
  <c r="J1116" i="15"/>
  <c r="I1117" i="15"/>
  <c r="J1117" i="15"/>
  <c r="I1118" i="15"/>
  <c r="J1118" i="15"/>
  <c r="I1119" i="15"/>
  <c r="J1119" i="15"/>
  <c r="D1120" i="15"/>
  <c r="I1120" i="15"/>
  <c r="J1120" i="15"/>
  <c r="C1122" i="15"/>
  <c r="I1122" i="15"/>
  <c r="J1122" i="15"/>
  <c r="C1123" i="15"/>
  <c r="I1123" i="15"/>
  <c r="J1123" i="15"/>
  <c r="C1124" i="15"/>
  <c r="I1124" i="15"/>
  <c r="J1124" i="15"/>
  <c r="C1125" i="15"/>
  <c r="I1125" i="15"/>
  <c r="J1125" i="15"/>
  <c r="C1126" i="15"/>
  <c r="I1126" i="15"/>
  <c r="J1126" i="15"/>
  <c r="I1127" i="15"/>
  <c r="J1127" i="15"/>
  <c r="I1128" i="15"/>
  <c r="J1128" i="15"/>
  <c r="I1129" i="15"/>
  <c r="J1129" i="15"/>
  <c r="I1130" i="15"/>
  <c r="J1130" i="15"/>
  <c r="I1131" i="15"/>
  <c r="J1131" i="15"/>
  <c r="I1132" i="15"/>
  <c r="J1132" i="15"/>
  <c r="I1133" i="15"/>
  <c r="J1133" i="15"/>
  <c r="I1134" i="15"/>
  <c r="J1134" i="15"/>
  <c r="I1135" i="15"/>
  <c r="J1135" i="15"/>
  <c r="I1136" i="15"/>
  <c r="J1136" i="15"/>
  <c r="I1137" i="15"/>
  <c r="J1137" i="15"/>
  <c r="I1138" i="15"/>
  <c r="J1138" i="15"/>
  <c r="I1139" i="15"/>
  <c r="J1139" i="15"/>
  <c r="I1140" i="15"/>
  <c r="J1140" i="15"/>
  <c r="I1141" i="15"/>
  <c r="J1141" i="15"/>
  <c r="I1142" i="15"/>
  <c r="J1142" i="15"/>
  <c r="I1143" i="15"/>
  <c r="J1143" i="15"/>
  <c r="I1144" i="15"/>
  <c r="J1144" i="15"/>
  <c r="I1145" i="15"/>
  <c r="J1145" i="15"/>
  <c r="I1146" i="15"/>
  <c r="J1146" i="15"/>
  <c r="I1147" i="15"/>
  <c r="J1147" i="15"/>
  <c r="I1148" i="15"/>
  <c r="J1148" i="15"/>
  <c r="I1149" i="15"/>
  <c r="J1149" i="15"/>
  <c r="I1150" i="15"/>
  <c r="J1150" i="15"/>
  <c r="I1151" i="15"/>
  <c r="J1151" i="15"/>
  <c r="I1152" i="15"/>
  <c r="J1152" i="15"/>
  <c r="I1153" i="15"/>
  <c r="J1153" i="15"/>
  <c r="I1154" i="15"/>
  <c r="J1154" i="15"/>
  <c r="I1155" i="15"/>
  <c r="J1155" i="15"/>
  <c r="I1156" i="15"/>
  <c r="J1156" i="15"/>
  <c r="I1157" i="15"/>
  <c r="J1157" i="15"/>
  <c r="D1158" i="15"/>
  <c r="I1158" i="15"/>
  <c r="J1158" i="15"/>
  <c r="C1160" i="15"/>
  <c r="I1160" i="15"/>
  <c r="J1160" i="15"/>
  <c r="C1161" i="15"/>
  <c r="I1161" i="15"/>
  <c r="J1161" i="15"/>
  <c r="C1162" i="15"/>
  <c r="I1162" i="15"/>
  <c r="J1162" i="15"/>
  <c r="C1163" i="15"/>
  <c r="I1163" i="15"/>
  <c r="J1163" i="15"/>
  <c r="C1164" i="15"/>
  <c r="I1164" i="15"/>
  <c r="J1164" i="15"/>
  <c r="I1165" i="15"/>
  <c r="J1165" i="15"/>
  <c r="I1166" i="15"/>
  <c r="J1166" i="15"/>
  <c r="I1167" i="15"/>
  <c r="J1167" i="15"/>
  <c r="I1168" i="15"/>
  <c r="J1168" i="15"/>
  <c r="I1169" i="15"/>
  <c r="J1169" i="15"/>
  <c r="I1170" i="15"/>
  <c r="J1170" i="15"/>
  <c r="I1171" i="15"/>
  <c r="J1171" i="15"/>
  <c r="I1172" i="15"/>
  <c r="J1172" i="15"/>
  <c r="I1173" i="15"/>
  <c r="J1173" i="15"/>
  <c r="I1174" i="15"/>
  <c r="J1174" i="15"/>
  <c r="I1175" i="15"/>
  <c r="J1175" i="15"/>
  <c r="I1176" i="15"/>
  <c r="J1176" i="15"/>
  <c r="I1177" i="15"/>
  <c r="J1177" i="15"/>
  <c r="I1178" i="15"/>
  <c r="J1178" i="15"/>
  <c r="I1179" i="15"/>
  <c r="J1179" i="15"/>
  <c r="I1180" i="15"/>
  <c r="J1180" i="15"/>
  <c r="I1181" i="15"/>
  <c r="J1181" i="15"/>
  <c r="I1182" i="15"/>
  <c r="J1182" i="15"/>
  <c r="I1183" i="15"/>
  <c r="J1183" i="15"/>
  <c r="I1184" i="15"/>
  <c r="J1184" i="15"/>
  <c r="I1185" i="15"/>
  <c r="J1185" i="15"/>
  <c r="I1186" i="15"/>
  <c r="J1186" i="15"/>
  <c r="I1187" i="15"/>
  <c r="J1187" i="15"/>
  <c r="I1188" i="15"/>
  <c r="J1188" i="15"/>
  <c r="I1189" i="15"/>
  <c r="J1189" i="15"/>
  <c r="I1190" i="15"/>
  <c r="J1190" i="15"/>
  <c r="I1191" i="15"/>
  <c r="J1191" i="15"/>
  <c r="I1192" i="15"/>
  <c r="J1192" i="15"/>
  <c r="I1193" i="15"/>
  <c r="J1193" i="15"/>
  <c r="I1194" i="15"/>
  <c r="J1194" i="15"/>
  <c r="I1195" i="15"/>
  <c r="J1195" i="15"/>
  <c r="D1196" i="15"/>
  <c r="I1196" i="15"/>
  <c r="J1196" i="15"/>
  <c r="C1198" i="15"/>
  <c r="I1198" i="15"/>
  <c r="J1198" i="15"/>
  <c r="C1199" i="15"/>
  <c r="I1199" i="15"/>
  <c r="J1199" i="15"/>
  <c r="C1200" i="15"/>
  <c r="I1200" i="15"/>
  <c r="J1200" i="15"/>
  <c r="C1201" i="15"/>
  <c r="I1201" i="15"/>
  <c r="J1201" i="15"/>
  <c r="C1202" i="15"/>
  <c r="I1202" i="15"/>
  <c r="J1202" i="15"/>
  <c r="I1203" i="15"/>
  <c r="J1203" i="15"/>
  <c r="I1204" i="15"/>
  <c r="J1204" i="15"/>
  <c r="I1205" i="15"/>
  <c r="J1205" i="15"/>
  <c r="I1206" i="15"/>
  <c r="J1206" i="15"/>
  <c r="I1207" i="15"/>
  <c r="J1207" i="15"/>
  <c r="I1208" i="15"/>
  <c r="J1208" i="15"/>
  <c r="I1209" i="15"/>
  <c r="J1209" i="15"/>
  <c r="I1210" i="15"/>
  <c r="J1210" i="15"/>
  <c r="I1211" i="15"/>
  <c r="J1211" i="15"/>
  <c r="I1212" i="15"/>
  <c r="J1212" i="15"/>
  <c r="I1213" i="15"/>
  <c r="J1213" i="15"/>
  <c r="I1214" i="15"/>
  <c r="J1214" i="15"/>
  <c r="I1215" i="15"/>
  <c r="J1215" i="15"/>
  <c r="I1216" i="15"/>
  <c r="J1216" i="15"/>
  <c r="I1217" i="15"/>
  <c r="J1217" i="15"/>
  <c r="I1218" i="15"/>
  <c r="J1218" i="15"/>
  <c r="I1219" i="15"/>
  <c r="J1219" i="15"/>
  <c r="I1220" i="15"/>
  <c r="J1220" i="15"/>
  <c r="I1221" i="15"/>
  <c r="J1221" i="15"/>
  <c r="I1222" i="15"/>
  <c r="J1222" i="15"/>
  <c r="I1223" i="15"/>
  <c r="J1223" i="15"/>
  <c r="I1224" i="15"/>
  <c r="J1224" i="15"/>
  <c r="I1225" i="15"/>
  <c r="J1225" i="15"/>
  <c r="I1226" i="15"/>
  <c r="J1226" i="15"/>
  <c r="I1227" i="15"/>
  <c r="J1227" i="15"/>
  <c r="I1228" i="15"/>
  <c r="J1228" i="15"/>
  <c r="I1229" i="15"/>
  <c r="J1229" i="15"/>
  <c r="I1230" i="15"/>
  <c r="J1230" i="15"/>
  <c r="I1231" i="15"/>
  <c r="J1231" i="15"/>
  <c r="I1232" i="15"/>
  <c r="J1232" i="15"/>
  <c r="I1233" i="15"/>
  <c r="J1233" i="15"/>
  <c r="D1234" i="15"/>
  <c r="I1234" i="15"/>
  <c r="J1234" i="15"/>
  <c r="C1236" i="15"/>
  <c r="I1236" i="15"/>
  <c r="J1236" i="15"/>
  <c r="C1237" i="15"/>
  <c r="I1237" i="15"/>
  <c r="J1237" i="15"/>
  <c r="C1238" i="15"/>
  <c r="I1238" i="15"/>
  <c r="J1238" i="15"/>
  <c r="C1239" i="15"/>
  <c r="I1239" i="15"/>
  <c r="J1239" i="15"/>
  <c r="C1240" i="15"/>
  <c r="I1240" i="15"/>
  <c r="J1240" i="15"/>
  <c r="I1241" i="15"/>
  <c r="J1241" i="15"/>
  <c r="I1242" i="15"/>
  <c r="J1242" i="15"/>
  <c r="I1243" i="15"/>
  <c r="J1243" i="15"/>
  <c r="I1244" i="15"/>
  <c r="J1244" i="15"/>
  <c r="I1245" i="15"/>
  <c r="J1245" i="15"/>
  <c r="I1246" i="15"/>
  <c r="J1246" i="15"/>
  <c r="I1247" i="15"/>
  <c r="J1247" i="15"/>
  <c r="I1248" i="15"/>
  <c r="J1248" i="15"/>
  <c r="I1249" i="15"/>
  <c r="J1249" i="15"/>
  <c r="I1250" i="15"/>
  <c r="J1250" i="15"/>
  <c r="I1251" i="15"/>
  <c r="J1251" i="15"/>
  <c r="I1252" i="15"/>
  <c r="J1252" i="15"/>
  <c r="I1253" i="15"/>
  <c r="J1253" i="15"/>
  <c r="I1254" i="15"/>
  <c r="J1254" i="15"/>
  <c r="I1255" i="15"/>
  <c r="J1255" i="15"/>
  <c r="I1256" i="15"/>
  <c r="J1256" i="15"/>
  <c r="I1257" i="15"/>
  <c r="J1257" i="15"/>
  <c r="I1258" i="15"/>
  <c r="J1258" i="15"/>
  <c r="I1259" i="15"/>
  <c r="J1259" i="15"/>
  <c r="I1260" i="15"/>
  <c r="J1260" i="15"/>
  <c r="I1261" i="15"/>
  <c r="J1261" i="15"/>
  <c r="I1262" i="15"/>
  <c r="J1262" i="15"/>
  <c r="I1263" i="15"/>
  <c r="J1263" i="15"/>
  <c r="I1264" i="15"/>
  <c r="J1264" i="15"/>
  <c r="I1265" i="15"/>
  <c r="J1265" i="15"/>
  <c r="I1266" i="15"/>
  <c r="J1266" i="15"/>
  <c r="I1267" i="15"/>
  <c r="J1267" i="15"/>
  <c r="I1268" i="15"/>
  <c r="J1268" i="15"/>
  <c r="I1269" i="15"/>
  <c r="J1269" i="15"/>
  <c r="I1270" i="15"/>
  <c r="J1270" i="15"/>
  <c r="I1271" i="15"/>
  <c r="J1271" i="15"/>
  <c r="D1272" i="15"/>
  <c r="I1272" i="15"/>
  <c r="J1272" i="15"/>
  <c r="C1274" i="15"/>
  <c r="I1274" i="15"/>
  <c r="J1274" i="15"/>
  <c r="C1275" i="15"/>
  <c r="I1275" i="15"/>
  <c r="J1275" i="15"/>
  <c r="C1276" i="15"/>
  <c r="I1276" i="15"/>
  <c r="J1276" i="15"/>
  <c r="C1277" i="15"/>
  <c r="I1277" i="15"/>
  <c r="J1277" i="15"/>
  <c r="C1278" i="15"/>
  <c r="I1278" i="15"/>
  <c r="J1278" i="15"/>
  <c r="I1279" i="15"/>
  <c r="J1279" i="15"/>
  <c r="I1280" i="15"/>
  <c r="J1280" i="15"/>
  <c r="I1281" i="15"/>
  <c r="J1281" i="15"/>
  <c r="I1282" i="15"/>
  <c r="J1282" i="15"/>
  <c r="I1283" i="15"/>
  <c r="J1283" i="15"/>
  <c r="I1284" i="15"/>
  <c r="J1284" i="15"/>
  <c r="I1285" i="15"/>
  <c r="J1285" i="15"/>
  <c r="I1286" i="15"/>
  <c r="J1286" i="15"/>
  <c r="I1287" i="15"/>
  <c r="J1287" i="15"/>
  <c r="I1288" i="15"/>
  <c r="J1288" i="15"/>
  <c r="I1289" i="15"/>
  <c r="J1289" i="15"/>
  <c r="I1290" i="15"/>
  <c r="J1290" i="15"/>
  <c r="I1291" i="15"/>
  <c r="J1291" i="15"/>
  <c r="I1292" i="15"/>
  <c r="J1292" i="15"/>
  <c r="I1293" i="15"/>
  <c r="J1293" i="15"/>
  <c r="I1294" i="15"/>
  <c r="J1294" i="15"/>
  <c r="I1295" i="15"/>
  <c r="J1295" i="15"/>
  <c r="I1296" i="15"/>
  <c r="J1296" i="15"/>
  <c r="I1297" i="15"/>
  <c r="J1297" i="15"/>
  <c r="I1298" i="15"/>
  <c r="J1298" i="15"/>
  <c r="I1299" i="15"/>
  <c r="J1299" i="15"/>
  <c r="I1300" i="15"/>
  <c r="J1300" i="15"/>
  <c r="I1301" i="15"/>
  <c r="J1301" i="15"/>
  <c r="I1302" i="15"/>
  <c r="J1302" i="15"/>
  <c r="I1303" i="15"/>
  <c r="J1303" i="15"/>
  <c r="I1304" i="15"/>
  <c r="J1304" i="15"/>
  <c r="I1305" i="15"/>
  <c r="J1305" i="15"/>
  <c r="I1306" i="15"/>
  <c r="J1306" i="15"/>
  <c r="I1307" i="15"/>
  <c r="J1307" i="15"/>
  <c r="I1308" i="15"/>
  <c r="J1308" i="15"/>
  <c r="I1309" i="15"/>
  <c r="J1309" i="15"/>
  <c r="D1310" i="15"/>
  <c r="I1310" i="15"/>
  <c r="J1310" i="15"/>
  <c r="C1312" i="15"/>
  <c r="I1312" i="15"/>
  <c r="J1312" i="15"/>
  <c r="C1313" i="15"/>
  <c r="I1313" i="15"/>
  <c r="J1313" i="15"/>
  <c r="C1314" i="15"/>
  <c r="I1314" i="15"/>
  <c r="J1314" i="15"/>
  <c r="C1315" i="15"/>
  <c r="I1315" i="15"/>
  <c r="J1315" i="15"/>
  <c r="C1316" i="15"/>
  <c r="I1316" i="15"/>
  <c r="J1316" i="15"/>
  <c r="I1317" i="15"/>
  <c r="J1317" i="15"/>
  <c r="I1318" i="15"/>
  <c r="J1318" i="15"/>
  <c r="I1319" i="15"/>
  <c r="J1319" i="15"/>
  <c r="I1320" i="15"/>
  <c r="J1320" i="15"/>
  <c r="I1321" i="15"/>
  <c r="J1321" i="15"/>
  <c r="I1322" i="15"/>
  <c r="J1322" i="15"/>
  <c r="I1323" i="15"/>
  <c r="J1323" i="15"/>
  <c r="I1324" i="15"/>
  <c r="J1324" i="15"/>
  <c r="I1325" i="15"/>
  <c r="J1325" i="15"/>
  <c r="I1326" i="15"/>
  <c r="J1326" i="15"/>
  <c r="I1327" i="15"/>
  <c r="J1327" i="15"/>
  <c r="I1328" i="15"/>
  <c r="J1328" i="15"/>
  <c r="I1329" i="15"/>
  <c r="J1329" i="15"/>
  <c r="I1330" i="15"/>
  <c r="J1330" i="15"/>
  <c r="I1331" i="15"/>
  <c r="J1331" i="15"/>
  <c r="I1332" i="15"/>
  <c r="J1332" i="15"/>
  <c r="I1333" i="15"/>
  <c r="J1333" i="15"/>
  <c r="I1334" i="15"/>
  <c r="J1334" i="15"/>
  <c r="I1335" i="15"/>
  <c r="J1335" i="15"/>
  <c r="I1336" i="15"/>
  <c r="J1336" i="15"/>
  <c r="I1337" i="15"/>
  <c r="J1337" i="15"/>
  <c r="I1338" i="15"/>
  <c r="J1338" i="15"/>
  <c r="I1339" i="15"/>
  <c r="J1339" i="15"/>
  <c r="I1340" i="15"/>
  <c r="J1340" i="15"/>
  <c r="I1341" i="15"/>
  <c r="J1341" i="15"/>
  <c r="I1342" i="15"/>
  <c r="J1342" i="15"/>
  <c r="I1343" i="15"/>
  <c r="J1343" i="15"/>
  <c r="I1344" i="15"/>
  <c r="J1344" i="15"/>
  <c r="I1345" i="15"/>
  <c r="J1345" i="15"/>
  <c r="I1346" i="15"/>
  <c r="J1346" i="15"/>
  <c r="I1347" i="15"/>
  <c r="J1347" i="15"/>
  <c r="D1348" i="15"/>
  <c r="I1348" i="15"/>
  <c r="J1348" i="15"/>
  <c r="C1350" i="15"/>
  <c r="I1350" i="15"/>
  <c r="J1350" i="15"/>
  <c r="C1351" i="15"/>
  <c r="I1351" i="15"/>
  <c r="J1351" i="15"/>
  <c r="C1352" i="15"/>
  <c r="I1352" i="15"/>
  <c r="J1352" i="15"/>
  <c r="C1353" i="15"/>
  <c r="I1353" i="15"/>
  <c r="J1353" i="15"/>
  <c r="C1354" i="15"/>
  <c r="I1354" i="15"/>
  <c r="J1354" i="15"/>
  <c r="I1355" i="15"/>
  <c r="J1355" i="15"/>
  <c r="I1356" i="15"/>
  <c r="J1356" i="15"/>
  <c r="I1357" i="15"/>
  <c r="J1357" i="15"/>
  <c r="I1358" i="15"/>
  <c r="J1358" i="15"/>
  <c r="I1359" i="15"/>
  <c r="J1359" i="15"/>
  <c r="I1360" i="15"/>
  <c r="J1360" i="15"/>
  <c r="I1361" i="15"/>
  <c r="J1361" i="15"/>
  <c r="I1362" i="15"/>
  <c r="J1362" i="15"/>
  <c r="I1363" i="15"/>
  <c r="J1363" i="15"/>
  <c r="I1364" i="15"/>
  <c r="J1364" i="15"/>
  <c r="I1365" i="15"/>
  <c r="J1365" i="15"/>
  <c r="I1366" i="15"/>
  <c r="J1366" i="15"/>
  <c r="I1367" i="15"/>
  <c r="J1367" i="15"/>
  <c r="I1368" i="15"/>
  <c r="J1368" i="15"/>
  <c r="I1369" i="15"/>
  <c r="J1369" i="15"/>
  <c r="I1370" i="15"/>
  <c r="J1370" i="15"/>
  <c r="I1371" i="15"/>
  <c r="J1371" i="15"/>
  <c r="I1372" i="15"/>
  <c r="J1372" i="15"/>
  <c r="I1373" i="15"/>
  <c r="J1373" i="15"/>
  <c r="I1374" i="15"/>
  <c r="J1374" i="15"/>
  <c r="I1375" i="15"/>
  <c r="J1375" i="15"/>
  <c r="I1376" i="15"/>
  <c r="J1376" i="15"/>
  <c r="I1377" i="15"/>
  <c r="J1377" i="15"/>
  <c r="I1378" i="15"/>
  <c r="J1378" i="15"/>
  <c r="I1379" i="15"/>
  <c r="J1379" i="15"/>
  <c r="I1380" i="15"/>
  <c r="J1380" i="15"/>
  <c r="I1381" i="15"/>
  <c r="J1381" i="15"/>
  <c r="I1382" i="15"/>
  <c r="J1382" i="15"/>
  <c r="I1383" i="15"/>
  <c r="J1383" i="15"/>
  <c r="I1384" i="15"/>
  <c r="J1384" i="15"/>
  <c r="I1385" i="15"/>
  <c r="J1385" i="15"/>
  <c r="D1386" i="15"/>
  <c r="I1386" i="15"/>
  <c r="J1386" i="15"/>
  <c r="C1388" i="15"/>
  <c r="I1388" i="15"/>
  <c r="J1388" i="15"/>
  <c r="C1389" i="15"/>
  <c r="I1389" i="15"/>
  <c r="J1389" i="15"/>
  <c r="C1390" i="15"/>
  <c r="I1390" i="15"/>
  <c r="J1390" i="15"/>
  <c r="C1391" i="15"/>
  <c r="I1391" i="15"/>
  <c r="J1391" i="15"/>
  <c r="C1392" i="15"/>
  <c r="I1392" i="15"/>
  <c r="J1392" i="15"/>
  <c r="I1393" i="15"/>
  <c r="J1393" i="15"/>
  <c r="I1394" i="15"/>
  <c r="J1394" i="15"/>
  <c r="I1395" i="15"/>
  <c r="J1395" i="15"/>
  <c r="I1396" i="15"/>
  <c r="J1396" i="15"/>
  <c r="I1397" i="15"/>
  <c r="J1397" i="15"/>
  <c r="I1398" i="15"/>
  <c r="J1398" i="15"/>
  <c r="I1399" i="15"/>
  <c r="J1399" i="15"/>
  <c r="I1400" i="15"/>
  <c r="J1400" i="15"/>
  <c r="I1401" i="15"/>
  <c r="J1401" i="15"/>
  <c r="I1402" i="15"/>
  <c r="J1402" i="15"/>
  <c r="I1403" i="15"/>
  <c r="J1403" i="15"/>
  <c r="I1404" i="15"/>
  <c r="J1404" i="15"/>
  <c r="I1405" i="15"/>
  <c r="J1405" i="15"/>
  <c r="I1406" i="15"/>
  <c r="J1406" i="15"/>
  <c r="I1407" i="15"/>
  <c r="J1407" i="15"/>
  <c r="I1408" i="15"/>
  <c r="J1408" i="15"/>
  <c r="I1409" i="15"/>
  <c r="J1409" i="15"/>
  <c r="I1410" i="15"/>
  <c r="J1410" i="15"/>
  <c r="I1411" i="15"/>
  <c r="J1411" i="15"/>
  <c r="I1412" i="15"/>
  <c r="J1412" i="15"/>
  <c r="I1413" i="15"/>
  <c r="J1413" i="15"/>
  <c r="I1414" i="15"/>
  <c r="J1414" i="15"/>
  <c r="I1415" i="15"/>
  <c r="J1415" i="15"/>
  <c r="I1416" i="15"/>
  <c r="J1416" i="15"/>
  <c r="I1417" i="15"/>
  <c r="J1417" i="15"/>
  <c r="I1418" i="15"/>
  <c r="J1418" i="15"/>
  <c r="I1419" i="15"/>
  <c r="J1419" i="15"/>
  <c r="I1420" i="15"/>
  <c r="J1420" i="15"/>
  <c r="I1421" i="15"/>
  <c r="J1421" i="15"/>
  <c r="I1422" i="15"/>
  <c r="J1422" i="15"/>
  <c r="I1423" i="15"/>
  <c r="J1423" i="15"/>
  <c r="D1424" i="15"/>
  <c r="I1424" i="15"/>
  <c r="J1424" i="15"/>
  <c r="C1426" i="15"/>
  <c r="I1426" i="15"/>
  <c r="J1426" i="15"/>
  <c r="C1427" i="15"/>
  <c r="I1427" i="15"/>
  <c r="J1427" i="15"/>
  <c r="C1428" i="15"/>
  <c r="I1428" i="15"/>
  <c r="J1428" i="15"/>
  <c r="C1429" i="15"/>
  <c r="I1429" i="15"/>
  <c r="J1429" i="15"/>
  <c r="C1430" i="15"/>
  <c r="I1430" i="15"/>
  <c r="J1430" i="15"/>
  <c r="I1431" i="15"/>
  <c r="J1431" i="15"/>
  <c r="I1432" i="15"/>
  <c r="J1432" i="15"/>
  <c r="I1433" i="15"/>
  <c r="J1433" i="15"/>
  <c r="I1434" i="15"/>
  <c r="J1434" i="15"/>
  <c r="I1435" i="15"/>
  <c r="J1435" i="15"/>
  <c r="I1436" i="15"/>
  <c r="J1436" i="15"/>
  <c r="I1437" i="15"/>
  <c r="J1437" i="15"/>
  <c r="I1438" i="15"/>
  <c r="J1438" i="15"/>
  <c r="I1439" i="15"/>
  <c r="J1439" i="15"/>
  <c r="I1440" i="15"/>
  <c r="J1440" i="15"/>
  <c r="I1441" i="15"/>
  <c r="J1441" i="15"/>
  <c r="I1442" i="15"/>
  <c r="J1442" i="15"/>
  <c r="I1443" i="15"/>
  <c r="J1443" i="15"/>
  <c r="I1444" i="15"/>
  <c r="J1444" i="15"/>
  <c r="I1445" i="15"/>
  <c r="J1445" i="15"/>
  <c r="I1446" i="15"/>
  <c r="J1446" i="15"/>
  <c r="I1447" i="15"/>
  <c r="J1447" i="15"/>
  <c r="I1448" i="15"/>
  <c r="J1448" i="15"/>
  <c r="I1449" i="15"/>
  <c r="J1449" i="15"/>
  <c r="I1450" i="15"/>
  <c r="J1450" i="15"/>
  <c r="I1451" i="15"/>
  <c r="J1451" i="15"/>
  <c r="I1452" i="15"/>
  <c r="J1452" i="15"/>
  <c r="I1453" i="15"/>
  <c r="J1453" i="15"/>
  <c r="I1454" i="15"/>
  <c r="J1454" i="15"/>
  <c r="I1455" i="15"/>
  <c r="J1455" i="15"/>
  <c r="I1456" i="15"/>
  <c r="J1456" i="15"/>
  <c r="I1457" i="15"/>
  <c r="J1457" i="15"/>
  <c r="I1458" i="15"/>
  <c r="J1458" i="15"/>
  <c r="I1459" i="15"/>
  <c r="J1459" i="15"/>
  <c r="I1460" i="15"/>
  <c r="J1460" i="15"/>
  <c r="I1461" i="15"/>
  <c r="J1461" i="15"/>
  <c r="D1462" i="15"/>
  <c r="I1462" i="15"/>
  <c r="J1462" i="15"/>
  <c r="C1464" i="15"/>
  <c r="I1464" i="15"/>
  <c r="J1464" i="15"/>
  <c r="C1465" i="15"/>
  <c r="I1465" i="15"/>
  <c r="J1465" i="15"/>
  <c r="C1466" i="15"/>
  <c r="I1466" i="15"/>
  <c r="J1466" i="15"/>
  <c r="C1467" i="15"/>
  <c r="I1467" i="15"/>
  <c r="J1467" i="15"/>
  <c r="C1468" i="15"/>
  <c r="I1468" i="15"/>
  <c r="J1468" i="15"/>
  <c r="I1469" i="15"/>
  <c r="J1469" i="15"/>
  <c r="I1470" i="15"/>
  <c r="J1470" i="15"/>
  <c r="I1471" i="15"/>
  <c r="J1471" i="15"/>
  <c r="I1472" i="15"/>
  <c r="J1472" i="15"/>
  <c r="I1473" i="15"/>
  <c r="J1473" i="15"/>
  <c r="I1474" i="15"/>
  <c r="J1474" i="15"/>
  <c r="I1475" i="15"/>
  <c r="J1475" i="15"/>
  <c r="I1476" i="15"/>
  <c r="J1476" i="15"/>
  <c r="I1477" i="15"/>
  <c r="J1477" i="15"/>
  <c r="I1478" i="15"/>
  <c r="J1478" i="15"/>
  <c r="I1479" i="15"/>
  <c r="J1479" i="15"/>
  <c r="I1480" i="15"/>
  <c r="J1480" i="15"/>
  <c r="I1481" i="15"/>
  <c r="J1481" i="15"/>
  <c r="I1482" i="15"/>
  <c r="J1482" i="15"/>
  <c r="I1483" i="15"/>
  <c r="J1483" i="15"/>
  <c r="I1484" i="15"/>
  <c r="J1484" i="15"/>
  <c r="I1485" i="15"/>
  <c r="J1485" i="15"/>
  <c r="I1486" i="15"/>
  <c r="J1486" i="15"/>
  <c r="I1487" i="15"/>
  <c r="J1487" i="15"/>
  <c r="I1488" i="15"/>
  <c r="J1488" i="15"/>
  <c r="I1489" i="15"/>
  <c r="J1489" i="15"/>
  <c r="I1490" i="15"/>
  <c r="J1490" i="15"/>
  <c r="I1491" i="15"/>
  <c r="J1491" i="15"/>
  <c r="I1492" i="15"/>
  <c r="J1492" i="15"/>
  <c r="I1493" i="15"/>
  <c r="J1493" i="15"/>
  <c r="I1494" i="15"/>
  <c r="J1494" i="15"/>
  <c r="I1495" i="15"/>
  <c r="J1495" i="15"/>
  <c r="I1496" i="15"/>
  <c r="J1496" i="15"/>
  <c r="I1497" i="15"/>
  <c r="J1497" i="15"/>
  <c r="I1498" i="15"/>
  <c r="J1498" i="15"/>
  <c r="I1499" i="15"/>
  <c r="J1499" i="15"/>
  <c r="D1500" i="15"/>
  <c r="I1500" i="15"/>
  <c r="J1500" i="15"/>
  <c r="C1502" i="15"/>
  <c r="I1502" i="15"/>
  <c r="J1502" i="15"/>
  <c r="C1503" i="15"/>
  <c r="I1503" i="15"/>
  <c r="J1503" i="15"/>
  <c r="C1504" i="15"/>
  <c r="I1504" i="15"/>
  <c r="J1504" i="15"/>
  <c r="C1505" i="15"/>
  <c r="I1505" i="15"/>
  <c r="J1505" i="15"/>
  <c r="C1506" i="15"/>
  <c r="I1506" i="15"/>
  <c r="J1506" i="15"/>
  <c r="I1507" i="15"/>
  <c r="J1507" i="15"/>
  <c r="I1508" i="15"/>
  <c r="J1508" i="15"/>
  <c r="I1509" i="15"/>
  <c r="J1509" i="15"/>
  <c r="I1510" i="15"/>
  <c r="J1510" i="15"/>
  <c r="I1511" i="15"/>
  <c r="J1511" i="15"/>
  <c r="I1512" i="15"/>
  <c r="J1512" i="15"/>
  <c r="I1513" i="15"/>
  <c r="J1513" i="15"/>
  <c r="I1514" i="15"/>
  <c r="J1514" i="15"/>
  <c r="I1515" i="15"/>
  <c r="J1515" i="15"/>
  <c r="I1516" i="15"/>
  <c r="J1516" i="15"/>
  <c r="I1517" i="15"/>
  <c r="J1517" i="15"/>
  <c r="I1518" i="15"/>
  <c r="J1518" i="15"/>
  <c r="I1519" i="15"/>
  <c r="J1519" i="15"/>
  <c r="I1520" i="15"/>
  <c r="J1520" i="15"/>
  <c r="I1521" i="15"/>
  <c r="J1521" i="15"/>
  <c r="I1522" i="15"/>
  <c r="J1522" i="15"/>
  <c r="I1523" i="15"/>
  <c r="J1523" i="15"/>
  <c r="I1524" i="15"/>
  <c r="J1524" i="15"/>
  <c r="I1525" i="15"/>
  <c r="J1525" i="15"/>
  <c r="I1526" i="15"/>
  <c r="J1526" i="15"/>
  <c r="I1527" i="15"/>
  <c r="J1527" i="15"/>
  <c r="I1528" i="15"/>
  <c r="J1528" i="15"/>
  <c r="I1529" i="15"/>
  <c r="J1529" i="15"/>
  <c r="I1530" i="15"/>
  <c r="J1530" i="15"/>
  <c r="I1531" i="15"/>
  <c r="J1531" i="15"/>
  <c r="I1532" i="15"/>
  <c r="J1532" i="15"/>
  <c r="I1533" i="15"/>
  <c r="J1533" i="15"/>
  <c r="I1534" i="15"/>
  <c r="J1534" i="15"/>
  <c r="I1535" i="15"/>
  <c r="J1535" i="15"/>
  <c r="I1536" i="15"/>
  <c r="J1536" i="15"/>
  <c r="I1537" i="15"/>
  <c r="J1537" i="15"/>
  <c r="D1538" i="15"/>
  <c r="I1538" i="15"/>
  <c r="J1538" i="15"/>
  <c r="C1540" i="15"/>
  <c r="I1540" i="15"/>
  <c r="J1540" i="15"/>
  <c r="C1541" i="15"/>
  <c r="I1541" i="15"/>
  <c r="J1541" i="15"/>
  <c r="C1542" i="15"/>
  <c r="I1542" i="15"/>
  <c r="J1542" i="15"/>
  <c r="C1543" i="15"/>
  <c r="I1543" i="15"/>
  <c r="J1543" i="15"/>
  <c r="C1544" i="15"/>
  <c r="I1544" i="15"/>
  <c r="J1544" i="15"/>
  <c r="I1545" i="15"/>
  <c r="J1545" i="15"/>
  <c r="I1546" i="15"/>
  <c r="J1546" i="15"/>
  <c r="I1547" i="15"/>
  <c r="J1547" i="15"/>
  <c r="I1548" i="15"/>
  <c r="J1548" i="15"/>
  <c r="I1549" i="15"/>
  <c r="J1549" i="15"/>
  <c r="I1550" i="15"/>
  <c r="J1550" i="15"/>
  <c r="I1551" i="15"/>
  <c r="J1551" i="15"/>
  <c r="I1552" i="15"/>
  <c r="J1552" i="15"/>
  <c r="I1553" i="15"/>
  <c r="J1553" i="15"/>
  <c r="I1554" i="15"/>
  <c r="J1554" i="15"/>
  <c r="I1555" i="15"/>
  <c r="J1555" i="15"/>
  <c r="I1556" i="15"/>
  <c r="J1556" i="15"/>
  <c r="I1557" i="15"/>
  <c r="J1557" i="15"/>
  <c r="I1558" i="15"/>
  <c r="J1558" i="15"/>
  <c r="I1559" i="15"/>
  <c r="J1559" i="15"/>
  <c r="I1560" i="15"/>
  <c r="J1560" i="15"/>
  <c r="I1561" i="15"/>
  <c r="J1561" i="15"/>
  <c r="I1562" i="15"/>
  <c r="J1562" i="15"/>
  <c r="I1563" i="15"/>
  <c r="J1563" i="15"/>
  <c r="I1564" i="15"/>
  <c r="J1564" i="15"/>
  <c r="I1565" i="15"/>
  <c r="J1565" i="15"/>
  <c r="I1566" i="15"/>
  <c r="J1566" i="15"/>
  <c r="I1567" i="15"/>
  <c r="J1567" i="15"/>
  <c r="I1568" i="15"/>
  <c r="J1568" i="15"/>
  <c r="I1569" i="15"/>
  <c r="J1569" i="15"/>
  <c r="I1570" i="15"/>
  <c r="J1570" i="15"/>
  <c r="I1571" i="15"/>
  <c r="J1571" i="15"/>
  <c r="I1572" i="15"/>
  <c r="J1572" i="15"/>
  <c r="I1573" i="15"/>
  <c r="J1573" i="15"/>
  <c r="I1574" i="15"/>
  <c r="J1574" i="15"/>
  <c r="I1575" i="15"/>
  <c r="J1575" i="15"/>
  <c r="D1576" i="15"/>
  <c r="I1576" i="15"/>
  <c r="J1576" i="15"/>
  <c r="C1578" i="15"/>
  <c r="I1578" i="15"/>
  <c r="J1578" i="15"/>
  <c r="C1579" i="15"/>
  <c r="I1579" i="15"/>
  <c r="J1579" i="15"/>
  <c r="C1580" i="15"/>
  <c r="I1580" i="15"/>
  <c r="J1580" i="15"/>
  <c r="C1581" i="15"/>
  <c r="I1581" i="15"/>
  <c r="J1581" i="15"/>
  <c r="C1582" i="15"/>
  <c r="I1582" i="15"/>
  <c r="J1582" i="15"/>
  <c r="I1583" i="15"/>
  <c r="J1583" i="15"/>
  <c r="I1584" i="15"/>
  <c r="J1584" i="15"/>
  <c r="I1585" i="15"/>
  <c r="J1585" i="15"/>
  <c r="I1586" i="15"/>
  <c r="J1586" i="15"/>
  <c r="I1587" i="15"/>
  <c r="J1587" i="15"/>
  <c r="I1588" i="15"/>
  <c r="J1588" i="15"/>
  <c r="I1589" i="15"/>
  <c r="J1589" i="15"/>
  <c r="I1590" i="15"/>
  <c r="J1590" i="15"/>
  <c r="I1591" i="15"/>
  <c r="J1591" i="15"/>
  <c r="I1592" i="15"/>
  <c r="J1592" i="15"/>
  <c r="I1593" i="15"/>
  <c r="J1593" i="15"/>
  <c r="I1594" i="15"/>
  <c r="J1594" i="15"/>
  <c r="I1595" i="15"/>
  <c r="J1595" i="15"/>
  <c r="I1596" i="15"/>
  <c r="J1596" i="15"/>
  <c r="I1597" i="15"/>
  <c r="J1597" i="15"/>
  <c r="I1598" i="15"/>
  <c r="J1598" i="15"/>
  <c r="I1599" i="15"/>
  <c r="J1599" i="15"/>
  <c r="I1600" i="15"/>
  <c r="J1600" i="15"/>
  <c r="I1601" i="15"/>
  <c r="J1601" i="15"/>
  <c r="I1602" i="15"/>
  <c r="J1602" i="15"/>
  <c r="I1603" i="15"/>
  <c r="J1603" i="15"/>
  <c r="I1604" i="15"/>
  <c r="J1604" i="15"/>
  <c r="I1605" i="15"/>
  <c r="J1605" i="15"/>
  <c r="I1606" i="15"/>
  <c r="J1606" i="15"/>
  <c r="I1607" i="15"/>
  <c r="J1607" i="15"/>
  <c r="I1608" i="15"/>
  <c r="J1608" i="15"/>
  <c r="I1609" i="15"/>
  <c r="J1609" i="15"/>
  <c r="I1610" i="15"/>
  <c r="J1610" i="15"/>
  <c r="I1611" i="15"/>
  <c r="J1611" i="15"/>
  <c r="I1612" i="15"/>
  <c r="J1612" i="15"/>
  <c r="I1613" i="15"/>
  <c r="J1613" i="15"/>
  <c r="D1614" i="15"/>
  <c r="I1614" i="15"/>
  <c r="J1614" i="15"/>
  <c r="C1616" i="15"/>
  <c r="I1616" i="15"/>
  <c r="J1616" i="15"/>
  <c r="C1617" i="15"/>
  <c r="I1617" i="15"/>
  <c r="J1617" i="15"/>
  <c r="C1618" i="15"/>
  <c r="I1618" i="15"/>
  <c r="J1618" i="15"/>
  <c r="C1619" i="15"/>
  <c r="I1619" i="15"/>
  <c r="J1619" i="15"/>
  <c r="C1620" i="15"/>
  <c r="I1620" i="15"/>
  <c r="J1620" i="15"/>
  <c r="I1621" i="15"/>
  <c r="J1621" i="15"/>
  <c r="I1622" i="15"/>
  <c r="J1622" i="15"/>
  <c r="I1623" i="15"/>
  <c r="J1623" i="15"/>
  <c r="I1624" i="15"/>
  <c r="J1624" i="15"/>
  <c r="I1625" i="15"/>
  <c r="J1625" i="15"/>
  <c r="I1626" i="15"/>
  <c r="J1626" i="15"/>
  <c r="I1627" i="15"/>
  <c r="J1627" i="15"/>
  <c r="I1628" i="15"/>
  <c r="J1628" i="15"/>
  <c r="I1629" i="15"/>
  <c r="J1629" i="15"/>
  <c r="I1630" i="15"/>
  <c r="J1630" i="15"/>
  <c r="I1631" i="15"/>
  <c r="J1631" i="15"/>
  <c r="I1632" i="15"/>
  <c r="J1632" i="15"/>
  <c r="I1633" i="15"/>
  <c r="J1633" i="15"/>
  <c r="I1634" i="15"/>
  <c r="J1634" i="15"/>
  <c r="I1635" i="15"/>
  <c r="J1635" i="15"/>
  <c r="I1636" i="15"/>
  <c r="J1636" i="15"/>
  <c r="I1637" i="15"/>
  <c r="J1637" i="15"/>
  <c r="I1638" i="15"/>
  <c r="J1638" i="15"/>
  <c r="I1639" i="15"/>
  <c r="J1639" i="15"/>
  <c r="I1640" i="15"/>
  <c r="J1640" i="15"/>
  <c r="I1641" i="15"/>
  <c r="J1641" i="15"/>
  <c r="I1642" i="15"/>
  <c r="J1642" i="15"/>
  <c r="I1643" i="15"/>
  <c r="J1643" i="15"/>
  <c r="I1644" i="15"/>
  <c r="J1644" i="15"/>
  <c r="I1645" i="15"/>
  <c r="J1645" i="15"/>
  <c r="I1646" i="15"/>
  <c r="J1646" i="15"/>
  <c r="I1647" i="15"/>
  <c r="J1647" i="15"/>
  <c r="I1648" i="15"/>
  <c r="J1648" i="15"/>
  <c r="I1649" i="15"/>
  <c r="J1649" i="15"/>
  <c r="I1650" i="15"/>
  <c r="J1650" i="15"/>
  <c r="I1651" i="15"/>
  <c r="J1651" i="15"/>
  <c r="D1652" i="15"/>
  <c r="I1652" i="15"/>
  <c r="J1652" i="15"/>
  <c r="C1654" i="15"/>
  <c r="I1654" i="15"/>
  <c r="J1654" i="15"/>
  <c r="C1655" i="15"/>
  <c r="I1655" i="15"/>
  <c r="J1655" i="15"/>
  <c r="C1656" i="15"/>
  <c r="I1656" i="15"/>
  <c r="J1656" i="15"/>
  <c r="C1657" i="15"/>
  <c r="I1657" i="15"/>
  <c r="J1657" i="15"/>
  <c r="C1658" i="15"/>
  <c r="I1658" i="15"/>
  <c r="J1658" i="15"/>
  <c r="I1659" i="15"/>
  <c r="J1659" i="15"/>
  <c r="I1660" i="15"/>
  <c r="J1660" i="15"/>
  <c r="I1661" i="15"/>
  <c r="J1661" i="15"/>
  <c r="I1662" i="15"/>
  <c r="J1662" i="15"/>
  <c r="I1663" i="15"/>
  <c r="J1663" i="15"/>
  <c r="I1664" i="15"/>
  <c r="J1664" i="15"/>
  <c r="I1665" i="15"/>
  <c r="J1665" i="15"/>
  <c r="I1666" i="15"/>
  <c r="J1666" i="15"/>
  <c r="I1667" i="15"/>
  <c r="J1667" i="15"/>
  <c r="I1668" i="15"/>
  <c r="J1668" i="15"/>
  <c r="I1669" i="15"/>
  <c r="J1669" i="15"/>
  <c r="I1670" i="15"/>
  <c r="J1670" i="15"/>
  <c r="I1671" i="15"/>
  <c r="J1671" i="15"/>
  <c r="I1672" i="15"/>
  <c r="J1672" i="15"/>
  <c r="I1673" i="15"/>
  <c r="J1673" i="15"/>
  <c r="I1674" i="15"/>
  <c r="J1674" i="15"/>
  <c r="I1675" i="15"/>
  <c r="J1675" i="15"/>
  <c r="I1676" i="15"/>
  <c r="J1676" i="15"/>
  <c r="I1677" i="15"/>
  <c r="J1677" i="15"/>
  <c r="I1678" i="15"/>
  <c r="J1678" i="15"/>
  <c r="I1679" i="15"/>
  <c r="J1679" i="15"/>
  <c r="I1680" i="15"/>
  <c r="J1680" i="15"/>
  <c r="I1681" i="15"/>
  <c r="J1681" i="15"/>
  <c r="I1682" i="15"/>
  <c r="J1682" i="15"/>
  <c r="I1683" i="15"/>
  <c r="J1683" i="15"/>
  <c r="I1684" i="15"/>
  <c r="J1684" i="15"/>
  <c r="I1685" i="15"/>
  <c r="J1685" i="15"/>
  <c r="I1686" i="15"/>
  <c r="J1686" i="15"/>
  <c r="I1687" i="15"/>
  <c r="J1687" i="15"/>
  <c r="I1688" i="15"/>
  <c r="J1688" i="15"/>
  <c r="I1689" i="15"/>
  <c r="J1689" i="15"/>
  <c r="D1690" i="15"/>
  <c r="I1690" i="15"/>
  <c r="J1690" i="15"/>
  <c r="C1692" i="15"/>
  <c r="I1692" i="15"/>
  <c r="J1692" i="15"/>
  <c r="C1693" i="15"/>
  <c r="I1693" i="15"/>
  <c r="J1693" i="15"/>
  <c r="C1694" i="15"/>
  <c r="I1694" i="15"/>
  <c r="J1694" i="15"/>
  <c r="C1695" i="15"/>
  <c r="I1695" i="15"/>
  <c r="J1695" i="15"/>
  <c r="C1696" i="15"/>
  <c r="I1696" i="15"/>
  <c r="J1696" i="15"/>
  <c r="I1697" i="15"/>
  <c r="J1697" i="15"/>
  <c r="I1698" i="15"/>
  <c r="J1698" i="15"/>
  <c r="I1699" i="15"/>
  <c r="J1699" i="15"/>
  <c r="I1700" i="15"/>
  <c r="J1700" i="15"/>
  <c r="I1701" i="15"/>
  <c r="J1701" i="15"/>
  <c r="I1702" i="15"/>
  <c r="J1702" i="15"/>
  <c r="I1703" i="15"/>
  <c r="J1703" i="15"/>
  <c r="I1704" i="15"/>
  <c r="J1704" i="15"/>
  <c r="I1705" i="15"/>
  <c r="J1705" i="15"/>
  <c r="I1706" i="15"/>
  <c r="J1706" i="15"/>
  <c r="I1707" i="15"/>
  <c r="J1707" i="15"/>
  <c r="I1708" i="15"/>
  <c r="J1708" i="15"/>
  <c r="I1709" i="15"/>
  <c r="J1709" i="15"/>
  <c r="I1710" i="15"/>
  <c r="J1710" i="15"/>
  <c r="I1711" i="15"/>
  <c r="J1711" i="15"/>
  <c r="I1712" i="15"/>
  <c r="J1712" i="15"/>
  <c r="I1713" i="15"/>
  <c r="J1713" i="15"/>
  <c r="I1714" i="15"/>
  <c r="J1714" i="15"/>
  <c r="I1715" i="15"/>
  <c r="J1715" i="15"/>
  <c r="I1716" i="15"/>
  <c r="J1716" i="15"/>
  <c r="I1717" i="15"/>
  <c r="J1717" i="15"/>
  <c r="I1718" i="15"/>
  <c r="J1718" i="15"/>
  <c r="I1719" i="15"/>
  <c r="J1719" i="15"/>
  <c r="I1720" i="15"/>
  <c r="J1720" i="15"/>
  <c r="I1721" i="15"/>
  <c r="J1721" i="15"/>
  <c r="I1722" i="15"/>
  <c r="J1722" i="15"/>
  <c r="I1723" i="15"/>
  <c r="J1723" i="15"/>
  <c r="I1724" i="15"/>
  <c r="J1724" i="15"/>
  <c r="I1725" i="15"/>
  <c r="J1725" i="15"/>
  <c r="I1726" i="15"/>
  <c r="J1726" i="15"/>
  <c r="I1727" i="15"/>
  <c r="J1727" i="15"/>
  <c r="D1728" i="15"/>
  <c r="I1728" i="15"/>
  <c r="J1728" i="15"/>
  <c r="C1730" i="15"/>
  <c r="I1730" i="15"/>
  <c r="J1730" i="15"/>
  <c r="C1731" i="15"/>
  <c r="I1731" i="15"/>
  <c r="J1731" i="15"/>
  <c r="C1732" i="15"/>
  <c r="I1732" i="15"/>
  <c r="J1732" i="15"/>
  <c r="C1733" i="15"/>
  <c r="I1733" i="15"/>
  <c r="J1733" i="15"/>
  <c r="C1734" i="15"/>
  <c r="I1734" i="15"/>
  <c r="J1734" i="15"/>
  <c r="I1735" i="15"/>
  <c r="J1735" i="15"/>
  <c r="I1736" i="15"/>
  <c r="J1736" i="15"/>
  <c r="I1737" i="15"/>
  <c r="J1737" i="15"/>
  <c r="I1738" i="15"/>
  <c r="J1738" i="15"/>
  <c r="I1739" i="15"/>
  <c r="J1739" i="15"/>
  <c r="I1740" i="15"/>
  <c r="J1740" i="15"/>
  <c r="I1741" i="15"/>
  <c r="J1741" i="15"/>
  <c r="I1742" i="15"/>
  <c r="J1742" i="15"/>
  <c r="I1743" i="15"/>
  <c r="J1743" i="15"/>
  <c r="I1744" i="15"/>
  <c r="J1744" i="15"/>
  <c r="I1745" i="15"/>
  <c r="J1745" i="15"/>
  <c r="I1746" i="15"/>
  <c r="J1746" i="15"/>
  <c r="I1747" i="15"/>
  <c r="J1747" i="15"/>
  <c r="I1748" i="15"/>
  <c r="J1748" i="15"/>
  <c r="I1749" i="15"/>
  <c r="J1749" i="15"/>
  <c r="I1750" i="15"/>
  <c r="J1750" i="15"/>
  <c r="I1751" i="15"/>
  <c r="J1751" i="15"/>
  <c r="I1752" i="15"/>
  <c r="J1752" i="15"/>
  <c r="I1753" i="15"/>
  <c r="J1753" i="15"/>
  <c r="I1754" i="15"/>
  <c r="J1754" i="15"/>
  <c r="I1755" i="15"/>
  <c r="J1755" i="15"/>
  <c r="I1756" i="15"/>
  <c r="J1756" i="15"/>
  <c r="I1757" i="15"/>
  <c r="J1757" i="15"/>
  <c r="I1758" i="15"/>
  <c r="J1758" i="15"/>
  <c r="I1759" i="15"/>
  <c r="J1759" i="15"/>
  <c r="I1760" i="15"/>
  <c r="J1760" i="15"/>
  <c r="I1761" i="15"/>
  <c r="J1761" i="15"/>
  <c r="I1762" i="15"/>
  <c r="J1762" i="15"/>
  <c r="I1763" i="15"/>
  <c r="J1763" i="15"/>
  <c r="I1764" i="15"/>
  <c r="J1764" i="15"/>
  <c r="I1765" i="15"/>
  <c r="J1765" i="15"/>
  <c r="D1766" i="15"/>
  <c r="I1766" i="15"/>
  <c r="J1766" i="15"/>
  <c r="C1768" i="15"/>
  <c r="I1768" i="15"/>
  <c r="J1768" i="15"/>
  <c r="C1769" i="15"/>
  <c r="I1769" i="15"/>
  <c r="J1769" i="15"/>
  <c r="C1770" i="15"/>
  <c r="I1770" i="15"/>
  <c r="J1770" i="15"/>
  <c r="C1771" i="15"/>
  <c r="I1771" i="15"/>
  <c r="J1771" i="15"/>
  <c r="C1772" i="15"/>
  <c r="I1772" i="15"/>
  <c r="J1772" i="15"/>
  <c r="I1773" i="15"/>
  <c r="J1773" i="15"/>
  <c r="I1774" i="15"/>
  <c r="J1774" i="15"/>
  <c r="I1775" i="15"/>
  <c r="J1775" i="15"/>
  <c r="I1776" i="15"/>
  <c r="J1776" i="15"/>
  <c r="I1777" i="15"/>
  <c r="J1777" i="15"/>
  <c r="I1778" i="15"/>
  <c r="J1778" i="15"/>
  <c r="I1779" i="15"/>
  <c r="J1779" i="15"/>
  <c r="I1780" i="15"/>
  <c r="J1780" i="15"/>
  <c r="I1781" i="15"/>
  <c r="J1781" i="15"/>
  <c r="I1782" i="15"/>
  <c r="J1782" i="15"/>
  <c r="I1783" i="15"/>
  <c r="J1783" i="15"/>
  <c r="I1784" i="15"/>
  <c r="J1784" i="15"/>
  <c r="I1785" i="15"/>
  <c r="J1785" i="15"/>
  <c r="I1786" i="15"/>
  <c r="J1786" i="15"/>
  <c r="I1787" i="15"/>
  <c r="J1787" i="15"/>
  <c r="I1788" i="15"/>
  <c r="J1788" i="15"/>
  <c r="I1789" i="15"/>
  <c r="J1789" i="15"/>
  <c r="I1790" i="15"/>
  <c r="J1790" i="15"/>
  <c r="I1791" i="15"/>
  <c r="J1791" i="15"/>
  <c r="I1792" i="15"/>
  <c r="J1792" i="15"/>
  <c r="I1793" i="15"/>
  <c r="J1793" i="15"/>
  <c r="I1794" i="15"/>
  <c r="J1794" i="15"/>
  <c r="I1795" i="15"/>
  <c r="J1795" i="15"/>
  <c r="I1796" i="15"/>
  <c r="J1796" i="15"/>
  <c r="I1797" i="15"/>
  <c r="J1797" i="15"/>
  <c r="I1798" i="15"/>
  <c r="J1798" i="15"/>
  <c r="I1799" i="15"/>
  <c r="J1799" i="15"/>
  <c r="I1800" i="15"/>
  <c r="J1800" i="15"/>
  <c r="I1801" i="15"/>
  <c r="J1801" i="15"/>
  <c r="I1802" i="15"/>
  <c r="J1802" i="15"/>
  <c r="I1803" i="15"/>
  <c r="J1803" i="15"/>
  <c r="D1804" i="15"/>
  <c r="I1804" i="15"/>
  <c r="J1804" i="15"/>
  <c r="C1806" i="15"/>
  <c r="I1806" i="15"/>
  <c r="J1806" i="15"/>
  <c r="C1807" i="15"/>
  <c r="I1807" i="15"/>
  <c r="J1807" i="15"/>
  <c r="C1808" i="15"/>
  <c r="I1808" i="15"/>
  <c r="J1808" i="15"/>
  <c r="C1809" i="15"/>
  <c r="I1809" i="15"/>
  <c r="J1809" i="15"/>
  <c r="C1810" i="15"/>
  <c r="I1810" i="15"/>
  <c r="J1810" i="15"/>
  <c r="I1811" i="15"/>
  <c r="J1811" i="15"/>
  <c r="I1812" i="15"/>
  <c r="J1812" i="15"/>
  <c r="I1813" i="15"/>
  <c r="J1813" i="15"/>
  <c r="I1814" i="15"/>
  <c r="J1814" i="15"/>
  <c r="I1815" i="15"/>
  <c r="J1815" i="15"/>
  <c r="I1816" i="15"/>
  <c r="J1816" i="15"/>
  <c r="I1817" i="15"/>
  <c r="J1817" i="15"/>
  <c r="I1818" i="15"/>
  <c r="J1818" i="15"/>
  <c r="I1819" i="15"/>
  <c r="J1819" i="15"/>
  <c r="I1820" i="15"/>
  <c r="J1820" i="15"/>
  <c r="I1821" i="15"/>
  <c r="J1821" i="15"/>
  <c r="I1822" i="15"/>
  <c r="J1822" i="15"/>
  <c r="I1823" i="15"/>
  <c r="J1823" i="15"/>
  <c r="I1824" i="15"/>
  <c r="J1824" i="15"/>
  <c r="I1825" i="15"/>
  <c r="J1825" i="15"/>
  <c r="I1826" i="15"/>
  <c r="J1826" i="15"/>
  <c r="I1827" i="15"/>
  <c r="J1827" i="15"/>
  <c r="I1828" i="15"/>
  <c r="J1828" i="15"/>
  <c r="I1829" i="15"/>
  <c r="J1829" i="15"/>
  <c r="I1830" i="15"/>
  <c r="J1830" i="15"/>
  <c r="I1831" i="15"/>
  <c r="J1831" i="15"/>
  <c r="I1832" i="15"/>
  <c r="J1832" i="15"/>
  <c r="I1833" i="15"/>
  <c r="J1833" i="15"/>
  <c r="I1834" i="15"/>
  <c r="J1834" i="15"/>
  <c r="I1835" i="15"/>
  <c r="J1835" i="15"/>
  <c r="I1836" i="15"/>
  <c r="J1836" i="15"/>
  <c r="I1837" i="15"/>
  <c r="J1837" i="15"/>
  <c r="I1838" i="15"/>
  <c r="J1838" i="15"/>
  <c r="I1839" i="15"/>
  <c r="J1839" i="15"/>
  <c r="I1840" i="15"/>
  <c r="J1840" i="15"/>
  <c r="I1841" i="15"/>
  <c r="J1841" i="15"/>
  <c r="D1842" i="15"/>
  <c r="I1842" i="15"/>
  <c r="J1842" i="15"/>
  <c r="C1844" i="15"/>
  <c r="I1844" i="15"/>
  <c r="J1844" i="15"/>
  <c r="C1845" i="15"/>
  <c r="I1845" i="15"/>
  <c r="J1845" i="15"/>
  <c r="C1846" i="15"/>
  <c r="I1846" i="15"/>
  <c r="J1846" i="15"/>
  <c r="C1847" i="15"/>
  <c r="I1847" i="15"/>
  <c r="J1847" i="15"/>
  <c r="C1848" i="15"/>
  <c r="I1848" i="15"/>
  <c r="J1848" i="15"/>
  <c r="I1849" i="15"/>
  <c r="J1849" i="15"/>
  <c r="I1850" i="15"/>
  <c r="J1850" i="15"/>
  <c r="I1851" i="15"/>
  <c r="J1851" i="15"/>
  <c r="I1852" i="15"/>
  <c r="J1852" i="15"/>
  <c r="I1853" i="15"/>
  <c r="J1853" i="15"/>
  <c r="I1854" i="15"/>
  <c r="J1854" i="15"/>
  <c r="I1855" i="15"/>
  <c r="J1855" i="15"/>
  <c r="I1856" i="15"/>
  <c r="J1856" i="15"/>
  <c r="I1857" i="15"/>
  <c r="J1857" i="15"/>
  <c r="I1858" i="15"/>
  <c r="J1858" i="15"/>
  <c r="I1859" i="15"/>
  <c r="J1859" i="15"/>
  <c r="I1860" i="15"/>
  <c r="J1860" i="15"/>
  <c r="I1861" i="15"/>
  <c r="J1861" i="15"/>
  <c r="I1862" i="15"/>
  <c r="J1862" i="15"/>
  <c r="I1863" i="15"/>
  <c r="J1863" i="15"/>
  <c r="I1864" i="15"/>
  <c r="J1864" i="15"/>
  <c r="I1865" i="15"/>
  <c r="J1865" i="15"/>
  <c r="I1866" i="15"/>
  <c r="J1866" i="15"/>
  <c r="I1867" i="15"/>
  <c r="J1867" i="15"/>
  <c r="I1868" i="15"/>
  <c r="J1868" i="15"/>
  <c r="I1869" i="15"/>
  <c r="J1869" i="15"/>
  <c r="I1870" i="15"/>
  <c r="J1870" i="15"/>
  <c r="I1871" i="15"/>
  <c r="J1871" i="15"/>
  <c r="I1872" i="15"/>
  <c r="J1872" i="15"/>
  <c r="I1873" i="15"/>
  <c r="J1873" i="15"/>
  <c r="I1874" i="15"/>
  <c r="J1874" i="15"/>
  <c r="I1875" i="15"/>
  <c r="J1875" i="15"/>
  <c r="I1876" i="15"/>
  <c r="J1876" i="15"/>
  <c r="I1877" i="15"/>
  <c r="J1877" i="15"/>
  <c r="I1878" i="15"/>
  <c r="J1878" i="15"/>
  <c r="I1879" i="15"/>
  <c r="J1879" i="15"/>
  <c r="D1880" i="15"/>
  <c r="I1880" i="15"/>
  <c r="J1880" i="15"/>
  <c r="C1882" i="15"/>
  <c r="I1882" i="15"/>
  <c r="J1882" i="15"/>
  <c r="C1883" i="15"/>
  <c r="I1883" i="15"/>
  <c r="J1883" i="15"/>
  <c r="C1884" i="15"/>
  <c r="I1884" i="15"/>
  <c r="J1884" i="15"/>
  <c r="C1885" i="15"/>
  <c r="I1885" i="15"/>
  <c r="J1885" i="15"/>
  <c r="C1886" i="15"/>
  <c r="I1886" i="15"/>
  <c r="J1886" i="15"/>
  <c r="I1887" i="15"/>
  <c r="J1887" i="15"/>
  <c r="I1888" i="15"/>
  <c r="J1888" i="15"/>
  <c r="I1889" i="15"/>
  <c r="J1889" i="15"/>
  <c r="I1890" i="15"/>
  <c r="J1890" i="15"/>
  <c r="I1891" i="15"/>
  <c r="J1891" i="15"/>
  <c r="I1892" i="15"/>
  <c r="J1892" i="15"/>
  <c r="I1893" i="15"/>
  <c r="J1893" i="15"/>
  <c r="I1894" i="15"/>
  <c r="J1894" i="15"/>
  <c r="I1895" i="15"/>
  <c r="J1895" i="15"/>
  <c r="I1896" i="15"/>
  <c r="J1896" i="15"/>
  <c r="I1897" i="15"/>
  <c r="J1897" i="15"/>
  <c r="I1898" i="15"/>
  <c r="J1898" i="15"/>
  <c r="I1899" i="15"/>
  <c r="J1899" i="15"/>
  <c r="I1900" i="15"/>
  <c r="J1900" i="15"/>
  <c r="I1901" i="15"/>
  <c r="J1901" i="15"/>
  <c r="I1902" i="15"/>
  <c r="J1902" i="15"/>
  <c r="I1903" i="15"/>
  <c r="J1903" i="15"/>
  <c r="I1904" i="15"/>
  <c r="J1904" i="15"/>
  <c r="I1905" i="15"/>
  <c r="J1905" i="15"/>
  <c r="I1906" i="15"/>
  <c r="J1906" i="15"/>
  <c r="I1907" i="15"/>
  <c r="J1907" i="15"/>
  <c r="I1908" i="15"/>
  <c r="J1908" i="15"/>
  <c r="I1909" i="15"/>
  <c r="J1909" i="15"/>
  <c r="I1910" i="15"/>
  <c r="J1910" i="15"/>
  <c r="I1911" i="15"/>
  <c r="J1911" i="15"/>
  <c r="I1912" i="15"/>
  <c r="J1912" i="15"/>
  <c r="I1913" i="15"/>
  <c r="J1913" i="15"/>
  <c r="I1914" i="15"/>
  <c r="J1914" i="15"/>
  <c r="I1915" i="15"/>
  <c r="J1915" i="15"/>
  <c r="I1916" i="15"/>
  <c r="J1916" i="15"/>
  <c r="I1917" i="15"/>
  <c r="J1917" i="15"/>
  <c r="D1918" i="15"/>
  <c r="I1918" i="15"/>
  <c r="J1918" i="15"/>
  <c r="Y3" i="16"/>
  <c r="Z3" i="16"/>
  <c r="AA3" i="16"/>
  <c r="AB3" i="16"/>
  <c r="AC3" i="16"/>
  <c r="AD3" i="16"/>
  <c r="Y4" i="16"/>
  <c r="Z4" i="16"/>
  <c r="AA4" i="16"/>
  <c r="AB4" i="16"/>
  <c r="AC4" i="16"/>
  <c r="AD4" i="16"/>
  <c r="I8" i="16"/>
  <c r="K8" i="16"/>
  <c r="N8" i="16"/>
  <c r="O8" i="16"/>
  <c r="P8" i="16"/>
  <c r="R8" i="16"/>
  <c r="S8" i="16"/>
  <c r="T8" i="16"/>
  <c r="U8" i="16"/>
  <c r="V8" i="16"/>
  <c r="W8" i="16"/>
  <c r="Y8" i="16"/>
  <c r="Z8" i="16"/>
  <c r="AA8" i="16"/>
  <c r="AB8" i="16"/>
  <c r="AC8" i="16"/>
  <c r="AD8" i="16"/>
  <c r="I9" i="16"/>
  <c r="K9" i="16"/>
  <c r="N9" i="16"/>
  <c r="O9" i="16"/>
  <c r="P9" i="16"/>
  <c r="R9" i="16"/>
  <c r="S9" i="16"/>
  <c r="T9" i="16"/>
  <c r="U9" i="16"/>
  <c r="V9" i="16"/>
  <c r="W9" i="16"/>
  <c r="Y9" i="16"/>
  <c r="Z9" i="16"/>
  <c r="AA9" i="16"/>
  <c r="AB9" i="16"/>
  <c r="AC9" i="16"/>
  <c r="AD9" i="16"/>
  <c r="I10" i="16"/>
  <c r="K10" i="16"/>
  <c r="N10" i="16"/>
  <c r="O10" i="16"/>
  <c r="P10" i="16"/>
  <c r="R10" i="16"/>
  <c r="S10" i="16"/>
  <c r="T10" i="16"/>
  <c r="U10" i="16"/>
  <c r="V10" i="16"/>
  <c r="W10" i="16"/>
  <c r="Y10" i="16"/>
  <c r="Z10" i="16"/>
  <c r="AA10" i="16"/>
  <c r="AB10" i="16"/>
  <c r="AC10" i="16"/>
  <c r="AD10" i="16"/>
  <c r="I11" i="16"/>
  <c r="K11" i="16"/>
  <c r="N11" i="16"/>
  <c r="O11" i="16"/>
  <c r="P11" i="16"/>
  <c r="R11" i="16"/>
  <c r="S11" i="16"/>
  <c r="T11" i="16"/>
  <c r="U11" i="16"/>
  <c r="V11" i="16"/>
  <c r="W11" i="16"/>
  <c r="Y11" i="16"/>
  <c r="Z11" i="16"/>
  <c r="AA11" i="16"/>
  <c r="AB11" i="16"/>
  <c r="AC11" i="16"/>
  <c r="AD11" i="16"/>
  <c r="I13" i="16"/>
  <c r="N13" i="16"/>
  <c r="O13" i="16"/>
  <c r="P13" i="16"/>
  <c r="R13" i="16"/>
  <c r="S13" i="16"/>
  <c r="T13" i="16"/>
  <c r="U13" i="16"/>
  <c r="V13" i="16"/>
  <c r="W13" i="16"/>
  <c r="Y13" i="16"/>
  <c r="Z13" i="16"/>
  <c r="AA13" i="16"/>
  <c r="AB13" i="16"/>
  <c r="AC13" i="16"/>
  <c r="AD13" i="16"/>
  <c r="I14" i="16"/>
  <c r="K14" i="16"/>
  <c r="N14" i="16"/>
  <c r="O14" i="16"/>
  <c r="P14" i="16"/>
  <c r="R14" i="16"/>
  <c r="S14" i="16"/>
  <c r="T14" i="16"/>
  <c r="U14" i="16"/>
  <c r="V14" i="16"/>
  <c r="W14" i="16"/>
  <c r="Y14" i="16"/>
  <c r="Z14" i="16"/>
  <c r="AA14" i="16"/>
  <c r="AB14" i="16"/>
  <c r="AC14" i="16"/>
  <c r="AD14" i="16"/>
  <c r="I15" i="16"/>
  <c r="K15" i="16"/>
  <c r="N15" i="16"/>
  <c r="O15" i="16"/>
  <c r="P15" i="16"/>
  <c r="R15" i="16"/>
  <c r="S15" i="16"/>
  <c r="T15" i="16"/>
  <c r="U15" i="16"/>
  <c r="V15" i="16"/>
  <c r="W15" i="16"/>
  <c r="Y15" i="16"/>
  <c r="Z15" i="16"/>
  <c r="AA15" i="16"/>
  <c r="AB15" i="16"/>
  <c r="AC15" i="16"/>
  <c r="AD15" i="16"/>
  <c r="I16" i="16"/>
  <c r="K16" i="16"/>
  <c r="N16" i="16"/>
  <c r="O16" i="16"/>
  <c r="P16" i="16"/>
  <c r="R16" i="16"/>
  <c r="S16" i="16"/>
  <c r="T16" i="16"/>
  <c r="U16" i="16"/>
  <c r="V16" i="16"/>
  <c r="W16" i="16"/>
  <c r="Y16" i="16"/>
  <c r="Z16" i="16"/>
  <c r="AA16" i="16"/>
  <c r="AB16" i="16"/>
  <c r="AC16" i="16"/>
  <c r="AD16" i="16"/>
  <c r="I17" i="16"/>
  <c r="K17" i="16"/>
  <c r="N17" i="16"/>
  <c r="O17" i="16"/>
  <c r="P17" i="16"/>
  <c r="R17" i="16"/>
  <c r="S17" i="16"/>
  <c r="T17" i="16"/>
  <c r="U17" i="16"/>
  <c r="V17" i="16"/>
  <c r="W17" i="16"/>
  <c r="Y17" i="16"/>
  <c r="Z17" i="16"/>
  <c r="AA17" i="16"/>
  <c r="AB17" i="16"/>
  <c r="AC17" i="16"/>
  <c r="AD17" i="16"/>
  <c r="I18" i="16"/>
  <c r="K18" i="16"/>
  <c r="N18" i="16"/>
  <c r="O18" i="16"/>
  <c r="P18" i="16"/>
  <c r="R18" i="16"/>
  <c r="S18" i="16"/>
  <c r="T18" i="16"/>
  <c r="U18" i="16"/>
  <c r="V18" i="16"/>
  <c r="W18" i="16"/>
  <c r="Y18" i="16"/>
  <c r="Z18" i="16"/>
  <c r="AA18" i="16"/>
  <c r="AB18" i="16"/>
  <c r="AC18" i="16"/>
  <c r="AD18" i="16"/>
  <c r="I19" i="16"/>
  <c r="K19" i="16"/>
  <c r="N19" i="16"/>
  <c r="O19" i="16"/>
  <c r="P19" i="16"/>
  <c r="R19" i="16"/>
  <c r="S19" i="16"/>
  <c r="T19" i="16"/>
  <c r="U19" i="16"/>
  <c r="V19" i="16"/>
  <c r="W19" i="16"/>
  <c r="Y19" i="16"/>
  <c r="Z19" i="16"/>
  <c r="AA19" i="16"/>
  <c r="AB19" i="16"/>
  <c r="AC19" i="16"/>
  <c r="AD19" i="16"/>
  <c r="R24" i="16"/>
  <c r="AD24" i="16"/>
  <c r="AF24" i="16"/>
  <c r="AR24" i="16"/>
  <c r="AT24" i="16"/>
  <c r="BF24" i="16"/>
  <c r="BH24" i="16"/>
  <c r="BT24" i="16"/>
  <c r="BV24" i="16"/>
  <c r="CH24" i="16"/>
  <c r="CJ24" i="16"/>
  <c r="CV24" i="16"/>
  <c r="R25" i="16"/>
  <c r="W25" i="16"/>
  <c r="X25" i="16"/>
  <c r="Y25" i="16"/>
  <c r="Z25" i="16"/>
  <c r="AD25" i="16"/>
  <c r="AF25" i="16"/>
  <c r="AK25" i="16"/>
  <c r="AL25" i="16"/>
  <c r="AM25" i="16"/>
  <c r="AN25" i="16"/>
  <c r="AR25" i="16"/>
  <c r="AT25" i="16"/>
  <c r="AY25" i="16"/>
  <c r="AZ25" i="16"/>
  <c r="BA25" i="16"/>
  <c r="BB25" i="16"/>
  <c r="BF25" i="16"/>
  <c r="BH25" i="16"/>
  <c r="BM25" i="16"/>
  <c r="BN25" i="16"/>
  <c r="BO25" i="16"/>
  <c r="BP25" i="16"/>
  <c r="BT25" i="16"/>
  <c r="BV25" i="16"/>
  <c r="CA25" i="16"/>
  <c r="CB25" i="16"/>
  <c r="CC25" i="16"/>
  <c r="CD25" i="16"/>
  <c r="CH25" i="16"/>
  <c r="CJ25" i="16"/>
  <c r="CO25" i="16"/>
  <c r="CP25" i="16"/>
  <c r="CQ25" i="16"/>
  <c r="CR25" i="16"/>
  <c r="CV25" i="16"/>
  <c r="R26" i="16"/>
  <c r="W26" i="16"/>
  <c r="X26" i="16"/>
  <c r="Y26" i="16"/>
  <c r="Z26" i="16"/>
  <c r="AD26" i="16"/>
  <c r="AF26" i="16"/>
  <c r="AK26" i="16"/>
  <c r="AL26" i="16"/>
  <c r="AM26" i="16"/>
  <c r="AN26" i="16"/>
  <c r="AR26" i="16"/>
  <c r="AT26" i="16"/>
  <c r="AY26" i="16"/>
  <c r="AZ26" i="16"/>
  <c r="BA26" i="16"/>
  <c r="BB26" i="16"/>
  <c r="BF26" i="16"/>
  <c r="BH26" i="16"/>
  <c r="BM26" i="16"/>
  <c r="BN26" i="16"/>
  <c r="BO26" i="16"/>
  <c r="BP26" i="16"/>
  <c r="BT26" i="16"/>
  <c r="BV26" i="16"/>
  <c r="CA26" i="16"/>
  <c r="CB26" i="16"/>
  <c r="CC26" i="16"/>
  <c r="CD26" i="16"/>
  <c r="CH26" i="16"/>
  <c r="CJ26" i="16"/>
  <c r="CO26" i="16"/>
  <c r="CP26" i="16"/>
  <c r="CQ26" i="16"/>
  <c r="CR26" i="16"/>
  <c r="CV26" i="16"/>
  <c r="R27" i="16"/>
  <c r="W27" i="16"/>
  <c r="X27" i="16"/>
  <c r="Y27" i="16"/>
  <c r="Z27" i="16"/>
  <c r="AD27" i="16"/>
  <c r="AF27" i="16"/>
  <c r="AK27" i="16"/>
  <c r="AL27" i="16"/>
  <c r="AM27" i="16"/>
  <c r="AN27" i="16"/>
  <c r="AR27" i="16"/>
  <c r="AT27" i="16"/>
  <c r="AY27" i="16"/>
  <c r="AZ27" i="16"/>
  <c r="BA27" i="16"/>
  <c r="BB27" i="16"/>
  <c r="BF27" i="16"/>
  <c r="BH27" i="16"/>
  <c r="BM27" i="16"/>
  <c r="BN27" i="16"/>
  <c r="BO27" i="16"/>
  <c r="BP27" i="16"/>
  <c r="BT27" i="16"/>
  <c r="BV27" i="16"/>
  <c r="CA27" i="16"/>
  <c r="CB27" i="16"/>
  <c r="CC27" i="16"/>
  <c r="CD27" i="16"/>
  <c r="CH27" i="16"/>
  <c r="CJ27" i="16"/>
  <c r="CO27" i="16"/>
  <c r="CP27" i="16"/>
  <c r="CQ27" i="16"/>
  <c r="CR27" i="16"/>
  <c r="CV27" i="16"/>
  <c r="S28" i="16"/>
  <c r="W28" i="16"/>
  <c r="X28" i="16"/>
  <c r="Y28" i="16"/>
  <c r="Z28" i="16"/>
  <c r="AD28" i="16"/>
  <c r="AG28" i="16"/>
  <c r="AK28" i="16"/>
  <c r="AL28" i="16"/>
  <c r="AM28" i="16"/>
  <c r="AN28" i="16"/>
  <c r="AR28" i="16"/>
  <c r="AU28" i="16"/>
  <c r="AY28" i="16"/>
  <c r="AZ28" i="16"/>
  <c r="BA28" i="16"/>
  <c r="BB28" i="16"/>
  <c r="BF28" i="16"/>
  <c r="BI28" i="16"/>
  <c r="BM28" i="16"/>
  <c r="BN28" i="16"/>
  <c r="BO28" i="16"/>
  <c r="BP28" i="16"/>
  <c r="BT28" i="16"/>
  <c r="BW28" i="16"/>
  <c r="CA28" i="16"/>
  <c r="CB28" i="16"/>
  <c r="CC28" i="16"/>
  <c r="CD28" i="16"/>
  <c r="CH28" i="16"/>
  <c r="CK28" i="16"/>
  <c r="CO28" i="16"/>
  <c r="CP28" i="16"/>
  <c r="CQ28" i="16"/>
  <c r="CR28" i="16"/>
  <c r="CV28" i="16"/>
  <c r="S29" i="16"/>
  <c r="W29" i="16"/>
  <c r="X29" i="16"/>
  <c r="Y29" i="16"/>
  <c r="Z29" i="16"/>
  <c r="AD29" i="16"/>
  <c r="AG29" i="16"/>
  <c r="AK29" i="16"/>
  <c r="AL29" i="16"/>
  <c r="AM29" i="16"/>
  <c r="AN29" i="16"/>
  <c r="AR29" i="16"/>
  <c r="AU29" i="16"/>
  <c r="AY29" i="16"/>
  <c r="AZ29" i="16"/>
  <c r="BA29" i="16"/>
  <c r="BB29" i="16"/>
  <c r="BF29" i="16"/>
  <c r="BI29" i="16"/>
  <c r="BM29" i="16"/>
  <c r="BN29" i="16"/>
  <c r="BO29" i="16"/>
  <c r="BP29" i="16"/>
  <c r="BT29" i="16"/>
  <c r="BW29" i="16"/>
  <c r="CA29" i="16"/>
  <c r="CB29" i="16"/>
  <c r="CC29" i="16"/>
  <c r="CD29" i="16"/>
  <c r="CH29" i="16"/>
  <c r="CK29" i="16"/>
  <c r="CO29" i="16"/>
  <c r="CP29" i="16"/>
  <c r="CQ29" i="16"/>
  <c r="CR29" i="16"/>
  <c r="CV29" i="16"/>
  <c r="S30" i="16"/>
  <c r="T30" i="16"/>
  <c r="W30" i="16"/>
  <c r="X30" i="16"/>
  <c r="Y30" i="16"/>
  <c r="Z30" i="16"/>
  <c r="AD30" i="16"/>
  <c r="AG30" i="16"/>
  <c r="AH30" i="16"/>
  <c r="AK30" i="16"/>
  <c r="AL30" i="16"/>
  <c r="AM30" i="16"/>
  <c r="AN30" i="16"/>
  <c r="AR30" i="16"/>
  <c r="AU30" i="16"/>
  <c r="AV30" i="16"/>
  <c r="AY30" i="16"/>
  <c r="AZ30" i="16"/>
  <c r="BA30" i="16"/>
  <c r="BB30" i="16"/>
  <c r="BF30" i="16"/>
  <c r="BI30" i="16"/>
  <c r="BJ30" i="16"/>
  <c r="BM30" i="16"/>
  <c r="BN30" i="16"/>
  <c r="BO30" i="16"/>
  <c r="BP30" i="16"/>
  <c r="BT30" i="16"/>
  <c r="BW30" i="16"/>
  <c r="BX30" i="16"/>
  <c r="CA30" i="16"/>
  <c r="CB30" i="16"/>
  <c r="CC30" i="16"/>
  <c r="CD30" i="16"/>
  <c r="CH30" i="16"/>
  <c r="CK30" i="16"/>
  <c r="CL30" i="16"/>
  <c r="CO30" i="16"/>
  <c r="CP30" i="16"/>
  <c r="CQ30" i="16"/>
  <c r="CR30" i="16"/>
  <c r="CV30" i="16"/>
  <c r="S31" i="16"/>
  <c r="T31" i="16"/>
  <c r="W31" i="16"/>
  <c r="X31" i="16"/>
  <c r="Y31" i="16"/>
  <c r="Z31" i="16"/>
  <c r="AA31" i="16"/>
  <c r="AB31" i="16"/>
  <c r="AD31" i="16"/>
  <c r="AG31" i="16"/>
  <c r="AH31" i="16"/>
  <c r="AK31" i="16"/>
  <c r="AL31" i="16"/>
  <c r="AM31" i="16"/>
  <c r="AN31" i="16"/>
  <c r="AO31" i="16"/>
  <c r="AP31" i="16"/>
  <c r="AR31" i="16"/>
  <c r="AU31" i="16"/>
  <c r="AV31" i="16"/>
  <c r="AY31" i="16"/>
  <c r="AZ31" i="16"/>
  <c r="BA31" i="16"/>
  <c r="BB31" i="16"/>
  <c r="BC31" i="16"/>
  <c r="BD31" i="16"/>
  <c r="BF31" i="16"/>
  <c r="BI31" i="16"/>
  <c r="BJ31" i="16"/>
  <c r="BM31" i="16"/>
  <c r="BN31" i="16"/>
  <c r="BO31" i="16"/>
  <c r="BP31" i="16"/>
  <c r="BQ31" i="16"/>
  <c r="BR31" i="16"/>
  <c r="BT31" i="16"/>
  <c r="BW31" i="16"/>
  <c r="BX31" i="16"/>
  <c r="CA31" i="16"/>
  <c r="CB31" i="16"/>
  <c r="CC31" i="16"/>
  <c r="CD31" i="16"/>
  <c r="CE31" i="16"/>
  <c r="CF31" i="16"/>
  <c r="CH31" i="16"/>
  <c r="CK31" i="16"/>
  <c r="CL31" i="16"/>
  <c r="CO31" i="16"/>
  <c r="CP31" i="16"/>
  <c r="CQ31" i="16"/>
  <c r="CR31" i="16"/>
  <c r="CS31" i="16"/>
  <c r="CT31" i="16"/>
  <c r="CV31" i="16"/>
  <c r="S32" i="16"/>
  <c r="T32" i="16"/>
  <c r="W32" i="16"/>
  <c r="X32" i="16"/>
  <c r="Y32" i="16"/>
  <c r="Z32" i="16"/>
  <c r="AA32" i="16"/>
  <c r="AB32" i="16"/>
  <c r="AD32" i="16"/>
  <c r="AG32" i="16"/>
  <c r="AH32" i="16"/>
  <c r="AK32" i="16"/>
  <c r="AL32" i="16"/>
  <c r="AM32" i="16"/>
  <c r="AN32" i="16"/>
  <c r="AO32" i="16"/>
  <c r="AP32" i="16"/>
  <c r="AR32" i="16"/>
  <c r="AU32" i="16"/>
  <c r="AV32" i="16"/>
  <c r="AY32" i="16"/>
  <c r="AZ32" i="16"/>
  <c r="BA32" i="16"/>
  <c r="BB32" i="16"/>
  <c r="BC32" i="16"/>
  <c r="BD32" i="16"/>
  <c r="BF32" i="16"/>
  <c r="BI32" i="16"/>
  <c r="BJ32" i="16"/>
  <c r="BM32" i="16"/>
  <c r="BN32" i="16"/>
  <c r="BO32" i="16"/>
  <c r="BP32" i="16"/>
  <c r="BQ32" i="16"/>
  <c r="BR32" i="16"/>
  <c r="BT32" i="16"/>
  <c r="BW32" i="16"/>
  <c r="BX32" i="16"/>
  <c r="CA32" i="16"/>
  <c r="CB32" i="16"/>
  <c r="CC32" i="16"/>
  <c r="CD32" i="16"/>
  <c r="CE32" i="16"/>
  <c r="CF32" i="16"/>
  <c r="CH32" i="16"/>
  <c r="CK32" i="16"/>
  <c r="CL32" i="16"/>
  <c r="CO32" i="16"/>
  <c r="CP32" i="16"/>
  <c r="CQ32" i="16"/>
  <c r="CR32" i="16"/>
  <c r="CS32" i="16"/>
  <c r="CT32" i="16"/>
  <c r="CV32" i="16"/>
  <c r="S33" i="16"/>
  <c r="T33" i="16"/>
  <c r="W33" i="16"/>
  <c r="X33" i="16"/>
  <c r="Y33" i="16"/>
  <c r="Z33" i="16"/>
  <c r="AA33" i="16"/>
  <c r="AB33" i="16"/>
  <c r="AD33" i="16"/>
  <c r="AG33" i="16"/>
  <c r="AH33" i="16"/>
  <c r="AK33" i="16"/>
  <c r="AL33" i="16"/>
  <c r="AM33" i="16"/>
  <c r="AN33" i="16"/>
  <c r="AO33" i="16"/>
  <c r="AP33" i="16"/>
  <c r="AR33" i="16"/>
  <c r="AU33" i="16"/>
  <c r="AV33" i="16"/>
  <c r="AY33" i="16"/>
  <c r="AZ33" i="16"/>
  <c r="BA33" i="16"/>
  <c r="BB33" i="16"/>
  <c r="BC33" i="16"/>
  <c r="BD33" i="16"/>
  <c r="BF33" i="16"/>
  <c r="BI33" i="16"/>
  <c r="BJ33" i="16"/>
  <c r="BM33" i="16"/>
  <c r="BN33" i="16"/>
  <c r="BO33" i="16"/>
  <c r="BP33" i="16"/>
  <c r="BQ33" i="16"/>
  <c r="BR33" i="16"/>
  <c r="BT33" i="16"/>
  <c r="BW33" i="16"/>
  <c r="BX33" i="16"/>
  <c r="CA33" i="16"/>
  <c r="CB33" i="16"/>
  <c r="CC33" i="16"/>
  <c r="CD33" i="16"/>
  <c r="CE33" i="16"/>
  <c r="CF33" i="16"/>
  <c r="CH33" i="16"/>
  <c r="CK33" i="16"/>
  <c r="CL33" i="16"/>
  <c r="CO33" i="16"/>
  <c r="CP33" i="16"/>
  <c r="CQ33" i="16"/>
  <c r="CR33" i="16"/>
  <c r="CS33" i="16"/>
  <c r="CT33" i="16"/>
  <c r="CV33" i="16"/>
  <c r="S34" i="16"/>
  <c r="T34" i="16"/>
  <c r="W34" i="16"/>
  <c r="X34" i="16"/>
  <c r="Y34" i="16"/>
  <c r="Z34" i="16"/>
  <c r="AA34" i="16"/>
  <c r="AB34" i="16"/>
  <c r="AC34" i="16"/>
  <c r="AD34" i="16"/>
  <c r="AG34" i="16"/>
  <c r="AH34" i="16"/>
  <c r="AK34" i="16"/>
  <c r="AL34" i="16"/>
  <c r="AM34" i="16"/>
  <c r="AN34" i="16"/>
  <c r="AO34" i="16"/>
  <c r="AP34" i="16"/>
  <c r="AQ34" i="16"/>
  <c r="AR34" i="16"/>
  <c r="AU34" i="16"/>
  <c r="AV34" i="16"/>
  <c r="AY34" i="16"/>
  <c r="AZ34" i="16"/>
  <c r="BA34" i="16"/>
  <c r="BB34" i="16"/>
  <c r="BC34" i="16"/>
  <c r="BD34" i="16"/>
  <c r="BE34" i="16"/>
  <c r="BF34" i="16"/>
  <c r="BI34" i="16"/>
  <c r="BJ34" i="16"/>
  <c r="BM34" i="16"/>
  <c r="BN34" i="16"/>
  <c r="BO34" i="16"/>
  <c r="BP34" i="16"/>
  <c r="BQ34" i="16"/>
  <c r="BR34" i="16"/>
  <c r="BS34" i="16"/>
  <c r="BT34" i="16"/>
  <c r="BW34" i="16"/>
  <c r="BX34" i="16"/>
  <c r="CA34" i="16"/>
  <c r="CB34" i="16"/>
  <c r="CC34" i="16"/>
  <c r="CD34" i="16"/>
  <c r="CE34" i="16"/>
  <c r="CF34" i="16"/>
  <c r="CG34" i="16"/>
  <c r="CH34" i="16"/>
  <c r="CK34" i="16"/>
  <c r="CL34" i="16"/>
  <c r="CO34" i="16"/>
  <c r="CP34" i="16"/>
  <c r="CQ34" i="16"/>
  <c r="CR34" i="16"/>
  <c r="CS34" i="16"/>
  <c r="CT34" i="16"/>
  <c r="CU34" i="16"/>
  <c r="CV34" i="16"/>
  <c r="S35" i="16"/>
  <c r="T35" i="16"/>
  <c r="W35" i="16"/>
  <c r="X35" i="16"/>
  <c r="Y35" i="16"/>
  <c r="Z35" i="16"/>
  <c r="AA35" i="16"/>
  <c r="AB35" i="16"/>
  <c r="AC35" i="16"/>
  <c r="AD35" i="16"/>
  <c r="AG35" i="16"/>
  <c r="AH35" i="16"/>
  <c r="AK35" i="16"/>
  <c r="AL35" i="16"/>
  <c r="AM35" i="16"/>
  <c r="AN35" i="16"/>
  <c r="AO35" i="16"/>
  <c r="AP35" i="16"/>
  <c r="AQ35" i="16"/>
  <c r="AR35" i="16"/>
  <c r="AU35" i="16"/>
  <c r="AV35" i="16"/>
  <c r="AY35" i="16"/>
  <c r="AZ35" i="16"/>
  <c r="BA35" i="16"/>
  <c r="BB35" i="16"/>
  <c r="BC35" i="16"/>
  <c r="BD35" i="16"/>
  <c r="BE35" i="16"/>
  <c r="BF35" i="16"/>
  <c r="BI35" i="16"/>
  <c r="BJ35" i="16"/>
  <c r="BM35" i="16"/>
  <c r="BN35" i="16"/>
  <c r="BO35" i="16"/>
  <c r="BP35" i="16"/>
  <c r="BQ35" i="16"/>
  <c r="BR35" i="16"/>
  <c r="BS35" i="16"/>
  <c r="BT35" i="16"/>
  <c r="BW35" i="16"/>
  <c r="BX35" i="16"/>
  <c r="CA35" i="16"/>
  <c r="CB35" i="16"/>
  <c r="CC35" i="16"/>
  <c r="CD35" i="16"/>
  <c r="CE35" i="16"/>
  <c r="CF35" i="16"/>
  <c r="CG35" i="16"/>
  <c r="CH35" i="16"/>
  <c r="CK35" i="16"/>
  <c r="CL35" i="16"/>
  <c r="CO35" i="16"/>
  <c r="CP35" i="16"/>
  <c r="CQ35" i="16"/>
  <c r="CR35" i="16"/>
  <c r="CS35" i="16"/>
  <c r="CT35" i="16"/>
  <c r="CU35" i="16"/>
  <c r="CV35" i="16"/>
  <c r="S36" i="16"/>
  <c r="T36" i="16"/>
  <c r="W36" i="16"/>
  <c r="X36" i="16"/>
  <c r="Y36" i="16"/>
  <c r="Z36" i="16"/>
  <c r="AA36" i="16"/>
  <c r="AB36" i="16"/>
  <c r="AC36" i="16"/>
  <c r="AD36" i="16"/>
  <c r="AG36" i="16"/>
  <c r="AH36" i="16"/>
  <c r="AK36" i="16"/>
  <c r="AL36" i="16"/>
  <c r="AM36" i="16"/>
  <c r="AN36" i="16"/>
  <c r="AO36" i="16"/>
  <c r="AP36" i="16"/>
  <c r="AQ36" i="16"/>
  <c r="AR36" i="16"/>
  <c r="AU36" i="16"/>
  <c r="AV36" i="16"/>
  <c r="AY36" i="16"/>
  <c r="AZ36" i="16"/>
  <c r="BA36" i="16"/>
  <c r="BB36" i="16"/>
  <c r="BC36" i="16"/>
  <c r="BD36" i="16"/>
  <c r="BE36" i="16"/>
  <c r="BF36" i="16"/>
  <c r="BI36" i="16"/>
  <c r="BJ36" i="16"/>
  <c r="BM36" i="16"/>
  <c r="BN36" i="16"/>
  <c r="BO36" i="16"/>
  <c r="BP36" i="16"/>
  <c r="BQ36" i="16"/>
  <c r="BR36" i="16"/>
  <c r="BS36" i="16"/>
  <c r="BT36" i="16"/>
  <c r="BW36" i="16"/>
  <c r="BX36" i="16"/>
  <c r="CA36" i="16"/>
  <c r="CB36" i="16"/>
  <c r="CC36" i="16"/>
  <c r="CD36" i="16"/>
  <c r="CE36" i="16"/>
  <c r="CF36" i="16"/>
  <c r="CG36" i="16"/>
  <c r="CH36" i="16"/>
  <c r="CK36" i="16"/>
  <c r="CL36" i="16"/>
  <c r="CO36" i="16"/>
  <c r="CP36" i="16"/>
  <c r="CQ36" i="16"/>
  <c r="CR36" i="16"/>
  <c r="CS36" i="16"/>
  <c r="CT36" i="16"/>
  <c r="CU36" i="16"/>
  <c r="CV36" i="16"/>
  <c r="S37" i="16"/>
  <c r="T37" i="16"/>
  <c r="U37" i="16"/>
  <c r="V37" i="16"/>
  <c r="AB37" i="16"/>
  <c r="AD37" i="16"/>
  <c r="AG37" i="16"/>
  <c r="AH37" i="16"/>
  <c r="AI37" i="16"/>
  <c r="AJ37" i="16"/>
  <c r="AP37" i="16"/>
  <c r="AR37" i="16"/>
  <c r="AU37" i="16"/>
  <c r="AV37" i="16"/>
  <c r="AW37" i="16"/>
  <c r="AX37" i="16"/>
  <c r="BD37" i="16"/>
  <c r="BF37" i="16"/>
  <c r="BI37" i="16"/>
  <c r="BJ37" i="16"/>
  <c r="BK37" i="16"/>
  <c r="BL37" i="16"/>
  <c r="BR37" i="16"/>
  <c r="BT37" i="16"/>
  <c r="BW37" i="16"/>
  <c r="BX37" i="16"/>
  <c r="BY37" i="16"/>
  <c r="BZ37" i="16"/>
  <c r="CF37" i="16"/>
  <c r="CH37" i="16"/>
  <c r="CK37" i="16"/>
  <c r="CL37" i="16"/>
  <c r="CM37" i="16"/>
  <c r="CN37" i="16"/>
  <c r="CT37" i="16"/>
  <c r="CV37" i="16"/>
  <c r="S38" i="16"/>
  <c r="T38" i="16"/>
  <c r="U38" i="16"/>
  <c r="V38" i="16"/>
  <c r="AB38" i="16"/>
  <c r="AD38" i="16"/>
  <c r="AG38" i="16"/>
  <c r="AH38" i="16"/>
  <c r="AI38" i="16"/>
  <c r="AJ38" i="16"/>
  <c r="AP38" i="16"/>
  <c r="AR38" i="16"/>
  <c r="AU38" i="16"/>
  <c r="AV38" i="16"/>
  <c r="AW38" i="16"/>
  <c r="AX38" i="16"/>
  <c r="BD38" i="16"/>
  <c r="BF38" i="16"/>
  <c r="BI38" i="16"/>
  <c r="BJ38" i="16"/>
  <c r="BK38" i="16"/>
  <c r="BL38" i="16"/>
  <c r="BR38" i="16"/>
  <c r="BT38" i="16"/>
  <c r="BW38" i="16"/>
  <c r="BX38" i="16"/>
  <c r="BY38" i="16"/>
  <c r="BZ38" i="16"/>
  <c r="CF38" i="16"/>
  <c r="CH38" i="16"/>
  <c r="CK38" i="16"/>
  <c r="CL38" i="16"/>
  <c r="CM38" i="16"/>
  <c r="CN38" i="16"/>
  <c r="CT38" i="16"/>
  <c r="CV38" i="16"/>
  <c r="S39" i="16"/>
  <c r="T39" i="16"/>
  <c r="U39" i="16"/>
  <c r="V39" i="16"/>
  <c r="AB39" i="16"/>
  <c r="AD39" i="16"/>
  <c r="AG39" i="16"/>
  <c r="AH39" i="16"/>
  <c r="AI39" i="16"/>
  <c r="AJ39" i="16"/>
  <c r="AP39" i="16"/>
  <c r="AR39" i="16"/>
  <c r="AU39" i="16"/>
  <c r="AV39" i="16"/>
  <c r="AW39" i="16"/>
  <c r="AX39" i="16"/>
  <c r="BD39" i="16"/>
  <c r="BF39" i="16"/>
  <c r="BI39" i="16"/>
  <c r="BJ39" i="16"/>
  <c r="BK39" i="16"/>
  <c r="BL39" i="16"/>
  <c r="BR39" i="16"/>
  <c r="BT39" i="16"/>
  <c r="BW39" i="16"/>
  <c r="BX39" i="16"/>
  <c r="BY39" i="16"/>
  <c r="BZ39" i="16"/>
  <c r="CF39" i="16"/>
  <c r="CH39" i="16"/>
  <c r="CK39" i="16"/>
  <c r="CL39" i="16"/>
  <c r="CM39" i="16"/>
  <c r="CN39" i="16"/>
  <c r="CT39" i="16"/>
  <c r="CV39" i="16"/>
  <c r="T40" i="16"/>
  <c r="U40" i="16"/>
  <c r="V40" i="16"/>
  <c r="AD40" i="16"/>
  <c r="AH40" i="16"/>
  <c r="AI40" i="16"/>
  <c r="AJ40" i="16"/>
  <c r="AR40" i="16"/>
  <c r="AV40" i="16"/>
  <c r="AW40" i="16"/>
  <c r="AX40" i="16"/>
  <c r="BF40" i="16"/>
  <c r="BJ40" i="16"/>
  <c r="BK40" i="16"/>
  <c r="BL40" i="16"/>
  <c r="BT40" i="16"/>
  <c r="BX40" i="16"/>
  <c r="BY40" i="16"/>
  <c r="BZ40" i="16"/>
  <c r="CH40" i="16"/>
  <c r="CL40" i="16"/>
  <c r="CM40" i="16"/>
  <c r="CN40" i="16"/>
  <c r="CV40" i="16"/>
  <c r="T41" i="16"/>
  <c r="U41" i="16"/>
  <c r="V41" i="16"/>
  <c r="AD41" i="16"/>
  <c r="AH41" i="16"/>
  <c r="AI41" i="16"/>
  <c r="AJ41" i="16"/>
  <c r="AR41" i="16"/>
  <c r="AV41" i="16"/>
  <c r="AW41" i="16"/>
  <c r="AX41" i="16"/>
  <c r="BF41" i="16"/>
  <c r="BJ41" i="16"/>
  <c r="BK41" i="16"/>
  <c r="BL41" i="16"/>
  <c r="BT41" i="16"/>
  <c r="BX41" i="16"/>
  <c r="BY41" i="16"/>
  <c r="BZ41" i="16"/>
  <c r="CH41" i="16"/>
  <c r="CL41" i="16"/>
  <c r="CM41" i="16"/>
  <c r="CN41" i="16"/>
  <c r="CV41" i="16"/>
  <c r="U42" i="16"/>
  <c r="V42" i="16"/>
  <c r="AD42" i="16"/>
  <c r="AI42" i="16"/>
  <c r="AJ42" i="16"/>
  <c r="AR42" i="16"/>
  <c r="AW42" i="16"/>
  <c r="AX42" i="16"/>
  <c r="BF42" i="16"/>
  <c r="BK42" i="16"/>
  <c r="BL42" i="16"/>
  <c r="BT42" i="16"/>
  <c r="BY42" i="16"/>
  <c r="BZ42" i="16"/>
  <c r="CH42" i="16"/>
  <c r="CM42" i="16"/>
  <c r="CN42" i="16"/>
  <c r="CV42" i="16"/>
  <c r="U43" i="16"/>
  <c r="V43" i="16"/>
  <c r="AD43" i="16"/>
  <c r="AI43" i="16"/>
  <c r="AJ43" i="16"/>
  <c r="AR43" i="16"/>
  <c r="AW43" i="16"/>
  <c r="AX43" i="16"/>
  <c r="BF43" i="16"/>
  <c r="BK43" i="16"/>
  <c r="BL43" i="16"/>
  <c r="BT43" i="16"/>
  <c r="BY43" i="16"/>
  <c r="BZ43" i="16"/>
  <c r="CH43" i="16"/>
  <c r="CM43" i="16"/>
  <c r="CN43" i="16"/>
  <c r="CV43" i="16"/>
  <c r="U44" i="16"/>
  <c r="V44" i="16"/>
  <c r="AD44" i="16"/>
  <c r="AI44" i="16"/>
  <c r="AJ44" i="16"/>
  <c r="AR44" i="16"/>
  <c r="AW44" i="16"/>
  <c r="AX44" i="16"/>
  <c r="BF44" i="16"/>
  <c r="BK44" i="16"/>
  <c r="BL44" i="16"/>
  <c r="BT44" i="16"/>
  <c r="BY44" i="16"/>
  <c r="BZ44" i="16"/>
  <c r="CH44" i="16"/>
  <c r="CM44" i="16"/>
  <c r="CN44" i="16"/>
  <c r="CV44" i="16"/>
  <c r="U45" i="16"/>
  <c r="V45" i="16"/>
  <c r="AD45" i="16"/>
  <c r="AI45" i="16"/>
  <c r="AJ45" i="16"/>
  <c r="AR45" i="16"/>
  <c r="AW45" i="16"/>
  <c r="AX45" i="16"/>
  <c r="BF45" i="16"/>
  <c r="BK45" i="16"/>
  <c r="BL45" i="16"/>
  <c r="BT45" i="16"/>
  <c r="BY45" i="16"/>
  <c r="BZ45" i="16"/>
  <c r="CH45" i="16"/>
  <c r="CM45" i="16"/>
  <c r="CN45" i="16"/>
  <c r="CV45" i="16"/>
  <c r="U46" i="16"/>
  <c r="V46" i="16"/>
  <c r="AD46" i="16"/>
  <c r="AI46" i="16"/>
  <c r="AJ46" i="16"/>
  <c r="AR46" i="16"/>
  <c r="AW46" i="16"/>
  <c r="AX46" i="16"/>
  <c r="BF46" i="16"/>
  <c r="BK46" i="16"/>
  <c r="BL46" i="16"/>
  <c r="BT46" i="16"/>
  <c r="BY46" i="16"/>
  <c r="BZ46" i="16"/>
  <c r="CH46" i="16"/>
  <c r="CM46" i="16"/>
  <c r="CN46" i="16"/>
  <c r="CV46" i="16"/>
  <c r="U47" i="16"/>
  <c r="V47" i="16"/>
  <c r="AD47" i="16"/>
  <c r="AI47" i="16"/>
  <c r="AJ47" i="16"/>
  <c r="AR47" i="16"/>
  <c r="AW47" i="16"/>
  <c r="AX47" i="16"/>
  <c r="BF47" i="16"/>
  <c r="BK47" i="16"/>
  <c r="BL47" i="16"/>
  <c r="BT47" i="16"/>
  <c r="BY47" i="16"/>
  <c r="BZ47" i="16"/>
  <c r="CH47" i="16"/>
  <c r="CM47" i="16"/>
  <c r="CN47" i="16"/>
  <c r="CV47" i="16"/>
  <c r="U48" i="16"/>
  <c r="V48" i="16"/>
  <c r="AD48" i="16"/>
  <c r="AI48" i="16"/>
  <c r="AJ48" i="16"/>
  <c r="AR48" i="16"/>
  <c r="AW48" i="16"/>
  <c r="AX48" i="16"/>
  <c r="BF48" i="16"/>
  <c r="BK48" i="16"/>
  <c r="BL48" i="16"/>
  <c r="BT48" i="16"/>
  <c r="BY48" i="16"/>
  <c r="BZ48" i="16"/>
  <c r="CH48" i="16"/>
  <c r="CM48" i="16"/>
  <c r="CN48" i="16"/>
  <c r="CV48" i="16"/>
  <c r="V49" i="16"/>
  <c r="AD49" i="16"/>
  <c r="AJ49" i="16"/>
  <c r="AR49" i="16"/>
  <c r="AX49" i="16"/>
  <c r="BF49" i="16"/>
  <c r="BL49" i="16"/>
  <c r="BT49" i="16"/>
  <c r="BZ49" i="16"/>
  <c r="CH49" i="16"/>
  <c r="CN49" i="16"/>
  <c r="CV49" i="16"/>
  <c r="V50" i="16"/>
  <c r="AD50" i="16"/>
  <c r="AJ50" i="16"/>
  <c r="AR50" i="16"/>
  <c r="AX50" i="16"/>
  <c r="BF50" i="16"/>
  <c r="BL50" i="16"/>
  <c r="BT50" i="16"/>
  <c r="BZ50" i="16"/>
  <c r="CH50" i="16"/>
  <c r="CN50" i="16"/>
  <c r="CV50" i="16"/>
  <c r="V51" i="16"/>
  <c r="AD51" i="16"/>
  <c r="AJ51" i="16"/>
  <c r="AR51" i="16"/>
  <c r="AX51" i="16"/>
  <c r="BF51" i="16"/>
  <c r="BL51" i="16"/>
  <c r="BT51" i="16"/>
  <c r="BZ51" i="16"/>
  <c r="CH51" i="16"/>
  <c r="CN51" i="16"/>
  <c r="CV51" i="16"/>
  <c r="V52" i="16"/>
  <c r="AD52" i="16"/>
  <c r="AJ52" i="16"/>
  <c r="AR52" i="16"/>
  <c r="AX52" i="16"/>
  <c r="BF52" i="16"/>
  <c r="BL52" i="16"/>
  <c r="BT52" i="16"/>
  <c r="BZ52" i="16"/>
  <c r="CH52" i="16"/>
  <c r="CN52" i="16"/>
  <c r="CV52" i="16"/>
  <c r="V53" i="16"/>
  <c r="AD53" i="16"/>
  <c r="AJ53" i="16"/>
  <c r="AR53" i="16"/>
  <c r="AX53" i="16"/>
  <c r="BF53" i="16"/>
  <c r="BL53" i="16"/>
  <c r="BT53" i="16"/>
  <c r="BZ53" i="16"/>
  <c r="CH53" i="16"/>
  <c r="CN53" i="16"/>
  <c r="CV53" i="16"/>
  <c r="V54" i="16"/>
  <c r="AD54" i="16"/>
  <c r="AJ54" i="16"/>
  <c r="AR54" i="16"/>
  <c r="AX54" i="16"/>
  <c r="BF54" i="16"/>
  <c r="BL54" i="16"/>
  <c r="BT54" i="16"/>
  <c r="BZ54" i="16"/>
  <c r="CH54" i="16"/>
  <c r="CN54" i="16"/>
  <c r="CV54" i="16"/>
  <c r="V55" i="16"/>
  <c r="AD55" i="16"/>
  <c r="AJ55" i="16"/>
  <c r="AR55" i="16"/>
  <c r="AX55" i="16"/>
  <c r="BF55" i="16"/>
  <c r="BL55" i="16"/>
  <c r="BT55" i="16"/>
  <c r="BZ55" i="16"/>
  <c r="CH55" i="16"/>
  <c r="CN55" i="16"/>
  <c r="CV55" i="16"/>
  <c r="V56" i="16"/>
  <c r="AD56" i="16"/>
  <c r="AJ56" i="16"/>
  <c r="AR56" i="16"/>
  <c r="AX56" i="16"/>
  <c r="BF56" i="16"/>
  <c r="BL56" i="16"/>
  <c r="BT56" i="16"/>
  <c r="BZ56" i="16"/>
  <c r="CH56" i="16"/>
  <c r="CN56" i="16"/>
  <c r="CV56" i="16"/>
  <c r="V57" i="16"/>
  <c r="AD57" i="16"/>
  <c r="AJ57" i="16"/>
  <c r="AR57" i="16"/>
  <c r="AX57" i="16"/>
  <c r="BF57" i="16"/>
  <c r="BL57" i="16"/>
  <c r="BT57" i="16"/>
  <c r="BZ57" i="16"/>
  <c r="CH57" i="16"/>
  <c r="CN57" i="16"/>
  <c r="CV57" i="16"/>
  <c r="V58" i="16"/>
  <c r="AD58" i="16"/>
  <c r="AJ58" i="16"/>
  <c r="AR58" i="16"/>
  <c r="AX58" i="16"/>
  <c r="BF58" i="16"/>
  <c r="BL58" i="16"/>
  <c r="BT58" i="16"/>
  <c r="BZ58" i="16"/>
  <c r="CH58" i="16"/>
  <c r="CN58" i="16"/>
  <c r="CV58" i="16"/>
  <c r="V59" i="16"/>
  <c r="AD59" i="16"/>
  <c r="AJ59" i="16"/>
  <c r="AR59" i="16"/>
  <c r="AX59" i="16"/>
  <c r="BF59" i="16"/>
  <c r="BL59" i="16"/>
  <c r="BT59" i="16"/>
  <c r="BZ59" i="16"/>
  <c r="CH59" i="16"/>
  <c r="CN59" i="16"/>
  <c r="CV59" i="16"/>
  <c r="V60" i="16"/>
  <c r="AD60" i="16"/>
  <c r="AJ60" i="16"/>
  <c r="AR60" i="16"/>
  <c r="AX60" i="16"/>
  <c r="BF60" i="16"/>
  <c r="BL60" i="16"/>
  <c r="BT60" i="16"/>
  <c r="BZ60" i="16"/>
  <c r="CH60" i="16"/>
  <c r="CN60" i="16"/>
  <c r="CV60" i="16"/>
  <c r="V61" i="16"/>
  <c r="AD61" i="16"/>
  <c r="AJ61" i="16"/>
  <c r="AR61" i="16"/>
  <c r="AX61" i="16"/>
  <c r="BF61" i="16"/>
  <c r="BL61" i="16"/>
  <c r="BT61" i="16"/>
  <c r="BZ61" i="16"/>
  <c r="CH61" i="16"/>
  <c r="CN61" i="16"/>
  <c r="CV61" i="16"/>
  <c r="V62" i="16"/>
  <c r="AD62" i="16"/>
  <c r="AJ62" i="16"/>
  <c r="AR62" i="16"/>
  <c r="AX62" i="16"/>
  <c r="BF62" i="16"/>
  <c r="BL62" i="16"/>
  <c r="BT62" i="16"/>
  <c r="BZ62" i="16"/>
  <c r="CH62" i="16"/>
  <c r="CN62" i="16"/>
  <c r="CV62" i="16"/>
  <c r="V63" i="16"/>
  <c r="AD63" i="16"/>
  <c r="AJ63" i="16"/>
  <c r="AR63" i="16"/>
  <c r="AX63" i="16"/>
  <c r="BF63" i="16"/>
  <c r="BL63" i="16"/>
  <c r="BT63" i="16"/>
  <c r="BZ63" i="16"/>
  <c r="CH63" i="16"/>
  <c r="CN63" i="16"/>
  <c r="CV63" i="16"/>
  <c r="V64" i="16"/>
  <c r="AD64" i="16"/>
  <c r="AJ64" i="16"/>
  <c r="AR64" i="16"/>
  <c r="AX64" i="16"/>
  <c r="BF64" i="16"/>
  <c r="BL64" i="16"/>
  <c r="BT64" i="16"/>
  <c r="BZ64" i="16"/>
  <c r="CH64" i="16"/>
  <c r="CN64" i="16"/>
  <c r="CV64" i="16"/>
  <c r="V65" i="16"/>
  <c r="AD65" i="16"/>
  <c r="AJ65" i="16"/>
  <c r="AR65" i="16"/>
  <c r="AX65" i="16"/>
  <c r="BF65" i="16"/>
  <c r="BL65" i="16"/>
  <c r="BT65" i="16"/>
  <c r="BZ65" i="16"/>
  <c r="CH65" i="16"/>
  <c r="CN65" i="16"/>
  <c r="CV65" i="16"/>
  <c r="V66" i="16"/>
  <c r="AD66" i="16"/>
  <c r="AJ66" i="16"/>
  <c r="AR66" i="16"/>
  <c r="AX66" i="16"/>
  <c r="BF66" i="16"/>
  <c r="BL66" i="16"/>
  <c r="BT66" i="16"/>
  <c r="BZ66" i="16"/>
  <c r="CH66" i="16"/>
  <c r="CN66" i="16"/>
  <c r="CV66" i="16"/>
  <c r="V67" i="16"/>
  <c r="AD67" i="16"/>
  <c r="AJ67" i="16"/>
  <c r="AR67" i="16"/>
  <c r="AX67" i="16"/>
  <c r="BF67" i="16"/>
  <c r="BL67" i="16"/>
  <c r="BT67" i="16"/>
  <c r="BZ67" i="16"/>
  <c r="CH67" i="16"/>
  <c r="CN67" i="16"/>
  <c r="CV67" i="16"/>
  <c r="V68" i="16"/>
  <c r="AD68" i="16"/>
  <c r="AJ68" i="16"/>
  <c r="AR68" i="16"/>
  <c r="AX68" i="16"/>
  <c r="BF68" i="16"/>
  <c r="BL68" i="16"/>
  <c r="BT68" i="16"/>
  <c r="BZ68" i="16"/>
  <c r="CH68" i="16"/>
  <c r="CN68" i="16"/>
  <c r="CV68" i="16"/>
  <c r="V69" i="16"/>
  <c r="AD69" i="16"/>
  <c r="AJ69" i="16"/>
  <c r="AR69" i="16"/>
  <c r="AX69" i="16"/>
  <c r="BF69" i="16"/>
  <c r="BL69" i="16"/>
  <c r="BT69" i="16"/>
  <c r="BZ69" i="16"/>
  <c r="CH69" i="16"/>
  <c r="CN69" i="16"/>
  <c r="CV69" i="16"/>
  <c r="V70" i="16"/>
  <c r="AD70" i="16"/>
  <c r="AJ70" i="16"/>
  <c r="AR70" i="16"/>
  <c r="AX70" i="16"/>
  <c r="BF70" i="16"/>
  <c r="BL70" i="16"/>
  <c r="BT70" i="16"/>
  <c r="BZ70" i="16"/>
  <c r="CH70" i="16"/>
  <c r="CN70" i="16"/>
  <c r="CV70" i="16"/>
  <c r="V71" i="16"/>
  <c r="AD71" i="16"/>
  <c r="AJ71" i="16"/>
  <c r="AR71" i="16"/>
  <c r="AX71" i="16"/>
  <c r="BF71" i="16"/>
  <c r="BL71" i="16"/>
  <c r="BT71" i="16"/>
  <c r="BZ71" i="16"/>
  <c r="CH71" i="16"/>
  <c r="CN71" i="16"/>
  <c r="CV71" i="16"/>
  <c r="V72" i="16"/>
  <c r="AD72" i="16"/>
  <c r="AJ72" i="16"/>
  <c r="AR72" i="16"/>
  <c r="AX72" i="16"/>
  <c r="BF72" i="16"/>
  <c r="BL72" i="16"/>
  <c r="BT72" i="16"/>
  <c r="BZ72" i="16"/>
  <c r="CH72" i="16"/>
  <c r="CN72" i="16"/>
  <c r="CV72" i="16"/>
  <c r="V73" i="16"/>
  <c r="AD73" i="16"/>
  <c r="AJ73" i="16"/>
  <c r="AR73" i="16"/>
  <c r="AX73" i="16"/>
  <c r="BF73" i="16"/>
  <c r="BL73" i="16"/>
  <c r="BT73" i="16"/>
  <c r="BZ73" i="16"/>
  <c r="CH73" i="16"/>
  <c r="CN73" i="16"/>
  <c r="CV73" i="16"/>
  <c r="V74" i="16"/>
  <c r="AD74" i="16"/>
  <c r="AJ74" i="16"/>
  <c r="AR74" i="16"/>
  <c r="AX74" i="16"/>
  <c r="BF74" i="16"/>
  <c r="BL74" i="16"/>
  <c r="BT74" i="16"/>
  <c r="BZ74" i="16"/>
  <c r="CH74" i="16"/>
  <c r="CN74" i="16"/>
  <c r="CV74" i="16"/>
  <c r="V75" i="16"/>
  <c r="AD75" i="16"/>
  <c r="AJ75" i="16"/>
  <c r="AR75" i="16"/>
  <c r="AX75" i="16"/>
  <c r="BF75" i="16"/>
  <c r="BL75" i="16"/>
  <c r="BT75" i="16"/>
  <c r="BZ75" i="16"/>
  <c r="CH75" i="16"/>
  <c r="CN75" i="16"/>
  <c r="CV75" i="16"/>
  <c r="V76" i="16"/>
  <c r="AD76" i="16"/>
  <c r="AJ76" i="16"/>
  <c r="AR76" i="16"/>
  <c r="AX76" i="16"/>
  <c r="BF76" i="16"/>
  <c r="BL76" i="16"/>
  <c r="BT76" i="16"/>
  <c r="BZ76" i="16"/>
  <c r="CH76" i="16"/>
  <c r="CN76" i="16"/>
  <c r="CV76" i="16"/>
  <c r="V77" i="16"/>
  <c r="AD77" i="16"/>
  <c r="AJ77" i="16"/>
  <c r="AR77" i="16"/>
  <c r="AX77" i="16"/>
  <c r="BF77" i="16"/>
  <c r="BL77" i="16"/>
  <c r="BT77" i="16"/>
  <c r="BZ77" i="16"/>
  <c r="CH77" i="16"/>
  <c r="CN77" i="16"/>
  <c r="CV77" i="16"/>
  <c r="V78" i="16"/>
  <c r="AD78" i="16"/>
  <c r="AJ78" i="16"/>
  <c r="AR78" i="16"/>
  <c r="AX78" i="16"/>
  <c r="BF78" i="16"/>
  <c r="BL78" i="16"/>
  <c r="BT78" i="16"/>
  <c r="BZ78" i="16"/>
  <c r="CH78" i="16"/>
  <c r="CN78" i="16"/>
  <c r="CV78" i="16"/>
  <c r="V79" i="16"/>
  <c r="AD79" i="16"/>
  <c r="AJ79" i="16"/>
  <c r="AR79" i="16"/>
  <c r="AX79" i="16"/>
  <c r="BF79" i="16"/>
  <c r="BL79" i="16"/>
  <c r="BT79" i="16"/>
  <c r="BZ79" i="16"/>
  <c r="CH79" i="16"/>
  <c r="CN79" i="16"/>
  <c r="CV79" i="16"/>
  <c r="V80" i="16"/>
  <c r="AD80" i="16"/>
  <c r="AJ80" i="16"/>
  <c r="AR80" i="16"/>
  <c r="AX80" i="16"/>
  <c r="BF80" i="16"/>
  <c r="BL80" i="16"/>
  <c r="BT80" i="16"/>
  <c r="BZ80" i="16"/>
  <c r="CH80" i="16"/>
  <c r="CN80" i="16"/>
  <c r="CV80" i="16"/>
  <c r="V81" i="16"/>
  <c r="AD81" i="16"/>
  <c r="AJ81" i="16"/>
  <c r="AR81" i="16"/>
  <c r="AX81" i="16"/>
  <c r="BF81" i="16"/>
  <c r="BL81" i="16"/>
  <c r="BT81" i="16"/>
  <c r="BZ81" i="16"/>
  <c r="CH81" i="16"/>
  <c r="CN81" i="16"/>
  <c r="CV81" i="16"/>
  <c r="V82" i="16"/>
  <c r="AD82" i="16"/>
  <c r="AJ82" i="16"/>
  <c r="AR82" i="16"/>
  <c r="AX82" i="16"/>
  <c r="BF82" i="16"/>
  <c r="BL82" i="16"/>
  <c r="BT82" i="16"/>
  <c r="BZ82" i="16"/>
  <c r="CH82" i="16"/>
  <c r="CN82" i="16"/>
  <c r="CV82" i="16"/>
  <c r="V83" i="16"/>
  <c r="AD83" i="16"/>
  <c r="AJ83" i="16"/>
  <c r="AR83" i="16"/>
  <c r="AX83" i="16"/>
  <c r="BF83" i="16"/>
  <c r="BL83" i="16"/>
  <c r="BT83" i="16"/>
  <c r="BZ83" i="16"/>
  <c r="CH83" i="16"/>
  <c r="CN83" i="16"/>
  <c r="CV83" i="16"/>
  <c r="V84" i="16"/>
  <c r="AD84" i="16"/>
  <c r="AJ84" i="16"/>
  <c r="AR84" i="16"/>
  <c r="AX84" i="16"/>
  <c r="BF84" i="16"/>
  <c r="BL84" i="16"/>
  <c r="BT84" i="16"/>
  <c r="BZ84" i="16"/>
  <c r="CH84" i="16"/>
  <c r="CN84" i="16"/>
  <c r="CV84" i="16"/>
  <c r="V85" i="16"/>
  <c r="AD85" i="16"/>
  <c r="AJ85" i="16"/>
  <c r="AR85" i="16"/>
  <c r="AX85" i="16"/>
  <c r="BF85" i="16"/>
  <c r="BL85" i="16"/>
  <c r="BT85" i="16"/>
  <c r="BZ85" i="16"/>
  <c r="CH85" i="16"/>
  <c r="CN85" i="16"/>
  <c r="CV85" i="16"/>
  <c r="V86" i="16"/>
  <c r="AD86" i="16"/>
  <c r="AJ86" i="16"/>
  <c r="AR86" i="16"/>
  <c r="AX86" i="16"/>
  <c r="BF86" i="16"/>
  <c r="BL86" i="16"/>
  <c r="BT86" i="16"/>
  <c r="BZ86" i="16"/>
  <c r="CH86" i="16"/>
  <c r="CN86" i="16"/>
  <c r="CV86" i="16"/>
  <c r="V87" i="16"/>
  <c r="AD87" i="16"/>
  <c r="AJ87" i="16"/>
  <c r="AR87" i="16"/>
  <c r="AX87" i="16"/>
  <c r="BF87" i="16"/>
  <c r="BL87" i="16"/>
  <c r="BT87" i="16"/>
  <c r="BZ87" i="16"/>
  <c r="CH87" i="16"/>
  <c r="CN87" i="16"/>
  <c r="CV87" i="16"/>
  <c r="V88" i="16"/>
  <c r="AD88" i="16"/>
  <c r="AJ88" i="16"/>
  <c r="AR88" i="16"/>
  <c r="AX88" i="16"/>
  <c r="BF88" i="16"/>
  <c r="BL88" i="16"/>
  <c r="BT88" i="16"/>
  <c r="BZ88" i="16"/>
  <c r="CH88" i="16"/>
  <c r="CN88" i="16"/>
  <c r="CV88" i="16"/>
  <c r="V89" i="16"/>
  <c r="AD89" i="16"/>
  <c r="AJ89" i="16"/>
  <c r="AR89" i="16"/>
  <c r="AX89" i="16"/>
  <c r="BF89" i="16"/>
  <c r="BL89" i="16"/>
  <c r="BT89" i="16"/>
  <c r="BZ89" i="16"/>
  <c r="CH89" i="16"/>
  <c r="CN89" i="16"/>
  <c r="CV89" i="16"/>
  <c r="V90" i="16"/>
  <c r="AD90" i="16"/>
  <c r="AJ90" i="16"/>
  <c r="AR90" i="16"/>
  <c r="AX90" i="16"/>
  <c r="BF90" i="16"/>
  <c r="BL90" i="16"/>
  <c r="BT90" i="16"/>
  <c r="BZ90" i="16"/>
  <c r="CH90" i="16"/>
  <c r="CN90" i="16"/>
  <c r="CV90" i="16"/>
  <c r="V91" i="16"/>
  <c r="AD91" i="16"/>
  <c r="AJ91" i="16"/>
  <c r="AR91" i="16"/>
  <c r="AX91" i="16"/>
  <c r="BF91" i="16"/>
  <c r="BL91" i="16"/>
  <c r="BT91" i="16"/>
  <c r="BZ91" i="16"/>
  <c r="CH91" i="16"/>
  <c r="CN91" i="16"/>
  <c r="CV91" i="16"/>
  <c r="V92" i="16"/>
  <c r="AD92" i="16"/>
  <c r="AJ92" i="16"/>
  <c r="AR92" i="16"/>
  <c r="AX92" i="16"/>
  <c r="BF92" i="16"/>
  <c r="BL92" i="16"/>
  <c r="BT92" i="16"/>
  <c r="BZ92" i="16"/>
  <c r="CH92" i="16"/>
  <c r="CN92" i="16"/>
  <c r="CV92" i="16"/>
  <c r="V93" i="16"/>
  <c r="AD93" i="16"/>
  <c r="AJ93" i="16"/>
  <c r="AR93" i="16"/>
  <c r="AX93" i="16"/>
  <c r="BF93" i="16"/>
  <c r="BL93" i="16"/>
  <c r="BT93" i="16"/>
  <c r="BZ93" i="16"/>
  <c r="CH93" i="16"/>
  <c r="CN93" i="16"/>
  <c r="CV93" i="16"/>
  <c r="V94" i="16"/>
  <c r="AD94" i="16"/>
  <c r="AJ94" i="16"/>
  <c r="AR94" i="16"/>
  <c r="AX94" i="16"/>
  <c r="BF94" i="16"/>
  <c r="BL94" i="16"/>
  <c r="BT94" i="16"/>
  <c r="BZ94" i="16"/>
  <c r="CH94" i="16"/>
  <c r="CN94" i="16"/>
  <c r="CV94" i="16"/>
  <c r="V95" i="16"/>
  <c r="AD95" i="16"/>
  <c r="AJ95" i="16"/>
  <c r="AR95" i="16"/>
  <c r="AX95" i="16"/>
  <c r="BF95" i="16"/>
  <c r="BL95" i="16"/>
  <c r="BT95" i="16"/>
  <c r="BZ95" i="16"/>
  <c r="CH95" i="16"/>
  <c r="CN95" i="16"/>
  <c r="CV95" i="16"/>
  <c r="V96" i="16"/>
  <c r="AD96" i="16"/>
  <c r="AJ96" i="16"/>
  <c r="AR96" i="16"/>
  <c r="AX96" i="16"/>
  <c r="BF96" i="16"/>
  <c r="BL96" i="16"/>
  <c r="BT96" i="16"/>
  <c r="BZ96" i="16"/>
  <c r="CH96" i="16"/>
  <c r="CN96" i="16"/>
  <c r="CV96" i="16"/>
  <c r="R98" i="16"/>
  <c r="S98" i="16"/>
  <c r="T98" i="16"/>
  <c r="U98" i="16"/>
  <c r="V98" i="16"/>
  <c r="W98" i="16"/>
  <c r="X98" i="16"/>
  <c r="Y98" i="16"/>
  <c r="Z98" i="16"/>
  <c r="AA98" i="16"/>
  <c r="AB98" i="16"/>
  <c r="AC98" i="16"/>
  <c r="AD98" i="16"/>
  <c r="AF98" i="16"/>
  <c r="AG98" i="16"/>
  <c r="AH98" i="16"/>
  <c r="AI98" i="16"/>
  <c r="AJ98" i="16"/>
  <c r="AK98" i="16"/>
  <c r="AL98" i="16"/>
  <c r="AM98" i="16"/>
  <c r="AN98" i="16"/>
  <c r="AO98" i="16"/>
  <c r="AP98" i="16"/>
  <c r="AQ98" i="16"/>
  <c r="AR98" i="16"/>
  <c r="AT98" i="16"/>
  <c r="AU98" i="16"/>
  <c r="AV98" i="16"/>
  <c r="AW98" i="16"/>
  <c r="AX98" i="16"/>
  <c r="AY98" i="16"/>
  <c r="AZ98" i="16"/>
  <c r="BA98" i="16"/>
  <c r="BB98" i="16"/>
  <c r="BC98" i="16"/>
  <c r="BD98" i="16"/>
  <c r="BE98" i="16"/>
  <c r="BF98" i="16"/>
  <c r="BH98" i="16"/>
  <c r="BI98" i="16"/>
  <c r="BJ98" i="16"/>
  <c r="BK98" i="16"/>
  <c r="BL98" i="16"/>
  <c r="BM98" i="16"/>
  <c r="BN98" i="16"/>
  <c r="BO98" i="16"/>
  <c r="BP98" i="16"/>
  <c r="BQ98" i="16"/>
  <c r="BR98" i="16"/>
  <c r="BS98" i="16"/>
  <c r="BT98" i="16"/>
  <c r="BV98" i="16"/>
  <c r="BW98" i="16"/>
  <c r="BX98" i="16"/>
  <c r="BY98" i="16"/>
  <c r="BZ98" i="16"/>
  <c r="CA98" i="16"/>
  <c r="CB98" i="16"/>
  <c r="CC98" i="16"/>
  <c r="CD98" i="16"/>
  <c r="CE98" i="16"/>
  <c r="CF98" i="16"/>
  <c r="CG98" i="16"/>
  <c r="CH98" i="16"/>
  <c r="CJ98" i="16"/>
  <c r="CK98" i="16"/>
  <c r="CL98" i="16"/>
  <c r="CM98" i="16"/>
  <c r="CN98" i="16"/>
  <c r="CO98" i="16"/>
  <c r="CP98" i="16"/>
  <c r="CQ98" i="16"/>
  <c r="CR98" i="16"/>
  <c r="CS98" i="16"/>
  <c r="CT98" i="16"/>
  <c r="CU98" i="16"/>
  <c r="CV98" i="16"/>
  <c r="A2" i="5"/>
  <c r="E2" i="5"/>
  <c r="F2" i="5"/>
  <c r="G2" i="5"/>
  <c r="H2" i="5"/>
  <c r="I2" i="5"/>
  <c r="K2" i="5"/>
  <c r="L2" i="5"/>
  <c r="M2" i="5"/>
  <c r="N2" i="5"/>
  <c r="O2" i="5"/>
  <c r="A3" i="5"/>
  <c r="E3" i="5"/>
  <c r="F3" i="5"/>
  <c r="G3" i="5"/>
  <c r="H3" i="5"/>
  <c r="I3" i="5"/>
  <c r="J3" i="5"/>
  <c r="K3" i="5"/>
  <c r="L3" i="5"/>
  <c r="M3" i="5"/>
  <c r="N3" i="5"/>
  <c r="O3" i="5"/>
  <c r="D4" i="5"/>
  <c r="E4" i="5"/>
  <c r="F4" i="5"/>
  <c r="G4" i="5"/>
  <c r="H4" i="5"/>
  <c r="I4" i="5"/>
  <c r="J4" i="5"/>
  <c r="K4" i="5"/>
  <c r="L4" i="5"/>
  <c r="M4" i="5"/>
  <c r="N4" i="5"/>
  <c r="O4" i="5"/>
  <c r="A5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S5" i="5"/>
  <c r="T5" i="5"/>
  <c r="U5" i="5"/>
  <c r="V5" i="5"/>
  <c r="W5" i="5"/>
  <c r="X5" i="5"/>
  <c r="Y5" i="5"/>
  <c r="Z5" i="5"/>
  <c r="AA5" i="5"/>
  <c r="AB5" i="5"/>
  <c r="AC5" i="5"/>
  <c r="A6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S6" i="5"/>
  <c r="T6" i="5"/>
  <c r="U6" i="5"/>
  <c r="V6" i="5"/>
  <c r="W6" i="5"/>
  <c r="X6" i="5"/>
  <c r="Y6" i="5"/>
  <c r="Z6" i="5"/>
  <c r="AA6" i="5"/>
  <c r="AB6" i="5"/>
  <c r="AC6" i="5"/>
  <c r="A7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S7" i="5"/>
  <c r="T7" i="5"/>
  <c r="U7" i="5"/>
  <c r="V7" i="5"/>
  <c r="W7" i="5"/>
  <c r="X7" i="5"/>
  <c r="Y7" i="5"/>
  <c r="Z7" i="5"/>
  <c r="AA7" i="5"/>
  <c r="AB7" i="5"/>
  <c r="AC7" i="5"/>
  <c r="A8" i="5"/>
  <c r="B8" i="5"/>
  <c r="C8" i="5"/>
  <c r="D8" i="5"/>
  <c r="E8" i="5"/>
  <c r="F8" i="5"/>
  <c r="G8" i="5"/>
  <c r="H8" i="5"/>
  <c r="I8" i="5"/>
  <c r="J8" i="5"/>
  <c r="K8" i="5"/>
  <c r="L8" i="5"/>
  <c r="M8" i="5"/>
  <c r="N8" i="5"/>
  <c r="O8" i="5"/>
  <c r="S8" i="5"/>
  <c r="T8" i="5"/>
  <c r="U8" i="5"/>
  <c r="V8" i="5"/>
  <c r="W8" i="5"/>
  <c r="X8" i="5"/>
  <c r="Y8" i="5"/>
  <c r="Z8" i="5"/>
  <c r="AA8" i="5"/>
  <c r="AB8" i="5"/>
  <c r="AC8" i="5"/>
  <c r="A9" i="5"/>
  <c r="B9" i="5"/>
  <c r="C9" i="5"/>
  <c r="D9" i="5"/>
  <c r="E9" i="5"/>
  <c r="F9" i="5"/>
  <c r="G9" i="5"/>
  <c r="H9" i="5"/>
  <c r="I9" i="5"/>
  <c r="J9" i="5"/>
  <c r="K9" i="5"/>
  <c r="L9" i="5"/>
  <c r="M9" i="5"/>
  <c r="N9" i="5"/>
  <c r="O9" i="5"/>
  <c r="S9" i="5"/>
  <c r="T9" i="5"/>
  <c r="U9" i="5"/>
  <c r="V9" i="5"/>
  <c r="W9" i="5"/>
  <c r="X9" i="5"/>
  <c r="Y9" i="5"/>
  <c r="Z9" i="5"/>
  <c r="AA9" i="5"/>
  <c r="AB9" i="5"/>
  <c r="AC9" i="5"/>
  <c r="A10" i="5"/>
  <c r="B10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S10" i="5"/>
  <c r="T10" i="5"/>
  <c r="U10" i="5"/>
  <c r="V10" i="5"/>
  <c r="W10" i="5"/>
  <c r="X10" i="5"/>
  <c r="Y10" i="5"/>
  <c r="Z10" i="5"/>
  <c r="AA10" i="5"/>
  <c r="AB10" i="5"/>
  <c r="AC10" i="5"/>
  <c r="A11" i="5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S11" i="5"/>
  <c r="T11" i="5"/>
  <c r="U11" i="5"/>
  <c r="V11" i="5"/>
  <c r="W11" i="5"/>
  <c r="X11" i="5"/>
  <c r="Y11" i="5"/>
  <c r="Z11" i="5"/>
  <c r="AA11" i="5"/>
  <c r="AB11" i="5"/>
  <c r="AC11" i="5"/>
  <c r="A12" i="5"/>
  <c r="B12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S12" i="5"/>
  <c r="T12" i="5"/>
  <c r="U12" i="5"/>
  <c r="V12" i="5"/>
  <c r="W12" i="5"/>
  <c r="X12" i="5"/>
  <c r="Y12" i="5"/>
  <c r="Z12" i="5"/>
  <c r="AA12" i="5"/>
  <c r="AB12" i="5"/>
  <c r="AC12" i="5"/>
  <c r="A13" i="5"/>
  <c r="B13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S13" i="5"/>
  <c r="T13" i="5"/>
  <c r="U13" i="5"/>
  <c r="V13" i="5"/>
  <c r="W13" i="5"/>
  <c r="X13" i="5"/>
  <c r="Y13" i="5"/>
  <c r="Z13" i="5"/>
  <c r="AA13" i="5"/>
  <c r="AB13" i="5"/>
  <c r="AC13" i="5"/>
  <c r="A14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S14" i="5"/>
  <c r="T14" i="5"/>
  <c r="U14" i="5"/>
  <c r="V14" i="5"/>
  <c r="W14" i="5"/>
  <c r="X14" i="5"/>
  <c r="Y14" i="5"/>
  <c r="Z14" i="5"/>
  <c r="AA14" i="5"/>
  <c r="AB14" i="5"/>
  <c r="AC14" i="5"/>
  <c r="A15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S15" i="5"/>
  <c r="T15" i="5"/>
  <c r="U15" i="5"/>
  <c r="V15" i="5"/>
  <c r="W15" i="5"/>
  <c r="X15" i="5"/>
  <c r="Y15" i="5"/>
  <c r="Z15" i="5"/>
  <c r="AA15" i="5"/>
  <c r="AB15" i="5"/>
  <c r="AC15" i="5"/>
  <c r="A16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S16" i="5"/>
  <c r="T16" i="5"/>
  <c r="U16" i="5"/>
  <c r="V16" i="5"/>
  <c r="W16" i="5"/>
  <c r="X16" i="5"/>
  <c r="Y16" i="5"/>
  <c r="Z16" i="5"/>
  <c r="AA16" i="5"/>
  <c r="AB16" i="5"/>
  <c r="AC16" i="5"/>
  <c r="A17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S17" i="5"/>
  <c r="T17" i="5"/>
  <c r="U17" i="5"/>
  <c r="V17" i="5"/>
  <c r="W17" i="5"/>
  <c r="X17" i="5"/>
  <c r="Y17" i="5"/>
  <c r="Z17" i="5"/>
  <c r="AA17" i="5"/>
  <c r="AB17" i="5"/>
  <c r="AC17" i="5"/>
  <c r="A18" i="5"/>
  <c r="B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S18" i="5"/>
  <c r="T18" i="5"/>
  <c r="U18" i="5"/>
  <c r="V18" i="5"/>
  <c r="W18" i="5"/>
  <c r="X18" i="5"/>
  <c r="Y18" i="5"/>
  <c r="Z18" i="5"/>
  <c r="AA18" i="5"/>
  <c r="AB18" i="5"/>
  <c r="AC18" i="5"/>
  <c r="A19" i="5"/>
  <c r="B19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S19" i="5"/>
  <c r="T19" i="5"/>
  <c r="U19" i="5"/>
  <c r="V19" i="5"/>
  <c r="W19" i="5"/>
  <c r="X19" i="5"/>
  <c r="Y19" i="5"/>
  <c r="Z19" i="5"/>
  <c r="AA19" i="5"/>
  <c r="AB19" i="5"/>
  <c r="AC19" i="5"/>
  <c r="A20" i="5"/>
  <c r="B20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S20" i="5"/>
  <c r="T20" i="5"/>
  <c r="U20" i="5"/>
  <c r="V20" i="5"/>
  <c r="W20" i="5"/>
  <c r="X20" i="5"/>
  <c r="Y20" i="5"/>
  <c r="Z20" i="5"/>
  <c r="AA20" i="5"/>
  <c r="AB20" i="5"/>
  <c r="AC20" i="5"/>
  <c r="A21" i="5"/>
  <c r="B21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S21" i="5"/>
  <c r="T21" i="5"/>
  <c r="U21" i="5"/>
  <c r="V21" i="5"/>
  <c r="W21" i="5"/>
  <c r="X21" i="5"/>
  <c r="Y21" i="5"/>
  <c r="Z21" i="5"/>
  <c r="AA21" i="5"/>
  <c r="AB21" i="5"/>
  <c r="AC21" i="5"/>
  <c r="A22" i="5"/>
  <c r="B22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S22" i="5"/>
  <c r="T22" i="5"/>
  <c r="U22" i="5"/>
  <c r="V22" i="5"/>
  <c r="W22" i="5"/>
  <c r="X22" i="5"/>
  <c r="Y22" i="5"/>
  <c r="Z22" i="5"/>
  <c r="AA22" i="5"/>
  <c r="AB22" i="5"/>
  <c r="AC22" i="5"/>
  <c r="A23" i="5"/>
  <c r="B23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S23" i="5"/>
  <c r="T23" i="5"/>
  <c r="U23" i="5"/>
  <c r="V23" i="5"/>
  <c r="W23" i="5"/>
  <c r="X23" i="5"/>
  <c r="Y23" i="5"/>
  <c r="Z23" i="5"/>
  <c r="AA23" i="5"/>
  <c r="AB23" i="5"/>
  <c r="AC23" i="5"/>
  <c r="A24" i="5"/>
  <c r="B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S24" i="5"/>
  <c r="T24" i="5"/>
  <c r="U24" i="5"/>
  <c r="V24" i="5"/>
  <c r="W24" i="5"/>
  <c r="X24" i="5"/>
  <c r="Y24" i="5"/>
  <c r="Z24" i="5"/>
  <c r="AA24" i="5"/>
  <c r="AB24" i="5"/>
  <c r="AC24" i="5"/>
  <c r="A25" i="5"/>
  <c r="B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S25" i="5"/>
  <c r="T25" i="5"/>
  <c r="U25" i="5"/>
  <c r="V25" i="5"/>
  <c r="W25" i="5"/>
  <c r="X25" i="5"/>
  <c r="Y25" i="5"/>
  <c r="Z25" i="5"/>
  <c r="AA25" i="5"/>
  <c r="AB25" i="5"/>
  <c r="AC25" i="5"/>
  <c r="A26" i="5"/>
  <c r="B26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S26" i="5"/>
  <c r="T26" i="5"/>
  <c r="U26" i="5"/>
  <c r="V26" i="5"/>
  <c r="W26" i="5"/>
  <c r="X26" i="5"/>
  <c r="Y26" i="5"/>
  <c r="Z26" i="5"/>
  <c r="AA26" i="5"/>
  <c r="AB26" i="5"/>
  <c r="AC26" i="5"/>
  <c r="A27" i="5"/>
  <c r="B27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S27" i="5"/>
  <c r="T27" i="5"/>
  <c r="U27" i="5"/>
  <c r="V27" i="5"/>
  <c r="W27" i="5"/>
  <c r="X27" i="5"/>
  <c r="Y27" i="5"/>
  <c r="Z27" i="5"/>
  <c r="AA27" i="5"/>
  <c r="AB27" i="5"/>
  <c r="AC27" i="5"/>
  <c r="A28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S28" i="5"/>
  <c r="T28" i="5"/>
  <c r="U28" i="5"/>
  <c r="V28" i="5"/>
  <c r="W28" i="5"/>
  <c r="X28" i="5"/>
  <c r="Y28" i="5"/>
  <c r="Z28" i="5"/>
  <c r="AA28" i="5"/>
  <c r="AB28" i="5"/>
  <c r="AC28" i="5"/>
  <c r="A29" i="5"/>
  <c r="B29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S29" i="5"/>
  <c r="T29" i="5"/>
  <c r="U29" i="5"/>
  <c r="V29" i="5"/>
  <c r="W29" i="5"/>
  <c r="X29" i="5"/>
  <c r="Y29" i="5"/>
  <c r="Z29" i="5"/>
  <c r="AA29" i="5"/>
  <c r="AB29" i="5"/>
  <c r="AC29" i="5"/>
  <c r="A30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S30" i="5"/>
  <c r="T30" i="5"/>
  <c r="U30" i="5"/>
  <c r="V30" i="5"/>
  <c r="W30" i="5"/>
  <c r="X30" i="5"/>
  <c r="Y30" i="5"/>
  <c r="Z30" i="5"/>
  <c r="AA30" i="5"/>
  <c r="AB30" i="5"/>
  <c r="AC30" i="5"/>
  <c r="A31" i="5"/>
  <c r="B31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S31" i="5"/>
  <c r="T31" i="5"/>
  <c r="U31" i="5"/>
  <c r="V31" i="5"/>
  <c r="W31" i="5"/>
  <c r="X31" i="5"/>
  <c r="Y31" i="5"/>
  <c r="Z31" i="5"/>
  <c r="AA31" i="5"/>
  <c r="AB31" i="5"/>
  <c r="AC31" i="5"/>
  <c r="A32" i="5"/>
  <c r="B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S32" i="5"/>
  <c r="T32" i="5"/>
  <c r="U32" i="5"/>
  <c r="V32" i="5"/>
  <c r="W32" i="5"/>
  <c r="X32" i="5"/>
  <c r="Y32" i="5"/>
  <c r="Z32" i="5"/>
  <c r="AA32" i="5"/>
  <c r="AB32" i="5"/>
  <c r="AC32" i="5"/>
  <c r="A33" i="5"/>
  <c r="B33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S33" i="5"/>
  <c r="T33" i="5"/>
  <c r="U33" i="5"/>
  <c r="V33" i="5"/>
  <c r="W33" i="5"/>
  <c r="X33" i="5"/>
  <c r="Y33" i="5"/>
  <c r="Z33" i="5"/>
  <c r="AA33" i="5"/>
  <c r="AB33" i="5"/>
  <c r="AC33" i="5"/>
  <c r="A34" i="5"/>
  <c r="B34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S34" i="5"/>
  <c r="T34" i="5"/>
  <c r="U34" i="5"/>
  <c r="V34" i="5"/>
  <c r="W34" i="5"/>
  <c r="X34" i="5"/>
  <c r="Y34" i="5"/>
  <c r="Z34" i="5"/>
  <c r="AA34" i="5"/>
  <c r="AB34" i="5"/>
  <c r="AC34" i="5"/>
  <c r="A35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S35" i="5"/>
  <c r="T35" i="5"/>
  <c r="U35" i="5"/>
  <c r="V35" i="5"/>
  <c r="W35" i="5"/>
  <c r="X35" i="5"/>
  <c r="Y35" i="5"/>
  <c r="Z35" i="5"/>
  <c r="AA35" i="5"/>
  <c r="AB35" i="5"/>
  <c r="AC35" i="5"/>
  <c r="A36" i="5"/>
  <c r="B36" i="5"/>
  <c r="C36" i="5"/>
  <c r="D36" i="5"/>
  <c r="E36" i="5"/>
  <c r="F36" i="5"/>
  <c r="G36" i="5"/>
  <c r="H36" i="5"/>
  <c r="I36" i="5"/>
  <c r="J36" i="5"/>
  <c r="K36" i="5"/>
  <c r="L36" i="5"/>
  <c r="M36" i="5"/>
  <c r="N36" i="5"/>
  <c r="O36" i="5"/>
  <c r="S36" i="5"/>
  <c r="T36" i="5"/>
  <c r="U36" i="5"/>
  <c r="V36" i="5"/>
  <c r="W36" i="5"/>
  <c r="X36" i="5"/>
  <c r="Y36" i="5"/>
  <c r="Z36" i="5"/>
  <c r="AA36" i="5"/>
  <c r="AB36" i="5"/>
  <c r="AC36" i="5"/>
  <c r="A37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S37" i="5"/>
  <c r="T37" i="5"/>
  <c r="U37" i="5"/>
  <c r="V37" i="5"/>
  <c r="W37" i="5"/>
  <c r="X37" i="5"/>
  <c r="Y37" i="5"/>
  <c r="Z37" i="5"/>
  <c r="AA37" i="5"/>
  <c r="AB37" i="5"/>
  <c r="AC37" i="5"/>
  <c r="A38" i="5"/>
  <c r="B38" i="5"/>
  <c r="C38" i="5"/>
  <c r="D38" i="5"/>
  <c r="E38" i="5"/>
  <c r="F38" i="5"/>
  <c r="G38" i="5"/>
  <c r="H38" i="5"/>
  <c r="I38" i="5"/>
  <c r="J38" i="5"/>
  <c r="K38" i="5"/>
  <c r="L38" i="5"/>
  <c r="M38" i="5"/>
  <c r="N38" i="5"/>
  <c r="O38" i="5"/>
  <c r="S38" i="5"/>
  <c r="T38" i="5"/>
  <c r="U38" i="5"/>
  <c r="V38" i="5"/>
  <c r="W38" i="5"/>
  <c r="X38" i="5"/>
  <c r="Y38" i="5"/>
  <c r="Z38" i="5"/>
  <c r="AA38" i="5"/>
  <c r="AB38" i="5"/>
  <c r="AC38" i="5"/>
  <c r="A39" i="5"/>
  <c r="B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S39" i="5"/>
  <c r="T39" i="5"/>
  <c r="U39" i="5"/>
  <c r="V39" i="5"/>
  <c r="W39" i="5"/>
  <c r="X39" i="5"/>
  <c r="Y39" i="5"/>
  <c r="Z39" i="5"/>
  <c r="AA39" i="5"/>
  <c r="AB39" i="5"/>
  <c r="AC39" i="5"/>
  <c r="A40" i="5"/>
  <c r="B40" i="5"/>
  <c r="C40" i="5"/>
  <c r="D40" i="5"/>
  <c r="E40" i="5"/>
  <c r="F40" i="5"/>
  <c r="G40" i="5"/>
  <c r="H40" i="5"/>
  <c r="I40" i="5"/>
  <c r="J40" i="5"/>
  <c r="K40" i="5"/>
  <c r="L40" i="5"/>
  <c r="M40" i="5"/>
  <c r="N40" i="5"/>
  <c r="O40" i="5"/>
  <c r="S40" i="5"/>
  <c r="T40" i="5"/>
  <c r="U40" i="5"/>
  <c r="V40" i="5"/>
  <c r="W40" i="5"/>
  <c r="X40" i="5"/>
  <c r="Y40" i="5"/>
  <c r="Z40" i="5"/>
  <c r="AA40" i="5"/>
  <c r="AB40" i="5"/>
  <c r="AC40" i="5"/>
  <c r="A41" i="5"/>
  <c r="B41" i="5"/>
  <c r="C41" i="5"/>
  <c r="D41" i="5"/>
  <c r="E41" i="5"/>
  <c r="F41" i="5"/>
  <c r="G41" i="5"/>
  <c r="H41" i="5"/>
  <c r="I41" i="5"/>
  <c r="J41" i="5"/>
  <c r="K41" i="5"/>
  <c r="L41" i="5"/>
  <c r="M41" i="5"/>
  <c r="N41" i="5"/>
  <c r="O41" i="5"/>
  <c r="S41" i="5"/>
  <c r="T41" i="5"/>
  <c r="U41" i="5"/>
  <c r="V41" i="5"/>
  <c r="W41" i="5"/>
  <c r="X41" i="5"/>
  <c r="Y41" i="5"/>
  <c r="Z41" i="5"/>
  <c r="AA41" i="5"/>
  <c r="AB41" i="5"/>
  <c r="AC41" i="5"/>
  <c r="A42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S42" i="5"/>
  <c r="T42" i="5"/>
  <c r="U42" i="5"/>
  <c r="V42" i="5"/>
  <c r="W42" i="5"/>
  <c r="X42" i="5"/>
  <c r="Y42" i="5"/>
  <c r="Z42" i="5"/>
  <c r="AA42" i="5"/>
  <c r="AB42" i="5"/>
  <c r="AC42" i="5"/>
  <c r="A43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S43" i="5"/>
  <c r="T43" i="5"/>
  <c r="U43" i="5"/>
  <c r="V43" i="5"/>
  <c r="W43" i="5"/>
  <c r="X43" i="5"/>
  <c r="Y43" i="5"/>
  <c r="Z43" i="5"/>
  <c r="AA43" i="5"/>
  <c r="AB43" i="5"/>
  <c r="AC43" i="5"/>
  <c r="A44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S44" i="5"/>
  <c r="T44" i="5"/>
  <c r="U44" i="5"/>
  <c r="V44" i="5"/>
  <c r="W44" i="5"/>
  <c r="X44" i="5"/>
  <c r="Y44" i="5"/>
  <c r="Z44" i="5"/>
  <c r="AA44" i="5"/>
  <c r="AB44" i="5"/>
  <c r="AC44" i="5"/>
  <c r="A45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S45" i="5"/>
  <c r="T45" i="5"/>
  <c r="U45" i="5"/>
  <c r="V45" i="5"/>
  <c r="W45" i="5"/>
  <c r="X45" i="5"/>
  <c r="Y45" i="5"/>
  <c r="Z45" i="5"/>
  <c r="AA45" i="5"/>
  <c r="AB45" i="5"/>
  <c r="AC45" i="5"/>
  <c r="A46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S46" i="5"/>
  <c r="T46" i="5"/>
  <c r="U46" i="5"/>
  <c r="V46" i="5"/>
  <c r="W46" i="5"/>
  <c r="X46" i="5"/>
  <c r="Y46" i="5"/>
  <c r="Z46" i="5"/>
  <c r="AA46" i="5"/>
  <c r="AB46" i="5"/>
  <c r="AC46" i="5"/>
  <c r="A47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S47" i="5"/>
  <c r="T47" i="5"/>
  <c r="U47" i="5"/>
  <c r="V47" i="5"/>
  <c r="W47" i="5"/>
  <c r="X47" i="5"/>
  <c r="Y47" i="5"/>
  <c r="Z47" i="5"/>
  <c r="AA47" i="5"/>
  <c r="AB47" i="5"/>
  <c r="AC47" i="5"/>
  <c r="A48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S48" i="5"/>
  <c r="T48" i="5"/>
  <c r="U48" i="5"/>
  <c r="V48" i="5"/>
  <c r="W48" i="5"/>
  <c r="X48" i="5"/>
  <c r="Y48" i="5"/>
  <c r="Z48" i="5"/>
  <c r="AA48" i="5"/>
  <c r="AB48" i="5"/>
  <c r="AC48" i="5"/>
  <c r="A49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S49" i="5"/>
  <c r="T49" i="5"/>
  <c r="U49" i="5"/>
  <c r="V49" i="5"/>
  <c r="W49" i="5"/>
  <c r="X49" i="5"/>
  <c r="Y49" i="5"/>
  <c r="Z49" i="5"/>
  <c r="AA49" i="5"/>
  <c r="AB49" i="5"/>
  <c r="AC49" i="5"/>
  <c r="A50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S50" i="5"/>
  <c r="T50" i="5"/>
  <c r="U50" i="5"/>
  <c r="V50" i="5"/>
  <c r="W50" i="5"/>
  <c r="X50" i="5"/>
  <c r="Y50" i="5"/>
  <c r="Z50" i="5"/>
  <c r="AA50" i="5"/>
  <c r="AB50" i="5"/>
  <c r="AC50" i="5"/>
  <c r="A51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S51" i="5"/>
  <c r="T51" i="5"/>
  <c r="U51" i="5"/>
  <c r="V51" i="5"/>
  <c r="W51" i="5"/>
  <c r="X51" i="5"/>
  <c r="Y51" i="5"/>
  <c r="Z51" i="5"/>
  <c r="AA51" i="5"/>
  <c r="AB51" i="5"/>
  <c r="AC51" i="5"/>
  <c r="A52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S52" i="5"/>
  <c r="T52" i="5"/>
  <c r="U52" i="5"/>
  <c r="V52" i="5"/>
  <c r="W52" i="5"/>
  <c r="X52" i="5"/>
  <c r="Y52" i="5"/>
  <c r="Z52" i="5"/>
  <c r="AA52" i="5"/>
  <c r="AB52" i="5"/>
  <c r="AC52" i="5"/>
  <c r="A53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S53" i="5"/>
  <c r="T53" i="5"/>
  <c r="U53" i="5"/>
  <c r="V53" i="5"/>
  <c r="W53" i="5"/>
  <c r="X53" i="5"/>
  <c r="Y53" i="5"/>
  <c r="Z53" i="5"/>
  <c r="AA53" i="5"/>
  <c r="AB53" i="5"/>
  <c r="AC53" i="5"/>
  <c r="A54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S54" i="5"/>
  <c r="T54" i="5"/>
  <c r="U54" i="5"/>
  <c r="V54" i="5"/>
  <c r="W54" i="5"/>
  <c r="X54" i="5"/>
  <c r="Y54" i="5"/>
  <c r="Z54" i="5"/>
  <c r="AA54" i="5"/>
  <c r="AB54" i="5"/>
  <c r="AC54" i="5"/>
  <c r="A55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S55" i="5"/>
  <c r="T55" i="5"/>
  <c r="U55" i="5"/>
  <c r="V55" i="5"/>
  <c r="W55" i="5"/>
  <c r="X55" i="5"/>
  <c r="Y55" i="5"/>
  <c r="Z55" i="5"/>
  <c r="AA55" i="5"/>
  <c r="AB55" i="5"/>
  <c r="AC55" i="5"/>
  <c r="A56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S56" i="5"/>
  <c r="T56" i="5"/>
  <c r="U56" i="5"/>
  <c r="V56" i="5"/>
  <c r="W56" i="5"/>
  <c r="X56" i="5"/>
  <c r="Y56" i="5"/>
  <c r="Z56" i="5"/>
  <c r="AA56" i="5"/>
  <c r="AB56" i="5"/>
  <c r="AC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S57" i="5"/>
  <c r="T57" i="5"/>
  <c r="U57" i="5"/>
  <c r="V57" i="5"/>
  <c r="W57" i="5"/>
  <c r="X57" i="5"/>
  <c r="Y57" i="5"/>
  <c r="Z57" i="5"/>
  <c r="AA57" i="5"/>
  <c r="AB57" i="5"/>
  <c r="AC57" i="5"/>
  <c r="A58" i="5"/>
  <c r="B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S58" i="5"/>
  <c r="T58" i="5"/>
  <c r="U58" i="5"/>
  <c r="V58" i="5"/>
  <c r="W58" i="5"/>
  <c r="X58" i="5"/>
  <c r="Y58" i="5"/>
  <c r="Z58" i="5"/>
  <c r="AA58" i="5"/>
  <c r="AB58" i="5"/>
  <c r="AC58" i="5"/>
  <c r="A59" i="5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S59" i="5"/>
  <c r="T59" i="5"/>
  <c r="U59" i="5"/>
  <c r="V59" i="5"/>
  <c r="W59" i="5"/>
  <c r="X59" i="5"/>
  <c r="Y59" i="5"/>
  <c r="Z59" i="5"/>
  <c r="AA59" i="5"/>
  <c r="AB59" i="5"/>
  <c r="AC59" i="5"/>
  <c r="A60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S60" i="5"/>
  <c r="T60" i="5"/>
  <c r="U60" i="5"/>
  <c r="V60" i="5"/>
  <c r="W60" i="5"/>
  <c r="X60" i="5"/>
  <c r="Y60" i="5"/>
  <c r="Z60" i="5"/>
  <c r="AA60" i="5"/>
  <c r="AB60" i="5"/>
  <c r="AC60" i="5"/>
  <c r="A61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S61" i="5"/>
  <c r="T61" i="5"/>
  <c r="U61" i="5"/>
  <c r="V61" i="5"/>
  <c r="W61" i="5"/>
  <c r="X61" i="5"/>
  <c r="Y61" i="5"/>
  <c r="Z61" i="5"/>
  <c r="AA61" i="5"/>
  <c r="AB61" i="5"/>
  <c r="AC61" i="5"/>
  <c r="A62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S62" i="5"/>
  <c r="T62" i="5"/>
  <c r="U62" i="5"/>
  <c r="V62" i="5"/>
  <c r="W62" i="5"/>
  <c r="X62" i="5"/>
  <c r="Y62" i="5"/>
  <c r="Z62" i="5"/>
  <c r="AA62" i="5"/>
  <c r="AB62" i="5"/>
  <c r="AC62" i="5"/>
  <c r="A63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S63" i="5"/>
  <c r="T63" i="5"/>
  <c r="U63" i="5"/>
  <c r="V63" i="5"/>
  <c r="W63" i="5"/>
  <c r="X63" i="5"/>
  <c r="Y63" i="5"/>
  <c r="Z63" i="5"/>
  <c r="AA63" i="5"/>
  <c r="AB63" i="5"/>
  <c r="AC63" i="5"/>
  <c r="A64" i="5"/>
  <c r="B64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S64" i="5"/>
  <c r="T64" i="5"/>
  <c r="U64" i="5"/>
  <c r="V64" i="5"/>
  <c r="W64" i="5"/>
  <c r="X64" i="5"/>
  <c r="Y64" i="5"/>
  <c r="Z64" i="5"/>
  <c r="AA64" i="5"/>
  <c r="AB64" i="5"/>
  <c r="AC64" i="5"/>
  <c r="A65" i="5"/>
  <c r="B65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S65" i="5"/>
  <c r="T65" i="5"/>
  <c r="U65" i="5"/>
  <c r="V65" i="5"/>
  <c r="W65" i="5"/>
  <c r="X65" i="5"/>
  <c r="Y65" i="5"/>
  <c r="Z65" i="5"/>
  <c r="AA65" i="5"/>
  <c r="AB65" i="5"/>
  <c r="AC65" i="5"/>
  <c r="A66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S66" i="5"/>
  <c r="T66" i="5"/>
  <c r="U66" i="5"/>
  <c r="V66" i="5"/>
  <c r="W66" i="5"/>
  <c r="X66" i="5"/>
  <c r="Y66" i="5"/>
  <c r="Z66" i="5"/>
  <c r="AA66" i="5"/>
  <c r="AB66" i="5"/>
  <c r="AC66" i="5"/>
  <c r="A67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S67" i="5"/>
  <c r="T67" i="5"/>
  <c r="U67" i="5"/>
  <c r="V67" i="5"/>
  <c r="W67" i="5"/>
  <c r="X67" i="5"/>
  <c r="Y67" i="5"/>
  <c r="Z67" i="5"/>
  <c r="AA67" i="5"/>
  <c r="AB67" i="5"/>
  <c r="AC67" i="5"/>
  <c r="A68" i="5"/>
  <c r="B68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S68" i="5"/>
  <c r="T68" i="5"/>
  <c r="U68" i="5"/>
  <c r="V68" i="5"/>
  <c r="W68" i="5"/>
  <c r="X68" i="5"/>
  <c r="Y68" i="5"/>
  <c r="Z68" i="5"/>
  <c r="AA68" i="5"/>
  <c r="AB68" i="5"/>
  <c r="AC68" i="5"/>
  <c r="A69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S69" i="5"/>
  <c r="T69" i="5"/>
  <c r="U69" i="5"/>
  <c r="V69" i="5"/>
  <c r="W69" i="5"/>
  <c r="X69" i="5"/>
  <c r="Y69" i="5"/>
  <c r="Z69" i="5"/>
  <c r="AA69" i="5"/>
  <c r="AB69" i="5"/>
  <c r="AC69" i="5"/>
  <c r="A70" i="5"/>
  <c r="B70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S70" i="5"/>
  <c r="T70" i="5"/>
  <c r="U70" i="5"/>
  <c r="V70" i="5"/>
  <c r="W70" i="5"/>
  <c r="X70" i="5"/>
  <c r="Y70" i="5"/>
  <c r="Z70" i="5"/>
  <c r="AA70" i="5"/>
  <c r="AB70" i="5"/>
  <c r="AC70" i="5"/>
  <c r="A71" i="5"/>
  <c r="B71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S71" i="5"/>
  <c r="T71" i="5"/>
  <c r="U71" i="5"/>
  <c r="V71" i="5"/>
  <c r="W71" i="5"/>
  <c r="X71" i="5"/>
  <c r="Y71" i="5"/>
  <c r="Z71" i="5"/>
  <c r="AA71" i="5"/>
  <c r="AB71" i="5"/>
  <c r="AC71" i="5"/>
  <c r="A72" i="5"/>
  <c r="B72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S72" i="5"/>
  <c r="T72" i="5"/>
  <c r="U72" i="5"/>
  <c r="V72" i="5"/>
  <c r="W72" i="5"/>
  <c r="X72" i="5"/>
  <c r="Y72" i="5"/>
  <c r="Z72" i="5"/>
  <c r="AA72" i="5"/>
  <c r="AB72" i="5"/>
  <c r="AC72" i="5"/>
  <c r="A73" i="5"/>
  <c r="B73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S73" i="5"/>
  <c r="T73" i="5"/>
  <c r="U73" i="5"/>
  <c r="V73" i="5"/>
  <c r="W73" i="5"/>
  <c r="X73" i="5"/>
  <c r="Y73" i="5"/>
  <c r="Z73" i="5"/>
  <c r="AA73" i="5"/>
  <c r="AB73" i="5"/>
  <c r="AC73" i="5"/>
  <c r="A74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S74" i="5"/>
  <c r="T74" i="5"/>
  <c r="U74" i="5"/>
  <c r="V74" i="5"/>
  <c r="W74" i="5"/>
  <c r="X74" i="5"/>
  <c r="Y74" i="5"/>
  <c r="Z74" i="5"/>
  <c r="AA74" i="5"/>
  <c r="AB74" i="5"/>
  <c r="AC74" i="5"/>
  <c r="A75" i="5"/>
  <c r="B75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S75" i="5"/>
  <c r="T75" i="5"/>
  <c r="U75" i="5"/>
  <c r="V75" i="5"/>
  <c r="W75" i="5"/>
  <c r="X75" i="5"/>
  <c r="Y75" i="5"/>
  <c r="Z75" i="5"/>
  <c r="AA75" i="5"/>
  <c r="AB75" i="5"/>
  <c r="AC75" i="5"/>
  <c r="A76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S76" i="5"/>
  <c r="T76" i="5"/>
  <c r="U76" i="5"/>
  <c r="V76" i="5"/>
  <c r="W76" i="5"/>
  <c r="X76" i="5"/>
  <c r="Y76" i="5"/>
  <c r="Z76" i="5"/>
  <c r="AA76" i="5"/>
  <c r="AB76" i="5"/>
  <c r="AC76" i="5"/>
  <c r="A77" i="5"/>
  <c r="B77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S77" i="5"/>
  <c r="T77" i="5"/>
  <c r="U77" i="5"/>
  <c r="V77" i="5"/>
  <c r="W77" i="5"/>
  <c r="X77" i="5"/>
  <c r="Y77" i="5"/>
  <c r="Z77" i="5"/>
  <c r="AA77" i="5"/>
  <c r="AB77" i="5"/>
  <c r="AC77" i="5"/>
  <c r="A78" i="5"/>
  <c r="B78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S78" i="5"/>
  <c r="T78" i="5"/>
  <c r="U78" i="5"/>
  <c r="V78" i="5"/>
  <c r="W78" i="5"/>
  <c r="X78" i="5"/>
  <c r="Y78" i="5"/>
  <c r="Z78" i="5"/>
  <c r="AA78" i="5"/>
  <c r="AB78" i="5"/>
  <c r="AC78" i="5"/>
  <c r="A79" i="5"/>
  <c r="B79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S79" i="5"/>
  <c r="T79" i="5"/>
  <c r="U79" i="5"/>
  <c r="V79" i="5"/>
  <c r="W79" i="5"/>
  <c r="X79" i="5"/>
  <c r="Y79" i="5"/>
  <c r="Z79" i="5"/>
  <c r="AA79" i="5"/>
  <c r="AB79" i="5"/>
  <c r="AC79" i="5"/>
  <c r="A80" i="5"/>
  <c r="B80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S80" i="5"/>
  <c r="T80" i="5"/>
  <c r="U80" i="5"/>
  <c r="V80" i="5"/>
  <c r="W80" i="5"/>
  <c r="X80" i="5"/>
  <c r="Y80" i="5"/>
  <c r="Z80" i="5"/>
  <c r="AA80" i="5"/>
  <c r="AB80" i="5"/>
  <c r="AC80" i="5"/>
  <c r="A81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S81" i="5"/>
  <c r="T81" i="5"/>
  <c r="U81" i="5"/>
  <c r="V81" i="5"/>
  <c r="W81" i="5"/>
  <c r="X81" i="5"/>
  <c r="Y81" i="5"/>
  <c r="Z81" i="5"/>
  <c r="AA81" i="5"/>
  <c r="AB81" i="5"/>
  <c r="AC81" i="5"/>
  <c r="A82" i="5"/>
  <c r="B82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S82" i="5"/>
  <c r="T82" i="5"/>
  <c r="U82" i="5"/>
  <c r="V82" i="5"/>
  <c r="W82" i="5"/>
  <c r="X82" i="5"/>
  <c r="Y82" i="5"/>
  <c r="Z82" i="5"/>
  <c r="AA82" i="5"/>
  <c r="AB82" i="5"/>
  <c r="AC82" i="5"/>
  <c r="A83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S83" i="5"/>
  <c r="T83" i="5"/>
  <c r="U83" i="5"/>
  <c r="V83" i="5"/>
  <c r="W83" i="5"/>
  <c r="X83" i="5"/>
  <c r="Y83" i="5"/>
  <c r="Z83" i="5"/>
  <c r="AA83" i="5"/>
  <c r="AB83" i="5"/>
  <c r="AC83" i="5"/>
  <c r="A84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S84" i="5"/>
  <c r="T84" i="5"/>
  <c r="U84" i="5"/>
  <c r="V84" i="5"/>
  <c r="W84" i="5"/>
  <c r="X84" i="5"/>
  <c r="Y84" i="5"/>
  <c r="Z84" i="5"/>
  <c r="AA84" i="5"/>
  <c r="AB84" i="5"/>
  <c r="AC84" i="5"/>
  <c r="A85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S85" i="5"/>
  <c r="T85" i="5"/>
  <c r="U85" i="5"/>
  <c r="V85" i="5"/>
  <c r="W85" i="5"/>
  <c r="X85" i="5"/>
  <c r="Y85" i="5"/>
  <c r="Z85" i="5"/>
  <c r="AA85" i="5"/>
  <c r="AB85" i="5"/>
  <c r="AC85" i="5"/>
  <c r="A86" i="5"/>
  <c r="B86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S86" i="5"/>
  <c r="T86" i="5"/>
  <c r="U86" i="5"/>
  <c r="V86" i="5"/>
  <c r="W86" i="5"/>
  <c r="X86" i="5"/>
  <c r="Y86" i="5"/>
  <c r="Z86" i="5"/>
  <c r="AA86" i="5"/>
  <c r="AB86" i="5"/>
  <c r="AC86" i="5"/>
  <c r="A87" i="5"/>
  <c r="B87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S87" i="5"/>
  <c r="T87" i="5"/>
  <c r="U87" i="5"/>
  <c r="V87" i="5"/>
  <c r="W87" i="5"/>
  <c r="X87" i="5"/>
  <c r="Y87" i="5"/>
  <c r="Z87" i="5"/>
  <c r="AA87" i="5"/>
  <c r="AB87" i="5"/>
  <c r="AC87" i="5"/>
  <c r="A88" i="5"/>
  <c r="B88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S88" i="5"/>
  <c r="T88" i="5"/>
  <c r="U88" i="5"/>
  <c r="V88" i="5"/>
  <c r="W88" i="5"/>
  <c r="X88" i="5"/>
  <c r="Y88" i="5"/>
  <c r="Z88" i="5"/>
  <c r="AA88" i="5"/>
  <c r="AB88" i="5"/>
  <c r="AC88" i="5"/>
  <c r="A89" i="5"/>
  <c r="B89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S89" i="5"/>
  <c r="T89" i="5"/>
  <c r="U89" i="5"/>
  <c r="V89" i="5"/>
  <c r="W89" i="5"/>
  <c r="X89" i="5"/>
  <c r="Y89" i="5"/>
  <c r="Z89" i="5"/>
  <c r="AA89" i="5"/>
  <c r="AB89" i="5"/>
  <c r="AC89" i="5"/>
  <c r="A90" i="5"/>
  <c r="B90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S90" i="5"/>
  <c r="T90" i="5"/>
  <c r="U90" i="5"/>
  <c r="V90" i="5"/>
  <c r="W90" i="5"/>
  <c r="X90" i="5"/>
  <c r="Y90" i="5"/>
  <c r="Z90" i="5"/>
  <c r="AA90" i="5"/>
  <c r="AB90" i="5"/>
  <c r="AC90" i="5"/>
  <c r="A91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S91" i="5"/>
  <c r="T91" i="5"/>
  <c r="U91" i="5"/>
  <c r="V91" i="5"/>
  <c r="W91" i="5"/>
  <c r="X91" i="5"/>
  <c r="Y91" i="5"/>
  <c r="Z91" i="5"/>
  <c r="AA91" i="5"/>
  <c r="AB91" i="5"/>
  <c r="AC91" i="5"/>
  <c r="A92" i="5"/>
  <c r="B92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S92" i="5"/>
  <c r="T92" i="5"/>
  <c r="U92" i="5"/>
  <c r="V92" i="5"/>
  <c r="W92" i="5"/>
  <c r="X92" i="5"/>
  <c r="Y92" i="5"/>
  <c r="Z92" i="5"/>
  <c r="AA92" i="5"/>
  <c r="AB92" i="5"/>
  <c r="AC92" i="5"/>
  <c r="A93" i="5"/>
  <c r="B93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S93" i="5"/>
  <c r="T93" i="5"/>
  <c r="U93" i="5"/>
  <c r="V93" i="5"/>
  <c r="W93" i="5"/>
  <c r="X93" i="5"/>
  <c r="Y93" i="5"/>
  <c r="Z93" i="5"/>
  <c r="AA93" i="5"/>
  <c r="AB93" i="5"/>
  <c r="AC93" i="5"/>
  <c r="A94" i="5"/>
  <c r="B94" i="5"/>
  <c r="C94" i="5"/>
  <c r="D94" i="5"/>
  <c r="E94" i="5"/>
  <c r="F94" i="5"/>
  <c r="G94" i="5"/>
  <c r="H94" i="5"/>
  <c r="I94" i="5"/>
  <c r="J94" i="5"/>
  <c r="K94" i="5"/>
  <c r="L94" i="5"/>
  <c r="M94" i="5"/>
  <c r="N94" i="5"/>
  <c r="O94" i="5"/>
  <c r="S94" i="5"/>
  <c r="T94" i="5"/>
  <c r="U94" i="5"/>
  <c r="V94" i="5"/>
  <c r="W94" i="5"/>
  <c r="X94" i="5"/>
  <c r="Y94" i="5"/>
  <c r="Z94" i="5"/>
  <c r="AA94" i="5"/>
  <c r="AB94" i="5"/>
  <c r="AC94" i="5"/>
  <c r="A95" i="5"/>
  <c r="B95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S95" i="5"/>
  <c r="T95" i="5"/>
  <c r="U95" i="5"/>
  <c r="V95" i="5"/>
  <c r="W95" i="5"/>
  <c r="X95" i="5"/>
  <c r="Y95" i="5"/>
  <c r="Z95" i="5"/>
  <c r="AA95" i="5"/>
  <c r="AB95" i="5"/>
  <c r="AC95" i="5"/>
  <c r="A96" i="5"/>
  <c r="B96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S96" i="5"/>
  <c r="T96" i="5"/>
  <c r="U96" i="5"/>
  <c r="V96" i="5"/>
  <c r="W96" i="5"/>
  <c r="X96" i="5"/>
  <c r="Y96" i="5"/>
  <c r="Z96" i="5"/>
  <c r="AA96" i="5"/>
  <c r="AB96" i="5"/>
  <c r="AC96" i="5"/>
  <c r="A97" i="5"/>
  <c r="B97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S97" i="5"/>
  <c r="T97" i="5"/>
  <c r="U97" i="5"/>
  <c r="V97" i="5"/>
  <c r="W97" i="5"/>
  <c r="X97" i="5"/>
  <c r="Y97" i="5"/>
  <c r="Z97" i="5"/>
  <c r="AA97" i="5"/>
  <c r="AB97" i="5"/>
  <c r="AC97" i="5"/>
  <c r="A98" i="5"/>
  <c r="B98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S98" i="5"/>
  <c r="T98" i="5"/>
  <c r="U98" i="5"/>
  <c r="V98" i="5"/>
  <c r="W98" i="5"/>
  <c r="X98" i="5"/>
  <c r="Y98" i="5"/>
  <c r="Z98" i="5"/>
  <c r="AA98" i="5"/>
  <c r="AB98" i="5"/>
  <c r="AC98" i="5"/>
  <c r="A99" i="5"/>
  <c r="B99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S99" i="5"/>
  <c r="T99" i="5"/>
  <c r="U99" i="5"/>
  <c r="V99" i="5"/>
  <c r="W99" i="5"/>
  <c r="X99" i="5"/>
  <c r="Y99" i="5"/>
  <c r="Z99" i="5"/>
  <c r="AA99" i="5"/>
  <c r="AB99" i="5"/>
  <c r="AC99" i="5"/>
  <c r="A100" i="5"/>
  <c r="B100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S100" i="5"/>
  <c r="T100" i="5"/>
  <c r="U100" i="5"/>
  <c r="V100" i="5"/>
  <c r="W100" i="5"/>
  <c r="X100" i="5"/>
  <c r="Y100" i="5"/>
  <c r="Z100" i="5"/>
  <c r="AA100" i="5"/>
  <c r="AB100" i="5"/>
  <c r="AC100" i="5"/>
  <c r="A101" i="5"/>
  <c r="B101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S101" i="5"/>
  <c r="T101" i="5"/>
  <c r="U101" i="5"/>
  <c r="V101" i="5"/>
  <c r="W101" i="5"/>
  <c r="X101" i="5"/>
  <c r="Y101" i="5"/>
  <c r="Z101" i="5"/>
  <c r="AA101" i="5"/>
  <c r="AB101" i="5"/>
  <c r="AC101" i="5"/>
  <c r="A102" i="5"/>
  <c r="B102" i="5"/>
  <c r="C102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S102" i="5"/>
  <c r="T102" i="5"/>
  <c r="U102" i="5"/>
  <c r="V102" i="5"/>
  <c r="W102" i="5"/>
  <c r="X102" i="5"/>
  <c r="Y102" i="5"/>
  <c r="Z102" i="5"/>
  <c r="AA102" i="5"/>
  <c r="AB102" i="5"/>
  <c r="AC102" i="5"/>
  <c r="A103" i="5"/>
  <c r="B103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S103" i="5"/>
  <c r="T103" i="5"/>
  <c r="U103" i="5"/>
  <c r="V103" i="5"/>
  <c r="W103" i="5"/>
  <c r="X103" i="5"/>
  <c r="Y103" i="5"/>
  <c r="Z103" i="5"/>
  <c r="AA103" i="5"/>
  <c r="AB103" i="5"/>
  <c r="AC103" i="5"/>
  <c r="A104" i="5"/>
  <c r="B104" i="5"/>
  <c r="C104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S104" i="5"/>
  <c r="T104" i="5"/>
  <c r="U104" i="5"/>
  <c r="V104" i="5"/>
  <c r="W104" i="5"/>
  <c r="X104" i="5"/>
  <c r="Y104" i="5"/>
  <c r="Z104" i="5"/>
  <c r="AA104" i="5"/>
  <c r="AB104" i="5"/>
  <c r="AC104" i="5"/>
  <c r="A105" i="5"/>
  <c r="B105" i="5"/>
  <c r="C105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S105" i="5"/>
  <c r="T105" i="5"/>
  <c r="U105" i="5"/>
  <c r="V105" i="5"/>
  <c r="W105" i="5"/>
  <c r="X105" i="5"/>
  <c r="Y105" i="5"/>
  <c r="Z105" i="5"/>
  <c r="AA105" i="5"/>
  <c r="AB105" i="5"/>
  <c r="AC105" i="5"/>
  <c r="A106" i="5"/>
  <c r="B106" i="5"/>
  <c r="C106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S106" i="5"/>
  <c r="T106" i="5"/>
  <c r="U106" i="5"/>
  <c r="V106" i="5"/>
  <c r="W106" i="5"/>
  <c r="X106" i="5"/>
  <c r="Y106" i="5"/>
  <c r="Z106" i="5"/>
  <c r="AA106" i="5"/>
  <c r="AB106" i="5"/>
  <c r="AC106" i="5"/>
  <c r="A107" i="5"/>
  <c r="B107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S107" i="5"/>
  <c r="T107" i="5"/>
  <c r="U107" i="5"/>
  <c r="V107" i="5"/>
  <c r="W107" i="5"/>
  <c r="X107" i="5"/>
  <c r="Y107" i="5"/>
  <c r="Z107" i="5"/>
  <c r="AA107" i="5"/>
  <c r="AB107" i="5"/>
  <c r="AC107" i="5"/>
  <c r="A108" i="5"/>
  <c r="B108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S108" i="5"/>
  <c r="T108" i="5"/>
  <c r="U108" i="5"/>
  <c r="V108" i="5"/>
  <c r="W108" i="5"/>
  <c r="X108" i="5"/>
  <c r="Y108" i="5"/>
  <c r="Z108" i="5"/>
  <c r="AA108" i="5"/>
  <c r="AB108" i="5"/>
  <c r="AC108" i="5"/>
  <c r="A109" i="5"/>
  <c r="B109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S109" i="5"/>
  <c r="T109" i="5"/>
  <c r="U109" i="5"/>
  <c r="V109" i="5"/>
  <c r="W109" i="5"/>
  <c r="X109" i="5"/>
  <c r="Y109" i="5"/>
  <c r="Z109" i="5"/>
  <c r="AA109" i="5"/>
  <c r="AB109" i="5"/>
  <c r="AC109" i="5"/>
  <c r="A110" i="5"/>
  <c r="B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S110" i="5"/>
  <c r="T110" i="5"/>
  <c r="U110" i="5"/>
  <c r="V110" i="5"/>
  <c r="W110" i="5"/>
  <c r="X110" i="5"/>
  <c r="Y110" i="5"/>
  <c r="Z110" i="5"/>
  <c r="AA110" i="5"/>
  <c r="AB110" i="5"/>
  <c r="AC110" i="5"/>
  <c r="A111" i="5"/>
  <c r="B111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S111" i="5"/>
  <c r="T111" i="5"/>
  <c r="U111" i="5"/>
  <c r="V111" i="5"/>
  <c r="W111" i="5"/>
  <c r="X111" i="5"/>
  <c r="Y111" i="5"/>
  <c r="Z111" i="5"/>
  <c r="AA111" i="5"/>
  <c r="AB111" i="5"/>
  <c r="AC111" i="5"/>
  <c r="A112" i="5"/>
  <c r="B112" i="5"/>
  <c r="C112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S112" i="5"/>
  <c r="T112" i="5"/>
  <c r="U112" i="5"/>
  <c r="V112" i="5"/>
  <c r="W112" i="5"/>
  <c r="X112" i="5"/>
  <c r="Y112" i="5"/>
  <c r="Z112" i="5"/>
  <c r="AA112" i="5"/>
  <c r="AB112" i="5"/>
  <c r="AC112" i="5"/>
  <c r="A113" i="5"/>
  <c r="B113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S113" i="5"/>
  <c r="T113" i="5"/>
  <c r="U113" i="5"/>
  <c r="V113" i="5"/>
  <c r="W113" i="5"/>
  <c r="X113" i="5"/>
  <c r="Y113" i="5"/>
  <c r="Z113" i="5"/>
  <c r="AA113" i="5"/>
  <c r="AB113" i="5"/>
  <c r="AC113" i="5"/>
  <c r="A2" i="6"/>
  <c r="A3" i="6"/>
  <c r="E3" i="6"/>
  <c r="F3" i="6"/>
  <c r="G3" i="6"/>
  <c r="H3" i="6"/>
  <c r="I3" i="6"/>
  <c r="J3" i="6"/>
  <c r="K3" i="6"/>
  <c r="L3" i="6"/>
  <c r="M3" i="6"/>
  <c r="N3" i="6"/>
  <c r="O3" i="6"/>
  <c r="E4" i="6"/>
  <c r="F4" i="6"/>
  <c r="G4" i="6"/>
  <c r="H4" i="6"/>
  <c r="I4" i="6"/>
  <c r="J4" i="6"/>
  <c r="K4" i="6"/>
  <c r="L4" i="6"/>
  <c r="M4" i="6"/>
  <c r="N4" i="6"/>
  <c r="O4" i="6"/>
  <c r="A5" i="6"/>
  <c r="B5" i="6"/>
  <c r="C5" i="6"/>
  <c r="E5" i="6"/>
  <c r="F5" i="6"/>
  <c r="G5" i="6"/>
  <c r="H5" i="6"/>
  <c r="I5" i="6"/>
  <c r="J5" i="6"/>
  <c r="K5" i="6"/>
  <c r="L5" i="6"/>
  <c r="M5" i="6"/>
  <c r="N5" i="6"/>
  <c r="O5" i="6"/>
  <c r="S5" i="6"/>
  <c r="T5" i="6"/>
  <c r="U5" i="6"/>
  <c r="V5" i="6"/>
  <c r="W5" i="6"/>
  <c r="X5" i="6"/>
  <c r="Y5" i="6"/>
  <c r="Z5" i="6"/>
  <c r="AA5" i="6"/>
  <c r="AB5" i="6"/>
  <c r="AC5" i="6"/>
  <c r="A6" i="6"/>
  <c r="B6" i="6"/>
  <c r="C6" i="6"/>
  <c r="E6" i="6"/>
  <c r="F6" i="6"/>
  <c r="G6" i="6"/>
  <c r="H6" i="6"/>
  <c r="I6" i="6"/>
  <c r="J6" i="6"/>
  <c r="K6" i="6"/>
  <c r="L6" i="6"/>
  <c r="M6" i="6"/>
  <c r="N6" i="6"/>
  <c r="O6" i="6"/>
  <c r="S6" i="6"/>
  <c r="T6" i="6"/>
  <c r="U6" i="6"/>
  <c r="V6" i="6"/>
  <c r="W6" i="6"/>
  <c r="X6" i="6"/>
  <c r="Y6" i="6"/>
  <c r="Z6" i="6"/>
  <c r="AA6" i="6"/>
  <c r="AB6" i="6"/>
  <c r="AC6" i="6"/>
  <c r="A7" i="6"/>
  <c r="B7" i="6"/>
  <c r="C7" i="6"/>
  <c r="E7" i="6"/>
  <c r="F7" i="6"/>
  <c r="G7" i="6"/>
  <c r="H7" i="6"/>
  <c r="I7" i="6"/>
  <c r="J7" i="6"/>
  <c r="K7" i="6"/>
  <c r="L7" i="6"/>
  <c r="M7" i="6"/>
  <c r="N7" i="6"/>
  <c r="O7" i="6"/>
  <c r="S7" i="6"/>
  <c r="T7" i="6"/>
  <c r="U7" i="6"/>
  <c r="V7" i="6"/>
  <c r="W7" i="6"/>
  <c r="X7" i="6"/>
  <c r="Y7" i="6"/>
  <c r="Z7" i="6"/>
  <c r="AA7" i="6"/>
  <c r="AB7" i="6"/>
  <c r="AC7" i="6"/>
  <c r="A8" i="6"/>
  <c r="B8" i="6"/>
  <c r="C8" i="6"/>
  <c r="E8" i="6"/>
  <c r="F8" i="6"/>
  <c r="G8" i="6"/>
  <c r="H8" i="6"/>
  <c r="I8" i="6"/>
  <c r="J8" i="6"/>
  <c r="K8" i="6"/>
  <c r="L8" i="6"/>
  <c r="M8" i="6"/>
  <c r="N8" i="6"/>
  <c r="O8" i="6"/>
  <c r="S8" i="6"/>
  <c r="T8" i="6"/>
  <c r="U8" i="6"/>
  <c r="V8" i="6"/>
  <c r="W8" i="6"/>
  <c r="X8" i="6"/>
  <c r="Y8" i="6"/>
  <c r="Z8" i="6"/>
  <c r="AA8" i="6"/>
  <c r="AB8" i="6"/>
  <c r="AC8" i="6"/>
  <c r="A9" i="6"/>
  <c r="B9" i="6"/>
  <c r="C9" i="6"/>
  <c r="E9" i="6"/>
  <c r="F9" i="6"/>
  <c r="G9" i="6"/>
  <c r="H9" i="6"/>
  <c r="I9" i="6"/>
  <c r="J9" i="6"/>
  <c r="K9" i="6"/>
  <c r="L9" i="6"/>
  <c r="M9" i="6"/>
  <c r="N9" i="6"/>
  <c r="O9" i="6"/>
  <c r="S9" i="6"/>
  <c r="T9" i="6"/>
  <c r="U9" i="6"/>
  <c r="V9" i="6"/>
  <c r="W9" i="6"/>
  <c r="X9" i="6"/>
  <c r="Y9" i="6"/>
  <c r="Z9" i="6"/>
  <c r="AA9" i="6"/>
  <c r="AB9" i="6"/>
  <c r="AC9" i="6"/>
  <c r="A10" i="6"/>
  <c r="B10" i="6"/>
  <c r="C10" i="6"/>
  <c r="E10" i="6"/>
  <c r="F10" i="6"/>
  <c r="G10" i="6"/>
  <c r="H10" i="6"/>
  <c r="I10" i="6"/>
  <c r="J10" i="6"/>
  <c r="K10" i="6"/>
  <c r="L10" i="6"/>
  <c r="M10" i="6"/>
  <c r="N10" i="6"/>
  <c r="O10" i="6"/>
  <c r="S10" i="6"/>
  <c r="T10" i="6"/>
  <c r="U10" i="6"/>
  <c r="V10" i="6"/>
  <c r="W10" i="6"/>
  <c r="X10" i="6"/>
  <c r="Y10" i="6"/>
  <c r="Z10" i="6"/>
  <c r="AA10" i="6"/>
  <c r="AB10" i="6"/>
  <c r="AC10" i="6"/>
  <c r="A11" i="6"/>
  <c r="B11" i="6"/>
  <c r="C11" i="6"/>
  <c r="E11" i="6"/>
  <c r="F11" i="6"/>
  <c r="G11" i="6"/>
  <c r="H11" i="6"/>
  <c r="I11" i="6"/>
  <c r="J11" i="6"/>
  <c r="K11" i="6"/>
  <c r="L11" i="6"/>
  <c r="M11" i="6"/>
  <c r="N11" i="6"/>
  <c r="O11" i="6"/>
  <c r="S11" i="6"/>
  <c r="T11" i="6"/>
  <c r="U11" i="6"/>
  <c r="V11" i="6"/>
  <c r="W11" i="6"/>
  <c r="X11" i="6"/>
  <c r="Y11" i="6"/>
  <c r="Z11" i="6"/>
  <c r="AA11" i="6"/>
  <c r="AB11" i="6"/>
  <c r="AC11" i="6"/>
  <c r="A12" i="6"/>
  <c r="B12" i="6"/>
  <c r="C12" i="6"/>
  <c r="E12" i="6"/>
  <c r="F12" i="6"/>
  <c r="G12" i="6"/>
  <c r="H12" i="6"/>
  <c r="I12" i="6"/>
  <c r="J12" i="6"/>
  <c r="K12" i="6"/>
  <c r="L12" i="6"/>
  <c r="M12" i="6"/>
  <c r="N12" i="6"/>
  <c r="O12" i="6"/>
  <c r="S12" i="6"/>
  <c r="T12" i="6"/>
  <c r="U12" i="6"/>
  <c r="V12" i="6"/>
  <c r="W12" i="6"/>
  <c r="X12" i="6"/>
  <c r="Y12" i="6"/>
  <c r="Z12" i="6"/>
  <c r="AA12" i="6"/>
  <c r="AB12" i="6"/>
  <c r="AC12" i="6"/>
  <c r="A13" i="6"/>
  <c r="B13" i="6"/>
  <c r="C13" i="6"/>
  <c r="E13" i="6"/>
  <c r="F13" i="6"/>
  <c r="G13" i="6"/>
  <c r="H13" i="6"/>
  <c r="I13" i="6"/>
  <c r="J13" i="6"/>
  <c r="K13" i="6"/>
  <c r="L13" i="6"/>
  <c r="M13" i="6"/>
  <c r="N13" i="6"/>
  <c r="O13" i="6"/>
  <c r="S13" i="6"/>
  <c r="T13" i="6"/>
  <c r="U13" i="6"/>
  <c r="V13" i="6"/>
  <c r="W13" i="6"/>
  <c r="X13" i="6"/>
  <c r="Y13" i="6"/>
  <c r="Z13" i="6"/>
  <c r="AA13" i="6"/>
  <c r="AB13" i="6"/>
  <c r="AC13" i="6"/>
  <c r="A14" i="6"/>
  <c r="B14" i="6"/>
  <c r="C14" i="6"/>
  <c r="E14" i="6"/>
  <c r="F14" i="6"/>
  <c r="G14" i="6"/>
  <c r="H14" i="6"/>
  <c r="I14" i="6"/>
  <c r="J14" i="6"/>
  <c r="K14" i="6"/>
  <c r="L14" i="6"/>
  <c r="M14" i="6"/>
  <c r="N14" i="6"/>
  <c r="O14" i="6"/>
  <c r="S14" i="6"/>
  <c r="T14" i="6"/>
  <c r="U14" i="6"/>
  <c r="V14" i="6"/>
  <c r="W14" i="6"/>
  <c r="X14" i="6"/>
  <c r="Y14" i="6"/>
  <c r="Z14" i="6"/>
  <c r="AA14" i="6"/>
  <c r="AB14" i="6"/>
  <c r="AC14" i="6"/>
  <c r="A15" i="6"/>
  <c r="B15" i="6"/>
  <c r="C15" i="6"/>
  <c r="E15" i="6"/>
  <c r="F15" i="6"/>
  <c r="G15" i="6"/>
  <c r="H15" i="6"/>
  <c r="I15" i="6"/>
  <c r="J15" i="6"/>
  <c r="K15" i="6"/>
  <c r="L15" i="6"/>
  <c r="M15" i="6"/>
  <c r="N15" i="6"/>
  <c r="O15" i="6"/>
  <c r="S15" i="6"/>
  <c r="T15" i="6"/>
  <c r="U15" i="6"/>
  <c r="V15" i="6"/>
  <c r="W15" i="6"/>
  <c r="X15" i="6"/>
  <c r="Y15" i="6"/>
  <c r="Z15" i="6"/>
  <c r="AA15" i="6"/>
  <c r="AB15" i="6"/>
  <c r="AC15" i="6"/>
  <c r="A16" i="6"/>
  <c r="B16" i="6"/>
  <c r="C16" i="6"/>
  <c r="E16" i="6"/>
  <c r="F16" i="6"/>
  <c r="G16" i="6"/>
  <c r="H16" i="6"/>
  <c r="I16" i="6"/>
  <c r="J16" i="6"/>
  <c r="K16" i="6"/>
  <c r="L16" i="6"/>
  <c r="M16" i="6"/>
  <c r="N16" i="6"/>
  <c r="O16" i="6"/>
  <c r="S16" i="6"/>
  <c r="T16" i="6"/>
  <c r="U16" i="6"/>
  <c r="V16" i="6"/>
  <c r="W16" i="6"/>
  <c r="X16" i="6"/>
  <c r="Y16" i="6"/>
  <c r="Z16" i="6"/>
  <c r="AA16" i="6"/>
  <c r="AB16" i="6"/>
  <c r="AC16" i="6"/>
  <c r="A17" i="6"/>
  <c r="B17" i="6"/>
  <c r="C17" i="6"/>
  <c r="E17" i="6"/>
  <c r="F17" i="6"/>
  <c r="G17" i="6"/>
  <c r="H17" i="6"/>
  <c r="I17" i="6"/>
  <c r="J17" i="6"/>
  <c r="K17" i="6"/>
  <c r="L17" i="6"/>
  <c r="M17" i="6"/>
  <c r="N17" i="6"/>
  <c r="O17" i="6"/>
  <c r="S17" i="6"/>
  <c r="T17" i="6"/>
  <c r="U17" i="6"/>
  <c r="V17" i="6"/>
  <c r="W17" i="6"/>
  <c r="X17" i="6"/>
  <c r="Y17" i="6"/>
  <c r="Z17" i="6"/>
  <c r="AA17" i="6"/>
  <c r="AB17" i="6"/>
  <c r="AC17" i="6"/>
  <c r="A18" i="6"/>
  <c r="B18" i="6"/>
  <c r="C18" i="6"/>
  <c r="E18" i="6"/>
  <c r="F18" i="6"/>
  <c r="G18" i="6"/>
  <c r="H18" i="6"/>
  <c r="I18" i="6"/>
  <c r="J18" i="6"/>
  <c r="K18" i="6"/>
  <c r="L18" i="6"/>
  <c r="M18" i="6"/>
  <c r="N18" i="6"/>
  <c r="O18" i="6"/>
  <c r="S18" i="6"/>
  <c r="T18" i="6"/>
  <c r="U18" i="6"/>
  <c r="V18" i="6"/>
  <c r="W18" i="6"/>
  <c r="X18" i="6"/>
  <c r="Y18" i="6"/>
  <c r="Z18" i="6"/>
  <c r="AA18" i="6"/>
  <c r="AB18" i="6"/>
  <c r="AC18" i="6"/>
  <c r="A19" i="6"/>
  <c r="B19" i="6"/>
  <c r="C19" i="6"/>
  <c r="E19" i="6"/>
  <c r="F19" i="6"/>
  <c r="G19" i="6"/>
  <c r="H19" i="6"/>
  <c r="I19" i="6"/>
  <c r="J19" i="6"/>
  <c r="K19" i="6"/>
  <c r="L19" i="6"/>
  <c r="M19" i="6"/>
  <c r="N19" i="6"/>
  <c r="O19" i="6"/>
  <c r="S19" i="6"/>
  <c r="T19" i="6"/>
  <c r="U19" i="6"/>
  <c r="V19" i="6"/>
  <c r="W19" i="6"/>
  <c r="X19" i="6"/>
  <c r="Y19" i="6"/>
  <c r="Z19" i="6"/>
  <c r="AA19" i="6"/>
  <c r="AB19" i="6"/>
  <c r="AC19" i="6"/>
  <c r="A20" i="6"/>
  <c r="B20" i="6"/>
  <c r="C20" i="6"/>
  <c r="E20" i="6"/>
  <c r="F20" i="6"/>
  <c r="G20" i="6"/>
  <c r="H20" i="6"/>
  <c r="I20" i="6"/>
  <c r="J20" i="6"/>
  <c r="K20" i="6"/>
  <c r="L20" i="6"/>
  <c r="M20" i="6"/>
  <c r="N20" i="6"/>
  <c r="O20" i="6"/>
  <c r="S20" i="6"/>
  <c r="T20" i="6"/>
  <c r="U20" i="6"/>
  <c r="V20" i="6"/>
  <c r="W20" i="6"/>
  <c r="X20" i="6"/>
  <c r="Y20" i="6"/>
  <c r="Z20" i="6"/>
  <c r="AA20" i="6"/>
  <c r="AB20" i="6"/>
  <c r="AC20" i="6"/>
  <c r="A21" i="6"/>
  <c r="B21" i="6"/>
  <c r="C21" i="6"/>
  <c r="E21" i="6"/>
  <c r="F21" i="6"/>
  <c r="G21" i="6"/>
  <c r="H21" i="6"/>
  <c r="I21" i="6"/>
  <c r="J21" i="6"/>
  <c r="K21" i="6"/>
  <c r="L21" i="6"/>
  <c r="M21" i="6"/>
  <c r="N21" i="6"/>
  <c r="O21" i="6"/>
  <c r="S21" i="6"/>
  <c r="T21" i="6"/>
  <c r="U21" i="6"/>
  <c r="V21" i="6"/>
  <c r="W21" i="6"/>
  <c r="X21" i="6"/>
  <c r="Y21" i="6"/>
  <c r="Z21" i="6"/>
  <c r="AA21" i="6"/>
  <c r="AB21" i="6"/>
  <c r="AC21" i="6"/>
  <c r="A22" i="6"/>
  <c r="B22" i="6"/>
  <c r="C22" i="6"/>
  <c r="E22" i="6"/>
  <c r="F22" i="6"/>
  <c r="G22" i="6"/>
  <c r="H22" i="6"/>
  <c r="I22" i="6"/>
  <c r="J22" i="6"/>
  <c r="K22" i="6"/>
  <c r="L22" i="6"/>
  <c r="M22" i="6"/>
  <c r="N22" i="6"/>
  <c r="O22" i="6"/>
  <c r="S22" i="6"/>
  <c r="T22" i="6"/>
  <c r="U22" i="6"/>
  <c r="V22" i="6"/>
  <c r="W22" i="6"/>
  <c r="X22" i="6"/>
  <c r="Y22" i="6"/>
  <c r="Z22" i="6"/>
  <c r="AA22" i="6"/>
  <c r="AB22" i="6"/>
  <c r="AC22" i="6"/>
  <c r="A23" i="6"/>
  <c r="B23" i="6"/>
  <c r="C23" i="6"/>
  <c r="E23" i="6"/>
  <c r="F23" i="6"/>
  <c r="G23" i="6"/>
  <c r="H23" i="6"/>
  <c r="I23" i="6"/>
  <c r="J23" i="6"/>
  <c r="K23" i="6"/>
  <c r="L23" i="6"/>
  <c r="M23" i="6"/>
  <c r="N23" i="6"/>
  <c r="O23" i="6"/>
  <c r="S23" i="6"/>
  <c r="T23" i="6"/>
  <c r="U23" i="6"/>
  <c r="V23" i="6"/>
  <c r="W23" i="6"/>
  <c r="X23" i="6"/>
  <c r="Y23" i="6"/>
  <c r="Z23" i="6"/>
  <c r="AA23" i="6"/>
  <c r="AB23" i="6"/>
  <c r="AC23" i="6"/>
  <c r="A24" i="6"/>
  <c r="B24" i="6"/>
  <c r="C24" i="6"/>
  <c r="E24" i="6"/>
  <c r="F24" i="6"/>
  <c r="G24" i="6"/>
  <c r="H24" i="6"/>
  <c r="I24" i="6"/>
  <c r="J24" i="6"/>
  <c r="K24" i="6"/>
  <c r="L24" i="6"/>
  <c r="M24" i="6"/>
  <c r="N24" i="6"/>
  <c r="O24" i="6"/>
  <c r="S24" i="6"/>
  <c r="T24" i="6"/>
  <c r="U24" i="6"/>
  <c r="V24" i="6"/>
  <c r="W24" i="6"/>
  <c r="X24" i="6"/>
  <c r="Y24" i="6"/>
  <c r="Z24" i="6"/>
  <c r="AA24" i="6"/>
  <c r="AB24" i="6"/>
  <c r="AC24" i="6"/>
  <c r="A25" i="6"/>
  <c r="B25" i="6"/>
  <c r="C25" i="6"/>
  <c r="E25" i="6"/>
  <c r="F25" i="6"/>
  <c r="G25" i="6"/>
  <c r="H25" i="6"/>
  <c r="I25" i="6"/>
  <c r="J25" i="6"/>
  <c r="K25" i="6"/>
  <c r="L25" i="6"/>
  <c r="M25" i="6"/>
  <c r="N25" i="6"/>
  <c r="O25" i="6"/>
  <c r="S25" i="6"/>
  <c r="T25" i="6"/>
  <c r="U25" i="6"/>
  <c r="V25" i="6"/>
  <c r="W25" i="6"/>
  <c r="X25" i="6"/>
  <c r="Y25" i="6"/>
  <c r="Z25" i="6"/>
  <c r="AA25" i="6"/>
  <c r="AB25" i="6"/>
  <c r="AC25" i="6"/>
  <c r="A26" i="6"/>
  <c r="B26" i="6"/>
  <c r="C26" i="6"/>
  <c r="E26" i="6"/>
  <c r="F26" i="6"/>
  <c r="G26" i="6"/>
  <c r="H26" i="6"/>
  <c r="I26" i="6"/>
  <c r="J26" i="6"/>
  <c r="K26" i="6"/>
  <c r="L26" i="6"/>
  <c r="M26" i="6"/>
  <c r="N26" i="6"/>
  <c r="O26" i="6"/>
  <c r="S26" i="6"/>
  <c r="T26" i="6"/>
  <c r="U26" i="6"/>
  <c r="V26" i="6"/>
  <c r="W26" i="6"/>
  <c r="X26" i="6"/>
  <c r="Y26" i="6"/>
  <c r="Z26" i="6"/>
  <c r="AA26" i="6"/>
  <c r="AB26" i="6"/>
  <c r="AC26" i="6"/>
  <c r="A27" i="6"/>
  <c r="B27" i="6"/>
  <c r="C27" i="6"/>
  <c r="E27" i="6"/>
  <c r="F27" i="6"/>
  <c r="G27" i="6"/>
  <c r="H27" i="6"/>
  <c r="I27" i="6"/>
  <c r="J27" i="6"/>
  <c r="K27" i="6"/>
  <c r="L27" i="6"/>
  <c r="M27" i="6"/>
  <c r="N27" i="6"/>
  <c r="O27" i="6"/>
  <c r="S27" i="6"/>
  <c r="T27" i="6"/>
  <c r="U27" i="6"/>
  <c r="V27" i="6"/>
  <c r="W27" i="6"/>
  <c r="X27" i="6"/>
  <c r="Y27" i="6"/>
  <c r="Z27" i="6"/>
  <c r="AA27" i="6"/>
  <c r="AB27" i="6"/>
  <c r="AC27" i="6"/>
  <c r="A28" i="6"/>
  <c r="B28" i="6"/>
  <c r="C28" i="6"/>
  <c r="E28" i="6"/>
  <c r="F28" i="6"/>
  <c r="G28" i="6"/>
  <c r="H28" i="6"/>
  <c r="I28" i="6"/>
  <c r="J28" i="6"/>
  <c r="K28" i="6"/>
  <c r="L28" i="6"/>
  <c r="M28" i="6"/>
  <c r="N28" i="6"/>
  <c r="O28" i="6"/>
  <c r="S28" i="6"/>
  <c r="T28" i="6"/>
  <c r="U28" i="6"/>
  <c r="V28" i="6"/>
  <c r="W28" i="6"/>
  <c r="X28" i="6"/>
  <c r="Y28" i="6"/>
  <c r="Z28" i="6"/>
  <c r="AA28" i="6"/>
  <c r="AB28" i="6"/>
  <c r="AC28" i="6"/>
  <c r="A29" i="6"/>
  <c r="B29" i="6"/>
  <c r="C29" i="6"/>
  <c r="E29" i="6"/>
  <c r="F29" i="6"/>
  <c r="G29" i="6"/>
  <c r="H29" i="6"/>
  <c r="I29" i="6"/>
  <c r="J29" i="6"/>
  <c r="K29" i="6"/>
  <c r="L29" i="6"/>
  <c r="M29" i="6"/>
  <c r="N29" i="6"/>
  <c r="O29" i="6"/>
  <c r="S29" i="6"/>
  <c r="T29" i="6"/>
  <c r="U29" i="6"/>
  <c r="V29" i="6"/>
  <c r="W29" i="6"/>
  <c r="X29" i="6"/>
  <c r="Y29" i="6"/>
  <c r="Z29" i="6"/>
  <c r="AA29" i="6"/>
  <c r="AB29" i="6"/>
  <c r="AC29" i="6"/>
  <c r="A30" i="6"/>
  <c r="B30" i="6"/>
  <c r="C30" i="6"/>
  <c r="E30" i="6"/>
  <c r="F30" i="6"/>
  <c r="G30" i="6"/>
  <c r="H30" i="6"/>
  <c r="I30" i="6"/>
  <c r="J30" i="6"/>
  <c r="K30" i="6"/>
  <c r="L30" i="6"/>
  <c r="M30" i="6"/>
  <c r="N30" i="6"/>
  <c r="O30" i="6"/>
  <c r="S30" i="6"/>
  <c r="T30" i="6"/>
  <c r="U30" i="6"/>
  <c r="V30" i="6"/>
  <c r="W30" i="6"/>
  <c r="X30" i="6"/>
  <c r="Y30" i="6"/>
  <c r="Z30" i="6"/>
  <c r="AA30" i="6"/>
  <c r="AB30" i="6"/>
  <c r="AC30" i="6"/>
  <c r="A31" i="6"/>
  <c r="B31" i="6"/>
  <c r="C31" i="6"/>
  <c r="E31" i="6"/>
  <c r="F31" i="6"/>
  <c r="G31" i="6"/>
  <c r="H31" i="6"/>
  <c r="I31" i="6"/>
  <c r="J31" i="6"/>
  <c r="K31" i="6"/>
  <c r="L31" i="6"/>
  <c r="M31" i="6"/>
  <c r="N31" i="6"/>
  <c r="O31" i="6"/>
  <c r="S31" i="6"/>
  <c r="T31" i="6"/>
  <c r="U31" i="6"/>
  <c r="V31" i="6"/>
  <c r="W31" i="6"/>
  <c r="X31" i="6"/>
  <c r="Y31" i="6"/>
  <c r="Z31" i="6"/>
  <c r="AA31" i="6"/>
  <c r="AB31" i="6"/>
  <c r="AC31" i="6"/>
  <c r="A32" i="6"/>
  <c r="B32" i="6"/>
  <c r="C32" i="6"/>
  <c r="E32" i="6"/>
  <c r="F32" i="6"/>
  <c r="G32" i="6"/>
  <c r="H32" i="6"/>
  <c r="I32" i="6"/>
  <c r="J32" i="6"/>
  <c r="K32" i="6"/>
  <c r="L32" i="6"/>
  <c r="M32" i="6"/>
  <c r="N32" i="6"/>
  <c r="O32" i="6"/>
  <c r="S32" i="6"/>
  <c r="T32" i="6"/>
  <c r="U32" i="6"/>
  <c r="V32" i="6"/>
  <c r="W32" i="6"/>
  <c r="X32" i="6"/>
  <c r="Y32" i="6"/>
  <c r="Z32" i="6"/>
  <c r="AA32" i="6"/>
  <c r="AB32" i="6"/>
  <c r="AC32" i="6"/>
  <c r="A33" i="6"/>
  <c r="B33" i="6"/>
  <c r="C33" i="6"/>
  <c r="E33" i="6"/>
  <c r="F33" i="6"/>
  <c r="G33" i="6"/>
  <c r="H33" i="6"/>
  <c r="I33" i="6"/>
  <c r="J33" i="6"/>
  <c r="K33" i="6"/>
  <c r="L33" i="6"/>
  <c r="M33" i="6"/>
  <c r="N33" i="6"/>
  <c r="O33" i="6"/>
  <c r="S33" i="6"/>
  <c r="T33" i="6"/>
  <c r="U33" i="6"/>
  <c r="V33" i="6"/>
  <c r="W33" i="6"/>
  <c r="X33" i="6"/>
  <c r="Y33" i="6"/>
  <c r="Z33" i="6"/>
  <c r="AA33" i="6"/>
  <c r="AB33" i="6"/>
  <c r="AC33" i="6"/>
  <c r="A34" i="6"/>
  <c r="B34" i="6"/>
  <c r="C34" i="6"/>
  <c r="E34" i="6"/>
  <c r="F34" i="6"/>
  <c r="G34" i="6"/>
  <c r="H34" i="6"/>
  <c r="I34" i="6"/>
  <c r="J34" i="6"/>
  <c r="K34" i="6"/>
  <c r="L34" i="6"/>
  <c r="M34" i="6"/>
  <c r="N34" i="6"/>
  <c r="O34" i="6"/>
  <c r="S34" i="6"/>
  <c r="T34" i="6"/>
  <c r="U34" i="6"/>
  <c r="V34" i="6"/>
  <c r="W34" i="6"/>
  <c r="X34" i="6"/>
  <c r="Y34" i="6"/>
  <c r="Z34" i="6"/>
  <c r="AA34" i="6"/>
  <c r="AB34" i="6"/>
  <c r="AC34" i="6"/>
  <c r="A35" i="6"/>
  <c r="B35" i="6"/>
  <c r="C35" i="6"/>
  <c r="E35" i="6"/>
  <c r="F35" i="6"/>
  <c r="G35" i="6"/>
  <c r="H35" i="6"/>
  <c r="I35" i="6"/>
  <c r="J35" i="6"/>
  <c r="K35" i="6"/>
  <c r="L35" i="6"/>
  <c r="M35" i="6"/>
  <c r="N35" i="6"/>
  <c r="O35" i="6"/>
  <c r="S35" i="6"/>
  <c r="T35" i="6"/>
  <c r="U35" i="6"/>
  <c r="V35" i="6"/>
  <c r="W35" i="6"/>
  <c r="X35" i="6"/>
  <c r="Y35" i="6"/>
  <c r="Z35" i="6"/>
  <c r="AA35" i="6"/>
  <c r="AB35" i="6"/>
  <c r="AC35" i="6"/>
  <c r="A36" i="6"/>
  <c r="B36" i="6"/>
  <c r="C36" i="6"/>
  <c r="E36" i="6"/>
  <c r="F36" i="6"/>
  <c r="G36" i="6"/>
  <c r="H36" i="6"/>
  <c r="I36" i="6"/>
  <c r="J36" i="6"/>
  <c r="K36" i="6"/>
  <c r="L36" i="6"/>
  <c r="M36" i="6"/>
  <c r="N36" i="6"/>
  <c r="O36" i="6"/>
  <c r="S36" i="6"/>
  <c r="T36" i="6"/>
  <c r="U36" i="6"/>
  <c r="V36" i="6"/>
  <c r="W36" i="6"/>
  <c r="X36" i="6"/>
  <c r="Y36" i="6"/>
  <c r="Z36" i="6"/>
  <c r="AA36" i="6"/>
  <c r="AB36" i="6"/>
  <c r="AC36" i="6"/>
  <c r="A37" i="6"/>
  <c r="B37" i="6"/>
  <c r="C37" i="6"/>
  <c r="E37" i="6"/>
  <c r="F37" i="6"/>
  <c r="G37" i="6"/>
  <c r="H37" i="6"/>
  <c r="I37" i="6"/>
  <c r="J37" i="6"/>
  <c r="K37" i="6"/>
  <c r="L37" i="6"/>
  <c r="M37" i="6"/>
  <c r="N37" i="6"/>
  <c r="O37" i="6"/>
  <c r="S37" i="6"/>
  <c r="T37" i="6"/>
  <c r="U37" i="6"/>
  <c r="V37" i="6"/>
  <c r="W37" i="6"/>
  <c r="X37" i="6"/>
  <c r="Y37" i="6"/>
  <c r="Z37" i="6"/>
  <c r="AA37" i="6"/>
  <c r="AB37" i="6"/>
  <c r="AC37" i="6"/>
  <c r="A38" i="6"/>
  <c r="B38" i="6"/>
  <c r="C38" i="6"/>
  <c r="E38" i="6"/>
  <c r="F38" i="6"/>
  <c r="G38" i="6"/>
  <c r="H38" i="6"/>
  <c r="I38" i="6"/>
  <c r="J38" i="6"/>
  <c r="K38" i="6"/>
  <c r="L38" i="6"/>
  <c r="M38" i="6"/>
  <c r="N38" i="6"/>
  <c r="O38" i="6"/>
  <c r="S38" i="6"/>
  <c r="T38" i="6"/>
  <c r="U38" i="6"/>
  <c r="V38" i="6"/>
  <c r="W38" i="6"/>
  <c r="X38" i="6"/>
  <c r="Y38" i="6"/>
  <c r="Z38" i="6"/>
  <c r="AA38" i="6"/>
  <c r="AB38" i="6"/>
  <c r="AC38" i="6"/>
  <c r="A39" i="6"/>
  <c r="B39" i="6"/>
  <c r="C39" i="6"/>
  <c r="E39" i="6"/>
  <c r="F39" i="6"/>
  <c r="G39" i="6"/>
  <c r="H39" i="6"/>
  <c r="I39" i="6"/>
  <c r="J39" i="6"/>
  <c r="K39" i="6"/>
  <c r="L39" i="6"/>
  <c r="M39" i="6"/>
  <c r="N39" i="6"/>
  <c r="O39" i="6"/>
  <c r="S39" i="6"/>
  <c r="T39" i="6"/>
  <c r="U39" i="6"/>
  <c r="V39" i="6"/>
  <c r="W39" i="6"/>
  <c r="X39" i="6"/>
  <c r="Y39" i="6"/>
  <c r="Z39" i="6"/>
  <c r="AA39" i="6"/>
  <c r="AB39" i="6"/>
  <c r="AC39" i="6"/>
  <c r="A40" i="6"/>
  <c r="B40" i="6"/>
  <c r="C40" i="6"/>
  <c r="E40" i="6"/>
  <c r="F40" i="6"/>
  <c r="G40" i="6"/>
  <c r="H40" i="6"/>
  <c r="I40" i="6"/>
  <c r="J40" i="6"/>
  <c r="K40" i="6"/>
  <c r="L40" i="6"/>
  <c r="M40" i="6"/>
  <c r="N40" i="6"/>
  <c r="O40" i="6"/>
  <c r="S40" i="6"/>
  <c r="T40" i="6"/>
  <c r="U40" i="6"/>
  <c r="V40" i="6"/>
  <c r="W40" i="6"/>
  <c r="X40" i="6"/>
  <c r="Y40" i="6"/>
  <c r="Z40" i="6"/>
  <c r="AA40" i="6"/>
  <c r="AB40" i="6"/>
  <c r="AC40" i="6"/>
  <c r="A41" i="6"/>
  <c r="B41" i="6"/>
  <c r="C41" i="6"/>
  <c r="E41" i="6"/>
  <c r="F41" i="6"/>
  <c r="G41" i="6"/>
  <c r="H41" i="6"/>
  <c r="I41" i="6"/>
  <c r="J41" i="6"/>
  <c r="K41" i="6"/>
  <c r="L41" i="6"/>
  <c r="M41" i="6"/>
  <c r="N41" i="6"/>
  <c r="O41" i="6"/>
  <c r="S41" i="6"/>
  <c r="T41" i="6"/>
  <c r="U41" i="6"/>
  <c r="V41" i="6"/>
  <c r="W41" i="6"/>
  <c r="X41" i="6"/>
  <c r="Y41" i="6"/>
  <c r="Z41" i="6"/>
  <c r="AA41" i="6"/>
  <c r="AB41" i="6"/>
  <c r="AC41" i="6"/>
  <c r="A42" i="6"/>
  <c r="B42" i="6"/>
  <c r="C42" i="6"/>
  <c r="E42" i="6"/>
  <c r="F42" i="6"/>
  <c r="G42" i="6"/>
  <c r="H42" i="6"/>
  <c r="I42" i="6"/>
  <c r="J42" i="6"/>
  <c r="K42" i="6"/>
  <c r="L42" i="6"/>
  <c r="M42" i="6"/>
  <c r="N42" i="6"/>
  <c r="O42" i="6"/>
  <c r="S42" i="6"/>
  <c r="T42" i="6"/>
  <c r="U42" i="6"/>
  <c r="V42" i="6"/>
  <c r="W42" i="6"/>
  <c r="X42" i="6"/>
  <c r="Y42" i="6"/>
  <c r="Z42" i="6"/>
  <c r="AA42" i="6"/>
  <c r="AB42" i="6"/>
  <c r="AC42" i="6"/>
  <c r="A43" i="6"/>
  <c r="B43" i="6"/>
  <c r="C43" i="6"/>
  <c r="E43" i="6"/>
  <c r="F43" i="6"/>
  <c r="G43" i="6"/>
  <c r="H43" i="6"/>
  <c r="I43" i="6"/>
  <c r="J43" i="6"/>
  <c r="K43" i="6"/>
  <c r="L43" i="6"/>
  <c r="M43" i="6"/>
  <c r="N43" i="6"/>
  <c r="O43" i="6"/>
  <c r="S43" i="6"/>
  <c r="T43" i="6"/>
  <c r="U43" i="6"/>
  <c r="V43" i="6"/>
  <c r="W43" i="6"/>
  <c r="X43" i="6"/>
  <c r="Y43" i="6"/>
  <c r="Z43" i="6"/>
  <c r="AA43" i="6"/>
  <c r="AB43" i="6"/>
  <c r="AC43" i="6"/>
  <c r="A44" i="6"/>
  <c r="B44" i="6"/>
  <c r="C44" i="6"/>
  <c r="E44" i="6"/>
  <c r="F44" i="6"/>
  <c r="G44" i="6"/>
  <c r="H44" i="6"/>
  <c r="I44" i="6"/>
  <c r="J44" i="6"/>
  <c r="K44" i="6"/>
  <c r="L44" i="6"/>
  <c r="M44" i="6"/>
  <c r="N44" i="6"/>
  <c r="O44" i="6"/>
  <c r="S44" i="6"/>
  <c r="T44" i="6"/>
  <c r="U44" i="6"/>
  <c r="V44" i="6"/>
  <c r="W44" i="6"/>
  <c r="X44" i="6"/>
  <c r="Y44" i="6"/>
  <c r="Z44" i="6"/>
  <c r="AA44" i="6"/>
  <c r="AB44" i="6"/>
  <c r="AC44" i="6"/>
  <c r="A45" i="6"/>
  <c r="B45" i="6"/>
  <c r="C45" i="6"/>
  <c r="E45" i="6"/>
  <c r="F45" i="6"/>
  <c r="G45" i="6"/>
  <c r="H45" i="6"/>
  <c r="I45" i="6"/>
  <c r="J45" i="6"/>
  <c r="K45" i="6"/>
  <c r="L45" i="6"/>
  <c r="M45" i="6"/>
  <c r="N45" i="6"/>
  <c r="O45" i="6"/>
  <c r="S45" i="6"/>
  <c r="T45" i="6"/>
  <c r="U45" i="6"/>
  <c r="V45" i="6"/>
  <c r="W45" i="6"/>
  <c r="X45" i="6"/>
  <c r="Y45" i="6"/>
  <c r="Z45" i="6"/>
  <c r="AA45" i="6"/>
  <c r="AB45" i="6"/>
  <c r="AC45" i="6"/>
  <c r="A46" i="6"/>
  <c r="B46" i="6"/>
  <c r="C46" i="6"/>
  <c r="E46" i="6"/>
  <c r="F46" i="6"/>
  <c r="G46" i="6"/>
  <c r="H46" i="6"/>
  <c r="I46" i="6"/>
  <c r="J46" i="6"/>
  <c r="K46" i="6"/>
  <c r="L46" i="6"/>
  <c r="M46" i="6"/>
  <c r="N46" i="6"/>
  <c r="O46" i="6"/>
  <c r="S46" i="6"/>
  <c r="T46" i="6"/>
  <c r="U46" i="6"/>
  <c r="V46" i="6"/>
  <c r="W46" i="6"/>
  <c r="X46" i="6"/>
  <c r="Y46" i="6"/>
  <c r="Z46" i="6"/>
  <c r="AA46" i="6"/>
  <c r="AB46" i="6"/>
  <c r="AC46" i="6"/>
  <c r="A47" i="6"/>
  <c r="B47" i="6"/>
  <c r="C47" i="6"/>
  <c r="E47" i="6"/>
  <c r="F47" i="6"/>
  <c r="G47" i="6"/>
  <c r="H47" i="6"/>
  <c r="I47" i="6"/>
  <c r="J47" i="6"/>
  <c r="K47" i="6"/>
  <c r="L47" i="6"/>
  <c r="M47" i="6"/>
  <c r="N47" i="6"/>
  <c r="O47" i="6"/>
  <c r="S47" i="6"/>
  <c r="T47" i="6"/>
  <c r="U47" i="6"/>
  <c r="V47" i="6"/>
  <c r="W47" i="6"/>
  <c r="X47" i="6"/>
  <c r="Y47" i="6"/>
  <c r="Z47" i="6"/>
  <c r="AA47" i="6"/>
  <c r="AB47" i="6"/>
  <c r="AC47" i="6"/>
  <c r="A48" i="6"/>
  <c r="B48" i="6"/>
  <c r="C48" i="6"/>
  <c r="E48" i="6"/>
  <c r="F48" i="6"/>
  <c r="G48" i="6"/>
  <c r="H48" i="6"/>
  <c r="I48" i="6"/>
  <c r="J48" i="6"/>
  <c r="K48" i="6"/>
  <c r="L48" i="6"/>
  <c r="M48" i="6"/>
  <c r="N48" i="6"/>
  <c r="O48" i="6"/>
  <c r="S48" i="6"/>
  <c r="T48" i="6"/>
  <c r="U48" i="6"/>
  <c r="V48" i="6"/>
  <c r="W48" i="6"/>
  <c r="X48" i="6"/>
  <c r="Y48" i="6"/>
  <c r="Z48" i="6"/>
  <c r="AA48" i="6"/>
  <c r="AB48" i="6"/>
  <c r="AC48" i="6"/>
  <c r="A49" i="6"/>
  <c r="B49" i="6"/>
  <c r="C49" i="6"/>
  <c r="E49" i="6"/>
  <c r="F49" i="6"/>
  <c r="G49" i="6"/>
  <c r="H49" i="6"/>
  <c r="I49" i="6"/>
  <c r="J49" i="6"/>
  <c r="K49" i="6"/>
  <c r="L49" i="6"/>
  <c r="M49" i="6"/>
  <c r="N49" i="6"/>
  <c r="O49" i="6"/>
  <c r="S49" i="6"/>
  <c r="T49" i="6"/>
  <c r="U49" i="6"/>
  <c r="V49" i="6"/>
  <c r="W49" i="6"/>
  <c r="X49" i="6"/>
  <c r="Y49" i="6"/>
  <c r="Z49" i="6"/>
  <c r="AA49" i="6"/>
  <c r="AB49" i="6"/>
  <c r="AC49" i="6"/>
  <c r="A50" i="6"/>
  <c r="B50" i="6"/>
  <c r="C50" i="6"/>
  <c r="E50" i="6"/>
  <c r="F50" i="6"/>
  <c r="G50" i="6"/>
  <c r="H50" i="6"/>
  <c r="I50" i="6"/>
  <c r="J50" i="6"/>
  <c r="K50" i="6"/>
  <c r="L50" i="6"/>
  <c r="M50" i="6"/>
  <c r="N50" i="6"/>
  <c r="O50" i="6"/>
  <c r="S50" i="6"/>
  <c r="T50" i="6"/>
  <c r="U50" i="6"/>
  <c r="V50" i="6"/>
  <c r="W50" i="6"/>
  <c r="X50" i="6"/>
  <c r="Y50" i="6"/>
  <c r="Z50" i="6"/>
  <c r="AA50" i="6"/>
  <c r="AB50" i="6"/>
  <c r="AC50" i="6"/>
  <c r="A51" i="6"/>
  <c r="B51" i="6"/>
  <c r="C51" i="6"/>
  <c r="E51" i="6"/>
  <c r="F51" i="6"/>
  <c r="G51" i="6"/>
  <c r="H51" i="6"/>
  <c r="I51" i="6"/>
  <c r="J51" i="6"/>
  <c r="K51" i="6"/>
  <c r="L51" i="6"/>
  <c r="M51" i="6"/>
  <c r="N51" i="6"/>
  <c r="O51" i="6"/>
  <c r="S51" i="6"/>
  <c r="T51" i="6"/>
  <c r="U51" i="6"/>
  <c r="V51" i="6"/>
  <c r="W51" i="6"/>
  <c r="X51" i="6"/>
  <c r="Y51" i="6"/>
  <c r="Z51" i="6"/>
  <c r="AA51" i="6"/>
  <c r="AB51" i="6"/>
  <c r="AC51" i="6"/>
  <c r="A52" i="6"/>
  <c r="B52" i="6"/>
  <c r="C52" i="6"/>
  <c r="E52" i="6"/>
  <c r="F52" i="6"/>
  <c r="G52" i="6"/>
  <c r="H52" i="6"/>
  <c r="I52" i="6"/>
  <c r="J52" i="6"/>
  <c r="K52" i="6"/>
  <c r="L52" i="6"/>
  <c r="M52" i="6"/>
  <c r="N52" i="6"/>
  <c r="O52" i="6"/>
  <c r="S52" i="6"/>
  <c r="T52" i="6"/>
  <c r="U52" i="6"/>
  <c r="V52" i="6"/>
  <c r="W52" i="6"/>
  <c r="X52" i="6"/>
  <c r="Y52" i="6"/>
  <c r="Z52" i="6"/>
  <c r="AA52" i="6"/>
  <c r="AB52" i="6"/>
  <c r="AC52" i="6"/>
  <c r="A53" i="6"/>
  <c r="B53" i="6"/>
  <c r="C53" i="6"/>
  <c r="E53" i="6"/>
  <c r="F53" i="6"/>
  <c r="G53" i="6"/>
  <c r="H53" i="6"/>
  <c r="I53" i="6"/>
  <c r="J53" i="6"/>
  <c r="K53" i="6"/>
  <c r="L53" i="6"/>
  <c r="M53" i="6"/>
  <c r="N53" i="6"/>
  <c r="O53" i="6"/>
  <c r="S53" i="6"/>
  <c r="T53" i="6"/>
  <c r="U53" i="6"/>
  <c r="V53" i="6"/>
  <c r="W53" i="6"/>
  <c r="X53" i="6"/>
  <c r="Y53" i="6"/>
  <c r="Z53" i="6"/>
  <c r="AA53" i="6"/>
  <c r="AB53" i="6"/>
  <c r="AC53" i="6"/>
  <c r="A54" i="6"/>
  <c r="B54" i="6"/>
  <c r="C54" i="6"/>
  <c r="E54" i="6"/>
  <c r="F54" i="6"/>
  <c r="G54" i="6"/>
  <c r="H54" i="6"/>
  <c r="I54" i="6"/>
  <c r="J54" i="6"/>
  <c r="K54" i="6"/>
  <c r="L54" i="6"/>
  <c r="M54" i="6"/>
  <c r="N54" i="6"/>
  <c r="O54" i="6"/>
  <c r="S54" i="6"/>
  <c r="T54" i="6"/>
  <c r="U54" i="6"/>
  <c r="V54" i="6"/>
  <c r="W54" i="6"/>
  <c r="X54" i="6"/>
  <c r="Y54" i="6"/>
  <c r="Z54" i="6"/>
  <c r="AA54" i="6"/>
  <c r="AB54" i="6"/>
  <c r="AC54" i="6"/>
  <c r="A55" i="6"/>
  <c r="B55" i="6"/>
  <c r="C55" i="6"/>
  <c r="E55" i="6"/>
  <c r="F55" i="6"/>
  <c r="G55" i="6"/>
  <c r="H55" i="6"/>
  <c r="I55" i="6"/>
  <c r="J55" i="6"/>
  <c r="K55" i="6"/>
  <c r="L55" i="6"/>
  <c r="M55" i="6"/>
  <c r="N55" i="6"/>
  <c r="O55" i="6"/>
  <c r="S55" i="6"/>
  <c r="T55" i="6"/>
  <c r="U55" i="6"/>
  <c r="V55" i="6"/>
  <c r="W55" i="6"/>
  <c r="X55" i="6"/>
  <c r="Y55" i="6"/>
  <c r="Z55" i="6"/>
  <c r="AA55" i="6"/>
  <c r="AB55" i="6"/>
  <c r="AC55" i="6"/>
  <c r="A56" i="6"/>
  <c r="B56" i="6"/>
  <c r="C56" i="6"/>
  <c r="E56" i="6"/>
  <c r="F56" i="6"/>
  <c r="G56" i="6"/>
  <c r="H56" i="6"/>
  <c r="I56" i="6"/>
  <c r="J56" i="6"/>
  <c r="K56" i="6"/>
  <c r="L56" i="6"/>
  <c r="M56" i="6"/>
  <c r="N56" i="6"/>
  <c r="O56" i="6"/>
  <c r="S56" i="6"/>
  <c r="T56" i="6"/>
  <c r="U56" i="6"/>
  <c r="V56" i="6"/>
  <c r="W56" i="6"/>
  <c r="X56" i="6"/>
  <c r="Y56" i="6"/>
  <c r="Z56" i="6"/>
  <c r="AA56" i="6"/>
  <c r="AB56" i="6"/>
  <c r="AC56" i="6"/>
  <c r="A57" i="6"/>
  <c r="B57" i="6"/>
  <c r="C57" i="6"/>
  <c r="E57" i="6"/>
  <c r="F57" i="6"/>
  <c r="G57" i="6"/>
  <c r="H57" i="6"/>
  <c r="I57" i="6"/>
  <c r="J57" i="6"/>
  <c r="K57" i="6"/>
  <c r="L57" i="6"/>
  <c r="M57" i="6"/>
  <c r="N57" i="6"/>
  <c r="O57" i="6"/>
  <c r="S57" i="6"/>
  <c r="T57" i="6"/>
  <c r="U57" i="6"/>
  <c r="V57" i="6"/>
  <c r="W57" i="6"/>
  <c r="X57" i="6"/>
  <c r="Y57" i="6"/>
  <c r="Z57" i="6"/>
  <c r="AA57" i="6"/>
  <c r="AB57" i="6"/>
  <c r="AC57" i="6"/>
  <c r="A58" i="6"/>
  <c r="B58" i="6"/>
  <c r="C58" i="6"/>
  <c r="E58" i="6"/>
  <c r="F58" i="6"/>
  <c r="G58" i="6"/>
  <c r="H58" i="6"/>
  <c r="I58" i="6"/>
  <c r="J58" i="6"/>
  <c r="K58" i="6"/>
  <c r="L58" i="6"/>
  <c r="M58" i="6"/>
  <c r="N58" i="6"/>
  <c r="O58" i="6"/>
  <c r="S58" i="6"/>
  <c r="T58" i="6"/>
  <c r="U58" i="6"/>
  <c r="V58" i="6"/>
  <c r="W58" i="6"/>
  <c r="X58" i="6"/>
  <c r="Y58" i="6"/>
  <c r="Z58" i="6"/>
  <c r="AA58" i="6"/>
  <c r="AB58" i="6"/>
  <c r="AC58" i="6"/>
  <c r="A59" i="6"/>
  <c r="B59" i="6"/>
  <c r="C59" i="6"/>
  <c r="E59" i="6"/>
  <c r="F59" i="6"/>
  <c r="G59" i="6"/>
  <c r="H59" i="6"/>
  <c r="I59" i="6"/>
  <c r="J59" i="6"/>
  <c r="K59" i="6"/>
  <c r="L59" i="6"/>
  <c r="M59" i="6"/>
  <c r="N59" i="6"/>
  <c r="O59" i="6"/>
  <c r="S59" i="6"/>
  <c r="T59" i="6"/>
  <c r="U59" i="6"/>
  <c r="V59" i="6"/>
  <c r="W59" i="6"/>
  <c r="X59" i="6"/>
  <c r="Y59" i="6"/>
  <c r="Z59" i="6"/>
  <c r="AA59" i="6"/>
  <c r="AB59" i="6"/>
  <c r="AC59" i="6"/>
  <c r="A60" i="6"/>
  <c r="B60" i="6"/>
  <c r="C60" i="6"/>
  <c r="E60" i="6"/>
  <c r="F60" i="6"/>
  <c r="G60" i="6"/>
  <c r="H60" i="6"/>
  <c r="I60" i="6"/>
  <c r="J60" i="6"/>
  <c r="K60" i="6"/>
  <c r="L60" i="6"/>
  <c r="M60" i="6"/>
  <c r="N60" i="6"/>
  <c r="O60" i="6"/>
  <c r="S60" i="6"/>
  <c r="T60" i="6"/>
  <c r="U60" i="6"/>
  <c r="V60" i="6"/>
  <c r="W60" i="6"/>
  <c r="X60" i="6"/>
  <c r="Y60" i="6"/>
  <c r="Z60" i="6"/>
  <c r="AA60" i="6"/>
  <c r="AB60" i="6"/>
  <c r="AC60" i="6"/>
  <c r="A61" i="6"/>
  <c r="B61" i="6"/>
  <c r="C61" i="6"/>
  <c r="E61" i="6"/>
  <c r="F61" i="6"/>
  <c r="G61" i="6"/>
  <c r="H61" i="6"/>
  <c r="I61" i="6"/>
  <c r="J61" i="6"/>
  <c r="K61" i="6"/>
  <c r="L61" i="6"/>
  <c r="M61" i="6"/>
  <c r="N61" i="6"/>
  <c r="O61" i="6"/>
  <c r="S61" i="6"/>
  <c r="T61" i="6"/>
  <c r="U61" i="6"/>
  <c r="V61" i="6"/>
  <c r="W61" i="6"/>
  <c r="X61" i="6"/>
  <c r="Y61" i="6"/>
  <c r="Z61" i="6"/>
  <c r="AA61" i="6"/>
  <c r="AB61" i="6"/>
  <c r="AC61" i="6"/>
  <c r="A62" i="6"/>
  <c r="B62" i="6"/>
  <c r="C62" i="6"/>
  <c r="E62" i="6"/>
  <c r="F62" i="6"/>
  <c r="G62" i="6"/>
  <c r="H62" i="6"/>
  <c r="I62" i="6"/>
  <c r="J62" i="6"/>
  <c r="K62" i="6"/>
  <c r="L62" i="6"/>
  <c r="M62" i="6"/>
  <c r="N62" i="6"/>
  <c r="O62" i="6"/>
  <c r="S62" i="6"/>
  <c r="T62" i="6"/>
  <c r="U62" i="6"/>
  <c r="V62" i="6"/>
  <c r="W62" i="6"/>
  <c r="X62" i="6"/>
  <c r="Y62" i="6"/>
  <c r="Z62" i="6"/>
  <c r="AA62" i="6"/>
  <c r="AB62" i="6"/>
  <c r="AC62" i="6"/>
  <c r="A63" i="6"/>
  <c r="B63" i="6"/>
  <c r="C63" i="6"/>
  <c r="E63" i="6"/>
  <c r="F63" i="6"/>
  <c r="G63" i="6"/>
  <c r="H63" i="6"/>
  <c r="I63" i="6"/>
  <c r="J63" i="6"/>
  <c r="K63" i="6"/>
  <c r="L63" i="6"/>
  <c r="M63" i="6"/>
  <c r="N63" i="6"/>
  <c r="O63" i="6"/>
  <c r="S63" i="6"/>
  <c r="T63" i="6"/>
  <c r="U63" i="6"/>
  <c r="V63" i="6"/>
  <c r="W63" i="6"/>
  <c r="X63" i="6"/>
  <c r="Y63" i="6"/>
  <c r="Z63" i="6"/>
  <c r="AA63" i="6"/>
  <c r="AB63" i="6"/>
  <c r="AC63" i="6"/>
  <c r="A64" i="6"/>
  <c r="B64" i="6"/>
  <c r="C64" i="6"/>
  <c r="E64" i="6"/>
  <c r="F64" i="6"/>
  <c r="G64" i="6"/>
  <c r="H64" i="6"/>
  <c r="I64" i="6"/>
  <c r="J64" i="6"/>
  <c r="K64" i="6"/>
  <c r="L64" i="6"/>
  <c r="M64" i="6"/>
  <c r="N64" i="6"/>
  <c r="O64" i="6"/>
  <c r="S64" i="6"/>
  <c r="T64" i="6"/>
  <c r="U64" i="6"/>
  <c r="V64" i="6"/>
  <c r="W64" i="6"/>
  <c r="X64" i="6"/>
  <c r="Y64" i="6"/>
  <c r="Z64" i="6"/>
  <c r="AA64" i="6"/>
  <c r="AB64" i="6"/>
  <c r="AC64" i="6"/>
  <c r="A65" i="6"/>
  <c r="B65" i="6"/>
  <c r="C65" i="6"/>
  <c r="E65" i="6"/>
  <c r="F65" i="6"/>
  <c r="G65" i="6"/>
  <c r="H65" i="6"/>
  <c r="I65" i="6"/>
  <c r="J65" i="6"/>
  <c r="K65" i="6"/>
  <c r="L65" i="6"/>
  <c r="M65" i="6"/>
  <c r="N65" i="6"/>
  <c r="O65" i="6"/>
  <c r="S65" i="6"/>
  <c r="T65" i="6"/>
  <c r="U65" i="6"/>
  <c r="V65" i="6"/>
  <c r="W65" i="6"/>
  <c r="X65" i="6"/>
  <c r="Y65" i="6"/>
  <c r="Z65" i="6"/>
  <c r="AA65" i="6"/>
  <c r="AB65" i="6"/>
  <c r="AC65" i="6"/>
  <c r="A66" i="6"/>
  <c r="B66" i="6"/>
  <c r="C66" i="6"/>
  <c r="E66" i="6"/>
  <c r="F66" i="6"/>
  <c r="G66" i="6"/>
  <c r="H66" i="6"/>
  <c r="I66" i="6"/>
  <c r="J66" i="6"/>
  <c r="K66" i="6"/>
  <c r="L66" i="6"/>
  <c r="M66" i="6"/>
  <c r="N66" i="6"/>
  <c r="O66" i="6"/>
  <c r="S66" i="6"/>
  <c r="T66" i="6"/>
  <c r="U66" i="6"/>
  <c r="V66" i="6"/>
  <c r="W66" i="6"/>
  <c r="X66" i="6"/>
  <c r="Y66" i="6"/>
  <c r="Z66" i="6"/>
  <c r="AA66" i="6"/>
  <c r="AB66" i="6"/>
  <c r="AC66" i="6"/>
  <c r="A67" i="6"/>
  <c r="B67" i="6"/>
  <c r="C67" i="6"/>
  <c r="E67" i="6"/>
  <c r="F67" i="6"/>
  <c r="G67" i="6"/>
  <c r="H67" i="6"/>
  <c r="I67" i="6"/>
  <c r="J67" i="6"/>
  <c r="K67" i="6"/>
  <c r="L67" i="6"/>
  <c r="M67" i="6"/>
  <c r="N67" i="6"/>
  <c r="O67" i="6"/>
  <c r="S67" i="6"/>
  <c r="T67" i="6"/>
  <c r="U67" i="6"/>
  <c r="V67" i="6"/>
  <c r="W67" i="6"/>
  <c r="X67" i="6"/>
  <c r="Y67" i="6"/>
  <c r="Z67" i="6"/>
  <c r="AA67" i="6"/>
  <c r="AB67" i="6"/>
  <c r="AC67" i="6"/>
  <c r="A68" i="6"/>
  <c r="B68" i="6"/>
  <c r="C68" i="6"/>
  <c r="E68" i="6"/>
  <c r="F68" i="6"/>
  <c r="G68" i="6"/>
  <c r="H68" i="6"/>
  <c r="I68" i="6"/>
  <c r="J68" i="6"/>
  <c r="K68" i="6"/>
  <c r="L68" i="6"/>
  <c r="M68" i="6"/>
  <c r="N68" i="6"/>
  <c r="O68" i="6"/>
  <c r="S68" i="6"/>
  <c r="T68" i="6"/>
  <c r="U68" i="6"/>
  <c r="V68" i="6"/>
  <c r="W68" i="6"/>
  <c r="X68" i="6"/>
  <c r="Y68" i="6"/>
  <c r="Z68" i="6"/>
  <c r="AA68" i="6"/>
  <c r="AB68" i="6"/>
  <c r="AC68" i="6"/>
  <c r="A69" i="6"/>
  <c r="B69" i="6"/>
  <c r="C69" i="6"/>
  <c r="E69" i="6"/>
  <c r="F69" i="6"/>
  <c r="G69" i="6"/>
  <c r="H69" i="6"/>
  <c r="I69" i="6"/>
  <c r="J69" i="6"/>
  <c r="K69" i="6"/>
  <c r="L69" i="6"/>
  <c r="M69" i="6"/>
  <c r="N69" i="6"/>
  <c r="O69" i="6"/>
  <c r="S69" i="6"/>
  <c r="T69" i="6"/>
  <c r="U69" i="6"/>
  <c r="V69" i="6"/>
  <c r="W69" i="6"/>
  <c r="X69" i="6"/>
  <c r="Y69" i="6"/>
  <c r="Z69" i="6"/>
  <c r="AA69" i="6"/>
  <c r="AB69" i="6"/>
  <c r="AC69" i="6"/>
  <c r="A70" i="6"/>
  <c r="B70" i="6"/>
  <c r="C70" i="6"/>
  <c r="E70" i="6"/>
  <c r="F70" i="6"/>
  <c r="G70" i="6"/>
  <c r="H70" i="6"/>
  <c r="I70" i="6"/>
  <c r="J70" i="6"/>
  <c r="K70" i="6"/>
  <c r="L70" i="6"/>
  <c r="M70" i="6"/>
  <c r="N70" i="6"/>
  <c r="O70" i="6"/>
  <c r="S70" i="6"/>
  <c r="T70" i="6"/>
  <c r="U70" i="6"/>
  <c r="V70" i="6"/>
  <c r="W70" i="6"/>
  <c r="X70" i="6"/>
  <c r="Y70" i="6"/>
  <c r="Z70" i="6"/>
  <c r="AA70" i="6"/>
  <c r="AB70" i="6"/>
  <c r="AC70" i="6"/>
  <c r="A71" i="6"/>
  <c r="B71" i="6"/>
  <c r="C71" i="6"/>
  <c r="E71" i="6"/>
  <c r="F71" i="6"/>
  <c r="G71" i="6"/>
  <c r="H71" i="6"/>
  <c r="I71" i="6"/>
  <c r="J71" i="6"/>
  <c r="K71" i="6"/>
  <c r="L71" i="6"/>
  <c r="M71" i="6"/>
  <c r="N71" i="6"/>
  <c r="O71" i="6"/>
  <c r="S71" i="6"/>
  <c r="T71" i="6"/>
  <c r="U71" i="6"/>
  <c r="V71" i="6"/>
  <c r="W71" i="6"/>
  <c r="X71" i="6"/>
  <c r="Y71" i="6"/>
  <c r="Z71" i="6"/>
  <c r="AA71" i="6"/>
  <c r="AB71" i="6"/>
  <c r="AC71" i="6"/>
  <c r="A72" i="6"/>
  <c r="B72" i="6"/>
  <c r="C72" i="6"/>
  <c r="E72" i="6"/>
  <c r="F72" i="6"/>
  <c r="G72" i="6"/>
  <c r="H72" i="6"/>
  <c r="I72" i="6"/>
  <c r="J72" i="6"/>
  <c r="K72" i="6"/>
  <c r="L72" i="6"/>
  <c r="M72" i="6"/>
  <c r="N72" i="6"/>
  <c r="O72" i="6"/>
  <c r="S72" i="6"/>
  <c r="T72" i="6"/>
  <c r="U72" i="6"/>
  <c r="V72" i="6"/>
  <c r="W72" i="6"/>
  <c r="X72" i="6"/>
  <c r="Y72" i="6"/>
  <c r="Z72" i="6"/>
  <c r="AA72" i="6"/>
  <c r="AB72" i="6"/>
  <c r="AC72" i="6"/>
  <c r="A73" i="6"/>
  <c r="B73" i="6"/>
  <c r="C73" i="6"/>
  <c r="E73" i="6"/>
  <c r="F73" i="6"/>
  <c r="G73" i="6"/>
  <c r="H73" i="6"/>
  <c r="I73" i="6"/>
  <c r="J73" i="6"/>
  <c r="K73" i="6"/>
  <c r="L73" i="6"/>
  <c r="M73" i="6"/>
  <c r="N73" i="6"/>
  <c r="O73" i="6"/>
  <c r="S73" i="6"/>
  <c r="T73" i="6"/>
  <c r="U73" i="6"/>
  <c r="V73" i="6"/>
  <c r="W73" i="6"/>
  <c r="X73" i="6"/>
  <c r="Y73" i="6"/>
  <c r="Z73" i="6"/>
  <c r="AA73" i="6"/>
  <c r="AB73" i="6"/>
  <c r="AC73" i="6"/>
  <c r="A74" i="6"/>
  <c r="B74" i="6"/>
  <c r="C74" i="6"/>
  <c r="E74" i="6"/>
  <c r="F74" i="6"/>
  <c r="G74" i="6"/>
  <c r="H74" i="6"/>
  <c r="I74" i="6"/>
  <c r="J74" i="6"/>
  <c r="K74" i="6"/>
  <c r="L74" i="6"/>
  <c r="M74" i="6"/>
  <c r="N74" i="6"/>
  <c r="O74" i="6"/>
  <c r="S74" i="6"/>
  <c r="T74" i="6"/>
  <c r="U74" i="6"/>
  <c r="V74" i="6"/>
  <c r="W74" i="6"/>
  <c r="X74" i="6"/>
  <c r="Y74" i="6"/>
  <c r="Z74" i="6"/>
  <c r="AA74" i="6"/>
  <c r="AB74" i="6"/>
  <c r="AC74" i="6"/>
  <c r="A75" i="6"/>
  <c r="B75" i="6"/>
  <c r="C75" i="6"/>
  <c r="E75" i="6"/>
  <c r="F75" i="6"/>
  <c r="G75" i="6"/>
  <c r="H75" i="6"/>
  <c r="I75" i="6"/>
  <c r="J75" i="6"/>
  <c r="K75" i="6"/>
  <c r="L75" i="6"/>
  <c r="M75" i="6"/>
  <c r="N75" i="6"/>
  <c r="O75" i="6"/>
  <c r="S75" i="6"/>
  <c r="T75" i="6"/>
  <c r="U75" i="6"/>
  <c r="V75" i="6"/>
  <c r="W75" i="6"/>
  <c r="X75" i="6"/>
  <c r="Y75" i="6"/>
  <c r="Z75" i="6"/>
  <c r="AA75" i="6"/>
  <c r="AB75" i="6"/>
  <c r="AC75" i="6"/>
  <c r="A76" i="6"/>
  <c r="B76" i="6"/>
  <c r="C76" i="6"/>
  <c r="E76" i="6"/>
  <c r="F76" i="6"/>
  <c r="G76" i="6"/>
  <c r="H76" i="6"/>
  <c r="I76" i="6"/>
  <c r="J76" i="6"/>
  <c r="K76" i="6"/>
  <c r="L76" i="6"/>
  <c r="M76" i="6"/>
  <c r="N76" i="6"/>
  <c r="O76" i="6"/>
  <c r="S76" i="6"/>
  <c r="T76" i="6"/>
  <c r="U76" i="6"/>
  <c r="V76" i="6"/>
  <c r="W76" i="6"/>
  <c r="X76" i="6"/>
  <c r="Y76" i="6"/>
  <c r="Z76" i="6"/>
  <c r="AA76" i="6"/>
  <c r="AB76" i="6"/>
  <c r="AC76" i="6"/>
  <c r="A77" i="6"/>
  <c r="B77" i="6"/>
  <c r="C77" i="6"/>
  <c r="E77" i="6"/>
  <c r="F77" i="6"/>
  <c r="G77" i="6"/>
  <c r="H77" i="6"/>
  <c r="I77" i="6"/>
  <c r="J77" i="6"/>
  <c r="K77" i="6"/>
  <c r="L77" i="6"/>
  <c r="M77" i="6"/>
  <c r="N77" i="6"/>
  <c r="O77" i="6"/>
  <c r="S77" i="6"/>
  <c r="T77" i="6"/>
  <c r="U77" i="6"/>
  <c r="V77" i="6"/>
  <c r="W77" i="6"/>
  <c r="X77" i="6"/>
  <c r="Y77" i="6"/>
  <c r="Z77" i="6"/>
  <c r="AA77" i="6"/>
  <c r="AB77" i="6"/>
  <c r="AC77" i="6"/>
  <c r="A78" i="6"/>
  <c r="B78" i="6"/>
  <c r="C78" i="6"/>
  <c r="E78" i="6"/>
  <c r="F78" i="6"/>
  <c r="G78" i="6"/>
  <c r="H78" i="6"/>
  <c r="I78" i="6"/>
  <c r="J78" i="6"/>
  <c r="K78" i="6"/>
  <c r="L78" i="6"/>
  <c r="M78" i="6"/>
  <c r="N78" i="6"/>
  <c r="O78" i="6"/>
  <c r="S78" i="6"/>
  <c r="T78" i="6"/>
  <c r="U78" i="6"/>
  <c r="V78" i="6"/>
  <c r="W78" i="6"/>
  <c r="X78" i="6"/>
  <c r="Y78" i="6"/>
  <c r="Z78" i="6"/>
  <c r="AA78" i="6"/>
  <c r="AB78" i="6"/>
  <c r="AC78" i="6"/>
  <c r="A79" i="6"/>
  <c r="B79" i="6"/>
  <c r="C79" i="6"/>
  <c r="E79" i="6"/>
  <c r="F79" i="6"/>
  <c r="G79" i="6"/>
  <c r="H79" i="6"/>
  <c r="I79" i="6"/>
  <c r="J79" i="6"/>
  <c r="K79" i="6"/>
  <c r="L79" i="6"/>
  <c r="M79" i="6"/>
  <c r="N79" i="6"/>
  <c r="O79" i="6"/>
  <c r="S79" i="6"/>
  <c r="T79" i="6"/>
  <c r="U79" i="6"/>
  <c r="V79" i="6"/>
  <c r="W79" i="6"/>
  <c r="X79" i="6"/>
  <c r="Y79" i="6"/>
  <c r="Z79" i="6"/>
  <c r="AA79" i="6"/>
  <c r="AB79" i="6"/>
  <c r="AC79" i="6"/>
  <c r="A80" i="6"/>
  <c r="B80" i="6"/>
  <c r="C80" i="6"/>
  <c r="E80" i="6"/>
  <c r="F80" i="6"/>
  <c r="G80" i="6"/>
  <c r="H80" i="6"/>
  <c r="I80" i="6"/>
  <c r="J80" i="6"/>
  <c r="K80" i="6"/>
  <c r="L80" i="6"/>
  <c r="M80" i="6"/>
  <c r="N80" i="6"/>
  <c r="O80" i="6"/>
  <c r="S80" i="6"/>
  <c r="T80" i="6"/>
  <c r="U80" i="6"/>
  <c r="V80" i="6"/>
  <c r="W80" i="6"/>
  <c r="X80" i="6"/>
  <c r="Y80" i="6"/>
  <c r="Z80" i="6"/>
  <c r="AA80" i="6"/>
  <c r="AB80" i="6"/>
  <c r="AC80" i="6"/>
  <c r="A81" i="6"/>
  <c r="B81" i="6"/>
  <c r="C81" i="6"/>
  <c r="E81" i="6"/>
  <c r="F81" i="6"/>
  <c r="G81" i="6"/>
  <c r="H81" i="6"/>
  <c r="I81" i="6"/>
  <c r="J81" i="6"/>
  <c r="K81" i="6"/>
  <c r="L81" i="6"/>
  <c r="M81" i="6"/>
  <c r="N81" i="6"/>
  <c r="O81" i="6"/>
  <c r="S81" i="6"/>
  <c r="T81" i="6"/>
  <c r="U81" i="6"/>
  <c r="V81" i="6"/>
  <c r="W81" i="6"/>
  <c r="X81" i="6"/>
  <c r="Y81" i="6"/>
  <c r="Z81" i="6"/>
  <c r="AA81" i="6"/>
  <c r="AB81" i="6"/>
  <c r="AC81" i="6"/>
  <c r="A82" i="6"/>
  <c r="B82" i="6"/>
  <c r="C82" i="6"/>
  <c r="E82" i="6"/>
  <c r="F82" i="6"/>
  <c r="G82" i="6"/>
  <c r="H82" i="6"/>
  <c r="I82" i="6"/>
  <c r="J82" i="6"/>
  <c r="K82" i="6"/>
  <c r="L82" i="6"/>
  <c r="M82" i="6"/>
  <c r="N82" i="6"/>
  <c r="O82" i="6"/>
  <c r="S82" i="6"/>
  <c r="T82" i="6"/>
  <c r="U82" i="6"/>
  <c r="V82" i="6"/>
  <c r="W82" i="6"/>
  <c r="X82" i="6"/>
  <c r="Y82" i="6"/>
  <c r="Z82" i="6"/>
  <c r="AA82" i="6"/>
  <c r="AB82" i="6"/>
  <c r="AC82" i="6"/>
  <c r="A83" i="6"/>
  <c r="B83" i="6"/>
  <c r="C83" i="6"/>
  <c r="E83" i="6"/>
  <c r="F83" i="6"/>
  <c r="G83" i="6"/>
  <c r="H83" i="6"/>
  <c r="I83" i="6"/>
  <c r="J83" i="6"/>
  <c r="K83" i="6"/>
  <c r="L83" i="6"/>
  <c r="M83" i="6"/>
  <c r="N83" i="6"/>
  <c r="O83" i="6"/>
  <c r="S83" i="6"/>
  <c r="T83" i="6"/>
  <c r="U83" i="6"/>
  <c r="V83" i="6"/>
  <c r="W83" i="6"/>
  <c r="X83" i="6"/>
  <c r="Y83" i="6"/>
  <c r="Z83" i="6"/>
  <c r="AA83" i="6"/>
  <c r="AB83" i="6"/>
  <c r="AC83" i="6"/>
  <c r="A84" i="6"/>
  <c r="B84" i="6"/>
  <c r="C84" i="6"/>
  <c r="E84" i="6"/>
  <c r="F84" i="6"/>
  <c r="G84" i="6"/>
  <c r="H84" i="6"/>
  <c r="I84" i="6"/>
  <c r="J84" i="6"/>
  <c r="K84" i="6"/>
  <c r="L84" i="6"/>
  <c r="M84" i="6"/>
  <c r="N84" i="6"/>
  <c r="O84" i="6"/>
  <c r="S84" i="6"/>
  <c r="T84" i="6"/>
  <c r="U84" i="6"/>
  <c r="V84" i="6"/>
  <c r="W84" i="6"/>
  <c r="X84" i="6"/>
  <c r="Y84" i="6"/>
  <c r="Z84" i="6"/>
  <c r="AA84" i="6"/>
  <c r="AB84" i="6"/>
  <c r="AC84" i="6"/>
  <c r="A85" i="6"/>
  <c r="B85" i="6"/>
  <c r="C85" i="6"/>
  <c r="E85" i="6"/>
  <c r="F85" i="6"/>
  <c r="G85" i="6"/>
  <c r="H85" i="6"/>
  <c r="I85" i="6"/>
  <c r="J85" i="6"/>
  <c r="K85" i="6"/>
  <c r="L85" i="6"/>
  <c r="M85" i="6"/>
  <c r="N85" i="6"/>
  <c r="O85" i="6"/>
  <c r="S85" i="6"/>
  <c r="T85" i="6"/>
  <c r="U85" i="6"/>
  <c r="V85" i="6"/>
  <c r="W85" i="6"/>
  <c r="X85" i="6"/>
  <c r="Y85" i="6"/>
  <c r="Z85" i="6"/>
  <c r="AA85" i="6"/>
  <c r="AB85" i="6"/>
  <c r="AC85" i="6"/>
  <c r="A86" i="6"/>
  <c r="B86" i="6"/>
  <c r="C86" i="6"/>
  <c r="E86" i="6"/>
  <c r="F86" i="6"/>
  <c r="G86" i="6"/>
  <c r="H86" i="6"/>
  <c r="I86" i="6"/>
  <c r="J86" i="6"/>
  <c r="K86" i="6"/>
  <c r="L86" i="6"/>
  <c r="M86" i="6"/>
  <c r="N86" i="6"/>
  <c r="O86" i="6"/>
  <c r="S86" i="6"/>
  <c r="T86" i="6"/>
  <c r="U86" i="6"/>
  <c r="V86" i="6"/>
  <c r="W86" i="6"/>
  <c r="X86" i="6"/>
  <c r="Y86" i="6"/>
  <c r="Z86" i="6"/>
  <c r="AA86" i="6"/>
  <c r="AB86" i="6"/>
  <c r="AC86" i="6"/>
  <c r="A87" i="6"/>
  <c r="B87" i="6"/>
  <c r="C87" i="6"/>
  <c r="E87" i="6"/>
  <c r="F87" i="6"/>
  <c r="G87" i="6"/>
  <c r="H87" i="6"/>
  <c r="I87" i="6"/>
  <c r="J87" i="6"/>
  <c r="K87" i="6"/>
  <c r="L87" i="6"/>
  <c r="M87" i="6"/>
  <c r="N87" i="6"/>
  <c r="O87" i="6"/>
  <c r="S87" i="6"/>
  <c r="T87" i="6"/>
  <c r="U87" i="6"/>
  <c r="V87" i="6"/>
  <c r="W87" i="6"/>
  <c r="X87" i="6"/>
  <c r="Y87" i="6"/>
  <c r="Z87" i="6"/>
  <c r="AA87" i="6"/>
  <c r="AB87" i="6"/>
  <c r="AC87" i="6"/>
  <c r="A88" i="6"/>
  <c r="B88" i="6"/>
  <c r="C88" i="6"/>
  <c r="E88" i="6"/>
  <c r="F88" i="6"/>
  <c r="G88" i="6"/>
  <c r="H88" i="6"/>
  <c r="I88" i="6"/>
  <c r="J88" i="6"/>
  <c r="K88" i="6"/>
  <c r="L88" i="6"/>
  <c r="M88" i="6"/>
  <c r="N88" i="6"/>
  <c r="O88" i="6"/>
  <c r="S88" i="6"/>
  <c r="T88" i="6"/>
  <c r="U88" i="6"/>
  <c r="V88" i="6"/>
  <c r="W88" i="6"/>
  <c r="X88" i="6"/>
  <c r="Y88" i="6"/>
  <c r="Z88" i="6"/>
  <c r="AA88" i="6"/>
  <c r="AB88" i="6"/>
  <c r="AC88" i="6"/>
  <c r="A89" i="6"/>
  <c r="B89" i="6"/>
  <c r="C89" i="6"/>
  <c r="E89" i="6"/>
  <c r="F89" i="6"/>
  <c r="G89" i="6"/>
  <c r="H89" i="6"/>
  <c r="I89" i="6"/>
  <c r="J89" i="6"/>
  <c r="K89" i="6"/>
  <c r="L89" i="6"/>
  <c r="M89" i="6"/>
  <c r="N89" i="6"/>
  <c r="O89" i="6"/>
  <c r="S89" i="6"/>
  <c r="T89" i="6"/>
  <c r="U89" i="6"/>
  <c r="V89" i="6"/>
  <c r="W89" i="6"/>
  <c r="X89" i="6"/>
  <c r="Y89" i="6"/>
  <c r="Z89" i="6"/>
  <c r="AA89" i="6"/>
  <c r="AB89" i="6"/>
  <c r="AC89" i="6"/>
  <c r="A90" i="6"/>
  <c r="B90" i="6"/>
  <c r="C90" i="6"/>
  <c r="E90" i="6"/>
  <c r="F90" i="6"/>
  <c r="G90" i="6"/>
  <c r="H90" i="6"/>
  <c r="I90" i="6"/>
  <c r="J90" i="6"/>
  <c r="K90" i="6"/>
  <c r="L90" i="6"/>
  <c r="M90" i="6"/>
  <c r="N90" i="6"/>
  <c r="O90" i="6"/>
  <c r="S90" i="6"/>
  <c r="T90" i="6"/>
  <c r="U90" i="6"/>
  <c r="V90" i="6"/>
  <c r="W90" i="6"/>
  <c r="X90" i="6"/>
  <c r="Y90" i="6"/>
  <c r="Z90" i="6"/>
  <c r="AA90" i="6"/>
  <c r="AB90" i="6"/>
  <c r="AC90" i="6"/>
  <c r="A91" i="6"/>
  <c r="B91" i="6"/>
  <c r="C91" i="6"/>
  <c r="E91" i="6"/>
  <c r="F91" i="6"/>
  <c r="G91" i="6"/>
  <c r="H91" i="6"/>
  <c r="I91" i="6"/>
  <c r="J91" i="6"/>
  <c r="K91" i="6"/>
  <c r="L91" i="6"/>
  <c r="M91" i="6"/>
  <c r="N91" i="6"/>
  <c r="O91" i="6"/>
  <c r="S91" i="6"/>
  <c r="T91" i="6"/>
  <c r="U91" i="6"/>
  <c r="V91" i="6"/>
  <c r="W91" i="6"/>
  <c r="X91" i="6"/>
  <c r="Y91" i="6"/>
  <c r="Z91" i="6"/>
  <c r="AA91" i="6"/>
  <c r="AB91" i="6"/>
  <c r="AC91" i="6"/>
  <c r="A92" i="6"/>
  <c r="B92" i="6"/>
  <c r="C92" i="6"/>
  <c r="E92" i="6"/>
  <c r="F92" i="6"/>
  <c r="G92" i="6"/>
  <c r="H92" i="6"/>
  <c r="I92" i="6"/>
  <c r="J92" i="6"/>
  <c r="K92" i="6"/>
  <c r="L92" i="6"/>
  <c r="M92" i="6"/>
  <c r="N92" i="6"/>
  <c r="O92" i="6"/>
  <c r="S92" i="6"/>
  <c r="T92" i="6"/>
  <c r="U92" i="6"/>
  <c r="V92" i="6"/>
  <c r="W92" i="6"/>
  <c r="X92" i="6"/>
  <c r="Y92" i="6"/>
  <c r="Z92" i="6"/>
  <c r="AA92" i="6"/>
  <c r="AB92" i="6"/>
  <c r="AC92" i="6"/>
  <c r="A93" i="6"/>
  <c r="B93" i="6"/>
  <c r="C93" i="6"/>
  <c r="E93" i="6"/>
  <c r="F93" i="6"/>
  <c r="G93" i="6"/>
  <c r="H93" i="6"/>
  <c r="I93" i="6"/>
  <c r="J93" i="6"/>
  <c r="K93" i="6"/>
  <c r="L93" i="6"/>
  <c r="M93" i="6"/>
  <c r="N93" i="6"/>
  <c r="O93" i="6"/>
  <c r="S93" i="6"/>
  <c r="T93" i="6"/>
  <c r="U93" i="6"/>
  <c r="V93" i="6"/>
  <c r="W93" i="6"/>
  <c r="X93" i="6"/>
  <c r="Y93" i="6"/>
  <c r="Z93" i="6"/>
  <c r="AA93" i="6"/>
  <c r="AB93" i="6"/>
  <c r="AC93" i="6"/>
  <c r="A94" i="6"/>
  <c r="B94" i="6"/>
  <c r="C94" i="6"/>
  <c r="E94" i="6"/>
  <c r="F94" i="6"/>
  <c r="G94" i="6"/>
  <c r="H94" i="6"/>
  <c r="I94" i="6"/>
  <c r="J94" i="6"/>
  <c r="K94" i="6"/>
  <c r="L94" i="6"/>
  <c r="M94" i="6"/>
  <c r="N94" i="6"/>
  <c r="O94" i="6"/>
  <c r="S94" i="6"/>
  <c r="T94" i="6"/>
  <c r="U94" i="6"/>
  <c r="V94" i="6"/>
  <c r="W94" i="6"/>
  <c r="X94" i="6"/>
  <c r="Y94" i="6"/>
  <c r="Z94" i="6"/>
  <c r="AA94" i="6"/>
  <c r="AB94" i="6"/>
  <c r="AC94" i="6"/>
  <c r="A95" i="6"/>
  <c r="B95" i="6"/>
  <c r="C95" i="6"/>
  <c r="E95" i="6"/>
  <c r="F95" i="6"/>
  <c r="G95" i="6"/>
  <c r="H95" i="6"/>
  <c r="I95" i="6"/>
  <c r="J95" i="6"/>
  <c r="K95" i="6"/>
  <c r="L95" i="6"/>
  <c r="M95" i="6"/>
  <c r="N95" i="6"/>
  <c r="O95" i="6"/>
  <c r="S95" i="6"/>
  <c r="T95" i="6"/>
  <c r="U95" i="6"/>
  <c r="V95" i="6"/>
  <c r="W95" i="6"/>
  <c r="X95" i="6"/>
  <c r="Y95" i="6"/>
  <c r="Z95" i="6"/>
  <c r="AA95" i="6"/>
  <c r="AB95" i="6"/>
  <c r="AC95" i="6"/>
  <c r="A96" i="6"/>
  <c r="B96" i="6"/>
  <c r="C96" i="6"/>
  <c r="E96" i="6"/>
  <c r="F96" i="6"/>
  <c r="G96" i="6"/>
  <c r="H96" i="6"/>
  <c r="I96" i="6"/>
  <c r="J96" i="6"/>
  <c r="K96" i="6"/>
  <c r="L96" i="6"/>
  <c r="M96" i="6"/>
  <c r="N96" i="6"/>
  <c r="O96" i="6"/>
  <c r="S96" i="6"/>
  <c r="T96" i="6"/>
  <c r="U96" i="6"/>
  <c r="V96" i="6"/>
  <c r="W96" i="6"/>
  <c r="X96" i="6"/>
  <c r="Y96" i="6"/>
  <c r="Z96" i="6"/>
  <c r="AA96" i="6"/>
  <c r="AB96" i="6"/>
  <c r="AC96" i="6"/>
  <c r="A97" i="6"/>
  <c r="B97" i="6"/>
  <c r="C97" i="6"/>
  <c r="E97" i="6"/>
  <c r="F97" i="6"/>
  <c r="G97" i="6"/>
  <c r="H97" i="6"/>
  <c r="I97" i="6"/>
  <c r="J97" i="6"/>
  <c r="K97" i="6"/>
  <c r="L97" i="6"/>
  <c r="M97" i="6"/>
  <c r="N97" i="6"/>
  <c r="O97" i="6"/>
  <c r="S97" i="6"/>
  <c r="T97" i="6"/>
  <c r="U97" i="6"/>
  <c r="V97" i="6"/>
  <c r="W97" i="6"/>
  <c r="X97" i="6"/>
  <c r="Y97" i="6"/>
  <c r="Z97" i="6"/>
  <c r="AA97" i="6"/>
  <c r="AB97" i="6"/>
  <c r="AC97" i="6"/>
  <c r="A98" i="6"/>
  <c r="B98" i="6"/>
  <c r="C98" i="6"/>
  <c r="E98" i="6"/>
  <c r="F98" i="6"/>
  <c r="G98" i="6"/>
  <c r="H98" i="6"/>
  <c r="I98" i="6"/>
  <c r="J98" i="6"/>
  <c r="K98" i="6"/>
  <c r="L98" i="6"/>
  <c r="M98" i="6"/>
  <c r="N98" i="6"/>
  <c r="O98" i="6"/>
  <c r="S98" i="6"/>
  <c r="T98" i="6"/>
  <c r="U98" i="6"/>
  <c r="V98" i="6"/>
  <c r="W98" i="6"/>
  <c r="X98" i="6"/>
  <c r="Y98" i="6"/>
  <c r="Z98" i="6"/>
  <c r="AA98" i="6"/>
  <c r="AB98" i="6"/>
  <c r="AC98" i="6"/>
  <c r="A99" i="6"/>
  <c r="B99" i="6"/>
  <c r="C99" i="6"/>
  <c r="E99" i="6"/>
  <c r="F99" i="6"/>
  <c r="G99" i="6"/>
  <c r="H99" i="6"/>
  <c r="I99" i="6"/>
  <c r="J99" i="6"/>
  <c r="K99" i="6"/>
  <c r="L99" i="6"/>
  <c r="M99" i="6"/>
  <c r="N99" i="6"/>
  <c r="O99" i="6"/>
  <c r="S99" i="6"/>
  <c r="T99" i="6"/>
  <c r="U99" i="6"/>
  <c r="V99" i="6"/>
  <c r="W99" i="6"/>
  <c r="X99" i="6"/>
  <c r="Y99" i="6"/>
  <c r="Z99" i="6"/>
  <c r="AA99" i="6"/>
  <c r="AB99" i="6"/>
  <c r="AC99" i="6"/>
  <c r="A100" i="6"/>
  <c r="B100" i="6"/>
  <c r="C100" i="6"/>
  <c r="E100" i="6"/>
  <c r="F100" i="6"/>
  <c r="G100" i="6"/>
  <c r="H100" i="6"/>
  <c r="I100" i="6"/>
  <c r="J100" i="6"/>
  <c r="K100" i="6"/>
  <c r="L100" i="6"/>
  <c r="M100" i="6"/>
  <c r="N100" i="6"/>
  <c r="O100" i="6"/>
  <c r="S100" i="6"/>
  <c r="T100" i="6"/>
  <c r="U100" i="6"/>
  <c r="V100" i="6"/>
  <c r="W100" i="6"/>
  <c r="X100" i="6"/>
  <c r="Y100" i="6"/>
  <c r="Z100" i="6"/>
  <c r="AA100" i="6"/>
  <c r="AB100" i="6"/>
  <c r="AC100" i="6"/>
  <c r="A101" i="6"/>
  <c r="B101" i="6"/>
  <c r="C101" i="6"/>
  <c r="E101" i="6"/>
  <c r="F101" i="6"/>
  <c r="G101" i="6"/>
  <c r="H101" i="6"/>
  <c r="I101" i="6"/>
  <c r="J101" i="6"/>
  <c r="K101" i="6"/>
  <c r="L101" i="6"/>
  <c r="M101" i="6"/>
  <c r="N101" i="6"/>
  <c r="O101" i="6"/>
  <c r="S101" i="6"/>
  <c r="T101" i="6"/>
  <c r="U101" i="6"/>
  <c r="V101" i="6"/>
  <c r="W101" i="6"/>
  <c r="X101" i="6"/>
  <c r="Y101" i="6"/>
  <c r="Z101" i="6"/>
  <c r="AA101" i="6"/>
  <c r="AB101" i="6"/>
  <c r="AC101" i="6"/>
  <c r="A102" i="6"/>
  <c r="B102" i="6"/>
  <c r="C102" i="6"/>
  <c r="E102" i="6"/>
  <c r="F102" i="6"/>
  <c r="G102" i="6"/>
  <c r="H102" i="6"/>
  <c r="I102" i="6"/>
  <c r="J102" i="6"/>
  <c r="K102" i="6"/>
  <c r="L102" i="6"/>
  <c r="M102" i="6"/>
  <c r="N102" i="6"/>
  <c r="O102" i="6"/>
  <c r="S102" i="6"/>
  <c r="T102" i="6"/>
  <c r="U102" i="6"/>
  <c r="V102" i="6"/>
  <c r="W102" i="6"/>
  <c r="X102" i="6"/>
  <c r="Y102" i="6"/>
  <c r="Z102" i="6"/>
  <c r="AA102" i="6"/>
  <c r="AB102" i="6"/>
  <c r="AC102" i="6"/>
  <c r="A103" i="6"/>
  <c r="B103" i="6"/>
  <c r="C103" i="6"/>
  <c r="E103" i="6"/>
  <c r="F103" i="6"/>
  <c r="G103" i="6"/>
  <c r="H103" i="6"/>
  <c r="I103" i="6"/>
  <c r="J103" i="6"/>
  <c r="K103" i="6"/>
  <c r="L103" i="6"/>
  <c r="M103" i="6"/>
  <c r="N103" i="6"/>
  <c r="O103" i="6"/>
  <c r="S103" i="6"/>
  <c r="T103" i="6"/>
  <c r="U103" i="6"/>
  <c r="V103" i="6"/>
  <c r="W103" i="6"/>
  <c r="X103" i="6"/>
  <c r="Y103" i="6"/>
  <c r="Z103" i="6"/>
  <c r="AA103" i="6"/>
  <c r="AB103" i="6"/>
  <c r="AC103" i="6"/>
  <c r="A104" i="6"/>
  <c r="B104" i="6"/>
  <c r="C104" i="6"/>
  <c r="E104" i="6"/>
  <c r="F104" i="6"/>
  <c r="G104" i="6"/>
  <c r="H104" i="6"/>
  <c r="I104" i="6"/>
  <c r="J104" i="6"/>
  <c r="K104" i="6"/>
  <c r="L104" i="6"/>
  <c r="M104" i="6"/>
  <c r="N104" i="6"/>
  <c r="O104" i="6"/>
  <c r="S104" i="6"/>
  <c r="T104" i="6"/>
  <c r="U104" i="6"/>
  <c r="V104" i="6"/>
  <c r="W104" i="6"/>
  <c r="X104" i="6"/>
  <c r="Y104" i="6"/>
  <c r="Z104" i="6"/>
  <c r="AA104" i="6"/>
  <c r="AB104" i="6"/>
  <c r="AC104" i="6"/>
  <c r="A105" i="6"/>
  <c r="B105" i="6"/>
  <c r="C105" i="6"/>
  <c r="E105" i="6"/>
  <c r="F105" i="6"/>
  <c r="G105" i="6"/>
  <c r="H105" i="6"/>
  <c r="I105" i="6"/>
  <c r="J105" i="6"/>
  <c r="K105" i="6"/>
  <c r="L105" i="6"/>
  <c r="M105" i="6"/>
  <c r="N105" i="6"/>
  <c r="O105" i="6"/>
  <c r="S105" i="6"/>
  <c r="T105" i="6"/>
  <c r="U105" i="6"/>
  <c r="V105" i="6"/>
  <c r="W105" i="6"/>
  <c r="X105" i="6"/>
  <c r="Y105" i="6"/>
  <c r="Z105" i="6"/>
  <c r="AA105" i="6"/>
  <c r="AB105" i="6"/>
  <c r="AC105" i="6"/>
  <c r="A106" i="6"/>
  <c r="B106" i="6"/>
  <c r="C106" i="6"/>
  <c r="E106" i="6"/>
  <c r="F106" i="6"/>
  <c r="G106" i="6"/>
  <c r="H106" i="6"/>
  <c r="I106" i="6"/>
  <c r="J106" i="6"/>
  <c r="K106" i="6"/>
  <c r="L106" i="6"/>
  <c r="M106" i="6"/>
  <c r="N106" i="6"/>
  <c r="O106" i="6"/>
  <c r="S106" i="6"/>
  <c r="T106" i="6"/>
  <c r="U106" i="6"/>
  <c r="V106" i="6"/>
  <c r="W106" i="6"/>
  <c r="X106" i="6"/>
  <c r="Y106" i="6"/>
  <c r="Z106" i="6"/>
  <c r="AA106" i="6"/>
  <c r="AB106" i="6"/>
  <c r="AC106" i="6"/>
  <c r="A107" i="6"/>
  <c r="B107" i="6"/>
  <c r="C107" i="6"/>
  <c r="E107" i="6"/>
  <c r="F107" i="6"/>
  <c r="G107" i="6"/>
  <c r="H107" i="6"/>
  <c r="I107" i="6"/>
  <c r="J107" i="6"/>
  <c r="K107" i="6"/>
  <c r="L107" i="6"/>
  <c r="M107" i="6"/>
  <c r="N107" i="6"/>
  <c r="O107" i="6"/>
  <c r="S107" i="6"/>
  <c r="T107" i="6"/>
  <c r="U107" i="6"/>
  <c r="V107" i="6"/>
  <c r="W107" i="6"/>
  <c r="X107" i="6"/>
  <c r="Y107" i="6"/>
  <c r="Z107" i="6"/>
  <c r="AA107" i="6"/>
  <c r="AB107" i="6"/>
  <c r="AC107" i="6"/>
  <c r="A108" i="6"/>
  <c r="B108" i="6"/>
  <c r="C108" i="6"/>
  <c r="E108" i="6"/>
  <c r="F108" i="6"/>
  <c r="G108" i="6"/>
  <c r="H108" i="6"/>
  <c r="I108" i="6"/>
  <c r="J108" i="6"/>
  <c r="K108" i="6"/>
  <c r="L108" i="6"/>
  <c r="M108" i="6"/>
  <c r="N108" i="6"/>
  <c r="O108" i="6"/>
  <c r="S108" i="6"/>
  <c r="T108" i="6"/>
  <c r="U108" i="6"/>
  <c r="V108" i="6"/>
  <c r="W108" i="6"/>
  <c r="X108" i="6"/>
  <c r="Y108" i="6"/>
  <c r="Z108" i="6"/>
  <c r="AA108" i="6"/>
  <c r="AB108" i="6"/>
  <c r="AC108" i="6"/>
  <c r="A109" i="6"/>
  <c r="B109" i="6"/>
  <c r="C109" i="6"/>
  <c r="E109" i="6"/>
  <c r="F109" i="6"/>
  <c r="G109" i="6"/>
  <c r="H109" i="6"/>
  <c r="I109" i="6"/>
  <c r="J109" i="6"/>
  <c r="K109" i="6"/>
  <c r="L109" i="6"/>
  <c r="M109" i="6"/>
  <c r="N109" i="6"/>
  <c r="O109" i="6"/>
  <c r="S109" i="6"/>
  <c r="T109" i="6"/>
  <c r="U109" i="6"/>
  <c r="V109" i="6"/>
  <c r="W109" i="6"/>
  <c r="X109" i="6"/>
  <c r="Y109" i="6"/>
  <c r="Z109" i="6"/>
  <c r="AA109" i="6"/>
  <c r="AB109" i="6"/>
  <c r="AC109" i="6"/>
  <c r="A110" i="6"/>
  <c r="B110" i="6"/>
  <c r="C110" i="6"/>
  <c r="E110" i="6"/>
  <c r="F110" i="6"/>
  <c r="G110" i="6"/>
  <c r="H110" i="6"/>
  <c r="I110" i="6"/>
  <c r="J110" i="6"/>
  <c r="K110" i="6"/>
  <c r="L110" i="6"/>
  <c r="M110" i="6"/>
  <c r="N110" i="6"/>
  <c r="O110" i="6"/>
  <c r="S110" i="6"/>
  <c r="T110" i="6"/>
  <c r="U110" i="6"/>
  <c r="V110" i="6"/>
  <c r="W110" i="6"/>
  <c r="X110" i="6"/>
  <c r="Y110" i="6"/>
  <c r="Z110" i="6"/>
  <c r="AA110" i="6"/>
  <c r="AB110" i="6"/>
  <c r="AC110" i="6"/>
  <c r="A111" i="6"/>
  <c r="B111" i="6"/>
  <c r="C111" i="6"/>
  <c r="E111" i="6"/>
  <c r="F111" i="6"/>
  <c r="G111" i="6"/>
  <c r="H111" i="6"/>
  <c r="I111" i="6"/>
  <c r="J111" i="6"/>
  <c r="K111" i="6"/>
  <c r="L111" i="6"/>
  <c r="M111" i="6"/>
  <c r="N111" i="6"/>
  <c r="O111" i="6"/>
  <c r="S111" i="6"/>
  <c r="T111" i="6"/>
  <c r="U111" i="6"/>
  <c r="V111" i="6"/>
  <c r="W111" i="6"/>
  <c r="X111" i="6"/>
  <c r="Y111" i="6"/>
  <c r="Z111" i="6"/>
  <c r="AA111" i="6"/>
  <c r="AB111" i="6"/>
  <c r="AC111" i="6"/>
  <c r="A112" i="6"/>
  <c r="B112" i="6"/>
  <c r="C112" i="6"/>
  <c r="E112" i="6"/>
  <c r="F112" i="6"/>
  <c r="G112" i="6"/>
  <c r="H112" i="6"/>
  <c r="I112" i="6"/>
  <c r="J112" i="6"/>
  <c r="K112" i="6"/>
  <c r="L112" i="6"/>
  <c r="M112" i="6"/>
  <c r="N112" i="6"/>
  <c r="O112" i="6"/>
  <c r="S112" i="6"/>
  <c r="T112" i="6"/>
  <c r="U112" i="6"/>
  <c r="V112" i="6"/>
  <c r="W112" i="6"/>
  <c r="X112" i="6"/>
  <c r="Y112" i="6"/>
  <c r="Z112" i="6"/>
  <c r="AA112" i="6"/>
  <c r="AB112" i="6"/>
  <c r="AC112" i="6"/>
  <c r="A113" i="6"/>
  <c r="B113" i="6"/>
  <c r="C113" i="6"/>
  <c r="E113" i="6"/>
  <c r="F113" i="6"/>
  <c r="G113" i="6"/>
  <c r="H113" i="6"/>
  <c r="I113" i="6"/>
  <c r="J113" i="6"/>
  <c r="K113" i="6"/>
  <c r="L113" i="6"/>
  <c r="M113" i="6"/>
  <c r="N113" i="6"/>
  <c r="O113" i="6"/>
  <c r="S113" i="6"/>
  <c r="T113" i="6"/>
  <c r="U113" i="6"/>
  <c r="V113" i="6"/>
  <c r="W113" i="6"/>
  <c r="X113" i="6"/>
  <c r="Y113" i="6"/>
  <c r="Z113" i="6"/>
  <c r="AA113" i="6"/>
  <c r="AB113" i="6"/>
  <c r="AC113" i="6"/>
</calcChain>
</file>

<file path=xl/comments1.xml><?xml version="1.0" encoding="utf-8"?>
<comments xmlns="http://schemas.openxmlformats.org/spreadsheetml/2006/main">
  <authors>
    <author>Greg Couch</author>
  </authors>
  <commentList>
    <comment ref="A1" authorId="0" shapeId="0">
      <text>
        <r>
          <rPr>
            <sz val="8"/>
            <color indexed="81"/>
            <rFont val="Tahoma"/>
          </rPr>
          <t xml:space="preserve">Column number to search for date
</t>
        </r>
      </text>
    </comment>
    <comment ref="A2" authorId="0" shapeId="0">
      <text>
        <r>
          <rPr>
            <sz val="8"/>
            <color indexed="81"/>
            <rFont val="Tahoma"/>
            <family val="2"/>
          </rPr>
          <t>Column number where reconciliation begins</t>
        </r>
      </text>
    </comment>
    <comment ref="A3" authorId="0" shapeId="0">
      <text>
        <r>
          <rPr>
            <sz val="8"/>
            <color indexed="81"/>
            <rFont val="Tahoma"/>
          </rPr>
          <t xml:space="preserve">Column where calls begin
</t>
        </r>
      </text>
    </comment>
    <comment ref="A4" authorId="0" shapeId="0">
      <text>
        <r>
          <rPr>
            <sz val="8"/>
            <color indexed="81"/>
            <rFont val="Tahoma"/>
            <family val="2"/>
          </rPr>
          <t>Row where data starts</t>
        </r>
      </text>
    </comment>
  </commentList>
</comments>
</file>

<file path=xl/comments2.xml><?xml version="1.0" encoding="utf-8"?>
<comments xmlns="http://schemas.openxmlformats.org/spreadsheetml/2006/main">
  <authors>
    <author>Greg Couch</author>
  </authors>
  <commentList>
    <comment ref="A1" authorId="0" shapeId="0">
      <text>
        <r>
          <rPr>
            <sz val="8"/>
            <color indexed="81"/>
            <rFont val="Tahoma"/>
          </rPr>
          <t xml:space="preserve">Column number to search for date
</t>
        </r>
      </text>
    </comment>
    <comment ref="A2" authorId="0" shapeId="0">
      <text>
        <r>
          <rPr>
            <sz val="8"/>
            <color indexed="81"/>
            <rFont val="Tahoma"/>
            <family val="2"/>
          </rPr>
          <t>Column number where puts begin</t>
        </r>
      </text>
    </comment>
    <comment ref="A3" authorId="0" shapeId="0">
      <text>
        <r>
          <rPr>
            <sz val="8"/>
            <color indexed="81"/>
            <rFont val="Tahoma"/>
          </rPr>
          <t xml:space="preserve">Column where calls begin
</t>
        </r>
      </text>
    </comment>
    <comment ref="A4" authorId="0" shapeId="0">
      <text>
        <r>
          <rPr>
            <sz val="8"/>
            <color indexed="81"/>
            <rFont val="Tahoma"/>
            <family val="2"/>
          </rPr>
          <t>Row where data starts</t>
        </r>
      </text>
    </comment>
  </commentList>
</comments>
</file>

<file path=xl/comments3.xml><?xml version="1.0" encoding="utf-8"?>
<comments xmlns="http://schemas.openxmlformats.org/spreadsheetml/2006/main">
  <authors>
    <author>Greg Couch</author>
  </authors>
  <commentList>
    <comment ref="A1" authorId="0" shapeId="0">
      <text>
        <r>
          <rPr>
            <sz val="8"/>
            <color indexed="81"/>
            <rFont val="Tahoma"/>
          </rPr>
          <t xml:space="preserve">Column number to search for date
</t>
        </r>
      </text>
    </comment>
    <comment ref="A2" authorId="0" shapeId="0">
      <text>
        <r>
          <rPr>
            <sz val="8"/>
            <color indexed="81"/>
            <rFont val="Tahoma"/>
            <family val="2"/>
          </rPr>
          <t>Column number where puts begin</t>
        </r>
      </text>
    </comment>
    <comment ref="A3" authorId="0" shapeId="0">
      <text>
        <r>
          <rPr>
            <sz val="8"/>
            <color indexed="81"/>
            <rFont val="Tahoma"/>
          </rPr>
          <t xml:space="preserve">Column where calls begin
</t>
        </r>
      </text>
    </comment>
    <comment ref="A4" authorId="0" shapeId="0">
      <text>
        <r>
          <rPr>
            <sz val="8"/>
            <color indexed="81"/>
            <rFont val="Tahoma"/>
            <family val="2"/>
          </rPr>
          <t>Row where data starts</t>
        </r>
      </text>
    </comment>
  </commentList>
</comments>
</file>

<file path=xl/comments4.xml><?xml version="1.0" encoding="utf-8"?>
<comments xmlns="http://schemas.openxmlformats.org/spreadsheetml/2006/main">
  <authors>
    <author>Greg Couch</author>
  </authors>
  <commentList>
    <comment ref="A1" authorId="0" shapeId="0">
      <text>
        <r>
          <rPr>
            <sz val="8"/>
            <color indexed="81"/>
            <rFont val="Tahoma"/>
            <family val="2"/>
          </rPr>
          <t>Column number to search for date</t>
        </r>
      </text>
    </comment>
    <comment ref="A2" authorId="0" shapeId="0">
      <text>
        <r>
          <rPr>
            <sz val="8"/>
            <color indexed="81"/>
            <rFont val="Tahoma"/>
            <family val="2"/>
          </rPr>
          <t>Column where swaps begin</t>
        </r>
      </text>
    </comment>
    <comment ref="A3" authorId="0" shapeId="0">
      <text>
        <r>
          <rPr>
            <sz val="8"/>
            <color indexed="81"/>
            <rFont val="Tahoma"/>
            <family val="2"/>
          </rPr>
          <t>Row where data starts</t>
        </r>
      </text>
    </comment>
  </commentList>
</comments>
</file>

<file path=xl/sharedStrings.xml><?xml version="1.0" encoding="utf-8"?>
<sst xmlns="http://schemas.openxmlformats.org/spreadsheetml/2006/main" count="798" uniqueCount="278">
  <si>
    <t>Calls</t>
  </si>
  <si>
    <t>Puts</t>
  </si>
  <si>
    <t>Swaps</t>
  </si>
  <si>
    <t>Month</t>
  </si>
  <si>
    <t>Expire</t>
  </si>
  <si>
    <t>Price</t>
  </si>
  <si>
    <t>Interest Rate</t>
  </si>
  <si>
    <t>Change</t>
  </si>
  <si>
    <t>Delta</t>
  </si>
  <si>
    <t>Options</t>
  </si>
  <si>
    <t>Skew</t>
  </si>
  <si>
    <t>Total</t>
  </si>
  <si>
    <t>Lots</t>
  </si>
  <si>
    <t>Counter/Broker</t>
  </si>
  <si>
    <t>PNL</t>
  </si>
  <si>
    <t>Position</t>
  </si>
  <si>
    <t>Ref Date Start</t>
  </si>
  <si>
    <t>A4</t>
  </si>
  <si>
    <t>C2</t>
  </si>
  <si>
    <t>Volatility</t>
  </si>
  <si>
    <t>Discount Factor</t>
  </si>
  <si>
    <t>Days to Expire</t>
  </si>
  <si>
    <t>Previous Price</t>
  </si>
  <si>
    <t>Previous Vol</t>
  </si>
  <si>
    <t>D E L T A</t>
  </si>
  <si>
    <t>P R E M I U M</t>
  </si>
  <si>
    <t>V E G A</t>
  </si>
  <si>
    <t>T H E T A</t>
  </si>
  <si>
    <t>G A M M A</t>
  </si>
  <si>
    <t>B E G I N N I N G   D E L T A</t>
  </si>
  <si>
    <t>Gamma Delta Change</t>
  </si>
  <si>
    <t>Prices</t>
  </si>
  <si>
    <t>Vols</t>
  </si>
  <si>
    <t>Swap</t>
  </si>
  <si>
    <t>E11</t>
  </si>
  <si>
    <t>Inputs</t>
  </si>
  <si>
    <t>Skew3</t>
  </si>
  <si>
    <t>B1</t>
  </si>
  <si>
    <t>NG Price</t>
  </si>
  <si>
    <t>NG Vol</t>
  </si>
  <si>
    <t>Curve Code</t>
  </si>
  <si>
    <t>Curve Type</t>
  </si>
  <si>
    <t>Book Code</t>
  </si>
  <si>
    <t>Start Cell</t>
  </si>
  <si>
    <t>NG</t>
  </si>
  <si>
    <t>INTNS</t>
  </si>
  <si>
    <t>PR</t>
  </si>
  <si>
    <t>VO</t>
  </si>
  <si>
    <t>AA</t>
  </si>
  <si>
    <t>P</t>
  </si>
  <si>
    <t>R</t>
  </si>
  <si>
    <t>S W A P S</t>
  </si>
  <si>
    <t>Futures : Y/N</t>
  </si>
  <si>
    <t>E</t>
  </si>
  <si>
    <t>D9</t>
  </si>
  <si>
    <t>E9</t>
  </si>
  <si>
    <t>MMAGGI</t>
  </si>
  <si>
    <t>User Ids</t>
  </si>
  <si>
    <t>Swaps Hedge</t>
  </si>
  <si>
    <t>Beginning Position</t>
  </si>
  <si>
    <t>Delta Vega</t>
  </si>
  <si>
    <t>Gamma</t>
  </si>
  <si>
    <t>Back Roll</t>
  </si>
  <si>
    <t>Relative Total</t>
  </si>
  <si>
    <t>Strike</t>
  </si>
  <si>
    <t>P U T S</t>
  </si>
  <si>
    <t>C A L L S</t>
  </si>
  <si>
    <t>CParty/Broker</t>
  </si>
  <si>
    <t>OPTIONS</t>
  </si>
  <si>
    <t>Vega</t>
  </si>
  <si>
    <t>Theta</t>
  </si>
  <si>
    <t>Put Skew</t>
  </si>
  <si>
    <t>Call Skew</t>
  </si>
  <si>
    <t>PNL @ Close</t>
  </si>
  <si>
    <t>Option PNL Change</t>
  </si>
  <si>
    <t>Swap PNL Change</t>
  </si>
  <si>
    <t>Premium</t>
  </si>
  <si>
    <t>Beginning Vega</t>
  </si>
  <si>
    <t>Beginning Theta</t>
  </si>
  <si>
    <t>Beginning Gamma</t>
  </si>
  <si>
    <t>CurveShift</t>
  </si>
  <si>
    <t>Vega Skew</t>
  </si>
  <si>
    <t>PNL Total</t>
  </si>
  <si>
    <t>Vol</t>
  </si>
  <si>
    <t>New Trades</t>
  </si>
  <si>
    <t>Beginning</t>
  </si>
  <si>
    <t>S I G M A</t>
  </si>
  <si>
    <t>Curve Shift</t>
  </si>
  <si>
    <t>Misc</t>
  </si>
  <si>
    <t>Skew Vega</t>
  </si>
  <si>
    <t>Vol Change</t>
  </si>
  <si>
    <t>From</t>
  </si>
  <si>
    <t>To</t>
  </si>
  <si>
    <t>M A N U A L L Y    E N T E R E D   T R A D E S</t>
  </si>
  <si>
    <t>SWAPS</t>
  </si>
  <si>
    <t>PUTS/CALLS</t>
  </si>
  <si>
    <t>(P)ut/(C)all</t>
  </si>
  <si>
    <t>M A I N   O P E R A T I O N S</t>
  </si>
  <si>
    <t>Import Calls and Puts</t>
  </si>
  <si>
    <t>M O R N I N G   P R O C E D U R E S</t>
  </si>
  <si>
    <t>E V E N I N G   P R O C E D U R E S</t>
  </si>
  <si>
    <t>Get Beginning Options and Swaps</t>
  </si>
  <si>
    <t>"Morning Macro"</t>
  </si>
  <si>
    <t>Get Prices</t>
  </si>
  <si>
    <t>Get Vols</t>
  </si>
  <si>
    <t>"Evening Macro"</t>
  </si>
  <si>
    <t>C O N F I G U R A T I O N   I N F O R M A T I O N</t>
  </si>
  <si>
    <t>Destination Sheet</t>
  </si>
  <si>
    <t>Starting Cell</t>
  </si>
  <si>
    <t>Last Updated</t>
  </si>
  <si>
    <t>Curve</t>
  </si>
  <si>
    <t>ADM68775, ADM32203</t>
  </si>
  <si>
    <t>Last Trans. ID</t>
  </si>
  <si>
    <t>Puts/Calls</t>
  </si>
  <si>
    <t>Import From File :</t>
  </si>
  <si>
    <t>Heading Start</t>
  </si>
  <si>
    <t>Source Sheet</t>
  </si>
  <si>
    <t>Detination Sheet</t>
  </si>
  <si>
    <t>New Swaps</t>
  </si>
  <si>
    <t>New Options</t>
  </si>
  <si>
    <t>Access Download</t>
  </si>
  <si>
    <t>Access DB</t>
  </si>
  <si>
    <t>Import from DB :</t>
  </si>
  <si>
    <t>Options Sheet</t>
  </si>
  <si>
    <t>Swaps Sheet</t>
  </si>
  <si>
    <t>FETCH CURVES</t>
  </si>
  <si>
    <t>EOL DOWNLOAD</t>
  </si>
  <si>
    <t>Download Type</t>
  </si>
  <si>
    <t>ACCESS DB DOWNLOAD</t>
  </si>
  <si>
    <t>IMPORT PUTS AND CALLS</t>
  </si>
  <si>
    <t>IMPORT FROM NG MODEL</t>
  </si>
  <si>
    <t>O T H E R   P R O C E D U R E S</t>
  </si>
  <si>
    <t>Secondary Cell</t>
  </si>
  <si>
    <t>Back Days</t>
  </si>
  <si>
    <t>Fetch Date</t>
  </si>
  <si>
    <t>MORNING MACRO RANGE COPIES</t>
  </si>
  <si>
    <t>Step</t>
  </si>
  <si>
    <t>Last Copied</t>
  </si>
  <si>
    <t>AR5</t>
  </si>
  <si>
    <t>AZ5</t>
  </si>
  <si>
    <t>Gamma Delta to Reconciled</t>
  </si>
  <si>
    <t>Gamma to Beginning Gamma</t>
  </si>
  <si>
    <t>Theta to Beginning Theta</t>
  </si>
  <si>
    <t>Vega to Beginning Vega</t>
  </si>
  <si>
    <t>PNL to PNL at Close</t>
  </si>
  <si>
    <t>AX5</t>
  </si>
  <si>
    <t>BG5</t>
  </si>
  <si>
    <t>Instruction</t>
  </si>
  <si>
    <t>Calc</t>
  </si>
  <si>
    <t>No Calc</t>
  </si>
  <si>
    <t>Today Date</t>
  </si>
  <si>
    <t>PNL Change to Theta</t>
  </si>
  <si>
    <t>I5</t>
  </si>
  <si>
    <t>G5</t>
  </si>
  <si>
    <t>Gamma to Charm</t>
  </si>
  <si>
    <t>EVENING MACRO RANGE COPIES</t>
  </si>
  <si>
    <t>Settle Prices to Previous</t>
  </si>
  <si>
    <t>Settle Vols to Previous</t>
  </si>
  <si>
    <t>E5</t>
  </si>
  <si>
    <t>K5</t>
  </si>
  <si>
    <t>F5</t>
  </si>
  <si>
    <t>M5</t>
  </si>
  <si>
    <t>Perform a Full Recalc on Spreadsheet</t>
  </si>
  <si>
    <t>C U R R E N T   V A L U E S</t>
  </si>
  <si>
    <t>GET SWAPS &amp; OPTS FROM GBS</t>
  </si>
  <si>
    <t>c:\documents and settings\jgriffit\test access 4.mdb</t>
  </si>
  <si>
    <t xml:space="preserve"> </t>
  </si>
  <si>
    <t>Init Curves</t>
  </si>
  <si>
    <t>Relations</t>
  </si>
  <si>
    <t>Pos Relations</t>
  </si>
  <si>
    <t>L5</t>
  </si>
  <si>
    <t>O:\Global_Trading\Financial_Trading\OptionGrid\OptionGrid</t>
  </si>
  <si>
    <t>Swaptions</t>
  </si>
  <si>
    <t>Monthly</t>
  </si>
  <si>
    <t>Monthly/</t>
  </si>
  <si>
    <t>Counterparty</t>
  </si>
  <si>
    <t>Deal #</t>
  </si>
  <si>
    <t># of months</t>
  </si>
  <si>
    <t>Expiration</t>
  </si>
  <si>
    <t>Quantity</t>
  </si>
  <si>
    <t>Daily</t>
  </si>
  <si>
    <t>Put/Call</t>
  </si>
  <si>
    <t>Fwd</t>
  </si>
  <si>
    <t>Int</t>
  </si>
  <si>
    <t>Sigma</t>
  </si>
  <si>
    <t>Ashland Chemicals</t>
  </si>
  <si>
    <t>QK2721.2</t>
  </si>
  <si>
    <t>Put</t>
  </si>
  <si>
    <t>Morgan</t>
  </si>
  <si>
    <t>V57087.1</t>
  </si>
  <si>
    <t>EES</t>
  </si>
  <si>
    <t>QY8812.1</t>
  </si>
  <si>
    <t>Q16824.1</t>
  </si>
  <si>
    <t>Options-East</t>
  </si>
  <si>
    <t>Q43161.4</t>
  </si>
  <si>
    <t>Pwr-NG-Lt-Optb</t>
  </si>
  <si>
    <t>Y64199.1</t>
  </si>
  <si>
    <t>Call</t>
  </si>
  <si>
    <t>Y64199.2</t>
  </si>
  <si>
    <t>Oil Spec II</t>
  </si>
  <si>
    <t>Y32155.1</t>
  </si>
  <si>
    <t>VH6492.1</t>
  </si>
  <si>
    <t>Wiser Oil Co.</t>
  </si>
  <si>
    <t>Y55622.2</t>
  </si>
  <si>
    <t>VR1761.2</t>
  </si>
  <si>
    <t>Y41323.2</t>
  </si>
  <si>
    <t>Total Premium</t>
  </si>
  <si>
    <t>Total Delta</t>
  </si>
  <si>
    <t>Total Gamma</t>
  </si>
  <si>
    <t>Total Vega</t>
  </si>
  <si>
    <t>Total Theta</t>
  </si>
  <si>
    <t>Total Sigma</t>
  </si>
  <si>
    <t>AW5</t>
  </si>
  <si>
    <t>AL5</t>
  </si>
  <si>
    <t>BF5</t>
  </si>
  <si>
    <t>AF5</t>
  </si>
  <si>
    <t>BE5</t>
  </si>
  <si>
    <t>Y5</t>
  </si>
  <si>
    <t>BC5</t>
  </si>
  <si>
    <t>BL5</t>
  </si>
  <si>
    <t>AT5</t>
  </si>
  <si>
    <t>AU5</t>
  </si>
  <si>
    <t>POSITION</t>
  </si>
  <si>
    <t>Relation</t>
  </si>
  <si>
    <t>End Time</t>
  </si>
  <si>
    <t>Y</t>
  </si>
  <si>
    <t>(Y/N)</t>
  </si>
  <si>
    <t>Refresh All Trades</t>
  </si>
  <si>
    <t>Fetch Curves (NG Model)</t>
  </si>
  <si>
    <t>Get Skew</t>
  </si>
  <si>
    <t>Clear All Trades</t>
  </si>
  <si>
    <t>O:\Global_Trading\Financial_Trading\ModelMichael II.xls</t>
  </si>
  <si>
    <t>O:\Global_Trading\Financial_Trading\Daily Vega.xls</t>
  </si>
  <si>
    <t>Impact</t>
  </si>
  <si>
    <t>F6</t>
  </si>
  <si>
    <t>S4</t>
  </si>
  <si>
    <t>O:\Global_Trading\Financial_Trading\Daily Settles.xls</t>
  </si>
  <si>
    <t>D5</t>
  </si>
  <si>
    <t>Nymex</t>
  </si>
  <si>
    <t>Charm</t>
  </si>
  <si>
    <t>O:\Global_Trading\Financial_Trading\OptionGrid\OptionGridPut_1112.XLS</t>
  </si>
  <si>
    <t>O:\Global_Trading\Financial_Trading\OptionGrid\OptionGridCall_1112.XLS</t>
  </si>
  <si>
    <t>Current</t>
  </si>
  <si>
    <t>Market</t>
  </si>
  <si>
    <t>Slide</t>
  </si>
  <si>
    <t>PNL Slide - Price Change</t>
  </si>
  <si>
    <t>Relative</t>
  </si>
  <si>
    <t>PNL Slide - Vol Change</t>
  </si>
  <si>
    <t>Delta Slide - Price Change</t>
  </si>
  <si>
    <t>Delta Slide - Vol Change - Sigma</t>
  </si>
  <si>
    <t>Vega Slide - Price Change</t>
  </si>
  <si>
    <t>Vega Slide - Vol Change</t>
  </si>
  <si>
    <t>Start month</t>
  </si>
  <si>
    <t>Date</t>
  </si>
  <si>
    <t>O:\Global_Trading\Financial_Trading\OptionGrid\OptionGridPut_1116.XLS</t>
  </si>
  <si>
    <t>O:\Global_Trading\Financial_Trading\OptionGrid\OptionGridCall_1116.XLS</t>
  </si>
  <si>
    <t>O:\Global_Trading\Financial_Trading\Nov-01\GBS1116mpos.xls</t>
  </si>
  <si>
    <t>EOL</t>
  </si>
  <si>
    <t xml:space="preserve">Reliant Energy </t>
  </si>
  <si>
    <t>Aquilla</t>
  </si>
  <si>
    <t>Dynegy Marketin</t>
  </si>
  <si>
    <t>PG&amp;E Energy Tra</t>
  </si>
  <si>
    <t>Aquila Risk Man</t>
  </si>
  <si>
    <t>reliant</t>
  </si>
  <si>
    <t>geoff storey</t>
  </si>
  <si>
    <t>C</t>
  </si>
  <si>
    <t>crw-floor</t>
  </si>
  <si>
    <t>williams</t>
  </si>
  <si>
    <t>cln-floor</t>
  </si>
  <si>
    <t>Canada</t>
  </si>
  <si>
    <t>ees</t>
  </si>
  <si>
    <t>El Paso Merchan</t>
  </si>
  <si>
    <t>elpaso</t>
  </si>
  <si>
    <t>Gas Daily Centr</t>
  </si>
  <si>
    <t>texaco</t>
  </si>
  <si>
    <t>ltx</t>
  </si>
  <si>
    <t>ONEOK Energy Ma</t>
  </si>
  <si>
    <t>calpine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</si>
</sst>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0">
    <numFmt numFmtId="5" formatCode="&quot;$&quot;#,##0_);\(&quot;$&quot;#,##0\)"/>
    <numFmt numFmtId="6" formatCode="&quot;$&quot;#,##0_);[Red]\(&quot;$&quot;#,##0\)"/>
    <numFmt numFmtId="7" formatCode="&quot;$&quot;#,##0.00_);\(&quot;$&quot;#,##0.00\)"/>
    <numFmt numFmtId="165" formatCode="&quot;$&quot;#,##0;[Red]\-&quot;$&quot;#,##0"/>
    <numFmt numFmtId="170" formatCode="_-&quot;$&quot;* #,##0.00_-;\-&quot;$&quot;* #,##0.00_-;_-&quot;$&quot;* &quot;-&quot;??_-;_-@_-"/>
    <numFmt numFmtId="171" formatCode="_-* #,##0.00_-;\-* #,##0.00_-;_-* &quot;-&quot;??_-;_-@_-"/>
    <numFmt numFmtId="174" formatCode="0.0000"/>
    <numFmt numFmtId="175" formatCode="0.000"/>
    <numFmt numFmtId="181" formatCode="#,##0.000_);[Red]\(#,##0.000\)"/>
    <numFmt numFmtId="185" formatCode="&quot;$&quot;#,##0.0000;[Red]\-&quot;$&quot;#,##0.0000"/>
    <numFmt numFmtId="186" formatCode="0.0000_ ;[Red]\-0.0000\ "/>
    <numFmt numFmtId="187" formatCode="0.0000%"/>
    <numFmt numFmtId="188" formatCode="0_ ;[Red]\-0\ "/>
    <numFmt numFmtId="189" formatCode="#,##0_ ;[Red]\-#,##0\ "/>
    <numFmt numFmtId="190" formatCode="#,##0.00_ ;[Red]\-#,##0.00\ "/>
    <numFmt numFmtId="192" formatCode="#,##0.0000_ ;[Red]\-#,##0.0000\ "/>
    <numFmt numFmtId="193" formatCode="&quot;$&quot;#,##0.0000"/>
    <numFmt numFmtId="194" formatCode="&quot;$&quot;#,##0.0000_);[Red]\(&quot;$&quot;#,##0.0000\)"/>
    <numFmt numFmtId="195" formatCode="0.00_)"/>
    <numFmt numFmtId="201" formatCode="&quot;$&quot;#,##0.000_);[Red]\(&quot;$&quot;#,##0.000\)"/>
  </numFmts>
  <fonts count="30" x14ac:knownFonts="1">
    <font>
      <sz val="10"/>
      <name val="Arial"/>
    </font>
    <font>
      <sz val="10"/>
      <name val="Arial"/>
    </font>
    <font>
      <b/>
      <sz val="10"/>
      <name val="Arial"/>
      <family val="2"/>
    </font>
    <font>
      <b/>
      <sz val="10"/>
      <color indexed="12"/>
      <name val="Arial"/>
      <family val="2"/>
    </font>
    <font>
      <b/>
      <sz val="10"/>
      <color indexed="13"/>
      <name val="Arial"/>
      <family val="2"/>
    </font>
    <font>
      <sz val="10"/>
      <color indexed="55"/>
      <name val="Arial"/>
      <family val="2"/>
    </font>
    <font>
      <b/>
      <sz val="10"/>
      <color indexed="9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sz val="12"/>
      <color indexed="13"/>
      <name val="Arial"/>
      <family val="2"/>
    </font>
    <font>
      <sz val="10"/>
      <color indexed="9"/>
      <name val="Arial"/>
      <family val="2"/>
    </font>
    <font>
      <b/>
      <sz val="14"/>
      <color indexed="12"/>
      <name val="Arial"/>
      <family val="2"/>
    </font>
    <font>
      <b/>
      <sz val="12"/>
      <name val="Arial"/>
      <family val="2"/>
    </font>
    <font>
      <b/>
      <sz val="10"/>
      <color indexed="55"/>
      <name val="Arial"/>
      <family val="2"/>
    </font>
    <font>
      <sz val="12"/>
      <name val="Arial"/>
      <family val="2"/>
    </font>
    <font>
      <b/>
      <sz val="12"/>
      <color indexed="55"/>
      <name val="Arial"/>
      <family val="2"/>
    </font>
    <font>
      <sz val="12"/>
      <color indexed="22"/>
      <name val="Arial"/>
      <family val="2"/>
    </font>
    <font>
      <sz val="12"/>
      <color indexed="8"/>
      <name val="Arial"/>
      <family val="2"/>
    </font>
    <font>
      <b/>
      <sz val="14"/>
      <name val="Arial"/>
      <family val="2"/>
    </font>
    <font>
      <b/>
      <sz val="20"/>
      <color indexed="9"/>
      <name val="Arial"/>
      <family val="2"/>
    </font>
    <font>
      <b/>
      <sz val="12"/>
      <color indexed="12"/>
      <name val="Arial"/>
      <family val="2"/>
    </font>
    <font>
      <b/>
      <u/>
      <sz val="12"/>
      <color indexed="13"/>
      <name val="Arial"/>
      <family val="2"/>
    </font>
    <font>
      <sz val="8"/>
      <color indexed="81"/>
      <name val="Tahoma"/>
    </font>
    <font>
      <sz val="8"/>
      <color indexed="81"/>
      <name val="Tahoma"/>
      <family val="2"/>
    </font>
    <font>
      <b/>
      <sz val="12"/>
      <color indexed="9"/>
      <name val="Arial"/>
      <family val="2"/>
    </font>
    <font>
      <sz val="7"/>
      <name val="Small Fonts"/>
    </font>
    <font>
      <b/>
      <i/>
      <sz val="16"/>
      <name val="Helv"/>
    </font>
    <font>
      <b/>
      <u/>
      <sz val="10"/>
      <name val="Arial"/>
      <family val="2"/>
    </font>
    <font>
      <sz val="11"/>
      <name val="Arial"/>
      <family val="2"/>
    </font>
    <font>
      <b/>
      <sz val="11"/>
      <name val="Arial"/>
      <family val="2"/>
    </font>
  </fonts>
  <fills count="22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57"/>
        <bgColor indexed="64"/>
      </patternFill>
    </fill>
  </fills>
  <borders count="5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dotted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/>
      <bottom/>
      <diagonal/>
    </border>
    <border>
      <left style="thin">
        <color indexed="64"/>
      </left>
      <right style="dotted">
        <color indexed="64"/>
      </right>
      <top/>
      <bottom style="thin">
        <color indexed="64"/>
      </bottom>
      <diagonal/>
    </border>
    <border>
      <left style="thin">
        <color indexed="55"/>
      </left>
      <right style="thin">
        <color indexed="64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 style="thin">
        <color indexed="64"/>
      </right>
      <top style="thin">
        <color indexed="55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64"/>
      </bottom>
      <diagonal/>
    </border>
    <border>
      <left style="thin">
        <color indexed="64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64"/>
      </left>
      <right style="thin">
        <color indexed="55"/>
      </right>
      <top style="thin">
        <color indexed="55"/>
      </top>
      <bottom style="thin">
        <color indexed="64"/>
      </bottom>
      <diagonal/>
    </border>
    <border>
      <left style="thin">
        <color indexed="64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 style="thin">
        <color indexed="64"/>
      </right>
      <top/>
      <bottom style="thin">
        <color indexed="55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/>
      <diagonal/>
    </border>
    <border>
      <left style="dotted">
        <color indexed="64"/>
      </left>
      <right style="thin">
        <color indexed="64"/>
      </right>
      <top/>
      <bottom/>
      <diagonal/>
    </border>
    <border>
      <left style="dotted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dotted">
        <color indexed="64"/>
      </left>
      <right/>
      <top/>
      <bottom/>
      <diagonal/>
    </border>
    <border>
      <left style="dotted">
        <color indexed="64"/>
      </left>
      <right/>
      <top/>
      <bottom style="thin">
        <color indexed="64"/>
      </bottom>
      <diagonal/>
    </border>
    <border>
      <left/>
      <right style="dotted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tted">
        <color indexed="64"/>
      </left>
      <right/>
      <top style="thin">
        <color indexed="64"/>
      </top>
      <bottom/>
      <diagonal/>
    </border>
    <border>
      <left/>
      <right style="dotted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55"/>
      </right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171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37" fontId="25" fillId="0" borderId="0"/>
    <xf numFmtId="195" fontId="26" fillId="0" borderId="0"/>
    <xf numFmtId="9" fontId="1" fillId="0" borderId="0" applyFont="0" applyFill="0" applyBorder="0" applyAlignment="0" applyProtection="0"/>
  </cellStyleXfs>
  <cellXfs count="330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/>
    <xf numFmtId="17" fontId="0" fillId="0" borderId="0" xfId="0" applyNumberFormat="1"/>
    <xf numFmtId="2" fontId="0" fillId="0" borderId="0" xfId="0" applyNumberFormat="1"/>
    <xf numFmtId="185" fontId="0" fillId="0" borderId="0" xfId="0" applyNumberFormat="1"/>
    <xf numFmtId="186" fontId="0" fillId="0" borderId="0" xfId="0" applyNumberFormat="1"/>
    <xf numFmtId="187" fontId="0" fillId="0" borderId="0" xfId="0" applyNumberFormat="1"/>
    <xf numFmtId="15" fontId="2" fillId="2" borderId="1" xfId="0" applyNumberFormat="1" applyFont="1" applyFill="1" applyBorder="1"/>
    <xf numFmtId="188" fontId="0" fillId="0" borderId="2" xfId="0" applyNumberFormat="1" applyBorder="1"/>
    <xf numFmtId="15" fontId="2" fillId="3" borderId="3" xfId="0" applyNumberFormat="1" applyFont="1" applyFill="1" applyBorder="1"/>
    <xf numFmtId="185" fontId="0" fillId="0" borderId="4" xfId="0" applyNumberFormat="1" applyBorder="1"/>
    <xf numFmtId="186" fontId="0" fillId="0" borderId="2" xfId="0" applyNumberFormat="1" applyBorder="1"/>
    <xf numFmtId="0" fontId="0" fillId="4" borderId="0" xfId="0" applyFill="1" applyBorder="1"/>
    <xf numFmtId="186" fontId="0" fillId="4" borderId="0" xfId="0" applyNumberFormat="1" applyFill="1" applyBorder="1"/>
    <xf numFmtId="0" fontId="6" fillId="4" borderId="0" xfId="0" applyFont="1" applyFill="1" applyBorder="1" applyAlignment="1">
      <alignment wrapText="1"/>
    </xf>
    <xf numFmtId="15" fontId="6" fillId="5" borderId="3" xfId="0" applyNumberFormat="1" applyFont="1" applyFill="1" applyBorder="1" applyAlignment="1">
      <alignment horizontal="right" wrapText="1"/>
    </xf>
    <xf numFmtId="15" fontId="0" fillId="0" borderId="5" xfId="0" applyNumberFormat="1" applyBorder="1"/>
    <xf numFmtId="0" fontId="0" fillId="6" borderId="6" xfId="0" applyFill="1" applyBorder="1" applyAlignment="1">
      <alignment horizontal="right"/>
    </xf>
    <xf numFmtId="0" fontId="7" fillId="7" borderId="6" xfId="0" applyFont="1" applyFill="1" applyBorder="1" applyAlignment="1">
      <alignment horizontal="right" wrapText="1"/>
    </xf>
    <xf numFmtId="0" fontId="7" fillId="7" borderId="7" xfId="0" applyFont="1" applyFill="1" applyBorder="1" applyAlignment="1">
      <alignment horizontal="right" wrapText="1"/>
    </xf>
    <xf numFmtId="189" fontId="0" fillId="0" borderId="0" xfId="0" applyNumberFormat="1"/>
    <xf numFmtId="189" fontId="7" fillId="6" borderId="8" xfId="0" applyNumberFormat="1" applyFont="1" applyFill="1" applyBorder="1" applyAlignment="1">
      <alignment horizontal="left"/>
    </xf>
    <xf numFmtId="189" fontId="7" fillId="7" borderId="8" xfId="0" applyNumberFormat="1" applyFont="1" applyFill="1" applyBorder="1" applyAlignment="1">
      <alignment horizontal="right" wrapText="1"/>
    </xf>
    <xf numFmtId="189" fontId="7" fillId="6" borderId="6" xfId="0" applyNumberFormat="1" applyFont="1" applyFill="1" applyBorder="1" applyAlignment="1">
      <alignment horizontal="left"/>
    </xf>
    <xf numFmtId="189" fontId="7" fillId="7" borderId="6" xfId="0" applyNumberFormat="1" applyFont="1" applyFill="1" applyBorder="1" applyAlignment="1">
      <alignment horizontal="right" wrapText="1"/>
    </xf>
    <xf numFmtId="3" fontId="2" fillId="6" borderId="7" xfId="0" applyNumberFormat="1" applyFont="1" applyFill="1" applyBorder="1" applyAlignment="1">
      <alignment horizontal="right"/>
    </xf>
    <xf numFmtId="0" fontId="7" fillId="3" borderId="8" xfId="0" applyFont="1" applyFill="1" applyBorder="1" applyAlignment="1">
      <alignment horizontal="right" wrapText="1"/>
    </xf>
    <xf numFmtId="0" fontId="7" fillId="3" borderId="6" xfId="0" applyFont="1" applyFill="1" applyBorder="1" applyAlignment="1">
      <alignment horizontal="right" wrapText="1"/>
    </xf>
    <xf numFmtId="0" fontId="7" fillId="3" borderId="7" xfId="0" applyFont="1" applyFill="1" applyBorder="1" applyAlignment="1">
      <alignment horizontal="right" wrapText="1"/>
    </xf>
    <xf numFmtId="0" fontId="0" fillId="2" borderId="6" xfId="0" applyFill="1" applyBorder="1" applyAlignment="1">
      <alignment horizontal="right"/>
    </xf>
    <xf numFmtId="0" fontId="0" fillId="2" borderId="7" xfId="0" applyFill="1" applyBorder="1" applyAlignment="1">
      <alignment horizontal="right"/>
    </xf>
    <xf numFmtId="0" fontId="2" fillId="2" borderId="8" xfId="0" applyFont="1" applyFill="1" applyBorder="1" applyAlignment="1">
      <alignment horizontal="left"/>
    </xf>
    <xf numFmtId="0" fontId="6" fillId="8" borderId="0" xfId="0" applyFont="1" applyFill="1"/>
    <xf numFmtId="17" fontId="4" fillId="9" borderId="0" xfId="0" applyNumberFormat="1" applyFont="1" applyFill="1" applyAlignment="1">
      <alignment horizontal="left"/>
    </xf>
    <xf numFmtId="0" fontId="0" fillId="3" borderId="1" xfId="0" applyFill="1" applyBorder="1"/>
    <xf numFmtId="185" fontId="0" fillId="0" borderId="0" xfId="0" applyNumberFormat="1" applyAlignment="1">
      <alignment horizontal="right"/>
    </xf>
    <xf numFmtId="185" fontId="6" fillId="8" borderId="0" xfId="0" applyNumberFormat="1" applyFont="1" applyFill="1" applyAlignment="1">
      <alignment horizontal="right"/>
    </xf>
    <xf numFmtId="189" fontId="0" fillId="3" borderId="1" xfId="0" applyNumberFormat="1" applyFill="1" applyBorder="1" applyAlignment="1">
      <alignment horizontal="right"/>
    </xf>
    <xf numFmtId="185" fontId="0" fillId="3" borderId="1" xfId="0" applyNumberFormat="1" applyFill="1" applyBorder="1" applyAlignment="1">
      <alignment horizontal="right"/>
    </xf>
    <xf numFmtId="187" fontId="5" fillId="0" borderId="0" xfId="0" applyNumberFormat="1" applyFont="1"/>
    <xf numFmtId="185" fontId="5" fillId="0" borderId="0" xfId="0" applyNumberFormat="1" applyFont="1"/>
    <xf numFmtId="190" fontId="0" fillId="0" borderId="0" xfId="0" applyNumberFormat="1" applyAlignment="1">
      <alignment horizontal="right"/>
    </xf>
    <xf numFmtId="190" fontId="6" fillId="8" borderId="0" xfId="0" applyNumberFormat="1" applyFont="1" applyFill="1" applyAlignment="1">
      <alignment horizontal="right"/>
    </xf>
    <xf numFmtId="0" fontId="6" fillId="8" borderId="0" xfId="0" applyFont="1" applyFill="1" applyAlignment="1">
      <alignment horizontal="center"/>
    </xf>
    <xf numFmtId="17" fontId="5" fillId="0" borderId="0" xfId="0" applyNumberFormat="1" applyFont="1" applyAlignment="1">
      <alignment horizontal="right"/>
    </xf>
    <xf numFmtId="190" fontId="2" fillId="7" borderId="1" xfId="0" applyNumberFormat="1" applyFont="1" applyFill="1" applyBorder="1" applyAlignment="1">
      <alignment horizontal="right"/>
    </xf>
    <xf numFmtId="0" fontId="5" fillId="0" borderId="0" xfId="0" quotePrefix="1" applyNumberFormat="1" applyFont="1" applyAlignment="1">
      <alignment horizontal="right"/>
    </xf>
    <xf numFmtId="0" fontId="5" fillId="0" borderId="0" xfId="0" applyFont="1"/>
    <xf numFmtId="0" fontId="5" fillId="0" borderId="0" xfId="0" applyFont="1" applyAlignment="1">
      <alignment wrapText="1"/>
    </xf>
    <xf numFmtId="0" fontId="0" fillId="0" borderId="0" xfId="0" applyAlignment="1">
      <alignment wrapText="1"/>
    </xf>
    <xf numFmtId="15" fontId="6" fillId="5" borderId="1" xfId="0" applyNumberFormat="1" applyFont="1" applyFill="1" applyBorder="1" applyAlignment="1">
      <alignment horizontal="right" wrapText="1"/>
    </xf>
    <xf numFmtId="190" fontId="0" fillId="3" borderId="1" xfId="0" applyNumberFormat="1" applyFill="1" applyBorder="1" applyAlignment="1">
      <alignment horizontal="right"/>
    </xf>
    <xf numFmtId="0" fontId="0" fillId="4" borderId="0" xfId="0" applyFill="1"/>
    <xf numFmtId="0" fontId="6" fillId="4" borderId="0" xfId="0" applyFont="1" applyFill="1"/>
    <xf numFmtId="190" fontId="6" fillId="8" borderId="1" xfId="0" applyNumberFormat="1" applyFont="1" applyFill="1" applyBorder="1" applyAlignment="1">
      <alignment horizontal="right"/>
    </xf>
    <xf numFmtId="185" fontId="6" fillId="8" borderId="1" xfId="0" applyNumberFormat="1" applyFont="1" applyFill="1" applyBorder="1" applyAlignment="1">
      <alignment horizontal="right"/>
    </xf>
    <xf numFmtId="0" fontId="6" fillId="8" borderId="1" xfId="0" applyFont="1" applyFill="1" applyBorder="1"/>
    <xf numFmtId="0" fontId="10" fillId="10" borderId="1" xfId="0" applyFont="1" applyFill="1" applyBorder="1"/>
    <xf numFmtId="17" fontId="11" fillId="2" borderId="1" xfId="0" applyNumberFormat="1" applyFont="1" applyFill="1" applyBorder="1"/>
    <xf numFmtId="190" fontId="0" fillId="0" borderId="0" xfId="0" applyNumberFormat="1" applyAlignment="1">
      <alignment horizontal="left"/>
    </xf>
    <xf numFmtId="190" fontId="6" fillId="8" borderId="1" xfId="0" applyNumberFormat="1" applyFont="1" applyFill="1" applyBorder="1" applyAlignment="1">
      <alignment horizontal="left"/>
    </xf>
    <xf numFmtId="190" fontId="0" fillId="3" borderId="1" xfId="0" applyNumberFormat="1" applyFill="1" applyBorder="1" applyAlignment="1">
      <alignment horizontal="left"/>
    </xf>
    <xf numFmtId="2" fontId="5" fillId="0" borderId="0" xfId="0" applyNumberFormat="1" applyFont="1"/>
    <xf numFmtId="4" fontId="5" fillId="0" borderId="0" xfId="0" applyNumberFormat="1" applyFont="1"/>
    <xf numFmtId="3" fontId="5" fillId="0" borderId="0" xfId="0" applyNumberFormat="1" applyFont="1"/>
    <xf numFmtId="174" fontId="5" fillId="0" borderId="0" xfId="0" applyNumberFormat="1" applyFont="1"/>
    <xf numFmtId="190" fontId="0" fillId="0" borderId="0" xfId="0" applyNumberFormat="1"/>
    <xf numFmtId="190" fontId="2" fillId="6" borderId="0" xfId="0" applyNumberFormat="1" applyFont="1" applyFill="1" applyAlignment="1">
      <alignment horizontal="right"/>
    </xf>
    <xf numFmtId="192" fontId="0" fillId="0" borderId="0" xfId="0" applyNumberFormat="1"/>
    <xf numFmtId="192" fontId="2" fillId="6" borderId="0" xfId="0" applyNumberFormat="1" applyFont="1" applyFill="1" applyAlignment="1">
      <alignment horizontal="right"/>
    </xf>
    <xf numFmtId="165" fontId="0" fillId="0" borderId="0" xfId="0" applyNumberFormat="1"/>
    <xf numFmtId="165" fontId="2" fillId="6" borderId="0" xfId="0" applyNumberFormat="1" applyFont="1" applyFill="1" applyAlignment="1">
      <alignment horizontal="right"/>
    </xf>
    <xf numFmtId="187" fontId="13" fillId="0" borderId="0" xfId="0" applyNumberFormat="1" applyFont="1" applyAlignment="1">
      <alignment horizontal="right"/>
    </xf>
    <xf numFmtId="174" fontId="0" fillId="0" borderId="0" xfId="0" applyNumberFormat="1"/>
    <xf numFmtId="186" fontId="14" fillId="0" borderId="0" xfId="0" applyNumberFormat="1" applyFont="1"/>
    <xf numFmtId="0" fontId="14" fillId="0" borderId="0" xfId="0" applyFont="1"/>
    <xf numFmtId="185" fontId="14" fillId="0" borderId="0" xfId="0" applyNumberFormat="1" applyFont="1"/>
    <xf numFmtId="0" fontId="15" fillId="0" borderId="0" xfId="0" applyFont="1"/>
    <xf numFmtId="186" fontId="12" fillId="0" borderId="0" xfId="0" applyNumberFormat="1" applyFont="1"/>
    <xf numFmtId="0" fontId="12" fillId="0" borderId="0" xfId="0" applyFont="1"/>
    <xf numFmtId="174" fontId="12" fillId="0" borderId="0" xfId="0" applyNumberFormat="1" applyFont="1"/>
    <xf numFmtId="185" fontId="12" fillId="0" borderId="0" xfId="0" applyNumberFormat="1" applyFont="1"/>
    <xf numFmtId="15" fontId="0" fillId="0" borderId="0" xfId="0" applyNumberFormat="1" applyBorder="1"/>
    <xf numFmtId="188" fontId="0" fillId="0" borderId="0" xfId="0" applyNumberFormat="1" applyBorder="1"/>
    <xf numFmtId="185" fontId="0" fillId="0" borderId="0" xfId="0" applyNumberFormat="1" applyBorder="1"/>
    <xf numFmtId="186" fontId="0" fillId="0" borderId="0" xfId="0" applyNumberFormat="1" applyBorder="1"/>
    <xf numFmtId="189" fontId="8" fillId="0" borderId="0" xfId="0" applyNumberFormat="1" applyFont="1" applyAlignment="1">
      <alignment horizontal="right"/>
    </xf>
    <xf numFmtId="0" fontId="8" fillId="0" borderId="0" xfId="0" applyFont="1" applyAlignment="1">
      <alignment horizontal="right"/>
    </xf>
    <xf numFmtId="189" fontId="7" fillId="11" borderId="8" xfId="0" applyNumberFormat="1" applyFont="1" applyFill="1" applyBorder="1" applyAlignment="1">
      <alignment horizontal="right" wrapText="1"/>
    </xf>
    <xf numFmtId="0" fontId="7" fillId="11" borderId="6" xfId="0" applyFont="1" applyFill="1" applyBorder="1" applyAlignment="1">
      <alignment horizontal="right" wrapText="1"/>
    </xf>
    <xf numFmtId="0" fontId="7" fillId="11" borderId="7" xfId="0" applyFont="1" applyFill="1" applyBorder="1" applyAlignment="1">
      <alignment horizontal="right" wrapText="1"/>
    </xf>
    <xf numFmtId="189" fontId="7" fillId="11" borderId="6" xfId="0" applyNumberFormat="1" applyFont="1" applyFill="1" applyBorder="1" applyAlignment="1">
      <alignment horizontal="right" wrapText="1"/>
    </xf>
    <xf numFmtId="189" fontId="7" fillId="11" borderId="7" xfId="0" applyNumberFormat="1" applyFont="1" applyFill="1" applyBorder="1" applyAlignment="1">
      <alignment horizontal="right" wrapText="1"/>
    </xf>
    <xf numFmtId="189" fontId="6" fillId="12" borderId="8" xfId="0" applyNumberFormat="1" applyFont="1" applyFill="1" applyBorder="1" applyAlignment="1">
      <alignment horizontal="right" wrapText="1"/>
    </xf>
    <xf numFmtId="189" fontId="6" fillId="12" borderId="6" xfId="0" applyNumberFormat="1" applyFont="1" applyFill="1" applyBorder="1" applyAlignment="1">
      <alignment horizontal="right" wrapText="1"/>
    </xf>
    <xf numFmtId="189" fontId="6" fillId="12" borderId="7" xfId="0" applyNumberFormat="1" applyFont="1" applyFill="1" applyBorder="1" applyAlignment="1">
      <alignment horizontal="right" wrapText="1"/>
    </xf>
    <xf numFmtId="189" fontId="16" fillId="0" borderId="0" xfId="0" applyNumberFormat="1" applyFont="1"/>
    <xf numFmtId="0" fontId="16" fillId="0" borderId="0" xfId="0" applyFont="1"/>
    <xf numFmtId="189" fontId="17" fillId="0" borderId="0" xfId="0" applyNumberFormat="1" applyFont="1"/>
    <xf numFmtId="189" fontId="17" fillId="0" borderId="0" xfId="0" applyNumberFormat="1" applyFont="1" applyAlignment="1">
      <alignment horizontal="right"/>
    </xf>
    <xf numFmtId="0" fontId="5" fillId="4" borderId="0" xfId="0" applyFont="1" applyFill="1"/>
    <xf numFmtId="0" fontId="13" fillId="4" borderId="0" xfId="0" applyFont="1" applyFill="1"/>
    <xf numFmtId="4" fontId="5" fillId="0" borderId="0" xfId="0" applyNumberFormat="1" applyFont="1" applyAlignment="1">
      <alignment horizontal="right"/>
    </xf>
    <xf numFmtId="189" fontId="5" fillId="0" borderId="0" xfId="0" applyNumberFormat="1" applyFont="1"/>
    <xf numFmtId="192" fontId="12" fillId="0" borderId="0" xfId="0" applyNumberFormat="1" applyFont="1"/>
    <xf numFmtId="0" fontId="0" fillId="12" borderId="0" xfId="0" applyFill="1"/>
    <xf numFmtId="0" fontId="0" fillId="12" borderId="0" xfId="0" applyFill="1" applyBorder="1"/>
    <xf numFmtId="0" fontId="0" fillId="12" borderId="9" xfId="0" applyFill="1" applyBorder="1"/>
    <xf numFmtId="0" fontId="0" fillId="12" borderId="10" xfId="0" applyFill="1" applyBorder="1"/>
    <xf numFmtId="0" fontId="0" fillId="12" borderId="11" xfId="0" applyFill="1" applyBorder="1"/>
    <xf numFmtId="0" fontId="0" fillId="12" borderId="12" xfId="0" applyFill="1" applyBorder="1"/>
    <xf numFmtId="0" fontId="0" fillId="12" borderId="13" xfId="0" applyFill="1" applyBorder="1"/>
    <xf numFmtId="0" fontId="21" fillId="12" borderId="0" xfId="0" applyFont="1" applyFill="1" applyBorder="1"/>
    <xf numFmtId="0" fontId="7" fillId="3" borderId="14" xfId="0" applyFont="1" applyFill="1" applyBorder="1"/>
    <xf numFmtId="0" fontId="7" fillId="3" borderId="15" xfId="0" applyFont="1" applyFill="1" applyBorder="1"/>
    <xf numFmtId="0" fontId="7" fillId="3" borderId="16" xfId="0" applyFont="1" applyFill="1" applyBorder="1"/>
    <xf numFmtId="0" fontId="3" fillId="4" borderId="17" xfId="0" applyFont="1" applyFill="1" applyBorder="1"/>
    <xf numFmtId="0" fontId="3" fillId="4" borderId="18" xfId="0" applyFont="1" applyFill="1" applyBorder="1"/>
    <xf numFmtId="0" fontId="3" fillId="4" borderId="19" xfId="0" applyFont="1" applyFill="1" applyBorder="1"/>
    <xf numFmtId="0" fontId="7" fillId="13" borderId="20" xfId="0" applyFont="1" applyFill="1" applyBorder="1"/>
    <xf numFmtId="0" fontId="7" fillId="13" borderId="21" xfId="0" applyFont="1" applyFill="1" applyBorder="1"/>
    <xf numFmtId="0" fontId="7" fillId="13" borderId="22" xfId="0" applyFont="1" applyFill="1" applyBorder="1"/>
    <xf numFmtId="0" fontId="7" fillId="14" borderId="17" xfId="0" applyFont="1" applyFill="1" applyBorder="1"/>
    <xf numFmtId="0" fontId="7" fillId="14" borderId="18" xfId="0" applyFont="1" applyFill="1" applyBorder="1"/>
    <xf numFmtId="0" fontId="7" fillId="14" borderId="19" xfId="0" applyFont="1" applyFill="1" applyBorder="1"/>
    <xf numFmtId="15" fontId="6" fillId="15" borderId="5" xfId="0" applyNumberFormat="1" applyFont="1" applyFill="1" applyBorder="1" applyAlignment="1">
      <alignment horizontal="right" wrapText="1"/>
    </xf>
    <xf numFmtId="185" fontId="6" fillId="15" borderId="0" xfId="0" applyNumberFormat="1" applyFont="1" applyFill="1" applyBorder="1" applyAlignment="1">
      <alignment horizontal="right" wrapText="1"/>
    </xf>
    <xf numFmtId="186" fontId="6" fillId="15" borderId="0" xfId="0" applyNumberFormat="1" applyFont="1" applyFill="1" applyBorder="1" applyAlignment="1">
      <alignment horizontal="right" wrapText="1"/>
    </xf>
    <xf numFmtId="187" fontId="6" fillId="15" borderId="0" xfId="0" applyNumberFormat="1" applyFont="1" applyFill="1" applyBorder="1" applyAlignment="1">
      <alignment horizontal="right" wrapText="1"/>
    </xf>
    <xf numFmtId="188" fontId="6" fillId="15" borderId="2" xfId="0" applyNumberFormat="1" applyFont="1" applyFill="1" applyBorder="1" applyAlignment="1">
      <alignment horizontal="right" wrapText="1"/>
    </xf>
    <xf numFmtId="185" fontId="6" fillId="15" borderId="4" xfId="0" applyNumberFormat="1" applyFont="1" applyFill="1" applyBorder="1" applyAlignment="1">
      <alignment horizontal="right" wrapText="1"/>
    </xf>
    <xf numFmtId="186" fontId="6" fillId="15" borderId="2" xfId="0" applyNumberFormat="1" applyFont="1" applyFill="1" applyBorder="1" applyAlignment="1">
      <alignment horizontal="right" wrapText="1"/>
    </xf>
    <xf numFmtId="0" fontId="0" fillId="12" borderId="0" xfId="0" applyFill="1" applyAlignment="1">
      <alignment horizontal="center"/>
    </xf>
    <xf numFmtId="0" fontId="3" fillId="4" borderId="23" xfId="0" applyFont="1" applyFill="1" applyBorder="1"/>
    <xf numFmtId="0" fontId="3" fillId="4" borderId="24" xfId="0" applyFont="1" applyFill="1" applyBorder="1"/>
    <xf numFmtId="0" fontId="3" fillId="4" borderId="25" xfId="0" applyFont="1" applyFill="1" applyBorder="1" applyAlignment="1">
      <alignment horizontal="center"/>
    </xf>
    <xf numFmtId="0" fontId="3" fillId="4" borderId="26" xfId="0" applyFont="1" applyFill="1" applyBorder="1" applyAlignment="1">
      <alignment horizontal="center"/>
    </xf>
    <xf numFmtId="17" fontId="0" fillId="12" borderId="0" xfId="0" applyNumberFormat="1" applyFill="1" applyAlignment="1">
      <alignment horizontal="right"/>
    </xf>
    <xf numFmtId="17" fontId="3" fillId="4" borderId="27" xfId="0" applyNumberFormat="1" applyFont="1" applyFill="1" applyBorder="1" applyAlignment="1">
      <alignment horizontal="right"/>
    </xf>
    <xf numFmtId="17" fontId="3" fillId="4" borderId="25" xfId="0" applyNumberFormat="1" applyFont="1" applyFill="1" applyBorder="1" applyAlignment="1">
      <alignment horizontal="right"/>
    </xf>
    <xf numFmtId="17" fontId="3" fillId="4" borderId="28" xfId="0" applyNumberFormat="1" applyFont="1" applyFill="1" applyBorder="1" applyAlignment="1">
      <alignment horizontal="right"/>
    </xf>
    <xf numFmtId="17" fontId="3" fillId="4" borderId="26" xfId="0" applyNumberFormat="1" applyFont="1" applyFill="1" applyBorder="1" applyAlignment="1">
      <alignment horizontal="right"/>
    </xf>
    <xf numFmtId="38" fontId="0" fillId="12" borderId="0" xfId="0" applyNumberFormat="1" applyFill="1" applyAlignment="1">
      <alignment horizontal="right"/>
    </xf>
    <xf numFmtId="38" fontId="3" fillId="4" borderId="25" xfId="0" applyNumberFormat="1" applyFont="1" applyFill="1" applyBorder="1" applyAlignment="1">
      <alignment horizontal="right"/>
    </xf>
    <xf numFmtId="38" fontId="3" fillId="4" borderId="26" xfId="0" applyNumberFormat="1" applyFont="1" applyFill="1" applyBorder="1" applyAlignment="1">
      <alignment horizontal="right"/>
    </xf>
    <xf numFmtId="194" fontId="0" fillId="12" borderId="0" xfId="0" applyNumberFormat="1" applyFill="1" applyAlignment="1">
      <alignment horizontal="right"/>
    </xf>
    <xf numFmtId="194" fontId="3" fillId="4" borderId="25" xfId="0" applyNumberFormat="1" applyFont="1" applyFill="1" applyBorder="1" applyAlignment="1">
      <alignment horizontal="right"/>
    </xf>
    <xf numFmtId="194" fontId="3" fillId="4" borderId="26" xfId="0" applyNumberFormat="1" applyFont="1" applyFill="1" applyBorder="1" applyAlignment="1">
      <alignment horizontal="right"/>
    </xf>
    <xf numFmtId="17" fontId="12" fillId="3" borderId="29" xfId="0" applyNumberFormat="1" applyFont="1" applyFill="1" applyBorder="1" applyAlignment="1">
      <alignment horizontal="right"/>
    </xf>
    <xf numFmtId="17" fontId="12" fillId="3" borderId="30" xfId="0" applyNumberFormat="1" applyFont="1" applyFill="1" applyBorder="1" applyAlignment="1">
      <alignment horizontal="right"/>
    </xf>
    <xf numFmtId="0" fontId="12" fillId="3" borderId="30" xfId="0" applyFont="1" applyFill="1" applyBorder="1" applyAlignment="1">
      <alignment horizontal="center"/>
    </xf>
    <xf numFmtId="38" fontId="12" fillId="3" borderId="30" xfId="0" applyNumberFormat="1" applyFont="1" applyFill="1" applyBorder="1" applyAlignment="1">
      <alignment horizontal="right"/>
    </xf>
    <xf numFmtId="194" fontId="12" fillId="3" borderId="30" xfId="0" applyNumberFormat="1" applyFont="1" applyFill="1" applyBorder="1" applyAlignment="1">
      <alignment horizontal="right"/>
    </xf>
    <xf numFmtId="0" fontId="12" fillId="3" borderId="31" xfId="0" applyFont="1" applyFill="1" applyBorder="1"/>
    <xf numFmtId="22" fontId="2" fillId="14" borderId="32" xfId="0" applyNumberFormat="1" applyFont="1" applyFill="1" applyBorder="1"/>
    <xf numFmtId="22" fontId="2" fillId="14" borderId="33" xfId="0" applyNumberFormat="1" applyFont="1" applyFill="1" applyBorder="1"/>
    <xf numFmtId="22" fontId="2" fillId="14" borderId="34" xfId="0" applyNumberFormat="1" applyFont="1" applyFill="1" applyBorder="1"/>
    <xf numFmtId="0" fontId="7" fillId="13" borderId="14" xfId="0" applyFont="1" applyFill="1" applyBorder="1"/>
    <xf numFmtId="0" fontId="3" fillId="4" borderId="15" xfId="0" applyFont="1" applyFill="1" applyBorder="1"/>
    <xf numFmtId="22" fontId="2" fillId="14" borderId="16" xfId="0" applyNumberFormat="1" applyFont="1" applyFill="1" applyBorder="1"/>
    <xf numFmtId="0" fontId="10" fillId="10" borderId="1" xfId="0" applyFont="1" applyFill="1" applyBorder="1" applyAlignment="1">
      <alignment horizontal="right"/>
    </xf>
    <xf numFmtId="0" fontId="3" fillId="16" borderId="19" xfId="0" applyFont="1" applyFill="1" applyBorder="1"/>
    <xf numFmtId="0" fontId="3" fillId="4" borderId="18" xfId="0" applyFont="1" applyFill="1" applyBorder="1" applyAlignment="1">
      <alignment horizontal="center"/>
    </xf>
    <xf numFmtId="0" fontId="7" fillId="3" borderId="15" xfId="0" applyFont="1" applyFill="1" applyBorder="1" applyAlignment="1">
      <alignment horizontal="center"/>
    </xf>
    <xf numFmtId="0" fontId="3" fillId="4" borderId="19" xfId="0" applyFont="1" applyFill="1" applyBorder="1" applyAlignment="1">
      <alignment horizontal="center"/>
    </xf>
    <xf numFmtId="0" fontId="0" fillId="12" borderId="35" xfId="0" applyFill="1" applyBorder="1"/>
    <xf numFmtId="0" fontId="0" fillId="12" borderId="36" xfId="0" applyFill="1" applyBorder="1"/>
    <xf numFmtId="0" fontId="0" fillId="12" borderId="37" xfId="0" applyFill="1" applyBorder="1"/>
    <xf numFmtId="0" fontId="2" fillId="0" borderId="0" xfId="0" applyFont="1" applyAlignment="1">
      <alignment horizontal="center"/>
    </xf>
    <xf numFmtId="38" fontId="2" fillId="0" borderId="0" xfId="0" applyNumberFormat="1" applyFont="1" applyAlignment="1">
      <alignment horizontal="center"/>
    </xf>
    <xf numFmtId="0" fontId="2" fillId="2" borderId="0" xfId="0" applyFont="1" applyFill="1" applyAlignment="1">
      <alignment horizontal="center"/>
    </xf>
    <xf numFmtId="0" fontId="27" fillId="0" borderId="0" xfId="0" applyFont="1" applyAlignment="1">
      <alignment horizontal="center"/>
    </xf>
    <xf numFmtId="17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38" fontId="0" fillId="0" borderId="0" xfId="0" applyNumberFormat="1" applyAlignment="1">
      <alignment horizontal="center"/>
    </xf>
    <xf numFmtId="201" fontId="0" fillId="0" borderId="0" xfId="0" applyNumberFormat="1" applyAlignment="1">
      <alignment horizontal="center"/>
    </xf>
    <xf numFmtId="189" fontId="27" fillId="0" borderId="0" xfId="0" applyNumberFormat="1" applyFont="1"/>
    <xf numFmtId="189" fontId="27" fillId="0" borderId="0" xfId="0" applyNumberFormat="1" applyFont="1" applyAlignment="1">
      <alignment horizontal="left"/>
    </xf>
    <xf numFmtId="0" fontId="2" fillId="12" borderId="0" xfId="0" applyFont="1" applyFill="1" applyBorder="1" applyAlignment="1">
      <alignment horizontal="right"/>
    </xf>
    <xf numFmtId="0" fontId="2" fillId="12" borderId="0" xfId="0" applyFont="1" applyFill="1" applyBorder="1" applyAlignment="1">
      <alignment horizontal="center"/>
    </xf>
    <xf numFmtId="49" fontId="3" fillId="4" borderId="1" xfId="0" applyNumberFormat="1" applyFont="1" applyFill="1" applyBorder="1" applyAlignment="1">
      <alignment horizontal="center"/>
    </xf>
    <xf numFmtId="175" fontId="0" fillId="0" borderId="0" xfId="0" applyNumberFormat="1"/>
    <xf numFmtId="170" fontId="27" fillId="0" borderId="0" xfId="2" applyFont="1" applyAlignment="1">
      <alignment horizontal="center"/>
    </xf>
    <xf numFmtId="9" fontId="27" fillId="0" borderId="0" xfId="5" applyFont="1" applyAlignment="1">
      <alignment horizontal="center"/>
    </xf>
    <xf numFmtId="174" fontId="0" fillId="13" borderId="0" xfId="0" applyNumberFormat="1" applyFill="1" applyBorder="1"/>
    <xf numFmtId="17" fontId="0" fillId="0" borderId="0" xfId="0" applyNumberFormat="1" applyFill="1" applyBorder="1"/>
    <xf numFmtId="0" fontId="2" fillId="13" borderId="38" xfId="0" applyFont="1" applyFill="1" applyBorder="1"/>
    <xf numFmtId="0" fontId="0" fillId="13" borderId="39" xfId="0" applyFill="1" applyBorder="1"/>
    <xf numFmtId="0" fontId="0" fillId="13" borderId="40" xfId="0" applyFill="1" applyBorder="1"/>
    <xf numFmtId="14" fontId="2" fillId="0" borderId="0" xfId="0" applyNumberFormat="1" applyFont="1" applyAlignment="1">
      <alignment horizontal="center"/>
    </xf>
    <xf numFmtId="174" fontId="0" fillId="0" borderId="0" xfId="0" applyNumberFormat="1" applyAlignment="1">
      <alignment horizontal="center"/>
    </xf>
    <xf numFmtId="174" fontId="2" fillId="0" borderId="0" xfId="0" applyNumberFormat="1" applyFont="1" applyAlignment="1">
      <alignment horizontal="center"/>
    </xf>
    <xf numFmtId="18" fontId="2" fillId="0" borderId="0" xfId="0" applyNumberFormat="1" applyFont="1" applyAlignment="1">
      <alignment horizontal="center"/>
    </xf>
    <xf numFmtId="7" fontId="27" fillId="0" borderId="0" xfId="2" applyNumberFormat="1" applyFont="1" applyAlignment="1">
      <alignment horizontal="center"/>
    </xf>
    <xf numFmtId="38" fontId="2" fillId="3" borderId="1" xfId="0" applyNumberFormat="1" applyFont="1" applyFill="1" applyBorder="1" applyAlignment="1">
      <alignment horizontal="center"/>
    </xf>
    <xf numFmtId="5" fontId="2" fillId="13" borderId="1" xfId="0" applyNumberFormat="1" applyFont="1" applyFill="1" applyBorder="1" applyAlignment="1">
      <alignment horizontal="center"/>
    </xf>
    <xf numFmtId="17" fontId="2" fillId="0" borderId="0" xfId="0" applyNumberFormat="1" applyFont="1" applyFill="1" applyBorder="1" applyAlignment="1">
      <alignment horizontal="center"/>
    </xf>
    <xf numFmtId="0" fontId="2" fillId="7" borderId="3" xfId="0" applyFont="1" applyFill="1" applyBorder="1" applyAlignment="1">
      <alignment horizontal="center"/>
    </xf>
    <xf numFmtId="181" fontId="2" fillId="17" borderId="3" xfId="1" applyNumberFormat="1" applyFont="1" applyFill="1" applyBorder="1"/>
    <xf numFmtId="38" fontId="2" fillId="18" borderId="3" xfId="1" applyNumberFormat="1" applyFont="1" applyFill="1" applyBorder="1" applyAlignment="1">
      <alignment horizontal="center"/>
    </xf>
    <xf numFmtId="5" fontId="0" fillId="0" borderId="0" xfId="2" applyNumberFormat="1" applyFont="1" applyAlignment="1">
      <alignment horizontal="center"/>
    </xf>
    <xf numFmtId="5" fontId="1" fillId="0" borderId="0" xfId="2" applyNumberFormat="1" applyAlignment="1">
      <alignment horizontal="center"/>
    </xf>
    <xf numFmtId="0" fontId="2" fillId="13" borderId="41" xfId="0" applyFont="1" applyFill="1" applyBorder="1"/>
    <xf numFmtId="181" fontId="2" fillId="13" borderId="3" xfId="1" applyNumberFormat="1" applyFont="1" applyFill="1" applyBorder="1"/>
    <xf numFmtId="37" fontId="2" fillId="13" borderId="1" xfId="0" applyNumberFormat="1" applyFont="1" applyFill="1" applyBorder="1" applyAlignment="1">
      <alignment horizontal="center"/>
    </xf>
    <xf numFmtId="37" fontId="1" fillId="0" borderId="0" xfId="2" applyNumberFormat="1" applyAlignment="1">
      <alignment horizontal="center"/>
    </xf>
    <xf numFmtId="17" fontId="3" fillId="4" borderId="1" xfId="0" applyNumberFormat="1" applyFont="1" applyFill="1" applyBorder="1" applyAlignment="1">
      <alignment horizontal="center"/>
    </xf>
    <xf numFmtId="0" fontId="21" fillId="12" borderId="0" xfId="0" applyFont="1" applyFill="1" applyBorder="1" applyAlignment="1">
      <alignment horizontal="right"/>
    </xf>
    <xf numFmtId="15" fontId="3" fillId="4" borderId="1" xfId="0" applyNumberFormat="1" applyFont="1" applyFill="1" applyBorder="1" applyAlignment="1">
      <alignment horizontal="center"/>
    </xf>
    <xf numFmtId="1" fontId="3" fillId="4" borderId="1" xfId="0" applyNumberFormat="1" applyFont="1" applyFill="1" applyBorder="1" applyAlignment="1">
      <alignment horizontal="center"/>
    </xf>
    <xf numFmtId="20" fontId="3" fillId="4" borderId="1" xfId="0" applyNumberFormat="1" applyFont="1" applyFill="1" applyBorder="1" applyAlignment="1">
      <alignment horizontal="center"/>
    </xf>
    <xf numFmtId="38" fontId="12" fillId="0" borderId="0" xfId="0" applyNumberFormat="1" applyFont="1" applyAlignment="1">
      <alignment horizontal="center"/>
    </xf>
    <xf numFmtId="190" fontId="2" fillId="7" borderId="8" xfId="0" applyNumberFormat="1" applyFont="1" applyFill="1" applyBorder="1" applyAlignment="1">
      <alignment horizontal="center" wrapText="1"/>
    </xf>
    <xf numFmtId="190" fontId="2" fillId="7" borderId="6" xfId="0" applyNumberFormat="1" applyFont="1" applyFill="1" applyBorder="1" applyAlignment="1">
      <alignment horizontal="center" wrapText="1"/>
    </xf>
    <xf numFmtId="190" fontId="2" fillId="7" borderId="7" xfId="0" applyNumberFormat="1" applyFont="1" applyFill="1" applyBorder="1" applyAlignment="1">
      <alignment horizontal="center" wrapText="1"/>
    </xf>
    <xf numFmtId="0" fontId="0" fillId="0" borderId="0" xfId="0" applyAlignment="1">
      <alignment horizontal="center" wrapText="1"/>
    </xf>
    <xf numFmtId="190" fontId="2" fillId="7" borderId="1" xfId="0" applyNumberFormat="1" applyFont="1" applyFill="1" applyBorder="1" applyAlignment="1">
      <alignment horizontal="center" wrapText="1"/>
    </xf>
    <xf numFmtId="190" fontId="2" fillId="6" borderId="1" xfId="0" applyNumberFormat="1" applyFont="1" applyFill="1" applyBorder="1" applyAlignment="1">
      <alignment horizontal="center"/>
    </xf>
    <xf numFmtId="189" fontId="6" fillId="15" borderId="8" xfId="0" applyNumberFormat="1" applyFont="1" applyFill="1" applyBorder="1" applyAlignment="1">
      <alignment horizontal="center" wrapText="1"/>
    </xf>
    <xf numFmtId="189" fontId="6" fillId="15" borderId="6" xfId="0" applyNumberFormat="1" applyFont="1" applyFill="1" applyBorder="1" applyAlignment="1">
      <alignment horizontal="center" wrapText="1"/>
    </xf>
    <xf numFmtId="189" fontId="6" fillId="15" borderId="7" xfId="0" applyNumberFormat="1" applyFont="1" applyFill="1" applyBorder="1" applyAlignment="1">
      <alignment horizontal="center" wrapText="1"/>
    </xf>
    <xf numFmtId="15" fontId="6" fillId="5" borderId="1" xfId="0" applyNumberFormat="1" applyFont="1" applyFill="1" applyBorder="1" applyAlignment="1">
      <alignment horizontal="center" wrapText="1"/>
    </xf>
    <xf numFmtId="174" fontId="2" fillId="14" borderId="8" xfId="0" applyNumberFormat="1" applyFont="1" applyFill="1" applyBorder="1" applyAlignment="1">
      <alignment horizontal="center" wrapText="1"/>
    </xf>
    <xf numFmtId="0" fontId="2" fillId="14" borderId="6" xfId="0" applyFont="1" applyFill="1" applyBorder="1" applyAlignment="1">
      <alignment horizontal="center" wrapText="1"/>
    </xf>
    <xf numFmtId="0" fontId="2" fillId="14" borderId="7" xfId="0" applyFont="1" applyFill="1" applyBorder="1" applyAlignment="1">
      <alignment horizontal="center" wrapText="1"/>
    </xf>
    <xf numFmtId="6" fontId="12" fillId="0" borderId="0" xfId="0" applyNumberFormat="1" applyFont="1" applyAlignment="1">
      <alignment horizontal="center"/>
    </xf>
    <xf numFmtId="17" fontId="12" fillId="3" borderId="3" xfId="0" applyNumberFormat="1" applyFont="1" applyFill="1" applyBorder="1" applyAlignment="1">
      <alignment horizontal="center"/>
    </xf>
    <xf numFmtId="17" fontId="12" fillId="3" borderId="42" xfId="0" applyNumberFormat="1" applyFont="1" applyFill="1" applyBorder="1" applyAlignment="1">
      <alignment horizontal="center"/>
    </xf>
    <xf numFmtId="38" fontId="29" fillId="18" borderId="1" xfId="0" applyNumberFormat="1" applyFont="1" applyFill="1" applyBorder="1" applyAlignment="1">
      <alignment horizontal="center"/>
    </xf>
    <xf numFmtId="38" fontId="29" fillId="18" borderId="42" xfId="0" applyNumberFormat="1" applyFont="1" applyFill="1" applyBorder="1" applyAlignment="1">
      <alignment horizontal="center"/>
    </xf>
    <xf numFmtId="38" fontId="29" fillId="18" borderId="3" xfId="0" applyNumberFormat="1" applyFont="1" applyFill="1" applyBorder="1" applyAlignment="1">
      <alignment horizontal="center"/>
    </xf>
    <xf numFmtId="38" fontId="2" fillId="18" borderId="3" xfId="0" applyNumberFormat="1" applyFont="1" applyFill="1" applyBorder="1" applyAlignment="1">
      <alignment horizontal="center"/>
    </xf>
    <xf numFmtId="189" fontId="2" fillId="18" borderId="3" xfId="0" applyNumberFormat="1" applyFont="1" applyFill="1" applyBorder="1" applyAlignment="1">
      <alignment horizontal="center"/>
    </xf>
    <xf numFmtId="38" fontId="29" fillId="7" borderId="43" xfId="0" applyNumberFormat="1" applyFont="1" applyFill="1" applyBorder="1" applyAlignment="1">
      <alignment horizontal="center"/>
    </xf>
    <xf numFmtId="174" fontId="29" fillId="7" borderId="43" xfId="0" applyNumberFormat="1" applyFont="1" applyFill="1" applyBorder="1" applyAlignment="1">
      <alignment horizontal="center"/>
    </xf>
    <xf numFmtId="38" fontId="29" fillId="0" borderId="43" xfId="0" applyNumberFormat="1" applyFont="1" applyBorder="1" applyAlignment="1">
      <alignment horizontal="center"/>
    </xf>
    <xf numFmtId="194" fontId="29" fillId="0" borderId="43" xfId="0" applyNumberFormat="1" applyFont="1" applyBorder="1" applyAlignment="1">
      <alignment horizontal="center"/>
    </xf>
    <xf numFmtId="193" fontId="29" fillId="0" borderId="43" xfId="0" applyNumberFormat="1" applyFont="1" applyBorder="1" applyAlignment="1">
      <alignment horizontal="center"/>
    </xf>
    <xf numFmtId="0" fontId="28" fillId="0" borderId="43" xfId="0" applyFont="1" applyBorder="1" applyAlignment="1">
      <alignment horizontal="center"/>
    </xf>
    <xf numFmtId="6" fontId="29" fillId="18" borderId="1" xfId="0" applyNumberFormat="1" applyFont="1" applyFill="1" applyBorder="1" applyAlignment="1">
      <alignment horizontal="center"/>
    </xf>
    <xf numFmtId="38" fontId="29" fillId="0" borderId="0" xfId="0" applyNumberFormat="1" applyFont="1" applyAlignment="1">
      <alignment horizontal="center"/>
    </xf>
    <xf numFmtId="174" fontId="29" fillId="7" borderId="0" xfId="0" applyNumberFormat="1" applyFont="1" applyFill="1" applyAlignment="1">
      <alignment horizontal="center"/>
    </xf>
    <xf numFmtId="38" fontId="29" fillId="7" borderId="0" xfId="0" applyNumberFormat="1" applyFont="1" applyFill="1" applyAlignment="1">
      <alignment horizontal="center"/>
    </xf>
    <xf numFmtId="194" fontId="29" fillId="0" borderId="0" xfId="0" applyNumberFormat="1" applyFont="1" applyAlignment="1">
      <alignment horizontal="center"/>
    </xf>
    <xf numFmtId="193" fontId="29" fillId="0" borderId="0" xfId="0" applyNumberFormat="1" applyFont="1" applyAlignment="1">
      <alignment horizontal="center"/>
    </xf>
    <xf numFmtId="0" fontId="28" fillId="0" borderId="0" xfId="0" applyFont="1" applyAlignment="1">
      <alignment horizontal="center"/>
    </xf>
    <xf numFmtId="6" fontId="29" fillId="18" borderId="3" xfId="0" applyNumberFormat="1" applyFont="1" applyFill="1" applyBorder="1" applyAlignment="1">
      <alignment horizontal="center"/>
    </xf>
    <xf numFmtId="6" fontId="29" fillId="18" borderId="42" xfId="0" applyNumberFormat="1" applyFont="1" applyFill="1" applyBorder="1" applyAlignment="1">
      <alignment horizontal="center"/>
    </xf>
    <xf numFmtId="174" fontId="2" fillId="7" borderId="0" xfId="0" applyNumberFormat="1" applyFont="1" applyFill="1" applyAlignment="1">
      <alignment horizontal="center"/>
    </xf>
    <xf numFmtId="38" fontId="2" fillId="7" borderId="0" xfId="0" applyNumberFormat="1" applyFont="1" applyFill="1" applyAlignment="1">
      <alignment horizontal="center"/>
    </xf>
    <xf numFmtId="194" fontId="2" fillId="0" borderId="0" xfId="0" applyNumberFormat="1" applyFont="1" applyAlignment="1">
      <alignment horizontal="center"/>
    </xf>
    <xf numFmtId="193" fontId="2" fillId="0" borderId="0" xfId="0" applyNumberFormat="1" applyFont="1" applyAlignment="1">
      <alignment horizontal="center"/>
    </xf>
    <xf numFmtId="6" fontId="2" fillId="18" borderId="3" xfId="0" applyNumberFormat="1" applyFont="1" applyFill="1" applyBorder="1" applyAlignment="1">
      <alignment horizontal="center"/>
    </xf>
    <xf numFmtId="190" fontId="2" fillId="18" borderId="3" xfId="0" applyNumberFormat="1" applyFont="1" applyFill="1" applyBorder="1" applyAlignment="1">
      <alignment horizontal="center"/>
    </xf>
    <xf numFmtId="185" fontId="2" fillId="0" borderId="0" xfId="0" applyNumberFormat="1" applyFont="1" applyAlignment="1">
      <alignment horizontal="center"/>
    </xf>
    <xf numFmtId="0" fontId="2" fillId="7" borderId="0" xfId="0" applyFont="1" applyFill="1" applyAlignment="1">
      <alignment horizontal="center"/>
    </xf>
    <xf numFmtId="192" fontId="2" fillId="14" borderId="8" xfId="0" applyNumberFormat="1" applyFont="1" applyFill="1" applyBorder="1" applyAlignment="1">
      <alignment horizontal="center" wrapText="1"/>
    </xf>
    <xf numFmtId="192" fontId="2" fillId="14" borderId="7" xfId="0" applyNumberFormat="1" applyFont="1" applyFill="1" applyBorder="1" applyAlignment="1">
      <alignment horizontal="center" wrapText="1"/>
    </xf>
    <xf numFmtId="185" fontId="0" fillId="0" borderId="0" xfId="0" applyNumberFormat="1" applyAlignment="1">
      <alignment horizontal="center"/>
    </xf>
    <xf numFmtId="174" fontId="29" fillId="0" borderId="0" xfId="0" applyNumberFormat="1" applyFont="1" applyAlignment="1">
      <alignment horizontal="center"/>
    </xf>
    <xf numFmtId="0" fontId="0" fillId="0" borderId="43" xfId="0" applyBorder="1"/>
    <xf numFmtId="0" fontId="0" fillId="0" borderId="43" xfId="0" applyBorder="1" applyAlignment="1">
      <alignment horizontal="center"/>
    </xf>
    <xf numFmtId="174" fontId="29" fillId="0" borderId="43" xfId="0" applyNumberFormat="1" applyFont="1" applyBorder="1" applyAlignment="1">
      <alignment horizontal="center"/>
    </xf>
    <xf numFmtId="38" fontId="29" fillId="19" borderId="1" xfId="0" applyNumberFormat="1" applyFont="1" applyFill="1" applyBorder="1" applyAlignment="1">
      <alignment horizontal="center"/>
    </xf>
    <xf numFmtId="38" fontId="29" fillId="19" borderId="3" xfId="0" applyNumberFormat="1" applyFont="1" applyFill="1" applyBorder="1" applyAlignment="1">
      <alignment horizontal="center"/>
    </xf>
    <xf numFmtId="38" fontId="29" fillId="19" borderId="42" xfId="0" applyNumberFormat="1" applyFont="1" applyFill="1" applyBorder="1" applyAlignment="1">
      <alignment horizontal="center"/>
    </xf>
    <xf numFmtId="38" fontId="2" fillId="19" borderId="3" xfId="0" applyNumberFormat="1" applyFont="1" applyFill="1" applyBorder="1" applyAlignment="1">
      <alignment horizontal="center"/>
    </xf>
    <xf numFmtId="189" fontId="2" fillId="19" borderId="3" xfId="0" applyNumberFormat="1" applyFont="1" applyFill="1" applyBorder="1" applyAlignment="1">
      <alignment horizontal="center"/>
    </xf>
    <xf numFmtId="6" fontId="29" fillId="19" borderId="1" xfId="0" applyNumberFormat="1" applyFont="1" applyFill="1" applyBorder="1" applyAlignment="1">
      <alignment horizontal="center"/>
    </xf>
    <xf numFmtId="6" fontId="29" fillId="19" borderId="3" xfId="0" applyNumberFormat="1" applyFont="1" applyFill="1" applyBorder="1" applyAlignment="1">
      <alignment horizontal="center"/>
    </xf>
    <xf numFmtId="6" fontId="29" fillId="19" borderId="42" xfId="0" applyNumberFormat="1" applyFont="1" applyFill="1" applyBorder="1" applyAlignment="1">
      <alignment horizontal="center"/>
    </xf>
    <xf numFmtId="6" fontId="2" fillId="19" borderId="3" xfId="0" applyNumberFormat="1" applyFont="1" applyFill="1" applyBorder="1" applyAlignment="1">
      <alignment horizontal="center"/>
    </xf>
    <xf numFmtId="190" fontId="2" fillId="19" borderId="3" xfId="0" applyNumberFormat="1" applyFont="1" applyFill="1" applyBorder="1" applyAlignment="1">
      <alignment horizontal="center"/>
    </xf>
    <xf numFmtId="38" fontId="0" fillId="0" borderId="0" xfId="0" applyNumberFormat="1"/>
    <xf numFmtId="0" fontId="19" fillId="20" borderId="35" xfId="0" applyFont="1" applyFill="1" applyBorder="1" applyAlignment="1">
      <alignment horizontal="center" vertical="center"/>
    </xf>
    <xf numFmtId="0" fontId="19" fillId="20" borderId="36" xfId="0" applyFont="1" applyFill="1" applyBorder="1" applyAlignment="1">
      <alignment horizontal="center" vertical="center"/>
    </xf>
    <xf numFmtId="0" fontId="19" fillId="20" borderId="37" xfId="0" applyFont="1" applyFill="1" applyBorder="1" applyAlignment="1">
      <alignment horizontal="center" vertical="center"/>
    </xf>
    <xf numFmtId="0" fontId="19" fillId="20" borderId="9" xfId="0" applyFont="1" applyFill="1" applyBorder="1" applyAlignment="1">
      <alignment horizontal="center" vertical="center"/>
    </xf>
    <xf numFmtId="0" fontId="19" fillId="20" borderId="0" xfId="0" applyFont="1" applyFill="1" applyBorder="1" applyAlignment="1">
      <alignment horizontal="center" vertical="center"/>
    </xf>
    <xf numFmtId="0" fontId="19" fillId="20" borderId="10" xfId="0" applyFont="1" applyFill="1" applyBorder="1" applyAlignment="1">
      <alignment horizontal="center" vertical="center"/>
    </xf>
    <xf numFmtId="0" fontId="19" fillId="20" borderId="11" xfId="0" applyFont="1" applyFill="1" applyBorder="1" applyAlignment="1">
      <alignment horizontal="center" vertical="center"/>
    </xf>
    <xf numFmtId="0" fontId="19" fillId="20" borderId="12" xfId="0" applyFont="1" applyFill="1" applyBorder="1" applyAlignment="1">
      <alignment horizontal="center" vertical="center"/>
    </xf>
    <xf numFmtId="0" fontId="19" fillId="20" borderId="13" xfId="0" applyFont="1" applyFill="1" applyBorder="1" applyAlignment="1">
      <alignment horizontal="center" vertical="center"/>
    </xf>
    <xf numFmtId="0" fontId="3" fillId="4" borderId="52" xfId="0" applyFont="1" applyFill="1" applyBorder="1" applyAlignment="1">
      <alignment horizontal="left"/>
    </xf>
    <xf numFmtId="0" fontId="3" fillId="4" borderId="53" xfId="0" applyFont="1" applyFill="1" applyBorder="1" applyAlignment="1">
      <alignment horizontal="left"/>
    </xf>
    <xf numFmtId="0" fontId="3" fillId="4" borderId="44" xfId="0" applyFont="1" applyFill="1" applyBorder="1" applyAlignment="1">
      <alignment horizontal="left"/>
    </xf>
    <xf numFmtId="0" fontId="3" fillId="4" borderId="5" xfId="0" applyFont="1" applyFill="1" applyBorder="1" applyAlignment="1">
      <alignment horizontal="left"/>
    </xf>
    <xf numFmtId="0" fontId="3" fillId="4" borderId="45" xfId="0" applyFont="1" applyFill="1" applyBorder="1" applyAlignment="1">
      <alignment horizontal="left"/>
    </xf>
    <xf numFmtId="0" fontId="3" fillId="4" borderId="46" xfId="0" applyFont="1" applyFill="1" applyBorder="1" applyAlignment="1">
      <alignment horizontal="left"/>
    </xf>
    <xf numFmtId="0" fontId="7" fillId="3" borderId="49" xfId="0" applyFont="1" applyFill="1" applyBorder="1" applyAlignment="1">
      <alignment horizontal="left"/>
    </xf>
    <xf numFmtId="0" fontId="7" fillId="3" borderId="48" xfId="0" applyFont="1" applyFill="1" applyBorder="1" applyAlignment="1">
      <alignment horizontal="left"/>
    </xf>
    <xf numFmtId="0" fontId="24" fillId="8" borderId="8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0" fontId="24" fillId="8" borderId="7" xfId="0" applyFont="1" applyFill="1" applyBorder="1" applyAlignment="1">
      <alignment horizontal="left"/>
    </xf>
    <xf numFmtId="0" fontId="24" fillId="8" borderId="50" xfId="0" applyFont="1" applyFill="1" applyBorder="1" applyAlignment="1">
      <alignment horizontal="left"/>
    </xf>
    <xf numFmtId="0" fontId="24" fillId="8" borderId="51" xfId="0" applyFont="1" applyFill="1" applyBorder="1" applyAlignment="1">
      <alignment horizontal="left"/>
    </xf>
    <xf numFmtId="0" fontId="3" fillId="4" borderId="49" xfId="0" applyFont="1" applyFill="1" applyBorder="1" applyAlignment="1">
      <alignment horizontal="left"/>
    </xf>
    <xf numFmtId="0" fontId="3" fillId="4" borderId="6" xfId="0" applyFont="1" applyFill="1" applyBorder="1" applyAlignment="1">
      <alignment horizontal="left"/>
    </xf>
    <xf numFmtId="0" fontId="3" fillId="4" borderId="48" xfId="0" applyFont="1" applyFill="1" applyBorder="1" applyAlignment="1">
      <alignment horizontal="left"/>
    </xf>
    <xf numFmtId="0" fontId="7" fillId="3" borderId="6" xfId="0" applyFont="1" applyFill="1" applyBorder="1" applyAlignment="1">
      <alignment horizontal="left"/>
    </xf>
    <xf numFmtId="0" fontId="3" fillId="4" borderId="8" xfId="0" applyFont="1" applyFill="1" applyBorder="1" applyAlignment="1">
      <alignment horizontal="center"/>
    </xf>
    <xf numFmtId="0" fontId="3" fillId="4" borderId="6" xfId="0" applyFont="1" applyFill="1" applyBorder="1" applyAlignment="1">
      <alignment horizontal="center"/>
    </xf>
    <xf numFmtId="0" fontId="3" fillId="4" borderId="7" xfId="0" applyFont="1" applyFill="1" applyBorder="1" applyAlignment="1">
      <alignment horizontal="center"/>
    </xf>
    <xf numFmtId="0" fontId="7" fillId="3" borderId="8" xfId="0" applyFont="1" applyFill="1" applyBorder="1" applyAlignment="1">
      <alignment horizontal="left"/>
    </xf>
    <xf numFmtId="0" fontId="3" fillId="4" borderId="0" xfId="0" applyFont="1" applyFill="1" applyBorder="1" applyAlignment="1">
      <alignment horizontal="left"/>
    </xf>
    <xf numFmtId="0" fontId="7" fillId="13" borderId="4" xfId="0" applyFont="1" applyFill="1" applyBorder="1" applyAlignment="1">
      <alignment horizontal="left"/>
    </xf>
    <xf numFmtId="0" fontId="7" fillId="13" borderId="5" xfId="0" applyFont="1" applyFill="1" applyBorder="1" applyAlignment="1">
      <alignment horizontal="left"/>
    </xf>
    <xf numFmtId="0" fontId="7" fillId="13" borderId="47" xfId="0" applyFont="1" applyFill="1" applyBorder="1" applyAlignment="1">
      <alignment horizontal="left"/>
    </xf>
    <xf numFmtId="0" fontId="7" fillId="13" borderId="46" xfId="0" applyFont="1" applyFill="1" applyBorder="1" applyAlignment="1">
      <alignment horizontal="left"/>
    </xf>
    <xf numFmtId="0" fontId="3" fillId="4" borderId="43" xfId="0" applyFont="1" applyFill="1" applyBorder="1" applyAlignment="1">
      <alignment horizontal="left"/>
    </xf>
    <xf numFmtId="0" fontId="18" fillId="7" borderId="41" xfId="0" applyFont="1" applyFill="1" applyBorder="1" applyAlignment="1">
      <alignment horizontal="center"/>
    </xf>
    <xf numFmtId="0" fontId="18" fillId="7" borderId="39" xfId="0" applyFont="1" applyFill="1" applyBorder="1" applyAlignment="1">
      <alignment horizontal="center"/>
    </xf>
    <xf numFmtId="0" fontId="18" fillId="7" borderId="40" xfId="0" applyFont="1" applyFill="1" applyBorder="1" applyAlignment="1">
      <alignment horizontal="center"/>
    </xf>
    <xf numFmtId="15" fontId="20" fillId="4" borderId="8" xfId="0" applyNumberFormat="1" applyFont="1" applyFill="1" applyBorder="1" applyAlignment="1">
      <alignment horizontal="center"/>
    </xf>
    <xf numFmtId="15" fontId="20" fillId="4" borderId="6" xfId="0" applyNumberFormat="1" applyFont="1" applyFill="1" applyBorder="1" applyAlignment="1">
      <alignment horizontal="center"/>
    </xf>
    <xf numFmtId="15" fontId="20" fillId="4" borderId="7" xfId="0" applyNumberFormat="1" applyFont="1" applyFill="1" applyBorder="1" applyAlignment="1">
      <alignment horizontal="center"/>
    </xf>
    <xf numFmtId="0" fontId="18" fillId="7" borderId="8" xfId="0" applyFont="1" applyFill="1" applyBorder="1" applyAlignment="1">
      <alignment horizontal="center"/>
    </xf>
    <xf numFmtId="0" fontId="18" fillId="7" borderId="6" xfId="0" applyFont="1" applyFill="1" applyBorder="1" applyAlignment="1">
      <alignment horizontal="center"/>
    </xf>
    <xf numFmtId="0" fontId="18" fillId="7" borderId="7" xfId="0" applyFont="1" applyFill="1" applyBorder="1" applyAlignment="1">
      <alignment horizontal="center"/>
    </xf>
    <xf numFmtId="0" fontId="18" fillId="7" borderId="54" xfId="0" applyFont="1" applyFill="1" applyBorder="1" applyAlignment="1">
      <alignment horizontal="center"/>
    </xf>
    <xf numFmtId="0" fontId="18" fillId="7" borderId="55" xfId="0" applyFont="1" applyFill="1" applyBorder="1" applyAlignment="1">
      <alignment horizontal="center"/>
    </xf>
    <xf numFmtId="0" fontId="18" fillId="7" borderId="56" xfId="0" applyFont="1" applyFill="1" applyBorder="1" applyAlignment="1">
      <alignment horizontal="center"/>
    </xf>
    <xf numFmtId="190" fontId="2" fillId="6" borderId="8" xfId="0" applyNumberFormat="1" applyFont="1" applyFill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190" fontId="9" fillId="5" borderId="8" xfId="0" applyNumberFormat="1" applyFont="1" applyFill="1" applyBorder="1" applyAlignment="1">
      <alignment horizontal="center"/>
    </xf>
    <xf numFmtId="190" fontId="9" fillId="5" borderId="6" xfId="0" applyNumberFormat="1" applyFont="1" applyFill="1" applyBorder="1" applyAlignment="1">
      <alignment horizontal="center"/>
    </xf>
    <xf numFmtId="190" fontId="9" fillId="5" borderId="7" xfId="0" applyNumberFormat="1" applyFont="1" applyFill="1" applyBorder="1" applyAlignment="1">
      <alignment horizontal="center"/>
    </xf>
    <xf numFmtId="0" fontId="12" fillId="21" borderId="0" xfId="0" applyFont="1" applyFill="1" applyAlignment="1">
      <alignment horizontal="center"/>
    </xf>
  </cellXfs>
  <cellStyles count="6">
    <cellStyle name="Comma" xfId="1" builtinId="3"/>
    <cellStyle name="Currency" xfId="2" builtinId="4"/>
    <cellStyle name="no dec" xfId="3"/>
    <cellStyle name="Normal" xfId="0" builtinId="0"/>
    <cellStyle name="Normal - Style1" xfId="4"/>
    <cellStyle name="Percent" xfId="5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129540</xdr:colOff>
          <xdr:row>11</xdr:row>
          <xdr:rowOff>137160</xdr:rowOff>
        </xdr:from>
        <xdr:to>
          <xdr:col>2</xdr:col>
          <xdr:colOff>723900</xdr:colOff>
          <xdr:row>13</xdr:row>
          <xdr:rowOff>60960</xdr:rowOff>
        </xdr:to>
        <xdr:sp macro="" textlink="">
          <xdr:nvSpPr>
            <xdr:cNvPr id="11265" name="Button 1" hidden="1">
              <a:extLst>
                <a:ext uri="{63B3BB69-23CF-44E3-9099-C40C66FF867C}">
                  <a14:compatExt spid="_x0000_s112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2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1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129540</xdr:colOff>
          <xdr:row>17</xdr:row>
          <xdr:rowOff>137160</xdr:rowOff>
        </xdr:from>
        <xdr:to>
          <xdr:col>2</xdr:col>
          <xdr:colOff>723900</xdr:colOff>
          <xdr:row>19</xdr:row>
          <xdr:rowOff>60960</xdr:rowOff>
        </xdr:to>
        <xdr:sp macro="" textlink="">
          <xdr:nvSpPr>
            <xdr:cNvPr id="11266" name="Button 2" hidden="1">
              <a:extLst>
                <a:ext uri="{63B3BB69-23CF-44E3-9099-C40C66FF867C}">
                  <a14:compatExt spid="_x0000_s112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2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3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129540</xdr:colOff>
          <xdr:row>14</xdr:row>
          <xdr:rowOff>137160</xdr:rowOff>
        </xdr:from>
        <xdr:to>
          <xdr:col>2</xdr:col>
          <xdr:colOff>723900</xdr:colOff>
          <xdr:row>16</xdr:row>
          <xdr:rowOff>60960</xdr:rowOff>
        </xdr:to>
        <xdr:sp macro="" textlink="">
          <xdr:nvSpPr>
            <xdr:cNvPr id="11268" name="Button 4" hidden="1">
              <a:extLst>
                <a:ext uri="{63B3BB69-23CF-44E3-9099-C40C66FF867C}">
                  <a14:compatExt spid="_x0000_s112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2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2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129540</xdr:colOff>
          <xdr:row>20</xdr:row>
          <xdr:rowOff>137160</xdr:rowOff>
        </xdr:from>
        <xdr:to>
          <xdr:col>2</xdr:col>
          <xdr:colOff>723900</xdr:colOff>
          <xdr:row>22</xdr:row>
          <xdr:rowOff>60960</xdr:rowOff>
        </xdr:to>
        <xdr:sp macro="" textlink="">
          <xdr:nvSpPr>
            <xdr:cNvPr id="11269" name="Button 5" hidden="1">
              <a:extLst>
                <a:ext uri="{63B3BB69-23CF-44E3-9099-C40C66FF867C}">
                  <a14:compatExt spid="_x0000_s112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2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4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129540</xdr:colOff>
          <xdr:row>11</xdr:row>
          <xdr:rowOff>137160</xdr:rowOff>
        </xdr:from>
        <xdr:to>
          <xdr:col>9</xdr:col>
          <xdr:colOff>723900</xdr:colOff>
          <xdr:row>13</xdr:row>
          <xdr:rowOff>60960</xdr:rowOff>
        </xdr:to>
        <xdr:sp macro="" textlink="">
          <xdr:nvSpPr>
            <xdr:cNvPr id="11270" name="Button 6" hidden="1">
              <a:extLst>
                <a:ext uri="{63B3BB69-23CF-44E3-9099-C40C66FF867C}">
                  <a14:compatExt spid="_x0000_s112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2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1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129540</xdr:colOff>
          <xdr:row>14</xdr:row>
          <xdr:rowOff>137160</xdr:rowOff>
        </xdr:from>
        <xdr:to>
          <xdr:col>9</xdr:col>
          <xdr:colOff>723900</xdr:colOff>
          <xdr:row>16</xdr:row>
          <xdr:rowOff>60960</xdr:rowOff>
        </xdr:to>
        <xdr:sp macro="" textlink="">
          <xdr:nvSpPr>
            <xdr:cNvPr id="11271" name="Button 7" hidden="1">
              <a:extLst>
                <a:ext uri="{63B3BB69-23CF-44E3-9099-C40C66FF867C}">
                  <a14:compatExt spid="_x0000_s112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2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2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129540</xdr:colOff>
          <xdr:row>17</xdr:row>
          <xdr:rowOff>144780</xdr:rowOff>
        </xdr:from>
        <xdr:to>
          <xdr:col>9</xdr:col>
          <xdr:colOff>723900</xdr:colOff>
          <xdr:row>19</xdr:row>
          <xdr:rowOff>68580</xdr:rowOff>
        </xdr:to>
        <xdr:sp macro="" textlink="">
          <xdr:nvSpPr>
            <xdr:cNvPr id="11272" name="Button 8" hidden="1">
              <a:extLst>
                <a:ext uri="{63B3BB69-23CF-44E3-9099-C40C66FF867C}">
                  <a14:compatExt spid="_x0000_s112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2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3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129540</xdr:colOff>
          <xdr:row>30</xdr:row>
          <xdr:rowOff>137160</xdr:rowOff>
        </xdr:from>
        <xdr:to>
          <xdr:col>2</xdr:col>
          <xdr:colOff>723900</xdr:colOff>
          <xdr:row>32</xdr:row>
          <xdr:rowOff>60960</xdr:rowOff>
        </xdr:to>
        <xdr:sp macro="" textlink="">
          <xdr:nvSpPr>
            <xdr:cNvPr id="11273" name="Button 9" hidden="1">
              <a:extLst>
                <a:ext uri="{63B3BB69-23CF-44E3-9099-C40C66FF867C}">
                  <a14:compatExt spid="_x0000_s112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2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Enron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129540</xdr:colOff>
          <xdr:row>33</xdr:row>
          <xdr:rowOff>137160</xdr:rowOff>
        </xdr:from>
        <xdr:to>
          <xdr:col>2</xdr:col>
          <xdr:colOff>723900</xdr:colOff>
          <xdr:row>35</xdr:row>
          <xdr:rowOff>99060</xdr:rowOff>
        </xdr:to>
        <xdr:sp macro="" textlink="">
          <xdr:nvSpPr>
            <xdr:cNvPr id="11275" name="Button 11" hidden="1">
              <a:extLst>
                <a:ext uri="{63B3BB69-23CF-44E3-9099-C40C66FF867C}">
                  <a14:compatExt spid="_x0000_s112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2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Enron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129540</xdr:colOff>
          <xdr:row>30</xdr:row>
          <xdr:rowOff>137160</xdr:rowOff>
        </xdr:from>
        <xdr:to>
          <xdr:col>9</xdr:col>
          <xdr:colOff>723900</xdr:colOff>
          <xdr:row>32</xdr:row>
          <xdr:rowOff>60960</xdr:rowOff>
        </xdr:to>
        <xdr:sp macro="" textlink="">
          <xdr:nvSpPr>
            <xdr:cNvPr id="11276" name="Button 12" hidden="1">
              <a:extLst>
                <a:ext uri="{63B3BB69-23CF-44E3-9099-C40C66FF867C}">
                  <a14:compatExt spid="_x0000_s112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2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Enron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129540</xdr:colOff>
          <xdr:row>33</xdr:row>
          <xdr:rowOff>137160</xdr:rowOff>
        </xdr:from>
        <xdr:to>
          <xdr:col>9</xdr:col>
          <xdr:colOff>723900</xdr:colOff>
          <xdr:row>35</xdr:row>
          <xdr:rowOff>60960</xdr:rowOff>
        </xdr:to>
        <xdr:sp macro="" textlink="">
          <xdr:nvSpPr>
            <xdr:cNvPr id="11277" name="Button 13" hidden="1">
              <a:extLst>
                <a:ext uri="{63B3BB69-23CF-44E3-9099-C40C66FF867C}">
                  <a14:compatExt spid="_x0000_s112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2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Enron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129540</xdr:colOff>
          <xdr:row>36</xdr:row>
          <xdr:rowOff>137160</xdr:rowOff>
        </xdr:from>
        <xdr:to>
          <xdr:col>2</xdr:col>
          <xdr:colOff>723900</xdr:colOff>
          <xdr:row>38</xdr:row>
          <xdr:rowOff>99060</xdr:rowOff>
        </xdr:to>
        <xdr:sp macro="" textlink="">
          <xdr:nvSpPr>
            <xdr:cNvPr id="11278" name="Button 14" hidden="1">
              <a:extLst>
                <a:ext uri="{63B3BB69-23CF-44E3-9099-C40C66FF867C}">
                  <a14:compatExt spid="_x0000_s112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2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Enron</a:t>
              </a:r>
            </a:p>
          </xdr:txBody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9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AC113"/>
  <sheetViews>
    <sheetView workbookViewId="0">
      <selection activeCell="E5" sqref="E5:O113"/>
    </sheetView>
  </sheetViews>
  <sheetFormatPr defaultRowHeight="13.2" x14ac:dyDescent="0.25"/>
  <cols>
    <col min="1" max="2" width="10.44140625" customWidth="1"/>
    <col min="3" max="3" width="8.44140625" bestFit="1" customWidth="1"/>
    <col min="4" max="4" width="8.44140625" customWidth="1"/>
    <col min="5" max="13" width="10.44140625" customWidth="1"/>
  </cols>
  <sheetData>
    <row r="1" spans="1:29" ht="13.8" thickBot="1" x14ac:dyDescent="0.3">
      <c r="A1" s="187" t="s">
        <v>245</v>
      </c>
      <c r="B1" s="188"/>
      <c r="C1" s="189"/>
      <c r="J1" s="169" t="s">
        <v>242</v>
      </c>
    </row>
    <row r="2" spans="1:29" x14ac:dyDescent="0.25">
      <c r="A2" s="190">
        <f ca="1">TodayDate</f>
        <v>37211</v>
      </c>
      <c r="D2" s="169" t="s">
        <v>246</v>
      </c>
      <c r="E2" s="191">
        <f ca="1">'Slide Data'!E3</f>
        <v>2.085</v>
      </c>
      <c r="F2" s="191">
        <f ca="1">'Slide Data'!F3</f>
        <v>2.1850000000000001</v>
      </c>
      <c r="G2" s="191">
        <f ca="1">'Slide Data'!G3</f>
        <v>2.2850000000000001</v>
      </c>
      <c r="H2" s="191">
        <f ca="1">'Slide Data'!H3</f>
        <v>2.3849999999999998</v>
      </c>
      <c r="I2" s="191">
        <f ca="1">'Slide Data'!I3</f>
        <v>2.4849999999999999</v>
      </c>
      <c r="J2" s="169" t="s">
        <v>243</v>
      </c>
      <c r="K2" s="191">
        <f ca="1">'Slide Data'!K3</f>
        <v>2.6850000000000001</v>
      </c>
      <c r="L2" s="191">
        <f ca="1">'Slide Data'!L3</f>
        <v>2.7850000000000001</v>
      </c>
      <c r="M2" s="191">
        <f ca="1">'Slide Data'!M3</f>
        <v>2.8849999999999998</v>
      </c>
      <c r="N2" s="191">
        <f ca="1">'Slide Data'!N3</f>
        <v>2.9849999999999999</v>
      </c>
      <c r="O2" s="191">
        <f ca="1">'Slide Data'!O3</f>
        <v>3.085</v>
      </c>
    </row>
    <row r="3" spans="1:29" x14ac:dyDescent="0.25">
      <c r="A3" s="193">
        <f ca="1">NOW()</f>
        <v>37211.453527083337</v>
      </c>
      <c r="B3" s="169" t="s">
        <v>243</v>
      </c>
      <c r="C3" s="169"/>
      <c r="D3" s="172" t="s">
        <v>15</v>
      </c>
      <c r="E3" s="194">
        <f ca="1">'Slide Data'!E4</f>
        <v>-0.5</v>
      </c>
      <c r="F3" s="194">
        <f ca="1">'Slide Data'!F4</f>
        <v>-0.4</v>
      </c>
      <c r="G3" s="194">
        <f ca="1">'Slide Data'!G4</f>
        <v>-0.3</v>
      </c>
      <c r="H3" s="194">
        <f ca="1">'Slide Data'!H4</f>
        <v>-0.2</v>
      </c>
      <c r="I3" s="194">
        <f ca="1">'Slide Data'!I4</f>
        <v>-0.1</v>
      </c>
      <c r="J3" s="194">
        <f ca="1">'Slide Data'!J4</f>
        <v>0</v>
      </c>
      <c r="K3" s="194">
        <f ca="1">'Slide Data'!K4</f>
        <v>0.1</v>
      </c>
      <c r="L3" s="194">
        <f ca="1">'Slide Data'!L4</f>
        <v>0.2</v>
      </c>
      <c r="M3" s="194">
        <f ca="1">'Slide Data'!M4</f>
        <v>0.3</v>
      </c>
      <c r="N3" s="194">
        <f ca="1">'Slide Data'!N4</f>
        <v>0.4</v>
      </c>
      <c r="O3" s="194">
        <f ca="1">'Slide Data'!O4</f>
        <v>0.5</v>
      </c>
    </row>
    <row r="4" spans="1:29" x14ac:dyDescent="0.25">
      <c r="A4" s="172" t="s">
        <v>3</v>
      </c>
      <c r="B4" s="172" t="s">
        <v>5</v>
      </c>
      <c r="C4" s="172" t="s">
        <v>246</v>
      </c>
      <c r="D4" s="195">
        <f t="shared" ref="D4:O4" ca="1" si="0">SUM(D5:D113)</f>
        <v>-603.34440471170592</v>
      </c>
      <c r="E4" s="196">
        <f t="shared" ca="1" si="0"/>
        <v>-198.0676413071956</v>
      </c>
      <c r="F4" s="196">
        <f t="shared" ca="1" si="0"/>
        <v>-198.0676413071956</v>
      </c>
      <c r="G4" s="196">
        <f t="shared" ca="1" si="0"/>
        <v>-198.0676413071956</v>
      </c>
      <c r="H4" s="196">
        <f t="shared" ca="1" si="0"/>
        <v>-198.0676413071956</v>
      </c>
      <c r="I4" s="196">
        <f t="shared" ca="1" si="0"/>
        <v>-198.0676413071956</v>
      </c>
      <c r="J4" s="196">
        <f t="shared" ca="1" si="0"/>
        <v>-198.0676413071956</v>
      </c>
      <c r="K4" s="196">
        <f t="shared" ca="1" si="0"/>
        <v>-198.0676413071956</v>
      </c>
      <c r="L4" s="196">
        <f t="shared" ca="1" si="0"/>
        <v>-198.0676413071956</v>
      </c>
      <c r="M4" s="196">
        <f t="shared" ca="1" si="0"/>
        <v>-198.0676413071956</v>
      </c>
      <c r="N4" s="196">
        <f t="shared" ca="1" si="0"/>
        <v>-198.0676413071956</v>
      </c>
      <c r="O4" s="196">
        <f t="shared" ca="1" si="0"/>
        <v>-198.0676413071956</v>
      </c>
    </row>
    <row r="5" spans="1:29" x14ac:dyDescent="0.25">
      <c r="A5" s="197">
        <f ca="1">Inputs!C5</f>
        <v>37226</v>
      </c>
      <c r="B5" s="198">
        <f ca="1">Inputs!E5</f>
        <v>2.6</v>
      </c>
      <c r="C5" s="199">
        <f ca="1">Position!L5</f>
        <v>1</v>
      </c>
      <c r="D5" s="200">
        <f ca="1">Position!N5</f>
        <v>511.7001971227366</v>
      </c>
      <c r="E5" s="201">
        <f ca="1">PNL!$L5</f>
        <v>382.4931763780458</v>
      </c>
      <c r="F5" s="201">
        <f ca="1">PNL!$L5</f>
        <v>382.4931763780458</v>
      </c>
      <c r="G5" s="201">
        <f ca="1">PNL!$L5</f>
        <v>382.4931763780458</v>
      </c>
      <c r="H5" s="201">
        <f ca="1">PNL!$L5</f>
        <v>382.4931763780458</v>
      </c>
      <c r="I5" s="201">
        <f ca="1">PNL!$L5</f>
        <v>382.4931763780458</v>
      </c>
      <c r="J5" s="201">
        <f ca="1">PNL!$L5</f>
        <v>382.4931763780458</v>
      </c>
      <c r="K5" s="201">
        <f ca="1">PNL!$L5</f>
        <v>382.4931763780458</v>
      </c>
      <c r="L5" s="201">
        <f ca="1">PNL!$L5</f>
        <v>382.4931763780458</v>
      </c>
      <c r="M5" s="201">
        <f ca="1">PNL!$L5</f>
        <v>382.4931763780458</v>
      </c>
      <c r="N5" s="201">
        <f ca="1">PNL!$L5</f>
        <v>382.4931763780458</v>
      </c>
      <c r="O5" s="201">
        <f ca="1">PNL!$L5</f>
        <v>382.4931763780458</v>
      </c>
      <c r="S5" s="201">
        <f ca="1">PNL!$L5</f>
        <v>382.4931763780458</v>
      </c>
      <c r="T5" s="201">
        <f ca="1">PNL!$L5</f>
        <v>382.4931763780458</v>
      </c>
      <c r="U5" s="201">
        <f ca="1">PNL!$L5</f>
        <v>382.4931763780458</v>
      </c>
      <c r="V5" s="201">
        <f ca="1">PNL!$L5</f>
        <v>382.4931763780458</v>
      </c>
      <c r="W5" s="201">
        <f ca="1">PNL!$L5</f>
        <v>382.4931763780458</v>
      </c>
      <c r="X5" s="201">
        <f ca="1">PNL!$L5</f>
        <v>382.4931763780458</v>
      </c>
      <c r="Y5" s="201">
        <f ca="1">PNL!$L5</f>
        <v>382.4931763780458</v>
      </c>
      <c r="Z5" s="201">
        <f ca="1">PNL!$L5</f>
        <v>382.4931763780458</v>
      </c>
      <c r="AA5" s="201">
        <f ca="1">PNL!$L5</f>
        <v>382.4931763780458</v>
      </c>
      <c r="AB5" s="201">
        <f ca="1">PNL!$L5</f>
        <v>382.4931763780458</v>
      </c>
      <c r="AC5" s="201">
        <f ca="1">PNL!$L5</f>
        <v>382.4931763780458</v>
      </c>
    </row>
    <row r="6" spans="1:29" x14ac:dyDescent="0.25">
      <c r="A6" s="197">
        <f ca="1">Inputs!C6</f>
        <v>37257</v>
      </c>
      <c r="B6" s="198">
        <f ca="1">Inputs!E6</f>
        <v>2.82</v>
      </c>
      <c r="C6" s="199">
        <f ca="1">Position!L6</f>
        <v>0.91573965734093632</v>
      </c>
      <c r="D6" s="200">
        <f ca="1">Position!N6</f>
        <v>173.7067729323856</v>
      </c>
      <c r="E6" s="201">
        <f ca="1">PNL!$L6</f>
        <v>-67.084880595758193</v>
      </c>
      <c r="F6" s="201">
        <f ca="1">PNL!$L6</f>
        <v>-67.084880595758193</v>
      </c>
      <c r="G6" s="201">
        <f ca="1">PNL!$L6</f>
        <v>-67.084880595758193</v>
      </c>
      <c r="H6" s="201">
        <f ca="1">PNL!$L6</f>
        <v>-67.084880595758193</v>
      </c>
      <c r="I6" s="201">
        <f ca="1">PNL!$L6</f>
        <v>-67.084880595758193</v>
      </c>
      <c r="J6" s="201">
        <f ca="1">PNL!$L6</f>
        <v>-67.084880595758193</v>
      </c>
      <c r="K6" s="201">
        <f ca="1">PNL!$L6</f>
        <v>-67.084880595758193</v>
      </c>
      <c r="L6" s="201">
        <f ca="1">PNL!$L6</f>
        <v>-67.084880595758193</v>
      </c>
      <c r="M6" s="201">
        <f ca="1">PNL!$L6</f>
        <v>-67.084880595758193</v>
      </c>
      <c r="N6" s="201">
        <f ca="1">PNL!$L6</f>
        <v>-67.084880595758193</v>
      </c>
      <c r="O6" s="201">
        <f ca="1">PNL!$L6</f>
        <v>-67.084880595758193</v>
      </c>
      <c r="S6" s="201">
        <f ca="1">PNL!$L6</f>
        <v>-67.084880595758193</v>
      </c>
      <c r="T6" s="201">
        <f ca="1">PNL!$L6</f>
        <v>-67.084880595758193</v>
      </c>
      <c r="U6" s="201">
        <f ca="1">PNL!$L6</f>
        <v>-67.084880595758193</v>
      </c>
      <c r="V6" s="201">
        <f ca="1">PNL!$L6</f>
        <v>-67.084880595758193</v>
      </c>
      <c r="W6" s="201">
        <f ca="1">PNL!$L6</f>
        <v>-67.084880595758193</v>
      </c>
      <c r="X6" s="201">
        <f ca="1">PNL!$L6</f>
        <v>-67.084880595758193</v>
      </c>
      <c r="Y6" s="201">
        <f ca="1">PNL!$L6</f>
        <v>-67.084880595758193</v>
      </c>
      <c r="Z6" s="201">
        <f ca="1">PNL!$L6</f>
        <v>-67.084880595758193</v>
      </c>
      <c r="AA6" s="201">
        <f ca="1">PNL!$L6</f>
        <v>-67.084880595758193</v>
      </c>
      <c r="AB6" s="201">
        <f ca="1">PNL!$L6</f>
        <v>-67.084880595758193</v>
      </c>
      <c r="AC6" s="201">
        <f ca="1">PNL!$L6</f>
        <v>-67.084880595758193</v>
      </c>
    </row>
    <row r="7" spans="1:29" x14ac:dyDescent="0.25">
      <c r="A7" s="197">
        <f ca="1">Inputs!C7</f>
        <v>37288</v>
      </c>
      <c r="B7" s="198">
        <f ca="1">Inputs!E7</f>
        <v>2.8780000000000001</v>
      </c>
      <c r="C7" s="199">
        <f ca="1">Position!L7</f>
        <v>0.85303797169572748</v>
      </c>
      <c r="D7" s="200">
        <f ca="1">Position!N7</f>
        <v>-651.31338794027192</v>
      </c>
      <c r="E7" s="201">
        <f ca="1">PNL!$L7</f>
        <v>-617.52723055656054</v>
      </c>
      <c r="F7" s="201">
        <f ca="1">PNL!$L7</f>
        <v>-617.52723055656054</v>
      </c>
      <c r="G7" s="201">
        <f ca="1">PNL!$L7</f>
        <v>-617.52723055656054</v>
      </c>
      <c r="H7" s="201">
        <f ca="1">PNL!$L7</f>
        <v>-617.52723055656054</v>
      </c>
      <c r="I7" s="201">
        <f ca="1">PNL!$L7</f>
        <v>-617.52723055656054</v>
      </c>
      <c r="J7" s="201">
        <f ca="1">PNL!$L7</f>
        <v>-617.52723055656054</v>
      </c>
      <c r="K7" s="201">
        <f ca="1">PNL!$L7</f>
        <v>-617.52723055656054</v>
      </c>
      <c r="L7" s="201">
        <f ca="1">PNL!$L7</f>
        <v>-617.52723055656054</v>
      </c>
      <c r="M7" s="201">
        <f ca="1">PNL!$L7</f>
        <v>-617.52723055656054</v>
      </c>
      <c r="N7" s="201">
        <f ca="1">PNL!$L7</f>
        <v>-617.52723055656054</v>
      </c>
      <c r="O7" s="201">
        <f ca="1">PNL!$L7</f>
        <v>-617.52723055656054</v>
      </c>
      <c r="S7" s="201">
        <f ca="1">PNL!$L7</f>
        <v>-617.52723055656054</v>
      </c>
      <c r="T7" s="201">
        <f ca="1">PNL!$L7</f>
        <v>-617.52723055656054</v>
      </c>
      <c r="U7" s="201">
        <f ca="1">PNL!$L7</f>
        <v>-617.52723055656054</v>
      </c>
      <c r="V7" s="201">
        <f ca="1">PNL!$L7</f>
        <v>-617.52723055656054</v>
      </c>
      <c r="W7" s="201">
        <f ca="1">PNL!$L7</f>
        <v>-617.52723055656054</v>
      </c>
      <c r="X7" s="201">
        <f ca="1">PNL!$L7</f>
        <v>-617.52723055656054</v>
      </c>
      <c r="Y7" s="201">
        <f ca="1">PNL!$L7</f>
        <v>-617.52723055656054</v>
      </c>
      <c r="Z7" s="201">
        <f ca="1">PNL!$L7</f>
        <v>-617.52723055656054</v>
      </c>
      <c r="AA7" s="201">
        <f ca="1">PNL!$L7</f>
        <v>-617.52723055656054</v>
      </c>
      <c r="AB7" s="201">
        <f ca="1">PNL!$L7</f>
        <v>-617.52723055656054</v>
      </c>
      <c r="AC7" s="201">
        <f ca="1">PNL!$L7</f>
        <v>-617.52723055656054</v>
      </c>
    </row>
    <row r="8" spans="1:29" x14ac:dyDescent="0.25">
      <c r="A8" s="197">
        <f ca="1">Inputs!C8</f>
        <v>37316</v>
      </c>
      <c r="B8" s="198">
        <f ca="1">Inputs!E8</f>
        <v>2.8730000000000002</v>
      </c>
      <c r="C8" s="199">
        <f ca="1">Position!L8</f>
        <v>0.81490947960467108</v>
      </c>
      <c r="D8" s="200">
        <f ca="1">Position!N8</f>
        <v>-25.999894390213413</v>
      </c>
      <c r="E8" s="201">
        <f ca="1">PNL!$L8</f>
        <v>21.921210272684803</v>
      </c>
      <c r="F8" s="201">
        <f ca="1">PNL!$L8</f>
        <v>21.921210272684803</v>
      </c>
      <c r="G8" s="201">
        <f ca="1">PNL!$L8</f>
        <v>21.921210272684803</v>
      </c>
      <c r="H8" s="201">
        <f ca="1">PNL!$L8</f>
        <v>21.921210272684803</v>
      </c>
      <c r="I8" s="201">
        <f ca="1">PNL!$L8</f>
        <v>21.921210272684803</v>
      </c>
      <c r="J8" s="201">
        <f ca="1">PNL!$L8</f>
        <v>21.921210272684803</v>
      </c>
      <c r="K8" s="201">
        <f ca="1">PNL!$L8</f>
        <v>21.921210272684803</v>
      </c>
      <c r="L8" s="201">
        <f ca="1">PNL!$L8</f>
        <v>21.921210272684803</v>
      </c>
      <c r="M8" s="201">
        <f ca="1">PNL!$L8</f>
        <v>21.921210272684803</v>
      </c>
      <c r="N8" s="201">
        <f ca="1">PNL!$L8</f>
        <v>21.921210272684803</v>
      </c>
      <c r="O8" s="201">
        <f ca="1">PNL!$L8</f>
        <v>21.921210272684803</v>
      </c>
      <c r="S8" s="201">
        <f ca="1">PNL!$L8</f>
        <v>21.921210272684803</v>
      </c>
      <c r="T8" s="201">
        <f ca="1">PNL!$L8</f>
        <v>21.921210272684803</v>
      </c>
      <c r="U8" s="201">
        <f ca="1">PNL!$L8</f>
        <v>21.921210272684803</v>
      </c>
      <c r="V8" s="201">
        <f ca="1">PNL!$L8</f>
        <v>21.921210272684803</v>
      </c>
      <c r="W8" s="201">
        <f ca="1">PNL!$L8</f>
        <v>21.921210272684803</v>
      </c>
      <c r="X8" s="201">
        <f ca="1">PNL!$L8</f>
        <v>21.921210272684803</v>
      </c>
      <c r="Y8" s="201">
        <f ca="1">PNL!$L8</f>
        <v>21.921210272684803</v>
      </c>
      <c r="Z8" s="201">
        <f ca="1">PNL!$L8</f>
        <v>21.921210272684803</v>
      </c>
      <c r="AA8" s="201">
        <f ca="1">PNL!$L8</f>
        <v>21.921210272684803</v>
      </c>
      <c r="AB8" s="201">
        <f ca="1">PNL!$L8</f>
        <v>21.921210272684803</v>
      </c>
      <c r="AC8" s="201">
        <f ca="1">PNL!$L8</f>
        <v>21.921210272684803</v>
      </c>
    </row>
    <row r="9" spans="1:29" x14ac:dyDescent="0.25">
      <c r="A9" s="197">
        <f ca="1">Inputs!C9</f>
        <v>37347</v>
      </c>
      <c r="B9" s="198">
        <f ca="1">Inputs!E9</f>
        <v>2.8580000000000001</v>
      </c>
      <c r="C9" s="199">
        <f ca="1">Position!L9</f>
        <v>0.76011758041293132</v>
      </c>
      <c r="D9" s="200">
        <f ca="1">Position!N9</f>
        <v>-120.2515281669734</v>
      </c>
      <c r="E9" s="201">
        <f ca="1">PNL!$L9</f>
        <v>-95.293946169018881</v>
      </c>
      <c r="F9" s="201">
        <f ca="1">PNL!$L9</f>
        <v>-95.293946169018881</v>
      </c>
      <c r="G9" s="201">
        <f ca="1">PNL!$L9</f>
        <v>-95.293946169018881</v>
      </c>
      <c r="H9" s="201">
        <f ca="1">PNL!$L9</f>
        <v>-95.293946169018881</v>
      </c>
      <c r="I9" s="201">
        <f ca="1">PNL!$L9</f>
        <v>-95.293946169018881</v>
      </c>
      <c r="J9" s="201">
        <f ca="1">PNL!$L9</f>
        <v>-95.293946169018881</v>
      </c>
      <c r="K9" s="201">
        <f ca="1">PNL!$L9</f>
        <v>-95.293946169018881</v>
      </c>
      <c r="L9" s="201">
        <f ca="1">PNL!$L9</f>
        <v>-95.293946169018881</v>
      </c>
      <c r="M9" s="201">
        <f ca="1">PNL!$L9</f>
        <v>-95.293946169018881</v>
      </c>
      <c r="N9" s="201">
        <f ca="1">PNL!$L9</f>
        <v>-95.293946169018881</v>
      </c>
      <c r="O9" s="201">
        <f ca="1">PNL!$L9</f>
        <v>-95.293946169018881</v>
      </c>
      <c r="S9" s="201">
        <f ca="1">PNL!$L9</f>
        <v>-95.293946169018881</v>
      </c>
      <c r="T9" s="201">
        <f ca="1">PNL!$L9</f>
        <v>-95.293946169018881</v>
      </c>
      <c r="U9" s="201">
        <f ca="1">PNL!$L9</f>
        <v>-95.293946169018881</v>
      </c>
      <c r="V9" s="201">
        <f ca="1">PNL!$L9</f>
        <v>-95.293946169018881</v>
      </c>
      <c r="W9" s="201">
        <f ca="1">PNL!$L9</f>
        <v>-95.293946169018881</v>
      </c>
      <c r="X9" s="201">
        <f ca="1">PNL!$L9</f>
        <v>-95.293946169018881</v>
      </c>
      <c r="Y9" s="201">
        <f ca="1">PNL!$L9</f>
        <v>-95.293946169018881</v>
      </c>
      <c r="Z9" s="201">
        <f ca="1">PNL!$L9</f>
        <v>-95.293946169018881</v>
      </c>
      <c r="AA9" s="201">
        <f ca="1">PNL!$L9</f>
        <v>-95.293946169018881</v>
      </c>
      <c r="AB9" s="201">
        <f ca="1">PNL!$L9</f>
        <v>-95.293946169018881</v>
      </c>
      <c r="AC9" s="201">
        <f ca="1">PNL!$L9</f>
        <v>-95.293946169018881</v>
      </c>
    </row>
    <row r="10" spans="1:29" x14ac:dyDescent="0.25">
      <c r="A10" s="197">
        <f ca="1">Inputs!C10</f>
        <v>37377</v>
      </c>
      <c r="B10" s="198">
        <f ca="1">Inputs!E10</f>
        <v>2.899</v>
      </c>
      <c r="C10" s="199">
        <f ca="1">Position!L10</f>
        <v>0.74861243648061304</v>
      </c>
      <c r="D10" s="200">
        <f ca="1">Position!N10</f>
        <v>-25.065307445944647</v>
      </c>
      <c r="E10" s="201">
        <f ca="1">PNL!$L10</f>
        <v>-330.21815022468138</v>
      </c>
      <c r="F10" s="201">
        <f ca="1">PNL!$L10</f>
        <v>-330.21815022468138</v>
      </c>
      <c r="G10" s="201">
        <f ca="1">PNL!$L10</f>
        <v>-330.21815022468138</v>
      </c>
      <c r="H10" s="201">
        <f ca="1">PNL!$L10</f>
        <v>-330.21815022468138</v>
      </c>
      <c r="I10" s="201">
        <f ca="1">PNL!$L10</f>
        <v>-330.21815022468138</v>
      </c>
      <c r="J10" s="201">
        <f ca="1">PNL!$L10</f>
        <v>-330.21815022468138</v>
      </c>
      <c r="K10" s="201">
        <f ca="1">PNL!$L10</f>
        <v>-330.21815022468138</v>
      </c>
      <c r="L10" s="201">
        <f ca="1">PNL!$L10</f>
        <v>-330.21815022468138</v>
      </c>
      <c r="M10" s="201">
        <f ca="1">PNL!$L10</f>
        <v>-330.21815022468138</v>
      </c>
      <c r="N10" s="201">
        <f ca="1">PNL!$L10</f>
        <v>-330.21815022468138</v>
      </c>
      <c r="O10" s="201">
        <f ca="1">PNL!$L10</f>
        <v>-330.21815022468138</v>
      </c>
      <c r="S10" s="201">
        <f ca="1">PNL!$L10</f>
        <v>-330.21815022468138</v>
      </c>
      <c r="T10" s="201">
        <f ca="1">PNL!$L10</f>
        <v>-330.21815022468138</v>
      </c>
      <c r="U10" s="201">
        <f ca="1">PNL!$L10</f>
        <v>-330.21815022468138</v>
      </c>
      <c r="V10" s="201">
        <f ca="1">PNL!$L10</f>
        <v>-330.21815022468138</v>
      </c>
      <c r="W10" s="201">
        <f ca="1">PNL!$L10</f>
        <v>-330.21815022468138</v>
      </c>
      <c r="X10" s="201">
        <f ca="1">PNL!$L10</f>
        <v>-330.21815022468138</v>
      </c>
      <c r="Y10" s="201">
        <f ca="1">PNL!$L10</f>
        <v>-330.21815022468138</v>
      </c>
      <c r="Z10" s="201">
        <f ca="1">PNL!$L10</f>
        <v>-330.21815022468138</v>
      </c>
      <c r="AA10" s="201">
        <f ca="1">PNL!$L10</f>
        <v>-330.21815022468138</v>
      </c>
      <c r="AB10" s="201">
        <f ca="1">PNL!$L10</f>
        <v>-330.21815022468138</v>
      </c>
      <c r="AC10" s="201">
        <f ca="1">PNL!$L10</f>
        <v>-330.21815022468138</v>
      </c>
    </row>
    <row r="11" spans="1:29" x14ac:dyDescent="0.25">
      <c r="A11" s="197">
        <f ca="1">Inputs!C11</f>
        <v>37408</v>
      </c>
      <c r="B11" s="198">
        <f ca="1">Inputs!E11</f>
        <v>2.9470000000000001</v>
      </c>
      <c r="C11" s="199">
        <f ca="1">Position!L11</f>
        <v>0.72866726462842657</v>
      </c>
      <c r="D11" s="200">
        <f ca="1">Position!N11</f>
        <v>-173.11184091726273</v>
      </c>
      <c r="E11" s="201">
        <f ca="1">PNL!$L11</f>
        <v>-363.88989736526793</v>
      </c>
      <c r="F11" s="201">
        <f ca="1">PNL!$L11</f>
        <v>-363.88989736526793</v>
      </c>
      <c r="G11" s="201">
        <f ca="1">PNL!$L11</f>
        <v>-363.88989736526793</v>
      </c>
      <c r="H11" s="201">
        <f ca="1">PNL!$L11</f>
        <v>-363.88989736526793</v>
      </c>
      <c r="I11" s="201">
        <f ca="1">PNL!$L11</f>
        <v>-363.88989736526793</v>
      </c>
      <c r="J11" s="201">
        <f ca="1">PNL!$L11</f>
        <v>-363.88989736526793</v>
      </c>
      <c r="K11" s="201">
        <f ca="1">PNL!$L11</f>
        <v>-363.88989736526793</v>
      </c>
      <c r="L11" s="201">
        <f ca="1">PNL!$L11</f>
        <v>-363.88989736526793</v>
      </c>
      <c r="M11" s="201">
        <f ca="1">PNL!$L11</f>
        <v>-363.88989736526793</v>
      </c>
      <c r="N11" s="201">
        <f ca="1">PNL!$L11</f>
        <v>-363.88989736526793</v>
      </c>
      <c r="O11" s="201">
        <f ca="1">PNL!$L11</f>
        <v>-363.88989736526793</v>
      </c>
      <c r="S11" s="201">
        <f ca="1">PNL!$L11</f>
        <v>-363.88989736526793</v>
      </c>
      <c r="T11" s="201">
        <f ca="1">PNL!$L11</f>
        <v>-363.88989736526793</v>
      </c>
      <c r="U11" s="201">
        <f ca="1">PNL!$L11</f>
        <v>-363.88989736526793</v>
      </c>
      <c r="V11" s="201">
        <f ca="1">PNL!$L11</f>
        <v>-363.88989736526793</v>
      </c>
      <c r="W11" s="201">
        <f ca="1">PNL!$L11</f>
        <v>-363.88989736526793</v>
      </c>
      <c r="X11" s="201">
        <f ca="1">PNL!$L11</f>
        <v>-363.88989736526793</v>
      </c>
      <c r="Y11" s="201">
        <f ca="1">PNL!$L11</f>
        <v>-363.88989736526793</v>
      </c>
      <c r="Z11" s="201">
        <f ca="1">PNL!$L11</f>
        <v>-363.88989736526793</v>
      </c>
      <c r="AA11" s="201">
        <f ca="1">PNL!$L11</f>
        <v>-363.88989736526793</v>
      </c>
      <c r="AB11" s="201">
        <f ca="1">PNL!$L11</f>
        <v>-363.88989736526793</v>
      </c>
      <c r="AC11" s="201">
        <f ca="1">PNL!$L11</f>
        <v>-363.88989736526793</v>
      </c>
    </row>
    <row r="12" spans="1:29" x14ac:dyDescent="0.25">
      <c r="A12" s="197">
        <f ca="1">Inputs!C12</f>
        <v>37438</v>
      </c>
      <c r="B12" s="198">
        <f ca="1">Inputs!E12</f>
        <v>2.99</v>
      </c>
      <c r="C12" s="199">
        <f ca="1">Position!L12</f>
        <v>0.71749763119472099</v>
      </c>
      <c r="D12" s="200">
        <f ca="1">Position!N12</f>
        <v>-37.698840564073294</v>
      </c>
      <c r="E12" s="201">
        <f ca="1">PNL!$L12</f>
        <v>-53.894704233494295</v>
      </c>
      <c r="F12" s="201">
        <f ca="1">PNL!$L12</f>
        <v>-53.894704233494295</v>
      </c>
      <c r="G12" s="201">
        <f ca="1">PNL!$L12</f>
        <v>-53.894704233494295</v>
      </c>
      <c r="H12" s="201">
        <f ca="1">PNL!$L12</f>
        <v>-53.894704233494295</v>
      </c>
      <c r="I12" s="201">
        <f ca="1">PNL!$L12</f>
        <v>-53.894704233494295</v>
      </c>
      <c r="J12" s="201">
        <f ca="1">PNL!$L12</f>
        <v>-53.894704233494295</v>
      </c>
      <c r="K12" s="201">
        <f ca="1">PNL!$L12</f>
        <v>-53.894704233494295</v>
      </c>
      <c r="L12" s="201">
        <f ca="1">PNL!$L12</f>
        <v>-53.894704233494295</v>
      </c>
      <c r="M12" s="201">
        <f ca="1">PNL!$L12</f>
        <v>-53.894704233494295</v>
      </c>
      <c r="N12" s="201">
        <f ca="1">PNL!$L12</f>
        <v>-53.894704233494295</v>
      </c>
      <c r="O12" s="201">
        <f ca="1">PNL!$L12</f>
        <v>-53.894704233494295</v>
      </c>
      <c r="S12" s="201">
        <f ca="1">PNL!$L12</f>
        <v>-53.894704233494295</v>
      </c>
      <c r="T12" s="201">
        <f ca="1">PNL!$L12</f>
        <v>-53.894704233494295</v>
      </c>
      <c r="U12" s="201">
        <f ca="1">PNL!$L12</f>
        <v>-53.894704233494295</v>
      </c>
      <c r="V12" s="201">
        <f ca="1">PNL!$L12</f>
        <v>-53.894704233494295</v>
      </c>
      <c r="W12" s="201">
        <f ca="1">PNL!$L12</f>
        <v>-53.894704233494295</v>
      </c>
      <c r="X12" s="201">
        <f ca="1">PNL!$L12</f>
        <v>-53.894704233494295</v>
      </c>
      <c r="Y12" s="201">
        <f ca="1">PNL!$L12</f>
        <v>-53.894704233494295</v>
      </c>
      <c r="Z12" s="201">
        <f ca="1">PNL!$L12</f>
        <v>-53.894704233494295</v>
      </c>
      <c r="AA12" s="201">
        <f ca="1">PNL!$L12</f>
        <v>-53.894704233494295</v>
      </c>
      <c r="AB12" s="201">
        <f ca="1">PNL!$L12</f>
        <v>-53.894704233494295</v>
      </c>
      <c r="AC12" s="201">
        <f ca="1">PNL!$L12</f>
        <v>-53.894704233494295</v>
      </c>
    </row>
    <row r="13" spans="1:29" x14ac:dyDescent="0.25">
      <c r="A13" s="197">
        <f ca="1">Inputs!C13</f>
        <v>37469</v>
      </c>
      <c r="B13" s="198">
        <f ca="1">Inputs!E13</f>
        <v>3.0329999999999999</v>
      </c>
      <c r="C13" s="199">
        <f ca="1">Position!L13</f>
        <v>0.71125949629589724</v>
      </c>
      <c r="D13" s="200">
        <f ca="1">Position!N13</f>
        <v>107.46826114094678</v>
      </c>
      <c r="E13" s="201">
        <f ca="1">PNL!$L13</f>
        <v>96.042206326211897</v>
      </c>
      <c r="F13" s="201">
        <f ca="1">PNL!$L13</f>
        <v>96.042206326211897</v>
      </c>
      <c r="G13" s="201">
        <f ca="1">PNL!$L13</f>
        <v>96.042206326211897</v>
      </c>
      <c r="H13" s="201">
        <f ca="1">PNL!$L13</f>
        <v>96.042206326211897</v>
      </c>
      <c r="I13" s="201">
        <f ca="1">PNL!$L13</f>
        <v>96.042206326211897</v>
      </c>
      <c r="J13" s="201">
        <f ca="1">PNL!$L13</f>
        <v>96.042206326211897</v>
      </c>
      <c r="K13" s="201">
        <f ca="1">PNL!$L13</f>
        <v>96.042206326211897</v>
      </c>
      <c r="L13" s="201">
        <f ca="1">PNL!$L13</f>
        <v>96.042206326211897</v>
      </c>
      <c r="M13" s="201">
        <f ca="1">PNL!$L13</f>
        <v>96.042206326211897</v>
      </c>
      <c r="N13" s="201">
        <f ca="1">PNL!$L13</f>
        <v>96.042206326211897</v>
      </c>
      <c r="O13" s="201">
        <f ca="1">PNL!$L13</f>
        <v>96.042206326211897</v>
      </c>
      <c r="S13" s="201">
        <f ca="1">PNL!$L13</f>
        <v>96.042206326211897</v>
      </c>
      <c r="T13" s="201">
        <f ca="1">PNL!$L13</f>
        <v>96.042206326211897</v>
      </c>
      <c r="U13" s="201">
        <f ca="1">PNL!$L13</f>
        <v>96.042206326211897</v>
      </c>
      <c r="V13" s="201">
        <f ca="1">PNL!$L13</f>
        <v>96.042206326211897</v>
      </c>
      <c r="W13" s="201">
        <f ca="1">PNL!$L13</f>
        <v>96.042206326211897</v>
      </c>
      <c r="X13" s="201">
        <f ca="1">PNL!$L13</f>
        <v>96.042206326211897</v>
      </c>
      <c r="Y13" s="201">
        <f ca="1">PNL!$L13</f>
        <v>96.042206326211897</v>
      </c>
      <c r="Z13" s="201">
        <f ca="1">PNL!$L13</f>
        <v>96.042206326211897</v>
      </c>
      <c r="AA13" s="201">
        <f ca="1">PNL!$L13</f>
        <v>96.042206326211897</v>
      </c>
      <c r="AB13" s="201">
        <f ca="1">PNL!$L13</f>
        <v>96.042206326211897</v>
      </c>
      <c r="AC13" s="201">
        <f ca="1">PNL!$L13</f>
        <v>96.042206326211897</v>
      </c>
    </row>
    <row r="14" spans="1:29" x14ac:dyDescent="0.25">
      <c r="A14" s="197">
        <f ca="1">Inputs!C14</f>
        <v>37500</v>
      </c>
      <c r="B14" s="198">
        <f ca="1">Inputs!E14</f>
        <v>3.048</v>
      </c>
      <c r="C14" s="199">
        <f ca="1">Position!L14</f>
        <v>0.70323843500369254</v>
      </c>
      <c r="D14" s="200">
        <f ca="1">Position!N14</f>
        <v>250.24358959810999</v>
      </c>
      <c r="E14" s="201">
        <f ca="1">PNL!$L14</f>
        <v>119.57857869145754</v>
      </c>
      <c r="F14" s="201">
        <f ca="1">PNL!$L14</f>
        <v>119.57857869145754</v>
      </c>
      <c r="G14" s="201">
        <f ca="1">PNL!$L14</f>
        <v>119.57857869145754</v>
      </c>
      <c r="H14" s="201">
        <f ca="1">PNL!$L14</f>
        <v>119.57857869145754</v>
      </c>
      <c r="I14" s="201">
        <f ca="1">PNL!$L14</f>
        <v>119.57857869145754</v>
      </c>
      <c r="J14" s="201">
        <f ca="1">PNL!$L14</f>
        <v>119.57857869145754</v>
      </c>
      <c r="K14" s="201">
        <f ca="1">PNL!$L14</f>
        <v>119.57857869145754</v>
      </c>
      <c r="L14" s="201">
        <f ca="1">PNL!$L14</f>
        <v>119.57857869145754</v>
      </c>
      <c r="M14" s="201">
        <f ca="1">PNL!$L14</f>
        <v>119.57857869145754</v>
      </c>
      <c r="N14" s="201">
        <f ca="1">PNL!$L14</f>
        <v>119.57857869145754</v>
      </c>
      <c r="O14" s="201">
        <f ca="1">PNL!$L14</f>
        <v>119.57857869145754</v>
      </c>
      <c r="S14" s="201">
        <f ca="1">PNL!$L14</f>
        <v>119.57857869145754</v>
      </c>
      <c r="T14" s="201">
        <f ca="1">PNL!$L14</f>
        <v>119.57857869145754</v>
      </c>
      <c r="U14" s="201">
        <f ca="1">PNL!$L14</f>
        <v>119.57857869145754</v>
      </c>
      <c r="V14" s="201">
        <f ca="1">PNL!$L14</f>
        <v>119.57857869145754</v>
      </c>
      <c r="W14" s="201">
        <f ca="1">PNL!$L14</f>
        <v>119.57857869145754</v>
      </c>
      <c r="X14" s="201">
        <f ca="1">PNL!$L14</f>
        <v>119.57857869145754</v>
      </c>
      <c r="Y14" s="201">
        <f ca="1">PNL!$L14</f>
        <v>119.57857869145754</v>
      </c>
      <c r="Z14" s="201">
        <f ca="1">PNL!$L14</f>
        <v>119.57857869145754</v>
      </c>
      <c r="AA14" s="201">
        <f ca="1">PNL!$L14</f>
        <v>119.57857869145754</v>
      </c>
      <c r="AB14" s="201">
        <f ca="1">PNL!$L14</f>
        <v>119.57857869145754</v>
      </c>
      <c r="AC14" s="201">
        <f ca="1">PNL!$L14</f>
        <v>119.57857869145754</v>
      </c>
    </row>
    <row r="15" spans="1:29" x14ac:dyDescent="0.25">
      <c r="A15" s="197">
        <f ca="1">Inputs!C15</f>
        <v>37530</v>
      </c>
      <c r="B15" s="198">
        <f ca="1">Inputs!E15</f>
        <v>3.0880000000000001</v>
      </c>
      <c r="C15" s="199">
        <f ca="1">Position!L15</f>
        <v>0.69084224937028604</v>
      </c>
      <c r="D15" s="200">
        <f ca="1">Position!N15</f>
        <v>104.86941055763361</v>
      </c>
      <c r="E15" s="201">
        <f ca="1">PNL!$L15</f>
        <v>108.41852235728926</v>
      </c>
      <c r="F15" s="201">
        <f ca="1">PNL!$L15</f>
        <v>108.41852235728926</v>
      </c>
      <c r="G15" s="201">
        <f ca="1">PNL!$L15</f>
        <v>108.41852235728926</v>
      </c>
      <c r="H15" s="201">
        <f ca="1">PNL!$L15</f>
        <v>108.41852235728926</v>
      </c>
      <c r="I15" s="201">
        <f ca="1">PNL!$L15</f>
        <v>108.41852235728926</v>
      </c>
      <c r="J15" s="201">
        <f ca="1">PNL!$L15</f>
        <v>108.41852235728926</v>
      </c>
      <c r="K15" s="201">
        <f ca="1">PNL!$L15</f>
        <v>108.41852235728926</v>
      </c>
      <c r="L15" s="201">
        <f ca="1">PNL!$L15</f>
        <v>108.41852235728926</v>
      </c>
      <c r="M15" s="201">
        <f ca="1">PNL!$L15</f>
        <v>108.41852235728926</v>
      </c>
      <c r="N15" s="201">
        <f ca="1">PNL!$L15</f>
        <v>108.41852235728926</v>
      </c>
      <c r="O15" s="201">
        <f ca="1">PNL!$L15</f>
        <v>108.41852235728926</v>
      </c>
      <c r="S15" s="201">
        <f ca="1">PNL!$L15</f>
        <v>108.41852235728926</v>
      </c>
      <c r="T15" s="201">
        <f ca="1">PNL!$L15</f>
        <v>108.41852235728926</v>
      </c>
      <c r="U15" s="201">
        <f ca="1">PNL!$L15</f>
        <v>108.41852235728926</v>
      </c>
      <c r="V15" s="201">
        <f ca="1">PNL!$L15</f>
        <v>108.41852235728926</v>
      </c>
      <c r="W15" s="201">
        <f ca="1">PNL!$L15</f>
        <v>108.41852235728926</v>
      </c>
      <c r="X15" s="201">
        <f ca="1">PNL!$L15</f>
        <v>108.41852235728926</v>
      </c>
      <c r="Y15" s="201">
        <f ca="1">PNL!$L15</f>
        <v>108.41852235728926</v>
      </c>
      <c r="Z15" s="201">
        <f ca="1">PNL!$L15</f>
        <v>108.41852235728926</v>
      </c>
      <c r="AA15" s="201">
        <f ca="1">PNL!$L15</f>
        <v>108.41852235728926</v>
      </c>
      <c r="AB15" s="201">
        <f ca="1">PNL!$L15</f>
        <v>108.41852235728926</v>
      </c>
      <c r="AC15" s="201">
        <f ca="1">PNL!$L15</f>
        <v>108.41852235728926</v>
      </c>
    </row>
    <row r="16" spans="1:29" x14ac:dyDescent="0.25">
      <c r="A16" s="197">
        <f ca="1">Inputs!C16</f>
        <v>37561</v>
      </c>
      <c r="B16" s="198">
        <f ca="1">Inputs!E16</f>
        <v>3.2829999999999999</v>
      </c>
      <c r="C16" s="199">
        <f ca="1">Position!L16</f>
        <v>0.68483425106975659</v>
      </c>
      <c r="D16" s="200">
        <f ca="1">Position!N16</f>
        <v>-345.90530339590578</v>
      </c>
      <c r="E16" s="201">
        <f ca="1">PNL!$L16</f>
        <v>-106.1628843129826</v>
      </c>
      <c r="F16" s="201">
        <f ca="1">PNL!$L16</f>
        <v>-106.1628843129826</v>
      </c>
      <c r="G16" s="201">
        <f ca="1">PNL!$L16</f>
        <v>-106.1628843129826</v>
      </c>
      <c r="H16" s="201">
        <f ca="1">PNL!$L16</f>
        <v>-106.1628843129826</v>
      </c>
      <c r="I16" s="201">
        <f ca="1">PNL!$L16</f>
        <v>-106.1628843129826</v>
      </c>
      <c r="J16" s="201">
        <f ca="1">PNL!$L16</f>
        <v>-106.1628843129826</v>
      </c>
      <c r="K16" s="201">
        <f ca="1">PNL!$L16</f>
        <v>-106.1628843129826</v>
      </c>
      <c r="L16" s="201">
        <f ca="1">PNL!$L16</f>
        <v>-106.1628843129826</v>
      </c>
      <c r="M16" s="201">
        <f ca="1">PNL!$L16</f>
        <v>-106.1628843129826</v>
      </c>
      <c r="N16" s="201">
        <f ca="1">PNL!$L16</f>
        <v>-106.1628843129826</v>
      </c>
      <c r="O16" s="201">
        <f ca="1">PNL!$L16</f>
        <v>-106.1628843129826</v>
      </c>
      <c r="S16" s="201">
        <f ca="1">PNL!$L16</f>
        <v>-106.1628843129826</v>
      </c>
      <c r="T16" s="201">
        <f ca="1">PNL!$L16</f>
        <v>-106.1628843129826</v>
      </c>
      <c r="U16" s="201">
        <f ca="1">PNL!$L16</f>
        <v>-106.1628843129826</v>
      </c>
      <c r="V16" s="201">
        <f ca="1">PNL!$L16</f>
        <v>-106.1628843129826</v>
      </c>
      <c r="W16" s="201">
        <f ca="1">PNL!$L16</f>
        <v>-106.1628843129826</v>
      </c>
      <c r="X16" s="201">
        <f ca="1">PNL!$L16</f>
        <v>-106.1628843129826</v>
      </c>
      <c r="Y16" s="201">
        <f ca="1">PNL!$L16</f>
        <v>-106.1628843129826</v>
      </c>
      <c r="Z16" s="201">
        <f ca="1">PNL!$L16</f>
        <v>-106.1628843129826</v>
      </c>
      <c r="AA16" s="201">
        <f ca="1">PNL!$L16</f>
        <v>-106.1628843129826</v>
      </c>
      <c r="AB16" s="201">
        <f ca="1">PNL!$L16</f>
        <v>-106.1628843129826</v>
      </c>
      <c r="AC16" s="201">
        <f ca="1">PNL!$L16</f>
        <v>-106.1628843129826</v>
      </c>
    </row>
    <row r="17" spans="1:29" x14ac:dyDescent="0.25">
      <c r="A17" s="197">
        <f ca="1">Inputs!C17</f>
        <v>37591</v>
      </c>
      <c r="B17" s="198">
        <f ca="1">Inputs!E17</f>
        <v>3.4830000000000001</v>
      </c>
      <c r="C17" s="199">
        <f ca="1">Position!L17</f>
        <v>0.66195462684151418</v>
      </c>
      <c r="D17" s="200">
        <f ca="1">Position!N17</f>
        <v>-199.78242133222525</v>
      </c>
      <c r="E17" s="201">
        <f ca="1">PNL!$L17</f>
        <v>-296.59013981596729</v>
      </c>
      <c r="F17" s="201">
        <f ca="1">PNL!$L17</f>
        <v>-296.59013981596729</v>
      </c>
      <c r="G17" s="201">
        <f ca="1">PNL!$L17</f>
        <v>-296.59013981596729</v>
      </c>
      <c r="H17" s="201">
        <f ca="1">PNL!$L17</f>
        <v>-296.59013981596729</v>
      </c>
      <c r="I17" s="201">
        <f ca="1">PNL!$L17</f>
        <v>-296.59013981596729</v>
      </c>
      <c r="J17" s="201">
        <f ca="1">PNL!$L17</f>
        <v>-296.59013981596729</v>
      </c>
      <c r="K17" s="201">
        <f ca="1">PNL!$L17</f>
        <v>-296.59013981596729</v>
      </c>
      <c r="L17" s="201">
        <f ca="1">PNL!$L17</f>
        <v>-296.59013981596729</v>
      </c>
      <c r="M17" s="201">
        <f ca="1">PNL!$L17</f>
        <v>-296.59013981596729</v>
      </c>
      <c r="N17" s="201">
        <f ca="1">PNL!$L17</f>
        <v>-296.59013981596729</v>
      </c>
      <c r="O17" s="201">
        <f ca="1">PNL!$L17</f>
        <v>-296.59013981596729</v>
      </c>
      <c r="S17" s="201">
        <f ca="1">PNL!$L17</f>
        <v>-296.59013981596729</v>
      </c>
      <c r="T17" s="201">
        <f ca="1">PNL!$L17</f>
        <v>-296.59013981596729</v>
      </c>
      <c r="U17" s="201">
        <f ca="1">PNL!$L17</f>
        <v>-296.59013981596729</v>
      </c>
      <c r="V17" s="201">
        <f ca="1">PNL!$L17</f>
        <v>-296.59013981596729</v>
      </c>
      <c r="W17" s="201">
        <f ca="1">PNL!$L17</f>
        <v>-296.59013981596729</v>
      </c>
      <c r="X17" s="201">
        <f ca="1">PNL!$L17</f>
        <v>-296.59013981596729</v>
      </c>
      <c r="Y17" s="201">
        <f ca="1">PNL!$L17</f>
        <v>-296.59013981596729</v>
      </c>
      <c r="Z17" s="201">
        <f ca="1">PNL!$L17</f>
        <v>-296.59013981596729</v>
      </c>
      <c r="AA17" s="201">
        <f ca="1">PNL!$L17</f>
        <v>-296.59013981596729</v>
      </c>
      <c r="AB17" s="201">
        <f ca="1">PNL!$L17</f>
        <v>-296.59013981596729</v>
      </c>
      <c r="AC17" s="201">
        <f ca="1">PNL!$L17</f>
        <v>-296.59013981596729</v>
      </c>
    </row>
    <row r="18" spans="1:29" x14ac:dyDescent="0.25">
      <c r="A18" s="197">
        <f ca="1">Inputs!C18</f>
        <v>37622</v>
      </c>
      <c r="B18" s="198">
        <f ca="1">Inputs!E18</f>
        <v>3.613</v>
      </c>
      <c r="C18" s="199">
        <f ca="1">Position!L18</f>
        <v>0.64902314179449272</v>
      </c>
      <c r="D18" s="200">
        <f ca="1">Position!N18</f>
        <v>-36.092166750474114</v>
      </c>
      <c r="E18" s="201">
        <f ca="1">PNL!$L18</f>
        <v>-486.61266081042629</v>
      </c>
      <c r="F18" s="201">
        <f ca="1">PNL!$L18</f>
        <v>-486.61266081042629</v>
      </c>
      <c r="G18" s="201">
        <f ca="1">PNL!$L18</f>
        <v>-486.61266081042629</v>
      </c>
      <c r="H18" s="201">
        <f ca="1">PNL!$L18</f>
        <v>-486.61266081042629</v>
      </c>
      <c r="I18" s="201">
        <f ca="1">PNL!$L18</f>
        <v>-486.61266081042629</v>
      </c>
      <c r="J18" s="201">
        <f ca="1">PNL!$L18</f>
        <v>-486.61266081042629</v>
      </c>
      <c r="K18" s="201">
        <f ca="1">PNL!$L18</f>
        <v>-486.61266081042629</v>
      </c>
      <c r="L18" s="201">
        <f ca="1">PNL!$L18</f>
        <v>-486.61266081042629</v>
      </c>
      <c r="M18" s="201">
        <f ca="1">PNL!$L18</f>
        <v>-486.61266081042629</v>
      </c>
      <c r="N18" s="201">
        <f ca="1">PNL!$L18</f>
        <v>-486.61266081042629</v>
      </c>
      <c r="O18" s="201">
        <f ca="1">PNL!$L18</f>
        <v>-486.61266081042629</v>
      </c>
      <c r="S18" s="201">
        <f ca="1">PNL!$L18</f>
        <v>-486.61266081042629</v>
      </c>
      <c r="T18" s="201">
        <f ca="1">PNL!$L18</f>
        <v>-486.61266081042629</v>
      </c>
      <c r="U18" s="201">
        <f ca="1">PNL!$L18</f>
        <v>-486.61266081042629</v>
      </c>
      <c r="V18" s="201">
        <f ca="1">PNL!$L18</f>
        <v>-486.61266081042629</v>
      </c>
      <c r="W18" s="201">
        <f ca="1">PNL!$L18</f>
        <v>-486.61266081042629</v>
      </c>
      <c r="X18" s="201">
        <f ca="1">PNL!$L18</f>
        <v>-486.61266081042629</v>
      </c>
      <c r="Y18" s="201">
        <f ca="1">PNL!$L18</f>
        <v>-486.61266081042629</v>
      </c>
      <c r="Z18" s="201">
        <f ca="1">PNL!$L18</f>
        <v>-486.61266081042629</v>
      </c>
      <c r="AA18" s="201">
        <f ca="1">PNL!$L18</f>
        <v>-486.61266081042629</v>
      </c>
      <c r="AB18" s="201">
        <f ca="1">PNL!$L18</f>
        <v>-486.61266081042629</v>
      </c>
      <c r="AC18" s="201">
        <f ca="1">PNL!$L18</f>
        <v>-486.61266081042629</v>
      </c>
    </row>
    <row r="19" spans="1:29" x14ac:dyDescent="0.25">
      <c r="A19" s="197">
        <f ca="1">Inputs!C19</f>
        <v>37653</v>
      </c>
      <c r="B19" s="198">
        <f ca="1">Inputs!E19</f>
        <v>3.5430000000000001</v>
      </c>
      <c r="C19" s="199">
        <f ca="1">Position!L19</f>
        <v>0.63392769833054097</v>
      </c>
      <c r="D19" s="200">
        <f ca="1">Position!N19</f>
        <v>-128.2462798129533</v>
      </c>
      <c r="E19" s="201">
        <f ca="1">PNL!$L19</f>
        <v>-318.00756122104644</v>
      </c>
      <c r="F19" s="201">
        <f ca="1">PNL!$L19</f>
        <v>-318.00756122104644</v>
      </c>
      <c r="G19" s="201">
        <f ca="1">PNL!$L19</f>
        <v>-318.00756122104644</v>
      </c>
      <c r="H19" s="201">
        <f ca="1">PNL!$L19</f>
        <v>-318.00756122104644</v>
      </c>
      <c r="I19" s="201">
        <f ca="1">PNL!$L19</f>
        <v>-318.00756122104644</v>
      </c>
      <c r="J19" s="201">
        <f ca="1">PNL!$L19</f>
        <v>-318.00756122104644</v>
      </c>
      <c r="K19" s="201">
        <f ca="1">PNL!$L19</f>
        <v>-318.00756122104644</v>
      </c>
      <c r="L19" s="201">
        <f ca="1">PNL!$L19</f>
        <v>-318.00756122104644</v>
      </c>
      <c r="M19" s="201">
        <f ca="1">PNL!$L19</f>
        <v>-318.00756122104644</v>
      </c>
      <c r="N19" s="201">
        <f ca="1">PNL!$L19</f>
        <v>-318.00756122104644</v>
      </c>
      <c r="O19" s="201">
        <f ca="1">PNL!$L19</f>
        <v>-318.00756122104644</v>
      </c>
      <c r="S19" s="201">
        <f ca="1">PNL!$L19</f>
        <v>-318.00756122104644</v>
      </c>
      <c r="T19" s="201">
        <f ca="1">PNL!$L19</f>
        <v>-318.00756122104644</v>
      </c>
      <c r="U19" s="201">
        <f ca="1">PNL!$L19</f>
        <v>-318.00756122104644</v>
      </c>
      <c r="V19" s="201">
        <f ca="1">PNL!$L19</f>
        <v>-318.00756122104644</v>
      </c>
      <c r="W19" s="201">
        <f ca="1">PNL!$L19</f>
        <v>-318.00756122104644</v>
      </c>
      <c r="X19" s="201">
        <f ca="1">PNL!$L19</f>
        <v>-318.00756122104644</v>
      </c>
      <c r="Y19" s="201">
        <f ca="1">PNL!$L19</f>
        <v>-318.00756122104644</v>
      </c>
      <c r="Z19" s="201">
        <f ca="1">PNL!$L19</f>
        <v>-318.00756122104644</v>
      </c>
      <c r="AA19" s="201">
        <f ca="1">PNL!$L19</f>
        <v>-318.00756122104644</v>
      </c>
      <c r="AB19" s="201">
        <f ca="1">PNL!$L19</f>
        <v>-318.00756122104644</v>
      </c>
      <c r="AC19" s="201">
        <f ca="1">PNL!$L19</f>
        <v>-318.00756122104644</v>
      </c>
    </row>
    <row r="20" spans="1:29" x14ac:dyDescent="0.25">
      <c r="A20" s="197">
        <f ca="1">Inputs!C20</f>
        <v>37681</v>
      </c>
      <c r="B20" s="198">
        <f ca="1">Inputs!E20</f>
        <v>3.4530000000000003</v>
      </c>
      <c r="C20" s="199">
        <f ca="1">Position!L20</f>
        <v>0.60489929627094441</v>
      </c>
      <c r="D20" s="200">
        <f ca="1">Position!N20</f>
        <v>-130.50143864667899</v>
      </c>
      <c r="E20" s="201">
        <f ca="1">PNL!$L20</f>
        <v>-557.57415096193313</v>
      </c>
      <c r="F20" s="201">
        <f ca="1">PNL!$L20</f>
        <v>-557.57415096193313</v>
      </c>
      <c r="G20" s="201">
        <f ca="1">PNL!$L20</f>
        <v>-557.57415096193313</v>
      </c>
      <c r="H20" s="201">
        <f ca="1">PNL!$L20</f>
        <v>-557.57415096193313</v>
      </c>
      <c r="I20" s="201">
        <f ca="1">PNL!$L20</f>
        <v>-557.57415096193313</v>
      </c>
      <c r="J20" s="201">
        <f ca="1">PNL!$L20</f>
        <v>-557.57415096193313</v>
      </c>
      <c r="K20" s="201">
        <f ca="1">PNL!$L20</f>
        <v>-557.57415096193313</v>
      </c>
      <c r="L20" s="201">
        <f ca="1">PNL!$L20</f>
        <v>-557.57415096193313</v>
      </c>
      <c r="M20" s="201">
        <f ca="1">PNL!$L20</f>
        <v>-557.57415096193313</v>
      </c>
      <c r="N20" s="201">
        <f ca="1">PNL!$L20</f>
        <v>-557.57415096193313</v>
      </c>
      <c r="O20" s="201">
        <f ca="1">PNL!$L20</f>
        <v>-557.57415096193313</v>
      </c>
      <c r="S20" s="201">
        <f ca="1">PNL!$L20</f>
        <v>-557.57415096193313</v>
      </c>
      <c r="T20" s="201">
        <f ca="1">PNL!$L20</f>
        <v>-557.57415096193313</v>
      </c>
      <c r="U20" s="201">
        <f ca="1">PNL!$L20</f>
        <v>-557.57415096193313</v>
      </c>
      <c r="V20" s="201">
        <f ca="1">PNL!$L20</f>
        <v>-557.57415096193313</v>
      </c>
      <c r="W20" s="201">
        <f ca="1">PNL!$L20</f>
        <v>-557.57415096193313</v>
      </c>
      <c r="X20" s="201">
        <f ca="1">PNL!$L20</f>
        <v>-557.57415096193313</v>
      </c>
      <c r="Y20" s="201">
        <f ca="1">PNL!$L20</f>
        <v>-557.57415096193313</v>
      </c>
      <c r="Z20" s="201">
        <f ca="1">PNL!$L20</f>
        <v>-557.57415096193313</v>
      </c>
      <c r="AA20" s="201">
        <f ca="1">PNL!$L20</f>
        <v>-557.57415096193313</v>
      </c>
      <c r="AB20" s="201">
        <f ca="1">PNL!$L20</f>
        <v>-557.57415096193313</v>
      </c>
      <c r="AC20" s="201">
        <f ca="1">PNL!$L20</f>
        <v>-557.57415096193313</v>
      </c>
    </row>
    <row r="21" spans="1:29" x14ac:dyDescent="0.25">
      <c r="A21" s="197">
        <f ca="1">Inputs!C21</f>
        <v>37712</v>
      </c>
      <c r="B21" s="198">
        <f ca="1">Inputs!E21</f>
        <v>3.3479999999999999</v>
      </c>
      <c r="C21" s="199">
        <f ca="1">Position!L21</f>
        <v>0.57813011063416597</v>
      </c>
      <c r="D21" s="200">
        <f ca="1">Position!N21</f>
        <v>-48.145162122893169</v>
      </c>
      <c r="E21" s="201">
        <f ca="1">PNL!$L21</f>
        <v>170.20710390195671</v>
      </c>
      <c r="F21" s="201">
        <f ca="1">PNL!$L21</f>
        <v>170.20710390195671</v>
      </c>
      <c r="G21" s="201">
        <f ca="1">PNL!$L21</f>
        <v>170.20710390195671</v>
      </c>
      <c r="H21" s="201">
        <f ca="1">PNL!$L21</f>
        <v>170.20710390195671</v>
      </c>
      <c r="I21" s="201">
        <f ca="1">PNL!$L21</f>
        <v>170.20710390195671</v>
      </c>
      <c r="J21" s="201">
        <f ca="1">PNL!$L21</f>
        <v>170.20710390195671</v>
      </c>
      <c r="K21" s="201">
        <f ca="1">PNL!$L21</f>
        <v>170.20710390195671</v>
      </c>
      <c r="L21" s="201">
        <f ca="1">PNL!$L21</f>
        <v>170.20710390195671</v>
      </c>
      <c r="M21" s="201">
        <f ca="1">PNL!$L21</f>
        <v>170.20710390195671</v>
      </c>
      <c r="N21" s="201">
        <f ca="1">PNL!$L21</f>
        <v>170.20710390195671</v>
      </c>
      <c r="O21" s="201">
        <f ca="1">PNL!$L21</f>
        <v>170.20710390195671</v>
      </c>
      <c r="S21" s="201">
        <f ca="1">PNL!$L21</f>
        <v>170.20710390195671</v>
      </c>
      <c r="T21" s="201">
        <f ca="1">PNL!$L21</f>
        <v>170.20710390195671</v>
      </c>
      <c r="U21" s="201">
        <f ca="1">PNL!$L21</f>
        <v>170.20710390195671</v>
      </c>
      <c r="V21" s="201">
        <f ca="1">PNL!$L21</f>
        <v>170.20710390195671</v>
      </c>
      <c r="W21" s="201">
        <f ca="1">PNL!$L21</f>
        <v>170.20710390195671</v>
      </c>
      <c r="X21" s="201">
        <f ca="1">PNL!$L21</f>
        <v>170.20710390195671</v>
      </c>
      <c r="Y21" s="201">
        <f ca="1">PNL!$L21</f>
        <v>170.20710390195671</v>
      </c>
      <c r="Z21" s="201">
        <f ca="1">PNL!$L21</f>
        <v>170.20710390195671</v>
      </c>
      <c r="AA21" s="201">
        <f ca="1">PNL!$L21</f>
        <v>170.20710390195671</v>
      </c>
      <c r="AB21" s="201">
        <f ca="1">PNL!$L21</f>
        <v>170.20710390195671</v>
      </c>
      <c r="AC21" s="201">
        <f ca="1">PNL!$L21</f>
        <v>170.20710390195671</v>
      </c>
    </row>
    <row r="22" spans="1:29" x14ac:dyDescent="0.25">
      <c r="A22" s="197">
        <f ca="1">Inputs!C22</f>
        <v>37742</v>
      </c>
      <c r="B22" s="198">
        <f ca="1">Inputs!E22</f>
        <v>3.3579999999999997</v>
      </c>
      <c r="C22" s="199">
        <f ca="1">Position!L22</f>
        <v>0.56809008541186878</v>
      </c>
      <c r="D22" s="200">
        <f ca="1">Position!N22</f>
        <v>-64.505366679823126</v>
      </c>
      <c r="E22" s="201">
        <f ca="1">PNL!$L22</f>
        <v>141.70103570159944</v>
      </c>
      <c r="F22" s="201">
        <f ca="1">PNL!$L22</f>
        <v>141.70103570159944</v>
      </c>
      <c r="G22" s="201">
        <f ca="1">PNL!$L22</f>
        <v>141.70103570159944</v>
      </c>
      <c r="H22" s="201">
        <f ca="1">PNL!$L22</f>
        <v>141.70103570159944</v>
      </c>
      <c r="I22" s="201">
        <f ca="1">PNL!$L22</f>
        <v>141.70103570159944</v>
      </c>
      <c r="J22" s="201">
        <f ca="1">PNL!$L22</f>
        <v>141.70103570159944</v>
      </c>
      <c r="K22" s="201">
        <f ca="1">PNL!$L22</f>
        <v>141.70103570159944</v>
      </c>
      <c r="L22" s="201">
        <f ca="1">PNL!$L22</f>
        <v>141.70103570159944</v>
      </c>
      <c r="M22" s="201">
        <f ca="1">PNL!$L22</f>
        <v>141.70103570159944</v>
      </c>
      <c r="N22" s="201">
        <f ca="1">PNL!$L22</f>
        <v>141.70103570159944</v>
      </c>
      <c r="O22" s="201">
        <f ca="1">PNL!$L22</f>
        <v>141.70103570159944</v>
      </c>
      <c r="S22" s="201">
        <f ca="1">PNL!$L22</f>
        <v>141.70103570159944</v>
      </c>
      <c r="T22" s="201">
        <f ca="1">PNL!$L22</f>
        <v>141.70103570159944</v>
      </c>
      <c r="U22" s="201">
        <f ca="1">PNL!$L22</f>
        <v>141.70103570159944</v>
      </c>
      <c r="V22" s="201">
        <f ca="1">PNL!$L22</f>
        <v>141.70103570159944</v>
      </c>
      <c r="W22" s="201">
        <f ca="1">PNL!$L22</f>
        <v>141.70103570159944</v>
      </c>
      <c r="X22" s="201">
        <f ca="1">PNL!$L22</f>
        <v>141.70103570159944</v>
      </c>
      <c r="Y22" s="201">
        <f ca="1">PNL!$L22</f>
        <v>141.70103570159944</v>
      </c>
      <c r="Z22" s="201">
        <f ca="1">PNL!$L22</f>
        <v>141.70103570159944</v>
      </c>
      <c r="AA22" s="201">
        <f ca="1">PNL!$L22</f>
        <v>141.70103570159944</v>
      </c>
      <c r="AB22" s="201">
        <f ca="1">PNL!$L22</f>
        <v>141.70103570159944</v>
      </c>
      <c r="AC22" s="201">
        <f ca="1">PNL!$L22</f>
        <v>141.70103570159944</v>
      </c>
    </row>
    <row r="23" spans="1:29" x14ac:dyDescent="0.25">
      <c r="A23" s="197">
        <f ca="1">Inputs!C23</f>
        <v>37773</v>
      </c>
      <c r="B23" s="198">
        <f ca="1">Inputs!E23</f>
        <v>3.3930000000000002</v>
      </c>
      <c r="C23" s="199">
        <f ca="1">Position!L23</f>
        <v>0.56080664142189085</v>
      </c>
      <c r="D23" s="200">
        <f ca="1">Position!N23</f>
        <v>-13.027976508793186</v>
      </c>
      <c r="E23" s="201">
        <f ca="1">PNL!$L23</f>
        <v>166.56823631240923</v>
      </c>
      <c r="F23" s="201">
        <f ca="1">PNL!$L23</f>
        <v>166.56823631240923</v>
      </c>
      <c r="G23" s="201">
        <f ca="1">PNL!$L23</f>
        <v>166.56823631240923</v>
      </c>
      <c r="H23" s="201">
        <f ca="1">PNL!$L23</f>
        <v>166.56823631240923</v>
      </c>
      <c r="I23" s="201">
        <f ca="1">PNL!$L23</f>
        <v>166.56823631240923</v>
      </c>
      <c r="J23" s="201">
        <f ca="1">PNL!$L23</f>
        <v>166.56823631240923</v>
      </c>
      <c r="K23" s="201">
        <f ca="1">PNL!$L23</f>
        <v>166.56823631240923</v>
      </c>
      <c r="L23" s="201">
        <f ca="1">PNL!$L23</f>
        <v>166.56823631240923</v>
      </c>
      <c r="M23" s="201">
        <f ca="1">PNL!$L23</f>
        <v>166.56823631240923</v>
      </c>
      <c r="N23" s="201">
        <f ca="1">PNL!$L23</f>
        <v>166.56823631240923</v>
      </c>
      <c r="O23" s="201">
        <f ca="1">PNL!$L23</f>
        <v>166.56823631240923</v>
      </c>
      <c r="S23" s="201">
        <f ca="1">PNL!$L23</f>
        <v>166.56823631240923</v>
      </c>
      <c r="T23" s="201">
        <f ca="1">PNL!$L23</f>
        <v>166.56823631240923</v>
      </c>
      <c r="U23" s="201">
        <f ca="1">PNL!$L23</f>
        <v>166.56823631240923</v>
      </c>
      <c r="V23" s="201">
        <f ca="1">PNL!$L23</f>
        <v>166.56823631240923</v>
      </c>
      <c r="W23" s="201">
        <f ca="1">PNL!$L23</f>
        <v>166.56823631240923</v>
      </c>
      <c r="X23" s="201">
        <f ca="1">PNL!$L23</f>
        <v>166.56823631240923</v>
      </c>
      <c r="Y23" s="201">
        <f ca="1">PNL!$L23</f>
        <v>166.56823631240923</v>
      </c>
      <c r="Z23" s="201">
        <f ca="1">PNL!$L23</f>
        <v>166.56823631240923</v>
      </c>
      <c r="AA23" s="201">
        <f ca="1">PNL!$L23</f>
        <v>166.56823631240923</v>
      </c>
      <c r="AB23" s="201">
        <f ca="1">PNL!$L23</f>
        <v>166.56823631240923</v>
      </c>
      <c r="AC23" s="201">
        <f ca="1">PNL!$L23</f>
        <v>166.56823631240923</v>
      </c>
    </row>
    <row r="24" spans="1:29" x14ac:dyDescent="0.25">
      <c r="A24" s="197">
        <f ca="1">Inputs!C24</f>
        <v>37803</v>
      </c>
      <c r="B24" s="198">
        <f ca="1">Inputs!E24</f>
        <v>3.4279999999999999</v>
      </c>
      <c r="C24" s="199">
        <f ca="1">Position!L24</f>
        <v>0.54592784669699179</v>
      </c>
      <c r="D24" s="200">
        <f ca="1">Position!N24</f>
        <v>-36.675554751279172</v>
      </c>
      <c r="E24" s="201">
        <f ca="1">PNL!$L24</f>
        <v>148.17458559952306</v>
      </c>
      <c r="F24" s="201">
        <f ca="1">PNL!$L24</f>
        <v>148.17458559952306</v>
      </c>
      <c r="G24" s="201">
        <f ca="1">PNL!$L24</f>
        <v>148.17458559952306</v>
      </c>
      <c r="H24" s="201">
        <f ca="1">PNL!$L24</f>
        <v>148.17458559952306</v>
      </c>
      <c r="I24" s="201">
        <f ca="1">PNL!$L24</f>
        <v>148.17458559952306</v>
      </c>
      <c r="J24" s="201">
        <f ca="1">PNL!$L24</f>
        <v>148.17458559952306</v>
      </c>
      <c r="K24" s="201">
        <f ca="1">PNL!$L24</f>
        <v>148.17458559952306</v>
      </c>
      <c r="L24" s="201">
        <f ca="1">PNL!$L24</f>
        <v>148.17458559952306</v>
      </c>
      <c r="M24" s="201">
        <f ca="1">PNL!$L24</f>
        <v>148.17458559952306</v>
      </c>
      <c r="N24" s="201">
        <f ca="1">PNL!$L24</f>
        <v>148.17458559952306</v>
      </c>
      <c r="O24" s="201">
        <f ca="1">PNL!$L24</f>
        <v>148.17458559952306</v>
      </c>
      <c r="S24" s="201">
        <f ca="1">PNL!$L24</f>
        <v>148.17458559952306</v>
      </c>
      <c r="T24" s="201">
        <f ca="1">PNL!$L24</f>
        <v>148.17458559952306</v>
      </c>
      <c r="U24" s="201">
        <f ca="1">PNL!$L24</f>
        <v>148.17458559952306</v>
      </c>
      <c r="V24" s="201">
        <f ca="1">PNL!$L24</f>
        <v>148.17458559952306</v>
      </c>
      <c r="W24" s="201">
        <f ca="1">PNL!$L24</f>
        <v>148.17458559952306</v>
      </c>
      <c r="X24" s="201">
        <f ca="1">PNL!$L24</f>
        <v>148.17458559952306</v>
      </c>
      <c r="Y24" s="201">
        <f ca="1">PNL!$L24</f>
        <v>148.17458559952306</v>
      </c>
      <c r="Z24" s="201">
        <f ca="1">PNL!$L24</f>
        <v>148.17458559952306</v>
      </c>
      <c r="AA24" s="201">
        <f ca="1">PNL!$L24</f>
        <v>148.17458559952306</v>
      </c>
      <c r="AB24" s="201">
        <f ca="1">PNL!$L24</f>
        <v>148.17458559952306</v>
      </c>
      <c r="AC24" s="201">
        <f ca="1">PNL!$L24</f>
        <v>148.17458559952306</v>
      </c>
    </row>
    <row r="25" spans="1:29" x14ac:dyDescent="0.25">
      <c r="A25" s="197">
        <f ca="1">Inputs!C25</f>
        <v>37834</v>
      </c>
      <c r="B25" s="198">
        <f ca="1">Inputs!E25</f>
        <v>3.4550000000000001</v>
      </c>
      <c r="C25" s="199">
        <f ca="1">Position!L25</f>
        <v>0.54775292265049913</v>
      </c>
      <c r="D25" s="200">
        <f ca="1">Position!N25</f>
        <v>-27.691145525903579</v>
      </c>
      <c r="E25" s="201">
        <f ca="1">PNL!$L25</f>
        <v>207.22740300694167</v>
      </c>
      <c r="F25" s="201">
        <f ca="1">PNL!$L25</f>
        <v>207.22740300694167</v>
      </c>
      <c r="G25" s="201">
        <f ca="1">PNL!$L25</f>
        <v>207.22740300694167</v>
      </c>
      <c r="H25" s="201">
        <f ca="1">PNL!$L25</f>
        <v>207.22740300694167</v>
      </c>
      <c r="I25" s="201">
        <f ca="1">PNL!$L25</f>
        <v>207.22740300694167</v>
      </c>
      <c r="J25" s="201">
        <f ca="1">PNL!$L25</f>
        <v>207.22740300694167</v>
      </c>
      <c r="K25" s="201">
        <f ca="1">PNL!$L25</f>
        <v>207.22740300694167</v>
      </c>
      <c r="L25" s="201">
        <f ca="1">PNL!$L25</f>
        <v>207.22740300694167</v>
      </c>
      <c r="M25" s="201">
        <f ca="1">PNL!$L25</f>
        <v>207.22740300694167</v>
      </c>
      <c r="N25" s="201">
        <f ca="1">PNL!$L25</f>
        <v>207.22740300694167</v>
      </c>
      <c r="O25" s="201">
        <f ca="1">PNL!$L25</f>
        <v>207.22740300694167</v>
      </c>
      <c r="S25" s="201">
        <f ca="1">PNL!$L25</f>
        <v>207.22740300694167</v>
      </c>
      <c r="T25" s="201">
        <f ca="1">PNL!$L25</f>
        <v>207.22740300694167</v>
      </c>
      <c r="U25" s="201">
        <f ca="1">PNL!$L25</f>
        <v>207.22740300694167</v>
      </c>
      <c r="V25" s="201">
        <f ca="1">PNL!$L25</f>
        <v>207.22740300694167</v>
      </c>
      <c r="W25" s="201">
        <f ca="1">PNL!$L25</f>
        <v>207.22740300694167</v>
      </c>
      <c r="X25" s="201">
        <f ca="1">PNL!$L25</f>
        <v>207.22740300694167</v>
      </c>
      <c r="Y25" s="201">
        <f ca="1">PNL!$L25</f>
        <v>207.22740300694167</v>
      </c>
      <c r="Z25" s="201">
        <f ca="1">PNL!$L25</f>
        <v>207.22740300694167</v>
      </c>
      <c r="AA25" s="201">
        <f ca="1">PNL!$L25</f>
        <v>207.22740300694167</v>
      </c>
      <c r="AB25" s="201">
        <f ca="1">PNL!$L25</f>
        <v>207.22740300694167</v>
      </c>
      <c r="AC25" s="201">
        <f ca="1">PNL!$L25</f>
        <v>207.22740300694167</v>
      </c>
    </row>
    <row r="26" spans="1:29" x14ac:dyDescent="0.25">
      <c r="A26" s="197">
        <f ca="1">Inputs!C26</f>
        <v>37865</v>
      </c>
      <c r="B26" s="198">
        <f ca="1">Inputs!E26</f>
        <v>3.4630000000000001</v>
      </c>
      <c r="C26" s="199">
        <f ca="1">Position!L26</f>
        <v>0.54514133590501845</v>
      </c>
      <c r="D26" s="200">
        <f ca="1">Position!N26</f>
        <v>-29.467342086757014</v>
      </c>
      <c r="E26" s="201">
        <f ca="1">PNL!$L26</f>
        <v>237.98249377992332</v>
      </c>
      <c r="F26" s="201">
        <f ca="1">PNL!$L26</f>
        <v>237.98249377992332</v>
      </c>
      <c r="G26" s="201">
        <f ca="1">PNL!$L26</f>
        <v>237.98249377992332</v>
      </c>
      <c r="H26" s="201">
        <f ca="1">PNL!$L26</f>
        <v>237.98249377992332</v>
      </c>
      <c r="I26" s="201">
        <f ca="1">PNL!$L26</f>
        <v>237.98249377992332</v>
      </c>
      <c r="J26" s="201">
        <f ca="1">PNL!$L26</f>
        <v>237.98249377992332</v>
      </c>
      <c r="K26" s="201">
        <f ca="1">PNL!$L26</f>
        <v>237.98249377992332</v>
      </c>
      <c r="L26" s="201">
        <f ca="1">PNL!$L26</f>
        <v>237.98249377992332</v>
      </c>
      <c r="M26" s="201">
        <f ca="1">PNL!$L26</f>
        <v>237.98249377992332</v>
      </c>
      <c r="N26" s="201">
        <f ca="1">PNL!$L26</f>
        <v>237.98249377992332</v>
      </c>
      <c r="O26" s="201">
        <f ca="1">PNL!$L26</f>
        <v>237.98249377992332</v>
      </c>
      <c r="S26" s="201">
        <f ca="1">PNL!$L26</f>
        <v>237.98249377992332</v>
      </c>
      <c r="T26" s="201">
        <f ca="1">PNL!$L26</f>
        <v>237.98249377992332</v>
      </c>
      <c r="U26" s="201">
        <f ca="1">PNL!$L26</f>
        <v>237.98249377992332</v>
      </c>
      <c r="V26" s="201">
        <f ca="1">PNL!$L26</f>
        <v>237.98249377992332</v>
      </c>
      <c r="W26" s="201">
        <f ca="1">PNL!$L26</f>
        <v>237.98249377992332</v>
      </c>
      <c r="X26" s="201">
        <f ca="1">PNL!$L26</f>
        <v>237.98249377992332</v>
      </c>
      <c r="Y26" s="201">
        <f ca="1">PNL!$L26</f>
        <v>237.98249377992332</v>
      </c>
      <c r="Z26" s="201">
        <f ca="1">PNL!$L26</f>
        <v>237.98249377992332</v>
      </c>
      <c r="AA26" s="201">
        <f ca="1">PNL!$L26</f>
        <v>237.98249377992332</v>
      </c>
      <c r="AB26" s="201">
        <f ca="1">PNL!$L26</f>
        <v>237.98249377992332</v>
      </c>
      <c r="AC26" s="201">
        <f ca="1">PNL!$L26</f>
        <v>237.98249377992332</v>
      </c>
    </row>
    <row r="27" spans="1:29" x14ac:dyDescent="0.25">
      <c r="A27" s="197">
        <f ca="1">Inputs!C27</f>
        <v>37895</v>
      </c>
      <c r="B27" s="198">
        <f ca="1">Inputs!E27</f>
        <v>3.5049999999999999</v>
      </c>
      <c r="C27" s="199">
        <f ca="1">Position!L27</f>
        <v>0.53797843965700398</v>
      </c>
      <c r="D27" s="200">
        <f ca="1">Position!N27</f>
        <v>74.745761032296798</v>
      </c>
      <c r="E27" s="201">
        <f ca="1">PNL!$L27</f>
        <v>558.36015808696322</v>
      </c>
      <c r="F27" s="201">
        <f ca="1">PNL!$L27</f>
        <v>558.36015808696322</v>
      </c>
      <c r="G27" s="201">
        <f ca="1">PNL!$L27</f>
        <v>558.36015808696322</v>
      </c>
      <c r="H27" s="201">
        <f ca="1">PNL!$L27</f>
        <v>558.36015808696322</v>
      </c>
      <c r="I27" s="201">
        <f ca="1">PNL!$L27</f>
        <v>558.36015808696322</v>
      </c>
      <c r="J27" s="201">
        <f ca="1">PNL!$L27</f>
        <v>558.36015808696322</v>
      </c>
      <c r="K27" s="201">
        <f ca="1">PNL!$L27</f>
        <v>558.36015808696322</v>
      </c>
      <c r="L27" s="201">
        <f ca="1">PNL!$L27</f>
        <v>558.36015808696322</v>
      </c>
      <c r="M27" s="201">
        <f ca="1">PNL!$L27</f>
        <v>558.36015808696322</v>
      </c>
      <c r="N27" s="201">
        <f ca="1">PNL!$L27</f>
        <v>558.36015808696322</v>
      </c>
      <c r="O27" s="201">
        <f ca="1">PNL!$L27</f>
        <v>558.36015808696322</v>
      </c>
      <c r="S27" s="201">
        <f ca="1">PNL!$L27</f>
        <v>558.36015808696322</v>
      </c>
      <c r="T27" s="201">
        <f ca="1">PNL!$L27</f>
        <v>558.36015808696322</v>
      </c>
      <c r="U27" s="201">
        <f ca="1">PNL!$L27</f>
        <v>558.36015808696322</v>
      </c>
      <c r="V27" s="201">
        <f ca="1">PNL!$L27</f>
        <v>558.36015808696322</v>
      </c>
      <c r="W27" s="201">
        <f ca="1">PNL!$L27</f>
        <v>558.36015808696322</v>
      </c>
      <c r="X27" s="201">
        <f ca="1">PNL!$L27</f>
        <v>558.36015808696322</v>
      </c>
      <c r="Y27" s="201">
        <f ca="1">PNL!$L27</f>
        <v>558.36015808696322</v>
      </c>
      <c r="Z27" s="201">
        <f ca="1">PNL!$L27</f>
        <v>558.36015808696322</v>
      </c>
      <c r="AA27" s="201">
        <f ca="1">PNL!$L27</f>
        <v>558.36015808696322</v>
      </c>
      <c r="AB27" s="201">
        <f ca="1">PNL!$L27</f>
        <v>558.36015808696322</v>
      </c>
      <c r="AC27" s="201">
        <f ca="1">PNL!$L27</f>
        <v>558.36015808696322</v>
      </c>
    </row>
    <row r="28" spans="1:29" x14ac:dyDescent="0.25">
      <c r="A28" s="197">
        <f ca="1">Inputs!C28</f>
        <v>37926</v>
      </c>
      <c r="B28" s="198">
        <f ca="1">Inputs!E28</f>
        <v>3.665</v>
      </c>
      <c r="C28" s="199">
        <f ca="1">Position!L28</f>
        <v>0.53153208593115131</v>
      </c>
      <c r="D28" s="200">
        <f ca="1">Position!N28</f>
        <v>25.165159584897651</v>
      </c>
      <c r="E28" s="201">
        <f ca="1">PNL!$L28</f>
        <v>86.092613791410244</v>
      </c>
      <c r="F28" s="201">
        <f ca="1">PNL!$L28</f>
        <v>86.092613791410244</v>
      </c>
      <c r="G28" s="201">
        <f ca="1">PNL!$L28</f>
        <v>86.092613791410244</v>
      </c>
      <c r="H28" s="201">
        <f ca="1">PNL!$L28</f>
        <v>86.092613791410244</v>
      </c>
      <c r="I28" s="201">
        <f ca="1">PNL!$L28</f>
        <v>86.092613791410244</v>
      </c>
      <c r="J28" s="201">
        <f ca="1">PNL!$L28</f>
        <v>86.092613791410244</v>
      </c>
      <c r="K28" s="201">
        <f ca="1">PNL!$L28</f>
        <v>86.092613791410244</v>
      </c>
      <c r="L28" s="201">
        <f ca="1">PNL!$L28</f>
        <v>86.092613791410244</v>
      </c>
      <c r="M28" s="201">
        <f ca="1">PNL!$L28</f>
        <v>86.092613791410244</v>
      </c>
      <c r="N28" s="201">
        <f ca="1">PNL!$L28</f>
        <v>86.092613791410244</v>
      </c>
      <c r="O28" s="201">
        <f ca="1">PNL!$L28</f>
        <v>86.092613791410244</v>
      </c>
      <c r="S28" s="201">
        <f ca="1">PNL!$L28</f>
        <v>86.092613791410244</v>
      </c>
      <c r="T28" s="201">
        <f ca="1">PNL!$L28</f>
        <v>86.092613791410244</v>
      </c>
      <c r="U28" s="201">
        <f ca="1">PNL!$L28</f>
        <v>86.092613791410244</v>
      </c>
      <c r="V28" s="201">
        <f ca="1">PNL!$L28</f>
        <v>86.092613791410244</v>
      </c>
      <c r="W28" s="201">
        <f ca="1">PNL!$L28</f>
        <v>86.092613791410244</v>
      </c>
      <c r="X28" s="201">
        <f ca="1">PNL!$L28</f>
        <v>86.092613791410244</v>
      </c>
      <c r="Y28" s="201">
        <f ca="1">PNL!$L28</f>
        <v>86.092613791410244</v>
      </c>
      <c r="Z28" s="201">
        <f ca="1">PNL!$L28</f>
        <v>86.092613791410244</v>
      </c>
      <c r="AA28" s="201">
        <f ca="1">PNL!$L28</f>
        <v>86.092613791410244</v>
      </c>
      <c r="AB28" s="201">
        <f ca="1">PNL!$L28</f>
        <v>86.092613791410244</v>
      </c>
      <c r="AC28" s="201">
        <f ca="1">PNL!$L28</f>
        <v>86.092613791410244</v>
      </c>
    </row>
    <row r="29" spans="1:29" x14ac:dyDescent="0.25">
      <c r="A29" s="197">
        <f ca="1">Inputs!C29</f>
        <v>37956</v>
      </c>
      <c r="B29" s="198">
        <f ca="1">Inputs!E29</f>
        <v>3.8440000000000003</v>
      </c>
      <c r="C29" s="199">
        <f ca="1">Position!L29</f>
        <v>0.53588444950988545</v>
      </c>
      <c r="D29" s="200">
        <f ca="1">Position!N29</f>
        <v>19.084834166992373</v>
      </c>
      <c r="E29" s="201">
        <f ca="1">PNL!$L29</f>
        <v>195.80392952080354</v>
      </c>
      <c r="F29" s="201">
        <f ca="1">PNL!$L29</f>
        <v>195.80392952080354</v>
      </c>
      <c r="G29" s="201">
        <f ca="1">PNL!$L29</f>
        <v>195.80392952080354</v>
      </c>
      <c r="H29" s="201">
        <f ca="1">PNL!$L29</f>
        <v>195.80392952080354</v>
      </c>
      <c r="I29" s="201">
        <f ca="1">PNL!$L29</f>
        <v>195.80392952080354</v>
      </c>
      <c r="J29" s="201">
        <f ca="1">PNL!$L29</f>
        <v>195.80392952080354</v>
      </c>
      <c r="K29" s="201">
        <f ca="1">PNL!$L29</f>
        <v>195.80392952080354</v>
      </c>
      <c r="L29" s="201">
        <f ca="1">PNL!$L29</f>
        <v>195.80392952080354</v>
      </c>
      <c r="M29" s="201">
        <f ca="1">PNL!$L29</f>
        <v>195.80392952080354</v>
      </c>
      <c r="N29" s="201">
        <f ca="1">PNL!$L29</f>
        <v>195.80392952080354</v>
      </c>
      <c r="O29" s="201">
        <f ca="1">PNL!$L29</f>
        <v>195.80392952080354</v>
      </c>
      <c r="S29" s="201">
        <f ca="1">PNL!$L29</f>
        <v>195.80392952080354</v>
      </c>
      <c r="T29" s="201">
        <f ca="1">PNL!$L29</f>
        <v>195.80392952080354</v>
      </c>
      <c r="U29" s="201">
        <f ca="1">PNL!$L29</f>
        <v>195.80392952080354</v>
      </c>
      <c r="V29" s="201">
        <f ca="1">PNL!$L29</f>
        <v>195.80392952080354</v>
      </c>
      <c r="W29" s="201">
        <f ca="1">PNL!$L29</f>
        <v>195.80392952080354</v>
      </c>
      <c r="X29" s="201">
        <f ca="1">PNL!$L29</f>
        <v>195.80392952080354</v>
      </c>
      <c r="Y29" s="201">
        <f ca="1">PNL!$L29</f>
        <v>195.80392952080354</v>
      </c>
      <c r="Z29" s="201">
        <f ca="1">PNL!$L29</f>
        <v>195.80392952080354</v>
      </c>
      <c r="AA29" s="201">
        <f ca="1">PNL!$L29</f>
        <v>195.80392952080354</v>
      </c>
      <c r="AB29" s="201">
        <f ca="1">PNL!$L29</f>
        <v>195.80392952080354</v>
      </c>
      <c r="AC29" s="201">
        <f ca="1">PNL!$L29</f>
        <v>195.80392952080354</v>
      </c>
    </row>
    <row r="30" spans="1:29" x14ac:dyDescent="0.25">
      <c r="A30" s="197">
        <f ca="1">Inputs!C30</f>
        <v>37987</v>
      </c>
      <c r="B30" s="198">
        <f ca="1">Inputs!E30</f>
        <v>3.903</v>
      </c>
      <c r="C30" s="199">
        <f ca="1">Position!L30</f>
        <v>0.52717297842279709</v>
      </c>
      <c r="D30" s="200">
        <f ca="1">Position!N30</f>
        <v>28.519182261507424</v>
      </c>
      <c r="E30" s="201">
        <f ca="1">PNL!$L30</f>
        <v>32.554544749295715</v>
      </c>
      <c r="F30" s="201">
        <f ca="1">PNL!$L30</f>
        <v>32.554544749295715</v>
      </c>
      <c r="G30" s="201">
        <f ca="1">PNL!$L30</f>
        <v>32.554544749295715</v>
      </c>
      <c r="H30" s="201">
        <f ca="1">PNL!$L30</f>
        <v>32.554544749295715</v>
      </c>
      <c r="I30" s="201">
        <f ca="1">PNL!$L30</f>
        <v>32.554544749295715</v>
      </c>
      <c r="J30" s="201">
        <f ca="1">PNL!$L30</f>
        <v>32.554544749295715</v>
      </c>
      <c r="K30" s="201">
        <f ca="1">PNL!$L30</f>
        <v>32.554544749295715</v>
      </c>
      <c r="L30" s="201">
        <f ca="1">PNL!$L30</f>
        <v>32.554544749295715</v>
      </c>
      <c r="M30" s="201">
        <f ca="1">PNL!$L30</f>
        <v>32.554544749295715</v>
      </c>
      <c r="N30" s="201">
        <f ca="1">PNL!$L30</f>
        <v>32.554544749295715</v>
      </c>
      <c r="O30" s="201">
        <f ca="1">PNL!$L30</f>
        <v>32.554544749295715</v>
      </c>
      <c r="S30" s="201">
        <f ca="1">PNL!$L30</f>
        <v>32.554544749295715</v>
      </c>
      <c r="T30" s="201">
        <f ca="1">PNL!$L30</f>
        <v>32.554544749295715</v>
      </c>
      <c r="U30" s="201">
        <f ca="1">PNL!$L30</f>
        <v>32.554544749295715</v>
      </c>
      <c r="V30" s="201">
        <f ca="1">PNL!$L30</f>
        <v>32.554544749295715</v>
      </c>
      <c r="W30" s="201">
        <f ca="1">PNL!$L30</f>
        <v>32.554544749295715</v>
      </c>
      <c r="X30" s="201">
        <f ca="1">PNL!$L30</f>
        <v>32.554544749295715</v>
      </c>
      <c r="Y30" s="201">
        <f ca="1">PNL!$L30</f>
        <v>32.554544749295715</v>
      </c>
      <c r="Z30" s="201">
        <f ca="1">PNL!$L30</f>
        <v>32.554544749295715</v>
      </c>
      <c r="AA30" s="201">
        <f ca="1">PNL!$L30</f>
        <v>32.554544749295715</v>
      </c>
      <c r="AB30" s="201">
        <f ca="1">PNL!$L30</f>
        <v>32.554544749295715</v>
      </c>
      <c r="AC30" s="201">
        <f ca="1">PNL!$L30</f>
        <v>32.554544749295715</v>
      </c>
    </row>
    <row r="31" spans="1:29" x14ac:dyDescent="0.25">
      <c r="A31" s="197">
        <f ca="1">Inputs!C31</f>
        <v>38018</v>
      </c>
      <c r="B31" s="198">
        <f ca="1">Inputs!E31</f>
        <v>3.8190000000000004</v>
      </c>
      <c r="C31" s="199">
        <f ca="1">Position!L31</f>
        <v>0.52455633373010124</v>
      </c>
      <c r="D31" s="200">
        <f ca="1">Position!N31</f>
        <v>22.946837456446914</v>
      </c>
      <c r="E31" s="201">
        <f ca="1">PNL!$L31</f>
        <v>92.013184609304787</v>
      </c>
      <c r="F31" s="201">
        <f ca="1">PNL!$L31</f>
        <v>92.013184609304787</v>
      </c>
      <c r="G31" s="201">
        <f ca="1">PNL!$L31</f>
        <v>92.013184609304787</v>
      </c>
      <c r="H31" s="201">
        <f ca="1">PNL!$L31</f>
        <v>92.013184609304787</v>
      </c>
      <c r="I31" s="201">
        <f ca="1">PNL!$L31</f>
        <v>92.013184609304787</v>
      </c>
      <c r="J31" s="201">
        <f ca="1">PNL!$L31</f>
        <v>92.013184609304787</v>
      </c>
      <c r="K31" s="201">
        <f ca="1">PNL!$L31</f>
        <v>92.013184609304787</v>
      </c>
      <c r="L31" s="201">
        <f ca="1">PNL!$L31</f>
        <v>92.013184609304787</v>
      </c>
      <c r="M31" s="201">
        <f ca="1">PNL!$L31</f>
        <v>92.013184609304787</v>
      </c>
      <c r="N31" s="201">
        <f ca="1">PNL!$L31</f>
        <v>92.013184609304787</v>
      </c>
      <c r="O31" s="201">
        <f ca="1">PNL!$L31</f>
        <v>92.013184609304787</v>
      </c>
      <c r="S31" s="201">
        <f ca="1">PNL!$L31</f>
        <v>92.013184609304787</v>
      </c>
      <c r="T31" s="201">
        <f ca="1">PNL!$L31</f>
        <v>92.013184609304787</v>
      </c>
      <c r="U31" s="201">
        <f ca="1">PNL!$L31</f>
        <v>92.013184609304787</v>
      </c>
      <c r="V31" s="201">
        <f ca="1">PNL!$L31</f>
        <v>92.013184609304787</v>
      </c>
      <c r="W31" s="201">
        <f ca="1">PNL!$L31</f>
        <v>92.013184609304787</v>
      </c>
      <c r="X31" s="201">
        <f ca="1">PNL!$L31</f>
        <v>92.013184609304787</v>
      </c>
      <c r="Y31" s="201">
        <f ca="1">PNL!$L31</f>
        <v>92.013184609304787</v>
      </c>
      <c r="Z31" s="201">
        <f ca="1">PNL!$L31</f>
        <v>92.013184609304787</v>
      </c>
      <c r="AA31" s="201">
        <f ca="1">PNL!$L31</f>
        <v>92.013184609304787</v>
      </c>
      <c r="AB31" s="201">
        <f ca="1">PNL!$L31</f>
        <v>92.013184609304787</v>
      </c>
      <c r="AC31" s="201">
        <f ca="1">PNL!$L31</f>
        <v>92.013184609304787</v>
      </c>
    </row>
    <row r="32" spans="1:29" x14ac:dyDescent="0.25">
      <c r="A32" s="197">
        <f ca="1">Inputs!C32</f>
        <v>38047</v>
      </c>
      <c r="B32" s="198">
        <f ca="1">Inputs!E32</f>
        <v>3.6840000000000002</v>
      </c>
      <c r="C32" s="199">
        <f ca="1">Position!L32</f>
        <v>0.52193968903740551</v>
      </c>
      <c r="D32" s="200">
        <f ca="1">Position!N32</f>
        <v>33.698036391393238</v>
      </c>
      <c r="E32" s="201">
        <f ca="1">PNL!$L32</f>
        <v>125.87612081679329</v>
      </c>
      <c r="F32" s="201">
        <f ca="1">PNL!$L32</f>
        <v>125.87612081679329</v>
      </c>
      <c r="G32" s="201">
        <f ca="1">PNL!$L32</f>
        <v>125.87612081679329</v>
      </c>
      <c r="H32" s="201">
        <f ca="1">PNL!$L32</f>
        <v>125.87612081679329</v>
      </c>
      <c r="I32" s="201">
        <f ca="1">PNL!$L32</f>
        <v>125.87612081679329</v>
      </c>
      <c r="J32" s="201">
        <f ca="1">PNL!$L32</f>
        <v>125.87612081679329</v>
      </c>
      <c r="K32" s="201">
        <f ca="1">PNL!$L32</f>
        <v>125.87612081679329</v>
      </c>
      <c r="L32" s="201">
        <f ca="1">PNL!$L32</f>
        <v>125.87612081679329</v>
      </c>
      <c r="M32" s="201">
        <f ca="1">PNL!$L32</f>
        <v>125.87612081679329</v>
      </c>
      <c r="N32" s="201">
        <f ca="1">PNL!$L32</f>
        <v>125.87612081679329</v>
      </c>
      <c r="O32" s="201">
        <f ca="1">PNL!$L32</f>
        <v>125.87612081679329</v>
      </c>
      <c r="S32" s="201">
        <f ca="1">PNL!$L32</f>
        <v>125.87612081679329</v>
      </c>
      <c r="T32" s="201">
        <f ca="1">PNL!$L32</f>
        <v>125.87612081679329</v>
      </c>
      <c r="U32" s="201">
        <f ca="1">PNL!$L32</f>
        <v>125.87612081679329</v>
      </c>
      <c r="V32" s="201">
        <f ca="1">PNL!$L32</f>
        <v>125.87612081679329</v>
      </c>
      <c r="W32" s="201">
        <f ca="1">PNL!$L32</f>
        <v>125.87612081679329</v>
      </c>
      <c r="X32" s="201">
        <f ca="1">PNL!$L32</f>
        <v>125.87612081679329</v>
      </c>
      <c r="Y32" s="201">
        <f ca="1">PNL!$L32</f>
        <v>125.87612081679329</v>
      </c>
      <c r="Z32" s="201">
        <f ca="1">PNL!$L32</f>
        <v>125.87612081679329</v>
      </c>
      <c r="AA32" s="201">
        <f ca="1">PNL!$L32</f>
        <v>125.87612081679329</v>
      </c>
      <c r="AB32" s="201">
        <f ca="1">PNL!$L32</f>
        <v>125.87612081679329</v>
      </c>
      <c r="AC32" s="201">
        <f ca="1">PNL!$L32</f>
        <v>125.87612081679329</v>
      </c>
    </row>
    <row r="33" spans="1:29" x14ac:dyDescent="0.25">
      <c r="A33" s="197">
        <f ca="1">Inputs!C33</f>
        <v>38078</v>
      </c>
      <c r="B33" s="198">
        <f ca="1">Inputs!E33</f>
        <v>3.5340000000000003</v>
      </c>
      <c r="C33" s="199">
        <f ca="1">Position!L33</f>
        <v>0.52050323202827065</v>
      </c>
      <c r="D33" s="200">
        <f ca="1">Position!N33</f>
        <v>10.419850580457513</v>
      </c>
      <c r="E33" s="201">
        <f ca="1">PNL!$L33</f>
        <v>23.465513588967994</v>
      </c>
      <c r="F33" s="201">
        <f ca="1">PNL!$L33</f>
        <v>23.465513588967994</v>
      </c>
      <c r="G33" s="201">
        <f ca="1">PNL!$L33</f>
        <v>23.465513588967994</v>
      </c>
      <c r="H33" s="201">
        <f ca="1">PNL!$L33</f>
        <v>23.465513588967994</v>
      </c>
      <c r="I33" s="201">
        <f ca="1">PNL!$L33</f>
        <v>23.465513588967994</v>
      </c>
      <c r="J33" s="201">
        <f ca="1">PNL!$L33</f>
        <v>23.465513588967994</v>
      </c>
      <c r="K33" s="201">
        <f ca="1">PNL!$L33</f>
        <v>23.465513588967994</v>
      </c>
      <c r="L33" s="201">
        <f ca="1">PNL!$L33</f>
        <v>23.465513588967994</v>
      </c>
      <c r="M33" s="201">
        <f ca="1">PNL!$L33</f>
        <v>23.465513588967994</v>
      </c>
      <c r="N33" s="201">
        <f ca="1">PNL!$L33</f>
        <v>23.465513588967994</v>
      </c>
      <c r="O33" s="201">
        <f ca="1">PNL!$L33</f>
        <v>23.465513588967994</v>
      </c>
      <c r="S33" s="201">
        <f ca="1">PNL!$L33</f>
        <v>23.465513588967994</v>
      </c>
      <c r="T33" s="201">
        <f ca="1">PNL!$L33</f>
        <v>23.465513588967994</v>
      </c>
      <c r="U33" s="201">
        <f ca="1">PNL!$L33</f>
        <v>23.465513588967994</v>
      </c>
      <c r="V33" s="201">
        <f ca="1">PNL!$L33</f>
        <v>23.465513588967994</v>
      </c>
      <c r="W33" s="201">
        <f ca="1">PNL!$L33</f>
        <v>23.465513588967994</v>
      </c>
      <c r="X33" s="201">
        <f ca="1">PNL!$L33</f>
        <v>23.465513588967994</v>
      </c>
      <c r="Y33" s="201">
        <f ca="1">PNL!$L33</f>
        <v>23.465513588967994</v>
      </c>
      <c r="Z33" s="201">
        <f ca="1">PNL!$L33</f>
        <v>23.465513588967994</v>
      </c>
      <c r="AA33" s="201">
        <f ca="1">PNL!$L33</f>
        <v>23.465513588967994</v>
      </c>
      <c r="AB33" s="201">
        <f ca="1">PNL!$L33</f>
        <v>23.465513588967994</v>
      </c>
      <c r="AC33" s="201">
        <f ca="1">PNL!$L33</f>
        <v>23.465513588967994</v>
      </c>
    </row>
    <row r="34" spans="1:29" x14ac:dyDescent="0.25">
      <c r="A34" s="197">
        <f ca="1">Inputs!C34</f>
        <v>38108</v>
      </c>
      <c r="B34" s="198">
        <f ca="1">Inputs!E34</f>
        <v>3.5380000000000003</v>
      </c>
      <c r="C34" s="199">
        <f ca="1">Position!L34</f>
        <v>0.52052514979953657</v>
      </c>
      <c r="D34" s="200">
        <f ca="1">Position!N34</f>
        <v>-6.5426477367313209</v>
      </c>
      <c r="E34" s="201">
        <f ca="1">PNL!$L34</f>
        <v>10.540307373256642</v>
      </c>
      <c r="F34" s="201">
        <f ca="1">PNL!$L34</f>
        <v>10.540307373256642</v>
      </c>
      <c r="G34" s="201">
        <f ca="1">PNL!$L34</f>
        <v>10.540307373256642</v>
      </c>
      <c r="H34" s="201">
        <f ca="1">PNL!$L34</f>
        <v>10.540307373256642</v>
      </c>
      <c r="I34" s="201">
        <f ca="1">PNL!$L34</f>
        <v>10.540307373256642</v>
      </c>
      <c r="J34" s="201">
        <f ca="1">PNL!$L34</f>
        <v>10.540307373256642</v>
      </c>
      <c r="K34" s="201">
        <f ca="1">PNL!$L34</f>
        <v>10.540307373256642</v>
      </c>
      <c r="L34" s="201">
        <f ca="1">PNL!$L34</f>
        <v>10.540307373256642</v>
      </c>
      <c r="M34" s="201">
        <f ca="1">PNL!$L34</f>
        <v>10.540307373256642</v>
      </c>
      <c r="N34" s="201">
        <f ca="1">PNL!$L34</f>
        <v>10.540307373256642</v>
      </c>
      <c r="O34" s="201">
        <f ca="1">PNL!$L34</f>
        <v>10.540307373256642</v>
      </c>
      <c r="S34" s="201">
        <f ca="1">PNL!$L34</f>
        <v>10.540307373256642</v>
      </c>
      <c r="T34" s="201">
        <f ca="1">PNL!$L34</f>
        <v>10.540307373256642</v>
      </c>
      <c r="U34" s="201">
        <f ca="1">PNL!$L34</f>
        <v>10.540307373256642</v>
      </c>
      <c r="V34" s="201">
        <f ca="1">PNL!$L34</f>
        <v>10.540307373256642</v>
      </c>
      <c r="W34" s="201">
        <f ca="1">PNL!$L34</f>
        <v>10.540307373256642</v>
      </c>
      <c r="X34" s="201">
        <f ca="1">PNL!$L34</f>
        <v>10.540307373256642</v>
      </c>
      <c r="Y34" s="201">
        <f ca="1">PNL!$L34</f>
        <v>10.540307373256642</v>
      </c>
      <c r="Z34" s="201">
        <f ca="1">PNL!$L34</f>
        <v>10.540307373256642</v>
      </c>
      <c r="AA34" s="201">
        <f ca="1">PNL!$L34</f>
        <v>10.540307373256642</v>
      </c>
      <c r="AB34" s="201">
        <f ca="1">PNL!$L34</f>
        <v>10.540307373256642</v>
      </c>
      <c r="AC34" s="201">
        <f ca="1">PNL!$L34</f>
        <v>10.540307373256642</v>
      </c>
    </row>
    <row r="35" spans="1:29" x14ac:dyDescent="0.25">
      <c r="A35" s="197">
        <f ca="1">Inputs!C35</f>
        <v>38139</v>
      </c>
      <c r="B35" s="198">
        <f ca="1">Inputs!E35</f>
        <v>3.5779999999999998</v>
      </c>
      <c r="C35" s="199">
        <f ca="1">Position!L35</f>
        <v>0.51808721924178003</v>
      </c>
      <c r="D35" s="200">
        <f ca="1">Position!N35</f>
        <v>5.5289256672620715</v>
      </c>
      <c r="E35" s="201">
        <f ca="1">PNL!$L35</f>
        <v>21.695794932169534</v>
      </c>
      <c r="F35" s="201">
        <f ca="1">PNL!$L35</f>
        <v>21.695794932169534</v>
      </c>
      <c r="G35" s="201">
        <f ca="1">PNL!$L35</f>
        <v>21.695794932169534</v>
      </c>
      <c r="H35" s="201">
        <f ca="1">PNL!$L35</f>
        <v>21.695794932169534</v>
      </c>
      <c r="I35" s="201">
        <f ca="1">PNL!$L35</f>
        <v>21.695794932169534</v>
      </c>
      <c r="J35" s="201">
        <f ca="1">PNL!$L35</f>
        <v>21.695794932169534</v>
      </c>
      <c r="K35" s="201">
        <f ca="1">PNL!$L35</f>
        <v>21.695794932169534</v>
      </c>
      <c r="L35" s="201">
        <f ca="1">PNL!$L35</f>
        <v>21.695794932169534</v>
      </c>
      <c r="M35" s="201">
        <f ca="1">PNL!$L35</f>
        <v>21.695794932169534</v>
      </c>
      <c r="N35" s="201">
        <f ca="1">PNL!$L35</f>
        <v>21.695794932169534</v>
      </c>
      <c r="O35" s="201">
        <f ca="1">PNL!$L35</f>
        <v>21.695794932169534</v>
      </c>
      <c r="S35" s="201">
        <f ca="1">PNL!$L35</f>
        <v>21.695794932169534</v>
      </c>
      <c r="T35" s="201">
        <f ca="1">PNL!$L35</f>
        <v>21.695794932169534</v>
      </c>
      <c r="U35" s="201">
        <f ca="1">PNL!$L35</f>
        <v>21.695794932169534</v>
      </c>
      <c r="V35" s="201">
        <f ca="1">PNL!$L35</f>
        <v>21.695794932169534</v>
      </c>
      <c r="W35" s="201">
        <f ca="1">PNL!$L35</f>
        <v>21.695794932169534</v>
      </c>
      <c r="X35" s="201">
        <f ca="1">PNL!$L35</f>
        <v>21.695794932169534</v>
      </c>
      <c r="Y35" s="201">
        <f ca="1">PNL!$L35</f>
        <v>21.695794932169534</v>
      </c>
      <c r="Z35" s="201">
        <f ca="1">PNL!$L35</f>
        <v>21.695794932169534</v>
      </c>
      <c r="AA35" s="201">
        <f ca="1">PNL!$L35</f>
        <v>21.695794932169534</v>
      </c>
      <c r="AB35" s="201">
        <f ca="1">PNL!$L35</f>
        <v>21.695794932169534</v>
      </c>
      <c r="AC35" s="201">
        <f ca="1">PNL!$L35</f>
        <v>21.695794932169534</v>
      </c>
    </row>
    <row r="36" spans="1:29" x14ac:dyDescent="0.25">
      <c r="A36" s="197">
        <f ca="1">Inputs!C36</f>
        <v>38169</v>
      </c>
      <c r="B36" s="198">
        <f ca="1">Inputs!E36</f>
        <v>3.6230000000000002</v>
      </c>
      <c r="C36" s="199">
        <f ca="1">Position!L36</f>
        <v>0.51808721924178036</v>
      </c>
      <c r="D36" s="200">
        <f ca="1">Position!N36</f>
        <v>2.3574430428354871</v>
      </c>
      <c r="E36" s="201">
        <f ca="1">PNL!$L36</f>
        <v>21.428721614646751</v>
      </c>
      <c r="F36" s="201">
        <f ca="1">PNL!$L36</f>
        <v>21.428721614646751</v>
      </c>
      <c r="G36" s="201">
        <f ca="1">PNL!$L36</f>
        <v>21.428721614646751</v>
      </c>
      <c r="H36" s="201">
        <f ca="1">PNL!$L36</f>
        <v>21.428721614646751</v>
      </c>
      <c r="I36" s="201">
        <f ca="1">PNL!$L36</f>
        <v>21.428721614646751</v>
      </c>
      <c r="J36" s="201">
        <f ca="1">PNL!$L36</f>
        <v>21.428721614646751</v>
      </c>
      <c r="K36" s="201">
        <f ca="1">PNL!$L36</f>
        <v>21.428721614646751</v>
      </c>
      <c r="L36" s="201">
        <f ca="1">PNL!$L36</f>
        <v>21.428721614646751</v>
      </c>
      <c r="M36" s="201">
        <f ca="1">PNL!$L36</f>
        <v>21.428721614646751</v>
      </c>
      <c r="N36" s="201">
        <f ca="1">PNL!$L36</f>
        <v>21.428721614646751</v>
      </c>
      <c r="O36" s="201">
        <f ca="1">PNL!$L36</f>
        <v>21.428721614646751</v>
      </c>
      <c r="S36" s="201">
        <f ca="1">PNL!$L36</f>
        <v>21.428721614646751</v>
      </c>
      <c r="T36" s="201">
        <f ca="1">PNL!$L36</f>
        <v>21.428721614646751</v>
      </c>
      <c r="U36" s="201">
        <f ca="1">PNL!$L36</f>
        <v>21.428721614646751</v>
      </c>
      <c r="V36" s="201">
        <f ca="1">PNL!$L36</f>
        <v>21.428721614646751</v>
      </c>
      <c r="W36" s="201">
        <f ca="1">PNL!$L36</f>
        <v>21.428721614646751</v>
      </c>
      <c r="X36" s="201">
        <f ca="1">PNL!$L36</f>
        <v>21.428721614646751</v>
      </c>
      <c r="Y36" s="201">
        <f ca="1">PNL!$L36</f>
        <v>21.428721614646751</v>
      </c>
      <c r="Z36" s="201">
        <f ca="1">PNL!$L36</f>
        <v>21.428721614646751</v>
      </c>
      <c r="AA36" s="201">
        <f ca="1">PNL!$L36</f>
        <v>21.428721614646751</v>
      </c>
      <c r="AB36" s="201">
        <f ca="1">PNL!$L36</f>
        <v>21.428721614646751</v>
      </c>
      <c r="AC36" s="201">
        <f ca="1">PNL!$L36</f>
        <v>21.428721614646751</v>
      </c>
    </row>
    <row r="37" spans="1:29" x14ac:dyDescent="0.25">
      <c r="A37" s="197">
        <f ca="1">Inputs!C37</f>
        <v>38200</v>
      </c>
      <c r="B37" s="198">
        <f ca="1">Inputs!E37</f>
        <v>3.6620000000000004</v>
      </c>
      <c r="C37" s="199">
        <f ca="1">Position!L37</f>
        <v>0.51686825396290137</v>
      </c>
      <c r="D37" s="200">
        <f ca="1">Position!N37</f>
        <v>1.2220620733374281</v>
      </c>
      <c r="E37" s="201">
        <f ca="1">PNL!$L37</f>
        <v>21.821010288475698</v>
      </c>
      <c r="F37" s="201">
        <f ca="1">PNL!$L37</f>
        <v>21.821010288475698</v>
      </c>
      <c r="G37" s="201">
        <f ca="1">PNL!$L37</f>
        <v>21.821010288475698</v>
      </c>
      <c r="H37" s="201">
        <f ca="1">PNL!$L37</f>
        <v>21.821010288475698</v>
      </c>
      <c r="I37" s="201">
        <f ca="1">PNL!$L37</f>
        <v>21.821010288475698</v>
      </c>
      <c r="J37" s="201">
        <f ca="1">PNL!$L37</f>
        <v>21.821010288475698</v>
      </c>
      <c r="K37" s="201">
        <f ca="1">PNL!$L37</f>
        <v>21.821010288475698</v>
      </c>
      <c r="L37" s="201">
        <f ca="1">PNL!$L37</f>
        <v>21.821010288475698</v>
      </c>
      <c r="M37" s="201">
        <f ca="1">PNL!$L37</f>
        <v>21.821010288475698</v>
      </c>
      <c r="N37" s="201">
        <f ca="1">PNL!$L37</f>
        <v>21.821010288475698</v>
      </c>
      <c r="O37" s="201">
        <f ca="1">PNL!$L37</f>
        <v>21.821010288475698</v>
      </c>
      <c r="S37" s="201">
        <f ca="1">PNL!$L37</f>
        <v>21.821010288475698</v>
      </c>
      <c r="T37" s="201">
        <f ca="1">PNL!$L37</f>
        <v>21.821010288475698</v>
      </c>
      <c r="U37" s="201">
        <f ca="1">PNL!$L37</f>
        <v>21.821010288475698</v>
      </c>
      <c r="V37" s="201">
        <f ca="1">PNL!$L37</f>
        <v>21.821010288475698</v>
      </c>
      <c r="W37" s="201">
        <f ca="1">PNL!$L37</f>
        <v>21.821010288475698</v>
      </c>
      <c r="X37" s="201">
        <f ca="1">PNL!$L37</f>
        <v>21.821010288475698</v>
      </c>
      <c r="Y37" s="201">
        <f ca="1">PNL!$L37</f>
        <v>21.821010288475698</v>
      </c>
      <c r="Z37" s="201">
        <f ca="1">PNL!$L37</f>
        <v>21.821010288475698</v>
      </c>
      <c r="AA37" s="201">
        <f ca="1">PNL!$L37</f>
        <v>21.821010288475698</v>
      </c>
      <c r="AB37" s="201">
        <f ca="1">PNL!$L37</f>
        <v>21.821010288475698</v>
      </c>
      <c r="AC37" s="201">
        <f ca="1">PNL!$L37</f>
        <v>21.821010288475698</v>
      </c>
    </row>
    <row r="38" spans="1:29" x14ac:dyDescent="0.25">
      <c r="A38" s="197">
        <f ca="1">Inputs!C38</f>
        <v>38231</v>
      </c>
      <c r="B38" s="198">
        <f ca="1">Inputs!E38</f>
        <v>3.6510000000000002</v>
      </c>
      <c r="C38" s="199">
        <f ca="1">Position!L38</f>
        <v>0.51472284135242818</v>
      </c>
      <c r="D38" s="200">
        <f ca="1">Position!N38</f>
        <v>-51.513471930562986</v>
      </c>
      <c r="E38" s="201">
        <f ca="1">PNL!$L38</f>
        <v>-24.250384022759238</v>
      </c>
      <c r="F38" s="201">
        <f ca="1">PNL!$L38</f>
        <v>-24.250384022759238</v>
      </c>
      <c r="G38" s="201">
        <f ca="1">PNL!$L38</f>
        <v>-24.250384022759238</v>
      </c>
      <c r="H38" s="201">
        <f ca="1">PNL!$L38</f>
        <v>-24.250384022759238</v>
      </c>
      <c r="I38" s="201">
        <f ca="1">PNL!$L38</f>
        <v>-24.250384022759238</v>
      </c>
      <c r="J38" s="201">
        <f ca="1">PNL!$L38</f>
        <v>-24.250384022759238</v>
      </c>
      <c r="K38" s="201">
        <f ca="1">PNL!$L38</f>
        <v>-24.250384022759238</v>
      </c>
      <c r="L38" s="201">
        <f ca="1">PNL!$L38</f>
        <v>-24.250384022759238</v>
      </c>
      <c r="M38" s="201">
        <f ca="1">PNL!$L38</f>
        <v>-24.250384022759238</v>
      </c>
      <c r="N38" s="201">
        <f ca="1">PNL!$L38</f>
        <v>-24.250384022759238</v>
      </c>
      <c r="O38" s="201">
        <f ca="1">PNL!$L38</f>
        <v>-24.250384022759238</v>
      </c>
      <c r="S38" s="201">
        <f ca="1">PNL!$L38</f>
        <v>-24.250384022759238</v>
      </c>
      <c r="T38" s="201">
        <f ca="1">PNL!$L38</f>
        <v>-24.250384022759238</v>
      </c>
      <c r="U38" s="201">
        <f ca="1">PNL!$L38</f>
        <v>-24.250384022759238</v>
      </c>
      <c r="V38" s="201">
        <f ca="1">PNL!$L38</f>
        <v>-24.250384022759238</v>
      </c>
      <c r="W38" s="201">
        <f ca="1">PNL!$L38</f>
        <v>-24.250384022759238</v>
      </c>
      <c r="X38" s="201">
        <f ca="1">PNL!$L38</f>
        <v>-24.250384022759238</v>
      </c>
      <c r="Y38" s="201">
        <f ca="1">PNL!$L38</f>
        <v>-24.250384022759238</v>
      </c>
      <c r="Z38" s="201">
        <f ca="1">PNL!$L38</f>
        <v>-24.250384022759238</v>
      </c>
      <c r="AA38" s="201">
        <f ca="1">PNL!$L38</f>
        <v>-24.250384022759238</v>
      </c>
      <c r="AB38" s="201">
        <f ca="1">PNL!$L38</f>
        <v>-24.250384022759238</v>
      </c>
      <c r="AC38" s="201">
        <f ca="1">PNL!$L38</f>
        <v>-24.250384022759238</v>
      </c>
    </row>
    <row r="39" spans="1:29" x14ac:dyDescent="0.25">
      <c r="A39" s="197">
        <f ca="1">Inputs!C39</f>
        <v>38261</v>
      </c>
      <c r="B39" s="198">
        <f ca="1">Inputs!E39</f>
        <v>3.6660000000000004</v>
      </c>
      <c r="C39" s="199">
        <f ca="1">Position!L39</f>
        <v>0.50233508563104645</v>
      </c>
      <c r="D39" s="200">
        <f ca="1">Position!N39</f>
        <v>-0.49600832160528907</v>
      </c>
      <c r="E39" s="201">
        <f ca="1">PNL!$L39</f>
        <v>21.347701852156757</v>
      </c>
      <c r="F39" s="201">
        <f ca="1">PNL!$L39</f>
        <v>21.347701852156757</v>
      </c>
      <c r="G39" s="201">
        <f ca="1">PNL!$L39</f>
        <v>21.347701852156757</v>
      </c>
      <c r="H39" s="201">
        <f ca="1">PNL!$L39</f>
        <v>21.347701852156757</v>
      </c>
      <c r="I39" s="201">
        <f ca="1">PNL!$L39</f>
        <v>21.347701852156757</v>
      </c>
      <c r="J39" s="201">
        <f ca="1">PNL!$L39</f>
        <v>21.347701852156757</v>
      </c>
      <c r="K39" s="201">
        <f ca="1">PNL!$L39</f>
        <v>21.347701852156757</v>
      </c>
      <c r="L39" s="201">
        <f ca="1">PNL!$L39</f>
        <v>21.347701852156757</v>
      </c>
      <c r="M39" s="201">
        <f ca="1">PNL!$L39</f>
        <v>21.347701852156757</v>
      </c>
      <c r="N39" s="201">
        <f ca="1">PNL!$L39</f>
        <v>21.347701852156757</v>
      </c>
      <c r="O39" s="201">
        <f ca="1">PNL!$L39</f>
        <v>21.347701852156757</v>
      </c>
      <c r="S39" s="201">
        <f ca="1">PNL!$L39</f>
        <v>21.347701852156757</v>
      </c>
      <c r="T39" s="201">
        <f ca="1">PNL!$L39</f>
        <v>21.347701852156757</v>
      </c>
      <c r="U39" s="201">
        <f ca="1">PNL!$L39</f>
        <v>21.347701852156757</v>
      </c>
      <c r="V39" s="201">
        <f ca="1">PNL!$L39</f>
        <v>21.347701852156757</v>
      </c>
      <c r="W39" s="201">
        <f ca="1">PNL!$L39</f>
        <v>21.347701852156757</v>
      </c>
      <c r="X39" s="201">
        <f ca="1">PNL!$L39</f>
        <v>21.347701852156757</v>
      </c>
      <c r="Y39" s="201">
        <f ca="1">PNL!$L39</f>
        <v>21.347701852156757</v>
      </c>
      <c r="Z39" s="201">
        <f ca="1">PNL!$L39</f>
        <v>21.347701852156757</v>
      </c>
      <c r="AA39" s="201">
        <f ca="1">PNL!$L39</f>
        <v>21.347701852156757</v>
      </c>
      <c r="AB39" s="201">
        <f ca="1">PNL!$L39</f>
        <v>21.347701852156757</v>
      </c>
      <c r="AC39" s="201">
        <f ca="1">PNL!$L39</f>
        <v>21.347701852156757</v>
      </c>
    </row>
    <row r="40" spans="1:29" x14ac:dyDescent="0.25">
      <c r="A40" s="197">
        <f ca="1">Inputs!C40</f>
        <v>38292</v>
      </c>
      <c r="B40" s="198">
        <f ca="1">Inputs!E40</f>
        <v>3.823</v>
      </c>
      <c r="C40" s="199">
        <f ca="1">Position!L40</f>
        <v>0.48694375225500136</v>
      </c>
      <c r="D40" s="200">
        <f ca="1">Position!N40</f>
        <v>7.5656992407675219</v>
      </c>
      <c r="E40" s="201">
        <f ca="1">PNL!$L40</f>
        <v>32.454540185290291</v>
      </c>
      <c r="F40" s="201">
        <f ca="1">PNL!$L40</f>
        <v>32.454540185290291</v>
      </c>
      <c r="G40" s="201">
        <f ca="1">PNL!$L40</f>
        <v>32.454540185290291</v>
      </c>
      <c r="H40" s="201">
        <f ca="1">PNL!$L40</f>
        <v>32.454540185290291</v>
      </c>
      <c r="I40" s="201">
        <f ca="1">PNL!$L40</f>
        <v>32.454540185290291</v>
      </c>
      <c r="J40" s="201">
        <f ca="1">PNL!$L40</f>
        <v>32.454540185290291</v>
      </c>
      <c r="K40" s="201">
        <f ca="1">PNL!$L40</f>
        <v>32.454540185290291</v>
      </c>
      <c r="L40" s="201">
        <f ca="1">PNL!$L40</f>
        <v>32.454540185290291</v>
      </c>
      <c r="M40" s="201">
        <f ca="1">PNL!$L40</f>
        <v>32.454540185290291</v>
      </c>
      <c r="N40" s="201">
        <f ca="1">PNL!$L40</f>
        <v>32.454540185290291</v>
      </c>
      <c r="O40" s="201">
        <f ca="1">PNL!$L40</f>
        <v>32.454540185290291</v>
      </c>
      <c r="S40" s="201">
        <f ca="1">PNL!$L40</f>
        <v>32.454540185290291</v>
      </c>
      <c r="T40" s="201">
        <f ca="1">PNL!$L40</f>
        <v>32.454540185290291</v>
      </c>
      <c r="U40" s="201">
        <f ca="1">PNL!$L40</f>
        <v>32.454540185290291</v>
      </c>
      <c r="V40" s="201">
        <f ca="1">PNL!$L40</f>
        <v>32.454540185290291</v>
      </c>
      <c r="W40" s="201">
        <f ca="1">PNL!$L40</f>
        <v>32.454540185290291</v>
      </c>
      <c r="X40" s="201">
        <f ca="1">PNL!$L40</f>
        <v>32.454540185290291</v>
      </c>
      <c r="Y40" s="201">
        <f ca="1">PNL!$L40</f>
        <v>32.454540185290291</v>
      </c>
      <c r="Z40" s="201">
        <f ca="1">PNL!$L40</f>
        <v>32.454540185290291</v>
      </c>
      <c r="AA40" s="201">
        <f ca="1">PNL!$L40</f>
        <v>32.454540185290291</v>
      </c>
      <c r="AB40" s="201">
        <f ca="1">PNL!$L40</f>
        <v>32.454540185290291</v>
      </c>
      <c r="AC40" s="201">
        <f ca="1">PNL!$L40</f>
        <v>32.454540185290291</v>
      </c>
    </row>
    <row r="41" spans="1:29" x14ac:dyDescent="0.25">
      <c r="A41" s="197">
        <f ca="1">Inputs!C41</f>
        <v>38322</v>
      </c>
      <c r="B41" s="198">
        <f ca="1">Inputs!E41</f>
        <v>3.9830000000000005</v>
      </c>
      <c r="C41" s="199">
        <f ca="1">Position!L41</f>
        <v>0.52423936903794421</v>
      </c>
      <c r="D41" s="200">
        <f ca="1">Position!N41</f>
        <v>3.689345723844097</v>
      </c>
      <c r="E41" s="201">
        <f ca="1">PNL!$L41</f>
        <v>31.20746233914257</v>
      </c>
      <c r="F41" s="201">
        <f ca="1">PNL!$L41</f>
        <v>31.20746233914257</v>
      </c>
      <c r="G41" s="201">
        <f ca="1">PNL!$L41</f>
        <v>31.20746233914257</v>
      </c>
      <c r="H41" s="201">
        <f ca="1">PNL!$L41</f>
        <v>31.20746233914257</v>
      </c>
      <c r="I41" s="201">
        <f ca="1">PNL!$L41</f>
        <v>31.20746233914257</v>
      </c>
      <c r="J41" s="201">
        <f ca="1">PNL!$L41</f>
        <v>31.20746233914257</v>
      </c>
      <c r="K41" s="201">
        <f ca="1">PNL!$L41</f>
        <v>31.20746233914257</v>
      </c>
      <c r="L41" s="201">
        <f ca="1">PNL!$L41</f>
        <v>31.20746233914257</v>
      </c>
      <c r="M41" s="201">
        <f ca="1">PNL!$L41</f>
        <v>31.20746233914257</v>
      </c>
      <c r="N41" s="201">
        <f ca="1">PNL!$L41</f>
        <v>31.20746233914257</v>
      </c>
      <c r="O41" s="201">
        <f ca="1">PNL!$L41</f>
        <v>31.20746233914257</v>
      </c>
      <c r="S41" s="201">
        <f ca="1">PNL!$L41</f>
        <v>31.20746233914257</v>
      </c>
      <c r="T41" s="201">
        <f ca="1">PNL!$L41</f>
        <v>31.20746233914257</v>
      </c>
      <c r="U41" s="201">
        <f ca="1">PNL!$L41</f>
        <v>31.20746233914257</v>
      </c>
      <c r="V41" s="201">
        <f ca="1">PNL!$L41</f>
        <v>31.20746233914257</v>
      </c>
      <c r="W41" s="201">
        <f ca="1">PNL!$L41</f>
        <v>31.20746233914257</v>
      </c>
      <c r="X41" s="201">
        <f ca="1">PNL!$L41</f>
        <v>31.20746233914257</v>
      </c>
      <c r="Y41" s="201">
        <f ca="1">PNL!$L41</f>
        <v>31.20746233914257</v>
      </c>
      <c r="Z41" s="201">
        <f ca="1">PNL!$L41</f>
        <v>31.20746233914257</v>
      </c>
      <c r="AA41" s="201">
        <f ca="1">PNL!$L41</f>
        <v>31.20746233914257</v>
      </c>
      <c r="AB41" s="201">
        <f ca="1">PNL!$L41</f>
        <v>31.20746233914257</v>
      </c>
      <c r="AC41" s="201">
        <f ca="1">PNL!$L41</f>
        <v>31.20746233914257</v>
      </c>
    </row>
    <row r="42" spans="1:29" x14ac:dyDescent="0.25">
      <c r="A42" s="197">
        <f ca="1">Inputs!C42</f>
        <v>38353</v>
      </c>
      <c r="B42" s="198">
        <f ca="1">Inputs!E42</f>
        <v>4.008</v>
      </c>
      <c r="C42" s="199">
        <f ca="1">Position!L42</f>
        <v>0.50987690642460526</v>
      </c>
      <c r="D42" s="200">
        <f ca="1">Position!N42</f>
        <v>42.530898556614559</v>
      </c>
      <c r="E42" s="201">
        <f ca="1">PNL!$L42</f>
        <v>26.363067628438628</v>
      </c>
      <c r="F42" s="201">
        <f ca="1">PNL!$L42</f>
        <v>26.363067628438628</v>
      </c>
      <c r="G42" s="201">
        <f ca="1">PNL!$L42</f>
        <v>26.363067628438628</v>
      </c>
      <c r="H42" s="201">
        <f ca="1">PNL!$L42</f>
        <v>26.363067628438628</v>
      </c>
      <c r="I42" s="201">
        <f ca="1">PNL!$L42</f>
        <v>26.363067628438628</v>
      </c>
      <c r="J42" s="201">
        <f ca="1">PNL!$L42</f>
        <v>26.363067628438628</v>
      </c>
      <c r="K42" s="201">
        <f ca="1">PNL!$L42</f>
        <v>26.363067628438628</v>
      </c>
      <c r="L42" s="201">
        <f ca="1">PNL!$L42</f>
        <v>26.363067628438628</v>
      </c>
      <c r="M42" s="201">
        <f ca="1">PNL!$L42</f>
        <v>26.363067628438628</v>
      </c>
      <c r="N42" s="201">
        <f ca="1">PNL!$L42</f>
        <v>26.363067628438628</v>
      </c>
      <c r="O42" s="201">
        <f ca="1">PNL!$L42</f>
        <v>26.363067628438628</v>
      </c>
      <c r="S42" s="201">
        <f ca="1">PNL!$L42</f>
        <v>26.363067628438628</v>
      </c>
      <c r="T42" s="201">
        <f ca="1">PNL!$L42</f>
        <v>26.363067628438628</v>
      </c>
      <c r="U42" s="201">
        <f ca="1">PNL!$L42</f>
        <v>26.363067628438628</v>
      </c>
      <c r="V42" s="201">
        <f ca="1">PNL!$L42</f>
        <v>26.363067628438628</v>
      </c>
      <c r="W42" s="201">
        <f ca="1">PNL!$L42</f>
        <v>26.363067628438628</v>
      </c>
      <c r="X42" s="201">
        <f ca="1">PNL!$L42</f>
        <v>26.363067628438628</v>
      </c>
      <c r="Y42" s="201">
        <f ca="1">PNL!$L42</f>
        <v>26.363067628438628</v>
      </c>
      <c r="Z42" s="201">
        <f ca="1">PNL!$L42</f>
        <v>26.363067628438628</v>
      </c>
      <c r="AA42" s="201">
        <f ca="1">PNL!$L42</f>
        <v>26.363067628438628</v>
      </c>
      <c r="AB42" s="201">
        <f ca="1">PNL!$L42</f>
        <v>26.363067628438628</v>
      </c>
      <c r="AC42" s="201">
        <f ca="1">PNL!$L42</f>
        <v>26.363067628438628</v>
      </c>
    </row>
    <row r="43" spans="1:29" x14ac:dyDescent="0.25">
      <c r="A43" s="197">
        <f ca="1">Inputs!C43</f>
        <v>38384</v>
      </c>
      <c r="B43" s="198">
        <f ca="1">Inputs!E43</f>
        <v>3.9240000000000004</v>
      </c>
      <c r="C43" s="199">
        <f ca="1">Position!L43</f>
        <v>0.50726026173190886</v>
      </c>
      <c r="D43" s="200">
        <f ca="1">Position!N43</f>
        <v>26.443439463764609</v>
      </c>
      <c r="E43" s="201">
        <f ca="1">PNL!$L43</f>
        <v>13.551159807557532</v>
      </c>
      <c r="F43" s="201">
        <f ca="1">PNL!$L43</f>
        <v>13.551159807557532</v>
      </c>
      <c r="G43" s="201">
        <f ca="1">PNL!$L43</f>
        <v>13.551159807557532</v>
      </c>
      <c r="H43" s="201">
        <f ca="1">PNL!$L43</f>
        <v>13.551159807557532</v>
      </c>
      <c r="I43" s="201">
        <f ca="1">PNL!$L43</f>
        <v>13.551159807557532</v>
      </c>
      <c r="J43" s="201">
        <f ca="1">PNL!$L43</f>
        <v>13.551159807557532</v>
      </c>
      <c r="K43" s="201">
        <f ca="1">PNL!$L43</f>
        <v>13.551159807557532</v>
      </c>
      <c r="L43" s="201">
        <f ca="1">PNL!$L43</f>
        <v>13.551159807557532</v>
      </c>
      <c r="M43" s="201">
        <f ca="1">PNL!$L43</f>
        <v>13.551159807557532</v>
      </c>
      <c r="N43" s="201">
        <f ca="1">PNL!$L43</f>
        <v>13.551159807557532</v>
      </c>
      <c r="O43" s="201">
        <f ca="1">PNL!$L43</f>
        <v>13.551159807557532</v>
      </c>
      <c r="S43" s="201">
        <f ca="1">PNL!$L43</f>
        <v>13.551159807557532</v>
      </c>
      <c r="T43" s="201">
        <f ca="1">PNL!$L43</f>
        <v>13.551159807557532</v>
      </c>
      <c r="U43" s="201">
        <f ca="1">PNL!$L43</f>
        <v>13.551159807557532</v>
      </c>
      <c r="V43" s="201">
        <f ca="1">PNL!$L43</f>
        <v>13.551159807557532</v>
      </c>
      <c r="W43" s="201">
        <f ca="1">PNL!$L43</f>
        <v>13.551159807557532</v>
      </c>
      <c r="X43" s="201">
        <f ca="1">PNL!$L43</f>
        <v>13.551159807557532</v>
      </c>
      <c r="Y43" s="201">
        <f ca="1">PNL!$L43</f>
        <v>13.551159807557532</v>
      </c>
      <c r="Z43" s="201">
        <f ca="1">PNL!$L43</f>
        <v>13.551159807557532</v>
      </c>
      <c r="AA43" s="201">
        <f ca="1">PNL!$L43</f>
        <v>13.551159807557532</v>
      </c>
      <c r="AB43" s="201">
        <f ca="1">PNL!$L43</f>
        <v>13.551159807557532</v>
      </c>
      <c r="AC43" s="201">
        <f ca="1">PNL!$L43</f>
        <v>13.551159807557532</v>
      </c>
    </row>
    <row r="44" spans="1:29" x14ac:dyDescent="0.25">
      <c r="A44" s="197">
        <f ca="1">Inputs!C44</f>
        <v>38412</v>
      </c>
      <c r="B44" s="198">
        <f ca="1">Inputs!E44</f>
        <v>3.7890000000000001</v>
      </c>
      <c r="C44" s="199">
        <f ca="1">Position!L44</f>
        <v>0.50464361703921201</v>
      </c>
      <c r="D44" s="200">
        <f ca="1">Position!N44</f>
        <v>24.770206497665551</v>
      </c>
      <c r="E44" s="201">
        <f ca="1">PNL!$L44</f>
        <v>12.815425165955366</v>
      </c>
      <c r="F44" s="201">
        <f ca="1">PNL!$L44</f>
        <v>12.815425165955366</v>
      </c>
      <c r="G44" s="201">
        <f ca="1">PNL!$L44</f>
        <v>12.815425165955366</v>
      </c>
      <c r="H44" s="201">
        <f ca="1">PNL!$L44</f>
        <v>12.815425165955366</v>
      </c>
      <c r="I44" s="201">
        <f ca="1">PNL!$L44</f>
        <v>12.815425165955366</v>
      </c>
      <c r="J44" s="201">
        <f ca="1">PNL!$L44</f>
        <v>12.815425165955366</v>
      </c>
      <c r="K44" s="201">
        <f ca="1">PNL!$L44</f>
        <v>12.815425165955366</v>
      </c>
      <c r="L44" s="201">
        <f ca="1">PNL!$L44</f>
        <v>12.815425165955366</v>
      </c>
      <c r="M44" s="201">
        <f ca="1">PNL!$L44</f>
        <v>12.815425165955366</v>
      </c>
      <c r="N44" s="201">
        <f ca="1">PNL!$L44</f>
        <v>12.815425165955366</v>
      </c>
      <c r="O44" s="201">
        <f ca="1">PNL!$L44</f>
        <v>12.815425165955366</v>
      </c>
      <c r="S44" s="201">
        <f ca="1">PNL!$L44</f>
        <v>12.815425165955366</v>
      </c>
      <c r="T44" s="201">
        <f ca="1">PNL!$L44</f>
        <v>12.815425165955366</v>
      </c>
      <c r="U44" s="201">
        <f ca="1">PNL!$L44</f>
        <v>12.815425165955366</v>
      </c>
      <c r="V44" s="201">
        <f ca="1">PNL!$L44</f>
        <v>12.815425165955366</v>
      </c>
      <c r="W44" s="201">
        <f ca="1">PNL!$L44</f>
        <v>12.815425165955366</v>
      </c>
      <c r="X44" s="201">
        <f ca="1">PNL!$L44</f>
        <v>12.815425165955366</v>
      </c>
      <c r="Y44" s="201">
        <f ca="1">PNL!$L44</f>
        <v>12.815425165955366</v>
      </c>
      <c r="Z44" s="201">
        <f ca="1">PNL!$L44</f>
        <v>12.815425165955366</v>
      </c>
      <c r="AA44" s="201">
        <f ca="1">PNL!$L44</f>
        <v>12.815425165955366</v>
      </c>
      <c r="AB44" s="201">
        <f ca="1">PNL!$L44</f>
        <v>12.815425165955366</v>
      </c>
      <c r="AC44" s="201">
        <f ca="1">PNL!$L44</f>
        <v>12.815425165955366</v>
      </c>
    </row>
    <row r="45" spans="1:29" x14ac:dyDescent="0.25">
      <c r="A45" s="197">
        <f ca="1">Inputs!C45</f>
        <v>38443</v>
      </c>
      <c r="B45" s="198">
        <f ca="1">Inputs!E45</f>
        <v>3.6390000000000002</v>
      </c>
      <c r="C45" s="199">
        <f ca="1">Position!L45</f>
        <v>0.50320716003007837</v>
      </c>
      <c r="D45" s="200">
        <f ca="1">Position!N45</f>
        <v>15.09510916315176</v>
      </c>
      <c r="E45" s="201">
        <f ca="1">PNL!$L45</f>
        <v>-3.4573866092550625</v>
      </c>
      <c r="F45" s="201">
        <f ca="1">PNL!$L45</f>
        <v>-3.4573866092550625</v>
      </c>
      <c r="G45" s="201">
        <f ca="1">PNL!$L45</f>
        <v>-3.4573866092550625</v>
      </c>
      <c r="H45" s="201">
        <f ca="1">PNL!$L45</f>
        <v>-3.4573866092550625</v>
      </c>
      <c r="I45" s="201">
        <f ca="1">PNL!$L45</f>
        <v>-3.4573866092550625</v>
      </c>
      <c r="J45" s="201">
        <f ca="1">PNL!$L45</f>
        <v>-3.4573866092550625</v>
      </c>
      <c r="K45" s="201">
        <f ca="1">PNL!$L45</f>
        <v>-3.4573866092550625</v>
      </c>
      <c r="L45" s="201">
        <f ca="1">PNL!$L45</f>
        <v>-3.4573866092550625</v>
      </c>
      <c r="M45" s="201">
        <f ca="1">PNL!$L45</f>
        <v>-3.4573866092550625</v>
      </c>
      <c r="N45" s="201">
        <f ca="1">PNL!$L45</f>
        <v>-3.4573866092550625</v>
      </c>
      <c r="O45" s="201">
        <f ca="1">PNL!$L45</f>
        <v>-3.4573866092550625</v>
      </c>
      <c r="S45" s="201">
        <f ca="1">PNL!$L45</f>
        <v>-3.4573866092550625</v>
      </c>
      <c r="T45" s="201">
        <f ca="1">PNL!$L45</f>
        <v>-3.4573866092550625</v>
      </c>
      <c r="U45" s="201">
        <f ca="1">PNL!$L45</f>
        <v>-3.4573866092550625</v>
      </c>
      <c r="V45" s="201">
        <f ca="1">PNL!$L45</f>
        <v>-3.4573866092550625</v>
      </c>
      <c r="W45" s="201">
        <f ca="1">PNL!$L45</f>
        <v>-3.4573866092550625</v>
      </c>
      <c r="X45" s="201">
        <f ca="1">PNL!$L45</f>
        <v>-3.4573866092550625</v>
      </c>
      <c r="Y45" s="201">
        <f ca="1">PNL!$L45</f>
        <v>-3.4573866092550625</v>
      </c>
      <c r="Z45" s="201">
        <f ca="1">PNL!$L45</f>
        <v>-3.4573866092550625</v>
      </c>
      <c r="AA45" s="201">
        <f ca="1">PNL!$L45</f>
        <v>-3.4573866092550625</v>
      </c>
      <c r="AB45" s="201">
        <f ca="1">PNL!$L45</f>
        <v>-3.4573866092550625</v>
      </c>
      <c r="AC45" s="201">
        <f ca="1">PNL!$L45</f>
        <v>-3.4573866092550625</v>
      </c>
    </row>
    <row r="46" spans="1:29" x14ac:dyDescent="0.25">
      <c r="A46" s="197">
        <f ca="1">Inputs!C46</f>
        <v>38473</v>
      </c>
      <c r="B46" s="198">
        <f ca="1">Inputs!E46</f>
        <v>3.6430000000000002</v>
      </c>
      <c r="C46" s="199">
        <f ca="1">Position!L46</f>
        <v>0.50322907780134396</v>
      </c>
      <c r="D46" s="200">
        <f ca="1">Position!N46</f>
        <v>14.237873716086661</v>
      </c>
      <c r="E46" s="201">
        <f ca="1">PNL!$L46</f>
        <v>-4.1700952764149086</v>
      </c>
      <c r="F46" s="201">
        <f ca="1">PNL!$L46</f>
        <v>-4.1700952764149086</v>
      </c>
      <c r="G46" s="201">
        <f ca="1">PNL!$L46</f>
        <v>-4.1700952764149086</v>
      </c>
      <c r="H46" s="201">
        <f ca="1">PNL!$L46</f>
        <v>-4.1700952764149086</v>
      </c>
      <c r="I46" s="201">
        <f ca="1">PNL!$L46</f>
        <v>-4.1700952764149086</v>
      </c>
      <c r="J46" s="201">
        <f ca="1">PNL!$L46</f>
        <v>-4.1700952764149086</v>
      </c>
      <c r="K46" s="201">
        <f ca="1">PNL!$L46</f>
        <v>-4.1700952764149086</v>
      </c>
      <c r="L46" s="201">
        <f ca="1">PNL!$L46</f>
        <v>-4.1700952764149086</v>
      </c>
      <c r="M46" s="201">
        <f ca="1">PNL!$L46</f>
        <v>-4.1700952764149086</v>
      </c>
      <c r="N46" s="201">
        <f ca="1">PNL!$L46</f>
        <v>-4.1700952764149086</v>
      </c>
      <c r="O46" s="201">
        <f ca="1">PNL!$L46</f>
        <v>-4.1700952764149086</v>
      </c>
      <c r="S46" s="201">
        <f ca="1">PNL!$L46</f>
        <v>-4.1700952764149086</v>
      </c>
      <c r="T46" s="201">
        <f ca="1">PNL!$L46</f>
        <v>-4.1700952764149086</v>
      </c>
      <c r="U46" s="201">
        <f ca="1">PNL!$L46</f>
        <v>-4.1700952764149086</v>
      </c>
      <c r="V46" s="201">
        <f ca="1">PNL!$L46</f>
        <v>-4.1700952764149086</v>
      </c>
      <c r="W46" s="201">
        <f ca="1">PNL!$L46</f>
        <v>-4.1700952764149086</v>
      </c>
      <c r="X46" s="201">
        <f ca="1">PNL!$L46</f>
        <v>-4.1700952764149086</v>
      </c>
      <c r="Y46" s="201">
        <f ca="1">PNL!$L46</f>
        <v>-4.1700952764149086</v>
      </c>
      <c r="Z46" s="201">
        <f ca="1">PNL!$L46</f>
        <v>-4.1700952764149086</v>
      </c>
      <c r="AA46" s="201">
        <f ca="1">PNL!$L46</f>
        <v>-4.1700952764149086</v>
      </c>
      <c r="AB46" s="201">
        <f ca="1">PNL!$L46</f>
        <v>-4.1700952764149086</v>
      </c>
      <c r="AC46" s="201">
        <f ca="1">PNL!$L46</f>
        <v>-4.1700952764149086</v>
      </c>
    </row>
    <row r="47" spans="1:29" x14ac:dyDescent="0.25">
      <c r="A47" s="197">
        <f ca="1">Inputs!C47</f>
        <v>38504</v>
      </c>
      <c r="B47" s="198">
        <f ca="1">Inputs!E47</f>
        <v>3.6829999999999998</v>
      </c>
      <c r="C47" s="199">
        <f ca="1">Position!L47</f>
        <v>0.50079114724358731</v>
      </c>
      <c r="D47" s="200">
        <f ca="1">Position!N47</f>
        <v>13.366181631565754</v>
      </c>
      <c r="E47" s="201">
        <f ca="1">PNL!$L47</f>
        <v>-5.0256722064146473</v>
      </c>
      <c r="F47" s="201">
        <f ca="1">PNL!$L47</f>
        <v>-5.0256722064146473</v>
      </c>
      <c r="G47" s="201">
        <f ca="1">PNL!$L47</f>
        <v>-5.0256722064146473</v>
      </c>
      <c r="H47" s="201">
        <f ca="1">PNL!$L47</f>
        <v>-5.0256722064146473</v>
      </c>
      <c r="I47" s="201">
        <f ca="1">PNL!$L47</f>
        <v>-5.0256722064146473</v>
      </c>
      <c r="J47" s="201">
        <f ca="1">PNL!$L47</f>
        <v>-5.0256722064146473</v>
      </c>
      <c r="K47" s="201">
        <f ca="1">PNL!$L47</f>
        <v>-5.0256722064146473</v>
      </c>
      <c r="L47" s="201">
        <f ca="1">PNL!$L47</f>
        <v>-5.0256722064146473</v>
      </c>
      <c r="M47" s="201">
        <f ca="1">PNL!$L47</f>
        <v>-5.0256722064146473</v>
      </c>
      <c r="N47" s="201">
        <f ca="1">PNL!$L47</f>
        <v>-5.0256722064146473</v>
      </c>
      <c r="O47" s="201">
        <f ca="1">PNL!$L47</f>
        <v>-5.0256722064146473</v>
      </c>
      <c r="S47" s="201">
        <f ca="1">PNL!$L47</f>
        <v>-5.0256722064146473</v>
      </c>
      <c r="T47" s="201">
        <f ca="1">PNL!$L47</f>
        <v>-5.0256722064146473</v>
      </c>
      <c r="U47" s="201">
        <f ca="1">PNL!$L47</f>
        <v>-5.0256722064146473</v>
      </c>
      <c r="V47" s="201">
        <f ca="1">PNL!$L47</f>
        <v>-5.0256722064146473</v>
      </c>
      <c r="W47" s="201">
        <f ca="1">PNL!$L47</f>
        <v>-5.0256722064146473</v>
      </c>
      <c r="X47" s="201">
        <f ca="1">PNL!$L47</f>
        <v>-5.0256722064146473</v>
      </c>
      <c r="Y47" s="201">
        <f ca="1">PNL!$L47</f>
        <v>-5.0256722064146473</v>
      </c>
      <c r="Z47" s="201">
        <f ca="1">PNL!$L47</f>
        <v>-5.0256722064146473</v>
      </c>
      <c r="AA47" s="201">
        <f ca="1">PNL!$L47</f>
        <v>-5.0256722064146473</v>
      </c>
      <c r="AB47" s="201">
        <f ca="1">PNL!$L47</f>
        <v>-5.0256722064146473</v>
      </c>
      <c r="AC47" s="201">
        <f ca="1">PNL!$L47</f>
        <v>-5.0256722064146473</v>
      </c>
    </row>
    <row r="48" spans="1:29" x14ac:dyDescent="0.25">
      <c r="A48" s="197">
        <f ca="1">Inputs!C48</f>
        <v>38534</v>
      </c>
      <c r="B48" s="198">
        <f ca="1">Inputs!E48</f>
        <v>3.7280000000000002</v>
      </c>
      <c r="C48" s="199">
        <f ca="1">Position!L48</f>
        <v>0.50079114724358709</v>
      </c>
      <c r="D48" s="200">
        <f ca="1">Position!N48</f>
        <v>12.048661351482478</v>
      </c>
      <c r="E48" s="201">
        <f ca="1">PNL!$L48</f>
        <v>8.5535388261378404</v>
      </c>
      <c r="F48" s="201">
        <f ca="1">PNL!$L48</f>
        <v>8.5535388261378404</v>
      </c>
      <c r="G48" s="201">
        <f ca="1">PNL!$L48</f>
        <v>8.5535388261378404</v>
      </c>
      <c r="H48" s="201">
        <f ca="1">PNL!$L48</f>
        <v>8.5535388261378404</v>
      </c>
      <c r="I48" s="201">
        <f ca="1">PNL!$L48</f>
        <v>8.5535388261378404</v>
      </c>
      <c r="J48" s="201">
        <f ca="1">PNL!$L48</f>
        <v>8.5535388261378404</v>
      </c>
      <c r="K48" s="201">
        <f ca="1">PNL!$L48</f>
        <v>8.5535388261378404</v>
      </c>
      <c r="L48" s="201">
        <f ca="1">PNL!$L48</f>
        <v>8.5535388261378404</v>
      </c>
      <c r="M48" s="201">
        <f ca="1">PNL!$L48</f>
        <v>8.5535388261378404</v>
      </c>
      <c r="N48" s="201">
        <f ca="1">PNL!$L48</f>
        <v>8.5535388261378404</v>
      </c>
      <c r="O48" s="201">
        <f ca="1">PNL!$L48</f>
        <v>8.5535388261378404</v>
      </c>
      <c r="S48" s="201">
        <f ca="1">PNL!$L48</f>
        <v>8.5535388261378404</v>
      </c>
      <c r="T48" s="201">
        <f ca="1">PNL!$L48</f>
        <v>8.5535388261378404</v>
      </c>
      <c r="U48" s="201">
        <f ca="1">PNL!$L48</f>
        <v>8.5535388261378404</v>
      </c>
      <c r="V48" s="201">
        <f ca="1">PNL!$L48</f>
        <v>8.5535388261378404</v>
      </c>
      <c r="W48" s="201">
        <f ca="1">PNL!$L48</f>
        <v>8.5535388261378404</v>
      </c>
      <c r="X48" s="201">
        <f ca="1">PNL!$L48</f>
        <v>8.5535388261378404</v>
      </c>
      <c r="Y48" s="201">
        <f ca="1">PNL!$L48</f>
        <v>8.5535388261378404</v>
      </c>
      <c r="Z48" s="201">
        <f ca="1">PNL!$L48</f>
        <v>8.5535388261378404</v>
      </c>
      <c r="AA48" s="201">
        <f ca="1">PNL!$L48</f>
        <v>8.5535388261378404</v>
      </c>
      <c r="AB48" s="201">
        <f ca="1">PNL!$L48</f>
        <v>8.5535388261378404</v>
      </c>
      <c r="AC48" s="201">
        <f ca="1">PNL!$L48</f>
        <v>8.5535388261378404</v>
      </c>
    </row>
    <row r="49" spans="1:29" x14ac:dyDescent="0.25">
      <c r="A49" s="197">
        <f ca="1">Inputs!C49</f>
        <v>38565</v>
      </c>
      <c r="B49" s="198">
        <f ca="1">Inputs!E49</f>
        <v>3.7670000000000003</v>
      </c>
      <c r="C49" s="199">
        <f ca="1">Position!L49</f>
        <v>0.49957218196470982</v>
      </c>
      <c r="D49" s="200">
        <f ca="1">Position!N49</f>
        <v>11.810985737957788</v>
      </c>
      <c r="E49" s="201">
        <f ca="1">PNL!$L49</f>
        <v>8.0502139590704758</v>
      </c>
      <c r="F49" s="201">
        <f ca="1">PNL!$L49</f>
        <v>8.0502139590704758</v>
      </c>
      <c r="G49" s="201">
        <f ca="1">PNL!$L49</f>
        <v>8.0502139590704758</v>
      </c>
      <c r="H49" s="201">
        <f ca="1">PNL!$L49</f>
        <v>8.0502139590704758</v>
      </c>
      <c r="I49" s="201">
        <f ca="1">PNL!$L49</f>
        <v>8.0502139590704758</v>
      </c>
      <c r="J49" s="201">
        <f ca="1">PNL!$L49</f>
        <v>8.0502139590704758</v>
      </c>
      <c r="K49" s="201">
        <f ca="1">PNL!$L49</f>
        <v>8.0502139590704758</v>
      </c>
      <c r="L49" s="201">
        <f ca="1">PNL!$L49</f>
        <v>8.0502139590704758</v>
      </c>
      <c r="M49" s="201">
        <f ca="1">PNL!$L49</f>
        <v>8.0502139590704758</v>
      </c>
      <c r="N49" s="201">
        <f ca="1">PNL!$L49</f>
        <v>8.0502139590704758</v>
      </c>
      <c r="O49" s="201">
        <f ca="1">PNL!$L49</f>
        <v>8.0502139590704758</v>
      </c>
      <c r="S49" s="201">
        <f ca="1">PNL!$L49</f>
        <v>8.0502139590704758</v>
      </c>
      <c r="T49" s="201">
        <f ca="1">PNL!$L49</f>
        <v>8.0502139590704758</v>
      </c>
      <c r="U49" s="201">
        <f ca="1">PNL!$L49</f>
        <v>8.0502139590704758</v>
      </c>
      <c r="V49" s="201">
        <f ca="1">PNL!$L49</f>
        <v>8.0502139590704758</v>
      </c>
      <c r="W49" s="201">
        <f ca="1">PNL!$L49</f>
        <v>8.0502139590704758</v>
      </c>
      <c r="X49" s="201">
        <f ca="1">PNL!$L49</f>
        <v>8.0502139590704758</v>
      </c>
      <c r="Y49" s="201">
        <f ca="1">PNL!$L49</f>
        <v>8.0502139590704758</v>
      </c>
      <c r="Z49" s="201">
        <f ca="1">PNL!$L49</f>
        <v>8.0502139590704758</v>
      </c>
      <c r="AA49" s="201">
        <f ca="1">PNL!$L49</f>
        <v>8.0502139590704758</v>
      </c>
      <c r="AB49" s="201">
        <f ca="1">PNL!$L49</f>
        <v>8.0502139590704758</v>
      </c>
      <c r="AC49" s="201">
        <f ca="1">PNL!$L49</f>
        <v>8.0502139590704758</v>
      </c>
    </row>
    <row r="50" spans="1:29" x14ac:dyDescent="0.25">
      <c r="A50" s="197">
        <f ca="1">Inputs!C50</f>
        <v>38596</v>
      </c>
      <c r="B50" s="198">
        <f ca="1">Inputs!E50</f>
        <v>3.7560000000000002</v>
      </c>
      <c r="C50" s="199">
        <f ca="1">Position!L50</f>
        <v>0.49742676935423497</v>
      </c>
      <c r="D50" s="200">
        <f ca="1">Position!N50</f>
        <v>11.093563091303881</v>
      </c>
      <c r="E50" s="201">
        <f ca="1">PNL!$L50</f>
        <v>7.1244338888006746</v>
      </c>
      <c r="F50" s="201">
        <f ca="1">PNL!$L50</f>
        <v>7.1244338888006746</v>
      </c>
      <c r="G50" s="201">
        <f ca="1">PNL!$L50</f>
        <v>7.1244338888006746</v>
      </c>
      <c r="H50" s="201">
        <f ca="1">PNL!$L50</f>
        <v>7.1244338888006746</v>
      </c>
      <c r="I50" s="201">
        <f ca="1">PNL!$L50</f>
        <v>7.1244338888006746</v>
      </c>
      <c r="J50" s="201">
        <f ca="1">PNL!$L50</f>
        <v>7.1244338888006746</v>
      </c>
      <c r="K50" s="201">
        <f ca="1">PNL!$L50</f>
        <v>7.1244338888006746</v>
      </c>
      <c r="L50" s="201">
        <f ca="1">PNL!$L50</f>
        <v>7.1244338888006746</v>
      </c>
      <c r="M50" s="201">
        <f ca="1">PNL!$L50</f>
        <v>7.1244338888006746</v>
      </c>
      <c r="N50" s="201">
        <f ca="1">PNL!$L50</f>
        <v>7.1244338888006746</v>
      </c>
      <c r="O50" s="201">
        <f ca="1">PNL!$L50</f>
        <v>7.1244338888006746</v>
      </c>
      <c r="S50" s="201">
        <f ca="1">PNL!$L50</f>
        <v>7.1244338888006746</v>
      </c>
      <c r="T50" s="201">
        <f ca="1">PNL!$L50</f>
        <v>7.1244338888006746</v>
      </c>
      <c r="U50" s="201">
        <f ca="1">PNL!$L50</f>
        <v>7.1244338888006746</v>
      </c>
      <c r="V50" s="201">
        <f ca="1">PNL!$L50</f>
        <v>7.1244338888006746</v>
      </c>
      <c r="W50" s="201">
        <f ca="1">PNL!$L50</f>
        <v>7.1244338888006746</v>
      </c>
      <c r="X50" s="201">
        <f ca="1">PNL!$L50</f>
        <v>7.1244338888006746</v>
      </c>
      <c r="Y50" s="201">
        <f ca="1">PNL!$L50</f>
        <v>7.1244338888006746</v>
      </c>
      <c r="Z50" s="201">
        <f ca="1">PNL!$L50</f>
        <v>7.1244338888006746</v>
      </c>
      <c r="AA50" s="201">
        <f ca="1">PNL!$L50</f>
        <v>7.1244338888006746</v>
      </c>
      <c r="AB50" s="201">
        <f ca="1">PNL!$L50</f>
        <v>7.1244338888006746</v>
      </c>
      <c r="AC50" s="201">
        <f ca="1">PNL!$L50</f>
        <v>7.1244338888006746</v>
      </c>
    </row>
    <row r="51" spans="1:29" x14ac:dyDescent="0.25">
      <c r="A51" s="197">
        <f ca="1">Inputs!C51</f>
        <v>38626</v>
      </c>
      <c r="B51" s="198">
        <f ca="1">Inputs!E51</f>
        <v>3.7710000000000004</v>
      </c>
      <c r="C51" s="199">
        <f ca="1">Position!L51</f>
        <v>0.48503901363285407</v>
      </c>
      <c r="D51" s="200">
        <f ca="1">Position!N51</f>
        <v>10.49480634787831</v>
      </c>
      <c r="E51" s="201">
        <f ca="1">PNL!$L51</f>
        <v>6.7388459985106755</v>
      </c>
      <c r="F51" s="201">
        <f ca="1">PNL!$L51</f>
        <v>6.7388459985106755</v>
      </c>
      <c r="G51" s="201">
        <f ca="1">PNL!$L51</f>
        <v>6.7388459985106755</v>
      </c>
      <c r="H51" s="201">
        <f ca="1">PNL!$L51</f>
        <v>6.7388459985106755</v>
      </c>
      <c r="I51" s="201">
        <f ca="1">PNL!$L51</f>
        <v>6.7388459985106755</v>
      </c>
      <c r="J51" s="201">
        <f ca="1">PNL!$L51</f>
        <v>6.7388459985106755</v>
      </c>
      <c r="K51" s="201">
        <f ca="1">PNL!$L51</f>
        <v>6.7388459985106755</v>
      </c>
      <c r="L51" s="201">
        <f ca="1">PNL!$L51</f>
        <v>6.7388459985106755</v>
      </c>
      <c r="M51" s="201">
        <f ca="1">PNL!$L51</f>
        <v>6.7388459985106755</v>
      </c>
      <c r="N51" s="201">
        <f ca="1">PNL!$L51</f>
        <v>6.7388459985106755</v>
      </c>
      <c r="O51" s="201">
        <f ca="1">PNL!$L51</f>
        <v>6.7388459985106755</v>
      </c>
      <c r="S51" s="201">
        <f ca="1">PNL!$L51</f>
        <v>6.7388459985106755</v>
      </c>
      <c r="T51" s="201">
        <f ca="1">PNL!$L51</f>
        <v>6.7388459985106755</v>
      </c>
      <c r="U51" s="201">
        <f ca="1">PNL!$L51</f>
        <v>6.7388459985106755</v>
      </c>
      <c r="V51" s="201">
        <f ca="1">PNL!$L51</f>
        <v>6.7388459985106755</v>
      </c>
      <c r="W51" s="201">
        <f ca="1">PNL!$L51</f>
        <v>6.7388459985106755</v>
      </c>
      <c r="X51" s="201">
        <f ca="1">PNL!$L51</f>
        <v>6.7388459985106755</v>
      </c>
      <c r="Y51" s="201">
        <f ca="1">PNL!$L51</f>
        <v>6.7388459985106755</v>
      </c>
      <c r="Z51" s="201">
        <f ca="1">PNL!$L51</f>
        <v>6.7388459985106755</v>
      </c>
      <c r="AA51" s="201">
        <f ca="1">PNL!$L51</f>
        <v>6.7388459985106755</v>
      </c>
      <c r="AB51" s="201">
        <f ca="1">PNL!$L51</f>
        <v>6.7388459985106755</v>
      </c>
      <c r="AC51" s="201">
        <f ca="1">PNL!$L51</f>
        <v>6.7388459985106755</v>
      </c>
    </row>
    <row r="52" spans="1:29" x14ac:dyDescent="0.25">
      <c r="A52" s="197">
        <f ca="1">Inputs!C52</f>
        <v>38657</v>
      </c>
      <c r="B52" s="198">
        <f ca="1">Inputs!E52</f>
        <v>3.9279999999999999</v>
      </c>
      <c r="C52" s="199">
        <f ca="1">Position!L52</f>
        <v>0.46964768025680953</v>
      </c>
      <c r="D52" s="200">
        <f ca="1">Position!N52</f>
        <v>20.617786712053384</v>
      </c>
      <c r="E52" s="201">
        <f ca="1">PNL!$L52</f>
        <v>11.627377703913181</v>
      </c>
      <c r="F52" s="201">
        <f ca="1">PNL!$L52</f>
        <v>11.627377703913181</v>
      </c>
      <c r="G52" s="201">
        <f ca="1">PNL!$L52</f>
        <v>11.627377703913181</v>
      </c>
      <c r="H52" s="201">
        <f ca="1">PNL!$L52</f>
        <v>11.627377703913181</v>
      </c>
      <c r="I52" s="201">
        <f ca="1">PNL!$L52</f>
        <v>11.627377703913181</v>
      </c>
      <c r="J52" s="201">
        <f ca="1">PNL!$L52</f>
        <v>11.627377703913181</v>
      </c>
      <c r="K52" s="201">
        <f ca="1">PNL!$L52</f>
        <v>11.627377703913181</v>
      </c>
      <c r="L52" s="201">
        <f ca="1">PNL!$L52</f>
        <v>11.627377703913181</v>
      </c>
      <c r="M52" s="201">
        <f ca="1">PNL!$L52</f>
        <v>11.627377703913181</v>
      </c>
      <c r="N52" s="201">
        <f ca="1">PNL!$L52</f>
        <v>11.627377703913181</v>
      </c>
      <c r="O52" s="201">
        <f ca="1">PNL!$L52</f>
        <v>11.627377703913181</v>
      </c>
      <c r="S52" s="201">
        <f ca="1">PNL!$L52</f>
        <v>11.627377703913181</v>
      </c>
      <c r="T52" s="201">
        <f ca="1">PNL!$L52</f>
        <v>11.627377703913181</v>
      </c>
      <c r="U52" s="201">
        <f ca="1">PNL!$L52</f>
        <v>11.627377703913181</v>
      </c>
      <c r="V52" s="201">
        <f ca="1">PNL!$L52</f>
        <v>11.627377703913181</v>
      </c>
      <c r="W52" s="201">
        <f ca="1">PNL!$L52</f>
        <v>11.627377703913181</v>
      </c>
      <c r="X52" s="201">
        <f ca="1">PNL!$L52</f>
        <v>11.627377703913181</v>
      </c>
      <c r="Y52" s="201">
        <f ca="1">PNL!$L52</f>
        <v>11.627377703913181</v>
      </c>
      <c r="Z52" s="201">
        <f ca="1">PNL!$L52</f>
        <v>11.627377703913181</v>
      </c>
      <c r="AA52" s="201">
        <f ca="1">PNL!$L52</f>
        <v>11.627377703913181</v>
      </c>
      <c r="AB52" s="201">
        <f ca="1">PNL!$L52</f>
        <v>11.627377703913181</v>
      </c>
      <c r="AC52" s="201">
        <f ca="1">PNL!$L52</f>
        <v>11.627377703913181</v>
      </c>
    </row>
    <row r="53" spans="1:29" x14ac:dyDescent="0.25">
      <c r="A53" s="197">
        <f ca="1">Inputs!C53</f>
        <v>38687</v>
      </c>
      <c r="B53" s="198">
        <f ca="1">Inputs!E53</f>
        <v>4.088000000000001</v>
      </c>
      <c r="C53" s="199">
        <f ca="1">Position!L53</f>
        <v>0.50694329703975261</v>
      </c>
      <c r="D53" s="200">
        <f ca="1">Position!N53</f>
        <v>22.835860377926487</v>
      </c>
      <c r="E53" s="201">
        <f ca="1">PNL!$L53</f>
        <v>9.7871046525146959</v>
      </c>
      <c r="F53" s="201">
        <f ca="1">PNL!$L53</f>
        <v>9.7871046525146959</v>
      </c>
      <c r="G53" s="201">
        <f ca="1">PNL!$L53</f>
        <v>9.7871046525146959</v>
      </c>
      <c r="H53" s="201">
        <f ca="1">PNL!$L53</f>
        <v>9.7871046525146959</v>
      </c>
      <c r="I53" s="201">
        <f ca="1">PNL!$L53</f>
        <v>9.7871046525146959</v>
      </c>
      <c r="J53" s="201">
        <f ca="1">PNL!$L53</f>
        <v>9.7871046525146959</v>
      </c>
      <c r="K53" s="201">
        <f ca="1">PNL!$L53</f>
        <v>9.7871046525146959</v>
      </c>
      <c r="L53" s="201">
        <f ca="1">PNL!$L53</f>
        <v>9.7871046525146959</v>
      </c>
      <c r="M53" s="201">
        <f ca="1">PNL!$L53</f>
        <v>9.7871046525146959</v>
      </c>
      <c r="N53" s="201">
        <f ca="1">PNL!$L53</f>
        <v>9.7871046525146959</v>
      </c>
      <c r="O53" s="201">
        <f ca="1">PNL!$L53</f>
        <v>9.7871046525146959</v>
      </c>
      <c r="S53" s="201">
        <f ca="1">PNL!$L53</f>
        <v>9.7871046525146959</v>
      </c>
      <c r="T53" s="201">
        <f ca="1">PNL!$L53</f>
        <v>9.7871046525146959</v>
      </c>
      <c r="U53" s="201">
        <f ca="1">PNL!$L53</f>
        <v>9.7871046525146959</v>
      </c>
      <c r="V53" s="201">
        <f ca="1">PNL!$L53</f>
        <v>9.7871046525146959</v>
      </c>
      <c r="W53" s="201">
        <f ca="1">PNL!$L53</f>
        <v>9.7871046525146959</v>
      </c>
      <c r="X53" s="201">
        <f ca="1">PNL!$L53</f>
        <v>9.7871046525146959</v>
      </c>
      <c r="Y53" s="201">
        <f ca="1">PNL!$L53</f>
        <v>9.7871046525146959</v>
      </c>
      <c r="Z53" s="201">
        <f ca="1">PNL!$L53</f>
        <v>9.7871046525146959</v>
      </c>
      <c r="AA53" s="201">
        <f ca="1">PNL!$L53</f>
        <v>9.7871046525146959</v>
      </c>
      <c r="AB53" s="201">
        <f ca="1">PNL!$L53</f>
        <v>9.7871046525146959</v>
      </c>
      <c r="AC53" s="201">
        <f ca="1">PNL!$L53</f>
        <v>9.7871046525146959</v>
      </c>
    </row>
    <row r="54" spans="1:29" x14ac:dyDescent="0.25">
      <c r="A54" s="197">
        <f ca="1">Inputs!C54</f>
        <v>38718</v>
      </c>
      <c r="B54" s="198">
        <f ca="1">Inputs!E54</f>
        <v>4.1055000000000001</v>
      </c>
      <c r="C54" s="199">
        <f ca="1">Position!L54</f>
        <v>0.50202022841689675</v>
      </c>
      <c r="D54" s="200">
        <f ca="1">Position!N54</f>
        <v>-5.8578202895360931</v>
      </c>
      <c r="E54" s="201">
        <f ca="1">PNL!$L54</f>
        <v>-4.8160852803014009</v>
      </c>
      <c r="F54" s="201">
        <f ca="1">PNL!$L54</f>
        <v>-4.8160852803014009</v>
      </c>
      <c r="G54" s="201">
        <f ca="1">PNL!$L54</f>
        <v>-4.8160852803014009</v>
      </c>
      <c r="H54" s="201">
        <f ca="1">PNL!$L54</f>
        <v>-4.8160852803014009</v>
      </c>
      <c r="I54" s="201">
        <f ca="1">PNL!$L54</f>
        <v>-4.8160852803014009</v>
      </c>
      <c r="J54" s="201">
        <f ca="1">PNL!$L54</f>
        <v>-4.8160852803014009</v>
      </c>
      <c r="K54" s="201">
        <f ca="1">PNL!$L54</f>
        <v>-4.8160852803014009</v>
      </c>
      <c r="L54" s="201">
        <f ca="1">PNL!$L54</f>
        <v>-4.8160852803014009</v>
      </c>
      <c r="M54" s="201">
        <f ca="1">PNL!$L54</f>
        <v>-4.8160852803014009</v>
      </c>
      <c r="N54" s="201">
        <f ca="1">PNL!$L54</f>
        <v>-4.8160852803014009</v>
      </c>
      <c r="O54" s="201">
        <f ca="1">PNL!$L54</f>
        <v>-4.8160852803014009</v>
      </c>
      <c r="S54" s="201">
        <f ca="1">PNL!$L54</f>
        <v>-4.8160852803014009</v>
      </c>
      <c r="T54" s="201">
        <f ca="1">PNL!$L54</f>
        <v>-4.8160852803014009</v>
      </c>
      <c r="U54" s="201">
        <f ca="1">PNL!$L54</f>
        <v>-4.8160852803014009</v>
      </c>
      <c r="V54" s="201">
        <f ca="1">PNL!$L54</f>
        <v>-4.8160852803014009</v>
      </c>
      <c r="W54" s="201">
        <f ca="1">PNL!$L54</f>
        <v>-4.8160852803014009</v>
      </c>
      <c r="X54" s="201">
        <f ca="1">PNL!$L54</f>
        <v>-4.8160852803014009</v>
      </c>
      <c r="Y54" s="201">
        <f ca="1">PNL!$L54</f>
        <v>-4.8160852803014009</v>
      </c>
      <c r="Z54" s="201">
        <f ca="1">PNL!$L54</f>
        <v>-4.8160852803014009</v>
      </c>
      <c r="AA54" s="201">
        <f ca="1">PNL!$L54</f>
        <v>-4.8160852803014009</v>
      </c>
      <c r="AB54" s="201">
        <f ca="1">PNL!$L54</f>
        <v>-4.8160852803014009</v>
      </c>
      <c r="AC54" s="201">
        <f ca="1">PNL!$L54</f>
        <v>-4.8160852803014009</v>
      </c>
    </row>
    <row r="55" spans="1:29" x14ac:dyDescent="0.25">
      <c r="A55" s="197">
        <f ca="1">Inputs!C55</f>
        <v>38749</v>
      </c>
      <c r="B55" s="198">
        <f ca="1">Inputs!E55</f>
        <v>4.0215000000000005</v>
      </c>
      <c r="C55" s="199">
        <f ca="1">Position!L55</f>
        <v>0.49940358372420046</v>
      </c>
      <c r="D55" s="200">
        <f ca="1">Position!N55</f>
        <v>-5.2450785829633961</v>
      </c>
      <c r="E55" s="201">
        <f ca="1">PNL!$L55</f>
        <v>-4.1897597396013939</v>
      </c>
      <c r="F55" s="201">
        <f ca="1">PNL!$L55</f>
        <v>-4.1897597396013939</v>
      </c>
      <c r="G55" s="201">
        <f ca="1">PNL!$L55</f>
        <v>-4.1897597396013939</v>
      </c>
      <c r="H55" s="201">
        <f ca="1">PNL!$L55</f>
        <v>-4.1897597396013939</v>
      </c>
      <c r="I55" s="201">
        <f ca="1">PNL!$L55</f>
        <v>-4.1897597396013939</v>
      </c>
      <c r="J55" s="201">
        <f ca="1">PNL!$L55</f>
        <v>-4.1897597396013939</v>
      </c>
      <c r="K55" s="201">
        <f ca="1">PNL!$L55</f>
        <v>-4.1897597396013939</v>
      </c>
      <c r="L55" s="201">
        <f ca="1">PNL!$L55</f>
        <v>-4.1897597396013939</v>
      </c>
      <c r="M55" s="201">
        <f ca="1">PNL!$L55</f>
        <v>-4.1897597396013939</v>
      </c>
      <c r="N55" s="201">
        <f ca="1">PNL!$L55</f>
        <v>-4.1897597396013939</v>
      </c>
      <c r="O55" s="201">
        <f ca="1">PNL!$L55</f>
        <v>-4.1897597396013939</v>
      </c>
      <c r="S55" s="201">
        <f ca="1">PNL!$L55</f>
        <v>-4.1897597396013939</v>
      </c>
      <c r="T55" s="201">
        <f ca="1">PNL!$L55</f>
        <v>-4.1897597396013939</v>
      </c>
      <c r="U55" s="201">
        <f ca="1">PNL!$L55</f>
        <v>-4.1897597396013939</v>
      </c>
      <c r="V55" s="201">
        <f ca="1">PNL!$L55</f>
        <v>-4.1897597396013939</v>
      </c>
      <c r="W55" s="201">
        <f ca="1">PNL!$L55</f>
        <v>-4.1897597396013939</v>
      </c>
      <c r="X55" s="201">
        <f ca="1">PNL!$L55</f>
        <v>-4.1897597396013939</v>
      </c>
      <c r="Y55" s="201">
        <f ca="1">PNL!$L55</f>
        <v>-4.1897597396013939</v>
      </c>
      <c r="Z55" s="201">
        <f ca="1">PNL!$L55</f>
        <v>-4.1897597396013939</v>
      </c>
      <c r="AA55" s="201">
        <f ca="1">PNL!$L55</f>
        <v>-4.1897597396013939</v>
      </c>
      <c r="AB55" s="201">
        <f ca="1">PNL!$L55</f>
        <v>-4.1897597396013939</v>
      </c>
      <c r="AC55" s="201">
        <f ca="1">PNL!$L55</f>
        <v>-4.1897597396013939</v>
      </c>
    </row>
    <row r="56" spans="1:29" x14ac:dyDescent="0.25">
      <c r="A56" s="197">
        <f ca="1">Inputs!C56</f>
        <v>38777</v>
      </c>
      <c r="B56" s="198">
        <f ca="1">Inputs!E56</f>
        <v>3.8865000000000003</v>
      </c>
      <c r="C56" s="199">
        <f ca="1">Position!L56</f>
        <v>0.49678693903150439</v>
      </c>
      <c r="D56" s="200">
        <f ca="1">Position!N56</f>
        <v>-5.7448562153124696</v>
      </c>
      <c r="E56" s="201">
        <f ca="1">PNL!$L56</f>
        <v>-4.7599593102014008</v>
      </c>
      <c r="F56" s="201">
        <f ca="1">PNL!$L56</f>
        <v>-4.7599593102014008</v>
      </c>
      <c r="G56" s="201">
        <f ca="1">PNL!$L56</f>
        <v>-4.7599593102014008</v>
      </c>
      <c r="H56" s="201">
        <f ca="1">PNL!$L56</f>
        <v>-4.7599593102014008</v>
      </c>
      <c r="I56" s="201">
        <f ca="1">PNL!$L56</f>
        <v>-4.7599593102014008</v>
      </c>
      <c r="J56" s="201">
        <f ca="1">PNL!$L56</f>
        <v>-4.7599593102014008</v>
      </c>
      <c r="K56" s="201">
        <f ca="1">PNL!$L56</f>
        <v>-4.7599593102014008</v>
      </c>
      <c r="L56" s="201">
        <f ca="1">PNL!$L56</f>
        <v>-4.7599593102014008</v>
      </c>
      <c r="M56" s="201">
        <f ca="1">PNL!$L56</f>
        <v>-4.7599593102014008</v>
      </c>
      <c r="N56" s="201">
        <f ca="1">PNL!$L56</f>
        <v>-4.7599593102014008</v>
      </c>
      <c r="O56" s="201">
        <f ca="1">PNL!$L56</f>
        <v>-4.7599593102014008</v>
      </c>
      <c r="S56" s="201">
        <f ca="1">PNL!$L56</f>
        <v>-4.7599593102014008</v>
      </c>
      <c r="T56" s="201">
        <f ca="1">PNL!$L56</f>
        <v>-4.7599593102014008</v>
      </c>
      <c r="U56" s="201">
        <f ca="1">PNL!$L56</f>
        <v>-4.7599593102014008</v>
      </c>
      <c r="V56" s="201">
        <f ca="1">PNL!$L56</f>
        <v>-4.7599593102014008</v>
      </c>
      <c r="W56" s="201">
        <f ca="1">PNL!$L56</f>
        <v>-4.7599593102014008</v>
      </c>
      <c r="X56" s="201">
        <f ca="1">PNL!$L56</f>
        <v>-4.7599593102014008</v>
      </c>
      <c r="Y56" s="201">
        <f ca="1">PNL!$L56</f>
        <v>-4.7599593102014008</v>
      </c>
      <c r="Z56" s="201">
        <f ca="1">PNL!$L56</f>
        <v>-4.7599593102014008</v>
      </c>
      <c r="AA56" s="201">
        <f ca="1">PNL!$L56</f>
        <v>-4.7599593102014008</v>
      </c>
      <c r="AB56" s="201">
        <f ca="1">PNL!$L56</f>
        <v>-4.7599593102014008</v>
      </c>
      <c r="AC56" s="201">
        <f ca="1">PNL!$L56</f>
        <v>-4.7599593102014008</v>
      </c>
    </row>
    <row r="57" spans="1:29" x14ac:dyDescent="0.25">
      <c r="A57" s="197">
        <f ca="1">Inputs!C57</f>
        <v>38808</v>
      </c>
      <c r="B57" s="198">
        <f ca="1">Inputs!E57</f>
        <v>3.7365000000000004</v>
      </c>
      <c r="C57" s="199">
        <f ca="1">Position!L57</f>
        <v>0.49535048202236948</v>
      </c>
      <c r="D57" s="200">
        <f ca="1">Position!N57</f>
        <v>-5.5191649289165507</v>
      </c>
      <c r="E57" s="201">
        <f ca="1">PNL!$L57</f>
        <v>-4.5331961617013974</v>
      </c>
      <c r="F57" s="201">
        <f ca="1">PNL!$L57</f>
        <v>-4.5331961617013974</v>
      </c>
      <c r="G57" s="201">
        <f ca="1">PNL!$L57</f>
        <v>-4.5331961617013974</v>
      </c>
      <c r="H57" s="201">
        <f ca="1">PNL!$L57</f>
        <v>-4.5331961617013974</v>
      </c>
      <c r="I57" s="201">
        <f ca="1">PNL!$L57</f>
        <v>-4.5331961617013974</v>
      </c>
      <c r="J57" s="201">
        <f ca="1">PNL!$L57</f>
        <v>-4.5331961617013974</v>
      </c>
      <c r="K57" s="201">
        <f ca="1">PNL!$L57</f>
        <v>-4.5331961617013974</v>
      </c>
      <c r="L57" s="201">
        <f ca="1">PNL!$L57</f>
        <v>-4.5331961617013974</v>
      </c>
      <c r="M57" s="201">
        <f ca="1">PNL!$L57</f>
        <v>-4.5331961617013974</v>
      </c>
      <c r="N57" s="201">
        <f ca="1">PNL!$L57</f>
        <v>-4.5331961617013974</v>
      </c>
      <c r="O57" s="201">
        <f ca="1">PNL!$L57</f>
        <v>-4.5331961617013974</v>
      </c>
      <c r="S57" s="201">
        <f ca="1">PNL!$L57</f>
        <v>-4.5331961617013974</v>
      </c>
      <c r="T57" s="201">
        <f ca="1">PNL!$L57</f>
        <v>-4.5331961617013974</v>
      </c>
      <c r="U57" s="201">
        <f ca="1">PNL!$L57</f>
        <v>-4.5331961617013974</v>
      </c>
      <c r="V57" s="201">
        <f ca="1">PNL!$L57</f>
        <v>-4.5331961617013974</v>
      </c>
      <c r="W57" s="201">
        <f ca="1">PNL!$L57</f>
        <v>-4.5331961617013974</v>
      </c>
      <c r="X57" s="201">
        <f ca="1">PNL!$L57</f>
        <v>-4.5331961617013974</v>
      </c>
      <c r="Y57" s="201">
        <f ca="1">PNL!$L57</f>
        <v>-4.5331961617013974</v>
      </c>
      <c r="Z57" s="201">
        <f ca="1">PNL!$L57</f>
        <v>-4.5331961617013974</v>
      </c>
      <c r="AA57" s="201">
        <f ca="1">PNL!$L57</f>
        <v>-4.5331961617013974</v>
      </c>
      <c r="AB57" s="201">
        <f ca="1">PNL!$L57</f>
        <v>-4.5331961617013974</v>
      </c>
      <c r="AC57" s="201">
        <f ca="1">PNL!$L57</f>
        <v>-4.5331961617013974</v>
      </c>
    </row>
    <row r="58" spans="1:29" x14ac:dyDescent="0.25">
      <c r="A58" s="197">
        <f ca="1">Inputs!C58</f>
        <v>38838</v>
      </c>
      <c r="B58" s="198">
        <f ca="1">Inputs!E58</f>
        <v>3.7405000000000004</v>
      </c>
      <c r="C58" s="199">
        <f ca="1">Position!L58</f>
        <v>0.4953723997936354</v>
      </c>
      <c r="D58" s="200">
        <f ca="1">Position!N58</f>
        <v>-5.6746803396940644</v>
      </c>
      <c r="E58" s="201">
        <f ca="1">PNL!$L58</f>
        <v>-4.701592251401399</v>
      </c>
      <c r="F58" s="201">
        <f ca="1">PNL!$L58</f>
        <v>-4.701592251401399</v>
      </c>
      <c r="G58" s="201">
        <f ca="1">PNL!$L58</f>
        <v>-4.701592251401399</v>
      </c>
      <c r="H58" s="201">
        <f ca="1">PNL!$L58</f>
        <v>-4.701592251401399</v>
      </c>
      <c r="I58" s="201">
        <f ca="1">PNL!$L58</f>
        <v>-4.701592251401399</v>
      </c>
      <c r="J58" s="201">
        <f ca="1">PNL!$L58</f>
        <v>-4.701592251401399</v>
      </c>
      <c r="K58" s="201">
        <f ca="1">PNL!$L58</f>
        <v>-4.701592251401399</v>
      </c>
      <c r="L58" s="201">
        <f ca="1">PNL!$L58</f>
        <v>-4.701592251401399</v>
      </c>
      <c r="M58" s="201">
        <f ca="1">PNL!$L58</f>
        <v>-4.701592251401399</v>
      </c>
      <c r="N58" s="201">
        <f ca="1">PNL!$L58</f>
        <v>-4.701592251401399</v>
      </c>
      <c r="O58" s="201">
        <f ca="1">PNL!$L58</f>
        <v>-4.701592251401399</v>
      </c>
      <c r="S58" s="201">
        <f ca="1">PNL!$L58</f>
        <v>-4.701592251401399</v>
      </c>
      <c r="T58" s="201">
        <f ca="1">PNL!$L58</f>
        <v>-4.701592251401399</v>
      </c>
      <c r="U58" s="201">
        <f ca="1">PNL!$L58</f>
        <v>-4.701592251401399</v>
      </c>
      <c r="V58" s="201">
        <f ca="1">PNL!$L58</f>
        <v>-4.701592251401399</v>
      </c>
      <c r="W58" s="201">
        <f ca="1">PNL!$L58</f>
        <v>-4.701592251401399</v>
      </c>
      <c r="X58" s="201">
        <f ca="1">PNL!$L58</f>
        <v>-4.701592251401399</v>
      </c>
      <c r="Y58" s="201">
        <f ca="1">PNL!$L58</f>
        <v>-4.701592251401399</v>
      </c>
      <c r="Z58" s="201">
        <f ca="1">PNL!$L58</f>
        <v>-4.701592251401399</v>
      </c>
      <c r="AA58" s="201">
        <f ca="1">PNL!$L58</f>
        <v>-4.701592251401399</v>
      </c>
      <c r="AB58" s="201">
        <f ca="1">PNL!$L58</f>
        <v>-4.701592251401399</v>
      </c>
      <c r="AC58" s="201">
        <f ca="1">PNL!$L58</f>
        <v>-4.701592251401399</v>
      </c>
    </row>
    <row r="59" spans="1:29" x14ac:dyDescent="0.25">
      <c r="A59" s="197">
        <f ca="1">Inputs!C59</f>
        <v>38869</v>
      </c>
      <c r="B59" s="198">
        <f ca="1">Inputs!E59</f>
        <v>3.7805</v>
      </c>
      <c r="C59" s="199">
        <f ca="1">Position!L59</f>
        <v>0.49293446923587908</v>
      </c>
      <c r="D59" s="200">
        <f ca="1">Position!N59</f>
        <v>-5.4402716791560675</v>
      </c>
      <c r="E59" s="201">
        <f ca="1">PNL!$L59</f>
        <v>-4.4765501189013337</v>
      </c>
      <c r="F59" s="201">
        <f ca="1">PNL!$L59</f>
        <v>-4.4765501189013337</v>
      </c>
      <c r="G59" s="201">
        <f ca="1">PNL!$L59</f>
        <v>-4.4765501189013337</v>
      </c>
      <c r="H59" s="201">
        <f ca="1">PNL!$L59</f>
        <v>-4.4765501189013337</v>
      </c>
      <c r="I59" s="201">
        <f ca="1">PNL!$L59</f>
        <v>-4.4765501189013337</v>
      </c>
      <c r="J59" s="201">
        <f ca="1">PNL!$L59</f>
        <v>-4.4765501189013337</v>
      </c>
      <c r="K59" s="201">
        <f ca="1">PNL!$L59</f>
        <v>-4.4765501189013337</v>
      </c>
      <c r="L59" s="201">
        <f ca="1">PNL!$L59</f>
        <v>-4.4765501189013337</v>
      </c>
      <c r="M59" s="201">
        <f ca="1">PNL!$L59</f>
        <v>-4.4765501189013337</v>
      </c>
      <c r="N59" s="201">
        <f ca="1">PNL!$L59</f>
        <v>-4.4765501189013337</v>
      </c>
      <c r="O59" s="201">
        <f ca="1">PNL!$L59</f>
        <v>-4.4765501189013337</v>
      </c>
      <c r="S59" s="201">
        <f ca="1">PNL!$L59</f>
        <v>-4.4765501189013337</v>
      </c>
      <c r="T59" s="201">
        <f ca="1">PNL!$L59</f>
        <v>-4.4765501189013337</v>
      </c>
      <c r="U59" s="201">
        <f ca="1">PNL!$L59</f>
        <v>-4.4765501189013337</v>
      </c>
      <c r="V59" s="201">
        <f ca="1">PNL!$L59</f>
        <v>-4.4765501189013337</v>
      </c>
      <c r="W59" s="201">
        <f ca="1">PNL!$L59</f>
        <v>-4.4765501189013337</v>
      </c>
      <c r="X59" s="201">
        <f ca="1">PNL!$L59</f>
        <v>-4.4765501189013337</v>
      </c>
      <c r="Y59" s="201">
        <f ca="1">PNL!$L59</f>
        <v>-4.4765501189013337</v>
      </c>
      <c r="Z59" s="201">
        <f ca="1">PNL!$L59</f>
        <v>-4.4765501189013337</v>
      </c>
      <c r="AA59" s="201">
        <f ca="1">PNL!$L59</f>
        <v>-4.4765501189013337</v>
      </c>
      <c r="AB59" s="201">
        <f ca="1">PNL!$L59</f>
        <v>-4.4765501189013337</v>
      </c>
      <c r="AC59" s="201">
        <f ca="1">PNL!$L59</f>
        <v>-4.4765501189013337</v>
      </c>
    </row>
    <row r="60" spans="1:29" x14ac:dyDescent="0.25">
      <c r="A60" s="197">
        <f ca="1">Inputs!C60</f>
        <v>38899</v>
      </c>
      <c r="B60" s="198">
        <f ca="1">Inputs!E60</f>
        <v>3.8255000000000003</v>
      </c>
      <c r="C60" s="199">
        <f ca="1">Position!L60</f>
        <v>0.49293446923587908</v>
      </c>
      <c r="D60" s="200">
        <f ca="1">Position!N60</f>
        <v>-5.5929024688416131</v>
      </c>
      <c r="E60" s="201">
        <f ca="1">PNL!$L60</f>
        <v>-4.6429012885013989</v>
      </c>
      <c r="F60" s="201">
        <f ca="1">PNL!$L60</f>
        <v>-4.6429012885013989</v>
      </c>
      <c r="G60" s="201">
        <f ca="1">PNL!$L60</f>
        <v>-4.6429012885013989</v>
      </c>
      <c r="H60" s="201">
        <f ca="1">PNL!$L60</f>
        <v>-4.6429012885013989</v>
      </c>
      <c r="I60" s="201">
        <f ca="1">PNL!$L60</f>
        <v>-4.6429012885013989</v>
      </c>
      <c r="J60" s="201">
        <f ca="1">PNL!$L60</f>
        <v>-4.6429012885013989</v>
      </c>
      <c r="K60" s="201">
        <f ca="1">PNL!$L60</f>
        <v>-4.6429012885013989</v>
      </c>
      <c r="L60" s="201">
        <f ca="1">PNL!$L60</f>
        <v>-4.6429012885013989</v>
      </c>
      <c r="M60" s="201">
        <f ca="1">PNL!$L60</f>
        <v>-4.6429012885013989</v>
      </c>
      <c r="N60" s="201">
        <f ca="1">PNL!$L60</f>
        <v>-4.6429012885013989</v>
      </c>
      <c r="O60" s="201">
        <f ca="1">PNL!$L60</f>
        <v>-4.6429012885013989</v>
      </c>
      <c r="S60" s="201">
        <f ca="1">PNL!$L60</f>
        <v>-4.6429012885013989</v>
      </c>
      <c r="T60" s="201">
        <f ca="1">PNL!$L60</f>
        <v>-4.6429012885013989</v>
      </c>
      <c r="U60" s="201">
        <f ca="1">PNL!$L60</f>
        <v>-4.6429012885013989</v>
      </c>
      <c r="V60" s="201">
        <f ca="1">PNL!$L60</f>
        <v>-4.6429012885013989</v>
      </c>
      <c r="W60" s="201">
        <f ca="1">PNL!$L60</f>
        <v>-4.6429012885013989</v>
      </c>
      <c r="X60" s="201">
        <f ca="1">PNL!$L60</f>
        <v>-4.6429012885013989</v>
      </c>
      <c r="Y60" s="201">
        <f ca="1">PNL!$L60</f>
        <v>-4.6429012885013989</v>
      </c>
      <c r="Z60" s="201">
        <f ca="1">PNL!$L60</f>
        <v>-4.6429012885013989</v>
      </c>
      <c r="AA60" s="201">
        <f ca="1">PNL!$L60</f>
        <v>-4.6429012885013989</v>
      </c>
      <c r="AB60" s="201">
        <f ca="1">PNL!$L60</f>
        <v>-4.6429012885013989</v>
      </c>
      <c r="AC60" s="201">
        <f ca="1">PNL!$L60</f>
        <v>-4.6429012885013989</v>
      </c>
    </row>
    <row r="61" spans="1:29" x14ac:dyDescent="0.25">
      <c r="A61" s="197">
        <f ca="1">Inputs!C61</f>
        <v>38930</v>
      </c>
      <c r="B61" s="198">
        <f ca="1">Inputs!E61</f>
        <v>3.8645000000000005</v>
      </c>
      <c r="C61" s="199">
        <f ca="1">Position!L61</f>
        <v>0.49171550395700125</v>
      </c>
      <c r="D61" s="200">
        <f ca="1">Position!N61</f>
        <v>-5.5516653801556854</v>
      </c>
      <c r="E61" s="201">
        <f ca="1">PNL!$L61</f>
        <v>-4.6129571722013987</v>
      </c>
      <c r="F61" s="201">
        <f ca="1">PNL!$L61</f>
        <v>-4.6129571722013987</v>
      </c>
      <c r="G61" s="201">
        <f ca="1">PNL!$L61</f>
        <v>-4.6129571722013987</v>
      </c>
      <c r="H61" s="201">
        <f ca="1">PNL!$L61</f>
        <v>-4.6129571722013987</v>
      </c>
      <c r="I61" s="201">
        <f ca="1">PNL!$L61</f>
        <v>-4.6129571722013987</v>
      </c>
      <c r="J61" s="201">
        <f ca="1">PNL!$L61</f>
        <v>-4.6129571722013987</v>
      </c>
      <c r="K61" s="201">
        <f ca="1">PNL!$L61</f>
        <v>-4.6129571722013987</v>
      </c>
      <c r="L61" s="201">
        <f ca="1">PNL!$L61</f>
        <v>-4.6129571722013987</v>
      </c>
      <c r="M61" s="201">
        <f ca="1">PNL!$L61</f>
        <v>-4.6129571722013987</v>
      </c>
      <c r="N61" s="201">
        <f ca="1">PNL!$L61</f>
        <v>-4.6129571722013987</v>
      </c>
      <c r="O61" s="201">
        <f ca="1">PNL!$L61</f>
        <v>-4.6129571722013987</v>
      </c>
      <c r="S61" s="201">
        <f ca="1">PNL!$L61</f>
        <v>-4.6129571722013987</v>
      </c>
      <c r="T61" s="201">
        <f ca="1">PNL!$L61</f>
        <v>-4.6129571722013987</v>
      </c>
      <c r="U61" s="201">
        <f ca="1">PNL!$L61</f>
        <v>-4.6129571722013987</v>
      </c>
      <c r="V61" s="201">
        <f ca="1">PNL!$L61</f>
        <v>-4.6129571722013987</v>
      </c>
      <c r="W61" s="201">
        <f ca="1">PNL!$L61</f>
        <v>-4.6129571722013987</v>
      </c>
      <c r="X61" s="201">
        <f ca="1">PNL!$L61</f>
        <v>-4.6129571722013987</v>
      </c>
      <c r="Y61" s="201">
        <f ca="1">PNL!$L61</f>
        <v>-4.6129571722013987</v>
      </c>
      <c r="Z61" s="201">
        <f ca="1">PNL!$L61</f>
        <v>-4.6129571722013987</v>
      </c>
      <c r="AA61" s="201">
        <f ca="1">PNL!$L61</f>
        <v>-4.6129571722013987</v>
      </c>
      <c r="AB61" s="201">
        <f ca="1">PNL!$L61</f>
        <v>-4.6129571722013987</v>
      </c>
      <c r="AC61" s="201">
        <f ca="1">PNL!$L61</f>
        <v>-4.6129571722013987</v>
      </c>
    </row>
    <row r="62" spans="1:29" x14ac:dyDescent="0.25">
      <c r="A62" s="197">
        <f ca="1">Inputs!C62</f>
        <v>38961</v>
      </c>
      <c r="B62" s="198">
        <f ca="1">Inputs!E62</f>
        <v>3.8535000000000004</v>
      </c>
      <c r="C62" s="199">
        <f ca="1">Position!L62</f>
        <v>0.48957009134652596</v>
      </c>
      <c r="D62" s="200">
        <f ca="1">Position!N62</f>
        <v>-5.3247713040160765</v>
      </c>
      <c r="E62" s="201">
        <f ca="1">PNL!$L62</f>
        <v>-4.3905492528013976</v>
      </c>
      <c r="F62" s="201">
        <f ca="1">PNL!$L62</f>
        <v>-4.3905492528013976</v>
      </c>
      <c r="G62" s="201">
        <f ca="1">PNL!$L62</f>
        <v>-4.3905492528013976</v>
      </c>
      <c r="H62" s="201">
        <f ca="1">PNL!$L62</f>
        <v>-4.3905492528013976</v>
      </c>
      <c r="I62" s="201">
        <f ca="1">PNL!$L62</f>
        <v>-4.3905492528013976</v>
      </c>
      <c r="J62" s="201">
        <f ca="1">PNL!$L62</f>
        <v>-4.3905492528013976</v>
      </c>
      <c r="K62" s="201">
        <f ca="1">PNL!$L62</f>
        <v>-4.3905492528013976</v>
      </c>
      <c r="L62" s="201">
        <f ca="1">PNL!$L62</f>
        <v>-4.3905492528013976</v>
      </c>
      <c r="M62" s="201">
        <f ca="1">PNL!$L62</f>
        <v>-4.3905492528013976</v>
      </c>
      <c r="N62" s="201">
        <f ca="1">PNL!$L62</f>
        <v>-4.3905492528013976</v>
      </c>
      <c r="O62" s="201">
        <f ca="1">PNL!$L62</f>
        <v>-4.3905492528013976</v>
      </c>
      <c r="S62" s="201">
        <f ca="1">PNL!$L62</f>
        <v>-4.3905492528013976</v>
      </c>
      <c r="T62" s="201">
        <f ca="1">PNL!$L62</f>
        <v>-4.3905492528013976</v>
      </c>
      <c r="U62" s="201">
        <f ca="1">PNL!$L62</f>
        <v>-4.3905492528013976</v>
      </c>
      <c r="V62" s="201">
        <f ca="1">PNL!$L62</f>
        <v>-4.3905492528013976</v>
      </c>
      <c r="W62" s="201">
        <f ca="1">PNL!$L62</f>
        <v>-4.3905492528013976</v>
      </c>
      <c r="X62" s="201">
        <f ca="1">PNL!$L62</f>
        <v>-4.3905492528013976</v>
      </c>
      <c r="Y62" s="201">
        <f ca="1">PNL!$L62</f>
        <v>-4.3905492528013976</v>
      </c>
      <c r="Z62" s="201">
        <f ca="1">PNL!$L62</f>
        <v>-4.3905492528013976</v>
      </c>
      <c r="AA62" s="201">
        <f ca="1">PNL!$L62</f>
        <v>-4.3905492528013976</v>
      </c>
      <c r="AB62" s="201">
        <f ca="1">PNL!$L62</f>
        <v>-4.3905492528013976</v>
      </c>
      <c r="AC62" s="201">
        <f ca="1">PNL!$L62</f>
        <v>-4.3905492528013976</v>
      </c>
    </row>
    <row r="63" spans="1:29" x14ac:dyDescent="0.25">
      <c r="A63" s="197">
        <f ca="1">Inputs!C63</f>
        <v>38991</v>
      </c>
      <c r="B63" s="198">
        <f ca="1">Inputs!E63</f>
        <v>3.8685000000000005</v>
      </c>
      <c r="C63" s="199">
        <f ca="1">Position!L63</f>
        <v>0.47718233562514484</v>
      </c>
      <c r="D63" s="200">
        <f ca="1">Position!N63</f>
        <v>-5.3350509341598977</v>
      </c>
      <c r="E63" s="201">
        <f ca="1">PNL!$L63</f>
        <v>-4.5538163860013983</v>
      </c>
      <c r="F63" s="201">
        <f ca="1">PNL!$L63</f>
        <v>-4.5538163860013983</v>
      </c>
      <c r="G63" s="201">
        <f ca="1">PNL!$L63</f>
        <v>-4.5538163860013983</v>
      </c>
      <c r="H63" s="201">
        <f ca="1">PNL!$L63</f>
        <v>-4.5538163860013983</v>
      </c>
      <c r="I63" s="201">
        <f ca="1">PNL!$L63</f>
        <v>-4.5538163860013983</v>
      </c>
      <c r="J63" s="201">
        <f ca="1">PNL!$L63</f>
        <v>-4.5538163860013983</v>
      </c>
      <c r="K63" s="201">
        <f ca="1">PNL!$L63</f>
        <v>-4.5538163860013983</v>
      </c>
      <c r="L63" s="201">
        <f ca="1">PNL!$L63</f>
        <v>-4.5538163860013983</v>
      </c>
      <c r="M63" s="201">
        <f ca="1">PNL!$L63</f>
        <v>-4.5538163860013983</v>
      </c>
      <c r="N63" s="201">
        <f ca="1">PNL!$L63</f>
        <v>-4.5538163860013983</v>
      </c>
      <c r="O63" s="201">
        <f ca="1">PNL!$L63</f>
        <v>-4.5538163860013983</v>
      </c>
      <c r="S63" s="201">
        <f ca="1">PNL!$L63</f>
        <v>-4.5538163860013983</v>
      </c>
      <c r="T63" s="201">
        <f ca="1">PNL!$L63</f>
        <v>-4.5538163860013983</v>
      </c>
      <c r="U63" s="201">
        <f ca="1">PNL!$L63</f>
        <v>-4.5538163860013983</v>
      </c>
      <c r="V63" s="201">
        <f ca="1">PNL!$L63</f>
        <v>-4.5538163860013983</v>
      </c>
      <c r="W63" s="201">
        <f ca="1">PNL!$L63</f>
        <v>-4.5538163860013983</v>
      </c>
      <c r="X63" s="201">
        <f ca="1">PNL!$L63</f>
        <v>-4.5538163860013983</v>
      </c>
      <c r="Y63" s="201">
        <f ca="1">PNL!$L63</f>
        <v>-4.5538163860013983</v>
      </c>
      <c r="Z63" s="201">
        <f ca="1">PNL!$L63</f>
        <v>-4.5538163860013983</v>
      </c>
      <c r="AA63" s="201">
        <f ca="1">PNL!$L63</f>
        <v>-4.5538163860013983</v>
      </c>
      <c r="AB63" s="201">
        <f ca="1">PNL!$L63</f>
        <v>-4.5538163860013983</v>
      </c>
      <c r="AC63" s="201">
        <f ca="1">PNL!$L63</f>
        <v>-4.5538163860013983</v>
      </c>
    </row>
    <row r="64" spans="1:29" x14ac:dyDescent="0.25">
      <c r="A64" s="197">
        <f ca="1">Inputs!C64</f>
        <v>39022</v>
      </c>
      <c r="B64" s="198">
        <f ca="1">Inputs!E64</f>
        <v>4.0255000000000001</v>
      </c>
      <c r="C64" s="199">
        <f ca="1">Position!L64</f>
        <v>0.46179100224910025</v>
      </c>
      <c r="D64" s="200">
        <f ca="1">Position!N64</f>
        <v>-4.9733217552971327</v>
      </c>
      <c r="E64" s="201">
        <f ca="1">PNL!$L64</f>
        <v>-4.3331796256013346</v>
      </c>
      <c r="F64" s="201">
        <f ca="1">PNL!$L64</f>
        <v>-4.3331796256013346</v>
      </c>
      <c r="G64" s="201">
        <f ca="1">PNL!$L64</f>
        <v>-4.3331796256013346</v>
      </c>
      <c r="H64" s="201">
        <f ca="1">PNL!$L64</f>
        <v>-4.3331796256013346</v>
      </c>
      <c r="I64" s="201">
        <f ca="1">PNL!$L64</f>
        <v>-4.3331796256013346</v>
      </c>
      <c r="J64" s="201">
        <f ca="1">PNL!$L64</f>
        <v>-4.3331796256013346</v>
      </c>
      <c r="K64" s="201">
        <f ca="1">PNL!$L64</f>
        <v>-4.3331796256013346</v>
      </c>
      <c r="L64" s="201">
        <f ca="1">PNL!$L64</f>
        <v>-4.3331796256013346</v>
      </c>
      <c r="M64" s="201">
        <f ca="1">PNL!$L64</f>
        <v>-4.3331796256013346</v>
      </c>
      <c r="N64" s="201">
        <f ca="1">PNL!$L64</f>
        <v>-4.3331796256013346</v>
      </c>
      <c r="O64" s="201">
        <f ca="1">PNL!$L64</f>
        <v>-4.3331796256013346</v>
      </c>
      <c r="S64" s="201">
        <f ca="1">PNL!$L64</f>
        <v>-4.3331796256013346</v>
      </c>
      <c r="T64" s="201">
        <f ca="1">PNL!$L64</f>
        <v>-4.3331796256013346</v>
      </c>
      <c r="U64" s="201">
        <f ca="1">PNL!$L64</f>
        <v>-4.3331796256013346</v>
      </c>
      <c r="V64" s="201">
        <f ca="1">PNL!$L64</f>
        <v>-4.3331796256013346</v>
      </c>
      <c r="W64" s="201">
        <f ca="1">PNL!$L64</f>
        <v>-4.3331796256013346</v>
      </c>
      <c r="X64" s="201">
        <f ca="1">PNL!$L64</f>
        <v>-4.3331796256013346</v>
      </c>
      <c r="Y64" s="201">
        <f ca="1">PNL!$L64</f>
        <v>-4.3331796256013346</v>
      </c>
      <c r="Z64" s="201">
        <f ca="1">PNL!$L64</f>
        <v>-4.3331796256013346</v>
      </c>
      <c r="AA64" s="201">
        <f ca="1">PNL!$L64</f>
        <v>-4.3331796256013346</v>
      </c>
      <c r="AB64" s="201">
        <f ca="1">PNL!$L64</f>
        <v>-4.3331796256013346</v>
      </c>
      <c r="AC64" s="201">
        <f ca="1">PNL!$L64</f>
        <v>-4.3331796256013346</v>
      </c>
    </row>
    <row r="65" spans="1:29" x14ac:dyDescent="0.25">
      <c r="A65" s="197">
        <f ca="1">Inputs!C65</f>
        <v>39052</v>
      </c>
      <c r="B65" s="198">
        <f ca="1">Inputs!E65</f>
        <v>4.1855000000000011</v>
      </c>
      <c r="C65" s="199">
        <f ca="1">Position!L65</f>
        <v>0.49908661903204427</v>
      </c>
      <c r="D65" s="200">
        <f ca="1">Position!N65</f>
        <v>-5.525291541062237</v>
      </c>
      <c r="E65" s="201">
        <f ca="1">PNL!$L65</f>
        <v>-4.4949814516015261</v>
      </c>
      <c r="F65" s="201">
        <f ca="1">PNL!$L65</f>
        <v>-4.4949814516015261</v>
      </c>
      <c r="G65" s="201">
        <f ca="1">PNL!$L65</f>
        <v>-4.4949814516015261</v>
      </c>
      <c r="H65" s="201">
        <f ca="1">PNL!$L65</f>
        <v>-4.4949814516015261</v>
      </c>
      <c r="I65" s="201">
        <f ca="1">PNL!$L65</f>
        <v>-4.4949814516015261</v>
      </c>
      <c r="J65" s="201">
        <f ca="1">PNL!$L65</f>
        <v>-4.4949814516015261</v>
      </c>
      <c r="K65" s="201">
        <f ca="1">PNL!$L65</f>
        <v>-4.4949814516015261</v>
      </c>
      <c r="L65" s="201">
        <f ca="1">PNL!$L65</f>
        <v>-4.4949814516015261</v>
      </c>
      <c r="M65" s="201">
        <f ca="1">PNL!$L65</f>
        <v>-4.4949814516015261</v>
      </c>
      <c r="N65" s="201">
        <f ca="1">PNL!$L65</f>
        <v>-4.4949814516015261</v>
      </c>
      <c r="O65" s="201">
        <f ca="1">PNL!$L65</f>
        <v>-4.4949814516015261</v>
      </c>
      <c r="S65" s="201">
        <f ca="1">PNL!$L65</f>
        <v>-4.4949814516015261</v>
      </c>
      <c r="T65" s="201">
        <f ca="1">PNL!$L65</f>
        <v>-4.4949814516015261</v>
      </c>
      <c r="U65" s="201">
        <f ca="1">PNL!$L65</f>
        <v>-4.4949814516015261</v>
      </c>
      <c r="V65" s="201">
        <f ca="1">PNL!$L65</f>
        <v>-4.4949814516015261</v>
      </c>
      <c r="W65" s="201">
        <f ca="1">PNL!$L65</f>
        <v>-4.4949814516015261</v>
      </c>
      <c r="X65" s="201">
        <f ca="1">PNL!$L65</f>
        <v>-4.4949814516015261</v>
      </c>
      <c r="Y65" s="201">
        <f ca="1">PNL!$L65</f>
        <v>-4.4949814516015261</v>
      </c>
      <c r="Z65" s="201">
        <f ca="1">PNL!$L65</f>
        <v>-4.4949814516015261</v>
      </c>
      <c r="AA65" s="201">
        <f ca="1">PNL!$L65</f>
        <v>-4.4949814516015261</v>
      </c>
      <c r="AB65" s="201">
        <f ca="1">PNL!$L65</f>
        <v>-4.4949814516015261</v>
      </c>
      <c r="AC65" s="201">
        <f ca="1">PNL!$L65</f>
        <v>-4.4949814516015261</v>
      </c>
    </row>
    <row r="66" spans="1:29" x14ac:dyDescent="0.25">
      <c r="A66" s="197">
        <f ca="1">Inputs!C66</f>
        <v>39083</v>
      </c>
      <c r="B66" s="198">
        <f ca="1">Inputs!E66</f>
        <v>4.2054999999999998</v>
      </c>
      <c r="C66" s="199">
        <f ca="1">Position!L66</f>
        <v>0.49416355040918697</v>
      </c>
      <c r="D66" s="200">
        <f ca="1">Position!N66</f>
        <v>0.55570847249141242</v>
      </c>
      <c r="E66" s="201">
        <f ca="1">PNL!$L66</f>
        <v>0.51189440369866623</v>
      </c>
      <c r="F66" s="201">
        <f ca="1">PNL!$L66</f>
        <v>0.51189440369866623</v>
      </c>
      <c r="G66" s="201">
        <f ca="1">PNL!$L66</f>
        <v>0.51189440369866623</v>
      </c>
      <c r="H66" s="201">
        <f ca="1">PNL!$L66</f>
        <v>0.51189440369866623</v>
      </c>
      <c r="I66" s="201">
        <f ca="1">PNL!$L66</f>
        <v>0.51189440369866623</v>
      </c>
      <c r="J66" s="201">
        <f ca="1">PNL!$L66</f>
        <v>0.51189440369866623</v>
      </c>
      <c r="K66" s="201">
        <f ca="1">PNL!$L66</f>
        <v>0.51189440369866623</v>
      </c>
      <c r="L66" s="201">
        <f ca="1">PNL!$L66</f>
        <v>0.51189440369866623</v>
      </c>
      <c r="M66" s="201">
        <f ca="1">PNL!$L66</f>
        <v>0.51189440369866623</v>
      </c>
      <c r="N66" s="201">
        <f ca="1">PNL!$L66</f>
        <v>0.51189440369866623</v>
      </c>
      <c r="O66" s="201">
        <f ca="1">PNL!$L66</f>
        <v>0.51189440369866623</v>
      </c>
      <c r="S66" s="201">
        <f ca="1">PNL!$L66</f>
        <v>0.51189440369866623</v>
      </c>
      <c r="T66" s="201">
        <f ca="1">PNL!$L66</f>
        <v>0.51189440369866623</v>
      </c>
      <c r="U66" s="201">
        <f ca="1">PNL!$L66</f>
        <v>0.51189440369866623</v>
      </c>
      <c r="V66" s="201">
        <f ca="1">PNL!$L66</f>
        <v>0.51189440369866623</v>
      </c>
      <c r="W66" s="201">
        <f ca="1">PNL!$L66</f>
        <v>0.51189440369866623</v>
      </c>
      <c r="X66" s="201">
        <f ca="1">PNL!$L66</f>
        <v>0.51189440369866623</v>
      </c>
      <c r="Y66" s="201">
        <f ca="1">PNL!$L66</f>
        <v>0.51189440369866623</v>
      </c>
      <c r="Z66" s="201">
        <f ca="1">PNL!$L66</f>
        <v>0.51189440369866623</v>
      </c>
      <c r="AA66" s="201">
        <f ca="1">PNL!$L66</f>
        <v>0.51189440369866623</v>
      </c>
      <c r="AB66" s="201">
        <f ca="1">PNL!$L66</f>
        <v>0.51189440369866623</v>
      </c>
      <c r="AC66" s="201">
        <f ca="1">PNL!$L66</f>
        <v>0.51189440369866623</v>
      </c>
    </row>
    <row r="67" spans="1:29" x14ac:dyDescent="0.25">
      <c r="A67" s="197">
        <f ca="1">Inputs!C67</f>
        <v>39114</v>
      </c>
      <c r="B67" s="198">
        <f ca="1">Inputs!E67</f>
        <v>4.1215000000000002</v>
      </c>
      <c r="C67" s="199">
        <f ca="1">Position!L67</f>
        <v>0.49154690571649107</v>
      </c>
      <c r="D67" s="200">
        <f ca="1">Position!N67</f>
        <v>0.49019029494450517</v>
      </c>
      <c r="E67" s="201">
        <f ca="1">PNL!$L67</f>
        <v>0.59985891559864846</v>
      </c>
      <c r="F67" s="201">
        <f ca="1">PNL!$L67</f>
        <v>0.59985891559864846</v>
      </c>
      <c r="G67" s="201">
        <f ca="1">PNL!$L67</f>
        <v>0.59985891559864846</v>
      </c>
      <c r="H67" s="201">
        <f ca="1">PNL!$L67</f>
        <v>0.59985891559864846</v>
      </c>
      <c r="I67" s="201">
        <f ca="1">PNL!$L67</f>
        <v>0.59985891559864846</v>
      </c>
      <c r="J67" s="201">
        <f ca="1">PNL!$L67</f>
        <v>0.59985891559864846</v>
      </c>
      <c r="K67" s="201">
        <f ca="1">PNL!$L67</f>
        <v>0.59985891559864846</v>
      </c>
      <c r="L67" s="201">
        <f ca="1">PNL!$L67</f>
        <v>0.59985891559864846</v>
      </c>
      <c r="M67" s="201">
        <f ca="1">PNL!$L67</f>
        <v>0.59985891559864846</v>
      </c>
      <c r="N67" s="201">
        <f ca="1">PNL!$L67</f>
        <v>0.59985891559864846</v>
      </c>
      <c r="O67" s="201">
        <f ca="1">PNL!$L67</f>
        <v>0.59985891559864846</v>
      </c>
      <c r="S67" s="201">
        <f ca="1">PNL!$L67</f>
        <v>0.59985891559864846</v>
      </c>
      <c r="T67" s="201">
        <f ca="1">PNL!$L67</f>
        <v>0.59985891559864846</v>
      </c>
      <c r="U67" s="201">
        <f ca="1">PNL!$L67</f>
        <v>0.59985891559864846</v>
      </c>
      <c r="V67" s="201">
        <f ca="1">PNL!$L67</f>
        <v>0.59985891559864846</v>
      </c>
      <c r="W67" s="201">
        <f ca="1">PNL!$L67</f>
        <v>0.59985891559864846</v>
      </c>
      <c r="X67" s="201">
        <f ca="1">PNL!$L67</f>
        <v>0.59985891559864846</v>
      </c>
      <c r="Y67" s="201">
        <f ca="1">PNL!$L67</f>
        <v>0.59985891559864846</v>
      </c>
      <c r="Z67" s="201">
        <f ca="1">PNL!$L67</f>
        <v>0.59985891559864846</v>
      </c>
      <c r="AA67" s="201">
        <f ca="1">PNL!$L67</f>
        <v>0.59985891559864846</v>
      </c>
      <c r="AB67" s="201">
        <f ca="1">PNL!$L67</f>
        <v>0.59985891559864846</v>
      </c>
      <c r="AC67" s="201">
        <f ca="1">PNL!$L67</f>
        <v>0.59985891559864846</v>
      </c>
    </row>
    <row r="68" spans="1:29" x14ac:dyDescent="0.25">
      <c r="A68" s="197">
        <f ca="1">Inputs!C68</f>
        <v>39142</v>
      </c>
      <c r="B68" s="198">
        <f ca="1">Inputs!E68</f>
        <v>3.9865000000000004</v>
      </c>
      <c r="C68" s="199">
        <f ca="1">Position!L68</f>
        <v>0.48893026102379644</v>
      </c>
      <c r="D68" s="200">
        <f ca="1">Position!N68</f>
        <v>0.54408463042794997</v>
      </c>
      <c r="E68" s="201">
        <f ca="1">PNL!$L68</f>
        <v>0.52000629059864756</v>
      </c>
      <c r="F68" s="201">
        <f ca="1">PNL!$L68</f>
        <v>0.52000629059864756</v>
      </c>
      <c r="G68" s="201">
        <f ca="1">PNL!$L68</f>
        <v>0.52000629059864756</v>
      </c>
      <c r="H68" s="201">
        <f ca="1">PNL!$L68</f>
        <v>0.52000629059864756</v>
      </c>
      <c r="I68" s="201">
        <f ca="1">PNL!$L68</f>
        <v>0.52000629059864756</v>
      </c>
      <c r="J68" s="201">
        <f ca="1">PNL!$L68</f>
        <v>0.52000629059864756</v>
      </c>
      <c r="K68" s="201">
        <f ca="1">PNL!$L68</f>
        <v>0.52000629059864756</v>
      </c>
      <c r="L68" s="201">
        <f ca="1">PNL!$L68</f>
        <v>0.52000629059864756</v>
      </c>
      <c r="M68" s="201">
        <f ca="1">PNL!$L68</f>
        <v>0.52000629059864756</v>
      </c>
      <c r="N68" s="201">
        <f ca="1">PNL!$L68</f>
        <v>0.52000629059864756</v>
      </c>
      <c r="O68" s="201">
        <f ca="1">PNL!$L68</f>
        <v>0.52000629059864756</v>
      </c>
      <c r="S68" s="201">
        <f ca="1">PNL!$L68</f>
        <v>0.52000629059864756</v>
      </c>
      <c r="T68" s="201">
        <f ca="1">PNL!$L68</f>
        <v>0.52000629059864756</v>
      </c>
      <c r="U68" s="201">
        <f ca="1">PNL!$L68</f>
        <v>0.52000629059864756</v>
      </c>
      <c r="V68" s="201">
        <f ca="1">PNL!$L68</f>
        <v>0.52000629059864756</v>
      </c>
      <c r="W68" s="201">
        <f ca="1">PNL!$L68</f>
        <v>0.52000629059864756</v>
      </c>
      <c r="X68" s="201">
        <f ca="1">PNL!$L68</f>
        <v>0.52000629059864756</v>
      </c>
      <c r="Y68" s="201">
        <f ca="1">PNL!$L68</f>
        <v>0.52000629059864756</v>
      </c>
      <c r="Z68" s="201">
        <f ca="1">PNL!$L68</f>
        <v>0.52000629059864756</v>
      </c>
      <c r="AA68" s="201">
        <f ca="1">PNL!$L68</f>
        <v>0.52000629059864756</v>
      </c>
      <c r="AB68" s="201">
        <f ca="1">PNL!$L68</f>
        <v>0.52000629059864756</v>
      </c>
      <c r="AC68" s="201">
        <f ca="1">PNL!$L68</f>
        <v>0.52000629059864756</v>
      </c>
    </row>
    <row r="69" spans="1:29" x14ac:dyDescent="0.25">
      <c r="A69" s="197">
        <f ca="1">Inputs!C69</f>
        <v>39173</v>
      </c>
      <c r="B69" s="198">
        <f ca="1">Inputs!E69</f>
        <v>3.8365000000000005</v>
      </c>
      <c r="C69" s="199">
        <f ca="1">Position!L69</f>
        <v>0.48749380401466152</v>
      </c>
      <c r="D69" s="200">
        <f ca="1">Position!N69</f>
        <v>0.51997623737160703</v>
      </c>
      <c r="E69" s="201">
        <f ca="1">PNL!$L69</f>
        <v>0.55191276529864797</v>
      </c>
      <c r="F69" s="201">
        <f ca="1">PNL!$L69</f>
        <v>0.55191276529864797</v>
      </c>
      <c r="G69" s="201">
        <f ca="1">PNL!$L69</f>
        <v>0.55191276529864797</v>
      </c>
      <c r="H69" s="201">
        <f ca="1">PNL!$L69</f>
        <v>0.55191276529864797</v>
      </c>
      <c r="I69" s="201">
        <f ca="1">PNL!$L69</f>
        <v>0.55191276529864797</v>
      </c>
      <c r="J69" s="201">
        <f ca="1">PNL!$L69</f>
        <v>0.55191276529864797</v>
      </c>
      <c r="K69" s="201">
        <f ca="1">PNL!$L69</f>
        <v>0.55191276529864797</v>
      </c>
      <c r="L69" s="201">
        <f ca="1">PNL!$L69</f>
        <v>0.55191276529864797</v>
      </c>
      <c r="M69" s="201">
        <f ca="1">PNL!$L69</f>
        <v>0.55191276529864797</v>
      </c>
      <c r="N69" s="201">
        <f ca="1">PNL!$L69</f>
        <v>0.55191276529864797</v>
      </c>
      <c r="O69" s="201">
        <f ca="1">PNL!$L69</f>
        <v>0.55191276529864797</v>
      </c>
      <c r="S69" s="201">
        <f ca="1">PNL!$L69</f>
        <v>0.55191276529864797</v>
      </c>
      <c r="T69" s="201">
        <f ca="1">PNL!$L69</f>
        <v>0.55191276529864797</v>
      </c>
      <c r="U69" s="201">
        <f ca="1">PNL!$L69</f>
        <v>0.55191276529864797</v>
      </c>
      <c r="V69" s="201">
        <f ca="1">PNL!$L69</f>
        <v>0.55191276529864797</v>
      </c>
      <c r="W69" s="201">
        <f ca="1">PNL!$L69</f>
        <v>0.55191276529864797</v>
      </c>
      <c r="X69" s="201">
        <f ca="1">PNL!$L69</f>
        <v>0.55191276529864797</v>
      </c>
      <c r="Y69" s="201">
        <f ca="1">PNL!$L69</f>
        <v>0.55191276529864797</v>
      </c>
      <c r="Z69" s="201">
        <f ca="1">PNL!$L69</f>
        <v>0.55191276529864797</v>
      </c>
      <c r="AA69" s="201">
        <f ca="1">PNL!$L69</f>
        <v>0.55191276529864797</v>
      </c>
      <c r="AB69" s="201">
        <f ca="1">PNL!$L69</f>
        <v>0.55191276529864797</v>
      </c>
      <c r="AC69" s="201">
        <f ca="1">PNL!$L69</f>
        <v>0.55191276529864797</v>
      </c>
    </row>
    <row r="70" spans="1:29" x14ac:dyDescent="0.25">
      <c r="A70" s="197">
        <f ca="1">Inputs!C70</f>
        <v>39203</v>
      </c>
      <c r="B70" s="198">
        <f ca="1">Inputs!E70</f>
        <v>3.8405000000000005</v>
      </c>
      <c r="C70" s="199">
        <f ca="1">Position!L70</f>
        <v>0.48751572178592767</v>
      </c>
      <c r="D70" s="200">
        <f ca="1">Position!N70</f>
        <v>0.53658560730935156</v>
      </c>
      <c r="E70" s="201">
        <f ca="1">PNL!$L70</f>
        <v>0.52840556289864771</v>
      </c>
      <c r="F70" s="201">
        <f ca="1">PNL!$L70</f>
        <v>0.52840556289864771</v>
      </c>
      <c r="G70" s="201">
        <f ca="1">PNL!$L70</f>
        <v>0.52840556289864771</v>
      </c>
      <c r="H70" s="201">
        <f ca="1">PNL!$L70</f>
        <v>0.52840556289864771</v>
      </c>
      <c r="I70" s="201">
        <f ca="1">PNL!$L70</f>
        <v>0.52840556289864771</v>
      </c>
      <c r="J70" s="201">
        <f ca="1">PNL!$L70</f>
        <v>0.52840556289864771</v>
      </c>
      <c r="K70" s="201">
        <f ca="1">PNL!$L70</f>
        <v>0.52840556289864771</v>
      </c>
      <c r="L70" s="201">
        <f ca="1">PNL!$L70</f>
        <v>0.52840556289864771</v>
      </c>
      <c r="M70" s="201">
        <f ca="1">PNL!$L70</f>
        <v>0.52840556289864771</v>
      </c>
      <c r="N70" s="201">
        <f ca="1">PNL!$L70</f>
        <v>0.52840556289864771</v>
      </c>
      <c r="O70" s="201">
        <f ca="1">PNL!$L70</f>
        <v>0.52840556289864771</v>
      </c>
      <c r="S70" s="201">
        <f ca="1">PNL!$L70</f>
        <v>0.52840556289864771</v>
      </c>
      <c r="T70" s="201">
        <f ca="1">PNL!$L70</f>
        <v>0.52840556289864771</v>
      </c>
      <c r="U70" s="201">
        <f ca="1">PNL!$L70</f>
        <v>0.52840556289864771</v>
      </c>
      <c r="V70" s="201">
        <f ca="1">PNL!$L70</f>
        <v>0.52840556289864771</v>
      </c>
      <c r="W70" s="201">
        <f ca="1">PNL!$L70</f>
        <v>0.52840556289864771</v>
      </c>
      <c r="X70" s="201">
        <f ca="1">PNL!$L70</f>
        <v>0.52840556289864771</v>
      </c>
      <c r="Y70" s="201">
        <f ca="1">PNL!$L70</f>
        <v>0.52840556289864771</v>
      </c>
      <c r="Z70" s="201">
        <f ca="1">PNL!$L70</f>
        <v>0.52840556289864771</v>
      </c>
      <c r="AA70" s="201">
        <f ca="1">PNL!$L70</f>
        <v>0.52840556289864771</v>
      </c>
      <c r="AB70" s="201">
        <f ca="1">PNL!$L70</f>
        <v>0.52840556289864771</v>
      </c>
      <c r="AC70" s="201">
        <f ca="1">PNL!$L70</f>
        <v>0.52840556289864771</v>
      </c>
    </row>
    <row r="71" spans="1:29" x14ac:dyDescent="0.25">
      <c r="A71" s="197">
        <f ca="1">Inputs!C71</f>
        <v>39234</v>
      </c>
      <c r="B71" s="198">
        <f ca="1">Inputs!E71</f>
        <v>3.8805000000000001</v>
      </c>
      <c r="C71" s="199">
        <f ca="1">Position!L71</f>
        <v>0.48507779122817013</v>
      </c>
      <c r="D71" s="200">
        <f ca="1">Position!N71</f>
        <v>0.5116903081953954</v>
      </c>
      <c r="E71" s="201">
        <f ca="1">PNL!$L71</f>
        <v>0.56004660359865688</v>
      </c>
      <c r="F71" s="201">
        <f ca="1">PNL!$L71</f>
        <v>0.56004660359865688</v>
      </c>
      <c r="G71" s="201">
        <f ca="1">PNL!$L71</f>
        <v>0.56004660359865688</v>
      </c>
      <c r="H71" s="201">
        <f ca="1">PNL!$L71</f>
        <v>0.56004660359865688</v>
      </c>
      <c r="I71" s="201">
        <f ca="1">PNL!$L71</f>
        <v>0.56004660359865688</v>
      </c>
      <c r="J71" s="201">
        <f ca="1">PNL!$L71</f>
        <v>0.56004660359865688</v>
      </c>
      <c r="K71" s="201">
        <f ca="1">PNL!$L71</f>
        <v>0.56004660359865688</v>
      </c>
      <c r="L71" s="201">
        <f ca="1">PNL!$L71</f>
        <v>0.56004660359865688</v>
      </c>
      <c r="M71" s="201">
        <f ca="1">PNL!$L71</f>
        <v>0.56004660359865688</v>
      </c>
      <c r="N71" s="201">
        <f ca="1">PNL!$L71</f>
        <v>0.56004660359865688</v>
      </c>
      <c r="O71" s="201">
        <f ca="1">PNL!$L71</f>
        <v>0.56004660359865688</v>
      </c>
      <c r="S71" s="201">
        <f ca="1">PNL!$L71</f>
        <v>0.56004660359865688</v>
      </c>
      <c r="T71" s="201">
        <f ca="1">PNL!$L71</f>
        <v>0.56004660359865688</v>
      </c>
      <c r="U71" s="201">
        <f ca="1">PNL!$L71</f>
        <v>0.56004660359865688</v>
      </c>
      <c r="V71" s="201">
        <f ca="1">PNL!$L71</f>
        <v>0.56004660359865688</v>
      </c>
      <c r="W71" s="201">
        <f ca="1">PNL!$L71</f>
        <v>0.56004660359865688</v>
      </c>
      <c r="X71" s="201">
        <f ca="1">PNL!$L71</f>
        <v>0.56004660359865688</v>
      </c>
      <c r="Y71" s="201">
        <f ca="1">PNL!$L71</f>
        <v>0.56004660359865688</v>
      </c>
      <c r="Z71" s="201">
        <f ca="1">PNL!$L71</f>
        <v>0.56004660359865688</v>
      </c>
      <c r="AA71" s="201">
        <f ca="1">PNL!$L71</f>
        <v>0.56004660359865688</v>
      </c>
      <c r="AB71" s="201">
        <f ca="1">PNL!$L71</f>
        <v>0.56004660359865688</v>
      </c>
      <c r="AC71" s="201">
        <f ca="1">PNL!$L71</f>
        <v>0.56004660359865688</v>
      </c>
    </row>
    <row r="72" spans="1:29" x14ac:dyDescent="0.25">
      <c r="A72" s="197">
        <f ca="1">Inputs!C72</f>
        <v>39264</v>
      </c>
      <c r="B72" s="198">
        <f ca="1">Inputs!E72</f>
        <v>3.9255000000000004</v>
      </c>
      <c r="C72" s="199">
        <f ca="1">Position!L72</f>
        <v>0.48507779122817002</v>
      </c>
      <c r="D72" s="200">
        <f ca="1">Position!N72</f>
        <v>0.52799953063195582</v>
      </c>
      <c r="E72" s="201">
        <f ca="1">PNL!$L72</f>
        <v>0.53681551159864771</v>
      </c>
      <c r="F72" s="201">
        <f ca="1">PNL!$L72</f>
        <v>0.53681551159864771</v>
      </c>
      <c r="G72" s="201">
        <f ca="1">PNL!$L72</f>
        <v>0.53681551159864771</v>
      </c>
      <c r="H72" s="201">
        <f ca="1">PNL!$L72</f>
        <v>0.53681551159864771</v>
      </c>
      <c r="I72" s="201">
        <f ca="1">PNL!$L72</f>
        <v>0.53681551159864771</v>
      </c>
      <c r="J72" s="201">
        <f ca="1">PNL!$L72</f>
        <v>0.53681551159864771</v>
      </c>
      <c r="K72" s="201">
        <f ca="1">PNL!$L72</f>
        <v>0.53681551159864771</v>
      </c>
      <c r="L72" s="201">
        <f ca="1">PNL!$L72</f>
        <v>0.53681551159864771</v>
      </c>
      <c r="M72" s="201">
        <f ca="1">PNL!$L72</f>
        <v>0.53681551159864771</v>
      </c>
      <c r="N72" s="201">
        <f ca="1">PNL!$L72</f>
        <v>0.53681551159864771</v>
      </c>
      <c r="O72" s="201">
        <f ca="1">PNL!$L72</f>
        <v>0.53681551159864771</v>
      </c>
      <c r="S72" s="201">
        <f ca="1">PNL!$L72</f>
        <v>0.53681551159864771</v>
      </c>
      <c r="T72" s="201">
        <f ca="1">PNL!$L72</f>
        <v>0.53681551159864771</v>
      </c>
      <c r="U72" s="201">
        <f ca="1">PNL!$L72</f>
        <v>0.53681551159864771</v>
      </c>
      <c r="V72" s="201">
        <f ca="1">PNL!$L72</f>
        <v>0.53681551159864771</v>
      </c>
      <c r="W72" s="201">
        <f ca="1">PNL!$L72</f>
        <v>0.53681551159864771</v>
      </c>
      <c r="X72" s="201">
        <f ca="1">PNL!$L72</f>
        <v>0.53681551159864771</v>
      </c>
      <c r="Y72" s="201">
        <f ca="1">PNL!$L72</f>
        <v>0.53681551159864771</v>
      </c>
      <c r="Z72" s="201">
        <f ca="1">PNL!$L72</f>
        <v>0.53681551159864771</v>
      </c>
      <c r="AA72" s="201">
        <f ca="1">PNL!$L72</f>
        <v>0.53681551159864771</v>
      </c>
      <c r="AB72" s="201">
        <f ca="1">PNL!$L72</f>
        <v>0.53681551159864771</v>
      </c>
      <c r="AC72" s="201">
        <f ca="1">PNL!$L72</f>
        <v>0.53681551159864771</v>
      </c>
    </row>
    <row r="73" spans="1:29" x14ac:dyDescent="0.25">
      <c r="A73" s="197">
        <f ca="1">Inputs!C73</f>
        <v>39295</v>
      </c>
      <c r="B73" s="198">
        <f ca="1">Inputs!E73</f>
        <v>3.9645000000000006</v>
      </c>
      <c r="C73" s="199">
        <f ca="1">Position!L73</f>
        <v>0.48385882594929264</v>
      </c>
      <c r="D73" s="200">
        <f ca="1">Position!N73</f>
        <v>0.52367806515502291</v>
      </c>
      <c r="E73" s="201">
        <f ca="1">PNL!$L73</f>
        <v>0.54109288169864778</v>
      </c>
      <c r="F73" s="201">
        <f ca="1">PNL!$L73</f>
        <v>0.54109288169864778</v>
      </c>
      <c r="G73" s="201">
        <f ca="1">PNL!$L73</f>
        <v>0.54109288169864778</v>
      </c>
      <c r="H73" s="201">
        <f ca="1">PNL!$L73</f>
        <v>0.54109288169864778</v>
      </c>
      <c r="I73" s="201">
        <f ca="1">PNL!$L73</f>
        <v>0.54109288169864778</v>
      </c>
      <c r="J73" s="201">
        <f ca="1">PNL!$L73</f>
        <v>0.54109288169864778</v>
      </c>
      <c r="K73" s="201">
        <f ca="1">PNL!$L73</f>
        <v>0.54109288169864778</v>
      </c>
      <c r="L73" s="201">
        <f ca="1">PNL!$L73</f>
        <v>0.54109288169864778</v>
      </c>
      <c r="M73" s="201">
        <f ca="1">PNL!$L73</f>
        <v>0.54109288169864778</v>
      </c>
      <c r="N73" s="201">
        <f ca="1">PNL!$L73</f>
        <v>0.54109288169864778</v>
      </c>
      <c r="O73" s="201">
        <f ca="1">PNL!$L73</f>
        <v>0.54109288169864778</v>
      </c>
      <c r="S73" s="201">
        <f ca="1">PNL!$L73</f>
        <v>0.54109288169864778</v>
      </c>
      <c r="T73" s="201">
        <f ca="1">PNL!$L73</f>
        <v>0.54109288169864778</v>
      </c>
      <c r="U73" s="201">
        <f ca="1">PNL!$L73</f>
        <v>0.54109288169864778</v>
      </c>
      <c r="V73" s="201">
        <f ca="1">PNL!$L73</f>
        <v>0.54109288169864778</v>
      </c>
      <c r="W73" s="201">
        <f ca="1">PNL!$L73</f>
        <v>0.54109288169864778</v>
      </c>
      <c r="X73" s="201">
        <f ca="1">PNL!$L73</f>
        <v>0.54109288169864778</v>
      </c>
      <c r="Y73" s="201">
        <f ca="1">PNL!$L73</f>
        <v>0.54109288169864778</v>
      </c>
      <c r="Z73" s="201">
        <f ca="1">PNL!$L73</f>
        <v>0.54109288169864778</v>
      </c>
      <c r="AA73" s="201">
        <f ca="1">PNL!$L73</f>
        <v>0.54109288169864778</v>
      </c>
      <c r="AB73" s="201">
        <f ca="1">PNL!$L73</f>
        <v>0.54109288169864778</v>
      </c>
      <c r="AC73" s="201">
        <f ca="1">PNL!$L73</f>
        <v>0.54109288169864778</v>
      </c>
    </row>
    <row r="74" spans="1:29" x14ac:dyDescent="0.25">
      <c r="A74" s="197">
        <f ca="1">Inputs!C74</f>
        <v>39326</v>
      </c>
      <c r="B74" s="198">
        <f ca="1">Inputs!E74</f>
        <v>3.9535000000000005</v>
      </c>
      <c r="C74" s="199">
        <f ca="1">Position!L74</f>
        <v>0.48171341333881851</v>
      </c>
      <c r="D74" s="200">
        <f ca="1">Position!N74</f>
        <v>0.4995789688984113</v>
      </c>
      <c r="E74" s="201">
        <f ca="1">PNL!$L74</f>
        <v>0.5723311178986481</v>
      </c>
      <c r="F74" s="201">
        <f ca="1">PNL!$L74</f>
        <v>0.5723311178986481</v>
      </c>
      <c r="G74" s="201">
        <f ca="1">PNL!$L74</f>
        <v>0.5723311178986481</v>
      </c>
      <c r="H74" s="201">
        <f ca="1">PNL!$L74</f>
        <v>0.5723311178986481</v>
      </c>
      <c r="I74" s="201">
        <f ca="1">PNL!$L74</f>
        <v>0.5723311178986481</v>
      </c>
      <c r="J74" s="201">
        <f ca="1">PNL!$L74</f>
        <v>0.5723311178986481</v>
      </c>
      <c r="K74" s="201">
        <f ca="1">PNL!$L74</f>
        <v>0.5723311178986481</v>
      </c>
      <c r="L74" s="201">
        <f ca="1">PNL!$L74</f>
        <v>0.5723311178986481</v>
      </c>
      <c r="M74" s="201">
        <f ca="1">PNL!$L74</f>
        <v>0.5723311178986481</v>
      </c>
      <c r="N74" s="201">
        <f ca="1">PNL!$L74</f>
        <v>0.5723311178986481</v>
      </c>
      <c r="O74" s="201">
        <f ca="1">PNL!$L74</f>
        <v>0.5723311178986481</v>
      </c>
      <c r="S74" s="201">
        <f ca="1">PNL!$L74</f>
        <v>0.5723311178986481</v>
      </c>
      <c r="T74" s="201">
        <f ca="1">PNL!$L74</f>
        <v>0.5723311178986481</v>
      </c>
      <c r="U74" s="201">
        <f ca="1">PNL!$L74</f>
        <v>0.5723311178986481</v>
      </c>
      <c r="V74" s="201">
        <f ca="1">PNL!$L74</f>
        <v>0.5723311178986481</v>
      </c>
      <c r="W74" s="201">
        <f ca="1">PNL!$L74</f>
        <v>0.5723311178986481</v>
      </c>
      <c r="X74" s="201">
        <f ca="1">PNL!$L74</f>
        <v>0.5723311178986481</v>
      </c>
      <c r="Y74" s="201">
        <f ca="1">PNL!$L74</f>
        <v>0.5723311178986481</v>
      </c>
      <c r="Z74" s="201">
        <f ca="1">PNL!$L74</f>
        <v>0.5723311178986481</v>
      </c>
      <c r="AA74" s="201">
        <f ca="1">PNL!$L74</f>
        <v>0.5723311178986481</v>
      </c>
      <c r="AB74" s="201">
        <f ca="1">PNL!$L74</f>
        <v>0.5723311178986481</v>
      </c>
      <c r="AC74" s="201">
        <f ca="1">PNL!$L74</f>
        <v>0.5723311178986481</v>
      </c>
    </row>
    <row r="75" spans="1:29" x14ac:dyDescent="0.25">
      <c r="A75" s="197">
        <f ca="1">Inputs!C75</f>
        <v>39356</v>
      </c>
      <c r="B75" s="198">
        <f ca="1">Inputs!E75</f>
        <v>3.9685000000000006</v>
      </c>
      <c r="C75" s="199">
        <f ca="1">Position!L75</f>
        <v>0.46932565761743744</v>
      </c>
      <c r="D75" s="200">
        <f ca="1">Position!N75</f>
        <v>0.50222939866641958</v>
      </c>
      <c r="E75" s="201">
        <f ca="1">PNL!$L75</f>
        <v>0.54951520009864807</v>
      </c>
      <c r="F75" s="201">
        <f ca="1">PNL!$L75</f>
        <v>0.54951520009864807</v>
      </c>
      <c r="G75" s="201">
        <f ca="1">PNL!$L75</f>
        <v>0.54951520009864807</v>
      </c>
      <c r="H75" s="201">
        <f ca="1">PNL!$L75</f>
        <v>0.54951520009864807</v>
      </c>
      <c r="I75" s="201">
        <f ca="1">PNL!$L75</f>
        <v>0.54951520009864807</v>
      </c>
      <c r="J75" s="201">
        <f ca="1">PNL!$L75</f>
        <v>0.54951520009864807</v>
      </c>
      <c r="K75" s="201">
        <f ca="1">PNL!$L75</f>
        <v>0.54951520009864807</v>
      </c>
      <c r="L75" s="201">
        <f ca="1">PNL!$L75</f>
        <v>0.54951520009864807</v>
      </c>
      <c r="M75" s="201">
        <f ca="1">PNL!$L75</f>
        <v>0.54951520009864807</v>
      </c>
      <c r="N75" s="201">
        <f ca="1">PNL!$L75</f>
        <v>0.54951520009864807</v>
      </c>
      <c r="O75" s="201">
        <f ca="1">PNL!$L75</f>
        <v>0.54951520009864807</v>
      </c>
      <c r="S75" s="201">
        <f ca="1">PNL!$L75</f>
        <v>0.54951520009864807</v>
      </c>
      <c r="T75" s="201">
        <f ca="1">PNL!$L75</f>
        <v>0.54951520009864807</v>
      </c>
      <c r="U75" s="201">
        <f ca="1">PNL!$L75</f>
        <v>0.54951520009864807</v>
      </c>
      <c r="V75" s="201">
        <f ca="1">PNL!$L75</f>
        <v>0.54951520009864807</v>
      </c>
      <c r="W75" s="201">
        <f ca="1">PNL!$L75</f>
        <v>0.54951520009864807</v>
      </c>
      <c r="X75" s="201">
        <f ca="1">PNL!$L75</f>
        <v>0.54951520009864807</v>
      </c>
      <c r="Y75" s="201">
        <f ca="1">PNL!$L75</f>
        <v>0.54951520009864807</v>
      </c>
      <c r="Z75" s="201">
        <f ca="1">PNL!$L75</f>
        <v>0.54951520009864807</v>
      </c>
      <c r="AA75" s="201">
        <f ca="1">PNL!$L75</f>
        <v>0.54951520009864807</v>
      </c>
      <c r="AB75" s="201">
        <f ca="1">PNL!$L75</f>
        <v>0.54951520009864807</v>
      </c>
      <c r="AC75" s="201">
        <f ca="1">PNL!$L75</f>
        <v>0.54951520009864807</v>
      </c>
    </row>
    <row r="76" spans="1:29" x14ac:dyDescent="0.25">
      <c r="A76" s="197">
        <f ca="1">Inputs!C76</f>
        <v>39387</v>
      </c>
      <c r="B76" s="198">
        <f ca="1">Inputs!E76</f>
        <v>4.1254999999999997</v>
      </c>
      <c r="C76" s="199">
        <f ca="1">Position!L76</f>
        <v>0.45393432424139196</v>
      </c>
      <c r="D76" s="200">
        <f ca="1">Position!N76</f>
        <v>0.46541415961005306</v>
      </c>
      <c r="E76" s="201">
        <f ca="1">PNL!$L76</f>
        <v>0.5804848493986654</v>
      </c>
      <c r="F76" s="201">
        <f ca="1">PNL!$L76</f>
        <v>0.5804848493986654</v>
      </c>
      <c r="G76" s="201">
        <f ca="1">PNL!$L76</f>
        <v>0.5804848493986654</v>
      </c>
      <c r="H76" s="201">
        <f ca="1">PNL!$L76</f>
        <v>0.5804848493986654</v>
      </c>
      <c r="I76" s="201">
        <f ca="1">PNL!$L76</f>
        <v>0.5804848493986654</v>
      </c>
      <c r="J76" s="201">
        <f ca="1">PNL!$L76</f>
        <v>0.5804848493986654</v>
      </c>
      <c r="K76" s="201">
        <f ca="1">PNL!$L76</f>
        <v>0.5804848493986654</v>
      </c>
      <c r="L76" s="201">
        <f ca="1">PNL!$L76</f>
        <v>0.5804848493986654</v>
      </c>
      <c r="M76" s="201">
        <f ca="1">PNL!$L76</f>
        <v>0.5804848493986654</v>
      </c>
      <c r="N76" s="201">
        <f ca="1">PNL!$L76</f>
        <v>0.5804848493986654</v>
      </c>
      <c r="O76" s="201">
        <f ca="1">PNL!$L76</f>
        <v>0.5804848493986654</v>
      </c>
      <c r="S76" s="201">
        <f ca="1">PNL!$L76</f>
        <v>0.5804848493986654</v>
      </c>
      <c r="T76" s="201">
        <f ca="1">PNL!$L76</f>
        <v>0.5804848493986654</v>
      </c>
      <c r="U76" s="201">
        <f ca="1">PNL!$L76</f>
        <v>0.5804848493986654</v>
      </c>
      <c r="V76" s="201">
        <f ca="1">PNL!$L76</f>
        <v>0.5804848493986654</v>
      </c>
      <c r="W76" s="201">
        <f ca="1">PNL!$L76</f>
        <v>0.5804848493986654</v>
      </c>
      <c r="X76" s="201">
        <f ca="1">PNL!$L76</f>
        <v>0.5804848493986654</v>
      </c>
      <c r="Y76" s="201">
        <f ca="1">PNL!$L76</f>
        <v>0.5804848493986654</v>
      </c>
      <c r="Z76" s="201">
        <f ca="1">PNL!$L76</f>
        <v>0.5804848493986654</v>
      </c>
      <c r="AA76" s="201">
        <f ca="1">PNL!$L76</f>
        <v>0.5804848493986654</v>
      </c>
      <c r="AB76" s="201">
        <f ca="1">PNL!$L76</f>
        <v>0.5804848493986654</v>
      </c>
      <c r="AC76" s="201">
        <f ca="1">PNL!$L76</f>
        <v>0.5804848493986654</v>
      </c>
    </row>
    <row r="77" spans="1:29" x14ac:dyDescent="0.25">
      <c r="A77" s="197">
        <f ca="1">Inputs!C77</f>
        <v>39417</v>
      </c>
      <c r="B77" s="198">
        <f ca="1">Inputs!E77</f>
        <v>4.2855000000000008</v>
      </c>
      <c r="C77" s="199">
        <f ca="1">Position!L77</f>
        <v>0.49122994102433548</v>
      </c>
      <c r="D77" s="200">
        <f ca="1">Position!N77</f>
        <v>0.51967883503919743</v>
      </c>
      <c r="E77" s="201">
        <f ca="1">PNL!$L77</f>
        <v>0.55794329949864796</v>
      </c>
      <c r="F77" s="201">
        <f ca="1">PNL!$L77</f>
        <v>0.55794329949864796</v>
      </c>
      <c r="G77" s="201">
        <f ca="1">PNL!$L77</f>
        <v>0.55794329949864796</v>
      </c>
      <c r="H77" s="201">
        <f ca="1">PNL!$L77</f>
        <v>0.55794329949864796</v>
      </c>
      <c r="I77" s="201">
        <f ca="1">PNL!$L77</f>
        <v>0.55794329949864796</v>
      </c>
      <c r="J77" s="201">
        <f ca="1">PNL!$L77</f>
        <v>0.55794329949864796</v>
      </c>
      <c r="K77" s="201">
        <f ca="1">PNL!$L77</f>
        <v>0.55794329949864796</v>
      </c>
      <c r="L77" s="201">
        <f ca="1">PNL!$L77</f>
        <v>0.55794329949864796</v>
      </c>
      <c r="M77" s="201">
        <f ca="1">PNL!$L77</f>
        <v>0.55794329949864796</v>
      </c>
      <c r="N77" s="201">
        <f ca="1">PNL!$L77</f>
        <v>0.55794329949864796</v>
      </c>
      <c r="O77" s="201">
        <f ca="1">PNL!$L77</f>
        <v>0.55794329949864796</v>
      </c>
      <c r="S77" s="201">
        <f ca="1">PNL!$L77</f>
        <v>0.55794329949864796</v>
      </c>
      <c r="T77" s="201">
        <f ca="1">PNL!$L77</f>
        <v>0.55794329949864796</v>
      </c>
      <c r="U77" s="201">
        <f ca="1">PNL!$L77</f>
        <v>0.55794329949864796</v>
      </c>
      <c r="V77" s="201">
        <f ca="1">PNL!$L77</f>
        <v>0.55794329949864796</v>
      </c>
      <c r="W77" s="201">
        <f ca="1">PNL!$L77</f>
        <v>0.55794329949864796</v>
      </c>
      <c r="X77" s="201">
        <f ca="1">PNL!$L77</f>
        <v>0.55794329949864796</v>
      </c>
      <c r="Y77" s="201">
        <f ca="1">PNL!$L77</f>
        <v>0.55794329949864796</v>
      </c>
      <c r="Z77" s="201">
        <f ca="1">PNL!$L77</f>
        <v>0.55794329949864796</v>
      </c>
      <c r="AA77" s="201">
        <f ca="1">PNL!$L77</f>
        <v>0.55794329949864796</v>
      </c>
      <c r="AB77" s="201">
        <f ca="1">PNL!$L77</f>
        <v>0.55794329949864796</v>
      </c>
      <c r="AC77" s="201">
        <f ca="1">PNL!$L77</f>
        <v>0.55794329949864796</v>
      </c>
    </row>
    <row r="78" spans="1:29" x14ac:dyDescent="0.25">
      <c r="A78" s="197">
        <f ca="1">Inputs!C78</f>
        <v>39448</v>
      </c>
      <c r="B78" s="198">
        <f ca="1">Inputs!E78</f>
        <v>4.3079999999999998</v>
      </c>
      <c r="C78" s="199">
        <f ca="1">Position!L78</f>
        <v>0.48630687240147935</v>
      </c>
      <c r="D78" s="200">
        <f ca="1">Position!N78</f>
        <v>0</v>
      </c>
      <c r="E78" s="201">
        <f ca="1">PNL!$L78</f>
        <v>0</v>
      </c>
      <c r="F78" s="201">
        <f ca="1">PNL!$L78</f>
        <v>0</v>
      </c>
      <c r="G78" s="201">
        <f ca="1">PNL!$L78</f>
        <v>0</v>
      </c>
      <c r="H78" s="201">
        <f ca="1">PNL!$L78</f>
        <v>0</v>
      </c>
      <c r="I78" s="201">
        <f ca="1">PNL!$L78</f>
        <v>0</v>
      </c>
      <c r="J78" s="201">
        <f ca="1">PNL!$L78</f>
        <v>0</v>
      </c>
      <c r="K78" s="201">
        <f ca="1">PNL!$L78</f>
        <v>0</v>
      </c>
      <c r="L78" s="201">
        <f ca="1">PNL!$L78</f>
        <v>0</v>
      </c>
      <c r="M78" s="201">
        <f ca="1">PNL!$L78</f>
        <v>0</v>
      </c>
      <c r="N78" s="201">
        <f ca="1">PNL!$L78</f>
        <v>0</v>
      </c>
      <c r="O78" s="201">
        <f ca="1">PNL!$L78</f>
        <v>0</v>
      </c>
      <c r="S78" s="201">
        <f ca="1">PNL!$L78</f>
        <v>0</v>
      </c>
      <c r="T78" s="201">
        <f ca="1">PNL!$L78</f>
        <v>0</v>
      </c>
      <c r="U78" s="201">
        <f ca="1">PNL!$L78</f>
        <v>0</v>
      </c>
      <c r="V78" s="201">
        <f ca="1">PNL!$L78</f>
        <v>0</v>
      </c>
      <c r="W78" s="201">
        <f ca="1">PNL!$L78</f>
        <v>0</v>
      </c>
      <c r="X78" s="201">
        <f ca="1">PNL!$L78</f>
        <v>0</v>
      </c>
      <c r="Y78" s="201">
        <f ca="1">PNL!$L78</f>
        <v>0</v>
      </c>
      <c r="Z78" s="201">
        <f ca="1">PNL!$L78</f>
        <v>0</v>
      </c>
      <c r="AA78" s="201">
        <f ca="1">PNL!$L78</f>
        <v>0</v>
      </c>
      <c r="AB78" s="201">
        <f ca="1">PNL!$L78</f>
        <v>0</v>
      </c>
      <c r="AC78" s="201">
        <f ca="1">PNL!$L78</f>
        <v>0</v>
      </c>
    </row>
    <row r="79" spans="1:29" x14ac:dyDescent="0.25">
      <c r="A79" s="197">
        <f ca="1">Inputs!C79</f>
        <v>39479</v>
      </c>
      <c r="B79" s="198">
        <f ca="1">Inputs!E79</f>
        <v>4.2240000000000002</v>
      </c>
      <c r="C79" s="199">
        <f ca="1">Position!L79</f>
        <v>0.48369022770878306</v>
      </c>
      <c r="D79" s="200">
        <f ca="1">Position!N79</f>
        <v>0</v>
      </c>
      <c r="E79" s="201">
        <f ca="1">PNL!$L79</f>
        <v>0</v>
      </c>
      <c r="F79" s="201">
        <f ca="1">PNL!$L79</f>
        <v>0</v>
      </c>
      <c r="G79" s="201">
        <f ca="1">PNL!$L79</f>
        <v>0</v>
      </c>
      <c r="H79" s="201">
        <f ca="1">PNL!$L79</f>
        <v>0</v>
      </c>
      <c r="I79" s="201">
        <f ca="1">PNL!$L79</f>
        <v>0</v>
      </c>
      <c r="J79" s="201">
        <f ca="1">PNL!$L79</f>
        <v>0</v>
      </c>
      <c r="K79" s="201">
        <f ca="1">PNL!$L79</f>
        <v>0</v>
      </c>
      <c r="L79" s="201">
        <f ca="1">PNL!$L79</f>
        <v>0</v>
      </c>
      <c r="M79" s="201">
        <f ca="1">PNL!$L79</f>
        <v>0</v>
      </c>
      <c r="N79" s="201">
        <f ca="1">PNL!$L79</f>
        <v>0</v>
      </c>
      <c r="O79" s="201">
        <f ca="1">PNL!$L79</f>
        <v>0</v>
      </c>
      <c r="S79" s="201">
        <f ca="1">PNL!$L79</f>
        <v>0</v>
      </c>
      <c r="T79" s="201">
        <f ca="1">PNL!$L79</f>
        <v>0</v>
      </c>
      <c r="U79" s="201">
        <f ca="1">PNL!$L79</f>
        <v>0</v>
      </c>
      <c r="V79" s="201">
        <f ca="1">PNL!$L79</f>
        <v>0</v>
      </c>
      <c r="W79" s="201">
        <f ca="1">PNL!$L79</f>
        <v>0</v>
      </c>
      <c r="X79" s="201">
        <f ca="1">PNL!$L79</f>
        <v>0</v>
      </c>
      <c r="Y79" s="201">
        <f ca="1">PNL!$L79</f>
        <v>0</v>
      </c>
      <c r="Z79" s="201">
        <f ca="1">PNL!$L79</f>
        <v>0</v>
      </c>
      <c r="AA79" s="201">
        <f ca="1">PNL!$L79</f>
        <v>0</v>
      </c>
      <c r="AB79" s="201">
        <f ca="1">PNL!$L79</f>
        <v>0</v>
      </c>
      <c r="AC79" s="201">
        <f ca="1">PNL!$L79</f>
        <v>0</v>
      </c>
    </row>
    <row r="80" spans="1:29" x14ac:dyDescent="0.25">
      <c r="A80" s="197">
        <f ca="1">Inputs!C80</f>
        <v>39508</v>
      </c>
      <c r="B80" s="198">
        <f ca="1">Inputs!E80</f>
        <v>4.0890000000000004</v>
      </c>
      <c r="C80" s="199">
        <f ca="1">Position!L80</f>
        <v>0.48107358301608788</v>
      </c>
      <c r="D80" s="200">
        <f ca="1">Position!N80</f>
        <v>0</v>
      </c>
      <c r="E80" s="201">
        <f ca="1">PNL!$L80</f>
        <v>0</v>
      </c>
      <c r="F80" s="201">
        <f ca="1">PNL!$L80</f>
        <v>0</v>
      </c>
      <c r="G80" s="201">
        <f ca="1">PNL!$L80</f>
        <v>0</v>
      </c>
      <c r="H80" s="201">
        <f ca="1">PNL!$L80</f>
        <v>0</v>
      </c>
      <c r="I80" s="201">
        <f ca="1">PNL!$L80</f>
        <v>0</v>
      </c>
      <c r="J80" s="201">
        <f ca="1">PNL!$L80</f>
        <v>0</v>
      </c>
      <c r="K80" s="201">
        <f ca="1">PNL!$L80</f>
        <v>0</v>
      </c>
      <c r="L80" s="201">
        <f ca="1">PNL!$L80</f>
        <v>0</v>
      </c>
      <c r="M80" s="201">
        <f ca="1">PNL!$L80</f>
        <v>0</v>
      </c>
      <c r="N80" s="201">
        <f ca="1">PNL!$L80</f>
        <v>0</v>
      </c>
      <c r="O80" s="201">
        <f ca="1">PNL!$L80</f>
        <v>0</v>
      </c>
      <c r="S80" s="201">
        <f ca="1">PNL!$L80</f>
        <v>0</v>
      </c>
      <c r="T80" s="201">
        <f ca="1">PNL!$L80</f>
        <v>0</v>
      </c>
      <c r="U80" s="201">
        <f ca="1">PNL!$L80</f>
        <v>0</v>
      </c>
      <c r="V80" s="201">
        <f ca="1">PNL!$L80</f>
        <v>0</v>
      </c>
      <c r="W80" s="201">
        <f ca="1">PNL!$L80</f>
        <v>0</v>
      </c>
      <c r="X80" s="201">
        <f ca="1">PNL!$L80</f>
        <v>0</v>
      </c>
      <c r="Y80" s="201">
        <f ca="1">PNL!$L80</f>
        <v>0</v>
      </c>
      <c r="Z80" s="201">
        <f ca="1">PNL!$L80</f>
        <v>0</v>
      </c>
      <c r="AA80" s="201">
        <f ca="1">PNL!$L80</f>
        <v>0</v>
      </c>
      <c r="AB80" s="201">
        <f ca="1">PNL!$L80</f>
        <v>0</v>
      </c>
      <c r="AC80" s="201">
        <f ca="1">PNL!$L80</f>
        <v>0</v>
      </c>
    </row>
    <row r="81" spans="1:29" x14ac:dyDescent="0.25">
      <c r="A81" s="197">
        <f ca="1">Inputs!C81</f>
        <v>39539</v>
      </c>
      <c r="B81" s="198">
        <f ca="1">Inputs!E81</f>
        <v>3.9390000000000005</v>
      </c>
      <c r="C81" s="199">
        <f ca="1">Position!L81</f>
        <v>0.47963712600695274</v>
      </c>
      <c r="D81" s="200">
        <f ca="1">Position!N81</f>
        <v>0</v>
      </c>
      <c r="E81" s="201">
        <f ca="1">PNL!$L81</f>
        <v>0</v>
      </c>
      <c r="F81" s="201">
        <f ca="1">PNL!$L81</f>
        <v>0</v>
      </c>
      <c r="G81" s="201">
        <f ca="1">PNL!$L81</f>
        <v>0</v>
      </c>
      <c r="H81" s="201">
        <f ca="1">PNL!$L81</f>
        <v>0</v>
      </c>
      <c r="I81" s="201">
        <f ca="1">PNL!$L81</f>
        <v>0</v>
      </c>
      <c r="J81" s="201">
        <f ca="1">PNL!$L81</f>
        <v>0</v>
      </c>
      <c r="K81" s="201">
        <f ca="1">PNL!$L81</f>
        <v>0</v>
      </c>
      <c r="L81" s="201">
        <f ca="1">PNL!$L81</f>
        <v>0</v>
      </c>
      <c r="M81" s="201">
        <f ca="1">PNL!$L81</f>
        <v>0</v>
      </c>
      <c r="N81" s="201">
        <f ca="1">PNL!$L81</f>
        <v>0</v>
      </c>
      <c r="O81" s="201">
        <f ca="1">PNL!$L81</f>
        <v>0</v>
      </c>
      <c r="S81" s="201">
        <f ca="1">PNL!$L81</f>
        <v>0</v>
      </c>
      <c r="T81" s="201">
        <f ca="1">PNL!$L81</f>
        <v>0</v>
      </c>
      <c r="U81" s="201">
        <f ca="1">PNL!$L81</f>
        <v>0</v>
      </c>
      <c r="V81" s="201">
        <f ca="1">PNL!$L81</f>
        <v>0</v>
      </c>
      <c r="W81" s="201">
        <f ca="1">PNL!$L81</f>
        <v>0</v>
      </c>
      <c r="X81" s="201">
        <f ca="1">PNL!$L81</f>
        <v>0</v>
      </c>
      <c r="Y81" s="201">
        <f ca="1">PNL!$L81</f>
        <v>0</v>
      </c>
      <c r="Z81" s="201">
        <f ca="1">PNL!$L81</f>
        <v>0</v>
      </c>
      <c r="AA81" s="201">
        <f ca="1">PNL!$L81</f>
        <v>0</v>
      </c>
      <c r="AB81" s="201">
        <f ca="1">PNL!$L81</f>
        <v>0</v>
      </c>
      <c r="AC81" s="201">
        <f ca="1">PNL!$L81</f>
        <v>0</v>
      </c>
    </row>
    <row r="82" spans="1:29" x14ac:dyDescent="0.25">
      <c r="A82" s="197">
        <f ca="1">Inputs!C82</f>
        <v>39569</v>
      </c>
      <c r="B82" s="198">
        <f ca="1">Inputs!E82</f>
        <v>3.9430000000000005</v>
      </c>
      <c r="C82" s="199">
        <f ca="1">Position!L82</f>
        <v>0.47965904377821927</v>
      </c>
      <c r="D82" s="200">
        <f ca="1">Position!N82</f>
        <v>0</v>
      </c>
      <c r="E82" s="201">
        <f ca="1">PNL!$L82</f>
        <v>0</v>
      </c>
      <c r="F82" s="201">
        <f ca="1">PNL!$L82</f>
        <v>0</v>
      </c>
      <c r="G82" s="201">
        <f ca="1">PNL!$L82</f>
        <v>0</v>
      </c>
      <c r="H82" s="201">
        <f ca="1">PNL!$L82</f>
        <v>0</v>
      </c>
      <c r="I82" s="201">
        <f ca="1">PNL!$L82</f>
        <v>0</v>
      </c>
      <c r="J82" s="201">
        <f ca="1">PNL!$L82</f>
        <v>0</v>
      </c>
      <c r="K82" s="201">
        <f ca="1">PNL!$L82</f>
        <v>0</v>
      </c>
      <c r="L82" s="201">
        <f ca="1">PNL!$L82</f>
        <v>0</v>
      </c>
      <c r="M82" s="201">
        <f ca="1">PNL!$L82</f>
        <v>0</v>
      </c>
      <c r="N82" s="201">
        <f ca="1">PNL!$L82</f>
        <v>0</v>
      </c>
      <c r="O82" s="201">
        <f ca="1">PNL!$L82</f>
        <v>0</v>
      </c>
      <c r="S82" s="201">
        <f ca="1">PNL!$L82</f>
        <v>0</v>
      </c>
      <c r="T82" s="201">
        <f ca="1">PNL!$L82</f>
        <v>0</v>
      </c>
      <c r="U82" s="201">
        <f ca="1">PNL!$L82</f>
        <v>0</v>
      </c>
      <c r="V82" s="201">
        <f ca="1">PNL!$L82</f>
        <v>0</v>
      </c>
      <c r="W82" s="201">
        <f ca="1">PNL!$L82</f>
        <v>0</v>
      </c>
      <c r="X82" s="201">
        <f ca="1">PNL!$L82</f>
        <v>0</v>
      </c>
      <c r="Y82" s="201">
        <f ca="1">PNL!$L82</f>
        <v>0</v>
      </c>
      <c r="Z82" s="201">
        <f ca="1">PNL!$L82</f>
        <v>0</v>
      </c>
      <c r="AA82" s="201">
        <f ca="1">PNL!$L82</f>
        <v>0</v>
      </c>
      <c r="AB82" s="201">
        <f ca="1">PNL!$L82</f>
        <v>0</v>
      </c>
      <c r="AC82" s="201">
        <f ca="1">PNL!$L82</f>
        <v>0</v>
      </c>
    </row>
    <row r="83" spans="1:29" x14ac:dyDescent="0.25">
      <c r="A83" s="197">
        <f ca="1">Inputs!C83</f>
        <v>39600</v>
      </c>
      <c r="B83" s="198">
        <f ca="1">Inputs!E83</f>
        <v>3.9830000000000001</v>
      </c>
      <c r="C83" s="199">
        <f ca="1">Position!L83</f>
        <v>0.47722111322046357</v>
      </c>
      <c r="D83" s="200">
        <f ca="1">Position!N83</f>
        <v>-4.772211132204636E-9</v>
      </c>
      <c r="E83" s="201">
        <f ca="1">PNL!$L83</f>
        <v>-4.0999999999999929E-9</v>
      </c>
      <c r="F83" s="201">
        <f ca="1">PNL!$L83</f>
        <v>-4.0999999999999929E-9</v>
      </c>
      <c r="G83" s="201">
        <f ca="1">PNL!$L83</f>
        <v>-4.0999999999999929E-9</v>
      </c>
      <c r="H83" s="201">
        <f ca="1">PNL!$L83</f>
        <v>-4.0999999999999929E-9</v>
      </c>
      <c r="I83" s="201">
        <f ca="1">PNL!$L83</f>
        <v>-4.0999999999999929E-9</v>
      </c>
      <c r="J83" s="201">
        <f ca="1">PNL!$L83</f>
        <v>-4.0999999999999929E-9</v>
      </c>
      <c r="K83" s="201">
        <f ca="1">PNL!$L83</f>
        <v>-4.0999999999999929E-9</v>
      </c>
      <c r="L83" s="201">
        <f ca="1">PNL!$L83</f>
        <v>-4.0999999999999929E-9</v>
      </c>
      <c r="M83" s="201">
        <f ca="1">PNL!$L83</f>
        <v>-4.0999999999999929E-9</v>
      </c>
      <c r="N83" s="201">
        <f ca="1">PNL!$L83</f>
        <v>-4.0999999999999929E-9</v>
      </c>
      <c r="O83" s="201">
        <f ca="1">PNL!$L83</f>
        <v>-4.0999999999999929E-9</v>
      </c>
      <c r="S83" s="201">
        <f ca="1">PNL!$L83</f>
        <v>-4.0999999999999929E-9</v>
      </c>
      <c r="T83" s="201">
        <f ca="1">PNL!$L83</f>
        <v>-4.0999999999999929E-9</v>
      </c>
      <c r="U83" s="201">
        <f ca="1">PNL!$L83</f>
        <v>-4.0999999999999929E-9</v>
      </c>
      <c r="V83" s="201">
        <f ca="1">PNL!$L83</f>
        <v>-4.0999999999999929E-9</v>
      </c>
      <c r="W83" s="201">
        <f ca="1">PNL!$L83</f>
        <v>-4.0999999999999929E-9</v>
      </c>
      <c r="X83" s="201">
        <f ca="1">PNL!$L83</f>
        <v>-4.0999999999999929E-9</v>
      </c>
      <c r="Y83" s="201">
        <f ca="1">PNL!$L83</f>
        <v>-4.0999999999999929E-9</v>
      </c>
      <c r="Z83" s="201">
        <f ca="1">PNL!$L83</f>
        <v>-4.0999999999999929E-9</v>
      </c>
      <c r="AA83" s="201">
        <f ca="1">PNL!$L83</f>
        <v>-4.0999999999999929E-9</v>
      </c>
      <c r="AB83" s="201">
        <f ca="1">PNL!$L83</f>
        <v>-4.0999999999999929E-9</v>
      </c>
      <c r="AC83" s="201">
        <f ca="1">PNL!$L83</f>
        <v>-4.0999999999999929E-9</v>
      </c>
    </row>
    <row r="84" spans="1:29" x14ac:dyDescent="0.25">
      <c r="A84" s="197">
        <f ca="1">Inputs!C84</f>
        <v>39630</v>
      </c>
      <c r="B84" s="198">
        <f ca="1">Inputs!E84</f>
        <v>4.0280000000000005</v>
      </c>
      <c r="C84" s="199">
        <f ca="1">Position!L84</f>
        <v>0.47722111322046379</v>
      </c>
      <c r="D84" s="200">
        <f ca="1">Position!N84</f>
        <v>0</v>
      </c>
      <c r="E84" s="201">
        <f ca="1">PNL!$L84</f>
        <v>0</v>
      </c>
      <c r="F84" s="201">
        <f ca="1">PNL!$L84</f>
        <v>0</v>
      </c>
      <c r="G84" s="201">
        <f ca="1">PNL!$L84</f>
        <v>0</v>
      </c>
      <c r="H84" s="201">
        <f ca="1">PNL!$L84</f>
        <v>0</v>
      </c>
      <c r="I84" s="201">
        <f ca="1">PNL!$L84</f>
        <v>0</v>
      </c>
      <c r="J84" s="201">
        <f ca="1">PNL!$L84</f>
        <v>0</v>
      </c>
      <c r="K84" s="201">
        <f ca="1">PNL!$L84</f>
        <v>0</v>
      </c>
      <c r="L84" s="201">
        <f ca="1">PNL!$L84</f>
        <v>0</v>
      </c>
      <c r="M84" s="201">
        <f ca="1">PNL!$L84</f>
        <v>0</v>
      </c>
      <c r="N84" s="201">
        <f ca="1">PNL!$L84</f>
        <v>0</v>
      </c>
      <c r="O84" s="201">
        <f ca="1">PNL!$L84</f>
        <v>0</v>
      </c>
      <c r="S84" s="201">
        <f ca="1">PNL!$L84</f>
        <v>0</v>
      </c>
      <c r="T84" s="201">
        <f ca="1">PNL!$L84</f>
        <v>0</v>
      </c>
      <c r="U84" s="201">
        <f ca="1">PNL!$L84</f>
        <v>0</v>
      </c>
      <c r="V84" s="201">
        <f ca="1">PNL!$L84</f>
        <v>0</v>
      </c>
      <c r="W84" s="201">
        <f ca="1">PNL!$L84</f>
        <v>0</v>
      </c>
      <c r="X84" s="201">
        <f ca="1">PNL!$L84</f>
        <v>0</v>
      </c>
      <c r="Y84" s="201">
        <f ca="1">PNL!$L84</f>
        <v>0</v>
      </c>
      <c r="Z84" s="201">
        <f ca="1">PNL!$L84</f>
        <v>0</v>
      </c>
      <c r="AA84" s="201">
        <f ca="1">PNL!$L84</f>
        <v>0</v>
      </c>
      <c r="AB84" s="201">
        <f ca="1">PNL!$L84</f>
        <v>0</v>
      </c>
      <c r="AC84" s="201">
        <f ca="1">PNL!$L84</f>
        <v>0</v>
      </c>
    </row>
    <row r="85" spans="1:29" x14ac:dyDescent="0.25">
      <c r="A85" s="197">
        <f ca="1">Inputs!C85</f>
        <v>39661</v>
      </c>
      <c r="B85" s="198">
        <f ca="1">Inputs!E85</f>
        <v>4.0670000000000002</v>
      </c>
      <c r="C85" s="199">
        <f ca="1">Position!L85</f>
        <v>0.47600214794158452</v>
      </c>
      <c r="D85" s="200">
        <f ca="1">Position!N85</f>
        <v>-4.7600214794158449E-9</v>
      </c>
      <c r="E85" s="201">
        <f ca="1">PNL!$L85</f>
        <v>-4.1000000000000367E-9</v>
      </c>
      <c r="F85" s="201">
        <f ca="1">PNL!$L85</f>
        <v>-4.1000000000000367E-9</v>
      </c>
      <c r="G85" s="201">
        <f ca="1">PNL!$L85</f>
        <v>-4.1000000000000367E-9</v>
      </c>
      <c r="H85" s="201">
        <f ca="1">PNL!$L85</f>
        <v>-4.1000000000000367E-9</v>
      </c>
      <c r="I85" s="201">
        <f ca="1">PNL!$L85</f>
        <v>-4.1000000000000367E-9</v>
      </c>
      <c r="J85" s="201">
        <f ca="1">PNL!$L85</f>
        <v>-4.1000000000000367E-9</v>
      </c>
      <c r="K85" s="201">
        <f ca="1">PNL!$L85</f>
        <v>-4.1000000000000367E-9</v>
      </c>
      <c r="L85" s="201">
        <f ca="1">PNL!$L85</f>
        <v>-4.1000000000000367E-9</v>
      </c>
      <c r="M85" s="201">
        <f ca="1">PNL!$L85</f>
        <v>-4.1000000000000367E-9</v>
      </c>
      <c r="N85" s="201">
        <f ca="1">PNL!$L85</f>
        <v>-4.1000000000000367E-9</v>
      </c>
      <c r="O85" s="201">
        <f ca="1">PNL!$L85</f>
        <v>-4.1000000000000367E-9</v>
      </c>
      <c r="S85" s="201">
        <f ca="1">PNL!$L85</f>
        <v>-4.1000000000000367E-9</v>
      </c>
      <c r="T85" s="201">
        <f ca="1">PNL!$L85</f>
        <v>-4.1000000000000367E-9</v>
      </c>
      <c r="U85" s="201">
        <f ca="1">PNL!$L85</f>
        <v>-4.1000000000000367E-9</v>
      </c>
      <c r="V85" s="201">
        <f ca="1">PNL!$L85</f>
        <v>-4.1000000000000367E-9</v>
      </c>
      <c r="W85" s="201">
        <f ca="1">PNL!$L85</f>
        <v>-4.1000000000000367E-9</v>
      </c>
      <c r="X85" s="201">
        <f ca="1">PNL!$L85</f>
        <v>-4.1000000000000367E-9</v>
      </c>
      <c r="Y85" s="201">
        <f ca="1">PNL!$L85</f>
        <v>-4.1000000000000367E-9</v>
      </c>
      <c r="Z85" s="201">
        <f ca="1">PNL!$L85</f>
        <v>-4.1000000000000367E-9</v>
      </c>
      <c r="AA85" s="201">
        <f ca="1">PNL!$L85</f>
        <v>-4.1000000000000367E-9</v>
      </c>
      <c r="AB85" s="201">
        <f ca="1">PNL!$L85</f>
        <v>-4.1000000000000367E-9</v>
      </c>
      <c r="AC85" s="201">
        <f ca="1">PNL!$L85</f>
        <v>-4.1000000000000367E-9</v>
      </c>
    </row>
    <row r="86" spans="1:29" x14ac:dyDescent="0.25">
      <c r="A86" s="197">
        <f ca="1">Inputs!C86</f>
        <v>39692</v>
      </c>
      <c r="B86" s="198">
        <f ca="1">Inputs!E86</f>
        <v>4.056</v>
      </c>
      <c r="C86" s="199">
        <f ca="1">Position!L86</f>
        <v>0.47385673533110961</v>
      </c>
      <c r="D86" s="200">
        <f ca="1">Position!N86</f>
        <v>0</v>
      </c>
      <c r="E86" s="201">
        <f ca="1">PNL!$L86</f>
        <v>0</v>
      </c>
      <c r="F86" s="201">
        <f ca="1">PNL!$L86</f>
        <v>0</v>
      </c>
      <c r="G86" s="201">
        <f ca="1">PNL!$L86</f>
        <v>0</v>
      </c>
      <c r="H86" s="201">
        <f ca="1">PNL!$L86</f>
        <v>0</v>
      </c>
      <c r="I86" s="201">
        <f ca="1">PNL!$L86</f>
        <v>0</v>
      </c>
      <c r="J86" s="201">
        <f ca="1">PNL!$L86</f>
        <v>0</v>
      </c>
      <c r="K86" s="201">
        <f ca="1">PNL!$L86</f>
        <v>0</v>
      </c>
      <c r="L86" s="201">
        <f ca="1">PNL!$L86</f>
        <v>0</v>
      </c>
      <c r="M86" s="201">
        <f ca="1">PNL!$L86</f>
        <v>0</v>
      </c>
      <c r="N86" s="201">
        <f ca="1">PNL!$L86</f>
        <v>0</v>
      </c>
      <c r="O86" s="201">
        <f ca="1">PNL!$L86</f>
        <v>0</v>
      </c>
      <c r="S86" s="201">
        <f ca="1">PNL!$L86</f>
        <v>0</v>
      </c>
      <c r="T86" s="201">
        <f ca="1">PNL!$L86</f>
        <v>0</v>
      </c>
      <c r="U86" s="201">
        <f ca="1">PNL!$L86</f>
        <v>0</v>
      </c>
      <c r="V86" s="201">
        <f ca="1">PNL!$L86</f>
        <v>0</v>
      </c>
      <c r="W86" s="201">
        <f ca="1">PNL!$L86</f>
        <v>0</v>
      </c>
      <c r="X86" s="201">
        <f ca="1">PNL!$L86</f>
        <v>0</v>
      </c>
      <c r="Y86" s="201">
        <f ca="1">PNL!$L86</f>
        <v>0</v>
      </c>
      <c r="Z86" s="201">
        <f ca="1">PNL!$L86</f>
        <v>0</v>
      </c>
      <c r="AA86" s="201">
        <f ca="1">PNL!$L86</f>
        <v>0</v>
      </c>
      <c r="AB86" s="201">
        <f ca="1">PNL!$L86</f>
        <v>0</v>
      </c>
      <c r="AC86" s="201">
        <f ca="1">PNL!$L86</f>
        <v>0</v>
      </c>
    </row>
    <row r="87" spans="1:29" x14ac:dyDescent="0.25">
      <c r="A87" s="197">
        <f ca="1">Inputs!C87</f>
        <v>39722</v>
      </c>
      <c r="B87" s="198">
        <f ca="1">Inputs!E87</f>
        <v>4.0710000000000006</v>
      </c>
      <c r="C87" s="199">
        <f ca="1">Position!L87</f>
        <v>0.4614689796097296</v>
      </c>
      <c r="D87" s="200">
        <f ca="1">Position!N87</f>
        <v>0</v>
      </c>
      <c r="E87" s="201">
        <f ca="1">PNL!$L87</f>
        <v>0</v>
      </c>
      <c r="F87" s="201">
        <f ca="1">PNL!$L87</f>
        <v>0</v>
      </c>
      <c r="G87" s="201">
        <f ca="1">PNL!$L87</f>
        <v>0</v>
      </c>
      <c r="H87" s="201">
        <f ca="1">PNL!$L87</f>
        <v>0</v>
      </c>
      <c r="I87" s="201">
        <f ca="1">PNL!$L87</f>
        <v>0</v>
      </c>
      <c r="J87" s="201">
        <f ca="1">PNL!$L87</f>
        <v>0</v>
      </c>
      <c r="K87" s="201">
        <f ca="1">PNL!$L87</f>
        <v>0</v>
      </c>
      <c r="L87" s="201">
        <f ca="1">PNL!$L87</f>
        <v>0</v>
      </c>
      <c r="M87" s="201">
        <f ca="1">PNL!$L87</f>
        <v>0</v>
      </c>
      <c r="N87" s="201">
        <f ca="1">PNL!$L87</f>
        <v>0</v>
      </c>
      <c r="O87" s="201">
        <f ca="1">PNL!$L87</f>
        <v>0</v>
      </c>
      <c r="S87" s="201">
        <f ca="1">PNL!$L87</f>
        <v>0</v>
      </c>
      <c r="T87" s="201">
        <f ca="1">PNL!$L87</f>
        <v>0</v>
      </c>
      <c r="U87" s="201">
        <f ca="1">PNL!$L87</f>
        <v>0</v>
      </c>
      <c r="V87" s="201">
        <f ca="1">PNL!$L87</f>
        <v>0</v>
      </c>
      <c r="W87" s="201">
        <f ca="1">PNL!$L87</f>
        <v>0</v>
      </c>
      <c r="X87" s="201">
        <f ca="1">PNL!$L87</f>
        <v>0</v>
      </c>
      <c r="Y87" s="201">
        <f ca="1">PNL!$L87</f>
        <v>0</v>
      </c>
      <c r="Z87" s="201">
        <f ca="1">PNL!$L87</f>
        <v>0</v>
      </c>
      <c r="AA87" s="201">
        <f ca="1">PNL!$L87</f>
        <v>0</v>
      </c>
      <c r="AB87" s="201">
        <f ca="1">PNL!$L87</f>
        <v>0</v>
      </c>
      <c r="AC87" s="201">
        <f ca="1">PNL!$L87</f>
        <v>0</v>
      </c>
    </row>
    <row r="88" spans="1:29" x14ac:dyDescent="0.25">
      <c r="A88" s="197">
        <f ca="1">Inputs!C88</f>
        <v>39753</v>
      </c>
      <c r="B88" s="198">
        <f ca="1">Inputs!E88</f>
        <v>4.2279999999999998</v>
      </c>
      <c r="C88" s="199">
        <f ca="1">Position!L88</f>
        <v>0.4460776462336844</v>
      </c>
      <c r="D88" s="200">
        <f ca="1">Position!N88</f>
        <v>-4.4607764623368439E-9</v>
      </c>
      <c r="E88" s="201">
        <f ca="1">PNL!$L88</f>
        <v>-4.0999999999999482E-9</v>
      </c>
      <c r="F88" s="201">
        <f ca="1">PNL!$L88</f>
        <v>-4.0999999999999482E-9</v>
      </c>
      <c r="G88" s="201">
        <f ca="1">PNL!$L88</f>
        <v>-4.0999999999999482E-9</v>
      </c>
      <c r="H88" s="201">
        <f ca="1">PNL!$L88</f>
        <v>-4.0999999999999482E-9</v>
      </c>
      <c r="I88" s="201">
        <f ca="1">PNL!$L88</f>
        <v>-4.0999999999999482E-9</v>
      </c>
      <c r="J88" s="201">
        <f ca="1">PNL!$L88</f>
        <v>-4.0999999999999482E-9</v>
      </c>
      <c r="K88" s="201">
        <f ca="1">PNL!$L88</f>
        <v>-4.0999999999999482E-9</v>
      </c>
      <c r="L88" s="201">
        <f ca="1">PNL!$L88</f>
        <v>-4.0999999999999482E-9</v>
      </c>
      <c r="M88" s="201">
        <f ca="1">PNL!$L88</f>
        <v>-4.0999999999999482E-9</v>
      </c>
      <c r="N88" s="201">
        <f ca="1">PNL!$L88</f>
        <v>-4.0999999999999482E-9</v>
      </c>
      <c r="O88" s="201">
        <f ca="1">PNL!$L88</f>
        <v>-4.0999999999999482E-9</v>
      </c>
      <c r="S88" s="201">
        <f ca="1">PNL!$L88</f>
        <v>-4.0999999999999482E-9</v>
      </c>
      <c r="T88" s="201">
        <f ca="1">PNL!$L88</f>
        <v>-4.0999999999999482E-9</v>
      </c>
      <c r="U88" s="201">
        <f ca="1">PNL!$L88</f>
        <v>-4.0999999999999482E-9</v>
      </c>
      <c r="V88" s="201">
        <f ca="1">PNL!$L88</f>
        <v>-4.0999999999999482E-9</v>
      </c>
      <c r="W88" s="201">
        <f ca="1">PNL!$L88</f>
        <v>-4.0999999999999482E-9</v>
      </c>
      <c r="X88" s="201">
        <f ca="1">PNL!$L88</f>
        <v>-4.0999999999999482E-9</v>
      </c>
      <c r="Y88" s="201">
        <f ca="1">PNL!$L88</f>
        <v>-4.0999999999999482E-9</v>
      </c>
      <c r="Z88" s="201">
        <f ca="1">PNL!$L88</f>
        <v>-4.0999999999999482E-9</v>
      </c>
      <c r="AA88" s="201">
        <f ca="1">PNL!$L88</f>
        <v>-4.0999999999999482E-9</v>
      </c>
      <c r="AB88" s="201">
        <f ca="1">PNL!$L88</f>
        <v>-4.0999999999999482E-9</v>
      </c>
      <c r="AC88" s="201">
        <f ca="1">PNL!$L88</f>
        <v>-4.0999999999999482E-9</v>
      </c>
    </row>
    <row r="89" spans="1:29" x14ac:dyDescent="0.25">
      <c r="A89" s="197">
        <f ca="1">Inputs!C89</f>
        <v>39783</v>
      </c>
      <c r="B89" s="198">
        <f ca="1">Inputs!E89</f>
        <v>4.3880000000000008</v>
      </c>
      <c r="C89" s="199">
        <f ca="1">Position!L89</f>
        <v>0.48337326301662753</v>
      </c>
      <c r="D89" s="200">
        <f ca="1">Position!N89</f>
        <v>0</v>
      </c>
      <c r="E89" s="201">
        <f ca="1">PNL!$L89</f>
        <v>0</v>
      </c>
      <c r="F89" s="201">
        <f ca="1">PNL!$L89</f>
        <v>0</v>
      </c>
      <c r="G89" s="201">
        <f ca="1">PNL!$L89</f>
        <v>0</v>
      </c>
      <c r="H89" s="201">
        <f ca="1">PNL!$L89</f>
        <v>0</v>
      </c>
      <c r="I89" s="201">
        <f ca="1">PNL!$L89</f>
        <v>0</v>
      </c>
      <c r="J89" s="201">
        <f ca="1">PNL!$L89</f>
        <v>0</v>
      </c>
      <c r="K89" s="201">
        <f ca="1">PNL!$L89</f>
        <v>0</v>
      </c>
      <c r="L89" s="201">
        <f ca="1">PNL!$L89</f>
        <v>0</v>
      </c>
      <c r="M89" s="201">
        <f ca="1">PNL!$L89</f>
        <v>0</v>
      </c>
      <c r="N89" s="201">
        <f ca="1">PNL!$L89</f>
        <v>0</v>
      </c>
      <c r="O89" s="201">
        <f ca="1">PNL!$L89</f>
        <v>0</v>
      </c>
      <c r="S89" s="201">
        <f ca="1">PNL!$L89</f>
        <v>0</v>
      </c>
      <c r="T89" s="201">
        <f ca="1">PNL!$L89</f>
        <v>0</v>
      </c>
      <c r="U89" s="201">
        <f ca="1">PNL!$L89</f>
        <v>0</v>
      </c>
      <c r="V89" s="201">
        <f ca="1">PNL!$L89</f>
        <v>0</v>
      </c>
      <c r="W89" s="201">
        <f ca="1">PNL!$L89</f>
        <v>0</v>
      </c>
      <c r="X89" s="201">
        <f ca="1">PNL!$L89</f>
        <v>0</v>
      </c>
      <c r="Y89" s="201">
        <f ca="1">PNL!$L89</f>
        <v>0</v>
      </c>
      <c r="Z89" s="201">
        <f ca="1">PNL!$L89</f>
        <v>0</v>
      </c>
      <c r="AA89" s="201">
        <f ca="1">PNL!$L89</f>
        <v>0</v>
      </c>
      <c r="AB89" s="201">
        <f ca="1">PNL!$L89</f>
        <v>0</v>
      </c>
      <c r="AC89" s="201">
        <f ca="1">PNL!$L89</f>
        <v>0</v>
      </c>
    </row>
    <row r="90" spans="1:29" x14ac:dyDescent="0.25">
      <c r="A90" s="197">
        <f ca="1">Inputs!C90</f>
        <v>39814</v>
      </c>
      <c r="B90" s="198">
        <f ca="1">Inputs!E90</f>
        <v>4.4130000000000003</v>
      </c>
      <c r="C90" s="199">
        <f ca="1">Position!L90</f>
        <v>0.47845019439377195</v>
      </c>
      <c r="D90" s="200">
        <f ca="1">Position!N90</f>
        <v>-4.7845019439377194E-9</v>
      </c>
      <c r="E90" s="201">
        <f ca="1">PNL!$L90</f>
        <v>-4.1000000000000367E-9</v>
      </c>
      <c r="F90" s="201">
        <f ca="1">PNL!$L90</f>
        <v>-4.1000000000000367E-9</v>
      </c>
      <c r="G90" s="201">
        <f ca="1">PNL!$L90</f>
        <v>-4.1000000000000367E-9</v>
      </c>
      <c r="H90" s="201">
        <f ca="1">PNL!$L90</f>
        <v>-4.1000000000000367E-9</v>
      </c>
      <c r="I90" s="201">
        <f ca="1">PNL!$L90</f>
        <v>-4.1000000000000367E-9</v>
      </c>
      <c r="J90" s="201">
        <f ca="1">PNL!$L90</f>
        <v>-4.1000000000000367E-9</v>
      </c>
      <c r="K90" s="201">
        <f ca="1">PNL!$L90</f>
        <v>-4.1000000000000367E-9</v>
      </c>
      <c r="L90" s="201">
        <f ca="1">PNL!$L90</f>
        <v>-4.1000000000000367E-9</v>
      </c>
      <c r="M90" s="201">
        <f ca="1">PNL!$L90</f>
        <v>-4.1000000000000367E-9</v>
      </c>
      <c r="N90" s="201">
        <f ca="1">PNL!$L90</f>
        <v>-4.1000000000000367E-9</v>
      </c>
      <c r="O90" s="201">
        <f ca="1">PNL!$L90</f>
        <v>-4.1000000000000367E-9</v>
      </c>
      <c r="S90" s="201">
        <f ca="1">PNL!$L90</f>
        <v>-4.1000000000000367E-9</v>
      </c>
      <c r="T90" s="201">
        <f ca="1">PNL!$L90</f>
        <v>-4.1000000000000367E-9</v>
      </c>
      <c r="U90" s="201">
        <f ca="1">PNL!$L90</f>
        <v>-4.1000000000000367E-9</v>
      </c>
      <c r="V90" s="201">
        <f ca="1">PNL!$L90</f>
        <v>-4.1000000000000367E-9</v>
      </c>
      <c r="W90" s="201">
        <f ca="1">PNL!$L90</f>
        <v>-4.1000000000000367E-9</v>
      </c>
      <c r="X90" s="201">
        <f ca="1">PNL!$L90</f>
        <v>-4.1000000000000367E-9</v>
      </c>
      <c r="Y90" s="201">
        <f ca="1">PNL!$L90</f>
        <v>-4.1000000000000367E-9</v>
      </c>
      <c r="Z90" s="201">
        <f ca="1">PNL!$L90</f>
        <v>-4.1000000000000367E-9</v>
      </c>
      <c r="AA90" s="201">
        <f ca="1">PNL!$L90</f>
        <v>-4.1000000000000367E-9</v>
      </c>
      <c r="AB90" s="201">
        <f ca="1">PNL!$L90</f>
        <v>-4.1000000000000367E-9</v>
      </c>
      <c r="AC90" s="201">
        <f ca="1">PNL!$L90</f>
        <v>-4.1000000000000367E-9</v>
      </c>
    </row>
    <row r="91" spans="1:29" x14ac:dyDescent="0.25">
      <c r="A91" s="197">
        <f ca="1">Inputs!C91</f>
        <v>39845</v>
      </c>
      <c r="B91" s="198">
        <f ca="1">Inputs!E91</f>
        <v>4.3290000000000006</v>
      </c>
      <c r="C91" s="199">
        <f ca="1">Position!L91</f>
        <v>0.47583354970107605</v>
      </c>
      <c r="D91" s="200">
        <f ca="1">Position!N91</f>
        <v>4.7583354970107609E-9</v>
      </c>
      <c r="E91" s="201">
        <f ca="1">PNL!$L91</f>
        <v>4.1000000000000367E-9</v>
      </c>
      <c r="F91" s="201">
        <f ca="1">PNL!$L91</f>
        <v>4.1000000000000367E-9</v>
      </c>
      <c r="G91" s="201">
        <f ca="1">PNL!$L91</f>
        <v>4.1000000000000367E-9</v>
      </c>
      <c r="H91" s="201">
        <f ca="1">PNL!$L91</f>
        <v>4.1000000000000367E-9</v>
      </c>
      <c r="I91" s="201">
        <f ca="1">PNL!$L91</f>
        <v>4.1000000000000367E-9</v>
      </c>
      <c r="J91" s="201">
        <f ca="1">PNL!$L91</f>
        <v>4.1000000000000367E-9</v>
      </c>
      <c r="K91" s="201">
        <f ca="1">PNL!$L91</f>
        <v>4.1000000000000367E-9</v>
      </c>
      <c r="L91" s="201">
        <f ca="1">PNL!$L91</f>
        <v>4.1000000000000367E-9</v>
      </c>
      <c r="M91" s="201">
        <f ca="1">PNL!$L91</f>
        <v>4.1000000000000367E-9</v>
      </c>
      <c r="N91" s="201">
        <f ca="1">PNL!$L91</f>
        <v>4.1000000000000367E-9</v>
      </c>
      <c r="O91" s="201">
        <f ca="1">PNL!$L91</f>
        <v>4.1000000000000367E-9</v>
      </c>
      <c r="S91" s="201">
        <f ca="1">PNL!$L91</f>
        <v>4.1000000000000367E-9</v>
      </c>
      <c r="T91" s="201">
        <f ca="1">PNL!$L91</f>
        <v>4.1000000000000367E-9</v>
      </c>
      <c r="U91" s="201">
        <f ca="1">PNL!$L91</f>
        <v>4.1000000000000367E-9</v>
      </c>
      <c r="V91" s="201">
        <f ca="1">PNL!$L91</f>
        <v>4.1000000000000367E-9</v>
      </c>
      <c r="W91" s="201">
        <f ca="1">PNL!$L91</f>
        <v>4.1000000000000367E-9</v>
      </c>
      <c r="X91" s="201">
        <f ca="1">PNL!$L91</f>
        <v>4.1000000000000367E-9</v>
      </c>
      <c r="Y91" s="201">
        <f ca="1">PNL!$L91</f>
        <v>4.1000000000000367E-9</v>
      </c>
      <c r="Z91" s="201">
        <f ca="1">PNL!$L91</f>
        <v>4.1000000000000367E-9</v>
      </c>
      <c r="AA91" s="201">
        <f ca="1">PNL!$L91</f>
        <v>4.1000000000000367E-9</v>
      </c>
      <c r="AB91" s="201">
        <f ca="1">PNL!$L91</f>
        <v>4.1000000000000367E-9</v>
      </c>
      <c r="AC91" s="201">
        <f ca="1">PNL!$L91</f>
        <v>4.1000000000000367E-9</v>
      </c>
    </row>
    <row r="92" spans="1:29" x14ac:dyDescent="0.25">
      <c r="A92" s="197">
        <f ca="1">Inputs!C92</f>
        <v>39873</v>
      </c>
      <c r="B92" s="198">
        <f ca="1">Inputs!E92</f>
        <v>4.1940000000000008</v>
      </c>
      <c r="C92" s="199">
        <f ca="1">Position!L92</f>
        <v>0.47321690500837899</v>
      </c>
      <c r="D92" s="200">
        <f ca="1">Position!N92</f>
        <v>0</v>
      </c>
      <c r="E92" s="201">
        <f ca="1">PNL!$L92</f>
        <v>0</v>
      </c>
      <c r="F92" s="201">
        <f ca="1">PNL!$L92</f>
        <v>0</v>
      </c>
      <c r="G92" s="201">
        <f ca="1">PNL!$L92</f>
        <v>0</v>
      </c>
      <c r="H92" s="201">
        <f ca="1">PNL!$L92</f>
        <v>0</v>
      </c>
      <c r="I92" s="201">
        <f ca="1">PNL!$L92</f>
        <v>0</v>
      </c>
      <c r="J92" s="201">
        <f ca="1">PNL!$L92</f>
        <v>0</v>
      </c>
      <c r="K92" s="201">
        <f ca="1">PNL!$L92</f>
        <v>0</v>
      </c>
      <c r="L92" s="201">
        <f ca="1">PNL!$L92</f>
        <v>0</v>
      </c>
      <c r="M92" s="201">
        <f ca="1">PNL!$L92</f>
        <v>0</v>
      </c>
      <c r="N92" s="201">
        <f ca="1">PNL!$L92</f>
        <v>0</v>
      </c>
      <c r="O92" s="201">
        <f ca="1">PNL!$L92</f>
        <v>0</v>
      </c>
      <c r="S92" s="201">
        <f ca="1">PNL!$L92</f>
        <v>0</v>
      </c>
      <c r="T92" s="201">
        <f ca="1">PNL!$L92</f>
        <v>0</v>
      </c>
      <c r="U92" s="201">
        <f ca="1">PNL!$L92</f>
        <v>0</v>
      </c>
      <c r="V92" s="201">
        <f ca="1">PNL!$L92</f>
        <v>0</v>
      </c>
      <c r="W92" s="201">
        <f ca="1">PNL!$L92</f>
        <v>0</v>
      </c>
      <c r="X92" s="201">
        <f ca="1">PNL!$L92</f>
        <v>0</v>
      </c>
      <c r="Y92" s="201">
        <f ca="1">PNL!$L92</f>
        <v>0</v>
      </c>
      <c r="Z92" s="201">
        <f ca="1">PNL!$L92</f>
        <v>0</v>
      </c>
      <c r="AA92" s="201">
        <f ca="1">PNL!$L92</f>
        <v>0</v>
      </c>
      <c r="AB92" s="201">
        <f ca="1">PNL!$L92</f>
        <v>0</v>
      </c>
      <c r="AC92" s="201">
        <f ca="1">PNL!$L92</f>
        <v>0</v>
      </c>
    </row>
    <row r="93" spans="1:29" x14ac:dyDescent="0.25">
      <c r="A93" s="197">
        <f ca="1">Inputs!C93</f>
        <v>39904</v>
      </c>
      <c r="B93" s="198">
        <f ca="1">Inputs!E93</f>
        <v>4.0440000000000005</v>
      </c>
      <c r="C93" s="199">
        <f ca="1">Position!L93</f>
        <v>0.47178044799924418</v>
      </c>
      <c r="D93" s="200">
        <f ca="1">Position!N93</f>
        <v>0</v>
      </c>
      <c r="E93" s="201">
        <f ca="1">PNL!$L93</f>
        <v>0</v>
      </c>
      <c r="F93" s="201">
        <f ca="1">PNL!$L93</f>
        <v>0</v>
      </c>
      <c r="G93" s="201">
        <f ca="1">PNL!$L93</f>
        <v>0</v>
      </c>
      <c r="H93" s="201">
        <f ca="1">PNL!$L93</f>
        <v>0</v>
      </c>
      <c r="I93" s="201">
        <f ca="1">PNL!$L93</f>
        <v>0</v>
      </c>
      <c r="J93" s="201">
        <f ca="1">PNL!$L93</f>
        <v>0</v>
      </c>
      <c r="K93" s="201">
        <f ca="1">PNL!$L93</f>
        <v>0</v>
      </c>
      <c r="L93" s="201">
        <f ca="1">PNL!$L93</f>
        <v>0</v>
      </c>
      <c r="M93" s="201">
        <f ca="1">PNL!$L93</f>
        <v>0</v>
      </c>
      <c r="N93" s="201">
        <f ca="1">PNL!$L93</f>
        <v>0</v>
      </c>
      <c r="O93" s="201">
        <f ca="1">PNL!$L93</f>
        <v>0</v>
      </c>
      <c r="S93" s="201">
        <f ca="1">PNL!$L93</f>
        <v>0</v>
      </c>
      <c r="T93" s="201">
        <f ca="1">PNL!$L93</f>
        <v>0</v>
      </c>
      <c r="U93" s="201">
        <f ca="1">PNL!$L93</f>
        <v>0</v>
      </c>
      <c r="V93" s="201">
        <f ca="1">PNL!$L93</f>
        <v>0</v>
      </c>
      <c r="W93" s="201">
        <f ca="1">PNL!$L93</f>
        <v>0</v>
      </c>
      <c r="X93" s="201">
        <f ca="1">PNL!$L93</f>
        <v>0</v>
      </c>
      <c r="Y93" s="201">
        <f ca="1">PNL!$L93</f>
        <v>0</v>
      </c>
      <c r="Z93" s="201">
        <f ca="1">PNL!$L93</f>
        <v>0</v>
      </c>
      <c r="AA93" s="201">
        <f ca="1">PNL!$L93</f>
        <v>0</v>
      </c>
      <c r="AB93" s="201">
        <f ca="1">PNL!$L93</f>
        <v>0</v>
      </c>
      <c r="AC93" s="201">
        <f ca="1">PNL!$L93</f>
        <v>0</v>
      </c>
    </row>
    <row r="94" spans="1:29" x14ac:dyDescent="0.25">
      <c r="A94" s="197">
        <f ca="1">Inputs!C94</f>
        <v>39934</v>
      </c>
      <c r="B94" s="198">
        <f ca="1">Inputs!E94</f>
        <v>4.0480000000000009</v>
      </c>
      <c r="C94" s="199">
        <f ca="1">Position!L94</f>
        <v>0.47180236577051154</v>
      </c>
      <c r="D94" s="200">
        <f ca="1">Position!N94</f>
        <v>4.7180236577051152E-9</v>
      </c>
      <c r="E94" s="201">
        <f ca="1">PNL!$L94</f>
        <v>4.100000000000126E-9</v>
      </c>
      <c r="F94" s="201">
        <f ca="1">PNL!$L94</f>
        <v>4.100000000000126E-9</v>
      </c>
      <c r="G94" s="201">
        <f ca="1">PNL!$L94</f>
        <v>4.100000000000126E-9</v>
      </c>
      <c r="H94" s="201">
        <f ca="1">PNL!$L94</f>
        <v>4.100000000000126E-9</v>
      </c>
      <c r="I94" s="201">
        <f ca="1">PNL!$L94</f>
        <v>4.100000000000126E-9</v>
      </c>
      <c r="J94" s="201">
        <f ca="1">PNL!$L94</f>
        <v>4.100000000000126E-9</v>
      </c>
      <c r="K94" s="201">
        <f ca="1">PNL!$L94</f>
        <v>4.100000000000126E-9</v>
      </c>
      <c r="L94" s="201">
        <f ca="1">PNL!$L94</f>
        <v>4.100000000000126E-9</v>
      </c>
      <c r="M94" s="201">
        <f ca="1">PNL!$L94</f>
        <v>4.100000000000126E-9</v>
      </c>
      <c r="N94" s="201">
        <f ca="1">PNL!$L94</f>
        <v>4.100000000000126E-9</v>
      </c>
      <c r="O94" s="201">
        <f ca="1">PNL!$L94</f>
        <v>4.100000000000126E-9</v>
      </c>
      <c r="S94" s="201">
        <f ca="1">PNL!$L94</f>
        <v>4.100000000000126E-9</v>
      </c>
      <c r="T94" s="201">
        <f ca="1">PNL!$L94</f>
        <v>4.100000000000126E-9</v>
      </c>
      <c r="U94" s="201">
        <f ca="1">PNL!$L94</f>
        <v>4.100000000000126E-9</v>
      </c>
      <c r="V94" s="201">
        <f ca="1">PNL!$L94</f>
        <v>4.100000000000126E-9</v>
      </c>
      <c r="W94" s="201">
        <f ca="1">PNL!$L94</f>
        <v>4.100000000000126E-9</v>
      </c>
      <c r="X94" s="201">
        <f ca="1">PNL!$L94</f>
        <v>4.100000000000126E-9</v>
      </c>
      <c r="Y94" s="201">
        <f ca="1">PNL!$L94</f>
        <v>4.100000000000126E-9</v>
      </c>
      <c r="Z94" s="201">
        <f ca="1">PNL!$L94</f>
        <v>4.100000000000126E-9</v>
      </c>
      <c r="AA94" s="201">
        <f ca="1">PNL!$L94</f>
        <v>4.100000000000126E-9</v>
      </c>
      <c r="AB94" s="201">
        <f ca="1">PNL!$L94</f>
        <v>4.100000000000126E-9</v>
      </c>
      <c r="AC94" s="201">
        <f ca="1">PNL!$L94</f>
        <v>4.100000000000126E-9</v>
      </c>
    </row>
    <row r="95" spans="1:29" x14ac:dyDescent="0.25">
      <c r="A95" s="197">
        <f ca="1">Inputs!C95</f>
        <v>39965</v>
      </c>
      <c r="B95" s="198">
        <f ca="1">Inputs!E95</f>
        <v>4.0880000000000001</v>
      </c>
      <c r="C95" s="199">
        <f ca="1">Position!L95</f>
        <v>0.46936443521275401</v>
      </c>
      <c r="D95" s="200">
        <f ca="1">Position!N95</f>
        <v>0</v>
      </c>
      <c r="E95" s="201">
        <f ca="1">PNL!$L95</f>
        <v>0</v>
      </c>
      <c r="F95" s="201">
        <f ca="1">PNL!$L95</f>
        <v>0</v>
      </c>
      <c r="G95" s="201">
        <f ca="1">PNL!$L95</f>
        <v>0</v>
      </c>
      <c r="H95" s="201">
        <f ca="1">PNL!$L95</f>
        <v>0</v>
      </c>
      <c r="I95" s="201">
        <f ca="1">PNL!$L95</f>
        <v>0</v>
      </c>
      <c r="J95" s="201">
        <f ca="1">PNL!$L95</f>
        <v>0</v>
      </c>
      <c r="K95" s="201">
        <f ca="1">PNL!$L95</f>
        <v>0</v>
      </c>
      <c r="L95" s="201">
        <f ca="1">PNL!$L95</f>
        <v>0</v>
      </c>
      <c r="M95" s="201">
        <f ca="1">PNL!$L95</f>
        <v>0</v>
      </c>
      <c r="N95" s="201">
        <f ca="1">PNL!$L95</f>
        <v>0</v>
      </c>
      <c r="O95" s="201">
        <f ca="1">PNL!$L95</f>
        <v>0</v>
      </c>
      <c r="S95" s="201">
        <f ca="1">PNL!$L95</f>
        <v>0</v>
      </c>
      <c r="T95" s="201">
        <f ca="1">PNL!$L95</f>
        <v>0</v>
      </c>
      <c r="U95" s="201">
        <f ca="1">PNL!$L95</f>
        <v>0</v>
      </c>
      <c r="V95" s="201">
        <f ca="1">PNL!$L95</f>
        <v>0</v>
      </c>
      <c r="W95" s="201">
        <f ca="1">PNL!$L95</f>
        <v>0</v>
      </c>
      <c r="X95" s="201">
        <f ca="1">PNL!$L95</f>
        <v>0</v>
      </c>
      <c r="Y95" s="201">
        <f ca="1">PNL!$L95</f>
        <v>0</v>
      </c>
      <c r="Z95" s="201">
        <f ca="1">PNL!$L95</f>
        <v>0</v>
      </c>
      <c r="AA95" s="201">
        <f ca="1">PNL!$L95</f>
        <v>0</v>
      </c>
      <c r="AB95" s="201">
        <f ca="1">PNL!$L95</f>
        <v>0</v>
      </c>
      <c r="AC95" s="201">
        <f ca="1">PNL!$L95</f>
        <v>0</v>
      </c>
    </row>
    <row r="96" spans="1:29" x14ac:dyDescent="0.25">
      <c r="A96" s="197">
        <f ca="1">Inputs!C96</f>
        <v>39995</v>
      </c>
      <c r="B96" s="198">
        <f ca="1">Inputs!E96</f>
        <v>4.1330000000000009</v>
      </c>
      <c r="C96" s="199">
        <f ca="1">Position!L96</f>
        <v>0.46936443521275406</v>
      </c>
      <c r="D96" s="200">
        <f ca="1">Position!N96</f>
        <v>0</v>
      </c>
      <c r="E96" s="201">
        <f ca="1">PNL!$L96</f>
        <v>0</v>
      </c>
      <c r="F96" s="201">
        <f ca="1">PNL!$L96</f>
        <v>0</v>
      </c>
      <c r="G96" s="201">
        <f ca="1">PNL!$L96</f>
        <v>0</v>
      </c>
      <c r="H96" s="201">
        <f ca="1">PNL!$L96</f>
        <v>0</v>
      </c>
      <c r="I96" s="201">
        <f ca="1">PNL!$L96</f>
        <v>0</v>
      </c>
      <c r="J96" s="201">
        <f ca="1">PNL!$L96</f>
        <v>0</v>
      </c>
      <c r="K96" s="201">
        <f ca="1">PNL!$L96</f>
        <v>0</v>
      </c>
      <c r="L96" s="201">
        <f ca="1">PNL!$L96</f>
        <v>0</v>
      </c>
      <c r="M96" s="201">
        <f ca="1">PNL!$L96</f>
        <v>0</v>
      </c>
      <c r="N96" s="201">
        <f ca="1">PNL!$L96</f>
        <v>0</v>
      </c>
      <c r="O96" s="201">
        <f ca="1">PNL!$L96</f>
        <v>0</v>
      </c>
      <c r="S96" s="201">
        <f ca="1">PNL!$L96</f>
        <v>0</v>
      </c>
      <c r="T96" s="201">
        <f ca="1">PNL!$L96</f>
        <v>0</v>
      </c>
      <c r="U96" s="201">
        <f ca="1">PNL!$L96</f>
        <v>0</v>
      </c>
      <c r="V96" s="201">
        <f ca="1">PNL!$L96</f>
        <v>0</v>
      </c>
      <c r="W96" s="201">
        <f ca="1">PNL!$L96</f>
        <v>0</v>
      </c>
      <c r="X96" s="201">
        <f ca="1">PNL!$L96</f>
        <v>0</v>
      </c>
      <c r="Y96" s="201">
        <f ca="1">PNL!$L96</f>
        <v>0</v>
      </c>
      <c r="Z96" s="201">
        <f ca="1">PNL!$L96</f>
        <v>0</v>
      </c>
      <c r="AA96" s="201">
        <f ca="1">PNL!$L96</f>
        <v>0</v>
      </c>
      <c r="AB96" s="201">
        <f ca="1">PNL!$L96</f>
        <v>0</v>
      </c>
      <c r="AC96" s="201">
        <f ca="1">PNL!$L96</f>
        <v>0</v>
      </c>
    </row>
    <row r="97" spans="1:29" x14ac:dyDescent="0.25">
      <c r="A97" s="197">
        <f ca="1">Inputs!C97</f>
        <v>40026</v>
      </c>
      <c r="B97" s="198">
        <f ca="1">Inputs!E97</f>
        <v>4.1720000000000006</v>
      </c>
      <c r="C97" s="199">
        <f ca="1">Position!L97</f>
        <v>0.46814546993387585</v>
      </c>
      <c r="D97" s="200">
        <f ca="1">Position!N97</f>
        <v>0</v>
      </c>
      <c r="E97" s="201">
        <f ca="1">PNL!$L97</f>
        <v>0</v>
      </c>
      <c r="F97" s="201">
        <f ca="1">PNL!$L97</f>
        <v>0</v>
      </c>
      <c r="G97" s="201">
        <f ca="1">PNL!$L97</f>
        <v>0</v>
      </c>
      <c r="H97" s="201">
        <f ca="1">PNL!$L97</f>
        <v>0</v>
      </c>
      <c r="I97" s="201">
        <f ca="1">PNL!$L97</f>
        <v>0</v>
      </c>
      <c r="J97" s="201">
        <f ca="1">PNL!$L97</f>
        <v>0</v>
      </c>
      <c r="K97" s="201">
        <f ca="1">PNL!$L97</f>
        <v>0</v>
      </c>
      <c r="L97" s="201">
        <f ca="1">PNL!$L97</f>
        <v>0</v>
      </c>
      <c r="M97" s="201">
        <f ca="1">PNL!$L97</f>
        <v>0</v>
      </c>
      <c r="N97" s="201">
        <f ca="1">PNL!$L97</f>
        <v>0</v>
      </c>
      <c r="O97" s="201">
        <f ca="1">PNL!$L97</f>
        <v>0</v>
      </c>
      <c r="S97" s="201">
        <f ca="1">PNL!$L97</f>
        <v>0</v>
      </c>
      <c r="T97" s="201">
        <f ca="1">PNL!$L97</f>
        <v>0</v>
      </c>
      <c r="U97" s="201">
        <f ca="1">PNL!$L97</f>
        <v>0</v>
      </c>
      <c r="V97" s="201">
        <f ca="1">PNL!$L97</f>
        <v>0</v>
      </c>
      <c r="W97" s="201">
        <f ca="1">PNL!$L97</f>
        <v>0</v>
      </c>
      <c r="X97" s="201">
        <f ca="1">PNL!$L97</f>
        <v>0</v>
      </c>
      <c r="Y97" s="201">
        <f ca="1">PNL!$L97</f>
        <v>0</v>
      </c>
      <c r="Z97" s="201">
        <f ca="1">PNL!$L97</f>
        <v>0</v>
      </c>
      <c r="AA97" s="201">
        <f ca="1">PNL!$L97</f>
        <v>0</v>
      </c>
      <c r="AB97" s="201">
        <f ca="1">PNL!$L97</f>
        <v>0</v>
      </c>
      <c r="AC97" s="201">
        <f ca="1">PNL!$L97</f>
        <v>0</v>
      </c>
    </row>
    <row r="98" spans="1:29" x14ac:dyDescent="0.25">
      <c r="A98" s="197">
        <f ca="1">Inputs!C98</f>
        <v>40057</v>
      </c>
      <c r="B98" s="198">
        <f ca="1">Inputs!E98</f>
        <v>4.1610000000000005</v>
      </c>
      <c r="C98" s="199">
        <f ca="1">Position!L98</f>
        <v>0.46600005732340116</v>
      </c>
      <c r="D98" s="200">
        <f ca="1">Position!N98</f>
        <v>0</v>
      </c>
      <c r="E98" s="201">
        <f ca="1">PNL!$L98</f>
        <v>0</v>
      </c>
      <c r="F98" s="201">
        <f ca="1">PNL!$L98</f>
        <v>0</v>
      </c>
      <c r="G98" s="201">
        <f ca="1">PNL!$L98</f>
        <v>0</v>
      </c>
      <c r="H98" s="201">
        <f ca="1">PNL!$L98</f>
        <v>0</v>
      </c>
      <c r="I98" s="201">
        <f ca="1">PNL!$L98</f>
        <v>0</v>
      </c>
      <c r="J98" s="201">
        <f ca="1">PNL!$L98</f>
        <v>0</v>
      </c>
      <c r="K98" s="201">
        <f ca="1">PNL!$L98</f>
        <v>0</v>
      </c>
      <c r="L98" s="201">
        <f ca="1">PNL!$L98</f>
        <v>0</v>
      </c>
      <c r="M98" s="201">
        <f ca="1">PNL!$L98</f>
        <v>0</v>
      </c>
      <c r="N98" s="201">
        <f ca="1">PNL!$L98</f>
        <v>0</v>
      </c>
      <c r="O98" s="201">
        <f ca="1">PNL!$L98</f>
        <v>0</v>
      </c>
      <c r="S98" s="201">
        <f ca="1">PNL!$L98</f>
        <v>0</v>
      </c>
      <c r="T98" s="201">
        <f ca="1">PNL!$L98</f>
        <v>0</v>
      </c>
      <c r="U98" s="201">
        <f ca="1">PNL!$L98</f>
        <v>0</v>
      </c>
      <c r="V98" s="201">
        <f ca="1">PNL!$L98</f>
        <v>0</v>
      </c>
      <c r="W98" s="201">
        <f ca="1">PNL!$L98</f>
        <v>0</v>
      </c>
      <c r="X98" s="201">
        <f ca="1">PNL!$L98</f>
        <v>0</v>
      </c>
      <c r="Y98" s="201">
        <f ca="1">PNL!$L98</f>
        <v>0</v>
      </c>
      <c r="Z98" s="201">
        <f ca="1">PNL!$L98</f>
        <v>0</v>
      </c>
      <c r="AA98" s="201">
        <f ca="1">PNL!$L98</f>
        <v>0</v>
      </c>
      <c r="AB98" s="201">
        <f ca="1">PNL!$L98</f>
        <v>0</v>
      </c>
      <c r="AC98" s="201">
        <f ca="1">PNL!$L98</f>
        <v>0</v>
      </c>
    </row>
    <row r="99" spans="1:29" x14ac:dyDescent="0.25">
      <c r="A99" s="197">
        <f ca="1">Inputs!C99</f>
        <v>40087</v>
      </c>
      <c r="B99" s="198">
        <f ca="1">Inputs!E99</f>
        <v>4.176000000000001</v>
      </c>
      <c r="C99" s="199">
        <f ca="1">Position!L99</f>
        <v>0.45361230160201993</v>
      </c>
      <c r="D99" s="200">
        <f ca="1">Position!N99</f>
        <v>0</v>
      </c>
      <c r="E99" s="201">
        <f ca="1">PNL!$L99</f>
        <v>0</v>
      </c>
      <c r="F99" s="201">
        <f ca="1">PNL!$L99</f>
        <v>0</v>
      </c>
      <c r="G99" s="201">
        <f ca="1">PNL!$L99</f>
        <v>0</v>
      </c>
      <c r="H99" s="201">
        <f ca="1">PNL!$L99</f>
        <v>0</v>
      </c>
      <c r="I99" s="201">
        <f ca="1">PNL!$L99</f>
        <v>0</v>
      </c>
      <c r="J99" s="201">
        <f ca="1">PNL!$L99</f>
        <v>0</v>
      </c>
      <c r="K99" s="201">
        <f ca="1">PNL!$L99</f>
        <v>0</v>
      </c>
      <c r="L99" s="201">
        <f ca="1">PNL!$L99</f>
        <v>0</v>
      </c>
      <c r="M99" s="201">
        <f ca="1">PNL!$L99</f>
        <v>0</v>
      </c>
      <c r="N99" s="201">
        <f ca="1">PNL!$L99</f>
        <v>0</v>
      </c>
      <c r="O99" s="201">
        <f ca="1">PNL!$L99</f>
        <v>0</v>
      </c>
      <c r="S99" s="201">
        <f ca="1">PNL!$L99</f>
        <v>0</v>
      </c>
      <c r="T99" s="201">
        <f ca="1">PNL!$L99</f>
        <v>0</v>
      </c>
      <c r="U99" s="201">
        <f ca="1">PNL!$L99</f>
        <v>0</v>
      </c>
      <c r="V99" s="201">
        <f ca="1">PNL!$L99</f>
        <v>0</v>
      </c>
      <c r="W99" s="201">
        <f ca="1">PNL!$L99</f>
        <v>0</v>
      </c>
      <c r="X99" s="201">
        <f ca="1">PNL!$L99</f>
        <v>0</v>
      </c>
      <c r="Y99" s="201">
        <f ca="1">PNL!$L99</f>
        <v>0</v>
      </c>
      <c r="Z99" s="201">
        <f ca="1">PNL!$L99</f>
        <v>0</v>
      </c>
      <c r="AA99" s="201">
        <f ca="1">PNL!$L99</f>
        <v>0</v>
      </c>
      <c r="AB99" s="201">
        <f ca="1">PNL!$L99</f>
        <v>0</v>
      </c>
      <c r="AC99" s="201">
        <f ca="1">PNL!$L99</f>
        <v>0</v>
      </c>
    </row>
    <row r="100" spans="1:29" x14ac:dyDescent="0.25">
      <c r="A100" s="197">
        <f ca="1">Inputs!C100</f>
        <v>40118</v>
      </c>
      <c r="B100" s="198">
        <f ca="1">Inputs!E100</f>
        <v>4.3330000000000002</v>
      </c>
      <c r="C100" s="199">
        <f ca="1">Position!L100</f>
        <v>0.43822096822597506</v>
      </c>
      <c r="D100" s="200">
        <f ca="1">Position!N100</f>
        <v>0</v>
      </c>
      <c r="E100" s="201">
        <f ca="1">PNL!$L100</f>
        <v>0</v>
      </c>
      <c r="F100" s="201">
        <f ca="1">PNL!$L100</f>
        <v>0</v>
      </c>
      <c r="G100" s="201">
        <f ca="1">PNL!$L100</f>
        <v>0</v>
      </c>
      <c r="H100" s="201">
        <f ca="1">PNL!$L100</f>
        <v>0</v>
      </c>
      <c r="I100" s="201">
        <f ca="1">PNL!$L100</f>
        <v>0</v>
      </c>
      <c r="J100" s="201">
        <f ca="1">PNL!$L100</f>
        <v>0</v>
      </c>
      <c r="K100" s="201">
        <f ca="1">PNL!$L100</f>
        <v>0</v>
      </c>
      <c r="L100" s="201">
        <f ca="1">PNL!$L100</f>
        <v>0</v>
      </c>
      <c r="M100" s="201">
        <f ca="1">PNL!$L100</f>
        <v>0</v>
      </c>
      <c r="N100" s="201">
        <f ca="1">PNL!$L100</f>
        <v>0</v>
      </c>
      <c r="O100" s="201">
        <f ca="1">PNL!$L100</f>
        <v>0</v>
      </c>
      <c r="S100" s="201">
        <f ca="1">PNL!$L100</f>
        <v>0</v>
      </c>
      <c r="T100" s="201">
        <f ca="1">PNL!$L100</f>
        <v>0</v>
      </c>
      <c r="U100" s="201">
        <f ca="1">PNL!$L100</f>
        <v>0</v>
      </c>
      <c r="V100" s="201">
        <f ca="1">PNL!$L100</f>
        <v>0</v>
      </c>
      <c r="W100" s="201">
        <f ca="1">PNL!$L100</f>
        <v>0</v>
      </c>
      <c r="X100" s="201">
        <f ca="1">PNL!$L100</f>
        <v>0</v>
      </c>
      <c r="Y100" s="201">
        <f ca="1">PNL!$L100</f>
        <v>0</v>
      </c>
      <c r="Z100" s="201">
        <f ca="1">PNL!$L100</f>
        <v>0</v>
      </c>
      <c r="AA100" s="201">
        <f ca="1">PNL!$L100</f>
        <v>0</v>
      </c>
      <c r="AB100" s="201">
        <f ca="1">PNL!$L100</f>
        <v>0</v>
      </c>
      <c r="AC100" s="201">
        <f ca="1">PNL!$L100</f>
        <v>0</v>
      </c>
    </row>
    <row r="101" spans="1:29" x14ac:dyDescent="0.25">
      <c r="A101" s="197">
        <f ca="1">Inputs!C101</f>
        <v>40148</v>
      </c>
      <c r="B101" s="198">
        <f ca="1">Inputs!E101</f>
        <v>4.4930000000000012</v>
      </c>
      <c r="C101" s="199">
        <f ca="1">Position!L101</f>
        <v>0.47551658500891825</v>
      </c>
      <c r="D101" s="200">
        <f ca="1">Position!N101</f>
        <v>0</v>
      </c>
      <c r="E101" s="201">
        <f ca="1">PNL!$L101</f>
        <v>0</v>
      </c>
      <c r="F101" s="201">
        <f ca="1">PNL!$L101</f>
        <v>0</v>
      </c>
      <c r="G101" s="201">
        <f ca="1">PNL!$L101</f>
        <v>0</v>
      </c>
      <c r="H101" s="201">
        <f ca="1">PNL!$L101</f>
        <v>0</v>
      </c>
      <c r="I101" s="201">
        <f ca="1">PNL!$L101</f>
        <v>0</v>
      </c>
      <c r="J101" s="201">
        <f ca="1">PNL!$L101</f>
        <v>0</v>
      </c>
      <c r="K101" s="201">
        <f ca="1">PNL!$L101</f>
        <v>0</v>
      </c>
      <c r="L101" s="201">
        <f ca="1">PNL!$L101</f>
        <v>0</v>
      </c>
      <c r="M101" s="201">
        <f ca="1">PNL!$L101</f>
        <v>0</v>
      </c>
      <c r="N101" s="201">
        <f ca="1">PNL!$L101</f>
        <v>0</v>
      </c>
      <c r="O101" s="201">
        <f ca="1">PNL!$L101</f>
        <v>0</v>
      </c>
      <c r="S101" s="201">
        <f ca="1">PNL!$L101</f>
        <v>0</v>
      </c>
      <c r="T101" s="201">
        <f ca="1">PNL!$L101</f>
        <v>0</v>
      </c>
      <c r="U101" s="201">
        <f ca="1">PNL!$L101</f>
        <v>0</v>
      </c>
      <c r="V101" s="201">
        <f ca="1">PNL!$L101</f>
        <v>0</v>
      </c>
      <c r="W101" s="201">
        <f ca="1">PNL!$L101</f>
        <v>0</v>
      </c>
      <c r="X101" s="201">
        <f ca="1">PNL!$L101</f>
        <v>0</v>
      </c>
      <c r="Y101" s="201">
        <f ca="1">PNL!$L101</f>
        <v>0</v>
      </c>
      <c r="Z101" s="201">
        <f ca="1">PNL!$L101</f>
        <v>0</v>
      </c>
      <c r="AA101" s="201">
        <f ca="1">PNL!$L101</f>
        <v>0</v>
      </c>
      <c r="AB101" s="201">
        <f ca="1">PNL!$L101</f>
        <v>0</v>
      </c>
      <c r="AC101" s="201">
        <f ca="1">PNL!$L101</f>
        <v>0</v>
      </c>
    </row>
    <row r="102" spans="1:29" x14ac:dyDescent="0.25">
      <c r="A102" s="197">
        <f ca="1">Inputs!C102</f>
        <v>40179</v>
      </c>
      <c r="B102" s="198">
        <f ca="1">Inputs!E102</f>
        <v>4.5205000000000002</v>
      </c>
      <c r="C102" s="199">
        <f ca="1">Position!L102</f>
        <v>0.470593516386064</v>
      </c>
      <c r="D102" s="200">
        <f ca="1">Position!N102</f>
        <v>4.7059351638606404E-9</v>
      </c>
      <c r="E102" s="201">
        <f ca="1">PNL!$L102</f>
        <v>4.1000000000000367E-9</v>
      </c>
      <c r="F102" s="201">
        <f ca="1">PNL!$L102</f>
        <v>4.1000000000000367E-9</v>
      </c>
      <c r="G102" s="201">
        <f ca="1">PNL!$L102</f>
        <v>4.1000000000000367E-9</v>
      </c>
      <c r="H102" s="201">
        <f ca="1">PNL!$L102</f>
        <v>4.1000000000000367E-9</v>
      </c>
      <c r="I102" s="201">
        <f ca="1">PNL!$L102</f>
        <v>4.1000000000000367E-9</v>
      </c>
      <c r="J102" s="201">
        <f ca="1">PNL!$L102</f>
        <v>4.1000000000000367E-9</v>
      </c>
      <c r="K102" s="201">
        <f ca="1">PNL!$L102</f>
        <v>4.1000000000000367E-9</v>
      </c>
      <c r="L102" s="201">
        <f ca="1">PNL!$L102</f>
        <v>4.1000000000000367E-9</v>
      </c>
      <c r="M102" s="201">
        <f ca="1">PNL!$L102</f>
        <v>4.1000000000000367E-9</v>
      </c>
      <c r="N102" s="201">
        <f ca="1">PNL!$L102</f>
        <v>4.1000000000000367E-9</v>
      </c>
      <c r="O102" s="201">
        <f ca="1">PNL!$L102</f>
        <v>4.1000000000000367E-9</v>
      </c>
      <c r="S102" s="201">
        <f ca="1">PNL!$L102</f>
        <v>4.1000000000000367E-9</v>
      </c>
      <c r="T102" s="201">
        <f ca="1">PNL!$L102</f>
        <v>4.1000000000000367E-9</v>
      </c>
      <c r="U102" s="201">
        <f ca="1">PNL!$L102</f>
        <v>4.1000000000000367E-9</v>
      </c>
      <c r="V102" s="201">
        <f ca="1">PNL!$L102</f>
        <v>4.1000000000000367E-9</v>
      </c>
      <c r="W102" s="201">
        <f ca="1">PNL!$L102</f>
        <v>4.1000000000000367E-9</v>
      </c>
      <c r="X102" s="201">
        <f ca="1">PNL!$L102</f>
        <v>4.1000000000000367E-9</v>
      </c>
      <c r="Y102" s="201">
        <f ca="1">PNL!$L102</f>
        <v>4.1000000000000367E-9</v>
      </c>
      <c r="Z102" s="201">
        <f ca="1">PNL!$L102</f>
        <v>4.1000000000000367E-9</v>
      </c>
      <c r="AA102" s="201">
        <f ca="1">PNL!$L102</f>
        <v>4.1000000000000367E-9</v>
      </c>
      <c r="AB102" s="201">
        <f ca="1">PNL!$L102</f>
        <v>4.1000000000000367E-9</v>
      </c>
      <c r="AC102" s="201">
        <f ca="1">PNL!$L102</f>
        <v>4.1000000000000367E-9</v>
      </c>
    </row>
    <row r="103" spans="1:29" x14ac:dyDescent="0.25">
      <c r="A103" s="197">
        <f ca="1">Inputs!C103</f>
        <v>40210</v>
      </c>
      <c r="B103" s="198">
        <f ca="1">Inputs!E103</f>
        <v>4.4365000000000006</v>
      </c>
      <c r="C103" s="199">
        <f ca="1">Position!L103</f>
        <v>0.46797687169336633</v>
      </c>
      <c r="D103" s="200">
        <f ca="1">Position!N103</f>
        <v>4.6797687169336637E-9</v>
      </c>
      <c r="E103" s="201">
        <f ca="1">PNL!$L103</f>
        <v>4.1000000000000367E-9</v>
      </c>
      <c r="F103" s="201">
        <f ca="1">PNL!$L103</f>
        <v>4.1000000000000367E-9</v>
      </c>
      <c r="G103" s="201">
        <f ca="1">PNL!$L103</f>
        <v>4.1000000000000367E-9</v>
      </c>
      <c r="H103" s="201">
        <f ca="1">PNL!$L103</f>
        <v>4.1000000000000367E-9</v>
      </c>
      <c r="I103" s="201">
        <f ca="1">PNL!$L103</f>
        <v>4.1000000000000367E-9</v>
      </c>
      <c r="J103" s="201">
        <f ca="1">PNL!$L103</f>
        <v>4.1000000000000367E-9</v>
      </c>
      <c r="K103" s="201">
        <f ca="1">PNL!$L103</f>
        <v>4.1000000000000367E-9</v>
      </c>
      <c r="L103" s="201">
        <f ca="1">PNL!$L103</f>
        <v>4.1000000000000367E-9</v>
      </c>
      <c r="M103" s="201">
        <f ca="1">PNL!$L103</f>
        <v>4.1000000000000367E-9</v>
      </c>
      <c r="N103" s="201">
        <f ca="1">PNL!$L103</f>
        <v>4.1000000000000367E-9</v>
      </c>
      <c r="O103" s="201">
        <f ca="1">PNL!$L103</f>
        <v>4.1000000000000367E-9</v>
      </c>
      <c r="S103" s="201">
        <f ca="1">PNL!$L103</f>
        <v>4.1000000000000367E-9</v>
      </c>
      <c r="T103" s="201">
        <f ca="1">PNL!$L103</f>
        <v>4.1000000000000367E-9</v>
      </c>
      <c r="U103" s="201">
        <f ca="1">PNL!$L103</f>
        <v>4.1000000000000367E-9</v>
      </c>
      <c r="V103" s="201">
        <f ca="1">PNL!$L103</f>
        <v>4.1000000000000367E-9</v>
      </c>
      <c r="W103" s="201">
        <f ca="1">PNL!$L103</f>
        <v>4.1000000000000367E-9</v>
      </c>
      <c r="X103" s="201">
        <f ca="1">PNL!$L103</f>
        <v>4.1000000000000367E-9</v>
      </c>
      <c r="Y103" s="201">
        <f ca="1">PNL!$L103</f>
        <v>4.1000000000000367E-9</v>
      </c>
      <c r="Z103" s="201">
        <f ca="1">PNL!$L103</f>
        <v>4.1000000000000367E-9</v>
      </c>
      <c r="AA103" s="201">
        <f ca="1">PNL!$L103</f>
        <v>4.1000000000000367E-9</v>
      </c>
      <c r="AB103" s="201">
        <f ca="1">PNL!$L103</f>
        <v>4.1000000000000367E-9</v>
      </c>
      <c r="AC103" s="201">
        <f ca="1">PNL!$L103</f>
        <v>4.1000000000000367E-9</v>
      </c>
    </row>
    <row r="104" spans="1:29" x14ac:dyDescent="0.25">
      <c r="A104" s="197">
        <f ca="1">Inputs!C104</f>
        <v>40238</v>
      </c>
      <c r="B104" s="198">
        <f ca="1">Inputs!E104</f>
        <v>4.3015000000000008</v>
      </c>
      <c r="C104" s="199">
        <f ca="1">Position!L104</f>
        <v>0.46536022700067092</v>
      </c>
      <c r="D104" s="200">
        <f ca="1">Position!N104</f>
        <v>0</v>
      </c>
      <c r="E104" s="201">
        <f ca="1">PNL!$L104</f>
        <v>0</v>
      </c>
      <c r="F104" s="201">
        <f ca="1">PNL!$L104</f>
        <v>0</v>
      </c>
      <c r="G104" s="201">
        <f ca="1">PNL!$L104</f>
        <v>0</v>
      </c>
      <c r="H104" s="201">
        <f ca="1">PNL!$L104</f>
        <v>0</v>
      </c>
      <c r="I104" s="201">
        <f ca="1">PNL!$L104</f>
        <v>0</v>
      </c>
      <c r="J104" s="201">
        <f ca="1">PNL!$L104</f>
        <v>0</v>
      </c>
      <c r="K104" s="201">
        <f ca="1">PNL!$L104</f>
        <v>0</v>
      </c>
      <c r="L104" s="201">
        <f ca="1">PNL!$L104</f>
        <v>0</v>
      </c>
      <c r="M104" s="201">
        <f ca="1">PNL!$L104</f>
        <v>0</v>
      </c>
      <c r="N104" s="201">
        <f ca="1">PNL!$L104</f>
        <v>0</v>
      </c>
      <c r="O104" s="201">
        <f ca="1">PNL!$L104</f>
        <v>0</v>
      </c>
      <c r="S104" s="201">
        <f ca="1">PNL!$L104</f>
        <v>0</v>
      </c>
      <c r="T104" s="201">
        <f ca="1">PNL!$L104</f>
        <v>0</v>
      </c>
      <c r="U104" s="201">
        <f ca="1">PNL!$L104</f>
        <v>0</v>
      </c>
      <c r="V104" s="201">
        <f ca="1">PNL!$L104</f>
        <v>0</v>
      </c>
      <c r="W104" s="201">
        <f ca="1">PNL!$L104</f>
        <v>0</v>
      </c>
      <c r="X104" s="201">
        <f ca="1">PNL!$L104</f>
        <v>0</v>
      </c>
      <c r="Y104" s="201">
        <f ca="1">PNL!$L104</f>
        <v>0</v>
      </c>
      <c r="Z104" s="201">
        <f ca="1">PNL!$L104</f>
        <v>0</v>
      </c>
      <c r="AA104" s="201">
        <f ca="1">PNL!$L104</f>
        <v>0</v>
      </c>
      <c r="AB104" s="201">
        <f ca="1">PNL!$L104</f>
        <v>0</v>
      </c>
      <c r="AC104" s="201">
        <f ca="1">PNL!$L104</f>
        <v>0</v>
      </c>
    </row>
    <row r="105" spans="1:29" x14ac:dyDescent="0.25">
      <c r="A105" s="197">
        <f ca="1">Inputs!C105</f>
        <v>40269</v>
      </c>
      <c r="B105" s="198">
        <f ca="1">Inputs!E105</f>
        <v>4.1515000000000004</v>
      </c>
      <c r="C105" s="199">
        <f ca="1">Position!L105</f>
        <v>0.46392376999153645</v>
      </c>
      <c r="D105" s="200">
        <f ca="1">Position!N105</f>
        <v>0</v>
      </c>
      <c r="E105" s="201">
        <f ca="1">PNL!$L105</f>
        <v>0</v>
      </c>
      <c r="F105" s="201">
        <f ca="1">PNL!$L105</f>
        <v>0</v>
      </c>
      <c r="G105" s="201">
        <f ca="1">PNL!$L105</f>
        <v>0</v>
      </c>
      <c r="H105" s="201">
        <f ca="1">PNL!$L105</f>
        <v>0</v>
      </c>
      <c r="I105" s="201">
        <f ca="1">PNL!$L105</f>
        <v>0</v>
      </c>
      <c r="J105" s="201">
        <f ca="1">PNL!$L105</f>
        <v>0</v>
      </c>
      <c r="K105" s="201">
        <f ca="1">PNL!$L105</f>
        <v>0</v>
      </c>
      <c r="L105" s="201">
        <f ca="1">PNL!$L105</f>
        <v>0</v>
      </c>
      <c r="M105" s="201">
        <f ca="1">PNL!$L105</f>
        <v>0</v>
      </c>
      <c r="N105" s="201">
        <f ca="1">PNL!$L105</f>
        <v>0</v>
      </c>
      <c r="O105" s="201">
        <f ca="1">PNL!$L105</f>
        <v>0</v>
      </c>
      <c r="S105" s="201">
        <f ca="1">PNL!$L105</f>
        <v>0</v>
      </c>
      <c r="T105" s="201">
        <f ca="1">PNL!$L105</f>
        <v>0</v>
      </c>
      <c r="U105" s="201">
        <f ca="1">PNL!$L105</f>
        <v>0</v>
      </c>
      <c r="V105" s="201">
        <f ca="1">PNL!$L105</f>
        <v>0</v>
      </c>
      <c r="W105" s="201">
        <f ca="1">PNL!$L105</f>
        <v>0</v>
      </c>
      <c r="X105" s="201">
        <f ca="1">PNL!$L105</f>
        <v>0</v>
      </c>
      <c r="Y105" s="201">
        <f ca="1">PNL!$L105</f>
        <v>0</v>
      </c>
      <c r="Z105" s="201">
        <f ca="1">PNL!$L105</f>
        <v>0</v>
      </c>
      <c r="AA105" s="201">
        <f ca="1">PNL!$L105</f>
        <v>0</v>
      </c>
      <c r="AB105" s="201">
        <f ca="1">PNL!$L105</f>
        <v>0</v>
      </c>
      <c r="AC105" s="201">
        <f ca="1">PNL!$L105</f>
        <v>0</v>
      </c>
    </row>
    <row r="106" spans="1:29" x14ac:dyDescent="0.25">
      <c r="A106" s="197">
        <f ca="1">Inputs!C106</f>
        <v>40299</v>
      </c>
      <c r="B106" s="198">
        <f ca="1">Inputs!E106</f>
        <v>4.1555000000000009</v>
      </c>
      <c r="C106" s="199">
        <f ca="1">Position!L106</f>
        <v>0.46394568776280304</v>
      </c>
      <c r="D106" s="200">
        <f ca="1">Position!N106</f>
        <v>0</v>
      </c>
      <c r="E106" s="201">
        <f ca="1">PNL!$L106</f>
        <v>0</v>
      </c>
      <c r="F106" s="201">
        <f ca="1">PNL!$L106</f>
        <v>0</v>
      </c>
      <c r="G106" s="201">
        <f ca="1">PNL!$L106</f>
        <v>0</v>
      </c>
      <c r="H106" s="201">
        <f ca="1">PNL!$L106</f>
        <v>0</v>
      </c>
      <c r="I106" s="201">
        <f ca="1">PNL!$L106</f>
        <v>0</v>
      </c>
      <c r="J106" s="201">
        <f ca="1">PNL!$L106</f>
        <v>0</v>
      </c>
      <c r="K106" s="201">
        <f ca="1">PNL!$L106</f>
        <v>0</v>
      </c>
      <c r="L106" s="201">
        <f ca="1">PNL!$L106</f>
        <v>0</v>
      </c>
      <c r="M106" s="201">
        <f ca="1">PNL!$L106</f>
        <v>0</v>
      </c>
      <c r="N106" s="201">
        <f ca="1">PNL!$L106</f>
        <v>0</v>
      </c>
      <c r="O106" s="201">
        <f ca="1">PNL!$L106</f>
        <v>0</v>
      </c>
      <c r="S106" s="201">
        <f ca="1">PNL!$L106</f>
        <v>0</v>
      </c>
      <c r="T106" s="201">
        <f ca="1">PNL!$L106</f>
        <v>0</v>
      </c>
      <c r="U106" s="201">
        <f ca="1">PNL!$L106</f>
        <v>0</v>
      </c>
      <c r="V106" s="201">
        <f ca="1">PNL!$L106</f>
        <v>0</v>
      </c>
      <c r="W106" s="201">
        <f ca="1">PNL!$L106</f>
        <v>0</v>
      </c>
      <c r="X106" s="201">
        <f ca="1">PNL!$L106</f>
        <v>0</v>
      </c>
      <c r="Y106" s="201">
        <f ca="1">PNL!$L106</f>
        <v>0</v>
      </c>
      <c r="Z106" s="201">
        <f ca="1">PNL!$L106</f>
        <v>0</v>
      </c>
      <c r="AA106" s="201">
        <f ca="1">PNL!$L106</f>
        <v>0</v>
      </c>
      <c r="AB106" s="201">
        <f ca="1">PNL!$L106</f>
        <v>0</v>
      </c>
      <c r="AC106" s="201">
        <f ca="1">PNL!$L106</f>
        <v>0</v>
      </c>
    </row>
    <row r="107" spans="1:29" x14ac:dyDescent="0.25">
      <c r="A107" s="197">
        <f ca="1">Inputs!C107</f>
        <v>40330</v>
      </c>
      <c r="B107" s="198">
        <f ca="1">Inputs!E107</f>
        <v>4.1955</v>
      </c>
      <c r="C107" s="199">
        <f ca="1">Position!L107</f>
        <v>0.46150775720504555</v>
      </c>
      <c r="D107" s="200">
        <f ca="1">Position!N107</f>
        <v>0</v>
      </c>
      <c r="E107" s="201">
        <f ca="1">PNL!$L107</f>
        <v>0</v>
      </c>
      <c r="F107" s="201">
        <f ca="1">PNL!$L107</f>
        <v>0</v>
      </c>
      <c r="G107" s="201">
        <f ca="1">PNL!$L107</f>
        <v>0</v>
      </c>
      <c r="H107" s="201">
        <f ca="1">PNL!$L107</f>
        <v>0</v>
      </c>
      <c r="I107" s="201">
        <f ca="1">PNL!$L107</f>
        <v>0</v>
      </c>
      <c r="J107" s="201">
        <f ca="1">PNL!$L107</f>
        <v>0</v>
      </c>
      <c r="K107" s="201">
        <f ca="1">PNL!$L107</f>
        <v>0</v>
      </c>
      <c r="L107" s="201">
        <f ca="1">PNL!$L107</f>
        <v>0</v>
      </c>
      <c r="M107" s="201">
        <f ca="1">PNL!$L107</f>
        <v>0</v>
      </c>
      <c r="N107" s="201">
        <f ca="1">PNL!$L107</f>
        <v>0</v>
      </c>
      <c r="O107" s="201">
        <f ca="1">PNL!$L107</f>
        <v>0</v>
      </c>
      <c r="S107" s="201">
        <f ca="1">PNL!$L107</f>
        <v>0</v>
      </c>
      <c r="T107" s="201">
        <f ca="1">PNL!$L107</f>
        <v>0</v>
      </c>
      <c r="U107" s="201">
        <f ca="1">PNL!$L107</f>
        <v>0</v>
      </c>
      <c r="V107" s="201">
        <f ca="1">PNL!$L107</f>
        <v>0</v>
      </c>
      <c r="W107" s="201">
        <f ca="1">PNL!$L107</f>
        <v>0</v>
      </c>
      <c r="X107" s="201">
        <f ca="1">PNL!$L107</f>
        <v>0</v>
      </c>
      <c r="Y107" s="201">
        <f ca="1">PNL!$L107</f>
        <v>0</v>
      </c>
      <c r="Z107" s="201">
        <f ca="1">PNL!$L107</f>
        <v>0</v>
      </c>
      <c r="AA107" s="201">
        <f ca="1">PNL!$L107</f>
        <v>0</v>
      </c>
      <c r="AB107" s="201">
        <f ca="1">PNL!$L107</f>
        <v>0</v>
      </c>
      <c r="AC107" s="201">
        <f ca="1">PNL!$L107</f>
        <v>0</v>
      </c>
    </row>
    <row r="108" spans="1:29" x14ac:dyDescent="0.25">
      <c r="A108" s="197">
        <f ca="1">Inputs!C108</f>
        <v>40360</v>
      </c>
      <c r="B108" s="198">
        <f ca="1">Inputs!E108</f>
        <v>4.2405000000000008</v>
      </c>
      <c r="C108" s="199">
        <f ca="1">Position!L108</f>
        <v>0.46150775720504555</v>
      </c>
      <c r="D108" s="200">
        <f ca="1">Position!N108</f>
        <v>0</v>
      </c>
      <c r="E108" s="201">
        <f ca="1">PNL!$L108</f>
        <v>0</v>
      </c>
      <c r="F108" s="201">
        <f ca="1">PNL!$L108</f>
        <v>0</v>
      </c>
      <c r="G108" s="201">
        <f ca="1">PNL!$L108</f>
        <v>0</v>
      </c>
      <c r="H108" s="201">
        <f ca="1">PNL!$L108</f>
        <v>0</v>
      </c>
      <c r="I108" s="201">
        <f ca="1">PNL!$L108</f>
        <v>0</v>
      </c>
      <c r="J108" s="201">
        <f ca="1">PNL!$L108</f>
        <v>0</v>
      </c>
      <c r="K108" s="201">
        <f ca="1">PNL!$L108</f>
        <v>0</v>
      </c>
      <c r="L108" s="201">
        <f ca="1">PNL!$L108</f>
        <v>0</v>
      </c>
      <c r="M108" s="201">
        <f ca="1">PNL!$L108</f>
        <v>0</v>
      </c>
      <c r="N108" s="201">
        <f ca="1">PNL!$L108</f>
        <v>0</v>
      </c>
      <c r="O108" s="201">
        <f ca="1">PNL!$L108</f>
        <v>0</v>
      </c>
      <c r="S108" s="201">
        <f ca="1">PNL!$L108</f>
        <v>0</v>
      </c>
      <c r="T108" s="201">
        <f ca="1">PNL!$L108</f>
        <v>0</v>
      </c>
      <c r="U108" s="201">
        <f ca="1">PNL!$L108</f>
        <v>0</v>
      </c>
      <c r="V108" s="201">
        <f ca="1">PNL!$L108</f>
        <v>0</v>
      </c>
      <c r="W108" s="201">
        <f ca="1">PNL!$L108</f>
        <v>0</v>
      </c>
      <c r="X108" s="201">
        <f ca="1">PNL!$L108</f>
        <v>0</v>
      </c>
      <c r="Y108" s="201">
        <f ca="1">PNL!$L108</f>
        <v>0</v>
      </c>
      <c r="Z108" s="201">
        <f ca="1">PNL!$L108</f>
        <v>0</v>
      </c>
      <c r="AA108" s="201">
        <f ca="1">PNL!$L108</f>
        <v>0</v>
      </c>
      <c r="AB108" s="201">
        <f ca="1">PNL!$L108</f>
        <v>0</v>
      </c>
      <c r="AC108" s="201">
        <f ca="1">PNL!$L108</f>
        <v>0</v>
      </c>
    </row>
    <row r="109" spans="1:29" x14ac:dyDescent="0.25">
      <c r="A109" s="197">
        <f ca="1">Inputs!C109</f>
        <v>40391</v>
      </c>
      <c r="B109" s="198">
        <f ca="1">Inputs!E109</f>
        <v>4.2795000000000005</v>
      </c>
      <c r="C109" s="199">
        <f ca="1">Position!L109</f>
        <v>0.46028879192616701</v>
      </c>
      <c r="D109" s="200">
        <f ca="1">Position!N109</f>
        <v>4.6028879192616704E-9</v>
      </c>
      <c r="E109" s="201">
        <f ca="1">PNL!$L109</f>
        <v>4.1000000000000367E-9</v>
      </c>
      <c r="F109" s="201">
        <f ca="1">PNL!$L109</f>
        <v>4.1000000000000367E-9</v>
      </c>
      <c r="G109" s="201">
        <f ca="1">PNL!$L109</f>
        <v>4.1000000000000367E-9</v>
      </c>
      <c r="H109" s="201">
        <f ca="1">PNL!$L109</f>
        <v>4.1000000000000367E-9</v>
      </c>
      <c r="I109" s="201">
        <f ca="1">PNL!$L109</f>
        <v>4.1000000000000367E-9</v>
      </c>
      <c r="J109" s="201">
        <f ca="1">PNL!$L109</f>
        <v>4.1000000000000367E-9</v>
      </c>
      <c r="K109" s="201">
        <f ca="1">PNL!$L109</f>
        <v>4.1000000000000367E-9</v>
      </c>
      <c r="L109" s="201">
        <f ca="1">PNL!$L109</f>
        <v>4.1000000000000367E-9</v>
      </c>
      <c r="M109" s="201">
        <f ca="1">PNL!$L109</f>
        <v>4.1000000000000367E-9</v>
      </c>
      <c r="N109" s="201">
        <f ca="1">PNL!$L109</f>
        <v>4.1000000000000367E-9</v>
      </c>
      <c r="O109" s="201">
        <f ca="1">PNL!$L109</f>
        <v>4.1000000000000367E-9</v>
      </c>
      <c r="S109" s="201">
        <f ca="1">PNL!$L109</f>
        <v>4.1000000000000367E-9</v>
      </c>
      <c r="T109" s="201">
        <f ca="1">PNL!$L109</f>
        <v>4.1000000000000367E-9</v>
      </c>
      <c r="U109" s="201">
        <f ca="1">PNL!$L109</f>
        <v>4.1000000000000367E-9</v>
      </c>
      <c r="V109" s="201">
        <f ca="1">PNL!$L109</f>
        <v>4.1000000000000367E-9</v>
      </c>
      <c r="W109" s="201">
        <f ca="1">PNL!$L109</f>
        <v>4.1000000000000367E-9</v>
      </c>
      <c r="X109" s="201">
        <f ca="1">PNL!$L109</f>
        <v>4.1000000000000367E-9</v>
      </c>
      <c r="Y109" s="201">
        <f ca="1">PNL!$L109</f>
        <v>4.1000000000000367E-9</v>
      </c>
      <c r="Z109" s="201">
        <f ca="1">PNL!$L109</f>
        <v>4.1000000000000367E-9</v>
      </c>
      <c r="AA109" s="201">
        <f ca="1">PNL!$L109</f>
        <v>4.1000000000000367E-9</v>
      </c>
      <c r="AB109" s="201">
        <f ca="1">PNL!$L109</f>
        <v>4.1000000000000367E-9</v>
      </c>
      <c r="AC109" s="201">
        <f ca="1">PNL!$L109</f>
        <v>4.1000000000000367E-9</v>
      </c>
    </row>
    <row r="110" spans="1:29" x14ac:dyDescent="0.25">
      <c r="A110" s="197">
        <f ca="1">Inputs!C110</f>
        <v>40422</v>
      </c>
      <c r="B110" s="198">
        <f ca="1">Inputs!E110</f>
        <v>4.2685000000000004</v>
      </c>
      <c r="C110" s="199">
        <f ca="1">Position!L110</f>
        <v>0.45814337931569338</v>
      </c>
      <c r="D110" s="200">
        <f ca="1">Position!N110</f>
        <v>0</v>
      </c>
      <c r="E110" s="201">
        <f ca="1">PNL!$L110</f>
        <v>0</v>
      </c>
      <c r="F110" s="201">
        <f ca="1">PNL!$L110</f>
        <v>0</v>
      </c>
      <c r="G110" s="201">
        <f ca="1">PNL!$L110</f>
        <v>0</v>
      </c>
      <c r="H110" s="201">
        <f ca="1">PNL!$L110</f>
        <v>0</v>
      </c>
      <c r="I110" s="201">
        <f ca="1">PNL!$L110</f>
        <v>0</v>
      </c>
      <c r="J110" s="201">
        <f ca="1">PNL!$L110</f>
        <v>0</v>
      </c>
      <c r="K110" s="201">
        <f ca="1">PNL!$L110</f>
        <v>0</v>
      </c>
      <c r="L110" s="201">
        <f ca="1">PNL!$L110</f>
        <v>0</v>
      </c>
      <c r="M110" s="201">
        <f ca="1">PNL!$L110</f>
        <v>0</v>
      </c>
      <c r="N110" s="201">
        <f ca="1">PNL!$L110</f>
        <v>0</v>
      </c>
      <c r="O110" s="201">
        <f ca="1">PNL!$L110</f>
        <v>0</v>
      </c>
      <c r="S110" s="201">
        <f ca="1">PNL!$L110</f>
        <v>0</v>
      </c>
      <c r="T110" s="201">
        <f ca="1">PNL!$L110</f>
        <v>0</v>
      </c>
      <c r="U110" s="201">
        <f ca="1">PNL!$L110</f>
        <v>0</v>
      </c>
      <c r="V110" s="201">
        <f ca="1">PNL!$L110</f>
        <v>0</v>
      </c>
      <c r="W110" s="201">
        <f ca="1">PNL!$L110</f>
        <v>0</v>
      </c>
      <c r="X110" s="201">
        <f ca="1">PNL!$L110</f>
        <v>0</v>
      </c>
      <c r="Y110" s="201">
        <f ca="1">PNL!$L110</f>
        <v>0</v>
      </c>
      <c r="Z110" s="201">
        <f ca="1">PNL!$L110</f>
        <v>0</v>
      </c>
      <c r="AA110" s="201">
        <f ca="1">PNL!$L110</f>
        <v>0</v>
      </c>
      <c r="AB110" s="201">
        <f ca="1">PNL!$L110</f>
        <v>0</v>
      </c>
      <c r="AC110" s="201">
        <f ca="1">PNL!$L110</f>
        <v>0</v>
      </c>
    </row>
    <row r="111" spans="1:29" x14ac:dyDescent="0.25">
      <c r="A111" s="197">
        <f ca="1">Inputs!C111</f>
        <v>40452</v>
      </c>
      <c r="B111" s="198">
        <f ca="1">Inputs!E111</f>
        <v>4.283500000000001</v>
      </c>
      <c r="C111" s="199">
        <f ca="1">Position!L111</f>
        <v>0.44575562359431153</v>
      </c>
      <c r="D111" s="200">
        <f ca="1">Position!N111</f>
        <v>0</v>
      </c>
      <c r="E111" s="201">
        <f ca="1">PNL!$L111</f>
        <v>0</v>
      </c>
      <c r="F111" s="201">
        <f ca="1">PNL!$L111</f>
        <v>0</v>
      </c>
      <c r="G111" s="201">
        <f ca="1">PNL!$L111</f>
        <v>0</v>
      </c>
      <c r="H111" s="201">
        <f ca="1">PNL!$L111</f>
        <v>0</v>
      </c>
      <c r="I111" s="201">
        <f ca="1">PNL!$L111</f>
        <v>0</v>
      </c>
      <c r="J111" s="201">
        <f ca="1">PNL!$L111</f>
        <v>0</v>
      </c>
      <c r="K111" s="201">
        <f ca="1">PNL!$L111</f>
        <v>0</v>
      </c>
      <c r="L111" s="201">
        <f ca="1">PNL!$L111</f>
        <v>0</v>
      </c>
      <c r="M111" s="201">
        <f ca="1">PNL!$L111</f>
        <v>0</v>
      </c>
      <c r="N111" s="201">
        <f ca="1">PNL!$L111</f>
        <v>0</v>
      </c>
      <c r="O111" s="201">
        <f ca="1">PNL!$L111</f>
        <v>0</v>
      </c>
      <c r="S111" s="201">
        <f ca="1">PNL!$L111</f>
        <v>0</v>
      </c>
      <c r="T111" s="201">
        <f ca="1">PNL!$L111</f>
        <v>0</v>
      </c>
      <c r="U111" s="201">
        <f ca="1">PNL!$L111</f>
        <v>0</v>
      </c>
      <c r="V111" s="201">
        <f ca="1">PNL!$L111</f>
        <v>0</v>
      </c>
      <c r="W111" s="201">
        <f ca="1">PNL!$L111</f>
        <v>0</v>
      </c>
      <c r="X111" s="201">
        <f ca="1">PNL!$L111</f>
        <v>0</v>
      </c>
      <c r="Y111" s="201">
        <f ca="1">PNL!$L111</f>
        <v>0</v>
      </c>
      <c r="Z111" s="201">
        <f ca="1">PNL!$L111</f>
        <v>0</v>
      </c>
      <c r="AA111" s="201">
        <f ca="1">PNL!$L111</f>
        <v>0</v>
      </c>
      <c r="AB111" s="201">
        <f ca="1">PNL!$L111</f>
        <v>0</v>
      </c>
      <c r="AC111" s="201">
        <f ca="1">PNL!$L111</f>
        <v>0</v>
      </c>
    </row>
    <row r="112" spans="1:29" x14ac:dyDescent="0.25">
      <c r="A112" s="197">
        <f ca="1">Inputs!C112</f>
        <v>40483</v>
      </c>
      <c r="B112" s="198">
        <f ca="1">Inputs!E112</f>
        <v>4.4405000000000001</v>
      </c>
      <c r="C112" s="199">
        <f ca="1">Position!L112</f>
        <v>0.43036429021826644</v>
      </c>
      <c r="D112" s="200">
        <f ca="1">Position!N112</f>
        <v>0</v>
      </c>
      <c r="E112" s="201">
        <f ca="1">PNL!$L112</f>
        <v>0</v>
      </c>
      <c r="F112" s="201">
        <f ca="1">PNL!$L112</f>
        <v>0</v>
      </c>
      <c r="G112" s="201">
        <f ca="1">PNL!$L112</f>
        <v>0</v>
      </c>
      <c r="H112" s="201">
        <f ca="1">PNL!$L112</f>
        <v>0</v>
      </c>
      <c r="I112" s="201">
        <f ca="1">PNL!$L112</f>
        <v>0</v>
      </c>
      <c r="J112" s="201">
        <f ca="1">PNL!$L112</f>
        <v>0</v>
      </c>
      <c r="K112" s="201">
        <f ca="1">PNL!$L112</f>
        <v>0</v>
      </c>
      <c r="L112" s="201">
        <f ca="1">PNL!$L112</f>
        <v>0</v>
      </c>
      <c r="M112" s="201">
        <f ca="1">PNL!$L112</f>
        <v>0</v>
      </c>
      <c r="N112" s="201">
        <f ca="1">PNL!$L112</f>
        <v>0</v>
      </c>
      <c r="O112" s="201">
        <f ca="1">PNL!$L112</f>
        <v>0</v>
      </c>
      <c r="S112" s="201">
        <f ca="1">PNL!$L112</f>
        <v>0</v>
      </c>
      <c r="T112" s="201">
        <f ca="1">PNL!$L112</f>
        <v>0</v>
      </c>
      <c r="U112" s="201">
        <f ca="1">PNL!$L112</f>
        <v>0</v>
      </c>
      <c r="V112" s="201">
        <f ca="1">PNL!$L112</f>
        <v>0</v>
      </c>
      <c r="W112" s="201">
        <f ca="1">PNL!$L112</f>
        <v>0</v>
      </c>
      <c r="X112" s="201">
        <f ca="1">PNL!$L112</f>
        <v>0</v>
      </c>
      <c r="Y112" s="201">
        <f ca="1">PNL!$L112</f>
        <v>0</v>
      </c>
      <c r="Z112" s="201">
        <f ca="1">PNL!$L112</f>
        <v>0</v>
      </c>
      <c r="AA112" s="201">
        <f ca="1">PNL!$L112</f>
        <v>0</v>
      </c>
      <c r="AB112" s="201">
        <f ca="1">PNL!$L112</f>
        <v>0</v>
      </c>
      <c r="AC112" s="201">
        <f ca="1">PNL!$L112</f>
        <v>0</v>
      </c>
    </row>
    <row r="113" spans="1:29" x14ac:dyDescent="0.25">
      <c r="A113" s="197">
        <f ca="1">Inputs!C113</f>
        <v>40513</v>
      </c>
      <c r="B113" s="198">
        <f ca="1">Inputs!E113</f>
        <v>4.6005000000000011</v>
      </c>
      <c r="C113" s="199">
        <f ca="1">Position!L113</f>
        <v>0.46765990700120991</v>
      </c>
      <c r="D113" s="200">
        <f ca="1">Position!N113</f>
        <v>0</v>
      </c>
      <c r="E113" s="201">
        <f ca="1">PNL!$L113</f>
        <v>0</v>
      </c>
      <c r="F113" s="201">
        <f ca="1">PNL!$L113</f>
        <v>0</v>
      </c>
      <c r="G113" s="201">
        <f ca="1">PNL!$L113</f>
        <v>0</v>
      </c>
      <c r="H113" s="201">
        <f ca="1">PNL!$L113</f>
        <v>0</v>
      </c>
      <c r="I113" s="201">
        <f ca="1">PNL!$L113</f>
        <v>0</v>
      </c>
      <c r="J113" s="201">
        <f ca="1">PNL!$L113</f>
        <v>0</v>
      </c>
      <c r="K113" s="201">
        <f ca="1">PNL!$L113</f>
        <v>0</v>
      </c>
      <c r="L113" s="201">
        <f ca="1">PNL!$L113</f>
        <v>0</v>
      </c>
      <c r="M113" s="201">
        <f ca="1">PNL!$L113</f>
        <v>0</v>
      </c>
      <c r="N113" s="201">
        <f ca="1">PNL!$L113</f>
        <v>0</v>
      </c>
      <c r="O113" s="201">
        <f ca="1">PNL!$L113</f>
        <v>0</v>
      </c>
      <c r="S113" s="201">
        <f ca="1">PNL!$L113</f>
        <v>0</v>
      </c>
      <c r="T113" s="201">
        <f ca="1">PNL!$L113</f>
        <v>0</v>
      </c>
      <c r="U113" s="201">
        <f ca="1">PNL!$L113</f>
        <v>0</v>
      </c>
      <c r="V113" s="201">
        <f ca="1">PNL!$L113</f>
        <v>0</v>
      </c>
      <c r="W113" s="201">
        <f ca="1">PNL!$L113</f>
        <v>0</v>
      </c>
      <c r="X113" s="201">
        <f ca="1">PNL!$L113</f>
        <v>0</v>
      </c>
      <c r="Y113" s="201">
        <f ca="1">PNL!$L113</f>
        <v>0</v>
      </c>
      <c r="Z113" s="201">
        <f ca="1">PNL!$L113</f>
        <v>0</v>
      </c>
      <c r="AA113" s="201">
        <f ca="1">PNL!$L113</f>
        <v>0</v>
      </c>
      <c r="AB113" s="201">
        <f ca="1">PNL!$L113</f>
        <v>0</v>
      </c>
      <c r="AC113" s="201">
        <f ca="1">PNL!$L113</f>
        <v>0</v>
      </c>
    </row>
  </sheetData>
  <phoneticPr fontId="0" type="noConversion"/>
  <pageMargins left="0.25" right="0" top="0.25" bottom="0" header="0.5" footer="0.5"/>
  <pageSetup scale="54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AC113"/>
  <sheetViews>
    <sheetView workbookViewId="0">
      <selection activeCell="E5" sqref="E5:O113"/>
    </sheetView>
  </sheetViews>
  <sheetFormatPr defaultRowHeight="13.2" x14ac:dyDescent="0.25"/>
  <cols>
    <col min="1" max="2" width="10.44140625" customWidth="1"/>
    <col min="3" max="3" width="8.44140625" bestFit="1" customWidth="1"/>
    <col min="4" max="4" width="3.44140625" customWidth="1"/>
    <col min="5" max="13" width="10.44140625" customWidth="1"/>
  </cols>
  <sheetData>
    <row r="1" spans="1:29" ht="13.8" thickBot="1" x14ac:dyDescent="0.3">
      <c r="A1" s="203" t="s">
        <v>247</v>
      </c>
      <c r="B1" s="188"/>
      <c r="C1" s="189"/>
      <c r="J1" s="169" t="s">
        <v>242</v>
      </c>
    </row>
    <row r="2" spans="1:29" x14ac:dyDescent="0.25">
      <c r="A2" s="190">
        <f ca="1">TodayDate</f>
        <v>37211</v>
      </c>
      <c r="D2" s="169"/>
      <c r="J2" s="169" t="s">
        <v>243</v>
      </c>
    </row>
    <row r="3" spans="1:29" x14ac:dyDescent="0.25">
      <c r="A3" s="193">
        <f ca="1">NOW()</f>
        <v>37211.453527083337</v>
      </c>
      <c r="B3" s="169" t="s">
        <v>243</v>
      </c>
      <c r="C3" s="169" t="s">
        <v>243</v>
      </c>
      <c r="D3" s="172"/>
      <c r="E3" s="184">
        <f ca="1">'Slide Data'!S4</f>
        <v>-0.05</v>
      </c>
      <c r="F3" s="184">
        <f ca="1">'Slide Data'!T4</f>
        <v>-0.04</v>
      </c>
      <c r="G3" s="184">
        <f ca="1">'Slide Data'!U4</f>
        <v>-0.03</v>
      </c>
      <c r="H3" s="184">
        <f ca="1">'Slide Data'!V4</f>
        <v>-0.02</v>
      </c>
      <c r="I3" s="184">
        <f ca="1">'Slide Data'!W4</f>
        <v>-0.01</v>
      </c>
      <c r="J3" s="184">
        <f ca="1">'Slide Data'!X4</f>
        <v>0</v>
      </c>
      <c r="K3" s="184">
        <f ca="1">'Slide Data'!Y4</f>
        <v>0.01</v>
      </c>
      <c r="L3" s="184">
        <f ca="1">'Slide Data'!Z4</f>
        <v>0.02</v>
      </c>
      <c r="M3" s="184">
        <f ca="1">'Slide Data'!AA4</f>
        <v>0.03</v>
      </c>
      <c r="N3" s="184">
        <f ca="1">'Slide Data'!AB4</f>
        <v>0.04</v>
      </c>
      <c r="O3" s="184">
        <f ca="1">'Slide Data'!AC4</f>
        <v>0.05</v>
      </c>
    </row>
    <row r="4" spans="1:29" x14ac:dyDescent="0.25">
      <c r="A4" s="172" t="s">
        <v>3</v>
      </c>
      <c r="B4" s="172" t="s">
        <v>5</v>
      </c>
      <c r="C4" s="172" t="s">
        <v>83</v>
      </c>
      <c r="D4" s="169"/>
      <c r="E4" s="196">
        <f t="shared" ref="E4:O4" ca="1" si="0">SUM(E5:E113)</f>
        <v>-198.0676413071956</v>
      </c>
      <c r="F4" s="196">
        <f t="shared" ca="1" si="0"/>
        <v>-198.0676413071956</v>
      </c>
      <c r="G4" s="196">
        <f t="shared" ca="1" si="0"/>
        <v>-198.0676413071956</v>
      </c>
      <c r="H4" s="196">
        <f t="shared" ca="1" si="0"/>
        <v>-198.0676413071956</v>
      </c>
      <c r="I4" s="196">
        <f t="shared" ca="1" si="0"/>
        <v>-198.0676413071956</v>
      </c>
      <c r="J4" s="196">
        <f t="shared" ca="1" si="0"/>
        <v>-198.0676413071956</v>
      </c>
      <c r="K4" s="196">
        <f t="shared" ca="1" si="0"/>
        <v>-198.0676413071956</v>
      </c>
      <c r="L4" s="196">
        <f t="shared" ca="1" si="0"/>
        <v>-198.0676413071956</v>
      </c>
      <c r="M4" s="196">
        <f t="shared" ca="1" si="0"/>
        <v>-198.0676413071956</v>
      </c>
      <c r="N4" s="196">
        <f t="shared" ca="1" si="0"/>
        <v>-198.0676413071956</v>
      </c>
      <c r="O4" s="196">
        <f t="shared" ca="1" si="0"/>
        <v>-198.0676413071956</v>
      </c>
    </row>
    <row r="5" spans="1:29" x14ac:dyDescent="0.25">
      <c r="A5" s="197">
        <f ca="1">Inputs!C5</f>
        <v>37226</v>
      </c>
      <c r="B5" s="198">
        <f ca="1">Inputs!E5</f>
        <v>2.6</v>
      </c>
      <c r="C5" s="204">
        <f ca="1">Inputs!F5</f>
        <v>0.78500000000000003</v>
      </c>
      <c r="D5" s="169"/>
      <c r="E5" s="201">
        <f ca="1">PNL!$L5</f>
        <v>382.4931763780458</v>
      </c>
      <c r="F5" s="201">
        <f ca="1">PNL!$L5</f>
        <v>382.4931763780458</v>
      </c>
      <c r="G5" s="201">
        <f ca="1">PNL!$L5</f>
        <v>382.4931763780458</v>
      </c>
      <c r="H5" s="201">
        <f ca="1">PNL!$L5</f>
        <v>382.4931763780458</v>
      </c>
      <c r="I5" s="201">
        <f ca="1">PNL!$L5</f>
        <v>382.4931763780458</v>
      </c>
      <c r="J5" s="201">
        <f ca="1">PNL!$L5</f>
        <v>382.4931763780458</v>
      </c>
      <c r="K5" s="201">
        <f ca="1">PNL!$L5</f>
        <v>382.4931763780458</v>
      </c>
      <c r="L5" s="201">
        <f ca="1">PNL!$L5</f>
        <v>382.4931763780458</v>
      </c>
      <c r="M5" s="201">
        <f ca="1">PNL!$L5</f>
        <v>382.4931763780458</v>
      </c>
      <c r="N5" s="201">
        <f ca="1">PNL!$L5</f>
        <v>382.4931763780458</v>
      </c>
      <c r="O5" s="201">
        <f ca="1">PNL!$L5</f>
        <v>382.4931763780458</v>
      </c>
      <c r="S5" s="201">
        <f ca="1">PNL!$L5</f>
        <v>382.4931763780458</v>
      </c>
      <c r="T5" s="201">
        <f ca="1">PNL!$L5</f>
        <v>382.4931763780458</v>
      </c>
      <c r="U5" s="201">
        <f ca="1">PNL!$L5</f>
        <v>382.4931763780458</v>
      </c>
      <c r="V5" s="201">
        <f ca="1">PNL!$L5</f>
        <v>382.4931763780458</v>
      </c>
      <c r="W5" s="201">
        <f ca="1">PNL!$L5</f>
        <v>382.4931763780458</v>
      </c>
      <c r="X5" s="201">
        <f ca="1">PNL!$L5</f>
        <v>382.4931763780458</v>
      </c>
      <c r="Y5" s="201">
        <f ca="1">PNL!$L5</f>
        <v>382.4931763780458</v>
      </c>
      <c r="Z5" s="201">
        <f ca="1">PNL!$L5</f>
        <v>382.4931763780458</v>
      </c>
      <c r="AA5" s="201">
        <f ca="1">PNL!$L5</f>
        <v>382.4931763780458</v>
      </c>
      <c r="AB5" s="201">
        <f ca="1">PNL!$L5</f>
        <v>382.4931763780458</v>
      </c>
      <c r="AC5" s="201">
        <f ca="1">PNL!$L5</f>
        <v>382.4931763780458</v>
      </c>
    </row>
    <row r="6" spans="1:29" x14ac:dyDescent="0.25">
      <c r="A6" s="197">
        <f ca="1">Inputs!C6</f>
        <v>37257</v>
      </c>
      <c r="B6" s="198">
        <f ca="1">Inputs!E6</f>
        <v>2.82</v>
      </c>
      <c r="C6" s="204">
        <f ca="1">Inputs!F6</f>
        <v>0.78</v>
      </c>
      <c r="D6" s="169"/>
      <c r="E6" s="201">
        <f ca="1">PNL!$L6</f>
        <v>-67.084880595758193</v>
      </c>
      <c r="F6" s="201">
        <f ca="1">PNL!$L6</f>
        <v>-67.084880595758193</v>
      </c>
      <c r="G6" s="201">
        <f ca="1">PNL!$L6</f>
        <v>-67.084880595758193</v>
      </c>
      <c r="H6" s="201">
        <f ca="1">PNL!$L6</f>
        <v>-67.084880595758193</v>
      </c>
      <c r="I6" s="201">
        <f ca="1">PNL!$L6</f>
        <v>-67.084880595758193</v>
      </c>
      <c r="J6" s="201">
        <f ca="1">PNL!$L6</f>
        <v>-67.084880595758193</v>
      </c>
      <c r="K6" s="201">
        <f ca="1">PNL!$L6</f>
        <v>-67.084880595758193</v>
      </c>
      <c r="L6" s="201">
        <f ca="1">PNL!$L6</f>
        <v>-67.084880595758193</v>
      </c>
      <c r="M6" s="201">
        <f ca="1">PNL!$L6</f>
        <v>-67.084880595758193</v>
      </c>
      <c r="N6" s="201">
        <f ca="1">PNL!$L6</f>
        <v>-67.084880595758193</v>
      </c>
      <c r="O6" s="201">
        <f ca="1">PNL!$L6</f>
        <v>-67.084880595758193</v>
      </c>
      <c r="S6" s="201">
        <f ca="1">PNL!$L6</f>
        <v>-67.084880595758193</v>
      </c>
      <c r="T6" s="201">
        <f ca="1">PNL!$L6</f>
        <v>-67.084880595758193</v>
      </c>
      <c r="U6" s="201">
        <f ca="1">PNL!$L6</f>
        <v>-67.084880595758193</v>
      </c>
      <c r="V6" s="201">
        <f ca="1">PNL!$L6</f>
        <v>-67.084880595758193</v>
      </c>
      <c r="W6" s="201">
        <f ca="1">PNL!$L6</f>
        <v>-67.084880595758193</v>
      </c>
      <c r="X6" s="201">
        <f ca="1">PNL!$L6</f>
        <v>-67.084880595758193</v>
      </c>
      <c r="Y6" s="201">
        <f ca="1">PNL!$L6</f>
        <v>-67.084880595758193</v>
      </c>
      <c r="Z6" s="201">
        <f ca="1">PNL!$L6</f>
        <v>-67.084880595758193</v>
      </c>
      <c r="AA6" s="201">
        <f ca="1">PNL!$L6</f>
        <v>-67.084880595758193</v>
      </c>
      <c r="AB6" s="201">
        <f ca="1">PNL!$L6</f>
        <v>-67.084880595758193</v>
      </c>
      <c r="AC6" s="201">
        <f ca="1">PNL!$L6</f>
        <v>-67.084880595758193</v>
      </c>
    </row>
    <row r="7" spans="1:29" x14ac:dyDescent="0.25">
      <c r="A7" s="197">
        <f ca="1">Inputs!C7</f>
        <v>37288</v>
      </c>
      <c r="B7" s="198">
        <f ca="1">Inputs!E7</f>
        <v>2.8780000000000001</v>
      </c>
      <c r="C7" s="204">
        <f ca="1">Inputs!F7</f>
        <v>0.72750000000000004</v>
      </c>
      <c r="D7" s="169"/>
      <c r="E7" s="201">
        <f ca="1">PNL!$L7</f>
        <v>-617.52723055656054</v>
      </c>
      <c r="F7" s="201">
        <f ca="1">PNL!$L7</f>
        <v>-617.52723055656054</v>
      </c>
      <c r="G7" s="201">
        <f ca="1">PNL!$L7</f>
        <v>-617.52723055656054</v>
      </c>
      <c r="H7" s="201">
        <f ca="1">PNL!$L7</f>
        <v>-617.52723055656054</v>
      </c>
      <c r="I7" s="201">
        <f ca="1">PNL!$L7</f>
        <v>-617.52723055656054</v>
      </c>
      <c r="J7" s="201">
        <f ca="1">PNL!$L7</f>
        <v>-617.52723055656054</v>
      </c>
      <c r="K7" s="201">
        <f ca="1">PNL!$L7</f>
        <v>-617.52723055656054</v>
      </c>
      <c r="L7" s="201">
        <f ca="1">PNL!$L7</f>
        <v>-617.52723055656054</v>
      </c>
      <c r="M7" s="201">
        <f ca="1">PNL!$L7</f>
        <v>-617.52723055656054</v>
      </c>
      <c r="N7" s="201">
        <f ca="1">PNL!$L7</f>
        <v>-617.52723055656054</v>
      </c>
      <c r="O7" s="201">
        <f ca="1">PNL!$L7</f>
        <v>-617.52723055656054</v>
      </c>
      <c r="S7" s="201">
        <f ca="1">PNL!$L7</f>
        <v>-617.52723055656054</v>
      </c>
      <c r="T7" s="201">
        <f ca="1">PNL!$L7</f>
        <v>-617.52723055656054</v>
      </c>
      <c r="U7" s="201">
        <f ca="1">PNL!$L7</f>
        <v>-617.52723055656054</v>
      </c>
      <c r="V7" s="201">
        <f ca="1">PNL!$L7</f>
        <v>-617.52723055656054</v>
      </c>
      <c r="W7" s="201">
        <f ca="1">PNL!$L7</f>
        <v>-617.52723055656054</v>
      </c>
      <c r="X7" s="201">
        <f ca="1">PNL!$L7</f>
        <v>-617.52723055656054</v>
      </c>
      <c r="Y7" s="201">
        <f ca="1">PNL!$L7</f>
        <v>-617.52723055656054</v>
      </c>
      <c r="Z7" s="201">
        <f ca="1">PNL!$L7</f>
        <v>-617.52723055656054</v>
      </c>
      <c r="AA7" s="201">
        <f ca="1">PNL!$L7</f>
        <v>-617.52723055656054</v>
      </c>
      <c r="AB7" s="201">
        <f ca="1">PNL!$L7</f>
        <v>-617.52723055656054</v>
      </c>
      <c r="AC7" s="201">
        <f ca="1">PNL!$L7</f>
        <v>-617.52723055656054</v>
      </c>
    </row>
    <row r="8" spans="1:29" x14ac:dyDescent="0.25">
      <c r="A8" s="197">
        <f ca="1">Inputs!C8</f>
        <v>37316</v>
      </c>
      <c r="B8" s="198">
        <f ca="1">Inputs!E8</f>
        <v>2.8730000000000002</v>
      </c>
      <c r="C8" s="204">
        <f ca="1">Inputs!F8</f>
        <v>0.64749999999999996</v>
      </c>
      <c r="D8" s="169"/>
      <c r="E8" s="201">
        <f ca="1">PNL!$L8</f>
        <v>21.921210272684803</v>
      </c>
      <c r="F8" s="201">
        <f ca="1">PNL!$L8</f>
        <v>21.921210272684803</v>
      </c>
      <c r="G8" s="201">
        <f ca="1">PNL!$L8</f>
        <v>21.921210272684803</v>
      </c>
      <c r="H8" s="201">
        <f ca="1">PNL!$L8</f>
        <v>21.921210272684803</v>
      </c>
      <c r="I8" s="201">
        <f ca="1">PNL!$L8</f>
        <v>21.921210272684803</v>
      </c>
      <c r="J8" s="201">
        <f ca="1">PNL!$L8</f>
        <v>21.921210272684803</v>
      </c>
      <c r="K8" s="201">
        <f ca="1">PNL!$L8</f>
        <v>21.921210272684803</v>
      </c>
      <c r="L8" s="201">
        <f ca="1">PNL!$L8</f>
        <v>21.921210272684803</v>
      </c>
      <c r="M8" s="201">
        <f ca="1">PNL!$L8</f>
        <v>21.921210272684803</v>
      </c>
      <c r="N8" s="201">
        <f ca="1">PNL!$L8</f>
        <v>21.921210272684803</v>
      </c>
      <c r="O8" s="201">
        <f ca="1">PNL!$L8</f>
        <v>21.921210272684803</v>
      </c>
      <c r="S8" s="201">
        <f ca="1">PNL!$L8</f>
        <v>21.921210272684803</v>
      </c>
      <c r="T8" s="201">
        <f ca="1">PNL!$L8</f>
        <v>21.921210272684803</v>
      </c>
      <c r="U8" s="201">
        <f ca="1">PNL!$L8</f>
        <v>21.921210272684803</v>
      </c>
      <c r="V8" s="201">
        <f ca="1">PNL!$L8</f>
        <v>21.921210272684803</v>
      </c>
      <c r="W8" s="201">
        <f ca="1">PNL!$L8</f>
        <v>21.921210272684803</v>
      </c>
      <c r="X8" s="201">
        <f ca="1">PNL!$L8</f>
        <v>21.921210272684803</v>
      </c>
      <c r="Y8" s="201">
        <f ca="1">PNL!$L8</f>
        <v>21.921210272684803</v>
      </c>
      <c r="Z8" s="201">
        <f ca="1">PNL!$L8</f>
        <v>21.921210272684803</v>
      </c>
      <c r="AA8" s="201">
        <f ca="1">PNL!$L8</f>
        <v>21.921210272684803</v>
      </c>
      <c r="AB8" s="201">
        <f ca="1">PNL!$L8</f>
        <v>21.921210272684803</v>
      </c>
      <c r="AC8" s="201">
        <f ca="1">PNL!$L8</f>
        <v>21.921210272684803</v>
      </c>
    </row>
    <row r="9" spans="1:29" x14ac:dyDescent="0.25">
      <c r="A9" s="197">
        <f ca="1">Inputs!C9</f>
        <v>37347</v>
      </c>
      <c r="B9" s="198">
        <f ca="1">Inputs!E9</f>
        <v>2.8580000000000001</v>
      </c>
      <c r="C9" s="204">
        <f ca="1">Inputs!F9</f>
        <v>0.55000000000000004</v>
      </c>
      <c r="D9" s="169"/>
      <c r="E9" s="201">
        <f ca="1">PNL!$L9</f>
        <v>-95.293946169018881</v>
      </c>
      <c r="F9" s="201">
        <f ca="1">PNL!$L9</f>
        <v>-95.293946169018881</v>
      </c>
      <c r="G9" s="201">
        <f ca="1">PNL!$L9</f>
        <v>-95.293946169018881</v>
      </c>
      <c r="H9" s="201">
        <f ca="1">PNL!$L9</f>
        <v>-95.293946169018881</v>
      </c>
      <c r="I9" s="201">
        <f ca="1">PNL!$L9</f>
        <v>-95.293946169018881</v>
      </c>
      <c r="J9" s="201">
        <f ca="1">PNL!$L9</f>
        <v>-95.293946169018881</v>
      </c>
      <c r="K9" s="201">
        <f ca="1">PNL!$L9</f>
        <v>-95.293946169018881</v>
      </c>
      <c r="L9" s="201">
        <f ca="1">PNL!$L9</f>
        <v>-95.293946169018881</v>
      </c>
      <c r="M9" s="201">
        <f ca="1">PNL!$L9</f>
        <v>-95.293946169018881</v>
      </c>
      <c r="N9" s="201">
        <f ca="1">PNL!$L9</f>
        <v>-95.293946169018881</v>
      </c>
      <c r="O9" s="201">
        <f ca="1">PNL!$L9</f>
        <v>-95.293946169018881</v>
      </c>
      <c r="S9" s="201">
        <f ca="1">PNL!$L9</f>
        <v>-95.293946169018881</v>
      </c>
      <c r="T9" s="201">
        <f ca="1">PNL!$L9</f>
        <v>-95.293946169018881</v>
      </c>
      <c r="U9" s="201">
        <f ca="1">PNL!$L9</f>
        <v>-95.293946169018881</v>
      </c>
      <c r="V9" s="201">
        <f ca="1">PNL!$L9</f>
        <v>-95.293946169018881</v>
      </c>
      <c r="W9" s="201">
        <f ca="1">PNL!$L9</f>
        <v>-95.293946169018881</v>
      </c>
      <c r="X9" s="201">
        <f ca="1">PNL!$L9</f>
        <v>-95.293946169018881</v>
      </c>
      <c r="Y9" s="201">
        <f ca="1">PNL!$L9</f>
        <v>-95.293946169018881</v>
      </c>
      <c r="Z9" s="201">
        <f ca="1">PNL!$L9</f>
        <v>-95.293946169018881</v>
      </c>
      <c r="AA9" s="201">
        <f ca="1">PNL!$L9</f>
        <v>-95.293946169018881</v>
      </c>
      <c r="AB9" s="201">
        <f ca="1">PNL!$L9</f>
        <v>-95.293946169018881</v>
      </c>
      <c r="AC9" s="201">
        <f ca="1">PNL!$L9</f>
        <v>-95.293946169018881</v>
      </c>
    </row>
    <row r="10" spans="1:29" x14ac:dyDescent="0.25">
      <c r="A10" s="197">
        <f ca="1">Inputs!C10</f>
        <v>37377</v>
      </c>
      <c r="B10" s="198">
        <f ca="1">Inputs!E10</f>
        <v>2.899</v>
      </c>
      <c r="C10" s="204">
        <f ca="1">Inputs!F10</f>
        <v>0.505</v>
      </c>
      <c r="D10" s="169"/>
      <c r="E10" s="201">
        <f ca="1">PNL!$L10</f>
        <v>-330.21815022468138</v>
      </c>
      <c r="F10" s="201">
        <f ca="1">PNL!$L10</f>
        <v>-330.21815022468138</v>
      </c>
      <c r="G10" s="201">
        <f ca="1">PNL!$L10</f>
        <v>-330.21815022468138</v>
      </c>
      <c r="H10" s="201">
        <f ca="1">PNL!$L10</f>
        <v>-330.21815022468138</v>
      </c>
      <c r="I10" s="201">
        <f ca="1">PNL!$L10</f>
        <v>-330.21815022468138</v>
      </c>
      <c r="J10" s="201">
        <f ca="1">PNL!$L10</f>
        <v>-330.21815022468138</v>
      </c>
      <c r="K10" s="201">
        <f ca="1">PNL!$L10</f>
        <v>-330.21815022468138</v>
      </c>
      <c r="L10" s="201">
        <f ca="1">PNL!$L10</f>
        <v>-330.21815022468138</v>
      </c>
      <c r="M10" s="201">
        <f ca="1">PNL!$L10</f>
        <v>-330.21815022468138</v>
      </c>
      <c r="N10" s="201">
        <f ca="1">PNL!$L10</f>
        <v>-330.21815022468138</v>
      </c>
      <c r="O10" s="201">
        <f ca="1">PNL!$L10</f>
        <v>-330.21815022468138</v>
      </c>
      <c r="S10" s="201">
        <f ca="1">PNL!$L10</f>
        <v>-330.21815022468138</v>
      </c>
      <c r="T10" s="201">
        <f ca="1">PNL!$L10</f>
        <v>-330.21815022468138</v>
      </c>
      <c r="U10" s="201">
        <f ca="1">PNL!$L10</f>
        <v>-330.21815022468138</v>
      </c>
      <c r="V10" s="201">
        <f ca="1">PNL!$L10</f>
        <v>-330.21815022468138</v>
      </c>
      <c r="W10" s="201">
        <f ca="1">PNL!$L10</f>
        <v>-330.21815022468138</v>
      </c>
      <c r="X10" s="201">
        <f ca="1">PNL!$L10</f>
        <v>-330.21815022468138</v>
      </c>
      <c r="Y10" s="201">
        <f ca="1">PNL!$L10</f>
        <v>-330.21815022468138</v>
      </c>
      <c r="Z10" s="201">
        <f ca="1">PNL!$L10</f>
        <v>-330.21815022468138</v>
      </c>
      <c r="AA10" s="201">
        <f ca="1">PNL!$L10</f>
        <v>-330.21815022468138</v>
      </c>
      <c r="AB10" s="201">
        <f ca="1">PNL!$L10</f>
        <v>-330.21815022468138</v>
      </c>
      <c r="AC10" s="201">
        <f ca="1">PNL!$L10</f>
        <v>-330.21815022468138</v>
      </c>
    </row>
    <row r="11" spans="1:29" x14ac:dyDescent="0.25">
      <c r="A11" s="197">
        <f ca="1">Inputs!C11</f>
        <v>37408</v>
      </c>
      <c r="B11" s="198">
        <f ca="1">Inputs!E11</f>
        <v>2.9470000000000001</v>
      </c>
      <c r="C11" s="204">
        <f ca="1">Inputs!F11</f>
        <v>0.4975</v>
      </c>
      <c r="D11" s="169"/>
      <c r="E11" s="201">
        <f ca="1">PNL!$L11</f>
        <v>-363.88989736526793</v>
      </c>
      <c r="F11" s="201">
        <f ca="1">PNL!$L11</f>
        <v>-363.88989736526793</v>
      </c>
      <c r="G11" s="201">
        <f ca="1">PNL!$L11</f>
        <v>-363.88989736526793</v>
      </c>
      <c r="H11" s="201">
        <f ca="1">PNL!$L11</f>
        <v>-363.88989736526793</v>
      </c>
      <c r="I11" s="201">
        <f ca="1">PNL!$L11</f>
        <v>-363.88989736526793</v>
      </c>
      <c r="J11" s="201">
        <f ca="1">PNL!$L11</f>
        <v>-363.88989736526793</v>
      </c>
      <c r="K11" s="201">
        <f ca="1">PNL!$L11</f>
        <v>-363.88989736526793</v>
      </c>
      <c r="L11" s="201">
        <f ca="1">PNL!$L11</f>
        <v>-363.88989736526793</v>
      </c>
      <c r="M11" s="201">
        <f ca="1">PNL!$L11</f>
        <v>-363.88989736526793</v>
      </c>
      <c r="N11" s="201">
        <f ca="1">PNL!$L11</f>
        <v>-363.88989736526793</v>
      </c>
      <c r="O11" s="201">
        <f ca="1">PNL!$L11</f>
        <v>-363.88989736526793</v>
      </c>
      <c r="S11" s="201">
        <f ca="1">PNL!$L11</f>
        <v>-363.88989736526793</v>
      </c>
      <c r="T11" s="201">
        <f ca="1">PNL!$L11</f>
        <v>-363.88989736526793</v>
      </c>
      <c r="U11" s="201">
        <f ca="1">PNL!$L11</f>
        <v>-363.88989736526793</v>
      </c>
      <c r="V11" s="201">
        <f ca="1">PNL!$L11</f>
        <v>-363.88989736526793</v>
      </c>
      <c r="W11" s="201">
        <f ca="1">PNL!$L11</f>
        <v>-363.88989736526793</v>
      </c>
      <c r="X11" s="201">
        <f ca="1">PNL!$L11</f>
        <v>-363.88989736526793</v>
      </c>
      <c r="Y11" s="201">
        <f ca="1">PNL!$L11</f>
        <v>-363.88989736526793</v>
      </c>
      <c r="Z11" s="201">
        <f ca="1">PNL!$L11</f>
        <v>-363.88989736526793</v>
      </c>
      <c r="AA11" s="201">
        <f ca="1">PNL!$L11</f>
        <v>-363.88989736526793</v>
      </c>
      <c r="AB11" s="201">
        <f ca="1">PNL!$L11</f>
        <v>-363.88989736526793</v>
      </c>
      <c r="AC11" s="201">
        <f ca="1">PNL!$L11</f>
        <v>-363.88989736526793</v>
      </c>
    </row>
    <row r="12" spans="1:29" x14ac:dyDescent="0.25">
      <c r="A12" s="197">
        <f ca="1">Inputs!C12</f>
        <v>37438</v>
      </c>
      <c r="B12" s="198">
        <f ca="1">Inputs!E12</f>
        <v>2.99</v>
      </c>
      <c r="C12" s="204">
        <f ca="1">Inputs!F12</f>
        <v>0.4975</v>
      </c>
      <c r="D12" s="169"/>
      <c r="E12" s="201">
        <f ca="1">PNL!$L12</f>
        <v>-53.894704233494295</v>
      </c>
      <c r="F12" s="201">
        <f ca="1">PNL!$L12</f>
        <v>-53.894704233494295</v>
      </c>
      <c r="G12" s="201">
        <f ca="1">PNL!$L12</f>
        <v>-53.894704233494295</v>
      </c>
      <c r="H12" s="201">
        <f ca="1">PNL!$L12</f>
        <v>-53.894704233494295</v>
      </c>
      <c r="I12" s="201">
        <f ca="1">PNL!$L12</f>
        <v>-53.894704233494295</v>
      </c>
      <c r="J12" s="201">
        <f ca="1">PNL!$L12</f>
        <v>-53.894704233494295</v>
      </c>
      <c r="K12" s="201">
        <f ca="1">PNL!$L12</f>
        <v>-53.894704233494295</v>
      </c>
      <c r="L12" s="201">
        <f ca="1">PNL!$L12</f>
        <v>-53.894704233494295</v>
      </c>
      <c r="M12" s="201">
        <f ca="1">PNL!$L12</f>
        <v>-53.894704233494295</v>
      </c>
      <c r="N12" s="201">
        <f ca="1">PNL!$L12</f>
        <v>-53.894704233494295</v>
      </c>
      <c r="O12" s="201">
        <f ca="1">PNL!$L12</f>
        <v>-53.894704233494295</v>
      </c>
      <c r="S12" s="201">
        <f ca="1">PNL!$L12</f>
        <v>-53.894704233494295</v>
      </c>
      <c r="T12" s="201">
        <f ca="1">PNL!$L12</f>
        <v>-53.894704233494295</v>
      </c>
      <c r="U12" s="201">
        <f ca="1">PNL!$L12</f>
        <v>-53.894704233494295</v>
      </c>
      <c r="V12" s="201">
        <f ca="1">PNL!$L12</f>
        <v>-53.894704233494295</v>
      </c>
      <c r="W12" s="201">
        <f ca="1">PNL!$L12</f>
        <v>-53.894704233494295</v>
      </c>
      <c r="X12" s="201">
        <f ca="1">PNL!$L12</f>
        <v>-53.894704233494295</v>
      </c>
      <c r="Y12" s="201">
        <f ca="1">PNL!$L12</f>
        <v>-53.894704233494295</v>
      </c>
      <c r="Z12" s="201">
        <f ca="1">PNL!$L12</f>
        <v>-53.894704233494295</v>
      </c>
      <c r="AA12" s="201">
        <f ca="1">PNL!$L12</f>
        <v>-53.894704233494295</v>
      </c>
      <c r="AB12" s="201">
        <f ca="1">PNL!$L12</f>
        <v>-53.894704233494295</v>
      </c>
      <c r="AC12" s="201">
        <f ca="1">PNL!$L12</f>
        <v>-53.894704233494295</v>
      </c>
    </row>
    <row r="13" spans="1:29" x14ac:dyDescent="0.25">
      <c r="A13" s="197">
        <f ca="1">Inputs!C13</f>
        <v>37469</v>
      </c>
      <c r="B13" s="198">
        <f ca="1">Inputs!E13</f>
        <v>3.0329999999999999</v>
      </c>
      <c r="C13" s="204">
        <f ca="1">Inputs!F13</f>
        <v>0.4975</v>
      </c>
      <c r="D13" s="169"/>
      <c r="E13" s="201">
        <f ca="1">PNL!$L13</f>
        <v>96.042206326211897</v>
      </c>
      <c r="F13" s="201">
        <f ca="1">PNL!$L13</f>
        <v>96.042206326211897</v>
      </c>
      <c r="G13" s="201">
        <f ca="1">PNL!$L13</f>
        <v>96.042206326211897</v>
      </c>
      <c r="H13" s="201">
        <f ca="1">PNL!$L13</f>
        <v>96.042206326211897</v>
      </c>
      <c r="I13" s="201">
        <f ca="1">PNL!$L13</f>
        <v>96.042206326211897</v>
      </c>
      <c r="J13" s="201">
        <f ca="1">PNL!$L13</f>
        <v>96.042206326211897</v>
      </c>
      <c r="K13" s="201">
        <f ca="1">PNL!$L13</f>
        <v>96.042206326211897</v>
      </c>
      <c r="L13" s="201">
        <f ca="1">PNL!$L13</f>
        <v>96.042206326211897</v>
      </c>
      <c r="M13" s="201">
        <f ca="1">PNL!$L13</f>
        <v>96.042206326211897</v>
      </c>
      <c r="N13" s="201">
        <f ca="1">PNL!$L13</f>
        <v>96.042206326211897</v>
      </c>
      <c r="O13" s="201">
        <f ca="1">PNL!$L13</f>
        <v>96.042206326211897</v>
      </c>
      <c r="S13" s="201">
        <f ca="1">PNL!$L13</f>
        <v>96.042206326211897</v>
      </c>
      <c r="T13" s="201">
        <f ca="1">PNL!$L13</f>
        <v>96.042206326211897</v>
      </c>
      <c r="U13" s="201">
        <f ca="1">PNL!$L13</f>
        <v>96.042206326211897</v>
      </c>
      <c r="V13" s="201">
        <f ca="1">PNL!$L13</f>
        <v>96.042206326211897</v>
      </c>
      <c r="W13" s="201">
        <f ca="1">PNL!$L13</f>
        <v>96.042206326211897</v>
      </c>
      <c r="X13" s="201">
        <f ca="1">PNL!$L13</f>
        <v>96.042206326211897</v>
      </c>
      <c r="Y13" s="201">
        <f ca="1">PNL!$L13</f>
        <v>96.042206326211897</v>
      </c>
      <c r="Z13" s="201">
        <f ca="1">PNL!$L13</f>
        <v>96.042206326211897</v>
      </c>
      <c r="AA13" s="201">
        <f ca="1">PNL!$L13</f>
        <v>96.042206326211897</v>
      </c>
      <c r="AB13" s="201">
        <f ca="1">PNL!$L13</f>
        <v>96.042206326211897</v>
      </c>
      <c r="AC13" s="201">
        <f ca="1">PNL!$L13</f>
        <v>96.042206326211897</v>
      </c>
    </row>
    <row r="14" spans="1:29" x14ac:dyDescent="0.25">
      <c r="A14" s="197">
        <f ca="1">Inputs!C14</f>
        <v>37500</v>
      </c>
      <c r="B14" s="198">
        <f ca="1">Inputs!E14</f>
        <v>3.048</v>
      </c>
      <c r="C14" s="204">
        <f ca="1">Inputs!F14</f>
        <v>0.4975</v>
      </c>
      <c r="D14" s="169"/>
      <c r="E14" s="201">
        <f ca="1">PNL!$L14</f>
        <v>119.57857869145754</v>
      </c>
      <c r="F14" s="201">
        <f ca="1">PNL!$L14</f>
        <v>119.57857869145754</v>
      </c>
      <c r="G14" s="201">
        <f ca="1">PNL!$L14</f>
        <v>119.57857869145754</v>
      </c>
      <c r="H14" s="201">
        <f ca="1">PNL!$L14</f>
        <v>119.57857869145754</v>
      </c>
      <c r="I14" s="201">
        <f ca="1">PNL!$L14</f>
        <v>119.57857869145754</v>
      </c>
      <c r="J14" s="201">
        <f ca="1">PNL!$L14</f>
        <v>119.57857869145754</v>
      </c>
      <c r="K14" s="201">
        <f ca="1">PNL!$L14</f>
        <v>119.57857869145754</v>
      </c>
      <c r="L14" s="201">
        <f ca="1">PNL!$L14</f>
        <v>119.57857869145754</v>
      </c>
      <c r="M14" s="201">
        <f ca="1">PNL!$L14</f>
        <v>119.57857869145754</v>
      </c>
      <c r="N14" s="201">
        <f ca="1">PNL!$L14</f>
        <v>119.57857869145754</v>
      </c>
      <c r="O14" s="201">
        <f ca="1">PNL!$L14</f>
        <v>119.57857869145754</v>
      </c>
      <c r="S14" s="201">
        <f ca="1">PNL!$L14</f>
        <v>119.57857869145754</v>
      </c>
      <c r="T14" s="201">
        <f ca="1">PNL!$L14</f>
        <v>119.57857869145754</v>
      </c>
      <c r="U14" s="201">
        <f ca="1">PNL!$L14</f>
        <v>119.57857869145754</v>
      </c>
      <c r="V14" s="201">
        <f ca="1">PNL!$L14</f>
        <v>119.57857869145754</v>
      </c>
      <c r="W14" s="201">
        <f ca="1">PNL!$L14</f>
        <v>119.57857869145754</v>
      </c>
      <c r="X14" s="201">
        <f ca="1">PNL!$L14</f>
        <v>119.57857869145754</v>
      </c>
      <c r="Y14" s="201">
        <f ca="1">PNL!$L14</f>
        <v>119.57857869145754</v>
      </c>
      <c r="Z14" s="201">
        <f ca="1">PNL!$L14</f>
        <v>119.57857869145754</v>
      </c>
      <c r="AA14" s="201">
        <f ca="1">PNL!$L14</f>
        <v>119.57857869145754</v>
      </c>
      <c r="AB14" s="201">
        <f ca="1">PNL!$L14</f>
        <v>119.57857869145754</v>
      </c>
      <c r="AC14" s="201">
        <f ca="1">PNL!$L14</f>
        <v>119.57857869145754</v>
      </c>
    </row>
    <row r="15" spans="1:29" x14ac:dyDescent="0.25">
      <c r="A15" s="197">
        <f ca="1">Inputs!C15</f>
        <v>37530</v>
      </c>
      <c r="B15" s="198">
        <f ca="1">Inputs!E15</f>
        <v>3.0880000000000001</v>
      </c>
      <c r="C15" s="204">
        <f ca="1">Inputs!F15</f>
        <v>0.4975</v>
      </c>
      <c r="D15" s="169"/>
      <c r="E15" s="201">
        <f ca="1">PNL!$L15</f>
        <v>108.41852235728926</v>
      </c>
      <c r="F15" s="201">
        <f ca="1">PNL!$L15</f>
        <v>108.41852235728926</v>
      </c>
      <c r="G15" s="201">
        <f ca="1">PNL!$L15</f>
        <v>108.41852235728926</v>
      </c>
      <c r="H15" s="201">
        <f ca="1">PNL!$L15</f>
        <v>108.41852235728926</v>
      </c>
      <c r="I15" s="201">
        <f ca="1">PNL!$L15</f>
        <v>108.41852235728926</v>
      </c>
      <c r="J15" s="201">
        <f ca="1">PNL!$L15</f>
        <v>108.41852235728926</v>
      </c>
      <c r="K15" s="201">
        <f ca="1">PNL!$L15</f>
        <v>108.41852235728926</v>
      </c>
      <c r="L15" s="201">
        <f ca="1">PNL!$L15</f>
        <v>108.41852235728926</v>
      </c>
      <c r="M15" s="201">
        <f ca="1">PNL!$L15</f>
        <v>108.41852235728926</v>
      </c>
      <c r="N15" s="201">
        <f ca="1">PNL!$L15</f>
        <v>108.41852235728926</v>
      </c>
      <c r="O15" s="201">
        <f ca="1">PNL!$L15</f>
        <v>108.41852235728926</v>
      </c>
      <c r="S15" s="201">
        <f ca="1">PNL!$L15</f>
        <v>108.41852235728926</v>
      </c>
      <c r="T15" s="201">
        <f ca="1">PNL!$L15</f>
        <v>108.41852235728926</v>
      </c>
      <c r="U15" s="201">
        <f ca="1">PNL!$L15</f>
        <v>108.41852235728926</v>
      </c>
      <c r="V15" s="201">
        <f ca="1">PNL!$L15</f>
        <v>108.41852235728926</v>
      </c>
      <c r="W15" s="201">
        <f ca="1">PNL!$L15</f>
        <v>108.41852235728926</v>
      </c>
      <c r="X15" s="201">
        <f ca="1">PNL!$L15</f>
        <v>108.41852235728926</v>
      </c>
      <c r="Y15" s="201">
        <f ca="1">PNL!$L15</f>
        <v>108.41852235728926</v>
      </c>
      <c r="Z15" s="201">
        <f ca="1">PNL!$L15</f>
        <v>108.41852235728926</v>
      </c>
      <c r="AA15" s="201">
        <f ca="1">PNL!$L15</f>
        <v>108.41852235728926</v>
      </c>
      <c r="AB15" s="201">
        <f ca="1">PNL!$L15</f>
        <v>108.41852235728926</v>
      </c>
      <c r="AC15" s="201">
        <f ca="1">PNL!$L15</f>
        <v>108.41852235728926</v>
      </c>
    </row>
    <row r="16" spans="1:29" x14ac:dyDescent="0.25">
      <c r="A16" s="197">
        <f ca="1">Inputs!C16</f>
        <v>37561</v>
      </c>
      <c r="B16" s="198">
        <f ca="1">Inputs!E16</f>
        <v>3.2829999999999999</v>
      </c>
      <c r="C16" s="204">
        <f ca="1">Inputs!F16</f>
        <v>0.5</v>
      </c>
      <c r="D16" s="169"/>
      <c r="E16" s="201">
        <f ca="1">PNL!$L16</f>
        <v>-106.1628843129826</v>
      </c>
      <c r="F16" s="201">
        <f ca="1">PNL!$L16</f>
        <v>-106.1628843129826</v>
      </c>
      <c r="G16" s="201">
        <f ca="1">PNL!$L16</f>
        <v>-106.1628843129826</v>
      </c>
      <c r="H16" s="201">
        <f ca="1">PNL!$L16</f>
        <v>-106.1628843129826</v>
      </c>
      <c r="I16" s="201">
        <f ca="1">PNL!$L16</f>
        <v>-106.1628843129826</v>
      </c>
      <c r="J16" s="201">
        <f ca="1">PNL!$L16</f>
        <v>-106.1628843129826</v>
      </c>
      <c r="K16" s="201">
        <f ca="1">PNL!$L16</f>
        <v>-106.1628843129826</v>
      </c>
      <c r="L16" s="201">
        <f ca="1">PNL!$L16</f>
        <v>-106.1628843129826</v>
      </c>
      <c r="M16" s="201">
        <f ca="1">PNL!$L16</f>
        <v>-106.1628843129826</v>
      </c>
      <c r="N16" s="201">
        <f ca="1">PNL!$L16</f>
        <v>-106.1628843129826</v>
      </c>
      <c r="O16" s="201">
        <f ca="1">PNL!$L16</f>
        <v>-106.1628843129826</v>
      </c>
      <c r="S16" s="201">
        <f ca="1">PNL!$L16</f>
        <v>-106.1628843129826</v>
      </c>
      <c r="T16" s="201">
        <f ca="1">PNL!$L16</f>
        <v>-106.1628843129826</v>
      </c>
      <c r="U16" s="201">
        <f ca="1">PNL!$L16</f>
        <v>-106.1628843129826</v>
      </c>
      <c r="V16" s="201">
        <f ca="1">PNL!$L16</f>
        <v>-106.1628843129826</v>
      </c>
      <c r="W16" s="201">
        <f ca="1">PNL!$L16</f>
        <v>-106.1628843129826</v>
      </c>
      <c r="X16" s="201">
        <f ca="1">PNL!$L16</f>
        <v>-106.1628843129826</v>
      </c>
      <c r="Y16" s="201">
        <f ca="1">PNL!$L16</f>
        <v>-106.1628843129826</v>
      </c>
      <c r="Z16" s="201">
        <f ca="1">PNL!$L16</f>
        <v>-106.1628843129826</v>
      </c>
      <c r="AA16" s="201">
        <f ca="1">PNL!$L16</f>
        <v>-106.1628843129826</v>
      </c>
      <c r="AB16" s="201">
        <f ca="1">PNL!$L16</f>
        <v>-106.1628843129826</v>
      </c>
      <c r="AC16" s="201">
        <f ca="1">PNL!$L16</f>
        <v>-106.1628843129826</v>
      </c>
    </row>
    <row r="17" spans="1:29" x14ac:dyDescent="0.25">
      <c r="A17" s="197">
        <f ca="1">Inputs!C17</f>
        <v>37591</v>
      </c>
      <c r="B17" s="198">
        <f ca="1">Inputs!E17</f>
        <v>3.4830000000000001</v>
      </c>
      <c r="C17" s="204">
        <f ca="1">Inputs!F17</f>
        <v>0.5</v>
      </c>
      <c r="D17" s="169"/>
      <c r="E17" s="201">
        <f ca="1">PNL!$L17</f>
        <v>-296.59013981596729</v>
      </c>
      <c r="F17" s="201">
        <f ca="1">PNL!$L17</f>
        <v>-296.59013981596729</v>
      </c>
      <c r="G17" s="201">
        <f ca="1">PNL!$L17</f>
        <v>-296.59013981596729</v>
      </c>
      <c r="H17" s="201">
        <f ca="1">PNL!$L17</f>
        <v>-296.59013981596729</v>
      </c>
      <c r="I17" s="201">
        <f ca="1">PNL!$L17</f>
        <v>-296.59013981596729</v>
      </c>
      <c r="J17" s="201">
        <f ca="1">PNL!$L17</f>
        <v>-296.59013981596729</v>
      </c>
      <c r="K17" s="201">
        <f ca="1">PNL!$L17</f>
        <v>-296.59013981596729</v>
      </c>
      <c r="L17" s="201">
        <f ca="1">PNL!$L17</f>
        <v>-296.59013981596729</v>
      </c>
      <c r="M17" s="201">
        <f ca="1">PNL!$L17</f>
        <v>-296.59013981596729</v>
      </c>
      <c r="N17" s="201">
        <f ca="1">PNL!$L17</f>
        <v>-296.59013981596729</v>
      </c>
      <c r="O17" s="201">
        <f ca="1">PNL!$L17</f>
        <v>-296.59013981596729</v>
      </c>
      <c r="S17" s="201">
        <f ca="1">PNL!$L17</f>
        <v>-296.59013981596729</v>
      </c>
      <c r="T17" s="201">
        <f ca="1">PNL!$L17</f>
        <v>-296.59013981596729</v>
      </c>
      <c r="U17" s="201">
        <f ca="1">PNL!$L17</f>
        <v>-296.59013981596729</v>
      </c>
      <c r="V17" s="201">
        <f ca="1">PNL!$L17</f>
        <v>-296.59013981596729</v>
      </c>
      <c r="W17" s="201">
        <f ca="1">PNL!$L17</f>
        <v>-296.59013981596729</v>
      </c>
      <c r="X17" s="201">
        <f ca="1">PNL!$L17</f>
        <v>-296.59013981596729</v>
      </c>
      <c r="Y17" s="201">
        <f ca="1">PNL!$L17</f>
        <v>-296.59013981596729</v>
      </c>
      <c r="Z17" s="201">
        <f ca="1">PNL!$L17</f>
        <v>-296.59013981596729</v>
      </c>
      <c r="AA17" s="201">
        <f ca="1">PNL!$L17</f>
        <v>-296.59013981596729</v>
      </c>
      <c r="AB17" s="201">
        <f ca="1">PNL!$L17</f>
        <v>-296.59013981596729</v>
      </c>
      <c r="AC17" s="201">
        <f ca="1">PNL!$L17</f>
        <v>-296.59013981596729</v>
      </c>
    </row>
    <row r="18" spans="1:29" x14ac:dyDescent="0.25">
      <c r="A18" s="197">
        <f ca="1">Inputs!C18</f>
        <v>37622</v>
      </c>
      <c r="B18" s="198">
        <f ca="1">Inputs!E18</f>
        <v>3.613</v>
      </c>
      <c r="C18" s="204">
        <f ca="1">Inputs!F18</f>
        <v>0.5</v>
      </c>
      <c r="D18" s="169"/>
      <c r="E18" s="201">
        <f ca="1">PNL!$L18</f>
        <v>-486.61266081042629</v>
      </c>
      <c r="F18" s="201">
        <f ca="1">PNL!$L18</f>
        <v>-486.61266081042629</v>
      </c>
      <c r="G18" s="201">
        <f ca="1">PNL!$L18</f>
        <v>-486.61266081042629</v>
      </c>
      <c r="H18" s="201">
        <f ca="1">PNL!$L18</f>
        <v>-486.61266081042629</v>
      </c>
      <c r="I18" s="201">
        <f ca="1">PNL!$L18</f>
        <v>-486.61266081042629</v>
      </c>
      <c r="J18" s="201">
        <f ca="1">PNL!$L18</f>
        <v>-486.61266081042629</v>
      </c>
      <c r="K18" s="201">
        <f ca="1">PNL!$L18</f>
        <v>-486.61266081042629</v>
      </c>
      <c r="L18" s="201">
        <f ca="1">PNL!$L18</f>
        <v>-486.61266081042629</v>
      </c>
      <c r="M18" s="201">
        <f ca="1">PNL!$L18</f>
        <v>-486.61266081042629</v>
      </c>
      <c r="N18" s="201">
        <f ca="1">PNL!$L18</f>
        <v>-486.61266081042629</v>
      </c>
      <c r="O18" s="201">
        <f ca="1">PNL!$L18</f>
        <v>-486.61266081042629</v>
      </c>
      <c r="S18" s="201">
        <f ca="1">PNL!$L18</f>
        <v>-486.61266081042629</v>
      </c>
      <c r="T18" s="201">
        <f ca="1">PNL!$L18</f>
        <v>-486.61266081042629</v>
      </c>
      <c r="U18" s="201">
        <f ca="1">PNL!$L18</f>
        <v>-486.61266081042629</v>
      </c>
      <c r="V18" s="201">
        <f ca="1">PNL!$L18</f>
        <v>-486.61266081042629</v>
      </c>
      <c r="W18" s="201">
        <f ca="1">PNL!$L18</f>
        <v>-486.61266081042629</v>
      </c>
      <c r="X18" s="201">
        <f ca="1">PNL!$L18</f>
        <v>-486.61266081042629</v>
      </c>
      <c r="Y18" s="201">
        <f ca="1">PNL!$L18</f>
        <v>-486.61266081042629</v>
      </c>
      <c r="Z18" s="201">
        <f ca="1">PNL!$L18</f>
        <v>-486.61266081042629</v>
      </c>
      <c r="AA18" s="201">
        <f ca="1">PNL!$L18</f>
        <v>-486.61266081042629</v>
      </c>
      <c r="AB18" s="201">
        <f ca="1">PNL!$L18</f>
        <v>-486.61266081042629</v>
      </c>
      <c r="AC18" s="201">
        <f ca="1">PNL!$L18</f>
        <v>-486.61266081042629</v>
      </c>
    </row>
    <row r="19" spans="1:29" x14ac:dyDescent="0.25">
      <c r="A19" s="197">
        <f ca="1">Inputs!C19</f>
        <v>37653</v>
      </c>
      <c r="B19" s="198">
        <f ca="1">Inputs!E19</f>
        <v>3.5430000000000001</v>
      </c>
      <c r="C19" s="204">
        <f ca="1">Inputs!F19</f>
        <v>0.49</v>
      </c>
      <c r="D19" s="169"/>
      <c r="E19" s="201">
        <f ca="1">PNL!$L19</f>
        <v>-318.00756122104644</v>
      </c>
      <c r="F19" s="201">
        <f ca="1">PNL!$L19</f>
        <v>-318.00756122104644</v>
      </c>
      <c r="G19" s="201">
        <f ca="1">PNL!$L19</f>
        <v>-318.00756122104644</v>
      </c>
      <c r="H19" s="201">
        <f ca="1">PNL!$L19</f>
        <v>-318.00756122104644</v>
      </c>
      <c r="I19" s="201">
        <f ca="1">PNL!$L19</f>
        <v>-318.00756122104644</v>
      </c>
      <c r="J19" s="201">
        <f ca="1">PNL!$L19</f>
        <v>-318.00756122104644</v>
      </c>
      <c r="K19" s="201">
        <f ca="1">PNL!$L19</f>
        <v>-318.00756122104644</v>
      </c>
      <c r="L19" s="201">
        <f ca="1">PNL!$L19</f>
        <v>-318.00756122104644</v>
      </c>
      <c r="M19" s="201">
        <f ca="1">PNL!$L19</f>
        <v>-318.00756122104644</v>
      </c>
      <c r="N19" s="201">
        <f ca="1">PNL!$L19</f>
        <v>-318.00756122104644</v>
      </c>
      <c r="O19" s="201">
        <f ca="1">PNL!$L19</f>
        <v>-318.00756122104644</v>
      </c>
      <c r="S19" s="201">
        <f ca="1">PNL!$L19</f>
        <v>-318.00756122104644</v>
      </c>
      <c r="T19" s="201">
        <f ca="1">PNL!$L19</f>
        <v>-318.00756122104644</v>
      </c>
      <c r="U19" s="201">
        <f ca="1">PNL!$L19</f>
        <v>-318.00756122104644</v>
      </c>
      <c r="V19" s="201">
        <f ca="1">PNL!$L19</f>
        <v>-318.00756122104644</v>
      </c>
      <c r="W19" s="201">
        <f ca="1">PNL!$L19</f>
        <v>-318.00756122104644</v>
      </c>
      <c r="X19" s="201">
        <f ca="1">PNL!$L19</f>
        <v>-318.00756122104644</v>
      </c>
      <c r="Y19" s="201">
        <f ca="1">PNL!$L19</f>
        <v>-318.00756122104644</v>
      </c>
      <c r="Z19" s="201">
        <f ca="1">PNL!$L19</f>
        <v>-318.00756122104644</v>
      </c>
      <c r="AA19" s="201">
        <f ca="1">PNL!$L19</f>
        <v>-318.00756122104644</v>
      </c>
      <c r="AB19" s="201">
        <f ca="1">PNL!$L19</f>
        <v>-318.00756122104644</v>
      </c>
      <c r="AC19" s="201">
        <f ca="1">PNL!$L19</f>
        <v>-318.00756122104644</v>
      </c>
    </row>
    <row r="20" spans="1:29" x14ac:dyDescent="0.25">
      <c r="A20" s="197">
        <f ca="1">Inputs!C20</f>
        <v>37681</v>
      </c>
      <c r="B20" s="198">
        <f ca="1">Inputs!E20</f>
        <v>3.4530000000000003</v>
      </c>
      <c r="C20" s="204">
        <f ca="1">Inputs!F20</f>
        <v>0.46750000000000003</v>
      </c>
      <c r="D20" s="169"/>
      <c r="E20" s="201">
        <f ca="1">PNL!$L20</f>
        <v>-557.57415096193313</v>
      </c>
      <c r="F20" s="201">
        <f ca="1">PNL!$L20</f>
        <v>-557.57415096193313</v>
      </c>
      <c r="G20" s="201">
        <f ca="1">PNL!$L20</f>
        <v>-557.57415096193313</v>
      </c>
      <c r="H20" s="201">
        <f ca="1">PNL!$L20</f>
        <v>-557.57415096193313</v>
      </c>
      <c r="I20" s="201">
        <f ca="1">PNL!$L20</f>
        <v>-557.57415096193313</v>
      </c>
      <c r="J20" s="201">
        <f ca="1">PNL!$L20</f>
        <v>-557.57415096193313</v>
      </c>
      <c r="K20" s="201">
        <f ca="1">PNL!$L20</f>
        <v>-557.57415096193313</v>
      </c>
      <c r="L20" s="201">
        <f ca="1">PNL!$L20</f>
        <v>-557.57415096193313</v>
      </c>
      <c r="M20" s="201">
        <f ca="1">PNL!$L20</f>
        <v>-557.57415096193313</v>
      </c>
      <c r="N20" s="201">
        <f ca="1">PNL!$L20</f>
        <v>-557.57415096193313</v>
      </c>
      <c r="O20" s="201">
        <f ca="1">PNL!$L20</f>
        <v>-557.57415096193313</v>
      </c>
      <c r="S20" s="201">
        <f ca="1">PNL!$L20</f>
        <v>-557.57415096193313</v>
      </c>
      <c r="T20" s="201">
        <f ca="1">PNL!$L20</f>
        <v>-557.57415096193313</v>
      </c>
      <c r="U20" s="201">
        <f ca="1">PNL!$L20</f>
        <v>-557.57415096193313</v>
      </c>
      <c r="V20" s="201">
        <f ca="1">PNL!$L20</f>
        <v>-557.57415096193313</v>
      </c>
      <c r="W20" s="201">
        <f ca="1">PNL!$L20</f>
        <v>-557.57415096193313</v>
      </c>
      <c r="X20" s="201">
        <f ca="1">PNL!$L20</f>
        <v>-557.57415096193313</v>
      </c>
      <c r="Y20" s="201">
        <f ca="1">PNL!$L20</f>
        <v>-557.57415096193313</v>
      </c>
      <c r="Z20" s="201">
        <f ca="1">PNL!$L20</f>
        <v>-557.57415096193313</v>
      </c>
      <c r="AA20" s="201">
        <f ca="1">PNL!$L20</f>
        <v>-557.57415096193313</v>
      </c>
      <c r="AB20" s="201">
        <f ca="1">PNL!$L20</f>
        <v>-557.57415096193313</v>
      </c>
      <c r="AC20" s="201">
        <f ca="1">PNL!$L20</f>
        <v>-557.57415096193313</v>
      </c>
    </row>
    <row r="21" spans="1:29" x14ac:dyDescent="0.25">
      <c r="A21" s="197">
        <f ca="1">Inputs!C21</f>
        <v>37712</v>
      </c>
      <c r="B21" s="198">
        <f ca="1">Inputs!E21</f>
        <v>3.3479999999999999</v>
      </c>
      <c r="C21" s="204">
        <f ca="1">Inputs!F21</f>
        <v>0.41</v>
      </c>
      <c r="D21" s="169"/>
      <c r="E21" s="201">
        <f ca="1">PNL!$L21</f>
        <v>170.20710390195671</v>
      </c>
      <c r="F21" s="201">
        <f ca="1">PNL!$L21</f>
        <v>170.20710390195671</v>
      </c>
      <c r="G21" s="201">
        <f ca="1">PNL!$L21</f>
        <v>170.20710390195671</v>
      </c>
      <c r="H21" s="201">
        <f ca="1">PNL!$L21</f>
        <v>170.20710390195671</v>
      </c>
      <c r="I21" s="201">
        <f ca="1">PNL!$L21</f>
        <v>170.20710390195671</v>
      </c>
      <c r="J21" s="201">
        <f ca="1">PNL!$L21</f>
        <v>170.20710390195671</v>
      </c>
      <c r="K21" s="201">
        <f ca="1">PNL!$L21</f>
        <v>170.20710390195671</v>
      </c>
      <c r="L21" s="201">
        <f ca="1">PNL!$L21</f>
        <v>170.20710390195671</v>
      </c>
      <c r="M21" s="201">
        <f ca="1">PNL!$L21</f>
        <v>170.20710390195671</v>
      </c>
      <c r="N21" s="201">
        <f ca="1">PNL!$L21</f>
        <v>170.20710390195671</v>
      </c>
      <c r="O21" s="201">
        <f ca="1">PNL!$L21</f>
        <v>170.20710390195671</v>
      </c>
      <c r="S21" s="201">
        <f ca="1">PNL!$L21</f>
        <v>170.20710390195671</v>
      </c>
      <c r="T21" s="201">
        <f ca="1">PNL!$L21</f>
        <v>170.20710390195671</v>
      </c>
      <c r="U21" s="201">
        <f ca="1">PNL!$L21</f>
        <v>170.20710390195671</v>
      </c>
      <c r="V21" s="201">
        <f ca="1">PNL!$L21</f>
        <v>170.20710390195671</v>
      </c>
      <c r="W21" s="201">
        <f ca="1">PNL!$L21</f>
        <v>170.20710390195671</v>
      </c>
      <c r="X21" s="201">
        <f ca="1">PNL!$L21</f>
        <v>170.20710390195671</v>
      </c>
      <c r="Y21" s="201">
        <f ca="1">PNL!$L21</f>
        <v>170.20710390195671</v>
      </c>
      <c r="Z21" s="201">
        <f ca="1">PNL!$L21</f>
        <v>170.20710390195671</v>
      </c>
      <c r="AA21" s="201">
        <f ca="1">PNL!$L21</f>
        <v>170.20710390195671</v>
      </c>
      <c r="AB21" s="201">
        <f ca="1">PNL!$L21</f>
        <v>170.20710390195671</v>
      </c>
      <c r="AC21" s="201">
        <f ca="1">PNL!$L21</f>
        <v>170.20710390195671</v>
      </c>
    </row>
    <row r="22" spans="1:29" x14ac:dyDescent="0.25">
      <c r="A22" s="197">
        <f ca="1">Inputs!C22</f>
        <v>37742</v>
      </c>
      <c r="B22" s="198">
        <f ca="1">Inputs!E22</f>
        <v>3.3579999999999997</v>
      </c>
      <c r="C22" s="204">
        <f ca="1">Inputs!F22</f>
        <v>0.39500000000000002</v>
      </c>
      <c r="D22" s="169"/>
      <c r="E22" s="201">
        <f ca="1">PNL!$L22</f>
        <v>141.70103570159944</v>
      </c>
      <c r="F22" s="201">
        <f ca="1">PNL!$L22</f>
        <v>141.70103570159944</v>
      </c>
      <c r="G22" s="201">
        <f ca="1">PNL!$L22</f>
        <v>141.70103570159944</v>
      </c>
      <c r="H22" s="201">
        <f ca="1">PNL!$L22</f>
        <v>141.70103570159944</v>
      </c>
      <c r="I22" s="201">
        <f ca="1">PNL!$L22</f>
        <v>141.70103570159944</v>
      </c>
      <c r="J22" s="201">
        <f ca="1">PNL!$L22</f>
        <v>141.70103570159944</v>
      </c>
      <c r="K22" s="201">
        <f ca="1">PNL!$L22</f>
        <v>141.70103570159944</v>
      </c>
      <c r="L22" s="201">
        <f ca="1">PNL!$L22</f>
        <v>141.70103570159944</v>
      </c>
      <c r="M22" s="201">
        <f ca="1">PNL!$L22</f>
        <v>141.70103570159944</v>
      </c>
      <c r="N22" s="201">
        <f ca="1">PNL!$L22</f>
        <v>141.70103570159944</v>
      </c>
      <c r="O22" s="201">
        <f ca="1">PNL!$L22</f>
        <v>141.70103570159944</v>
      </c>
      <c r="S22" s="201">
        <f ca="1">PNL!$L22</f>
        <v>141.70103570159944</v>
      </c>
      <c r="T22" s="201">
        <f ca="1">PNL!$L22</f>
        <v>141.70103570159944</v>
      </c>
      <c r="U22" s="201">
        <f ca="1">PNL!$L22</f>
        <v>141.70103570159944</v>
      </c>
      <c r="V22" s="201">
        <f ca="1">PNL!$L22</f>
        <v>141.70103570159944</v>
      </c>
      <c r="W22" s="201">
        <f ca="1">PNL!$L22</f>
        <v>141.70103570159944</v>
      </c>
      <c r="X22" s="201">
        <f ca="1">PNL!$L22</f>
        <v>141.70103570159944</v>
      </c>
      <c r="Y22" s="201">
        <f ca="1">PNL!$L22</f>
        <v>141.70103570159944</v>
      </c>
      <c r="Z22" s="201">
        <f ca="1">PNL!$L22</f>
        <v>141.70103570159944</v>
      </c>
      <c r="AA22" s="201">
        <f ca="1">PNL!$L22</f>
        <v>141.70103570159944</v>
      </c>
      <c r="AB22" s="201">
        <f ca="1">PNL!$L22</f>
        <v>141.70103570159944</v>
      </c>
      <c r="AC22" s="201">
        <f ca="1">PNL!$L22</f>
        <v>141.70103570159944</v>
      </c>
    </row>
    <row r="23" spans="1:29" x14ac:dyDescent="0.25">
      <c r="A23" s="197">
        <f ca="1">Inputs!C23</f>
        <v>37773</v>
      </c>
      <c r="B23" s="198">
        <f ca="1">Inputs!E23</f>
        <v>3.3930000000000002</v>
      </c>
      <c r="C23" s="204">
        <f ca="1">Inputs!F23</f>
        <v>0.39</v>
      </c>
      <c r="D23" s="169"/>
      <c r="E23" s="201">
        <f ca="1">PNL!$L23</f>
        <v>166.56823631240923</v>
      </c>
      <c r="F23" s="201">
        <f ca="1">PNL!$L23</f>
        <v>166.56823631240923</v>
      </c>
      <c r="G23" s="201">
        <f ca="1">PNL!$L23</f>
        <v>166.56823631240923</v>
      </c>
      <c r="H23" s="201">
        <f ca="1">PNL!$L23</f>
        <v>166.56823631240923</v>
      </c>
      <c r="I23" s="201">
        <f ca="1">PNL!$L23</f>
        <v>166.56823631240923</v>
      </c>
      <c r="J23" s="201">
        <f ca="1">PNL!$L23</f>
        <v>166.56823631240923</v>
      </c>
      <c r="K23" s="201">
        <f ca="1">PNL!$L23</f>
        <v>166.56823631240923</v>
      </c>
      <c r="L23" s="201">
        <f ca="1">PNL!$L23</f>
        <v>166.56823631240923</v>
      </c>
      <c r="M23" s="201">
        <f ca="1">PNL!$L23</f>
        <v>166.56823631240923</v>
      </c>
      <c r="N23" s="201">
        <f ca="1">PNL!$L23</f>
        <v>166.56823631240923</v>
      </c>
      <c r="O23" s="201">
        <f ca="1">PNL!$L23</f>
        <v>166.56823631240923</v>
      </c>
      <c r="S23" s="201">
        <f ca="1">PNL!$L23</f>
        <v>166.56823631240923</v>
      </c>
      <c r="T23" s="201">
        <f ca="1">PNL!$L23</f>
        <v>166.56823631240923</v>
      </c>
      <c r="U23" s="201">
        <f ca="1">PNL!$L23</f>
        <v>166.56823631240923</v>
      </c>
      <c r="V23" s="201">
        <f ca="1">PNL!$L23</f>
        <v>166.56823631240923</v>
      </c>
      <c r="W23" s="201">
        <f ca="1">PNL!$L23</f>
        <v>166.56823631240923</v>
      </c>
      <c r="X23" s="201">
        <f ca="1">PNL!$L23</f>
        <v>166.56823631240923</v>
      </c>
      <c r="Y23" s="201">
        <f ca="1">PNL!$L23</f>
        <v>166.56823631240923</v>
      </c>
      <c r="Z23" s="201">
        <f ca="1">PNL!$L23</f>
        <v>166.56823631240923</v>
      </c>
      <c r="AA23" s="201">
        <f ca="1">PNL!$L23</f>
        <v>166.56823631240923</v>
      </c>
      <c r="AB23" s="201">
        <f ca="1">PNL!$L23</f>
        <v>166.56823631240923</v>
      </c>
      <c r="AC23" s="201">
        <f ca="1">PNL!$L23</f>
        <v>166.56823631240923</v>
      </c>
    </row>
    <row r="24" spans="1:29" x14ac:dyDescent="0.25">
      <c r="A24" s="197">
        <f ca="1">Inputs!C24</f>
        <v>37803</v>
      </c>
      <c r="B24" s="198">
        <f ca="1">Inputs!E24</f>
        <v>3.4279999999999999</v>
      </c>
      <c r="C24" s="204">
        <f ca="1">Inputs!F24</f>
        <v>0.39</v>
      </c>
      <c r="D24" s="169"/>
      <c r="E24" s="201">
        <f ca="1">PNL!$L24</f>
        <v>148.17458559952306</v>
      </c>
      <c r="F24" s="201">
        <f ca="1">PNL!$L24</f>
        <v>148.17458559952306</v>
      </c>
      <c r="G24" s="201">
        <f ca="1">PNL!$L24</f>
        <v>148.17458559952306</v>
      </c>
      <c r="H24" s="201">
        <f ca="1">PNL!$L24</f>
        <v>148.17458559952306</v>
      </c>
      <c r="I24" s="201">
        <f ca="1">PNL!$L24</f>
        <v>148.17458559952306</v>
      </c>
      <c r="J24" s="201">
        <f ca="1">PNL!$L24</f>
        <v>148.17458559952306</v>
      </c>
      <c r="K24" s="201">
        <f ca="1">PNL!$L24</f>
        <v>148.17458559952306</v>
      </c>
      <c r="L24" s="201">
        <f ca="1">PNL!$L24</f>
        <v>148.17458559952306</v>
      </c>
      <c r="M24" s="201">
        <f ca="1">PNL!$L24</f>
        <v>148.17458559952306</v>
      </c>
      <c r="N24" s="201">
        <f ca="1">PNL!$L24</f>
        <v>148.17458559952306</v>
      </c>
      <c r="O24" s="201">
        <f ca="1">PNL!$L24</f>
        <v>148.17458559952306</v>
      </c>
      <c r="S24" s="201">
        <f ca="1">PNL!$L24</f>
        <v>148.17458559952306</v>
      </c>
      <c r="T24" s="201">
        <f ca="1">PNL!$L24</f>
        <v>148.17458559952306</v>
      </c>
      <c r="U24" s="201">
        <f ca="1">PNL!$L24</f>
        <v>148.17458559952306</v>
      </c>
      <c r="V24" s="201">
        <f ca="1">PNL!$L24</f>
        <v>148.17458559952306</v>
      </c>
      <c r="W24" s="201">
        <f ca="1">PNL!$L24</f>
        <v>148.17458559952306</v>
      </c>
      <c r="X24" s="201">
        <f ca="1">PNL!$L24</f>
        <v>148.17458559952306</v>
      </c>
      <c r="Y24" s="201">
        <f ca="1">PNL!$L24</f>
        <v>148.17458559952306</v>
      </c>
      <c r="Z24" s="201">
        <f ca="1">PNL!$L24</f>
        <v>148.17458559952306</v>
      </c>
      <c r="AA24" s="201">
        <f ca="1">PNL!$L24</f>
        <v>148.17458559952306</v>
      </c>
      <c r="AB24" s="201">
        <f ca="1">PNL!$L24</f>
        <v>148.17458559952306</v>
      </c>
      <c r="AC24" s="201">
        <f ca="1">PNL!$L24</f>
        <v>148.17458559952306</v>
      </c>
    </row>
    <row r="25" spans="1:29" x14ac:dyDescent="0.25">
      <c r="A25" s="197">
        <f ca="1">Inputs!C25</f>
        <v>37834</v>
      </c>
      <c r="B25" s="198">
        <f ca="1">Inputs!E25</f>
        <v>3.4550000000000001</v>
      </c>
      <c r="C25" s="204">
        <f ca="1">Inputs!F25</f>
        <v>0.39</v>
      </c>
      <c r="D25" s="169"/>
      <c r="E25" s="201">
        <f ca="1">PNL!$L25</f>
        <v>207.22740300694167</v>
      </c>
      <c r="F25" s="201">
        <f ca="1">PNL!$L25</f>
        <v>207.22740300694167</v>
      </c>
      <c r="G25" s="201">
        <f ca="1">PNL!$L25</f>
        <v>207.22740300694167</v>
      </c>
      <c r="H25" s="201">
        <f ca="1">PNL!$L25</f>
        <v>207.22740300694167</v>
      </c>
      <c r="I25" s="201">
        <f ca="1">PNL!$L25</f>
        <v>207.22740300694167</v>
      </c>
      <c r="J25" s="201">
        <f ca="1">PNL!$L25</f>
        <v>207.22740300694167</v>
      </c>
      <c r="K25" s="201">
        <f ca="1">PNL!$L25</f>
        <v>207.22740300694167</v>
      </c>
      <c r="L25" s="201">
        <f ca="1">PNL!$L25</f>
        <v>207.22740300694167</v>
      </c>
      <c r="M25" s="201">
        <f ca="1">PNL!$L25</f>
        <v>207.22740300694167</v>
      </c>
      <c r="N25" s="201">
        <f ca="1">PNL!$L25</f>
        <v>207.22740300694167</v>
      </c>
      <c r="O25" s="201">
        <f ca="1">PNL!$L25</f>
        <v>207.22740300694167</v>
      </c>
      <c r="S25" s="201">
        <f ca="1">PNL!$L25</f>
        <v>207.22740300694167</v>
      </c>
      <c r="T25" s="201">
        <f ca="1">PNL!$L25</f>
        <v>207.22740300694167</v>
      </c>
      <c r="U25" s="201">
        <f ca="1">PNL!$L25</f>
        <v>207.22740300694167</v>
      </c>
      <c r="V25" s="201">
        <f ca="1">PNL!$L25</f>
        <v>207.22740300694167</v>
      </c>
      <c r="W25" s="201">
        <f ca="1">PNL!$L25</f>
        <v>207.22740300694167</v>
      </c>
      <c r="X25" s="201">
        <f ca="1">PNL!$L25</f>
        <v>207.22740300694167</v>
      </c>
      <c r="Y25" s="201">
        <f ca="1">PNL!$L25</f>
        <v>207.22740300694167</v>
      </c>
      <c r="Z25" s="201">
        <f ca="1">PNL!$L25</f>
        <v>207.22740300694167</v>
      </c>
      <c r="AA25" s="201">
        <f ca="1">PNL!$L25</f>
        <v>207.22740300694167</v>
      </c>
      <c r="AB25" s="201">
        <f ca="1">PNL!$L25</f>
        <v>207.22740300694167</v>
      </c>
      <c r="AC25" s="201">
        <f ca="1">PNL!$L25</f>
        <v>207.22740300694167</v>
      </c>
    </row>
    <row r="26" spans="1:29" x14ac:dyDescent="0.25">
      <c r="A26" s="197">
        <f ca="1">Inputs!C26</f>
        <v>37865</v>
      </c>
      <c r="B26" s="198">
        <f ca="1">Inputs!E26</f>
        <v>3.4630000000000001</v>
      </c>
      <c r="C26" s="204">
        <f ca="1">Inputs!F26</f>
        <v>0.39</v>
      </c>
      <c r="D26" s="169"/>
      <c r="E26" s="201">
        <f ca="1">PNL!$L26</f>
        <v>237.98249377992332</v>
      </c>
      <c r="F26" s="201">
        <f ca="1">PNL!$L26</f>
        <v>237.98249377992332</v>
      </c>
      <c r="G26" s="201">
        <f ca="1">PNL!$L26</f>
        <v>237.98249377992332</v>
      </c>
      <c r="H26" s="201">
        <f ca="1">PNL!$L26</f>
        <v>237.98249377992332</v>
      </c>
      <c r="I26" s="201">
        <f ca="1">PNL!$L26</f>
        <v>237.98249377992332</v>
      </c>
      <c r="J26" s="201">
        <f ca="1">PNL!$L26</f>
        <v>237.98249377992332</v>
      </c>
      <c r="K26" s="201">
        <f ca="1">PNL!$L26</f>
        <v>237.98249377992332</v>
      </c>
      <c r="L26" s="201">
        <f ca="1">PNL!$L26</f>
        <v>237.98249377992332</v>
      </c>
      <c r="M26" s="201">
        <f ca="1">PNL!$L26</f>
        <v>237.98249377992332</v>
      </c>
      <c r="N26" s="201">
        <f ca="1">PNL!$L26</f>
        <v>237.98249377992332</v>
      </c>
      <c r="O26" s="201">
        <f ca="1">PNL!$L26</f>
        <v>237.98249377992332</v>
      </c>
      <c r="S26" s="201">
        <f ca="1">PNL!$L26</f>
        <v>237.98249377992332</v>
      </c>
      <c r="T26" s="201">
        <f ca="1">PNL!$L26</f>
        <v>237.98249377992332</v>
      </c>
      <c r="U26" s="201">
        <f ca="1">PNL!$L26</f>
        <v>237.98249377992332</v>
      </c>
      <c r="V26" s="201">
        <f ca="1">PNL!$L26</f>
        <v>237.98249377992332</v>
      </c>
      <c r="W26" s="201">
        <f ca="1">PNL!$L26</f>
        <v>237.98249377992332</v>
      </c>
      <c r="X26" s="201">
        <f ca="1">PNL!$L26</f>
        <v>237.98249377992332</v>
      </c>
      <c r="Y26" s="201">
        <f ca="1">PNL!$L26</f>
        <v>237.98249377992332</v>
      </c>
      <c r="Z26" s="201">
        <f ca="1">PNL!$L26</f>
        <v>237.98249377992332</v>
      </c>
      <c r="AA26" s="201">
        <f ca="1">PNL!$L26</f>
        <v>237.98249377992332</v>
      </c>
      <c r="AB26" s="201">
        <f ca="1">PNL!$L26</f>
        <v>237.98249377992332</v>
      </c>
      <c r="AC26" s="201">
        <f ca="1">PNL!$L26</f>
        <v>237.98249377992332</v>
      </c>
    </row>
    <row r="27" spans="1:29" x14ac:dyDescent="0.25">
      <c r="A27" s="197">
        <f ca="1">Inputs!C27</f>
        <v>37895</v>
      </c>
      <c r="B27" s="198">
        <f ca="1">Inputs!E27</f>
        <v>3.5049999999999999</v>
      </c>
      <c r="C27" s="204">
        <f ca="1">Inputs!F27</f>
        <v>0.38750000000000001</v>
      </c>
      <c r="D27" s="169"/>
      <c r="E27" s="201">
        <f ca="1">PNL!$L27</f>
        <v>558.36015808696322</v>
      </c>
      <c r="F27" s="201">
        <f ca="1">PNL!$L27</f>
        <v>558.36015808696322</v>
      </c>
      <c r="G27" s="201">
        <f ca="1">PNL!$L27</f>
        <v>558.36015808696322</v>
      </c>
      <c r="H27" s="201">
        <f ca="1">PNL!$L27</f>
        <v>558.36015808696322</v>
      </c>
      <c r="I27" s="201">
        <f ca="1">PNL!$L27</f>
        <v>558.36015808696322</v>
      </c>
      <c r="J27" s="201">
        <f ca="1">PNL!$L27</f>
        <v>558.36015808696322</v>
      </c>
      <c r="K27" s="201">
        <f ca="1">PNL!$L27</f>
        <v>558.36015808696322</v>
      </c>
      <c r="L27" s="201">
        <f ca="1">PNL!$L27</f>
        <v>558.36015808696322</v>
      </c>
      <c r="M27" s="201">
        <f ca="1">PNL!$L27</f>
        <v>558.36015808696322</v>
      </c>
      <c r="N27" s="201">
        <f ca="1">PNL!$L27</f>
        <v>558.36015808696322</v>
      </c>
      <c r="O27" s="201">
        <f ca="1">PNL!$L27</f>
        <v>558.36015808696322</v>
      </c>
      <c r="S27" s="201">
        <f ca="1">PNL!$L27</f>
        <v>558.36015808696322</v>
      </c>
      <c r="T27" s="201">
        <f ca="1">PNL!$L27</f>
        <v>558.36015808696322</v>
      </c>
      <c r="U27" s="201">
        <f ca="1">PNL!$L27</f>
        <v>558.36015808696322</v>
      </c>
      <c r="V27" s="201">
        <f ca="1">PNL!$L27</f>
        <v>558.36015808696322</v>
      </c>
      <c r="W27" s="201">
        <f ca="1">PNL!$L27</f>
        <v>558.36015808696322</v>
      </c>
      <c r="X27" s="201">
        <f ca="1">PNL!$L27</f>
        <v>558.36015808696322</v>
      </c>
      <c r="Y27" s="201">
        <f ca="1">PNL!$L27</f>
        <v>558.36015808696322</v>
      </c>
      <c r="Z27" s="201">
        <f ca="1">PNL!$L27</f>
        <v>558.36015808696322</v>
      </c>
      <c r="AA27" s="201">
        <f ca="1">PNL!$L27</f>
        <v>558.36015808696322</v>
      </c>
      <c r="AB27" s="201">
        <f ca="1">PNL!$L27</f>
        <v>558.36015808696322</v>
      </c>
      <c r="AC27" s="201">
        <f ca="1">PNL!$L27</f>
        <v>558.36015808696322</v>
      </c>
    </row>
    <row r="28" spans="1:29" x14ac:dyDescent="0.25">
      <c r="A28" s="197">
        <f ca="1">Inputs!C28</f>
        <v>37926</v>
      </c>
      <c r="B28" s="198">
        <f ca="1">Inputs!E28</f>
        <v>3.665</v>
      </c>
      <c r="C28" s="204">
        <f ca="1">Inputs!F28</f>
        <v>0.38500000000000001</v>
      </c>
      <c r="D28" s="169"/>
      <c r="E28" s="201">
        <f ca="1">PNL!$L28</f>
        <v>86.092613791410244</v>
      </c>
      <c r="F28" s="201">
        <f ca="1">PNL!$L28</f>
        <v>86.092613791410244</v>
      </c>
      <c r="G28" s="201">
        <f ca="1">PNL!$L28</f>
        <v>86.092613791410244</v>
      </c>
      <c r="H28" s="201">
        <f ca="1">PNL!$L28</f>
        <v>86.092613791410244</v>
      </c>
      <c r="I28" s="201">
        <f ca="1">PNL!$L28</f>
        <v>86.092613791410244</v>
      </c>
      <c r="J28" s="201">
        <f ca="1">PNL!$L28</f>
        <v>86.092613791410244</v>
      </c>
      <c r="K28" s="201">
        <f ca="1">PNL!$L28</f>
        <v>86.092613791410244</v>
      </c>
      <c r="L28" s="201">
        <f ca="1">PNL!$L28</f>
        <v>86.092613791410244</v>
      </c>
      <c r="M28" s="201">
        <f ca="1">PNL!$L28</f>
        <v>86.092613791410244</v>
      </c>
      <c r="N28" s="201">
        <f ca="1">PNL!$L28</f>
        <v>86.092613791410244</v>
      </c>
      <c r="O28" s="201">
        <f ca="1">PNL!$L28</f>
        <v>86.092613791410244</v>
      </c>
      <c r="S28" s="201">
        <f ca="1">PNL!$L28</f>
        <v>86.092613791410244</v>
      </c>
      <c r="T28" s="201">
        <f ca="1">PNL!$L28</f>
        <v>86.092613791410244</v>
      </c>
      <c r="U28" s="201">
        <f ca="1">PNL!$L28</f>
        <v>86.092613791410244</v>
      </c>
      <c r="V28" s="201">
        <f ca="1">PNL!$L28</f>
        <v>86.092613791410244</v>
      </c>
      <c r="W28" s="201">
        <f ca="1">PNL!$L28</f>
        <v>86.092613791410244</v>
      </c>
      <c r="X28" s="201">
        <f ca="1">PNL!$L28</f>
        <v>86.092613791410244</v>
      </c>
      <c r="Y28" s="201">
        <f ca="1">PNL!$L28</f>
        <v>86.092613791410244</v>
      </c>
      <c r="Z28" s="201">
        <f ca="1">PNL!$L28</f>
        <v>86.092613791410244</v>
      </c>
      <c r="AA28" s="201">
        <f ca="1">PNL!$L28</f>
        <v>86.092613791410244</v>
      </c>
      <c r="AB28" s="201">
        <f ca="1">PNL!$L28</f>
        <v>86.092613791410244</v>
      </c>
      <c r="AC28" s="201">
        <f ca="1">PNL!$L28</f>
        <v>86.092613791410244</v>
      </c>
    </row>
    <row r="29" spans="1:29" x14ac:dyDescent="0.25">
      <c r="A29" s="197">
        <f ca="1">Inputs!C29</f>
        <v>37956</v>
      </c>
      <c r="B29" s="198">
        <f ca="1">Inputs!E29</f>
        <v>3.8440000000000003</v>
      </c>
      <c r="C29" s="204">
        <f ca="1">Inputs!F29</f>
        <v>0.38500000000000001</v>
      </c>
      <c r="D29" s="169"/>
      <c r="E29" s="201">
        <f ca="1">PNL!$L29</f>
        <v>195.80392952080354</v>
      </c>
      <c r="F29" s="201">
        <f ca="1">PNL!$L29</f>
        <v>195.80392952080354</v>
      </c>
      <c r="G29" s="201">
        <f ca="1">PNL!$L29</f>
        <v>195.80392952080354</v>
      </c>
      <c r="H29" s="201">
        <f ca="1">PNL!$L29</f>
        <v>195.80392952080354</v>
      </c>
      <c r="I29" s="201">
        <f ca="1">PNL!$L29</f>
        <v>195.80392952080354</v>
      </c>
      <c r="J29" s="201">
        <f ca="1">PNL!$L29</f>
        <v>195.80392952080354</v>
      </c>
      <c r="K29" s="201">
        <f ca="1">PNL!$L29</f>
        <v>195.80392952080354</v>
      </c>
      <c r="L29" s="201">
        <f ca="1">PNL!$L29</f>
        <v>195.80392952080354</v>
      </c>
      <c r="M29" s="201">
        <f ca="1">PNL!$L29</f>
        <v>195.80392952080354</v>
      </c>
      <c r="N29" s="201">
        <f ca="1">PNL!$L29</f>
        <v>195.80392952080354</v>
      </c>
      <c r="O29" s="201">
        <f ca="1">PNL!$L29</f>
        <v>195.80392952080354</v>
      </c>
      <c r="S29" s="201">
        <f ca="1">PNL!$L29</f>
        <v>195.80392952080354</v>
      </c>
      <c r="T29" s="201">
        <f ca="1">PNL!$L29</f>
        <v>195.80392952080354</v>
      </c>
      <c r="U29" s="201">
        <f ca="1">PNL!$L29</f>
        <v>195.80392952080354</v>
      </c>
      <c r="V29" s="201">
        <f ca="1">PNL!$L29</f>
        <v>195.80392952080354</v>
      </c>
      <c r="W29" s="201">
        <f ca="1">PNL!$L29</f>
        <v>195.80392952080354</v>
      </c>
      <c r="X29" s="201">
        <f ca="1">PNL!$L29</f>
        <v>195.80392952080354</v>
      </c>
      <c r="Y29" s="201">
        <f ca="1">PNL!$L29</f>
        <v>195.80392952080354</v>
      </c>
      <c r="Z29" s="201">
        <f ca="1">PNL!$L29</f>
        <v>195.80392952080354</v>
      </c>
      <c r="AA29" s="201">
        <f ca="1">PNL!$L29</f>
        <v>195.80392952080354</v>
      </c>
      <c r="AB29" s="201">
        <f ca="1">PNL!$L29</f>
        <v>195.80392952080354</v>
      </c>
      <c r="AC29" s="201">
        <f ca="1">PNL!$L29</f>
        <v>195.80392952080354</v>
      </c>
    </row>
    <row r="30" spans="1:29" x14ac:dyDescent="0.25">
      <c r="A30" s="197">
        <f ca="1">Inputs!C30</f>
        <v>37987</v>
      </c>
      <c r="B30" s="198">
        <f ca="1">Inputs!E30</f>
        <v>3.903</v>
      </c>
      <c r="C30" s="204">
        <f ca="1">Inputs!F30</f>
        <v>0.38</v>
      </c>
      <c r="D30" s="169"/>
      <c r="E30" s="201">
        <f ca="1">PNL!$L30</f>
        <v>32.554544749295715</v>
      </c>
      <c r="F30" s="201">
        <f ca="1">PNL!$L30</f>
        <v>32.554544749295715</v>
      </c>
      <c r="G30" s="201">
        <f ca="1">PNL!$L30</f>
        <v>32.554544749295715</v>
      </c>
      <c r="H30" s="201">
        <f ca="1">PNL!$L30</f>
        <v>32.554544749295715</v>
      </c>
      <c r="I30" s="201">
        <f ca="1">PNL!$L30</f>
        <v>32.554544749295715</v>
      </c>
      <c r="J30" s="201">
        <f ca="1">PNL!$L30</f>
        <v>32.554544749295715</v>
      </c>
      <c r="K30" s="201">
        <f ca="1">PNL!$L30</f>
        <v>32.554544749295715</v>
      </c>
      <c r="L30" s="201">
        <f ca="1">PNL!$L30</f>
        <v>32.554544749295715</v>
      </c>
      <c r="M30" s="201">
        <f ca="1">PNL!$L30</f>
        <v>32.554544749295715</v>
      </c>
      <c r="N30" s="201">
        <f ca="1">PNL!$L30</f>
        <v>32.554544749295715</v>
      </c>
      <c r="O30" s="201">
        <f ca="1">PNL!$L30</f>
        <v>32.554544749295715</v>
      </c>
      <c r="S30" s="201">
        <f ca="1">PNL!$L30</f>
        <v>32.554544749295715</v>
      </c>
      <c r="T30" s="201">
        <f ca="1">PNL!$L30</f>
        <v>32.554544749295715</v>
      </c>
      <c r="U30" s="201">
        <f ca="1">PNL!$L30</f>
        <v>32.554544749295715</v>
      </c>
      <c r="V30" s="201">
        <f ca="1">PNL!$L30</f>
        <v>32.554544749295715</v>
      </c>
      <c r="W30" s="201">
        <f ca="1">PNL!$L30</f>
        <v>32.554544749295715</v>
      </c>
      <c r="X30" s="201">
        <f ca="1">PNL!$L30</f>
        <v>32.554544749295715</v>
      </c>
      <c r="Y30" s="201">
        <f ca="1">PNL!$L30</f>
        <v>32.554544749295715</v>
      </c>
      <c r="Z30" s="201">
        <f ca="1">PNL!$L30</f>
        <v>32.554544749295715</v>
      </c>
      <c r="AA30" s="201">
        <f ca="1">PNL!$L30</f>
        <v>32.554544749295715</v>
      </c>
      <c r="AB30" s="201">
        <f ca="1">PNL!$L30</f>
        <v>32.554544749295715</v>
      </c>
      <c r="AC30" s="201">
        <f ca="1">PNL!$L30</f>
        <v>32.554544749295715</v>
      </c>
    </row>
    <row r="31" spans="1:29" x14ac:dyDescent="0.25">
      <c r="A31" s="197">
        <f ca="1">Inputs!C31</f>
        <v>38018</v>
      </c>
      <c r="B31" s="198">
        <f ca="1">Inputs!E31</f>
        <v>3.8190000000000004</v>
      </c>
      <c r="C31" s="204">
        <f ca="1">Inputs!F31</f>
        <v>0.375</v>
      </c>
      <c r="D31" s="169"/>
      <c r="E31" s="201">
        <f ca="1">PNL!$L31</f>
        <v>92.013184609304787</v>
      </c>
      <c r="F31" s="201">
        <f ca="1">PNL!$L31</f>
        <v>92.013184609304787</v>
      </c>
      <c r="G31" s="201">
        <f ca="1">PNL!$L31</f>
        <v>92.013184609304787</v>
      </c>
      <c r="H31" s="201">
        <f ca="1">PNL!$L31</f>
        <v>92.013184609304787</v>
      </c>
      <c r="I31" s="201">
        <f ca="1">PNL!$L31</f>
        <v>92.013184609304787</v>
      </c>
      <c r="J31" s="201">
        <f ca="1">PNL!$L31</f>
        <v>92.013184609304787</v>
      </c>
      <c r="K31" s="201">
        <f ca="1">PNL!$L31</f>
        <v>92.013184609304787</v>
      </c>
      <c r="L31" s="201">
        <f ca="1">PNL!$L31</f>
        <v>92.013184609304787</v>
      </c>
      <c r="M31" s="201">
        <f ca="1">PNL!$L31</f>
        <v>92.013184609304787</v>
      </c>
      <c r="N31" s="201">
        <f ca="1">PNL!$L31</f>
        <v>92.013184609304787</v>
      </c>
      <c r="O31" s="201">
        <f ca="1">PNL!$L31</f>
        <v>92.013184609304787</v>
      </c>
      <c r="S31" s="201">
        <f ca="1">PNL!$L31</f>
        <v>92.013184609304787</v>
      </c>
      <c r="T31" s="201">
        <f ca="1">PNL!$L31</f>
        <v>92.013184609304787</v>
      </c>
      <c r="U31" s="201">
        <f ca="1">PNL!$L31</f>
        <v>92.013184609304787</v>
      </c>
      <c r="V31" s="201">
        <f ca="1">PNL!$L31</f>
        <v>92.013184609304787</v>
      </c>
      <c r="W31" s="201">
        <f ca="1">PNL!$L31</f>
        <v>92.013184609304787</v>
      </c>
      <c r="X31" s="201">
        <f ca="1">PNL!$L31</f>
        <v>92.013184609304787</v>
      </c>
      <c r="Y31" s="201">
        <f ca="1">PNL!$L31</f>
        <v>92.013184609304787</v>
      </c>
      <c r="Z31" s="201">
        <f ca="1">PNL!$L31</f>
        <v>92.013184609304787</v>
      </c>
      <c r="AA31" s="201">
        <f ca="1">PNL!$L31</f>
        <v>92.013184609304787</v>
      </c>
      <c r="AB31" s="201">
        <f ca="1">PNL!$L31</f>
        <v>92.013184609304787</v>
      </c>
      <c r="AC31" s="201">
        <f ca="1">PNL!$L31</f>
        <v>92.013184609304787</v>
      </c>
    </row>
    <row r="32" spans="1:29" x14ac:dyDescent="0.25">
      <c r="A32" s="197">
        <f ca="1">Inputs!C32</f>
        <v>38047</v>
      </c>
      <c r="B32" s="198">
        <f ca="1">Inputs!E32</f>
        <v>3.6840000000000002</v>
      </c>
      <c r="C32" s="204">
        <f ca="1">Inputs!F32</f>
        <v>0.36</v>
      </c>
      <c r="D32" s="169"/>
      <c r="E32" s="201">
        <f ca="1">PNL!$L32</f>
        <v>125.87612081679329</v>
      </c>
      <c r="F32" s="201">
        <f ca="1">PNL!$L32</f>
        <v>125.87612081679329</v>
      </c>
      <c r="G32" s="201">
        <f ca="1">PNL!$L32</f>
        <v>125.87612081679329</v>
      </c>
      <c r="H32" s="201">
        <f ca="1">PNL!$L32</f>
        <v>125.87612081679329</v>
      </c>
      <c r="I32" s="201">
        <f ca="1">PNL!$L32</f>
        <v>125.87612081679329</v>
      </c>
      <c r="J32" s="201">
        <f ca="1">PNL!$L32</f>
        <v>125.87612081679329</v>
      </c>
      <c r="K32" s="201">
        <f ca="1">PNL!$L32</f>
        <v>125.87612081679329</v>
      </c>
      <c r="L32" s="201">
        <f ca="1">PNL!$L32</f>
        <v>125.87612081679329</v>
      </c>
      <c r="M32" s="201">
        <f ca="1">PNL!$L32</f>
        <v>125.87612081679329</v>
      </c>
      <c r="N32" s="201">
        <f ca="1">PNL!$L32</f>
        <v>125.87612081679329</v>
      </c>
      <c r="O32" s="201">
        <f ca="1">PNL!$L32</f>
        <v>125.87612081679329</v>
      </c>
      <c r="S32" s="201">
        <f ca="1">PNL!$L32</f>
        <v>125.87612081679329</v>
      </c>
      <c r="T32" s="201">
        <f ca="1">PNL!$L32</f>
        <v>125.87612081679329</v>
      </c>
      <c r="U32" s="201">
        <f ca="1">PNL!$L32</f>
        <v>125.87612081679329</v>
      </c>
      <c r="V32" s="201">
        <f ca="1">PNL!$L32</f>
        <v>125.87612081679329</v>
      </c>
      <c r="W32" s="201">
        <f ca="1">PNL!$L32</f>
        <v>125.87612081679329</v>
      </c>
      <c r="X32" s="201">
        <f ca="1">PNL!$L32</f>
        <v>125.87612081679329</v>
      </c>
      <c r="Y32" s="201">
        <f ca="1">PNL!$L32</f>
        <v>125.87612081679329</v>
      </c>
      <c r="Z32" s="201">
        <f ca="1">PNL!$L32</f>
        <v>125.87612081679329</v>
      </c>
      <c r="AA32" s="201">
        <f ca="1">PNL!$L32</f>
        <v>125.87612081679329</v>
      </c>
      <c r="AB32" s="201">
        <f ca="1">PNL!$L32</f>
        <v>125.87612081679329</v>
      </c>
      <c r="AC32" s="201">
        <f ca="1">PNL!$L32</f>
        <v>125.87612081679329</v>
      </c>
    </row>
    <row r="33" spans="1:29" x14ac:dyDescent="0.25">
      <c r="A33" s="197">
        <f ca="1">Inputs!C33</f>
        <v>38078</v>
      </c>
      <c r="B33" s="198">
        <f ca="1">Inputs!E33</f>
        <v>3.5340000000000003</v>
      </c>
      <c r="C33" s="204">
        <f ca="1">Inputs!F33</f>
        <v>0.32750000000000001</v>
      </c>
      <c r="D33" s="169"/>
      <c r="E33" s="201">
        <f ca="1">PNL!$L33</f>
        <v>23.465513588967994</v>
      </c>
      <c r="F33" s="201">
        <f ca="1">PNL!$L33</f>
        <v>23.465513588967994</v>
      </c>
      <c r="G33" s="201">
        <f ca="1">PNL!$L33</f>
        <v>23.465513588967994</v>
      </c>
      <c r="H33" s="201">
        <f ca="1">PNL!$L33</f>
        <v>23.465513588967994</v>
      </c>
      <c r="I33" s="201">
        <f ca="1">PNL!$L33</f>
        <v>23.465513588967994</v>
      </c>
      <c r="J33" s="201">
        <f ca="1">PNL!$L33</f>
        <v>23.465513588967994</v>
      </c>
      <c r="K33" s="201">
        <f ca="1">PNL!$L33</f>
        <v>23.465513588967994</v>
      </c>
      <c r="L33" s="201">
        <f ca="1">PNL!$L33</f>
        <v>23.465513588967994</v>
      </c>
      <c r="M33" s="201">
        <f ca="1">PNL!$L33</f>
        <v>23.465513588967994</v>
      </c>
      <c r="N33" s="201">
        <f ca="1">PNL!$L33</f>
        <v>23.465513588967994</v>
      </c>
      <c r="O33" s="201">
        <f ca="1">PNL!$L33</f>
        <v>23.465513588967994</v>
      </c>
      <c r="S33" s="201">
        <f ca="1">PNL!$L33</f>
        <v>23.465513588967994</v>
      </c>
      <c r="T33" s="201">
        <f ca="1">PNL!$L33</f>
        <v>23.465513588967994</v>
      </c>
      <c r="U33" s="201">
        <f ca="1">PNL!$L33</f>
        <v>23.465513588967994</v>
      </c>
      <c r="V33" s="201">
        <f ca="1">PNL!$L33</f>
        <v>23.465513588967994</v>
      </c>
      <c r="W33" s="201">
        <f ca="1">PNL!$L33</f>
        <v>23.465513588967994</v>
      </c>
      <c r="X33" s="201">
        <f ca="1">PNL!$L33</f>
        <v>23.465513588967994</v>
      </c>
      <c r="Y33" s="201">
        <f ca="1">PNL!$L33</f>
        <v>23.465513588967994</v>
      </c>
      <c r="Z33" s="201">
        <f ca="1">PNL!$L33</f>
        <v>23.465513588967994</v>
      </c>
      <c r="AA33" s="201">
        <f ca="1">PNL!$L33</f>
        <v>23.465513588967994</v>
      </c>
      <c r="AB33" s="201">
        <f ca="1">PNL!$L33</f>
        <v>23.465513588967994</v>
      </c>
      <c r="AC33" s="201">
        <f ca="1">PNL!$L33</f>
        <v>23.465513588967994</v>
      </c>
    </row>
    <row r="34" spans="1:29" x14ac:dyDescent="0.25">
      <c r="A34" s="197">
        <f ca="1">Inputs!C34</f>
        <v>38108</v>
      </c>
      <c r="B34" s="198">
        <f ca="1">Inputs!E34</f>
        <v>3.5380000000000003</v>
      </c>
      <c r="C34" s="204">
        <f ca="1">Inputs!F34</f>
        <v>0.32250000000000001</v>
      </c>
      <c r="D34" s="169"/>
      <c r="E34" s="201">
        <f ca="1">PNL!$L34</f>
        <v>10.540307373256642</v>
      </c>
      <c r="F34" s="201">
        <f ca="1">PNL!$L34</f>
        <v>10.540307373256642</v>
      </c>
      <c r="G34" s="201">
        <f ca="1">PNL!$L34</f>
        <v>10.540307373256642</v>
      </c>
      <c r="H34" s="201">
        <f ca="1">PNL!$L34</f>
        <v>10.540307373256642</v>
      </c>
      <c r="I34" s="201">
        <f ca="1">PNL!$L34</f>
        <v>10.540307373256642</v>
      </c>
      <c r="J34" s="201">
        <f ca="1">PNL!$L34</f>
        <v>10.540307373256642</v>
      </c>
      <c r="K34" s="201">
        <f ca="1">PNL!$L34</f>
        <v>10.540307373256642</v>
      </c>
      <c r="L34" s="201">
        <f ca="1">PNL!$L34</f>
        <v>10.540307373256642</v>
      </c>
      <c r="M34" s="201">
        <f ca="1">PNL!$L34</f>
        <v>10.540307373256642</v>
      </c>
      <c r="N34" s="201">
        <f ca="1">PNL!$L34</f>
        <v>10.540307373256642</v>
      </c>
      <c r="O34" s="201">
        <f ca="1">PNL!$L34</f>
        <v>10.540307373256642</v>
      </c>
      <c r="S34" s="201">
        <f ca="1">PNL!$L34</f>
        <v>10.540307373256642</v>
      </c>
      <c r="T34" s="201">
        <f ca="1">PNL!$L34</f>
        <v>10.540307373256642</v>
      </c>
      <c r="U34" s="201">
        <f ca="1">PNL!$L34</f>
        <v>10.540307373256642</v>
      </c>
      <c r="V34" s="201">
        <f ca="1">PNL!$L34</f>
        <v>10.540307373256642</v>
      </c>
      <c r="W34" s="201">
        <f ca="1">PNL!$L34</f>
        <v>10.540307373256642</v>
      </c>
      <c r="X34" s="201">
        <f ca="1">PNL!$L34</f>
        <v>10.540307373256642</v>
      </c>
      <c r="Y34" s="201">
        <f ca="1">PNL!$L34</f>
        <v>10.540307373256642</v>
      </c>
      <c r="Z34" s="201">
        <f ca="1">PNL!$L34</f>
        <v>10.540307373256642</v>
      </c>
      <c r="AA34" s="201">
        <f ca="1">PNL!$L34</f>
        <v>10.540307373256642</v>
      </c>
      <c r="AB34" s="201">
        <f ca="1">PNL!$L34</f>
        <v>10.540307373256642</v>
      </c>
      <c r="AC34" s="201">
        <f ca="1">PNL!$L34</f>
        <v>10.540307373256642</v>
      </c>
    </row>
    <row r="35" spans="1:29" x14ac:dyDescent="0.25">
      <c r="A35" s="197">
        <f ca="1">Inputs!C35</f>
        <v>38139</v>
      </c>
      <c r="B35" s="198">
        <f ca="1">Inputs!E35</f>
        <v>3.5779999999999998</v>
      </c>
      <c r="C35" s="204">
        <f ca="1">Inputs!F35</f>
        <v>0.32250000000000001</v>
      </c>
      <c r="D35" s="169"/>
      <c r="E35" s="201">
        <f ca="1">PNL!$L35</f>
        <v>21.695794932169534</v>
      </c>
      <c r="F35" s="201">
        <f ca="1">PNL!$L35</f>
        <v>21.695794932169534</v>
      </c>
      <c r="G35" s="201">
        <f ca="1">PNL!$L35</f>
        <v>21.695794932169534</v>
      </c>
      <c r="H35" s="201">
        <f ca="1">PNL!$L35</f>
        <v>21.695794932169534</v>
      </c>
      <c r="I35" s="201">
        <f ca="1">PNL!$L35</f>
        <v>21.695794932169534</v>
      </c>
      <c r="J35" s="201">
        <f ca="1">PNL!$L35</f>
        <v>21.695794932169534</v>
      </c>
      <c r="K35" s="201">
        <f ca="1">PNL!$L35</f>
        <v>21.695794932169534</v>
      </c>
      <c r="L35" s="201">
        <f ca="1">PNL!$L35</f>
        <v>21.695794932169534</v>
      </c>
      <c r="M35" s="201">
        <f ca="1">PNL!$L35</f>
        <v>21.695794932169534</v>
      </c>
      <c r="N35" s="201">
        <f ca="1">PNL!$L35</f>
        <v>21.695794932169534</v>
      </c>
      <c r="O35" s="201">
        <f ca="1">PNL!$L35</f>
        <v>21.695794932169534</v>
      </c>
      <c r="S35" s="201">
        <f ca="1">PNL!$L35</f>
        <v>21.695794932169534</v>
      </c>
      <c r="T35" s="201">
        <f ca="1">PNL!$L35</f>
        <v>21.695794932169534</v>
      </c>
      <c r="U35" s="201">
        <f ca="1">PNL!$L35</f>
        <v>21.695794932169534</v>
      </c>
      <c r="V35" s="201">
        <f ca="1">PNL!$L35</f>
        <v>21.695794932169534</v>
      </c>
      <c r="W35" s="201">
        <f ca="1">PNL!$L35</f>
        <v>21.695794932169534</v>
      </c>
      <c r="X35" s="201">
        <f ca="1">PNL!$L35</f>
        <v>21.695794932169534</v>
      </c>
      <c r="Y35" s="201">
        <f ca="1">PNL!$L35</f>
        <v>21.695794932169534</v>
      </c>
      <c r="Z35" s="201">
        <f ca="1">PNL!$L35</f>
        <v>21.695794932169534</v>
      </c>
      <c r="AA35" s="201">
        <f ca="1">PNL!$L35</f>
        <v>21.695794932169534</v>
      </c>
      <c r="AB35" s="201">
        <f ca="1">PNL!$L35</f>
        <v>21.695794932169534</v>
      </c>
      <c r="AC35" s="201">
        <f ca="1">PNL!$L35</f>
        <v>21.695794932169534</v>
      </c>
    </row>
    <row r="36" spans="1:29" x14ac:dyDescent="0.25">
      <c r="A36" s="197">
        <f ca="1">Inputs!C36</f>
        <v>38169</v>
      </c>
      <c r="B36" s="198">
        <f ca="1">Inputs!E36</f>
        <v>3.6230000000000002</v>
      </c>
      <c r="C36" s="204">
        <f ca="1">Inputs!F36</f>
        <v>0.32250000000000001</v>
      </c>
      <c r="D36" s="169"/>
      <c r="E36" s="201">
        <f ca="1">PNL!$L36</f>
        <v>21.428721614646751</v>
      </c>
      <c r="F36" s="201">
        <f ca="1">PNL!$L36</f>
        <v>21.428721614646751</v>
      </c>
      <c r="G36" s="201">
        <f ca="1">PNL!$L36</f>
        <v>21.428721614646751</v>
      </c>
      <c r="H36" s="201">
        <f ca="1">PNL!$L36</f>
        <v>21.428721614646751</v>
      </c>
      <c r="I36" s="201">
        <f ca="1">PNL!$L36</f>
        <v>21.428721614646751</v>
      </c>
      <c r="J36" s="201">
        <f ca="1">PNL!$L36</f>
        <v>21.428721614646751</v>
      </c>
      <c r="K36" s="201">
        <f ca="1">PNL!$L36</f>
        <v>21.428721614646751</v>
      </c>
      <c r="L36" s="201">
        <f ca="1">PNL!$L36</f>
        <v>21.428721614646751</v>
      </c>
      <c r="M36" s="201">
        <f ca="1">PNL!$L36</f>
        <v>21.428721614646751</v>
      </c>
      <c r="N36" s="201">
        <f ca="1">PNL!$L36</f>
        <v>21.428721614646751</v>
      </c>
      <c r="O36" s="201">
        <f ca="1">PNL!$L36</f>
        <v>21.428721614646751</v>
      </c>
      <c r="S36" s="201">
        <f ca="1">PNL!$L36</f>
        <v>21.428721614646751</v>
      </c>
      <c r="T36" s="201">
        <f ca="1">PNL!$L36</f>
        <v>21.428721614646751</v>
      </c>
      <c r="U36" s="201">
        <f ca="1">PNL!$L36</f>
        <v>21.428721614646751</v>
      </c>
      <c r="V36" s="201">
        <f ca="1">PNL!$L36</f>
        <v>21.428721614646751</v>
      </c>
      <c r="W36" s="201">
        <f ca="1">PNL!$L36</f>
        <v>21.428721614646751</v>
      </c>
      <c r="X36" s="201">
        <f ca="1">PNL!$L36</f>
        <v>21.428721614646751</v>
      </c>
      <c r="Y36" s="201">
        <f ca="1">PNL!$L36</f>
        <v>21.428721614646751</v>
      </c>
      <c r="Z36" s="201">
        <f ca="1">PNL!$L36</f>
        <v>21.428721614646751</v>
      </c>
      <c r="AA36" s="201">
        <f ca="1">PNL!$L36</f>
        <v>21.428721614646751</v>
      </c>
      <c r="AB36" s="201">
        <f ca="1">PNL!$L36</f>
        <v>21.428721614646751</v>
      </c>
      <c r="AC36" s="201">
        <f ca="1">PNL!$L36</f>
        <v>21.428721614646751</v>
      </c>
    </row>
    <row r="37" spans="1:29" x14ac:dyDescent="0.25">
      <c r="A37" s="197">
        <f ca="1">Inputs!C37</f>
        <v>38200</v>
      </c>
      <c r="B37" s="198">
        <f ca="1">Inputs!E37</f>
        <v>3.6620000000000004</v>
      </c>
      <c r="C37" s="204">
        <f ca="1">Inputs!F37</f>
        <v>0.32250000000000001</v>
      </c>
      <c r="D37" s="169"/>
      <c r="E37" s="201">
        <f ca="1">PNL!$L37</f>
        <v>21.821010288475698</v>
      </c>
      <c r="F37" s="201">
        <f ca="1">PNL!$L37</f>
        <v>21.821010288475698</v>
      </c>
      <c r="G37" s="201">
        <f ca="1">PNL!$L37</f>
        <v>21.821010288475698</v>
      </c>
      <c r="H37" s="201">
        <f ca="1">PNL!$L37</f>
        <v>21.821010288475698</v>
      </c>
      <c r="I37" s="201">
        <f ca="1">PNL!$L37</f>
        <v>21.821010288475698</v>
      </c>
      <c r="J37" s="201">
        <f ca="1">PNL!$L37</f>
        <v>21.821010288475698</v>
      </c>
      <c r="K37" s="201">
        <f ca="1">PNL!$L37</f>
        <v>21.821010288475698</v>
      </c>
      <c r="L37" s="201">
        <f ca="1">PNL!$L37</f>
        <v>21.821010288475698</v>
      </c>
      <c r="M37" s="201">
        <f ca="1">PNL!$L37</f>
        <v>21.821010288475698</v>
      </c>
      <c r="N37" s="201">
        <f ca="1">PNL!$L37</f>
        <v>21.821010288475698</v>
      </c>
      <c r="O37" s="201">
        <f ca="1">PNL!$L37</f>
        <v>21.821010288475698</v>
      </c>
      <c r="S37" s="201">
        <f ca="1">PNL!$L37</f>
        <v>21.821010288475698</v>
      </c>
      <c r="T37" s="201">
        <f ca="1">PNL!$L37</f>
        <v>21.821010288475698</v>
      </c>
      <c r="U37" s="201">
        <f ca="1">PNL!$L37</f>
        <v>21.821010288475698</v>
      </c>
      <c r="V37" s="201">
        <f ca="1">PNL!$L37</f>
        <v>21.821010288475698</v>
      </c>
      <c r="W37" s="201">
        <f ca="1">PNL!$L37</f>
        <v>21.821010288475698</v>
      </c>
      <c r="X37" s="201">
        <f ca="1">PNL!$L37</f>
        <v>21.821010288475698</v>
      </c>
      <c r="Y37" s="201">
        <f ca="1">PNL!$L37</f>
        <v>21.821010288475698</v>
      </c>
      <c r="Z37" s="201">
        <f ca="1">PNL!$L37</f>
        <v>21.821010288475698</v>
      </c>
      <c r="AA37" s="201">
        <f ca="1">PNL!$L37</f>
        <v>21.821010288475698</v>
      </c>
      <c r="AB37" s="201">
        <f ca="1">PNL!$L37</f>
        <v>21.821010288475698</v>
      </c>
      <c r="AC37" s="201">
        <f ca="1">PNL!$L37</f>
        <v>21.821010288475698</v>
      </c>
    </row>
    <row r="38" spans="1:29" x14ac:dyDescent="0.25">
      <c r="A38" s="197">
        <f ca="1">Inputs!C38</f>
        <v>38231</v>
      </c>
      <c r="B38" s="198">
        <f ca="1">Inputs!E38</f>
        <v>3.6510000000000002</v>
      </c>
      <c r="C38" s="204">
        <f ca="1">Inputs!F38</f>
        <v>0.32250000000000001</v>
      </c>
      <c r="D38" s="169"/>
      <c r="E38" s="201">
        <f ca="1">PNL!$L38</f>
        <v>-24.250384022759238</v>
      </c>
      <c r="F38" s="201">
        <f ca="1">PNL!$L38</f>
        <v>-24.250384022759238</v>
      </c>
      <c r="G38" s="201">
        <f ca="1">PNL!$L38</f>
        <v>-24.250384022759238</v>
      </c>
      <c r="H38" s="201">
        <f ca="1">PNL!$L38</f>
        <v>-24.250384022759238</v>
      </c>
      <c r="I38" s="201">
        <f ca="1">PNL!$L38</f>
        <v>-24.250384022759238</v>
      </c>
      <c r="J38" s="201">
        <f ca="1">PNL!$L38</f>
        <v>-24.250384022759238</v>
      </c>
      <c r="K38" s="201">
        <f ca="1">PNL!$L38</f>
        <v>-24.250384022759238</v>
      </c>
      <c r="L38" s="201">
        <f ca="1">PNL!$L38</f>
        <v>-24.250384022759238</v>
      </c>
      <c r="M38" s="201">
        <f ca="1">PNL!$L38</f>
        <v>-24.250384022759238</v>
      </c>
      <c r="N38" s="201">
        <f ca="1">PNL!$L38</f>
        <v>-24.250384022759238</v>
      </c>
      <c r="O38" s="201">
        <f ca="1">PNL!$L38</f>
        <v>-24.250384022759238</v>
      </c>
      <c r="S38" s="201">
        <f ca="1">PNL!$L38</f>
        <v>-24.250384022759238</v>
      </c>
      <c r="T38" s="201">
        <f ca="1">PNL!$L38</f>
        <v>-24.250384022759238</v>
      </c>
      <c r="U38" s="201">
        <f ca="1">PNL!$L38</f>
        <v>-24.250384022759238</v>
      </c>
      <c r="V38" s="201">
        <f ca="1">PNL!$L38</f>
        <v>-24.250384022759238</v>
      </c>
      <c r="W38" s="201">
        <f ca="1">PNL!$L38</f>
        <v>-24.250384022759238</v>
      </c>
      <c r="X38" s="201">
        <f ca="1">PNL!$L38</f>
        <v>-24.250384022759238</v>
      </c>
      <c r="Y38" s="201">
        <f ca="1">PNL!$L38</f>
        <v>-24.250384022759238</v>
      </c>
      <c r="Z38" s="201">
        <f ca="1">PNL!$L38</f>
        <v>-24.250384022759238</v>
      </c>
      <c r="AA38" s="201">
        <f ca="1">PNL!$L38</f>
        <v>-24.250384022759238</v>
      </c>
      <c r="AB38" s="201">
        <f ca="1">PNL!$L38</f>
        <v>-24.250384022759238</v>
      </c>
      <c r="AC38" s="201">
        <f ca="1">PNL!$L38</f>
        <v>-24.250384022759238</v>
      </c>
    </row>
    <row r="39" spans="1:29" x14ac:dyDescent="0.25">
      <c r="A39" s="197">
        <f ca="1">Inputs!C39</f>
        <v>38261</v>
      </c>
      <c r="B39" s="198">
        <f ca="1">Inputs!E39</f>
        <v>3.6660000000000004</v>
      </c>
      <c r="C39" s="204">
        <f ca="1">Inputs!F39</f>
        <v>0.32250000000000001</v>
      </c>
      <c r="D39" s="169"/>
      <c r="E39" s="201">
        <f ca="1">PNL!$L39</f>
        <v>21.347701852156757</v>
      </c>
      <c r="F39" s="201">
        <f ca="1">PNL!$L39</f>
        <v>21.347701852156757</v>
      </c>
      <c r="G39" s="201">
        <f ca="1">PNL!$L39</f>
        <v>21.347701852156757</v>
      </c>
      <c r="H39" s="201">
        <f ca="1">PNL!$L39</f>
        <v>21.347701852156757</v>
      </c>
      <c r="I39" s="201">
        <f ca="1">PNL!$L39</f>
        <v>21.347701852156757</v>
      </c>
      <c r="J39" s="201">
        <f ca="1">PNL!$L39</f>
        <v>21.347701852156757</v>
      </c>
      <c r="K39" s="201">
        <f ca="1">PNL!$L39</f>
        <v>21.347701852156757</v>
      </c>
      <c r="L39" s="201">
        <f ca="1">PNL!$L39</f>
        <v>21.347701852156757</v>
      </c>
      <c r="M39" s="201">
        <f ca="1">PNL!$L39</f>
        <v>21.347701852156757</v>
      </c>
      <c r="N39" s="201">
        <f ca="1">PNL!$L39</f>
        <v>21.347701852156757</v>
      </c>
      <c r="O39" s="201">
        <f ca="1">PNL!$L39</f>
        <v>21.347701852156757</v>
      </c>
      <c r="S39" s="201">
        <f ca="1">PNL!$L39</f>
        <v>21.347701852156757</v>
      </c>
      <c r="T39" s="201">
        <f ca="1">PNL!$L39</f>
        <v>21.347701852156757</v>
      </c>
      <c r="U39" s="201">
        <f ca="1">PNL!$L39</f>
        <v>21.347701852156757</v>
      </c>
      <c r="V39" s="201">
        <f ca="1">PNL!$L39</f>
        <v>21.347701852156757</v>
      </c>
      <c r="W39" s="201">
        <f ca="1">PNL!$L39</f>
        <v>21.347701852156757</v>
      </c>
      <c r="X39" s="201">
        <f ca="1">PNL!$L39</f>
        <v>21.347701852156757</v>
      </c>
      <c r="Y39" s="201">
        <f ca="1">PNL!$L39</f>
        <v>21.347701852156757</v>
      </c>
      <c r="Z39" s="201">
        <f ca="1">PNL!$L39</f>
        <v>21.347701852156757</v>
      </c>
      <c r="AA39" s="201">
        <f ca="1">PNL!$L39</f>
        <v>21.347701852156757</v>
      </c>
      <c r="AB39" s="201">
        <f ca="1">PNL!$L39</f>
        <v>21.347701852156757</v>
      </c>
      <c r="AC39" s="201">
        <f ca="1">PNL!$L39</f>
        <v>21.347701852156757</v>
      </c>
    </row>
    <row r="40" spans="1:29" x14ac:dyDescent="0.25">
      <c r="A40" s="197">
        <f ca="1">Inputs!C40</f>
        <v>38292</v>
      </c>
      <c r="B40" s="198">
        <f ca="1">Inputs!E40</f>
        <v>3.823</v>
      </c>
      <c r="C40" s="204">
        <f ca="1">Inputs!F40</f>
        <v>0.32</v>
      </c>
      <c r="D40" s="169"/>
      <c r="E40" s="201">
        <f ca="1">PNL!$L40</f>
        <v>32.454540185290291</v>
      </c>
      <c r="F40" s="201">
        <f ca="1">PNL!$L40</f>
        <v>32.454540185290291</v>
      </c>
      <c r="G40" s="201">
        <f ca="1">PNL!$L40</f>
        <v>32.454540185290291</v>
      </c>
      <c r="H40" s="201">
        <f ca="1">PNL!$L40</f>
        <v>32.454540185290291</v>
      </c>
      <c r="I40" s="201">
        <f ca="1">PNL!$L40</f>
        <v>32.454540185290291</v>
      </c>
      <c r="J40" s="201">
        <f ca="1">PNL!$L40</f>
        <v>32.454540185290291</v>
      </c>
      <c r="K40" s="201">
        <f ca="1">PNL!$L40</f>
        <v>32.454540185290291</v>
      </c>
      <c r="L40" s="201">
        <f ca="1">PNL!$L40</f>
        <v>32.454540185290291</v>
      </c>
      <c r="M40" s="201">
        <f ca="1">PNL!$L40</f>
        <v>32.454540185290291</v>
      </c>
      <c r="N40" s="201">
        <f ca="1">PNL!$L40</f>
        <v>32.454540185290291</v>
      </c>
      <c r="O40" s="201">
        <f ca="1">PNL!$L40</f>
        <v>32.454540185290291</v>
      </c>
      <c r="S40" s="201">
        <f ca="1">PNL!$L40</f>
        <v>32.454540185290291</v>
      </c>
      <c r="T40" s="201">
        <f ca="1">PNL!$L40</f>
        <v>32.454540185290291</v>
      </c>
      <c r="U40" s="201">
        <f ca="1">PNL!$L40</f>
        <v>32.454540185290291</v>
      </c>
      <c r="V40" s="201">
        <f ca="1">PNL!$L40</f>
        <v>32.454540185290291</v>
      </c>
      <c r="W40" s="201">
        <f ca="1">PNL!$L40</f>
        <v>32.454540185290291</v>
      </c>
      <c r="X40" s="201">
        <f ca="1">PNL!$L40</f>
        <v>32.454540185290291</v>
      </c>
      <c r="Y40" s="201">
        <f ca="1">PNL!$L40</f>
        <v>32.454540185290291</v>
      </c>
      <c r="Z40" s="201">
        <f ca="1">PNL!$L40</f>
        <v>32.454540185290291</v>
      </c>
      <c r="AA40" s="201">
        <f ca="1">PNL!$L40</f>
        <v>32.454540185290291</v>
      </c>
      <c r="AB40" s="201">
        <f ca="1">PNL!$L40</f>
        <v>32.454540185290291</v>
      </c>
      <c r="AC40" s="201">
        <f ca="1">PNL!$L40</f>
        <v>32.454540185290291</v>
      </c>
    </row>
    <row r="41" spans="1:29" x14ac:dyDescent="0.25">
      <c r="A41" s="197">
        <f ca="1">Inputs!C41</f>
        <v>38322</v>
      </c>
      <c r="B41" s="198">
        <f ca="1">Inputs!E41</f>
        <v>3.9830000000000005</v>
      </c>
      <c r="C41" s="204">
        <f ca="1">Inputs!F41</f>
        <v>0.3175</v>
      </c>
      <c r="D41" s="169"/>
      <c r="E41" s="201">
        <f ca="1">PNL!$L41</f>
        <v>31.20746233914257</v>
      </c>
      <c r="F41" s="201">
        <f ca="1">PNL!$L41</f>
        <v>31.20746233914257</v>
      </c>
      <c r="G41" s="201">
        <f ca="1">PNL!$L41</f>
        <v>31.20746233914257</v>
      </c>
      <c r="H41" s="201">
        <f ca="1">PNL!$L41</f>
        <v>31.20746233914257</v>
      </c>
      <c r="I41" s="201">
        <f ca="1">PNL!$L41</f>
        <v>31.20746233914257</v>
      </c>
      <c r="J41" s="201">
        <f ca="1">PNL!$L41</f>
        <v>31.20746233914257</v>
      </c>
      <c r="K41" s="201">
        <f ca="1">PNL!$L41</f>
        <v>31.20746233914257</v>
      </c>
      <c r="L41" s="201">
        <f ca="1">PNL!$L41</f>
        <v>31.20746233914257</v>
      </c>
      <c r="M41" s="201">
        <f ca="1">PNL!$L41</f>
        <v>31.20746233914257</v>
      </c>
      <c r="N41" s="201">
        <f ca="1">PNL!$L41</f>
        <v>31.20746233914257</v>
      </c>
      <c r="O41" s="201">
        <f ca="1">PNL!$L41</f>
        <v>31.20746233914257</v>
      </c>
      <c r="S41" s="201">
        <f ca="1">PNL!$L41</f>
        <v>31.20746233914257</v>
      </c>
      <c r="T41" s="201">
        <f ca="1">PNL!$L41</f>
        <v>31.20746233914257</v>
      </c>
      <c r="U41" s="201">
        <f ca="1">PNL!$L41</f>
        <v>31.20746233914257</v>
      </c>
      <c r="V41" s="201">
        <f ca="1">PNL!$L41</f>
        <v>31.20746233914257</v>
      </c>
      <c r="W41" s="201">
        <f ca="1">PNL!$L41</f>
        <v>31.20746233914257</v>
      </c>
      <c r="X41" s="201">
        <f ca="1">PNL!$L41</f>
        <v>31.20746233914257</v>
      </c>
      <c r="Y41" s="201">
        <f ca="1">PNL!$L41</f>
        <v>31.20746233914257</v>
      </c>
      <c r="Z41" s="201">
        <f ca="1">PNL!$L41</f>
        <v>31.20746233914257</v>
      </c>
      <c r="AA41" s="201">
        <f ca="1">PNL!$L41</f>
        <v>31.20746233914257</v>
      </c>
      <c r="AB41" s="201">
        <f ca="1">PNL!$L41</f>
        <v>31.20746233914257</v>
      </c>
      <c r="AC41" s="201">
        <f ca="1">PNL!$L41</f>
        <v>31.20746233914257</v>
      </c>
    </row>
    <row r="42" spans="1:29" x14ac:dyDescent="0.25">
      <c r="A42" s="197">
        <f ca="1">Inputs!C42</f>
        <v>38353</v>
      </c>
      <c r="B42" s="198">
        <f ca="1">Inputs!E42</f>
        <v>4.008</v>
      </c>
      <c r="C42" s="204">
        <f ca="1">Inputs!F42</f>
        <v>0.3175</v>
      </c>
      <c r="D42" s="169"/>
      <c r="E42" s="201">
        <f ca="1">PNL!$L42</f>
        <v>26.363067628438628</v>
      </c>
      <c r="F42" s="201">
        <f ca="1">PNL!$L42</f>
        <v>26.363067628438628</v>
      </c>
      <c r="G42" s="201">
        <f ca="1">PNL!$L42</f>
        <v>26.363067628438628</v>
      </c>
      <c r="H42" s="201">
        <f ca="1">PNL!$L42</f>
        <v>26.363067628438628</v>
      </c>
      <c r="I42" s="201">
        <f ca="1">PNL!$L42</f>
        <v>26.363067628438628</v>
      </c>
      <c r="J42" s="201">
        <f ca="1">PNL!$L42</f>
        <v>26.363067628438628</v>
      </c>
      <c r="K42" s="201">
        <f ca="1">PNL!$L42</f>
        <v>26.363067628438628</v>
      </c>
      <c r="L42" s="201">
        <f ca="1">PNL!$L42</f>
        <v>26.363067628438628</v>
      </c>
      <c r="M42" s="201">
        <f ca="1">PNL!$L42</f>
        <v>26.363067628438628</v>
      </c>
      <c r="N42" s="201">
        <f ca="1">PNL!$L42</f>
        <v>26.363067628438628</v>
      </c>
      <c r="O42" s="201">
        <f ca="1">PNL!$L42</f>
        <v>26.363067628438628</v>
      </c>
      <c r="S42" s="201">
        <f ca="1">PNL!$L42</f>
        <v>26.363067628438628</v>
      </c>
      <c r="T42" s="201">
        <f ca="1">PNL!$L42</f>
        <v>26.363067628438628</v>
      </c>
      <c r="U42" s="201">
        <f ca="1">PNL!$L42</f>
        <v>26.363067628438628</v>
      </c>
      <c r="V42" s="201">
        <f ca="1">PNL!$L42</f>
        <v>26.363067628438628</v>
      </c>
      <c r="W42" s="201">
        <f ca="1">PNL!$L42</f>
        <v>26.363067628438628</v>
      </c>
      <c r="X42" s="201">
        <f ca="1">PNL!$L42</f>
        <v>26.363067628438628</v>
      </c>
      <c r="Y42" s="201">
        <f ca="1">PNL!$L42</f>
        <v>26.363067628438628</v>
      </c>
      <c r="Z42" s="201">
        <f ca="1">PNL!$L42</f>
        <v>26.363067628438628</v>
      </c>
      <c r="AA42" s="201">
        <f ca="1">PNL!$L42</f>
        <v>26.363067628438628</v>
      </c>
      <c r="AB42" s="201">
        <f ca="1">PNL!$L42</f>
        <v>26.363067628438628</v>
      </c>
      <c r="AC42" s="201">
        <f ca="1">PNL!$L42</f>
        <v>26.363067628438628</v>
      </c>
    </row>
    <row r="43" spans="1:29" x14ac:dyDescent="0.25">
      <c r="A43" s="197">
        <f ca="1">Inputs!C43</f>
        <v>38384</v>
      </c>
      <c r="B43" s="198">
        <f ca="1">Inputs!E43</f>
        <v>3.9240000000000004</v>
      </c>
      <c r="C43" s="204">
        <f ca="1">Inputs!F43</f>
        <v>0.315</v>
      </c>
      <c r="D43" s="169"/>
      <c r="E43" s="201">
        <f ca="1">PNL!$L43</f>
        <v>13.551159807557532</v>
      </c>
      <c r="F43" s="201">
        <f ca="1">PNL!$L43</f>
        <v>13.551159807557532</v>
      </c>
      <c r="G43" s="201">
        <f ca="1">PNL!$L43</f>
        <v>13.551159807557532</v>
      </c>
      <c r="H43" s="201">
        <f ca="1">PNL!$L43</f>
        <v>13.551159807557532</v>
      </c>
      <c r="I43" s="201">
        <f ca="1">PNL!$L43</f>
        <v>13.551159807557532</v>
      </c>
      <c r="J43" s="201">
        <f ca="1">PNL!$L43</f>
        <v>13.551159807557532</v>
      </c>
      <c r="K43" s="201">
        <f ca="1">PNL!$L43</f>
        <v>13.551159807557532</v>
      </c>
      <c r="L43" s="201">
        <f ca="1">PNL!$L43</f>
        <v>13.551159807557532</v>
      </c>
      <c r="M43" s="201">
        <f ca="1">PNL!$L43</f>
        <v>13.551159807557532</v>
      </c>
      <c r="N43" s="201">
        <f ca="1">PNL!$L43</f>
        <v>13.551159807557532</v>
      </c>
      <c r="O43" s="201">
        <f ca="1">PNL!$L43</f>
        <v>13.551159807557532</v>
      </c>
      <c r="S43" s="201">
        <f ca="1">PNL!$L43</f>
        <v>13.551159807557532</v>
      </c>
      <c r="T43" s="201">
        <f ca="1">PNL!$L43</f>
        <v>13.551159807557532</v>
      </c>
      <c r="U43" s="201">
        <f ca="1">PNL!$L43</f>
        <v>13.551159807557532</v>
      </c>
      <c r="V43" s="201">
        <f ca="1">PNL!$L43</f>
        <v>13.551159807557532</v>
      </c>
      <c r="W43" s="201">
        <f ca="1">PNL!$L43</f>
        <v>13.551159807557532</v>
      </c>
      <c r="X43" s="201">
        <f ca="1">PNL!$L43</f>
        <v>13.551159807557532</v>
      </c>
      <c r="Y43" s="201">
        <f ca="1">PNL!$L43</f>
        <v>13.551159807557532</v>
      </c>
      <c r="Z43" s="201">
        <f ca="1">PNL!$L43</f>
        <v>13.551159807557532</v>
      </c>
      <c r="AA43" s="201">
        <f ca="1">PNL!$L43</f>
        <v>13.551159807557532</v>
      </c>
      <c r="AB43" s="201">
        <f ca="1">PNL!$L43</f>
        <v>13.551159807557532</v>
      </c>
      <c r="AC43" s="201">
        <f ca="1">PNL!$L43</f>
        <v>13.551159807557532</v>
      </c>
    </row>
    <row r="44" spans="1:29" x14ac:dyDescent="0.25">
      <c r="A44" s="197">
        <f ca="1">Inputs!C44</f>
        <v>38412</v>
      </c>
      <c r="B44" s="198">
        <f ca="1">Inputs!E44</f>
        <v>3.7890000000000001</v>
      </c>
      <c r="C44" s="204">
        <f ca="1">Inputs!F44</f>
        <v>0.30499999999999999</v>
      </c>
      <c r="D44" s="169"/>
      <c r="E44" s="201">
        <f ca="1">PNL!$L44</f>
        <v>12.815425165955366</v>
      </c>
      <c r="F44" s="201">
        <f ca="1">PNL!$L44</f>
        <v>12.815425165955366</v>
      </c>
      <c r="G44" s="201">
        <f ca="1">PNL!$L44</f>
        <v>12.815425165955366</v>
      </c>
      <c r="H44" s="201">
        <f ca="1">PNL!$L44</f>
        <v>12.815425165955366</v>
      </c>
      <c r="I44" s="201">
        <f ca="1">PNL!$L44</f>
        <v>12.815425165955366</v>
      </c>
      <c r="J44" s="201">
        <f ca="1">PNL!$L44</f>
        <v>12.815425165955366</v>
      </c>
      <c r="K44" s="201">
        <f ca="1">PNL!$L44</f>
        <v>12.815425165955366</v>
      </c>
      <c r="L44" s="201">
        <f ca="1">PNL!$L44</f>
        <v>12.815425165955366</v>
      </c>
      <c r="M44" s="201">
        <f ca="1">PNL!$L44</f>
        <v>12.815425165955366</v>
      </c>
      <c r="N44" s="201">
        <f ca="1">PNL!$L44</f>
        <v>12.815425165955366</v>
      </c>
      <c r="O44" s="201">
        <f ca="1">PNL!$L44</f>
        <v>12.815425165955366</v>
      </c>
      <c r="S44" s="201">
        <f ca="1">PNL!$L44</f>
        <v>12.815425165955366</v>
      </c>
      <c r="T44" s="201">
        <f ca="1">PNL!$L44</f>
        <v>12.815425165955366</v>
      </c>
      <c r="U44" s="201">
        <f ca="1">PNL!$L44</f>
        <v>12.815425165955366</v>
      </c>
      <c r="V44" s="201">
        <f ca="1">PNL!$L44</f>
        <v>12.815425165955366</v>
      </c>
      <c r="W44" s="201">
        <f ca="1">PNL!$L44</f>
        <v>12.815425165955366</v>
      </c>
      <c r="X44" s="201">
        <f ca="1">PNL!$L44</f>
        <v>12.815425165955366</v>
      </c>
      <c r="Y44" s="201">
        <f ca="1">PNL!$L44</f>
        <v>12.815425165955366</v>
      </c>
      <c r="Z44" s="201">
        <f ca="1">PNL!$L44</f>
        <v>12.815425165955366</v>
      </c>
      <c r="AA44" s="201">
        <f ca="1">PNL!$L44</f>
        <v>12.815425165955366</v>
      </c>
      <c r="AB44" s="201">
        <f ca="1">PNL!$L44</f>
        <v>12.815425165955366</v>
      </c>
      <c r="AC44" s="201">
        <f ca="1">PNL!$L44</f>
        <v>12.815425165955366</v>
      </c>
    </row>
    <row r="45" spans="1:29" x14ac:dyDescent="0.25">
      <c r="A45" s="197">
        <f ca="1">Inputs!C45</f>
        <v>38443</v>
      </c>
      <c r="B45" s="198">
        <f ca="1">Inputs!E45</f>
        <v>3.6390000000000002</v>
      </c>
      <c r="C45" s="204">
        <f ca="1">Inputs!F45</f>
        <v>0.29249999999999998</v>
      </c>
      <c r="D45" s="169"/>
      <c r="E45" s="201">
        <f ca="1">PNL!$L45</f>
        <v>-3.4573866092550625</v>
      </c>
      <c r="F45" s="201">
        <f ca="1">PNL!$L45</f>
        <v>-3.4573866092550625</v>
      </c>
      <c r="G45" s="201">
        <f ca="1">PNL!$L45</f>
        <v>-3.4573866092550625</v>
      </c>
      <c r="H45" s="201">
        <f ca="1">PNL!$L45</f>
        <v>-3.4573866092550625</v>
      </c>
      <c r="I45" s="201">
        <f ca="1">PNL!$L45</f>
        <v>-3.4573866092550625</v>
      </c>
      <c r="J45" s="201">
        <f ca="1">PNL!$L45</f>
        <v>-3.4573866092550625</v>
      </c>
      <c r="K45" s="201">
        <f ca="1">PNL!$L45</f>
        <v>-3.4573866092550625</v>
      </c>
      <c r="L45" s="201">
        <f ca="1">PNL!$L45</f>
        <v>-3.4573866092550625</v>
      </c>
      <c r="M45" s="201">
        <f ca="1">PNL!$L45</f>
        <v>-3.4573866092550625</v>
      </c>
      <c r="N45" s="201">
        <f ca="1">PNL!$L45</f>
        <v>-3.4573866092550625</v>
      </c>
      <c r="O45" s="201">
        <f ca="1">PNL!$L45</f>
        <v>-3.4573866092550625</v>
      </c>
      <c r="S45" s="201">
        <f ca="1">PNL!$L45</f>
        <v>-3.4573866092550625</v>
      </c>
      <c r="T45" s="201">
        <f ca="1">PNL!$L45</f>
        <v>-3.4573866092550625</v>
      </c>
      <c r="U45" s="201">
        <f ca="1">PNL!$L45</f>
        <v>-3.4573866092550625</v>
      </c>
      <c r="V45" s="201">
        <f ca="1">PNL!$L45</f>
        <v>-3.4573866092550625</v>
      </c>
      <c r="W45" s="201">
        <f ca="1">PNL!$L45</f>
        <v>-3.4573866092550625</v>
      </c>
      <c r="X45" s="201">
        <f ca="1">PNL!$L45</f>
        <v>-3.4573866092550625</v>
      </c>
      <c r="Y45" s="201">
        <f ca="1">PNL!$L45</f>
        <v>-3.4573866092550625</v>
      </c>
      <c r="Z45" s="201">
        <f ca="1">PNL!$L45</f>
        <v>-3.4573866092550625</v>
      </c>
      <c r="AA45" s="201">
        <f ca="1">PNL!$L45</f>
        <v>-3.4573866092550625</v>
      </c>
      <c r="AB45" s="201">
        <f ca="1">PNL!$L45</f>
        <v>-3.4573866092550625</v>
      </c>
      <c r="AC45" s="201">
        <f ca="1">PNL!$L45</f>
        <v>-3.4573866092550625</v>
      </c>
    </row>
    <row r="46" spans="1:29" x14ac:dyDescent="0.25">
      <c r="A46" s="197">
        <f ca="1">Inputs!C46</f>
        <v>38473</v>
      </c>
      <c r="B46" s="198">
        <f ca="1">Inputs!E46</f>
        <v>3.6430000000000002</v>
      </c>
      <c r="C46" s="204">
        <f ca="1">Inputs!F46</f>
        <v>0.28499999999999998</v>
      </c>
      <c r="D46" s="169"/>
      <c r="E46" s="201">
        <f ca="1">PNL!$L46</f>
        <v>-4.1700952764149086</v>
      </c>
      <c r="F46" s="201">
        <f ca="1">PNL!$L46</f>
        <v>-4.1700952764149086</v>
      </c>
      <c r="G46" s="201">
        <f ca="1">PNL!$L46</f>
        <v>-4.1700952764149086</v>
      </c>
      <c r="H46" s="201">
        <f ca="1">PNL!$L46</f>
        <v>-4.1700952764149086</v>
      </c>
      <c r="I46" s="201">
        <f ca="1">PNL!$L46</f>
        <v>-4.1700952764149086</v>
      </c>
      <c r="J46" s="201">
        <f ca="1">PNL!$L46</f>
        <v>-4.1700952764149086</v>
      </c>
      <c r="K46" s="201">
        <f ca="1">PNL!$L46</f>
        <v>-4.1700952764149086</v>
      </c>
      <c r="L46" s="201">
        <f ca="1">PNL!$L46</f>
        <v>-4.1700952764149086</v>
      </c>
      <c r="M46" s="201">
        <f ca="1">PNL!$L46</f>
        <v>-4.1700952764149086</v>
      </c>
      <c r="N46" s="201">
        <f ca="1">PNL!$L46</f>
        <v>-4.1700952764149086</v>
      </c>
      <c r="O46" s="201">
        <f ca="1">PNL!$L46</f>
        <v>-4.1700952764149086</v>
      </c>
      <c r="S46" s="201">
        <f ca="1">PNL!$L46</f>
        <v>-4.1700952764149086</v>
      </c>
      <c r="T46" s="201">
        <f ca="1">PNL!$L46</f>
        <v>-4.1700952764149086</v>
      </c>
      <c r="U46" s="201">
        <f ca="1">PNL!$L46</f>
        <v>-4.1700952764149086</v>
      </c>
      <c r="V46" s="201">
        <f ca="1">PNL!$L46</f>
        <v>-4.1700952764149086</v>
      </c>
      <c r="W46" s="201">
        <f ca="1">PNL!$L46</f>
        <v>-4.1700952764149086</v>
      </c>
      <c r="X46" s="201">
        <f ca="1">PNL!$L46</f>
        <v>-4.1700952764149086</v>
      </c>
      <c r="Y46" s="201">
        <f ca="1">PNL!$L46</f>
        <v>-4.1700952764149086</v>
      </c>
      <c r="Z46" s="201">
        <f ca="1">PNL!$L46</f>
        <v>-4.1700952764149086</v>
      </c>
      <c r="AA46" s="201">
        <f ca="1">PNL!$L46</f>
        <v>-4.1700952764149086</v>
      </c>
      <c r="AB46" s="201">
        <f ca="1">PNL!$L46</f>
        <v>-4.1700952764149086</v>
      </c>
      <c r="AC46" s="201">
        <f ca="1">PNL!$L46</f>
        <v>-4.1700952764149086</v>
      </c>
    </row>
    <row r="47" spans="1:29" x14ac:dyDescent="0.25">
      <c r="A47" s="197">
        <f ca="1">Inputs!C47</f>
        <v>38504</v>
      </c>
      <c r="B47" s="198">
        <f ca="1">Inputs!E47</f>
        <v>3.6829999999999998</v>
      </c>
      <c r="C47" s="204">
        <f ca="1">Inputs!F47</f>
        <v>0.28000000000000003</v>
      </c>
      <c r="D47" s="169"/>
      <c r="E47" s="201">
        <f ca="1">PNL!$L47</f>
        <v>-5.0256722064146473</v>
      </c>
      <c r="F47" s="201">
        <f ca="1">PNL!$L47</f>
        <v>-5.0256722064146473</v>
      </c>
      <c r="G47" s="201">
        <f ca="1">PNL!$L47</f>
        <v>-5.0256722064146473</v>
      </c>
      <c r="H47" s="201">
        <f ca="1">PNL!$L47</f>
        <v>-5.0256722064146473</v>
      </c>
      <c r="I47" s="201">
        <f ca="1">PNL!$L47</f>
        <v>-5.0256722064146473</v>
      </c>
      <c r="J47" s="201">
        <f ca="1">PNL!$L47</f>
        <v>-5.0256722064146473</v>
      </c>
      <c r="K47" s="201">
        <f ca="1">PNL!$L47</f>
        <v>-5.0256722064146473</v>
      </c>
      <c r="L47" s="201">
        <f ca="1">PNL!$L47</f>
        <v>-5.0256722064146473</v>
      </c>
      <c r="M47" s="201">
        <f ca="1">PNL!$L47</f>
        <v>-5.0256722064146473</v>
      </c>
      <c r="N47" s="201">
        <f ca="1">PNL!$L47</f>
        <v>-5.0256722064146473</v>
      </c>
      <c r="O47" s="201">
        <f ca="1">PNL!$L47</f>
        <v>-5.0256722064146473</v>
      </c>
      <c r="S47" s="201">
        <f ca="1">PNL!$L47</f>
        <v>-5.0256722064146473</v>
      </c>
      <c r="T47" s="201">
        <f ca="1">PNL!$L47</f>
        <v>-5.0256722064146473</v>
      </c>
      <c r="U47" s="201">
        <f ca="1">PNL!$L47</f>
        <v>-5.0256722064146473</v>
      </c>
      <c r="V47" s="201">
        <f ca="1">PNL!$L47</f>
        <v>-5.0256722064146473</v>
      </c>
      <c r="W47" s="201">
        <f ca="1">PNL!$L47</f>
        <v>-5.0256722064146473</v>
      </c>
      <c r="X47" s="201">
        <f ca="1">PNL!$L47</f>
        <v>-5.0256722064146473</v>
      </c>
      <c r="Y47" s="201">
        <f ca="1">PNL!$L47</f>
        <v>-5.0256722064146473</v>
      </c>
      <c r="Z47" s="201">
        <f ca="1">PNL!$L47</f>
        <v>-5.0256722064146473</v>
      </c>
      <c r="AA47" s="201">
        <f ca="1">PNL!$L47</f>
        <v>-5.0256722064146473</v>
      </c>
      <c r="AB47" s="201">
        <f ca="1">PNL!$L47</f>
        <v>-5.0256722064146473</v>
      </c>
      <c r="AC47" s="201">
        <f ca="1">PNL!$L47</f>
        <v>-5.0256722064146473</v>
      </c>
    </row>
    <row r="48" spans="1:29" x14ac:dyDescent="0.25">
      <c r="A48" s="197">
        <f ca="1">Inputs!C48</f>
        <v>38534</v>
      </c>
      <c r="B48" s="198">
        <f ca="1">Inputs!E48</f>
        <v>3.7280000000000002</v>
      </c>
      <c r="C48" s="204">
        <f ca="1">Inputs!F48</f>
        <v>0.27500000000000002</v>
      </c>
      <c r="D48" s="169"/>
      <c r="E48" s="201">
        <f ca="1">PNL!$L48</f>
        <v>8.5535388261378404</v>
      </c>
      <c r="F48" s="201">
        <f ca="1">PNL!$L48</f>
        <v>8.5535388261378404</v>
      </c>
      <c r="G48" s="201">
        <f ca="1">PNL!$L48</f>
        <v>8.5535388261378404</v>
      </c>
      <c r="H48" s="201">
        <f ca="1">PNL!$L48</f>
        <v>8.5535388261378404</v>
      </c>
      <c r="I48" s="201">
        <f ca="1">PNL!$L48</f>
        <v>8.5535388261378404</v>
      </c>
      <c r="J48" s="201">
        <f ca="1">PNL!$L48</f>
        <v>8.5535388261378404</v>
      </c>
      <c r="K48" s="201">
        <f ca="1">PNL!$L48</f>
        <v>8.5535388261378404</v>
      </c>
      <c r="L48" s="201">
        <f ca="1">PNL!$L48</f>
        <v>8.5535388261378404</v>
      </c>
      <c r="M48" s="201">
        <f ca="1">PNL!$L48</f>
        <v>8.5535388261378404</v>
      </c>
      <c r="N48" s="201">
        <f ca="1">PNL!$L48</f>
        <v>8.5535388261378404</v>
      </c>
      <c r="O48" s="201">
        <f ca="1">PNL!$L48</f>
        <v>8.5535388261378404</v>
      </c>
      <c r="S48" s="201">
        <f ca="1">PNL!$L48</f>
        <v>8.5535388261378404</v>
      </c>
      <c r="T48" s="201">
        <f ca="1">PNL!$L48</f>
        <v>8.5535388261378404</v>
      </c>
      <c r="U48" s="201">
        <f ca="1">PNL!$L48</f>
        <v>8.5535388261378404</v>
      </c>
      <c r="V48" s="201">
        <f ca="1">PNL!$L48</f>
        <v>8.5535388261378404</v>
      </c>
      <c r="W48" s="201">
        <f ca="1">PNL!$L48</f>
        <v>8.5535388261378404</v>
      </c>
      <c r="X48" s="201">
        <f ca="1">PNL!$L48</f>
        <v>8.5535388261378404</v>
      </c>
      <c r="Y48" s="201">
        <f ca="1">PNL!$L48</f>
        <v>8.5535388261378404</v>
      </c>
      <c r="Z48" s="201">
        <f ca="1">PNL!$L48</f>
        <v>8.5535388261378404</v>
      </c>
      <c r="AA48" s="201">
        <f ca="1">PNL!$L48</f>
        <v>8.5535388261378404</v>
      </c>
      <c r="AB48" s="201">
        <f ca="1">PNL!$L48</f>
        <v>8.5535388261378404</v>
      </c>
      <c r="AC48" s="201">
        <f ca="1">PNL!$L48</f>
        <v>8.5535388261378404</v>
      </c>
    </row>
    <row r="49" spans="1:29" x14ac:dyDescent="0.25">
      <c r="A49" s="197">
        <f ca="1">Inputs!C49</f>
        <v>38565</v>
      </c>
      <c r="B49" s="198">
        <f ca="1">Inputs!E49</f>
        <v>3.7670000000000003</v>
      </c>
      <c r="C49" s="204">
        <f ca="1">Inputs!F49</f>
        <v>0.27500000000000002</v>
      </c>
      <c r="D49" s="169"/>
      <c r="E49" s="201">
        <f ca="1">PNL!$L49</f>
        <v>8.0502139590704758</v>
      </c>
      <c r="F49" s="201">
        <f ca="1">PNL!$L49</f>
        <v>8.0502139590704758</v>
      </c>
      <c r="G49" s="201">
        <f ca="1">PNL!$L49</f>
        <v>8.0502139590704758</v>
      </c>
      <c r="H49" s="201">
        <f ca="1">PNL!$L49</f>
        <v>8.0502139590704758</v>
      </c>
      <c r="I49" s="201">
        <f ca="1">PNL!$L49</f>
        <v>8.0502139590704758</v>
      </c>
      <c r="J49" s="201">
        <f ca="1">PNL!$L49</f>
        <v>8.0502139590704758</v>
      </c>
      <c r="K49" s="201">
        <f ca="1">PNL!$L49</f>
        <v>8.0502139590704758</v>
      </c>
      <c r="L49" s="201">
        <f ca="1">PNL!$L49</f>
        <v>8.0502139590704758</v>
      </c>
      <c r="M49" s="201">
        <f ca="1">PNL!$L49</f>
        <v>8.0502139590704758</v>
      </c>
      <c r="N49" s="201">
        <f ca="1">PNL!$L49</f>
        <v>8.0502139590704758</v>
      </c>
      <c r="O49" s="201">
        <f ca="1">PNL!$L49</f>
        <v>8.0502139590704758</v>
      </c>
      <c r="S49" s="201">
        <f ca="1">PNL!$L49</f>
        <v>8.0502139590704758</v>
      </c>
      <c r="T49" s="201">
        <f ca="1">PNL!$L49</f>
        <v>8.0502139590704758</v>
      </c>
      <c r="U49" s="201">
        <f ca="1">PNL!$L49</f>
        <v>8.0502139590704758</v>
      </c>
      <c r="V49" s="201">
        <f ca="1">PNL!$L49</f>
        <v>8.0502139590704758</v>
      </c>
      <c r="W49" s="201">
        <f ca="1">PNL!$L49</f>
        <v>8.0502139590704758</v>
      </c>
      <c r="X49" s="201">
        <f ca="1">PNL!$L49</f>
        <v>8.0502139590704758</v>
      </c>
      <c r="Y49" s="201">
        <f ca="1">PNL!$L49</f>
        <v>8.0502139590704758</v>
      </c>
      <c r="Z49" s="201">
        <f ca="1">PNL!$L49</f>
        <v>8.0502139590704758</v>
      </c>
      <c r="AA49" s="201">
        <f ca="1">PNL!$L49</f>
        <v>8.0502139590704758</v>
      </c>
      <c r="AB49" s="201">
        <f ca="1">PNL!$L49</f>
        <v>8.0502139590704758</v>
      </c>
      <c r="AC49" s="201">
        <f ca="1">PNL!$L49</f>
        <v>8.0502139590704758</v>
      </c>
    </row>
    <row r="50" spans="1:29" x14ac:dyDescent="0.25">
      <c r="A50" s="197">
        <f ca="1">Inputs!C50</f>
        <v>38596</v>
      </c>
      <c r="B50" s="198">
        <f ca="1">Inputs!E50</f>
        <v>3.7560000000000002</v>
      </c>
      <c r="C50" s="204">
        <f ca="1">Inputs!F50</f>
        <v>0.27500000000000002</v>
      </c>
      <c r="D50" s="169"/>
      <c r="E50" s="201">
        <f ca="1">PNL!$L50</f>
        <v>7.1244338888006746</v>
      </c>
      <c r="F50" s="201">
        <f ca="1">PNL!$L50</f>
        <v>7.1244338888006746</v>
      </c>
      <c r="G50" s="201">
        <f ca="1">PNL!$L50</f>
        <v>7.1244338888006746</v>
      </c>
      <c r="H50" s="201">
        <f ca="1">PNL!$L50</f>
        <v>7.1244338888006746</v>
      </c>
      <c r="I50" s="201">
        <f ca="1">PNL!$L50</f>
        <v>7.1244338888006746</v>
      </c>
      <c r="J50" s="201">
        <f ca="1">PNL!$L50</f>
        <v>7.1244338888006746</v>
      </c>
      <c r="K50" s="201">
        <f ca="1">PNL!$L50</f>
        <v>7.1244338888006746</v>
      </c>
      <c r="L50" s="201">
        <f ca="1">PNL!$L50</f>
        <v>7.1244338888006746</v>
      </c>
      <c r="M50" s="201">
        <f ca="1">PNL!$L50</f>
        <v>7.1244338888006746</v>
      </c>
      <c r="N50" s="201">
        <f ca="1">PNL!$L50</f>
        <v>7.1244338888006746</v>
      </c>
      <c r="O50" s="201">
        <f ca="1">PNL!$L50</f>
        <v>7.1244338888006746</v>
      </c>
      <c r="S50" s="201">
        <f ca="1">PNL!$L50</f>
        <v>7.1244338888006746</v>
      </c>
      <c r="T50" s="201">
        <f ca="1">PNL!$L50</f>
        <v>7.1244338888006746</v>
      </c>
      <c r="U50" s="201">
        <f ca="1">PNL!$L50</f>
        <v>7.1244338888006746</v>
      </c>
      <c r="V50" s="201">
        <f ca="1">PNL!$L50</f>
        <v>7.1244338888006746</v>
      </c>
      <c r="W50" s="201">
        <f ca="1">PNL!$L50</f>
        <v>7.1244338888006746</v>
      </c>
      <c r="X50" s="201">
        <f ca="1">PNL!$L50</f>
        <v>7.1244338888006746</v>
      </c>
      <c r="Y50" s="201">
        <f ca="1">PNL!$L50</f>
        <v>7.1244338888006746</v>
      </c>
      <c r="Z50" s="201">
        <f ca="1">PNL!$L50</f>
        <v>7.1244338888006746</v>
      </c>
      <c r="AA50" s="201">
        <f ca="1">PNL!$L50</f>
        <v>7.1244338888006746</v>
      </c>
      <c r="AB50" s="201">
        <f ca="1">PNL!$L50</f>
        <v>7.1244338888006746</v>
      </c>
      <c r="AC50" s="201">
        <f ca="1">PNL!$L50</f>
        <v>7.1244338888006746</v>
      </c>
    </row>
    <row r="51" spans="1:29" x14ac:dyDescent="0.25">
      <c r="A51" s="197">
        <f ca="1">Inputs!C51</f>
        <v>38626</v>
      </c>
      <c r="B51" s="198">
        <f ca="1">Inputs!E51</f>
        <v>3.7710000000000004</v>
      </c>
      <c r="C51" s="204">
        <f ca="1">Inputs!F51</f>
        <v>0.27500000000000002</v>
      </c>
      <c r="D51" s="169"/>
      <c r="E51" s="201">
        <f ca="1">PNL!$L51</f>
        <v>6.7388459985106755</v>
      </c>
      <c r="F51" s="201">
        <f ca="1">PNL!$L51</f>
        <v>6.7388459985106755</v>
      </c>
      <c r="G51" s="201">
        <f ca="1">PNL!$L51</f>
        <v>6.7388459985106755</v>
      </c>
      <c r="H51" s="201">
        <f ca="1">PNL!$L51</f>
        <v>6.7388459985106755</v>
      </c>
      <c r="I51" s="201">
        <f ca="1">PNL!$L51</f>
        <v>6.7388459985106755</v>
      </c>
      <c r="J51" s="201">
        <f ca="1">PNL!$L51</f>
        <v>6.7388459985106755</v>
      </c>
      <c r="K51" s="201">
        <f ca="1">PNL!$L51</f>
        <v>6.7388459985106755</v>
      </c>
      <c r="L51" s="201">
        <f ca="1">PNL!$L51</f>
        <v>6.7388459985106755</v>
      </c>
      <c r="M51" s="201">
        <f ca="1">PNL!$L51</f>
        <v>6.7388459985106755</v>
      </c>
      <c r="N51" s="201">
        <f ca="1">PNL!$L51</f>
        <v>6.7388459985106755</v>
      </c>
      <c r="O51" s="201">
        <f ca="1">PNL!$L51</f>
        <v>6.7388459985106755</v>
      </c>
      <c r="S51" s="201">
        <f ca="1">PNL!$L51</f>
        <v>6.7388459985106755</v>
      </c>
      <c r="T51" s="201">
        <f ca="1">PNL!$L51</f>
        <v>6.7388459985106755</v>
      </c>
      <c r="U51" s="201">
        <f ca="1">PNL!$L51</f>
        <v>6.7388459985106755</v>
      </c>
      <c r="V51" s="201">
        <f ca="1">PNL!$L51</f>
        <v>6.7388459985106755</v>
      </c>
      <c r="W51" s="201">
        <f ca="1">PNL!$L51</f>
        <v>6.7388459985106755</v>
      </c>
      <c r="X51" s="201">
        <f ca="1">PNL!$L51</f>
        <v>6.7388459985106755</v>
      </c>
      <c r="Y51" s="201">
        <f ca="1">PNL!$L51</f>
        <v>6.7388459985106755</v>
      </c>
      <c r="Z51" s="201">
        <f ca="1">PNL!$L51</f>
        <v>6.7388459985106755</v>
      </c>
      <c r="AA51" s="201">
        <f ca="1">PNL!$L51</f>
        <v>6.7388459985106755</v>
      </c>
      <c r="AB51" s="201">
        <f ca="1">PNL!$L51</f>
        <v>6.7388459985106755</v>
      </c>
      <c r="AC51" s="201">
        <f ca="1">PNL!$L51</f>
        <v>6.7388459985106755</v>
      </c>
    </row>
    <row r="52" spans="1:29" x14ac:dyDescent="0.25">
      <c r="A52" s="197">
        <f ca="1">Inputs!C52</f>
        <v>38657</v>
      </c>
      <c r="B52" s="198">
        <f ca="1">Inputs!E52</f>
        <v>3.9279999999999999</v>
      </c>
      <c r="C52" s="204">
        <f ca="1">Inputs!F52</f>
        <v>0.27500000000000002</v>
      </c>
      <c r="D52" s="169"/>
      <c r="E52" s="201">
        <f ca="1">PNL!$L52</f>
        <v>11.627377703913181</v>
      </c>
      <c r="F52" s="201">
        <f ca="1">PNL!$L52</f>
        <v>11.627377703913181</v>
      </c>
      <c r="G52" s="201">
        <f ca="1">PNL!$L52</f>
        <v>11.627377703913181</v>
      </c>
      <c r="H52" s="201">
        <f ca="1">PNL!$L52</f>
        <v>11.627377703913181</v>
      </c>
      <c r="I52" s="201">
        <f ca="1">PNL!$L52</f>
        <v>11.627377703913181</v>
      </c>
      <c r="J52" s="201">
        <f ca="1">PNL!$L52</f>
        <v>11.627377703913181</v>
      </c>
      <c r="K52" s="201">
        <f ca="1">PNL!$L52</f>
        <v>11.627377703913181</v>
      </c>
      <c r="L52" s="201">
        <f ca="1">PNL!$L52</f>
        <v>11.627377703913181</v>
      </c>
      <c r="M52" s="201">
        <f ca="1">PNL!$L52</f>
        <v>11.627377703913181</v>
      </c>
      <c r="N52" s="201">
        <f ca="1">PNL!$L52</f>
        <v>11.627377703913181</v>
      </c>
      <c r="O52" s="201">
        <f ca="1">PNL!$L52</f>
        <v>11.627377703913181</v>
      </c>
      <c r="S52" s="201">
        <f ca="1">PNL!$L52</f>
        <v>11.627377703913181</v>
      </c>
      <c r="T52" s="201">
        <f ca="1">PNL!$L52</f>
        <v>11.627377703913181</v>
      </c>
      <c r="U52" s="201">
        <f ca="1">PNL!$L52</f>
        <v>11.627377703913181</v>
      </c>
      <c r="V52" s="201">
        <f ca="1">PNL!$L52</f>
        <v>11.627377703913181</v>
      </c>
      <c r="W52" s="201">
        <f ca="1">PNL!$L52</f>
        <v>11.627377703913181</v>
      </c>
      <c r="X52" s="201">
        <f ca="1">PNL!$L52</f>
        <v>11.627377703913181</v>
      </c>
      <c r="Y52" s="201">
        <f ca="1">PNL!$L52</f>
        <v>11.627377703913181</v>
      </c>
      <c r="Z52" s="201">
        <f ca="1">PNL!$L52</f>
        <v>11.627377703913181</v>
      </c>
      <c r="AA52" s="201">
        <f ca="1">PNL!$L52</f>
        <v>11.627377703913181</v>
      </c>
      <c r="AB52" s="201">
        <f ca="1">PNL!$L52</f>
        <v>11.627377703913181</v>
      </c>
      <c r="AC52" s="201">
        <f ca="1">PNL!$L52</f>
        <v>11.627377703913181</v>
      </c>
    </row>
    <row r="53" spans="1:29" x14ac:dyDescent="0.25">
      <c r="A53" s="197">
        <f ca="1">Inputs!C53</f>
        <v>38687</v>
      </c>
      <c r="B53" s="198">
        <f ca="1">Inputs!E53</f>
        <v>4.088000000000001</v>
      </c>
      <c r="C53" s="204">
        <f ca="1">Inputs!F53</f>
        <v>0.27500000000000002</v>
      </c>
      <c r="D53" s="169"/>
      <c r="E53" s="201">
        <f ca="1">PNL!$L53</f>
        <v>9.7871046525146959</v>
      </c>
      <c r="F53" s="201">
        <f ca="1">PNL!$L53</f>
        <v>9.7871046525146959</v>
      </c>
      <c r="G53" s="201">
        <f ca="1">PNL!$L53</f>
        <v>9.7871046525146959</v>
      </c>
      <c r="H53" s="201">
        <f ca="1">PNL!$L53</f>
        <v>9.7871046525146959</v>
      </c>
      <c r="I53" s="201">
        <f ca="1">PNL!$L53</f>
        <v>9.7871046525146959</v>
      </c>
      <c r="J53" s="201">
        <f ca="1">PNL!$L53</f>
        <v>9.7871046525146959</v>
      </c>
      <c r="K53" s="201">
        <f ca="1">PNL!$L53</f>
        <v>9.7871046525146959</v>
      </c>
      <c r="L53" s="201">
        <f ca="1">PNL!$L53</f>
        <v>9.7871046525146959</v>
      </c>
      <c r="M53" s="201">
        <f ca="1">PNL!$L53</f>
        <v>9.7871046525146959</v>
      </c>
      <c r="N53" s="201">
        <f ca="1">PNL!$L53</f>
        <v>9.7871046525146959</v>
      </c>
      <c r="O53" s="201">
        <f ca="1">PNL!$L53</f>
        <v>9.7871046525146959</v>
      </c>
      <c r="S53" s="201">
        <f ca="1">PNL!$L53</f>
        <v>9.7871046525146959</v>
      </c>
      <c r="T53" s="201">
        <f ca="1">PNL!$L53</f>
        <v>9.7871046525146959</v>
      </c>
      <c r="U53" s="201">
        <f ca="1">PNL!$L53</f>
        <v>9.7871046525146959</v>
      </c>
      <c r="V53" s="201">
        <f ca="1">PNL!$L53</f>
        <v>9.7871046525146959</v>
      </c>
      <c r="W53" s="201">
        <f ca="1">PNL!$L53</f>
        <v>9.7871046525146959</v>
      </c>
      <c r="X53" s="201">
        <f ca="1">PNL!$L53</f>
        <v>9.7871046525146959</v>
      </c>
      <c r="Y53" s="201">
        <f ca="1">PNL!$L53</f>
        <v>9.7871046525146959</v>
      </c>
      <c r="Z53" s="201">
        <f ca="1">PNL!$L53</f>
        <v>9.7871046525146959</v>
      </c>
      <c r="AA53" s="201">
        <f ca="1">PNL!$L53</f>
        <v>9.7871046525146959</v>
      </c>
      <c r="AB53" s="201">
        <f ca="1">PNL!$L53</f>
        <v>9.7871046525146959</v>
      </c>
      <c r="AC53" s="201">
        <f ca="1">PNL!$L53</f>
        <v>9.7871046525146959</v>
      </c>
    </row>
    <row r="54" spans="1:29" x14ac:dyDescent="0.25">
      <c r="A54" s="197">
        <f ca="1">Inputs!C54</f>
        <v>38718</v>
      </c>
      <c r="B54" s="198">
        <f ca="1">Inputs!E54</f>
        <v>4.1055000000000001</v>
      </c>
      <c r="C54" s="204">
        <f ca="1">Inputs!F54</f>
        <v>0.27250000000000002</v>
      </c>
      <c r="D54" s="169"/>
      <c r="E54" s="201">
        <f ca="1">PNL!$L54</f>
        <v>-4.8160852803014009</v>
      </c>
      <c r="F54" s="201">
        <f ca="1">PNL!$L54</f>
        <v>-4.8160852803014009</v>
      </c>
      <c r="G54" s="201">
        <f ca="1">PNL!$L54</f>
        <v>-4.8160852803014009</v>
      </c>
      <c r="H54" s="201">
        <f ca="1">PNL!$L54</f>
        <v>-4.8160852803014009</v>
      </c>
      <c r="I54" s="201">
        <f ca="1">PNL!$L54</f>
        <v>-4.8160852803014009</v>
      </c>
      <c r="J54" s="201">
        <f ca="1">PNL!$L54</f>
        <v>-4.8160852803014009</v>
      </c>
      <c r="K54" s="201">
        <f ca="1">PNL!$L54</f>
        <v>-4.8160852803014009</v>
      </c>
      <c r="L54" s="201">
        <f ca="1">PNL!$L54</f>
        <v>-4.8160852803014009</v>
      </c>
      <c r="M54" s="201">
        <f ca="1">PNL!$L54</f>
        <v>-4.8160852803014009</v>
      </c>
      <c r="N54" s="201">
        <f ca="1">PNL!$L54</f>
        <v>-4.8160852803014009</v>
      </c>
      <c r="O54" s="201">
        <f ca="1">PNL!$L54</f>
        <v>-4.8160852803014009</v>
      </c>
      <c r="S54" s="201">
        <f ca="1">PNL!$L54</f>
        <v>-4.8160852803014009</v>
      </c>
      <c r="T54" s="201">
        <f ca="1">PNL!$L54</f>
        <v>-4.8160852803014009</v>
      </c>
      <c r="U54" s="201">
        <f ca="1">PNL!$L54</f>
        <v>-4.8160852803014009</v>
      </c>
      <c r="V54" s="201">
        <f ca="1">PNL!$L54</f>
        <v>-4.8160852803014009</v>
      </c>
      <c r="W54" s="201">
        <f ca="1">PNL!$L54</f>
        <v>-4.8160852803014009</v>
      </c>
      <c r="X54" s="201">
        <f ca="1">PNL!$L54</f>
        <v>-4.8160852803014009</v>
      </c>
      <c r="Y54" s="201">
        <f ca="1">PNL!$L54</f>
        <v>-4.8160852803014009</v>
      </c>
      <c r="Z54" s="201">
        <f ca="1">PNL!$L54</f>
        <v>-4.8160852803014009</v>
      </c>
      <c r="AA54" s="201">
        <f ca="1">PNL!$L54</f>
        <v>-4.8160852803014009</v>
      </c>
      <c r="AB54" s="201">
        <f ca="1">PNL!$L54</f>
        <v>-4.8160852803014009</v>
      </c>
      <c r="AC54" s="201">
        <f ca="1">PNL!$L54</f>
        <v>-4.8160852803014009</v>
      </c>
    </row>
    <row r="55" spans="1:29" x14ac:dyDescent="0.25">
      <c r="A55" s="197">
        <f ca="1">Inputs!C55</f>
        <v>38749</v>
      </c>
      <c r="B55" s="198">
        <f ca="1">Inputs!E55</f>
        <v>4.0215000000000005</v>
      </c>
      <c r="C55" s="204">
        <f ca="1">Inputs!F55</f>
        <v>0.26250000000000001</v>
      </c>
      <c r="D55" s="169"/>
      <c r="E55" s="201">
        <f ca="1">PNL!$L55</f>
        <v>-4.1897597396013939</v>
      </c>
      <c r="F55" s="201">
        <f ca="1">PNL!$L55</f>
        <v>-4.1897597396013939</v>
      </c>
      <c r="G55" s="201">
        <f ca="1">PNL!$L55</f>
        <v>-4.1897597396013939</v>
      </c>
      <c r="H55" s="201">
        <f ca="1">PNL!$L55</f>
        <v>-4.1897597396013939</v>
      </c>
      <c r="I55" s="201">
        <f ca="1">PNL!$L55</f>
        <v>-4.1897597396013939</v>
      </c>
      <c r="J55" s="201">
        <f ca="1">PNL!$L55</f>
        <v>-4.1897597396013939</v>
      </c>
      <c r="K55" s="201">
        <f ca="1">PNL!$L55</f>
        <v>-4.1897597396013939</v>
      </c>
      <c r="L55" s="201">
        <f ca="1">PNL!$L55</f>
        <v>-4.1897597396013939</v>
      </c>
      <c r="M55" s="201">
        <f ca="1">PNL!$L55</f>
        <v>-4.1897597396013939</v>
      </c>
      <c r="N55" s="201">
        <f ca="1">PNL!$L55</f>
        <v>-4.1897597396013939</v>
      </c>
      <c r="O55" s="201">
        <f ca="1">PNL!$L55</f>
        <v>-4.1897597396013939</v>
      </c>
      <c r="S55" s="201">
        <f ca="1">PNL!$L55</f>
        <v>-4.1897597396013939</v>
      </c>
      <c r="T55" s="201">
        <f ca="1">PNL!$L55</f>
        <v>-4.1897597396013939</v>
      </c>
      <c r="U55" s="201">
        <f ca="1">PNL!$L55</f>
        <v>-4.1897597396013939</v>
      </c>
      <c r="V55" s="201">
        <f ca="1">PNL!$L55</f>
        <v>-4.1897597396013939</v>
      </c>
      <c r="W55" s="201">
        <f ca="1">PNL!$L55</f>
        <v>-4.1897597396013939</v>
      </c>
      <c r="X55" s="201">
        <f ca="1">PNL!$L55</f>
        <v>-4.1897597396013939</v>
      </c>
      <c r="Y55" s="201">
        <f ca="1">PNL!$L55</f>
        <v>-4.1897597396013939</v>
      </c>
      <c r="Z55" s="201">
        <f ca="1">PNL!$L55</f>
        <v>-4.1897597396013939</v>
      </c>
      <c r="AA55" s="201">
        <f ca="1">PNL!$L55</f>
        <v>-4.1897597396013939</v>
      </c>
      <c r="AB55" s="201">
        <f ca="1">PNL!$L55</f>
        <v>-4.1897597396013939</v>
      </c>
      <c r="AC55" s="201">
        <f ca="1">PNL!$L55</f>
        <v>-4.1897597396013939</v>
      </c>
    </row>
    <row r="56" spans="1:29" x14ac:dyDescent="0.25">
      <c r="A56" s="197">
        <f ca="1">Inputs!C56</f>
        <v>38777</v>
      </c>
      <c r="B56" s="198">
        <f ca="1">Inputs!E56</f>
        <v>3.8865000000000003</v>
      </c>
      <c r="C56" s="204">
        <f ca="1">Inputs!F56</f>
        <v>0.25</v>
      </c>
      <c r="D56" s="169"/>
      <c r="E56" s="201">
        <f ca="1">PNL!$L56</f>
        <v>-4.7599593102014008</v>
      </c>
      <c r="F56" s="201">
        <f ca="1">PNL!$L56</f>
        <v>-4.7599593102014008</v>
      </c>
      <c r="G56" s="201">
        <f ca="1">PNL!$L56</f>
        <v>-4.7599593102014008</v>
      </c>
      <c r="H56" s="201">
        <f ca="1">PNL!$L56</f>
        <v>-4.7599593102014008</v>
      </c>
      <c r="I56" s="201">
        <f ca="1">PNL!$L56</f>
        <v>-4.7599593102014008</v>
      </c>
      <c r="J56" s="201">
        <f ca="1">PNL!$L56</f>
        <v>-4.7599593102014008</v>
      </c>
      <c r="K56" s="201">
        <f ca="1">PNL!$L56</f>
        <v>-4.7599593102014008</v>
      </c>
      <c r="L56" s="201">
        <f ca="1">PNL!$L56</f>
        <v>-4.7599593102014008</v>
      </c>
      <c r="M56" s="201">
        <f ca="1">PNL!$L56</f>
        <v>-4.7599593102014008</v>
      </c>
      <c r="N56" s="201">
        <f ca="1">PNL!$L56</f>
        <v>-4.7599593102014008</v>
      </c>
      <c r="O56" s="201">
        <f ca="1">PNL!$L56</f>
        <v>-4.7599593102014008</v>
      </c>
      <c r="S56" s="201">
        <f ca="1">PNL!$L56</f>
        <v>-4.7599593102014008</v>
      </c>
      <c r="T56" s="201">
        <f ca="1">PNL!$L56</f>
        <v>-4.7599593102014008</v>
      </c>
      <c r="U56" s="201">
        <f ca="1">PNL!$L56</f>
        <v>-4.7599593102014008</v>
      </c>
      <c r="V56" s="201">
        <f ca="1">PNL!$L56</f>
        <v>-4.7599593102014008</v>
      </c>
      <c r="W56" s="201">
        <f ca="1">PNL!$L56</f>
        <v>-4.7599593102014008</v>
      </c>
      <c r="X56" s="201">
        <f ca="1">PNL!$L56</f>
        <v>-4.7599593102014008</v>
      </c>
      <c r="Y56" s="201">
        <f ca="1">PNL!$L56</f>
        <v>-4.7599593102014008</v>
      </c>
      <c r="Z56" s="201">
        <f ca="1">PNL!$L56</f>
        <v>-4.7599593102014008</v>
      </c>
      <c r="AA56" s="201">
        <f ca="1">PNL!$L56</f>
        <v>-4.7599593102014008</v>
      </c>
      <c r="AB56" s="201">
        <f ca="1">PNL!$L56</f>
        <v>-4.7599593102014008</v>
      </c>
      <c r="AC56" s="201">
        <f ca="1">PNL!$L56</f>
        <v>-4.7599593102014008</v>
      </c>
    </row>
    <row r="57" spans="1:29" x14ac:dyDescent="0.25">
      <c r="A57" s="197">
        <f ca="1">Inputs!C57</f>
        <v>38808</v>
      </c>
      <c r="B57" s="198">
        <f ca="1">Inputs!E57</f>
        <v>3.7365000000000004</v>
      </c>
      <c r="C57" s="204">
        <f ca="1">Inputs!F57</f>
        <v>0.2475</v>
      </c>
      <c r="D57" s="169"/>
      <c r="E57" s="201">
        <f ca="1">PNL!$L57</f>
        <v>-4.5331961617013974</v>
      </c>
      <c r="F57" s="201">
        <f ca="1">PNL!$L57</f>
        <v>-4.5331961617013974</v>
      </c>
      <c r="G57" s="201">
        <f ca="1">PNL!$L57</f>
        <v>-4.5331961617013974</v>
      </c>
      <c r="H57" s="201">
        <f ca="1">PNL!$L57</f>
        <v>-4.5331961617013974</v>
      </c>
      <c r="I57" s="201">
        <f ca="1">PNL!$L57</f>
        <v>-4.5331961617013974</v>
      </c>
      <c r="J57" s="201">
        <f ca="1">PNL!$L57</f>
        <v>-4.5331961617013974</v>
      </c>
      <c r="K57" s="201">
        <f ca="1">PNL!$L57</f>
        <v>-4.5331961617013974</v>
      </c>
      <c r="L57" s="201">
        <f ca="1">PNL!$L57</f>
        <v>-4.5331961617013974</v>
      </c>
      <c r="M57" s="201">
        <f ca="1">PNL!$L57</f>
        <v>-4.5331961617013974</v>
      </c>
      <c r="N57" s="201">
        <f ca="1">PNL!$L57</f>
        <v>-4.5331961617013974</v>
      </c>
      <c r="O57" s="201">
        <f ca="1">PNL!$L57</f>
        <v>-4.5331961617013974</v>
      </c>
      <c r="S57" s="201">
        <f ca="1">PNL!$L57</f>
        <v>-4.5331961617013974</v>
      </c>
      <c r="T57" s="201">
        <f ca="1">PNL!$L57</f>
        <v>-4.5331961617013974</v>
      </c>
      <c r="U57" s="201">
        <f ca="1">PNL!$L57</f>
        <v>-4.5331961617013974</v>
      </c>
      <c r="V57" s="201">
        <f ca="1">PNL!$L57</f>
        <v>-4.5331961617013974</v>
      </c>
      <c r="W57" s="201">
        <f ca="1">PNL!$L57</f>
        <v>-4.5331961617013974</v>
      </c>
      <c r="X57" s="201">
        <f ca="1">PNL!$L57</f>
        <v>-4.5331961617013974</v>
      </c>
      <c r="Y57" s="201">
        <f ca="1">PNL!$L57</f>
        <v>-4.5331961617013974</v>
      </c>
      <c r="Z57" s="201">
        <f ca="1">PNL!$L57</f>
        <v>-4.5331961617013974</v>
      </c>
      <c r="AA57" s="201">
        <f ca="1">PNL!$L57</f>
        <v>-4.5331961617013974</v>
      </c>
      <c r="AB57" s="201">
        <f ca="1">PNL!$L57</f>
        <v>-4.5331961617013974</v>
      </c>
      <c r="AC57" s="201">
        <f ca="1">PNL!$L57</f>
        <v>-4.5331961617013974</v>
      </c>
    </row>
    <row r="58" spans="1:29" x14ac:dyDescent="0.25">
      <c r="A58" s="197">
        <f ca="1">Inputs!C58</f>
        <v>38838</v>
      </c>
      <c r="B58" s="198">
        <f ca="1">Inputs!E58</f>
        <v>3.7405000000000004</v>
      </c>
      <c r="C58" s="204">
        <f ca="1">Inputs!F58</f>
        <v>0.245</v>
      </c>
      <c r="D58" s="169"/>
      <c r="E58" s="201">
        <f ca="1">PNL!$L58</f>
        <v>-4.701592251401399</v>
      </c>
      <c r="F58" s="201">
        <f ca="1">PNL!$L58</f>
        <v>-4.701592251401399</v>
      </c>
      <c r="G58" s="201">
        <f ca="1">PNL!$L58</f>
        <v>-4.701592251401399</v>
      </c>
      <c r="H58" s="201">
        <f ca="1">PNL!$L58</f>
        <v>-4.701592251401399</v>
      </c>
      <c r="I58" s="201">
        <f ca="1">PNL!$L58</f>
        <v>-4.701592251401399</v>
      </c>
      <c r="J58" s="201">
        <f ca="1">PNL!$L58</f>
        <v>-4.701592251401399</v>
      </c>
      <c r="K58" s="201">
        <f ca="1">PNL!$L58</f>
        <v>-4.701592251401399</v>
      </c>
      <c r="L58" s="201">
        <f ca="1">PNL!$L58</f>
        <v>-4.701592251401399</v>
      </c>
      <c r="M58" s="201">
        <f ca="1">PNL!$L58</f>
        <v>-4.701592251401399</v>
      </c>
      <c r="N58" s="201">
        <f ca="1">PNL!$L58</f>
        <v>-4.701592251401399</v>
      </c>
      <c r="O58" s="201">
        <f ca="1">PNL!$L58</f>
        <v>-4.701592251401399</v>
      </c>
      <c r="S58" s="201">
        <f ca="1">PNL!$L58</f>
        <v>-4.701592251401399</v>
      </c>
      <c r="T58" s="201">
        <f ca="1">PNL!$L58</f>
        <v>-4.701592251401399</v>
      </c>
      <c r="U58" s="201">
        <f ca="1">PNL!$L58</f>
        <v>-4.701592251401399</v>
      </c>
      <c r="V58" s="201">
        <f ca="1">PNL!$L58</f>
        <v>-4.701592251401399</v>
      </c>
      <c r="W58" s="201">
        <f ca="1">PNL!$L58</f>
        <v>-4.701592251401399</v>
      </c>
      <c r="X58" s="201">
        <f ca="1">PNL!$L58</f>
        <v>-4.701592251401399</v>
      </c>
      <c r="Y58" s="201">
        <f ca="1">PNL!$L58</f>
        <v>-4.701592251401399</v>
      </c>
      <c r="Z58" s="201">
        <f ca="1">PNL!$L58</f>
        <v>-4.701592251401399</v>
      </c>
      <c r="AA58" s="201">
        <f ca="1">PNL!$L58</f>
        <v>-4.701592251401399</v>
      </c>
      <c r="AB58" s="201">
        <f ca="1">PNL!$L58</f>
        <v>-4.701592251401399</v>
      </c>
      <c r="AC58" s="201">
        <f ca="1">PNL!$L58</f>
        <v>-4.701592251401399</v>
      </c>
    </row>
    <row r="59" spans="1:29" x14ac:dyDescent="0.25">
      <c r="A59" s="197">
        <f ca="1">Inputs!C59</f>
        <v>38869</v>
      </c>
      <c r="B59" s="198">
        <f ca="1">Inputs!E59</f>
        <v>3.7805</v>
      </c>
      <c r="C59" s="204">
        <f ca="1">Inputs!F59</f>
        <v>0.2475</v>
      </c>
      <c r="D59" s="169"/>
      <c r="E59" s="201">
        <f ca="1">PNL!$L59</f>
        <v>-4.4765501189013337</v>
      </c>
      <c r="F59" s="201">
        <f ca="1">PNL!$L59</f>
        <v>-4.4765501189013337</v>
      </c>
      <c r="G59" s="201">
        <f ca="1">PNL!$L59</f>
        <v>-4.4765501189013337</v>
      </c>
      <c r="H59" s="201">
        <f ca="1">PNL!$L59</f>
        <v>-4.4765501189013337</v>
      </c>
      <c r="I59" s="201">
        <f ca="1">PNL!$L59</f>
        <v>-4.4765501189013337</v>
      </c>
      <c r="J59" s="201">
        <f ca="1">PNL!$L59</f>
        <v>-4.4765501189013337</v>
      </c>
      <c r="K59" s="201">
        <f ca="1">PNL!$L59</f>
        <v>-4.4765501189013337</v>
      </c>
      <c r="L59" s="201">
        <f ca="1">PNL!$L59</f>
        <v>-4.4765501189013337</v>
      </c>
      <c r="M59" s="201">
        <f ca="1">PNL!$L59</f>
        <v>-4.4765501189013337</v>
      </c>
      <c r="N59" s="201">
        <f ca="1">PNL!$L59</f>
        <v>-4.4765501189013337</v>
      </c>
      <c r="O59" s="201">
        <f ca="1">PNL!$L59</f>
        <v>-4.4765501189013337</v>
      </c>
      <c r="S59" s="201">
        <f ca="1">PNL!$L59</f>
        <v>-4.4765501189013337</v>
      </c>
      <c r="T59" s="201">
        <f ca="1">PNL!$L59</f>
        <v>-4.4765501189013337</v>
      </c>
      <c r="U59" s="201">
        <f ca="1">PNL!$L59</f>
        <v>-4.4765501189013337</v>
      </c>
      <c r="V59" s="201">
        <f ca="1">PNL!$L59</f>
        <v>-4.4765501189013337</v>
      </c>
      <c r="W59" s="201">
        <f ca="1">PNL!$L59</f>
        <v>-4.4765501189013337</v>
      </c>
      <c r="X59" s="201">
        <f ca="1">PNL!$L59</f>
        <v>-4.4765501189013337</v>
      </c>
      <c r="Y59" s="201">
        <f ca="1">PNL!$L59</f>
        <v>-4.4765501189013337</v>
      </c>
      <c r="Z59" s="201">
        <f ca="1">PNL!$L59</f>
        <v>-4.4765501189013337</v>
      </c>
      <c r="AA59" s="201">
        <f ca="1">PNL!$L59</f>
        <v>-4.4765501189013337</v>
      </c>
      <c r="AB59" s="201">
        <f ca="1">PNL!$L59</f>
        <v>-4.4765501189013337</v>
      </c>
      <c r="AC59" s="201">
        <f ca="1">PNL!$L59</f>
        <v>-4.4765501189013337</v>
      </c>
    </row>
    <row r="60" spans="1:29" x14ac:dyDescent="0.25">
      <c r="A60" s="197">
        <f ca="1">Inputs!C60</f>
        <v>38899</v>
      </c>
      <c r="B60" s="198">
        <f ca="1">Inputs!E60</f>
        <v>3.8255000000000003</v>
      </c>
      <c r="C60" s="204">
        <f ca="1">Inputs!F60</f>
        <v>0.2475</v>
      </c>
      <c r="D60" s="169"/>
      <c r="E60" s="201">
        <f ca="1">PNL!$L60</f>
        <v>-4.6429012885013989</v>
      </c>
      <c r="F60" s="201">
        <f ca="1">PNL!$L60</f>
        <v>-4.6429012885013989</v>
      </c>
      <c r="G60" s="201">
        <f ca="1">PNL!$L60</f>
        <v>-4.6429012885013989</v>
      </c>
      <c r="H60" s="201">
        <f ca="1">PNL!$L60</f>
        <v>-4.6429012885013989</v>
      </c>
      <c r="I60" s="201">
        <f ca="1">PNL!$L60</f>
        <v>-4.6429012885013989</v>
      </c>
      <c r="J60" s="201">
        <f ca="1">PNL!$L60</f>
        <v>-4.6429012885013989</v>
      </c>
      <c r="K60" s="201">
        <f ca="1">PNL!$L60</f>
        <v>-4.6429012885013989</v>
      </c>
      <c r="L60" s="201">
        <f ca="1">PNL!$L60</f>
        <v>-4.6429012885013989</v>
      </c>
      <c r="M60" s="201">
        <f ca="1">PNL!$L60</f>
        <v>-4.6429012885013989</v>
      </c>
      <c r="N60" s="201">
        <f ca="1">PNL!$L60</f>
        <v>-4.6429012885013989</v>
      </c>
      <c r="O60" s="201">
        <f ca="1">PNL!$L60</f>
        <v>-4.6429012885013989</v>
      </c>
      <c r="S60" s="201">
        <f ca="1">PNL!$L60</f>
        <v>-4.6429012885013989</v>
      </c>
      <c r="T60" s="201">
        <f ca="1">PNL!$L60</f>
        <v>-4.6429012885013989</v>
      </c>
      <c r="U60" s="201">
        <f ca="1">PNL!$L60</f>
        <v>-4.6429012885013989</v>
      </c>
      <c r="V60" s="201">
        <f ca="1">PNL!$L60</f>
        <v>-4.6429012885013989</v>
      </c>
      <c r="W60" s="201">
        <f ca="1">PNL!$L60</f>
        <v>-4.6429012885013989</v>
      </c>
      <c r="X60" s="201">
        <f ca="1">PNL!$L60</f>
        <v>-4.6429012885013989</v>
      </c>
      <c r="Y60" s="201">
        <f ca="1">PNL!$L60</f>
        <v>-4.6429012885013989</v>
      </c>
      <c r="Z60" s="201">
        <f ca="1">PNL!$L60</f>
        <v>-4.6429012885013989</v>
      </c>
      <c r="AA60" s="201">
        <f ca="1">PNL!$L60</f>
        <v>-4.6429012885013989</v>
      </c>
      <c r="AB60" s="201">
        <f ca="1">PNL!$L60</f>
        <v>-4.6429012885013989</v>
      </c>
      <c r="AC60" s="201">
        <f ca="1">PNL!$L60</f>
        <v>-4.6429012885013989</v>
      </c>
    </row>
    <row r="61" spans="1:29" x14ac:dyDescent="0.25">
      <c r="A61" s="197">
        <f ca="1">Inputs!C61</f>
        <v>38930</v>
      </c>
      <c r="B61" s="198">
        <f ca="1">Inputs!E61</f>
        <v>3.8645000000000005</v>
      </c>
      <c r="C61" s="204">
        <f ca="1">Inputs!F61</f>
        <v>0.2475</v>
      </c>
      <c r="D61" s="169"/>
      <c r="E61" s="201">
        <f ca="1">PNL!$L61</f>
        <v>-4.6129571722013987</v>
      </c>
      <c r="F61" s="201">
        <f ca="1">PNL!$L61</f>
        <v>-4.6129571722013987</v>
      </c>
      <c r="G61" s="201">
        <f ca="1">PNL!$L61</f>
        <v>-4.6129571722013987</v>
      </c>
      <c r="H61" s="201">
        <f ca="1">PNL!$L61</f>
        <v>-4.6129571722013987</v>
      </c>
      <c r="I61" s="201">
        <f ca="1">PNL!$L61</f>
        <v>-4.6129571722013987</v>
      </c>
      <c r="J61" s="201">
        <f ca="1">PNL!$L61</f>
        <v>-4.6129571722013987</v>
      </c>
      <c r="K61" s="201">
        <f ca="1">PNL!$L61</f>
        <v>-4.6129571722013987</v>
      </c>
      <c r="L61" s="201">
        <f ca="1">PNL!$L61</f>
        <v>-4.6129571722013987</v>
      </c>
      <c r="M61" s="201">
        <f ca="1">PNL!$L61</f>
        <v>-4.6129571722013987</v>
      </c>
      <c r="N61" s="201">
        <f ca="1">PNL!$L61</f>
        <v>-4.6129571722013987</v>
      </c>
      <c r="O61" s="201">
        <f ca="1">PNL!$L61</f>
        <v>-4.6129571722013987</v>
      </c>
      <c r="S61" s="201">
        <f ca="1">PNL!$L61</f>
        <v>-4.6129571722013987</v>
      </c>
      <c r="T61" s="201">
        <f ca="1">PNL!$L61</f>
        <v>-4.6129571722013987</v>
      </c>
      <c r="U61" s="201">
        <f ca="1">PNL!$L61</f>
        <v>-4.6129571722013987</v>
      </c>
      <c r="V61" s="201">
        <f ca="1">PNL!$L61</f>
        <v>-4.6129571722013987</v>
      </c>
      <c r="W61" s="201">
        <f ca="1">PNL!$L61</f>
        <v>-4.6129571722013987</v>
      </c>
      <c r="X61" s="201">
        <f ca="1">PNL!$L61</f>
        <v>-4.6129571722013987</v>
      </c>
      <c r="Y61" s="201">
        <f ca="1">PNL!$L61</f>
        <v>-4.6129571722013987</v>
      </c>
      <c r="Z61" s="201">
        <f ca="1">PNL!$L61</f>
        <v>-4.6129571722013987</v>
      </c>
      <c r="AA61" s="201">
        <f ca="1">PNL!$L61</f>
        <v>-4.6129571722013987</v>
      </c>
      <c r="AB61" s="201">
        <f ca="1">PNL!$L61</f>
        <v>-4.6129571722013987</v>
      </c>
      <c r="AC61" s="201">
        <f ca="1">PNL!$L61</f>
        <v>-4.6129571722013987</v>
      </c>
    </row>
    <row r="62" spans="1:29" x14ac:dyDescent="0.25">
      <c r="A62" s="197">
        <f ca="1">Inputs!C62</f>
        <v>38961</v>
      </c>
      <c r="B62" s="198">
        <f ca="1">Inputs!E62</f>
        <v>3.8535000000000004</v>
      </c>
      <c r="C62" s="204">
        <f ca="1">Inputs!F62</f>
        <v>0.2475</v>
      </c>
      <c r="D62" s="169"/>
      <c r="E62" s="201">
        <f ca="1">PNL!$L62</f>
        <v>-4.3905492528013976</v>
      </c>
      <c r="F62" s="201">
        <f ca="1">PNL!$L62</f>
        <v>-4.3905492528013976</v>
      </c>
      <c r="G62" s="201">
        <f ca="1">PNL!$L62</f>
        <v>-4.3905492528013976</v>
      </c>
      <c r="H62" s="201">
        <f ca="1">PNL!$L62</f>
        <v>-4.3905492528013976</v>
      </c>
      <c r="I62" s="201">
        <f ca="1">PNL!$L62</f>
        <v>-4.3905492528013976</v>
      </c>
      <c r="J62" s="201">
        <f ca="1">PNL!$L62</f>
        <v>-4.3905492528013976</v>
      </c>
      <c r="K62" s="201">
        <f ca="1">PNL!$L62</f>
        <v>-4.3905492528013976</v>
      </c>
      <c r="L62" s="201">
        <f ca="1">PNL!$L62</f>
        <v>-4.3905492528013976</v>
      </c>
      <c r="M62" s="201">
        <f ca="1">PNL!$L62</f>
        <v>-4.3905492528013976</v>
      </c>
      <c r="N62" s="201">
        <f ca="1">PNL!$L62</f>
        <v>-4.3905492528013976</v>
      </c>
      <c r="O62" s="201">
        <f ca="1">PNL!$L62</f>
        <v>-4.3905492528013976</v>
      </c>
      <c r="S62" s="201">
        <f ca="1">PNL!$L62</f>
        <v>-4.3905492528013976</v>
      </c>
      <c r="T62" s="201">
        <f ca="1">PNL!$L62</f>
        <v>-4.3905492528013976</v>
      </c>
      <c r="U62" s="201">
        <f ca="1">PNL!$L62</f>
        <v>-4.3905492528013976</v>
      </c>
      <c r="V62" s="201">
        <f ca="1">PNL!$L62</f>
        <v>-4.3905492528013976</v>
      </c>
      <c r="W62" s="201">
        <f ca="1">PNL!$L62</f>
        <v>-4.3905492528013976</v>
      </c>
      <c r="X62" s="201">
        <f ca="1">PNL!$L62</f>
        <v>-4.3905492528013976</v>
      </c>
      <c r="Y62" s="201">
        <f ca="1">PNL!$L62</f>
        <v>-4.3905492528013976</v>
      </c>
      <c r="Z62" s="201">
        <f ca="1">PNL!$L62</f>
        <v>-4.3905492528013976</v>
      </c>
      <c r="AA62" s="201">
        <f ca="1">PNL!$L62</f>
        <v>-4.3905492528013976</v>
      </c>
      <c r="AB62" s="201">
        <f ca="1">PNL!$L62</f>
        <v>-4.3905492528013976</v>
      </c>
      <c r="AC62" s="201">
        <f ca="1">PNL!$L62</f>
        <v>-4.3905492528013976</v>
      </c>
    </row>
    <row r="63" spans="1:29" x14ac:dyDescent="0.25">
      <c r="A63" s="197">
        <f ca="1">Inputs!C63</f>
        <v>38991</v>
      </c>
      <c r="B63" s="198">
        <f ca="1">Inputs!E63</f>
        <v>3.8685000000000005</v>
      </c>
      <c r="C63" s="204">
        <f ca="1">Inputs!F63</f>
        <v>0.2475</v>
      </c>
      <c r="D63" s="169"/>
      <c r="E63" s="201">
        <f ca="1">PNL!$L63</f>
        <v>-4.5538163860013983</v>
      </c>
      <c r="F63" s="201">
        <f ca="1">PNL!$L63</f>
        <v>-4.5538163860013983</v>
      </c>
      <c r="G63" s="201">
        <f ca="1">PNL!$L63</f>
        <v>-4.5538163860013983</v>
      </c>
      <c r="H63" s="201">
        <f ca="1">PNL!$L63</f>
        <v>-4.5538163860013983</v>
      </c>
      <c r="I63" s="201">
        <f ca="1">PNL!$L63</f>
        <v>-4.5538163860013983</v>
      </c>
      <c r="J63" s="201">
        <f ca="1">PNL!$L63</f>
        <v>-4.5538163860013983</v>
      </c>
      <c r="K63" s="201">
        <f ca="1">PNL!$L63</f>
        <v>-4.5538163860013983</v>
      </c>
      <c r="L63" s="201">
        <f ca="1">PNL!$L63</f>
        <v>-4.5538163860013983</v>
      </c>
      <c r="M63" s="201">
        <f ca="1">PNL!$L63</f>
        <v>-4.5538163860013983</v>
      </c>
      <c r="N63" s="201">
        <f ca="1">PNL!$L63</f>
        <v>-4.5538163860013983</v>
      </c>
      <c r="O63" s="201">
        <f ca="1">PNL!$L63</f>
        <v>-4.5538163860013983</v>
      </c>
      <c r="S63" s="201">
        <f ca="1">PNL!$L63</f>
        <v>-4.5538163860013983</v>
      </c>
      <c r="T63" s="201">
        <f ca="1">PNL!$L63</f>
        <v>-4.5538163860013983</v>
      </c>
      <c r="U63" s="201">
        <f ca="1">PNL!$L63</f>
        <v>-4.5538163860013983</v>
      </c>
      <c r="V63" s="201">
        <f ca="1">PNL!$L63</f>
        <v>-4.5538163860013983</v>
      </c>
      <c r="W63" s="201">
        <f ca="1">PNL!$L63</f>
        <v>-4.5538163860013983</v>
      </c>
      <c r="X63" s="201">
        <f ca="1">PNL!$L63</f>
        <v>-4.5538163860013983</v>
      </c>
      <c r="Y63" s="201">
        <f ca="1">PNL!$L63</f>
        <v>-4.5538163860013983</v>
      </c>
      <c r="Z63" s="201">
        <f ca="1">PNL!$L63</f>
        <v>-4.5538163860013983</v>
      </c>
      <c r="AA63" s="201">
        <f ca="1">PNL!$L63</f>
        <v>-4.5538163860013983</v>
      </c>
      <c r="AB63" s="201">
        <f ca="1">PNL!$L63</f>
        <v>-4.5538163860013983</v>
      </c>
      <c r="AC63" s="201">
        <f ca="1">PNL!$L63</f>
        <v>-4.5538163860013983</v>
      </c>
    </row>
    <row r="64" spans="1:29" x14ac:dyDescent="0.25">
      <c r="A64" s="197">
        <f ca="1">Inputs!C64</f>
        <v>39022</v>
      </c>
      <c r="B64" s="198">
        <f ca="1">Inputs!E64</f>
        <v>4.0255000000000001</v>
      </c>
      <c r="C64" s="204">
        <f ca="1">Inputs!F64</f>
        <v>0.2475</v>
      </c>
      <c r="D64" s="169"/>
      <c r="E64" s="201">
        <f ca="1">PNL!$L64</f>
        <v>-4.3331796256013346</v>
      </c>
      <c r="F64" s="201">
        <f ca="1">PNL!$L64</f>
        <v>-4.3331796256013346</v>
      </c>
      <c r="G64" s="201">
        <f ca="1">PNL!$L64</f>
        <v>-4.3331796256013346</v>
      </c>
      <c r="H64" s="201">
        <f ca="1">PNL!$L64</f>
        <v>-4.3331796256013346</v>
      </c>
      <c r="I64" s="201">
        <f ca="1">PNL!$L64</f>
        <v>-4.3331796256013346</v>
      </c>
      <c r="J64" s="201">
        <f ca="1">PNL!$L64</f>
        <v>-4.3331796256013346</v>
      </c>
      <c r="K64" s="201">
        <f ca="1">PNL!$L64</f>
        <v>-4.3331796256013346</v>
      </c>
      <c r="L64" s="201">
        <f ca="1">PNL!$L64</f>
        <v>-4.3331796256013346</v>
      </c>
      <c r="M64" s="201">
        <f ca="1">PNL!$L64</f>
        <v>-4.3331796256013346</v>
      </c>
      <c r="N64" s="201">
        <f ca="1">PNL!$L64</f>
        <v>-4.3331796256013346</v>
      </c>
      <c r="O64" s="201">
        <f ca="1">PNL!$L64</f>
        <v>-4.3331796256013346</v>
      </c>
      <c r="S64" s="201">
        <f ca="1">PNL!$L64</f>
        <v>-4.3331796256013346</v>
      </c>
      <c r="T64" s="201">
        <f ca="1">PNL!$L64</f>
        <v>-4.3331796256013346</v>
      </c>
      <c r="U64" s="201">
        <f ca="1">PNL!$L64</f>
        <v>-4.3331796256013346</v>
      </c>
      <c r="V64" s="201">
        <f ca="1">PNL!$L64</f>
        <v>-4.3331796256013346</v>
      </c>
      <c r="W64" s="201">
        <f ca="1">PNL!$L64</f>
        <v>-4.3331796256013346</v>
      </c>
      <c r="X64" s="201">
        <f ca="1">PNL!$L64</f>
        <v>-4.3331796256013346</v>
      </c>
      <c r="Y64" s="201">
        <f ca="1">PNL!$L64</f>
        <v>-4.3331796256013346</v>
      </c>
      <c r="Z64" s="201">
        <f ca="1">PNL!$L64</f>
        <v>-4.3331796256013346</v>
      </c>
      <c r="AA64" s="201">
        <f ca="1">PNL!$L64</f>
        <v>-4.3331796256013346</v>
      </c>
      <c r="AB64" s="201">
        <f ca="1">PNL!$L64</f>
        <v>-4.3331796256013346</v>
      </c>
      <c r="AC64" s="201">
        <f ca="1">PNL!$L64</f>
        <v>-4.3331796256013346</v>
      </c>
    </row>
    <row r="65" spans="1:29" x14ac:dyDescent="0.25">
      <c r="A65" s="197">
        <f ca="1">Inputs!C65</f>
        <v>39052</v>
      </c>
      <c r="B65" s="198">
        <f ca="1">Inputs!E65</f>
        <v>4.1855000000000011</v>
      </c>
      <c r="C65" s="204">
        <f ca="1">Inputs!F65</f>
        <v>0.2475</v>
      </c>
      <c r="D65" s="169"/>
      <c r="E65" s="201">
        <f ca="1">PNL!$L65</f>
        <v>-4.4949814516015261</v>
      </c>
      <c r="F65" s="201">
        <f ca="1">PNL!$L65</f>
        <v>-4.4949814516015261</v>
      </c>
      <c r="G65" s="201">
        <f ca="1">PNL!$L65</f>
        <v>-4.4949814516015261</v>
      </c>
      <c r="H65" s="201">
        <f ca="1">PNL!$L65</f>
        <v>-4.4949814516015261</v>
      </c>
      <c r="I65" s="201">
        <f ca="1">PNL!$L65</f>
        <v>-4.4949814516015261</v>
      </c>
      <c r="J65" s="201">
        <f ca="1">PNL!$L65</f>
        <v>-4.4949814516015261</v>
      </c>
      <c r="K65" s="201">
        <f ca="1">PNL!$L65</f>
        <v>-4.4949814516015261</v>
      </c>
      <c r="L65" s="201">
        <f ca="1">PNL!$L65</f>
        <v>-4.4949814516015261</v>
      </c>
      <c r="M65" s="201">
        <f ca="1">PNL!$L65</f>
        <v>-4.4949814516015261</v>
      </c>
      <c r="N65" s="201">
        <f ca="1">PNL!$L65</f>
        <v>-4.4949814516015261</v>
      </c>
      <c r="O65" s="201">
        <f ca="1">PNL!$L65</f>
        <v>-4.4949814516015261</v>
      </c>
      <c r="S65" s="201">
        <f ca="1">PNL!$L65</f>
        <v>-4.4949814516015261</v>
      </c>
      <c r="T65" s="201">
        <f ca="1">PNL!$L65</f>
        <v>-4.4949814516015261</v>
      </c>
      <c r="U65" s="201">
        <f ca="1">PNL!$L65</f>
        <v>-4.4949814516015261</v>
      </c>
      <c r="V65" s="201">
        <f ca="1">PNL!$L65</f>
        <v>-4.4949814516015261</v>
      </c>
      <c r="W65" s="201">
        <f ca="1">PNL!$L65</f>
        <v>-4.4949814516015261</v>
      </c>
      <c r="X65" s="201">
        <f ca="1">PNL!$L65</f>
        <v>-4.4949814516015261</v>
      </c>
      <c r="Y65" s="201">
        <f ca="1">PNL!$L65</f>
        <v>-4.4949814516015261</v>
      </c>
      <c r="Z65" s="201">
        <f ca="1">PNL!$L65</f>
        <v>-4.4949814516015261</v>
      </c>
      <c r="AA65" s="201">
        <f ca="1">PNL!$L65</f>
        <v>-4.4949814516015261</v>
      </c>
      <c r="AB65" s="201">
        <f ca="1">PNL!$L65</f>
        <v>-4.4949814516015261</v>
      </c>
      <c r="AC65" s="201">
        <f ca="1">PNL!$L65</f>
        <v>-4.4949814516015261</v>
      </c>
    </row>
    <row r="66" spans="1:29" x14ac:dyDescent="0.25">
      <c r="A66" s="197">
        <f ca="1">Inputs!C66</f>
        <v>39083</v>
      </c>
      <c r="B66" s="198">
        <f ca="1">Inputs!E66</f>
        <v>4.2054999999999998</v>
      </c>
      <c r="C66" s="204">
        <f ca="1">Inputs!F66</f>
        <v>0.2475</v>
      </c>
      <c r="D66" s="169"/>
      <c r="E66" s="201">
        <f ca="1">PNL!$L66</f>
        <v>0.51189440369866623</v>
      </c>
      <c r="F66" s="201">
        <f ca="1">PNL!$L66</f>
        <v>0.51189440369866623</v>
      </c>
      <c r="G66" s="201">
        <f ca="1">PNL!$L66</f>
        <v>0.51189440369866623</v>
      </c>
      <c r="H66" s="201">
        <f ca="1">PNL!$L66</f>
        <v>0.51189440369866623</v>
      </c>
      <c r="I66" s="201">
        <f ca="1">PNL!$L66</f>
        <v>0.51189440369866623</v>
      </c>
      <c r="J66" s="201">
        <f ca="1">PNL!$L66</f>
        <v>0.51189440369866623</v>
      </c>
      <c r="K66" s="201">
        <f ca="1">PNL!$L66</f>
        <v>0.51189440369866623</v>
      </c>
      <c r="L66" s="201">
        <f ca="1">PNL!$L66</f>
        <v>0.51189440369866623</v>
      </c>
      <c r="M66" s="201">
        <f ca="1">PNL!$L66</f>
        <v>0.51189440369866623</v>
      </c>
      <c r="N66" s="201">
        <f ca="1">PNL!$L66</f>
        <v>0.51189440369866623</v>
      </c>
      <c r="O66" s="201">
        <f ca="1">PNL!$L66</f>
        <v>0.51189440369866623</v>
      </c>
      <c r="S66" s="201">
        <f ca="1">PNL!$L66</f>
        <v>0.51189440369866623</v>
      </c>
      <c r="T66" s="201">
        <f ca="1">PNL!$L66</f>
        <v>0.51189440369866623</v>
      </c>
      <c r="U66" s="201">
        <f ca="1">PNL!$L66</f>
        <v>0.51189440369866623</v>
      </c>
      <c r="V66" s="201">
        <f ca="1">PNL!$L66</f>
        <v>0.51189440369866623</v>
      </c>
      <c r="W66" s="201">
        <f ca="1">PNL!$L66</f>
        <v>0.51189440369866623</v>
      </c>
      <c r="X66" s="201">
        <f ca="1">PNL!$L66</f>
        <v>0.51189440369866623</v>
      </c>
      <c r="Y66" s="201">
        <f ca="1">PNL!$L66</f>
        <v>0.51189440369866623</v>
      </c>
      <c r="Z66" s="201">
        <f ca="1">PNL!$L66</f>
        <v>0.51189440369866623</v>
      </c>
      <c r="AA66" s="201">
        <f ca="1">PNL!$L66</f>
        <v>0.51189440369866623</v>
      </c>
      <c r="AB66" s="201">
        <f ca="1">PNL!$L66</f>
        <v>0.51189440369866623</v>
      </c>
      <c r="AC66" s="201">
        <f ca="1">PNL!$L66</f>
        <v>0.51189440369866623</v>
      </c>
    </row>
    <row r="67" spans="1:29" x14ac:dyDescent="0.25">
      <c r="A67" s="197">
        <f ca="1">Inputs!C67</f>
        <v>39114</v>
      </c>
      <c r="B67" s="198">
        <f ca="1">Inputs!E67</f>
        <v>4.1215000000000002</v>
      </c>
      <c r="C67" s="204">
        <f ca="1">Inputs!F67</f>
        <v>0.24249999999999999</v>
      </c>
      <c r="D67" s="169"/>
      <c r="E67" s="201">
        <f ca="1">PNL!$L67</f>
        <v>0.59985891559864846</v>
      </c>
      <c r="F67" s="201">
        <f ca="1">PNL!$L67</f>
        <v>0.59985891559864846</v>
      </c>
      <c r="G67" s="201">
        <f ca="1">PNL!$L67</f>
        <v>0.59985891559864846</v>
      </c>
      <c r="H67" s="201">
        <f ca="1">PNL!$L67</f>
        <v>0.59985891559864846</v>
      </c>
      <c r="I67" s="201">
        <f ca="1">PNL!$L67</f>
        <v>0.59985891559864846</v>
      </c>
      <c r="J67" s="201">
        <f ca="1">PNL!$L67</f>
        <v>0.59985891559864846</v>
      </c>
      <c r="K67" s="201">
        <f ca="1">PNL!$L67</f>
        <v>0.59985891559864846</v>
      </c>
      <c r="L67" s="201">
        <f ca="1">PNL!$L67</f>
        <v>0.59985891559864846</v>
      </c>
      <c r="M67" s="201">
        <f ca="1">PNL!$L67</f>
        <v>0.59985891559864846</v>
      </c>
      <c r="N67" s="201">
        <f ca="1">PNL!$L67</f>
        <v>0.59985891559864846</v>
      </c>
      <c r="O67" s="201">
        <f ca="1">PNL!$L67</f>
        <v>0.59985891559864846</v>
      </c>
      <c r="S67" s="201">
        <f ca="1">PNL!$L67</f>
        <v>0.59985891559864846</v>
      </c>
      <c r="T67" s="201">
        <f ca="1">PNL!$L67</f>
        <v>0.59985891559864846</v>
      </c>
      <c r="U67" s="201">
        <f ca="1">PNL!$L67</f>
        <v>0.59985891559864846</v>
      </c>
      <c r="V67" s="201">
        <f ca="1">PNL!$L67</f>
        <v>0.59985891559864846</v>
      </c>
      <c r="W67" s="201">
        <f ca="1">PNL!$L67</f>
        <v>0.59985891559864846</v>
      </c>
      <c r="X67" s="201">
        <f ca="1">PNL!$L67</f>
        <v>0.59985891559864846</v>
      </c>
      <c r="Y67" s="201">
        <f ca="1">PNL!$L67</f>
        <v>0.59985891559864846</v>
      </c>
      <c r="Z67" s="201">
        <f ca="1">PNL!$L67</f>
        <v>0.59985891559864846</v>
      </c>
      <c r="AA67" s="201">
        <f ca="1">PNL!$L67</f>
        <v>0.59985891559864846</v>
      </c>
      <c r="AB67" s="201">
        <f ca="1">PNL!$L67</f>
        <v>0.59985891559864846</v>
      </c>
      <c r="AC67" s="201">
        <f ca="1">PNL!$L67</f>
        <v>0.59985891559864846</v>
      </c>
    </row>
    <row r="68" spans="1:29" x14ac:dyDescent="0.25">
      <c r="A68" s="197">
        <f ca="1">Inputs!C68</f>
        <v>39142</v>
      </c>
      <c r="B68" s="198">
        <f ca="1">Inputs!E68</f>
        <v>3.9865000000000004</v>
      </c>
      <c r="C68" s="204">
        <f ca="1">Inputs!F68</f>
        <v>0.24</v>
      </c>
      <c r="D68" s="169"/>
      <c r="E68" s="201">
        <f ca="1">PNL!$L68</f>
        <v>0.52000629059864756</v>
      </c>
      <c r="F68" s="201">
        <f ca="1">PNL!$L68</f>
        <v>0.52000629059864756</v>
      </c>
      <c r="G68" s="201">
        <f ca="1">PNL!$L68</f>
        <v>0.52000629059864756</v>
      </c>
      <c r="H68" s="201">
        <f ca="1">PNL!$L68</f>
        <v>0.52000629059864756</v>
      </c>
      <c r="I68" s="201">
        <f ca="1">PNL!$L68</f>
        <v>0.52000629059864756</v>
      </c>
      <c r="J68" s="201">
        <f ca="1">PNL!$L68</f>
        <v>0.52000629059864756</v>
      </c>
      <c r="K68" s="201">
        <f ca="1">PNL!$L68</f>
        <v>0.52000629059864756</v>
      </c>
      <c r="L68" s="201">
        <f ca="1">PNL!$L68</f>
        <v>0.52000629059864756</v>
      </c>
      <c r="M68" s="201">
        <f ca="1">PNL!$L68</f>
        <v>0.52000629059864756</v>
      </c>
      <c r="N68" s="201">
        <f ca="1">PNL!$L68</f>
        <v>0.52000629059864756</v>
      </c>
      <c r="O68" s="201">
        <f ca="1">PNL!$L68</f>
        <v>0.52000629059864756</v>
      </c>
      <c r="S68" s="201">
        <f ca="1">PNL!$L68</f>
        <v>0.52000629059864756</v>
      </c>
      <c r="T68" s="201">
        <f ca="1">PNL!$L68</f>
        <v>0.52000629059864756</v>
      </c>
      <c r="U68" s="201">
        <f ca="1">PNL!$L68</f>
        <v>0.52000629059864756</v>
      </c>
      <c r="V68" s="201">
        <f ca="1">PNL!$L68</f>
        <v>0.52000629059864756</v>
      </c>
      <c r="W68" s="201">
        <f ca="1">PNL!$L68</f>
        <v>0.52000629059864756</v>
      </c>
      <c r="X68" s="201">
        <f ca="1">PNL!$L68</f>
        <v>0.52000629059864756</v>
      </c>
      <c r="Y68" s="201">
        <f ca="1">PNL!$L68</f>
        <v>0.52000629059864756</v>
      </c>
      <c r="Z68" s="201">
        <f ca="1">PNL!$L68</f>
        <v>0.52000629059864756</v>
      </c>
      <c r="AA68" s="201">
        <f ca="1">PNL!$L68</f>
        <v>0.52000629059864756</v>
      </c>
      <c r="AB68" s="201">
        <f ca="1">PNL!$L68</f>
        <v>0.52000629059864756</v>
      </c>
      <c r="AC68" s="201">
        <f ca="1">PNL!$L68</f>
        <v>0.52000629059864756</v>
      </c>
    </row>
    <row r="69" spans="1:29" x14ac:dyDescent="0.25">
      <c r="A69" s="197">
        <f ca="1">Inputs!C69</f>
        <v>39173</v>
      </c>
      <c r="B69" s="198">
        <f ca="1">Inputs!E69</f>
        <v>3.8365000000000005</v>
      </c>
      <c r="C69" s="204">
        <f ca="1">Inputs!F69</f>
        <v>0.24</v>
      </c>
      <c r="D69" s="169"/>
      <c r="E69" s="201">
        <f ca="1">PNL!$L69</f>
        <v>0.55191276529864797</v>
      </c>
      <c r="F69" s="201">
        <f ca="1">PNL!$L69</f>
        <v>0.55191276529864797</v>
      </c>
      <c r="G69" s="201">
        <f ca="1">PNL!$L69</f>
        <v>0.55191276529864797</v>
      </c>
      <c r="H69" s="201">
        <f ca="1">PNL!$L69</f>
        <v>0.55191276529864797</v>
      </c>
      <c r="I69" s="201">
        <f ca="1">PNL!$L69</f>
        <v>0.55191276529864797</v>
      </c>
      <c r="J69" s="201">
        <f ca="1">PNL!$L69</f>
        <v>0.55191276529864797</v>
      </c>
      <c r="K69" s="201">
        <f ca="1">PNL!$L69</f>
        <v>0.55191276529864797</v>
      </c>
      <c r="L69" s="201">
        <f ca="1">PNL!$L69</f>
        <v>0.55191276529864797</v>
      </c>
      <c r="M69" s="201">
        <f ca="1">PNL!$L69</f>
        <v>0.55191276529864797</v>
      </c>
      <c r="N69" s="201">
        <f ca="1">PNL!$L69</f>
        <v>0.55191276529864797</v>
      </c>
      <c r="O69" s="201">
        <f ca="1">PNL!$L69</f>
        <v>0.55191276529864797</v>
      </c>
      <c r="S69" s="201">
        <f ca="1">PNL!$L69</f>
        <v>0.55191276529864797</v>
      </c>
      <c r="T69" s="201">
        <f ca="1">PNL!$L69</f>
        <v>0.55191276529864797</v>
      </c>
      <c r="U69" s="201">
        <f ca="1">PNL!$L69</f>
        <v>0.55191276529864797</v>
      </c>
      <c r="V69" s="201">
        <f ca="1">PNL!$L69</f>
        <v>0.55191276529864797</v>
      </c>
      <c r="W69" s="201">
        <f ca="1">PNL!$L69</f>
        <v>0.55191276529864797</v>
      </c>
      <c r="X69" s="201">
        <f ca="1">PNL!$L69</f>
        <v>0.55191276529864797</v>
      </c>
      <c r="Y69" s="201">
        <f ca="1">PNL!$L69</f>
        <v>0.55191276529864797</v>
      </c>
      <c r="Z69" s="201">
        <f ca="1">PNL!$L69</f>
        <v>0.55191276529864797</v>
      </c>
      <c r="AA69" s="201">
        <f ca="1">PNL!$L69</f>
        <v>0.55191276529864797</v>
      </c>
      <c r="AB69" s="201">
        <f ca="1">PNL!$L69</f>
        <v>0.55191276529864797</v>
      </c>
      <c r="AC69" s="201">
        <f ca="1">PNL!$L69</f>
        <v>0.55191276529864797</v>
      </c>
    </row>
    <row r="70" spans="1:29" x14ac:dyDescent="0.25">
      <c r="A70" s="197">
        <f ca="1">Inputs!C70</f>
        <v>39203</v>
      </c>
      <c r="B70" s="198">
        <f ca="1">Inputs!E70</f>
        <v>3.8405000000000005</v>
      </c>
      <c r="C70" s="204">
        <f ca="1">Inputs!F70</f>
        <v>0.24</v>
      </c>
      <c r="D70" s="169"/>
      <c r="E70" s="201">
        <f ca="1">PNL!$L70</f>
        <v>0.52840556289864771</v>
      </c>
      <c r="F70" s="201">
        <f ca="1">PNL!$L70</f>
        <v>0.52840556289864771</v>
      </c>
      <c r="G70" s="201">
        <f ca="1">PNL!$L70</f>
        <v>0.52840556289864771</v>
      </c>
      <c r="H70" s="201">
        <f ca="1">PNL!$L70</f>
        <v>0.52840556289864771</v>
      </c>
      <c r="I70" s="201">
        <f ca="1">PNL!$L70</f>
        <v>0.52840556289864771</v>
      </c>
      <c r="J70" s="201">
        <f ca="1">PNL!$L70</f>
        <v>0.52840556289864771</v>
      </c>
      <c r="K70" s="201">
        <f ca="1">PNL!$L70</f>
        <v>0.52840556289864771</v>
      </c>
      <c r="L70" s="201">
        <f ca="1">PNL!$L70</f>
        <v>0.52840556289864771</v>
      </c>
      <c r="M70" s="201">
        <f ca="1">PNL!$L70</f>
        <v>0.52840556289864771</v>
      </c>
      <c r="N70" s="201">
        <f ca="1">PNL!$L70</f>
        <v>0.52840556289864771</v>
      </c>
      <c r="O70" s="201">
        <f ca="1">PNL!$L70</f>
        <v>0.52840556289864771</v>
      </c>
      <c r="S70" s="201">
        <f ca="1">PNL!$L70</f>
        <v>0.52840556289864771</v>
      </c>
      <c r="T70" s="201">
        <f ca="1">PNL!$L70</f>
        <v>0.52840556289864771</v>
      </c>
      <c r="U70" s="201">
        <f ca="1">PNL!$L70</f>
        <v>0.52840556289864771</v>
      </c>
      <c r="V70" s="201">
        <f ca="1">PNL!$L70</f>
        <v>0.52840556289864771</v>
      </c>
      <c r="W70" s="201">
        <f ca="1">PNL!$L70</f>
        <v>0.52840556289864771</v>
      </c>
      <c r="X70" s="201">
        <f ca="1">PNL!$L70</f>
        <v>0.52840556289864771</v>
      </c>
      <c r="Y70" s="201">
        <f ca="1">PNL!$L70</f>
        <v>0.52840556289864771</v>
      </c>
      <c r="Z70" s="201">
        <f ca="1">PNL!$L70</f>
        <v>0.52840556289864771</v>
      </c>
      <c r="AA70" s="201">
        <f ca="1">PNL!$L70</f>
        <v>0.52840556289864771</v>
      </c>
      <c r="AB70" s="201">
        <f ca="1">PNL!$L70</f>
        <v>0.52840556289864771</v>
      </c>
      <c r="AC70" s="201">
        <f ca="1">PNL!$L70</f>
        <v>0.52840556289864771</v>
      </c>
    </row>
    <row r="71" spans="1:29" x14ac:dyDescent="0.25">
      <c r="A71" s="197">
        <f ca="1">Inputs!C71</f>
        <v>39234</v>
      </c>
      <c r="B71" s="198">
        <f ca="1">Inputs!E71</f>
        <v>3.8805000000000001</v>
      </c>
      <c r="C71" s="204">
        <f ca="1">Inputs!F71</f>
        <v>0.24</v>
      </c>
      <c r="D71" s="169"/>
      <c r="E71" s="201">
        <f ca="1">PNL!$L71</f>
        <v>0.56004660359865688</v>
      </c>
      <c r="F71" s="201">
        <f ca="1">PNL!$L71</f>
        <v>0.56004660359865688</v>
      </c>
      <c r="G71" s="201">
        <f ca="1">PNL!$L71</f>
        <v>0.56004660359865688</v>
      </c>
      <c r="H71" s="201">
        <f ca="1">PNL!$L71</f>
        <v>0.56004660359865688</v>
      </c>
      <c r="I71" s="201">
        <f ca="1">PNL!$L71</f>
        <v>0.56004660359865688</v>
      </c>
      <c r="J71" s="201">
        <f ca="1">PNL!$L71</f>
        <v>0.56004660359865688</v>
      </c>
      <c r="K71" s="201">
        <f ca="1">PNL!$L71</f>
        <v>0.56004660359865688</v>
      </c>
      <c r="L71" s="201">
        <f ca="1">PNL!$L71</f>
        <v>0.56004660359865688</v>
      </c>
      <c r="M71" s="201">
        <f ca="1">PNL!$L71</f>
        <v>0.56004660359865688</v>
      </c>
      <c r="N71" s="201">
        <f ca="1">PNL!$L71</f>
        <v>0.56004660359865688</v>
      </c>
      <c r="O71" s="201">
        <f ca="1">PNL!$L71</f>
        <v>0.56004660359865688</v>
      </c>
      <c r="S71" s="201">
        <f ca="1">PNL!$L71</f>
        <v>0.56004660359865688</v>
      </c>
      <c r="T71" s="201">
        <f ca="1">PNL!$L71</f>
        <v>0.56004660359865688</v>
      </c>
      <c r="U71" s="201">
        <f ca="1">PNL!$L71</f>
        <v>0.56004660359865688</v>
      </c>
      <c r="V71" s="201">
        <f ca="1">PNL!$L71</f>
        <v>0.56004660359865688</v>
      </c>
      <c r="W71" s="201">
        <f ca="1">PNL!$L71</f>
        <v>0.56004660359865688</v>
      </c>
      <c r="X71" s="201">
        <f ca="1">PNL!$L71</f>
        <v>0.56004660359865688</v>
      </c>
      <c r="Y71" s="201">
        <f ca="1">PNL!$L71</f>
        <v>0.56004660359865688</v>
      </c>
      <c r="Z71" s="201">
        <f ca="1">PNL!$L71</f>
        <v>0.56004660359865688</v>
      </c>
      <c r="AA71" s="201">
        <f ca="1">PNL!$L71</f>
        <v>0.56004660359865688</v>
      </c>
      <c r="AB71" s="201">
        <f ca="1">PNL!$L71</f>
        <v>0.56004660359865688</v>
      </c>
      <c r="AC71" s="201">
        <f ca="1">PNL!$L71</f>
        <v>0.56004660359865688</v>
      </c>
    </row>
    <row r="72" spans="1:29" x14ac:dyDescent="0.25">
      <c r="A72" s="197">
        <f ca="1">Inputs!C72</f>
        <v>39264</v>
      </c>
      <c r="B72" s="198">
        <f ca="1">Inputs!E72</f>
        <v>3.9255000000000004</v>
      </c>
      <c r="C72" s="204">
        <f ca="1">Inputs!F72</f>
        <v>0.24</v>
      </c>
      <c r="D72" s="169"/>
      <c r="E72" s="201">
        <f ca="1">PNL!$L72</f>
        <v>0.53681551159864771</v>
      </c>
      <c r="F72" s="201">
        <f ca="1">PNL!$L72</f>
        <v>0.53681551159864771</v>
      </c>
      <c r="G72" s="201">
        <f ca="1">PNL!$L72</f>
        <v>0.53681551159864771</v>
      </c>
      <c r="H72" s="201">
        <f ca="1">PNL!$L72</f>
        <v>0.53681551159864771</v>
      </c>
      <c r="I72" s="201">
        <f ca="1">PNL!$L72</f>
        <v>0.53681551159864771</v>
      </c>
      <c r="J72" s="201">
        <f ca="1">PNL!$L72</f>
        <v>0.53681551159864771</v>
      </c>
      <c r="K72" s="201">
        <f ca="1">PNL!$L72</f>
        <v>0.53681551159864771</v>
      </c>
      <c r="L72" s="201">
        <f ca="1">PNL!$L72</f>
        <v>0.53681551159864771</v>
      </c>
      <c r="M72" s="201">
        <f ca="1">PNL!$L72</f>
        <v>0.53681551159864771</v>
      </c>
      <c r="N72" s="201">
        <f ca="1">PNL!$L72</f>
        <v>0.53681551159864771</v>
      </c>
      <c r="O72" s="201">
        <f ca="1">PNL!$L72</f>
        <v>0.53681551159864771</v>
      </c>
      <c r="S72" s="201">
        <f ca="1">PNL!$L72</f>
        <v>0.53681551159864771</v>
      </c>
      <c r="T72" s="201">
        <f ca="1">PNL!$L72</f>
        <v>0.53681551159864771</v>
      </c>
      <c r="U72" s="201">
        <f ca="1">PNL!$L72</f>
        <v>0.53681551159864771</v>
      </c>
      <c r="V72" s="201">
        <f ca="1">PNL!$L72</f>
        <v>0.53681551159864771</v>
      </c>
      <c r="W72" s="201">
        <f ca="1">PNL!$L72</f>
        <v>0.53681551159864771</v>
      </c>
      <c r="X72" s="201">
        <f ca="1">PNL!$L72</f>
        <v>0.53681551159864771</v>
      </c>
      <c r="Y72" s="201">
        <f ca="1">PNL!$L72</f>
        <v>0.53681551159864771</v>
      </c>
      <c r="Z72" s="201">
        <f ca="1">PNL!$L72</f>
        <v>0.53681551159864771</v>
      </c>
      <c r="AA72" s="201">
        <f ca="1">PNL!$L72</f>
        <v>0.53681551159864771</v>
      </c>
      <c r="AB72" s="201">
        <f ca="1">PNL!$L72</f>
        <v>0.53681551159864771</v>
      </c>
      <c r="AC72" s="201">
        <f ca="1">PNL!$L72</f>
        <v>0.53681551159864771</v>
      </c>
    </row>
    <row r="73" spans="1:29" x14ac:dyDescent="0.25">
      <c r="A73" s="197">
        <f ca="1">Inputs!C73</f>
        <v>39295</v>
      </c>
      <c r="B73" s="198">
        <f ca="1">Inputs!E73</f>
        <v>3.9645000000000006</v>
      </c>
      <c r="C73" s="204">
        <f ca="1">Inputs!F73</f>
        <v>0.24</v>
      </c>
      <c r="D73" s="169"/>
      <c r="E73" s="201">
        <f ca="1">PNL!$L73</f>
        <v>0.54109288169864778</v>
      </c>
      <c r="F73" s="201">
        <f ca="1">PNL!$L73</f>
        <v>0.54109288169864778</v>
      </c>
      <c r="G73" s="201">
        <f ca="1">PNL!$L73</f>
        <v>0.54109288169864778</v>
      </c>
      <c r="H73" s="201">
        <f ca="1">PNL!$L73</f>
        <v>0.54109288169864778</v>
      </c>
      <c r="I73" s="201">
        <f ca="1">PNL!$L73</f>
        <v>0.54109288169864778</v>
      </c>
      <c r="J73" s="201">
        <f ca="1">PNL!$L73</f>
        <v>0.54109288169864778</v>
      </c>
      <c r="K73" s="201">
        <f ca="1">PNL!$L73</f>
        <v>0.54109288169864778</v>
      </c>
      <c r="L73" s="201">
        <f ca="1">PNL!$L73</f>
        <v>0.54109288169864778</v>
      </c>
      <c r="M73" s="201">
        <f ca="1">PNL!$L73</f>
        <v>0.54109288169864778</v>
      </c>
      <c r="N73" s="201">
        <f ca="1">PNL!$L73</f>
        <v>0.54109288169864778</v>
      </c>
      <c r="O73" s="201">
        <f ca="1">PNL!$L73</f>
        <v>0.54109288169864778</v>
      </c>
      <c r="S73" s="201">
        <f ca="1">PNL!$L73</f>
        <v>0.54109288169864778</v>
      </c>
      <c r="T73" s="201">
        <f ca="1">PNL!$L73</f>
        <v>0.54109288169864778</v>
      </c>
      <c r="U73" s="201">
        <f ca="1">PNL!$L73</f>
        <v>0.54109288169864778</v>
      </c>
      <c r="V73" s="201">
        <f ca="1">PNL!$L73</f>
        <v>0.54109288169864778</v>
      </c>
      <c r="W73" s="201">
        <f ca="1">PNL!$L73</f>
        <v>0.54109288169864778</v>
      </c>
      <c r="X73" s="201">
        <f ca="1">PNL!$L73</f>
        <v>0.54109288169864778</v>
      </c>
      <c r="Y73" s="201">
        <f ca="1">PNL!$L73</f>
        <v>0.54109288169864778</v>
      </c>
      <c r="Z73" s="201">
        <f ca="1">PNL!$L73</f>
        <v>0.54109288169864778</v>
      </c>
      <c r="AA73" s="201">
        <f ca="1">PNL!$L73</f>
        <v>0.54109288169864778</v>
      </c>
      <c r="AB73" s="201">
        <f ca="1">PNL!$L73</f>
        <v>0.54109288169864778</v>
      </c>
      <c r="AC73" s="201">
        <f ca="1">PNL!$L73</f>
        <v>0.54109288169864778</v>
      </c>
    </row>
    <row r="74" spans="1:29" x14ac:dyDescent="0.25">
      <c r="A74" s="197">
        <f ca="1">Inputs!C74</f>
        <v>39326</v>
      </c>
      <c r="B74" s="198">
        <f ca="1">Inputs!E74</f>
        <v>3.9535000000000005</v>
      </c>
      <c r="C74" s="204">
        <f ca="1">Inputs!F74</f>
        <v>0.24</v>
      </c>
      <c r="D74" s="169"/>
      <c r="E74" s="201">
        <f ca="1">PNL!$L74</f>
        <v>0.5723311178986481</v>
      </c>
      <c r="F74" s="201">
        <f ca="1">PNL!$L74</f>
        <v>0.5723311178986481</v>
      </c>
      <c r="G74" s="201">
        <f ca="1">PNL!$L74</f>
        <v>0.5723311178986481</v>
      </c>
      <c r="H74" s="201">
        <f ca="1">PNL!$L74</f>
        <v>0.5723311178986481</v>
      </c>
      <c r="I74" s="201">
        <f ca="1">PNL!$L74</f>
        <v>0.5723311178986481</v>
      </c>
      <c r="J74" s="201">
        <f ca="1">PNL!$L74</f>
        <v>0.5723311178986481</v>
      </c>
      <c r="K74" s="201">
        <f ca="1">PNL!$L74</f>
        <v>0.5723311178986481</v>
      </c>
      <c r="L74" s="201">
        <f ca="1">PNL!$L74</f>
        <v>0.5723311178986481</v>
      </c>
      <c r="M74" s="201">
        <f ca="1">PNL!$L74</f>
        <v>0.5723311178986481</v>
      </c>
      <c r="N74" s="201">
        <f ca="1">PNL!$L74</f>
        <v>0.5723311178986481</v>
      </c>
      <c r="O74" s="201">
        <f ca="1">PNL!$L74</f>
        <v>0.5723311178986481</v>
      </c>
      <c r="S74" s="201">
        <f ca="1">PNL!$L74</f>
        <v>0.5723311178986481</v>
      </c>
      <c r="T74" s="201">
        <f ca="1">PNL!$L74</f>
        <v>0.5723311178986481</v>
      </c>
      <c r="U74" s="201">
        <f ca="1">PNL!$L74</f>
        <v>0.5723311178986481</v>
      </c>
      <c r="V74" s="201">
        <f ca="1">PNL!$L74</f>
        <v>0.5723311178986481</v>
      </c>
      <c r="W74" s="201">
        <f ca="1">PNL!$L74</f>
        <v>0.5723311178986481</v>
      </c>
      <c r="X74" s="201">
        <f ca="1">PNL!$L74</f>
        <v>0.5723311178986481</v>
      </c>
      <c r="Y74" s="201">
        <f ca="1">PNL!$L74</f>
        <v>0.5723311178986481</v>
      </c>
      <c r="Z74" s="201">
        <f ca="1">PNL!$L74</f>
        <v>0.5723311178986481</v>
      </c>
      <c r="AA74" s="201">
        <f ca="1">PNL!$L74</f>
        <v>0.5723311178986481</v>
      </c>
      <c r="AB74" s="201">
        <f ca="1">PNL!$L74</f>
        <v>0.5723311178986481</v>
      </c>
      <c r="AC74" s="201">
        <f ca="1">PNL!$L74</f>
        <v>0.5723311178986481</v>
      </c>
    </row>
    <row r="75" spans="1:29" x14ac:dyDescent="0.25">
      <c r="A75" s="197">
        <f ca="1">Inputs!C75</f>
        <v>39356</v>
      </c>
      <c r="B75" s="198">
        <f ca="1">Inputs!E75</f>
        <v>3.9685000000000006</v>
      </c>
      <c r="C75" s="204">
        <f ca="1">Inputs!F75</f>
        <v>0.24</v>
      </c>
      <c r="D75" s="169"/>
      <c r="E75" s="201">
        <f ca="1">PNL!$L75</f>
        <v>0.54951520009864807</v>
      </c>
      <c r="F75" s="201">
        <f ca="1">PNL!$L75</f>
        <v>0.54951520009864807</v>
      </c>
      <c r="G75" s="201">
        <f ca="1">PNL!$L75</f>
        <v>0.54951520009864807</v>
      </c>
      <c r="H75" s="201">
        <f ca="1">PNL!$L75</f>
        <v>0.54951520009864807</v>
      </c>
      <c r="I75" s="201">
        <f ca="1">PNL!$L75</f>
        <v>0.54951520009864807</v>
      </c>
      <c r="J75" s="201">
        <f ca="1">PNL!$L75</f>
        <v>0.54951520009864807</v>
      </c>
      <c r="K75" s="201">
        <f ca="1">PNL!$L75</f>
        <v>0.54951520009864807</v>
      </c>
      <c r="L75" s="201">
        <f ca="1">PNL!$L75</f>
        <v>0.54951520009864807</v>
      </c>
      <c r="M75" s="201">
        <f ca="1">PNL!$L75</f>
        <v>0.54951520009864807</v>
      </c>
      <c r="N75" s="201">
        <f ca="1">PNL!$L75</f>
        <v>0.54951520009864807</v>
      </c>
      <c r="O75" s="201">
        <f ca="1">PNL!$L75</f>
        <v>0.54951520009864807</v>
      </c>
      <c r="S75" s="201">
        <f ca="1">PNL!$L75</f>
        <v>0.54951520009864807</v>
      </c>
      <c r="T75" s="201">
        <f ca="1">PNL!$L75</f>
        <v>0.54951520009864807</v>
      </c>
      <c r="U75" s="201">
        <f ca="1">PNL!$L75</f>
        <v>0.54951520009864807</v>
      </c>
      <c r="V75" s="201">
        <f ca="1">PNL!$L75</f>
        <v>0.54951520009864807</v>
      </c>
      <c r="W75" s="201">
        <f ca="1">PNL!$L75</f>
        <v>0.54951520009864807</v>
      </c>
      <c r="X75" s="201">
        <f ca="1">PNL!$L75</f>
        <v>0.54951520009864807</v>
      </c>
      <c r="Y75" s="201">
        <f ca="1">PNL!$L75</f>
        <v>0.54951520009864807</v>
      </c>
      <c r="Z75" s="201">
        <f ca="1">PNL!$L75</f>
        <v>0.54951520009864807</v>
      </c>
      <c r="AA75" s="201">
        <f ca="1">PNL!$L75</f>
        <v>0.54951520009864807</v>
      </c>
      <c r="AB75" s="201">
        <f ca="1">PNL!$L75</f>
        <v>0.54951520009864807</v>
      </c>
      <c r="AC75" s="201">
        <f ca="1">PNL!$L75</f>
        <v>0.54951520009864807</v>
      </c>
    </row>
    <row r="76" spans="1:29" x14ac:dyDescent="0.25">
      <c r="A76" s="197">
        <f ca="1">Inputs!C76</f>
        <v>39387</v>
      </c>
      <c r="B76" s="198">
        <f ca="1">Inputs!E76</f>
        <v>4.1254999999999997</v>
      </c>
      <c r="C76" s="204">
        <f ca="1">Inputs!F76</f>
        <v>0.24</v>
      </c>
      <c r="D76" s="169"/>
      <c r="E76" s="201">
        <f ca="1">PNL!$L76</f>
        <v>0.5804848493986654</v>
      </c>
      <c r="F76" s="201">
        <f ca="1">PNL!$L76</f>
        <v>0.5804848493986654</v>
      </c>
      <c r="G76" s="201">
        <f ca="1">PNL!$L76</f>
        <v>0.5804848493986654</v>
      </c>
      <c r="H76" s="201">
        <f ca="1">PNL!$L76</f>
        <v>0.5804848493986654</v>
      </c>
      <c r="I76" s="201">
        <f ca="1">PNL!$L76</f>
        <v>0.5804848493986654</v>
      </c>
      <c r="J76" s="201">
        <f ca="1">PNL!$L76</f>
        <v>0.5804848493986654</v>
      </c>
      <c r="K76" s="201">
        <f ca="1">PNL!$L76</f>
        <v>0.5804848493986654</v>
      </c>
      <c r="L76" s="201">
        <f ca="1">PNL!$L76</f>
        <v>0.5804848493986654</v>
      </c>
      <c r="M76" s="201">
        <f ca="1">PNL!$L76</f>
        <v>0.5804848493986654</v>
      </c>
      <c r="N76" s="201">
        <f ca="1">PNL!$L76</f>
        <v>0.5804848493986654</v>
      </c>
      <c r="O76" s="201">
        <f ca="1">PNL!$L76</f>
        <v>0.5804848493986654</v>
      </c>
      <c r="S76" s="201">
        <f ca="1">PNL!$L76</f>
        <v>0.5804848493986654</v>
      </c>
      <c r="T76" s="201">
        <f ca="1">PNL!$L76</f>
        <v>0.5804848493986654</v>
      </c>
      <c r="U76" s="201">
        <f ca="1">PNL!$L76</f>
        <v>0.5804848493986654</v>
      </c>
      <c r="V76" s="201">
        <f ca="1">PNL!$L76</f>
        <v>0.5804848493986654</v>
      </c>
      <c r="W76" s="201">
        <f ca="1">PNL!$L76</f>
        <v>0.5804848493986654</v>
      </c>
      <c r="X76" s="201">
        <f ca="1">PNL!$L76</f>
        <v>0.5804848493986654</v>
      </c>
      <c r="Y76" s="201">
        <f ca="1">PNL!$L76</f>
        <v>0.5804848493986654</v>
      </c>
      <c r="Z76" s="201">
        <f ca="1">PNL!$L76</f>
        <v>0.5804848493986654</v>
      </c>
      <c r="AA76" s="201">
        <f ca="1">PNL!$L76</f>
        <v>0.5804848493986654</v>
      </c>
      <c r="AB76" s="201">
        <f ca="1">PNL!$L76</f>
        <v>0.5804848493986654</v>
      </c>
      <c r="AC76" s="201">
        <f ca="1">PNL!$L76</f>
        <v>0.5804848493986654</v>
      </c>
    </row>
    <row r="77" spans="1:29" x14ac:dyDescent="0.25">
      <c r="A77" s="197">
        <f ca="1">Inputs!C77</f>
        <v>39417</v>
      </c>
      <c r="B77" s="198">
        <f ca="1">Inputs!E77</f>
        <v>4.2855000000000008</v>
      </c>
      <c r="C77" s="204">
        <f ca="1">Inputs!F77</f>
        <v>0.24</v>
      </c>
      <c r="D77" s="169"/>
      <c r="E77" s="201">
        <f ca="1">PNL!$L77</f>
        <v>0.55794329949864796</v>
      </c>
      <c r="F77" s="201">
        <f ca="1">PNL!$L77</f>
        <v>0.55794329949864796</v>
      </c>
      <c r="G77" s="201">
        <f ca="1">PNL!$L77</f>
        <v>0.55794329949864796</v>
      </c>
      <c r="H77" s="201">
        <f ca="1">PNL!$L77</f>
        <v>0.55794329949864796</v>
      </c>
      <c r="I77" s="201">
        <f ca="1">PNL!$L77</f>
        <v>0.55794329949864796</v>
      </c>
      <c r="J77" s="201">
        <f ca="1">PNL!$L77</f>
        <v>0.55794329949864796</v>
      </c>
      <c r="K77" s="201">
        <f ca="1">PNL!$L77</f>
        <v>0.55794329949864796</v>
      </c>
      <c r="L77" s="201">
        <f ca="1">PNL!$L77</f>
        <v>0.55794329949864796</v>
      </c>
      <c r="M77" s="201">
        <f ca="1">PNL!$L77</f>
        <v>0.55794329949864796</v>
      </c>
      <c r="N77" s="201">
        <f ca="1">PNL!$L77</f>
        <v>0.55794329949864796</v>
      </c>
      <c r="O77" s="201">
        <f ca="1">PNL!$L77</f>
        <v>0.55794329949864796</v>
      </c>
      <c r="S77" s="201">
        <f ca="1">PNL!$L77</f>
        <v>0.55794329949864796</v>
      </c>
      <c r="T77" s="201">
        <f ca="1">PNL!$L77</f>
        <v>0.55794329949864796</v>
      </c>
      <c r="U77" s="201">
        <f ca="1">PNL!$L77</f>
        <v>0.55794329949864796</v>
      </c>
      <c r="V77" s="201">
        <f ca="1">PNL!$L77</f>
        <v>0.55794329949864796</v>
      </c>
      <c r="W77" s="201">
        <f ca="1">PNL!$L77</f>
        <v>0.55794329949864796</v>
      </c>
      <c r="X77" s="201">
        <f ca="1">PNL!$L77</f>
        <v>0.55794329949864796</v>
      </c>
      <c r="Y77" s="201">
        <f ca="1">PNL!$L77</f>
        <v>0.55794329949864796</v>
      </c>
      <c r="Z77" s="201">
        <f ca="1">PNL!$L77</f>
        <v>0.55794329949864796</v>
      </c>
      <c r="AA77" s="201">
        <f ca="1">PNL!$L77</f>
        <v>0.55794329949864796</v>
      </c>
      <c r="AB77" s="201">
        <f ca="1">PNL!$L77</f>
        <v>0.55794329949864796</v>
      </c>
      <c r="AC77" s="201">
        <f ca="1">PNL!$L77</f>
        <v>0.55794329949864796</v>
      </c>
    </row>
    <row r="78" spans="1:29" x14ac:dyDescent="0.25">
      <c r="A78" s="197">
        <f ca="1">Inputs!C78</f>
        <v>39448</v>
      </c>
      <c r="B78" s="198">
        <f ca="1">Inputs!E78</f>
        <v>4.3079999999999998</v>
      </c>
      <c r="C78" s="204">
        <f ca="1">Inputs!F78</f>
        <v>0.24</v>
      </c>
      <c r="D78" s="169"/>
      <c r="E78" s="201">
        <f ca="1">PNL!$L78</f>
        <v>0</v>
      </c>
      <c r="F78" s="201">
        <f ca="1">PNL!$L78</f>
        <v>0</v>
      </c>
      <c r="G78" s="201">
        <f ca="1">PNL!$L78</f>
        <v>0</v>
      </c>
      <c r="H78" s="201">
        <f ca="1">PNL!$L78</f>
        <v>0</v>
      </c>
      <c r="I78" s="201">
        <f ca="1">PNL!$L78</f>
        <v>0</v>
      </c>
      <c r="J78" s="201">
        <f ca="1">PNL!$L78</f>
        <v>0</v>
      </c>
      <c r="K78" s="201">
        <f ca="1">PNL!$L78</f>
        <v>0</v>
      </c>
      <c r="L78" s="201">
        <f ca="1">PNL!$L78</f>
        <v>0</v>
      </c>
      <c r="M78" s="201">
        <f ca="1">PNL!$L78</f>
        <v>0</v>
      </c>
      <c r="N78" s="201">
        <f ca="1">PNL!$L78</f>
        <v>0</v>
      </c>
      <c r="O78" s="201">
        <f ca="1">PNL!$L78</f>
        <v>0</v>
      </c>
      <c r="S78" s="201">
        <f ca="1">PNL!$L78</f>
        <v>0</v>
      </c>
      <c r="T78" s="201">
        <f ca="1">PNL!$L78</f>
        <v>0</v>
      </c>
      <c r="U78" s="201">
        <f ca="1">PNL!$L78</f>
        <v>0</v>
      </c>
      <c r="V78" s="201">
        <f ca="1">PNL!$L78</f>
        <v>0</v>
      </c>
      <c r="W78" s="201">
        <f ca="1">PNL!$L78</f>
        <v>0</v>
      </c>
      <c r="X78" s="201">
        <f ca="1">PNL!$L78</f>
        <v>0</v>
      </c>
      <c r="Y78" s="201">
        <f ca="1">PNL!$L78</f>
        <v>0</v>
      </c>
      <c r="Z78" s="201">
        <f ca="1">PNL!$L78</f>
        <v>0</v>
      </c>
      <c r="AA78" s="201">
        <f ca="1">PNL!$L78</f>
        <v>0</v>
      </c>
      <c r="AB78" s="201">
        <f ca="1">PNL!$L78</f>
        <v>0</v>
      </c>
      <c r="AC78" s="201">
        <f ca="1">PNL!$L78</f>
        <v>0</v>
      </c>
    </row>
    <row r="79" spans="1:29" x14ac:dyDescent="0.25">
      <c r="A79" s="197">
        <f ca="1">Inputs!C79</f>
        <v>39479</v>
      </c>
      <c r="B79" s="198">
        <f ca="1">Inputs!E79</f>
        <v>4.2240000000000002</v>
      </c>
      <c r="C79" s="204">
        <f ca="1">Inputs!F79</f>
        <v>0.24</v>
      </c>
      <c r="D79" s="169"/>
      <c r="E79" s="201">
        <f ca="1">PNL!$L79</f>
        <v>0</v>
      </c>
      <c r="F79" s="201">
        <f ca="1">PNL!$L79</f>
        <v>0</v>
      </c>
      <c r="G79" s="201">
        <f ca="1">PNL!$L79</f>
        <v>0</v>
      </c>
      <c r="H79" s="201">
        <f ca="1">PNL!$L79</f>
        <v>0</v>
      </c>
      <c r="I79" s="201">
        <f ca="1">PNL!$L79</f>
        <v>0</v>
      </c>
      <c r="J79" s="201">
        <f ca="1">PNL!$L79</f>
        <v>0</v>
      </c>
      <c r="K79" s="201">
        <f ca="1">PNL!$L79</f>
        <v>0</v>
      </c>
      <c r="L79" s="201">
        <f ca="1">PNL!$L79</f>
        <v>0</v>
      </c>
      <c r="M79" s="201">
        <f ca="1">PNL!$L79</f>
        <v>0</v>
      </c>
      <c r="N79" s="201">
        <f ca="1">PNL!$L79</f>
        <v>0</v>
      </c>
      <c r="O79" s="201">
        <f ca="1">PNL!$L79</f>
        <v>0</v>
      </c>
      <c r="S79" s="201">
        <f ca="1">PNL!$L79</f>
        <v>0</v>
      </c>
      <c r="T79" s="201">
        <f ca="1">PNL!$L79</f>
        <v>0</v>
      </c>
      <c r="U79" s="201">
        <f ca="1">PNL!$L79</f>
        <v>0</v>
      </c>
      <c r="V79" s="201">
        <f ca="1">PNL!$L79</f>
        <v>0</v>
      </c>
      <c r="W79" s="201">
        <f ca="1">PNL!$L79</f>
        <v>0</v>
      </c>
      <c r="X79" s="201">
        <f ca="1">PNL!$L79</f>
        <v>0</v>
      </c>
      <c r="Y79" s="201">
        <f ca="1">PNL!$L79</f>
        <v>0</v>
      </c>
      <c r="Z79" s="201">
        <f ca="1">PNL!$L79</f>
        <v>0</v>
      </c>
      <c r="AA79" s="201">
        <f ca="1">PNL!$L79</f>
        <v>0</v>
      </c>
      <c r="AB79" s="201">
        <f ca="1">PNL!$L79</f>
        <v>0</v>
      </c>
      <c r="AC79" s="201">
        <f ca="1">PNL!$L79</f>
        <v>0</v>
      </c>
    </row>
    <row r="80" spans="1:29" x14ac:dyDescent="0.25">
      <c r="A80" s="197">
        <f ca="1">Inputs!C80</f>
        <v>39508</v>
      </c>
      <c r="B80" s="198">
        <f ca="1">Inputs!E80</f>
        <v>4.0890000000000004</v>
      </c>
      <c r="C80" s="204">
        <f ca="1">Inputs!F80</f>
        <v>0.23499999999999999</v>
      </c>
      <c r="D80" s="169"/>
      <c r="E80" s="201">
        <f ca="1">PNL!$L80</f>
        <v>0</v>
      </c>
      <c r="F80" s="201">
        <f ca="1">PNL!$L80</f>
        <v>0</v>
      </c>
      <c r="G80" s="201">
        <f ca="1">PNL!$L80</f>
        <v>0</v>
      </c>
      <c r="H80" s="201">
        <f ca="1">PNL!$L80</f>
        <v>0</v>
      </c>
      <c r="I80" s="201">
        <f ca="1">PNL!$L80</f>
        <v>0</v>
      </c>
      <c r="J80" s="201">
        <f ca="1">PNL!$L80</f>
        <v>0</v>
      </c>
      <c r="K80" s="201">
        <f ca="1">PNL!$L80</f>
        <v>0</v>
      </c>
      <c r="L80" s="201">
        <f ca="1">PNL!$L80</f>
        <v>0</v>
      </c>
      <c r="M80" s="201">
        <f ca="1">PNL!$L80</f>
        <v>0</v>
      </c>
      <c r="N80" s="201">
        <f ca="1">PNL!$L80</f>
        <v>0</v>
      </c>
      <c r="O80" s="201">
        <f ca="1">PNL!$L80</f>
        <v>0</v>
      </c>
      <c r="S80" s="201">
        <f ca="1">PNL!$L80</f>
        <v>0</v>
      </c>
      <c r="T80" s="201">
        <f ca="1">PNL!$L80</f>
        <v>0</v>
      </c>
      <c r="U80" s="201">
        <f ca="1">PNL!$L80</f>
        <v>0</v>
      </c>
      <c r="V80" s="201">
        <f ca="1">PNL!$L80</f>
        <v>0</v>
      </c>
      <c r="W80" s="201">
        <f ca="1">PNL!$L80</f>
        <v>0</v>
      </c>
      <c r="X80" s="201">
        <f ca="1">PNL!$L80</f>
        <v>0</v>
      </c>
      <c r="Y80" s="201">
        <f ca="1">PNL!$L80</f>
        <v>0</v>
      </c>
      <c r="Z80" s="201">
        <f ca="1">PNL!$L80</f>
        <v>0</v>
      </c>
      <c r="AA80" s="201">
        <f ca="1">PNL!$L80</f>
        <v>0</v>
      </c>
      <c r="AB80" s="201">
        <f ca="1">PNL!$L80</f>
        <v>0</v>
      </c>
      <c r="AC80" s="201">
        <f ca="1">PNL!$L80</f>
        <v>0</v>
      </c>
    </row>
    <row r="81" spans="1:29" x14ac:dyDescent="0.25">
      <c r="A81" s="197">
        <f ca="1">Inputs!C81</f>
        <v>39539</v>
      </c>
      <c r="B81" s="198">
        <f ca="1">Inputs!E81</f>
        <v>3.9390000000000005</v>
      </c>
      <c r="C81" s="204">
        <f ca="1">Inputs!F81</f>
        <v>0.23</v>
      </c>
      <c r="D81" s="169"/>
      <c r="E81" s="201">
        <f ca="1">PNL!$L81</f>
        <v>0</v>
      </c>
      <c r="F81" s="201">
        <f ca="1">PNL!$L81</f>
        <v>0</v>
      </c>
      <c r="G81" s="201">
        <f ca="1">PNL!$L81</f>
        <v>0</v>
      </c>
      <c r="H81" s="201">
        <f ca="1">PNL!$L81</f>
        <v>0</v>
      </c>
      <c r="I81" s="201">
        <f ca="1">PNL!$L81</f>
        <v>0</v>
      </c>
      <c r="J81" s="201">
        <f ca="1">PNL!$L81</f>
        <v>0</v>
      </c>
      <c r="K81" s="201">
        <f ca="1">PNL!$L81</f>
        <v>0</v>
      </c>
      <c r="L81" s="201">
        <f ca="1">PNL!$L81</f>
        <v>0</v>
      </c>
      <c r="M81" s="201">
        <f ca="1">PNL!$L81</f>
        <v>0</v>
      </c>
      <c r="N81" s="201">
        <f ca="1">PNL!$L81</f>
        <v>0</v>
      </c>
      <c r="O81" s="201">
        <f ca="1">PNL!$L81</f>
        <v>0</v>
      </c>
      <c r="S81" s="201">
        <f ca="1">PNL!$L81</f>
        <v>0</v>
      </c>
      <c r="T81" s="201">
        <f ca="1">PNL!$L81</f>
        <v>0</v>
      </c>
      <c r="U81" s="201">
        <f ca="1">PNL!$L81</f>
        <v>0</v>
      </c>
      <c r="V81" s="201">
        <f ca="1">PNL!$L81</f>
        <v>0</v>
      </c>
      <c r="W81" s="201">
        <f ca="1">PNL!$L81</f>
        <v>0</v>
      </c>
      <c r="X81" s="201">
        <f ca="1">PNL!$L81</f>
        <v>0</v>
      </c>
      <c r="Y81" s="201">
        <f ca="1">PNL!$L81</f>
        <v>0</v>
      </c>
      <c r="Z81" s="201">
        <f ca="1">PNL!$L81</f>
        <v>0</v>
      </c>
      <c r="AA81" s="201">
        <f ca="1">PNL!$L81</f>
        <v>0</v>
      </c>
      <c r="AB81" s="201">
        <f ca="1">PNL!$L81</f>
        <v>0</v>
      </c>
      <c r="AC81" s="201">
        <f ca="1">PNL!$L81</f>
        <v>0</v>
      </c>
    </row>
    <row r="82" spans="1:29" x14ac:dyDescent="0.25">
      <c r="A82" s="197">
        <f ca="1">Inputs!C82</f>
        <v>39569</v>
      </c>
      <c r="B82" s="198">
        <f ca="1">Inputs!E82</f>
        <v>3.9430000000000005</v>
      </c>
      <c r="C82" s="204">
        <f ca="1">Inputs!F82</f>
        <v>0.23</v>
      </c>
      <c r="D82" s="169"/>
      <c r="E82" s="201">
        <f ca="1">PNL!$L82</f>
        <v>0</v>
      </c>
      <c r="F82" s="201">
        <f ca="1">PNL!$L82</f>
        <v>0</v>
      </c>
      <c r="G82" s="201">
        <f ca="1">PNL!$L82</f>
        <v>0</v>
      </c>
      <c r="H82" s="201">
        <f ca="1">PNL!$L82</f>
        <v>0</v>
      </c>
      <c r="I82" s="201">
        <f ca="1">PNL!$L82</f>
        <v>0</v>
      </c>
      <c r="J82" s="201">
        <f ca="1">PNL!$L82</f>
        <v>0</v>
      </c>
      <c r="K82" s="201">
        <f ca="1">PNL!$L82</f>
        <v>0</v>
      </c>
      <c r="L82" s="201">
        <f ca="1">PNL!$L82</f>
        <v>0</v>
      </c>
      <c r="M82" s="201">
        <f ca="1">PNL!$L82</f>
        <v>0</v>
      </c>
      <c r="N82" s="201">
        <f ca="1">PNL!$L82</f>
        <v>0</v>
      </c>
      <c r="O82" s="201">
        <f ca="1">PNL!$L82</f>
        <v>0</v>
      </c>
      <c r="S82" s="201">
        <f ca="1">PNL!$L82</f>
        <v>0</v>
      </c>
      <c r="T82" s="201">
        <f ca="1">PNL!$L82</f>
        <v>0</v>
      </c>
      <c r="U82" s="201">
        <f ca="1">PNL!$L82</f>
        <v>0</v>
      </c>
      <c r="V82" s="201">
        <f ca="1">PNL!$L82</f>
        <v>0</v>
      </c>
      <c r="W82" s="201">
        <f ca="1">PNL!$L82</f>
        <v>0</v>
      </c>
      <c r="X82" s="201">
        <f ca="1">PNL!$L82</f>
        <v>0</v>
      </c>
      <c r="Y82" s="201">
        <f ca="1">PNL!$L82</f>
        <v>0</v>
      </c>
      <c r="Z82" s="201">
        <f ca="1">PNL!$L82</f>
        <v>0</v>
      </c>
      <c r="AA82" s="201">
        <f ca="1">PNL!$L82</f>
        <v>0</v>
      </c>
      <c r="AB82" s="201">
        <f ca="1">PNL!$L82</f>
        <v>0</v>
      </c>
      <c r="AC82" s="201">
        <f ca="1">PNL!$L82</f>
        <v>0</v>
      </c>
    </row>
    <row r="83" spans="1:29" x14ac:dyDescent="0.25">
      <c r="A83" s="197">
        <f ca="1">Inputs!C83</f>
        <v>39600</v>
      </c>
      <c r="B83" s="198">
        <f ca="1">Inputs!E83</f>
        <v>3.9830000000000001</v>
      </c>
      <c r="C83" s="204">
        <f ca="1">Inputs!F83</f>
        <v>0.23</v>
      </c>
      <c r="D83" s="169"/>
      <c r="E83" s="201">
        <f ca="1">PNL!$L83</f>
        <v>-4.0999999999999929E-9</v>
      </c>
      <c r="F83" s="201">
        <f ca="1">PNL!$L83</f>
        <v>-4.0999999999999929E-9</v>
      </c>
      <c r="G83" s="201">
        <f ca="1">PNL!$L83</f>
        <v>-4.0999999999999929E-9</v>
      </c>
      <c r="H83" s="201">
        <f ca="1">PNL!$L83</f>
        <v>-4.0999999999999929E-9</v>
      </c>
      <c r="I83" s="201">
        <f ca="1">PNL!$L83</f>
        <v>-4.0999999999999929E-9</v>
      </c>
      <c r="J83" s="201">
        <f ca="1">PNL!$L83</f>
        <v>-4.0999999999999929E-9</v>
      </c>
      <c r="K83" s="201">
        <f ca="1">PNL!$L83</f>
        <v>-4.0999999999999929E-9</v>
      </c>
      <c r="L83" s="201">
        <f ca="1">PNL!$L83</f>
        <v>-4.0999999999999929E-9</v>
      </c>
      <c r="M83" s="201">
        <f ca="1">PNL!$L83</f>
        <v>-4.0999999999999929E-9</v>
      </c>
      <c r="N83" s="201">
        <f ca="1">PNL!$L83</f>
        <v>-4.0999999999999929E-9</v>
      </c>
      <c r="O83" s="201">
        <f ca="1">PNL!$L83</f>
        <v>-4.0999999999999929E-9</v>
      </c>
      <c r="S83" s="201">
        <f ca="1">PNL!$L83</f>
        <v>-4.0999999999999929E-9</v>
      </c>
      <c r="T83" s="201">
        <f ca="1">PNL!$L83</f>
        <v>-4.0999999999999929E-9</v>
      </c>
      <c r="U83" s="201">
        <f ca="1">PNL!$L83</f>
        <v>-4.0999999999999929E-9</v>
      </c>
      <c r="V83" s="201">
        <f ca="1">PNL!$L83</f>
        <v>-4.0999999999999929E-9</v>
      </c>
      <c r="W83" s="201">
        <f ca="1">PNL!$L83</f>
        <v>-4.0999999999999929E-9</v>
      </c>
      <c r="X83" s="201">
        <f ca="1">PNL!$L83</f>
        <v>-4.0999999999999929E-9</v>
      </c>
      <c r="Y83" s="201">
        <f ca="1">PNL!$L83</f>
        <v>-4.0999999999999929E-9</v>
      </c>
      <c r="Z83" s="201">
        <f ca="1">PNL!$L83</f>
        <v>-4.0999999999999929E-9</v>
      </c>
      <c r="AA83" s="201">
        <f ca="1">PNL!$L83</f>
        <v>-4.0999999999999929E-9</v>
      </c>
      <c r="AB83" s="201">
        <f ca="1">PNL!$L83</f>
        <v>-4.0999999999999929E-9</v>
      </c>
      <c r="AC83" s="201">
        <f ca="1">PNL!$L83</f>
        <v>-4.0999999999999929E-9</v>
      </c>
    </row>
    <row r="84" spans="1:29" x14ac:dyDescent="0.25">
      <c r="A84" s="197">
        <f ca="1">Inputs!C84</f>
        <v>39630</v>
      </c>
      <c r="B84" s="198">
        <f ca="1">Inputs!E84</f>
        <v>4.0280000000000005</v>
      </c>
      <c r="C84" s="204">
        <f ca="1">Inputs!F84</f>
        <v>0.23</v>
      </c>
      <c r="D84" s="169"/>
      <c r="E84" s="201">
        <f ca="1">PNL!$L84</f>
        <v>0</v>
      </c>
      <c r="F84" s="201">
        <f ca="1">PNL!$L84</f>
        <v>0</v>
      </c>
      <c r="G84" s="201">
        <f ca="1">PNL!$L84</f>
        <v>0</v>
      </c>
      <c r="H84" s="201">
        <f ca="1">PNL!$L84</f>
        <v>0</v>
      </c>
      <c r="I84" s="201">
        <f ca="1">PNL!$L84</f>
        <v>0</v>
      </c>
      <c r="J84" s="201">
        <f ca="1">PNL!$L84</f>
        <v>0</v>
      </c>
      <c r="K84" s="201">
        <f ca="1">PNL!$L84</f>
        <v>0</v>
      </c>
      <c r="L84" s="201">
        <f ca="1">PNL!$L84</f>
        <v>0</v>
      </c>
      <c r="M84" s="201">
        <f ca="1">PNL!$L84</f>
        <v>0</v>
      </c>
      <c r="N84" s="201">
        <f ca="1">PNL!$L84</f>
        <v>0</v>
      </c>
      <c r="O84" s="201">
        <f ca="1">PNL!$L84</f>
        <v>0</v>
      </c>
      <c r="S84" s="201">
        <f ca="1">PNL!$L84</f>
        <v>0</v>
      </c>
      <c r="T84" s="201">
        <f ca="1">PNL!$L84</f>
        <v>0</v>
      </c>
      <c r="U84" s="201">
        <f ca="1">PNL!$L84</f>
        <v>0</v>
      </c>
      <c r="V84" s="201">
        <f ca="1">PNL!$L84</f>
        <v>0</v>
      </c>
      <c r="W84" s="201">
        <f ca="1">PNL!$L84</f>
        <v>0</v>
      </c>
      <c r="X84" s="201">
        <f ca="1">PNL!$L84</f>
        <v>0</v>
      </c>
      <c r="Y84" s="201">
        <f ca="1">PNL!$L84</f>
        <v>0</v>
      </c>
      <c r="Z84" s="201">
        <f ca="1">PNL!$L84</f>
        <v>0</v>
      </c>
      <c r="AA84" s="201">
        <f ca="1">PNL!$L84</f>
        <v>0</v>
      </c>
      <c r="AB84" s="201">
        <f ca="1">PNL!$L84</f>
        <v>0</v>
      </c>
      <c r="AC84" s="201">
        <f ca="1">PNL!$L84</f>
        <v>0</v>
      </c>
    </row>
    <row r="85" spans="1:29" x14ac:dyDescent="0.25">
      <c r="A85" s="197">
        <f ca="1">Inputs!C85</f>
        <v>39661</v>
      </c>
      <c r="B85" s="198">
        <f ca="1">Inputs!E85</f>
        <v>4.0670000000000002</v>
      </c>
      <c r="C85" s="204">
        <f ca="1">Inputs!F85</f>
        <v>0.23</v>
      </c>
      <c r="D85" s="169"/>
      <c r="E85" s="201">
        <f ca="1">PNL!$L85</f>
        <v>-4.1000000000000367E-9</v>
      </c>
      <c r="F85" s="201">
        <f ca="1">PNL!$L85</f>
        <v>-4.1000000000000367E-9</v>
      </c>
      <c r="G85" s="201">
        <f ca="1">PNL!$L85</f>
        <v>-4.1000000000000367E-9</v>
      </c>
      <c r="H85" s="201">
        <f ca="1">PNL!$L85</f>
        <v>-4.1000000000000367E-9</v>
      </c>
      <c r="I85" s="201">
        <f ca="1">PNL!$L85</f>
        <v>-4.1000000000000367E-9</v>
      </c>
      <c r="J85" s="201">
        <f ca="1">PNL!$L85</f>
        <v>-4.1000000000000367E-9</v>
      </c>
      <c r="K85" s="201">
        <f ca="1">PNL!$L85</f>
        <v>-4.1000000000000367E-9</v>
      </c>
      <c r="L85" s="201">
        <f ca="1">PNL!$L85</f>
        <v>-4.1000000000000367E-9</v>
      </c>
      <c r="M85" s="201">
        <f ca="1">PNL!$L85</f>
        <v>-4.1000000000000367E-9</v>
      </c>
      <c r="N85" s="201">
        <f ca="1">PNL!$L85</f>
        <v>-4.1000000000000367E-9</v>
      </c>
      <c r="O85" s="201">
        <f ca="1">PNL!$L85</f>
        <v>-4.1000000000000367E-9</v>
      </c>
      <c r="S85" s="201">
        <f ca="1">PNL!$L85</f>
        <v>-4.1000000000000367E-9</v>
      </c>
      <c r="T85" s="201">
        <f ca="1">PNL!$L85</f>
        <v>-4.1000000000000367E-9</v>
      </c>
      <c r="U85" s="201">
        <f ca="1">PNL!$L85</f>
        <v>-4.1000000000000367E-9</v>
      </c>
      <c r="V85" s="201">
        <f ca="1">PNL!$L85</f>
        <v>-4.1000000000000367E-9</v>
      </c>
      <c r="W85" s="201">
        <f ca="1">PNL!$L85</f>
        <v>-4.1000000000000367E-9</v>
      </c>
      <c r="X85" s="201">
        <f ca="1">PNL!$L85</f>
        <v>-4.1000000000000367E-9</v>
      </c>
      <c r="Y85" s="201">
        <f ca="1">PNL!$L85</f>
        <v>-4.1000000000000367E-9</v>
      </c>
      <c r="Z85" s="201">
        <f ca="1">PNL!$L85</f>
        <v>-4.1000000000000367E-9</v>
      </c>
      <c r="AA85" s="201">
        <f ca="1">PNL!$L85</f>
        <v>-4.1000000000000367E-9</v>
      </c>
      <c r="AB85" s="201">
        <f ca="1">PNL!$L85</f>
        <v>-4.1000000000000367E-9</v>
      </c>
      <c r="AC85" s="201">
        <f ca="1">PNL!$L85</f>
        <v>-4.1000000000000367E-9</v>
      </c>
    </row>
    <row r="86" spans="1:29" x14ac:dyDescent="0.25">
      <c r="A86" s="197">
        <f ca="1">Inputs!C86</f>
        <v>39692</v>
      </c>
      <c r="B86" s="198">
        <f ca="1">Inputs!E86</f>
        <v>4.056</v>
      </c>
      <c r="C86" s="204">
        <f ca="1">Inputs!F86</f>
        <v>0.23</v>
      </c>
      <c r="D86" s="169"/>
      <c r="E86" s="201">
        <f ca="1">PNL!$L86</f>
        <v>0</v>
      </c>
      <c r="F86" s="201">
        <f ca="1">PNL!$L86</f>
        <v>0</v>
      </c>
      <c r="G86" s="201">
        <f ca="1">PNL!$L86</f>
        <v>0</v>
      </c>
      <c r="H86" s="201">
        <f ca="1">PNL!$L86</f>
        <v>0</v>
      </c>
      <c r="I86" s="201">
        <f ca="1">PNL!$L86</f>
        <v>0</v>
      </c>
      <c r="J86" s="201">
        <f ca="1">PNL!$L86</f>
        <v>0</v>
      </c>
      <c r="K86" s="201">
        <f ca="1">PNL!$L86</f>
        <v>0</v>
      </c>
      <c r="L86" s="201">
        <f ca="1">PNL!$L86</f>
        <v>0</v>
      </c>
      <c r="M86" s="201">
        <f ca="1">PNL!$L86</f>
        <v>0</v>
      </c>
      <c r="N86" s="201">
        <f ca="1">PNL!$L86</f>
        <v>0</v>
      </c>
      <c r="O86" s="201">
        <f ca="1">PNL!$L86</f>
        <v>0</v>
      </c>
      <c r="S86" s="201">
        <f ca="1">PNL!$L86</f>
        <v>0</v>
      </c>
      <c r="T86" s="201">
        <f ca="1">PNL!$L86</f>
        <v>0</v>
      </c>
      <c r="U86" s="201">
        <f ca="1">PNL!$L86</f>
        <v>0</v>
      </c>
      <c r="V86" s="201">
        <f ca="1">PNL!$L86</f>
        <v>0</v>
      </c>
      <c r="W86" s="201">
        <f ca="1">PNL!$L86</f>
        <v>0</v>
      </c>
      <c r="X86" s="201">
        <f ca="1">PNL!$L86</f>
        <v>0</v>
      </c>
      <c r="Y86" s="201">
        <f ca="1">PNL!$L86</f>
        <v>0</v>
      </c>
      <c r="Z86" s="201">
        <f ca="1">PNL!$L86</f>
        <v>0</v>
      </c>
      <c r="AA86" s="201">
        <f ca="1">PNL!$L86</f>
        <v>0</v>
      </c>
      <c r="AB86" s="201">
        <f ca="1">PNL!$L86</f>
        <v>0</v>
      </c>
      <c r="AC86" s="201">
        <f ca="1">PNL!$L86</f>
        <v>0</v>
      </c>
    </row>
    <row r="87" spans="1:29" x14ac:dyDescent="0.25">
      <c r="A87" s="197">
        <f ca="1">Inputs!C87</f>
        <v>39722</v>
      </c>
      <c r="B87" s="198">
        <f ca="1">Inputs!E87</f>
        <v>4.0710000000000006</v>
      </c>
      <c r="C87" s="204">
        <f ca="1">Inputs!F87</f>
        <v>0.23</v>
      </c>
      <c r="D87" s="169"/>
      <c r="E87" s="201">
        <f ca="1">PNL!$L87</f>
        <v>0</v>
      </c>
      <c r="F87" s="201">
        <f ca="1">PNL!$L87</f>
        <v>0</v>
      </c>
      <c r="G87" s="201">
        <f ca="1">PNL!$L87</f>
        <v>0</v>
      </c>
      <c r="H87" s="201">
        <f ca="1">PNL!$L87</f>
        <v>0</v>
      </c>
      <c r="I87" s="201">
        <f ca="1">PNL!$L87</f>
        <v>0</v>
      </c>
      <c r="J87" s="201">
        <f ca="1">PNL!$L87</f>
        <v>0</v>
      </c>
      <c r="K87" s="201">
        <f ca="1">PNL!$L87</f>
        <v>0</v>
      </c>
      <c r="L87" s="201">
        <f ca="1">PNL!$L87</f>
        <v>0</v>
      </c>
      <c r="M87" s="201">
        <f ca="1">PNL!$L87</f>
        <v>0</v>
      </c>
      <c r="N87" s="201">
        <f ca="1">PNL!$L87</f>
        <v>0</v>
      </c>
      <c r="O87" s="201">
        <f ca="1">PNL!$L87</f>
        <v>0</v>
      </c>
      <c r="S87" s="201">
        <f ca="1">PNL!$L87</f>
        <v>0</v>
      </c>
      <c r="T87" s="201">
        <f ca="1">PNL!$L87</f>
        <v>0</v>
      </c>
      <c r="U87" s="201">
        <f ca="1">PNL!$L87</f>
        <v>0</v>
      </c>
      <c r="V87" s="201">
        <f ca="1">PNL!$L87</f>
        <v>0</v>
      </c>
      <c r="W87" s="201">
        <f ca="1">PNL!$L87</f>
        <v>0</v>
      </c>
      <c r="X87" s="201">
        <f ca="1">PNL!$L87</f>
        <v>0</v>
      </c>
      <c r="Y87" s="201">
        <f ca="1">PNL!$L87</f>
        <v>0</v>
      </c>
      <c r="Z87" s="201">
        <f ca="1">PNL!$L87</f>
        <v>0</v>
      </c>
      <c r="AA87" s="201">
        <f ca="1">PNL!$L87</f>
        <v>0</v>
      </c>
      <c r="AB87" s="201">
        <f ca="1">PNL!$L87</f>
        <v>0</v>
      </c>
      <c r="AC87" s="201">
        <f ca="1">PNL!$L87</f>
        <v>0</v>
      </c>
    </row>
    <row r="88" spans="1:29" x14ac:dyDescent="0.25">
      <c r="A88" s="197">
        <f ca="1">Inputs!C88</f>
        <v>39753</v>
      </c>
      <c r="B88" s="198">
        <f ca="1">Inputs!E88</f>
        <v>4.2279999999999998</v>
      </c>
      <c r="C88" s="204">
        <f ca="1">Inputs!F88</f>
        <v>0.23</v>
      </c>
      <c r="D88" s="169"/>
      <c r="E88" s="201">
        <f ca="1">PNL!$L88</f>
        <v>-4.0999999999999482E-9</v>
      </c>
      <c r="F88" s="201">
        <f ca="1">PNL!$L88</f>
        <v>-4.0999999999999482E-9</v>
      </c>
      <c r="G88" s="201">
        <f ca="1">PNL!$L88</f>
        <v>-4.0999999999999482E-9</v>
      </c>
      <c r="H88" s="201">
        <f ca="1">PNL!$L88</f>
        <v>-4.0999999999999482E-9</v>
      </c>
      <c r="I88" s="201">
        <f ca="1">PNL!$L88</f>
        <v>-4.0999999999999482E-9</v>
      </c>
      <c r="J88" s="201">
        <f ca="1">PNL!$L88</f>
        <v>-4.0999999999999482E-9</v>
      </c>
      <c r="K88" s="201">
        <f ca="1">PNL!$L88</f>
        <v>-4.0999999999999482E-9</v>
      </c>
      <c r="L88" s="201">
        <f ca="1">PNL!$L88</f>
        <v>-4.0999999999999482E-9</v>
      </c>
      <c r="M88" s="201">
        <f ca="1">PNL!$L88</f>
        <v>-4.0999999999999482E-9</v>
      </c>
      <c r="N88" s="201">
        <f ca="1">PNL!$L88</f>
        <v>-4.0999999999999482E-9</v>
      </c>
      <c r="O88" s="201">
        <f ca="1">PNL!$L88</f>
        <v>-4.0999999999999482E-9</v>
      </c>
      <c r="S88" s="201">
        <f ca="1">PNL!$L88</f>
        <v>-4.0999999999999482E-9</v>
      </c>
      <c r="T88" s="201">
        <f ca="1">PNL!$L88</f>
        <v>-4.0999999999999482E-9</v>
      </c>
      <c r="U88" s="201">
        <f ca="1">PNL!$L88</f>
        <v>-4.0999999999999482E-9</v>
      </c>
      <c r="V88" s="201">
        <f ca="1">PNL!$L88</f>
        <v>-4.0999999999999482E-9</v>
      </c>
      <c r="W88" s="201">
        <f ca="1">PNL!$L88</f>
        <v>-4.0999999999999482E-9</v>
      </c>
      <c r="X88" s="201">
        <f ca="1">PNL!$L88</f>
        <v>-4.0999999999999482E-9</v>
      </c>
      <c r="Y88" s="201">
        <f ca="1">PNL!$L88</f>
        <v>-4.0999999999999482E-9</v>
      </c>
      <c r="Z88" s="201">
        <f ca="1">PNL!$L88</f>
        <v>-4.0999999999999482E-9</v>
      </c>
      <c r="AA88" s="201">
        <f ca="1">PNL!$L88</f>
        <v>-4.0999999999999482E-9</v>
      </c>
      <c r="AB88" s="201">
        <f ca="1">PNL!$L88</f>
        <v>-4.0999999999999482E-9</v>
      </c>
      <c r="AC88" s="201">
        <f ca="1">PNL!$L88</f>
        <v>-4.0999999999999482E-9</v>
      </c>
    </row>
    <row r="89" spans="1:29" x14ac:dyDescent="0.25">
      <c r="A89" s="197">
        <f ca="1">Inputs!C89</f>
        <v>39783</v>
      </c>
      <c r="B89" s="198">
        <f ca="1">Inputs!E89</f>
        <v>4.3880000000000008</v>
      </c>
      <c r="C89" s="204">
        <f ca="1">Inputs!F89</f>
        <v>0.23</v>
      </c>
      <c r="D89" s="169"/>
      <c r="E89" s="201">
        <f ca="1">PNL!$L89</f>
        <v>0</v>
      </c>
      <c r="F89" s="201">
        <f ca="1">PNL!$L89</f>
        <v>0</v>
      </c>
      <c r="G89" s="201">
        <f ca="1">PNL!$L89</f>
        <v>0</v>
      </c>
      <c r="H89" s="201">
        <f ca="1">PNL!$L89</f>
        <v>0</v>
      </c>
      <c r="I89" s="201">
        <f ca="1">PNL!$L89</f>
        <v>0</v>
      </c>
      <c r="J89" s="201">
        <f ca="1">PNL!$L89</f>
        <v>0</v>
      </c>
      <c r="K89" s="201">
        <f ca="1">PNL!$L89</f>
        <v>0</v>
      </c>
      <c r="L89" s="201">
        <f ca="1">PNL!$L89</f>
        <v>0</v>
      </c>
      <c r="M89" s="201">
        <f ca="1">PNL!$L89</f>
        <v>0</v>
      </c>
      <c r="N89" s="201">
        <f ca="1">PNL!$L89</f>
        <v>0</v>
      </c>
      <c r="O89" s="201">
        <f ca="1">PNL!$L89</f>
        <v>0</v>
      </c>
      <c r="S89" s="201">
        <f ca="1">PNL!$L89</f>
        <v>0</v>
      </c>
      <c r="T89" s="201">
        <f ca="1">PNL!$L89</f>
        <v>0</v>
      </c>
      <c r="U89" s="201">
        <f ca="1">PNL!$L89</f>
        <v>0</v>
      </c>
      <c r="V89" s="201">
        <f ca="1">PNL!$L89</f>
        <v>0</v>
      </c>
      <c r="W89" s="201">
        <f ca="1">PNL!$L89</f>
        <v>0</v>
      </c>
      <c r="X89" s="201">
        <f ca="1">PNL!$L89</f>
        <v>0</v>
      </c>
      <c r="Y89" s="201">
        <f ca="1">PNL!$L89</f>
        <v>0</v>
      </c>
      <c r="Z89" s="201">
        <f ca="1">PNL!$L89</f>
        <v>0</v>
      </c>
      <c r="AA89" s="201">
        <f ca="1">PNL!$L89</f>
        <v>0</v>
      </c>
      <c r="AB89" s="201">
        <f ca="1">PNL!$L89</f>
        <v>0</v>
      </c>
      <c r="AC89" s="201">
        <f ca="1">PNL!$L89</f>
        <v>0</v>
      </c>
    </row>
    <row r="90" spans="1:29" x14ac:dyDescent="0.25">
      <c r="A90" s="197">
        <f ca="1">Inputs!C90</f>
        <v>39814</v>
      </c>
      <c r="B90" s="198">
        <f ca="1">Inputs!E90</f>
        <v>4.4130000000000003</v>
      </c>
      <c r="C90" s="204">
        <f ca="1">Inputs!F90</f>
        <v>0.23</v>
      </c>
      <c r="D90" s="169"/>
      <c r="E90" s="201">
        <f ca="1">PNL!$L90</f>
        <v>-4.1000000000000367E-9</v>
      </c>
      <c r="F90" s="201">
        <f ca="1">PNL!$L90</f>
        <v>-4.1000000000000367E-9</v>
      </c>
      <c r="G90" s="201">
        <f ca="1">PNL!$L90</f>
        <v>-4.1000000000000367E-9</v>
      </c>
      <c r="H90" s="201">
        <f ca="1">PNL!$L90</f>
        <v>-4.1000000000000367E-9</v>
      </c>
      <c r="I90" s="201">
        <f ca="1">PNL!$L90</f>
        <v>-4.1000000000000367E-9</v>
      </c>
      <c r="J90" s="201">
        <f ca="1">PNL!$L90</f>
        <v>-4.1000000000000367E-9</v>
      </c>
      <c r="K90" s="201">
        <f ca="1">PNL!$L90</f>
        <v>-4.1000000000000367E-9</v>
      </c>
      <c r="L90" s="201">
        <f ca="1">PNL!$L90</f>
        <v>-4.1000000000000367E-9</v>
      </c>
      <c r="M90" s="201">
        <f ca="1">PNL!$L90</f>
        <v>-4.1000000000000367E-9</v>
      </c>
      <c r="N90" s="201">
        <f ca="1">PNL!$L90</f>
        <v>-4.1000000000000367E-9</v>
      </c>
      <c r="O90" s="201">
        <f ca="1">PNL!$L90</f>
        <v>-4.1000000000000367E-9</v>
      </c>
      <c r="S90" s="201">
        <f ca="1">PNL!$L90</f>
        <v>-4.1000000000000367E-9</v>
      </c>
      <c r="T90" s="201">
        <f ca="1">PNL!$L90</f>
        <v>-4.1000000000000367E-9</v>
      </c>
      <c r="U90" s="201">
        <f ca="1">PNL!$L90</f>
        <v>-4.1000000000000367E-9</v>
      </c>
      <c r="V90" s="201">
        <f ca="1">PNL!$L90</f>
        <v>-4.1000000000000367E-9</v>
      </c>
      <c r="W90" s="201">
        <f ca="1">PNL!$L90</f>
        <v>-4.1000000000000367E-9</v>
      </c>
      <c r="X90" s="201">
        <f ca="1">PNL!$L90</f>
        <v>-4.1000000000000367E-9</v>
      </c>
      <c r="Y90" s="201">
        <f ca="1">PNL!$L90</f>
        <v>-4.1000000000000367E-9</v>
      </c>
      <c r="Z90" s="201">
        <f ca="1">PNL!$L90</f>
        <v>-4.1000000000000367E-9</v>
      </c>
      <c r="AA90" s="201">
        <f ca="1">PNL!$L90</f>
        <v>-4.1000000000000367E-9</v>
      </c>
      <c r="AB90" s="201">
        <f ca="1">PNL!$L90</f>
        <v>-4.1000000000000367E-9</v>
      </c>
      <c r="AC90" s="201">
        <f ca="1">PNL!$L90</f>
        <v>-4.1000000000000367E-9</v>
      </c>
    </row>
    <row r="91" spans="1:29" x14ac:dyDescent="0.25">
      <c r="A91" s="197">
        <f ca="1">Inputs!C91</f>
        <v>39845</v>
      </c>
      <c r="B91" s="198">
        <f ca="1">Inputs!E91</f>
        <v>4.3290000000000006</v>
      </c>
      <c r="C91" s="204">
        <f ca="1">Inputs!F91</f>
        <v>0.22750000000000001</v>
      </c>
      <c r="D91" s="169"/>
      <c r="E91" s="201">
        <f ca="1">PNL!$L91</f>
        <v>4.1000000000000367E-9</v>
      </c>
      <c r="F91" s="201">
        <f ca="1">PNL!$L91</f>
        <v>4.1000000000000367E-9</v>
      </c>
      <c r="G91" s="201">
        <f ca="1">PNL!$L91</f>
        <v>4.1000000000000367E-9</v>
      </c>
      <c r="H91" s="201">
        <f ca="1">PNL!$L91</f>
        <v>4.1000000000000367E-9</v>
      </c>
      <c r="I91" s="201">
        <f ca="1">PNL!$L91</f>
        <v>4.1000000000000367E-9</v>
      </c>
      <c r="J91" s="201">
        <f ca="1">PNL!$L91</f>
        <v>4.1000000000000367E-9</v>
      </c>
      <c r="K91" s="201">
        <f ca="1">PNL!$L91</f>
        <v>4.1000000000000367E-9</v>
      </c>
      <c r="L91" s="201">
        <f ca="1">PNL!$L91</f>
        <v>4.1000000000000367E-9</v>
      </c>
      <c r="M91" s="201">
        <f ca="1">PNL!$L91</f>
        <v>4.1000000000000367E-9</v>
      </c>
      <c r="N91" s="201">
        <f ca="1">PNL!$L91</f>
        <v>4.1000000000000367E-9</v>
      </c>
      <c r="O91" s="201">
        <f ca="1">PNL!$L91</f>
        <v>4.1000000000000367E-9</v>
      </c>
      <c r="S91" s="201">
        <f ca="1">PNL!$L91</f>
        <v>4.1000000000000367E-9</v>
      </c>
      <c r="T91" s="201">
        <f ca="1">PNL!$L91</f>
        <v>4.1000000000000367E-9</v>
      </c>
      <c r="U91" s="201">
        <f ca="1">PNL!$L91</f>
        <v>4.1000000000000367E-9</v>
      </c>
      <c r="V91" s="201">
        <f ca="1">PNL!$L91</f>
        <v>4.1000000000000367E-9</v>
      </c>
      <c r="W91" s="201">
        <f ca="1">PNL!$L91</f>
        <v>4.1000000000000367E-9</v>
      </c>
      <c r="X91" s="201">
        <f ca="1">PNL!$L91</f>
        <v>4.1000000000000367E-9</v>
      </c>
      <c r="Y91" s="201">
        <f ca="1">PNL!$L91</f>
        <v>4.1000000000000367E-9</v>
      </c>
      <c r="Z91" s="201">
        <f ca="1">PNL!$L91</f>
        <v>4.1000000000000367E-9</v>
      </c>
      <c r="AA91" s="201">
        <f ca="1">PNL!$L91</f>
        <v>4.1000000000000367E-9</v>
      </c>
      <c r="AB91" s="201">
        <f ca="1">PNL!$L91</f>
        <v>4.1000000000000367E-9</v>
      </c>
      <c r="AC91" s="201">
        <f ca="1">PNL!$L91</f>
        <v>4.1000000000000367E-9</v>
      </c>
    </row>
    <row r="92" spans="1:29" x14ac:dyDescent="0.25">
      <c r="A92" s="197">
        <f ca="1">Inputs!C92</f>
        <v>39873</v>
      </c>
      <c r="B92" s="198">
        <f ca="1">Inputs!E92</f>
        <v>4.1940000000000008</v>
      </c>
      <c r="C92" s="204">
        <f ca="1">Inputs!F92</f>
        <v>0.22</v>
      </c>
      <c r="D92" s="169"/>
      <c r="E92" s="201">
        <f ca="1">PNL!$L92</f>
        <v>0</v>
      </c>
      <c r="F92" s="201">
        <f ca="1">PNL!$L92</f>
        <v>0</v>
      </c>
      <c r="G92" s="201">
        <f ca="1">PNL!$L92</f>
        <v>0</v>
      </c>
      <c r="H92" s="201">
        <f ca="1">PNL!$L92</f>
        <v>0</v>
      </c>
      <c r="I92" s="201">
        <f ca="1">PNL!$L92</f>
        <v>0</v>
      </c>
      <c r="J92" s="201">
        <f ca="1">PNL!$L92</f>
        <v>0</v>
      </c>
      <c r="K92" s="201">
        <f ca="1">PNL!$L92</f>
        <v>0</v>
      </c>
      <c r="L92" s="201">
        <f ca="1">PNL!$L92</f>
        <v>0</v>
      </c>
      <c r="M92" s="201">
        <f ca="1">PNL!$L92</f>
        <v>0</v>
      </c>
      <c r="N92" s="201">
        <f ca="1">PNL!$L92</f>
        <v>0</v>
      </c>
      <c r="O92" s="201">
        <f ca="1">PNL!$L92</f>
        <v>0</v>
      </c>
      <c r="S92" s="201">
        <f ca="1">PNL!$L92</f>
        <v>0</v>
      </c>
      <c r="T92" s="201">
        <f ca="1">PNL!$L92</f>
        <v>0</v>
      </c>
      <c r="U92" s="201">
        <f ca="1">PNL!$L92</f>
        <v>0</v>
      </c>
      <c r="V92" s="201">
        <f ca="1">PNL!$L92</f>
        <v>0</v>
      </c>
      <c r="W92" s="201">
        <f ca="1">PNL!$L92</f>
        <v>0</v>
      </c>
      <c r="X92" s="201">
        <f ca="1">PNL!$L92</f>
        <v>0</v>
      </c>
      <c r="Y92" s="201">
        <f ca="1">PNL!$L92</f>
        <v>0</v>
      </c>
      <c r="Z92" s="201">
        <f ca="1">PNL!$L92</f>
        <v>0</v>
      </c>
      <c r="AA92" s="201">
        <f ca="1">PNL!$L92</f>
        <v>0</v>
      </c>
      <c r="AB92" s="201">
        <f ca="1">PNL!$L92</f>
        <v>0</v>
      </c>
      <c r="AC92" s="201">
        <f ca="1">PNL!$L92</f>
        <v>0</v>
      </c>
    </row>
    <row r="93" spans="1:29" x14ac:dyDescent="0.25">
      <c r="A93" s="197">
        <f ca="1">Inputs!C93</f>
        <v>39904</v>
      </c>
      <c r="B93" s="198">
        <f ca="1">Inputs!E93</f>
        <v>4.0440000000000005</v>
      </c>
      <c r="C93" s="204">
        <f ca="1">Inputs!F93</f>
        <v>0.20250000000000001</v>
      </c>
      <c r="D93" s="169"/>
      <c r="E93" s="201">
        <f ca="1">PNL!$L93</f>
        <v>0</v>
      </c>
      <c r="F93" s="201">
        <f ca="1">PNL!$L93</f>
        <v>0</v>
      </c>
      <c r="G93" s="201">
        <f ca="1">PNL!$L93</f>
        <v>0</v>
      </c>
      <c r="H93" s="201">
        <f ca="1">PNL!$L93</f>
        <v>0</v>
      </c>
      <c r="I93" s="201">
        <f ca="1">PNL!$L93</f>
        <v>0</v>
      </c>
      <c r="J93" s="201">
        <f ca="1">PNL!$L93</f>
        <v>0</v>
      </c>
      <c r="K93" s="201">
        <f ca="1">PNL!$L93</f>
        <v>0</v>
      </c>
      <c r="L93" s="201">
        <f ca="1">PNL!$L93</f>
        <v>0</v>
      </c>
      <c r="M93" s="201">
        <f ca="1">PNL!$L93</f>
        <v>0</v>
      </c>
      <c r="N93" s="201">
        <f ca="1">PNL!$L93</f>
        <v>0</v>
      </c>
      <c r="O93" s="201">
        <f ca="1">PNL!$L93</f>
        <v>0</v>
      </c>
      <c r="S93" s="201">
        <f ca="1">PNL!$L93</f>
        <v>0</v>
      </c>
      <c r="T93" s="201">
        <f ca="1">PNL!$L93</f>
        <v>0</v>
      </c>
      <c r="U93" s="201">
        <f ca="1">PNL!$L93</f>
        <v>0</v>
      </c>
      <c r="V93" s="201">
        <f ca="1">PNL!$L93</f>
        <v>0</v>
      </c>
      <c r="W93" s="201">
        <f ca="1">PNL!$L93</f>
        <v>0</v>
      </c>
      <c r="X93" s="201">
        <f ca="1">PNL!$L93</f>
        <v>0</v>
      </c>
      <c r="Y93" s="201">
        <f ca="1">PNL!$L93</f>
        <v>0</v>
      </c>
      <c r="Z93" s="201">
        <f ca="1">PNL!$L93</f>
        <v>0</v>
      </c>
      <c r="AA93" s="201">
        <f ca="1">PNL!$L93</f>
        <v>0</v>
      </c>
      <c r="AB93" s="201">
        <f ca="1">PNL!$L93</f>
        <v>0</v>
      </c>
      <c r="AC93" s="201">
        <f ca="1">PNL!$L93</f>
        <v>0</v>
      </c>
    </row>
    <row r="94" spans="1:29" x14ac:dyDescent="0.25">
      <c r="A94" s="197">
        <f ca="1">Inputs!C94</f>
        <v>39934</v>
      </c>
      <c r="B94" s="198">
        <f ca="1">Inputs!E94</f>
        <v>4.0480000000000009</v>
      </c>
      <c r="C94" s="204">
        <f ca="1">Inputs!F94</f>
        <v>0.20250000000000001</v>
      </c>
      <c r="D94" s="169"/>
      <c r="E94" s="201">
        <f ca="1">PNL!$L94</f>
        <v>4.100000000000126E-9</v>
      </c>
      <c r="F94" s="201">
        <f ca="1">PNL!$L94</f>
        <v>4.100000000000126E-9</v>
      </c>
      <c r="G94" s="201">
        <f ca="1">PNL!$L94</f>
        <v>4.100000000000126E-9</v>
      </c>
      <c r="H94" s="201">
        <f ca="1">PNL!$L94</f>
        <v>4.100000000000126E-9</v>
      </c>
      <c r="I94" s="201">
        <f ca="1">PNL!$L94</f>
        <v>4.100000000000126E-9</v>
      </c>
      <c r="J94" s="201">
        <f ca="1">PNL!$L94</f>
        <v>4.100000000000126E-9</v>
      </c>
      <c r="K94" s="201">
        <f ca="1">PNL!$L94</f>
        <v>4.100000000000126E-9</v>
      </c>
      <c r="L94" s="201">
        <f ca="1">PNL!$L94</f>
        <v>4.100000000000126E-9</v>
      </c>
      <c r="M94" s="201">
        <f ca="1">PNL!$L94</f>
        <v>4.100000000000126E-9</v>
      </c>
      <c r="N94" s="201">
        <f ca="1">PNL!$L94</f>
        <v>4.100000000000126E-9</v>
      </c>
      <c r="O94" s="201">
        <f ca="1">PNL!$L94</f>
        <v>4.100000000000126E-9</v>
      </c>
      <c r="S94" s="201">
        <f ca="1">PNL!$L94</f>
        <v>4.100000000000126E-9</v>
      </c>
      <c r="T94" s="201">
        <f ca="1">PNL!$L94</f>
        <v>4.100000000000126E-9</v>
      </c>
      <c r="U94" s="201">
        <f ca="1">PNL!$L94</f>
        <v>4.100000000000126E-9</v>
      </c>
      <c r="V94" s="201">
        <f ca="1">PNL!$L94</f>
        <v>4.100000000000126E-9</v>
      </c>
      <c r="W94" s="201">
        <f ca="1">PNL!$L94</f>
        <v>4.100000000000126E-9</v>
      </c>
      <c r="X94" s="201">
        <f ca="1">PNL!$L94</f>
        <v>4.100000000000126E-9</v>
      </c>
      <c r="Y94" s="201">
        <f ca="1">PNL!$L94</f>
        <v>4.100000000000126E-9</v>
      </c>
      <c r="Z94" s="201">
        <f ca="1">PNL!$L94</f>
        <v>4.100000000000126E-9</v>
      </c>
      <c r="AA94" s="201">
        <f ca="1">PNL!$L94</f>
        <v>4.100000000000126E-9</v>
      </c>
      <c r="AB94" s="201">
        <f ca="1">PNL!$L94</f>
        <v>4.100000000000126E-9</v>
      </c>
      <c r="AC94" s="201">
        <f ca="1">PNL!$L94</f>
        <v>4.100000000000126E-9</v>
      </c>
    </row>
    <row r="95" spans="1:29" x14ac:dyDescent="0.25">
      <c r="A95" s="197">
        <f ca="1">Inputs!C95</f>
        <v>39965</v>
      </c>
      <c r="B95" s="198">
        <f ca="1">Inputs!E95</f>
        <v>4.0880000000000001</v>
      </c>
      <c r="C95" s="204">
        <f ca="1">Inputs!F95</f>
        <v>0.20250000000000001</v>
      </c>
      <c r="D95" s="169"/>
      <c r="E95" s="201">
        <f ca="1">PNL!$L95</f>
        <v>0</v>
      </c>
      <c r="F95" s="201">
        <f ca="1">PNL!$L95</f>
        <v>0</v>
      </c>
      <c r="G95" s="201">
        <f ca="1">PNL!$L95</f>
        <v>0</v>
      </c>
      <c r="H95" s="201">
        <f ca="1">PNL!$L95</f>
        <v>0</v>
      </c>
      <c r="I95" s="201">
        <f ca="1">PNL!$L95</f>
        <v>0</v>
      </c>
      <c r="J95" s="201">
        <f ca="1">PNL!$L95</f>
        <v>0</v>
      </c>
      <c r="K95" s="201">
        <f ca="1">PNL!$L95</f>
        <v>0</v>
      </c>
      <c r="L95" s="201">
        <f ca="1">PNL!$L95</f>
        <v>0</v>
      </c>
      <c r="M95" s="201">
        <f ca="1">PNL!$L95</f>
        <v>0</v>
      </c>
      <c r="N95" s="201">
        <f ca="1">PNL!$L95</f>
        <v>0</v>
      </c>
      <c r="O95" s="201">
        <f ca="1">PNL!$L95</f>
        <v>0</v>
      </c>
      <c r="S95" s="201">
        <f ca="1">PNL!$L95</f>
        <v>0</v>
      </c>
      <c r="T95" s="201">
        <f ca="1">PNL!$L95</f>
        <v>0</v>
      </c>
      <c r="U95" s="201">
        <f ca="1">PNL!$L95</f>
        <v>0</v>
      </c>
      <c r="V95" s="201">
        <f ca="1">PNL!$L95</f>
        <v>0</v>
      </c>
      <c r="W95" s="201">
        <f ca="1">PNL!$L95</f>
        <v>0</v>
      </c>
      <c r="X95" s="201">
        <f ca="1">PNL!$L95</f>
        <v>0</v>
      </c>
      <c r="Y95" s="201">
        <f ca="1">PNL!$L95</f>
        <v>0</v>
      </c>
      <c r="Z95" s="201">
        <f ca="1">PNL!$L95</f>
        <v>0</v>
      </c>
      <c r="AA95" s="201">
        <f ca="1">PNL!$L95</f>
        <v>0</v>
      </c>
      <c r="AB95" s="201">
        <f ca="1">PNL!$L95</f>
        <v>0</v>
      </c>
      <c r="AC95" s="201">
        <f ca="1">PNL!$L95</f>
        <v>0</v>
      </c>
    </row>
    <row r="96" spans="1:29" x14ac:dyDescent="0.25">
      <c r="A96" s="197">
        <f ca="1">Inputs!C96</f>
        <v>39995</v>
      </c>
      <c r="B96" s="198">
        <f ca="1">Inputs!E96</f>
        <v>4.1330000000000009</v>
      </c>
      <c r="C96" s="204">
        <f ca="1">Inputs!F96</f>
        <v>0.20250000000000001</v>
      </c>
      <c r="D96" s="169"/>
      <c r="E96" s="201">
        <f ca="1">PNL!$L96</f>
        <v>0</v>
      </c>
      <c r="F96" s="201">
        <f ca="1">PNL!$L96</f>
        <v>0</v>
      </c>
      <c r="G96" s="201">
        <f ca="1">PNL!$L96</f>
        <v>0</v>
      </c>
      <c r="H96" s="201">
        <f ca="1">PNL!$L96</f>
        <v>0</v>
      </c>
      <c r="I96" s="201">
        <f ca="1">PNL!$L96</f>
        <v>0</v>
      </c>
      <c r="J96" s="201">
        <f ca="1">PNL!$L96</f>
        <v>0</v>
      </c>
      <c r="K96" s="201">
        <f ca="1">PNL!$L96</f>
        <v>0</v>
      </c>
      <c r="L96" s="201">
        <f ca="1">PNL!$L96</f>
        <v>0</v>
      </c>
      <c r="M96" s="201">
        <f ca="1">PNL!$L96</f>
        <v>0</v>
      </c>
      <c r="N96" s="201">
        <f ca="1">PNL!$L96</f>
        <v>0</v>
      </c>
      <c r="O96" s="201">
        <f ca="1">PNL!$L96</f>
        <v>0</v>
      </c>
      <c r="S96" s="201">
        <f ca="1">PNL!$L96</f>
        <v>0</v>
      </c>
      <c r="T96" s="201">
        <f ca="1">PNL!$L96</f>
        <v>0</v>
      </c>
      <c r="U96" s="201">
        <f ca="1">PNL!$L96</f>
        <v>0</v>
      </c>
      <c r="V96" s="201">
        <f ca="1">PNL!$L96</f>
        <v>0</v>
      </c>
      <c r="W96" s="201">
        <f ca="1">PNL!$L96</f>
        <v>0</v>
      </c>
      <c r="X96" s="201">
        <f ca="1">PNL!$L96</f>
        <v>0</v>
      </c>
      <c r="Y96" s="201">
        <f ca="1">PNL!$L96</f>
        <v>0</v>
      </c>
      <c r="Z96" s="201">
        <f ca="1">PNL!$L96</f>
        <v>0</v>
      </c>
      <c r="AA96" s="201">
        <f ca="1">PNL!$L96</f>
        <v>0</v>
      </c>
      <c r="AB96" s="201">
        <f ca="1">PNL!$L96</f>
        <v>0</v>
      </c>
      <c r="AC96" s="201">
        <f ca="1">PNL!$L96</f>
        <v>0</v>
      </c>
    </row>
    <row r="97" spans="1:29" x14ac:dyDescent="0.25">
      <c r="A97" s="197">
        <f ca="1">Inputs!C97</f>
        <v>40026</v>
      </c>
      <c r="B97" s="198">
        <f ca="1">Inputs!E97</f>
        <v>4.1720000000000006</v>
      </c>
      <c r="C97" s="204">
        <f ca="1">Inputs!F97</f>
        <v>0.20250000000000001</v>
      </c>
      <c r="D97" s="169"/>
      <c r="E97" s="201">
        <f ca="1">PNL!$L97</f>
        <v>0</v>
      </c>
      <c r="F97" s="201">
        <f ca="1">PNL!$L97</f>
        <v>0</v>
      </c>
      <c r="G97" s="201">
        <f ca="1">PNL!$L97</f>
        <v>0</v>
      </c>
      <c r="H97" s="201">
        <f ca="1">PNL!$L97</f>
        <v>0</v>
      </c>
      <c r="I97" s="201">
        <f ca="1">PNL!$L97</f>
        <v>0</v>
      </c>
      <c r="J97" s="201">
        <f ca="1">PNL!$L97</f>
        <v>0</v>
      </c>
      <c r="K97" s="201">
        <f ca="1">PNL!$L97</f>
        <v>0</v>
      </c>
      <c r="L97" s="201">
        <f ca="1">PNL!$L97</f>
        <v>0</v>
      </c>
      <c r="M97" s="201">
        <f ca="1">PNL!$L97</f>
        <v>0</v>
      </c>
      <c r="N97" s="201">
        <f ca="1">PNL!$L97</f>
        <v>0</v>
      </c>
      <c r="O97" s="201">
        <f ca="1">PNL!$L97</f>
        <v>0</v>
      </c>
      <c r="S97" s="201">
        <f ca="1">PNL!$L97</f>
        <v>0</v>
      </c>
      <c r="T97" s="201">
        <f ca="1">PNL!$L97</f>
        <v>0</v>
      </c>
      <c r="U97" s="201">
        <f ca="1">PNL!$L97</f>
        <v>0</v>
      </c>
      <c r="V97" s="201">
        <f ca="1">PNL!$L97</f>
        <v>0</v>
      </c>
      <c r="W97" s="201">
        <f ca="1">PNL!$L97</f>
        <v>0</v>
      </c>
      <c r="X97" s="201">
        <f ca="1">PNL!$L97</f>
        <v>0</v>
      </c>
      <c r="Y97" s="201">
        <f ca="1">PNL!$L97</f>
        <v>0</v>
      </c>
      <c r="Z97" s="201">
        <f ca="1">PNL!$L97</f>
        <v>0</v>
      </c>
      <c r="AA97" s="201">
        <f ca="1">PNL!$L97</f>
        <v>0</v>
      </c>
      <c r="AB97" s="201">
        <f ca="1">PNL!$L97</f>
        <v>0</v>
      </c>
      <c r="AC97" s="201">
        <f ca="1">PNL!$L97</f>
        <v>0</v>
      </c>
    </row>
    <row r="98" spans="1:29" x14ac:dyDescent="0.25">
      <c r="A98" s="197">
        <f ca="1">Inputs!C98</f>
        <v>40057</v>
      </c>
      <c r="B98" s="198">
        <f ca="1">Inputs!E98</f>
        <v>4.1610000000000005</v>
      </c>
      <c r="C98" s="204">
        <f ca="1">Inputs!F98</f>
        <v>0.20250000000000001</v>
      </c>
      <c r="D98" s="169"/>
      <c r="E98" s="201">
        <f ca="1">PNL!$L98</f>
        <v>0</v>
      </c>
      <c r="F98" s="201">
        <f ca="1">PNL!$L98</f>
        <v>0</v>
      </c>
      <c r="G98" s="201">
        <f ca="1">PNL!$L98</f>
        <v>0</v>
      </c>
      <c r="H98" s="201">
        <f ca="1">PNL!$L98</f>
        <v>0</v>
      </c>
      <c r="I98" s="201">
        <f ca="1">PNL!$L98</f>
        <v>0</v>
      </c>
      <c r="J98" s="201">
        <f ca="1">PNL!$L98</f>
        <v>0</v>
      </c>
      <c r="K98" s="201">
        <f ca="1">PNL!$L98</f>
        <v>0</v>
      </c>
      <c r="L98" s="201">
        <f ca="1">PNL!$L98</f>
        <v>0</v>
      </c>
      <c r="M98" s="201">
        <f ca="1">PNL!$L98</f>
        <v>0</v>
      </c>
      <c r="N98" s="201">
        <f ca="1">PNL!$L98</f>
        <v>0</v>
      </c>
      <c r="O98" s="201">
        <f ca="1">PNL!$L98</f>
        <v>0</v>
      </c>
      <c r="S98" s="201">
        <f ca="1">PNL!$L98</f>
        <v>0</v>
      </c>
      <c r="T98" s="201">
        <f ca="1">PNL!$L98</f>
        <v>0</v>
      </c>
      <c r="U98" s="201">
        <f ca="1">PNL!$L98</f>
        <v>0</v>
      </c>
      <c r="V98" s="201">
        <f ca="1">PNL!$L98</f>
        <v>0</v>
      </c>
      <c r="W98" s="201">
        <f ca="1">PNL!$L98</f>
        <v>0</v>
      </c>
      <c r="X98" s="201">
        <f ca="1">PNL!$L98</f>
        <v>0</v>
      </c>
      <c r="Y98" s="201">
        <f ca="1">PNL!$L98</f>
        <v>0</v>
      </c>
      <c r="Z98" s="201">
        <f ca="1">PNL!$L98</f>
        <v>0</v>
      </c>
      <c r="AA98" s="201">
        <f ca="1">PNL!$L98</f>
        <v>0</v>
      </c>
      <c r="AB98" s="201">
        <f ca="1">PNL!$L98</f>
        <v>0</v>
      </c>
      <c r="AC98" s="201">
        <f ca="1">PNL!$L98</f>
        <v>0</v>
      </c>
    </row>
    <row r="99" spans="1:29" x14ac:dyDescent="0.25">
      <c r="A99" s="197">
        <f ca="1">Inputs!C99</f>
        <v>40087</v>
      </c>
      <c r="B99" s="198">
        <f ca="1">Inputs!E99</f>
        <v>4.176000000000001</v>
      </c>
      <c r="C99" s="204">
        <f ca="1">Inputs!F99</f>
        <v>0.20250000000000001</v>
      </c>
      <c r="D99" s="169"/>
      <c r="E99" s="201">
        <f ca="1">PNL!$L99</f>
        <v>0</v>
      </c>
      <c r="F99" s="201">
        <f ca="1">PNL!$L99</f>
        <v>0</v>
      </c>
      <c r="G99" s="201">
        <f ca="1">PNL!$L99</f>
        <v>0</v>
      </c>
      <c r="H99" s="201">
        <f ca="1">PNL!$L99</f>
        <v>0</v>
      </c>
      <c r="I99" s="201">
        <f ca="1">PNL!$L99</f>
        <v>0</v>
      </c>
      <c r="J99" s="201">
        <f ca="1">PNL!$L99</f>
        <v>0</v>
      </c>
      <c r="K99" s="201">
        <f ca="1">PNL!$L99</f>
        <v>0</v>
      </c>
      <c r="L99" s="201">
        <f ca="1">PNL!$L99</f>
        <v>0</v>
      </c>
      <c r="M99" s="201">
        <f ca="1">PNL!$L99</f>
        <v>0</v>
      </c>
      <c r="N99" s="201">
        <f ca="1">PNL!$L99</f>
        <v>0</v>
      </c>
      <c r="O99" s="201">
        <f ca="1">PNL!$L99</f>
        <v>0</v>
      </c>
      <c r="S99" s="201">
        <f ca="1">PNL!$L99</f>
        <v>0</v>
      </c>
      <c r="T99" s="201">
        <f ca="1">PNL!$L99</f>
        <v>0</v>
      </c>
      <c r="U99" s="201">
        <f ca="1">PNL!$L99</f>
        <v>0</v>
      </c>
      <c r="V99" s="201">
        <f ca="1">PNL!$L99</f>
        <v>0</v>
      </c>
      <c r="W99" s="201">
        <f ca="1">PNL!$L99</f>
        <v>0</v>
      </c>
      <c r="X99" s="201">
        <f ca="1">PNL!$L99</f>
        <v>0</v>
      </c>
      <c r="Y99" s="201">
        <f ca="1">PNL!$L99</f>
        <v>0</v>
      </c>
      <c r="Z99" s="201">
        <f ca="1">PNL!$L99</f>
        <v>0</v>
      </c>
      <c r="AA99" s="201">
        <f ca="1">PNL!$L99</f>
        <v>0</v>
      </c>
      <c r="AB99" s="201">
        <f ca="1">PNL!$L99</f>
        <v>0</v>
      </c>
      <c r="AC99" s="201">
        <f ca="1">PNL!$L99</f>
        <v>0</v>
      </c>
    </row>
    <row r="100" spans="1:29" x14ac:dyDescent="0.25">
      <c r="A100" s="197">
        <f ca="1">Inputs!C100</f>
        <v>40118</v>
      </c>
      <c r="B100" s="198">
        <f ca="1">Inputs!E100</f>
        <v>4.3330000000000002</v>
      </c>
      <c r="C100" s="204">
        <f ca="1">Inputs!F100</f>
        <v>0.20250000000000001</v>
      </c>
      <c r="D100" s="169"/>
      <c r="E100" s="201">
        <f ca="1">PNL!$L100</f>
        <v>0</v>
      </c>
      <c r="F100" s="201">
        <f ca="1">PNL!$L100</f>
        <v>0</v>
      </c>
      <c r="G100" s="201">
        <f ca="1">PNL!$L100</f>
        <v>0</v>
      </c>
      <c r="H100" s="201">
        <f ca="1">PNL!$L100</f>
        <v>0</v>
      </c>
      <c r="I100" s="201">
        <f ca="1">PNL!$L100</f>
        <v>0</v>
      </c>
      <c r="J100" s="201">
        <f ca="1">PNL!$L100</f>
        <v>0</v>
      </c>
      <c r="K100" s="201">
        <f ca="1">PNL!$L100</f>
        <v>0</v>
      </c>
      <c r="L100" s="201">
        <f ca="1">PNL!$L100</f>
        <v>0</v>
      </c>
      <c r="M100" s="201">
        <f ca="1">PNL!$L100</f>
        <v>0</v>
      </c>
      <c r="N100" s="201">
        <f ca="1">PNL!$L100</f>
        <v>0</v>
      </c>
      <c r="O100" s="201">
        <f ca="1">PNL!$L100</f>
        <v>0</v>
      </c>
      <c r="S100" s="201">
        <f ca="1">PNL!$L100</f>
        <v>0</v>
      </c>
      <c r="T100" s="201">
        <f ca="1">PNL!$L100</f>
        <v>0</v>
      </c>
      <c r="U100" s="201">
        <f ca="1">PNL!$L100</f>
        <v>0</v>
      </c>
      <c r="V100" s="201">
        <f ca="1">PNL!$L100</f>
        <v>0</v>
      </c>
      <c r="W100" s="201">
        <f ca="1">PNL!$L100</f>
        <v>0</v>
      </c>
      <c r="X100" s="201">
        <f ca="1">PNL!$L100</f>
        <v>0</v>
      </c>
      <c r="Y100" s="201">
        <f ca="1">PNL!$L100</f>
        <v>0</v>
      </c>
      <c r="Z100" s="201">
        <f ca="1">PNL!$L100</f>
        <v>0</v>
      </c>
      <c r="AA100" s="201">
        <f ca="1">PNL!$L100</f>
        <v>0</v>
      </c>
      <c r="AB100" s="201">
        <f ca="1">PNL!$L100</f>
        <v>0</v>
      </c>
      <c r="AC100" s="201">
        <f ca="1">PNL!$L100</f>
        <v>0</v>
      </c>
    </row>
    <row r="101" spans="1:29" x14ac:dyDescent="0.25">
      <c r="A101" s="197">
        <f ca="1">Inputs!C101</f>
        <v>40148</v>
      </c>
      <c r="B101" s="198">
        <f ca="1">Inputs!E101</f>
        <v>4.4930000000000012</v>
      </c>
      <c r="C101" s="204">
        <f ca="1">Inputs!F101</f>
        <v>0.20250000000000001</v>
      </c>
      <c r="D101" s="169"/>
      <c r="E101" s="201">
        <f ca="1">PNL!$L101</f>
        <v>0</v>
      </c>
      <c r="F101" s="201">
        <f ca="1">PNL!$L101</f>
        <v>0</v>
      </c>
      <c r="G101" s="201">
        <f ca="1">PNL!$L101</f>
        <v>0</v>
      </c>
      <c r="H101" s="201">
        <f ca="1">PNL!$L101</f>
        <v>0</v>
      </c>
      <c r="I101" s="201">
        <f ca="1">PNL!$L101</f>
        <v>0</v>
      </c>
      <c r="J101" s="201">
        <f ca="1">PNL!$L101</f>
        <v>0</v>
      </c>
      <c r="K101" s="201">
        <f ca="1">PNL!$L101</f>
        <v>0</v>
      </c>
      <c r="L101" s="201">
        <f ca="1">PNL!$L101</f>
        <v>0</v>
      </c>
      <c r="M101" s="201">
        <f ca="1">PNL!$L101</f>
        <v>0</v>
      </c>
      <c r="N101" s="201">
        <f ca="1">PNL!$L101</f>
        <v>0</v>
      </c>
      <c r="O101" s="201">
        <f ca="1">PNL!$L101</f>
        <v>0</v>
      </c>
      <c r="S101" s="201">
        <f ca="1">PNL!$L101</f>
        <v>0</v>
      </c>
      <c r="T101" s="201">
        <f ca="1">PNL!$L101</f>
        <v>0</v>
      </c>
      <c r="U101" s="201">
        <f ca="1">PNL!$L101</f>
        <v>0</v>
      </c>
      <c r="V101" s="201">
        <f ca="1">PNL!$L101</f>
        <v>0</v>
      </c>
      <c r="W101" s="201">
        <f ca="1">PNL!$L101</f>
        <v>0</v>
      </c>
      <c r="X101" s="201">
        <f ca="1">PNL!$L101</f>
        <v>0</v>
      </c>
      <c r="Y101" s="201">
        <f ca="1">PNL!$L101</f>
        <v>0</v>
      </c>
      <c r="Z101" s="201">
        <f ca="1">PNL!$L101</f>
        <v>0</v>
      </c>
      <c r="AA101" s="201">
        <f ca="1">PNL!$L101</f>
        <v>0</v>
      </c>
      <c r="AB101" s="201">
        <f ca="1">PNL!$L101</f>
        <v>0</v>
      </c>
      <c r="AC101" s="201">
        <f ca="1">PNL!$L101</f>
        <v>0</v>
      </c>
    </row>
    <row r="102" spans="1:29" x14ac:dyDescent="0.25">
      <c r="A102" s="197">
        <f ca="1">Inputs!C102</f>
        <v>40179</v>
      </c>
      <c r="B102" s="198">
        <f ca="1">Inputs!E102</f>
        <v>4.5205000000000002</v>
      </c>
      <c r="C102" s="204">
        <f ca="1">Inputs!F102</f>
        <v>0.20250000000000001</v>
      </c>
      <c r="D102" s="169"/>
      <c r="E102" s="201">
        <f ca="1">PNL!$L102</f>
        <v>4.1000000000000367E-9</v>
      </c>
      <c r="F102" s="201">
        <f ca="1">PNL!$L102</f>
        <v>4.1000000000000367E-9</v>
      </c>
      <c r="G102" s="201">
        <f ca="1">PNL!$L102</f>
        <v>4.1000000000000367E-9</v>
      </c>
      <c r="H102" s="201">
        <f ca="1">PNL!$L102</f>
        <v>4.1000000000000367E-9</v>
      </c>
      <c r="I102" s="201">
        <f ca="1">PNL!$L102</f>
        <v>4.1000000000000367E-9</v>
      </c>
      <c r="J102" s="201">
        <f ca="1">PNL!$L102</f>
        <v>4.1000000000000367E-9</v>
      </c>
      <c r="K102" s="201">
        <f ca="1">PNL!$L102</f>
        <v>4.1000000000000367E-9</v>
      </c>
      <c r="L102" s="201">
        <f ca="1">PNL!$L102</f>
        <v>4.1000000000000367E-9</v>
      </c>
      <c r="M102" s="201">
        <f ca="1">PNL!$L102</f>
        <v>4.1000000000000367E-9</v>
      </c>
      <c r="N102" s="201">
        <f ca="1">PNL!$L102</f>
        <v>4.1000000000000367E-9</v>
      </c>
      <c r="O102" s="201">
        <f ca="1">PNL!$L102</f>
        <v>4.1000000000000367E-9</v>
      </c>
      <c r="S102" s="201">
        <f ca="1">PNL!$L102</f>
        <v>4.1000000000000367E-9</v>
      </c>
      <c r="T102" s="201">
        <f ca="1">PNL!$L102</f>
        <v>4.1000000000000367E-9</v>
      </c>
      <c r="U102" s="201">
        <f ca="1">PNL!$L102</f>
        <v>4.1000000000000367E-9</v>
      </c>
      <c r="V102" s="201">
        <f ca="1">PNL!$L102</f>
        <v>4.1000000000000367E-9</v>
      </c>
      <c r="W102" s="201">
        <f ca="1">PNL!$L102</f>
        <v>4.1000000000000367E-9</v>
      </c>
      <c r="X102" s="201">
        <f ca="1">PNL!$L102</f>
        <v>4.1000000000000367E-9</v>
      </c>
      <c r="Y102" s="201">
        <f ca="1">PNL!$L102</f>
        <v>4.1000000000000367E-9</v>
      </c>
      <c r="Z102" s="201">
        <f ca="1">PNL!$L102</f>
        <v>4.1000000000000367E-9</v>
      </c>
      <c r="AA102" s="201">
        <f ca="1">PNL!$L102</f>
        <v>4.1000000000000367E-9</v>
      </c>
      <c r="AB102" s="201">
        <f ca="1">PNL!$L102</f>
        <v>4.1000000000000367E-9</v>
      </c>
      <c r="AC102" s="201">
        <f ca="1">PNL!$L102</f>
        <v>4.1000000000000367E-9</v>
      </c>
    </row>
    <row r="103" spans="1:29" x14ac:dyDescent="0.25">
      <c r="A103" s="197">
        <f ca="1">Inputs!C103</f>
        <v>40210</v>
      </c>
      <c r="B103" s="198">
        <f ca="1">Inputs!E103</f>
        <v>4.4365000000000006</v>
      </c>
      <c r="C103" s="204">
        <f ca="1">Inputs!F103</f>
        <v>0.2</v>
      </c>
      <c r="D103" s="169"/>
      <c r="E103" s="201">
        <f ca="1">PNL!$L103</f>
        <v>4.1000000000000367E-9</v>
      </c>
      <c r="F103" s="201">
        <f ca="1">PNL!$L103</f>
        <v>4.1000000000000367E-9</v>
      </c>
      <c r="G103" s="201">
        <f ca="1">PNL!$L103</f>
        <v>4.1000000000000367E-9</v>
      </c>
      <c r="H103" s="201">
        <f ca="1">PNL!$L103</f>
        <v>4.1000000000000367E-9</v>
      </c>
      <c r="I103" s="201">
        <f ca="1">PNL!$L103</f>
        <v>4.1000000000000367E-9</v>
      </c>
      <c r="J103" s="201">
        <f ca="1">PNL!$L103</f>
        <v>4.1000000000000367E-9</v>
      </c>
      <c r="K103" s="201">
        <f ca="1">PNL!$L103</f>
        <v>4.1000000000000367E-9</v>
      </c>
      <c r="L103" s="201">
        <f ca="1">PNL!$L103</f>
        <v>4.1000000000000367E-9</v>
      </c>
      <c r="M103" s="201">
        <f ca="1">PNL!$L103</f>
        <v>4.1000000000000367E-9</v>
      </c>
      <c r="N103" s="201">
        <f ca="1">PNL!$L103</f>
        <v>4.1000000000000367E-9</v>
      </c>
      <c r="O103" s="201">
        <f ca="1">PNL!$L103</f>
        <v>4.1000000000000367E-9</v>
      </c>
      <c r="S103" s="201">
        <f ca="1">PNL!$L103</f>
        <v>4.1000000000000367E-9</v>
      </c>
      <c r="T103" s="201">
        <f ca="1">PNL!$L103</f>
        <v>4.1000000000000367E-9</v>
      </c>
      <c r="U103" s="201">
        <f ca="1">PNL!$L103</f>
        <v>4.1000000000000367E-9</v>
      </c>
      <c r="V103" s="201">
        <f ca="1">PNL!$L103</f>
        <v>4.1000000000000367E-9</v>
      </c>
      <c r="W103" s="201">
        <f ca="1">PNL!$L103</f>
        <v>4.1000000000000367E-9</v>
      </c>
      <c r="X103" s="201">
        <f ca="1">PNL!$L103</f>
        <v>4.1000000000000367E-9</v>
      </c>
      <c r="Y103" s="201">
        <f ca="1">PNL!$L103</f>
        <v>4.1000000000000367E-9</v>
      </c>
      <c r="Z103" s="201">
        <f ca="1">PNL!$L103</f>
        <v>4.1000000000000367E-9</v>
      </c>
      <c r="AA103" s="201">
        <f ca="1">PNL!$L103</f>
        <v>4.1000000000000367E-9</v>
      </c>
      <c r="AB103" s="201">
        <f ca="1">PNL!$L103</f>
        <v>4.1000000000000367E-9</v>
      </c>
      <c r="AC103" s="201">
        <f ca="1">PNL!$L103</f>
        <v>4.1000000000000367E-9</v>
      </c>
    </row>
    <row r="104" spans="1:29" x14ac:dyDescent="0.25">
      <c r="A104" s="197">
        <f ca="1">Inputs!C104</f>
        <v>40238</v>
      </c>
      <c r="B104" s="198">
        <f ca="1">Inputs!E104</f>
        <v>4.3015000000000008</v>
      </c>
      <c r="C104" s="204">
        <f ca="1">Inputs!F104</f>
        <v>0.19500000000000001</v>
      </c>
      <c r="D104" s="169"/>
      <c r="E104" s="201">
        <f ca="1">PNL!$L104</f>
        <v>0</v>
      </c>
      <c r="F104" s="201">
        <f ca="1">PNL!$L104</f>
        <v>0</v>
      </c>
      <c r="G104" s="201">
        <f ca="1">PNL!$L104</f>
        <v>0</v>
      </c>
      <c r="H104" s="201">
        <f ca="1">PNL!$L104</f>
        <v>0</v>
      </c>
      <c r="I104" s="201">
        <f ca="1">PNL!$L104</f>
        <v>0</v>
      </c>
      <c r="J104" s="201">
        <f ca="1">PNL!$L104</f>
        <v>0</v>
      </c>
      <c r="K104" s="201">
        <f ca="1">PNL!$L104</f>
        <v>0</v>
      </c>
      <c r="L104" s="201">
        <f ca="1">PNL!$L104</f>
        <v>0</v>
      </c>
      <c r="M104" s="201">
        <f ca="1">PNL!$L104</f>
        <v>0</v>
      </c>
      <c r="N104" s="201">
        <f ca="1">PNL!$L104</f>
        <v>0</v>
      </c>
      <c r="O104" s="201">
        <f ca="1">PNL!$L104</f>
        <v>0</v>
      </c>
      <c r="S104" s="201">
        <f ca="1">PNL!$L104</f>
        <v>0</v>
      </c>
      <c r="T104" s="201">
        <f ca="1">PNL!$L104</f>
        <v>0</v>
      </c>
      <c r="U104" s="201">
        <f ca="1">PNL!$L104</f>
        <v>0</v>
      </c>
      <c r="V104" s="201">
        <f ca="1">PNL!$L104</f>
        <v>0</v>
      </c>
      <c r="W104" s="201">
        <f ca="1">PNL!$L104</f>
        <v>0</v>
      </c>
      <c r="X104" s="201">
        <f ca="1">PNL!$L104</f>
        <v>0</v>
      </c>
      <c r="Y104" s="201">
        <f ca="1">PNL!$L104</f>
        <v>0</v>
      </c>
      <c r="Z104" s="201">
        <f ca="1">PNL!$L104</f>
        <v>0</v>
      </c>
      <c r="AA104" s="201">
        <f ca="1">PNL!$L104</f>
        <v>0</v>
      </c>
      <c r="AB104" s="201">
        <f ca="1">PNL!$L104</f>
        <v>0</v>
      </c>
      <c r="AC104" s="201">
        <f ca="1">PNL!$L104</f>
        <v>0</v>
      </c>
    </row>
    <row r="105" spans="1:29" x14ac:dyDescent="0.25">
      <c r="A105" s="197">
        <f ca="1">Inputs!C105</f>
        <v>40269</v>
      </c>
      <c r="B105" s="198">
        <f ca="1">Inputs!E105</f>
        <v>4.1515000000000004</v>
      </c>
      <c r="C105" s="204">
        <f ca="1">Inputs!F105</f>
        <v>0.19</v>
      </c>
      <c r="D105" s="169"/>
      <c r="E105" s="201">
        <f ca="1">PNL!$L105</f>
        <v>0</v>
      </c>
      <c r="F105" s="201">
        <f ca="1">PNL!$L105</f>
        <v>0</v>
      </c>
      <c r="G105" s="201">
        <f ca="1">PNL!$L105</f>
        <v>0</v>
      </c>
      <c r="H105" s="201">
        <f ca="1">PNL!$L105</f>
        <v>0</v>
      </c>
      <c r="I105" s="201">
        <f ca="1">PNL!$L105</f>
        <v>0</v>
      </c>
      <c r="J105" s="201">
        <f ca="1">PNL!$L105</f>
        <v>0</v>
      </c>
      <c r="K105" s="201">
        <f ca="1">PNL!$L105</f>
        <v>0</v>
      </c>
      <c r="L105" s="201">
        <f ca="1">PNL!$L105</f>
        <v>0</v>
      </c>
      <c r="M105" s="201">
        <f ca="1">PNL!$L105</f>
        <v>0</v>
      </c>
      <c r="N105" s="201">
        <f ca="1">PNL!$L105</f>
        <v>0</v>
      </c>
      <c r="O105" s="201">
        <f ca="1">PNL!$L105</f>
        <v>0</v>
      </c>
      <c r="S105" s="201">
        <f ca="1">PNL!$L105</f>
        <v>0</v>
      </c>
      <c r="T105" s="201">
        <f ca="1">PNL!$L105</f>
        <v>0</v>
      </c>
      <c r="U105" s="201">
        <f ca="1">PNL!$L105</f>
        <v>0</v>
      </c>
      <c r="V105" s="201">
        <f ca="1">PNL!$L105</f>
        <v>0</v>
      </c>
      <c r="W105" s="201">
        <f ca="1">PNL!$L105</f>
        <v>0</v>
      </c>
      <c r="X105" s="201">
        <f ca="1">PNL!$L105</f>
        <v>0</v>
      </c>
      <c r="Y105" s="201">
        <f ca="1">PNL!$L105</f>
        <v>0</v>
      </c>
      <c r="Z105" s="201">
        <f ca="1">PNL!$L105</f>
        <v>0</v>
      </c>
      <c r="AA105" s="201">
        <f ca="1">PNL!$L105</f>
        <v>0</v>
      </c>
      <c r="AB105" s="201">
        <f ca="1">PNL!$L105</f>
        <v>0</v>
      </c>
      <c r="AC105" s="201">
        <f ca="1">PNL!$L105</f>
        <v>0</v>
      </c>
    </row>
    <row r="106" spans="1:29" x14ac:dyDescent="0.25">
      <c r="A106" s="197">
        <f ca="1">Inputs!C106</f>
        <v>40299</v>
      </c>
      <c r="B106" s="198">
        <f ca="1">Inputs!E106</f>
        <v>4.1555000000000009</v>
      </c>
      <c r="C106" s="204">
        <f ca="1">Inputs!F106</f>
        <v>0.185</v>
      </c>
      <c r="D106" s="169"/>
      <c r="E106" s="201">
        <f ca="1">PNL!$L106</f>
        <v>0</v>
      </c>
      <c r="F106" s="201">
        <f ca="1">PNL!$L106</f>
        <v>0</v>
      </c>
      <c r="G106" s="201">
        <f ca="1">PNL!$L106</f>
        <v>0</v>
      </c>
      <c r="H106" s="201">
        <f ca="1">PNL!$L106</f>
        <v>0</v>
      </c>
      <c r="I106" s="201">
        <f ca="1">PNL!$L106</f>
        <v>0</v>
      </c>
      <c r="J106" s="201">
        <f ca="1">PNL!$L106</f>
        <v>0</v>
      </c>
      <c r="K106" s="201">
        <f ca="1">PNL!$L106</f>
        <v>0</v>
      </c>
      <c r="L106" s="201">
        <f ca="1">PNL!$L106</f>
        <v>0</v>
      </c>
      <c r="M106" s="201">
        <f ca="1">PNL!$L106</f>
        <v>0</v>
      </c>
      <c r="N106" s="201">
        <f ca="1">PNL!$L106</f>
        <v>0</v>
      </c>
      <c r="O106" s="201">
        <f ca="1">PNL!$L106</f>
        <v>0</v>
      </c>
      <c r="S106" s="201">
        <f ca="1">PNL!$L106</f>
        <v>0</v>
      </c>
      <c r="T106" s="201">
        <f ca="1">PNL!$L106</f>
        <v>0</v>
      </c>
      <c r="U106" s="201">
        <f ca="1">PNL!$L106</f>
        <v>0</v>
      </c>
      <c r="V106" s="201">
        <f ca="1">PNL!$L106</f>
        <v>0</v>
      </c>
      <c r="W106" s="201">
        <f ca="1">PNL!$L106</f>
        <v>0</v>
      </c>
      <c r="X106" s="201">
        <f ca="1">PNL!$L106</f>
        <v>0</v>
      </c>
      <c r="Y106" s="201">
        <f ca="1">PNL!$L106</f>
        <v>0</v>
      </c>
      <c r="Z106" s="201">
        <f ca="1">PNL!$L106</f>
        <v>0</v>
      </c>
      <c r="AA106" s="201">
        <f ca="1">PNL!$L106</f>
        <v>0</v>
      </c>
      <c r="AB106" s="201">
        <f ca="1">PNL!$L106</f>
        <v>0</v>
      </c>
      <c r="AC106" s="201">
        <f ca="1">PNL!$L106</f>
        <v>0</v>
      </c>
    </row>
    <row r="107" spans="1:29" x14ac:dyDescent="0.25">
      <c r="A107" s="197">
        <f ca="1">Inputs!C107</f>
        <v>40330</v>
      </c>
      <c r="B107" s="198">
        <f ca="1">Inputs!E107</f>
        <v>4.1955</v>
      </c>
      <c r="C107" s="204">
        <f ca="1">Inputs!F107</f>
        <v>0.185</v>
      </c>
      <c r="D107" s="169"/>
      <c r="E107" s="201">
        <f ca="1">PNL!$L107</f>
        <v>0</v>
      </c>
      <c r="F107" s="201">
        <f ca="1">PNL!$L107</f>
        <v>0</v>
      </c>
      <c r="G107" s="201">
        <f ca="1">PNL!$L107</f>
        <v>0</v>
      </c>
      <c r="H107" s="201">
        <f ca="1">PNL!$L107</f>
        <v>0</v>
      </c>
      <c r="I107" s="201">
        <f ca="1">PNL!$L107</f>
        <v>0</v>
      </c>
      <c r="J107" s="201">
        <f ca="1">PNL!$L107</f>
        <v>0</v>
      </c>
      <c r="K107" s="201">
        <f ca="1">PNL!$L107</f>
        <v>0</v>
      </c>
      <c r="L107" s="201">
        <f ca="1">PNL!$L107</f>
        <v>0</v>
      </c>
      <c r="M107" s="201">
        <f ca="1">PNL!$L107</f>
        <v>0</v>
      </c>
      <c r="N107" s="201">
        <f ca="1">PNL!$L107</f>
        <v>0</v>
      </c>
      <c r="O107" s="201">
        <f ca="1">PNL!$L107</f>
        <v>0</v>
      </c>
      <c r="S107" s="201">
        <f ca="1">PNL!$L107</f>
        <v>0</v>
      </c>
      <c r="T107" s="201">
        <f ca="1">PNL!$L107</f>
        <v>0</v>
      </c>
      <c r="U107" s="201">
        <f ca="1">PNL!$L107</f>
        <v>0</v>
      </c>
      <c r="V107" s="201">
        <f ca="1">PNL!$L107</f>
        <v>0</v>
      </c>
      <c r="W107" s="201">
        <f ca="1">PNL!$L107</f>
        <v>0</v>
      </c>
      <c r="X107" s="201">
        <f ca="1">PNL!$L107</f>
        <v>0</v>
      </c>
      <c r="Y107" s="201">
        <f ca="1">PNL!$L107</f>
        <v>0</v>
      </c>
      <c r="Z107" s="201">
        <f ca="1">PNL!$L107</f>
        <v>0</v>
      </c>
      <c r="AA107" s="201">
        <f ca="1">PNL!$L107</f>
        <v>0</v>
      </c>
      <c r="AB107" s="201">
        <f ca="1">PNL!$L107</f>
        <v>0</v>
      </c>
      <c r="AC107" s="201">
        <f ca="1">PNL!$L107</f>
        <v>0</v>
      </c>
    </row>
    <row r="108" spans="1:29" x14ac:dyDescent="0.25">
      <c r="A108" s="197">
        <f ca="1">Inputs!C108</f>
        <v>40360</v>
      </c>
      <c r="B108" s="198">
        <f ca="1">Inputs!E108</f>
        <v>4.2405000000000008</v>
      </c>
      <c r="C108" s="204">
        <f ca="1">Inputs!F108</f>
        <v>0.185</v>
      </c>
      <c r="D108" s="169"/>
      <c r="E108" s="201">
        <f ca="1">PNL!$L108</f>
        <v>0</v>
      </c>
      <c r="F108" s="201">
        <f ca="1">PNL!$L108</f>
        <v>0</v>
      </c>
      <c r="G108" s="201">
        <f ca="1">PNL!$L108</f>
        <v>0</v>
      </c>
      <c r="H108" s="201">
        <f ca="1">PNL!$L108</f>
        <v>0</v>
      </c>
      <c r="I108" s="201">
        <f ca="1">PNL!$L108</f>
        <v>0</v>
      </c>
      <c r="J108" s="201">
        <f ca="1">PNL!$L108</f>
        <v>0</v>
      </c>
      <c r="K108" s="201">
        <f ca="1">PNL!$L108</f>
        <v>0</v>
      </c>
      <c r="L108" s="201">
        <f ca="1">PNL!$L108</f>
        <v>0</v>
      </c>
      <c r="M108" s="201">
        <f ca="1">PNL!$L108</f>
        <v>0</v>
      </c>
      <c r="N108" s="201">
        <f ca="1">PNL!$L108</f>
        <v>0</v>
      </c>
      <c r="O108" s="201">
        <f ca="1">PNL!$L108</f>
        <v>0</v>
      </c>
      <c r="S108" s="201">
        <f ca="1">PNL!$L108</f>
        <v>0</v>
      </c>
      <c r="T108" s="201">
        <f ca="1">PNL!$L108</f>
        <v>0</v>
      </c>
      <c r="U108" s="201">
        <f ca="1">PNL!$L108</f>
        <v>0</v>
      </c>
      <c r="V108" s="201">
        <f ca="1">PNL!$L108</f>
        <v>0</v>
      </c>
      <c r="W108" s="201">
        <f ca="1">PNL!$L108</f>
        <v>0</v>
      </c>
      <c r="X108" s="201">
        <f ca="1">PNL!$L108</f>
        <v>0</v>
      </c>
      <c r="Y108" s="201">
        <f ca="1">PNL!$L108</f>
        <v>0</v>
      </c>
      <c r="Z108" s="201">
        <f ca="1">PNL!$L108</f>
        <v>0</v>
      </c>
      <c r="AA108" s="201">
        <f ca="1">PNL!$L108</f>
        <v>0</v>
      </c>
      <c r="AB108" s="201">
        <f ca="1">PNL!$L108</f>
        <v>0</v>
      </c>
      <c r="AC108" s="201">
        <f ca="1">PNL!$L108</f>
        <v>0</v>
      </c>
    </row>
    <row r="109" spans="1:29" x14ac:dyDescent="0.25">
      <c r="A109" s="197">
        <f ca="1">Inputs!C109</f>
        <v>40391</v>
      </c>
      <c r="B109" s="198">
        <f ca="1">Inputs!E109</f>
        <v>4.2795000000000005</v>
      </c>
      <c r="C109" s="204">
        <f ca="1">Inputs!F109</f>
        <v>0.185</v>
      </c>
      <c r="D109" s="169"/>
      <c r="E109" s="201">
        <f ca="1">PNL!$L109</f>
        <v>4.1000000000000367E-9</v>
      </c>
      <c r="F109" s="201">
        <f ca="1">PNL!$L109</f>
        <v>4.1000000000000367E-9</v>
      </c>
      <c r="G109" s="201">
        <f ca="1">PNL!$L109</f>
        <v>4.1000000000000367E-9</v>
      </c>
      <c r="H109" s="201">
        <f ca="1">PNL!$L109</f>
        <v>4.1000000000000367E-9</v>
      </c>
      <c r="I109" s="201">
        <f ca="1">PNL!$L109</f>
        <v>4.1000000000000367E-9</v>
      </c>
      <c r="J109" s="201">
        <f ca="1">PNL!$L109</f>
        <v>4.1000000000000367E-9</v>
      </c>
      <c r="K109" s="201">
        <f ca="1">PNL!$L109</f>
        <v>4.1000000000000367E-9</v>
      </c>
      <c r="L109" s="201">
        <f ca="1">PNL!$L109</f>
        <v>4.1000000000000367E-9</v>
      </c>
      <c r="M109" s="201">
        <f ca="1">PNL!$L109</f>
        <v>4.1000000000000367E-9</v>
      </c>
      <c r="N109" s="201">
        <f ca="1">PNL!$L109</f>
        <v>4.1000000000000367E-9</v>
      </c>
      <c r="O109" s="201">
        <f ca="1">PNL!$L109</f>
        <v>4.1000000000000367E-9</v>
      </c>
      <c r="S109" s="201">
        <f ca="1">PNL!$L109</f>
        <v>4.1000000000000367E-9</v>
      </c>
      <c r="T109" s="201">
        <f ca="1">PNL!$L109</f>
        <v>4.1000000000000367E-9</v>
      </c>
      <c r="U109" s="201">
        <f ca="1">PNL!$L109</f>
        <v>4.1000000000000367E-9</v>
      </c>
      <c r="V109" s="201">
        <f ca="1">PNL!$L109</f>
        <v>4.1000000000000367E-9</v>
      </c>
      <c r="W109" s="201">
        <f ca="1">PNL!$L109</f>
        <v>4.1000000000000367E-9</v>
      </c>
      <c r="X109" s="201">
        <f ca="1">PNL!$L109</f>
        <v>4.1000000000000367E-9</v>
      </c>
      <c r="Y109" s="201">
        <f ca="1">PNL!$L109</f>
        <v>4.1000000000000367E-9</v>
      </c>
      <c r="Z109" s="201">
        <f ca="1">PNL!$L109</f>
        <v>4.1000000000000367E-9</v>
      </c>
      <c r="AA109" s="201">
        <f ca="1">PNL!$L109</f>
        <v>4.1000000000000367E-9</v>
      </c>
      <c r="AB109" s="201">
        <f ca="1">PNL!$L109</f>
        <v>4.1000000000000367E-9</v>
      </c>
      <c r="AC109" s="201">
        <f ca="1">PNL!$L109</f>
        <v>4.1000000000000367E-9</v>
      </c>
    </row>
    <row r="110" spans="1:29" x14ac:dyDescent="0.25">
      <c r="A110" s="197">
        <f ca="1">Inputs!C110</f>
        <v>40422</v>
      </c>
      <c r="B110" s="198">
        <f ca="1">Inputs!E110</f>
        <v>4.2685000000000004</v>
      </c>
      <c r="C110" s="204">
        <f ca="1">Inputs!F110</f>
        <v>0.185</v>
      </c>
      <c r="D110" s="169"/>
      <c r="E110" s="201">
        <f ca="1">PNL!$L110</f>
        <v>0</v>
      </c>
      <c r="F110" s="201">
        <f ca="1">PNL!$L110</f>
        <v>0</v>
      </c>
      <c r="G110" s="201">
        <f ca="1">PNL!$L110</f>
        <v>0</v>
      </c>
      <c r="H110" s="201">
        <f ca="1">PNL!$L110</f>
        <v>0</v>
      </c>
      <c r="I110" s="201">
        <f ca="1">PNL!$L110</f>
        <v>0</v>
      </c>
      <c r="J110" s="201">
        <f ca="1">PNL!$L110</f>
        <v>0</v>
      </c>
      <c r="K110" s="201">
        <f ca="1">PNL!$L110</f>
        <v>0</v>
      </c>
      <c r="L110" s="201">
        <f ca="1">PNL!$L110</f>
        <v>0</v>
      </c>
      <c r="M110" s="201">
        <f ca="1">PNL!$L110</f>
        <v>0</v>
      </c>
      <c r="N110" s="201">
        <f ca="1">PNL!$L110</f>
        <v>0</v>
      </c>
      <c r="O110" s="201">
        <f ca="1">PNL!$L110</f>
        <v>0</v>
      </c>
      <c r="S110" s="201">
        <f ca="1">PNL!$L110</f>
        <v>0</v>
      </c>
      <c r="T110" s="201">
        <f ca="1">PNL!$L110</f>
        <v>0</v>
      </c>
      <c r="U110" s="201">
        <f ca="1">PNL!$L110</f>
        <v>0</v>
      </c>
      <c r="V110" s="201">
        <f ca="1">PNL!$L110</f>
        <v>0</v>
      </c>
      <c r="W110" s="201">
        <f ca="1">PNL!$L110</f>
        <v>0</v>
      </c>
      <c r="X110" s="201">
        <f ca="1">PNL!$L110</f>
        <v>0</v>
      </c>
      <c r="Y110" s="201">
        <f ca="1">PNL!$L110</f>
        <v>0</v>
      </c>
      <c r="Z110" s="201">
        <f ca="1">PNL!$L110</f>
        <v>0</v>
      </c>
      <c r="AA110" s="201">
        <f ca="1">PNL!$L110</f>
        <v>0</v>
      </c>
      <c r="AB110" s="201">
        <f ca="1">PNL!$L110</f>
        <v>0</v>
      </c>
      <c r="AC110" s="201">
        <f ca="1">PNL!$L110</f>
        <v>0</v>
      </c>
    </row>
    <row r="111" spans="1:29" x14ac:dyDescent="0.25">
      <c r="A111" s="197">
        <f ca="1">Inputs!C111</f>
        <v>40452</v>
      </c>
      <c r="B111" s="198">
        <f ca="1">Inputs!E111</f>
        <v>4.283500000000001</v>
      </c>
      <c r="C111" s="204">
        <f ca="1">Inputs!F111</f>
        <v>0.185</v>
      </c>
      <c r="D111" s="169"/>
      <c r="E111" s="201">
        <f ca="1">PNL!$L111</f>
        <v>0</v>
      </c>
      <c r="F111" s="201">
        <f ca="1">PNL!$L111</f>
        <v>0</v>
      </c>
      <c r="G111" s="201">
        <f ca="1">PNL!$L111</f>
        <v>0</v>
      </c>
      <c r="H111" s="201">
        <f ca="1">PNL!$L111</f>
        <v>0</v>
      </c>
      <c r="I111" s="201">
        <f ca="1">PNL!$L111</f>
        <v>0</v>
      </c>
      <c r="J111" s="201">
        <f ca="1">PNL!$L111</f>
        <v>0</v>
      </c>
      <c r="K111" s="201">
        <f ca="1">PNL!$L111</f>
        <v>0</v>
      </c>
      <c r="L111" s="201">
        <f ca="1">PNL!$L111</f>
        <v>0</v>
      </c>
      <c r="M111" s="201">
        <f ca="1">PNL!$L111</f>
        <v>0</v>
      </c>
      <c r="N111" s="201">
        <f ca="1">PNL!$L111</f>
        <v>0</v>
      </c>
      <c r="O111" s="201">
        <f ca="1">PNL!$L111</f>
        <v>0</v>
      </c>
      <c r="S111" s="201">
        <f ca="1">PNL!$L111</f>
        <v>0</v>
      </c>
      <c r="T111" s="201">
        <f ca="1">PNL!$L111</f>
        <v>0</v>
      </c>
      <c r="U111" s="201">
        <f ca="1">PNL!$L111</f>
        <v>0</v>
      </c>
      <c r="V111" s="201">
        <f ca="1">PNL!$L111</f>
        <v>0</v>
      </c>
      <c r="W111" s="201">
        <f ca="1">PNL!$L111</f>
        <v>0</v>
      </c>
      <c r="X111" s="201">
        <f ca="1">PNL!$L111</f>
        <v>0</v>
      </c>
      <c r="Y111" s="201">
        <f ca="1">PNL!$L111</f>
        <v>0</v>
      </c>
      <c r="Z111" s="201">
        <f ca="1">PNL!$L111</f>
        <v>0</v>
      </c>
      <c r="AA111" s="201">
        <f ca="1">PNL!$L111</f>
        <v>0</v>
      </c>
      <c r="AB111" s="201">
        <f ca="1">PNL!$L111</f>
        <v>0</v>
      </c>
      <c r="AC111" s="201">
        <f ca="1">PNL!$L111</f>
        <v>0</v>
      </c>
    </row>
    <row r="112" spans="1:29" x14ac:dyDescent="0.25">
      <c r="A112" s="197">
        <f ca="1">Inputs!C112</f>
        <v>40483</v>
      </c>
      <c r="B112" s="198">
        <f ca="1">Inputs!E112</f>
        <v>4.4405000000000001</v>
      </c>
      <c r="C112" s="204">
        <f ca="1">Inputs!F112</f>
        <v>0.185</v>
      </c>
      <c r="D112" s="169"/>
      <c r="E112" s="201">
        <f ca="1">PNL!$L112</f>
        <v>0</v>
      </c>
      <c r="F112" s="201">
        <f ca="1">PNL!$L112</f>
        <v>0</v>
      </c>
      <c r="G112" s="201">
        <f ca="1">PNL!$L112</f>
        <v>0</v>
      </c>
      <c r="H112" s="201">
        <f ca="1">PNL!$L112</f>
        <v>0</v>
      </c>
      <c r="I112" s="201">
        <f ca="1">PNL!$L112</f>
        <v>0</v>
      </c>
      <c r="J112" s="201">
        <f ca="1">PNL!$L112</f>
        <v>0</v>
      </c>
      <c r="K112" s="201">
        <f ca="1">PNL!$L112</f>
        <v>0</v>
      </c>
      <c r="L112" s="201">
        <f ca="1">PNL!$L112</f>
        <v>0</v>
      </c>
      <c r="M112" s="201">
        <f ca="1">PNL!$L112</f>
        <v>0</v>
      </c>
      <c r="N112" s="201">
        <f ca="1">PNL!$L112</f>
        <v>0</v>
      </c>
      <c r="O112" s="201">
        <f ca="1">PNL!$L112</f>
        <v>0</v>
      </c>
      <c r="S112" s="201">
        <f ca="1">PNL!$L112</f>
        <v>0</v>
      </c>
      <c r="T112" s="201">
        <f ca="1">PNL!$L112</f>
        <v>0</v>
      </c>
      <c r="U112" s="201">
        <f ca="1">PNL!$L112</f>
        <v>0</v>
      </c>
      <c r="V112" s="201">
        <f ca="1">PNL!$L112</f>
        <v>0</v>
      </c>
      <c r="W112" s="201">
        <f ca="1">PNL!$L112</f>
        <v>0</v>
      </c>
      <c r="X112" s="201">
        <f ca="1">PNL!$L112</f>
        <v>0</v>
      </c>
      <c r="Y112" s="201">
        <f ca="1">PNL!$L112</f>
        <v>0</v>
      </c>
      <c r="Z112" s="201">
        <f ca="1">PNL!$L112</f>
        <v>0</v>
      </c>
      <c r="AA112" s="201">
        <f ca="1">PNL!$L112</f>
        <v>0</v>
      </c>
      <c r="AB112" s="201">
        <f ca="1">PNL!$L112</f>
        <v>0</v>
      </c>
      <c r="AC112" s="201">
        <f ca="1">PNL!$L112</f>
        <v>0</v>
      </c>
    </row>
    <row r="113" spans="1:29" x14ac:dyDescent="0.25">
      <c r="A113" s="197">
        <f ca="1">Inputs!C113</f>
        <v>40513</v>
      </c>
      <c r="B113" s="198">
        <f ca="1">Inputs!E113</f>
        <v>4.6005000000000011</v>
      </c>
      <c r="C113" s="204">
        <f ca="1">Inputs!F113</f>
        <v>0.185</v>
      </c>
      <c r="D113" s="169"/>
      <c r="E113" s="201">
        <f ca="1">PNL!$L113</f>
        <v>0</v>
      </c>
      <c r="F113" s="201">
        <f ca="1">PNL!$L113</f>
        <v>0</v>
      </c>
      <c r="G113" s="201">
        <f ca="1">PNL!$L113</f>
        <v>0</v>
      </c>
      <c r="H113" s="201">
        <f ca="1">PNL!$L113</f>
        <v>0</v>
      </c>
      <c r="I113" s="201">
        <f ca="1">PNL!$L113</f>
        <v>0</v>
      </c>
      <c r="J113" s="201">
        <f ca="1">PNL!$L113</f>
        <v>0</v>
      </c>
      <c r="K113" s="201">
        <f ca="1">PNL!$L113</f>
        <v>0</v>
      </c>
      <c r="L113" s="201">
        <f ca="1">PNL!$L113</f>
        <v>0</v>
      </c>
      <c r="M113" s="201">
        <f ca="1">PNL!$L113</f>
        <v>0</v>
      </c>
      <c r="N113" s="201">
        <f ca="1">PNL!$L113</f>
        <v>0</v>
      </c>
      <c r="O113" s="201">
        <f ca="1">PNL!$L113</f>
        <v>0</v>
      </c>
      <c r="S113" s="201">
        <f ca="1">PNL!$L113</f>
        <v>0</v>
      </c>
      <c r="T113" s="201">
        <f ca="1">PNL!$L113</f>
        <v>0</v>
      </c>
      <c r="U113" s="201">
        <f ca="1">PNL!$L113</f>
        <v>0</v>
      </c>
      <c r="V113" s="201">
        <f ca="1">PNL!$L113</f>
        <v>0</v>
      </c>
      <c r="W113" s="201">
        <f ca="1">PNL!$L113</f>
        <v>0</v>
      </c>
      <c r="X113" s="201">
        <f ca="1">PNL!$L113</f>
        <v>0</v>
      </c>
      <c r="Y113" s="201">
        <f ca="1">PNL!$L113</f>
        <v>0</v>
      </c>
      <c r="Z113" s="201">
        <f ca="1">PNL!$L113</f>
        <v>0</v>
      </c>
      <c r="AA113" s="201">
        <f ca="1">PNL!$L113</f>
        <v>0</v>
      </c>
      <c r="AB113" s="201">
        <f ca="1">PNL!$L113</f>
        <v>0</v>
      </c>
      <c r="AC113" s="201">
        <f ca="1">PNL!$L113</f>
        <v>0</v>
      </c>
    </row>
  </sheetData>
  <phoneticPr fontId="0" type="noConversion"/>
  <pageMargins left="0.25" right="0" top="0.25" bottom="0" header="0.5" footer="0.5"/>
  <pageSetup scale="54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AC113"/>
  <sheetViews>
    <sheetView topLeftCell="A3" workbookViewId="0">
      <selection activeCell="E5" sqref="E5:O113"/>
    </sheetView>
  </sheetViews>
  <sheetFormatPr defaultRowHeight="13.2" x14ac:dyDescent="0.25"/>
  <cols>
    <col min="1" max="2" width="10.44140625" customWidth="1"/>
    <col min="3" max="3" width="8.44140625" bestFit="1" customWidth="1"/>
    <col min="4" max="4" width="8.44140625" customWidth="1"/>
    <col min="5" max="13" width="10.44140625" customWidth="1"/>
  </cols>
  <sheetData>
    <row r="1" spans="1:29" ht="13.8" thickBot="1" x14ac:dyDescent="0.3">
      <c r="A1" s="203" t="s">
        <v>248</v>
      </c>
      <c r="B1" s="188"/>
      <c r="C1" s="189"/>
      <c r="J1" s="169" t="s">
        <v>242</v>
      </c>
    </row>
    <row r="2" spans="1:29" x14ac:dyDescent="0.25">
      <c r="A2" s="190">
        <f ca="1">TodayDate</f>
        <v>37211</v>
      </c>
      <c r="D2" s="169" t="s">
        <v>246</v>
      </c>
      <c r="E2" s="191">
        <f ca="1">'Slide Data'!E3</f>
        <v>2.085</v>
      </c>
      <c r="F2" s="191">
        <f ca="1">'Slide Data'!F3</f>
        <v>2.1850000000000001</v>
      </c>
      <c r="G2" s="191">
        <f ca="1">'Slide Data'!G3</f>
        <v>2.2850000000000001</v>
      </c>
      <c r="H2" s="191">
        <f ca="1">'Slide Data'!H3</f>
        <v>2.3849999999999998</v>
      </c>
      <c r="I2" s="191">
        <f ca="1">'Slide Data'!I3</f>
        <v>2.4849999999999999</v>
      </c>
      <c r="J2" s="192" t="s">
        <v>243</v>
      </c>
      <c r="K2" s="191">
        <f ca="1">'Slide Data'!K3</f>
        <v>2.6850000000000001</v>
      </c>
      <c r="L2" s="191">
        <f ca="1">'Slide Data'!L3</f>
        <v>2.7850000000000001</v>
      </c>
      <c r="M2" s="191">
        <f ca="1">'Slide Data'!M3</f>
        <v>2.8849999999999998</v>
      </c>
      <c r="N2" s="191">
        <f ca="1">'Slide Data'!N3</f>
        <v>2.9849999999999999</v>
      </c>
      <c r="O2" s="191">
        <f ca="1">'Slide Data'!O3</f>
        <v>3.085</v>
      </c>
    </row>
    <row r="3" spans="1:29" x14ac:dyDescent="0.25">
      <c r="A3" s="193">
        <f ca="1">NOW()</f>
        <v>37211.453522222226</v>
      </c>
      <c r="B3" s="169" t="s">
        <v>243</v>
      </c>
      <c r="C3" s="169"/>
      <c r="D3" s="172" t="s">
        <v>15</v>
      </c>
      <c r="E3" s="194">
        <f ca="1">'Slide Data'!E4</f>
        <v>-0.5</v>
      </c>
      <c r="F3" s="194">
        <f ca="1">'Slide Data'!F4</f>
        <v>-0.4</v>
      </c>
      <c r="G3" s="194">
        <f ca="1">'Slide Data'!G4</f>
        <v>-0.3</v>
      </c>
      <c r="H3" s="194">
        <f ca="1">'Slide Data'!H4</f>
        <v>-0.2</v>
      </c>
      <c r="I3" s="194">
        <f ca="1">'Slide Data'!I4</f>
        <v>-0.1</v>
      </c>
      <c r="J3" s="194">
        <f ca="1">'Slide Data'!J4</f>
        <v>0</v>
      </c>
      <c r="K3" s="194">
        <f ca="1">'Slide Data'!K4</f>
        <v>0.1</v>
      </c>
      <c r="L3" s="194">
        <f ca="1">'Slide Data'!L4</f>
        <v>0.2</v>
      </c>
      <c r="M3" s="194">
        <f ca="1">'Slide Data'!M4</f>
        <v>0.3</v>
      </c>
      <c r="N3" s="194">
        <f ca="1">'Slide Data'!N4</f>
        <v>0.4</v>
      </c>
      <c r="O3" s="194">
        <f ca="1">'Slide Data'!O4</f>
        <v>0.5</v>
      </c>
    </row>
    <row r="4" spans="1:29" x14ac:dyDescent="0.25">
      <c r="A4" s="172" t="s">
        <v>3</v>
      </c>
      <c r="B4" s="172" t="s">
        <v>5</v>
      </c>
      <c r="C4" s="172" t="s">
        <v>246</v>
      </c>
      <c r="D4" s="195">
        <f t="shared" ref="D4:O4" ca="1" si="0">SUM(D5:D113)</f>
        <v>-603.34440471170592</v>
      </c>
      <c r="E4" s="205">
        <f t="shared" ca="1" si="0"/>
        <v>-603.34440471170592</v>
      </c>
      <c r="F4" s="205">
        <f t="shared" ca="1" si="0"/>
        <v>-603.34440471170592</v>
      </c>
      <c r="G4" s="205">
        <f t="shared" ca="1" si="0"/>
        <v>-603.34440471170592</v>
      </c>
      <c r="H4" s="205">
        <f t="shared" ca="1" si="0"/>
        <v>-603.34440471170592</v>
      </c>
      <c r="I4" s="205">
        <f t="shared" ca="1" si="0"/>
        <v>-603.34440471170592</v>
      </c>
      <c r="J4" s="205">
        <f t="shared" ca="1" si="0"/>
        <v>-603.34440471170592</v>
      </c>
      <c r="K4" s="205">
        <f t="shared" ca="1" si="0"/>
        <v>-603.34440471170592</v>
      </c>
      <c r="L4" s="205">
        <f t="shared" ca="1" si="0"/>
        <v>-603.34440471170592</v>
      </c>
      <c r="M4" s="205">
        <f t="shared" ca="1" si="0"/>
        <v>-603.34440471170592</v>
      </c>
      <c r="N4" s="205">
        <f t="shared" ca="1" si="0"/>
        <v>-603.34440471170592</v>
      </c>
      <c r="O4" s="205">
        <f t="shared" ca="1" si="0"/>
        <v>-603.34440471170592</v>
      </c>
    </row>
    <row r="5" spans="1:29" x14ac:dyDescent="0.25">
      <c r="A5" s="197">
        <f ca="1">Inputs!C5</f>
        <v>37226</v>
      </c>
      <c r="B5" s="198">
        <f ca="1">Inputs!E5</f>
        <v>2.6</v>
      </c>
      <c r="C5" s="199">
        <f ca="1">Position!L5</f>
        <v>1</v>
      </c>
      <c r="D5" s="200">
        <f ca="1">Position!N5</f>
        <v>511.7001971227366</v>
      </c>
      <c r="E5" s="206">
        <f ca="1">Position!$N5</f>
        <v>511.7001971227366</v>
      </c>
      <c r="F5" s="206">
        <f ca="1">Position!$N5</f>
        <v>511.7001971227366</v>
      </c>
      <c r="G5" s="206">
        <f ca="1">Position!$N5</f>
        <v>511.7001971227366</v>
      </c>
      <c r="H5" s="206">
        <f ca="1">Position!$N5</f>
        <v>511.7001971227366</v>
      </c>
      <c r="I5" s="206">
        <f ca="1">Position!$N5</f>
        <v>511.7001971227366</v>
      </c>
      <c r="J5" s="206">
        <f ca="1">Position!$N5</f>
        <v>511.7001971227366</v>
      </c>
      <c r="K5" s="206">
        <f ca="1">Position!$N5</f>
        <v>511.7001971227366</v>
      </c>
      <c r="L5" s="206">
        <f ca="1">Position!$N5</f>
        <v>511.7001971227366</v>
      </c>
      <c r="M5" s="206">
        <f ca="1">Position!$N5</f>
        <v>511.7001971227366</v>
      </c>
      <c r="N5" s="206">
        <f ca="1">Position!$N5</f>
        <v>511.7001971227366</v>
      </c>
      <c r="O5" s="206">
        <f ca="1">Position!$N5</f>
        <v>511.7001971227366</v>
      </c>
      <c r="S5" s="206">
        <f ca="1">Position!$N5</f>
        <v>511.7001971227366</v>
      </c>
      <c r="T5" s="206">
        <f ca="1">Position!$N5</f>
        <v>511.7001971227366</v>
      </c>
      <c r="U5" s="206">
        <f ca="1">Position!$N5</f>
        <v>511.7001971227366</v>
      </c>
      <c r="V5" s="206">
        <f ca="1">Position!$N5</f>
        <v>511.7001971227366</v>
      </c>
      <c r="W5" s="206">
        <f ca="1">Position!$N5</f>
        <v>511.7001971227366</v>
      </c>
      <c r="X5" s="206">
        <f ca="1">Position!$N5</f>
        <v>511.7001971227366</v>
      </c>
      <c r="Y5" s="206">
        <f ca="1">Position!$N5</f>
        <v>511.7001971227366</v>
      </c>
      <c r="Z5" s="206">
        <f ca="1">Position!$N5</f>
        <v>511.7001971227366</v>
      </c>
      <c r="AA5" s="206">
        <f ca="1">Position!$N5</f>
        <v>511.7001971227366</v>
      </c>
      <c r="AB5" s="206">
        <f ca="1">Position!$N5</f>
        <v>511.7001971227366</v>
      </c>
      <c r="AC5" s="206">
        <f ca="1">Position!$N5</f>
        <v>511.7001971227366</v>
      </c>
    </row>
    <row r="6" spans="1:29" x14ac:dyDescent="0.25">
      <c r="A6" s="197">
        <f ca="1">Inputs!C6</f>
        <v>37257</v>
      </c>
      <c r="B6" s="198">
        <f ca="1">Inputs!E6</f>
        <v>2.82</v>
      </c>
      <c r="C6" s="199">
        <f ca="1">Position!L6</f>
        <v>0.91573965734093632</v>
      </c>
      <c r="D6" s="200">
        <f ca="1">Position!N6</f>
        <v>173.7067729323856</v>
      </c>
      <c r="E6" s="206">
        <f ca="1">Position!$N6</f>
        <v>173.7067729323856</v>
      </c>
      <c r="F6" s="206">
        <f ca="1">Position!$N6</f>
        <v>173.7067729323856</v>
      </c>
      <c r="G6" s="206">
        <f ca="1">Position!$N6</f>
        <v>173.7067729323856</v>
      </c>
      <c r="H6" s="206">
        <f ca="1">Position!$N6</f>
        <v>173.7067729323856</v>
      </c>
      <c r="I6" s="206">
        <f ca="1">Position!$N6</f>
        <v>173.7067729323856</v>
      </c>
      <c r="J6" s="206">
        <f ca="1">Position!$N6</f>
        <v>173.7067729323856</v>
      </c>
      <c r="K6" s="206">
        <f ca="1">Position!$N6</f>
        <v>173.7067729323856</v>
      </c>
      <c r="L6" s="206">
        <f ca="1">Position!$N6</f>
        <v>173.7067729323856</v>
      </c>
      <c r="M6" s="206">
        <f ca="1">Position!$N6</f>
        <v>173.7067729323856</v>
      </c>
      <c r="N6" s="206">
        <f ca="1">Position!$N6</f>
        <v>173.7067729323856</v>
      </c>
      <c r="O6" s="206">
        <f ca="1">Position!$N6</f>
        <v>173.7067729323856</v>
      </c>
      <c r="S6" s="206">
        <f ca="1">Position!$N6</f>
        <v>173.7067729323856</v>
      </c>
      <c r="T6" s="206">
        <f ca="1">Position!$N6</f>
        <v>173.7067729323856</v>
      </c>
      <c r="U6" s="206">
        <f ca="1">Position!$N6</f>
        <v>173.7067729323856</v>
      </c>
      <c r="V6" s="206">
        <f ca="1">Position!$N6</f>
        <v>173.7067729323856</v>
      </c>
      <c r="W6" s="206">
        <f ca="1">Position!$N6</f>
        <v>173.7067729323856</v>
      </c>
      <c r="X6" s="206">
        <f ca="1">Position!$N6</f>
        <v>173.7067729323856</v>
      </c>
      <c r="Y6" s="206">
        <f ca="1">Position!$N6</f>
        <v>173.7067729323856</v>
      </c>
      <c r="Z6" s="206">
        <f ca="1">Position!$N6</f>
        <v>173.7067729323856</v>
      </c>
      <c r="AA6" s="206">
        <f ca="1">Position!$N6</f>
        <v>173.7067729323856</v>
      </c>
      <c r="AB6" s="206">
        <f ca="1">Position!$N6</f>
        <v>173.7067729323856</v>
      </c>
      <c r="AC6" s="206">
        <f ca="1">Position!$N6</f>
        <v>173.7067729323856</v>
      </c>
    </row>
    <row r="7" spans="1:29" x14ac:dyDescent="0.25">
      <c r="A7" s="197">
        <f ca="1">Inputs!C7</f>
        <v>37288</v>
      </c>
      <c r="B7" s="198">
        <f ca="1">Inputs!E7</f>
        <v>2.8780000000000001</v>
      </c>
      <c r="C7" s="199">
        <f ca="1">Position!L7</f>
        <v>0.85303797169572748</v>
      </c>
      <c r="D7" s="200">
        <f ca="1">Position!N7</f>
        <v>-651.31338794027192</v>
      </c>
      <c r="E7" s="206">
        <f ca="1">Position!$N7</f>
        <v>-651.31338794027192</v>
      </c>
      <c r="F7" s="206">
        <f ca="1">Position!$N7</f>
        <v>-651.31338794027192</v>
      </c>
      <c r="G7" s="206">
        <f ca="1">Position!$N7</f>
        <v>-651.31338794027192</v>
      </c>
      <c r="H7" s="206">
        <f ca="1">Position!$N7</f>
        <v>-651.31338794027192</v>
      </c>
      <c r="I7" s="206">
        <f ca="1">Position!$N7</f>
        <v>-651.31338794027192</v>
      </c>
      <c r="J7" s="206">
        <f ca="1">Position!$N7</f>
        <v>-651.31338794027192</v>
      </c>
      <c r="K7" s="206">
        <f ca="1">Position!$N7</f>
        <v>-651.31338794027192</v>
      </c>
      <c r="L7" s="206">
        <f ca="1">Position!$N7</f>
        <v>-651.31338794027192</v>
      </c>
      <c r="M7" s="206">
        <f ca="1">Position!$N7</f>
        <v>-651.31338794027192</v>
      </c>
      <c r="N7" s="206">
        <f ca="1">Position!$N7</f>
        <v>-651.31338794027192</v>
      </c>
      <c r="O7" s="206">
        <f ca="1">Position!$N7</f>
        <v>-651.31338794027192</v>
      </c>
      <c r="S7" s="206">
        <f ca="1">Position!$N7</f>
        <v>-651.31338794027192</v>
      </c>
      <c r="T7" s="206">
        <f ca="1">Position!$N7</f>
        <v>-651.31338794027192</v>
      </c>
      <c r="U7" s="206">
        <f ca="1">Position!$N7</f>
        <v>-651.31338794027192</v>
      </c>
      <c r="V7" s="206">
        <f ca="1">Position!$N7</f>
        <v>-651.31338794027192</v>
      </c>
      <c r="W7" s="206">
        <f ca="1">Position!$N7</f>
        <v>-651.31338794027192</v>
      </c>
      <c r="X7" s="206">
        <f ca="1">Position!$N7</f>
        <v>-651.31338794027192</v>
      </c>
      <c r="Y7" s="206">
        <f ca="1">Position!$N7</f>
        <v>-651.31338794027192</v>
      </c>
      <c r="Z7" s="206">
        <f ca="1">Position!$N7</f>
        <v>-651.31338794027192</v>
      </c>
      <c r="AA7" s="206">
        <f ca="1">Position!$N7</f>
        <v>-651.31338794027192</v>
      </c>
      <c r="AB7" s="206">
        <f ca="1">Position!$N7</f>
        <v>-651.31338794027192</v>
      </c>
      <c r="AC7" s="206">
        <f ca="1">Position!$N7</f>
        <v>-651.31338794027192</v>
      </c>
    </row>
    <row r="8" spans="1:29" x14ac:dyDescent="0.25">
      <c r="A8" s="197">
        <f ca="1">Inputs!C8</f>
        <v>37316</v>
      </c>
      <c r="B8" s="198">
        <f ca="1">Inputs!E8</f>
        <v>2.8730000000000002</v>
      </c>
      <c r="C8" s="199">
        <f ca="1">Position!L8</f>
        <v>0.81490947960467108</v>
      </c>
      <c r="D8" s="200">
        <f ca="1">Position!N8</f>
        <v>-25.999894390213413</v>
      </c>
      <c r="E8" s="206">
        <f ca="1">Position!$N8</f>
        <v>-25.999894390213413</v>
      </c>
      <c r="F8" s="206">
        <f ca="1">Position!$N8</f>
        <v>-25.999894390213413</v>
      </c>
      <c r="G8" s="206">
        <f ca="1">Position!$N8</f>
        <v>-25.999894390213413</v>
      </c>
      <c r="H8" s="206">
        <f ca="1">Position!$N8</f>
        <v>-25.999894390213413</v>
      </c>
      <c r="I8" s="206">
        <f ca="1">Position!$N8</f>
        <v>-25.999894390213413</v>
      </c>
      <c r="J8" s="206">
        <f ca="1">Position!$N8</f>
        <v>-25.999894390213413</v>
      </c>
      <c r="K8" s="206">
        <f ca="1">Position!$N8</f>
        <v>-25.999894390213413</v>
      </c>
      <c r="L8" s="206">
        <f ca="1">Position!$N8</f>
        <v>-25.999894390213413</v>
      </c>
      <c r="M8" s="206">
        <f ca="1">Position!$N8</f>
        <v>-25.999894390213413</v>
      </c>
      <c r="N8" s="206">
        <f ca="1">Position!$N8</f>
        <v>-25.999894390213413</v>
      </c>
      <c r="O8" s="206">
        <f ca="1">Position!$N8</f>
        <v>-25.999894390213413</v>
      </c>
      <c r="S8" s="206">
        <f ca="1">Position!$N8</f>
        <v>-25.999894390213413</v>
      </c>
      <c r="T8" s="206">
        <f ca="1">Position!$N8</f>
        <v>-25.999894390213413</v>
      </c>
      <c r="U8" s="206">
        <f ca="1">Position!$N8</f>
        <v>-25.999894390213413</v>
      </c>
      <c r="V8" s="206">
        <f ca="1">Position!$N8</f>
        <v>-25.999894390213413</v>
      </c>
      <c r="W8" s="206">
        <f ca="1">Position!$N8</f>
        <v>-25.999894390213413</v>
      </c>
      <c r="X8" s="206">
        <f ca="1">Position!$N8</f>
        <v>-25.999894390213413</v>
      </c>
      <c r="Y8" s="206">
        <f ca="1">Position!$N8</f>
        <v>-25.999894390213413</v>
      </c>
      <c r="Z8" s="206">
        <f ca="1">Position!$N8</f>
        <v>-25.999894390213413</v>
      </c>
      <c r="AA8" s="206">
        <f ca="1">Position!$N8</f>
        <v>-25.999894390213413</v>
      </c>
      <c r="AB8" s="206">
        <f ca="1">Position!$N8</f>
        <v>-25.999894390213413</v>
      </c>
      <c r="AC8" s="206">
        <f ca="1">Position!$N8</f>
        <v>-25.999894390213413</v>
      </c>
    </row>
    <row r="9" spans="1:29" x14ac:dyDescent="0.25">
      <c r="A9" s="197">
        <f ca="1">Inputs!C9</f>
        <v>37347</v>
      </c>
      <c r="B9" s="198">
        <f ca="1">Inputs!E9</f>
        <v>2.8580000000000001</v>
      </c>
      <c r="C9" s="199">
        <f ca="1">Position!L9</f>
        <v>0.76011758041293132</v>
      </c>
      <c r="D9" s="200">
        <f ca="1">Position!N9</f>
        <v>-120.2515281669734</v>
      </c>
      <c r="E9" s="206">
        <f ca="1">Position!$N9</f>
        <v>-120.2515281669734</v>
      </c>
      <c r="F9" s="206">
        <f ca="1">Position!$N9</f>
        <v>-120.2515281669734</v>
      </c>
      <c r="G9" s="206">
        <f ca="1">Position!$N9</f>
        <v>-120.2515281669734</v>
      </c>
      <c r="H9" s="206">
        <f ca="1">Position!$N9</f>
        <v>-120.2515281669734</v>
      </c>
      <c r="I9" s="206">
        <f ca="1">Position!$N9</f>
        <v>-120.2515281669734</v>
      </c>
      <c r="J9" s="206">
        <f ca="1">Position!$N9</f>
        <v>-120.2515281669734</v>
      </c>
      <c r="K9" s="206">
        <f ca="1">Position!$N9</f>
        <v>-120.2515281669734</v>
      </c>
      <c r="L9" s="206">
        <f ca="1">Position!$N9</f>
        <v>-120.2515281669734</v>
      </c>
      <c r="M9" s="206">
        <f ca="1">Position!$N9</f>
        <v>-120.2515281669734</v>
      </c>
      <c r="N9" s="206">
        <f ca="1">Position!$N9</f>
        <v>-120.2515281669734</v>
      </c>
      <c r="O9" s="206">
        <f ca="1">Position!$N9</f>
        <v>-120.2515281669734</v>
      </c>
      <c r="S9" s="206">
        <f ca="1">Position!$N9</f>
        <v>-120.2515281669734</v>
      </c>
      <c r="T9" s="206">
        <f ca="1">Position!$N9</f>
        <v>-120.2515281669734</v>
      </c>
      <c r="U9" s="206">
        <f ca="1">Position!$N9</f>
        <v>-120.2515281669734</v>
      </c>
      <c r="V9" s="206">
        <f ca="1">Position!$N9</f>
        <v>-120.2515281669734</v>
      </c>
      <c r="W9" s="206">
        <f ca="1">Position!$N9</f>
        <v>-120.2515281669734</v>
      </c>
      <c r="X9" s="206">
        <f ca="1">Position!$N9</f>
        <v>-120.2515281669734</v>
      </c>
      <c r="Y9" s="206">
        <f ca="1">Position!$N9</f>
        <v>-120.2515281669734</v>
      </c>
      <c r="Z9" s="206">
        <f ca="1">Position!$N9</f>
        <v>-120.2515281669734</v>
      </c>
      <c r="AA9" s="206">
        <f ca="1">Position!$N9</f>
        <v>-120.2515281669734</v>
      </c>
      <c r="AB9" s="206">
        <f ca="1">Position!$N9</f>
        <v>-120.2515281669734</v>
      </c>
      <c r="AC9" s="206">
        <f ca="1">Position!$N9</f>
        <v>-120.2515281669734</v>
      </c>
    </row>
    <row r="10" spans="1:29" x14ac:dyDescent="0.25">
      <c r="A10" s="197">
        <f ca="1">Inputs!C10</f>
        <v>37377</v>
      </c>
      <c r="B10" s="198">
        <f ca="1">Inputs!E10</f>
        <v>2.899</v>
      </c>
      <c r="C10" s="199">
        <f ca="1">Position!L10</f>
        <v>0.74861243648061304</v>
      </c>
      <c r="D10" s="200">
        <f ca="1">Position!N10</f>
        <v>-25.065307445944647</v>
      </c>
      <c r="E10" s="206">
        <f ca="1">Position!$N10</f>
        <v>-25.065307445944647</v>
      </c>
      <c r="F10" s="206">
        <f ca="1">Position!$N10</f>
        <v>-25.065307445944647</v>
      </c>
      <c r="G10" s="206">
        <f ca="1">Position!$N10</f>
        <v>-25.065307445944647</v>
      </c>
      <c r="H10" s="206">
        <f ca="1">Position!$N10</f>
        <v>-25.065307445944647</v>
      </c>
      <c r="I10" s="206">
        <f ca="1">Position!$N10</f>
        <v>-25.065307445944647</v>
      </c>
      <c r="J10" s="206">
        <f ca="1">Position!$N10</f>
        <v>-25.065307445944647</v>
      </c>
      <c r="K10" s="206">
        <f ca="1">Position!$N10</f>
        <v>-25.065307445944647</v>
      </c>
      <c r="L10" s="206">
        <f ca="1">Position!$N10</f>
        <v>-25.065307445944647</v>
      </c>
      <c r="M10" s="206">
        <f ca="1">Position!$N10</f>
        <v>-25.065307445944647</v>
      </c>
      <c r="N10" s="206">
        <f ca="1">Position!$N10</f>
        <v>-25.065307445944647</v>
      </c>
      <c r="O10" s="206">
        <f ca="1">Position!$N10</f>
        <v>-25.065307445944647</v>
      </c>
      <c r="S10" s="206">
        <f ca="1">Position!$N10</f>
        <v>-25.065307445944647</v>
      </c>
      <c r="T10" s="206">
        <f ca="1">Position!$N10</f>
        <v>-25.065307445944647</v>
      </c>
      <c r="U10" s="206">
        <f ca="1">Position!$N10</f>
        <v>-25.065307445944647</v>
      </c>
      <c r="V10" s="206">
        <f ca="1">Position!$N10</f>
        <v>-25.065307445944647</v>
      </c>
      <c r="W10" s="206">
        <f ca="1">Position!$N10</f>
        <v>-25.065307445944647</v>
      </c>
      <c r="X10" s="206">
        <f ca="1">Position!$N10</f>
        <v>-25.065307445944647</v>
      </c>
      <c r="Y10" s="206">
        <f ca="1">Position!$N10</f>
        <v>-25.065307445944647</v>
      </c>
      <c r="Z10" s="206">
        <f ca="1">Position!$N10</f>
        <v>-25.065307445944647</v>
      </c>
      <c r="AA10" s="206">
        <f ca="1">Position!$N10</f>
        <v>-25.065307445944647</v>
      </c>
      <c r="AB10" s="206">
        <f ca="1">Position!$N10</f>
        <v>-25.065307445944647</v>
      </c>
      <c r="AC10" s="206">
        <f ca="1">Position!$N10</f>
        <v>-25.065307445944647</v>
      </c>
    </row>
    <row r="11" spans="1:29" x14ac:dyDescent="0.25">
      <c r="A11" s="197">
        <f ca="1">Inputs!C11</f>
        <v>37408</v>
      </c>
      <c r="B11" s="198">
        <f ca="1">Inputs!E11</f>
        <v>2.9470000000000001</v>
      </c>
      <c r="C11" s="199">
        <f ca="1">Position!L11</f>
        <v>0.72866726462842657</v>
      </c>
      <c r="D11" s="200">
        <f ca="1">Position!N11</f>
        <v>-173.11184091726273</v>
      </c>
      <c r="E11" s="206">
        <f ca="1">Position!$N11</f>
        <v>-173.11184091726273</v>
      </c>
      <c r="F11" s="206">
        <f ca="1">Position!$N11</f>
        <v>-173.11184091726273</v>
      </c>
      <c r="G11" s="206">
        <f ca="1">Position!$N11</f>
        <v>-173.11184091726273</v>
      </c>
      <c r="H11" s="206">
        <f ca="1">Position!$N11</f>
        <v>-173.11184091726273</v>
      </c>
      <c r="I11" s="206">
        <f ca="1">Position!$N11</f>
        <v>-173.11184091726273</v>
      </c>
      <c r="J11" s="206">
        <f ca="1">Position!$N11</f>
        <v>-173.11184091726273</v>
      </c>
      <c r="K11" s="206">
        <f ca="1">Position!$N11</f>
        <v>-173.11184091726273</v>
      </c>
      <c r="L11" s="206">
        <f ca="1">Position!$N11</f>
        <v>-173.11184091726273</v>
      </c>
      <c r="M11" s="206">
        <f ca="1">Position!$N11</f>
        <v>-173.11184091726273</v>
      </c>
      <c r="N11" s="206">
        <f ca="1">Position!$N11</f>
        <v>-173.11184091726273</v>
      </c>
      <c r="O11" s="206">
        <f ca="1">Position!$N11</f>
        <v>-173.11184091726273</v>
      </c>
      <c r="S11" s="206">
        <f ca="1">Position!$N11</f>
        <v>-173.11184091726273</v>
      </c>
      <c r="T11" s="206">
        <f ca="1">Position!$N11</f>
        <v>-173.11184091726273</v>
      </c>
      <c r="U11" s="206">
        <f ca="1">Position!$N11</f>
        <v>-173.11184091726273</v>
      </c>
      <c r="V11" s="206">
        <f ca="1">Position!$N11</f>
        <v>-173.11184091726273</v>
      </c>
      <c r="W11" s="206">
        <f ca="1">Position!$N11</f>
        <v>-173.11184091726273</v>
      </c>
      <c r="X11" s="206">
        <f ca="1">Position!$N11</f>
        <v>-173.11184091726273</v>
      </c>
      <c r="Y11" s="206">
        <f ca="1">Position!$N11</f>
        <v>-173.11184091726273</v>
      </c>
      <c r="Z11" s="206">
        <f ca="1">Position!$N11</f>
        <v>-173.11184091726273</v>
      </c>
      <c r="AA11" s="206">
        <f ca="1">Position!$N11</f>
        <v>-173.11184091726273</v>
      </c>
      <c r="AB11" s="206">
        <f ca="1">Position!$N11</f>
        <v>-173.11184091726273</v>
      </c>
      <c r="AC11" s="206">
        <f ca="1">Position!$N11</f>
        <v>-173.11184091726273</v>
      </c>
    </row>
    <row r="12" spans="1:29" x14ac:dyDescent="0.25">
      <c r="A12" s="197">
        <f ca="1">Inputs!C12</f>
        <v>37438</v>
      </c>
      <c r="B12" s="198">
        <f ca="1">Inputs!E12</f>
        <v>2.99</v>
      </c>
      <c r="C12" s="199">
        <f ca="1">Position!L12</f>
        <v>0.71749763119472099</v>
      </c>
      <c r="D12" s="200">
        <f ca="1">Position!N12</f>
        <v>-37.698840564073294</v>
      </c>
      <c r="E12" s="206">
        <f ca="1">Position!$N12</f>
        <v>-37.698840564073294</v>
      </c>
      <c r="F12" s="206">
        <f ca="1">Position!$N12</f>
        <v>-37.698840564073294</v>
      </c>
      <c r="G12" s="206">
        <f ca="1">Position!$N12</f>
        <v>-37.698840564073294</v>
      </c>
      <c r="H12" s="206">
        <f ca="1">Position!$N12</f>
        <v>-37.698840564073294</v>
      </c>
      <c r="I12" s="206">
        <f ca="1">Position!$N12</f>
        <v>-37.698840564073294</v>
      </c>
      <c r="J12" s="206">
        <f ca="1">Position!$N12</f>
        <v>-37.698840564073294</v>
      </c>
      <c r="K12" s="206">
        <f ca="1">Position!$N12</f>
        <v>-37.698840564073294</v>
      </c>
      <c r="L12" s="206">
        <f ca="1">Position!$N12</f>
        <v>-37.698840564073294</v>
      </c>
      <c r="M12" s="206">
        <f ca="1">Position!$N12</f>
        <v>-37.698840564073294</v>
      </c>
      <c r="N12" s="206">
        <f ca="1">Position!$N12</f>
        <v>-37.698840564073294</v>
      </c>
      <c r="O12" s="206">
        <f ca="1">Position!$N12</f>
        <v>-37.698840564073294</v>
      </c>
      <c r="S12" s="206">
        <f ca="1">Position!$N12</f>
        <v>-37.698840564073294</v>
      </c>
      <c r="T12" s="206">
        <f ca="1">Position!$N12</f>
        <v>-37.698840564073294</v>
      </c>
      <c r="U12" s="206">
        <f ca="1">Position!$N12</f>
        <v>-37.698840564073294</v>
      </c>
      <c r="V12" s="206">
        <f ca="1">Position!$N12</f>
        <v>-37.698840564073294</v>
      </c>
      <c r="W12" s="206">
        <f ca="1">Position!$N12</f>
        <v>-37.698840564073294</v>
      </c>
      <c r="X12" s="206">
        <f ca="1">Position!$N12</f>
        <v>-37.698840564073294</v>
      </c>
      <c r="Y12" s="206">
        <f ca="1">Position!$N12</f>
        <v>-37.698840564073294</v>
      </c>
      <c r="Z12" s="206">
        <f ca="1">Position!$N12</f>
        <v>-37.698840564073294</v>
      </c>
      <c r="AA12" s="206">
        <f ca="1">Position!$N12</f>
        <v>-37.698840564073294</v>
      </c>
      <c r="AB12" s="206">
        <f ca="1">Position!$N12</f>
        <v>-37.698840564073294</v>
      </c>
      <c r="AC12" s="206">
        <f ca="1">Position!$N12</f>
        <v>-37.698840564073294</v>
      </c>
    </row>
    <row r="13" spans="1:29" x14ac:dyDescent="0.25">
      <c r="A13" s="197">
        <f ca="1">Inputs!C13</f>
        <v>37469</v>
      </c>
      <c r="B13" s="198">
        <f ca="1">Inputs!E13</f>
        <v>3.0329999999999999</v>
      </c>
      <c r="C13" s="199">
        <f ca="1">Position!L13</f>
        <v>0.71125949629589724</v>
      </c>
      <c r="D13" s="200">
        <f ca="1">Position!N13</f>
        <v>107.46826114094678</v>
      </c>
      <c r="E13" s="206">
        <f ca="1">Position!$N13</f>
        <v>107.46826114094678</v>
      </c>
      <c r="F13" s="206">
        <f ca="1">Position!$N13</f>
        <v>107.46826114094678</v>
      </c>
      <c r="G13" s="206">
        <f ca="1">Position!$N13</f>
        <v>107.46826114094678</v>
      </c>
      <c r="H13" s="206">
        <f ca="1">Position!$N13</f>
        <v>107.46826114094678</v>
      </c>
      <c r="I13" s="206">
        <f ca="1">Position!$N13</f>
        <v>107.46826114094678</v>
      </c>
      <c r="J13" s="206">
        <f ca="1">Position!$N13</f>
        <v>107.46826114094678</v>
      </c>
      <c r="K13" s="206">
        <f ca="1">Position!$N13</f>
        <v>107.46826114094678</v>
      </c>
      <c r="L13" s="206">
        <f ca="1">Position!$N13</f>
        <v>107.46826114094678</v>
      </c>
      <c r="M13" s="206">
        <f ca="1">Position!$N13</f>
        <v>107.46826114094678</v>
      </c>
      <c r="N13" s="206">
        <f ca="1">Position!$N13</f>
        <v>107.46826114094678</v>
      </c>
      <c r="O13" s="206">
        <f ca="1">Position!$N13</f>
        <v>107.46826114094678</v>
      </c>
      <c r="S13" s="206">
        <f ca="1">Position!$N13</f>
        <v>107.46826114094678</v>
      </c>
      <c r="T13" s="206">
        <f ca="1">Position!$N13</f>
        <v>107.46826114094678</v>
      </c>
      <c r="U13" s="206">
        <f ca="1">Position!$N13</f>
        <v>107.46826114094678</v>
      </c>
      <c r="V13" s="206">
        <f ca="1">Position!$N13</f>
        <v>107.46826114094678</v>
      </c>
      <c r="W13" s="206">
        <f ca="1">Position!$N13</f>
        <v>107.46826114094678</v>
      </c>
      <c r="X13" s="206">
        <f ca="1">Position!$N13</f>
        <v>107.46826114094678</v>
      </c>
      <c r="Y13" s="206">
        <f ca="1">Position!$N13</f>
        <v>107.46826114094678</v>
      </c>
      <c r="Z13" s="206">
        <f ca="1">Position!$N13</f>
        <v>107.46826114094678</v>
      </c>
      <c r="AA13" s="206">
        <f ca="1">Position!$N13</f>
        <v>107.46826114094678</v>
      </c>
      <c r="AB13" s="206">
        <f ca="1">Position!$N13</f>
        <v>107.46826114094678</v>
      </c>
      <c r="AC13" s="206">
        <f ca="1">Position!$N13</f>
        <v>107.46826114094678</v>
      </c>
    </row>
    <row r="14" spans="1:29" x14ac:dyDescent="0.25">
      <c r="A14" s="197">
        <f ca="1">Inputs!C14</f>
        <v>37500</v>
      </c>
      <c r="B14" s="198">
        <f ca="1">Inputs!E14</f>
        <v>3.048</v>
      </c>
      <c r="C14" s="199">
        <f ca="1">Position!L14</f>
        <v>0.70323843500369254</v>
      </c>
      <c r="D14" s="200">
        <f ca="1">Position!N14</f>
        <v>250.24358959810999</v>
      </c>
      <c r="E14" s="206">
        <f ca="1">Position!$N14</f>
        <v>250.24358959810999</v>
      </c>
      <c r="F14" s="206">
        <f ca="1">Position!$N14</f>
        <v>250.24358959810999</v>
      </c>
      <c r="G14" s="206">
        <f ca="1">Position!$N14</f>
        <v>250.24358959810999</v>
      </c>
      <c r="H14" s="206">
        <f ca="1">Position!$N14</f>
        <v>250.24358959810999</v>
      </c>
      <c r="I14" s="206">
        <f ca="1">Position!$N14</f>
        <v>250.24358959810999</v>
      </c>
      <c r="J14" s="206">
        <f ca="1">Position!$N14</f>
        <v>250.24358959810999</v>
      </c>
      <c r="K14" s="206">
        <f ca="1">Position!$N14</f>
        <v>250.24358959810999</v>
      </c>
      <c r="L14" s="206">
        <f ca="1">Position!$N14</f>
        <v>250.24358959810999</v>
      </c>
      <c r="M14" s="206">
        <f ca="1">Position!$N14</f>
        <v>250.24358959810999</v>
      </c>
      <c r="N14" s="206">
        <f ca="1">Position!$N14</f>
        <v>250.24358959810999</v>
      </c>
      <c r="O14" s="206">
        <f ca="1">Position!$N14</f>
        <v>250.24358959810999</v>
      </c>
      <c r="S14" s="206">
        <f ca="1">Position!$N14</f>
        <v>250.24358959810999</v>
      </c>
      <c r="T14" s="206">
        <f ca="1">Position!$N14</f>
        <v>250.24358959810999</v>
      </c>
      <c r="U14" s="206">
        <f ca="1">Position!$N14</f>
        <v>250.24358959810999</v>
      </c>
      <c r="V14" s="206">
        <f ca="1">Position!$N14</f>
        <v>250.24358959810999</v>
      </c>
      <c r="W14" s="206">
        <f ca="1">Position!$N14</f>
        <v>250.24358959810999</v>
      </c>
      <c r="X14" s="206">
        <f ca="1">Position!$N14</f>
        <v>250.24358959810999</v>
      </c>
      <c r="Y14" s="206">
        <f ca="1">Position!$N14</f>
        <v>250.24358959810999</v>
      </c>
      <c r="Z14" s="206">
        <f ca="1">Position!$N14</f>
        <v>250.24358959810999</v>
      </c>
      <c r="AA14" s="206">
        <f ca="1">Position!$N14</f>
        <v>250.24358959810999</v>
      </c>
      <c r="AB14" s="206">
        <f ca="1">Position!$N14</f>
        <v>250.24358959810999</v>
      </c>
      <c r="AC14" s="206">
        <f ca="1">Position!$N14</f>
        <v>250.24358959810999</v>
      </c>
    </row>
    <row r="15" spans="1:29" x14ac:dyDescent="0.25">
      <c r="A15" s="197">
        <f ca="1">Inputs!C15</f>
        <v>37530</v>
      </c>
      <c r="B15" s="198">
        <f ca="1">Inputs!E15</f>
        <v>3.0880000000000001</v>
      </c>
      <c r="C15" s="199">
        <f ca="1">Position!L15</f>
        <v>0.69084224937028604</v>
      </c>
      <c r="D15" s="200">
        <f ca="1">Position!N15</f>
        <v>104.86941055763361</v>
      </c>
      <c r="E15" s="206">
        <f ca="1">Position!$N15</f>
        <v>104.86941055763361</v>
      </c>
      <c r="F15" s="206">
        <f ca="1">Position!$N15</f>
        <v>104.86941055763361</v>
      </c>
      <c r="G15" s="206">
        <f ca="1">Position!$N15</f>
        <v>104.86941055763361</v>
      </c>
      <c r="H15" s="206">
        <f ca="1">Position!$N15</f>
        <v>104.86941055763361</v>
      </c>
      <c r="I15" s="206">
        <f ca="1">Position!$N15</f>
        <v>104.86941055763361</v>
      </c>
      <c r="J15" s="206">
        <f ca="1">Position!$N15</f>
        <v>104.86941055763361</v>
      </c>
      <c r="K15" s="206">
        <f ca="1">Position!$N15</f>
        <v>104.86941055763361</v>
      </c>
      <c r="L15" s="206">
        <f ca="1">Position!$N15</f>
        <v>104.86941055763361</v>
      </c>
      <c r="M15" s="206">
        <f ca="1">Position!$N15</f>
        <v>104.86941055763361</v>
      </c>
      <c r="N15" s="206">
        <f ca="1">Position!$N15</f>
        <v>104.86941055763361</v>
      </c>
      <c r="O15" s="206">
        <f ca="1">Position!$N15</f>
        <v>104.86941055763361</v>
      </c>
      <c r="S15" s="206">
        <f ca="1">Position!$N15</f>
        <v>104.86941055763361</v>
      </c>
      <c r="T15" s="206">
        <f ca="1">Position!$N15</f>
        <v>104.86941055763361</v>
      </c>
      <c r="U15" s="206">
        <f ca="1">Position!$N15</f>
        <v>104.86941055763361</v>
      </c>
      <c r="V15" s="206">
        <f ca="1">Position!$N15</f>
        <v>104.86941055763361</v>
      </c>
      <c r="W15" s="206">
        <f ca="1">Position!$N15</f>
        <v>104.86941055763361</v>
      </c>
      <c r="X15" s="206">
        <f ca="1">Position!$N15</f>
        <v>104.86941055763361</v>
      </c>
      <c r="Y15" s="206">
        <f ca="1">Position!$N15</f>
        <v>104.86941055763361</v>
      </c>
      <c r="Z15" s="206">
        <f ca="1">Position!$N15</f>
        <v>104.86941055763361</v>
      </c>
      <c r="AA15" s="206">
        <f ca="1">Position!$N15</f>
        <v>104.86941055763361</v>
      </c>
      <c r="AB15" s="206">
        <f ca="1">Position!$N15</f>
        <v>104.86941055763361</v>
      </c>
      <c r="AC15" s="206">
        <f ca="1">Position!$N15</f>
        <v>104.86941055763361</v>
      </c>
    </row>
    <row r="16" spans="1:29" x14ac:dyDescent="0.25">
      <c r="A16" s="197">
        <f ca="1">Inputs!C16</f>
        <v>37561</v>
      </c>
      <c r="B16" s="198">
        <f ca="1">Inputs!E16</f>
        <v>3.2829999999999999</v>
      </c>
      <c r="C16" s="199">
        <f ca="1">Position!L16</f>
        <v>0.68483425106975659</v>
      </c>
      <c r="D16" s="200">
        <f ca="1">Position!N16</f>
        <v>-345.90530339590578</v>
      </c>
      <c r="E16" s="206">
        <f ca="1">Position!$N16</f>
        <v>-345.90530339590578</v>
      </c>
      <c r="F16" s="206">
        <f ca="1">Position!$N16</f>
        <v>-345.90530339590578</v>
      </c>
      <c r="G16" s="206">
        <f ca="1">Position!$N16</f>
        <v>-345.90530339590578</v>
      </c>
      <c r="H16" s="206">
        <f ca="1">Position!$N16</f>
        <v>-345.90530339590578</v>
      </c>
      <c r="I16" s="206">
        <f ca="1">Position!$N16</f>
        <v>-345.90530339590578</v>
      </c>
      <c r="J16" s="206">
        <f ca="1">Position!$N16</f>
        <v>-345.90530339590578</v>
      </c>
      <c r="K16" s="206">
        <f ca="1">Position!$N16</f>
        <v>-345.90530339590578</v>
      </c>
      <c r="L16" s="206">
        <f ca="1">Position!$N16</f>
        <v>-345.90530339590578</v>
      </c>
      <c r="M16" s="206">
        <f ca="1">Position!$N16</f>
        <v>-345.90530339590578</v>
      </c>
      <c r="N16" s="206">
        <f ca="1">Position!$N16</f>
        <v>-345.90530339590578</v>
      </c>
      <c r="O16" s="206">
        <f ca="1">Position!$N16</f>
        <v>-345.90530339590578</v>
      </c>
      <c r="S16" s="206">
        <f ca="1">Position!$N16</f>
        <v>-345.90530339590578</v>
      </c>
      <c r="T16" s="206">
        <f ca="1">Position!$N16</f>
        <v>-345.90530339590578</v>
      </c>
      <c r="U16" s="206">
        <f ca="1">Position!$N16</f>
        <v>-345.90530339590578</v>
      </c>
      <c r="V16" s="206">
        <f ca="1">Position!$N16</f>
        <v>-345.90530339590578</v>
      </c>
      <c r="W16" s="206">
        <f ca="1">Position!$N16</f>
        <v>-345.90530339590578</v>
      </c>
      <c r="X16" s="206">
        <f ca="1">Position!$N16</f>
        <v>-345.90530339590578</v>
      </c>
      <c r="Y16" s="206">
        <f ca="1">Position!$N16</f>
        <v>-345.90530339590578</v>
      </c>
      <c r="Z16" s="206">
        <f ca="1">Position!$N16</f>
        <v>-345.90530339590578</v>
      </c>
      <c r="AA16" s="206">
        <f ca="1">Position!$N16</f>
        <v>-345.90530339590578</v>
      </c>
      <c r="AB16" s="206">
        <f ca="1">Position!$N16</f>
        <v>-345.90530339590578</v>
      </c>
      <c r="AC16" s="206">
        <f ca="1">Position!$N16</f>
        <v>-345.90530339590578</v>
      </c>
    </row>
    <row r="17" spans="1:29" x14ac:dyDescent="0.25">
      <c r="A17" s="197">
        <f ca="1">Inputs!C17</f>
        <v>37591</v>
      </c>
      <c r="B17" s="198">
        <f ca="1">Inputs!E17</f>
        <v>3.4830000000000001</v>
      </c>
      <c r="C17" s="199">
        <f ca="1">Position!L17</f>
        <v>0.66195462684151418</v>
      </c>
      <c r="D17" s="200">
        <f ca="1">Position!N17</f>
        <v>-199.78242133222525</v>
      </c>
      <c r="E17" s="206">
        <f ca="1">Position!$N17</f>
        <v>-199.78242133222525</v>
      </c>
      <c r="F17" s="206">
        <f ca="1">Position!$N17</f>
        <v>-199.78242133222525</v>
      </c>
      <c r="G17" s="206">
        <f ca="1">Position!$N17</f>
        <v>-199.78242133222525</v>
      </c>
      <c r="H17" s="206">
        <f ca="1">Position!$N17</f>
        <v>-199.78242133222525</v>
      </c>
      <c r="I17" s="206">
        <f ca="1">Position!$N17</f>
        <v>-199.78242133222525</v>
      </c>
      <c r="J17" s="206">
        <f ca="1">Position!$N17</f>
        <v>-199.78242133222525</v>
      </c>
      <c r="K17" s="206">
        <f ca="1">Position!$N17</f>
        <v>-199.78242133222525</v>
      </c>
      <c r="L17" s="206">
        <f ca="1">Position!$N17</f>
        <v>-199.78242133222525</v>
      </c>
      <c r="M17" s="206">
        <f ca="1">Position!$N17</f>
        <v>-199.78242133222525</v>
      </c>
      <c r="N17" s="206">
        <f ca="1">Position!$N17</f>
        <v>-199.78242133222525</v>
      </c>
      <c r="O17" s="206">
        <f ca="1">Position!$N17</f>
        <v>-199.78242133222525</v>
      </c>
      <c r="S17" s="206">
        <f ca="1">Position!$N17</f>
        <v>-199.78242133222525</v>
      </c>
      <c r="T17" s="206">
        <f ca="1">Position!$N17</f>
        <v>-199.78242133222525</v>
      </c>
      <c r="U17" s="206">
        <f ca="1">Position!$N17</f>
        <v>-199.78242133222525</v>
      </c>
      <c r="V17" s="206">
        <f ca="1">Position!$N17</f>
        <v>-199.78242133222525</v>
      </c>
      <c r="W17" s="206">
        <f ca="1">Position!$N17</f>
        <v>-199.78242133222525</v>
      </c>
      <c r="X17" s="206">
        <f ca="1">Position!$N17</f>
        <v>-199.78242133222525</v>
      </c>
      <c r="Y17" s="206">
        <f ca="1">Position!$N17</f>
        <v>-199.78242133222525</v>
      </c>
      <c r="Z17" s="206">
        <f ca="1">Position!$N17</f>
        <v>-199.78242133222525</v>
      </c>
      <c r="AA17" s="206">
        <f ca="1">Position!$N17</f>
        <v>-199.78242133222525</v>
      </c>
      <c r="AB17" s="206">
        <f ca="1">Position!$N17</f>
        <v>-199.78242133222525</v>
      </c>
      <c r="AC17" s="206">
        <f ca="1">Position!$N17</f>
        <v>-199.78242133222525</v>
      </c>
    </row>
    <row r="18" spans="1:29" x14ac:dyDescent="0.25">
      <c r="A18" s="197">
        <f ca="1">Inputs!C18</f>
        <v>37622</v>
      </c>
      <c r="B18" s="198">
        <f ca="1">Inputs!E18</f>
        <v>3.613</v>
      </c>
      <c r="C18" s="199">
        <f ca="1">Position!L18</f>
        <v>0.64902314179449272</v>
      </c>
      <c r="D18" s="200">
        <f ca="1">Position!N18</f>
        <v>-36.092166750474114</v>
      </c>
      <c r="E18" s="206">
        <f ca="1">Position!$N18</f>
        <v>-36.092166750474114</v>
      </c>
      <c r="F18" s="206">
        <f ca="1">Position!$N18</f>
        <v>-36.092166750474114</v>
      </c>
      <c r="G18" s="206">
        <f ca="1">Position!$N18</f>
        <v>-36.092166750474114</v>
      </c>
      <c r="H18" s="206">
        <f ca="1">Position!$N18</f>
        <v>-36.092166750474114</v>
      </c>
      <c r="I18" s="206">
        <f ca="1">Position!$N18</f>
        <v>-36.092166750474114</v>
      </c>
      <c r="J18" s="206">
        <f ca="1">Position!$N18</f>
        <v>-36.092166750474114</v>
      </c>
      <c r="K18" s="206">
        <f ca="1">Position!$N18</f>
        <v>-36.092166750474114</v>
      </c>
      <c r="L18" s="206">
        <f ca="1">Position!$N18</f>
        <v>-36.092166750474114</v>
      </c>
      <c r="M18" s="206">
        <f ca="1">Position!$N18</f>
        <v>-36.092166750474114</v>
      </c>
      <c r="N18" s="206">
        <f ca="1">Position!$N18</f>
        <v>-36.092166750474114</v>
      </c>
      <c r="O18" s="206">
        <f ca="1">Position!$N18</f>
        <v>-36.092166750474114</v>
      </c>
      <c r="S18" s="206">
        <f ca="1">Position!$N18</f>
        <v>-36.092166750474114</v>
      </c>
      <c r="T18" s="206">
        <f ca="1">Position!$N18</f>
        <v>-36.092166750474114</v>
      </c>
      <c r="U18" s="206">
        <f ca="1">Position!$N18</f>
        <v>-36.092166750474114</v>
      </c>
      <c r="V18" s="206">
        <f ca="1">Position!$N18</f>
        <v>-36.092166750474114</v>
      </c>
      <c r="W18" s="206">
        <f ca="1">Position!$N18</f>
        <v>-36.092166750474114</v>
      </c>
      <c r="X18" s="206">
        <f ca="1">Position!$N18</f>
        <v>-36.092166750474114</v>
      </c>
      <c r="Y18" s="206">
        <f ca="1">Position!$N18</f>
        <v>-36.092166750474114</v>
      </c>
      <c r="Z18" s="206">
        <f ca="1">Position!$N18</f>
        <v>-36.092166750474114</v>
      </c>
      <c r="AA18" s="206">
        <f ca="1">Position!$N18</f>
        <v>-36.092166750474114</v>
      </c>
      <c r="AB18" s="206">
        <f ca="1">Position!$N18</f>
        <v>-36.092166750474114</v>
      </c>
      <c r="AC18" s="206">
        <f ca="1">Position!$N18</f>
        <v>-36.092166750474114</v>
      </c>
    </row>
    <row r="19" spans="1:29" x14ac:dyDescent="0.25">
      <c r="A19" s="197">
        <f ca="1">Inputs!C19</f>
        <v>37653</v>
      </c>
      <c r="B19" s="198">
        <f ca="1">Inputs!E19</f>
        <v>3.5430000000000001</v>
      </c>
      <c r="C19" s="199">
        <f ca="1">Position!L19</f>
        <v>0.63392769833054097</v>
      </c>
      <c r="D19" s="200">
        <f ca="1">Position!N19</f>
        <v>-128.2462798129533</v>
      </c>
      <c r="E19" s="206">
        <f ca="1">Position!$N19</f>
        <v>-128.2462798129533</v>
      </c>
      <c r="F19" s="206">
        <f ca="1">Position!$N19</f>
        <v>-128.2462798129533</v>
      </c>
      <c r="G19" s="206">
        <f ca="1">Position!$N19</f>
        <v>-128.2462798129533</v>
      </c>
      <c r="H19" s="206">
        <f ca="1">Position!$N19</f>
        <v>-128.2462798129533</v>
      </c>
      <c r="I19" s="206">
        <f ca="1">Position!$N19</f>
        <v>-128.2462798129533</v>
      </c>
      <c r="J19" s="206">
        <f ca="1">Position!$N19</f>
        <v>-128.2462798129533</v>
      </c>
      <c r="K19" s="206">
        <f ca="1">Position!$N19</f>
        <v>-128.2462798129533</v>
      </c>
      <c r="L19" s="206">
        <f ca="1">Position!$N19</f>
        <v>-128.2462798129533</v>
      </c>
      <c r="M19" s="206">
        <f ca="1">Position!$N19</f>
        <v>-128.2462798129533</v>
      </c>
      <c r="N19" s="206">
        <f ca="1">Position!$N19</f>
        <v>-128.2462798129533</v>
      </c>
      <c r="O19" s="206">
        <f ca="1">Position!$N19</f>
        <v>-128.2462798129533</v>
      </c>
      <c r="S19" s="206">
        <f ca="1">Position!$N19</f>
        <v>-128.2462798129533</v>
      </c>
      <c r="T19" s="206">
        <f ca="1">Position!$N19</f>
        <v>-128.2462798129533</v>
      </c>
      <c r="U19" s="206">
        <f ca="1">Position!$N19</f>
        <v>-128.2462798129533</v>
      </c>
      <c r="V19" s="206">
        <f ca="1">Position!$N19</f>
        <v>-128.2462798129533</v>
      </c>
      <c r="W19" s="206">
        <f ca="1">Position!$N19</f>
        <v>-128.2462798129533</v>
      </c>
      <c r="X19" s="206">
        <f ca="1">Position!$N19</f>
        <v>-128.2462798129533</v>
      </c>
      <c r="Y19" s="206">
        <f ca="1">Position!$N19</f>
        <v>-128.2462798129533</v>
      </c>
      <c r="Z19" s="206">
        <f ca="1">Position!$N19</f>
        <v>-128.2462798129533</v>
      </c>
      <c r="AA19" s="206">
        <f ca="1">Position!$N19</f>
        <v>-128.2462798129533</v>
      </c>
      <c r="AB19" s="206">
        <f ca="1">Position!$N19</f>
        <v>-128.2462798129533</v>
      </c>
      <c r="AC19" s="206">
        <f ca="1">Position!$N19</f>
        <v>-128.2462798129533</v>
      </c>
    </row>
    <row r="20" spans="1:29" x14ac:dyDescent="0.25">
      <c r="A20" s="197">
        <f ca="1">Inputs!C20</f>
        <v>37681</v>
      </c>
      <c r="B20" s="198">
        <f ca="1">Inputs!E20</f>
        <v>3.4530000000000003</v>
      </c>
      <c r="C20" s="199">
        <f ca="1">Position!L20</f>
        <v>0.60489929627094441</v>
      </c>
      <c r="D20" s="200">
        <f ca="1">Position!N20</f>
        <v>-130.50143864667899</v>
      </c>
      <c r="E20" s="206">
        <f ca="1">Position!$N20</f>
        <v>-130.50143864667899</v>
      </c>
      <c r="F20" s="206">
        <f ca="1">Position!$N20</f>
        <v>-130.50143864667899</v>
      </c>
      <c r="G20" s="206">
        <f ca="1">Position!$N20</f>
        <v>-130.50143864667899</v>
      </c>
      <c r="H20" s="206">
        <f ca="1">Position!$N20</f>
        <v>-130.50143864667899</v>
      </c>
      <c r="I20" s="206">
        <f ca="1">Position!$N20</f>
        <v>-130.50143864667899</v>
      </c>
      <c r="J20" s="206">
        <f ca="1">Position!$N20</f>
        <v>-130.50143864667899</v>
      </c>
      <c r="K20" s="206">
        <f ca="1">Position!$N20</f>
        <v>-130.50143864667899</v>
      </c>
      <c r="L20" s="206">
        <f ca="1">Position!$N20</f>
        <v>-130.50143864667899</v>
      </c>
      <c r="M20" s="206">
        <f ca="1">Position!$N20</f>
        <v>-130.50143864667899</v>
      </c>
      <c r="N20" s="206">
        <f ca="1">Position!$N20</f>
        <v>-130.50143864667899</v>
      </c>
      <c r="O20" s="206">
        <f ca="1">Position!$N20</f>
        <v>-130.50143864667899</v>
      </c>
      <c r="S20" s="206">
        <f ca="1">Position!$N20</f>
        <v>-130.50143864667899</v>
      </c>
      <c r="T20" s="206">
        <f ca="1">Position!$N20</f>
        <v>-130.50143864667899</v>
      </c>
      <c r="U20" s="206">
        <f ca="1">Position!$N20</f>
        <v>-130.50143864667899</v>
      </c>
      <c r="V20" s="206">
        <f ca="1">Position!$N20</f>
        <v>-130.50143864667899</v>
      </c>
      <c r="W20" s="206">
        <f ca="1">Position!$N20</f>
        <v>-130.50143864667899</v>
      </c>
      <c r="X20" s="206">
        <f ca="1">Position!$N20</f>
        <v>-130.50143864667899</v>
      </c>
      <c r="Y20" s="206">
        <f ca="1">Position!$N20</f>
        <v>-130.50143864667899</v>
      </c>
      <c r="Z20" s="206">
        <f ca="1">Position!$N20</f>
        <v>-130.50143864667899</v>
      </c>
      <c r="AA20" s="206">
        <f ca="1">Position!$N20</f>
        <v>-130.50143864667899</v>
      </c>
      <c r="AB20" s="206">
        <f ca="1">Position!$N20</f>
        <v>-130.50143864667899</v>
      </c>
      <c r="AC20" s="206">
        <f ca="1">Position!$N20</f>
        <v>-130.50143864667899</v>
      </c>
    </row>
    <row r="21" spans="1:29" x14ac:dyDescent="0.25">
      <c r="A21" s="197">
        <f ca="1">Inputs!C21</f>
        <v>37712</v>
      </c>
      <c r="B21" s="198">
        <f ca="1">Inputs!E21</f>
        <v>3.3479999999999999</v>
      </c>
      <c r="C21" s="199">
        <f ca="1">Position!L21</f>
        <v>0.57813011063416597</v>
      </c>
      <c r="D21" s="200">
        <f ca="1">Position!N21</f>
        <v>-48.145162122893169</v>
      </c>
      <c r="E21" s="206">
        <f ca="1">Position!$N21</f>
        <v>-48.145162122893169</v>
      </c>
      <c r="F21" s="206">
        <f ca="1">Position!$N21</f>
        <v>-48.145162122893169</v>
      </c>
      <c r="G21" s="206">
        <f ca="1">Position!$N21</f>
        <v>-48.145162122893169</v>
      </c>
      <c r="H21" s="206">
        <f ca="1">Position!$N21</f>
        <v>-48.145162122893169</v>
      </c>
      <c r="I21" s="206">
        <f ca="1">Position!$N21</f>
        <v>-48.145162122893169</v>
      </c>
      <c r="J21" s="206">
        <f ca="1">Position!$N21</f>
        <v>-48.145162122893169</v>
      </c>
      <c r="K21" s="206">
        <f ca="1">Position!$N21</f>
        <v>-48.145162122893169</v>
      </c>
      <c r="L21" s="206">
        <f ca="1">Position!$N21</f>
        <v>-48.145162122893169</v>
      </c>
      <c r="M21" s="206">
        <f ca="1">Position!$N21</f>
        <v>-48.145162122893169</v>
      </c>
      <c r="N21" s="206">
        <f ca="1">Position!$N21</f>
        <v>-48.145162122893169</v>
      </c>
      <c r="O21" s="206">
        <f ca="1">Position!$N21</f>
        <v>-48.145162122893169</v>
      </c>
      <c r="S21" s="206">
        <f ca="1">Position!$N21</f>
        <v>-48.145162122893169</v>
      </c>
      <c r="T21" s="206">
        <f ca="1">Position!$N21</f>
        <v>-48.145162122893169</v>
      </c>
      <c r="U21" s="206">
        <f ca="1">Position!$N21</f>
        <v>-48.145162122893169</v>
      </c>
      <c r="V21" s="206">
        <f ca="1">Position!$N21</f>
        <v>-48.145162122893169</v>
      </c>
      <c r="W21" s="206">
        <f ca="1">Position!$N21</f>
        <v>-48.145162122893169</v>
      </c>
      <c r="X21" s="206">
        <f ca="1">Position!$N21</f>
        <v>-48.145162122893169</v>
      </c>
      <c r="Y21" s="206">
        <f ca="1">Position!$N21</f>
        <v>-48.145162122893169</v>
      </c>
      <c r="Z21" s="206">
        <f ca="1">Position!$N21</f>
        <v>-48.145162122893169</v>
      </c>
      <c r="AA21" s="206">
        <f ca="1">Position!$N21</f>
        <v>-48.145162122893169</v>
      </c>
      <c r="AB21" s="206">
        <f ca="1">Position!$N21</f>
        <v>-48.145162122893169</v>
      </c>
      <c r="AC21" s="206">
        <f ca="1">Position!$N21</f>
        <v>-48.145162122893169</v>
      </c>
    </row>
    <row r="22" spans="1:29" x14ac:dyDescent="0.25">
      <c r="A22" s="197">
        <f ca="1">Inputs!C22</f>
        <v>37742</v>
      </c>
      <c r="B22" s="198">
        <f ca="1">Inputs!E22</f>
        <v>3.3579999999999997</v>
      </c>
      <c r="C22" s="199">
        <f ca="1">Position!L22</f>
        <v>0.56809008541186878</v>
      </c>
      <c r="D22" s="200">
        <f ca="1">Position!N22</f>
        <v>-64.505366679823126</v>
      </c>
      <c r="E22" s="206">
        <f ca="1">Position!$N22</f>
        <v>-64.505366679823126</v>
      </c>
      <c r="F22" s="206">
        <f ca="1">Position!$N22</f>
        <v>-64.505366679823126</v>
      </c>
      <c r="G22" s="206">
        <f ca="1">Position!$N22</f>
        <v>-64.505366679823126</v>
      </c>
      <c r="H22" s="206">
        <f ca="1">Position!$N22</f>
        <v>-64.505366679823126</v>
      </c>
      <c r="I22" s="206">
        <f ca="1">Position!$N22</f>
        <v>-64.505366679823126</v>
      </c>
      <c r="J22" s="206">
        <f ca="1">Position!$N22</f>
        <v>-64.505366679823126</v>
      </c>
      <c r="K22" s="206">
        <f ca="1">Position!$N22</f>
        <v>-64.505366679823126</v>
      </c>
      <c r="L22" s="206">
        <f ca="1">Position!$N22</f>
        <v>-64.505366679823126</v>
      </c>
      <c r="M22" s="206">
        <f ca="1">Position!$N22</f>
        <v>-64.505366679823126</v>
      </c>
      <c r="N22" s="206">
        <f ca="1">Position!$N22</f>
        <v>-64.505366679823126</v>
      </c>
      <c r="O22" s="206">
        <f ca="1">Position!$N22</f>
        <v>-64.505366679823126</v>
      </c>
      <c r="S22" s="206">
        <f ca="1">Position!$N22</f>
        <v>-64.505366679823126</v>
      </c>
      <c r="T22" s="206">
        <f ca="1">Position!$N22</f>
        <v>-64.505366679823126</v>
      </c>
      <c r="U22" s="206">
        <f ca="1">Position!$N22</f>
        <v>-64.505366679823126</v>
      </c>
      <c r="V22" s="206">
        <f ca="1">Position!$N22</f>
        <v>-64.505366679823126</v>
      </c>
      <c r="W22" s="206">
        <f ca="1">Position!$N22</f>
        <v>-64.505366679823126</v>
      </c>
      <c r="X22" s="206">
        <f ca="1">Position!$N22</f>
        <v>-64.505366679823126</v>
      </c>
      <c r="Y22" s="206">
        <f ca="1">Position!$N22</f>
        <v>-64.505366679823126</v>
      </c>
      <c r="Z22" s="206">
        <f ca="1">Position!$N22</f>
        <v>-64.505366679823126</v>
      </c>
      <c r="AA22" s="206">
        <f ca="1">Position!$N22</f>
        <v>-64.505366679823126</v>
      </c>
      <c r="AB22" s="206">
        <f ca="1">Position!$N22</f>
        <v>-64.505366679823126</v>
      </c>
      <c r="AC22" s="206">
        <f ca="1">Position!$N22</f>
        <v>-64.505366679823126</v>
      </c>
    </row>
    <row r="23" spans="1:29" x14ac:dyDescent="0.25">
      <c r="A23" s="197">
        <f ca="1">Inputs!C23</f>
        <v>37773</v>
      </c>
      <c r="B23" s="198">
        <f ca="1">Inputs!E23</f>
        <v>3.3930000000000002</v>
      </c>
      <c r="C23" s="199">
        <f ca="1">Position!L23</f>
        <v>0.56080664142189085</v>
      </c>
      <c r="D23" s="200">
        <f ca="1">Position!N23</f>
        <v>-13.027976508793186</v>
      </c>
      <c r="E23" s="206">
        <f ca="1">Position!$N23</f>
        <v>-13.027976508793186</v>
      </c>
      <c r="F23" s="206">
        <f ca="1">Position!$N23</f>
        <v>-13.027976508793186</v>
      </c>
      <c r="G23" s="206">
        <f ca="1">Position!$N23</f>
        <v>-13.027976508793186</v>
      </c>
      <c r="H23" s="206">
        <f ca="1">Position!$N23</f>
        <v>-13.027976508793186</v>
      </c>
      <c r="I23" s="206">
        <f ca="1">Position!$N23</f>
        <v>-13.027976508793186</v>
      </c>
      <c r="J23" s="206">
        <f ca="1">Position!$N23</f>
        <v>-13.027976508793186</v>
      </c>
      <c r="K23" s="206">
        <f ca="1">Position!$N23</f>
        <v>-13.027976508793186</v>
      </c>
      <c r="L23" s="206">
        <f ca="1">Position!$N23</f>
        <v>-13.027976508793186</v>
      </c>
      <c r="M23" s="206">
        <f ca="1">Position!$N23</f>
        <v>-13.027976508793186</v>
      </c>
      <c r="N23" s="206">
        <f ca="1">Position!$N23</f>
        <v>-13.027976508793186</v>
      </c>
      <c r="O23" s="206">
        <f ca="1">Position!$N23</f>
        <v>-13.027976508793186</v>
      </c>
      <c r="S23" s="206">
        <f ca="1">Position!$N23</f>
        <v>-13.027976508793186</v>
      </c>
      <c r="T23" s="206">
        <f ca="1">Position!$N23</f>
        <v>-13.027976508793186</v>
      </c>
      <c r="U23" s="206">
        <f ca="1">Position!$N23</f>
        <v>-13.027976508793186</v>
      </c>
      <c r="V23" s="206">
        <f ca="1">Position!$N23</f>
        <v>-13.027976508793186</v>
      </c>
      <c r="W23" s="206">
        <f ca="1">Position!$N23</f>
        <v>-13.027976508793186</v>
      </c>
      <c r="X23" s="206">
        <f ca="1">Position!$N23</f>
        <v>-13.027976508793186</v>
      </c>
      <c r="Y23" s="206">
        <f ca="1">Position!$N23</f>
        <v>-13.027976508793186</v>
      </c>
      <c r="Z23" s="206">
        <f ca="1">Position!$N23</f>
        <v>-13.027976508793186</v>
      </c>
      <c r="AA23" s="206">
        <f ca="1">Position!$N23</f>
        <v>-13.027976508793186</v>
      </c>
      <c r="AB23" s="206">
        <f ca="1">Position!$N23</f>
        <v>-13.027976508793186</v>
      </c>
      <c r="AC23" s="206">
        <f ca="1">Position!$N23</f>
        <v>-13.027976508793186</v>
      </c>
    </row>
    <row r="24" spans="1:29" x14ac:dyDescent="0.25">
      <c r="A24" s="197">
        <f ca="1">Inputs!C24</f>
        <v>37803</v>
      </c>
      <c r="B24" s="198">
        <f ca="1">Inputs!E24</f>
        <v>3.4279999999999999</v>
      </c>
      <c r="C24" s="199">
        <f ca="1">Position!L24</f>
        <v>0.54592784669699179</v>
      </c>
      <c r="D24" s="200">
        <f ca="1">Position!N24</f>
        <v>-36.675554751279172</v>
      </c>
      <c r="E24" s="206">
        <f ca="1">Position!$N24</f>
        <v>-36.675554751279172</v>
      </c>
      <c r="F24" s="206">
        <f ca="1">Position!$N24</f>
        <v>-36.675554751279172</v>
      </c>
      <c r="G24" s="206">
        <f ca="1">Position!$N24</f>
        <v>-36.675554751279172</v>
      </c>
      <c r="H24" s="206">
        <f ca="1">Position!$N24</f>
        <v>-36.675554751279172</v>
      </c>
      <c r="I24" s="206">
        <f ca="1">Position!$N24</f>
        <v>-36.675554751279172</v>
      </c>
      <c r="J24" s="206">
        <f ca="1">Position!$N24</f>
        <v>-36.675554751279172</v>
      </c>
      <c r="K24" s="206">
        <f ca="1">Position!$N24</f>
        <v>-36.675554751279172</v>
      </c>
      <c r="L24" s="206">
        <f ca="1">Position!$N24</f>
        <v>-36.675554751279172</v>
      </c>
      <c r="M24" s="206">
        <f ca="1">Position!$N24</f>
        <v>-36.675554751279172</v>
      </c>
      <c r="N24" s="206">
        <f ca="1">Position!$N24</f>
        <v>-36.675554751279172</v>
      </c>
      <c r="O24" s="206">
        <f ca="1">Position!$N24</f>
        <v>-36.675554751279172</v>
      </c>
      <c r="S24" s="206">
        <f ca="1">Position!$N24</f>
        <v>-36.675554751279172</v>
      </c>
      <c r="T24" s="206">
        <f ca="1">Position!$N24</f>
        <v>-36.675554751279172</v>
      </c>
      <c r="U24" s="206">
        <f ca="1">Position!$N24</f>
        <v>-36.675554751279172</v>
      </c>
      <c r="V24" s="206">
        <f ca="1">Position!$N24</f>
        <v>-36.675554751279172</v>
      </c>
      <c r="W24" s="206">
        <f ca="1">Position!$N24</f>
        <v>-36.675554751279172</v>
      </c>
      <c r="X24" s="206">
        <f ca="1">Position!$N24</f>
        <v>-36.675554751279172</v>
      </c>
      <c r="Y24" s="206">
        <f ca="1">Position!$N24</f>
        <v>-36.675554751279172</v>
      </c>
      <c r="Z24" s="206">
        <f ca="1">Position!$N24</f>
        <v>-36.675554751279172</v>
      </c>
      <c r="AA24" s="206">
        <f ca="1">Position!$N24</f>
        <v>-36.675554751279172</v>
      </c>
      <c r="AB24" s="206">
        <f ca="1">Position!$N24</f>
        <v>-36.675554751279172</v>
      </c>
      <c r="AC24" s="206">
        <f ca="1">Position!$N24</f>
        <v>-36.675554751279172</v>
      </c>
    </row>
    <row r="25" spans="1:29" x14ac:dyDescent="0.25">
      <c r="A25" s="197">
        <f ca="1">Inputs!C25</f>
        <v>37834</v>
      </c>
      <c r="B25" s="198">
        <f ca="1">Inputs!E25</f>
        <v>3.4550000000000001</v>
      </c>
      <c r="C25" s="199">
        <f ca="1">Position!L25</f>
        <v>0.54775292265049913</v>
      </c>
      <c r="D25" s="200">
        <f ca="1">Position!N25</f>
        <v>-27.691145525903579</v>
      </c>
      <c r="E25" s="206">
        <f ca="1">Position!$N25</f>
        <v>-27.691145525903579</v>
      </c>
      <c r="F25" s="206">
        <f ca="1">Position!$N25</f>
        <v>-27.691145525903579</v>
      </c>
      <c r="G25" s="206">
        <f ca="1">Position!$N25</f>
        <v>-27.691145525903579</v>
      </c>
      <c r="H25" s="206">
        <f ca="1">Position!$N25</f>
        <v>-27.691145525903579</v>
      </c>
      <c r="I25" s="206">
        <f ca="1">Position!$N25</f>
        <v>-27.691145525903579</v>
      </c>
      <c r="J25" s="206">
        <f ca="1">Position!$N25</f>
        <v>-27.691145525903579</v>
      </c>
      <c r="K25" s="206">
        <f ca="1">Position!$N25</f>
        <v>-27.691145525903579</v>
      </c>
      <c r="L25" s="206">
        <f ca="1">Position!$N25</f>
        <v>-27.691145525903579</v>
      </c>
      <c r="M25" s="206">
        <f ca="1">Position!$N25</f>
        <v>-27.691145525903579</v>
      </c>
      <c r="N25" s="206">
        <f ca="1">Position!$N25</f>
        <v>-27.691145525903579</v>
      </c>
      <c r="O25" s="206">
        <f ca="1">Position!$N25</f>
        <v>-27.691145525903579</v>
      </c>
      <c r="S25" s="206">
        <f ca="1">Position!$N25</f>
        <v>-27.691145525903579</v>
      </c>
      <c r="T25" s="206">
        <f ca="1">Position!$N25</f>
        <v>-27.691145525903579</v>
      </c>
      <c r="U25" s="206">
        <f ca="1">Position!$N25</f>
        <v>-27.691145525903579</v>
      </c>
      <c r="V25" s="206">
        <f ca="1">Position!$N25</f>
        <v>-27.691145525903579</v>
      </c>
      <c r="W25" s="206">
        <f ca="1">Position!$N25</f>
        <v>-27.691145525903579</v>
      </c>
      <c r="X25" s="206">
        <f ca="1">Position!$N25</f>
        <v>-27.691145525903579</v>
      </c>
      <c r="Y25" s="206">
        <f ca="1">Position!$N25</f>
        <v>-27.691145525903579</v>
      </c>
      <c r="Z25" s="206">
        <f ca="1">Position!$N25</f>
        <v>-27.691145525903579</v>
      </c>
      <c r="AA25" s="206">
        <f ca="1">Position!$N25</f>
        <v>-27.691145525903579</v>
      </c>
      <c r="AB25" s="206">
        <f ca="1">Position!$N25</f>
        <v>-27.691145525903579</v>
      </c>
      <c r="AC25" s="206">
        <f ca="1">Position!$N25</f>
        <v>-27.691145525903579</v>
      </c>
    </row>
    <row r="26" spans="1:29" x14ac:dyDescent="0.25">
      <c r="A26" s="197">
        <f ca="1">Inputs!C26</f>
        <v>37865</v>
      </c>
      <c r="B26" s="198">
        <f ca="1">Inputs!E26</f>
        <v>3.4630000000000001</v>
      </c>
      <c r="C26" s="199">
        <f ca="1">Position!L26</f>
        <v>0.54514133590501845</v>
      </c>
      <c r="D26" s="200">
        <f ca="1">Position!N26</f>
        <v>-29.467342086757014</v>
      </c>
      <c r="E26" s="206">
        <f ca="1">Position!$N26</f>
        <v>-29.467342086757014</v>
      </c>
      <c r="F26" s="206">
        <f ca="1">Position!$N26</f>
        <v>-29.467342086757014</v>
      </c>
      <c r="G26" s="206">
        <f ca="1">Position!$N26</f>
        <v>-29.467342086757014</v>
      </c>
      <c r="H26" s="206">
        <f ca="1">Position!$N26</f>
        <v>-29.467342086757014</v>
      </c>
      <c r="I26" s="206">
        <f ca="1">Position!$N26</f>
        <v>-29.467342086757014</v>
      </c>
      <c r="J26" s="206">
        <f ca="1">Position!$N26</f>
        <v>-29.467342086757014</v>
      </c>
      <c r="K26" s="206">
        <f ca="1">Position!$N26</f>
        <v>-29.467342086757014</v>
      </c>
      <c r="L26" s="206">
        <f ca="1">Position!$N26</f>
        <v>-29.467342086757014</v>
      </c>
      <c r="M26" s="206">
        <f ca="1">Position!$N26</f>
        <v>-29.467342086757014</v>
      </c>
      <c r="N26" s="206">
        <f ca="1">Position!$N26</f>
        <v>-29.467342086757014</v>
      </c>
      <c r="O26" s="206">
        <f ca="1">Position!$N26</f>
        <v>-29.467342086757014</v>
      </c>
      <c r="S26" s="206">
        <f ca="1">Position!$N26</f>
        <v>-29.467342086757014</v>
      </c>
      <c r="T26" s="206">
        <f ca="1">Position!$N26</f>
        <v>-29.467342086757014</v>
      </c>
      <c r="U26" s="206">
        <f ca="1">Position!$N26</f>
        <v>-29.467342086757014</v>
      </c>
      <c r="V26" s="206">
        <f ca="1">Position!$N26</f>
        <v>-29.467342086757014</v>
      </c>
      <c r="W26" s="206">
        <f ca="1">Position!$N26</f>
        <v>-29.467342086757014</v>
      </c>
      <c r="X26" s="206">
        <f ca="1">Position!$N26</f>
        <v>-29.467342086757014</v>
      </c>
      <c r="Y26" s="206">
        <f ca="1">Position!$N26</f>
        <v>-29.467342086757014</v>
      </c>
      <c r="Z26" s="206">
        <f ca="1">Position!$N26</f>
        <v>-29.467342086757014</v>
      </c>
      <c r="AA26" s="206">
        <f ca="1">Position!$N26</f>
        <v>-29.467342086757014</v>
      </c>
      <c r="AB26" s="206">
        <f ca="1">Position!$N26</f>
        <v>-29.467342086757014</v>
      </c>
      <c r="AC26" s="206">
        <f ca="1">Position!$N26</f>
        <v>-29.467342086757014</v>
      </c>
    </row>
    <row r="27" spans="1:29" x14ac:dyDescent="0.25">
      <c r="A27" s="197">
        <f ca="1">Inputs!C27</f>
        <v>37895</v>
      </c>
      <c r="B27" s="198">
        <f ca="1">Inputs!E27</f>
        <v>3.5049999999999999</v>
      </c>
      <c r="C27" s="199">
        <f ca="1">Position!L27</f>
        <v>0.53797843965700398</v>
      </c>
      <c r="D27" s="200">
        <f ca="1">Position!N27</f>
        <v>74.745761032296798</v>
      </c>
      <c r="E27" s="206">
        <f ca="1">Position!$N27</f>
        <v>74.745761032296798</v>
      </c>
      <c r="F27" s="206">
        <f ca="1">Position!$N27</f>
        <v>74.745761032296798</v>
      </c>
      <c r="G27" s="206">
        <f ca="1">Position!$N27</f>
        <v>74.745761032296798</v>
      </c>
      <c r="H27" s="206">
        <f ca="1">Position!$N27</f>
        <v>74.745761032296798</v>
      </c>
      <c r="I27" s="206">
        <f ca="1">Position!$N27</f>
        <v>74.745761032296798</v>
      </c>
      <c r="J27" s="206">
        <f ca="1">Position!$N27</f>
        <v>74.745761032296798</v>
      </c>
      <c r="K27" s="206">
        <f ca="1">Position!$N27</f>
        <v>74.745761032296798</v>
      </c>
      <c r="L27" s="206">
        <f ca="1">Position!$N27</f>
        <v>74.745761032296798</v>
      </c>
      <c r="M27" s="206">
        <f ca="1">Position!$N27</f>
        <v>74.745761032296798</v>
      </c>
      <c r="N27" s="206">
        <f ca="1">Position!$N27</f>
        <v>74.745761032296798</v>
      </c>
      <c r="O27" s="206">
        <f ca="1">Position!$N27</f>
        <v>74.745761032296798</v>
      </c>
      <c r="S27" s="206">
        <f ca="1">Position!$N27</f>
        <v>74.745761032296798</v>
      </c>
      <c r="T27" s="206">
        <f ca="1">Position!$N27</f>
        <v>74.745761032296798</v>
      </c>
      <c r="U27" s="206">
        <f ca="1">Position!$N27</f>
        <v>74.745761032296798</v>
      </c>
      <c r="V27" s="206">
        <f ca="1">Position!$N27</f>
        <v>74.745761032296798</v>
      </c>
      <c r="W27" s="206">
        <f ca="1">Position!$N27</f>
        <v>74.745761032296798</v>
      </c>
      <c r="X27" s="206">
        <f ca="1">Position!$N27</f>
        <v>74.745761032296798</v>
      </c>
      <c r="Y27" s="206">
        <f ca="1">Position!$N27</f>
        <v>74.745761032296798</v>
      </c>
      <c r="Z27" s="206">
        <f ca="1">Position!$N27</f>
        <v>74.745761032296798</v>
      </c>
      <c r="AA27" s="206">
        <f ca="1">Position!$N27</f>
        <v>74.745761032296798</v>
      </c>
      <c r="AB27" s="206">
        <f ca="1">Position!$N27</f>
        <v>74.745761032296798</v>
      </c>
      <c r="AC27" s="206">
        <f ca="1">Position!$N27</f>
        <v>74.745761032296798</v>
      </c>
    </row>
    <row r="28" spans="1:29" x14ac:dyDescent="0.25">
      <c r="A28" s="197">
        <f ca="1">Inputs!C28</f>
        <v>37926</v>
      </c>
      <c r="B28" s="198">
        <f ca="1">Inputs!E28</f>
        <v>3.665</v>
      </c>
      <c r="C28" s="199">
        <f ca="1">Position!L28</f>
        <v>0.53153208593115131</v>
      </c>
      <c r="D28" s="200">
        <f ca="1">Position!N28</f>
        <v>25.165159584897651</v>
      </c>
      <c r="E28" s="206">
        <f ca="1">Position!$N28</f>
        <v>25.165159584897651</v>
      </c>
      <c r="F28" s="206">
        <f ca="1">Position!$N28</f>
        <v>25.165159584897651</v>
      </c>
      <c r="G28" s="206">
        <f ca="1">Position!$N28</f>
        <v>25.165159584897651</v>
      </c>
      <c r="H28" s="206">
        <f ca="1">Position!$N28</f>
        <v>25.165159584897651</v>
      </c>
      <c r="I28" s="206">
        <f ca="1">Position!$N28</f>
        <v>25.165159584897651</v>
      </c>
      <c r="J28" s="206">
        <f ca="1">Position!$N28</f>
        <v>25.165159584897651</v>
      </c>
      <c r="K28" s="206">
        <f ca="1">Position!$N28</f>
        <v>25.165159584897651</v>
      </c>
      <c r="L28" s="206">
        <f ca="1">Position!$N28</f>
        <v>25.165159584897651</v>
      </c>
      <c r="M28" s="206">
        <f ca="1">Position!$N28</f>
        <v>25.165159584897651</v>
      </c>
      <c r="N28" s="206">
        <f ca="1">Position!$N28</f>
        <v>25.165159584897651</v>
      </c>
      <c r="O28" s="206">
        <f ca="1">Position!$N28</f>
        <v>25.165159584897651</v>
      </c>
      <c r="S28" s="206">
        <f ca="1">Position!$N28</f>
        <v>25.165159584897651</v>
      </c>
      <c r="T28" s="206">
        <f ca="1">Position!$N28</f>
        <v>25.165159584897651</v>
      </c>
      <c r="U28" s="206">
        <f ca="1">Position!$N28</f>
        <v>25.165159584897651</v>
      </c>
      <c r="V28" s="206">
        <f ca="1">Position!$N28</f>
        <v>25.165159584897651</v>
      </c>
      <c r="W28" s="206">
        <f ca="1">Position!$N28</f>
        <v>25.165159584897651</v>
      </c>
      <c r="X28" s="206">
        <f ca="1">Position!$N28</f>
        <v>25.165159584897651</v>
      </c>
      <c r="Y28" s="206">
        <f ca="1">Position!$N28</f>
        <v>25.165159584897651</v>
      </c>
      <c r="Z28" s="206">
        <f ca="1">Position!$N28</f>
        <v>25.165159584897651</v>
      </c>
      <c r="AA28" s="206">
        <f ca="1">Position!$N28</f>
        <v>25.165159584897651</v>
      </c>
      <c r="AB28" s="206">
        <f ca="1">Position!$N28</f>
        <v>25.165159584897651</v>
      </c>
      <c r="AC28" s="206">
        <f ca="1">Position!$N28</f>
        <v>25.165159584897651</v>
      </c>
    </row>
    <row r="29" spans="1:29" x14ac:dyDescent="0.25">
      <c r="A29" s="197">
        <f ca="1">Inputs!C29</f>
        <v>37956</v>
      </c>
      <c r="B29" s="198">
        <f ca="1">Inputs!E29</f>
        <v>3.8440000000000003</v>
      </c>
      <c r="C29" s="199">
        <f ca="1">Position!L29</f>
        <v>0.53588444950988545</v>
      </c>
      <c r="D29" s="200">
        <f ca="1">Position!N29</f>
        <v>19.084834166992373</v>
      </c>
      <c r="E29" s="206">
        <f ca="1">Position!$N29</f>
        <v>19.084834166992373</v>
      </c>
      <c r="F29" s="206">
        <f ca="1">Position!$N29</f>
        <v>19.084834166992373</v>
      </c>
      <c r="G29" s="206">
        <f ca="1">Position!$N29</f>
        <v>19.084834166992373</v>
      </c>
      <c r="H29" s="206">
        <f ca="1">Position!$N29</f>
        <v>19.084834166992373</v>
      </c>
      <c r="I29" s="206">
        <f ca="1">Position!$N29</f>
        <v>19.084834166992373</v>
      </c>
      <c r="J29" s="206">
        <f ca="1">Position!$N29</f>
        <v>19.084834166992373</v>
      </c>
      <c r="K29" s="206">
        <f ca="1">Position!$N29</f>
        <v>19.084834166992373</v>
      </c>
      <c r="L29" s="206">
        <f ca="1">Position!$N29</f>
        <v>19.084834166992373</v>
      </c>
      <c r="M29" s="206">
        <f ca="1">Position!$N29</f>
        <v>19.084834166992373</v>
      </c>
      <c r="N29" s="206">
        <f ca="1">Position!$N29</f>
        <v>19.084834166992373</v>
      </c>
      <c r="O29" s="206">
        <f ca="1">Position!$N29</f>
        <v>19.084834166992373</v>
      </c>
      <c r="S29" s="206">
        <f ca="1">Position!$N29</f>
        <v>19.084834166992373</v>
      </c>
      <c r="T29" s="206">
        <f ca="1">Position!$N29</f>
        <v>19.084834166992373</v>
      </c>
      <c r="U29" s="206">
        <f ca="1">Position!$N29</f>
        <v>19.084834166992373</v>
      </c>
      <c r="V29" s="206">
        <f ca="1">Position!$N29</f>
        <v>19.084834166992373</v>
      </c>
      <c r="W29" s="206">
        <f ca="1">Position!$N29</f>
        <v>19.084834166992373</v>
      </c>
      <c r="X29" s="206">
        <f ca="1">Position!$N29</f>
        <v>19.084834166992373</v>
      </c>
      <c r="Y29" s="206">
        <f ca="1">Position!$N29</f>
        <v>19.084834166992373</v>
      </c>
      <c r="Z29" s="206">
        <f ca="1">Position!$N29</f>
        <v>19.084834166992373</v>
      </c>
      <c r="AA29" s="206">
        <f ca="1">Position!$N29</f>
        <v>19.084834166992373</v>
      </c>
      <c r="AB29" s="206">
        <f ca="1">Position!$N29</f>
        <v>19.084834166992373</v>
      </c>
      <c r="AC29" s="206">
        <f ca="1">Position!$N29</f>
        <v>19.084834166992373</v>
      </c>
    </row>
    <row r="30" spans="1:29" x14ac:dyDescent="0.25">
      <c r="A30" s="197">
        <f ca="1">Inputs!C30</f>
        <v>37987</v>
      </c>
      <c r="B30" s="198">
        <f ca="1">Inputs!E30</f>
        <v>3.903</v>
      </c>
      <c r="C30" s="199">
        <f ca="1">Position!L30</f>
        <v>0.52717297842279709</v>
      </c>
      <c r="D30" s="200">
        <f ca="1">Position!N30</f>
        <v>28.519182261507424</v>
      </c>
      <c r="E30" s="206">
        <f ca="1">Position!$N30</f>
        <v>28.519182261507424</v>
      </c>
      <c r="F30" s="206">
        <f ca="1">Position!$N30</f>
        <v>28.519182261507424</v>
      </c>
      <c r="G30" s="206">
        <f ca="1">Position!$N30</f>
        <v>28.519182261507424</v>
      </c>
      <c r="H30" s="206">
        <f ca="1">Position!$N30</f>
        <v>28.519182261507424</v>
      </c>
      <c r="I30" s="206">
        <f ca="1">Position!$N30</f>
        <v>28.519182261507424</v>
      </c>
      <c r="J30" s="206">
        <f ca="1">Position!$N30</f>
        <v>28.519182261507424</v>
      </c>
      <c r="K30" s="206">
        <f ca="1">Position!$N30</f>
        <v>28.519182261507424</v>
      </c>
      <c r="L30" s="206">
        <f ca="1">Position!$N30</f>
        <v>28.519182261507424</v>
      </c>
      <c r="M30" s="206">
        <f ca="1">Position!$N30</f>
        <v>28.519182261507424</v>
      </c>
      <c r="N30" s="206">
        <f ca="1">Position!$N30</f>
        <v>28.519182261507424</v>
      </c>
      <c r="O30" s="206">
        <f ca="1">Position!$N30</f>
        <v>28.519182261507424</v>
      </c>
      <c r="S30" s="206">
        <f ca="1">Position!$N30</f>
        <v>28.519182261507424</v>
      </c>
      <c r="T30" s="206">
        <f ca="1">Position!$N30</f>
        <v>28.519182261507424</v>
      </c>
      <c r="U30" s="206">
        <f ca="1">Position!$N30</f>
        <v>28.519182261507424</v>
      </c>
      <c r="V30" s="206">
        <f ca="1">Position!$N30</f>
        <v>28.519182261507424</v>
      </c>
      <c r="W30" s="206">
        <f ca="1">Position!$N30</f>
        <v>28.519182261507424</v>
      </c>
      <c r="X30" s="206">
        <f ca="1">Position!$N30</f>
        <v>28.519182261507424</v>
      </c>
      <c r="Y30" s="206">
        <f ca="1">Position!$N30</f>
        <v>28.519182261507424</v>
      </c>
      <c r="Z30" s="206">
        <f ca="1">Position!$N30</f>
        <v>28.519182261507424</v>
      </c>
      <c r="AA30" s="206">
        <f ca="1">Position!$N30</f>
        <v>28.519182261507424</v>
      </c>
      <c r="AB30" s="206">
        <f ca="1">Position!$N30</f>
        <v>28.519182261507424</v>
      </c>
      <c r="AC30" s="206">
        <f ca="1">Position!$N30</f>
        <v>28.519182261507424</v>
      </c>
    </row>
    <row r="31" spans="1:29" x14ac:dyDescent="0.25">
      <c r="A31" s="197">
        <f ca="1">Inputs!C31</f>
        <v>38018</v>
      </c>
      <c r="B31" s="198">
        <f ca="1">Inputs!E31</f>
        <v>3.8190000000000004</v>
      </c>
      <c r="C31" s="199">
        <f ca="1">Position!L31</f>
        <v>0.52455633373010124</v>
      </c>
      <c r="D31" s="200">
        <f ca="1">Position!N31</f>
        <v>22.946837456446914</v>
      </c>
      <c r="E31" s="206">
        <f ca="1">Position!$N31</f>
        <v>22.946837456446914</v>
      </c>
      <c r="F31" s="206">
        <f ca="1">Position!$N31</f>
        <v>22.946837456446914</v>
      </c>
      <c r="G31" s="206">
        <f ca="1">Position!$N31</f>
        <v>22.946837456446914</v>
      </c>
      <c r="H31" s="206">
        <f ca="1">Position!$N31</f>
        <v>22.946837456446914</v>
      </c>
      <c r="I31" s="206">
        <f ca="1">Position!$N31</f>
        <v>22.946837456446914</v>
      </c>
      <c r="J31" s="206">
        <f ca="1">Position!$N31</f>
        <v>22.946837456446914</v>
      </c>
      <c r="K31" s="206">
        <f ca="1">Position!$N31</f>
        <v>22.946837456446914</v>
      </c>
      <c r="L31" s="206">
        <f ca="1">Position!$N31</f>
        <v>22.946837456446914</v>
      </c>
      <c r="M31" s="206">
        <f ca="1">Position!$N31</f>
        <v>22.946837456446914</v>
      </c>
      <c r="N31" s="206">
        <f ca="1">Position!$N31</f>
        <v>22.946837456446914</v>
      </c>
      <c r="O31" s="206">
        <f ca="1">Position!$N31</f>
        <v>22.946837456446914</v>
      </c>
      <c r="S31" s="206">
        <f ca="1">Position!$N31</f>
        <v>22.946837456446914</v>
      </c>
      <c r="T31" s="206">
        <f ca="1">Position!$N31</f>
        <v>22.946837456446914</v>
      </c>
      <c r="U31" s="206">
        <f ca="1">Position!$N31</f>
        <v>22.946837456446914</v>
      </c>
      <c r="V31" s="206">
        <f ca="1">Position!$N31</f>
        <v>22.946837456446914</v>
      </c>
      <c r="W31" s="206">
        <f ca="1">Position!$N31</f>
        <v>22.946837456446914</v>
      </c>
      <c r="X31" s="206">
        <f ca="1">Position!$N31</f>
        <v>22.946837456446914</v>
      </c>
      <c r="Y31" s="206">
        <f ca="1">Position!$N31</f>
        <v>22.946837456446914</v>
      </c>
      <c r="Z31" s="206">
        <f ca="1">Position!$N31</f>
        <v>22.946837456446914</v>
      </c>
      <c r="AA31" s="206">
        <f ca="1">Position!$N31</f>
        <v>22.946837456446914</v>
      </c>
      <c r="AB31" s="206">
        <f ca="1">Position!$N31</f>
        <v>22.946837456446914</v>
      </c>
      <c r="AC31" s="206">
        <f ca="1">Position!$N31</f>
        <v>22.946837456446914</v>
      </c>
    </row>
    <row r="32" spans="1:29" x14ac:dyDescent="0.25">
      <c r="A32" s="197">
        <f ca="1">Inputs!C32</f>
        <v>38047</v>
      </c>
      <c r="B32" s="198">
        <f ca="1">Inputs!E32</f>
        <v>3.6840000000000002</v>
      </c>
      <c r="C32" s="199">
        <f ca="1">Position!L32</f>
        <v>0.52193968903740551</v>
      </c>
      <c r="D32" s="200">
        <f ca="1">Position!N32</f>
        <v>33.698036391393238</v>
      </c>
      <c r="E32" s="206">
        <f ca="1">Position!$N32</f>
        <v>33.698036391393238</v>
      </c>
      <c r="F32" s="206">
        <f ca="1">Position!$N32</f>
        <v>33.698036391393238</v>
      </c>
      <c r="G32" s="206">
        <f ca="1">Position!$N32</f>
        <v>33.698036391393238</v>
      </c>
      <c r="H32" s="206">
        <f ca="1">Position!$N32</f>
        <v>33.698036391393238</v>
      </c>
      <c r="I32" s="206">
        <f ca="1">Position!$N32</f>
        <v>33.698036391393238</v>
      </c>
      <c r="J32" s="206">
        <f ca="1">Position!$N32</f>
        <v>33.698036391393238</v>
      </c>
      <c r="K32" s="206">
        <f ca="1">Position!$N32</f>
        <v>33.698036391393238</v>
      </c>
      <c r="L32" s="206">
        <f ca="1">Position!$N32</f>
        <v>33.698036391393238</v>
      </c>
      <c r="M32" s="206">
        <f ca="1">Position!$N32</f>
        <v>33.698036391393238</v>
      </c>
      <c r="N32" s="206">
        <f ca="1">Position!$N32</f>
        <v>33.698036391393238</v>
      </c>
      <c r="O32" s="206">
        <f ca="1">Position!$N32</f>
        <v>33.698036391393238</v>
      </c>
      <c r="S32" s="206">
        <f ca="1">Position!$N32</f>
        <v>33.698036391393238</v>
      </c>
      <c r="T32" s="206">
        <f ca="1">Position!$N32</f>
        <v>33.698036391393238</v>
      </c>
      <c r="U32" s="206">
        <f ca="1">Position!$N32</f>
        <v>33.698036391393238</v>
      </c>
      <c r="V32" s="206">
        <f ca="1">Position!$N32</f>
        <v>33.698036391393238</v>
      </c>
      <c r="W32" s="206">
        <f ca="1">Position!$N32</f>
        <v>33.698036391393238</v>
      </c>
      <c r="X32" s="206">
        <f ca="1">Position!$N32</f>
        <v>33.698036391393238</v>
      </c>
      <c r="Y32" s="206">
        <f ca="1">Position!$N32</f>
        <v>33.698036391393238</v>
      </c>
      <c r="Z32" s="206">
        <f ca="1">Position!$N32</f>
        <v>33.698036391393238</v>
      </c>
      <c r="AA32" s="206">
        <f ca="1">Position!$N32</f>
        <v>33.698036391393238</v>
      </c>
      <c r="AB32" s="206">
        <f ca="1">Position!$N32</f>
        <v>33.698036391393238</v>
      </c>
      <c r="AC32" s="206">
        <f ca="1">Position!$N32</f>
        <v>33.698036391393238</v>
      </c>
    </row>
    <row r="33" spans="1:29" x14ac:dyDescent="0.25">
      <c r="A33" s="197">
        <f ca="1">Inputs!C33</f>
        <v>38078</v>
      </c>
      <c r="B33" s="198">
        <f ca="1">Inputs!E33</f>
        <v>3.5340000000000003</v>
      </c>
      <c r="C33" s="199">
        <f ca="1">Position!L33</f>
        <v>0.52050323202827065</v>
      </c>
      <c r="D33" s="200">
        <f ca="1">Position!N33</f>
        <v>10.419850580457513</v>
      </c>
      <c r="E33" s="206">
        <f ca="1">Position!$N33</f>
        <v>10.419850580457513</v>
      </c>
      <c r="F33" s="206">
        <f ca="1">Position!$N33</f>
        <v>10.419850580457513</v>
      </c>
      <c r="G33" s="206">
        <f ca="1">Position!$N33</f>
        <v>10.419850580457513</v>
      </c>
      <c r="H33" s="206">
        <f ca="1">Position!$N33</f>
        <v>10.419850580457513</v>
      </c>
      <c r="I33" s="206">
        <f ca="1">Position!$N33</f>
        <v>10.419850580457513</v>
      </c>
      <c r="J33" s="206">
        <f ca="1">Position!$N33</f>
        <v>10.419850580457513</v>
      </c>
      <c r="K33" s="206">
        <f ca="1">Position!$N33</f>
        <v>10.419850580457513</v>
      </c>
      <c r="L33" s="206">
        <f ca="1">Position!$N33</f>
        <v>10.419850580457513</v>
      </c>
      <c r="M33" s="206">
        <f ca="1">Position!$N33</f>
        <v>10.419850580457513</v>
      </c>
      <c r="N33" s="206">
        <f ca="1">Position!$N33</f>
        <v>10.419850580457513</v>
      </c>
      <c r="O33" s="206">
        <f ca="1">Position!$N33</f>
        <v>10.419850580457513</v>
      </c>
      <c r="S33" s="206">
        <f ca="1">Position!$N33</f>
        <v>10.419850580457513</v>
      </c>
      <c r="T33" s="206">
        <f ca="1">Position!$N33</f>
        <v>10.419850580457513</v>
      </c>
      <c r="U33" s="206">
        <f ca="1">Position!$N33</f>
        <v>10.419850580457513</v>
      </c>
      <c r="V33" s="206">
        <f ca="1">Position!$N33</f>
        <v>10.419850580457513</v>
      </c>
      <c r="W33" s="206">
        <f ca="1">Position!$N33</f>
        <v>10.419850580457513</v>
      </c>
      <c r="X33" s="206">
        <f ca="1">Position!$N33</f>
        <v>10.419850580457513</v>
      </c>
      <c r="Y33" s="206">
        <f ca="1">Position!$N33</f>
        <v>10.419850580457513</v>
      </c>
      <c r="Z33" s="206">
        <f ca="1">Position!$N33</f>
        <v>10.419850580457513</v>
      </c>
      <c r="AA33" s="206">
        <f ca="1">Position!$N33</f>
        <v>10.419850580457513</v>
      </c>
      <c r="AB33" s="206">
        <f ca="1">Position!$N33</f>
        <v>10.419850580457513</v>
      </c>
      <c r="AC33" s="206">
        <f ca="1">Position!$N33</f>
        <v>10.419850580457513</v>
      </c>
    </row>
    <row r="34" spans="1:29" x14ac:dyDescent="0.25">
      <c r="A34" s="197">
        <f ca="1">Inputs!C34</f>
        <v>38108</v>
      </c>
      <c r="B34" s="198">
        <f ca="1">Inputs!E34</f>
        <v>3.5380000000000003</v>
      </c>
      <c r="C34" s="199">
        <f ca="1">Position!L34</f>
        <v>0.52052514979953657</v>
      </c>
      <c r="D34" s="200">
        <f ca="1">Position!N34</f>
        <v>-6.5426477367313209</v>
      </c>
      <c r="E34" s="206">
        <f ca="1">Position!$N34</f>
        <v>-6.5426477367313209</v>
      </c>
      <c r="F34" s="206">
        <f ca="1">Position!$N34</f>
        <v>-6.5426477367313209</v>
      </c>
      <c r="G34" s="206">
        <f ca="1">Position!$N34</f>
        <v>-6.5426477367313209</v>
      </c>
      <c r="H34" s="206">
        <f ca="1">Position!$N34</f>
        <v>-6.5426477367313209</v>
      </c>
      <c r="I34" s="206">
        <f ca="1">Position!$N34</f>
        <v>-6.5426477367313209</v>
      </c>
      <c r="J34" s="206">
        <f ca="1">Position!$N34</f>
        <v>-6.5426477367313209</v>
      </c>
      <c r="K34" s="206">
        <f ca="1">Position!$N34</f>
        <v>-6.5426477367313209</v>
      </c>
      <c r="L34" s="206">
        <f ca="1">Position!$N34</f>
        <v>-6.5426477367313209</v>
      </c>
      <c r="M34" s="206">
        <f ca="1">Position!$N34</f>
        <v>-6.5426477367313209</v>
      </c>
      <c r="N34" s="206">
        <f ca="1">Position!$N34</f>
        <v>-6.5426477367313209</v>
      </c>
      <c r="O34" s="206">
        <f ca="1">Position!$N34</f>
        <v>-6.5426477367313209</v>
      </c>
      <c r="S34" s="206">
        <f ca="1">Position!$N34</f>
        <v>-6.5426477367313209</v>
      </c>
      <c r="T34" s="206">
        <f ca="1">Position!$N34</f>
        <v>-6.5426477367313209</v>
      </c>
      <c r="U34" s="206">
        <f ca="1">Position!$N34</f>
        <v>-6.5426477367313209</v>
      </c>
      <c r="V34" s="206">
        <f ca="1">Position!$N34</f>
        <v>-6.5426477367313209</v>
      </c>
      <c r="W34" s="206">
        <f ca="1">Position!$N34</f>
        <v>-6.5426477367313209</v>
      </c>
      <c r="X34" s="206">
        <f ca="1">Position!$N34</f>
        <v>-6.5426477367313209</v>
      </c>
      <c r="Y34" s="206">
        <f ca="1">Position!$N34</f>
        <v>-6.5426477367313209</v>
      </c>
      <c r="Z34" s="206">
        <f ca="1">Position!$N34</f>
        <v>-6.5426477367313209</v>
      </c>
      <c r="AA34" s="206">
        <f ca="1">Position!$N34</f>
        <v>-6.5426477367313209</v>
      </c>
      <c r="AB34" s="206">
        <f ca="1">Position!$N34</f>
        <v>-6.5426477367313209</v>
      </c>
      <c r="AC34" s="206">
        <f ca="1">Position!$N34</f>
        <v>-6.5426477367313209</v>
      </c>
    </row>
    <row r="35" spans="1:29" x14ac:dyDescent="0.25">
      <c r="A35" s="197">
        <f ca="1">Inputs!C35</f>
        <v>38139</v>
      </c>
      <c r="B35" s="198">
        <f ca="1">Inputs!E35</f>
        <v>3.5779999999999998</v>
      </c>
      <c r="C35" s="199">
        <f ca="1">Position!L35</f>
        <v>0.51808721924178003</v>
      </c>
      <c r="D35" s="200">
        <f ca="1">Position!N35</f>
        <v>5.5289256672620715</v>
      </c>
      <c r="E35" s="206">
        <f ca="1">Position!$N35</f>
        <v>5.5289256672620715</v>
      </c>
      <c r="F35" s="206">
        <f ca="1">Position!$N35</f>
        <v>5.5289256672620715</v>
      </c>
      <c r="G35" s="206">
        <f ca="1">Position!$N35</f>
        <v>5.5289256672620715</v>
      </c>
      <c r="H35" s="206">
        <f ca="1">Position!$N35</f>
        <v>5.5289256672620715</v>
      </c>
      <c r="I35" s="206">
        <f ca="1">Position!$N35</f>
        <v>5.5289256672620715</v>
      </c>
      <c r="J35" s="206">
        <f ca="1">Position!$N35</f>
        <v>5.5289256672620715</v>
      </c>
      <c r="K35" s="206">
        <f ca="1">Position!$N35</f>
        <v>5.5289256672620715</v>
      </c>
      <c r="L35" s="206">
        <f ca="1">Position!$N35</f>
        <v>5.5289256672620715</v>
      </c>
      <c r="M35" s="206">
        <f ca="1">Position!$N35</f>
        <v>5.5289256672620715</v>
      </c>
      <c r="N35" s="206">
        <f ca="1">Position!$N35</f>
        <v>5.5289256672620715</v>
      </c>
      <c r="O35" s="206">
        <f ca="1">Position!$N35</f>
        <v>5.5289256672620715</v>
      </c>
      <c r="S35" s="206">
        <f ca="1">Position!$N35</f>
        <v>5.5289256672620715</v>
      </c>
      <c r="T35" s="206">
        <f ca="1">Position!$N35</f>
        <v>5.5289256672620715</v>
      </c>
      <c r="U35" s="206">
        <f ca="1">Position!$N35</f>
        <v>5.5289256672620715</v>
      </c>
      <c r="V35" s="206">
        <f ca="1">Position!$N35</f>
        <v>5.5289256672620715</v>
      </c>
      <c r="W35" s="206">
        <f ca="1">Position!$N35</f>
        <v>5.5289256672620715</v>
      </c>
      <c r="X35" s="206">
        <f ca="1">Position!$N35</f>
        <v>5.5289256672620715</v>
      </c>
      <c r="Y35" s="206">
        <f ca="1">Position!$N35</f>
        <v>5.5289256672620715</v>
      </c>
      <c r="Z35" s="206">
        <f ca="1">Position!$N35</f>
        <v>5.5289256672620715</v>
      </c>
      <c r="AA35" s="206">
        <f ca="1">Position!$N35</f>
        <v>5.5289256672620715</v>
      </c>
      <c r="AB35" s="206">
        <f ca="1">Position!$N35</f>
        <v>5.5289256672620715</v>
      </c>
      <c r="AC35" s="206">
        <f ca="1">Position!$N35</f>
        <v>5.5289256672620715</v>
      </c>
    </row>
    <row r="36" spans="1:29" x14ac:dyDescent="0.25">
      <c r="A36" s="197">
        <f ca="1">Inputs!C36</f>
        <v>38169</v>
      </c>
      <c r="B36" s="198">
        <f ca="1">Inputs!E36</f>
        <v>3.6230000000000002</v>
      </c>
      <c r="C36" s="199">
        <f ca="1">Position!L36</f>
        <v>0.51808721924178036</v>
      </c>
      <c r="D36" s="200">
        <f ca="1">Position!N36</f>
        <v>2.3574430428354871</v>
      </c>
      <c r="E36" s="206">
        <f ca="1">Position!$N36</f>
        <v>2.3574430428354871</v>
      </c>
      <c r="F36" s="206">
        <f ca="1">Position!$N36</f>
        <v>2.3574430428354871</v>
      </c>
      <c r="G36" s="206">
        <f ca="1">Position!$N36</f>
        <v>2.3574430428354871</v>
      </c>
      <c r="H36" s="206">
        <f ca="1">Position!$N36</f>
        <v>2.3574430428354871</v>
      </c>
      <c r="I36" s="206">
        <f ca="1">Position!$N36</f>
        <v>2.3574430428354871</v>
      </c>
      <c r="J36" s="206">
        <f ca="1">Position!$N36</f>
        <v>2.3574430428354871</v>
      </c>
      <c r="K36" s="206">
        <f ca="1">Position!$N36</f>
        <v>2.3574430428354871</v>
      </c>
      <c r="L36" s="206">
        <f ca="1">Position!$N36</f>
        <v>2.3574430428354871</v>
      </c>
      <c r="M36" s="206">
        <f ca="1">Position!$N36</f>
        <v>2.3574430428354871</v>
      </c>
      <c r="N36" s="206">
        <f ca="1">Position!$N36</f>
        <v>2.3574430428354871</v>
      </c>
      <c r="O36" s="206">
        <f ca="1">Position!$N36</f>
        <v>2.3574430428354871</v>
      </c>
      <c r="S36" s="206">
        <f ca="1">Position!$N36</f>
        <v>2.3574430428354871</v>
      </c>
      <c r="T36" s="206">
        <f ca="1">Position!$N36</f>
        <v>2.3574430428354871</v>
      </c>
      <c r="U36" s="206">
        <f ca="1">Position!$N36</f>
        <v>2.3574430428354871</v>
      </c>
      <c r="V36" s="206">
        <f ca="1">Position!$N36</f>
        <v>2.3574430428354871</v>
      </c>
      <c r="W36" s="206">
        <f ca="1">Position!$N36</f>
        <v>2.3574430428354871</v>
      </c>
      <c r="X36" s="206">
        <f ca="1">Position!$N36</f>
        <v>2.3574430428354871</v>
      </c>
      <c r="Y36" s="206">
        <f ca="1">Position!$N36</f>
        <v>2.3574430428354871</v>
      </c>
      <c r="Z36" s="206">
        <f ca="1">Position!$N36</f>
        <v>2.3574430428354871</v>
      </c>
      <c r="AA36" s="206">
        <f ca="1">Position!$N36</f>
        <v>2.3574430428354871</v>
      </c>
      <c r="AB36" s="206">
        <f ca="1">Position!$N36</f>
        <v>2.3574430428354871</v>
      </c>
      <c r="AC36" s="206">
        <f ca="1">Position!$N36</f>
        <v>2.3574430428354871</v>
      </c>
    </row>
    <row r="37" spans="1:29" x14ac:dyDescent="0.25">
      <c r="A37" s="197">
        <f ca="1">Inputs!C37</f>
        <v>38200</v>
      </c>
      <c r="B37" s="198">
        <f ca="1">Inputs!E37</f>
        <v>3.6620000000000004</v>
      </c>
      <c r="C37" s="199">
        <f ca="1">Position!L37</f>
        <v>0.51686825396290137</v>
      </c>
      <c r="D37" s="200">
        <f ca="1">Position!N37</f>
        <v>1.2220620733374281</v>
      </c>
      <c r="E37" s="206">
        <f ca="1">Position!$N37</f>
        <v>1.2220620733374281</v>
      </c>
      <c r="F37" s="206">
        <f ca="1">Position!$N37</f>
        <v>1.2220620733374281</v>
      </c>
      <c r="G37" s="206">
        <f ca="1">Position!$N37</f>
        <v>1.2220620733374281</v>
      </c>
      <c r="H37" s="206">
        <f ca="1">Position!$N37</f>
        <v>1.2220620733374281</v>
      </c>
      <c r="I37" s="206">
        <f ca="1">Position!$N37</f>
        <v>1.2220620733374281</v>
      </c>
      <c r="J37" s="206">
        <f ca="1">Position!$N37</f>
        <v>1.2220620733374281</v>
      </c>
      <c r="K37" s="206">
        <f ca="1">Position!$N37</f>
        <v>1.2220620733374281</v>
      </c>
      <c r="L37" s="206">
        <f ca="1">Position!$N37</f>
        <v>1.2220620733374281</v>
      </c>
      <c r="M37" s="206">
        <f ca="1">Position!$N37</f>
        <v>1.2220620733374281</v>
      </c>
      <c r="N37" s="206">
        <f ca="1">Position!$N37</f>
        <v>1.2220620733374281</v>
      </c>
      <c r="O37" s="206">
        <f ca="1">Position!$N37</f>
        <v>1.2220620733374281</v>
      </c>
      <c r="S37" s="206">
        <f ca="1">Position!$N37</f>
        <v>1.2220620733374281</v>
      </c>
      <c r="T37" s="206">
        <f ca="1">Position!$N37</f>
        <v>1.2220620733374281</v>
      </c>
      <c r="U37" s="206">
        <f ca="1">Position!$N37</f>
        <v>1.2220620733374281</v>
      </c>
      <c r="V37" s="206">
        <f ca="1">Position!$N37</f>
        <v>1.2220620733374281</v>
      </c>
      <c r="W37" s="206">
        <f ca="1">Position!$N37</f>
        <v>1.2220620733374281</v>
      </c>
      <c r="X37" s="206">
        <f ca="1">Position!$N37</f>
        <v>1.2220620733374281</v>
      </c>
      <c r="Y37" s="206">
        <f ca="1">Position!$N37</f>
        <v>1.2220620733374281</v>
      </c>
      <c r="Z37" s="206">
        <f ca="1">Position!$N37</f>
        <v>1.2220620733374281</v>
      </c>
      <c r="AA37" s="206">
        <f ca="1">Position!$N37</f>
        <v>1.2220620733374281</v>
      </c>
      <c r="AB37" s="206">
        <f ca="1">Position!$N37</f>
        <v>1.2220620733374281</v>
      </c>
      <c r="AC37" s="206">
        <f ca="1">Position!$N37</f>
        <v>1.2220620733374281</v>
      </c>
    </row>
    <row r="38" spans="1:29" x14ac:dyDescent="0.25">
      <c r="A38" s="197">
        <f ca="1">Inputs!C38</f>
        <v>38231</v>
      </c>
      <c r="B38" s="198">
        <f ca="1">Inputs!E38</f>
        <v>3.6510000000000002</v>
      </c>
      <c r="C38" s="199">
        <f ca="1">Position!L38</f>
        <v>0.51472284135242818</v>
      </c>
      <c r="D38" s="200">
        <f ca="1">Position!N38</f>
        <v>-51.513471930562986</v>
      </c>
      <c r="E38" s="206">
        <f ca="1">Position!$N38</f>
        <v>-51.513471930562986</v>
      </c>
      <c r="F38" s="206">
        <f ca="1">Position!$N38</f>
        <v>-51.513471930562986</v>
      </c>
      <c r="G38" s="206">
        <f ca="1">Position!$N38</f>
        <v>-51.513471930562986</v>
      </c>
      <c r="H38" s="206">
        <f ca="1">Position!$N38</f>
        <v>-51.513471930562986</v>
      </c>
      <c r="I38" s="206">
        <f ca="1">Position!$N38</f>
        <v>-51.513471930562986</v>
      </c>
      <c r="J38" s="206">
        <f ca="1">Position!$N38</f>
        <v>-51.513471930562986</v>
      </c>
      <c r="K38" s="206">
        <f ca="1">Position!$N38</f>
        <v>-51.513471930562986</v>
      </c>
      <c r="L38" s="206">
        <f ca="1">Position!$N38</f>
        <v>-51.513471930562986</v>
      </c>
      <c r="M38" s="206">
        <f ca="1">Position!$N38</f>
        <v>-51.513471930562986</v>
      </c>
      <c r="N38" s="206">
        <f ca="1">Position!$N38</f>
        <v>-51.513471930562986</v>
      </c>
      <c r="O38" s="206">
        <f ca="1">Position!$N38</f>
        <v>-51.513471930562986</v>
      </c>
      <c r="S38" s="206">
        <f ca="1">Position!$N38</f>
        <v>-51.513471930562986</v>
      </c>
      <c r="T38" s="206">
        <f ca="1">Position!$N38</f>
        <v>-51.513471930562986</v>
      </c>
      <c r="U38" s="206">
        <f ca="1">Position!$N38</f>
        <v>-51.513471930562986</v>
      </c>
      <c r="V38" s="206">
        <f ca="1">Position!$N38</f>
        <v>-51.513471930562986</v>
      </c>
      <c r="W38" s="206">
        <f ca="1">Position!$N38</f>
        <v>-51.513471930562986</v>
      </c>
      <c r="X38" s="206">
        <f ca="1">Position!$N38</f>
        <v>-51.513471930562986</v>
      </c>
      <c r="Y38" s="206">
        <f ca="1">Position!$N38</f>
        <v>-51.513471930562986</v>
      </c>
      <c r="Z38" s="206">
        <f ca="1">Position!$N38</f>
        <v>-51.513471930562986</v>
      </c>
      <c r="AA38" s="206">
        <f ca="1">Position!$N38</f>
        <v>-51.513471930562986</v>
      </c>
      <c r="AB38" s="206">
        <f ca="1">Position!$N38</f>
        <v>-51.513471930562986</v>
      </c>
      <c r="AC38" s="206">
        <f ca="1">Position!$N38</f>
        <v>-51.513471930562986</v>
      </c>
    </row>
    <row r="39" spans="1:29" x14ac:dyDescent="0.25">
      <c r="A39" s="197">
        <f ca="1">Inputs!C39</f>
        <v>38261</v>
      </c>
      <c r="B39" s="198">
        <f ca="1">Inputs!E39</f>
        <v>3.6660000000000004</v>
      </c>
      <c r="C39" s="199">
        <f ca="1">Position!L39</f>
        <v>0.50233508563104645</v>
      </c>
      <c r="D39" s="200">
        <f ca="1">Position!N39</f>
        <v>-0.49600832160528907</v>
      </c>
      <c r="E39" s="206">
        <f ca="1">Position!$N39</f>
        <v>-0.49600832160528907</v>
      </c>
      <c r="F39" s="206">
        <f ca="1">Position!$N39</f>
        <v>-0.49600832160528907</v>
      </c>
      <c r="G39" s="206">
        <f ca="1">Position!$N39</f>
        <v>-0.49600832160528907</v>
      </c>
      <c r="H39" s="206">
        <f ca="1">Position!$N39</f>
        <v>-0.49600832160528907</v>
      </c>
      <c r="I39" s="206">
        <f ca="1">Position!$N39</f>
        <v>-0.49600832160528907</v>
      </c>
      <c r="J39" s="206">
        <f ca="1">Position!$N39</f>
        <v>-0.49600832160528907</v>
      </c>
      <c r="K39" s="206">
        <f ca="1">Position!$N39</f>
        <v>-0.49600832160528907</v>
      </c>
      <c r="L39" s="206">
        <f ca="1">Position!$N39</f>
        <v>-0.49600832160528907</v>
      </c>
      <c r="M39" s="206">
        <f ca="1">Position!$N39</f>
        <v>-0.49600832160528907</v>
      </c>
      <c r="N39" s="206">
        <f ca="1">Position!$N39</f>
        <v>-0.49600832160528907</v>
      </c>
      <c r="O39" s="206">
        <f ca="1">Position!$N39</f>
        <v>-0.49600832160528907</v>
      </c>
      <c r="S39" s="206">
        <f ca="1">Position!$N39</f>
        <v>-0.49600832160528907</v>
      </c>
      <c r="T39" s="206">
        <f ca="1">Position!$N39</f>
        <v>-0.49600832160528907</v>
      </c>
      <c r="U39" s="206">
        <f ca="1">Position!$N39</f>
        <v>-0.49600832160528907</v>
      </c>
      <c r="V39" s="206">
        <f ca="1">Position!$N39</f>
        <v>-0.49600832160528907</v>
      </c>
      <c r="W39" s="206">
        <f ca="1">Position!$N39</f>
        <v>-0.49600832160528907</v>
      </c>
      <c r="X39" s="206">
        <f ca="1">Position!$N39</f>
        <v>-0.49600832160528907</v>
      </c>
      <c r="Y39" s="206">
        <f ca="1">Position!$N39</f>
        <v>-0.49600832160528907</v>
      </c>
      <c r="Z39" s="206">
        <f ca="1">Position!$N39</f>
        <v>-0.49600832160528907</v>
      </c>
      <c r="AA39" s="206">
        <f ca="1">Position!$N39</f>
        <v>-0.49600832160528907</v>
      </c>
      <c r="AB39" s="206">
        <f ca="1">Position!$N39</f>
        <v>-0.49600832160528907</v>
      </c>
      <c r="AC39" s="206">
        <f ca="1">Position!$N39</f>
        <v>-0.49600832160528907</v>
      </c>
    </row>
    <row r="40" spans="1:29" x14ac:dyDescent="0.25">
      <c r="A40" s="197">
        <f ca="1">Inputs!C40</f>
        <v>38292</v>
      </c>
      <c r="B40" s="198">
        <f ca="1">Inputs!E40</f>
        <v>3.823</v>
      </c>
      <c r="C40" s="199">
        <f ca="1">Position!L40</f>
        <v>0.48694375225500136</v>
      </c>
      <c r="D40" s="200">
        <f ca="1">Position!N40</f>
        <v>7.5656992407675219</v>
      </c>
      <c r="E40" s="206">
        <f ca="1">Position!$N40</f>
        <v>7.5656992407675219</v>
      </c>
      <c r="F40" s="206">
        <f ca="1">Position!$N40</f>
        <v>7.5656992407675219</v>
      </c>
      <c r="G40" s="206">
        <f ca="1">Position!$N40</f>
        <v>7.5656992407675219</v>
      </c>
      <c r="H40" s="206">
        <f ca="1">Position!$N40</f>
        <v>7.5656992407675219</v>
      </c>
      <c r="I40" s="206">
        <f ca="1">Position!$N40</f>
        <v>7.5656992407675219</v>
      </c>
      <c r="J40" s="206">
        <f ca="1">Position!$N40</f>
        <v>7.5656992407675219</v>
      </c>
      <c r="K40" s="206">
        <f ca="1">Position!$N40</f>
        <v>7.5656992407675219</v>
      </c>
      <c r="L40" s="206">
        <f ca="1">Position!$N40</f>
        <v>7.5656992407675219</v>
      </c>
      <c r="M40" s="206">
        <f ca="1">Position!$N40</f>
        <v>7.5656992407675219</v>
      </c>
      <c r="N40" s="206">
        <f ca="1">Position!$N40</f>
        <v>7.5656992407675219</v>
      </c>
      <c r="O40" s="206">
        <f ca="1">Position!$N40</f>
        <v>7.5656992407675219</v>
      </c>
      <c r="S40" s="206">
        <f ca="1">Position!$N40</f>
        <v>7.5656992407675219</v>
      </c>
      <c r="T40" s="206">
        <f ca="1">Position!$N40</f>
        <v>7.5656992407675219</v>
      </c>
      <c r="U40" s="206">
        <f ca="1">Position!$N40</f>
        <v>7.5656992407675219</v>
      </c>
      <c r="V40" s="206">
        <f ca="1">Position!$N40</f>
        <v>7.5656992407675219</v>
      </c>
      <c r="W40" s="206">
        <f ca="1">Position!$N40</f>
        <v>7.5656992407675219</v>
      </c>
      <c r="X40" s="206">
        <f ca="1">Position!$N40</f>
        <v>7.5656992407675219</v>
      </c>
      <c r="Y40" s="206">
        <f ca="1">Position!$N40</f>
        <v>7.5656992407675219</v>
      </c>
      <c r="Z40" s="206">
        <f ca="1">Position!$N40</f>
        <v>7.5656992407675219</v>
      </c>
      <c r="AA40" s="206">
        <f ca="1">Position!$N40</f>
        <v>7.5656992407675219</v>
      </c>
      <c r="AB40" s="206">
        <f ca="1">Position!$N40</f>
        <v>7.5656992407675219</v>
      </c>
      <c r="AC40" s="206">
        <f ca="1">Position!$N40</f>
        <v>7.5656992407675219</v>
      </c>
    </row>
    <row r="41" spans="1:29" x14ac:dyDescent="0.25">
      <c r="A41" s="197">
        <f ca="1">Inputs!C41</f>
        <v>38322</v>
      </c>
      <c r="B41" s="198">
        <f ca="1">Inputs!E41</f>
        <v>3.9830000000000005</v>
      </c>
      <c r="C41" s="199">
        <f ca="1">Position!L41</f>
        <v>0.52423936903794421</v>
      </c>
      <c r="D41" s="200">
        <f ca="1">Position!N41</f>
        <v>3.689345723844097</v>
      </c>
      <c r="E41" s="206">
        <f ca="1">Position!$N41</f>
        <v>3.689345723844097</v>
      </c>
      <c r="F41" s="206">
        <f ca="1">Position!$N41</f>
        <v>3.689345723844097</v>
      </c>
      <c r="G41" s="206">
        <f ca="1">Position!$N41</f>
        <v>3.689345723844097</v>
      </c>
      <c r="H41" s="206">
        <f ca="1">Position!$N41</f>
        <v>3.689345723844097</v>
      </c>
      <c r="I41" s="206">
        <f ca="1">Position!$N41</f>
        <v>3.689345723844097</v>
      </c>
      <c r="J41" s="206">
        <f ca="1">Position!$N41</f>
        <v>3.689345723844097</v>
      </c>
      <c r="K41" s="206">
        <f ca="1">Position!$N41</f>
        <v>3.689345723844097</v>
      </c>
      <c r="L41" s="206">
        <f ca="1">Position!$N41</f>
        <v>3.689345723844097</v>
      </c>
      <c r="M41" s="206">
        <f ca="1">Position!$N41</f>
        <v>3.689345723844097</v>
      </c>
      <c r="N41" s="206">
        <f ca="1">Position!$N41</f>
        <v>3.689345723844097</v>
      </c>
      <c r="O41" s="206">
        <f ca="1">Position!$N41</f>
        <v>3.689345723844097</v>
      </c>
      <c r="S41" s="206">
        <f ca="1">Position!$N41</f>
        <v>3.689345723844097</v>
      </c>
      <c r="T41" s="206">
        <f ca="1">Position!$N41</f>
        <v>3.689345723844097</v>
      </c>
      <c r="U41" s="206">
        <f ca="1">Position!$N41</f>
        <v>3.689345723844097</v>
      </c>
      <c r="V41" s="206">
        <f ca="1">Position!$N41</f>
        <v>3.689345723844097</v>
      </c>
      <c r="W41" s="206">
        <f ca="1">Position!$N41</f>
        <v>3.689345723844097</v>
      </c>
      <c r="X41" s="206">
        <f ca="1">Position!$N41</f>
        <v>3.689345723844097</v>
      </c>
      <c r="Y41" s="206">
        <f ca="1">Position!$N41</f>
        <v>3.689345723844097</v>
      </c>
      <c r="Z41" s="206">
        <f ca="1">Position!$N41</f>
        <v>3.689345723844097</v>
      </c>
      <c r="AA41" s="206">
        <f ca="1">Position!$N41</f>
        <v>3.689345723844097</v>
      </c>
      <c r="AB41" s="206">
        <f ca="1">Position!$N41</f>
        <v>3.689345723844097</v>
      </c>
      <c r="AC41" s="206">
        <f ca="1">Position!$N41</f>
        <v>3.689345723844097</v>
      </c>
    </row>
    <row r="42" spans="1:29" x14ac:dyDescent="0.25">
      <c r="A42" s="197">
        <f ca="1">Inputs!C42</f>
        <v>38353</v>
      </c>
      <c r="B42" s="198">
        <f ca="1">Inputs!E42</f>
        <v>4.008</v>
      </c>
      <c r="C42" s="199">
        <f ca="1">Position!L42</f>
        <v>0.50987690642460526</v>
      </c>
      <c r="D42" s="200">
        <f ca="1">Position!N42</f>
        <v>42.530898556614559</v>
      </c>
      <c r="E42" s="206">
        <f ca="1">Position!$N42</f>
        <v>42.530898556614559</v>
      </c>
      <c r="F42" s="206">
        <f ca="1">Position!$N42</f>
        <v>42.530898556614559</v>
      </c>
      <c r="G42" s="206">
        <f ca="1">Position!$N42</f>
        <v>42.530898556614559</v>
      </c>
      <c r="H42" s="206">
        <f ca="1">Position!$N42</f>
        <v>42.530898556614559</v>
      </c>
      <c r="I42" s="206">
        <f ca="1">Position!$N42</f>
        <v>42.530898556614559</v>
      </c>
      <c r="J42" s="206">
        <f ca="1">Position!$N42</f>
        <v>42.530898556614559</v>
      </c>
      <c r="K42" s="206">
        <f ca="1">Position!$N42</f>
        <v>42.530898556614559</v>
      </c>
      <c r="L42" s="206">
        <f ca="1">Position!$N42</f>
        <v>42.530898556614559</v>
      </c>
      <c r="M42" s="206">
        <f ca="1">Position!$N42</f>
        <v>42.530898556614559</v>
      </c>
      <c r="N42" s="206">
        <f ca="1">Position!$N42</f>
        <v>42.530898556614559</v>
      </c>
      <c r="O42" s="206">
        <f ca="1">Position!$N42</f>
        <v>42.530898556614559</v>
      </c>
      <c r="S42" s="206">
        <f ca="1">Position!$N42</f>
        <v>42.530898556614559</v>
      </c>
      <c r="T42" s="206">
        <f ca="1">Position!$N42</f>
        <v>42.530898556614559</v>
      </c>
      <c r="U42" s="206">
        <f ca="1">Position!$N42</f>
        <v>42.530898556614559</v>
      </c>
      <c r="V42" s="206">
        <f ca="1">Position!$N42</f>
        <v>42.530898556614559</v>
      </c>
      <c r="W42" s="206">
        <f ca="1">Position!$N42</f>
        <v>42.530898556614559</v>
      </c>
      <c r="X42" s="206">
        <f ca="1">Position!$N42</f>
        <v>42.530898556614559</v>
      </c>
      <c r="Y42" s="206">
        <f ca="1">Position!$N42</f>
        <v>42.530898556614559</v>
      </c>
      <c r="Z42" s="206">
        <f ca="1">Position!$N42</f>
        <v>42.530898556614559</v>
      </c>
      <c r="AA42" s="206">
        <f ca="1">Position!$N42</f>
        <v>42.530898556614559</v>
      </c>
      <c r="AB42" s="206">
        <f ca="1">Position!$N42</f>
        <v>42.530898556614559</v>
      </c>
      <c r="AC42" s="206">
        <f ca="1">Position!$N42</f>
        <v>42.530898556614559</v>
      </c>
    </row>
    <row r="43" spans="1:29" x14ac:dyDescent="0.25">
      <c r="A43" s="197">
        <f ca="1">Inputs!C43</f>
        <v>38384</v>
      </c>
      <c r="B43" s="198">
        <f ca="1">Inputs!E43</f>
        <v>3.9240000000000004</v>
      </c>
      <c r="C43" s="199">
        <f ca="1">Position!L43</f>
        <v>0.50726026173190886</v>
      </c>
      <c r="D43" s="200">
        <f ca="1">Position!N43</f>
        <v>26.443439463764609</v>
      </c>
      <c r="E43" s="206">
        <f ca="1">Position!$N43</f>
        <v>26.443439463764609</v>
      </c>
      <c r="F43" s="206">
        <f ca="1">Position!$N43</f>
        <v>26.443439463764609</v>
      </c>
      <c r="G43" s="206">
        <f ca="1">Position!$N43</f>
        <v>26.443439463764609</v>
      </c>
      <c r="H43" s="206">
        <f ca="1">Position!$N43</f>
        <v>26.443439463764609</v>
      </c>
      <c r="I43" s="206">
        <f ca="1">Position!$N43</f>
        <v>26.443439463764609</v>
      </c>
      <c r="J43" s="206">
        <f ca="1">Position!$N43</f>
        <v>26.443439463764609</v>
      </c>
      <c r="K43" s="206">
        <f ca="1">Position!$N43</f>
        <v>26.443439463764609</v>
      </c>
      <c r="L43" s="206">
        <f ca="1">Position!$N43</f>
        <v>26.443439463764609</v>
      </c>
      <c r="M43" s="206">
        <f ca="1">Position!$N43</f>
        <v>26.443439463764609</v>
      </c>
      <c r="N43" s="206">
        <f ca="1">Position!$N43</f>
        <v>26.443439463764609</v>
      </c>
      <c r="O43" s="206">
        <f ca="1">Position!$N43</f>
        <v>26.443439463764609</v>
      </c>
      <c r="S43" s="206">
        <f ca="1">Position!$N43</f>
        <v>26.443439463764609</v>
      </c>
      <c r="T43" s="206">
        <f ca="1">Position!$N43</f>
        <v>26.443439463764609</v>
      </c>
      <c r="U43" s="206">
        <f ca="1">Position!$N43</f>
        <v>26.443439463764609</v>
      </c>
      <c r="V43" s="206">
        <f ca="1">Position!$N43</f>
        <v>26.443439463764609</v>
      </c>
      <c r="W43" s="206">
        <f ca="1">Position!$N43</f>
        <v>26.443439463764609</v>
      </c>
      <c r="X43" s="206">
        <f ca="1">Position!$N43</f>
        <v>26.443439463764609</v>
      </c>
      <c r="Y43" s="206">
        <f ca="1">Position!$N43</f>
        <v>26.443439463764609</v>
      </c>
      <c r="Z43" s="206">
        <f ca="1">Position!$N43</f>
        <v>26.443439463764609</v>
      </c>
      <c r="AA43" s="206">
        <f ca="1">Position!$N43</f>
        <v>26.443439463764609</v>
      </c>
      <c r="AB43" s="206">
        <f ca="1">Position!$N43</f>
        <v>26.443439463764609</v>
      </c>
      <c r="AC43" s="206">
        <f ca="1">Position!$N43</f>
        <v>26.443439463764609</v>
      </c>
    </row>
    <row r="44" spans="1:29" x14ac:dyDescent="0.25">
      <c r="A44" s="197">
        <f ca="1">Inputs!C44</f>
        <v>38412</v>
      </c>
      <c r="B44" s="198">
        <f ca="1">Inputs!E44</f>
        <v>3.7890000000000001</v>
      </c>
      <c r="C44" s="199">
        <f ca="1">Position!L44</f>
        <v>0.50464361703921201</v>
      </c>
      <c r="D44" s="200">
        <f ca="1">Position!N44</f>
        <v>24.770206497665551</v>
      </c>
      <c r="E44" s="206">
        <f ca="1">Position!$N44</f>
        <v>24.770206497665551</v>
      </c>
      <c r="F44" s="206">
        <f ca="1">Position!$N44</f>
        <v>24.770206497665551</v>
      </c>
      <c r="G44" s="206">
        <f ca="1">Position!$N44</f>
        <v>24.770206497665551</v>
      </c>
      <c r="H44" s="206">
        <f ca="1">Position!$N44</f>
        <v>24.770206497665551</v>
      </c>
      <c r="I44" s="206">
        <f ca="1">Position!$N44</f>
        <v>24.770206497665551</v>
      </c>
      <c r="J44" s="206">
        <f ca="1">Position!$N44</f>
        <v>24.770206497665551</v>
      </c>
      <c r="K44" s="206">
        <f ca="1">Position!$N44</f>
        <v>24.770206497665551</v>
      </c>
      <c r="L44" s="206">
        <f ca="1">Position!$N44</f>
        <v>24.770206497665551</v>
      </c>
      <c r="M44" s="206">
        <f ca="1">Position!$N44</f>
        <v>24.770206497665551</v>
      </c>
      <c r="N44" s="206">
        <f ca="1">Position!$N44</f>
        <v>24.770206497665551</v>
      </c>
      <c r="O44" s="206">
        <f ca="1">Position!$N44</f>
        <v>24.770206497665551</v>
      </c>
      <c r="S44" s="206">
        <f ca="1">Position!$N44</f>
        <v>24.770206497665551</v>
      </c>
      <c r="T44" s="206">
        <f ca="1">Position!$N44</f>
        <v>24.770206497665551</v>
      </c>
      <c r="U44" s="206">
        <f ca="1">Position!$N44</f>
        <v>24.770206497665551</v>
      </c>
      <c r="V44" s="206">
        <f ca="1">Position!$N44</f>
        <v>24.770206497665551</v>
      </c>
      <c r="W44" s="206">
        <f ca="1">Position!$N44</f>
        <v>24.770206497665551</v>
      </c>
      <c r="X44" s="206">
        <f ca="1">Position!$N44</f>
        <v>24.770206497665551</v>
      </c>
      <c r="Y44" s="206">
        <f ca="1">Position!$N44</f>
        <v>24.770206497665551</v>
      </c>
      <c r="Z44" s="206">
        <f ca="1">Position!$N44</f>
        <v>24.770206497665551</v>
      </c>
      <c r="AA44" s="206">
        <f ca="1">Position!$N44</f>
        <v>24.770206497665551</v>
      </c>
      <c r="AB44" s="206">
        <f ca="1">Position!$N44</f>
        <v>24.770206497665551</v>
      </c>
      <c r="AC44" s="206">
        <f ca="1">Position!$N44</f>
        <v>24.770206497665551</v>
      </c>
    </row>
    <row r="45" spans="1:29" x14ac:dyDescent="0.25">
      <c r="A45" s="197">
        <f ca="1">Inputs!C45</f>
        <v>38443</v>
      </c>
      <c r="B45" s="198">
        <f ca="1">Inputs!E45</f>
        <v>3.6390000000000002</v>
      </c>
      <c r="C45" s="199">
        <f ca="1">Position!L45</f>
        <v>0.50320716003007837</v>
      </c>
      <c r="D45" s="200">
        <f ca="1">Position!N45</f>
        <v>15.09510916315176</v>
      </c>
      <c r="E45" s="206">
        <f ca="1">Position!$N45</f>
        <v>15.09510916315176</v>
      </c>
      <c r="F45" s="206">
        <f ca="1">Position!$N45</f>
        <v>15.09510916315176</v>
      </c>
      <c r="G45" s="206">
        <f ca="1">Position!$N45</f>
        <v>15.09510916315176</v>
      </c>
      <c r="H45" s="206">
        <f ca="1">Position!$N45</f>
        <v>15.09510916315176</v>
      </c>
      <c r="I45" s="206">
        <f ca="1">Position!$N45</f>
        <v>15.09510916315176</v>
      </c>
      <c r="J45" s="206">
        <f ca="1">Position!$N45</f>
        <v>15.09510916315176</v>
      </c>
      <c r="K45" s="206">
        <f ca="1">Position!$N45</f>
        <v>15.09510916315176</v>
      </c>
      <c r="L45" s="206">
        <f ca="1">Position!$N45</f>
        <v>15.09510916315176</v>
      </c>
      <c r="M45" s="206">
        <f ca="1">Position!$N45</f>
        <v>15.09510916315176</v>
      </c>
      <c r="N45" s="206">
        <f ca="1">Position!$N45</f>
        <v>15.09510916315176</v>
      </c>
      <c r="O45" s="206">
        <f ca="1">Position!$N45</f>
        <v>15.09510916315176</v>
      </c>
      <c r="S45" s="206">
        <f ca="1">Position!$N45</f>
        <v>15.09510916315176</v>
      </c>
      <c r="T45" s="206">
        <f ca="1">Position!$N45</f>
        <v>15.09510916315176</v>
      </c>
      <c r="U45" s="206">
        <f ca="1">Position!$N45</f>
        <v>15.09510916315176</v>
      </c>
      <c r="V45" s="206">
        <f ca="1">Position!$N45</f>
        <v>15.09510916315176</v>
      </c>
      <c r="W45" s="206">
        <f ca="1">Position!$N45</f>
        <v>15.09510916315176</v>
      </c>
      <c r="X45" s="206">
        <f ca="1">Position!$N45</f>
        <v>15.09510916315176</v>
      </c>
      <c r="Y45" s="206">
        <f ca="1">Position!$N45</f>
        <v>15.09510916315176</v>
      </c>
      <c r="Z45" s="206">
        <f ca="1">Position!$N45</f>
        <v>15.09510916315176</v>
      </c>
      <c r="AA45" s="206">
        <f ca="1">Position!$N45</f>
        <v>15.09510916315176</v>
      </c>
      <c r="AB45" s="206">
        <f ca="1">Position!$N45</f>
        <v>15.09510916315176</v>
      </c>
      <c r="AC45" s="206">
        <f ca="1">Position!$N45</f>
        <v>15.09510916315176</v>
      </c>
    </row>
    <row r="46" spans="1:29" x14ac:dyDescent="0.25">
      <c r="A46" s="197">
        <f ca="1">Inputs!C46</f>
        <v>38473</v>
      </c>
      <c r="B46" s="198">
        <f ca="1">Inputs!E46</f>
        <v>3.6430000000000002</v>
      </c>
      <c r="C46" s="199">
        <f ca="1">Position!L46</f>
        <v>0.50322907780134396</v>
      </c>
      <c r="D46" s="200">
        <f ca="1">Position!N46</f>
        <v>14.237873716086661</v>
      </c>
      <c r="E46" s="206">
        <f ca="1">Position!$N46</f>
        <v>14.237873716086661</v>
      </c>
      <c r="F46" s="206">
        <f ca="1">Position!$N46</f>
        <v>14.237873716086661</v>
      </c>
      <c r="G46" s="206">
        <f ca="1">Position!$N46</f>
        <v>14.237873716086661</v>
      </c>
      <c r="H46" s="206">
        <f ca="1">Position!$N46</f>
        <v>14.237873716086661</v>
      </c>
      <c r="I46" s="206">
        <f ca="1">Position!$N46</f>
        <v>14.237873716086661</v>
      </c>
      <c r="J46" s="206">
        <f ca="1">Position!$N46</f>
        <v>14.237873716086661</v>
      </c>
      <c r="K46" s="206">
        <f ca="1">Position!$N46</f>
        <v>14.237873716086661</v>
      </c>
      <c r="L46" s="206">
        <f ca="1">Position!$N46</f>
        <v>14.237873716086661</v>
      </c>
      <c r="M46" s="206">
        <f ca="1">Position!$N46</f>
        <v>14.237873716086661</v>
      </c>
      <c r="N46" s="206">
        <f ca="1">Position!$N46</f>
        <v>14.237873716086661</v>
      </c>
      <c r="O46" s="206">
        <f ca="1">Position!$N46</f>
        <v>14.237873716086661</v>
      </c>
      <c r="S46" s="206">
        <f ca="1">Position!$N46</f>
        <v>14.237873716086661</v>
      </c>
      <c r="T46" s="206">
        <f ca="1">Position!$N46</f>
        <v>14.237873716086661</v>
      </c>
      <c r="U46" s="206">
        <f ca="1">Position!$N46</f>
        <v>14.237873716086661</v>
      </c>
      <c r="V46" s="206">
        <f ca="1">Position!$N46</f>
        <v>14.237873716086661</v>
      </c>
      <c r="W46" s="206">
        <f ca="1">Position!$N46</f>
        <v>14.237873716086661</v>
      </c>
      <c r="X46" s="206">
        <f ca="1">Position!$N46</f>
        <v>14.237873716086661</v>
      </c>
      <c r="Y46" s="206">
        <f ca="1">Position!$N46</f>
        <v>14.237873716086661</v>
      </c>
      <c r="Z46" s="206">
        <f ca="1">Position!$N46</f>
        <v>14.237873716086661</v>
      </c>
      <c r="AA46" s="206">
        <f ca="1">Position!$N46</f>
        <v>14.237873716086661</v>
      </c>
      <c r="AB46" s="206">
        <f ca="1">Position!$N46</f>
        <v>14.237873716086661</v>
      </c>
      <c r="AC46" s="206">
        <f ca="1">Position!$N46</f>
        <v>14.237873716086661</v>
      </c>
    </row>
    <row r="47" spans="1:29" x14ac:dyDescent="0.25">
      <c r="A47" s="197">
        <f ca="1">Inputs!C47</f>
        <v>38504</v>
      </c>
      <c r="B47" s="198">
        <f ca="1">Inputs!E47</f>
        <v>3.6829999999999998</v>
      </c>
      <c r="C47" s="199">
        <f ca="1">Position!L47</f>
        <v>0.50079114724358731</v>
      </c>
      <c r="D47" s="200">
        <f ca="1">Position!N47</f>
        <v>13.366181631565754</v>
      </c>
      <c r="E47" s="206">
        <f ca="1">Position!$N47</f>
        <v>13.366181631565754</v>
      </c>
      <c r="F47" s="206">
        <f ca="1">Position!$N47</f>
        <v>13.366181631565754</v>
      </c>
      <c r="G47" s="206">
        <f ca="1">Position!$N47</f>
        <v>13.366181631565754</v>
      </c>
      <c r="H47" s="206">
        <f ca="1">Position!$N47</f>
        <v>13.366181631565754</v>
      </c>
      <c r="I47" s="206">
        <f ca="1">Position!$N47</f>
        <v>13.366181631565754</v>
      </c>
      <c r="J47" s="206">
        <f ca="1">Position!$N47</f>
        <v>13.366181631565754</v>
      </c>
      <c r="K47" s="206">
        <f ca="1">Position!$N47</f>
        <v>13.366181631565754</v>
      </c>
      <c r="L47" s="206">
        <f ca="1">Position!$N47</f>
        <v>13.366181631565754</v>
      </c>
      <c r="M47" s="206">
        <f ca="1">Position!$N47</f>
        <v>13.366181631565754</v>
      </c>
      <c r="N47" s="206">
        <f ca="1">Position!$N47</f>
        <v>13.366181631565754</v>
      </c>
      <c r="O47" s="206">
        <f ca="1">Position!$N47</f>
        <v>13.366181631565754</v>
      </c>
      <c r="S47" s="206">
        <f ca="1">Position!$N47</f>
        <v>13.366181631565754</v>
      </c>
      <c r="T47" s="206">
        <f ca="1">Position!$N47</f>
        <v>13.366181631565754</v>
      </c>
      <c r="U47" s="206">
        <f ca="1">Position!$N47</f>
        <v>13.366181631565754</v>
      </c>
      <c r="V47" s="206">
        <f ca="1">Position!$N47</f>
        <v>13.366181631565754</v>
      </c>
      <c r="W47" s="206">
        <f ca="1">Position!$N47</f>
        <v>13.366181631565754</v>
      </c>
      <c r="X47" s="206">
        <f ca="1">Position!$N47</f>
        <v>13.366181631565754</v>
      </c>
      <c r="Y47" s="206">
        <f ca="1">Position!$N47</f>
        <v>13.366181631565754</v>
      </c>
      <c r="Z47" s="206">
        <f ca="1">Position!$N47</f>
        <v>13.366181631565754</v>
      </c>
      <c r="AA47" s="206">
        <f ca="1">Position!$N47</f>
        <v>13.366181631565754</v>
      </c>
      <c r="AB47" s="206">
        <f ca="1">Position!$N47</f>
        <v>13.366181631565754</v>
      </c>
      <c r="AC47" s="206">
        <f ca="1">Position!$N47</f>
        <v>13.366181631565754</v>
      </c>
    </row>
    <row r="48" spans="1:29" x14ac:dyDescent="0.25">
      <c r="A48" s="197">
        <f ca="1">Inputs!C48</f>
        <v>38534</v>
      </c>
      <c r="B48" s="198">
        <f ca="1">Inputs!E48</f>
        <v>3.7280000000000002</v>
      </c>
      <c r="C48" s="199">
        <f ca="1">Position!L48</f>
        <v>0.50079114724358709</v>
      </c>
      <c r="D48" s="200">
        <f ca="1">Position!N48</f>
        <v>12.048661351482478</v>
      </c>
      <c r="E48" s="206">
        <f ca="1">Position!$N48</f>
        <v>12.048661351482478</v>
      </c>
      <c r="F48" s="206">
        <f ca="1">Position!$N48</f>
        <v>12.048661351482478</v>
      </c>
      <c r="G48" s="206">
        <f ca="1">Position!$N48</f>
        <v>12.048661351482478</v>
      </c>
      <c r="H48" s="206">
        <f ca="1">Position!$N48</f>
        <v>12.048661351482478</v>
      </c>
      <c r="I48" s="206">
        <f ca="1">Position!$N48</f>
        <v>12.048661351482478</v>
      </c>
      <c r="J48" s="206">
        <f ca="1">Position!$N48</f>
        <v>12.048661351482478</v>
      </c>
      <c r="K48" s="206">
        <f ca="1">Position!$N48</f>
        <v>12.048661351482478</v>
      </c>
      <c r="L48" s="206">
        <f ca="1">Position!$N48</f>
        <v>12.048661351482478</v>
      </c>
      <c r="M48" s="206">
        <f ca="1">Position!$N48</f>
        <v>12.048661351482478</v>
      </c>
      <c r="N48" s="206">
        <f ca="1">Position!$N48</f>
        <v>12.048661351482478</v>
      </c>
      <c r="O48" s="206">
        <f ca="1">Position!$N48</f>
        <v>12.048661351482478</v>
      </c>
      <c r="S48" s="206">
        <f ca="1">Position!$N48</f>
        <v>12.048661351482478</v>
      </c>
      <c r="T48" s="206">
        <f ca="1">Position!$N48</f>
        <v>12.048661351482478</v>
      </c>
      <c r="U48" s="206">
        <f ca="1">Position!$N48</f>
        <v>12.048661351482478</v>
      </c>
      <c r="V48" s="206">
        <f ca="1">Position!$N48</f>
        <v>12.048661351482478</v>
      </c>
      <c r="W48" s="206">
        <f ca="1">Position!$N48</f>
        <v>12.048661351482478</v>
      </c>
      <c r="X48" s="206">
        <f ca="1">Position!$N48</f>
        <v>12.048661351482478</v>
      </c>
      <c r="Y48" s="206">
        <f ca="1">Position!$N48</f>
        <v>12.048661351482478</v>
      </c>
      <c r="Z48" s="206">
        <f ca="1">Position!$N48</f>
        <v>12.048661351482478</v>
      </c>
      <c r="AA48" s="206">
        <f ca="1">Position!$N48</f>
        <v>12.048661351482478</v>
      </c>
      <c r="AB48" s="206">
        <f ca="1">Position!$N48</f>
        <v>12.048661351482478</v>
      </c>
      <c r="AC48" s="206">
        <f ca="1">Position!$N48</f>
        <v>12.048661351482478</v>
      </c>
    </row>
    <row r="49" spans="1:29" x14ac:dyDescent="0.25">
      <c r="A49" s="197">
        <f ca="1">Inputs!C49</f>
        <v>38565</v>
      </c>
      <c r="B49" s="198">
        <f ca="1">Inputs!E49</f>
        <v>3.7670000000000003</v>
      </c>
      <c r="C49" s="199">
        <f ca="1">Position!L49</f>
        <v>0.49957218196470982</v>
      </c>
      <c r="D49" s="200">
        <f ca="1">Position!N49</f>
        <v>11.810985737957788</v>
      </c>
      <c r="E49" s="206">
        <f ca="1">Position!$N49</f>
        <v>11.810985737957788</v>
      </c>
      <c r="F49" s="206">
        <f ca="1">Position!$N49</f>
        <v>11.810985737957788</v>
      </c>
      <c r="G49" s="206">
        <f ca="1">Position!$N49</f>
        <v>11.810985737957788</v>
      </c>
      <c r="H49" s="206">
        <f ca="1">Position!$N49</f>
        <v>11.810985737957788</v>
      </c>
      <c r="I49" s="206">
        <f ca="1">Position!$N49</f>
        <v>11.810985737957788</v>
      </c>
      <c r="J49" s="206">
        <f ca="1">Position!$N49</f>
        <v>11.810985737957788</v>
      </c>
      <c r="K49" s="206">
        <f ca="1">Position!$N49</f>
        <v>11.810985737957788</v>
      </c>
      <c r="L49" s="206">
        <f ca="1">Position!$N49</f>
        <v>11.810985737957788</v>
      </c>
      <c r="M49" s="206">
        <f ca="1">Position!$N49</f>
        <v>11.810985737957788</v>
      </c>
      <c r="N49" s="206">
        <f ca="1">Position!$N49</f>
        <v>11.810985737957788</v>
      </c>
      <c r="O49" s="206">
        <f ca="1">Position!$N49</f>
        <v>11.810985737957788</v>
      </c>
      <c r="S49" s="206">
        <f ca="1">Position!$N49</f>
        <v>11.810985737957788</v>
      </c>
      <c r="T49" s="206">
        <f ca="1">Position!$N49</f>
        <v>11.810985737957788</v>
      </c>
      <c r="U49" s="206">
        <f ca="1">Position!$N49</f>
        <v>11.810985737957788</v>
      </c>
      <c r="V49" s="206">
        <f ca="1">Position!$N49</f>
        <v>11.810985737957788</v>
      </c>
      <c r="W49" s="206">
        <f ca="1">Position!$N49</f>
        <v>11.810985737957788</v>
      </c>
      <c r="X49" s="206">
        <f ca="1">Position!$N49</f>
        <v>11.810985737957788</v>
      </c>
      <c r="Y49" s="206">
        <f ca="1">Position!$N49</f>
        <v>11.810985737957788</v>
      </c>
      <c r="Z49" s="206">
        <f ca="1">Position!$N49</f>
        <v>11.810985737957788</v>
      </c>
      <c r="AA49" s="206">
        <f ca="1">Position!$N49</f>
        <v>11.810985737957788</v>
      </c>
      <c r="AB49" s="206">
        <f ca="1">Position!$N49</f>
        <v>11.810985737957788</v>
      </c>
      <c r="AC49" s="206">
        <f ca="1">Position!$N49</f>
        <v>11.810985737957788</v>
      </c>
    </row>
    <row r="50" spans="1:29" x14ac:dyDescent="0.25">
      <c r="A50" s="197">
        <f ca="1">Inputs!C50</f>
        <v>38596</v>
      </c>
      <c r="B50" s="198">
        <f ca="1">Inputs!E50</f>
        <v>3.7560000000000002</v>
      </c>
      <c r="C50" s="199">
        <f ca="1">Position!L50</f>
        <v>0.49742676935423497</v>
      </c>
      <c r="D50" s="200">
        <f ca="1">Position!N50</f>
        <v>11.093563091303881</v>
      </c>
      <c r="E50" s="206">
        <f ca="1">Position!$N50</f>
        <v>11.093563091303881</v>
      </c>
      <c r="F50" s="206">
        <f ca="1">Position!$N50</f>
        <v>11.093563091303881</v>
      </c>
      <c r="G50" s="206">
        <f ca="1">Position!$N50</f>
        <v>11.093563091303881</v>
      </c>
      <c r="H50" s="206">
        <f ca="1">Position!$N50</f>
        <v>11.093563091303881</v>
      </c>
      <c r="I50" s="206">
        <f ca="1">Position!$N50</f>
        <v>11.093563091303881</v>
      </c>
      <c r="J50" s="206">
        <f ca="1">Position!$N50</f>
        <v>11.093563091303881</v>
      </c>
      <c r="K50" s="206">
        <f ca="1">Position!$N50</f>
        <v>11.093563091303881</v>
      </c>
      <c r="L50" s="206">
        <f ca="1">Position!$N50</f>
        <v>11.093563091303881</v>
      </c>
      <c r="M50" s="206">
        <f ca="1">Position!$N50</f>
        <v>11.093563091303881</v>
      </c>
      <c r="N50" s="206">
        <f ca="1">Position!$N50</f>
        <v>11.093563091303881</v>
      </c>
      <c r="O50" s="206">
        <f ca="1">Position!$N50</f>
        <v>11.093563091303881</v>
      </c>
      <c r="S50" s="206">
        <f ca="1">Position!$N50</f>
        <v>11.093563091303881</v>
      </c>
      <c r="T50" s="206">
        <f ca="1">Position!$N50</f>
        <v>11.093563091303881</v>
      </c>
      <c r="U50" s="206">
        <f ca="1">Position!$N50</f>
        <v>11.093563091303881</v>
      </c>
      <c r="V50" s="206">
        <f ca="1">Position!$N50</f>
        <v>11.093563091303881</v>
      </c>
      <c r="W50" s="206">
        <f ca="1">Position!$N50</f>
        <v>11.093563091303881</v>
      </c>
      <c r="X50" s="206">
        <f ca="1">Position!$N50</f>
        <v>11.093563091303881</v>
      </c>
      <c r="Y50" s="206">
        <f ca="1">Position!$N50</f>
        <v>11.093563091303881</v>
      </c>
      <c r="Z50" s="206">
        <f ca="1">Position!$N50</f>
        <v>11.093563091303881</v>
      </c>
      <c r="AA50" s="206">
        <f ca="1">Position!$N50</f>
        <v>11.093563091303881</v>
      </c>
      <c r="AB50" s="206">
        <f ca="1">Position!$N50</f>
        <v>11.093563091303881</v>
      </c>
      <c r="AC50" s="206">
        <f ca="1">Position!$N50</f>
        <v>11.093563091303881</v>
      </c>
    </row>
    <row r="51" spans="1:29" x14ac:dyDescent="0.25">
      <c r="A51" s="197">
        <f ca="1">Inputs!C51</f>
        <v>38626</v>
      </c>
      <c r="B51" s="198">
        <f ca="1">Inputs!E51</f>
        <v>3.7710000000000004</v>
      </c>
      <c r="C51" s="199">
        <f ca="1">Position!L51</f>
        <v>0.48503901363285407</v>
      </c>
      <c r="D51" s="200">
        <f ca="1">Position!N51</f>
        <v>10.49480634787831</v>
      </c>
      <c r="E51" s="206">
        <f ca="1">Position!$N51</f>
        <v>10.49480634787831</v>
      </c>
      <c r="F51" s="206">
        <f ca="1">Position!$N51</f>
        <v>10.49480634787831</v>
      </c>
      <c r="G51" s="206">
        <f ca="1">Position!$N51</f>
        <v>10.49480634787831</v>
      </c>
      <c r="H51" s="206">
        <f ca="1">Position!$N51</f>
        <v>10.49480634787831</v>
      </c>
      <c r="I51" s="206">
        <f ca="1">Position!$N51</f>
        <v>10.49480634787831</v>
      </c>
      <c r="J51" s="206">
        <f ca="1">Position!$N51</f>
        <v>10.49480634787831</v>
      </c>
      <c r="K51" s="206">
        <f ca="1">Position!$N51</f>
        <v>10.49480634787831</v>
      </c>
      <c r="L51" s="206">
        <f ca="1">Position!$N51</f>
        <v>10.49480634787831</v>
      </c>
      <c r="M51" s="206">
        <f ca="1">Position!$N51</f>
        <v>10.49480634787831</v>
      </c>
      <c r="N51" s="206">
        <f ca="1">Position!$N51</f>
        <v>10.49480634787831</v>
      </c>
      <c r="O51" s="206">
        <f ca="1">Position!$N51</f>
        <v>10.49480634787831</v>
      </c>
      <c r="S51" s="206">
        <f ca="1">Position!$N51</f>
        <v>10.49480634787831</v>
      </c>
      <c r="T51" s="206">
        <f ca="1">Position!$N51</f>
        <v>10.49480634787831</v>
      </c>
      <c r="U51" s="206">
        <f ca="1">Position!$N51</f>
        <v>10.49480634787831</v>
      </c>
      <c r="V51" s="206">
        <f ca="1">Position!$N51</f>
        <v>10.49480634787831</v>
      </c>
      <c r="W51" s="206">
        <f ca="1">Position!$N51</f>
        <v>10.49480634787831</v>
      </c>
      <c r="X51" s="206">
        <f ca="1">Position!$N51</f>
        <v>10.49480634787831</v>
      </c>
      <c r="Y51" s="206">
        <f ca="1">Position!$N51</f>
        <v>10.49480634787831</v>
      </c>
      <c r="Z51" s="206">
        <f ca="1">Position!$N51</f>
        <v>10.49480634787831</v>
      </c>
      <c r="AA51" s="206">
        <f ca="1">Position!$N51</f>
        <v>10.49480634787831</v>
      </c>
      <c r="AB51" s="206">
        <f ca="1">Position!$N51</f>
        <v>10.49480634787831</v>
      </c>
      <c r="AC51" s="206">
        <f ca="1">Position!$N51</f>
        <v>10.49480634787831</v>
      </c>
    </row>
    <row r="52" spans="1:29" x14ac:dyDescent="0.25">
      <c r="A52" s="197">
        <f ca="1">Inputs!C52</f>
        <v>38657</v>
      </c>
      <c r="B52" s="198">
        <f ca="1">Inputs!E52</f>
        <v>3.9279999999999999</v>
      </c>
      <c r="C52" s="199">
        <f ca="1">Position!L52</f>
        <v>0.46964768025680953</v>
      </c>
      <c r="D52" s="200">
        <f ca="1">Position!N52</f>
        <v>20.617786712053384</v>
      </c>
      <c r="E52" s="206">
        <f ca="1">Position!$N52</f>
        <v>20.617786712053384</v>
      </c>
      <c r="F52" s="206">
        <f ca="1">Position!$N52</f>
        <v>20.617786712053384</v>
      </c>
      <c r="G52" s="206">
        <f ca="1">Position!$N52</f>
        <v>20.617786712053384</v>
      </c>
      <c r="H52" s="206">
        <f ca="1">Position!$N52</f>
        <v>20.617786712053384</v>
      </c>
      <c r="I52" s="206">
        <f ca="1">Position!$N52</f>
        <v>20.617786712053384</v>
      </c>
      <c r="J52" s="206">
        <f ca="1">Position!$N52</f>
        <v>20.617786712053384</v>
      </c>
      <c r="K52" s="206">
        <f ca="1">Position!$N52</f>
        <v>20.617786712053384</v>
      </c>
      <c r="L52" s="206">
        <f ca="1">Position!$N52</f>
        <v>20.617786712053384</v>
      </c>
      <c r="M52" s="206">
        <f ca="1">Position!$N52</f>
        <v>20.617786712053384</v>
      </c>
      <c r="N52" s="206">
        <f ca="1">Position!$N52</f>
        <v>20.617786712053384</v>
      </c>
      <c r="O52" s="206">
        <f ca="1">Position!$N52</f>
        <v>20.617786712053384</v>
      </c>
      <c r="S52" s="206">
        <f ca="1">Position!$N52</f>
        <v>20.617786712053384</v>
      </c>
      <c r="T52" s="206">
        <f ca="1">Position!$N52</f>
        <v>20.617786712053384</v>
      </c>
      <c r="U52" s="206">
        <f ca="1">Position!$N52</f>
        <v>20.617786712053384</v>
      </c>
      <c r="V52" s="206">
        <f ca="1">Position!$N52</f>
        <v>20.617786712053384</v>
      </c>
      <c r="W52" s="206">
        <f ca="1">Position!$N52</f>
        <v>20.617786712053384</v>
      </c>
      <c r="X52" s="206">
        <f ca="1">Position!$N52</f>
        <v>20.617786712053384</v>
      </c>
      <c r="Y52" s="206">
        <f ca="1">Position!$N52</f>
        <v>20.617786712053384</v>
      </c>
      <c r="Z52" s="206">
        <f ca="1">Position!$N52</f>
        <v>20.617786712053384</v>
      </c>
      <c r="AA52" s="206">
        <f ca="1">Position!$N52</f>
        <v>20.617786712053384</v>
      </c>
      <c r="AB52" s="206">
        <f ca="1">Position!$N52</f>
        <v>20.617786712053384</v>
      </c>
      <c r="AC52" s="206">
        <f ca="1">Position!$N52</f>
        <v>20.617786712053384</v>
      </c>
    </row>
    <row r="53" spans="1:29" x14ac:dyDescent="0.25">
      <c r="A53" s="197">
        <f ca="1">Inputs!C53</f>
        <v>38687</v>
      </c>
      <c r="B53" s="198">
        <f ca="1">Inputs!E53</f>
        <v>4.088000000000001</v>
      </c>
      <c r="C53" s="199">
        <f ca="1">Position!L53</f>
        <v>0.50694329703975261</v>
      </c>
      <c r="D53" s="200">
        <f ca="1">Position!N53</f>
        <v>22.835860377926487</v>
      </c>
      <c r="E53" s="206">
        <f ca="1">Position!$N53</f>
        <v>22.835860377926487</v>
      </c>
      <c r="F53" s="206">
        <f ca="1">Position!$N53</f>
        <v>22.835860377926487</v>
      </c>
      <c r="G53" s="206">
        <f ca="1">Position!$N53</f>
        <v>22.835860377926487</v>
      </c>
      <c r="H53" s="206">
        <f ca="1">Position!$N53</f>
        <v>22.835860377926487</v>
      </c>
      <c r="I53" s="206">
        <f ca="1">Position!$N53</f>
        <v>22.835860377926487</v>
      </c>
      <c r="J53" s="206">
        <f ca="1">Position!$N53</f>
        <v>22.835860377926487</v>
      </c>
      <c r="K53" s="206">
        <f ca="1">Position!$N53</f>
        <v>22.835860377926487</v>
      </c>
      <c r="L53" s="206">
        <f ca="1">Position!$N53</f>
        <v>22.835860377926487</v>
      </c>
      <c r="M53" s="206">
        <f ca="1">Position!$N53</f>
        <v>22.835860377926487</v>
      </c>
      <c r="N53" s="206">
        <f ca="1">Position!$N53</f>
        <v>22.835860377926487</v>
      </c>
      <c r="O53" s="206">
        <f ca="1">Position!$N53</f>
        <v>22.835860377926487</v>
      </c>
      <c r="S53" s="206">
        <f ca="1">Position!$N53</f>
        <v>22.835860377926487</v>
      </c>
      <c r="T53" s="206">
        <f ca="1">Position!$N53</f>
        <v>22.835860377926487</v>
      </c>
      <c r="U53" s="206">
        <f ca="1">Position!$N53</f>
        <v>22.835860377926487</v>
      </c>
      <c r="V53" s="206">
        <f ca="1">Position!$N53</f>
        <v>22.835860377926487</v>
      </c>
      <c r="W53" s="206">
        <f ca="1">Position!$N53</f>
        <v>22.835860377926487</v>
      </c>
      <c r="X53" s="206">
        <f ca="1">Position!$N53</f>
        <v>22.835860377926487</v>
      </c>
      <c r="Y53" s="206">
        <f ca="1">Position!$N53</f>
        <v>22.835860377926487</v>
      </c>
      <c r="Z53" s="206">
        <f ca="1">Position!$N53</f>
        <v>22.835860377926487</v>
      </c>
      <c r="AA53" s="206">
        <f ca="1">Position!$N53</f>
        <v>22.835860377926487</v>
      </c>
      <c r="AB53" s="206">
        <f ca="1">Position!$N53</f>
        <v>22.835860377926487</v>
      </c>
      <c r="AC53" s="206">
        <f ca="1">Position!$N53</f>
        <v>22.835860377926487</v>
      </c>
    </row>
    <row r="54" spans="1:29" x14ac:dyDescent="0.25">
      <c r="A54" s="197">
        <f ca="1">Inputs!C54</f>
        <v>38718</v>
      </c>
      <c r="B54" s="198">
        <f ca="1">Inputs!E54</f>
        <v>4.1055000000000001</v>
      </c>
      <c r="C54" s="199">
        <f ca="1">Position!L54</f>
        <v>0.50202022841689675</v>
      </c>
      <c r="D54" s="200">
        <f ca="1">Position!N54</f>
        <v>-5.8578202895360931</v>
      </c>
      <c r="E54" s="206">
        <f ca="1">Position!$N54</f>
        <v>-5.8578202895360931</v>
      </c>
      <c r="F54" s="206">
        <f ca="1">Position!$N54</f>
        <v>-5.8578202895360931</v>
      </c>
      <c r="G54" s="206">
        <f ca="1">Position!$N54</f>
        <v>-5.8578202895360931</v>
      </c>
      <c r="H54" s="206">
        <f ca="1">Position!$N54</f>
        <v>-5.8578202895360931</v>
      </c>
      <c r="I54" s="206">
        <f ca="1">Position!$N54</f>
        <v>-5.8578202895360931</v>
      </c>
      <c r="J54" s="206">
        <f ca="1">Position!$N54</f>
        <v>-5.8578202895360931</v>
      </c>
      <c r="K54" s="206">
        <f ca="1">Position!$N54</f>
        <v>-5.8578202895360931</v>
      </c>
      <c r="L54" s="206">
        <f ca="1">Position!$N54</f>
        <v>-5.8578202895360931</v>
      </c>
      <c r="M54" s="206">
        <f ca="1">Position!$N54</f>
        <v>-5.8578202895360931</v>
      </c>
      <c r="N54" s="206">
        <f ca="1">Position!$N54</f>
        <v>-5.8578202895360931</v>
      </c>
      <c r="O54" s="206">
        <f ca="1">Position!$N54</f>
        <v>-5.8578202895360931</v>
      </c>
      <c r="S54" s="206">
        <f ca="1">Position!$N54</f>
        <v>-5.8578202895360931</v>
      </c>
      <c r="T54" s="206">
        <f ca="1">Position!$N54</f>
        <v>-5.8578202895360931</v>
      </c>
      <c r="U54" s="206">
        <f ca="1">Position!$N54</f>
        <v>-5.8578202895360931</v>
      </c>
      <c r="V54" s="206">
        <f ca="1">Position!$N54</f>
        <v>-5.8578202895360931</v>
      </c>
      <c r="W54" s="206">
        <f ca="1">Position!$N54</f>
        <v>-5.8578202895360931</v>
      </c>
      <c r="X54" s="206">
        <f ca="1">Position!$N54</f>
        <v>-5.8578202895360931</v>
      </c>
      <c r="Y54" s="206">
        <f ca="1">Position!$N54</f>
        <v>-5.8578202895360931</v>
      </c>
      <c r="Z54" s="206">
        <f ca="1">Position!$N54</f>
        <v>-5.8578202895360931</v>
      </c>
      <c r="AA54" s="206">
        <f ca="1">Position!$N54</f>
        <v>-5.8578202895360931</v>
      </c>
      <c r="AB54" s="206">
        <f ca="1">Position!$N54</f>
        <v>-5.8578202895360931</v>
      </c>
      <c r="AC54" s="206">
        <f ca="1">Position!$N54</f>
        <v>-5.8578202895360931</v>
      </c>
    </row>
    <row r="55" spans="1:29" x14ac:dyDescent="0.25">
      <c r="A55" s="197">
        <f ca="1">Inputs!C55</f>
        <v>38749</v>
      </c>
      <c r="B55" s="198">
        <f ca="1">Inputs!E55</f>
        <v>4.0215000000000005</v>
      </c>
      <c r="C55" s="199">
        <f ca="1">Position!L55</f>
        <v>0.49940358372420046</v>
      </c>
      <c r="D55" s="200">
        <f ca="1">Position!N55</f>
        <v>-5.2450785829633961</v>
      </c>
      <c r="E55" s="206">
        <f ca="1">Position!$N55</f>
        <v>-5.2450785829633961</v>
      </c>
      <c r="F55" s="206">
        <f ca="1">Position!$N55</f>
        <v>-5.2450785829633961</v>
      </c>
      <c r="G55" s="206">
        <f ca="1">Position!$N55</f>
        <v>-5.2450785829633961</v>
      </c>
      <c r="H55" s="206">
        <f ca="1">Position!$N55</f>
        <v>-5.2450785829633961</v>
      </c>
      <c r="I55" s="206">
        <f ca="1">Position!$N55</f>
        <v>-5.2450785829633961</v>
      </c>
      <c r="J55" s="206">
        <f ca="1">Position!$N55</f>
        <v>-5.2450785829633961</v>
      </c>
      <c r="K55" s="206">
        <f ca="1">Position!$N55</f>
        <v>-5.2450785829633961</v>
      </c>
      <c r="L55" s="206">
        <f ca="1">Position!$N55</f>
        <v>-5.2450785829633961</v>
      </c>
      <c r="M55" s="206">
        <f ca="1">Position!$N55</f>
        <v>-5.2450785829633961</v>
      </c>
      <c r="N55" s="206">
        <f ca="1">Position!$N55</f>
        <v>-5.2450785829633961</v>
      </c>
      <c r="O55" s="206">
        <f ca="1">Position!$N55</f>
        <v>-5.2450785829633961</v>
      </c>
      <c r="S55" s="206">
        <f ca="1">Position!$N55</f>
        <v>-5.2450785829633961</v>
      </c>
      <c r="T55" s="206">
        <f ca="1">Position!$N55</f>
        <v>-5.2450785829633961</v>
      </c>
      <c r="U55" s="206">
        <f ca="1">Position!$N55</f>
        <v>-5.2450785829633961</v>
      </c>
      <c r="V55" s="206">
        <f ca="1">Position!$N55</f>
        <v>-5.2450785829633961</v>
      </c>
      <c r="W55" s="206">
        <f ca="1">Position!$N55</f>
        <v>-5.2450785829633961</v>
      </c>
      <c r="X55" s="206">
        <f ca="1">Position!$N55</f>
        <v>-5.2450785829633961</v>
      </c>
      <c r="Y55" s="206">
        <f ca="1">Position!$N55</f>
        <v>-5.2450785829633961</v>
      </c>
      <c r="Z55" s="206">
        <f ca="1">Position!$N55</f>
        <v>-5.2450785829633961</v>
      </c>
      <c r="AA55" s="206">
        <f ca="1">Position!$N55</f>
        <v>-5.2450785829633961</v>
      </c>
      <c r="AB55" s="206">
        <f ca="1">Position!$N55</f>
        <v>-5.2450785829633961</v>
      </c>
      <c r="AC55" s="206">
        <f ca="1">Position!$N55</f>
        <v>-5.2450785829633961</v>
      </c>
    </row>
    <row r="56" spans="1:29" x14ac:dyDescent="0.25">
      <c r="A56" s="197">
        <f ca="1">Inputs!C56</f>
        <v>38777</v>
      </c>
      <c r="B56" s="198">
        <f ca="1">Inputs!E56</f>
        <v>3.8865000000000003</v>
      </c>
      <c r="C56" s="199">
        <f ca="1">Position!L56</f>
        <v>0.49678693903150439</v>
      </c>
      <c r="D56" s="200">
        <f ca="1">Position!N56</f>
        <v>-5.7448562153124696</v>
      </c>
      <c r="E56" s="206">
        <f ca="1">Position!$N56</f>
        <v>-5.7448562153124696</v>
      </c>
      <c r="F56" s="206">
        <f ca="1">Position!$N56</f>
        <v>-5.7448562153124696</v>
      </c>
      <c r="G56" s="206">
        <f ca="1">Position!$N56</f>
        <v>-5.7448562153124696</v>
      </c>
      <c r="H56" s="206">
        <f ca="1">Position!$N56</f>
        <v>-5.7448562153124696</v>
      </c>
      <c r="I56" s="206">
        <f ca="1">Position!$N56</f>
        <v>-5.7448562153124696</v>
      </c>
      <c r="J56" s="206">
        <f ca="1">Position!$N56</f>
        <v>-5.7448562153124696</v>
      </c>
      <c r="K56" s="206">
        <f ca="1">Position!$N56</f>
        <v>-5.7448562153124696</v>
      </c>
      <c r="L56" s="206">
        <f ca="1">Position!$N56</f>
        <v>-5.7448562153124696</v>
      </c>
      <c r="M56" s="206">
        <f ca="1">Position!$N56</f>
        <v>-5.7448562153124696</v>
      </c>
      <c r="N56" s="206">
        <f ca="1">Position!$N56</f>
        <v>-5.7448562153124696</v>
      </c>
      <c r="O56" s="206">
        <f ca="1">Position!$N56</f>
        <v>-5.7448562153124696</v>
      </c>
      <c r="S56" s="206">
        <f ca="1">Position!$N56</f>
        <v>-5.7448562153124696</v>
      </c>
      <c r="T56" s="206">
        <f ca="1">Position!$N56</f>
        <v>-5.7448562153124696</v>
      </c>
      <c r="U56" s="206">
        <f ca="1">Position!$N56</f>
        <v>-5.7448562153124696</v>
      </c>
      <c r="V56" s="206">
        <f ca="1">Position!$N56</f>
        <v>-5.7448562153124696</v>
      </c>
      <c r="W56" s="206">
        <f ca="1">Position!$N56</f>
        <v>-5.7448562153124696</v>
      </c>
      <c r="X56" s="206">
        <f ca="1">Position!$N56</f>
        <v>-5.7448562153124696</v>
      </c>
      <c r="Y56" s="206">
        <f ca="1">Position!$N56</f>
        <v>-5.7448562153124696</v>
      </c>
      <c r="Z56" s="206">
        <f ca="1">Position!$N56</f>
        <v>-5.7448562153124696</v>
      </c>
      <c r="AA56" s="206">
        <f ca="1">Position!$N56</f>
        <v>-5.7448562153124696</v>
      </c>
      <c r="AB56" s="206">
        <f ca="1">Position!$N56</f>
        <v>-5.7448562153124696</v>
      </c>
      <c r="AC56" s="206">
        <f ca="1">Position!$N56</f>
        <v>-5.7448562153124696</v>
      </c>
    </row>
    <row r="57" spans="1:29" x14ac:dyDescent="0.25">
      <c r="A57" s="197">
        <f ca="1">Inputs!C57</f>
        <v>38808</v>
      </c>
      <c r="B57" s="198">
        <f ca="1">Inputs!E57</f>
        <v>3.7365000000000004</v>
      </c>
      <c r="C57" s="199">
        <f ca="1">Position!L57</f>
        <v>0.49535048202236948</v>
      </c>
      <c r="D57" s="200">
        <f ca="1">Position!N57</f>
        <v>-5.5191649289165507</v>
      </c>
      <c r="E57" s="206">
        <f ca="1">Position!$N57</f>
        <v>-5.5191649289165507</v>
      </c>
      <c r="F57" s="206">
        <f ca="1">Position!$N57</f>
        <v>-5.5191649289165507</v>
      </c>
      <c r="G57" s="206">
        <f ca="1">Position!$N57</f>
        <v>-5.5191649289165507</v>
      </c>
      <c r="H57" s="206">
        <f ca="1">Position!$N57</f>
        <v>-5.5191649289165507</v>
      </c>
      <c r="I57" s="206">
        <f ca="1">Position!$N57</f>
        <v>-5.5191649289165507</v>
      </c>
      <c r="J57" s="206">
        <f ca="1">Position!$N57</f>
        <v>-5.5191649289165507</v>
      </c>
      <c r="K57" s="206">
        <f ca="1">Position!$N57</f>
        <v>-5.5191649289165507</v>
      </c>
      <c r="L57" s="206">
        <f ca="1">Position!$N57</f>
        <v>-5.5191649289165507</v>
      </c>
      <c r="M57" s="206">
        <f ca="1">Position!$N57</f>
        <v>-5.5191649289165507</v>
      </c>
      <c r="N57" s="206">
        <f ca="1">Position!$N57</f>
        <v>-5.5191649289165507</v>
      </c>
      <c r="O57" s="206">
        <f ca="1">Position!$N57</f>
        <v>-5.5191649289165507</v>
      </c>
      <c r="S57" s="206">
        <f ca="1">Position!$N57</f>
        <v>-5.5191649289165507</v>
      </c>
      <c r="T57" s="206">
        <f ca="1">Position!$N57</f>
        <v>-5.5191649289165507</v>
      </c>
      <c r="U57" s="206">
        <f ca="1">Position!$N57</f>
        <v>-5.5191649289165507</v>
      </c>
      <c r="V57" s="206">
        <f ca="1">Position!$N57</f>
        <v>-5.5191649289165507</v>
      </c>
      <c r="W57" s="206">
        <f ca="1">Position!$N57</f>
        <v>-5.5191649289165507</v>
      </c>
      <c r="X57" s="206">
        <f ca="1">Position!$N57</f>
        <v>-5.5191649289165507</v>
      </c>
      <c r="Y57" s="206">
        <f ca="1">Position!$N57</f>
        <v>-5.5191649289165507</v>
      </c>
      <c r="Z57" s="206">
        <f ca="1">Position!$N57</f>
        <v>-5.5191649289165507</v>
      </c>
      <c r="AA57" s="206">
        <f ca="1">Position!$N57</f>
        <v>-5.5191649289165507</v>
      </c>
      <c r="AB57" s="206">
        <f ca="1">Position!$N57</f>
        <v>-5.5191649289165507</v>
      </c>
      <c r="AC57" s="206">
        <f ca="1">Position!$N57</f>
        <v>-5.5191649289165507</v>
      </c>
    </row>
    <row r="58" spans="1:29" x14ac:dyDescent="0.25">
      <c r="A58" s="197">
        <f ca="1">Inputs!C58</f>
        <v>38838</v>
      </c>
      <c r="B58" s="198">
        <f ca="1">Inputs!E58</f>
        <v>3.7405000000000004</v>
      </c>
      <c r="C58" s="199">
        <f ca="1">Position!L58</f>
        <v>0.4953723997936354</v>
      </c>
      <c r="D58" s="200">
        <f ca="1">Position!N58</f>
        <v>-5.6746803396940644</v>
      </c>
      <c r="E58" s="206">
        <f ca="1">Position!$N58</f>
        <v>-5.6746803396940644</v>
      </c>
      <c r="F58" s="206">
        <f ca="1">Position!$N58</f>
        <v>-5.6746803396940644</v>
      </c>
      <c r="G58" s="206">
        <f ca="1">Position!$N58</f>
        <v>-5.6746803396940644</v>
      </c>
      <c r="H58" s="206">
        <f ca="1">Position!$N58</f>
        <v>-5.6746803396940644</v>
      </c>
      <c r="I58" s="206">
        <f ca="1">Position!$N58</f>
        <v>-5.6746803396940644</v>
      </c>
      <c r="J58" s="206">
        <f ca="1">Position!$N58</f>
        <v>-5.6746803396940644</v>
      </c>
      <c r="K58" s="206">
        <f ca="1">Position!$N58</f>
        <v>-5.6746803396940644</v>
      </c>
      <c r="L58" s="206">
        <f ca="1">Position!$N58</f>
        <v>-5.6746803396940644</v>
      </c>
      <c r="M58" s="206">
        <f ca="1">Position!$N58</f>
        <v>-5.6746803396940644</v>
      </c>
      <c r="N58" s="206">
        <f ca="1">Position!$N58</f>
        <v>-5.6746803396940644</v>
      </c>
      <c r="O58" s="206">
        <f ca="1">Position!$N58</f>
        <v>-5.6746803396940644</v>
      </c>
      <c r="S58" s="206">
        <f ca="1">Position!$N58</f>
        <v>-5.6746803396940644</v>
      </c>
      <c r="T58" s="206">
        <f ca="1">Position!$N58</f>
        <v>-5.6746803396940644</v>
      </c>
      <c r="U58" s="206">
        <f ca="1">Position!$N58</f>
        <v>-5.6746803396940644</v>
      </c>
      <c r="V58" s="206">
        <f ca="1">Position!$N58</f>
        <v>-5.6746803396940644</v>
      </c>
      <c r="W58" s="206">
        <f ca="1">Position!$N58</f>
        <v>-5.6746803396940644</v>
      </c>
      <c r="X58" s="206">
        <f ca="1">Position!$N58</f>
        <v>-5.6746803396940644</v>
      </c>
      <c r="Y58" s="206">
        <f ca="1">Position!$N58</f>
        <v>-5.6746803396940644</v>
      </c>
      <c r="Z58" s="206">
        <f ca="1">Position!$N58</f>
        <v>-5.6746803396940644</v>
      </c>
      <c r="AA58" s="206">
        <f ca="1">Position!$N58</f>
        <v>-5.6746803396940644</v>
      </c>
      <c r="AB58" s="206">
        <f ca="1">Position!$N58</f>
        <v>-5.6746803396940644</v>
      </c>
      <c r="AC58" s="206">
        <f ca="1">Position!$N58</f>
        <v>-5.6746803396940644</v>
      </c>
    </row>
    <row r="59" spans="1:29" x14ac:dyDescent="0.25">
      <c r="A59" s="197">
        <f ca="1">Inputs!C59</f>
        <v>38869</v>
      </c>
      <c r="B59" s="198">
        <f ca="1">Inputs!E59</f>
        <v>3.7805</v>
      </c>
      <c r="C59" s="199">
        <f ca="1">Position!L59</f>
        <v>0.49293446923587908</v>
      </c>
      <c r="D59" s="200">
        <f ca="1">Position!N59</f>
        <v>-5.4402716791560675</v>
      </c>
      <c r="E59" s="206">
        <f ca="1">Position!$N59</f>
        <v>-5.4402716791560675</v>
      </c>
      <c r="F59" s="206">
        <f ca="1">Position!$N59</f>
        <v>-5.4402716791560675</v>
      </c>
      <c r="G59" s="206">
        <f ca="1">Position!$N59</f>
        <v>-5.4402716791560675</v>
      </c>
      <c r="H59" s="206">
        <f ca="1">Position!$N59</f>
        <v>-5.4402716791560675</v>
      </c>
      <c r="I59" s="206">
        <f ca="1">Position!$N59</f>
        <v>-5.4402716791560675</v>
      </c>
      <c r="J59" s="206">
        <f ca="1">Position!$N59</f>
        <v>-5.4402716791560675</v>
      </c>
      <c r="K59" s="206">
        <f ca="1">Position!$N59</f>
        <v>-5.4402716791560675</v>
      </c>
      <c r="L59" s="206">
        <f ca="1">Position!$N59</f>
        <v>-5.4402716791560675</v>
      </c>
      <c r="M59" s="206">
        <f ca="1">Position!$N59</f>
        <v>-5.4402716791560675</v>
      </c>
      <c r="N59" s="206">
        <f ca="1">Position!$N59</f>
        <v>-5.4402716791560675</v>
      </c>
      <c r="O59" s="206">
        <f ca="1">Position!$N59</f>
        <v>-5.4402716791560675</v>
      </c>
      <c r="S59" s="206">
        <f ca="1">Position!$N59</f>
        <v>-5.4402716791560675</v>
      </c>
      <c r="T59" s="206">
        <f ca="1">Position!$N59</f>
        <v>-5.4402716791560675</v>
      </c>
      <c r="U59" s="206">
        <f ca="1">Position!$N59</f>
        <v>-5.4402716791560675</v>
      </c>
      <c r="V59" s="206">
        <f ca="1">Position!$N59</f>
        <v>-5.4402716791560675</v>
      </c>
      <c r="W59" s="206">
        <f ca="1">Position!$N59</f>
        <v>-5.4402716791560675</v>
      </c>
      <c r="X59" s="206">
        <f ca="1">Position!$N59</f>
        <v>-5.4402716791560675</v>
      </c>
      <c r="Y59" s="206">
        <f ca="1">Position!$N59</f>
        <v>-5.4402716791560675</v>
      </c>
      <c r="Z59" s="206">
        <f ca="1">Position!$N59</f>
        <v>-5.4402716791560675</v>
      </c>
      <c r="AA59" s="206">
        <f ca="1">Position!$N59</f>
        <v>-5.4402716791560675</v>
      </c>
      <c r="AB59" s="206">
        <f ca="1">Position!$N59</f>
        <v>-5.4402716791560675</v>
      </c>
      <c r="AC59" s="206">
        <f ca="1">Position!$N59</f>
        <v>-5.4402716791560675</v>
      </c>
    </row>
    <row r="60" spans="1:29" x14ac:dyDescent="0.25">
      <c r="A60" s="197">
        <f ca="1">Inputs!C60</f>
        <v>38899</v>
      </c>
      <c r="B60" s="198">
        <f ca="1">Inputs!E60</f>
        <v>3.8255000000000003</v>
      </c>
      <c r="C60" s="199">
        <f ca="1">Position!L60</f>
        <v>0.49293446923587908</v>
      </c>
      <c r="D60" s="200">
        <f ca="1">Position!N60</f>
        <v>-5.5929024688416131</v>
      </c>
      <c r="E60" s="206">
        <f ca="1">Position!$N60</f>
        <v>-5.5929024688416131</v>
      </c>
      <c r="F60" s="206">
        <f ca="1">Position!$N60</f>
        <v>-5.5929024688416131</v>
      </c>
      <c r="G60" s="206">
        <f ca="1">Position!$N60</f>
        <v>-5.5929024688416131</v>
      </c>
      <c r="H60" s="206">
        <f ca="1">Position!$N60</f>
        <v>-5.5929024688416131</v>
      </c>
      <c r="I60" s="206">
        <f ca="1">Position!$N60</f>
        <v>-5.5929024688416131</v>
      </c>
      <c r="J60" s="206">
        <f ca="1">Position!$N60</f>
        <v>-5.5929024688416131</v>
      </c>
      <c r="K60" s="206">
        <f ca="1">Position!$N60</f>
        <v>-5.5929024688416131</v>
      </c>
      <c r="L60" s="206">
        <f ca="1">Position!$N60</f>
        <v>-5.5929024688416131</v>
      </c>
      <c r="M60" s="206">
        <f ca="1">Position!$N60</f>
        <v>-5.5929024688416131</v>
      </c>
      <c r="N60" s="206">
        <f ca="1">Position!$N60</f>
        <v>-5.5929024688416131</v>
      </c>
      <c r="O60" s="206">
        <f ca="1">Position!$N60</f>
        <v>-5.5929024688416131</v>
      </c>
      <c r="S60" s="206">
        <f ca="1">Position!$N60</f>
        <v>-5.5929024688416131</v>
      </c>
      <c r="T60" s="206">
        <f ca="1">Position!$N60</f>
        <v>-5.5929024688416131</v>
      </c>
      <c r="U60" s="206">
        <f ca="1">Position!$N60</f>
        <v>-5.5929024688416131</v>
      </c>
      <c r="V60" s="206">
        <f ca="1">Position!$N60</f>
        <v>-5.5929024688416131</v>
      </c>
      <c r="W60" s="206">
        <f ca="1">Position!$N60</f>
        <v>-5.5929024688416131</v>
      </c>
      <c r="X60" s="206">
        <f ca="1">Position!$N60</f>
        <v>-5.5929024688416131</v>
      </c>
      <c r="Y60" s="206">
        <f ca="1">Position!$N60</f>
        <v>-5.5929024688416131</v>
      </c>
      <c r="Z60" s="206">
        <f ca="1">Position!$N60</f>
        <v>-5.5929024688416131</v>
      </c>
      <c r="AA60" s="206">
        <f ca="1">Position!$N60</f>
        <v>-5.5929024688416131</v>
      </c>
      <c r="AB60" s="206">
        <f ca="1">Position!$N60</f>
        <v>-5.5929024688416131</v>
      </c>
      <c r="AC60" s="206">
        <f ca="1">Position!$N60</f>
        <v>-5.5929024688416131</v>
      </c>
    </row>
    <row r="61" spans="1:29" x14ac:dyDescent="0.25">
      <c r="A61" s="197">
        <f ca="1">Inputs!C61</f>
        <v>38930</v>
      </c>
      <c r="B61" s="198">
        <f ca="1">Inputs!E61</f>
        <v>3.8645000000000005</v>
      </c>
      <c r="C61" s="199">
        <f ca="1">Position!L61</f>
        <v>0.49171550395700125</v>
      </c>
      <c r="D61" s="200">
        <f ca="1">Position!N61</f>
        <v>-5.5516653801556854</v>
      </c>
      <c r="E61" s="206">
        <f ca="1">Position!$N61</f>
        <v>-5.5516653801556854</v>
      </c>
      <c r="F61" s="206">
        <f ca="1">Position!$N61</f>
        <v>-5.5516653801556854</v>
      </c>
      <c r="G61" s="206">
        <f ca="1">Position!$N61</f>
        <v>-5.5516653801556854</v>
      </c>
      <c r="H61" s="206">
        <f ca="1">Position!$N61</f>
        <v>-5.5516653801556854</v>
      </c>
      <c r="I61" s="206">
        <f ca="1">Position!$N61</f>
        <v>-5.5516653801556854</v>
      </c>
      <c r="J61" s="206">
        <f ca="1">Position!$N61</f>
        <v>-5.5516653801556854</v>
      </c>
      <c r="K61" s="206">
        <f ca="1">Position!$N61</f>
        <v>-5.5516653801556854</v>
      </c>
      <c r="L61" s="206">
        <f ca="1">Position!$N61</f>
        <v>-5.5516653801556854</v>
      </c>
      <c r="M61" s="206">
        <f ca="1">Position!$N61</f>
        <v>-5.5516653801556854</v>
      </c>
      <c r="N61" s="206">
        <f ca="1">Position!$N61</f>
        <v>-5.5516653801556854</v>
      </c>
      <c r="O61" s="206">
        <f ca="1">Position!$N61</f>
        <v>-5.5516653801556854</v>
      </c>
      <c r="S61" s="206">
        <f ca="1">Position!$N61</f>
        <v>-5.5516653801556854</v>
      </c>
      <c r="T61" s="206">
        <f ca="1">Position!$N61</f>
        <v>-5.5516653801556854</v>
      </c>
      <c r="U61" s="206">
        <f ca="1">Position!$N61</f>
        <v>-5.5516653801556854</v>
      </c>
      <c r="V61" s="206">
        <f ca="1">Position!$N61</f>
        <v>-5.5516653801556854</v>
      </c>
      <c r="W61" s="206">
        <f ca="1">Position!$N61</f>
        <v>-5.5516653801556854</v>
      </c>
      <c r="X61" s="206">
        <f ca="1">Position!$N61</f>
        <v>-5.5516653801556854</v>
      </c>
      <c r="Y61" s="206">
        <f ca="1">Position!$N61</f>
        <v>-5.5516653801556854</v>
      </c>
      <c r="Z61" s="206">
        <f ca="1">Position!$N61</f>
        <v>-5.5516653801556854</v>
      </c>
      <c r="AA61" s="206">
        <f ca="1">Position!$N61</f>
        <v>-5.5516653801556854</v>
      </c>
      <c r="AB61" s="206">
        <f ca="1">Position!$N61</f>
        <v>-5.5516653801556854</v>
      </c>
      <c r="AC61" s="206">
        <f ca="1">Position!$N61</f>
        <v>-5.5516653801556854</v>
      </c>
    </row>
    <row r="62" spans="1:29" x14ac:dyDescent="0.25">
      <c r="A62" s="197">
        <f ca="1">Inputs!C62</f>
        <v>38961</v>
      </c>
      <c r="B62" s="198">
        <f ca="1">Inputs!E62</f>
        <v>3.8535000000000004</v>
      </c>
      <c r="C62" s="199">
        <f ca="1">Position!L62</f>
        <v>0.48957009134652596</v>
      </c>
      <c r="D62" s="200">
        <f ca="1">Position!N62</f>
        <v>-5.3247713040160765</v>
      </c>
      <c r="E62" s="206">
        <f ca="1">Position!$N62</f>
        <v>-5.3247713040160765</v>
      </c>
      <c r="F62" s="206">
        <f ca="1">Position!$N62</f>
        <v>-5.3247713040160765</v>
      </c>
      <c r="G62" s="206">
        <f ca="1">Position!$N62</f>
        <v>-5.3247713040160765</v>
      </c>
      <c r="H62" s="206">
        <f ca="1">Position!$N62</f>
        <v>-5.3247713040160765</v>
      </c>
      <c r="I62" s="206">
        <f ca="1">Position!$N62</f>
        <v>-5.3247713040160765</v>
      </c>
      <c r="J62" s="206">
        <f ca="1">Position!$N62</f>
        <v>-5.3247713040160765</v>
      </c>
      <c r="K62" s="206">
        <f ca="1">Position!$N62</f>
        <v>-5.3247713040160765</v>
      </c>
      <c r="L62" s="206">
        <f ca="1">Position!$N62</f>
        <v>-5.3247713040160765</v>
      </c>
      <c r="M62" s="206">
        <f ca="1">Position!$N62</f>
        <v>-5.3247713040160765</v>
      </c>
      <c r="N62" s="206">
        <f ca="1">Position!$N62</f>
        <v>-5.3247713040160765</v>
      </c>
      <c r="O62" s="206">
        <f ca="1">Position!$N62</f>
        <v>-5.3247713040160765</v>
      </c>
      <c r="S62" s="206">
        <f ca="1">Position!$N62</f>
        <v>-5.3247713040160765</v>
      </c>
      <c r="T62" s="206">
        <f ca="1">Position!$N62</f>
        <v>-5.3247713040160765</v>
      </c>
      <c r="U62" s="206">
        <f ca="1">Position!$N62</f>
        <v>-5.3247713040160765</v>
      </c>
      <c r="V62" s="206">
        <f ca="1">Position!$N62</f>
        <v>-5.3247713040160765</v>
      </c>
      <c r="W62" s="206">
        <f ca="1">Position!$N62</f>
        <v>-5.3247713040160765</v>
      </c>
      <c r="X62" s="206">
        <f ca="1">Position!$N62</f>
        <v>-5.3247713040160765</v>
      </c>
      <c r="Y62" s="206">
        <f ca="1">Position!$N62</f>
        <v>-5.3247713040160765</v>
      </c>
      <c r="Z62" s="206">
        <f ca="1">Position!$N62</f>
        <v>-5.3247713040160765</v>
      </c>
      <c r="AA62" s="206">
        <f ca="1">Position!$N62</f>
        <v>-5.3247713040160765</v>
      </c>
      <c r="AB62" s="206">
        <f ca="1">Position!$N62</f>
        <v>-5.3247713040160765</v>
      </c>
      <c r="AC62" s="206">
        <f ca="1">Position!$N62</f>
        <v>-5.3247713040160765</v>
      </c>
    </row>
    <row r="63" spans="1:29" x14ac:dyDescent="0.25">
      <c r="A63" s="197">
        <f ca="1">Inputs!C63</f>
        <v>38991</v>
      </c>
      <c r="B63" s="198">
        <f ca="1">Inputs!E63</f>
        <v>3.8685000000000005</v>
      </c>
      <c r="C63" s="199">
        <f ca="1">Position!L63</f>
        <v>0.47718233562514484</v>
      </c>
      <c r="D63" s="200">
        <f ca="1">Position!N63</f>
        <v>-5.3350509341598977</v>
      </c>
      <c r="E63" s="206">
        <f ca="1">Position!$N63</f>
        <v>-5.3350509341598977</v>
      </c>
      <c r="F63" s="206">
        <f ca="1">Position!$N63</f>
        <v>-5.3350509341598977</v>
      </c>
      <c r="G63" s="206">
        <f ca="1">Position!$N63</f>
        <v>-5.3350509341598977</v>
      </c>
      <c r="H63" s="206">
        <f ca="1">Position!$N63</f>
        <v>-5.3350509341598977</v>
      </c>
      <c r="I63" s="206">
        <f ca="1">Position!$N63</f>
        <v>-5.3350509341598977</v>
      </c>
      <c r="J63" s="206">
        <f ca="1">Position!$N63</f>
        <v>-5.3350509341598977</v>
      </c>
      <c r="K63" s="206">
        <f ca="1">Position!$N63</f>
        <v>-5.3350509341598977</v>
      </c>
      <c r="L63" s="206">
        <f ca="1">Position!$N63</f>
        <v>-5.3350509341598977</v>
      </c>
      <c r="M63" s="206">
        <f ca="1">Position!$N63</f>
        <v>-5.3350509341598977</v>
      </c>
      <c r="N63" s="206">
        <f ca="1">Position!$N63</f>
        <v>-5.3350509341598977</v>
      </c>
      <c r="O63" s="206">
        <f ca="1">Position!$N63</f>
        <v>-5.3350509341598977</v>
      </c>
      <c r="S63" s="206">
        <f ca="1">Position!$N63</f>
        <v>-5.3350509341598977</v>
      </c>
      <c r="T63" s="206">
        <f ca="1">Position!$N63</f>
        <v>-5.3350509341598977</v>
      </c>
      <c r="U63" s="206">
        <f ca="1">Position!$N63</f>
        <v>-5.3350509341598977</v>
      </c>
      <c r="V63" s="206">
        <f ca="1">Position!$N63</f>
        <v>-5.3350509341598977</v>
      </c>
      <c r="W63" s="206">
        <f ca="1">Position!$N63</f>
        <v>-5.3350509341598977</v>
      </c>
      <c r="X63" s="206">
        <f ca="1">Position!$N63</f>
        <v>-5.3350509341598977</v>
      </c>
      <c r="Y63" s="206">
        <f ca="1">Position!$N63</f>
        <v>-5.3350509341598977</v>
      </c>
      <c r="Z63" s="206">
        <f ca="1">Position!$N63</f>
        <v>-5.3350509341598977</v>
      </c>
      <c r="AA63" s="206">
        <f ca="1">Position!$N63</f>
        <v>-5.3350509341598977</v>
      </c>
      <c r="AB63" s="206">
        <f ca="1">Position!$N63</f>
        <v>-5.3350509341598977</v>
      </c>
      <c r="AC63" s="206">
        <f ca="1">Position!$N63</f>
        <v>-5.3350509341598977</v>
      </c>
    </row>
    <row r="64" spans="1:29" x14ac:dyDescent="0.25">
      <c r="A64" s="197">
        <f ca="1">Inputs!C64</f>
        <v>39022</v>
      </c>
      <c r="B64" s="198">
        <f ca="1">Inputs!E64</f>
        <v>4.0255000000000001</v>
      </c>
      <c r="C64" s="199">
        <f ca="1">Position!L64</f>
        <v>0.46179100224910025</v>
      </c>
      <c r="D64" s="200">
        <f ca="1">Position!N64</f>
        <v>-4.9733217552971327</v>
      </c>
      <c r="E64" s="206">
        <f ca="1">Position!$N64</f>
        <v>-4.9733217552971327</v>
      </c>
      <c r="F64" s="206">
        <f ca="1">Position!$N64</f>
        <v>-4.9733217552971327</v>
      </c>
      <c r="G64" s="206">
        <f ca="1">Position!$N64</f>
        <v>-4.9733217552971327</v>
      </c>
      <c r="H64" s="206">
        <f ca="1">Position!$N64</f>
        <v>-4.9733217552971327</v>
      </c>
      <c r="I64" s="206">
        <f ca="1">Position!$N64</f>
        <v>-4.9733217552971327</v>
      </c>
      <c r="J64" s="206">
        <f ca="1">Position!$N64</f>
        <v>-4.9733217552971327</v>
      </c>
      <c r="K64" s="206">
        <f ca="1">Position!$N64</f>
        <v>-4.9733217552971327</v>
      </c>
      <c r="L64" s="206">
        <f ca="1">Position!$N64</f>
        <v>-4.9733217552971327</v>
      </c>
      <c r="M64" s="206">
        <f ca="1">Position!$N64</f>
        <v>-4.9733217552971327</v>
      </c>
      <c r="N64" s="206">
        <f ca="1">Position!$N64</f>
        <v>-4.9733217552971327</v>
      </c>
      <c r="O64" s="206">
        <f ca="1">Position!$N64</f>
        <v>-4.9733217552971327</v>
      </c>
      <c r="S64" s="206">
        <f ca="1">Position!$N64</f>
        <v>-4.9733217552971327</v>
      </c>
      <c r="T64" s="206">
        <f ca="1">Position!$N64</f>
        <v>-4.9733217552971327</v>
      </c>
      <c r="U64" s="206">
        <f ca="1">Position!$N64</f>
        <v>-4.9733217552971327</v>
      </c>
      <c r="V64" s="206">
        <f ca="1">Position!$N64</f>
        <v>-4.9733217552971327</v>
      </c>
      <c r="W64" s="206">
        <f ca="1">Position!$N64</f>
        <v>-4.9733217552971327</v>
      </c>
      <c r="X64" s="206">
        <f ca="1">Position!$N64</f>
        <v>-4.9733217552971327</v>
      </c>
      <c r="Y64" s="206">
        <f ca="1">Position!$N64</f>
        <v>-4.9733217552971327</v>
      </c>
      <c r="Z64" s="206">
        <f ca="1">Position!$N64</f>
        <v>-4.9733217552971327</v>
      </c>
      <c r="AA64" s="206">
        <f ca="1">Position!$N64</f>
        <v>-4.9733217552971327</v>
      </c>
      <c r="AB64" s="206">
        <f ca="1">Position!$N64</f>
        <v>-4.9733217552971327</v>
      </c>
      <c r="AC64" s="206">
        <f ca="1">Position!$N64</f>
        <v>-4.9733217552971327</v>
      </c>
    </row>
    <row r="65" spans="1:29" x14ac:dyDescent="0.25">
      <c r="A65" s="197">
        <f ca="1">Inputs!C65</f>
        <v>39052</v>
      </c>
      <c r="B65" s="198">
        <f ca="1">Inputs!E65</f>
        <v>4.1855000000000011</v>
      </c>
      <c r="C65" s="199">
        <f ca="1">Position!L65</f>
        <v>0.49908661903204427</v>
      </c>
      <c r="D65" s="200">
        <f ca="1">Position!N65</f>
        <v>-5.525291541062237</v>
      </c>
      <c r="E65" s="206">
        <f ca="1">Position!$N65</f>
        <v>-5.525291541062237</v>
      </c>
      <c r="F65" s="206">
        <f ca="1">Position!$N65</f>
        <v>-5.525291541062237</v>
      </c>
      <c r="G65" s="206">
        <f ca="1">Position!$N65</f>
        <v>-5.525291541062237</v>
      </c>
      <c r="H65" s="206">
        <f ca="1">Position!$N65</f>
        <v>-5.525291541062237</v>
      </c>
      <c r="I65" s="206">
        <f ca="1">Position!$N65</f>
        <v>-5.525291541062237</v>
      </c>
      <c r="J65" s="206">
        <f ca="1">Position!$N65</f>
        <v>-5.525291541062237</v>
      </c>
      <c r="K65" s="206">
        <f ca="1">Position!$N65</f>
        <v>-5.525291541062237</v>
      </c>
      <c r="L65" s="206">
        <f ca="1">Position!$N65</f>
        <v>-5.525291541062237</v>
      </c>
      <c r="M65" s="206">
        <f ca="1">Position!$N65</f>
        <v>-5.525291541062237</v>
      </c>
      <c r="N65" s="206">
        <f ca="1">Position!$N65</f>
        <v>-5.525291541062237</v>
      </c>
      <c r="O65" s="206">
        <f ca="1">Position!$N65</f>
        <v>-5.525291541062237</v>
      </c>
      <c r="S65" s="206">
        <f ca="1">Position!$N65</f>
        <v>-5.525291541062237</v>
      </c>
      <c r="T65" s="206">
        <f ca="1">Position!$N65</f>
        <v>-5.525291541062237</v>
      </c>
      <c r="U65" s="206">
        <f ca="1">Position!$N65</f>
        <v>-5.525291541062237</v>
      </c>
      <c r="V65" s="206">
        <f ca="1">Position!$N65</f>
        <v>-5.525291541062237</v>
      </c>
      <c r="W65" s="206">
        <f ca="1">Position!$N65</f>
        <v>-5.525291541062237</v>
      </c>
      <c r="X65" s="206">
        <f ca="1">Position!$N65</f>
        <v>-5.525291541062237</v>
      </c>
      <c r="Y65" s="206">
        <f ca="1">Position!$N65</f>
        <v>-5.525291541062237</v>
      </c>
      <c r="Z65" s="206">
        <f ca="1">Position!$N65</f>
        <v>-5.525291541062237</v>
      </c>
      <c r="AA65" s="206">
        <f ca="1">Position!$N65</f>
        <v>-5.525291541062237</v>
      </c>
      <c r="AB65" s="206">
        <f ca="1">Position!$N65</f>
        <v>-5.525291541062237</v>
      </c>
      <c r="AC65" s="206">
        <f ca="1">Position!$N65</f>
        <v>-5.525291541062237</v>
      </c>
    </row>
    <row r="66" spans="1:29" x14ac:dyDescent="0.25">
      <c r="A66" s="197">
        <f ca="1">Inputs!C66</f>
        <v>39083</v>
      </c>
      <c r="B66" s="198">
        <f ca="1">Inputs!E66</f>
        <v>4.2054999999999998</v>
      </c>
      <c r="C66" s="199">
        <f ca="1">Position!L66</f>
        <v>0.49416355040918697</v>
      </c>
      <c r="D66" s="200">
        <f ca="1">Position!N66</f>
        <v>0.55570847249141242</v>
      </c>
      <c r="E66" s="206">
        <f ca="1">Position!$N66</f>
        <v>0.55570847249141242</v>
      </c>
      <c r="F66" s="206">
        <f ca="1">Position!$N66</f>
        <v>0.55570847249141242</v>
      </c>
      <c r="G66" s="206">
        <f ca="1">Position!$N66</f>
        <v>0.55570847249141242</v>
      </c>
      <c r="H66" s="206">
        <f ca="1">Position!$N66</f>
        <v>0.55570847249141242</v>
      </c>
      <c r="I66" s="206">
        <f ca="1">Position!$N66</f>
        <v>0.55570847249141242</v>
      </c>
      <c r="J66" s="206">
        <f ca="1">Position!$N66</f>
        <v>0.55570847249141242</v>
      </c>
      <c r="K66" s="206">
        <f ca="1">Position!$N66</f>
        <v>0.55570847249141242</v>
      </c>
      <c r="L66" s="206">
        <f ca="1">Position!$N66</f>
        <v>0.55570847249141242</v>
      </c>
      <c r="M66" s="206">
        <f ca="1">Position!$N66</f>
        <v>0.55570847249141242</v>
      </c>
      <c r="N66" s="206">
        <f ca="1">Position!$N66</f>
        <v>0.55570847249141242</v>
      </c>
      <c r="O66" s="206">
        <f ca="1">Position!$N66</f>
        <v>0.55570847249141242</v>
      </c>
      <c r="S66" s="206">
        <f ca="1">Position!$N66</f>
        <v>0.55570847249141242</v>
      </c>
      <c r="T66" s="206">
        <f ca="1">Position!$N66</f>
        <v>0.55570847249141242</v>
      </c>
      <c r="U66" s="206">
        <f ca="1">Position!$N66</f>
        <v>0.55570847249141242</v>
      </c>
      <c r="V66" s="206">
        <f ca="1">Position!$N66</f>
        <v>0.55570847249141242</v>
      </c>
      <c r="W66" s="206">
        <f ca="1">Position!$N66</f>
        <v>0.55570847249141242</v>
      </c>
      <c r="X66" s="206">
        <f ca="1">Position!$N66</f>
        <v>0.55570847249141242</v>
      </c>
      <c r="Y66" s="206">
        <f ca="1">Position!$N66</f>
        <v>0.55570847249141242</v>
      </c>
      <c r="Z66" s="206">
        <f ca="1">Position!$N66</f>
        <v>0.55570847249141242</v>
      </c>
      <c r="AA66" s="206">
        <f ca="1">Position!$N66</f>
        <v>0.55570847249141242</v>
      </c>
      <c r="AB66" s="206">
        <f ca="1">Position!$N66</f>
        <v>0.55570847249141242</v>
      </c>
      <c r="AC66" s="206">
        <f ca="1">Position!$N66</f>
        <v>0.55570847249141242</v>
      </c>
    </row>
    <row r="67" spans="1:29" x14ac:dyDescent="0.25">
      <c r="A67" s="197">
        <f ca="1">Inputs!C67</f>
        <v>39114</v>
      </c>
      <c r="B67" s="198">
        <f ca="1">Inputs!E67</f>
        <v>4.1215000000000002</v>
      </c>
      <c r="C67" s="199">
        <f ca="1">Position!L67</f>
        <v>0.49154690571649107</v>
      </c>
      <c r="D67" s="200">
        <f ca="1">Position!N67</f>
        <v>0.49019029494450517</v>
      </c>
      <c r="E67" s="206">
        <f ca="1">Position!$N67</f>
        <v>0.49019029494450517</v>
      </c>
      <c r="F67" s="206">
        <f ca="1">Position!$N67</f>
        <v>0.49019029494450517</v>
      </c>
      <c r="G67" s="206">
        <f ca="1">Position!$N67</f>
        <v>0.49019029494450517</v>
      </c>
      <c r="H67" s="206">
        <f ca="1">Position!$N67</f>
        <v>0.49019029494450517</v>
      </c>
      <c r="I67" s="206">
        <f ca="1">Position!$N67</f>
        <v>0.49019029494450517</v>
      </c>
      <c r="J67" s="206">
        <f ca="1">Position!$N67</f>
        <v>0.49019029494450517</v>
      </c>
      <c r="K67" s="206">
        <f ca="1">Position!$N67</f>
        <v>0.49019029494450517</v>
      </c>
      <c r="L67" s="206">
        <f ca="1">Position!$N67</f>
        <v>0.49019029494450517</v>
      </c>
      <c r="M67" s="206">
        <f ca="1">Position!$N67</f>
        <v>0.49019029494450517</v>
      </c>
      <c r="N67" s="206">
        <f ca="1">Position!$N67</f>
        <v>0.49019029494450517</v>
      </c>
      <c r="O67" s="206">
        <f ca="1">Position!$N67</f>
        <v>0.49019029494450517</v>
      </c>
      <c r="S67" s="206">
        <f ca="1">Position!$N67</f>
        <v>0.49019029494450517</v>
      </c>
      <c r="T67" s="206">
        <f ca="1">Position!$N67</f>
        <v>0.49019029494450517</v>
      </c>
      <c r="U67" s="206">
        <f ca="1">Position!$N67</f>
        <v>0.49019029494450517</v>
      </c>
      <c r="V67" s="206">
        <f ca="1">Position!$N67</f>
        <v>0.49019029494450517</v>
      </c>
      <c r="W67" s="206">
        <f ca="1">Position!$N67</f>
        <v>0.49019029494450517</v>
      </c>
      <c r="X67" s="206">
        <f ca="1">Position!$N67</f>
        <v>0.49019029494450517</v>
      </c>
      <c r="Y67" s="206">
        <f ca="1">Position!$N67</f>
        <v>0.49019029494450517</v>
      </c>
      <c r="Z67" s="206">
        <f ca="1">Position!$N67</f>
        <v>0.49019029494450517</v>
      </c>
      <c r="AA67" s="206">
        <f ca="1">Position!$N67</f>
        <v>0.49019029494450517</v>
      </c>
      <c r="AB67" s="206">
        <f ca="1">Position!$N67</f>
        <v>0.49019029494450517</v>
      </c>
      <c r="AC67" s="206">
        <f ca="1">Position!$N67</f>
        <v>0.49019029494450517</v>
      </c>
    </row>
    <row r="68" spans="1:29" x14ac:dyDescent="0.25">
      <c r="A68" s="197">
        <f ca="1">Inputs!C68</f>
        <v>39142</v>
      </c>
      <c r="B68" s="198">
        <f ca="1">Inputs!E68</f>
        <v>3.9865000000000004</v>
      </c>
      <c r="C68" s="199">
        <f ca="1">Position!L68</f>
        <v>0.48893026102379644</v>
      </c>
      <c r="D68" s="200">
        <f ca="1">Position!N68</f>
        <v>0.54408463042794997</v>
      </c>
      <c r="E68" s="206">
        <f ca="1">Position!$N68</f>
        <v>0.54408463042794997</v>
      </c>
      <c r="F68" s="206">
        <f ca="1">Position!$N68</f>
        <v>0.54408463042794997</v>
      </c>
      <c r="G68" s="206">
        <f ca="1">Position!$N68</f>
        <v>0.54408463042794997</v>
      </c>
      <c r="H68" s="206">
        <f ca="1">Position!$N68</f>
        <v>0.54408463042794997</v>
      </c>
      <c r="I68" s="206">
        <f ca="1">Position!$N68</f>
        <v>0.54408463042794997</v>
      </c>
      <c r="J68" s="206">
        <f ca="1">Position!$N68</f>
        <v>0.54408463042794997</v>
      </c>
      <c r="K68" s="206">
        <f ca="1">Position!$N68</f>
        <v>0.54408463042794997</v>
      </c>
      <c r="L68" s="206">
        <f ca="1">Position!$N68</f>
        <v>0.54408463042794997</v>
      </c>
      <c r="M68" s="206">
        <f ca="1">Position!$N68</f>
        <v>0.54408463042794997</v>
      </c>
      <c r="N68" s="206">
        <f ca="1">Position!$N68</f>
        <v>0.54408463042794997</v>
      </c>
      <c r="O68" s="206">
        <f ca="1">Position!$N68</f>
        <v>0.54408463042794997</v>
      </c>
      <c r="S68" s="206">
        <f ca="1">Position!$N68</f>
        <v>0.54408463042794997</v>
      </c>
      <c r="T68" s="206">
        <f ca="1">Position!$N68</f>
        <v>0.54408463042794997</v>
      </c>
      <c r="U68" s="206">
        <f ca="1">Position!$N68</f>
        <v>0.54408463042794997</v>
      </c>
      <c r="V68" s="206">
        <f ca="1">Position!$N68</f>
        <v>0.54408463042794997</v>
      </c>
      <c r="W68" s="206">
        <f ca="1">Position!$N68</f>
        <v>0.54408463042794997</v>
      </c>
      <c r="X68" s="206">
        <f ca="1">Position!$N68</f>
        <v>0.54408463042794997</v>
      </c>
      <c r="Y68" s="206">
        <f ca="1">Position!$N68</f>
        <v>0.54408463042794997</v>
      </c>
      <c r="Z68" s="206">
        <f ca="1">Position!$N68</f>
        <v>0.54408463042794997</v>
      </c>
      <c r="AA68" s="206">
        <f ca="1">Position!$N68</f>
        <v>0.54408463042794997</v>
      </c>
      <c r="AB68" s="206">
        <f ca="1">Position!$N68</f>
        <v>0.54408463042794997</v>
      </c>
      <c r="AC68" s="206">
        <f ca="1">Position!$N68</f>
        <v>0.54408463042794997</v>
      </c>
    </row>
    <row r="69" spans="1:29" x14ac:dyDescent="0.25">
      <c r="A69" s="197">
        <f ca="1">Inputs!C69</f>
        <v>39173</v>
      </c>
      <c r="B69" s="198">
        <f ca="1">Inputs!E69</f>
        <v>3.8365000000000005</v>
      </c>
      <c r="C69" s="199">
        <f ca="1">Position!L69</f>
        <v>0.48749380401466152</v>
      </c>
      <c r="D69" s="200">
        <f ca="1">Position!N69</f>
        <v>0.51997623737160703</v>
      </c>
      <c r="E69" s="206">
        <f ca="1">Position!$N69</f>
        <v>0.51997623737160703</v>
      </c>
      <c r="F69" s="206">
        <f ca="1">Position!$N69</f>
        <v>0.51997623737160703</v>
      </c>
      <c r="G69" s="206">
        <f ca="1">Position!$N69</f>
        <v>0.51997623737160703</v>
      </c>
      <c r="H69" s="206">
        <f ca="1">Position!$N69</f>
        <v>0.51997623737160703</v>
      </c>
      <c r="I69" s="206">
        <f ca="1">Position!$N69</f>
        <v>0.51997623737160703</v>
      </c>
      <c r="J69" s="206">
        <f ca="1">Position!$N69</f>
        <v>0.51997623737160703</v>
      </c>
      <c r="K69" s="206">
        <f ca="1">Position!$N69</f>
        <v>0.51997623737160703</v>
      </c>
      <c r="L69" s="206">
        <f ca="1">Position!$N69</f>
        <v>0.51997623737160703</v>
      </c>
      <c r="M69" s="206">
        <f ca="1">Position!$N69</f>
        <v>0.51997623737160703</v>
      </c>
      <c r="N69" s="206">
        <f ca="1">Position!$N69</f>
        <v>0.51997623737160703</v>
      </c>
      <c r="O69" s="206">
        <f ca="1">Position!$N69</f>
        <v>0.51997623737160703</v>
      </c>
      <c r="S69" s="206">
        <f ca="1">Position!$N69</f>
        <v>0.51997623737160703</v>
      </c>
      <c r="T69" s="206">
        <f ca="1">Position!$N69</f>
        <v>0.51997623737160703</v>
      </c>
      <c r="U69" s="206">
        <f ca="1">Position!$N69</f>
        <v>0.51997623737160703</v>
      </c>
      <c r="V69" s="206">
        <f ca="1">Position!$N69</f>
        <v>0.51997623737160703</v>
      </c>
      <c r="W69" s="206">
        <f ca="1">Position!$N69</f>
        <v>0.51997623737160703</v>
      </c>
      <c r="X69" s="206">
        <f ca="1">Position!$N69</f>
        <v>0.51997623737160703</v>
      </c>
      <c r="Y69" s="206">
        <f ca="1">Position!$N69</f>
        <v>0.51997623737160703</v>
      </c>
      <c r="Z69" s="206">
        <f ca="1">Position!$N69</f>
        <v>0.51997623737160703</v>
      </c>
      <c r="AA69" s="206">
        <f ca="1">Position!$N69</f>
        <v>0.51997623737160703</v>
      </c>
      <c r="AB69" s="206">
        <f ca="1">Position!$N69</f>
        <v>0.51997623737160703</v>
      </c>
      <c r="AC69" s="206">
        <f ca="1">Position!$N69</f>
        <v>0.51997623737160703</v>
      </c>
    </row>
    <row r="70" spans="1:29" x14ac:dyDescent="0.25">
      <c r="A70" s="197">
        <f ca="1">Inputs!C70</f>
        <v>39203</v>
      </c>
      <c r="B70" s="198">
        <f ca="1">Inputs!E70</f>
        <v>3.8405000000000005</v>
      </c>
      <c r="C70" s="199">
        <f ca="1">Position!L70</f>
        <v>0.48751572178592767</v>
      </c>
      <c r="D70" s="200">
        <f ca="1">Position!N70</f>
        <v>0.53658560730935156</v>
      </c>
      <c r="E70" s="206">
        <f ca="1">Position!$N70</f>
        <v>0.53658560730935156</v>
      </c>
      <c r="F70" s="206">
        <f ca="1">Position!$N70</f>
        <v>0.53658560730935156</v>
      </c>
      <c r="G70" s="206">
        <f ca="1">Position!$N70</f>
        <v>0.53658560730935156</v>
      </c>
      <c r="H70" s="206">
        <f ca="1">Position!$N70</f>
        <v>0.53658560730935156</v>
      </c>
      <c r="I70" s="206">
        <f ca="1">Position!$N70</f>
        <v>0.53658560730935156</v>
      </c>
      <c r="J70" s="206">
        <f ca="1">Position!$N70</f>
        <v>0.53658560730935156</v>
      </c>
      <c r="K70" s="206">
        <f ca="1">Position!$N70</f>
        <v>0.53658560730935156</v>
      </c>
      <c r="L70" s="206">
        <f ca="1">Position!$N70</f>
        <v>0.53658560730935156</v>
      </c>
      <c r="M70" s="206">
        <f ca="1">Position!$N70</f>
        <v>0.53658560730935156</v>
      </c>
      <c r="N70" s="206">
        <f ca="1">Position!$N70</f>
        <v>0.53658560730935156</v>
      </c>
      <c r="O70" s="206">
        <f ca="1">Position!$N70</f>
        <v>0.53658560730935156</v>
      </c>
      <c r="S70" s="206">
        <f ca="1">Position!$N70</f>
        <v>0.53658560730935156</v>
      </c>
      <c r="T70" s="206">
        <f ca="1">Position!$N70</f>
        <v>0.53658560730935156</v>
      </c>
      <c r="U70" s="206">
        <f ca="1">Position!$N70</f>
        <v>0.53658560730935156</v>
      </c>
      <c r="V70" s="206">
        <f ca="1">Position!$N70</f>
        <v>0.53658560730935156</v>
      </c>
      <c r="W70" s="206">
        <f ca="1">Position!$N70</f>
        <v>0.53658560730935156</v>
      </c>
      <c r="X70" s="206">
        <f ca="1">Position!$N70</f>
        <v>0.53658560730935156</v>
      </c>
      <c r="Y70" s="206">
        <f ca="1">Position!$N70</f>
        <v>0.53658560730935156</v>
      </c>
      <c r="Z70" s="206">
        <f ca="1">Position!$N70</f>
        <v>0.53658560730935156</v>
      </c>
      <c r="AA70" s="206">
        <f ca="1">Position!$N70</f>
        <v>0.53658560730935156</v>
      </c>
      <c r="AB70" s="206">
        <f ca="1">Position!$N70</f>
        <v>0.53658560730935156</v>
      </c>
      <c r="AC70" s="206">
        <f ca="1">Position!$N70</f>
        <v>0.53658560730935156</v>
      </c>
    </row>
    <row r="71" spans="1:29" x14ac:dyDescent="0.25">
      <c r="A71" s="197">
        <f ca="1">Inputs!C71</f>
        <v>39234</v>
      </c>
      <c r="B71" s="198">
        <f ca="1">Inputs!E71</f>
        <v>3.8805000000000001</v>
      </c>
      <c r="C71" s="199">
        <f ca="1">Position!L71</f>
        <v>0.48507779122817013</v>
      </c>
      <c r="D71" s="200">
        <f ca="1">Position!N71</f>
        <v>0.5116903081953954</v>
      </c>
      <c r="E71" s="206">
        <f ca="1">Position!$N71</f>
        <v>0.5116903081953954</v>
      </c>
      <c r="F71" s="206">
        <f ca="1">Position!$N71</f>
        <v>0.5116903081953954</v>
      </c>
      <c r="G71" s="206">
        <f ca="1">Position!$N71</f>
        <v>0.5116903081953954</v>
      </c>
      <c r="H71" s="206">
        <f ca="1">Position!$N71</f>
        <v>0.5116903081953954</v>
      </c>
      <c r="I71" s="206">
        <f ca="1">Position!$N71</f>
        <v>0.5116903081953954</v>
      </c>
      <c r="J71" s="206">
        <f ca="1">Position!$N71</f>
        <v>0.5116903081953954</v>
      </c>
      <c r="K71" s="206">
        <f ca="1">Position!$N71</f>
        <v>0.5116903081953954</v>
      </c>
      <c r="L71" s="206">
        <f ca="1">Position!$N71</f>
        <v>0.5116903081953954</v>
      </c>
      <c r="M71" s="206">
        <f ca="1">Position!$N71</f>
        <v>0.5116903081953954</v>
      </c>
      <c r="N71" s="206">
        <f ca="1">Position!$N71</f>
        <v>0.5116903081953954</v>
      </c>
      <c r="O71" s="206">
        <f ca="1">Position!$N71</f>
        <v>0.5116903081953954</v>
      </c>
      <c r="S71" s="206">
        <f ca="1">Position!$N71</f>
        <v>0.5116903081953954</v>
      </c>
      <c r="T71" s="206">
        <f ca="1">Position!$N71</f>
        <v>0.5116903081953954</v>
      </c>
      <c r="U71" s="206">
        <f ca="1">Position!$N71</f>
        <v>0.5116903081953954</v>
      </c>
      <c r="V71" s="206">
        <f ca="1">Position!$N71</f>
        <v>0.5116903081953954</v>
      </c>
      <c r="W71" s="206">
        <f ca="1">Position!$N71</f>
        <v>0.5116903081953954</v>
      </c>
      <c r="X71" s="206">
        <f ca="1">Position!$N71</f>
        <v>0.5116903081953954</v>
      </c>
      <c r="Y71" s="206">
        <f ca="1">Position!$N71</f>
        <v>0.5116903081953954</v>
      </c>
      <c r="Z71" s="206">
        <f ca="1">Position!$N71</f>
        <v>0.5116903081953954</v>
      </c>
      <c r="AA71" s="206">
        <f ca="1">Position!$N71</f>
        <v>0.5116903081953954</v>
      </c>
      <c r="AB71" s="206">
        <f ca="1">Position!$N71</f>
        <v>0.5116903081953954</v>
      </c>
      <c r="AC71" s="206">
        <f ca="1">Position!$N71</f>
        <v>0.5116903081953954</v>
      </c>
    </row>
    <row r="72" spans="1:29" x14ac:dyDescent="0.25">
      <c r="A72" s="197">
        <f ca="1">Inputs!C72</f>
        <v>39264</v>
      </c>
      <c r="B72" s="198">
        <f ca="1">Inputs!E72</f>
        <v>3.9255000000000004</v>
      </c>
      <c r="C72" s="199">
        <f ca="1">Position!L72</f>
        <v>0.48507779122817002</v>
      </c>
      <c r="D72" s="200">
        <f ca="1">Position!N72</f>
        <v>0.52799953063195582</v>
      </c>
      <c r="E72" s="206">
        <f ca="1">Position!$N72</f>
        <v>0.52799953063195582</v>
      </c>
      <c r="F72" s="206">
        <f ca="1">Position!$N72</f>
        <v>0.52799953063195582</v>
      </c>
      <c r="G72" s="206">
        <f ca="1">Position!$N72</f>
        <v>0.52799953063195582</v>
      </c>
      <c r="H72" s="206">
        <f ca="1">Position!$N72</f>
        <v>0.52799953063195582</v>
      </c>
      <c r="I72" s="206">
        <f ca="1">Position!$N72</f>
        <v>0.52799953063195582</v>
      </c>
      <c r="J72" s="206">
        <f ca="1">Position!$N72</f>
        <v>0.52799953063195582</v>
      </c>
      <c r="K72" s="206">
        <f ca="1">Position!$N72</f>
        <v>0.52799953063195582</v>
      </c>
      <c r="L72" s="206">
        <f ca="1">Position!$N72</f>
        <v>0.52799953063195582</v>
      </c>
      <c r="M72" s="206">
        <f ca="1">Position!$N72</f>
        <v>0.52799953063195582</v>
      </c>
      <c r="N72" s="206">
        <f ca="1">Position!$N72</f>
        <v>0.52799953063195582</v>
      </c>
      <c r="O72" s="206">
        <f ca="1">Position!$N72</f>
        <v>0.52799953063195582</v>
      </c>
      <c r="S72" s="206">
        <f ca="1">Position!$N72</f>
        <v>0.52799953063195582</v>
      </c>
      <c r="T72" s="206">
        <f ca="1">Position!$N72</f>
        <v>0.52799953063195582</v>
      </c>
      <c r="U72" s="206">
        <f ca="1">Position!$N72</f>
        <v>0.52799953063195582</v>
      </c>
      <c r="V72" s="206">
        <f ca="1">Position!$N72</f>
        <v>0.52799953063195582</v>
      </c>
      <c r="W72" s="206">
        <f ca="1">Position!$N72</f>
        <v>0.52799953063195582</v>
      </c>
      <c r="X72" s="206">
        <f ca="1">Position!$N72</f>
        <v>0.52799953063195582</v>
      </c>
      <c r="Y72" s="206">
        <f ca="1">Position!$N72</f>
        <v>0.52799953063195582</v>
      </c>
      <c r="Z72" s="206">
        <f ca="1">Position!$N72</f>
        <v>0.52799953063195582</v>
      </c>
      <c r="AA72" s="206">
        <f ca="1">Position!$N72</f>
        <v>0.52799953063195582</v>
      </c>
      <c r="AB72" s="206">
        <f ca="1">Position!$N72</f>
        <v>0.52799953063195582</v>
      </c>
      <c r="AC72" s="206">
        <f ca="1">Position!$N72</f>
        <v>0.52799953063195582</v>
      </c>
    </row>
    <row r="73" spans="1:29" x14ac:dyDescent="0.25">
      <c r="A73" s="197">
        <f ca="1">Inputs!C73</f>
        <v>39295</v>
      </c>
      <c r="B73" s="198">
        <f ca="1">Inputs!E73</f>
        <v>3.9645000000000006</v>
      </c>
      <c r="C73" s="199">
        <f ca="1">Position!L73</f>
        <v>0.48385882594929264</v>
      </c>
      <c r="D73" s="200">
        <f ca="1">Position!N73</f>
        <v>0.52367806515502291</v>
      </c>
      <c r="E73" s="206">
        <f ca="1">Position!$N73</f>
        <v>0.52367806515502291</v>
      </c>
      <c r="F73" s="206">
        <f ca="1">Position!$N73</f>
        <v>0.52367806515502291</v>
      </c>
      <c r="G73" s="206">
        <f ca="1">Position!$N73</f>
        <v>0.52367806515502291</v>
      </c>
      <c r="H73" s="206">
        <f ca="1">Position!$N73</f>
        <v>0.52367806515502291</v>
      </c>
      <c r="I73" s="206">
        <f ca="1">Position!$N73</f>
        <v>0.52367806515502291</v>
      </c>
      <c r="J73" s="206">
        <f ca="1">Position!$N73</f>
        <v>0.52367806515502291</v>
      </c>
      <c r="K73" s="206">
        <f ca="1">Position!$N73</f>
        <v>0.52367806515502291</v>
      </c>
      <c r="L73" s="206">
        <f ca="1">Position!$N73</f>
        <v>0.52367806515502291</v>
      </c>
      <c r="M73" s="206">
        <f ca="1">Position!$N73</f>
        <v>0.52367806515502291</v>
      </c>
      <c r="N73" s="206">
        <f ca="1">Position!$N73</f>
        <v>0.52367806515502291</v>
      </c>
      <c r="O73" s="206">
        <f ca="1">Position!$N73</f>
        <v>0.52367806515502291</v>
      </c>
      <c r="S73" s="206">
        <f ca="1">Position!$N73</f>
        <v>0.52367806515502291</v>
      </c>
      <c r="T73" s="206">
        <f ca="1">Position!$N73</f>
        <v>0.52367806515502291</v>
      </c>
      <c r="U73" s="206">
        <f ca="1">Position!$N73</f>
        <v>0.52367806515502291</v>
      </c>
      <c r="V73" s="206">
        <f ca="1">Position!$N73</f>
        <v>0.52367806515502291</v>
      </c>
      <c r="W73" s="206">
        <f ca="1">Position!$N73</f>
        <v>0.52367806515502291</v>
      </c>
      <c r="X73" s="206">
        <f ca="1">Position!$N73</f>
        <v>0.52367806515502291</v>
      </c>
      <c r="Y73" s="206">
        <f ca="1">Position!$N73</f>
        <v>0.52367806515502291</v>
      </c>
      <c r="Z73" s="206">
        <f ca="1">Position!$N73</f>
        <v>0.52367806515502291</v>
      </c>
      <c r="AA73" s="206">
        <f ca="1">Position!$N73</f>
        <v>0.52367806515502291</v>
      </c>
      <c r="AB73" s="206">
        <f ca="1">Position!$N73</f>
        <v>0.52367806515502291</v>
      </c>
      <c r="AC73" s="206">
        <f ca="1">Position!$N73</f>
        <v>0.52367806515502291</v>
      </c>
    </row>
    <row r="74" spans="1:29" x14ac:dyDescent="0.25">
      <c r="A74" s="197">
        <f ca="1">Inputs!C74</f>
        <v>39326</v>
      </c>
      <c r="B74" s="198">
        <f ca="1">Inputs!E74</f>
        <v>3.9535000000000005</v>
      </c>
      <c r="C74" s="199">
        <f ca="1">Position!L74</f>
        <v>0.48171341333881851</v>
      </c>
      <c r="D74" s="200">
        <f ca="1">Position!N74</f>
        <v>0.4995789688984113</v>
      </c>
      <c r="E74" s="206">
        <f ca="1">Position!$N74</f>
        <v>0.4995789688984113</v>
      </c>
      <c r="F74" s="206">
        <f ca="1">Position!$N74</f>
        <v>0.4995789688984113</v>
      </c>
      <c r="G74" s="206">
        <f ca="1">Position!$N74</f>
        <v>0.4995789688984113</v>
      </c>
      <c r="H74" s="206">
        <f ca="1">Position!$N74</f>
        <v>0.4995789688984113</v>
      </c>
      <c r="I74" s="206">
        <f ca="1">Position!$N74</f>
        <v>0.4995789688984113</v>
      </c>
      <c r="J74" s="206">
        <f ca="1">Position!$N74</f>
        <v>0.4995789688984113</v>
      </c>
      <c r="K74" s="206">
        <f ca="1">Position!$N74</f>
        <v>0.4995789688984113</v>
      </c>
      <c r="L74" s="206">
        <f ca="1">Position!$N74</f>
        <v>0.4995789688984113</v>
      </c>
      <c r="M74" s="206">
        <f ca="1">Position!$N74</f>
        <v>0.4995789688984113</v>
      </c>
      <c r="N74" s="206">
        <f ca="1">Position!$N74</f>
        <v>0.4995789688984113</v>
      </c>
      <c r="O74" s="206">
        <f ca="1">Position!$N74</f>
        <v>0.4995789688984113</v>
      </c>
      <c r="S74" s="206">
        <f ca="1">Position!$N74</f>
        <v>0.4995789688984113</v>
      </c>
      <c r="T74" s="206">
        <f ca="1">Position!$N74</f>
        <v>0.4995789688984113</v>
      </c>
      <c r="U74" s="206">
        <f ca="1">Position!$N74</f>
        <v>0.4995789688984113</v>
      </c>
      <c r="V74" s="206">
        <f ca="1">Position!$N74</f>
        <v>0.4995789688984113</v>
      </c>
      <c r="W74" s="206">
        <f ca="1">Position!$N74</f>
        <v>0.4995789688984113</v>
      </c>
      <c r="X74" s="206">
        <f ca="1">Position!$N74</f>
        <v>0.4995789688984113</v>
      </c>
      <c r="Y74" s="206">
        <f ca="1">Position!$N74</f>
        <v>0.4995789688984113</v>
      </c>
      <c r="Z74" s="206">
        <f ca="1">Position!$N74</f>
        <v>0.4995789688984113</v>
      </c>
      <c r="AA74" s="206">
        <f ca="1">Position!$N74</f>
        <v>0.4995789688984113</v>
      </c>
      <c r="AB74" s="206">
        <f ca="1">Position!$N74</f>
        <v>0.4995789688984113</v>
      </c>
      <c r="AC74" s="206">
        <f ca="1">Position!$N74</f>
        <v>0.4995789688984113</v>
      </c>
    </row>
    <row r="75" spans="1:29" x14ac:dyDescent="0.25">
      <c r="A75" s="197">
        <f ca="1">Inputs!C75</f>
        <v>39356</v>
      </c>
      <c r="B75" s="198">
        <f ca="1">Inputs!E75</f>
        <v>3.9685000000000006</v>
      </c>
      <c r="C75" s="199">
        <f ca="1">Position!L75</f>
        <v>0.46932565761743744</v>
      </c>
      <c r="D75" s="200">
        <f ca="1">Position!N75</f>
        <v>0.50222939866641958</v>
      </c>
      <c r="E75" s="206">
        <f ca="1">Position!$N75</f>
        <v>0.50222939866641958</v>
      </c>
      <c r="F75" s="206">
        <f ca="1">Position!$N75</f>
        <v>0.50222939866641958</v>
      </c>
      <c r="G75" s="206">
        <f ca="1">Position!$N75</f>
        <v>0.50222939866641958</v>
      </c>
      <c r="H75" s="206">
        <f ca="1">Position!$N75</f>
        <v>0.50222939866641958</v>
      </c>
      <c r="I75" s="206">
        <f ca="1">Position!$N75</f>
        <v>0.50222939866641958</v>
      </c>
      <c r="J75" s="206">
        <f ca="1">Position!$N75</f>
        <v>0.50222939866641958</v>
      </c>
      <c r="K75" s="206">
        <f ca="1">Position!$N75</f>
        <v>0.50222939866641958</v>
      </c>
      <c r="L75" s="206">
        <f ca="1">Position!$N75</f>
        <v>0.50222939866641958</v>
      </c>
      <c r="M75" s="206">
        <f ca="1">Position!$N75</f>
        <v>0.50222939866641958</v>
      </c>
      <c r="N75" s="206">
        <f ca="1">Position!$N75</f>
        <v>0.50222939866641958</v>
      </c>
      <c r="O75" s="206">
        <f ca="1">Position!$N75</f>
        <v>0.50222939866641958</v>
      </c>
      <c r="S75" s="206">
        <f ca="1">Position!$N75</f>
        <v>0.50222939866641958</v>
      </c>
      <c r="T75" s="206">
        <f ca="1">Position!$N75</f>
        <v>0.50222939866641958</v>
      </c>
      <c r="U75" s="206">
        <f ca="1">Position!$N75</f>
        <v>0.50222939866641958</v>
      </c>
      <c r="V75" s="206">
        <f ca="1">Position!$N75</f>
        <v>0.50222939866641958</v>
      </c>
      <c r="W75" s="206">
        <f ca="1">Position!$N75</f>
        <v>0.50222939866641958</v>
      </c>
      <c r="X75" s="206">
        <f ca="1">Position!$N75</f>
        <v>0.50222939866641958</v>
      </c>
      <c r="Y75" s="206">
        <f ca="1">Position!$N75</f>
        <v>0.50222939866641958</v>
      </c>
      <c r="Z75" s="206">
        <f ca="1">Position!$N75</f>
        <v>0.50222939866641958</v>
      </c>
      <c r="AA75" s="206">
        <f ca="1">Position!$N75</f>
        <v>0.50222939866641958</v>
      </c>
      <c r="AB75" s="206">
        <f ca="1">Position!$N75</f>
        <v>0.50222939866641958</v>
      </c>
      <c r="AC75" s="206">
        <f ca="1">Position!$N75</f>
        <v>0.50222939866641958</v>
      </c>
    </row>
    <row r="76" spans="1:29" x14ac:dyDescent="0.25">
      <c r="A76" s="197">
        <f ca="1">Inputs!C76</f>
        <v>39387</v>
      </c>
      <c r="B76" s="198">
        <f ca="1">Inputs!E76</f>
        <v>4.1254999999999997</v>
      </c>
      <c r="C76" s="199">
        <f ca="1">Position!L76</f>
        <v>0.45393432424139196</v>
      </c>
      <c r="D76" s="200">
        <f ca="1">Position!N76</f>
        <v>0.46541415961005306</v>
      </c>
      <c r="E76" s="206">
        <f ca="1">Position!$N76</f>
        <v>0.46541415961005306</v>
      </c>
      <c r="F76" s="206">
        <f ca="1">Position!$N76</f>
        <v>0.46541415961005306</v>
      </c>
      <c r="G76" s="206">
        <f ca="1">Position!$N76</f>
        <v>0.46541415961005306</v>
      </c>
      <c r="H76" s="206">
        <f ca="1">Position!$N76</f>
        <v>0.46541415961005306</v>
      </c>
      <c r="I76" s="206">
        <f ca="1">Position!$N76</f>
        <v>0.46541415961005306</v>
      </c>
      <c r="J76" s="206">
        <f ca="1">Position!$N76</f>
        <v>0.46541415961005306</v>
      </c>
      <c r="K76" s="206">
        <f ca="1">Position!$N76</f>
        <v>0.46541415961005306</v>
      </c>
      <c r="L76" s="206">
        <f ca="1">Position!$N76</f>
        <v>0.46541415961005306</v>
      </c>
      <c r="M76" s="206">
        <f ca="1">Position!$N76</f>
        <v>0.46541415961005306</v>
      </c>
      <c r="N76" s="206">
        <f ca="1">Position!$N76</f>
        <v>0.46541415961005306</v>
      </c>
      <c r="O76" s="206">
        <f ca="1">Position!$N76</f>
        <v>0.46541415961005306</v>
      </c>
      <c r="S76" s="206">
        <f ca="1">Position!$N76</f>
        <v>0.46541415961005306</v>
      </c>
      <c r="T76" s="206">
        <f ca="1">Position!$N76</f>
        <v>0.46541415961005306</v>
      </c>
      <c r="U76" s="206">
        <f ca="1">Position!$N76</f>
        <v>0.46541415961005306</v>
      </c>
      <c r="V76" s="206">
        <f ca="1">Position!$N76</f>
        <v>0.46541415961005306</v>
      </c>
      <c r="W76" s="206">
        <f ca="1">Position!$N76</f>
        <v>0.46541415961005306</v>
      </c>
      <c r="X76" s="206">
        <f ca="1">Position!$N76</f>
        <v>0.46541415961005306</v>
      </c>
      <c r="Y76" s="206">
        <f ca="1">Position!$N76</f>
        <v>0.46541415961005306</v>
      </c>
      <c r="Z76" s="206">
        <f ca="1">Position!$N76</f>
        <v>0.46541415961005306</v>
      </c>
      <c r="AA76" s="206">
        <f ca="1">Position!$N76</f>
        <v>0.46541415961005306</v>
      </c>
      <c r="AB76" s="206">
        <f ca="1">Position!$N76</f>
        <v>0.46541415961005306</v>
      </c>
      <c r="AC76" s="206">
        <f ca="1">Position!$N76</f>
        <v>0.46541415961005306</v>
      </c>
    </row>
    <row r="77" spans="1:29" x14ac:dyDescent="0.25">
      <c r="A77" s="197">
        <f ca="1">Inputs!C77</f>
        <v>39417</v>
      </c>
      <c r="B77" s="198">
        <f ca="1">Inputs!E77</f>
        <v>4.2855000000000008</v>
      </c>
      <c r="C77" s="199">
        <f ca="1">Position!L77</f>
        <v>0.49122994102433548</v>
      </c>
      <c r="D77" s="200">
        <f ca="1">Position!N77</f>
        <v>0.51967883503919743</v>
      </c>
      <c r="E77" s="206">
        <f ca="1">Position!$N77</f>
        <v>0.51967883503919743</v>
      </c>
      <c r="F77" s="206">
        <f ca="1">Position!$N77</f>
        <v>0.51967883503919743</v>
      </c>
      <c r="G77" s="206">
        <f ca="1">Position!$N77</f>
        <v>0.51967883503919743</v>
      </c>
      <c r="H77" s="206">
        <f ca="1">Position!$N77</f>
        <v>0.51967883503919743</v>
      </c>
      <c r="I77" s="206">
        <f ca="1">Position!$N77</f>
        <v>0.51967883503919743</v>
      </c>
      <c r="J77" s="206">
        <f ca="1">Position!$N77</f>
        <v>0.51967883503919743</v>
      </c>
      <c r="K77" s="206">
        <f ca="1">Position!$N77</f>
        <v>0.51967883503919743</v>
      </c>
      <c r="L77" s="206">
        <f ca="1">Position!$N77</f>
        <v>0.51967883503919743</v>
      </c>
      <c r="M77" s="206">
        <f ca="1">Position!$N77</f>
        <v>0.51967883503919743</v>
      </c>
      <c r="N77" s="206">
        <f ca="1">Position!$N77</f>
        <v>0.51967883503919743</v>
      </c>
      <c r="O77" s="206">
        <f ca="1">Position!$N77</f>
        <v>0.51967883503919743</v>
      </c>
      <c r="S77" s="206">
        <f ca="1">Position!$N77</f>
        <v>0.51967883503919743</v>
      </c>
      <c r="T77" s="206">
        <f ca="1">Position!$N77</f>
        <v>0.51967883503919743</v>
      </c>
      <c r="U77" s="206">
        <f ca="1">Position!$N77</f>
        <v>0.51967883503919743</v>
      </c>
      <c r="V77" s="206">
        <f ca="1">Position!$N77</f>
        <v>0.51967883503919743</v>
      </c>
      <c r="W77" s="206">
        <f ca="1">Position!$N77</f>
        <v>0.51967883503919743</v>
      </c>
      <c r="X77" s="206">
        <f ca="1">Position!$N77</f>
        <v>0.51967883503919743</v>
      </c>
      <c r="Y77" s="206">
        <f ca="1">Position!$N77</f>
        <v>0.51967883503919743</v>
      </c>
      <c r="Z77" s="206">
        <f ca="1">Position!$N77</f>
        <v>0.51967883503919743</v>
      </c>
      <c r="AA77" s="206">
        <f ca="1">Position!$N77</f>
        <v>0.51967883503919743</v>
      </c>
      <c r="AB77" s="206">
        <f ca="1">Position!$N77</f>
        <v>0.51967883503919743</v>
      </c>
      <c r="AC77" s="206">
        <f ca="1">Position!$N77</f>
        <v>0.51967883503919743</v>
      </c>
    </row>
    <row r="78" spans="1:29" x14ac:dyDescent="0.25">
      <c r="A78" s="197">
        <f ca="1">Inputs!C78</f>
        <v>39448</v>
      </c>
      <c r="B78" s="198">
        <f ca="1">Inputs!E78</f>
        <v>4.3079999999999998</v>
      </c>
      <c r="C78" s="199">
        <f ca="1">Position!L78</f>
        <v>0.48630687240147935</v>
      </c>
      <c r="D78" s="200">
        <f ca="1">Position!N78</f>
        <v>0</v>
      </c>
      <c r="E78" s="206">
        <f ca="1">Position!$N78</f>
        <v>0</v>
      </c>
      <c r="F78" s="206">
        <f ca="1">Position!$N78</f>
        <v>0</v>
      </c>
      <c r="G78" s="206">
        <f ca="1">Position!$N78</f>
        <v>0</v>
      </c>
      <c r="H78" s="206">
        <f ca="1">Position!$N78</f>
        <v>0</v>
      </c>
      <c r="I78" s="206">
        <f ca="1">Position!$N78</f>
        <v>0</v>
      </c>
      <c r="J78" s="206">
        <f ca="1">Position!$N78</f>
        <v>0</v>
      </c>
      <c r="K78" s="206">
        <f ca="1">Position!$N78</f>
        <v>0</v>
      </c>
      <c r="L78" s="206">
        <f ca="1">Position!$N78</f>
        <v>0</v>
      </c>
      <c r="M78" s="206">
        <f ca="1">Position!$N78</f>
        <v>0</v>
      </c>
      <c r="N78" s="206">
        <f ca="1">Position!$N78</f>
        <v>0</v>
      </c>
      <c r="O78" s="206">
        <f ca="1">Position!$N78</f>
        <v>0</v>
      </c>
      <c r="S78" s="206">
        <f ca="1">Position!$N78</f>
        <v>0</v>
      </c>
      <c r="T78" s="206">
        <f ca="1">Position!$N78</f>
        <v>0</v>
      </c>
      <c r="U78" s="206">
        <f ca="1">Position!$N78</f>
        <v>0</v>
      </c>
      <c r="V78" s="206">
        <f ca="1">Position!$N78</f>
        <v>0</v>
      </c>
      <c r="W78" s="206">
        <f ca="1">Position!$N78</f>
        <v>0</v>
      </c>
      <c r="X78" s="206">
        <f ca="1">Position!$N78</f>
        <v>0</v>
      </c>
      <c r="Y78" s="206">
        <f ca="1">Position!$N78</f>
        <v>0</v>
      </c>
      <c r="Z78" s="206">
        <f ca="1">Position!$N78</f>
        <v>0</v>
      </c>
      <c r="AA78" s="206">
        <f ca="1">Position!$N78</f>
        <v>0</v>
      </c>
      <c r="AB78" s="206">
        <f ca="1">Position!$N78</f>
        <v>0</v>
      </c>
      <c r="AC78" s="206">
        <f ca="1">Position!$N78</f>
        <v>0</v>
      </c>
    </row>
    <row r="79" spans="1:29" x14ac:dyDescent="0.25">
      <c r="A79" s="197">
        <f ca="1">Inputs!C79</f>
        <v>39479</v>
      </c>
      <c r="B79" s="198">
        <f ca="1">Inputs!E79</f>
        <v>4.2240000000000002</v>
      </c>
      <c r="C79" s="199">
        <f ca="1">Position!L79</f>
        <v>0.48369022770878306</v>
      </c>
      <c r="D79" s="200">
        <f ca="1">Position!N79</f>
        <v>0</v>
      </c>
      <c r="E79" s="206">
        <f ca="1">Position!$N79</f>
        <v>0</v>
      </c>
      <c r="F79" s="206">
        <f ca="1">Position!$N79</f>
        <v>0</v>
      </c>
      <c r="G79" s="206">
        <f ca="1">Position!$N79</f>
        <v>0</v>
      </c>
      <c r="H79" s="206">
        <f ca="1">Position!$N79</f>
        <v>0</v>
      </c>
      <c r="I79" s="206">
        <f ca="1">Position!$N79</f>
        <v>0</v>
      </c>
      <c r="J79" s="206">
        <f ca="1">Position!$N79</f>
        <v>0</v>
      </c>
      <c r="K79" s="206">
        <f ca="1">Position!$N79</f>
        <v>0</v>
      </c>
      <c r="L79" s="206">
        <f ca="1">Position!$N79</f>
        <v>0</v>
      </c>
      <c r="M79" s="206">
        <f ca="1">Position!$N79</f>
        <v>0</v>
      </c>
      <c r="N79" s="206">
        <f ca="1">Position!$N79</f>
        <v>0</v>
      </c>
      <c r="O79" s="206">
        <f ca="1">Position!$N79</f>
        <v>0</v>
      </c>
      <c r="S79" s="206">
        <f ca="1">Position!$N79</f>
        <v>0</v>
      </c>
      <c r="T79" s="206">
        <f ca="1">Position!$N79</f>
        <v>0</v>
      </c>
      <c r="U79" s="206">
        <f ca="1">Position!$N79</f>
        <v>0</v>
      </c>
      <c r="V79" s="206">
        <f ca="1">Position!$N79</f>
        <v>0</v>
      </c>
      <c r="W79" s="206">
        <f ca="1">Position!$N79</f>
        <v>0</v>
      </c>
      <c r="X79" s="206">
        <f ca="1">Position!$N79</f>
        <v>0</v>
      </c>
      <c r="Y79" s="206">
        <f ca="1">Position!$N79</f>
        <v>0</v>
      </c>
      <c r="Z79" s="206">
        <f ca="1">Position!$N79</f>
        <v>0</v>
      </c>
      <c r="AA79" s="206">
        <f ca="1">Position!$N79</f>
        <v>0</v>
      </c>
      <c r="AB79" s="206">
        <f ca="1">Position!$N79</f>
        <v>0</v>
      </c>
      <c r="AC79" s="206">
        <f ca="1">Position!$N79</f>
        <v>0</v>
      </c>
    </row>
    <row r="80" spans="1:29" x14ac:dyDescent="0.25">
      <c r="A80" s="197">
        <f ca="1">Inputs!C80</f>
        <v>39508</v>
      </c>
      <c r="B80" s="198">
        <f ca="1">Inputs!E80</f>
        <v>4.0890000000000004</v>
      </c>
      <c r="C80" s="199">
        <f ca="1">Position!L80</f>
        <v>0.48107358301608788</v>
      </c>
      <c r="D80" s="200">
        <f ca="1">Position!N80</f>
        <v>0</v>
      </c>
      <c r="E80" s="206">
        <f ca="1">Position!$N80</f>
        <v>0</v>
      </c>
      <c r="F80" s="206">
        <f ca="1">Position!$N80</f>
        <v>0</v>
      </c>
      <c r="G80" s="206">
        <f ca="1">Position!$N80</f>
        <v>0</v>
      </c>
      <c r="H80" s="206">
        <f ca="1">Position!$N80</f>
        <v>0</v>
      </c>
      <c r="I80" s="206">
        <f ca="1">Position!$N80</f>
        <v>0</v>
      </c>
      <c r="J80" s="206">
        <f ca="1">Position!$N80</f>
        <v>0</v>
      </c>
      <c r="K80" s="206">
        <f ca="1">Position!$N80</f>
        <v>0</v>
      </c>
      <c r="L80" s="206">
        <f ca="1">Position!$N80</f>
        <v>0</v>
      </c>
      <c r="M80" s="206">
        <f ca="1">Position!$N80</f>
        <v>0</v>
      </c>
      <c r="N80" s="206">
        <f ca="1">Position!$N80</f>
        <v>0</v>
      </c>
      <c r="O80" s="206">
        <f ca="1">Position!$N80</f>
        <v>0</v>
      </c>
      <c r="S80" s="206">
        <f ca="1">Position!$N80</f>
        <v>0</v>
      </c>
      <c r="T80" s="206">
        <f ca="1">Position!$N80</f>
        <v>0</v>
      </c>
      <c r="U80" s="206">
        <f ca="1">Position!$N80</f>
        <v>0</v>
      </c>
      <c r="V80" s="206">
        <f ca="1">Position!$N80</f>
        <v>0</v>
      </c>
      <c r="W80" s="206">
        <f ca="1">Position!$N80</f>
        <v>0</v>
      </c>
      <c r="X80" s="206">
        <f ca="1">Position!$N80</f>
        <v>0</v>
      </c>
      <c r="Y80" s="206">
        <f ca="1">Position!$N80</f>
        <v>0</v>
      </c>
      <c r="Z80" s="206">
        <f ca="1">Position!$N80</f>
        <v>0</v>
      </c>
      <c r="AA80" s="206">
        <f ca="1">Position!$N80</f>
        <v>0</v>
      </c>
      <c r="AB80" s="206">
        <f ca="1">Position!$N80</f>
        <v>0</v>
      </c>
      <c r="AC80" s="206">
        <f ca="1">Position!$N80</f>
        <v>0</v>
      </c>
    </row>
    <row r="81" spans="1:29" x14ac:dyDescent="0.25">
      <c r="A81" s="197">
        <f ca="1">Inputs!C81</f>
        <v>39539</v>
      </c>
      <c r="B81" s="198">
        <f ca="1">Inputs!E81</f>
        <v>3.9390000000000005</v>
      </c>
      <c r="C81" s="199">
        <f ca="1">Position!L81</f>
        <v>0.47963712600695274</v>
      </c>
      <c r="D81" s="200">
        <f ca="1">Position!N81</f>
        <v>0</v>
      </c>
      <c r="E81" s="206">
        <f ca="1">Position!$N81</f>
        <v>0</v>
      </c>
      <c r="F81" s="206">
        <f ca="1">Position!$N81</f>
        <v>0</v>
      </c>
      <c r="G81" s="206">
        <f ca="1">Position!$N81</f>
        <v>0</v>
      </c>
      <c r="H81" s="206">
        <f ca="1">Position!$N81</f>
        <v>0</v>
      </c>
      <c r="I81" s="206">
        <f ca="1">Position!$N81</f>
        <v>0</v>
      </c>
      <c r="J81" s="206">
        <f ca="1">Position!$N81</f>
        <v>0</v>
      </c>
      <c r="K81" s="206">
        <f ca="1">Position!$N81</f>
        <v>0</v>
      </c>
      <c r="L81" s="206">
        <f ca="1">Position!$N81</f>
        <v>0</v>
      </c>
      <c r="M81" s="206">
        <f ca="1">Position!$N81</f>
        <v>0</v>
      </c>
      <c r="N81" s="206">
        <f ca="1">Position!$N81</f>
        <v>0</v>
      </c>
      <c r="O81" s="206">
        <f ca="1">Position!$N81</f>
        <v>0</v>
      </c>
      <c r="S81" s="206">
        <f ca="1">Position!$N81</f>
        <v>0</v>
      </c>
      <c r="T81" s="206">
        <f ca="1">Position!$N81</f>
        <v>0</v>
      </c>
      <c r="U81" s="206">
        <f ca="1">Position!$N81</f>
        <v>0</v>
      </c>
      <c r="V81" s="206">
        <f ca="1">Position!$N81</f>
        <v>0</v>
      </c>
      <c r="W81" s="206">
        <f ca="1">Position!$N81</f>
        <v>0</v>
      </c>
      <c r="X81" s="206">
        <f ca="1">Position!$N81</f>
        <v>0</v>
      </c>
      <c r="Y81" s="206">
        <f ca="1">Position!$N81</f>
        <v>0</v>
      </c>
      <c r="Z81" s="206">
        <f ca="1">Position!$N81</f>
        <v>0</v>
      </c>
      <c r="AA81" s="206">
        <f ca="1">Position!$N81</f>
        <v>0</v>
      </c>
      <c r="AB81" s="206">
        <f ca="1">Position!$N81</f>
        <v>0</v>
      </c>
      <c r="AC81" s="206">
        <f ca="1">Position!$N81</f>
        <v>0</v>
      </c>
    </row>
    <row r="82" spans="1:29" x14ac:dyDescent="0.25">
      <c r="A82" s="197">
        <f ca="1">Inputs!C82</f>
        <v>39569</v>
      </c>
      <c r="B82" s="198">
        <f ca="1">Inputs!E82</f>
        <v>3.9430000000000005</v>
      </c>
      <c r="C82" s="199">
        <f ca="1">Position!L82</f>
        <v>0.47965904377821927</v>
      </c>
      <c r="D82" s="200">
        <f ca="1">Position!N82</f>
        <v>0</v>
      </c>
      <c r="E82" s="206">
        <f ca="1">Position!$N82</f>
        <v>0</v>
      </c>
      <c r="F82" s="206">
        <f ca="1">Position!$N82</f>
        <v>0</v>
      </c>
      <c r="G82" s="206">
        <f ca="1">Position!$N82</f>
        <v>0</v>
      </c>
      <c r="H82" s="206">
        <f ca="1">Position!$N82</f>
        <v>0</v>
      </c>
      <c r="I82" s="206">
        <f ca="1">Position!$N82</f>
        <v>0</v>
      </c>
      <c r="J82" s="206">
        <f ca="1">Position!$N82</f>
        <v>0</v>
      </c>
      <c r="K82" s="206">
        <f ca="1">Position!$N82</f>
        <v>0</v>
      </c>
      <c r="L82" s="206">
        <f ca="1">Position!$N82</f>
        <v>0</v>
      </c>
      <c r="M82" s="206">
        <f ca="1">Position!$N82</f>
        <v>0</v>
      </c>
      <c r="N82" s="206">
        <f ca="1">Position!$N82</f>
        <v>0</v>
      </c>
      <c r="O82" s="206">
        <f ca="1">Position!$N82</f>
        <v>0</v>
      </c>
      <c r="S82" s="206">
        <f ca="1">Position!$N82</f>
        <v>0</v>
      </c>
      <c r="T82" s="206">
        <f ca="1">Position!$N82</f>
        <v>0</v>
      </c>
      <c r="U82" s="206">
        <f ca="1">Position!$N82</f>
        <v>0</v>
      </c>
      <c r="V82" s="206">
        <f ca="1">Position!$N82</f>
        <v>0</v>
      </c>
      <c r="W82" s="206">
        <f ca="1">Position!$N82</f>
        <v>0</v>
      </c>
      <c r="X82" s="206">
        <f ca="1">Position!$N82</f>
        <v>0</v>
      </c>
      <c r="Y82" s="206">
        <f ca="1">Position!$N82</f>
        <v>0</v>
      </c>
      <c r="Z82" s="206">
        <f ca="1">Position!$N82</f>
        <v>0</v>
      </c>
      <c r="AA82" s="206">
        <f ca="1">Position!$N82</f>
        <v>0</v>
      </c>
      <c r="AB82" s="206">
        <f ca="1">Position!$N82</f>
        <v>0</v>
      </c>
      <c r="AC82" s="206">
        <f ca="1">Position!$N82</f>
        <v>0</v>
      </c>
    </row>
    <row r="83" spans="1:29" x14ac:dyDescent="0.25">
      <c r="A83" s="197">
        <f ca="1">Inputs!C83</f>
        <v>39600</v>
      </c>
      <c r="B83" s="198">
        <f ca="1">Inputs!E83</f>
        <v>3.9830000000000001</v>
      </c>
      <c r="C83" s="199">
        <f ca="1">Position!L83</f>
        <v>0.47722111322046357</v>
      </c>
      <c r="D83" s="200">
        <f ca="1">Position!N83</f>
        <v>-4.772211132204636E-9</v>
      </c>
      <c r="E83" s="206">
        <f ca="1">Position!$N83</f>
        <v>-4.772211132204636E-9</v>
      </c>
      <c r="F83" s="206">
        <f ca="1">Position!$N83</f>
        <v>-4.772211132204636E-9</v>
      </c>
      <c r="G83" s="206">
        <f ca="1">Position!$N83</f>
        <v>-4.772211132204636E-9</v>
      </c>
      <c r="H83" s="206">
        <f ca="1">Position!$N83</f>
        <v>-4.772211132204636E-9</v>
      </c>
      <c r="I83" s="206">
        <f ca="1">Position!$N83</f>
        <v>-4.772211132204636E-9</v>
      </c>
      <c r="J83" s="206">
        <f ca="1">Position!$N83</f>
        <v>-4.772211132204636E-9</v>
      </c>
      <c r="K83" s="206">
        <f ca="1">Position!$N83</f>
        <v>-4.772211132204636E-9</v>
      </c>
      <c r="L83" s="206">
        <f ca="1">Position!$N83</f>
        <v>-4.772211132204636E-9</v>
      </c>
      <c r="M83" s="206">
        <f ca="1">Position!$N83</f>
        <v>-4.772211132204636E-9</v>
      </c>
      <c r="N83" s="206">
        <f ca="1">Position!$N83</f>
        <v>-4.772211132204636E-9</v>
      </c>
      <c r="O83" s="206">
        <f ca="1">Position!$N83</f>
        <v>-4.772211132204636E-9</v>
      </c>
      <c r="S83" s="206">
        <f ca="1">Position!$N83</f>
        <v>-4.772211132204636E-9</v>
      </c>
      <c r="T83" s="206">
        <f ca="1">Position!$N83</f>
        <v>-4.772211132204636E-9</v>
      </c>
      <c r="U83" s="206">
        <f ca="1">Position!$N83</f>
        <v>-4.772211132204636E-9</v>
      </c>
      <c r="V83" s="206">
        <f ca="1">Position!$N83</f>
        <v>-4.772211132204636E-9</v>
      </c>
      <c r="W83" s="206">
        <f ca="1">Position!$N83</f>
        <v>-4.772211132204636E-9</v>
      </c>
      <c r="X83" s="206">
        <f ca="1">Position!$N83</f>
        <v>-4.772211132204636E-9</v>
      </c>
      <c r="Y83" s="206">
        <f ca="1">Position!$N83</f>
        <v>-4.772211132204636E-9</v>
      </c>
      <c r="Z83" s="206">
        <f ca="1">Position!$N83</f>
        <v>-4.772211132204636E-9</v>
      </c>
      <c r="AA83" s="206">
        <f ca="1">Position!$N83</f>
        <v>-4.772211132204636E-9</v>
      </c>
      <c r="AB83" s="206">
        <f ca="1">Position!$N83</f>
        <v>-4.772211132204636E-9</v>
      </c>
      <c r="AC83" s="206">
        <f ca="1">Position!$N83</f>
        <v>-4.772211132204636E-9</v>
      </c>
    </row>
    <row r="84" spans="1:29" x14ac:dyDescent="0.25">
      <c r="A84" s="197">
        <f ca="1">Inputs!C84</f>
        <v>39630</v>
      </c>
      <c r="B84" s="198">
        <f ca="1">Inputs!E84</f>
        <v>4.0280000000000005</v>
      </c>
      <c r="C84" s="199">
        <f ca="1">Position!L84</f>
        <v>0.47722111322046379</v>
      </c>
      <c r="D84" s="200">
        <f ca="1">Position!N84</f>
        <v>0</v>
      </c>
      <c r="E84" s="206">
        <f ca="1">Position!$N84</f>
        <v>0</v>
      </c>
      <c r="F84" s="206">
        <f ca="1">Position!$N84</f>
        <v>0</v>
      </c>
      <c r="G84" s="206">
        <f ca="1">Position!$N84</f>
        <v>0</v>
      </c>
      <c r="H84" s="206">
        <f ca="1">Position!$N84</f>
        <v>0</v>
      </c>
      <c r="I84" s="206">
        <f ca="1">Position!$N84</f>
        <v>0</v>
      </c>
      <c r="J84" s="206">
        <f ca="1">Position!$N84</f>
        <v>0</v>
      </c>
      <c r="K84" s="206">
        <f ca="1">Position!$N84</f>
        <v>0</v>
      </c>
      <c r="L84" s="206">
        <f ca="1">Position!$N84</f>
        <v>0</v>
      </c>
      <c r="M84" s="206">
        <f ca="1">Position!$N84</f>
        <v>0</v>
      </c>
      <c r="N84" s="206">
        <f ca="1">Position!$N84</f>
        <v>0</v>
      </c>
      <c r="O84" s="206">
        <f ca="1">Position!$N84</f>
        <v>0</v>
      </c>
      <c r="S84" s="206">
        <f ca="1">Position!$N84</f>
        <v>0</v>
      </c>
      <c r="T84" s="206">
        <f ca="1">Position!$N84</f>
        <v>0</v>
      </c>
      <c r="U84" s="206">
        <f ca="1">Position!$N84</f>
        <v>0</v>
      </c>
      <c r="V84" s="206">
        <f ca="1">Position!$N84</f>
        <v>0</v>
      </c>
      <c r="W84" s="206">
        <f ca="1">Position!$N84</f>
        <v>0</v>
      </c>
      <c r="X84" s="206">
        <f ca="1">Position!$N84</f>
        <v>0</v>
      </c>
      <c r="Y84" s="206">
        <f ca="1">Position!$N84</f>
        <v>0</v>
      </c>
      <c r="Z84" s="206">
        <f ca="1">Position!$N84</f>
        <v>0</v>
      </c>
      <c r="AA84" s="206">
        <f ca="1">Position!$N84</f>
        <v>0</v>
      </c>
      <c r="AB84" s="206">
        <f ca="1">Position!$N84</f>
        <v>0</v>
      </c>
      <c r="AC84" s="206">
        <f ca="1">Position!$N84</f>
        <v>0</v>
      </c>
    </row>
    <row r="85" spans="1:29" x14ac:dyDescent="0.25">
      <c r="A85" s="197">
        <f ca="1">Inputs!C85</f>
        <v>39661</v>
      </c>
      <c r="B85" s="198">
        <f ca="1">Inputs!E85</f>
        <v>4.0670000000000002</v>
      </c>
      <c r="C85" s="199">
        <f ca="1">Position!L85</f>
        <v>0.47600214794158452</v>
      </c>
      <c r="D85" s="200">
        <f ca="1">Position!N85</f>
        <v>-4.7600214794158449E-9</v>
      </c>
      <c r="E85" s="206">
        <f ca="1">Position!$N85</f>
        <v>-4.7600214794158449E-9</v>
      </c>
      <c r="F85" s="206">
        <f ca="1">Position!$N85</f>
        <v>-4.7600214794158449E-9</v>
      </c>
      <c r="G85" s="206">
        <f ca="1">Position!$N85</f>
        <v>-4.7600214794158449E-9</v>
      </c>
      <c r="H85" s="206">
        <f ca="1">Position!$N85</f>
        <v>-4.7600214794158449E-9</v>
      </c>
      <c r="I85" s="206">
        <f ca="1">Position!$N85</f>
        <v>-4.7600214794158449E-9</v>
      </c>
      <c r="J85" s="206">
        <f ca="1">Position!$N85</f>
        <v>-4.7600214794158449E-9</v>
      </c>
      <c r="K85" s="206">
        <f ca="1">Position!$N85</f>
        <v>-4.7600214794158449E-9</v>
      </c>
      <c r="L85" s="206">
        <f ca="1">Position!$N85</f>
        <v>-4.7600214794158449E-9</v>
      </c>
      <c r="M85" s="206">
        <f ca="1">Position!$N85</f>
        <v>-4.7600214794158449E-9</v>
      </c>
      <c r="N85" s="206">
        <f ca="1">Position!$N85</f>
        <v>-4.7600214794158449E-9</v>
      </c>
      <c r="O85" s="206">
        <f ca="1">Position!$N85</f>
        <v>-4.7600214794158449E-9</v>
      </c>
      <c r="S85" s="206">
        <f ca="1">Position!$N85</f>
        <v>-4.7600214794158449E-9</v>
      </c>
      <c r="T85" s="206">
        <f ca="1">Position!$N85</f>
        <v>-4.7600214794158449E-9</v>
      </c>
      <c r="U85" s="206">
        <f ca="1">Position!$N85</f>
        <v>-4.7600214794158449E-9</v>
      </c>
      <c r="V85" s="206">
        <f ca="1">Position!$N85</f>
        <v>-4.7600214794158449E-9</v>
      </c>
      <c r="W85" s="206">
        <f ca="1">Position!$N85</f>
        <v>-4.7600214794158449E-9</v>
      </c>
      <c r="X85" s="206">
        <f ca="1">Position!$N85</f>
        <v>-4.7600214794158449E-9</v>
      </c>
      <c r="Y85" s="206">
        <f ca="1">Position!$N85</f>
        <v>-4.7600214794158449E-9</v>
      </c>
      <c r="Z85" s="206">
        <f ca="1">Position!$N85</f>
        <v>-4.7600214794158449E-9</v>
      </c>
      <c r="AA85" s="206">
        <f ca="1">Position!$N85</f>
        <v>-4.7600214794158449E-9</v>
      </c>
      <c r="AB85" s="206">
        <f ca="1">Position!$N85</f>
        <v>-4.7600214794158449E-9</v>
      </c>
      <c r="AC85" s="206">
        <f ca="1">Position!$N85</f>
        <v>-4.7600214794158449E-9</v>
      </c>
    </row>
    <row r="86" spans="1:29" x14ac:dyDescent="0.25">
      <c r="A86" s="197">
        <f ca="1">Inputs!C86</f>
        <v>39692</v>
      </c>
      <c r="B86" s="198">
        <f ca="1">Inputs!E86</f>
        <v>4.056</v>
      </c>
      <c r="C86" s="199">
        <f ca="1">Position!L86</f>
        <v>0.47385673533110961</v>
      </c>
      <c r="D86" s="200">
        <f ca="1">Position!N86</f>
        <v>0</v>
      </c>
      <c r="E86" s="206">
        <f ca="1">Position!$N86</f>
        <v>0</v>
      </c>
      <c r="F86" s="206">
        <f ca="1">Position!$N86</f>
        <v>0</v>
      </c>
      <c r="G86" s="206">
        <f ca="1">Position!$N86</f>
        <v>0</v>
      </c>
      <c r="H86" s="206">
        <f ca="1">Position!$N86</f>
        <v>0</v>
      </c>
      <c r="I86" s="206">
        <f ca="1">Position!$N86</f>
        <v>0</v>
      </c>
      <c r="J86" s="206">
        <f ca="1">Position!$N86</f>
        <v>0</v>
      </c>
      <c r="K86" s="206">
        <f ca="1">Position!$N86</f>
        <v>0</v>
      </c>
      <c r="L86" s="206">
        <f ca="1">Position!$N86</f>
        <v>0</v>
      </c>
      <c r="M86" s="206">
        <f ca="1">Position!$N86</f>
        <v>0</v>
      </c>
      <c r="N86" s="206">
        <f ca="1">Position!$N86</f>
        <v>0</v>
      </c>
      <c r="O86" s="206">
        <f ca="1">Position!$N86</f>
        <v>0</v>
      </c>
      <c r="S86" s="206">
        <f ca="1">Position!$N86</f>
        <v>0</v>
      </c>
      <c r="T86" s="206">
        <f ca="1">Position!$N86</f>
        <v>0</v>
      </c>
      <c r="U86" s="206">
        <f ca="1">Position!$N86</f>
        <v>0</v>
      </c>
      <c r="V86" s="206">
        <f ca="1">Position!$N86</f>
        <v>0</v>
      </c>
      <c r="W86" s="206">
        <f ca="1">Position!$N86</f>
        <v>0</v>
      </c>
      <c r="X86" s="206">
        <f ca="1">Position!$N86</f>
        <v>0</v>
      </c>
      <c r="Y86" s="206">
        <f ca="1">Position!$N86</f>
        <v>0</v>
      </c>
      <c r="Z86" s="206">
        <f ca="1">Position!$N86</f>
        <v>0</v>
      </c>
      <c r="AA86" s="206">
        <f ca="1">Position!$N86</f>
        <v>0</v>
      </c>
      <c r="AB86" s="206">
        <f ca="1">Position!$N86</f>
        <v>0</v>
      </c>
      <c r="AC86" s="206">
        <f ca="1">Position!$N86</f>
        <v>0</v>
      </c>
    </row>
    <row r="87" spans="1:29" x14ac:dyDescent="0.25">
      <c r="A87" s="197">
        <f ca="1">Inputs!C87</f>
        <v>39722</v>
      </c>
      <c r="B87" s="198">
        <f ca="1">Inputs!E87</f>
        <v>4.0710000000000006</v>
      </c>
      <c r="C87" s="199">
        <f ca="1">Position!L87</f>
        <v>0.4614689796097296</v>
      </c>
      <c r="D87" s="200">
        <f ca="1">Position!N87</f>
        <v>0</v>
      </c>
      <c r="E87" s="206">
        <f ca="1">Position!$N87</f>
        <v>0</v>
      </c>
      <c r="F87" s="206">
        <f ca="1">Position!$N87</f>
        <v>0</v>
      </c>
      <c r="G87" s="206">
        <f ca="1">Position!$N87</f>
        <v>0</v>
      </c>
      <c r="H87" s="206">
        <f ca="1">Position!$N87</f>
        <v>0</v>
      </c>
      <c r="I87" s="206">
        <f ca="1">Position!$N87</f>
        <v>0</v>
      </c>
      <c r="J87" s="206">
        <f ca="1">Position!$N87</f>
        <v>0</v>
      </c>
      <c r="K87" s="206">
        <f ca="1">Position!$N87</f>
        <v>0</v>
      </c>
      <c r="L87" s="206">
        <f ca="1">Position!$N87</f>
        <v>0</v>
      </c>
      <c r="M87" s="206">
        <f ca="1">Position!$N87</f>
        <v>0</v>
      </c>
      <c r="N87" s="206">
        <f ca="1">Position!$N87</f>
        <v>0</v>
      </c>
      <c r="O87" s="206">
        <f ca="1">Position!$N87</f>
        <v>0</v>
      </c>
      <c r="S87" s="206">
        <f ca="1">Position!$N87</f>
        <v>0</v>
      </c>
      <c r="T87" s="206">
        <f ca="1">Position!$N87</f>
        <v>0</v>
      </c>
      <c r="U87" s="206">
        <f ca="1">Position!$N87</f>
        <v>0</v>
      </c>
      <c r="V87" s="206">
        <f ca="1">Position!$N87</f>
        <v>0</v>
      </c>
      <c r="W87" s="206">
        <f ca="1">Position!$N87</f>
        <v>0</v>
      </c>
      <c r="X87" s="206">
        <f ca="1">Position!$N87</f>
        <v>0</v>
      </c>
      <c r="Y87" s="206">
        <f ca="1">Position!$N87</f>
        <v>0</v>
      </c>
      <c r="Z87" s="206">
        <f ca="1">Position!$N87</f>
        <v>0</v>
      </c>
      <c r="AA87" s="206">
        <f ca="1">Position!$N87</f>
        <v>0</v>
      </c>
      <c r="AB87" s="206">
        <f ca="1">Position!$N87</f>
        <v>0</v>
      </c>
      <c r="AC87" s="206">
        <f ca="1">Position!$N87</f>
        <v>0</v>
      </c>
    </row>
    <row r="88" spans="1:29" x14ac:dyDescent="0.25">
      <c r="A88" s="197">
        <f ca="1">Inputs!C88</f>
        <v>39753</v>
      </c>
      <c r="B88" s="198">
        <f ca="1">Inputs!E88</f>
        <v>4.2279999999999998</v>
      </c>
      <c r="C88" s="199">
        <f ca="1">Position!L88</f>
        <v>0.4460776462336844</v>
      </c>
      <c r="D88" s="200">
        <f ca="1">Position!N88</f>
        <v>-4.4607764623368439E-9</v>
      </c>
      <c r="E88" s="206">
        <f ca="1">Position!$N88</f>
        <v>-4.4607764623368439E-9</v>
      </c>
      <c r="F88" s="206">
        <f ca="1">Position!$N88</f>
        <v>-4.4607764623368439E-9</v>
      </c>
      <c r="G88" s="206">
        <f ca="1">Position!$N88</f>
        <v>-4.4607764623368439E-9</v>
      </c>
      <c r="H88" s="206">
        <f ca="1">Position!$N88</f>
        <v>-4.4607764623368439E-9</v>
      </c>
      <c r="I88" s="206">
        <f ca="1">Position!$N88</f>
        <v>-4.4607764623368439E-9</v>
      </c>
      <c r="J88" s="206">
        <f ca="1">Position!$N88</f>
        <v>-4.4607764623368439E-9</v>
      </c>
      <c r="K88" s="206">
        <f ca="1">Position!$N88</f>
        <v>-4.4607764623368439E-9</v>
      </c>
      <c r="L88" s="206">
        <f ca="1">Position!$N88</f>
        <v>-4.4607764623368439E-9</v>
      </c>
      <c r="M88" s="206">
        <f ca="1">Position!$N88</f>
        <v>-4.4607764623368439E-9</v>
      </c>
      <c r="N88" s="206">
        <f ca="1">Position!$N88</f>
        <v>-4.4607764623368439E-9</v>
      </c>
      <c r="O88" s="206">
        <f ca="1">Position!$N88</f>
        <v>-4.4607764623368439E-9</v>
      </c>
      <c r="S88" s="206">
        <f ca="1">Position!$N88</f>
        <v>-4.4607764623368439E-9</v>
      </c>
      <c r="T88" s="206">
        <f ca="1">Position!$N88</f>
        <v>-4.4607764623368439E-9</v>
      </c>
      <c r="U88" s="206">
        <f ca="1">Position!$N88</f>
        <v>-4.4607764623368439E-9</v>
      </c>
      <c r="V88" s="206">
        <f ca="1">Position!$N88</f>
        <v>-4.4607764623368439E-9</v>
      </c>
      <c r="W88" s="206">
        <f ca="1">Position!$N88</f>
        <v>-4.4607764623368439E-9</v>
      </c>
      <c r="X88" s="206">
        <f ca="1">Position!$N88</f>
        <v>-4.4607764623368439E-9</v>
      </c>
      <c r="Y88" s="206">
        <f ca="1">Position!$N88</f>
        <v>-4.4607764623368439E-9</v>
      </c>
      <c r="Z88" s="206">
        <f ca="1">Position!$N88</f>
        <v>-4.4607764623368439E-9</v>
      </c>
      <c r="AA88" s="206">
        <f ca="1">Position!$N88</f>
        <v>-4.4607764623368439E-9</v>
      </c>
      <c r="AB88" s="206">
        <f ca="1">Position!$N88</f>
        <v>-4.4607764623368439E-9</v>
      </c>
      <c r="AC88" s="206">
        <f ca="1">Position!$N88</f>
        <v>-4.4607764623368439E-9</v>
      </c>
    </row>
    <row r="89" spans="1:29" x14ac:dyDescent="0.25">
      <c r="A89" s="197">
        <f ca="1">Inputs!C89</f>
        <v>39783</v>
      </c>
      <c r="B89" s="198">
        <f ca="1">Inputs!E89</f>
        <v>4.3880000000000008</v>
      </c>
      <c r="C89" s="199">
        <f ca="1">Position!L89</f>
        <v>0.48337326301662753</v>
      </c>
      <c r="D89" s="200">
        <f ca="1">Position!N89</f>
        <v>0</v>
      </c>
      <c r="E89" s="206">
        <f ca="1">Position!$N89</f>
        <v>0</v>
      </c>
      <c r="F89" s="206">
        <f ca="1">Position!$N89</f>
        <v>0</v>
      </c>
      <c r="G89" s="206">
        <f ca="1">Position!$N89</f>
        <v>0</v>
      </c>
      <c r="H89" s="206">
        <f ca="1">Position!$N89</f>
        <v>0</v>
      </c>
      <c r="I89" s="206">
        <f ca="1">Position!$N89</f>
        <v>0</v>
      </c>
      <c r="J89" s="206">
        <f ca="1">Position!$N89</f>
        <v>0</v>
      </c>
      <c r="K89" s="206">
        <f ca="1">Position!$N89</f>
        <v>0</v>
      </c>
      <c r="L89" s="206">
        <f ca="1">Position!$N89</f>
        <v>0</v>
      </c>
      <c r="M89" s="206">
        <f ca="1">Position!$N89</f>
        <v>0</v>
      </c>
      <c r="N89" s="206">
        <f ca="1">Position!$N89</f>
        <v>0</v>
      </c>
      <c r="O89" s="206">
        <f ca="1">Position!$N89</f>
        <v>0</v>
      </c>
      <c r="S89" s="206">
        <f ca="1">Position!$N89</f>
        <v>0</v>
      </c>
      <c r="T89" s="206">
        <f ca="1">Position!$N89</f>
        <v>0</v>
      </c>
      <c r="U89" s="206">
        <f ca="1">Position!$N89</f>
        <v>0</v>
      </c>
      <c r="V89" s="206">
        <f ca="1">Position!$N89</f>
        <v>0</v>
      </c>
      <c r="W89" s="206">
        <f ca="1">Position!$N89</f>
        <v>0</v>
      </c>
      <c r="X89" s="206">
        <f ca="1">Position!$N89</f>
        <v>0</v>
      </c>
      <c r="Y89" s="206">
        <f ca="1">Position!$N89</f>
        <v>0</v>
      </c>
      <c r="Z89" s="206">
        <f ca="1">Position!$N89</f>
        <v>0</v>
      </c>
      <c r="AA89" s="206">
        <f ca="1">Position!$N89</f>
        <v>0</v>
      </c>
      <c r="AB89" s="206">
        <f ca="1">Position!$N89</f>
        <v>0</v>
      </c>
      <c r="AC89" s="206">
        <f ca="1">Position!$N89</f>
        <v>0</v>
      </c>
    </row>
    <row r="90" spans="1:29" x14ac:dyDescent="0.25">
      <c r="A90" s="197">
        <f ca="1">Inputs!C90</f>
        <v>39814</v>
      </c>
      <c r="B90" s="198">
        <f ca="1">Inputs!E90</f>
        <v>4.4130000000000003</v>
      </c>
      <c r="C90" s="199">
        <f ca="1">Position!L90</f>
        <v>0.47845019439377195</v>
      </c>
      <c r="D90" s="200">
        <f ca="1">Position!N90</f>
        <v>-4.7845019439377194E-9</v>
      </c>
      <c r="E90" s="206">
        <f ca="1">Position!$N90</f>
        <v>-4.7845019439377194E-9</v>
      </c>
      <c r="F90" s="206">
        <f ca="1">Position!$N90</f>
        <v>-4.7845019439377194E-9</v>
      </c>
      <c r="G90" s="206">
        <f ca="1">Position!$N90</f>
        <v>-4.7845019439377194E-9</v>
      </c>
      <c r="H90" s="206">
        <f ca="1">Position!$N90</f>
        <v>-4.7845019439377194E-9</v>
      </c>
      <c r="I90" s="206">
        <f ca="1">Position!$N90</f>
        <v>-4.7845019439377194E-9</v>
      </c>
      <c r="J90" s="206">
        <f ca="1">Position!$N90</f>
        <v>-4.7845019439377194E-9</v>
      </c>
      <c r="K90" s="206">
        <f ca="1">Position!$N90</f>
        <v>-4.7845019439377194E-9</v>
      </c>
      <c r="L90" s="206">
        <f ca="1">Position!$N90</f>
        <v>-4.7845019439377194E-9</v>
      </c>
      <c r="M90" s="206">
        <f ca="1">Position!$N90</f>
        <v>-4.7845019439377194E-9</v>
      </c>
      <c r="N90" s="206">
        <f ca="1">Position!$N90</f>
        <v>-4.7845019439377194E-9</v>
      </c>
      <c r="O90" s="206">
        <f ca="1">Position!$N90</f>
        <v>-4.7845019439377194E-9</v>
      </c>
      <c r="S90" s="206">
        <f ca="1">Position!$N90</f>
        <v>-4.7845019439377194E-9</v>
      </c>
      <c r="T90" s="206">
        <f ca="1">Position!$N90</f>
        <v>-4.7845019439377194E-9</v>
      </c>
      <c r="U90" s="206">
        <f ca="1">Position!$N90</f>
        <v>-4.7845019439377194E-9</v>
      </c>
      <c r="V90" s="206">
        <f ca="1">Position!$N90</f>
        <v>-4.7845019439377194E-9</v>
      </c>
      <c r="W90" s="206">
        <f ca="1">Position!$N90</f>
        <v>-4.7845019439377194E-9</v>
      </c>
      <c r="X90" s="206">
        <f ca="1">Position!$N90</f>
        <v>-4.7845019439377194E-9</v>
      </c>
      <c r="Y90" s="206">
        <f ca="1">Position!$N90</f>
        <v>-4.7845019439377194E-9</v>
      </c>
      <c r="Z90" s="206">
        <f ca="1">Position!$N90</f>
        <v>-4.7845019439377194E-9</v>
      </c>
      <c r="AA90" s="206">
        <f ca="1">Position!$N90</f>
        <v>-4.7845019439377194E-9</v>
      </c>
      <c r="AB90" s="206">
        <f ca="1">Position!$N90</f>
        <v>-4.7845019439377194E-9</v>
      </c>
      <c r="AC90" s="206">
        <f ca="1">Position!$N90</f>
        <v>-4.7845019439377194E-9</v>
      </c>
    </row>
    <row r="91" spans="1:29" x14ac:dyDescent="0.25">
      <c r="A91" s="197">
        <f ca="1">Inputs!C91</f>
        <v>39845</v>
      </c>
      <c r="B91" s="198">
        <f ca="1">Inputs!E91</f>
        <v>4.3290000000000006</v>
      </c>
      <c r="C91" s="199">
        <f ca="1">Position!L91</f>
        <v>0.47583354970107605</v>
      </c>
      <c r="D91" s="200">
        <f ca="1">Position!N91</f>
        <v>4.7583354970107609E-9</v>
      </c>
      <c r="E91" s="206">
        <f ca="1">Position!$N91</f>
        <v>4.7583354970107609E-9</v>
      </c>
      <c r="F91" s="206">
        <f ca="1">Position!$N91</f>
        <v>4.7583354970107609E-9</v>
      </c>
      <c r="G91" s="206">
        <f ca="1">Position!$N91</f>
        <v>4.7583354970107609E-9</v>
      </c>
      <c r="H91" s="206">
        <f ca="1">Position!$N91</f>
        <v>4.7583354970107609E-9</v>
      </c>
      <c r="I91" s="206">
        <f ca="1">Position!$N91</f>
        <v>4.7583354970107609E-9</v>
      </c>
      <c r="J91" s="206">
        <f ca="1">Position!$N91</f>
        <v>4.7583354970107609E-9</v>
      </c>
      <c r="K91" s="206">
        <f ca="1">Position!$N91</f>
        <v>4.7583354970107609E-9</v>
      </c>
      <c r="L91" s="206">
        <f ca="1">Position!$N91</f>
        <v>4.7583354970107609E-9</v>
      </c>
      <c r="M91" s="206">
        <f ca="1">Position!$N91</f>
        <v>4.7583354970107609E-9</v>
      </c>
      <c r="N91" s="206">
        <f ca="1">Position!$N91</f>
        <v>4.7583354970107609E-9</v>
      </c>
      <c r="O91" s="206">
        <f ca="1">Position!$N91</f>
        <v>4.7583354970107609E-9</v>
      </c>
      <c r="S91" s="206">
        <f ca="1">Position!$N91</f>
        <v>4.7583354970107609E-9</v>
      </c>
      <c r="T91" s="206">
        <f ca="1">Position!$N91</f>
        <v>4.7583354970107609E-9</v>
      </c>
      <c r="U91" s="206">
        <f ca="1">Position!$N91</f>
        <v>4.7583354970107609E-9</v>
      </c>
      <c r="V91" s="206">
        <f ca="1">Position!$N91</f>
        <v>4.7583354970107609E-9</v>
      </c>
      <c r="W91" s="206">
        <f ca="1">Position!$N91</f>
        <v>4.7583354970107609E-9</v>
      </c>
      <c r="X91" s="206">
        <f ca="1">Position!$N91</f>
        <v>4.7583354970107609E-9</v>
      </c>
      <c r="Y91" s="206">
        <f ca="1">Position!$N91</f>
        <v>4.7583354970107609E-9</v>
      </c>
      <c r="Z91" s="206">
        <f ca="1">Position!$N91</f>
        <v>4.7583354970107609E-9</v>
      </c>
      <c r="AA91" s="206">
        <f ca="1">Position!$N91</f>
        <v>4.7583354970107609E-9</v>
      </c>
      <c r="AB91" s="206">
        <f ca="1">Position!$N91</f>
        <v>4.7583354970107609E-9</v>
      </c>
      <c r="AC91" s="206">
        <f ca="1">Position!$N91</f>
        <v>4.7583354970107609E-9</v>
      </c>
    </row>
    <row r="92" spans="1:29" x14ac:dyDescent="0.25">
      <c r="A92" s="197">
        <f ca="1">Inputs!C92</f>
        <v>39873</v>
      </c>
      <c r="B92" s="198">
        <f ca="1">Inputs!E92</f>
        <v>4.1940000000000008</v>
      </c>
      <c r="C92" s="199">
        <f ca="1">Position!L92</f>
        <v>0.47321690500837899</v>
      </c>
      <c r="D92" s="200">
        <f ca="1">Position!N92</f>
        <v>0</v>
      </c>
      <c r="E92" s="206">
        <f ca="1">Position!$N92</f>
        <v>0</v>
      </c>
      <c r="F92" s="206">
        <f ca="1">Position!$N92</f>
        <v>0</v>
      </c>
      <c r="G92" s="206">
        <f ca="1">Position!$N92</f>
        <v>0</v>
      </c>
      <c r="H92" s="206">
        <f ca="1">Position!$N92</f>
        <v>0</v>
      </c>
      <c r="I92" s="206">
        <f ca="1">Position!$N92</f>
        <v>0</v>
      </c>
      <c r="J92" s="206">
        <f ca="1">Position!$N92</f>
        <v>0</v>
      </c>
      <c r="K92" s="206">
        <f ca="1">Position!$N92</f>
        <v>0</v>
      </c>
      <c r="L92" s="206">
        <f ca="1">Position!$N92</f>
        <v>0</v>
      </c>
      <c r="M92" s="206">
        <f ca="1">Position!$N92</f>
        <v>0</v>
      </c>
      <c r="N92" s="206">
        <f ca="1">Position!$N92</f>
        <v>0</v>
      </c>
      <c r="O92" s="206">
        <f ca="1">Position!$N92</f>
        <v>0</v>
      </c>
      <c r="S92" s="206">
        <f ca="1">Position!$N92</f>
        <v>0</v>
      </c>
      <c r="T92" s="206">
        <f ca="1">Position!$N92</f>
        <v>0</v>
      </c>
      <c r="U92" s="206">
        <f ca="1">Position!$N92</f>
        <v>0</v>
      </c>
      <c r="V92" s="206">
        <f ca="1">Position!$N92</f>
        <v>0</v>
      </c>
      <c r="W92" s="206">
        <f ca="1">Position!$N92</f>
        <v>0</v>
      </c>
      <c r="X92" s="206">
        <f ca="1">Position!$N92</f>
        <v>0</v>
      </c>
      <c r="Y92" s="206">
        <f ca="1">Position!$N92</f>
        <v>0</v>
      </c>
      <c r="Z92" s="206">
        <f ca="1">Position!$N92</f>
        <v>0</v>
      </c>
      <c r="AA92" s="206">
        <f ca="1">Position!$N92</f>
        <v>0</v>
      </c>
      <c r="AB92" s="206">
        <f ca="1">Position!$N92</f>
        <v>0</v>
      </c>
      <c r="AC92" s="206">
        <f ca="1">Position!$N92</f>
        <v>0</v>
      </c>
    </row>
    <row r="93" spans="1:29" x14ac:dyDescent="0.25">
      <c r="A93" s="197">
        <f ca="1">Inputs!C93</f>
        <v>39904</v>
      </c>
      <c r="B93" s="198">
        <f ca="1">Inputs!E93</f>
        <v>4.0440000000000005</v>
      </c>
      <c r="C93" s="199">
        <f ca="1">Position!L93</f>
        <v>0.47178044799924418</v>
      </c>
      <c r="D93" s="200">
        <f ca="1">Position!N93</f>
        <v>0</v>
      </c>
      <c r="E93" s="206">
        <f ca="1">Position!$N93</f>
        <v>0</v>
      </c>
      <c r="F93" s="206">
        <f ca="1">Position!$N93</f>
        <v>0</v>
      </c>
      <c r="G93" s="206">
        <f ca="1">Position!$N93</f>
        <v>0</v>
      </c>
      <c r="H93" s="206">
        <f ca="1">Position!$N93</f>
        <v>0</v>
      </c>
      <c r="I93" s="206">
        <f ca="1">Position!$N93</f>
        <v>0</v>
      </c>
      <c r="J93" s="206">
        <f ca="1">Position!$N93</f>
        <v>0</v>
      </c>
      <c r="K93" s="206">
        <f ca="1">Position!$N93</f>
        <v>0</v>
      </c>
      <c r="L93" s="206">
        <f ca="1">Position!$N93</f>
        <v>0</v>
      </c>
      <c r="M93" s="206">
        <f ca="1">Position!$N93</f>
        <v>0</v>
      </c>
      <c r="N93" s="206">
        <f ca="1">Position!$N93</f>
        <v>0</v>
      </c>
      <c r="O93" s="206">
        <f ca="1">Position!$N93</f>
        <v>0</v>
      </c>
      <c r="S93" s="206">
        <f ca="1">Position!$N93</f>
        <v>0</v>
      </c>
      <c r="T93" s="206">
        <f ca="1">Position!$N93</f>
        <v>0</v>
      </c>
      <c r="U93" s="206">
        <f ca="1">Position!$N93</f>
        <v>0</v>
      </c>
      <c r="V93" s="206">
        <f ca="1">Position!$N93</f>
        <v>0</v>
      </c>
      <c r="W93" s="206">
        <f ca="1">Position!$N93</f>
        <v>0</v>
      </c>
      <c r="X93" s="206">
        <f ca="1">Position!$N93</f>
        <v>0</v>
      </c>
      <c r="Y93" s="206">
        <f ca="1">Position!$N93</f>
        <v>0</v>
      </c>
      <c r="Z93" s="206">
        <f ca="1">Position!$N93</f>
        <v>0</v>
      </c>
      <c r="AA93" s="206">
        <f ca="1">Position!$N93</f>
        <v>0</v>
      </c>
      <c r="AB93" s="206">
        <f ca="1">Position!$N93</f>
        <v>0</v>
      </c>
      <c r="AC93" s="206">
        <f ca="1">Position!$N93</f>
        <v>0</v>
      </c>
    </row>
    <row r="94" spans="1:29" x14ac:dyDescent="0.25">
      <c r="A94" s="197">
        <f ca="1">Inputs!C94</f>
        <v>39934</v>
      </c>
      <c r="B94" s="198">
        <f ca="1">Inputs!E94</f>
        <v>4.0480000000000009</v>
      </c>
      <c r="C94" s="199">
        <f ca="1">Position!L94</f>
        <v>0.47180236577051154</v>
      </c>
      <c r="D94" s="200">
        <f ca="1">Position!N94</f>
        <v>4.7180236577051152E-9</v>
      </c>
      <c r="E94" s="206">
        <f ca="1">Position!$N94</f>
        <v>4.7180236577051152E-9</v>
      </c>
      <c r="F94" s="206">
        <f ca="1">Position!$N94</f>
        <v>4.7180236577051152E-9</v>
      </c>
      <c r="G94" s="206">
        <f ca="1">Position!$N94</f>
        <v>4.7180236577051152E-9</v>
      </c>
      <c r="H94" s="206">
        <f ca="1">Position!$N94</f>
        <v>4.7180236577051152E-9</v>
      </c>
      <c r="I94" s="206">
        <f ca="1">Position!$N94</f>
        <v>4.7180236577051152E-9</v>
      </c>
      <c r="J94" s="206">
        <f ca="1">Position!$N94</f>
        <v>4.7180236577051152E-9</v>
      </c>
      <c r="K94" s="206">
        <f ca="1">Position!$N94</f>
        <v>4.7180236577051152E-9</v>
      </c>
      <c r="L94" s="206">
        <f ca="1">Position!$N94</f>
        <v>4.7180236577051152E-9</v>
      </c>
      <c r="M94" s="206">
        <f ca="1">Position!$N94</f>
        <v>4.7180236577051152E-9</v>
      </c>
      <c r="N94" s="206">
        <f ca="1">Position!$N94</f>
        <v>4.7180236577051152E-9</v>
      </c>
      <c r="O94" s="206">
        <f ca="1">Position!$N94</f>
        <v>4.7180236577051152E-9</v>
      </c>
      <c r="S94" s="206">
        <f ca="1">Position!$N94</f>
        <v>4.7180236577051152E-9</v>
      </c>
      <c r="T94" s="206">
        <f ca="1">Position!$N94</f>
        <v>4.7180236577051152E-9</v>
      </c>
      <c r="U94" s="206">
        <f ca="1">Position!$N94</f>
        <v>4.7180236577051152E-9</v>
      </c>
      <c r="V94" s="206">
        <f ca="1">Position!$N94</f>
        <v>4.7180236577051152E-9</v>
      </c>
      <c r="W94" s="206">
        <f ca="1">Position!$N94</f>
        <v>4.7180236577051152E-9</v>
      </c>
      <c r="X94" s="206">
        <f ca="1">Position!$N94</f>
        <v>4.7180236577051152E-9</v>
      </c>
      <c r="Y94" s="206">
        <f ca="1">Position!$N94</f>
        <v>4.7180236577051152E-9</v>
      </c>
      <c r="Z94" s="206">
        <f ca="1">Position!$N94</f>
        <v>4.7180236577051152E-9</v>
      </c>
      <c r="AA94" s="206">
        <f ca="1">Position!$N94</f>
        <v>4.7180236577051152E-9</v>
      </c>
      <c r="AB94" s="206">
        <f ca="1">Position!$N94</f>
        <v>4.7180236577051152E-9</v>
      </c>
      <c r="AC94" s="206">
        <f ca="1">Position!$N94</f>
        <v>4.7180236577051152E-9</v>
      </c>
    </row>
    <row r="95" spans="1:29" x14ac:dyDescent="0.25">
      <c r="A95" s="197">
        <f ca="1">Inputs!C95</f>
        <v>39965</v>
      </c>
      <c r="B95" s="198">
        <f ca="1">Inputs!E95</f>
        <v>4.0880000000000001</v>
      </c>
      <c r="C95" s="199">
        <f ca="1">Position!L95</f>
        <v>0.46936443521275401</v>
      </c>
      <c r="D95" s="200">
        <f ca="1">Position!N95</f>
        <v>0</v>
      </c>
      <c r="E95" s="206">
        <f ca="1">Position!$N95</f>
        <v>0</v>
      </c>
      <c r="F95" s="206">
        <f ca="1">Position!$N95</f>
        <v>0</v>
      </c>
      <c r="G95" s="206">
        <f ca="1">Position!$N95</f>
        <v>0</v>
      </c>
      <c r="H95" s="206">
        <f ca="1">Position!$N95</f>
        <v>0</v>
      </c>
      <c r="I95" s="206">
        <f ca="1">Position!$N95</f>
        <v>0</v>
      </c>
      <c r="J95" s="206">
        <f ca="1">Position!$N95</f>
        <v>0</v>
      </c>
      <c r="K95" s="206">
        <f ca="1">Position!$N95</f>
        <v>0</v>
      </c>
      <c r="L95" s="206">
        <f ca="1">Position!$N95</f>
        <v>0</v>
      </c>
      <c r="M95" s="206">
        <f ca="1">Position!$N95</f>
        <v>0</v>
      </c>
      <c r="N95" s="206">
        <f ca="1">Position!$N95</f>
        <v>0</v>
      </c>
      <c r="O95" s="206">
        <f ca="1">Position!$N95</f>
        <v>0</v>
      </c>
      <c r="S95" s="206">
        <f ca="1">Position!$N95</f>
        <v>0</v>
      </c>
      <c r="T95" s="206">
        <f ca="1">Position!$N95</f>
        <v>0</v>
      </c>
      <c r="U95" s="206">
        <f ca="1">Position!$N95</f>
        <v>0</v>
      </c>
      <c r="V95" s="206">
        <f ca="1">Position!$N95</f>
        <v>0</v>
      </c>
      <c r="W95" s="206">
        <f ca="1">Position!$N95</f>
        <v>0</v>
      </c>
      <c r="X95" s="206">
        <f ca="1">Position!$N95</f>
        <v>0</v>
      </c>
      <c r="Y95" s="206">
        <f ca="1">Position!$N95</f>
        <v>0</v>
      </c>
      <c r="Z95" s="206">
        <f ca="1">Position!$N95</f>
        <v>0</v>
      </c>
      <c r="AA95" s="206">
        <f ca="1">Position!$N95</f>
        <v>0</v>
      </c>
      <c r="AB95" s="206">
        <f ca="1">Position!$N95</f>
        <v>0</v>
      </c>
      <c r="AC95" s="206">
        <f ca="1">Position!$N95</f>
        <v>0</v>
      </c>
    </row>
    <row r="96" spans="1:29" x14ac:dyDescent="0.25">
      <c r="A96" s="197">
        <f ca="1">Inputs!C96</f>
        <v>39995</v>
      </c>
      <c r="B96" s="198">
        <f ca="1">Inputs!E96</f>
        <v>4.1330000000000009</v>
      </c>
      <c r="C96" s="199">
        <f ca="1">Position!L96</f>
        <v>0.46936443521275406</v>
      </c>
      <c r="D96" s="200">
        <f ca="1">Position!N96</f>
        <v>0</v>
      </c>
      <c r="E96" s="206">
        <f ca="1">Position!$N96</f>
        <v>0</v>
      </c>
      <c r="F96" s="206">
        <f ca="1">Position!$N96</f>
        <v>0</v>
      </c>
      <c r="G96" s="206">
        <f ca="1">Position!$N96</f>
        <v>0</v>
      </c>
      <c r="H96" s="206">
        <f ca="1">Position!$N96</f>
        <v>0</v>
      </c>
      <c r="I96" s="206">
        <f ca="1">Position!$N96</f>
        <v>0</v>
      </c>
      <c r="J96" s="206">
        <f ca="1">Position!$N96</f>
        <v>0</v>
      </c>
      <c r="K96" s="206">
        <f ca="1">Position!$N96</f>
        <v>0</v>
      </c>
      <c r="L96" s="206">
        <f ca="1">Position!$N96</f>
        <v>0</v>
      </c>
      <c r="M96" s="206">
        <f ca="1">Position!$N96</f>
        <v>0</v>
      </c>
      <c r="N96" s="206">
        <f ca="1">Position!$N96</f>
        <v>0</v>
      </c>
      <c r="O96" s="206">
        <f ca="1">Position!$N96</f>
        <v>0</v>
      </c>
      <c r="S96" s="206">
        <f ca="1">Position!$N96</f>
        <v>0</v>
      </c>
      <c r="T96" s="206">
        <f ca="1">Position!$N96</f>
        <v>0</v>
      </c>
      <c r="U96" s="206">
        <f ca="1">Position!$N96</f>
        <v>0</v>
      </c>
      <c r="V96" s="206">
        <f ca="1">Position!$N96</f>
        <v>0</v>
      </c>
      <c r="W96" s="206">
        <f ca="1">Position!$N96</f>
        <v>0</v>
      </c>
      <c r="X96" s="206">
        <f ca="1">Position!$N96</f>
        <v>0</v>
      </c>
      <c r="Y96" s="206">
        <f ca="1">Position!$N96</f>
        <v>0</v>
      </c>
      <c r="Z96" s="206">
        <f ca="1">Position!$N96</f>
        <v>0</v>
      </c>
      <c r="AA96" s="206">
        <f ca="1">Position!$N96</f>
        <v>0</v>
      </c>
      <c r="AB96" s="206">
        <f ca="1">Position!$N96</f>
        <v>0</v>
      </c>
      <c r="AC96" s="206">
        <f ca="1">Position!$N96</f>
        <v>0</v>
      </c>
    </row>
    <row r="97" spans="1:29" x14ac:dyDescent="0.25">
      <c r="A97" s="197">
        <f ca="1">Inputs!C97</f>
        <v>40026</v>
      </c>
      <c r="B97" s="198">
        <f ca="1">Inputs!E97</f>
        <v>4.1720000000000006</v>
      </c>
      <c r="C97" s="199">
        <f ca="1">Position!L97</f>
        <v>0.46814546993387585</v>
      </c>
      <c r="D97" s="200">
        <f ca="1">Position!N97</f>
        <v>0</v>
      </c>
      <c r="E97" s="206">
        <f ca="1">Position!$N97</f>
        <v>0</v>
      </c>
      <c r="F97" s="206">
        <f ca="1">Position!$N97</f>
        <v>0</v>
      </c>
      <c r="G97" s="206">
        <f ca="1">Position!$N97</f>
        <v>0</v>
      </c>
      <c r="H97" s="206">
        <f ca="1">Position!$N97</f>
        <v>0</v>
      </c>
      <c r="I97" s="206">
        <f ca="1">Position!$N97</f>
        <v>0</v>
      </c>
      <c r="J97" s="206">
        <f ca="1">Position!$N97</f>
        <v>0</v>
      </c>
      <c r="K97" s="206">
        <f ca="1">Position!$N97</f>
        <v>0</v>
      </c>
      <c r="L97" s="206">
        <f ca="1">Position!$N97</f>
        <v>0</v>
      </c>
      <c r="M97" s="206">
        <f ca="1">Position!$N97</f>
        <v>0</v>
      </c>
      <c r="N97" s="206">
        <f ca="1">Position!$N97</f>
        <v>0</v>
      </c>
      <c r="O97" s="206">
        <f ca="1">Position!$N97</f>
        <v>0</v>
      </c>
      <c r="S97" s="206">
        <f ca="1">Position!$N97</f>
        <v>0</v>
      </c>
      <c r="T97" s="206">
        <f ca="1">Position!$N97</f>
        <v>0</v>
      </c>
      <c r="U97" s="206">
        <f ca="1">Position!$N97</f>
        <v>0</v>
      </c>
      <c r="V97" s="206">
        <f ca="1">Position!$N97</f>
        <v>0</v>
      </c>
      <c r="W97" s="206">
        <f ca="1">Position!$N97</f>
        <v>0</v>
      </c>
      <c r="X97" s="206">
        <f ca="1">Position!$N97</f>
        <v>0</v>
      </c>
      <c r="Y97" s="206">
        <f ca="1">Position!$N97</f>
        <v>0</v>
      </c>
      <c r="Z97" s="206">
        <f ca="1">Position!$N97</f>
        <v>0</v>
      </c>
      <c r="AA97" s="206">
        <f ca="1">Position!$N97</f>
        <v>0</v>
      </c>
      <c r="AB97" s="206">
        <f ca="1">Position!$N97</f>
        <v>0</v>
      </c>
      <c r="AC97" s="206">
        <f ca="1">Position!$N97</f>
        <v>0</v>
      </c>
    </row>
    <row r="98" spans="1:29" x14ac:dyDescent="0.25">
      <c r="A98" s="197">
        <f ca="1">Inputs!C98</f>
        <v>40057</v>
      </c>
      <c r="B98" s="198">
        <f ca="1">Inputs!E98</f>
        <v>4.1610000000000005</v>
      </c>
      <c r="C98" s="199">
        <f ca="1">Position!L98</f>
        <v>0.46600005732340116</v>
      </c>
      <c r="D98" s="200">
        <f ca="1">Position!N98</f>
        <v>0</v>
      </c>
      <c r="E98" s="206">
        <f ca="1">Position!$N98</f>
        <v>0</v>
      </c>
      <c r="F98" s="206">
        <f ca="1">Position!$N98</f>
        <v>0</v>
      </c>
      <c r="G98" s="206">
        <f ca="1">Position!$N98</f>
        <v>0</v>
      </c>
      <c r="H98" s="206">
        <f ca="1">Position!$N98</f>
        <v>0</v>
      </c>
      <c r="I98" s="206">
        <f ca="1">Position!$N98</f>
        <v>0</v>
      </c>
      <c r="J98" s="206">
        <f ca="1">Position!$N98</f>
        <v>0</v>
      </c>
      <c r="K98" s="206">
        <f ca="1">Position!$N98</f>
        <v>0</v>
      </c>
      <c r="L98" s="206">
        <f ca="1">Position!$N98</f>
        <v>0</v>
      </c>
      <c r="M98" s="206">
        <f ca="1">Position!$N98</f>
        <v>0</v>
      </c>
      <c r="N98" s="206">
        <f ca="1">Position!$N98</f>
        <v>0</v>
      </c>
      <c r="O98" s="206">
        <f ca="1">Position!$N98</f>
        <v>0</v>
      </c>
      <c r="S98" s="206">
        <f ca="1">Position!$N98</f>
        <v>0</v>
      </c>
      <c r="T98" s="206">
        <f ca="1">Position!$N98</f>
        <v>0</v>
      </c>
      <c r="U98" s="206">
        <f ca="1">Position!$N98</f>
        <v>0</v>
      </c>
      <c r="V98" s="206">
        <f ca="1">Position!$N98</f>
        <v>0</v>
      </c>
      <c r="W98" s="206">
        <f ca="1">Position!$N98</f>
        <v>0</v>
      </c>
      <c r="X98" s="206">
        <f ca="1">Position!$N98</f>
        <v>0</v>
      </c>
      <c r="Y98" s="206">
        <f ca="1">Position!$N98</f>
        <v>0</v>
      </c>
      <c r="Z98" s="206">
        <f ca="1">Position!$N98</f>
        <v>0</v>
      </c>
      <c r="AA98" s="206">
        <f ca="1">Position!$N98</f>
        <v>0</v>
      </c>
      <c r="AB98" s="206">
        <f ca="1">Position!$N98</f>
        <v>0</v>
      </c>
      <c r="AC98" s="206">
        <f ca="1">Position!$N98</f>
        <v>0</v>
      </c>
    </row>
    <row r="99" spans="1:29" x14ac:dyDescent="0.25">
      <c r="A99" s="197">
        <f ca="1">Inputs!C99</f>
        <v>40087</v>
      </c>
      <c r="B99" s="198">
        <f ca="1">Inputs!E99</f>
        <v>4.176000000000001</v>
      </c>
      <c r="C99" s="199">
        <f ca="1">Position!L99</f>
        <v>0.45361230160201993</v>
      </c>
      <c r="D99" s="200">
        <f ca="1">Position!N99</f>
        <v>0</v>
      </c>
      <c r="E99" s="206">
        <f ca="1">Position!$N99</f>
        <v>0</v>
      </c>
      <c r="F99" s="206">
        <f ca="1">Position!$N99</f>
        <v>0</v>
      </c>
      <c r="G99" s="206">
        <f ca="1">Position!$N99</f>
        <v>0</v>
      </c>
      <c r="H99" s="206">
        <f ca="1">Position!$N99</f>
        <v>0</v>
      </c>
      <c r="I99" s="206">
        <f ca="1">Position!$N99</f>
        <v>0</v>
      </c>
      <c r="J99" s="206">
        <f ca="1">Position!$N99</f>
        <v>0</v>
      </c>
      <c r="K99" s="206">
        <f ca="1">Position!$N99</f>
        <v>0</v>
      </c>
      <c r="L99" s="206">
        <f ca="1">Position!$N99</f>
        <v>0</v>
      </c>
      <c r="M99" s="206">
        <f ca="1">Position!$N99</f>
        <v>0</v>
      </c>
      <c r="N99" s="206">
        <f ca="1">Position!$N99</f>
        <v>0</v>
      </c>
      <c r="O99" s="206">
        <f ca="1">Position!$N99</f>
        <v>0</v>
      </c>
      <c r="S99" s="206">
        <f ca="1">Position!$N99</f>
        <v>0</v>
      </c>
      <c r="T99" s="206">
        <f ca="1">Position!$N99</f>
        <v>0</v>
      </c>
      <c r="U99" s="206">
        <f ca="1">Position!$N99</f>
        <v>0</v>
      </c>
      <c r="V99" s="206">
        <f ca="1">Position!$N99</f>
        <v>0</v>
      </c>
      <c r="W99" s="206">
        <f ca="1">Position!$N99</f>
        <v>0</v>
      </c>
      <c r="X99" s="206">
        <f ca="1">Position!$N99</f>
        <v>0</v>
      </c>
      <c r="Y99" s="206">
        <f ca="1">Position!$N99</f>
        <v>0</v>
      </c>
      <c r="Z99" s="206">
        <f ca="1">Position!$N99</f>
        <v>0</v>
      </c>
      <c r="AA99" s="206">
        <f ca="1">Position!$N99</f>
        <v>0</v>
      </c>
      <c r="AB99" s="206">
        <f ca="1">Position!$N99</f>
        <v>0</v>
      </c>
      <c r="AC99" s="206">
        <f ca="1">Position!$N99</f>
        <v>0</v>
      </c>
    </row>
    <row r="100" spans="1:29" x14ac:dyDescent="0.25">
      <c r="A100" s="197">
        <f ca="1">Inputs!C100</f>
        <v>40118</v>
      </c>
      <c r="B100" s="198">
        <f ca="1">Inputs!E100</f>
        <v>4.3330000000000002</v>
      </c>
      <c r="C100" s="199">
        <f ca="1">Position!L100</f>
        <v>0.43822096822597506</v>
      </c>
      <c r="D100" s="200">
        <f ca="1">Position!N100</f>
        <v>0</v>
      </c>
      <c r="E100" s="206">
        <f ca="1">Position!$N100</f>
        <v>0</v>
      </c>
      <c r="F100" s="206">
        <f ca="1">Position!$N100</f>
        <v>0</v>
      </c>
      <c r="G100" s="206">
        <f ca="1">Position!$N100</f>
        <v>0</v>
      </c>
      <c r="H100" s="206">
        <f ca="1">Position!$N100</f>
        <v>0</v>
      </c>
      <c r="I100" s="206">
        <f ca="1">Position!$N100</f>
        <v>0</v>
      </c>
      <c r="J100" s="206">
        <f ca="1">Position!$N100</f>
        <v>0</v>
      </c>
      <c r="K100" s="206">
        <f ca="1">Position!$N100</f>
        <v>0</v>
      </c>
      <c r="L100" s="206">
        <f ca="1">Position!$N100</f>
        <v>0</v>
      </c>
      <c r="M100" s="206">
        <f ca="1">Position!$N100</f>
        <v>0</v>
      </c>
      <c r="N100" s="206">
        <f ca="1">Position!$N100</f>
        <v>0</v>
      </c>
      <c r="O100" s="206">
        <f ca="1">Position!$N100</f>
        <v>0</v>
      </c>
      <c r="S100" s="206">
        <f ca="1">Position!$N100</f>
        <v>0</v>
      </c>
      <c r="T100" s="206">
        <f ca="1">Position!$N100</f>
        <v>0</v>
      </c>
      <c r="U100" s="206">
        <f ca="1">Position!$N100</f>
        <v>0</v>
      </c>
      <c r="V100" s="206">
        <f ca="1">Position!$N100</f>
        <v>0</v>
      </c>
      <c r="W100" s="206">
        <f ca="1">Position!$N100</f>
        <v>0</v>
      </c>
      <c r="X100" s="206">
        <f ca="1">Position!$N100</f>
        <v>0</v>
      </c>
      <c r="Y100" s="206">
        <f ca="1">Position!$N100</f>
        <v>0</v>
      </c>
      <c r="Z100" s="206">
        <f ca="1">Position!$N100</f>
        <v>0</v>
      </c>
      <c r="AA100" s="206">
        <f ca="1">Position!$N100</f>
        <v>0</v>
      </c>
      <c r="AB100" s="206">
        <f ca="1">Position!$N100</f>
        <v>0</v>
      </c>
      <c r="AC100" s="206">
        <f ca="1">Position!$N100</f>
        <v>0</v>
      </c>
    </row>
    <row r="101" spans="1:29" x14ac:dyDescent="0.25">
      <c r="A101" s="197">
        <f ca="1">Inputs!C101</f>
        <v>40148</v>
      </c>
      <c r="B101" s="198">
        <f ca="1">Inputs!E101</f>
        <v>4.4930000000000012</v>
      </c>
      <c r="C101" s="199">
        <f ca="1">Position!L101</f>
        <v>0.47551658500891825</v>
      </c>
      <c r="D101" s="200">
        <f ca="1">Position!N101</f>
        <v>0</v>
      </c>
      <c r="E101" s="206">
        <f ca="1">Position!$N101</f>
        <v>0</v>
      </c>
      <c r="F101" s="206">
        <f ca="1">Position!$N101</f>
        <v>0</v>
      </c>
      <c r="G101" s="206">
        <f ca="1">Position!$N101</f>
        <v>0</v>
      </c>
      <c r="H101" s="206">
        <f ca="1">Position!$N101</f>
        <v>0</v>
      </c>
      <c r="I101" s="206">
        <f ca="1">Position!$N101</f>
        <v>0</v>
      </c>
      <c r="J101" s="206">
        <f ca="1">Position!$N101</f>
        <v>0</v>
      </c>
      <c r="K101" s="206">
        <f ca="1">Position!$N101</f>
        <v>0</v>
      </c>
      <c r="L101" s="206">
        <f ca="1">Position!$N101</f>
        <v>0</v>
      </c>
      <c r="M101" s="206">
        <f ca="1">Position!$N101</f>
        <v>0</v>
      </c>
      <c r="N101" s="206">
        <f ca="1">Position!$N101</f>
        <v>0</v>
      </c>
      <c r="O101" s="206">
        <f ca="1">Position!$N101</f>
        <v>0</v>
      </c>
      <c r="S101" s="206">
        <f ca="1">Position!$N101</f>
        <v>0</v>
      </c>
      <c r="T101" s="206">
        <f ca="1">Position!$N101</f>
        <v>0</v>
      </c>
      <c r="U101" s="206">
        <f ca="1">Position!$N101</f>
        <v>0</v>
      </c>
      <c r="V101" s="206">
        <f ca="1">Position!$N101</f>
        <v>0</v>
      </c>
      <c r="W101" s="206">
        <f ca="1">Position!$N101</f>
        <v>0</v>
      </c>
      <c r="X101" s="206">
        <f ca="1">Position!$N101</f>
        <v>0</v>
      </c>
      <c r="Y101" s="206">
        <f ca="1">Position!$N101</f>
        <v>0</v>
      </c>
      <c r="Z101" s="206">
        <f ca="1">Position!$N101</f>
        <v>0</v>
      </c>
      <c r="AA101" s="206">
        <f ca="1">Position!$N101</f>
        <v>0</v>
      </c>
      <c r="AB101" s="206">
        <f ca="1">Position!$N101</f>
        <v>0</v>
      </c>
      <c r="AC101" s="206">
        <f ca="1">Position!$N101</f>
        <v>0</v>
      </c>
    </row>
    <row r="102" spans="1:29" x14ac:dyDescent="0.25">
      <c r="A102" s="197">
        <f ca="1">Inputs!C102</f>
        <v>40179</v>
      </c>
      <c r="B102" s="198">
        <f ca="1">Inputs!E102</f>
        <v>4.5205000000000002</v>
      </c>
      <c r="C102" s="199">
        <f ca="1">Position!L102</f>
        <v>0.470593516386064</v>
      </c>
      <c r="D102" s="200">
        <f ca="1">Position!N102</f>
        <v>4.7059351638606404E-9</v>
      </c>
      <c r="E102" s="206">
        <f ca="1">Position!$N102</f>
        <v>4.7059351638606404E-9</v>
      </c>
      <c r="F102" s="206">
        <f ca="1">Position!$N102</f>
        <v>4.7059351638606404E-9</v>
      </c>
      <c r="G102" s="206">
        <f ca="1">Position!$N102</f>
        <v>4.7059351638606404E-9</v>
      </c>
      <c r="H102" s="206">
        <f ca="1">Position!$N102</f>
        <v>4.7059351638606404E-9</v>
      </c>
      <c r="I102" s="206">
        <f ca="1">Position!$N102</f>
        <v>4.7059351638606404E-9</v>
      </c>
      <c r="J102" s="206">
        <f ca="1">Position!$N102</f>
        <v>4.7059351638606404E-9</v>
      </c>
      <c r="K102" s="206">
        <f ca="1">Position!$N102</f>
        <v>4.7059351638606404E-9</v>
      </c>
      <c r="L102" s="206">
        <f ca="1">Position!$N102</f>
        <v>4.7059351638606404E-9</v>
      </c>
      <c r="M102" s="206">
        <f ca="1">Position!$N102</f>
        <v>4.7059351638606404E-9</v>
      </c>
      <c r="N102" s="206">
        <f ca="1">Position!$N102</f>
        <v>4.7059351638606404E-9</v>
      </c>
      <c r="O102" s="206">
        <f ca="1">Position!$N102</f>
        <v>4.7059351638606404E-9</v>
      </c>
      <c r="S102" s="206">
        <f ca="1">Position!$N102</f>
        <v>4.7059351638606404E-9</v>
      </c>
      <c r="T102" s="206">
        <f ca="1">Position!$N102</f>
        <v>4.7059351638606404E-9</v>
      </c>
      <c r="U102" s="206">
        <f ca="1">Position!$N102</f>
        <v>4.7059351638606404E-9</v>
      </c>
      <c r="V102" s="206">
        <f ca="1">Position!$N102</f>
        <v>4.7059351638606404E-9</v>
      </c>
      <c r="W102" s="206">
        <f ca="1">Position!$N102</f>
        <v>4.7059351638606404E-9</v>
      </c>
      <c r="X102" s="206">
        <f ca="1">Position!$N102</f>
        <v>4.7059351638606404E-9</v>
      </c>
      <c r="Y102" s="206">
        <f ca="1">Position!$N102</f>
        <v>4.7059351638606404E-9</v>
      </c>
      <c r="Z102" s="206">
        <f ca="1">Position!$N102</f>
        <v>4.7059351638606404E-9</v>
      </c>
      <c r="AA102" s="206">
        <f ca="1">Position!$N102</f>
        <v>4.7059351638606404E-9</v>
      </c>
      <c r="AB102" s="206">
        <f ca="1">Position!$N102</f>
        <v>4.7059351638606404E-9</v>
      </c>
      <c r="AC102" s="206">
        <f ca="1">Position!$N102</f>
        <v>4.7059351638606404E-9</v>
      </c>
    </row>
    <row r="103" spans="1:29" x14ac:dyDescent="0.25">
      <c r="A103" s="197">
        <f ca="1">Inputs!C103</f>
        <v>40210</v>
      </c>
      <c r="B103" s="198">
        <f ca="1">Inputs!E103</f>
        <v>4.4365000000000006</v>
      </c>
      <c r="C103" s="199">
        <f ca="1">Position!L103</f>
        <v>0.46797687169336633</v>
      </c>
      <c r="D103" s="200">
        <f ca="1">Position!N103</f>
        <v>4.6797687169336637E-9</v>
      </c>
      <c r="E103" s="206">
        <f ca="1">Position!$N103</f>
        <v>4.6797687169336637E-9</v>
      </c>
      <c r="F103" s="206">
        <f ca="1">Position!$N103</f>
        <v>4.6797687169336637E-9</v>
      </c>
      <c r="G103" s="206">
        <f ca="1">Position!$N103</f>
        <v>4.6797687169336637E-9</v>
      </c>
      <c r="H103" s="206">
        <f ca="1">Position!$N103</f>
        <v>4.6797687169336637E-9</v>
      </c>
      <c r="I103" s="206">
        <f ca="1">Position!$N103</f>
        <v>4.6797687169336637E-9</v>
      </c>
      <c r="J103" s="206">
        <f ca="1">Position!$N103</f>
        <v>4.6797687169336637E-9</v>
      </c>
      <c r="K103" s="206">
        <f ca="1">Position!$N103</f>
        <v>4.6797687169336637E-9</v>
      </c>
      <c r="L103" s="206">
        <f ca="1">Position!$N103</f>
        <v>4.6797687169336637E-9</v>
      </c>
      <c r="M103" s="206">
        <f ca="1">Position!$N103</f>
        <v>4.6797687169336637E-9</v>
      </c>
      <c r="N103" s="206">
        <f ca="1">Position!$N103</f>
        <v>4.6797687169336637E-9</v>
      </c>
      <c r="O103" s="206">
        <f ca="1">Position!$N103</f>
        <v>4.6797687169336637E-9</v>
      </c>
      <c r="S103" s="206">
        <f ca="1">Position!$N103</f>
        <v>4.6797687169336637E-9</v>
      </c>
      <c r="T103" s="206">
        <f ca="1">Position!$N103</f>
        <v>4.6797687169336637E-9</v>
      </c>
      <c r="U103" s="206">
        <f ca="1">Position!$N103</f>
        <v>4.6797687169336637E-9</v>
      </c>
      <c r="V103" s="206">
        <f ca="1">Position!$N103</f>
        <v>4.6797687169336637E-9</v>
      </c>
      <c r="W103" s="206">
        <f ca="1">Position!$N103</f>
        <v>4.6797687169336637E-9</v>
      </c>
      <c r="X103" s="206">
        <f ca="1">Position!$N103</f>
        <v>4.6797687169336637E-9</v>
      </c>
      <c r="Y103" s="206">
        <f ca="1">Position!$N103</f>
        <v>4.6797687169336637E-9</v>
      </c>
      <c r="Z103" s="206">
        <f ca="1">Position!$N103</f>
        <v>4.6797687169336637E-9</v>
      </c>
      <c r="AA103" s="206">
        <f ca="1">Position!$N103</f>
        <v>4.6797687169336637E-9</v>
      </c>
      <c r="AB103" s="206">
        <f ca="1">Position!$N103</f>
        <v>4.6797687169336637E-9</v>
      </c>
      <c r="AC103" s="206">
        <f ca="1">Position!$N103</f>
        <v>4.6797687169336637E-9</v>
      </c>
    </row>
    <row r="104" spans="1:29" x14ac:dyDescent="0.25">
      <c r="A104" s="197">
        <f ca="1">Inputs!C104</f>
        <v>40238</v>
      </c>
      <c r="B104" s="198">
        <f ca="1">Inputs!E104</f>
        <v>4.3015000000000008</v>
      </c>
      <c r="C104" s="199">
        <f ca="1">Position!L104</f>
        <v>0.46536022700067092</v>
      </c>
      <c r="D104" s="200">
        <f ca="1">Position!N104</f>
        <v>0</v>
      </c>
      <c r="E104" s="206">
        <f ca="1">Position!$N104</f>
        <v>0</v>
      </c>
      <c r="F104" s="206">
        <f ca="1">Position!$N104</f>
        <v>0</v>
      </c>
      <c r="G104" s="206">
        <f ca="1">Position!$N104</f>
        <v>0</v>
      </c>
      <c r="H104" s="206">
        <f ca="1">Position!$N104</f>
        <v>0</v>
      </c>
      <c r="I104" s="206">
        <f ca="1">Position!$N104</f>
        <v>0</v>
      </c>
      <c r="J104" s="206">
        <f ca="1">Position!$N104</f>
        <v>0</v>
      </c>
      <c r="K104" s="206">
        <f ca="1">Position!$N104</f>
        <v>0</v>
      </c>
      <c r="L104" s="206">
        <f ca="1">Position!$N104</f>
        <v>0</v>
      </c>
      <c r="M104" s="206">
        <f ca="1">Position!$N104</f>
        <v>0</v>
      </c>
      <c r="N104" s="206">
        <f ca="1">Position!$N104</f>
        <v>0</v>
      </c>
      <c r="O104" s="206">
        <f ca="1">Position!$N104</f>
        <v>0</v>
      </c>
      <c r="S104" s="206">
        <f ca="1">Position!$N104</f>
        <v>0</v>
      </c>
      <c r="T104" s="206">
        <f ca="1">Position!$N104</f>
        <v>0</v>
      </c>
      <c r="U104" s="206">
        <f ca="1">Position!$N104</f>
        <v>0</v>
      </c>
      <c r="V104" s="206">
        <f ca="1">Position!$N104</f>
        <v>0</v>
      </c>
      <c r="W104" s="206">
        <f ca="1">Position!$N104</f>
        <v>0</v>
      </c>
      <c r="X104" s="206">
        <f ca="1">Position!$N104</f>
        <v>0</v>
      </c>
      <c r="Y104" s="206">
        <f ca="1">Position!$N104</f>
        <v>0</v>
      </c>
      <c r="Z104" s="206">
        <f ca="1">Position!$N104</f>
        <v>0</v>
      </c>
      <c r="AA104" s="206">
        <f ca="1">Position!$N104</f>
        <v>0</v>
      </c>
      <c r="AB104" s="206">
        <f ca="1">Position!$N104</f>
        <v>0</v>
      </c>
      <c r="AC104" s="206">
        <f ca="1">Position!$N104</f>
        <v>0</v>
      </c>
    </row>
    <row r="105" spans="1:29" x14ac:dyDescent="0.25">
      <c r="A105" s="197">
        <f ca="1">Inputs!C105</f>
        <v>40269</v>
      </c>
      <c r="B105" s="198">
        <f ca="1">Inputs!E105</f>
        <v>4.1515000000000004</v>
      </c>
      <c r="C105" s="199">
        <f ca="1">Position!L105</f>
        <v>0.46392376999153645</v>
      </c>
      <c r="D105" s="200">
        <f ca="1">Position!N105</f>
        <v>0</v>
      </c>
      <c r="E105" s="206">
        <f ca="1">Position!$N105</f>
        <v>0</v>
      </c>
      <c r="F105" s="206">
        <f ca="1">Position!$N105</f>
        <v>0</v>
      </c>
      <c r="G105" s="206">
        <f ca="1">Position!$N105</f>
        <v>0</v>
      </c>
      <c r="H105" s="206">
        <f ca="1">Position!$N105</f>
        <v>0</v>
      </c>
      <c r="I105" s="206">
        <f ca="1">Position!$N105</f>
        <v>0</v>
      </c>
      <c r="J105" s="206">
        <f ca="1">Position!$N105</f>
        <v>0</v>
      </c>
      <c r="K105" s="206">
        <f ca="1">Position!$N105</f>
        <v>0</v>
      </c>
      <c r="L105" s="206">
        <f ca="1">Position!$N105</f>
        <v>0</v>
      </c>
      <c r="M105" s="206">
        <f ca="1">Position!$N105</f>
        <v>0</v>
      </c>
      <c r="N105" s="206">
        <f ca="1">Position!$N105</f>
        <v>0</v>
      </c>
      <c r="O105" s="206">
        <f ca="1">Position!$N105</f>
        <v>0</v>
      </c>
      <c r="S105" s="206">
        <f ca="1">Position!$N105</f>
        <v>0</v>
      </c>
      <c r="T105" s="206">
        <f ca="1">Position!$N105</f>
        <v>0</v>
      </c>
      <c r="U105" s="206">
        <f ca="1">Position!$N105</f>
        <v>0</v>
      </c>
      <c r="V105" s="206">
        <f ca="1">Position!$N105</f>
        <v>0</v>
      </c>
      <c r="W105" s="206">
        <f ca="1">Position!$N105</f>
        <v>0</v>
      </c>
      <c r="X105" s="206">
        <f ca="1">Position!$N105</f>
        <v>0</v>
      </c>
      <c r="Y105" s="206">
        <f ca="1">Position!$N105</f>
        <v>0</v>
      </c>
      <c r="Z105" s="206">
        <f ca="1">Position!$N105</f>
        <v>0</v>
      </c>
      <c r="AA105" s="206">
        <f ca="1">Position!$N105</f>
        <v>0</v>
      </c>
      <c r="AB105" s="206">
        <f ca="1">Position!$N105</f>
        <v>0</v>
      </c>
      <c r="AC105" s="206">
        <f ca="1">Position!$N105</f>
        <v>0</v>
      </c>
    </row>
    <row r="106" spans="1:29" x14ac:dyDescent="0.25">
      <c r="A106" s="197">
        <f ca="1">Inputs!C106</f>
        <v>40299</v>
      </c>
      <c r="B106" s="198">
        <f ca="1">Inputs!E106</f>
        <v>4.1555000000000009</v>
      </c>
      <c r="C106" s="199">
        <f ca="1">Position!L106</f>
        <v>0.46394568776280304</v>
      </c>
      <c r="D106" s="200">
        <f ca="1">Position!N106</f>
        <v>0</v>
      </c>
      <c r="E106" s="206">
        <f ca="1">Position!$N106</f>
        <v>0</v>
      </c>
      <c r="F106" s="206">
        <f ca="1">Position!$N106</f>
        <v>0</v>
      </c>
      <c r="G106" s="206">
        <f ca="1">Position!$N106</f>
        <v>0</v>
      </c>
      <c r="H106" s="206">
        <f ca="1">Position!$N106</f>
        <v>0</v>
      </c>
      <c r="I106" s="206">
        <f ca="1">Position!$N106</f>
        <v>0</v>
      </c>
      <c r="J106" s="206">
        <f ca="1">Position!$N106</f>
        <v>0</v>
      </c>
      <c r="K106" s="206">
        <f ca="1">Position!$N106</f>
        <v>0</v>
      </c>
      <c r="L106" s="206">
        <f ca="1">Position!$N106</f>
        <v>0</v>
      </c>
      <c r="M106" s="206">
        <f ca="1">Position!$N106</f>
        <v>0</v>
      </c>
      <c r="N106" s="206">
        <f ca="1">Position!$N106</f>
        <v>0</v>
      </c>
      <c r="O106" s="206">
        <f ca="1">Position!$N106</f>
        <v>0</v>
      </c>
      <c r="S106" s="206">
        <f ca="1">Position!$N106</f>
        <v>0</v>
      </c>
      <c r="T106" s="206">
        <f ca="1">Position!$N106</f>
        <v>0</v>
      </c>
      <c r="U106" s="206">
        <f ca="1">Position!$N106</f>
        <v>0</v>
      </c>
      <c r="V106" s="206">
        <f ca="1">Position!$N106</f>
        <v>0</v>
      </c>
      <c r="W106" s="206">
        <f ca="1">Position!$N106</f>
        <v>0</v>
      </c>
      <c r="X106" s="206">
        <f ca="1">Position!$N106</f>
        <v>0</v>
      </c>
      <c r="Y106" s="206">
        <f ca="1">Position!$N106</f>
        <v>0</v>
      </c>
      <c r="Z106" s="206">
        <f ca="1">Position!$N106</f>
        <v>0</v>
      </c>
      <c r="AA106" s="206">
        <f ca="1">Position!$N106</f>
        <v>0</v>
      </c>
      <c r="AB106" s="206">
        <f ca="1">Position!$N106</f>
        <v>0</v>
      </c>
      <c r="AC106" s="206">
        <f ca="1">Position!$N106</f>
        <v>0</v>
      </c>
    </row>
    <row r="107" spans="1:29" x14ac:dyDescent="0.25">
      <c r="A107" s="197">
        <f ca="1">Inputs!C107</f>
        <v>40330</v>
      </c>
      <c r="B107" s="198">
        <f ca="1">Inputs!E107</f>
        <v>4.1955</v>
      </c>
      <c r="C107" s="199">
        <f ca="1">Position!L107</f>
        <v>0.46150775720504555</v>
      </c>
      <c r="D107" s="200">
        <f ca="1">Position!N107</f>
        <v>0</v>
      </c>
      <c r="E107" s="206">
        <f ca="1">Position!$N107</f>
        <v>0</v>
      </c>
      <c r="F107" s="206">
        <f ca="1">Position!$N107</f>
        <v>0</v>
      </c>
      <c r="G107" s="206">
        <f ca="1">Position!$N107</f>
        <v>0</v>
      </c>
      <c r="H107" s="206">
        <f ca="1">Position!$N107</f>
        <v>0</v>
      </c>
      <c r="I107" s="206">
        <f ca="1">Position!$N107</f>
        <v>0</v>
      </c>
      <c r="J107" s="206">
        <f ca="1">Position!$N107</f>
        <v>0</v>
      </c>
      <c r="K107" s="206">
        <f ca="1">Position!$N107</f>
        <v>0</v>
      </c>
      <c r="L107" s="206">
        <f ca="1">Position!$N107</f>
        <v>0</v>
      </c>
      <c r="M107" s="206">
        <f ca="1">Position!$N107</f>
        <v>0</v>
      </c>
      <c r="N107" s="206">
        <f ca="1">Position!$N107</f>
        <v>0</v>
      </c>
      <c r="O107" s="206">
        <f ca="1">Position!$N107</f>
        <v>0</v>
      </c>
      <c r="S107" s="206">
        <f ca="1">Position!$N107</f>
        <v>0</v>
      </c>
      <c r="T107" s="206">
        <f ca="1">Position!$N107</f>
        <v>0</v>
      </c>
      <c r="U107" s="206">
        <f ca="1">Position!$N107</f>
        <v>0</v>
      </c>
      <c r="V107" s="206">
        <f ca="1">Position!$N107</f>
        <v>0</v>
      </c>
      <c r="W107" s="206">
        <f ca="1">Position!$N107</f>
        <v>0</v>
      </c>
      <c r="X107" s="206">
        <f ca="1">Position!$N107</f>
        <v>0</v>
      </c>
      <c r="Y107" s="206">
        <f ca="1">Position!$N107</f>
        <v>0</v>
      </c>
      <c r="Z107" s="206">
        <f ca="1">Position!$N107</f>
        <v>0</v>
      </c>
      <c r="AA107" s="206">
        <f ca="1">Position!$N107</f>
        <v>0</v>
      </c>
      <c r="AB107" s="206">
        <f ca="1">Position!$N107</f>
        <v>0</v>
      </c>
      <c r="AC107" s="206">
        <f ca="1">Position!$N107</f>
        <v>0</v>
      </c>
    </row>
    <row r="108" spans="1:29" x14ac:dyDescent="0.25">
      <c r="A108" s="197">
        <f ca="1">Inputs!C108</f>
        <v>40360</v>
      </c>
      <c r="B108" s="198">
        <f ca="1">Inputs!E108</f>
        <v>4.2405000000000008</v>
      </c>
      <c r="C108" s="199">
        <f ca="1">Position!L108</f>
        <v>0.46150775720504555</v>
      </c>
      <c r="D108" s="200">
        <f ca="1">Position!N108</f>
        <v>0</v>
      </c>
      <c r="E108" s="206">
        <f ca="1">Position!$N108</f>
        <v>0</v>
      </c>
      <c r="F108" s="206">
        <f ca="1">Position!$N108</f>
        <v>0</v>
      </c>
      <c r="G108" s="206">
        <f ca="1">Position!$N108</f>
        <v>0</v>
      </c>
      <c r="H108" s="206">
        <f ca="1">Position!$N108</f>
        <v>0</v>
      </c>
      <c r="I108" s="206">
        <f ca="1">Position!$N108</f>
        <v>0</v>
      </c>
      <c r="J108" s="206">
        <f ca="1">Position!$N108</f>
        <v>0</v>
      </c>
      <c r="K108" s="206">
        <f ca="1">Position!$N108</f>
        <v>0</v>
      </c>
      <c r="L108" s="206">
        <f ca="1">Position!$N108</f>
        <v>0</v>
      </c>
      <c r="M108" s="206">
        <f ca="1">Position!$N108</f>
        <v>0</v>
      </c>
      <c r="N108" s="206">
        <f ca="1">Position!$N108</f>
        <v>0</v>
      </c>
      <c r="O108" s="206">
        <f ca="1">Position!$N108</f>
        <v>0</v>
      </c>
      <c r="S108" s="206">
        <f ca="1">Position!$N108</f>
        <v>0</v>
      </c>
      <c r="T108" s="206">
        <f ca="1">Position!$N108</f>
        <v>0</v>
      </c>
      <c r="U108" s="206">
        <f ca="1">Position!$N108</f>
        <v>0</v>
      </c>
      <c r="V108" s="206">
        <f ca="1">Position!$N108</f>
        <v>0</v>
      </c>
      <c r="W108" s="206">
        <f ca="1">Position!$N108</f>
        <v>0</v>
      </c>
      <c r="X108" s="206">
        <f ca="1">Position!$N108</f>
        <v>0</v>
      </c>
      <c r="Y108" s="206">
        <f ca="1">Position!$N108</f>
        <v>0</v>
      </c>
      <c r="Z108" s="206">
        <f ca="1">Position!$N108</f>
        <v>0</v>
      </c>
      <c r="AA108" s="206">
        <f ca="1">Position!$N108</f>
        <v>0</v>
      </c>
      <c r="AB108" s="206">
        <f ca="1">Position!$N108</f>
        <v>0</v>
      </c>
      <c r="AC108" s="206">
        <f ca="1">Position!$N108</f>
        <v>0</v>
      </c>
    </row>
    <row r="109" spans="1:29" x14ac:dyDescent="0.25">
      <c r="A109" s="197">
        <f ca="1">Inputs!C109</f>
        <v>40391</v>
      </c>
      <c r="B109" s="198">
        <f ca="1">Inputs!E109</f>
        <v>4.2795000000000005</v>
      </c>
      <c r="C109" s="199">
        <f ca="1">Position!L109</f>
        <v>0.46028879192616701</v>
      </c>
      <c r="D109" s="200">
        <f ca="1">Position!N109</f>
        <v>4.6028879192616704E-9</v>
      </c>
      <c r="E109" s="206">
        <f ca="1">Position!$N109</f>
        <v>4.6028879192616704E-9</v>
      </c>
      <c r="F109" s="206">
        <f ca="1">Position!$N109</f>
        <v>4.6028879192616704E-9</v>
      </c>
      <c r="G109" s="206">
        <f ca="1">Position!$N109</f>
        <v>4.6028879192616704E-9</v>
      </c>
      <c r="H109" s="206">
        <f ca="1">Position!$N109</f>
        <v>4.6028879192616704E-9</v>
      </c>
      <c r="I109" s="206">
        <f ca="1">Position!$N109</f>
        <v>4.6028879192616704E-9</v>
      </c>
      <c r="J109" s="206">
        <f ca="1">Position!$N109</f>
        <v>4.6028879192616704E-9</v>
      </c>
      <c r="K109" s="206">
        <f ca="1">Position!$N109</f>
        <v>4.6028879192616704E-9</v>
      </c>
      <c r="L109" s="206">
        <f ca="1">Position!$N109</f>
        <v>4.6028879192616704E-9</v>
      </c>
      <c r="M109" s="206">
        <f ca="1">Position!$N109</f>
        <v>4.6028879192616704E-9</v>
      </c>
      <c r="N109" s="206">
        <f ca="1">Position!$N109</f>
        <v>4.6028879192616704E-9</v>
      </c>
      <c r="O109" s="206">
        <f ca="1">Position!$N109</f>
        <v>4.6028879192616704E-9</v>
      </c>
      <c r="S109" s="206">
        <f ca="1">Position!$N109</f>
        <v>4.6028879192616704E-9</v>
      </c>
      <c r="T109" s="206">
        <f ca="1">Position!$N109</f>
        <v>4.6028879192616704E-9</v>
      </c>
      <c r="U109" s="206">
        <f ca="1">Position!$N109</f>
        <v>4.6028879192616704E-9</v>
      </c>
      <c r="V109" s="206">
        <f ca="1">Position!$N109</f>
        <v>4.6028879192616704E-9</v>
      </c>
      <c r="W109" s="206">
        <f ca="1">Position!$N109</f>
        <v>4.6028879192616704E-9</v>
      </c>
      <c r="X109" s="206">
        <f ca="1">Position!$N109</f>
        <v>4.6028879192616704E-9</v>
      </c>
      <c r="Y109" s="206">
        <f ca="1">Position!$N109</f>
        <v>4.6028879192616704E-9</v>
      </c>
      <c r="Z109" s="206">
        <f ca="1">Position!$N109</f>
        <v>4.6028879192616704E-9</v>
      </c>
      <c r="AA109" s="206">
        <f ca="1">Position!$N109</f>
        <v>4.6028879192616704E-9</v>
      </c>
      <c r="AB109" s="206">
        <f ca="1">Position!$N109</f>
        <v>4.6028879192616704E-9</v>
      </c>
      <c r="AC109" s="206">
        <f ca="1">Position!$N109</f>
        <v>4.6028879192616704E-9</v>
      </c>
    </row>
    <row r="110" spans="1:29" x14ac:dyDescent="0.25">
      <c r="A110" s="197">
        <f ca="1">Inputs!C110</f>
        <v>40422</v>
      </c>
      <c r="B110" s="198">
        <f ca="1">Inputs!E110</f>
        <v>4.2685000000000004</v>
      </c>
      <c r="C110" s="199">
        <f ca="1">Position!L110</f>
        <v>0.45814337931569338</v>
      </c>
      <c r="D110" s="200">
        <f ca="1">Position!N110</f>
        <v>0</v>
      </c>
      <c r="E110" s="206">
        <f ca="1">Position!$N110</f>
        <v>0</v>
      </c>
      <c r="F110" s="206">
        <f ca="1">Position!$N110</f>
        <v>0</v>
      </c>
      <c r="G110" s="206">
        <f ca="1">Position!$N110</f>
        <v>0</v>
      </c>
      <c r="H110" s="206">
        <f ca="1">Position!$N110</f>
        <v>0</v>
      </c>
      <c r="I110" s="206">
        <f ca="1">Position!$N110</f>
        <v>0</v>
      </c>
      <c r="J110" s="206">
        <f ca="1">Position!$N110</f>
        <v>0</v>
      </c>
      <c r="K110" s="206">
        <f ca="1">Position!$N110</f>
        <v>0</v>
      </c>
      <c r="L110" s="206">
        <f ca="1">Position!$N110</f>
        <v>0</v>
      </c>
      <c r="M110" s="206">
        <f ca="1">Position!$N110</f>
        <v>0</v>
      </c>
      <c r="N110" s="206">
        <f ca="1">Position!$N110</f>
        <v>0</v>
      </c>
      <c r="O110" s="206">
        <f ca="1">Position!$N110</f>
        <v>0</v>
      </c>
      <c r="S110" s="206">
        <f ca="1">Position!$N110</f>
        <v>0</v>
      </c>
      <c r="T110" s="206">
        <f ca="1">Position!$N110</f>
        <v>0</v>
      </c>
      <c r="U110" s="206">
        <f ca="1">Position!$N110</f>
        <v>0</v>
      </c>
      <c r="V110" s="206">
        <f ca="1">Position!$N110</f>
        <v>0</v>
      </c>
      <c r="W110" s="206">
        <f ca="1">Position!$N110</f>
        <v>0</v>
      </c>
      <c r="X110" s="206">
        <f ca="1">Position!$N110</f>
        <v>0</v>
      </c>
      <c r="Y110" s="206">
        <f ca="1">Position!$N110</f>
        <v>0</v>
      </c>
      <c r="Z110" s="206">
        <f ca="1">Position!$N110</f>
        <v>0</v>
      </c>
      <c r="AA110" s="206">
        <f ca="1">Position!$N110</f>
        <v>0</v>
      </c>
      <c r="AB110" s="206">
        <f ca="1">Position!$N110</f>
        <v>0</v>
      </c>
      <c r="AC110" s="206">
        <f ca="1">Position!$N110</f>
        <v>0</v>
      </c>
    </row>
    <row r="111" spans="1:29" x14ac:dyDescent="0.25">
      <c r="A111" s="197">
        <f ca="1">Inputs!C111</f>
        <v>40452</v>
      </c>
      <c r="B111" s="198">
        <f ca="1">Inputs!E111</f>
        <v>4.283500000000001</v>
      </c>
      <c r="C111" s="199">
        <f ca="1">Position!L111</f>
        <v>0.44575562359431153</v>
      </c>
      <c r="D111" s="200">
        <f ca="1">Position!N111</f>
        <v>0</v>
      </c>
      <c r="E111" s="206">
        <f ca="1">Position!$N111</f>
        <v>0</v>
      </c>
      <c r="F111" s="206">
        <f ca="1">Position!$N111</f>
        <v>0</v>
      </c>
      <c r="G111" s="206">
        <f ca="1">Position!$N111</f>
        <v>0</v>
      </c>
      <c r="H111" s="206">
        <f ca="1">Position!$N111</f>
        <v>0</v>
      </c>
      <c r="I111" s="206">
        <f ca="1">Position!$N111</f>
        <v>0</v>
      </c>
      <c r="J111" s="206">
        <f ca="1">Position!$N111</f>
        <v>0</v>
      </c>
      <c r="K111" s="206">
        <f ca="1">Position!$N111</f>
        <v>0</v>
      </c>
      <c r="L111" s="206">
        <f ca="1">Position!$N111</f>
        <v>0</v>
      </c>
      <c r="M111" s="206">
        <f ca="1">Position!$N111</f>
        <v>0</v>
      </c>
      <c r="N111" s="206">
        <f ca="1">Position!$N111</f>
        <v>0</v>
      </c>
      <c r="O111" s="206">
        <f ca="1">Position!$N111</f>
        <v>0</v>
      </c>
      <c r="S111" s="206">
        <f ca="1">Position!$N111</f>
        <v>0</v>
      </c>
      <c r="T111" s="206">
        <f ca="1">Position!$N111</f>
        <v>0</v>
      </c>
      <c r="U111" s="206">
        <f ca="1">Position!$N111</f>
        <v>0</v>
      </c>
      <c r="V111" s="206">
        <f ca="1">Position!$N111</f>
        <v>0</v>
      </c>
      <c r="W111" s="206">
        <f ca="1">Position!$N111</f>
        <v>0</v>
      </c>
      <c r="X111" s="206">
        <f ca="1">Position!$N111</f>
        <v>0</v>
      </c>
      <c r="Y111" s="206">
        <f ca="1">Position!$N111</f>
        <v>0</v>
      </c>
      <c r="Z111" s="206">
        <f ca="1">Position!$N111</f>
        <v>0</v>
      </c>
      <c r="AA111" s="206">
        <f ca="1">Position!$N111</f>
        <v>0</v>
      </c>
      <c r="AB111" s="206">
        <f ca="1">Position!$N111</f>
        <v>0</v>
      </c>
      <c r="AC111" s="206">
        <f ca="1">Position!$N111</f>
        <v>0</v>
      </c>
    </row>
    <row r="112" spans="1:29" x14ac:dyDescent="0.25">
      <c r="A112" s="197">
        <f ca="1">Inputs!C112</f>
        <v>40483</v>
      </c>
      <c r="B112" s="198">
        <f ca="1">Inputs!E112</f>
        <v>4.4405000000000001</v>
      </c>
      <c r="C112" s="199">
        <f ca="1">Position!L112</f>
        <v>0.43036429021826644</v>
      </c>
      <c r="D112" s="200">
        <f ca="1">Position!N112</f>
        <v>0</v>
      </c>
      <c r="E112" s="206">
        <f ca="1">Position!$N112</f>
        <v>0</v>
      </c>
      <c r="F112" s="206">
        <f ca="1">Position!$N112</f>
        <v>0</v>
      </c>
      <c r="G112" s="206">
        <f ca="1">Position!$N112</f>
        <v>0</v>
      </c>
      <c r="H112" s="206">
        <f ca="1">Position!$N112</f>
        <v>0</v>
      </c>
      <c r="I112" s="206">
        <f ca="1">Position!$N112</f>
        <v>0</v>
      </c>
      <c r="J112" s="206">
        <f ca="1">Position!$N112</f>
        <v>0</v>
      </c>
      <c r="K112" s="206">
        <f ca="1">Position!$N112</f>
        <v>0</v>
      </c>
      <c r="L112" s="206">
        <f ca="1">Position!$N112</f>
        <v>0</v>
      </c>
      <c r="M112" s="206">
        <f ca="1">Position!$N112</f>
        <v>0</v>
      </c>
      <c r="N112" s="206">
        <f ca="1">Position!$N112</f>
        <v>0</v>
      </c>
      <c r="O112" s="206">
        <f ca="1">Position!$N112</f>
        <v>0</v>
      </c>
      <c r="S112" s="206">
        <f ca="1">Position!$N112</f>
        <v>0</v>
      </c>
      <c r="T112" s="206">
        <f ca="1">Position!$N112</f>
        <v>0</v>
      </c>
      <c r="U112" s="206">
        <f ca="1">Position!$N112</f>
        <v>0</v>
      </c>
      <c r="V112" s="206">
        <f ca="1">Position!$N112</f>
        <v>0</v>
      </c>
      <c r="W112" s="206">
        <f ca="1">Position!$N112</f>
        <v>0</v>
      </c>
      <c r="X112" s="206">
        <f ca="1">Position!$N112</f>
        <v>0</v>
      </c>
      <c r="Y112" s="206">
        <f ca="1">Position!$N112</f>
        <v>0</v>
      </c>
      <c r="Z112" s="206">
        <f ca="1">Position!$N112</f>
        <v>0</v>
      </c>
      <c r="AA112" s="206">
        <f ca="1">Position!$N112</f>
        <v>0</v>
      </c>
      <c r="AB112" s="206">
        <f ca="1">Position!$N112</f>
        <v>0</v>
      </c>
      <c r="AC112" s="206">
        <f ca="1">Position!$N112</f>
        <v>0</v>
      </c>
    </row>
    <row r="113" spans="1:29" x14ac:dyDescent="0.25">
      <c r="A113" s="197">
        <f ca="1">Inputs!C113</f>
        <v>40513</v>
      </c>
      <c r="B113" s="198">
        <f ca="1">Inputs!E113</f>
        <v>4.6005000000000011</v>
      </c>
      <c r="C113" s="199">
        <f ca="1">Position!L113</f>
        <v>0.46765990700120991</v>
      </c>
      <c r="D113" s="200">
        <f ca="1">Position!N113</f>
        <v>0</v>
      </c>
      <c r="E113" s="206">
        <f ca="1">Position!$N113</f>
        <v>0</v>
      </c>
      <c r="F113" s="206">
        <f ca="1">Position!$N113</f>
        <v>0</v>
      </c>
      <c r="G113" s="206">
        <f ca="1">Position!$N113</f>
        <v>0</v>
      </c>
      <c r="H113" s="206">
        <f ca="1">Position!$N113</f>
        <v>0</v>
      </c>
      <c r="I113" s="206">
        <f ca="1">Position!$N113</f>
        <v>0</v>
      </c>
      <c r="J113" s="206">
        <f ca="1">Position!$N113</f>
        <v>0</v>
      </c>
      <c r="K113" s="206">
        <f ca="1">Position!$N113</f>
        <v>0</v>
      </c>
      <c r="L113" s="206">
        <f ca="1">Position!$N113</f>
        <v>0</v>
      </c>
      <c r="M113" s="206">
        <f ca="1">Position!$N113</f>
        <v>0</v>
      </c>
      <c r="N113" s="206">
        <f ca="1">Position!$N113</f>
        <v>0</v>
      </c>
      <c r="O113" s="206">
        <f ca="1">Position!$N113</f>
        <v>0</v>
      </c>
      <c r="S113" s="206">
        <f ca="1">Position!$N113</f>
        <v>0</v>
      </c>
      <c r="T113" s="206">
        <f ca="1">Position!$N113</f>
        <v>0</v>
      </c>
      <c r="U113" s="206">
        <f ca="1">Position!$N113</f>
        <v>0</v>
      </c>
      <c r="V113" s="206">
        <f ca="1">Position!$N113</f>
        <v>0</v>
      </c>
      <c r="W113" s="206">
        <f ca="1">Position!$N113</f>
        <v>0</v>
      </c>
      <c r="X113" s="206">
        <f ca="1">Position!$N113</f>
        <v>0</v>
      </c>
      <c r="Y113" s="206">
        <f ca="1">Position!$N113</f>
        <v>0</v>
      </c>
      <c r="Z113" s="206">
        <f ca="1">Position!$N113</f>
        <v>0</v>
      </c>
      <c r="AA113" s="206">
        <f ca="1">Position!$N113</f>
        <v>0</v>
      </c>
      <c r="AB113" s="206">
        <f ca="1">Position!$N113</f>
        <v>0</v>
      </c>
      <c r="AC113" s="206">
        <f ca="1">Position!$N113</f>
        <v>0</v>
      </c>
    </row>
  </sheetData>
  <phoneticPr fontId="0" type="noConversion"/>
  <pageMargins left="0.25" right="0" top="0.25" bottom="0" header="0.5" footer="0.5"/>
  <pageSetup scale="54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AC113"/>
  <sheetViews>
    <sheetView workbookViewId="0">
      <selection activeCell="E5" sqref="E5:O113"/>
    </sheetView>
  </sheetViews>
  <sheetFormatPr defaultRowHeight="13.2" x14ac:dyDescent="0.25"/>
  <cols>
    <col min="1" max="2" width="10.44140625" customWidth="1"/>
    <col min="3" max="3" width="8.44140625" customWidth="1"/>
    <col min="4" max="4" width="3.44140625" customWidth="1"/>
    <col min="5" max="13" width="10.44140625" customWidth="1"/>
  </cols>
  <sheetData>
    <row r="1" spans="1:29" ht="13.8" thickBot="1" x14ac:dyDescent="0.3">
      <c r="A1" s="203" t="s">
        <v>249</v>
      </c>
      <c r="B1" s="188"/>
      <c r="C1" s="189"/>
      <c r="D1" s="189"/>
      <c r="J1" s="169" t="s">
        <v>242</v>
      </c>
    </row>
    <row r="2" spans="1:29" x14ac:dyDescent="0.25">
      <c r="A2" s="190">
        <f ca="1">TodayDate</f>
        <v>37211</v>
      </c>
      <c r="D2" s="169"/>
      <c r="J2" s="169" t="s">
        <v>243</v>
      </c>
    </row>
    <row r="3" spans="1:29" x14ac:dyDescent="0.25">
      <c r="A3" s="193">
        <f ca="1">NOW()</f>
        <v>37211.453522222226</v>
      </c>
      <c r="B3" s="169" t="s">
        <v>243</v>
      </c>
      <c r="C3" s="169" t="s">
        <v>243</v>
      </c>
      <c r="D3" s="172"/>
      <c r="E3" s="184">
        <f ca="1">'Slide Data'!S4</f>
        <v>-0.05</v>
      </c>
      <c r="F3" s="184">
        <f ca="1">'Slide Data'!T4</f>
        <v>-0.04</v>
      </c>
      <c r="G3" s="184">
        <f ca="1">'Slide Data'!U4</f>
        <v>-0.03</v>
      </c>
      <c r="H3" s="184">
        <f ca="1">'Slide Data'!V4</f>
        <v>-0.02</v>
      </c>
      <c r="I3" s="184">
        <f ca="1">'Slide Data'!W4</f>
        <v>-0.01</v>
      </c>
      <c r="J3" s="184">
        <f ca="1">'Slide Data'!X4</f>
        <v>0</v>
      </c>
      <c r="K3" s="184">
        <f ca="1">'Slide Data'!Y4</f>
        <v>0.01</v>
      </c>
      <c r="L3" s="184">
        <f ca="1">'Slide Data'!Z4</f>
        <v>0.02</v>
      </c>
      <c r="M3" s="184">
        <f ca="1">'Slide Data'!AA4</f>
        <v>0.03</v>
      </c>
      <c r="N3" s="184">
        <f ca="1">'Slide Data'!AB4</f>
        <v>0.04</v>
      </c>
      <c r="O3" s="184">
        <f ca="1">'Slide Data'!AC4</f>
        <v>0.05</v>
      </c>
    </row>
    <row r="4" spans="1:29" x14ac:dyDescent="0.25">
      <c r="A4" s="172" t="s">
        <v>3</v>
      </c>
      <c r="B4" s="172" t="s">
        <v>5</v>
      </c>
      <c r="C4" s="172" t="s">
        <v>83</v>
      </c>
      <c r="D4" s="169"/>
      <c r="E4" s="205">
        <f t="shared" ref="E4:O4" ca="1" si="0">SUM(E5:E113)</f>
        <v>-603.34440471170592</v>
      </c>
      <c r="F4" s="205">
        <f t="shared" ca="1" si="0"/>
        <v>-603.34440471170592</v>
      </c>
      <c r="G4" s="205">
        <f t="shared" ca="1" si="0"/>
        <v>-603.34440471170592</v>
      </c>
      <c r="H4" s="205">
        <f t="shared" ca="1" si="0"/>
        <v>-603.34440471170592</v>
      </c>
      <c r="I4" s="205">
        <f t="shared" ca="1" si="0"/>
        <v>-603.34440471170592</v>
      </c>
      <c r="J4" s="205">
        <f t="shared" ca="1" si="0"/>
        <v>-603.34440471170592</v>
      </c>
      <c r="K4" s="205">
        <f t="shared" ca="1" si="0"/>
        <v>-603.34440471170592</v>
      </c>
      <c r="L4" s="205">
        <f t="shared" ca="1" si="0"/>
        <v>-603.34440471170592</v>
      </c>
      <c r="M4" s="205">
        <f t="shared" ca="1" si="0"/>
        <v>-603.34440471170592</v>
      </c>
      <c r="N4" s="205">
        <f t="shared" ca="1" si="0"/>
        <v>-603.34440471170592</v>
      </c>
      <c r="O4" s="205">
        <f t="shared" ca="1" si="0"/>
        <v>-603.34440471170592</v>
      </c>
    </row>
    <row r="5" spans="1:29" x14ac:dyDescent="0.25">
      <c r="A5" s="197">
        <f ca="1">Inputs!C5</f>
        <v>37226</v>
      </c>
      <c r="B5" s="198">
        <f ca="1">Inputs!E5</f>
        <v>2.6</v>
      </c>
      <c r="C5" s="204">
        <f ca="1">Inputs!F5</f>
        <v>0.78500000000000003</v>
      </c>
      <c r="D5" s="169"/>
      <c r="E5" s="206">
        <f ca="1">Position!$N5</f>
        <v>511.7001971227366</v>
      </c>
      <c r="F5" s="206">
        <f ca="1">Position!$N5</f>
        <v>511.7001971227366</v>
      </c>
      <c r="G5" s="206">
        <f ca="1">Position!$N5</f>
        <v>511.7001971227366</v>
      </c>
      <c r="H5" s="206">
        <f ca="1">Position!$N5</f>
        <v>511.7001971227366</v>
      </c>
      <c r="I5" s="206">
        <f ca="1">Position!$N5</f>
        <v>511.7001971227366</v>
      </c>
      <c r="J5" s="206">
        <f ca="1">Position!$N5</f>
        <v>511.7001971227366</v>
      </c>
      <c r="K5" s="206">
        <f ca="1">Position!$N5</f>
        <v>511.7001971227366</v>
      </c>
      <c r="L5" s="206">
        <f ca="1">Position!$N5</f>
        <v>511.7001971227366</v>
      </c>
      <c r="M5" s="206">
        <f ca="1">Position!$N5</f>
        <v>511.7001971227366</v>
      </c>
      <c r="N5" s="206">
        <f ca="1">Position!$N5</f>
        <v>511.7001971227366</v>
      </c>
      <c r="O5" s="206">
        <f ca="1">Position!$N5</f>
        <v>511.7001971227366</v>
      </c>
      <c r="S5" s="206">
        <f ca="1">Position!$N5</f>
        <v>511.7001971227366</v>
      </c>
      <c r="T5" s="206">
        <f ca="1">Position!$N5</f>
        <v>511.7001971227366</v>
      </c>
      <c r="U5" s="206">
        <f ca="1">Position!$N5</f>
        <v>511.7001971227366</v>
      </c>
      <c r="V5" s="206">
        <f ca="1">Position!$N5</f>
        <v>511.7001971227366</v>
      </c>
      <c r="W5" s="206">
        <f ca="1">Position!$N5</f>
        <v>511.7001971227366</v>
      </c>
      <c r="X5" s="206">
        <f ca="1">Position!$N5</f>
        <v>511.7001971227366</v>
      </c>
      <c r="Y5" s="206">
        <f ca="1">Position!$N5</f>
        <v>511.7001971227366</v>
      </c>
      <c r="Z5" s="206">
        <f ca="1">Position!$N5</f>
        <v>511.7001971227366</v>
      </c>
      <c r="AA5" s="206">
        <f ca="1">Position!$N5</f>
        <v>511.7001971227366</v>
      </c>
      <c r="AB5" s="206">
        <f ca="1">Position!$N5</f>
        <v>511.7001971227366</v>
      </c>
      <c r="AC5" s="206">
        <f ca="1">Position!$N5</f>
        <v>511.7001971227366</v>
      </c>
    </row>
    <row r="6" spans="1:29" x14ac:dyDescent="0.25">
      <c r="A6" s="197">
        <f ca="1">Inputs!C6</f>
        <v>37257</v>
      </c>
      <c r="B6" s="198">
        <f ca="1">Inputs!E6</f>
        <v>2.82</v>
      </c>
      <c r="C6" s="204">
        <f ca="1">Inputs!F6</f>
        <v>0.78</v>
      </c>
      <c r="D6" s="169"/>
      <c r="E6" s="206">
        <f ca="1">Position!$N6</f>
        <v>173.7067729323856</v>
      </c>
      <c r="F6" s="206">
        <f ca="1">Position!$N6</f>
        <v>173.7067729323856</v>
      </c>
      <c r="G6" s="206">
        <f ca="1">Position!$N6</f>
        <v>173.7067729323856</v>
      </c>
      <c r="H6" s="206">
        <f ca="1">Position!$N6</f>
        <v>173.7067729323856</v>
      </c>
      <c r="I6" s="206">
        <f ca="1">Position!$N6</f>
        <v>173.7067729323856</v>
      </c>
      <c r="J6" s="206">
        <f ca="1">Position!$N6</f>
        <v>173.7067729323856</v>
      </c>
      <c r="K6" s="206">
        <f ca="1">Position!$N6</f>
        <v>173.7067729323856</v>
      </c>
      <c r="L6" s="206">
        <f ca="1">Position!$N6</f>
        <v>173.7067729323856</v>
      </c>
      <c r="M6" s="206">
        <f ca="1">Position!$N6</f>
        <v>173.7067729323856</v>
      </c>
      <c r="N6" s="206">
        <f ca="1">Position!$N6</f>
        <v>173.7067729323856</v>
      </c>
      <c r="O6" s="206">
        <f ca="1">Position!$N6</f>
        <v>173.7067729323856</v>
      </c>
      <c r="S6" s="206">
        <f ca="1">Position!$N6</f>
        <v>173.7067729323856</v>
      </c>
      <c r="T6" s="206">
        <f ca="1">Position!$N6</f>
        <v>173.7067729323856</v>
      </c>
      <c r="U6" s="206">
        <f ca="1">Position!$N6</f>
        <v>173.7067729323856</v>
      </c>
      <c r="V6" s="206">
        <f ca="1">Position!$N6</f>
        <v>173.7067729323856</v>
      </c>
      <c r="W6" s="206">
        <f ca="1">Position!$N6</f>
        <v>173.7067729323856</v>
      </c>
      <c r="X6" s="206">
        <f ca="1">Position!$N6</f>
        <v>173.7067729323856</v>
      </c>
      <c r="Y6" s="206">
        <f ca="1">Position!$N6</f>
        <v>173.7067729323856</v>
      </c>
      <c r="Z6" s="206">
        <f ca="1">Position!$N6</f>
        <v>173.7067729323856</v>
      </c>
      <c r="AA6" s="206">
        <f ca="1">Position!$N6</f>
        <v>173.7067729323856</v>
      </c>
      <c r="AB6" s="206">
        <f ca="1">Position!$N6</f>
        <v>173.7067729323856</v>
      </c>
      <c r="AC6" s="206">
        <f ca="1">Position!$N6</f>
        <v>173.7067729323856</v>
      </c>
    </row>
    <row r="7" spans="1:29" x14ac:dyDescent="0.25">
      <c r="A7" s="197">
        <f ca="1">Inputs!C7</f>
        <v>37288</v>
      </c>
      <c r="B7" s="198">
        <f ca="1">Inputs!E7</f>
        <v>2.8780000000000001</v>
      </c>
      <c r="C7" s="204">
        <f ca="1">Inputs!F7</f>
        <v>0.72750000000000004</v>
      </c>
      <c r="D7" s="169"/>
      <c r="E7" s="206">
        <f ca="1">Position!$N7</f>
        <v>-651.31338794027192</v>
      </c>
      <c r="F7" s="206">
        <f ca="1">Position!$N7</f>
        <v>-651.31338794027192</v>
      </c>
      <c r="G7" s="206">
        <f ca="1">Position!$N7</f>
        <v>-651.31338794027192</v>
      </c>
      <c r="H7" s="206">
        <f ca="1">Position!$N7</f>
        <v>-651.31338794027192</v>
      </c>
      <c r="I7" s="206">
        <f ca="1">Position!$N7</f>
        <v>-651.31338794027192</v>
      </c>
      <c r="J7" s="206">
        <f ca="1">Position!$N7</f>
        <v>-651.31338794027192</v>
      </c>
      <c r="K7" s="206">
        <f ca="1">Position!$N7</f>
        <v>-651.31338794027192</v>
      </c>
      <c r="L7" s="206">
        <f ca="1">Position!$N7</f>
        <v>-651.31338794027192</v>
      </c>
      <c r="M7" s="206">
        <f ca="1">Position!$N7</f>
        <v>-651.31338794027192</v>
      </c>
      <c r="N7" s="206">
        <f ca="1">Position!$N7</f>
        <v>-651.31338794027192</v>
      </c>
      <c r="O7" s="206">
        <f ca="1">Position!$N7</f>
        <v>-651.31338794027192</v>
      </c>
      <c r="S7" s="206">
        <f ca="1">Position!$N7</f>
        <v>-651.31338794027192</v>
      </c>
      <c r="T7" s="206">
        <f ca="1">Position!$N7</f>
        <v>-651.31338794027192</v>
      </c>
      <c r="U7" s="206">
        <f ca="1">Position!$N7</f>
        <v>-651.31338794027192</v>
      </c>
      <c r="V7" s="206">
        <f ca="1">Position!$N7</f>
        <v>-651.31338794027192</v>
      </c>
      <c r="W7" s="206">
        <f ca="1">Position!$N7</f>
        <v>-651.31338794027192</v>
      </c>
      <c r="X7" s="206">
        <f ca="1">Position!$N7</f>
        <v>-651.31338794027192</v>
      </c>
      <c r="Y7" s="206">
        <f ca="1">Position!$N7</f>
        <v>-651.31338794027192</v>
      </c>
      <c r="Z7" s="206">
        <f ca="1">Position!$N7</f>
        <v>-651.31338794027192</v>
      </c>
      <c r="AA7" s="206">
        <f ca="1">Position!$N7</f>
        <v>-651.31338794027192</v>
      </c>
      <c r="AB7" s="206">
        <f ca="1">Position!$N7</f>
        <v>-651.31338794027192</v>
      </c>
      <c r="AC7" s="206">
        <f ca="1">Position!$N7</f>
        <v>-651.31338794027192</v>
      </c>
    </row>
    <row r="8" spans="1:29" x14ac:dyDescent="0.25">
      <c r="A8" s="197">
        <f ca="1">Inputs!C8</f>
        <v>37316</v>
      </c>
      <c r="B8" s="198">
        <f ca="1">Inputs!E8</f>
        <v>2.8730000000000002</v>
      </c>
      <c r="C8" s="204">
        <f ca="1">Inputs!F8</f>
        <v>0.64749999999999996</v>
      </c>
      <c r="D8" s="169"/>
      <c r="E8" s="206">
        <f ca="1">Position!$N8</f>
        <v>-25.999894390213413</v>
      </c>
      <c r="F8" s="206">
        <f ca="1">Position!$N8</f>
        <v>-25.999894390213413</v>
      </c>
      <c r="G8" s="206">
        <f ca="1">Position!$N8</f>
        <v>-25.999894390213413</v>
      </c>
      <c r="H8" s="206">
        <f ca="1">Position!$N8</f>
        <v>-25.999894390213413</v>
      </c>
      <c r="I8" s="206">
        <f ca="1">Position!$N8</f>
        <v>-25.999894390213413</v>
      </c>
      <c r="J8" s="206">
        <f ca="1">Position!$N8</f>
        <v>-25.999894390213413</v>
      </c>
      <c r="K8" s="206">
        <f ca="1">Position!$N8</f>
        <v>-25.999894390213413</v>
      </c>
      <c r="L8" s="206">
        <f ca="1">Position!$N8</f>
        <v>-25.999894390213413</v>
      </c>
      <c r="M8" s="206">
        <f ca="1">Position!$N8</f>
        <v>-25.999894390213413</v>
      </c>
      <c r="N8" s="206">
        <f ca="1">Position!$N8</f>
        <v>-25.999894390213413</v>
      </c>
      <c r="O8" s="206">
        <f ca="1">Position!$N8</f>
        <v>-25.999894390213413</v>
      </c>
      <c r="S8" s="206">
        <f ca="1">Position!$N8</f>
        <v>-25.999894390213413</v>
      </c>
      <c r="T8" s="206">
        <f ca="1">Position!$N8</f>
        <v>-25.999894390213413</v>
      </c>
      <c r="U8" s="206">
        <f ca="1">Position!$N8</f>
        <v>-25.999894390213413</v>
      </c>
      <c r="V8" s="206">
        <f ca="1">Position!$N8</f>
        <v>-25.999894390213413</v>
      </c>
      <c r="W8" s="206">
        <f ca="1">Position!$N8</f>
        <v>-25.999894390213413</v>
      </c>
      <c r="X8" s="206">
        <f ca="1">Position!$N8</f>
        <v>-25.999894390213413</v>
      </c>
      <c r="Y8" s="206">
        <f ca="1">Position!$N8</f>
        <v>-25.999894390213413</v>
      </c>
      <c r="Z8" s="206">
        <f ca="1">Position!$N8</f>
        <v>-25.999894390213413</v>
      </c>
      <c r="AA8" s="206">
        <f ca="1">Position!$N8</f>
        <v>-25.999894390213413</v>
      </c>
      <c r="AB8" s="206">
        <f ca="1">Position!$N8</f>
        <v>-25.999894390213413</v>
      </c>
      <c r="AC8" s="206">
        <f ca="1">Position!$N8</f>
        <v>-25.999894390213413</v>
      </c>
    </row>
    <row r="9" spans="1:29" x14ac:dyDescent="0.25">
      <c r="A9" s="197">
        <f ca="1">Inputs!C9</f>
        <v>37347</v>
      </c>
      <c r="B9" s="198">
        <f ca="1">Inputs!E9</f>
        <v>2.8580000000000001</v>
      </c>
      <c r="C9" s="204">
        <f ca="1">Inputs!F9</f>
        <v>0.55000000000000004</v>
      </c>
      <c r="D9" s="169"/>
      <c r="E9" s="206">
        <f ca="1">Position!$N9</f>
        <v>-120.2515281669734</v>
      </c>
      <c r="F9" s="206">
        <f ca="1">Position!$N9</f>
        <v>-120.2515281669734</v>
      </c>
      <c r="G9" s="206">
        <f ca="1">Position!$N9</f>
        <v>-120.2515281669734</v>
      </c>
      <c r="H9" s="206">
        <f ca="1">Position!$N9</f>
        <v>-120.2515281669734</v>
      </c>
      <c r="I9" s="206">
        <f ca="1">Position!$N9</f>
        <v>-120.2515281669734</v>
      </c>
      <c r="J9" s="206">
        <f ca="1">Position!$N9</f>
        <v>-120.2515281669734</v>
      </c>
      <c r="K9" s="206">
        <f ca="1">Position!$N9</f>
        <v>-120.2515281669734</v>
      </c>
      <c r="L9" s="206">
        <f ca="1">Position!$N9</f>
        <v>-120.2515281669734</v>
      </c>
      <c r="M9" s="206">
        <f ca="1">Position!$N9</f>
        <v>-120.2515281669734</v>
      </c>
      <c r="N9" s="206">
        <f ca="1">Position!$N9</f>
        <v>-120.2515281669734</v>
      </c>
      <c r="O9" s="206">
        <f ca="1">Position!$N9</f>
        <v>-120.2515281669734</v>
      </c>
      <c r="S9" s="206">
        <f ca="1">Position!$N9</f>
        <v>-120.2515281669734</v>
      </c>
      <c r="T9" s="206">
        <f ca="1">Position!$N9</f>
        <v>-120.2515281669734</v>
      </c>
      <c r="U9" s="206">
        <f ca="1">Position!$N9</f>
        <v>-120.2515281669734</v>
      </c>
      <c r="V9" s="206">
        <f ca="1">Position!$N9</f>
        <v>-120.2515281669734</v>
      </c>
      <c r="W9" s="206">
        <f ca="1">Position!$N9</f>
        <v>-120.2515281669734</v>
      </c>
      <c r="X9" s="206">
        <f ca="1">Position!$N9</f>
        <v>-120.2515281669734</v>
      </c>
      <c r="Y9" s="206">
        <f ca="1">Position!$N9</f>
        <v>-120.2515281669734</v>
      </c>
      <c r="Z9" s="206">
        <f ca="1">Position!$N9</f>
        <v>-120.2515281669734</v>
      </c>
      <c r="AA9" s="206">
        <f ca="1">Position!$N9</f>
        <v>-120.2515281669734</v>
      </c>
      <c r="AB9" s="206">
        <f ca="1">Position!$N9</f>
        <v>-120.2515281669734</v>
      </c>
      <c r="AC9" s="206">
        <f ca="1">Position!$N9</f>
        <v>-120.2515281669734</v>
      </c>
    </row>
    <row r="10" spans="1:29" x14ac:dyDescent="0.25">
      <c r="A10" s="197">
        <f ca="1">Inputs!C10</f>
        <v>37377</v>
      </c>
      <c r="B10" s="198">
        <f ca="1">Inputs!E10</f>
        <v>2.899</v>
      </c>
      <c r="C10" s="204">
        <f ca="1">Inputs!F10</f>
        <v>0.505</v>
      </c>
      <c r="D10" s="169"/>
      <c r="E10" s="206">
        <f ca="1">Position!$N10</f>
        <v>-25.065307445944647</v>
      </c>
      <c r="F10" s="206">
        <f ca="1">Position!$N10</f>
        <v>-25.065307445944647</v>
      </c>
      <c r="G10" s="206">
        <f ca="1">Position!$N10</f>
        <v>-25.065307445944647</v>
      </c>
      <c r="H10" s="206">
        <f ca="1">Position!$N10</f>
        <v>-25.065307445944647</v>
      </c>
      <c r="I10" s="206">
        <f ca="1">Position!$N10</f>
        <v>-25.065307445944647</v>
      </c>
      <c r="J10" s="206">
        <f ca="1">Position!$N10</f>
        <v>-25.065307445944647</v>
      </c>
      <c r="K10" s="206">
        <f ca="1">Position!$N10</f>
        <v>-25.065307445944647</v>
      </c>
      <c r="L10" s="206">
        <f ca="1">Position!$N10</f>
        <v>-25.065307445944647</v>
      </c>
      <c r="M10" s="206">
        <f ca="1">Position!$N10</f>
        <v>-25.065307445944647</v>
      </c>
      <c r="N10" s="206">
        <f ca="1">Position!$N10</f>
        <v>-25.065307445944647</v>
      </c>
      <c r="O10" s="206">
        <f ca="1">Position!$N10</f>
        <v>-25.065307445944647</v>
      </c>
      <c r="S10" s="206">
        <f ca="1">Position!$N10</f>
        <v>-25.065307445944647</v>
      </c>
      <c r="T10" s="206">
        <f ca="1">Position!$N10</f>
        <v>-25.065307445944647</v>
      </c>
      <c r="U10" s="206">
        <f ca="1">Position!$N10</f>
        <v>-25.065307445944647</v>
      </c>
      <c r="V10" s="206">
        <f ca="1">Position!$N10</f>
        <v>-25.065307445944647</v>
      </c>
      <c r="W10" s="206">
        <f ca="1">Position!$N10</f>
        <v>-25.065307445944647</v>
      </c>
      <c r="X10" s="206">
        <f ca="1">Position!$N10</f>
        <v>-25.065307445944647</v>
      </c>
      <c r="Y10" s="206">
        <f ca="1">Position!$N10</f>
        <v>-25.065307445944647</v>
      </c>
      <c r="Z10" s="206">
        <f ca="1">Position!$N10</f>
        <v>-25.065307445944647</v>
      </c>
      <c r="AA10" s="206">
        <f ca="1">Position!$N10</f>
        <v>-25.065307445944647</v>
      </c>
      <c r="AB10" s="206">
        <f ca="1">Position!$N10</f>
        <v>-25.065307445944647</v>
      </c>
      <c r="AC10" s="206">
        <f ca="1">Position!$N10</f>
        <v>-25.065307445944647</v>
      </c>
    </row>
    <row r="11" spans="1:29" x14ac:dyDescent="0.25">
      <c r="A11" s="197">
        <f ca="1">Inputs!C11</f>
        <v>37408</v>
      </c>
      <c r="B11" s="198">
        <f ca="1">Inputs!E11</f>
        <v>2.9470000000000001</v>
      </c>
      <c r="C11" s="204">
        <f ca="1">Inputs!F11</f>
        <v>0.4975</v>
      </c>
      <c r="D11" s="169"/>
      <c r="E11" s="206">
        <f ca="1">Position!$N11</f>
        <v>-173.11184091726273</v>
      </c>
      <c r="F11" s="206">
        <f ca="1">Position!$N11</f>
        <v>-173.11184091726273</v>
      </c>
      <c r="G11" s="206">
        <f ca="1">Position!$N11</f>
        <v>-173.11184091726273</v>
      </c>
      <c r="H11" s="206">
        <f ca="1">Position!$N11</f>
        <v>-173.11184091726273</v>
      </c>
      <c r="I11" s="206">
        <f ca="1">Position!$N11</f>
        <v>-173.11184091726273</v>
      </c>
      <c r="J11" s="206">
        <f ca="1">Position!$N11</f>
        <v>-173.11184091726273</v>
      </c>
      <c r="K11" s="206">
        <f ca="1">Position!$N11</f>
        <v>-173.11184091726273</v>
      </c>
      <c r="L11" s="206">
        <f ca="1">Position!$N11</f>
        <v>-173.11184091726273</v>
      </c>
      <c r="M11" s="206">
        <f ca="1">Position!$N11</f>
        <v>-173.11184091726273</v>
      </c>
      <c r="N11" s="206">
        <f ca="1">Position!$N11</f>
        <v>-173.11184091726273</v>
      </c>
      <c r="O11" s="206">
        <f ca="1">Position!$N11</f>
        <v>-173.11184091726273</v>
      </c>
      <c r="S11" s="206">
        <f ca="1">Position!$N11</f>
        <v>-173.11184091726273</v>
      </c>
      <c r="T11" s="206">
        <f ca="1">Position!$N11</f>
        <v>-173.11184091726273</v>
      </c>
      <c r="U11" s="206">
        <f ca="1">Position!$N11</f>
        <v>-173.11184091726273</v>
      </c>
      <c r="V11" s="206">
        <f ca="1">Position!$N11</f>
        <v>-173.11184091726273</v>
      </c>
      <c r="W11" s="206">
        <f ca="1">Position!$N11</f>
        <v>-173.11184091726273</v>
      </c>
      <c r="X11" s="206">
        <f ca="1">Position!$N11</f>
        <v>-173.11184091726273</v>
      </c>
      <c r="Y11" s="206">
        <f ca="1">Position!$N11</f>
        <v>-173.11184091726273</v>
      </c>
      <c r="Z11" s="206">
        <f ca="1">Position!$N11</f>
        <v>-173.11184091726273</v>
      </c>
      <c r="AA11" s="206">
        <f ca="1">Position!$N11</f>
        <v>-173.11184091726273</v>
      </c>
      <c r="AB11" s="206">
        <f ca="1">Position!$N11</f>
        <v>-173.11184091726273</v>
      </c>
      <c r="AC11" s="206">
        <f ca="1">Position!$N11</f>
        <v>-173.11184091726273</v>
      </c>
    </row>
    <row r="12" spans="1:29" x14ac:dyDescent="0.25">
      <c r="A12" s="197">
        <f ca="1">Inputs!C12</f>
        <v>37438</v>
      </c>
      <c r="B12" s="198">
        <f ca="1">Inputs!E12</f>
        <v>2.99</v>
      </c>
      <c r="C12" s="204">
        <f ca="1">Inputs!F12</f>
        <v>0.4975</v>
      </c>
      <c r="D12" s="169"/>
      <c r="E12" s="206">
        <f ca="1">Position!$N12</f>
        <v>-37.698840564073294</v>
      </c>
      <c r="F12" s="206">
        <f ca="1">Position!$N12</f>
        <v>-37.698840564073294</v>
      </c>
      <c r="G12" s="206">
        <f ca="1">Position!$N12</f>
        <v>-37.698840564073294</v>
      </c>
      <c r="H12" s="206">
        <f ca="1">Position!$N12</f>
        <v>-37.698840564073294</v>
      </c>
      <c r="I12" s="206">
        <f ca="1">Position!$N12</f>
        <v>-37.698840564073294</v>
      </c>
      <c r="J12" s="206">
        <f ca="1">Position!$N12</f>
        <v>-37.698840564073294</v>
      </c>
      <c r="K12" s="206">
        <f ca="1">Position!$N12</f>
        <v>-37.698840564073294</v>
      </c>
      <c r="L12" s="206">
        <f ca="1">Position!$N12</f>
        <v>-37.698840564073294</v>
      </c>
      <c r="M12" s="206">
        <f ca="1">Position!$N12</f>
        <v>-37.698840564073294</v>
      </c>
      <c r="N12" s="206">
        <f ca="1">Position!$N12</f>
        <v>-37.698840564073294</v>
      </c>
      <c r="O12" s="206">
        <f ca="1">Position!$N12</f>
        <v>-37.698840564073294</v>
      </c>
      <c r="S12" s="206">
        <f ca="1">Position!$N12</f>
        <v>-37.698840564073294</v>
      </c>
      <c r="T12" s="206">
        <f ca="1">Position!$N12</f>
        <v>-37.698840564073294</v>
      </c>
      <c r="U12" s="206">
        <f ca="1">Position!$N12</f>
        <v>-37.698840564073294</v>
      </c>
      <c r="V12" s="206">
        <f ca="1">Position!$N12</f>
        <v>-37.698840564073294</v>
      </c>
      <c r="W12" s="206">
        <f ca="1">Position!$N12</f>
        <v>-37.698840564073294</v>
      </c>
      <c r="X12" s="206">
        <f ca="1">Position!$N12</f>
        <v>-37.698840564073294</v>
      </c>
      <c r="Y12" s="206">
        <f ca="1">Position!$N12</f>
        <v>-37.698840564073294</v>
      </c>
      <c r="Z12" s="206">
        <f ca="1">Position!$N12</f>
        <v>-37.698840564073294</v>
      </c>
      <c r="AA12" s="206">
        <f ca="1">Position!$N12</f>
        <v>-37.698840564073294</v>
      </c>
      <c r="AB12" s="206">
        <f ca="1">Position!$N12</f>
        <v>-37.698840564073294</v>
      </c>
      <c r="AC12" s="206">
        <f ca="1">Position!$N12</f>
        <v>-37.698840564073294</v>
      </c>
    </row>
    <row r="13" spans="1:29" x14ac:dyDescent="0.25">
      <c r="A13" s="197">
        <f ca="1">Inputs!C13</f>
        <v>37469</v>
      </c>
      <c r="B13" s="198">
        <f ca="1">Inputs!E13</f>
        <v>3.0329999999999999</v>
      </c>
      <c r="C13" s="204">
        <f ca="1">Inputs!F13</f>
        <v>0.4975</v>
      </c>
      <c r="D13" s="169"/>
      <c r="E13" s="206">
        <f ca="1">Position!$N13</f>
        <v>107.46826114094678</v>
      </c>
      <c r="F13" s="206">
        <f ca="1">Position!$N13</f>
        <v>107.46826114094678</v>
      </c>
      <c r="G13" s="206">
        <f ca="1">Position!$N13</f>
        <v>107.46826114094678</v>
      </c>
      <c r="H13" s="206">
        <f ca="1">Position!$N13</f>
        <v>107.46826114094678</v>
      </c>
      <c r="I13" s="206">
        <f ca="1">Position!$N13</f>
        <v>107.46826114094678</v>
      </c>
      <c r="J13" s="206">
        <f ca="1">Position!$N13</f>
        <v>107.46826114094678</v>
      </c>
      <c r="K13" s="206">
        <f ca="1">Position!$N13</f>
        <v>107.46826114094678</v>
      </c>
      <c r="L13" s="206">
        <f ca="1">Position!$N13</f>
        <v>107.46826114094678</v>
      </c>
      <c r="M13" s="206">
        <f ca="1">Position!$N13</f>
        <v>107.46826114094678</v>
      </c>
      <c r="N13" s="206">
        <f ca="1">Position!$N13</f>
        <v>107.46826114094678</v>
      </c>
      <c r="O13" s="206">
        <f ca="1">Position!$N13</f>
        <v>107.46826114094678</v>
      </c>
      <c r="S13" s="206">
        <f ca="1">Position!$N13</f>
        <v>107.46826114094678</v>
      </c>
      <c r="T13" s="206">
        <f ca="1">Position!$N13</f>
        <v>107.46826114094678</v>
      </c>
      <c r="U13" s="206">
        <f ca="1">Position!$N13</f>
        <v>107.46826114094678</v>
      </c>
      <c r="V13" s="206">
        <f ca="1">Position!$N13</f>
        <v>107.46826114094678</v>
      </c>
      <c r="W13" s="206">
        <f ca="1">Position!$N13</f>
        <v>107.46826114094678</v>
      </c>
      <c r="X13" s="206">
        <f ca="1">Position!$N13</f>
        <v>107.46826114094678</v>
      </c>
      <c r="Y13" s="206">
        <f ca="1">Position!$N13</f>
        <v>107.46826114094678</v>
      </c>
      <c r="Z13" s="206">
        <f ca="1">Position!$N13</f>
        <v>107.46826114094678</v>
      </c>
      <c r="AA13" s="206">
        <f ca="1">Position!$N13</f>
        <v>107.46826114094678</v>
      </c>
      <c r="AB13" s="206">
        <f ca="1">Position!$N13</f>
        <v>107.46826114094678</v>
      </c>
      <c r="AC13" s="206">
        <f ca="1">Position!$N13</f>
        <v>107.46826114094678</v>
      </c>
    </row>
    <row r="14" spans="1:29" x14ac:dyDescent="0.25">
      <c r="A14" s="197">
        <f ca="1">Inputs!C14</f>
        <v>37500</v>
      </c>
      <c r="B14" s="198">
        <f ca="1">Inputs!E14</f>
        <v>3.048</v>
      </c>
      <c r="C14" s="204">
        <f ca="1">Inputs!F14</f>
        <v>0.4975</v>
      </c>
      <c r="D14" s="169"/>
      <c r="E14" s="206">
        <f ca="1">Position!$N14</f>
        <v>250.24358959810999</v>
      </c>
      <c r="F14" s="206">
        <f ca="1">Position!$N14</f>
        <v>250.24358959810999</v>
      </c>
      <c r="G14" s="206">
        <f ca="1">Position!$N14</f>
        <v>250.24358959810999</v>
      </c>
      <c r="H14" s="206">
        <f ca="1">Position!$N14</f>
        <v>250.24358959810999</v>
      </c>
      <c r="I14" s="206">
        <f ca="1">Position!$N14</f>
        <v>250.24358959810999</v>
      </c>
      <c r="J14" s="206">
        <f ca="1">Position!$N14</f>
        <v>250.24358959810999</v>
      </c>
      <c r="K14" s="206">
        <f ca="1">Position!$N14</f>
        <v>250.24358959810999</v>
      </c>
      <c r="L14" s="206">
        <f ca="1">Position!$N14</f>
        <v>250.24358959810999</v>
      </c>
      <c r="M14" s="206">
        <f ca="1">Position!$N14</f>
        <v>250.24358959810999</v>
      </c>
      <c r="N14" s="206">
        <f ca="1">Position!$N14</f>
        <v>250.24358959810999</v>
      </c>
      <c r="O14" s="206">
        <f ca="1">Position!$N14</f>
        <v>250.24358959810999</v>
      </c>
      <c r="S14" s="206">
        <f ca="1">Position!$N14</f>
        <v>250.24358959810999</v>
      </c>
      <c r="T14" s="206">
        <f ca="1">Position!$N14</f>
        <v>250.24358959810999</v>
      </c>
      <c r="U14" s="206">
        <f ca="1">Position!$N14</f>
        <v>250.24358959810999</v>
      </c>
      <c r="V14" s="206">
        <f ca="1">Position!$N14</f>
        <v>250.24358959810999</v>
      </c>
      <c r="W14" s="206">
        <f ca="1">Position!$N14</f>
        <v>250.24358959810999</v>
      </c>
      <c r="X14" s="206">
        <f ca="1">Position!$N14</f>
        <v>250.24358959810999</v>
      </c>
      <c r="Y14" s="206">
        <f ca="1">Position!$N14</f>
        <v>250.24358959810999</v>
      </c>
      <c r="Z14" s="206">
        <f ca="1">Position!$N14</f>
        <v>250.24358959810999</v>
      </c>
      <c r="AA14" s="206">
        <f ca="1">Position!$N14</f>
        <v>250.24358959810999</v>
      </c>
      <c r="AB14" s="206">
        <f ca="1">Position!$N14</f>
        <v>250.24358959810999</v>
      </c>
      <c r="AC14" s="206">
        <f ca="1">Position!$N14</f>
        <v>250.24358959810999</v>
      </c>
    </row>
    <row r="15" spans="1:29" x14ac:dyDescent="0.25">
      <c r="A15" s="197">
        <f ca="1">Inputs!C15</f>
        <v>37530</v>
      </c>
      <c r="B15" s="198">
        <f ca="1">Inputs!E15</f>
        <v>3.0880000000000001</v>
      </c>
      <c r="C15" s="204">
        <f ca="1">Inputs!F15</f>
        <v>0.4975</v>
      </c>
      <c r="D15" s="169"/>
      <c r="E15" s="206">
        <f ca="1">Position!$N15</f>
        <v>104.86941055763361</v>
      </c>
      <c r="F15" s="206">
        <f ca="1">Position!$N15</f>
        <v>104.86941055763361</v>
      </c>
      <c r="G15" s="206">
        <f ca="1">Position!$N15</f>
        <v>104.86941055763361</v>
      </c>
      <c r="H15" s="206">
        <f ca="1">Position!$N15</f>
        <v>104.86941055763361</v>
      </c>
      <c r="I15" s="206">
        <f ca="1">Position!$N15</f>
        <v>104.86941055763361</v>
      </c>
      <c r="J15" s="206">
        <f ca="1">Position!$N15</f>
        <v>104.86941055763361</v>
      </c>
      <c r="K15" s="206">
        <f ca="1">Position!$N15</f>
        <v>104.86941055763361</v>
      </c>
      <c r="L15" s="206">
        <f ca="1">Position!$N15</f>
        <v>104.86941055763361</v>
      </c>
      <c r="M15" s="206">
        <f ca="1">Position!$N15</f>
        <v>104.86941055763361</v>
      </c>
      <c r="N15" s="206">
        <f ca="1">Position!$N15</f>
        <v>104.86941055763361</v>
      </c>
      <c r="O15" s="206">
        <f ca="1">Position!$N15</f>
        <v>104.86941055763361</v>
      </c>
      <c r="S15" s="206">
        <f ca="1">Position!$N15</f>
        <v>104.86941055763361</v>
      </c>
      <c r="T15" s="206">
        <f ca="1">Position!$N15</f>
        <v>104.86941055763361</v>
      </c>
      <c r="U15" s="206">
        <f ca="1">Position!$N15</f>
        <v>104.86941055763361</v>
      </c>
      <c r="V15" s="206">
        <f ca="1">Position!$N15</f>
        <v>104.86941055763361</v>
      </c>
      <c r="W15" s="206">
        <f ca="1">Position!$N15</f>
        <v>104.86941055763361</v>
      </c>
      <c r="X15" s="206">
        <f ca="1">Position!$N15</f>
        <v>104.86941055763361</v>
      </c>
      <c r="Y15" s="206">
        <f ca="1">Position!$N15</f>
        <v>104.86941055763361</v>
      </c>
      <c r="Z15" s="206">
        <f ca="1">Position!$N15</f>
        <v>104.86941055763361</v>
      </c>
      <c r="AA15" s="206">
        <f ca="1">Position!$N15</f>
        <v>104.86941055763361</v>
      </c>
      <c r="AB15" s="206">
        <f ca="1">Position!$N15</f>
        <v>104.86941055763361</v>
      </c>
      <c r="AC15" s="206">
        <f ca="1">Position!$N15</f>
        <v>104.86941055763361</v>
      </c>
    </row>
    <row r="16" spans="1:29" x14ac:dyDescent="0.25">
      <c r="A16" s="197">
        <f ca="1">Inputs!C16</f>
        <v>37561</v>
      </c>
      <c r="B16" s="198">
        <f ca="1">Inputs!E16</f>
        <v>3.2829999999999999</v>
      </c>
      <c r="C16" s="204">
        <f ca="1">Inputs!F16</f>
        <v>0.5</v>
      </c>
      <c r="D16" s="169"/>
      <c r="E16" s="206">
        <f ca="1">Position!$N16</f>
        <v>-345.90530339590578</v>
      </c>
      <c r="F16" s="206">
        <f ca="1">Position!$N16</f>
        <v>-345.90530339590578</v>
      </c>
      <c r="G16" s="206">
        <f ca="1">Position!$N16</f>
        <v>-345.90530339590578</v>
      </c>
      <c r="H16" s="206">
        <f ca="1">Position!$N16</f>
        <v>-345.90530339590578</v>
      </c>
      <c r="I16" s="206">
        <f ca="1">Position!$N16</f>
        <v>-345.90530339590578</v>
      </c>
      <c r="J16" s="206">
        <f ca="1">Position!$N16</f>
        <v>-345.90530339590578</v>
      </c>
      <c r="K16" s="206">
        <f ca="1">Position!$N16</f>
        <v>-345.90530339590578</v>
      </c>
      <c r="L16" s="206">
        <f ca="1">Position!$N16</f>
        <v>-345.90530339590578</v>
      </c>
      <c r="M16" s="206">
        <f ca="1">Position!$N16</f>
        <v>-345.90530339590578</v>
      </c>
      <c r="N16" s="206">
        <f ca="1">Position!$N16</f>
        <v>-345.90530339590578</v>
      </c>
      <c r="O16" s="206">
        <f ca="1">Position!$N16</f>
        <v>-345.90530339590578</v>
      </c>
      <c r="S16" s="206">
        <f ca="1">Position!$N16</f>
        <v>-345.90530339590578</v>
      </c>
      <c r="T16" s="206">
        <f ca="1">Position!$N16</f>
        <v>-345.90530339590578</v>
      </c>
      <c r="U16" s="206">
        <f ca="1">Position!$N16</f>
        <v>-345.90530339590578</v>
      </c>
      <c r="V16" s="206">
        <f ca="1">Position!$N16</f>
        <v>-345.90530339590578</v>
      </c>
      <c r="W16" s="206">
        <f ca="1">Position!$N16</f>
        <v>-345.90530339590578</v>
      </c>
      <c r="X16" s="206">
        <f ca="1">Position!$N16</f>
        <v>-345.90530339590578</v>
      </c>
      <c r="Y16" s="206">
        <f ca="1">Position!$N16</f>
        <v>-345.90530339590578</v>
      </c>
      <c r="Z16" s="206">
        <f ca="1">Position!$N16</f>
        <v>-345.90530339590578</v>
      </c>
      <c r="AA16" s="206">
        <f ca="1">Position!$N16</f>
        <v>-345.90530339590578</v>
      </c>
      <c r="AB16" s="206">
        <f ca="1">Position!$N16</f>
        <v>-345.90530339590578</v>
      </c>
      <c r="AC16" s="206">
        <f ca="1">Position!$N16</f>
        <v>-345.90530339590578</v>
      </c>
    </row>
    <row r="17" spans="1:29" x14ac:dyDescent="0.25">
      <c r="A17" s="197">
        <f ca="1">Inputs!C17</f>
        <v>37591</v>
      </c>
      <c r="B17" s="198">
        <f ca="1">Inputs!E17</f>
        <v>3.4830000000000001</v>
      </c>
      <c r="C17" s="204">
        <f ca="1">Inputs!F17</f>
        <v>0.5</v>
      </c>
      <c r="D17" s="169"/>
      <c r="E17" s="206">
        <f ca="1">Position!$N17</f>
        <v>-199.78242133222525</v>
      </c>
      <c r="F17" s="206">
        <f ca="1">Position!$N17</f>
        <v>-199.78242133222525</v>
      </c>
      <c r="G17" s="206">
        <f ca="1">Position!$N17</f>
        <v>-199.78242133222525</v>
      </c>
      <c r="H17" s="206">
        <f ca="1">Position!$N17</f>
        <v>-199.78242133222525</v>
      </c>
      <c r="I17" s="206">
        <f ca="1">Position!$N17</f>
        <v>-199.78242133222525</v>
      </c>
      <c r="J17" s="206">
        <f ca="1">Position!$N17</f>
        <v>-199.78242133222525</v>
      </c>
      <c r="K17" s="206">
        <f ca="1">Position!$N17</f>
        <v>-199.78242133222525</v>
      </c>
      <c r="L17" s="206">
        <f ca="1">Position!$N17</f>
        <v>-199.78242133222525</v>
      </c>
      <c r="M17" s="206">
        <f ca="1">Position!$N17</f>
        <v>-199.78242133222525</v>
      </c>
      <c r="N17" s="206">
        <f ca="1">Position!$N17</f>
        <v>-199.78242133222525</v>
      </c>
      <c r="O17" s="206">
        <f ca="1">Position!$N17</f>
        <v>-199.78242133222525</v>
      </c>
      <c r="S17" s="206">
        <f ca="1">Position!$N17</f>
        <v>-199.78242133222525</v>
      </c>
      <c r="T17" s="206">
        <f ca="1">Position!$N17</f>
        <v>-199.78242133222525</v>
      </c>
      <c r="U17" s="206">
        <f ca="1">Position!$N17</f>
        <v>-199.78242133222525</v>
      </c>
      <c r="V17" s="206">
        <f ca="1">Position!$N17</f>
        <v>-199.78242133222525</v>
      </c>
      <c r="W17" s="206">
        <f ca="1">Position!$N17</f>
        <v>-199.78242133222525</v>
      </c>
      <c r="X17" s="206">
        <f ca="1">Position!$N17</f>
        <v>-199.78242133222525</v>
      </c>
      <c r="Y17" s="206">
        <f ca="1">Position!$N17</f>
        <v>-199.78242133222525</v>
      </c>
      <c r="Z17" s="206">
        <f ca="1">Position!$N17</f>
        <v>-199.78242133222525</v>
      </c>
      <c r="AA17" s="206">
        <f ca="1">Position!$N17</f>
        <v>-199.78242133222525</v>
      </c>
      <c r="AB17" s="206">
        <f ca="1">Position!$N17</f>
        <v>-199.78242133222525</v>
      </c>
      <c r="AC17" s="206">
        <f ca="1">Position!$N17</f>
        <v>-199.78242133222525</v>
      </c>
    </row>
    <row r="18" spans="1:29" x14ac:dyDescent="0.25">
      <c r="A18" s="197">
        <f ca="1">Inputs!C18</f>
        <v>37622</v>
      </c>
      <c r="B18" s="198">
        <f ca="1">Inputs!E18</f>
        <v>3.613</v>
      </c>
      <c r="C18" s="204">
        <f ca="1">Inputs!F18</f>
        <v>0.5</v>
      </c>
      <c r="D18" s="169"/>
      <c r="E18" s="206">
        <f ca="1">Position!$N18</f>
        <v>-36.092166750474114</v>
      </c>
      <c r="F18" s="206">
        <f ca="1">Position!$N18</f>
        <v>-36.092166750474114</v>
      </c>
      <c r="G18" s="206">
        <f ca="1">Position!$N18</f>
        <v>-36.092166750474114</v>
      </c>
      <c r="H18" s="206">
        <f ca="1">Position!$N18</f>
        <v>-36.092166750474114</v>
      </c>
      <c r="I18" s="206">
        <f ca="1">Position!$N18</f>
        <v>-36.092166750474114</v>
      </c>
      <c r="J18" s="206">
        <f ca="1">Position!$N18</f>
        <v>-36.092166750474114</v>
      </c>
      <c r="K18" s="206">
        <f ca="1">Position!$N18</f>
        <v>-36.092166750474114</v>
      </c>
      <c r="L18" s="206">
        <f ca="1">Position!$N18</f>
        <v>-36.092166750474114</v>
      </c>
      <c r="M18" s="206">
        <f ca="1">Position!$N18</f>
        <v>-36.092166750474114</v>
      </c>
      <c r="N18" s="206">
        <f ca="1">Position!$N18</f>
        <v>-36.092166750474114</v>
      </c>
      <c r="O18" s="206">
        <f ca="1">Position!$N18</f>
        <v>-36.092166750474114</v>
      </c>
      <c r="S18" s="206">
        <f ca="1">Position!$N18</f>
        <v>-36.092166750474114</v>
      </c>
      <c r="T18" s="206">
        <f ca="1">Position!$N18</f>
        <v>-36.092166750474114</v>
      </c>
      <c r="U18" s="206">
        <f ca="1">Position!$N18</f>
        <v>-36.092166750474114</v>
      </c>
      <c r="V18" s="206">
        <f ca="1">Position!$N18</f>
        <v>-36.092166750474114</v>
      </c>
      <c r="W18" s="206">
        <f ca="1">Position!$N18</f>
        <v>-36.092166750474114</v>
      </c>
      <c r="X18" s="206">
        <f ca="1">Position!$N18</f>
        <v>-36.092166750474114</v>
      </c>
      <c r="Y18" s="206">
        <f ca="1">Position!$N18</f>
        <v>-36.092166750474114</v>
      </c>
      <c r="Z18" s="206">
        <f ca="1">Position!$N18</f>
        <v>-36.092166750474114</v>
      </c>
      <c r="AA18" s="206">
        <f ca="1">Position!$N18</f>
        <v>-36.092166750474114</v>
      </c>
      <c r="AB18" s="206">
        <f ca="1">Position!$N18</f>
        <v>-36.092166750474114</v>
      </c>
      <c r="AC18" s="206">
        <f ca="1">Position!$N18</f>
        <v>-36.092166750474114</v>
      </c>
    </row>
    <row r="19" spans="1:29" x14ac:dyDescent="0.25">
      <c r="A19" s="197">
        <f ca="1">Inputs!C19</f>
        <v>37653</v>
      </c>
      <c r="B19" s="198">
        <f ca="1">Inputs!E19</f>
        <v>3.5430000000000001</v>
      </c>
      <c r="C19" s="204">
        <f ca="1">Inputs!F19</f>
        <v>0.49</v>
      </c>
      <c r="D19" s="169"/>
      <c r="E19" s="206">
        <f ca="1">Position!$N19</f>
        <v>-128.2462798129533</v>
      </c>
      <c r="F19" s="206">
        <f ca="1">Position!$N19</f>
        <v>-128.2462798129533</v>
      </c>
      <c r="G19" s="206">
        <f ca="1">Position!$N19</f>
        <v>-128.2462798129533</v>
      </c>
      <c r="H19" s="206">
        <f ca="1">Position!$N19</f>
        <v>-128.2462798129533</v>
      </c>
      <c r="I19" s="206">
        <f ca="1">Position!$N19</f>
        <v>-128.2462798129533</v>
      </c>
      <c r="J19" s="206">
        <f ca="1">Position!$N19</f>
        <v>-128.2462798129533</v>
      </c>
      <c r="K19" s="206">
        <f ca="1">Position!$N19</f>
        <v>-128.2462798129533</v>
      </c>
      <c r="L19" s="206">
        <f ca="1">Position!$N19</f>
        <v>-128.2462798129533</v>
      </c>
      <c r="M19" s="206">
        <f ca="1">Position!$N19</f>
        <v>-128.2462798129533</v>
      </c>
      <c r="N19" s="206">
        <f ca="1">Position!$N19</f>
        <v>-128.2462798129533</v>
      </c>
      <c r="O19" s="206">
        <f ca="1">Position!$N19</f>
        <v>-128.2462798129533</v>
      </c>
      <c r="S19" s="206">
        <f ca="1">Position!$N19</f>
        <v>-128.2462798129533</v>
      </c>
      <c r="T19" s="206">
        <f ca="1">Position!$N19</f>
        <v>-128.2462798129533</v>
      </c>
      <c r="U19" s="206">
        <f ca="1">Position!$N19</f>
        <v>-128.2462798129533</v>
      </c>
      <c r="V19" s="206">
        <f ca="1">Position!$N19</f>
        <v>-128.2462798129533</v>
      </c>
      <c r="W19" s="206">
        <f ca="1">Position!$N19</f>
        <v>-128.2462798129533</v>
      </c>
      <c r="X19" s="206">
        <f ca="1">Position!$N19</f>
        <v>-128.2462798129533</v>
      </c>
      <c r="Y19" s="206">
        <f ca="1">Position!$N19</f>
        <v>-128.2462798129533</v>
      </c>
      <c r="Z19" s="206">
        <f ca="1">Position!$N19</f>
        <v>-128.2462798129533</v>
      </c>
      <c r="AA19" s="206">
        <f ca="1">Position!$N19</f>
        <v>-128.2462798129533</v>
      </c>
      <c r="AB19" s="206">
        <f ca="1">Position!$N19</f>
        <v>-128.2462798129533</v>
      </c>
      <c r="AC19" s="206">
        <f ca="1">Position!$N19</f>
        <v>-128.2462798129533</v>
      </c>
    </row>
    <row r="20" spans="1:29" x14ac:dyDescent="0.25">
      <c r="A20" s="197">
        <f ca="1">Inputs!C20</f>
        <v>37681</v>
      </c>
      <c r="B20" s="198">
        <f ca="1">Inputs!E20</f>
        <v>3.4530000000000003</v>
      </c>
      <c r="C20" s="204">
        <f ca="1">Inputs!F20</f>
        <v>0.46750000000000003</v>
      </c>
      <c r="D20" s="169"/>
      <c r="E20" s="206">
        <f ca="1">Position!$N20</f>
        <v>-130.50143864667899</v>
      </c>
      <c r="F20" s="206">
        <f ca="1">Position!$N20</f>
        <v>-130.50143864667899</v>
      </c>
      <c r="G20" s="206">
        <f ca="1">Position!$N20</f>
        <v>-130.50143864667899</v>
      </c>
      <c r="H20" s="206">
        <f ca="1">Position!$N20</f>
        <v>-130.50143864667899</v>
      </c>
      <c r="I20" s="206">
        <f ca="1">Position!$N20</f>
        <v>-130.50143864667899</v>
      </c>
      <c r="J20" s="206">
        <f ca="1">Position!$N20</f>
        <v>-130.50143864667899</v>
      </c>
      <c r="K20" s="206">
        <f ca="1">Position!$N20</f>
        <v>-130.50143864667899</v>
      </c>
      <c r="L20" s="206">
        <f ca="1">Position!$N20</f>
        <v>-130.50143864667899</v>
      </c>
      <c r="M20" s="206">
        <f ca="1">Position!$N20</f>
        <v>-130.50143864667899</v>
      </c>
      <c r="N20" s="206">
        <f ca="1">Position!$N20</f>
        <v>-130.50143864667899</v>
      </c>
      <c r="O20" s="206">
        <f ca="1">Position!$N20</f>
        <v>-130.50143864667899</v>
      </c>
      <c r="S20" s="206">
        <f ca="1">Position!$N20</f>
        <v>-130.50143864667899</v>
      </c>
      <c r="T20" s="206">
        <f ca="1">Position!$N20</f>
        <v>-130.50143864667899</v>
      </c>
      <c r="U20" s="206">
        <f ca="1">Position!$N20</f>
        <v>-130.50143864667899</v>
      </c>
      <c r="V20" s="206">
        <f ca="1">Position!$N20</f>
        <v>-130.50143864667899</v>
      </c>
      <c r="W20" s="206">
        <f ca="1">Position!$N20</f>
        <v>-130.50143864667899</v>
      </c>
      <c r="X20" s="206">
        <f ca="1">Position!$N20</f>
        <v>-130.50143864667899</v>
      </c>
      <c r="Y20" s="206">
        <f ca="1">Position!$N20</f>
        <v>-130.50143864667899</v>
      </c>
      <c r="Z20" s="206">
        <f ca="1">Position!$N20</f>
        <v>-130.50143864667899</v>
      </c>
      <c r="AA20" s="206">
        <f ca="1">Position!$N20</f>
        <v>-130.50143864667899</v>
      </c>
      <c r="AB20" s="206">
        <f ca="1">Position!$N20</f>
        <v>-130.50143864667899</v>
      </c>
      <c r="AC20" s="206">
        <f ca="1">Position!$N20</f>
        <v>-130.50143864667899</v>
      </c>
    </row>
    <row r="21" spans="1:29" x14ac:dyDescent="0.25">
      <c r="A21" s="197">
        <f ca="1">Inputs!C21</f>
        <v>37712</v>
      </c>
      <c r="B21" s="198">
        <f ca="1">Inputs!E21</f>
        <v>3.3479999999999999</v>
      </c>
      <c r="C21" s="204">
        <f ca="1">Inputs!F21</f>
        <v>0.41</v>
      </c>
      <c r="D21" s="169"/>
      <c r="E21" s="206">
        <f ca="1">Position!$N21</f>
        <v>-48.145162122893169</v>
      </c>
      <c r="F21" s="206">
        <f ca="1">Position!$N21</f>
        <v>-48.145162122893169</v>
      </c>
      <c r="G21" s="206">
        <f ca="1">Position!$N21</f>
        <v>-48.145162122893169</v>
      </c>
      <c r="H21" s="206">
        <f ca="1">Position!$N21</f>
        <v>-48.145162122893169</v>
      </c>
      <c r="I21" s="206">
        <f ca="1">Position!$N21</f>
        <v>-48.145162122893169</v>
      </c>
      <c r="J21" s="206">
        <f ca="1">Position!$N21</f>
        <v>-48.145162122893169</v>
      </c>
      <c r="K21" s="206">
        <f ca="1">Position!$N21</f>
        <v>-48.145162122893169</v>
      </c>
      <c r="L21" s="206">
        <f ca="1">Position!$N21</f>
        <v>-48.145162122893169</v>
      </c>
      <c r="M21" s="206">
        <f ca="1">Position!$N21</f>
        <v>-48.145162122893169</v>
      </c>
      <c r="N21" s="206">
        <f ca="1">Position!$N21</f>
        <v>-48.145162122893169</v>
      </c>
      <c r="O21" s="206">
        <f ca="1">Position!$N21</f>
        <v>-48.145162122893169</v>
      </c>
      <c r="S21" s="206">
        <f ca="1">Position!$N21</f>
        <v>-48.145162122893169</v>
      </c>
      <c r="T21" s="206">
        <f ca="1">Position!$N21</f>
        <v>-48.145162122893169</v>
      </c>
      <c r="U21" s="206">
        <f ca="1">Position!$N21</f>
        <v>-48.145162122893169</v>
      </c>
      <c r="V21" s="206">
        <f ca="1">Position!$N21</f>
        <v>-48.145162122893169</v>
      </c>
      <c r="W21" s="206">
        <f ca="1">Position!$N21</f>
        <v>-48.145162122893169</v>
      </c>
      <c r="X21" s="206">
        <f ca="1">Position!$N21</f>
        <v>-48.145162122893169</v>
      </c>
      <c r="Y21" s="206">
        <f ca="1">Position!$N21</f>
        <v>-48.145162122893169</v>
      </c>
      <c r="Z21" s="206">
        <f ca="1">Position!$N21</f>
        <v>-48.145162122893169</v>
      </c>
      <c r="AA21" s="206">
        <f ca="1">Position!$N21</f>
        <v>-48.145162122893169</v>
      </c>
      <c r="AB21" s="206">
        <f ca="1">Position!$N21</f>
        <v>-48.145162122893169</v>
      </c>
      <c r="AC21" s="206">
        <f ca="1">Position!$N21</f>
        <v>-48.145162122893169</v>
      </c>
    </row>
    <row r="22" spans="1:29" x14ac:dyDescent="0.25">
      <c r="A22" s="197">
        <f ca="1">Inputs!C22</f>
        <v>37742</v>
      </c>
      <c r="B22" s="198">
        <f ca="1">Inputs!E22</f>
        <v>3.3579999999999997</v>
      </c>
      <c r="C22" s="204">
        <f ca="1">Inputs!F22</f>
        <v>0.39500000000000002</v>
      </c>
      <c r="D22" s="169"/>
      <c r="E22" s="206">
        <f ca="1">Position!$N22</f>
        <v>-64.505366679823126</v>
      </c>
      <c r="F22" s="206">
        <f ca="1">Position!$N22</f>
        <v>-64.505366679823126</v>
      </c>
      <c r="G22" s="206">
        <f ca="1">Position!$N22</f>
        <v>-64.505366679823126</v>
      </c>
      <c r="H22" s="206">
        <f ca="1">Position!$N22</f>
        <v>-64.505366679823126</v>
      </c>
      <c r="I22" s="206">
        <f ca="1">Position!$N22</f>
        <v>-64.505366679823126</v>
      </c>
      <c r="J22" s="206">
        <f ca="1">Position!$N22</f>
        <v>-64.505366679823126</v>
      </c>
      <c r="K22" s="206">
        <f ca="1">Position!$N22</f>
        <v>-64.505366679823126</v>
      </c>
      <c r="L22" s="206">
        <f ca="1">Position!$N22</f>
        <v>-64.505366679823126</v>
      </c>
      <c r="M22" s="206">
        <f ca="1">Position!$N22</f>
        <v>-64.505366679823126</v>
      </c>
      <c r="N22" s="206">
        <f ca="1">Position!$N22</f>
        <v>-64.505366679823126</v>
      </c>
      <c r="O22" s="206">
        <f ca="1">Position!$N22</f>
        <v>-64.505366679823126</v>
      </c>
      <c r="S22" s="206">
        <f ca="1">Position!$N22</f>
        <v>-64.505366679823126</v>
      </c>
      <c r="T22" s="206">
        <f ca="1">Position!$N22</f>
        <v>-64.505366679823126</v>
      </c>
      <c r="U22" s="206">
        <f ca="1">Position!$N22</f>
        <v>-64.505366679823126</v>
      </c>
      <c r="V22" s="206">
        <f ca="1">Position!$N22</f>
        <v>-64.505366679823126</v>
      </c>
      <c r="W22" s="206">
        <f ca="1">Position!$N22</f>
        <v>-64.505366679823126</v>
      </c>
      <c r="X22" s="206">
        <f ca="1">Position!$N22</f>
        <v>-64.505366679823126</v>
      </c>
      <c r="Y22" s="206">
        <f ca="1">Position!$N22</f>
        <v>-64.505366679823126</v>
      </c>
      <c r="Z22" s="206">
        <f ca="1">Position!$N22</f>
        <v>-64.505366679823126</v>
      </c>
      <c r="AA22" s="206">
        <f ca="1">Position!$N22</f>
        <v>-64.505366679823126</v>
      </c>
      <c r="AB22" s="206">
        <f ca="1">Position!$N22</f>
        <v>-64.505366679823126</v>
      </c>
      <c r="AC22" s="206">
        <f ca="1">Position!$N22</f>
        <v>-64.505366679823126</v>
      </c>
    </row>
    <row r="23" spans="1:29" x14ac:dyDescent="0.25">
      <c r="A23" s="197">
        <f ca="1">Inputs!C23</f>
        <v>37773</v>
      </c>
      <c r="B23" s="198">
        <f ca="1">Inputs!E23</f>
        <v>3.3930000000000002</v>
      </c>
      <c r="C23" s="204">
        <f ca="1">Inputs!F23</f>
        <v>0.39</v>
      </c>
      <c r="D23" s="169"/>
      <c r="E23" s="206">
        <f ca="1">Position!$N23</f>
        <v>-13.027976508793186</v>
      </c>
      <c r="F23" s="206">
        <f ca="1">Position!$N23</f>
        <v>-13.027976508793186</v>
      </c>
      <c r="G23" s="206">
        <f ca="1">Position!$N23</f>
        <v>-13.027976508793186</v>
      </c>
      <c r="H23" s="206">
        <f ca="1">Position!$N23</f>
        <v>-13.027976508793186</v>
      </c>
      <c r="I23" s="206">
        <f ca="1">Position!$N23</f>
        <v>-13.027976508793186</v>
      </c>
      <c r="J23" s="206">
        <f ca="1">Position!$N23</f>
        <v>-13.027976508793186</v>
      </c>
      <c r="K23" s="206">
        <f ca="1">Position!$N23</f>
        <v>-13.027976508793186</v>
      </c>
      <c r="L23" s="206">
        <f ca="1">Position!$N23</f>
        <v>-13.027976508793186</v>
      </c>
      <c r="M23" s="206">
        <f ca="1">Position!$N23</f>
        <v>-13.027976508793186</v>
      </c>
      <c r="N23" s="206">
        <f ca="1">Position!$N23</f>
        <v>-13.027976508793186</v>
      </c>
      <c r="O23" s="206">
        <f ca="1">Position!$N23</f>
        <v>-13.027976508793186</v>
      </c>
      <c r="S23" s="206">
        <f ca="1">Position!$N23</f>
        <v>-13.027976508793186</v>
      </c>
      <c r="T23" s="206">
        <f ca="1">Position!$N23</f>
        <v>-13.027976508793186</v>
      </c>
      <c r="U23" s="206">
        <f ca="1">Position!$N23</f>
        <v>-13.027976508793186</v>
      </c>
      <c r="V23" s="206">
        <f ca="1">Position!$N23</f>
        <v>-13.027976508793186</v>
      </c>
      <c r="W23" s="206">
        <f ca="1">Position!$N23</f>
        <v>-13.027976508793186</v>
      </c>
      <c r="X23" s="206">
        <f ca="1">Position!$N23</f>
        <v>-13.027976508793186</v>
      </c>
      <c r="Y23" s="206">
        <f ca="1">Position!$N23</f>
        <v>-13.027976508793186</v>
      </c>
      <c r="Z23" s="206">
        <f ca="1">Position!$N23</f>
        <v>-13.027976508793186</v>
      </c>
      <c r="AA23" s="206">
        <f ca="1">Position!$N23</f>
        <v>-13.027976508793186</v>
      </c>
      <c r="AB23" s="206">
        <f ca="1">Position!$N23</f>
        <v>-13.027976508793186</v>
      </c>
      <c r="AC23" s="206">
        <f ca="1">Position!$N23</f>
        <v>-13.027976508793186</v>
      </c>
    </row>
    <row r="24" spans="1:29" x14ac:dyDescent="0.25">
      <c r="A24" s="197">
        <f ca="1">Inputs!C24</f>
        <v>37803</v>
      </c>
      <c r="B24" s="198">
        <f ca="1">Inputs!E24</f>
        <v>3.4279999999999999</v>
      </c>
      <c r="C24" s="204">
        <f ca="1">Inputs!F24</f>
        <v>0.39</v>
      </c>
      <c r="D24" s="169"/>
      <c r="E24" s="206">
        <f ca="1">Position!$N24</f>
        <v>-36.675554751279172</v>
      </c>
      <c r="F24" s="206">
        <f ca="1">Position!$N24</f>
        <v>-36.675554751279172</v>
      </c>
      <c r="G24" s="206">
        <f ca="1">Position!$N24</f>
        <v>-36.675554751279172</v>
      </c>
      <c r="H24" s="206">
        <f ca="1">Position!$N24</f>
        <v>-36.675554751279172</v>
      </c>
      <c r="I24" s="206">
        <f ca="1">Position!$N24</f>
        <v>-36.675554751279172</v>
      </c>
      <c r="J24" s="206">
        <f ca="1">Position!$N24</f>
        <v>-36.675554751279172</v>
      </c>
      <c r="K24" s="206">
        <f ca="1">Position!$N24</f>
        <v>-36.675554751279172</v>
      </c>
      <c r="L24" s="206">
        <f ca="1">Position!$N24</f>
        <v>-36.675554751279172</v>
      </c>
      <c r="M24" s="206">
        <f ca="1">Position!$N24</f>
        <v>-36.675554751279172</v>
      </c>
      <c r="N24" s="206">
        <f ca="1">Position!$N24</f>
        <v>-36.675554751279172</v>
      </c>
      <c r="O24" s="206">
        <f ca="1">Position!$N24</f>
        <v>-36.675554751279172</v>
      </c>
      <c r="S24" s="206">
        <f ca="1">Position!$N24</f>
        <v>-36.675554751279172</v>
      </c>
      <c r="T24" s="206">
        <f ca="1">Position!$N24</f>
        <v>-36.675554751279172</v>
      </c>
      <c r="U24" s="206">
        <f ca="1">Position!$N24</f>
        <v>-36.675554751279172</v>
      </c>
      <c r="V24" s="206">
        <f ca="1">Position!$N24</f>
        <v>-36.675554751279172</v>
      </c>
      <c r="W24" s="206">
        <f ca="1">Position!$N24</f>
        <v>-36.675554751279172</v>
      </c>
      <c r="X24" s="206">
        <f ca="1">Position!$N24</f>
        <v>-36.675554751279172</v>
      </c>
      <c r="Y24" s="206">
        <f ca="1">Position!$N24</f>
        <v>-36.675554751279172</v>
      </c>
      <c r="Z24" s="206">
        <f ca="1">Position!$N24</f>
        <v>-36.675554751279172</v>
      </c>
      <c r="AA24" s="206">
        <f ca="1">Position!$N24</f>
        <v>-36.675554751279172</v>
      </c>
      <c r="AB24" s="206">
        <f ca="1">Position!$N24</f>
        <v>-36.675554751279172</v>
      </c>
      <c r="AC24" s="206">
        <f ca="1">Position!$N24</f>
        <v>-36.675554751279172</v>
      </c>
    </row>
    <row r="25" spans="1:29" x14ac:dyDescent="0.25">
      <c r="A25" s="197">
        <f ca="1">Inputs!C25</f>
        <v>37834</v>
      </c>
      <c r="B25" s="198">
        <f ca="1">Inputs!E25</f>
        <v>3.4550000000000001</v>
      </c>
      <c r="C25" s="204">
        <f ca="1">Inputs!F25</f>
        <v>0.39</v>
      </c>
      <c r="D25" s="169"/>
      <c r="E25" s="206">
        <f ca="1">Position!$N25</f>
        <v>-27.691145525903579</v>
      </c>
      <c r="F25" s="206">
        <f ca="1">Position!$N25</f>
        <v>-27.691145525903579</v>
      </c>
      <c r="G25" s="206">
        <f ca="1">Position!$N25</f>
        <v>-27.691145525903579</v>
      </c>
      <c r="H25" s="206">
        <f ca="1">Position!$N25</f>
        <v>-27.691145525903579</v>
      </c>
      <c r="I25" s="206">
        <f ca="1">Position!$N25</f>
        <v>-27.691145525903579</v>
      </c>
      <c r="J25" s="206">
        <f ca="1">Position!$N25</f>
        <v>-27.691145525903579</v>
      </c>
      <c r="K25" s="206">
        <f ca="1">Position!$N25</f>
        <v>-27.691145525903579</v>
      </c>
      <c r="L25" s="206">
        <f ca="1">Position!$N25</f>
        <v>-27.691145525903579</v>
      </c>
      <c r="M25" s="206">
        <f ca="1">Position!$N25</f>
        <v>-27.691145525903579</v>
      </c>
      <c r="N25" s="206">
        <f ca="1">Position!$N25</f>
        <v>-27.691145525903579</v>
      </c>
      <c r="O25" s="206">
        <f ca="1">Position!$N25</f>
        <v>-27.691145525903579</v>
      </c>
      <c r="S25" s="206">
        <f ca="1">Position!$N25</f>
        <v>-27.691145525903579</v>
      </c>
      <c r="T25" s="206">
        <f ca="1">Position!$N25</f>
        <v>-27.691145525903579</v>
      </c>
      <c r="U25" s="206">
        <f ca="1">Position!$N25</f>
        <v>-27.691145525903579</v>
      </c>
      <c r="V25" s="206">
        <f ca="1">Position!$N25</f>
        <v>-27.691145525903579</v>
      </c>
      <c r="W25" s="206">
        <f ca="1">Position!$N25</f>
        <v>-27.691145525903579</v>
      </c>
      <c r="X25" s="206">
        <f ca="1">Position!$N25</f>
        <v>-27.691145525903579</v>
      </c>
      <c r="Y25" s="206">
        <f ca="1">Position!$N25</f>
        <v>-27.691145525903579</v>
      </c>
      <c r="Z25" s="206">
        <f ca="1">Position!$N25</f>
        <v>-27.691145525903579</v>
      </c>
      <c r="AA25" s="206">
        <f ca="1">Position!$N25</f>
        <v>-27.691145525903579</v>
      </c>
      <c r="AB25" s="206">
        <f ca="1">Position!$N25</f>
        <v>-27.691145525903579</v>
      </c>
      <c r="AC25" s="206">
        <f ca="1">Position!$N25</f>
        <v>-27.691145525903579</v>
      </c>
    </row>
    <row r="26" spans="1:29" x14ac:dyDescent="0.25">
      <c r="A26" s="197">
        <f ca="1">Inputs!C26</f>
        <v>37865</v>
      </c>
      <c r="B26" s="198">
        <f ca="1">Inputs!E26</f>
        <v>3.4630000000000001</v>
      </c>
      <c r="C26" s="204">
        <f ca="1">Inputs!F26</f>
        <v>0.39</v>
      </c>
      <c r="D26" s="169"/>
      <c r="E26" s="206">
        <f ca="1">Position!$N26</f>
        <v>-29.467342086757014</v>
      </c>
      <c r="F26" s="206">
        <f ca="1">Position!$N26</f>
        <v>-29.467342086757014</v>
      </c>
      <c r="G26" s="206">
        <f ca="1">Position!$N26</f>
        <v>-29.467342086757014</v>
      </c>
      <c r="H26" s="206">
        <f ca="1">Position!$N26</f>
        <v>-29.467342086757014</v>
      </c>
      <c r="I26" s="206">
        <f ca="1">Position!$N26</f>
        <v>-29.467342086757014</v>
      </c>
      <c r="J26" s="206">
        <f ca="1">Position!$N26</f>
        <v>-29.467342086757014</v>
      </c>
      <c r="K26" s="206">
        <f ca="1">Position!$N26</f>
        <v>-29.467342086757014</v>
      </c>
      <c r="L26" s="206">
        <f ca="1">Position!$N26</f>
        <v>-29.467342086757014</v>
      </c>
      <c r="M26" s="206">
        <f ca="1">Position!$N26</f>
        <v>-29.467342086757014</v>
      </c>
      <c r="N26" s="206">
        <f ca="1">Position!$N26</f>
        <v>-29.467342086757014</v>
      </c>
      <c r="O26" s="206">
        <f ca="1">Position!$N26</f>
        <v>-29.467342086757014</v>
      </c>
      <c r="S26" s="206">
        <f ca="1">Position!$N26</f>
        <v>-29.467342086757014</v>
      </c>
      <c r="T26" s="206">
        <f ca="1">Position!$N26</f>
        <v>-29.467342086757014</v>
      </c>
      <c r="U26" s="206">
        <f ca="1">Position!$N26</f>
        <v>-29.467342086757014</v>
      </c>
      <c r="V26" s="206">
        <f ca="1">Position!$N26</f>
        <v>-29.467342086757014</v>
      </c>
      <c r="W26" s="206">
        <f ca="1">Position!$N26</f>
        <v>-29.467342086757014</v>
      </c>
      <c r="X26" s="206">
        <f ca="1">Position!$N26</f>
        <v>-29.467342086757014</v>
      </c>
      <c r="Y26" s="206">
        <f ca="1">Position!$N26</f>
        <v>-29.467342086757014</v>
      </c>
      <c r="Z26" s="206">
        <f ca="1">Position!$N26</f>
        <v>-29.467342086757014</v>
      </c>
      <c r="AA26" s="206">
        <f ca="1">Position!$N26</f>
        <v>-29.467342086757014</v>
      </c>
      <c r="AB26" s="206">
        <f ca="1">Position!$N26</f>
        <v>-29.467342086757014</v>
      </c>
      <c r="AC26" s="206">
        <f ca="1">Position!$N26</f>
        <v>-29.467342086757014</v>
      </c>
    </row>
    <row r="27" spans="1:29" x14ac:dyDescent="0.25">
      <c r="A27" s="197">
        <f ca="1">Inputs!C27</f>
        <v>37895</v>
      </c>
      <c r="B27" s="198">
        <f ca="1">Inputs!E27</f>
        <v>3.5049999999999999</v>
      </c>
      <c r="C27" s="204">
        <f ca="1">Inputs!F27</f>
        <v>0.38750000000000001</v>
      </c>
      <c r="D27" s="169"/>
      <c r="E27" s="206">
        <f ca="1">Position!$N27</f>
        <v>74.745761032296798</v>
      </c>
      <c r="F27" s="206">
        <f ca="1">Position!$N27</f>
        <v>74.745761032296798</v>
      </c>
      <c r="G27" s="206">
        <f ca="1">Position!$N27</f>
        <v>74.745761032296798</v>
      </c>
      <c r="H27" s="206">
        <f ca="1">Position!$N27</f>
        <v>74.745761032296798</v>
      </c>
      <c r="I27" s="206">
        <f ca="1">Position!$N27</f>
        <v>74.745761032296798</v>
      </c>
      <c r="J27" s="206">
        <f ca="1">Position!$N27</f>
        <v>74.745761032296798</v>
      </c>
      <c r="K27" s="206">
        <f ca="1">Position!$N27</f>
        <v>74.745761032296798</v>
      </c>
      <c r="L27" s="206">
        <f ca="1">Position!$N27</f>
        <v>74.745761032296798</v>
      </c>
      <c r="M27" s="206">
        <f ca="1">Position!$N27</f>
        <v>74.745761032296798</v>
      </c>
      <c r="N27" s="206">
        <f ca="1">Position!$N27</f>
        <v>74.745761032296798</v>
      </c>
      <c r="O27" s="206">
        <f ca="1">Position!$N27</f>
        <v>74.745761032296798</v>
      </c>
      <c r="S27" s="206">
        <f ca="1">Position!$N27</f>
        <v>74.745761032296798</v>
      </c>
      <c r="T27" s="206">
        <f ca="1">Position!$N27</f>
        <v>74.745761032296798</v>
      </c>
      <c r="U27" s="206">
        <f ca="1">Position!$N27</f>
        <v>74.745761032296798</v>
      </c>
      <c r="V27" s="206">
        <f ca="1">Position!$N27</f>
        <v>74.745761032296798</v>
      </c>
      <c r="W27" s="206">
        <f ca="1">Position!$N27</f>
        <v>74.745761032296798</v>
      </c>
      <c r="X27" s="206">
        <f ca="1">Position!$N27</f>
        <v>74.745761032296798</v>
      </c>
      <c r="Y27" s="206">
        <f ca="1">Position!$N27</f>
        <v>74.745761032296798</v>
      </c>
      <c r="Z27" s="206">
        <f ca="1">Position!$N27</f>
        <v>74.745761032296798</v>
      </c>
      <c r="AA27" s="206">
        <f ca="1">Position!$N27</f>
        <v>74.745761032296798</v>
      </c>
      <c r="AB27" s="206">
        <f ca="1">Position!$N27</f>
        <v>74.745761032296798</v>
      </c>
      <c r="AC27" s="206">
        <f ca="1">Position!$N27</f>
        <v>74.745761032296798</v>
      </c>
    </row>
    <row r="28" spans="1:29" x14ac:dyDescent="0.25">
      <c r="A28" s="197">
        <f ca="1">Inputs!C28</f>
        <v>37926</v>
      </c>
      <c r="B28" s="198">
        <f ca="1">Inputs!E28</f>
        <v>3.665</v>
      </c>
      <c r="C28" s="204">
        <f ca="1">Inputs!F28</f>
        <v>0.38500000000000001</v>
      </c>
      <c r="D28" s="169"/>
      <c r="E28" s="206">
        <f ca="1">Position!$N28</f>
        <v>25.165159584897651</v>
      </c>
      <c r="F28" s="206">
        <f ca="1">Position!$N28</f>
        <v>25.165159584897651</v>
      </c>
      <c r="G28" s="206">
        <f ca="1">Position!$N28</f>
        <v>25.165159584897651</v>
      </c>
      <c r="H28" s="206">
        <f ca="1">Position!$N28</f>
        <v>25.165159584897651</v>
      </c>
      <c r="I28" s="206">
        <f ca="1">Position!$N28</f>
        <v>25.165159584897651</v>
      </c>
      <c r="J28" s="206">
        <f ca="1">Position!$N28</f>
        <v>25.165159584897651</v>
      </c>
      <c r="K28" s="206">
        <f ca="1">Position!$N28</f>
        <v>25.165159584897651</v>
      </c>
      <c r="L28" s="206">
        <f ca="1">Position!$N28</f>
        <v>25.165159584897651</v>
      </c>
      <c r="M28" s="206">
        <f ca="1">Position!$N28</f>
        <v>25.165159584897651</v>
      </c>
      <c r="N28" s="206">
        <f ca="1">Position!$N28</f>
        <v>25.165159584897651</v>
      </c>
      <c r="O28" s="206">
        <f ca="1">Position!$N28</f>
        <v>25.165159584897651</v>
      </c>
      <c r="S28" s="206">
        <f ca="1">Position!$N28</f>
        <v>25.165159584897651</v>
      </c>
      <c r="T28" s="206">
        <f ca="1">Position!$N28</f>
        <v>25.165159584897651</v>
      </c>
      <c r="U28" s="206">
        <f ca="1">Position!$N28</f>
        <v>25.165159584897651</v>
      </c>
      <c r="V28" s="206">
        <f ca="1">Position!$N28</f>
        <v>25.165159584897651</v>
      </c>
      <c r="W28" s="206">
        <f ca="1">Position!$N28</f>
        <v>25.165159584897651</v>
      </c>
      <c r="X28" s="206">
        <f ca="1">Position!$N28</f>
        <v>25.165159584897651</v>
      </c>
      <c r="Y28" s="206">
        <f ca="1">Position!$N28</f>
        <v>25.165159584897651</v>
      </c>
      <c r="Z28" s="206">
        <f ca="1">Position!$N28</f>
        <v>25.165159584897651</v>
      </c>
      <c r="AA28" s="206">
        <f ca="1">Position!$N28</f>
        <v>25.165159584897651</v>
      </c>
      <c r="AB28" s="206">
        <f ca="1">Position!$N28</f>
        <v>25.165159584897651</v>
      </c>
      <c r="AC28" s="206">
        <f ca="1">Position!$N28</f>
        <v>25.165159584897651</v>
      </c>
    </row>
    <row r="29" spans="1:29" x14ac:dyDescent="0.25">
      <c r="A29" s="197">
        <f ca="1">Inputs!C29</f>
        <v>37956</v>
      </c>
      <c r="B29" s="198">
        <f ca="1">Inputs!E29</f>
        <v>3.8440000000000003</v>
      </c>
      <c r="C29" s="204">
        <f ca="1">Inputs!F29</f>
        <v>0.38500000000000001</v>
      </c>
      <c r="D29" s="169"/>
      <c r="E29" s="206">
        <f ca="1">Position!$N29</f>
        <v>19.084834166992373</v>
      </c>
      <c r="F29" s="206">
        <f ca="1">Position!$N29</f>
        <v>19.084834166992373</v>
      </c>
      <c r="G29" s="206">
        <f ca="1">Position!$N29</f>
        <v>19.084834166992373</v>
      </c>
      <c r="H29" s="206">
        <f ca="1">Position!$N29</f>
        <v>19.084834166992373</v>
      </c>
      <c r="I29" s="206">
        <f ca="1">Position!$N29</f>
        <v>19.084834166992373</v>
      </c>
      <c r="J29" s="206">
        <f ca="1">Position!$N29</f>
        <v>19.084834166992373</v>
      </c>
      <c r="K29" s="206">
        <f ca="1">Position!$N29</f>
        <v>19.084834166992373</v>
      </c>
      <c r="L29" s="206">
        <f ca="1">Position!$N29</f>
        <v>19.084834166992373</v>
      </c>
      <c r="M29" s="206">
        <f ca="1">Position!$N29</f>
        <v>19.084834166992373</v>
      </c>
      <c r="N29" s="206">
        <f ca="1">Position!$N29</f>
        <v>19.084834166992373</v>
      </c>
      <c r="O29" s="206">
        <f ca="1">Position!$N29</f>
        <v>19.084834166992373</v>
      </c>
      <c r="S29" s="206">
        <f ca="1">Position!$N29</f>
        <v>19.084834166992373</v>
      </c>
      <c r="T29" s="206">
        <f ca="1">Position!$N29</f>
        <v>19.084834166992373</v>
      </c>
      <c r="U29" s="206">
        <f ca="1">Position!$N29</f>
        <v>19.084834166992373</v>
      </c>
      <c r="V29" s="206">
        <f ca="1">Position!$N29</f>
        <v>19.084834166992373</v>
      </c>
      <c r="W29" s="206">
        <f ca="1">Position!$N29</f>
        <v>19.084834166992373</v>
      </c>
      <c r="X29" s="206">
        <f ca="1">Position!$N29</f>
        <v>19.084834166992373</v>
      </c>
      <c r="Y29" s="206">
        <f ca="1">Position!$N29</f>
        <v>19.084834166992373</v>
      </c>
      <c r="Z29" s="206">
        <f ca="1">Position!$N29</f>
        <v>19.084834166992373</v>
      </c>
      <c r="AA29" s="206">
        <f ca="1">Position!$N29</f>
        <v>19.084834166992373</v>
      </c>
      <c r="AB29" s="206">
        <f ca="1">Position!$N29</f>
        <v>19.084834166992373</v>
      </c>
      <c r="AC29" s="206">
        <f ca="1">Position!$N29</f>
        <v>19.084834166992373</v>
      </c>
    </row>
    <row r="30" spans="1:29" x14ac:dyDescent="0.25">
      <c r="A30" s="197">
        <f ca="1">Inputs!C30</f>
        <v>37987</v>
      </c>
      <c r="B30" s="198">
        <f ca="1">Inputs!E30</f>
        <v>3.903</v>
      </c>
      <c r="C30" s="204">
        <f ca="1">Inputs!F30</f>
        <v>0.38</v>
      </c>
      <c r="D30" s="169"/>
      <c r="E30" s="206">
        <f ca="1">Position!$N30</f>
        <v>28.519182261507424</v>
      </c>
      <c r="F30" s="206">
        <f ca="1">Position!$N30</f>
        <v>28.519182261507424</v>
      </c>
      <c r="G30" s="206">
        <f ca="1">Position!$N30</f>
        <v>28.519182261507424</v>
      </c>
      <c r="H30" s="206">
        <f ca="1">Position!$N30</f>
        <v>28.519182261507424</v>
      </c>
      <c r="I30" s="206">
        <f ca="1">Position!$N30</f>
        <v>28.519182261507424</v>
      </c>
      <c r="J30" s="206">
        <f ca="1">Position!$N30</f>
        <v>28.519182261507424</v>
      </c>
      <c r="K30" s="206">
        <f ca="1">Position!$N30</f>
        <v>28.519182261507424</v>
      </c>
      <c r="L30" s="206">
        <f ca="1">Position!$N30</f>
        <v>28.519182261507424</v>
      </c>
      <c r="M30" s="206">
        <f ca="1">Position!$N30</f>
        <v>28.519182261507424</v>
      </c>
      <c r="N30" s="206">
        <f ca="1">Position!$N30</f>
        <v>28.519182261507424</v>
      </c>
      <c r="O30" s="206">
        <f ca="1">Position!$N30</f>
        <v>28.519182261507424</v>
      </c>
      <c r="S30" s="206">
        <f ca="1">Position!$N30</f>
        <v>28.519182261507424</v>
      </c>
      <c r="T30" s="206">
        <f ca="1">Position!$N30</f>
        <v>28.519182261507424</v>
      </c>
      <c r="U30" s="206">
        <f ca="1">Position!$N30</f>
        <v>28.519182261507424</v>
      </c>
      <c r="V30" s="206">
        <f ca="1">Position!$N30</f>
        <v>28.519182261507424</v>
      </c>
      <c r="W30" s="206">
        <f ca="1">Position!$N30</f>
        <v>28.519182261507424</v>
      </c>
      <c r="X30" s="206">
        <f ca="1">Position!$N30</f>
        <v>28.519182261507424</v>
      </c>
      <c r="Y30" s="206">
        <f ca="1">Position!$N30</f>
        <v>28.519182261507424</v>
      </c>
      <c r="Z30" s="206">
        <f ca="1">Position!$N30</f>
        <v>28.519182261507424</v>
      </c>
      <c r="AA30" s="206">
        <f ca="1">Position!$N30</f>
        <v>28.519182261507424</v>
      </c>
      <c r="AB30" s="206">
        <f ca="1">Position!$N30</f>
        <v>28.519182261507424</v>
      </c>
      <c r="AC30" s="206">
        <f ca="1">Position!$N30</f>
        <v>28.519182261507424</v>
      </c>
    </row>
    <row r="31" spans="1:29" x14ac:dyDescent="0.25">
      <c r="A31" s="197">
        <f ca="1">Inputs!C31</f>
        <v>38018</v>
      </c>
      <c r="B31" s="198">
        <f ca="1">Inputs!E31</f>
        <v>3.8190000000000004</v>
      </c>
      <c r="C31" s="204">
        <f ca="1">Inputs!F31</f>
        <v>0.375</v>
      </c>
      <c r="D31" s="169"/>
      <c r="E31" s="206">
        <f ca="1">Position!$N31</f>
        <v>22.946837456446914</v>
      </c>
      <c r="F31" s="206">
        <f ca="1">Position!$N31</f>
        <v>22.946837456446914</v>
      </c>
      <c r="G31" s="206">
        <f ca="1">Position!$N31</f>
        <v>22.946837456446914</v>
      </c>
      <c r="H31" s="206">
        <f ca="1">Position!$N31</f>
        <v>22.946837456446914</v>
      </c>
      <c r="I31" s="206">
        <f ca="1">Position!$N31</f>
        <v>22.946837456446914</v>
      </c>
      <c r="J31" s="206">
        <f ca="1">Position!$N31</f>
        <v>22.946837456446914</v>
      </c>
      <c r="K31" s="206">
        <f ca="1">Position!$N31</f>
        <v>22.946837456446914</v>
      </c>
      <c r="L31" s="206">
        <f ca="1">Position!$N31</f>
        <v>22.946837456446914</v>
      </c>
      <c r="M31" s="206">
        <f ca="1">Position!$N31</f>
        <v>22.946837456446914</v>
      </c>
      <c r="N31" s="206">
        <f ca="1">Position!$N31</f>
        <v>22.946837456446914</v>
      </c>
      <c r="O31" s="206">
        <f ca="1">Position!$N31</f>
        <v>22.946837456446914</v>
      </c>
      <c r="S31" s="206">
        <f ca="1">Position!$N31</f>
        <v>22.946837456446914</v>
      </c>
      <c r="T31" s="206">
        <f ca="1">Position!$N31</f>
        <v>22.946837456446914</v>
      </c>
      <c r="U31" s="206">
        <f ca="1">Position!$N31</f>
        <v>22.946837456446914</v>
      </c>
      <c r="V31" s="206">
        <f ca="1">Position!$N31</f>
        <v>22.946837456446914</v>
      </c>
      <c r="W31" s="206">
        <f ca="1">Position!$N31</f>
        <v>22.946837456446914</v>
      </c>
      <c r="X31" s="206">
        <f ca="1">Position!$N31</f>
        <v>22.946837456446914</v>
      </c>
      <c r="Y31" s="206">
        <f ca="1">Position!$N31</f>
        <v>22.946837456446914</v>
      </c>
      <c r="Z31" s="206">
        <f ca="1">Position!$N31</f>
        <v>22.946837456446914</v>
      </c>
      <c r="AA31" s="206">
        <f ca="1">Position!$N31</f>
        <v>22.946837456446914</v>
      </c>
      <c r="AB31" s="206">
        <f ca="1">Position!$N31</f>
        <v>22.946837456446914</v>
      </c>
      <c r="AC31" s="206">
        <f ca="1">Position!$N31</f>
        <v>22.946837456446914</v>
      </c>
    </row>
    <row r="32" spans="1:29" x14ac:dyDescent="0.25">
      <c r="A32" s="197">
        <f ca="1">Inputs!C32</f>
        <v>38047</v>
      </c>
      <c r="B32" s="198">
        <f ca="1">Inputs!E32</f>
        <v>3.6840000000000002</v>
      </c>
      <c r="C32" s="204">
        <f ca="1">Inputs!F32</f>
        <v>0.36</v>
      </c>
      <c r="D32" s="169"/>
      <c r="E32" s="206">
        <f ca="1">Position!$N32</f>
        <v>33.698036391393238</v>
      </c>
      <c r="F32" s="206">
        <f ca="1">Position!$N32</f>
        <v>33.698036391393238</v>
      </c>
      <c r="G32" s="206">
        <f ca="1">Position!$N32</f>
        <v>33.698036391393238</v>
      </c>
      <c r="H32" s="206">
        <f ca="1">Position!$N32</f>
        <v>33.698036391393238</v>
      </c>
      <c r="I32" s="206">
        <f ca="1">Position!$N32</f>
        <v>33.698036391393238</v>
      </c>
      <c r="J32" s="206">
        <f ca="1">Position!$N32</f>
        <v>33.698036391393238</v>
      </c>
      <c r="K32" s="206">
        <f ca="1">Position!$N32</f>
        <v>33.698036391393238</v>
      </c>
      <c r="L32" s="206">
        <f ca="1">Position!$N32</f>
        <v>33.698036391393238</v>
      </c>
      <c r="M32" s="206">
        <f ca="1">Position!$N32</f>
        <v>33.698036391393238</v>
      </c>
      <c r="N32" s="206">
        <f ca="1">Position!$N32</f>
        <v>33.698036391393238</v>
      </c>
      <c r="O32" s="206">
        <f ca="1">Position!$N32</f>
        <v>33.698036391393238</v>
      </c>
      <c r="S32" s="206">
        <f ca="1">Position!$N32</f>
        <v>33.698036391393238</v>
      </c>
      <c r="T32" s="206">
        <f ca="1">Position!$N32</f>
        <v>33.698036391393238</v>
      </c>
      <c r="U32" s="206">
        <f ca="1">Position!$N32</f>
        <v>33.698036391393238</v>
      </c>
      <c r="V32" s="206">
        <f ca="1">Position!$N32</f>
        <v>33.698036391393238</v>
      </c>
      <c r="W32" s="206">
        <f ca="1">Position!$N32</f>
        <v>33.698036391393238</v>
      </c>
      <c r="X32" s="206">
        <f ca="1">Position!$N32</f>
        <v>33.698036391393238</v>
      </c>
      <c r="Y32" s="206">
        <f ca="1">Position!$N32</f>
        <v>33.698036391393238</v>
      </c>
      <c r="Z32" s="206">
        <f ca="1">Position!$N32</f>
        <v>33.698036391393238</v>
      </c>
      <c r="AA32" s="206">
        <f ca="1">Position!$N32</f>
        <v>33.698036391393238</v>
      </c>
      <c r="AB32" s="206">
        <f ca="1">Position!$N32</f>
        <v>33.698036391393238</v>
      </c>
      <c r="AC32" s="206">
        <f ca="1">Position!$N32</f>
        <v>33.698036391393238</v>
      </c>
    </row>
    <row r="33" spans="1:29" x14ac:dyDescent="0.25">
      <c r="A33" s="197">
        <f ca="1">Inputs!C33</f>
        <v>38078</v>
      </c>
      <c r="B33" s="198">
        <f ca="1">Inputs!E33</f>
        <v>3.5340000000000003</v>
      </c>
      <c r="C33" s="204">
        <f ca="1">Inputs!F33</f>
        <v>0.32750000000000001</v>
      </c>
      <c r="D33" s="169"/>
      <c r="E33" s="206">
        <f ca="1">Position!$N33</f>
        <v>10.419850580457513</v>
      </c>
      <c r="F33" s="206">
        <f ca="1">Position!$N33</f>
        <v>10.419850580457513</v>
      </c>
      <c r="G33" s="206">
        <f ca="1">Position!$N33</f>
        <v>10.419850580457513</v>
      </c>
      <c r="H33" s="206">
        <f ca="1">Position!$N33</f>
        <v>10.419850580457513</v>
      </c>
      <c r="I33" s="206">
        <f ca="1">Position!$N33</f>
        <v>10.419850580457513</v>
      </c>
      <c r="J33" s="206">
        <f ca="1">Position!$N33</f>
        <v>10.419850580457513</v>
      </c>
      <c r="K33" s="206">
        <f ca="1">Position!$N33</f>
        <v>10.419850580457513</v>
      </c>
      <c r="L33" s="206">
        <f ca="1">Position!$N33</f>
        <v>10.419850580457513</v>
      </c>
      <c r="M33" s="206">
        <f ca="1">Position!$N33</f>
        <v>10.419850580457513</v>
      </c>
      <c r="N33" s="206">
        <f ca="1">Position!$N33</f>
        <v>10.419850580457513</v>
      </c>
      <c r="O33" s="206">
        <f ca="1">Position!$N33</f>
        <v>10.419850580457513</v>
      </c>
      <c r="S33" s="206">
        <f ca="1">Position!$N33</f>
        <v>10.419850580457513</v>
      </c>
      <c r="T33" s="206">
        <f ca="1">Position!$N33</f>
        <v>10.419850580457513</v>
      </c>
      <c r="U33" s="206">
        <f ca="1">Position!$N33</f>
        <v>10.419850580457513</v>
      </c>
      <c r="V33" s="206">
        <f ca="1">Position!$N33</f>
        <v>10.419850580457513</v>
      </c>
      <c r="W33" s="206">
        <f ca="1">Position!$N33</f>
        <v>10.419850580457513</v>
      </c>
      <c r="X33" s="206">
        <f ca="1">Position!$N33</f>
        <v>10.419850580457513</v>
      </c>
      <c r="Y33" s="206">
        <f ca="1">Position!$N33</f>
        <v>10.419850580457513</v>
      </c>
      <c r="Z33" s="206">
        <f ca="1">Position!$N33</f>
        <v>10.419850580457513</v>
      </c>
      <c r="AA33" s="206">
        <f ca="1">Position!$N33</f>
        <v>10.419850580457513</v>
      </c>
      <c r="AB33" s="206">
        <f ca="1">Position!$N33</f>
        <v>10.419850580457513</v>
      </c>
      <c r="AC33" s="206">
        <f ca="1">Position!$N33</f>
        <v>10.419850580457513</v>
      </c>
    </row>
    <row r="34" spans="1:29" x14ac:dyDescent="0.25">
      <c r="A34" s="197">
        <f ca="1">Inputs!C34</f>
        <v>38108</v>
      </c>
      <c r="B34" s="198">
        <f ca="1">Inputs!E34</f>
        <v>3.5380000000000003</v>
      </c>
      <c r="C34" s="204">
        <f ca="1">Inputs!F34</f>
        <v>0.32250000000000001</v>
      </c>
      <c r="D34" s="169"/>
      <c r="E34" s="206">
        <f ca="1">Position!$N34</f>
        <v>-6.5426477367313209</v>
      </c>
      <c r="F34" s="206">
        <f ca="1">Position!$N34</f>
        <v>-6.5426477367313209</v>
      </c>
      <c r="G34" s="206">
        <f ca="1">Position!$N34</f>
        <v>-6.5426477367313209</v>
      </c>
      <c r="H34" s="206">
        <f ca="1">Position!$N34</f>
        <v>-6.5426477367313209</v>
      </c>
      <c r="I34" s="206">
        <f ca="1">Position!$N34</f>
        <v>-6.5426477367313209</v>
      </c>
      <c r="J34" s="206">
        <f ca="1">Position!$N34</f>
        <v>-6.5426477367313209</v>
      </c>
      <c r="K34" s="206">
        <f ca="1">Position!$N34</f>
        <v>-6.5426477367313209</v>
      </c>
      <c r="L34" s="206">
        <f ca="1">Position!$N34</f>
        <v>-6.5426477367313209</v>
      </c>
      <c r="M34" s="206">
        <f ca="1">Position!$N34</f>
        <v>-6.5426477367313209</v>
      </c>
      <c r="N34" s="206">
        <f ca="1">Position!$N34</f>
        <v>-6.5426477367313209</v>
      </c>
      <c r="O34" s="206">
        <f ca="1">Position!$N34</f>
        <v>-6.5426477367313209</v>
      </c>
      <c r="S34" s="206">
        <f ca="1">Position!$N34</f>
        <v>-6.5426477367313209</v>
      </c>
      <c r="T34" s="206">
        <f ca="1">Position!$N34</f>
        <v>-6.5426477367313209</v>
      </c>
      <c r="U34" s="206">
        <f ca="1">Position!$N34</f>
        <v>-6.5426477367313209</v>
      </c>
      <c r="V34" s="206">
        <f ca="1">Position!$N34</f>
        <v>-6.5426477367313209</v>
      </c>
      <c r="W34" s="206">
        <f ca="1">Position!$N34</f>
        <v>-6.5426477367313209</v>
      </c>
      <c r="X34" s="206">
        <f ca="1">Position!$N34</f>
        <v>-6.5426477367313209</v>
      </c>
      <c r="Y34" s="206">
        <f ca="1">Position!$N34</f>
        <v>-6.5426477367313209</v>
      </c>
      <c r="Z34" s="206">
        <f ca="1">Position!$N34</f>
        <v>-6.5426477367313209</v>
      </c>
      <c r="AA34" s="206">
        <f ca="1">Position!$N34</f>
        <v>-6.5426477367313209</v>
      </c>
      <c r="AB34" s="206">
        <f ca="1">Position!$N34</f>
        <v>-6.5426477367313209</v>
      </c>
      <c r="AC34" s="206">
        <f ca="1">Position!$N34</f>
        <v>-6.5426477367313209</v>
      </c>
    </row>
    <row r="35" spans="1:29" x14ac:dyDescent="0.25">
      <c r="A35" s="197">
        <f ca="1">Inputs!C35</f>
        <v>38139</v>
      </c>
      <c r="B35" s="198">
        <f ca="1">Inputs!E35</f>
        <v>3.5779999999999998</v>
      </c>
      <c r="C35" s="204">
        <f ca="1">Inputs!F35</f>
        <v>0.32250000000000001</v>
      </c>
      <c r="D35" s="169"/>
      <c r="E35" s="206">
        <f ca="1">Position!$N35</f>
        <v>5.5289256672620715</v>
      </c>
      <c r="F35" s="206">
        <f ca="1">Position!$N35</f>
        <v>5.5289256672620715</v>
      </c>
      <c r="G35" s="206">
        <f ca="1">Position!$N35</f>
        <v>5.5289256672620715</v>
      </c>
      <c r="H35" s="206">
        <f ca="1">Position!$N35</f>
        <v>5.5289256672620715</v>
      </c>
      <c r="I35" s="206">
        <f ca="1">Position!$N35</f>
        <v>5.5289256672620715</v>
      </c>
      <c r="J35" s="206">
        <f ca="1">Position!$N35</f>
        <v>5.5289256672620715</v>
      </c>
      <c r="K35" s="206">
        <f ca="1">Position!$N35</f>
        <v>5.5289256672620715</v>
      </c>
      <c r="L35" s="206">
        <f ca="1">Position!$N35</f>
        <v>5.5289256672620715</v>
      </c>
      <c r="M35" s="206">
        <f ca="1">Position!$N35</f>
        <v>5.5289256672620715</v>
      </c>
      <c r="N35" s="206">
        <f ca="1">Position!$N35</f>
        <v>5.5289256672620715</v>
      </c>
      <c r="O35" s="206">
        <f ca="1">Position!$N35</f>
        <v>5.5289256672620715</v>
      </c>
      <c r="S35" s="206">
        <f ca="1">Position!$N35</f>
        <v>5.5289256672620715</v>
      </c>
      <c r="T35" s="206">
        <f ca="1">Position!$N35</f>
        <v>5.5289256672620715</v>
      </c>
      <c r="U35" s="206">
        <f ca="1">Position!$N35</f>
        <v>5.5289256672620715</v>
      </c>
      <c r="V35" s="206">
        <f ca="1">Position!$N35</f>
        <v>5.5289256672620715</v>
      </c>
      <c r="W35" s="206">
        <f ca="1">Position!$N35</f>
        <v>5.5289256672620715</v>
      </c>
      <c r="X35" s="206">
        <f ca="1">Position!$N35</f>
        <v>5.5289256672620715</v>
      </c>
      <c r="Y35" s="206">
        <f ca="1">Position!$N35</f>
        <v>5.5289256672620715</v>
      </c>
      <c r="Z35" s="206">
        <f ca="1">Position!$N35</f>
        <v>5.5289256672620715</v>
      </c>
      <c r="AA35" s="206">
        <f ca="1">Position!$N35</f>
        <v>5.5289256672620715</v>
      </c>
      <c r="AB35" s="206">
        <f ca="1">Position!$N35</f>
        <v>5.5289256672620715</v>
      </c>
      <c r="AC35" s="206">
        <f ca="1">Position!$N35</f>
        <v>5.5289256672620715</v>
      </c>
    </row>
    <row r="36" spans="1:29" x14ac:dyDescent="0.25">
      <c r="A36" s="197">
        <f ca="1">Inputs!C36</f>
        <v>38169</v>
      </c>
      <c r="B36" s="198">
        <f ca="1">Inputs!E36</f>
        <v>3.6230000000000002</v>
      </c>
      <c r="C36" s="204">
        <f ca="1">Inputs!F36</f>
        <v>0.32250000000000001</v>
      </c>
      <c r="D36" s="169"/>
      <c r="E36" s="206">
        <f ca="1">Position!$N36</f>
        <v>2.3574430428354871</v>
      </c>
      <c r="F36" s="206">
        <f ca="1">Position!$N36</f>
        <v>2.3574430428354871</v>
      </c>
      <c r="G36" s="206">
        <f ca="1">Position!$N36</f>
        <v>2.3574430428354871</v>
      </c>
      <c r="H36" s="206">
        <f ca="1">Position!$N36</f>
        <v>2.3574430428354871</v>
      </c>
      <c r="I36" s="206">
        <f ca="1">Position!$N36</f>
        <v>2.3574430428354871</v>
      </c>
      <c r="J36" s="206">
        <f ca="1">Position!$N36</f>
        <v>2.3574430428354871</v>
      </c>
      <c r="K36" s="206">
        <f ca="1">Position!$N36</f>
        <v>2.3574430428354871</v>
      </c>
      <c r="L36" s="206">
        <f ca="1">Position!$N36</f>
        <v>2.3574430428354871</v>
      </c>
      <c r="M36" s="206">
        <f ca="1">Position!$N36</f>
        <v>2.3574430428354871</v>
      </c>
      <c r="N36" s="206">
        <f ca="1">Position!$N36</f>
        <v>2.3574430428354871</v>
      </c>
      <c r="O36" s="206">
        <f ca="1">Position!$N36</f>
        <v>2.3574430428354871</v>
      </c>
      <c r="S36" s="206">
        <f ca="1">Position!$N36</f>
        <v>2.3574430428354871</v>
      </c>
      <c r="T36" s="206">
        <f ca="1">Position!$N36</f>
        <v>2.3574430428354871</v>
      </c>
      <c r="U36" s="206">
        <f ca="1">Position!$N36</f>
        <v>2.3574430428354871</v>
      </c>
      <c r="V36" s="206">
        <f ca="1">Position!$N36</f>
        <v>2.3574430428354871</v>
      </c>
      <c r="W36" s="206">
        <f ca="1">Position!$N36</f>
        <v>2.3574430428354871</v>
      </c>
      <c r="X36" s="206">
        <f ca="1">Position!$N36</f>
        <v>2.3574430428354871</v>
      </c>
      <c r="Y36" s="206">
        <f ca="1">Position!$N36</f>
        <v>2.3574430428354871</v>
      </c>
      <c r="Z36" s="206">
        <f ca="1">Position!$N36</f>
        <v>2.3574430428354871</v>
      </c>
      <c r="AA36" s="206">
        <f ca="1">Position!$N36</f>
        <v>2.3574430428354871</v>
      </c>
      <c r="AB36" s="206">
        <f ca="1">Position!$N36</f>
        <v>2.3574430428354871</v>
      </c>
      <c r="AC36" s="206">
        <f ca="1">Position!$N36</f>
        <v>2.3574430428354871</v>
      </c>
    </row>
    <row r="37" spans="1:29" x14ac:dyDescent="0.25">
      <c r="A37" s="197">
        <f ca="1">Inputs!C37</f>
        <v>38200</v>
      </c>
      <c r="B37" s="198">
        <f ca="1">Inputs!E37</f>
        <v>3.6620000000000004</v>
      </c>
      <c r="C37" s="204">
        <f ca="1">Inputs!F37</f>
        <v>0.32250000000000001</v>
      </c>
      <c r="D37" s="169"/>
      <c r="E37" s="206">
        <f ca="1">Position!$N37</f>
        <v>1.2220620733374281</v>
      </c>
      <c r="F37" s="206">
        <f ca="1">Position!$N37</f>
        <v>1.2220620733374281</v>
      </c>
      <c r="G37" s="206">
        <f ca="1">Position!$N37</f>
        <v>1.2220620733374281</v>
      </c>
      <c r="H37" s="206">
        <f ca="1">Position!$N37</f>
        <v>1.2220620733374281</v>
      </c>
      <c r="I37" s="206">
        <f ca="1">Position!$N37</f>
        <v>1.2220620733374281</v>
      </c>
      <c r="J37" s="206">
        <f ca="1">Position!$N37</f>
        <v>1.2220620733374281</v>
      </c>
      <c r="K37" s="206">
        <f ca="1">Position!$N37</f>
        <v>1.2220620733374281</v>
      </c>
      <c r="L37" s="206">
        <f ca="1">Position!$N37</f>
        <v>1.2220620733374281</v>
      </c>
      <c r="M37" s="206">
        <f ca="1">Position!$N37</f>
        <v>1.2220620733374281</v>
      </c>
      <c r="N37" s="206">
        <f ca="1">Position!$N37</f>
        <v>1.2220620733374281</v>
      </c>
      <c r="O37" s="206">
        <f ca="1">Position!$N37</f>
        <v>1.2220620733374281</v>
      </c>
      <c r="S37" s="206">
        <f ca="1">Position!$N37</f>
        <v>1.2220620733374281</v>
      </c>
      <c r="T37" s="206">
        <f ca="1">Position!$N37</f>
        <v>1.2220620733374281</v>
      </c>
      <c r="U37" s="206">
        <f ca="1">Position!$N37</f>
        <v>1.2220620733374281</v>
      </c>
      <c r="V37" s="206">
        <f ca="1">Position!$N37</f>
        <v>1.2220620733374281</v>
      </c>
      <c r="W37" s="206">
        <f ca="1">Position!$N37</f>
        <v>1.2220620733374281</v>
      </c>
      <c r="X37" s="206">
        <f ca="1">Position!$N37</f>
        <v>1.2220620733374281</v>
      </c>
      <c r="Y37" s="206">
        <f ca="1">Position!$N37</f>
        <v>1.2220620733374281</v>
      </c>
      <c r="Z37" s="206">
        <f ca="1">Position!$N37</f>
        <v>1.2220620733374281</v>
      </c>
      <c r="AA37" s="206">
        <f ca="1">Position!$N37</f>
        <v>1.2220620733374281</v>
      </c>
      <c r="AB37" s="206">
        <f ca="1">Position!$N37</f>
        <v>1.2220620733374281</v>
      </c>
      <c r="AC37" s="206">
        <f ca="1">Position!$N37</f>
        <v>1.2220620733374281</v>
      </c>
    </row>
    <row r="38" spans="1:29" x14ac:dyDescent="0.25">
      <c r="A38" s="197">
        <f ca="1">Inputs!C38</f>
        <v>38231</v>
      </c>
      <c r="B38" s="198">
        <f ca="1">Inputs!E38</f>
        <v>3.6510000000000002</v>
      </c>
      <c r="C38" s="204">
        <f ca="1">Inputs!F38</f>
        <v>0.32250000000000001</v>
      </c>
      <c r="D38" s="169"/>
      <c r="E38" s="206">
        <f ca="1">Position!$N38</f>
        <v>-51.513471930562986</v>
      </c>
      <c r="F38" s="206">
        <f ca="1">Position!$N38</f>
        <v>-51.513471930562986</v>
      </c>
      <c r="G38" s="206">
        <f ca="1">Position!$N38</f>
        <v>-51.513471930562986</v>
      </c>
      <c r="H38" s="206">
        <f ca="1">Position!$N38</f>
        <v>-51.513471930562986</v>
      </c>
      <c r="I38" s="206">
        <f ca="1">Position!$N38</f>
        <v>-51.513471930562986</v>
      </c>
      <c r="J38" s="206">
        <f ca="1">Position!$N38</f>
        <v>-51.513471930562986</v>
      </c>
      <c r="K38" s="206">
        <f ca="1">Position!$N38</f>
        <v>-51.513471930562986</v>
      </c>
      <c r="L38" s="206">
        <f ca="1">Position!$N38</f>
        <v>-51.513471930562986</v>
      </c>
      <c r="M38" s="206">
        <f ca="1">Position!$N38</f>
        <v>-51.513471930562986</v>
      </c>
      <c r="N38" s="206">
        <f ca="1">Position!$N38</f>
        <v>-51.513471930562986</v>
      </c>
      <c r="O38" s="206">
        <f ca="1">Position!$N38</f>
        <v>-51.513471930562986</v>
      </c>
      <c r="S38" s="206">
        <f ca="1">Position!$N38</f>
        <v>-51.513471930562986</v>
      </c>
      <c r="T38" s="206">
        <f ca="1">Position!$N38</f>
        <v>-51.513471930562986</v>
      </c>
      <c r="U38" s="206">
        <f ca="1">Position!$N38</f>
        <v>-51.513471930562986</v>
      </c>
      <c r="V38" s="206">
        <f ca="1">Position!$N38</f>
        <v>-51.513471930562986</v>
      </c>
      <c r="W38" s="206">
        <f ca="1">Position!$N38</f>
        <v>-51.513471930562986</v>
      </c>
      <c r="X38" s="206">
        <f ca="1">Position!$N38</f>
        <v>-51.513471930562986</v>
      </c>
      <c r="Y38" s="206">
        <f ca="1">Position!$N38</f>
        <v>-51.513471930562986</v>
      </c>
      <c r="Z38" s="206">
        <f ca="1">Position!$N38</f>
        <v>-51.513471930562986</v>
      </c>
      <c r="AA38" s="206">
        <f ca="1">Position!$N38</f>
        <v>-51.513471930562986</v>
      </c>
      <c r="AB38" s="206">
        <f ca="1">Position!$N38</f>
        <v>-51.513471930562986</v>
      </c>
      <c r="AC38" s="206">
        <f ca="1">Position!$N38</f>
        <v>-51.513471930562986</v>
      </c>
    </row>
    <row r="39" spans="1:29" x14ac:dyDescent="0.25">
      <c r="A39" s="197">
        <f ca="1">Inputs!C39</f>
        <v>38261</v>
      </c>
      <c r="B39" s="198">
        <f ca="1">Inputs!E39</f>
        <v>3.6660000000000004</v>
      </c>
      <c r="C39" s="204">
        <f ca="1">Inputs!F39</f>
        <v>0.32250000000000001</v>
      </c>
      <c r="D39" s="169"/>
      <c r="E39" s="206">
        <f ca="1">Position!$N39</f>
        <v>-0.49600832160528907</v>
      </c>
      <c r="F39" s="206">
        <f ca="1">Position!$N39</f>
        <v>-0.49600832160528907</v>
      </c>
      <c r="G39" s="206">
        <f ca="1">Position!$N39</f>
        <v>-0.49600832160528907</v>
      </c>
      <c r="H39" s="206">
        <f ca="1">Position!$N39</f>
        <v>-0.49600832160528907</v>
      </c>
      <c r="I39" s="206">
        <f ca="1">Position!$N39</f>
        <v>-0.49600832160528907</v>
      </c>
      <c r="J39" s="206">
        <f ca="1">Position!$N39</f>
        <v>-0.49600832160528907</v>
      </c>
      <c r="K39" s="206">
        <f ca="1">Position!$N39</f>
        <v>-0.49600832160528907</v>
      </c>
      <c r="L39" s="206">
        <f ca="1">Position!$N39</f>
        <v>-0.49600832160528907</v>
      </c>
      <c r="M39" s="206">
        <f ca="1">Position!$N39</f>
        <v>-0.49600832160528907</v>
      </c>
      <c r="N39" s="206">
        <f ca="1">Position!$N39</f>
        <v>-0.49600832160528907</v>
      </c>
      <c r="O39" s="206">
        <f ca="1">Position!$N39</f>
        <v>-0.49600832160528907</v>
      </c>
      <c r="S39" s="206">
        <f ca="1">Position!$N39</f>
        <v>-0.49600832160528907</v>
      </c>
      <c r="T39" s="206">
        <f ca="1">Position!$N39</f>
        <v>-0.49600832160528907</v>
      </c>
      <c r="U39" s="206">
        <f ca="1">Position!$N39</f>
        <v>-0.49600832160528907</v>
      </c>
      <c r="V39" s="206">
        <f ca="1">Position!$N39</f>
        <v>-0.49600832160528907</v>
      </c>
      <c r="W39" s="206">
        <f ca="1">Position!$N39</f>
        <v>-0.49600832160528907</v>
      </c>
      <c r="X39" s="206">
        <f ca="1">Position!$N39</f>
        <v>-0.49600832160528907</v>
      </c>
      <c r="Y39" s="206">
        <f ca="1">Position!$N39</f>
        <v>-0.49600832160528907</v>
      </c>
      <c r="Z39" s="206">
        <f ca="1">Position!$N39</f>
        <v>-0.49600832160528907</v>
      </c>
      <c r="AA39" s="206">
        <f ca="1">Position!$N39</f>
        <v>-0.49600832160528907</v>
      </c>
      <c r="AB39" s="206">
        <f ca="1">Position!$N39</f>
        <v>-0.49600832160528907</v>
      </c>
      <c r="AC39" s="206">
        <f ca="1">Position!$N39</f>
        <v>-0.49600832160528907</v>
      </c>
    </row>
    <row r="40" spans="1:29" x14ac:dyDescent="0.25">
      <c r="A40" s="197">
        <f ca="1">Inputs!C40</f>
        <v>38292</v>
      </c>
      <c r="B40" s="198">
        <f ca="1">Inputs!E40</f>
        <v>3.823</v>
      </c>
      <c r="C40" s="204">
        <f ca="1">Inputs!F40</f>
        <v>0.32</v>
      </c>
      <c r="D40" s="169"/>
      <c r="E40" s="206">
        <f ca="1">Position!$N40</f>
        <v>7.5656992407675219</v>
      </c>
      <c r="F40" s="206">
        <f ca="1">Position!$N40</f>
        <v>7.5656992407675219</v>
      </c>
      <c r="G40" s="206">
        <f ca="1">Position!$N40</f>
        <v>7.5656992407675219</v>
      </c>
      <c r="H40" s="206">
        <f ca="1">Position!$N40</f>
        <v>7.5656992407675219</v>
      </c>
      <c r="I40" s="206">
        <f ca="1">Position!$N40</f>
        <v>7.5656992407675219</v>
      </c>
      <c r="J40" s="206">
        <f ca="1">Position!$N40</f>
        <v>7.5656992407675219</v>
      </c>
      <c r="K40" s="206">
        <f ca="1">Position!$N40</f>
        <v>7.5656992407675219</v>
      </c>
      <c r="L40" s="206">
        <f ca="1">Position!$N40</f>
        <v>7.5656992407675219</v>
      </c>
      <c r="M40" s="206">
        <f ca="1">Position!$N40</f>
        <v>7.5656992407675219</v>
      </c>
      <c r="N40" s="206">
        <f ca="1">Position!$N40</f>
        <v>7.5656992407675219</v>
      </c>
      <c r="O40" s="206">
        <f ca="1">Position!$N40</f>
        <v>7.5656992407675219</v>
      </c>
      <c r="S40" s="206">
        <f ca="1">Position!$N40</f>
        <v>7.5656992407675219</v>
      </c>
      <c r="T40" s="206">
        <f ca="1">Position!$N40</f>
        <v>7.5656992407675219</v>
      </c>
      <c r="U40" s="206">
        <f ca="1">Position!$N40</f>
        <v>7.5656992407675219</v>
      </c>
      <c r="V40" s="206">
        <f ca="1">Position!$N40</f>
        <v>7.5656992407675219</v>
      </c>
      <c r="W40" s="206">
        <f ca="1">Position!$N40</f>
        <v>7.5656992407675219</v>
      </c>
      <c r="X40" s="206">
        <f ca="1">Position!$N40</f>
        <v>7.5656992407675219</v>
      </c>
      <c r="Y40" s="206">
        <f ca="1">Position!$N40</f>
        <v>7.5656992407675219</v>
      </c>
      <c r="Z40" s="206">
        <f ca="1">Position!$N40</f>
        <v>7.5656992407675219</v>
      </c>
      <c r="AA40" s="206">
        <f ca="1">Position!$N40</f>
        <v>7.5656992407675219</v>
      </c>
      <c r="AB40" s="206">
        <f ca="1">Position!$N40</f>
        <v>7.5656992407675219</v>
      </c>
      <c r="AC40" s="206">
        <f ca="1">Position!$N40</f>
        <v>7.5656992407675219</v>
      </c>
    </row>
    <row r="41" spans="1:29" x14ac:dyDescent="0.25">
      <c r="A41" s="197">
        <f ca="1">Inputs!C41</f>
        <v>38322</v>
      </c>
      <c r="B41" s="198">
        <f ca="1">Inputs!E41</f>
        <v>3.9830000000000005</v>
      </c>
      <c r="C41" s="204">
        <f ca="1">Inputs!F41</f>
        <v>0.3175</v>
      </c>
      <c r="D41" s="169"/>
      <c r="E41" s="206">
        <f ca="1">Position!$N41</f>
        <v>3.689345723844097</v>
      </c>
      <c r="F41" s="206">
        <f ca="1">Position!$N41</f>
        <v>3.689345723844097</v>
      </c>
      <c r="G41" s="206">
        <f ca="1">Position!$N41</f>
        <v>3.689345723844097</v>
      </c>
      <c r="H41" s="206">
        <f ca="1">Position!$N41</f>
        <v>3.689345723844097</v>
      </c>
      <c r="I41" s="206">
        <f ca="1">Position!$N41</f>
        <v>3.689345723844097</v>
      </c>
      <c r="J41" s="206">
        <f ca="1">Position!$N41</f>
        <v>3.689345723844097</v>
      </c>
      <c r="K41" s="206">
        <f ca="1">Position!$N41</f>
        <v>3.689345723844097</v>
      </c>
      <c r="L41" s="206">
        <f ca="1">Position!$N41</f>
        <v>3.689345723844097</v>
      </c>
      <c r="M41" s="206">
        <f ca="1">Position!$N41</f>
        <v>3.689345723844097</v>
      </c>
      <c r="N41" s="206">
        <f ca="1">Position!$N41</f>
        <v>3.689345723844097</v>
      </c>
      <c r="O41" s="206">
        <f ca="1">Position!$N41</f>
        <v>3.689345723844097</v>
      </c>
      <c r="S41" s="206">
        <f ca="1">Position!$N41</f>
        <v>3.689345723844097</v>
      </c>
      <c r="T41" s="206">
        <f ca="1">Position!$N41</f>
        <v>3.689345723844097</v>
      </c>
      <c r="U41" s="206">
        <f ca="1">Position!$N41</f>
        <v>3.689345723844097</v>
      </c>
      <c r="V41" s="206">
        <f ca="1">Position!$N41</f>
        <v>3.689345723844097</v>
      </c>
      <c r="W41" s="206">
        <f ca="1">Position!$N41</f>
        <v>3.689345723844097</v>
      </c>
      <c r="X41" s="206">
        <f ca="1">Position!$N41</f>
        <v>3.689345723844097</v>
      </c>
      <c r="Y41" s="206">
        <f ca="1">Position!$N41</f>
        <v>3.689345723844097</v>
      </c>
      <c r="Z41" s="206">
        <f ca="1">Position!$N41</f>
        <v>3.689345723844097</v>
      </c>
      <c r="AA41" s="206">
        <f ca="1">Position!$N41</f>
        <v>3.689345723844097</v>
      </c>
      <c r="AB41" s="206">
        <f ca="1">Position!$N41</f>
        <v>3.689345723844097</v>
      </c>
      <c r="AC41" s="206">
        <f ca="1">Position!$N41</f>
        <v>3.689345723844097</v>
      </c>
    </row>
    <row r="42" spans="1:29" x14ac:dyDescent="0.25">
      <c r="A42" s="197">
        <f ca="1">Inputs!C42</f>
        <v>38353</v>
      </c>
      <c r="B42" s="198">
        <f ca="1">Inputs!E42</f>
        <v>4.008</v>
      </c>
      <c r="C42" s="204">
        <f ca="1">Inputs!F42</f>
        <v>0.3175</v>
      </c>
      <c r="D42" s="169"/>
      <c r="E42" s="206">
        <f ca="1">Position!$N42</f>
        <v>42.530898556614559</v>
      </c>
      <c r="F42" s="206">
        <f ca="1">Position!$N42</f>
        <v>42.530898556614559</v>
      </c>
      <c r="G42" s="206">
        <f ca="1">Position!$N42</f>
        <v>42.530898556614559</v>
      </c>
      <c r="H42" s="206">
        <f ca="1">Position!$N42</f>
        <v>42.530898556614559</v>
      </c>
      <c r="I42" s="206">
        <f ca="1">Position!$N42</f>
        <v>42.530898556614559</v>
      </c>
      <c r="J42" s="206">
        <f ca="1">Position!$N42</f>
        <v>42.530898556614559</v>
      </c>
      <c r="K42" s="206">
        <f ca="1">Position!$N42</f>
        <v>42.530898556614559</v>
      </c>
      <c r="L42" s="206">
        <f ca="1">Position!$N42</f>
        <v>42.530898556614559</v>
      </c>
      <c r="M42" s="206">
        <f ca="1">Position!$N42</f>
        <v>42.530898556614559</v>
      </c>
      <c r="N42" s="206">
        <f ca="1">Position!$N42</f>
        <v>42.530898556614559</v>
      </c>
      <c r="O42" s="206">
        <f ca="1">Position!$N42</f>
        <v>42.530898556614559</v>
      </c>
      <c r="S42" s="206">
        <f ca="1">Position!$N42</f>
        <v>42.530898556614559</v>
      </c>
      <c r="T42" s="206">
        <f ca="1">Position!$N42</f>
        <v>42.530898556614559</v>
      </c>
      <c r="U42" s="206">
        <f ca="1">Position!$N42</f>
        <v>42.530898556614559</v>
      </c>
      <c r="V42" s="206">
        <f ca="1">Position!$N42</f>
        <v>42.530898556614559</v>
      </c>
      <c r="W42" s="206">
        <f ca="1">Position!$N42</f>
        <v>42.530898556614559</v>
      </c>
      <c r="X42" s="206">
        <f ca="1">Position!$N42</f>
        <v>42.530898556614559</v>
      </c>
      <c r="Y42" s="206">
        <f ca="1">Position!$N42</f>
        <v>42.530898556614559</v>
      </c>
      <c r="Z42" s="206">
        <f ca="1">Position!$N42</f>
        <v>42.530898556614559</v>
      </c>
      <c r="AA42" s="206">
        <f ca="1">Position!$N42</f>
        <v>42.530898556614559</v>
      </c>
      <c r="AB42" s="206">
        <f ca="1">Position!$N42</f>
        <v>42.530898556614559</v>
      </c>
      <c r="AC42" s="206">
        <f ca="1">Position!$N42</f>
        <v>42.530898556614559</v>
      </c>
    </row>
    <row r="43" spans="1:29" x14ac:dyDescent="0.25">
      <c r="A43" s="197">
        <f ca="1">Inputs!C43</f>
        <v>38384</v>
      </c>
      <c r="B43" s="198">
        <f ca="1">Inputs!E43</f>
        <v>3.9240000000000004</v>
      </c>
      <c r="C43" s="204">
        <f ca="1">Inputs!F43</f>
        <v>0.315</v>
      </c>
      <c r="D43" s="169"/>
      <c r="E43" s="206">
        <f ca="1">Position!$N43</f>
        <v>26.443439463764609</v>
      </c>
      <c r="F43" s="206">
        <f ca="1">Position!$N43</f>
        <v>26.443439463764609</v>
      </c>
      <c r="G43" s="206">
        <f ca="1">Position!$N43</f>
        <v>26.443439463764609</v>
      </c>
      <c r="H43" s="206">
        <f ca="1">Position!$N43</f>
        <v>26.443439463764609</v>
      </c>
      <c r="I43" s="206">
        <f ca="1">Position!$N43</f>
        <v>26.443439463764609</v>
      </c>
      <c r="J43" s="206">
        <f ca="1">Position!$N43</f>
        <v>26.443439463764609</v>
      </c>
      <c r="K43" s="206">
        <f ca="1">Position!$N43</f>
        <v>26.443439463764609</v>
      </c>
      <c r="L43" s="206">
        <f ca="1">Position!$N43</f>
        <v>26.443439463764609</v>
      </c>
      <c r="M43" s="206">
        <f ca="1">Position!$N43</f>
        <v>26.443439463764609</v>
      </c>
      <c r="N43" s="206">
        <f ca="1">Position!$N43</f>
        <v>26.443439463764609</v>
      </c>
      <c r="O43" s="206">
        <f ca="1">Position!$N43</f>
        <v>26.443439463764609</v>
      </c>
      <c r="S43" s="206">
        <f ca="1">Position!$N43</f>
        <v>26.443439463764609</v>
      </c>
      <c r="T43" s="206">
        <f ca="1">Position!$N43</f>
        <v>26.443439463764609</v>
      </c>
      <c r="U43" s="206">
        <f ca="1">Position!$N43</f>
        <v>26.443439463764609</v>
      </c>
      <c r="V43" s="206">
        <f ca="1">Position!$N43</f>
        <v>26.443439463764609</v>
      </c>
      <c r="W43" s="206">
        <f ca="1">Position!$N43</f>
        <v>26.443439463764609</v>
      </c>
      <c r="X43" s="206">
        <f ca="1">Position!$N43</f>
        <v>26.443439463764609</v>
      </c>
      <c r="Y43" s="206">
        <f ca="1">Position!$N43</f>
        <v>26.443439463764609</v>
      </c>
      <c r="Z43" s="206">
        <f ca="1">Position!$N43</f>
        <v>26.443439463764609</v>
      </c>
      <c r="AA43" s="206">
        <f ca="1">Position!$N43</f>
        <v>26.443439463764609</v>
      </c>
      <c r="AB43" s="206">
        <f ca="1">Position!$N43</f>
        <v>26.443439463764609</v>
      </c>
      <c r="AC43" s="206">
        <f ca="1">Position!$N43</f>
        <v>26.443439463764609</v>
      </c>
    </row>
    <row r="44" spans="1:29" x14ac:dyDescent="0.25">
      <c r="A44" s="197">
        <f ca="1">Inputs!C44</f>
        <v>38412</v>
      </c>
      <c r="B44" s="198">
        <f ca="1">Inputs!E44</f>
        <v>3.7890000000000001</v>
      </c>
      <c r="C44" s="204">
        <f ca="1">Inputs!F44</f>
        <v>0.30499999999999999</v>
      </c>
      <c r="D44" s="169"/>
      <c r="E44" s="206">
        <f ca="1">Position!$N44</f>
        <v>24.770206497665551</v>
      </c>
      <c r="F44" s="206">
        <f ca="1">Position!$N44</f>
        <v>24.770206497665551</v>
      </c>
      <c r="G44" s="206">
        <f ca="1">Position!$N44</f>
        <v>24.770206497665551</v>
      </c>
      <c r="H44" s="206">
        <f ca="1">Position!$N44</f>
        <v>24.770206497665551</v>
      </c>
      <c r="I44" s="206">
        <f ca="1">Position!$N44</f>
        <v>24.770206497665551</v>
      </c>
      <c r="J44" s="206">
        <f ca="1">Position!$N44</f>
        <v>24.770206497665551</v>
      </c>
      <c r="K44" s="206">
        <f ca="1">Position!$N44</f>
        <v>24.770206497665551</v>
      </c>
      <c r="L44" s="206">
        <f ca="1">Position!$N44</f>
        <v>24.770206497665551</v>
      </c>
      <c r="M44" s="206">
        <f ca="1">Position!$N44</f>
        <v>24.770206497665551</v>
      </c>
      <c r="N44" s="206">
        <f ca="1">Position!$N44</f>
        <v>24.770206497665551</v>
      </c>
      <c r="O44" s="206">
        <f ca="1">Position!$N44</f>
        <v>24.770206497665551</v>
      </c>
      <c r="S44" s="206">
        <f ca="1">Position!$N44</f>
        <v>24.770206497665551</v>
      </c>
      <c r="T44" s="206">
        <f ca="1">Position!$N44</f>
        <v>24.770206497665551</v>
      </c>
      <c r="U44" s="206">
        <f ca="1">Position!$N44</f>
        <v>24.770206497665551</v>
      </c>
      <c r="V44" s="206">
        <f ca="1">Position!$N44</f>
        <v>24.770206497665551</v>
      </c>
      <c r="W44" s="206">
        <f ca="1">Position!$N44</f>
        <v>24.770206497665551</v>
      </c>
      <c r="X44" s="206">
        <f ca="1">Position!$N44</f>
        <v>24.770206497665551</v>
      </c>
      <c r="Y44" s="206">
        <f ca="1">Position!$N44</f>
        <v>24.770206497665551</v>
      </c>
      <c r="Z44" s="206">
        <f ca="1">Position!$N44</f>
        <v>24.770206497665551</v>
      </c>
      <c r="AA44" s="206">
        <f ca="1">Position!$N44</f>
        <v>24.770206497665551</v>
      </c>
      <c r="AB44" s="206">
        <f ca="1">Position!$N44</f>
        <v>24.770206497665551</v>
      </c>
      <c r="AC44" s="206">
        <f ca="1">Position!$N44</f>
        <v>24.770206497665551</v>
      </c>
    </row>
    <row r="45" spans="1:29" x14ac:dyDescent="0.25">
      <c r="A45" s="197">
        <f ca="1">Inputs!C45</f>
        <v>38443</v>
      </c>
      <c r="B45" s="198">
        <f ca="1">Inputs!E45</f>
        <v>3.6390000000000002</v>
      </c>
      <c r="C45" s="204">
        <f ca="1">Inputs!F45</f>
        <v>0.29249999999999998</v>
      </c>
      <c r="D45" s="169"/>
      <c r="E45" s="206">
        <f ca="1">Position!$N45</f>
        <v>15.09510916315176</v>
      </c>
      <c r="F45" s="206">
        <f ca="1">Position!$N45</f>
        <v>15.09510916315176</v>
      </c>
      <c r="G45" s="206">
        <f ca="1">Position!$N45</f>
        <v>15.09510916315176</v>
      </c>
      <c r="H45" s="206">
        <f ca="1">Position!$N45</f>
        <v>15.09510916315176</v>
      </c>
      <c r="I45" s="206">
        <f ca="1">Position!$N45</f>
        <v>15.09510916315176</v>
      </c>
      <c r="J45" s="206">
        <f ca="1">Position!$N45</f>
        <v>15.09510916315176</v>
      </c>
      <c r="K45" s="206">
        <f ca="1">Position!$N45</f>
        <v>15.09510916315176</v>
      </c>
      <c r="L45" s="206">
        <f ca="1">Position!$N45</f>
        <v>15.09510916315176</v>
      </c>
      <c r="M45" s="206">
        <f ca="1">Position!$N45</f>
        <v>15.09510916315176</v>
      </c>
      <c r="N45" s="206">
        <f ca="1">Position!$N45</f>
        <v>15.09510916315176</v>
      </c>
      <c r="O45" s="206">
        <f ca="1">Position!$N45</f>
        <v>15.09510916315176</v>
      </c>
      <c r="S45" s="206">
        <f ca="1">Position!$N45</f>
        <v>15.09510916315176</v>
      </c>
      <c r="T45" s="206">
        <f ca="1">Position!$N45</f>
        <v>15.09510916315176</v>
      </c>
      <c r="U45" s="206">
        <f ca="1">Position!$N45</f>
        <v>15.09510916315176</v>
      </c>
      <c r="V45" s="206">
        <f ca="1">Position!$N45</f>
        <v>15.09510916315176</v>
      </c>
      <c r="W45" s="206">
        <f ca="1">Position!$N45</f>
        <v>15.09510916315176</v>
      </c>
      <c r="X45" s="206">
        <f ca="1">Position!$N45</f>
        <v>15.09510916315176</v>
      </c>
      <c r="Y45" s="206">
        <f ca="1">Position!$N45</f>
        <v>15.09510916315176</v>
      </c>
      <c r="Z45" s="206">
        <f ca="1">Position!$N45</f>
        <v>15.09510916315176</v>
      </c>
      <c r="AA45" s="206">
        <f ca="1">Position!$N45</f>
        <v>15.09510916315176</v>
      </c>
      <c r="AB45" s="206">
        <f ca="1">Position!$N45</f>
        <v>15.09510916315176</v>
      </c>
      <c r="AC45" s="206">
        <f ca="1">Position!$N45</f>
        <v>15.09510916315176</v>
      </c>
    </row>
    <row r="46" spans="1:29" x14ac:dyDescent="0.25">
      <c r="A46" s="197">
        <f ca="1">Inputs!C46</f>
        <v>38473</v>
      </c>
      <c r="B46" s="198">
        <f ca="1">Inputs!E46</f>
        <v>3.6430000000000002</v>
      </c>
      <c r="C46" s="204">
        <f ca="1">Inputs!F46</f>
        <v>0.28499999999999998</v>
      </c>
      <c r="D46" s="169"/>
      <c r="E46" s="206">
        <f ca="1">Position!$N46</f>
        <v>14.237873716086661</v>
      </c>
      <c r="F46" s="206">
        <f ca="1">Position!$N46</f>
        <v>14.237873716086661</v>
      </c>
      <c r="G46" s="206">
        <f ca="1">Position!$N46</f>
        <v>14.237873716086661</v>
      </c>
      <c r="H46" s="206">
        <f ca="1">Position!$N46</f>
        <v>14.237873716086661</v>
      </c>
      <c r="I46" s="206">
        <f ca="1">Position!$N46</f>
        <v>14.237873716086661</v>
      </c>
      <c r="J46" s="206">
        <f ca="1">Position!$N46</f>
        <v>14.237873716086661</v>
      </c>
      <c r="K46" s="206">
        <f ca="1">Position!$N46</f>
        <v>14.237873716086661</v>
      </c>
      <c r="L46" s="206">
        <f ca="1">Position!$N46</f>
        <v>14.237873716086661</v>
      </c>
      <c r="M46" s="206">
        <f ca="1">Position!$N46</f>
        <v>14.237873716086661</v>
      </c>
      <c r="N46" s="206">
        <f ca="1">Position!$N46</f>
        <v>14.237873716086661</v>
      </c>
      <c r="O46" s="206">
        <f ca="1">Position!$N46</f>
        <v>14.237873716086661</v>
      </c>
      <c r="S46" s="206">
        <f ca="1">Position!$N46</f>
        <v>14.237873716086661</v>
      </c>
      <c r="T46" s="206">
        <f ca="1">Position!$N46</f>
        <v>14.237873716086661</v>
      </c>
      <c r="U46" s="206">
        <f ca="1">Position!$N46</f>
        <v>14.237873716086661</v>
      </c>
      <c r="V46" s="206">
        <f ca="1">Position!$N46</f>
        <v>14.237873716086661</v>
      </c>
      <c r="W46" s="206">
        <f ca="1">Position!$N46</f>
        <v>14.237873716086661</v>
      </c>
      <c r="X46" s="206">
        <f ca="1">Position!$N46</f>
        <v>14.237873716086661</v>
      </c>
      <c r="Y46" s="206">
        <f ca="1">Position!$N46</f>
        <v>14.237873716086661</v>
      </c>
      <c r="Z46" s="206">
        <f ca="1">Position!$N46</f>
        <v>14.237873716086661</v>
      </c>
      <c r="AA46" s="206">
        <f ca="1">Position!$N46</f>
        <v>14.237873716086661</v>
      </c>
      <c r="AB46" s="206">
        <f ca="1">Position!$N46</f>
        <v>14.237873716086661</v>
      </c>
      <c r="AC46" s="206">
        <f ca="1">Position!$N46</f>
        <v>14.237873716086661</v>
      </c>
    </row>
    <row r="47" spans="1:29" x14ac:dyDescent="0.25">
      <c r="A47" s="197">
        <f ca="1">Inputs!C47</f>
        <v>38504</v>
      </c>
      <c r="B47" s="198">
        <f ca="1">Inputs!E47</f>
        <v>3.6829999999999998</v>
      </c>
      <c r="C47" s="204">
        <f ca="1">Inputs!F47</f>
        <v>0.28000000000000003</v>
      </c>
      <c r="D47" s="169"/>
      <c r="E47" s="206">
        <f ca="1">Position!$N47</f>
        <v>13.366181631565754</v>
      </c>
      <c r="F47" s="206">
        <f ca="1">Position!$N47</f>
        <v>13.366181631565754</v>
      </c>
      <c r="G47" s="206">
        <f ca="1">Position!$N47</f>
        <v>13.366181631565754</v>
      </c>
      <c r="H47" s="206">
        <f ca="1">Position!$N47</f>
        <v>13.366181631565754</v>
      </c>
      <c r="I47" s="206">
        <f ca="1">Position!$N47</f>
        <v>13.366181631565754</v>
      </c>
      <c r="J47" s="206">
        <f ca="1">Position!$N47</f>
        <v>13.366181631565754</v>
      </c>
      <c r="K47" s="206">
        <f ca="1">Position!$N47</f>
        <v>13.366181631565754</v>
      </c>
      <c r="L47" s="206">
        <f ca="1">Position!$N47</f>
        <v>13.366181631565754</v>
      </c>
      <c r="M47" s="206">
        <f ca="1">Position!$N47</f>
        <v>13.366181631565754</v>
      </c>
      <c r="N47" s="206">
        <f ca="1">Position!$N47</f>
        <v>13.366181631565754</v>
      </c>
      <c r="O47" s="206">
        <f ca="1">Position!$N47</f>
        <v>13.366181631565754</v>
      </c>
      <c r="S47" s="206">
        <f ca="1">Position!$N47</f>
        <v>13.366181631565754</v>
      </c>
      <c r="T47" s="206">
        <f ca="1">Position!$N47</f>
        <v>13.366181631565754</v>
      </c>
      <c r="U47" s="206">
        <f ca="1">Position!$N47</f>
        <v>13.366181631565754</v>
      </c>
      <c r="V47" s="206">
        <f ca="1">Position!$N47</f>
        <v>13.366181631565754</v>
      </c>
      <c r="W47" s="206">
        <f ca="1">Position!$N47</f>
        <v>13.366181631565754</v>
      </c>
      <c r="X47" s="206">
        <f ca="1">Position!$N47</f>
        <v>13.366181631565754</v>
      </c>
      <c r="Y47" s="206">
        <f ca="1">Position!$N47</f>
        <v>13.366181631565754</v>
      </c>
      <c r="Z47" s="206">
        <f ca="1">Position!$N47</f>
        <v>13.366181631565754</v>
      </c>
      <c r="AA47" s="206">
        <f ca="1">Position!$N47</f>
        <v>13.366181631565754</v>
      </c>
      <c r="AB47" s="206">
        <f ca="1">Position!$N47</f>
        <v>13.366181631565754</v>
      </c>
      <c r="AC47" s="206">
        <f ca="1">Position!$N47</f>
        <v>13.366181631565754</v>
      </c>
    </row>
    <row r="48" spans="1:29" x14ac:dyDescent="0.25">
      <c r="A48" s="197">
        <f ca="1">Inputs!C48</f>
        <v>38534</v>
      </c>
      <c r="B48" s="198">
        <f ca="1">Inputs!E48</f>
        <v>3.7280000000000002</v>
      </c>
      <c r="C48" s="204">
        <f ca="1">Inputs!F48</f>
        <v>0.27500000000000002</v>
      </c>
      <c r="D48" s="169"/>
      <c r="E48" s="206">
        <f ca="1">Position!$N48</f>
        <v>12.048661351482478</v>
      </c>
      <c r="F48" s="206">
        <f ca="1">Position!$N48</f>
        <v>12.048661351482478</v>
      </c>
      <c r="G48" s="206">
        <f ca="1">Position!$N48</f>
        <v>12.048661351482478</v>
      </c>
      <c r="H48" s="206">
        <f ca="1">Position!$N48</f>
        <v>12.048661351482478</v>
      </c>
      <c r="I48" s="206">
        <f ca="1">Position!$N48</f>
        <v>12.048661351482478</v>
      </c>
      <c r="J48" s="206">
        <f ca="1">Position!$N48</f>
        <v>12.048661351482478</v>
      </c>
      <c r="K48" s="206">
        <f ca="1">Position!$N48</f>
        <v>12.048661351482478</v>
      </c>
      <c r="L48" s="206">
        <f ca="1">Position!$N48</f>
        <v>12.048661351482478</v>
      </c>
      <c r="M48" s="206">
        <f ca="1">Position!$N48</f>
        <v>12.048661351482478</v>
      </c>
      <c r="N48" s="206">
        <f ca="1">Position!$N48</f>
        <v>12.048661351482478</v>
      </c>
      <c r="O48" s="206">
        <f ca="1">Position!$N48</f>
        <v>12.048661351482478</v>
      </c>
      <c r="S48" s="206">
        <f ca="1">Position!$N48</f>
        <v>12.048661351482478</v>
      </c>
      <c r="T48" s="206">
        <f ca="1">Position!$N48</f>
        <v>12.048661351482478</v>
      </c>
      <c r="U48" s="206">
        <f ca="1">Position!$N48</f>
        <v>12.048661351482478</v>
      </c>
      <c r="V48" s="206">
        <f ca="1">Position!$N48</f>
        <v>12.048661351482478</v>
      </c>
      <c r="W48" s="206">
        <f ca="1">Position!$N48</f>
        <v>12.048661351482478</v>
      </c>
      <c r="X48" s="206">
        <f ca="1">Position!$N48</f>
        <v>12.048661351482478</v>
      </c>
      <c r="Y48" s="206">
        <f ca="1">Position!$N48</f>
        <v>12.048661351482478</v>
      </c>
      <c r="Z48" s="206">
        <f ca="1">Position!$N48</f>
        <v>12.048661351482478</v>
      </c>
      <c r="AA48" s="206">
        <f ca="1">Position!$N48</f>
        <v>12.048661351482478</v>
      </c>
      <c r="AB48" s="206">
        <f ca="1">Position!$N48</f>
        <v>12.048661351482478</v>
      </c>
      <c r="AC48" s="206">
        <f ca="1">Position!$N48</f>
        <v>12.048661351482478</v>
      </c>
    </row>
    <row r="49" spans="1:29" x14ac:dyDescent="0.25">
      <c r="A49" s="197">
        <f ca="1">Inputs!C49</f>
        <v>38565</v>
      </c>
      <c r="B49" s="198">
        <f ca="1">Inputs!E49</f>
        <v>3.7670000000000003</v>
      </c>
      <c r="C49" s="204">
        <f ca="1">Inputs!F49</f>
        <v>0.27500000000000002</v>
      </c>
      <c r="D49" s="169"/>
      <c r="E49" s="206">
        <f ca="1">Position!$N49</f>
        <v>11.810985737957788</v>
      </c>
      <c r="F49" s="206">
        <f ca="1">Position!$N49</f>
        <v>11.810985737957788</v>
      </c>
      <c r="G49" s="206">
        <f ca="1">Position!$N49</f>
        <v>11.810985737957788</v>
      </c>
      <c r="H49" s="206">
        <f ca="1">Position!$N49</f>
        <v>11.810985737957788</v>
      </c>
      <c r="I49" s="206">
        <f ca="1">Position!$N49</f>
        <v>11.810985737957788</v>
      </c>
      <c r="J49" s="206">
        <f ca="1">Position!$N49</f>
        <v>11.810985737957788</v>
      </c>
      <c r="K49" s="206">
        <f ca="1">Position!$N49</f>
        <v>11.810985737957788</v>
      </c>
      <c r="L49" s="206">
        <f ca="1">Position!$N49</f>
        <v>11.810985737957788</v>
      </c>
      <c r="M49" s="206">
        <f ca="1">Position!$N49</f>
        <v>11.810985737957788</v>
      </c>
      <c r="N49" s="206">
        <f ca="1">Position!$N49</f>
        <v>11.810985737957788</v>
      </c>
      <c r="O49" s="206">
        <f ca="1">Position!$N49</f>
        <v>11.810985737957788</v>
      </c>
      <c r="S49" s="206">
        <f ca="1">Position!$N49</f>
        <v>11.810985737957788</v>
      </c>
      <c r="T49" s="206">
        <f ca="1">Position!$N49</f>
        <v>11.810985737957788</v>
      </c>
      <c r="U49" s="206">
        <f ca="1">Position!$N49</f>
        <v>11.810985737957788</v>
      </c>
      <c r="V49" s="206">
        <f ca="1">Position!$N49</f>
        <v>11.810985737957788</v>
      </c>
      <c r="W49" s="206">
        <f ca="1">Position!$N49</f>
        <v>11.810985737957788</v>
      </c>
      <c r="X49" s="206">
        <f ca="1">Position!$N49</f>
        <v>11.810985737957788</v>
      </c>
      <c r="Y49" s="206">
        <f ca="1">Position!$N49</f>
        <v>11.810985737957788</v>
      </c>
      <c r="Z49" s="206">
        <f ca="1">Position!$N49</f>
        <v>11.810985737957788</v>
      </c>
      <c r="AA49" s="206">
        <f ca="1">Position!$N49</f>
        <v>11.810985737957788</v>
      </c>
      <c r="AB49" s="206">
        <f ca="1">Position!$N49</f>
        <v>11.810985737957788</v>
      </c>
      <c r="AC49" s="206">
        <f ca="1">Position!$N49</f>
        <v>11.810985737957788</v>
      </c>
    </row>
    <row r="50" spans="1:29" x14ac:dyDescent="0.25">
      <c r="A50" s="197">
        <f ca="1">Inputs!C50</f>
        <v>38596</v>
      </c>
      <c r="B50" s="198">
        <f ca="1">Inputs!E50</f>
        <v>3.7560000000000002</v>
      </c>
      <c r="C50" s="204">
        <f ca="1">Inputs!F50</f>
        <v>0.27500000000000002</v>
      </c>
      <c r="D50" s="169"/>
      <c r="E50" s="206">
        <f ca="1">Position!$N50</f>
        <v>11.093563091303881</v>
      </c>
      <c r="F50" s="206">
        <f ca="1">Position!$N50</f>
        <v>11.093563091303881</v>
      </c>
      <c r="G50" s="206">
        <f ca="1">Position!$N50</f>
        <v>11.093563091303881</v>
      </c>
      <c r="H50" s="206">
        <f ca="1">Position!$N50</f>
        <v>11.093563091303881</v>
      </c>
      <c r="I50" s="206">
        <f ca="1">Position!$N50</f>
        <v>11.093563091303881</v>
      </c>
      <c r="J50" s="206">
        <f ca="1">Position!$N50</f>
        <v>11.093563091303881</v>
      </c>
      <c r="K50" s="206">
        <f ca="1">Position!$N50</f>
        <v>11.093563091303881</v>
      </c>
      <c r="L50" s="206">
        <f ca="1">Position!$N50</f>
        <v>11.093563091303881</v>
      </c>
      <c r="M50" s="206">
        <f ca="1">Position!$N50</f>
        <v>11.093563091303881</v>
      </c>
      <c r="N50" s="206">
        <f ca="1">Position!$N50</f>
        <v>11.093563091303881</v>
      </c>
      <c r="O50" s="206">
        <f ca="1">Position!$N50</f>
        <v>11.093563091303881</v>
      </c>
      <c r="S50" s="206">
        <f ca="1">Position!$N50</f>
        <v>11.093563091303881</v>
      </c>
      <c r="T50" s="206">
        <f ca="1">Position!$N50</f>
        <v>11.093563091303881</v>
      </c>
      <c r="U50" s="206">
        <f ca="1">Position!$N50</f>
        <v>11.093563091303881</v>
      </c>
      <c r="V50" s="206">
        <f ca="1">Position!$N50</f>
        <v>11.093563091303881</v>
      </c>
      <c r="W50" s="206">
        <f ca="1">Position!$N50</f>
        <v>11.093563091303881</v>
      </c>
      <c r="X50" s="206">
        <f ca="1">Position!$N50</f>
        <v>11.093563091303881</v>
      </c>
      <c r="Y50" s="206">
        <f ca="1">Position!$N50</f>
        <v>11.093563091303881</v>
      </c>
      <c r="Z50" s="206">
        <f ca="1">Position!$N50</f>
        <v>11.093563091303881</v>
      </c>
      <c r="AA50" s="206">
        <f ca="1">Position!$N50</f>
        <v>11.093563091303881</v>
      </c>
      <c r="AB50" s="206">
        <f ca="1">Position!$N50</f>
        <v>11.093563091303881</v>
      </c>
      <c r="AC50" s="206">
        <f ca="1">Position!$N50</f>
        <v>11.093563091303881</v>
      </c>
    </row>
    <row r="51" spans="1:29" x14ac:dyDescent="0.25">
      <c r="A51" s="197">
        <f ca="1">Inputs!C51</f>
        <v>38626</v>
      </c>
      <c r="B51" s="198">
        <f ca="1">Inputs!E51</f>
        <v>3.7710000000000004</v>
      </c>
      <c r="C51" s="204">
        <f ca="1">Inputs!F51</f>
        <v>0.27500000000000002</v>
      </c>
      <c r="D51" s="169"/>
      <c r="E51" s="206">
        <f ca="1">Position!$N51</f>
        <v>10.49480634787831</v>
      </c>
      <c r="F51" s="206">
        <f ca="1">Position!$N51</f>
        <v>10.49480634787831</v>
      </c>
      <c r="G51" s="206">
        <f ca="1">Position!$N51</f>
        <v>10.49480634787831</v>
      </c>
      <c r="H51" s="206">
        <f ca="1">Position!$N51</f>
        <v>10.49480634787831</v>
      </c>
      <c r="I51" s="206">
        <f ca="1">Position!$N51</f>
        <v>10.49480634787831</v>
      </c>
      <c r="J51" s="206">
        <f ca="1">Position!$N51</f>
        <v>10.49480634787831</v>
      </c>
      <c r="K51" s="206">
        <f ca="1">Position!$N51</f>
        <v>10.49480634787831</v>
      </c>
      <c r="L51" s="206">
        <f ca="1">Position!$N51</f>
        <v>10.49480634787831</v>
      </c>
      <c r="M51" s="206">
        <f ca="1">Position!$N51</f>
        <v>10.49480634787831</v>
      </c>
      <c r="N51" s="206">
        <f ca="1">Position!$N51</f>
        <v>10.49480634787831</v>
      </c>
      <c r="O51" s="206">
        <f ca="1">Position!$N51</f>
        <v>10.49480634787831</v>
      </c>
      <c r="S51" s="206">
        <f ca="1">Position!$N51</f>
        <v>10.49480634787831</v>
      </c>
      <c r="T51" s="206">
        <f ca="1">Position!$N51</f>
        <v>10.49480634787831</v>
      </c>
      <c r="U51" s="206">
        <f ca="1">Position!$N51</f>
        <v>10.49480634787831</v>
      </c>
      <c r="V51" s="206">
        <f ca="1">Position!$N51</f>
        <v>10.49480634787831</v>
      </c>
      <c r="W51" s="206">
        <f ca="1">Position!$N51</f>
        <v>10.49480634787831</v>
      </c>
      <c r="X51" s="206">
        <f ca="1">Position!$N51</f>
        <v>10.49480634787831</v>
      </c>
      <c r="Y51" s="206">
        <f ca="1">Position!$N51</f>
        <v>10.49480634787831</v>
      </c>
      <c r="Z51" s="206">
        <f ca="1">Position!$N51</f>
        <v>10.49480634787831</v>
      </c>
      <c r="AA51" s="206">
        <f ca="1">Position!$N51</f>
        <v>10.49480634787831</v>
      </c>
      <c r="AB51" s="206">
        <f ca="1">Position!$N51</f>
        <v>10.49480634787831</v>
      </c>
      <c r="AC51" s="206">
        <f ca="1">Position!$N51</f>
        <v>10.49480634787831</v>
      </c>
    </row>
    <row r="52" spans="1:29" x14ac:dyDescent="0.25">
      <c r="A52" s="197">
        <f ca="1">Inputs!C52</f>
        <v>38657</v>
      </c>
      <c r="B52" s="198">
        <f ca="1">Inputs!E52</f>
        <v>3.9279999999999999</v>
      </c>
      <c r="C52" s="204">
        <f ca="1">Inputs!F52</f>
        <v>0.27500000000000002</v>
      </c>
      <c r="D52" s="169"/>
      <c r="E52" s="206">
        <f ca="1">Position!$N52</f>
        <v>20.617786712053384</v>
      </c>
      <c r="F52" s="206">
        <f ca="1">Position!$N52</f>
        <v>20.617786712053384</v>
      </c>
      <c r="G52" s="206">
        <f ca="1">Position!$N52</f>
        <v>20.617786712053384</v>
      </c>
      <c r="H52" s="206">
        <f ca="1">Position!$N52</f>
        <v>20.617786712053384</v>
      </c>
      <c r="I52" s="206">
        <f ca="1">Position!$N52</f>
        <v>20.617786712053384</v>
      </c>
      <c r="J52" s="206">
        <f ca="1">Position!$N52</f>
        <v>20.617786712053384</v>
      </c>
      <c r="K52" s="206">
        <f ca="1">Position!$N52</f>
        <v>20.617786712053384</v>
      </c>
      <c r="L52" s="206">
        <f ca="1">Position!$N52</f>
        <v>20.617786712053384</v>
      </c>
      <c r="M52" s="206">
        <f ca="1">Position!$N52</f>
        <v>20.617786712053384</v>
      </c>
      <c r="N52" s="206">
        <f ca="1">Position!$N52</f>
        <v>20.617786712053384</v>
      </c>
      <c r="O52" s="206">
        <f ca="1">Position!$N52</f>
        <v>20.617786712053384</v>
      </c>
      <c r="S52" s="206">
        <f ca="1">Position!$N52</f>
        <v>20.617786712053384</v>
      </c>
      <c r="T52" s="206">
        <f ca="1">Position!$N52</f>
        <v>20.617786712053384</v>
      </c>
      <c r="U52" s="206">
        <f ca="1">Position!$N52</f>
        <v>20.617786712053384</v>
      </c>
      <c r="V52" s="206">
        <f ca="1">Position!$N52</f>
        <v>20.617786712053384</v>
      </c>
      <c r="W52" s="206">
        <f ca="1">Position!$N52</f>
        <v>20.617786712053384</v>
      </c>
      <c r="X52" s="206">
        <f ca="1">Position!$N52</f>
        <v>20.617786712053384</v>
      </c>
      <c r="Y52" s="206">
        <f ca="1">Position!$N52</f>
        <v>20.617786712053384</v>
      </c>
      <c r="Z52" s="206">
        <f ca="1">Position!$N52</f>
        <v>20.617786712053384</v>
      </c>
      <c r="AA52" s="206">
        <f ca="1">Position!$N52</f>
        <v>20.617786712053384</v>
      </c>
      <c r="AB52" s="206">
        <f ca="1">Position!$N52</f>
        <v>20.617786712053384</v>
      </c>
      <c r="AC52" s="206">
        <f ca="1">Position!$N52</f>
        <v>20.617786712053384</v>
      </c>
    </row>
    <row r="53" spans="1:29" x14ac:dyDescent="0.25">
      <c r="A53" s="197">
        <f ca="1">Inputs!C53</f>
        <v>38687</v>
      </c>
      <c r="B53" s="198">
        <f ca="1">Inputs!E53</f>
        <v>4.088000000000001</v>
      </c>
      <c r="C53" s="204">
        <f ca="1">Inputs!F53</f>
        <v>0.27500000000000002</v>
      </c>
      <c r="D53" s="169"/>
      <c r="E53" s="206">
        <f ca="1">Position!$N53</f>
        <v>22.835860377926487</v>
      </c>
      <c r="F53" s="206">
        <f ca="1">Position!$N53</f>
        <v>22.835860377926487</v>
      </c>
      <c r="G53" s="206">
        <f ca="1">Position!$N53</f>
        <v>22.835860377926487</v>
      </c>
      <c r="H53" s="206">
        <f ca="1">Position!$N53</f>
        <v>22.835860377926487</v>
      </c>
      <c r="I53" s="206">
        <f ca="1">Position!$N53</f>
        <v>22.835860377926487</v>
      </c>
      <c r="J53" s="206">
        <f ca="1">Position!$N53</f>
        <v>22.835860377926487</v>
      </c>
      <c r="K53" s="206">
        <f ca="1">Position!$N53</f>
        <v>22.835860377926487</v>
      </c>
      <c r="L53" s="206">
        <f ca="1">Position!$N53</f>
        <v>22.835860377926487</v>
      </c>
      <c r="M53" s="206">
        <f ca="1">Position!$N53</f>
        <v>22.835860377926487</v>
      </c>
      <c r="N53" s="206">
        <f ca="1">Position!$N53</f>
        <v>22.835860377926487</v>
      </c>
      <c r="O53" s="206">
        <f ca="1">Position!$N53</f>
        <v>22.835860377926487</v>
      </c>
      <c r="S53" s="206">
        <f ca="1">Position!$N53</f>
        <v>22.835860377926487</v>
      </c>
      <c r="T53" s="206">
        <f ca="1">Position!$N53</f>
        <v>22.835860377926487</v>
      </c>
      <c r="U53" s="206">
        <f ca="1">Position!$N53</f>
        <v>22.835860377926487</v>
      </c>
      <c r="V53" s="206">
        <f ca="1">Position!$N53</f>
        <v>22.835860377926487</v>
      </c>
      <c r="W53" s="206">
        <f ca="1">Position!$N53</f>
        <v>22.835860377926487</v>
      </c>
      <c r="X53" s="206">
        <f ca="1">Position!$N53</f>
        <v>22.835860377926487</v>
      </c>
      <c r="Y53" s="206">
        <f ca="1">Position!$N53</f>
        <v>22.835860377926487</v>
      </c>
      <c r="Z53" s="206">
        <f ca="1">Position!$N53</f>
        <v>22.835860377926487</v>
      </c>
      <c r="AA53" s="206">
        <f ca="1">Position!$N53</f>
        <v>22.835860377926487</v>
      </c>
      <c r="AB53" s="206">
        <f ca="1">Position!$N53</f>
        <v>22.835860377926487</v>
      </c>
      <c r="AC53" s="206">
        <f ca="1">Position!$N53</f>
        <v>22.835860377926487</v>
      </c>
    </row>
    <row r="54" spans="1:29" x14ac:dyDescent="0.25">
      <c r="A54" s="197">
        <f ca="1">Inputs!C54</f>
        <v>38718</v>
      </c>
      <c r="B54" s="198">
        <f ca="1">Inputs!E54</f>
        <v>4.1055000000000001</v>
      </c>
      <c r="C54" s="204">
        <f ca="1">Inputs!F54</f>
        <v>0.27250000000000002</v>
      </c>
      <c r="D54" s="169"/>
      <c r="E54" s="206">
        <f ca="1">Position!$N54</f>
        <v>-5.8578202895360931</v>
      </c>
      <c r="F54" s="206">
        <f ca="1">Position!$N54</f>
        <v>-5.8578202895360931</v>
      </c>
      <c r="G54" s="206">
        <f ca="1">Position!$N54</f>
        <v>-5.8578202895360931</v>
      </c>
      <c r="H54" s="206">
        <f ca="1">Position!$N54</f>
        <v>-5.8578202895360931</v>
      </c>
      <c r="I54" s="206">
        <f ca="1">Position!$N54</f>
        <v>-5.8578202895360931</v>
      </c>
      <c r="J54" s="206">
        <f ca="1">Position!$N54</f>
        <v>-5.8578202895360931</v>
      </c>
      <c r="K54" s="206">
        <f ca="1">Position!$N54</f>
        <v>-5.8578202895360931</v>
      </c>
      <c r="L54" s="206">
        <f ca="1">Position!$N54</f>
        <v>-5.8578202895360931</v>
      </c>
      <c r="M54" s="206">
        <f ca="1">Position!$N54</f>
        <v>-5.8578202895360931</v>
      </c>
      <c r="N54" s="206">
        <f ca="1">Position!$N54</f>
        <v>-5.8578202895360931</v>
      </c>
      <c r="O54" s="206">
        <f ca="1">Position!$N54</f>
        <v>-5.8578202895360931</v>
      </c>
      <c r="S54" s="206">
        <f ca="1">Position!$N54</f>
        <v>-5.8578202895360931</v>
      </c>
      <c r="T54" s="206">
        <f ca="1">Position!$N54</f>
        <v>-5.8578202895360931</v>
      </c>
      <c r="U54" s="206">
        <f ca="1">Position!$N54</f>
        <v>-5.8578202895360931</v>
      </c>
      <c r="V54" s="206">
        <f ca="1">Position!$N54</f>
        <v>-5.8578202895360931</v>
      </c>
      <c r="W54" s="206">
        <f ca="1">Position!$N54</f>
        <v>-5.8578202895360931</v>
      </c>
      <c r="X54" s="206">
        <f ca="1">Position!$N54</f>
        <v>-5.8578202895360931</v>
      </c>
      <c r="Y54" s="206">
        <f ca="1">Position!$N54</f>
        <v>-5.8578202895360931</v>
      </c>
      <c r="Z54" s="206">
        <f ca="1">Position!$N54</f>
        <v>-5.8578202895360931</v>
      </c>
      <c r="AA54" s="206">
        <f ca="1">Position!$N54</f>
        <v>-5.8578202895360931</v>
      </c>
      <c r="AB54" s="206">
        <f ca="1">Position!$N54</f>
        <v>-5.8578202895360931</v>
      </c>
      <c r="AC54" s="206">
        <f ca="1">Position!$N54</f>
        <v>-5.8578202895360931</v>
      </c>
    </row>
    <row r="55" spans="1:29" x14ac:dyDescent="0.25">
      <c r="A55" s="197">
        <f ca="1">Inputs!C55</f>
        <v>38749</v>
      </c>
      <c r="B55" s="198">
        <f ca="1">Inputs!E55</f>
        <v>4.0215000000000005</v>
      </c>
      <c r="C55" s="204">
        <f ca="1">Inputs!F55</f>
        <v>0.26250000000000001</v>
      </c>
      <c r="D55" s="169"/>
      <c r="E55" s="206">
        <f ca="1">Position!$N55</f>
        <v>-5.2450785829633961</v>
      </c>
      <c r="F55" s="206">
        <f ca="1">Position!$N55</f>
        <v>-5.2450785829633961</v>
      </c>
      <c r="G55" s="206">
        <f ca="1">Position!$N55</f>
        <v>-5.2450785829633961</v>
      </c>
      <c r="H55" s="206">
        <f ca="1">Position!$N55</f>
        <v>-5.2450785829633961</v>
      </c>
      <c r="I55" s="206">
        <f ca="1">Position!$N55</f>
        <v>-5.2450785829633961</v>
      </c>
      <c r="J55" s="206">
        <f ca="1">Position!$N55</f>
        <v>-5.2450785829633961</v>
      </c>
      <c r="K55" s="206">
        <f ca="1">Position!$N55</f>
        <v>-5.2450785829633961</v>
      </c>
      <c r="L55" s="206">
        <f ca="1">Position!$N55</f>
        <v>-5.2450785829633961</v>
      </c>
      <c r="M55" s="206">
        <f ca="1">Position!$N55</f>
        <v>-5.2450785829633961</v>
      </c>
      <c r="N55" s="206">
        <f ca="1">Position!$N55</f>
        <v>-5.2450785829633961</v>
      </c>
      <c r="O55" s="206">
        <f ca="1">Position!$N55</f>
        <v>-5.2450785829633961</v>
      </c>
      <c r="S55" s="206">
        <f ca="1">Position!$N55</f>
        <v>-5.2450785829633961</v>
      </c>
      <c r="T55" s="206">
        <f ca="1">Position!$N55</f>
        <v>-5.2450785829633961</v>
      </c>
      <c r="U55" s="206">
        <f ca="1">Position!$N55</f>
        <v>-5.2450785829633961</v>
      </c>
      <c r="V55" s="206">
        <f ca="1">Position!$N55</f>
        <v>-5.2450785829633961</v>
      </c>
      <c r="W55" s="206">
        <f ca="1">Position!$N55</f>
        <v>-5.2450785829633961</v>
      </c>
      <c r="X55" s="206">
        <f ca="1">Position!$N55</f>
        <v>-5.2450785829633961</v>
      </c>
      <c r="Y55" s="206">
        <f ca="1">Position!$N55</f>
        <v>-5.2450785829633961</v>
      </c>
      <c r="Z55" s="206">
        <f ca="1">Position!$N55</f>
        <v>-5.2450785829633961</v>
      </c>
      <c r="AA55" s="206">
        <f ca="1">Position!$N55</f>
        <v>-5.2450785829633961</v>
      </c>
      <c r="AB55" s="206">
        <f ca="1">Position!$N55</f>
        <v>-5.2450785829633961</v>
      </c>
      <c r="AC55" s="206">
        <f ca="1">Position!$N55</f>
        <v>-5.2450785829633961</v>
      </c>
    </row>
    <row r="56" spans="1:29" x14ac:dyDescent="0.25">
      <c r="A56" s="197">
        <f ca="1">Inputs!C56</f>
        <v>38777</v>
      </c>
      <c r="B56" s="198">
        <f ca="1">Inputs!E56</f>
        <v>3.8865000000000003</v>
      </c>
      <c r="C56" s="204">
        <f ca="1">Inputs!F56</f>
        <v>0.25</v>
      </c>
      <c r="D56" s="169"/>
      <c r="E56" s="206">
        <f ca="1">Position!$N56</f>
        <v>-5.7448562153124696</v>
      </c>
      <c r="F56" s="206">
        <f ca="1">Position!$N56</f>
        <v>-5.7448562153124696</v>
      </c>
      <c r="G56" s="206">
        <f ca="1">Position!$N56</f>
        <v>-5.7448562153124696</v>
      </c>
      <c r="H56" s="206">
        <f ca="1">Position!$N56</f>
        <v>-5.7448562153124696</v>
      </c>
      <c r="I56" s="206">
        <f ca="1">Position!$N56</f>
        <v>-5.7448562153124696</v>
      </c>
      <c r="J56" s="206">
        <f ca="1">Position!$N56</f>
        <v>-5.7448562153124696</v>
      </c>
      <c r="K56" s="206">
        <f ca="1">Position!$N56</f>
        <v>-5.7448562153124696</v>
      </c>
      <c r="L56" s="206">
        <f ca="1">Position!$N56</f>
        <v>-5.7448562153124696</v>
      </c>
      <c r="M56" s="206">
        <f ca="1">Position!$N56</f>
        <v>-5.7448562153124696</v>
      </c>
      <c r="N56" s="206">
        <f ca="1">Position!$N56</f>
        <v>-5.7448562153124696</v>
      </c>
      <c r="O56" s="206">
        <f ca="1">Position!$N56</f>
        <v>-5.7448562153124696</v>
      </c>
      <c r="S56" s="206">
        <f ca="1">Position!$N56</f>
        <v>-5.7448562153124696</v>
      </c>
      <c r="T56" s="206">
        <f ca="1">Position!$N56</f>
        <v>-5.7448562153124696</v>
      </c>
      <c r="U56" s="206">
        <f ca="1">Position!$N56</f>
        <v>-5.7448562153124696</v>
      </c>
      <c r="V56" s="206">
        <f ca="1">Position!$N56</f>
        <v>-5.7448562153124696</v>
      </c>
      <c r="W56" s="206">
        <f ca="1">Position!$N56</f>
        <v>-5.7448562153124696</v>
      </c>
      <c r="X56" s="206">
        <f ca="1">Position!$N56</f>
        <v>-5.7448562153124696</v>
      </c>
      <c r="Y56" s="206">
        <f ca="1">Position!$N56</f>
        <v>-5.7448562153124696</v>
      </c>
      <c r="Z56" s="206">
        <f ca="1">Position!$N56</f>
        <v>-5.7448562153124696</v>
      </c>
      <c r="AA56" s="206">
        <f ca="1">Position!$N56</f>
        <v>-5.7448562153124696</v>
      </c>
      <c r="AB56" s="206">
        <f ca="1">Position!$N56</f>
        <v>-5.7448562153124696</v>
      </c>
      <c r="AC56" s="206">
        <f ca="1">Position!$N56</f>
        <v>-5.7448562153124696</v>
      </c>
    </row>
    <row r="57" spans="1:29" x14ac:dyDescent="0.25">
      <c r="A57" s="197">
        <f ca="1">Inputs!C57</f>
        <v>38808</v>
      </c>
      <c r="B57" s="198">
        <f ca="1">Inputs!E57</f>
        <v>3.7365000000000004</v>
      </c>
      <c r="C57" s="204">
        <f ca="1">Inputs!F57</f>
        <v>0.2475</v>
      </c>
      <c r="D57" s="169"/>
      <c r="E57" s="206">
        <f ca="1">Position!$N57</f>
        <v>-5.5191649289165507</v>
      </c>
      <c r="F57" s="206">
        <f ca="1">Position!$N57</f>
        <v>-5.5191649289165507</v>
      </c>
      <c r="G57" s="206">
        <f ca="1">Position!$N57</f>
        <v>-5.5191649289165507</v>
      </c>
      <c r="H57" s="206">
        <f ca="1">Position!$N57</f>
        <v>-5.5191649289165507</v>
      </c>
      <c r="I57" s="206">
        <f ca="1">Position!$N57</f>
        <v>-5.5191649289165507</v>
      </c>
      <c r="J57" s="206">
        <f ca="1">Position!$N57</f>
        <v>-5.5191649289165507</v>
      </c>
      <c r="K57" s="206">
        <f ca="1">Position!$N57</f>
        <v>-5.5191649289165507</v>
      </c>
      <c r="L57" s="206">
        <f ca="1">Position!$N57</f>
        <v>-5.5191649289165507</v>
      </c>
      <c r="M57" s="206">
        <f ca="1">Position!$N57</f>
        <v>-5.5191649289165507</v>
      </c>
      <c r="N57" s="206">
        <f ca="1">Position!$N57</f>
        <v>-5.5191649289165507</v>
      </c>
      <c r="O57" s="206">
        <f ca="1">Position!$N57</f>
        <v>-5.5191649289165507</v>
      </c>
      <c r="S57" s="206">
        <f ca="1">Position!$N57</f>
        <v>-5.5191649289165507</v>
      </c>
      <c r="T57" s="206">
        <f ca="1">Position!$N57</f>
        <v>-5.5191649289165507</v>
      </c>
      <c r="U57" s="206">
        <f ca="1">Position!$N57</f>
        <v>-5.5191649289165507</v>
      </c>
      <c r="V57" s="206">
        <f ca="1">Position!$N57</f>
        <v>-5.5191649289165507</v>
      </c>
      <c r="W57" s="206">
        <f ca="1">Position!$N57</f>
        <v>-5.5191649289165507</v>
      </c>
      <c r="X57" s="206">
        <f ca="1">Position!$N57</f>
        <v>-5.5191649289165507</v>
      </c>
      <c r="Y57" s="206">
        <f ca="1">Position!$N57</f>
        <v>-5.5191649289165507</v>
      </c>
      <c r="Z57" s="206">
        <f ca="1">Position!$N57</f>
        <v>-5.5191649289165507</v>
      </c>
      <c r="AA57" s="206">
        <f ca="1">Position!$N57</f>
        <v>-5.5191649289165507</v>
      </c>
      <c r="AB57" s="206">
        <f ca="1">Position!$N57</f>
        <v>-5.5191649289165507</v>
      </c>
      <c r="AC57" s="206">
        <f ca="1">Position!$N57</f>
        <v>-5.5191649289165507</v>
      </c>
    </row>
    <row r="58" spans="1:29" x14ac:dyDescent="0.25">
      <c r="A58" s="197">
        <f ca="1">Inputs!C58</f>
        <v>38838</v>
      </c>
      <c r="B58" s="198">
        <f ca="1">Inputs!E58</f>
        <v>3.7405000000000004</v>
      </c>
      <c r="C58" s="204">
        <f ca="1">Inputs!F58</f>
        <v>0.245</v>
      </c>
      <c r="D58" s="169"/>
      <c r="E58" s="206">
        <f ca="1">Position!$N58</f>
        <v>-5.6746803396940644</v>
      </c>
      <c r="F58" s="206">
        <f ca="1">Position!$N58</f>
        <v>-5.6746803396940644</v>
      </c>
      <c r="G58" s="206">
        <f ca="1">Position!$N58</f>
        <v>-5.6746803396940644</v>
      </c>
      <c r="H58" s="206">
        <f ca="1">Position!$N58</f>
        <v>-5.6746803396940644</v>
      </c>
      <c r="I58" s="206">
        <f ca="1">Position!$N58</f>
        <v>-5.6746803396940644</v>
      </c>
      <c r="J58" s="206">
        <f ca="1">Position!$N58</f>
        <v>-5.6746803396940644</v>
      </c>
      <c r="K58" s="206">
        <f ca="1">Position!$N58</f>
        <v>-5.6746803396940644</v>
      </c>
      <c r="L58" s="206">
        <f ca="1">Position!$N58</f>
        <v>-5.6746803396940644</v>
      </c>
      <c r="M58" s="206">
        <f ca="1">Position!$N58</f>
        <v>-5.6746803396940644</v>
      </c>
      <c r="N58" s="206">
        <f ca="1">Position!$N58</f>
        <v>-5.6746803396940644</v>
      </c>
      <c r="O58" s="206">
        <f ca="1">Position!$N58</f>
        <v>-5.6746803396940644</v>
      </c>
      <c r="S58" s="206">
        <f ca="1">Position!$N58</f>
        <v>-5.6746803396940644</v>
      </c>
      <c r="T58" s="206">
        <f ca="1">Position!$N58</f>
        <v>-5.6746803396940644</v>
      </c>
      <c r="U58" s="206">
        <f ca="1">Position!$N58</f>
        <v>-5.6746803396940644</v>
      </c>
      <c r="V58" s="206">
        <f ca="1">Position!$N58</f>
        <v>-5.6746803396940644</v>
      </c>
      <c r="W58" s="206">
        <f ca="1">Position!$N58</f>
        <v>-5.6746803396940644</v>
      </c>
      <c r="X58" s="206">
        <f ca="1">Position!$N58</f>
        <v>-5.6746803396940644</v>
      </c>
      <c r="Y58" s="206">
        <f ca="1">Position!$N58</f>
        <v>-5.6746803396940644</v>
      </c>
      <c r="Z58" s="206">
        <f ca="1">Position!$N58</f>
        <v>-5.6746803396940644</v>
      </c>
      <c r="AA58" s="206">
        <f ca="1">Position!$N58</f>
        <v>-5.6746803396940644</v>
      </c>
      <c r="AB58" s="206">
        <f ca="1">Position!$N58</f>
        <v>-5.6746803396940644</v>
      </c>
      <c r="AC58" s="206">
        <f ca="1">Position!$N58</f>
        <v>-5.6746803396940644</v>
      </c>
    </row>
    <row r="59" spans="1:29" x14ac:dyDescent="0.25">
      <c r="A59" s="197">
        <f ca="1">Inputs!C59</f>
        <v>38869</v>
      </c>
      <c r="B59" s="198">
        <f ca="1">Inputs!E59</f>
        <v>3.7805</v>
      </c>
      <c r="C59" s="204">
        <f ca="1">Inputs!F59</f>
        <v>0.2475</v>
      </c>
      <c r="D59" s="169"/>
      <c r="E59" s="206">
        <f ca="1">Position!$N59</f>
        <v>-5.4402716791560675</v>
      </c>
      <c r="F59" s="206">
        <f ca="1">Position!$N59</f>
        <v>-5.4402716791560675</v>
      </c>
      <c r="G59" s="206">
        <f ca="1">Position!$N59</f>
        <v>-5.4402716791560675</v>
      </c>
      <c r="H59" s="206">
        <f ca="1">Position!$N59</f>
        <v>-5.4402716791560675</v>
      </c>
      <c r="I59" s="206">
        <f ca="1">Position!$N59</f>
        <v>-5.4402716791560675</v>
      </c>
      <c r="J59" s="206">
        <f ca="1">Position!$N59</f>
        <v>-5.4402716791560675</v>
      </c>
      <c r="K59" s="206">
        <f ca="1">Position!$N59</f>
        <v>-5.4402716791560675</v>
      </c>
      <c r="L59" s="206">
        <f ca="1">Position!$N59</f>
        <v>-5.4402716791560675</v>
      </c>
      <c r="M59" s="206">
        <f ca="1">Position!$N59</f>
        <v>-5.4402716791560675</v>
      </c>
      <c r="N59" s="206">
        <f ca="1">Position!$N59</f>
        <v>-5.4402716791560675</v>
      </c>
      <c r="O59" s="206">
        <f ca="1">Position!$N59</f>
        <v>-5.4402716791560675</v>
      </c>
      <c r="S59" s="206">
        <f ca="1">Position!$N59</f>
        <v>-5.4402716791560675</v>
      </c>
      <c r="T59" s="206">
        <f ca="1">Position!$N59</f>
        <v>-5.4402716791560675</v>
      </c>
      <c r="U59" s="206">
        <f ca="1">Position!$N59</f>
        <v>-5.4402716791560675</v>
      </c>
      <c r="V59" s="206">
        <f ca="1">Position!$N59</f>
        <v>-5.4402716791560675</v>
      </c>
      <c r="W59" s="206">
        <f ca="1">Position!$N59</f>
        <v>-5.4402716791560675</v>
      </c>
      <c r="X59" s="206">
        <f ca="1">Position!$N59</f>
        <v>-5.4402716791560675</v>
      </c>
      <c r="Y59" s="206">
        <f ca="1">Position!$N59</f>
        <v>-5.4402716791560675</v>
      </c>
      <c r="Z59" s="206">
        <f ca="1">Position!$N59</f>
        <v>-5.4402716791560675</v>
      </c>
      <c r="AA59" s="206">
        <f ca="1">Position!$N59</f>
        <v>-5.4402716791560675</v>
      </c>
      <c r="AB59" s="206">
        <f ca="1">Position!$N59</f>
        <v>-5.4402716791560675</v>
      </c>
      <c r="AC59" s="206">
        <f ca="1">Position!$N59</f>
        <v>-5.4402716791560675</v>
      </c>
    </row>
    <row r="60" spans="1:29" x14ac:dyDescent="0.25">
      <c r="A60" s="197">
        <f ca="1">Inputs!C60</f>
        <v>38899</v>
      </c>
      <c r="B60" s="198">
        <f ca="1">Inputs!E60</f>
        <v>3.8255000000000003</v>
      </c>
      <c r="C60" s="204">
        <f ca="1">Inputs!F60</f>
        <v>0.2475</v>
      </c>
      <c r="D60" s="169"/>
      <c r="E60" s="206">
        <f ca="1">Position!$N60</f>
        <v>-5.5929024688416131</v>
      </c>
      <c r="F60" s="206">
        <f ca="1">Position!$N60</f>
        <v>-5.5929024688416131</v>
      </c>
      <c r="G60" s="206">
        <f ca="1">Position!$N60</f>
        <v>-5.5929024688416131</v>
      </c>
      <c r="H60" s="206">
        <f ca="1">Position!$N60</f>
        <v>-5.5929024688416131</v>
      </c>
      <c r="I60" s="206">
        <f ca="1">Position!$N60</f>
        <v>-5.5929024688416131</v>
      </c>
      <c r="J60" s="206">
        <f ca="1">Position!$N60</f>
        <v>-5.5929024688416131</v>
      </c>
      <c r="K60" s="206">
        <f ca="1">Position!$N60</f>
        <v>-5.5929024688416131</v>
      </c>
      <c r="L60" s="206">
        <f ca="1">Position!$N60</f>
        <v>-5.5929024688416131</v>
      </c>
      <c r="M60" s="206">
        <f ca="1">Position!$N60</f>
        <v>-5.5929024688416131</v>
      </c>
      <c r="N60" s="206">
        <f ca="1">Position!$N60</f>
        <v>-5.5929024688416131</v>
      </c>
      <c r="O60" s="206">
        <f ca="1">Position!$N60</f>
        <v>-5.5929024688416131</v>
      </c>
      <c r="S60" s="206">
        <f ca="1">Position!$N60</f>
        <v>-5.5929024688416131</v>
      </c>
      <c r="T60" s="206">
        <f ca="1">Position!$N60</f>
        <v>-5.5929024688416131</v>
      </c>
      <c r="U60" s="206">
        <f ca="1">Position!$N60</f>
        <v>-5.5929024688416131</v>
      </c>
      <c r="V60" s="206">
        <f ca="1">Position!$N60</f>
        <v>-5.5929024688416131</v>
      </c>
      <c r="W60" s="206">
        <f ca="1">Position!$N60</f>
        <v>-5.5929024688416131</v>
      </c>
      <c r="X60" s="206">
        <f ca="1">Position!$N60</f>
        <v>-5.5929024688416131</v>
      </c>
      <c r="Y60" s="206">
        <f ca="1">Position!$N60</f>
        <v>-5.5929024688416131</v>
      </c>
      <c r="Z60" s="206">
        <f ca="1">Position!$N60</f>
        <v>-5.5929024688416131</v>
      </c>
      <c r="AA60" s="206">
        <f ca="1">Position!$N60</f>
        <v>-5.5929024688416131</v>
      </c>
      <c r="AB60" s="206">
        <f ca="1">Position!$N60</f>
        <v>-5.5929024688416131</v>
      </c>
      <c r="AC60" s="206">
        <f ca="1">Position!$N60</f>
        <v>-5.5929024688416131</v>
      </c>
    </row>
    <row r="61" spans="1:29" x14ac:dyDescent="0.25">
      <c r="A61" s="197">
        <f ca="1">Inputs!C61</f>
        <v>38930</v>
      </c>
      <c r="B61" s="198">
        <f ca="1">Inputs!E61</f>
        <v>3.8645000000000005</v>
      </c>
      <c r="C61" s="204">
        <f ca="1">Inputs!F61</f>
        <v>0.2475</v>
      </c>
      <c r="D61" s="169"/>
      <c r="E61" s="206">
        <f ca="1">Position!$N61</f>
        <v>-5.5516653801556854</v>
      </c>
      <c r="F61" s="206">
        <f ca="1">Position!$N61</f>
        <v>-5.5516653801556854</v>
      </c>
      <c r="G61" s="206">
        <f ca="1">Position!$N61</f>
        <v>-5.5516653801556854</v>
      </c>
      <c r="H61" s="206">
        <f ca="1">Position!$N61</f>
        <v>-5.5516653801556854</v>
      </c>
      <c r="I61" s="206">
        <f ca="1">Position!$N61</f>
        <v>-5.5516653801556854</v>
      </c>
      <c r="J61" s="206">
        <f ca="1">Position!$N61</f>
        <v>-5.5516653801556854</v>
      </c>
      <c r="K61" s="206">
        <f ca="1">Position!$N61</f>
        <v>-5.5516653801556854</v>
      </c>
      <c r="L61" s="206">
        <f ca="1">Position!$N61</f>
        <v>-5.5516653801556854</v>
      </c>
      <c r="M61" s="206">
        <f ca="1">Position!$N61</f>
        <v>-5.5516653801556854</v>
      </c>
      <c r="N61" s="206">
        <f ca="1">Position!$N61</f>
        <v>-5.5516653801556854</v>
      </c>
      <c r="O61" s="206">
        <f ca="1">Position!$N61</f>
        <v>-5.5516653801556854</v>
      </c>
      <c r="S61" s="206">
        <f ca="1">Position!$N61</f>
        <v>-5.5516653801556854</v>
      </c>
      <c r="T61" s="206">
        <f ca="1">Position!$N61</f>
        <v>-5.5516653801556854</v>
      </c>
      <c r="U61" s="206">
        <f ca="1">Position!$N61</f>
        <v>-5.5516653801556854</v>
      </c>
      <c r="V61" s="206">
        <f ca="1">Position!$N61</f>
        <v>-5.5516653801556854</v>
      </c>
      <c r="W61" s="206">
        <f ca="1">Position!$N61</f>
        <v>-5.5516653801556854</v>
      </c>
      <c r="X61" s="206">
        <f ca="1">Position!$N61</f>
        <v>-5.5516653801556854</v>
      </c>
      <c r="Y61" s="206">
        <f ca="1">Position!$N61</f>
        <v>-5.5516653801556854</v>
      </c>
      <c r="Z61" s="206">
        <f ca="1">Position!$N61</f>
        <v>-5.5516653801556854</v>
      </c>
      <c r="AA61" s="206">
        <f ca="1">Position!$N61</f>
        <v>-5.5516653801556854</v>
      </c>
      <c r="AB61" s="206">
        <f ca="1">Position!$N61</f>
        <v>-5.5516653801556854</v>
      </c>
      <c r="AC61" s="206">
        <f ca="1">Position!$N61</f>
        <v>-5.5516653801556854</v>
      </c>
    </row>
    <row r="62" spans="1:29" x14ac:dyDescent="0.25">
      <c r="A62" s="197">
        <f ca="1">Inputs!C62</f>
        <v>38961</v>
      </c>
      <c r="B62" s="198">
        <f ca="1">Inputs!E62</f>
        <v>3.8535000000000004</v>
      </c>
      <c r="C62" s="204">
        <f ca="1">Inputs!F62</f>
        <v>0.2475</v>
      </c>
      <c r="D62" s="169"/>
      <c r="E62" s="206">
        <f ca="1">Position!$N62</f>
        <v>-5.3247713040160765</v>
      </c>
      <c r="F62" s="206">
        <f ca="1">Position!$N62</f>
        <v>-5.3247713040160765</v>
      </c>
      <c r="G62" s="206">
        <f ca="1">Position!$N62</f>
        <v>-5.3247713040160765</v>
      </c>
      <c r="H62" s="206">
        <f ca="1">Position!$N62</f>
        <v>-5.3247713040160765</v>
      </c>
      <c r="I62" s="206">
        <f ca="1">Position!$N62</f>
        <v>-5.3247713040160765</v>
      </c>
      <c r="J62" s="206">
        <f ca="1">Position!$N62</f>
        <v>-5.3247713040160765</v>
      </c>
      <c r="K62" s="206">
        <f ca="1">Position!$N62</f>
        <v>-5.3247713040160765</v>
      </c>
      <c r="L62" s="206">
        <f ca="1">Position!$N62</f>
        <v>-5.3247713040160765</v>
      </c>
      <c r="M62" s="206">
        <f ca="1">Position!$N62</f>
        <v>-5.3247713040160765</v>
      </c>
      <c r="N62" s="206">
        <f ca="1">Position!$N62</f>
        <v>-5.3247713040160765</v>
      </c>
      <c r="O62" s="206">
        <f ca="1">Position!$N62</f>
        <v>-5.3247713040160765</v>
      </c>
      <c r="S62" s="206">
        <f ca="1">Position!$N62</f>
        <v>-5.3247713040160765</v>
      </c>
      <c r="T62" s="206">
        <f ca="1">Position!$N62</f>
        <v>-5.3247713040160765</v>
      </c>
      <c r="U62" s="206">
        <f ca="1">Position!$N62</f>
        <v>-5.3247713040160765</v>
      </c>
      <c r="V62" s="206">
        <f ca="1">Position!$N62</f>
        <v>-5.3247713040160765</v>
      </c>
      <c r="W62" s="206">
        <f ca="1">Position!$N62</f>
        <v>-5.3247713040160765</v>
      </c>
      <c r="X62" s="206">
        <f ca="1">Position!$N62</f>
        <v>-5.3247713040160765</v>
      </c>
      <c r="Y62" s="206">
        <f ca="1">Position!$N62</f>
        <v>-5.3247713040160765</v>
      </c>
      <c r="Z62" s="206">
        <f ca="1">Position!$N62</f>
        <v>-5.3247713040160765</v>
      </c>
      <c r="AA62" s="206">
        <f ca="1">Position!$N62</f>
        <v>-5.3247713040160765</v>
      </c>
      <c r="AB62" s="206">
        <f ca="1">Position!$N62</f>
        <v>-5.3247713040160765</v>
      </c>
      <c r="AC62" s="206">
        <f ca="1">Position!$N62</f>
        <v>-5.3247713040160765</v>
      </c>
    </row>
    <row r="63" spans="1:29" x14ac:dyDescent="0.25">
      <c r="A63" s="197">
        <f ca="1">Inputs!C63</f>
        <v>38991</v>
      </c>
      <c r="B63" s="198">
        <f ca="1">Inputs!E63</f>
        <v>3.8685000000000005</v>
      </c>
      <c r="C63" s="204">
        <f ca="1">Inputs!F63</f>
        <v>0.2475</v>
      </c>
      <c r="D63" s="169"/>
      <c r="E63" s="206">
        <f ca="1">Position!$N63</f>
        <v>-5.3350509341598977</v>
      </c>
      <c r="F63" s="206">
        <f ca="1">Position!$N63</f>
        <v>-5.3350509341598977</v>
      </c>
      <c r="G63" s="206">
        <f ca="1">Position!$N63</f>
        <v>-5.3350509341598977</v>
      </c>
      <c r="H63" s="206">
        <f ca="1">Position!$N63</f>
        <v>-5.3350509341598977</v>
      </c>
      <c r="I63" s="206">
        <f ca="1">Position!$N63</f>
        <v>-5.3350509341598977</v>
      </c>
      <c r="J63" s="206">
        <f ca="1">Position!$N63</f>
        <v>-5.3350509341598977</v>
      </c>
      <c r="K63" s="206">
        <f ca="1">Position!$N63</f>
        <v>-5.3350509341598977</v>
      </c>
      <c r="L63" s="206">
        <f ca="1">Position!$N63</f>
        <v>-5.3350509341598977</v>
      </c>
      <c r="M63" s="206">
        <f ca="1">Position!$N63</f>
        <v>-5.3350509341598977</v>
      </c>
      <c r="N63" s="206">
        <f ca="1">Position!$N63</f>
        <v>-5.3350509341598977</v>
      </c>
      <c r="O63" s="206">
        <f ca="1">Position!$N63</f>
        <v>-5.3350509341598977</v>
      </c>
      <c r="S63" s="206">
        <f ca="1">Position!$N63</f>
        <v>-5.3350509341598977</v>
      </c>
      <c r="T63" s="206">
        <f ca="1">Position!$N63</f>
        <v>-5.3350509341598977</v>
      </c>
      <c r="U63" s="206">
        <f ca="1">Position!$N63</f>
        <v>-5.3350509341598977</v>
      </c>
      <c r="V63" s="206">
        <f ca="1">Position!$N63</f>
        <v>-5.3350509341598977</v>
      </c>
      <c r="W63" s="206">
        <f ca="1">Position!$N63</f>
        <v>-5.3350509341598977</v>
      </c>
      <c r="X63" s="206">
        <f ca="1">Position!$N63</f>
        <v>-5.3350509341598977</v>
      </c>
      <c r="Y63" s="206">
        <f ca="1">Position!$N63</f>
        <v>-5.3350509341598977</v>
      </c>
      <c r="Z63" s="206">
        <f ca="1">Position!$N63</f>
        <v>-5.3350509341598977</v>
      </c>
      <c r="AA63" s="206">
        <f ca="1">Position!$N63</f>
        <v>-5.3350509341598977</v>
      </c>
      <c r="AB63" s="206">
        <f ca="1">Position!$N63</f>
        <v>-5.3350509341598977</v>
      </c>
      <c r="AC63" s="206">
        <f ca="1">Position!$N63</f>
        <v>-5.3350509341598977</v>
      </c>
    </row>
    <row r="64" spans="1:29" x14ac:dyDescent="0.25">
      <c r="A64" s="197">
        <f ca="1">Inputs!C64</f>
        <v>39022</v>
      </c>
      <c r="B64" s="198">
        <f ca="1">Inputs!E64</f>
        <v>4.0255000000000001</v>
      </c>
      <c r="C64" s="204">
        <f ca="1">Inputs!F64</f>
        <v>0.2475</v>
      </c>
      <c r="D64" s="169"/>
      <c r="E64" s="206">
        <f ca="1">Position!$N64</f>
        <v>-4.9733217552971327</v>
      </c>
      <c r="F64" s="206">
        <f ca="1">Position!$N64</f>
        <v>-4.9733217552971327</v>
      </c>
      <c r="G64" s="206">
        <f ca="1">Position!$N64</f>
        <v>-4.9733217552971327</v>
      </c>
      <c r="H64" s="206">
        <f ca="1">Position!$N64</f>
        <v>-4.9733217552971327</v>
      </c>
      <c r="I64" s="206">
        <f ca="1">Position!$N64</f>
        <v>-4.9733217552971327</v>
      </c>
      <c r="J64" s="206">
        <f ca="1">Position!$N64</f>
        <v>-4.9733217552971327</v>
      </c>
      <c r="K64" s="206">
        <f ca="1">Position!$N64</f>
        <v>-4.9733217552971327</v>
      </c>
      <c r="L64" s="206">
        <f ca="1">Position!$N64</f>
        <v>-4.9733217552971327</v>
      </c>
      <c r="M64" s="206">
        <f ca="1">Position!$N64</f>
        <v>-4.9733217552971327</v>
      </c>
      <c r="N64" s="206">
        <f ca="1">Position!$N64</f>
        <v>-4.9733217552971327</v>
      </c>
      <c r="O64" s="206">
        <f ca="1">Position!$N64</f>
        <v>-4.9733217552971327</v>
      </c>
      <c r="S64" s="206">
        <f ca="1">Position!$N64</f>
        <v>-4.9733217552971327</v>
      </c>
      <c r="T64" s="206">
        <f ca="1">Position!$N64</f>
        <v>-4.9733217552971327</v>
      </c>
      <c r="U64" s="206">
        <f ca="1">Position!$N64</f>
        <v>-4.9733217552971327</v>
      </c>
      <c r="V64" s="206">
        <f ca="1">Position!$N64</f>
        <v>-4.9733217552971327</v>
      </c>
      <c r="W64" s="206">
        <f ca="1">Position!$N64</f>
        <v>-4.9733217552971327</v>
      </c>
      <c r="X64" s="206">
        <f ca="1">Position!$N64</f>
        <v>-4.9733217552971327</v>
      </c>
      <c r="Y64" s="206">
        <f ca="1">Position!$N64</f>
        <v>-4.9733217552971327</v>
      </c>
      <c r="Z64" s="206">
        <f ca="1">Position!$N64</f>
        <v>-4.9733217552971327</v>
      </c>
      <c r="AA64" s="206">
        <f ca="1">Position!$N64</f>
        <v>-4.9733217552971327</v>
      </c>
      <c r="AB64" s="206">
        <f ca="1">Position!$N64</f>
        <v>-4.9733217552971327</v>
      </c>
      <c r="AC64" s="206">
        <f ca="1">Position!$N64</f>
        <v>-4.9733217552971327</v>
      </c>
    </row>
    <row r="65" spans="1:29" x14ac:dyDescent="0.25">
      <c r="A65" s="197">
        <f ca="1">Inputs!C65</f>
        <v>39052</v>
      </c>
      <c r="B65" s="198">
        <f ca="1">Inputs!E65</f>
        <v>4.1855000000000011</v>
      </c>
      <c r="C65" s="204">
        <f ca="1">Inputs!F65</f>
        <v>0.2475</v>
      </c>
      <c r="D65" s="169"/>
      <c r="E65" s="206">
        <f ca="1">Position!$N65</f>
        <v>-5.525291541062237</v>
      </c>
      <c r="F65" s="206">
        <f ca="1">Position!$N65</f>
        <v>-5.525291541062237</v>
      </c>
      <c r="G65" s="206">
        <f ca="1">Position!$N65</f>
        <v>-5.525291541062237</v>
      </c>
      <c r="H65" s="206">
        <f ca="1">Position!$N65</f>
        <v>-5.525291541062237</v>
      </c>
      <c r="I65" s="206">
        <f ca="1">Position!$N65</f>
        <v>-5.525291541062237</v>
      </c>
      <c r="J65" s="206">
        <f ca="1">Position!$N65</f>
        <v>-5.525291541062237</v>
      </c>
      <c r="K65" s="206">
        <f ca="1">Position!$N65</f>
        <v>-5.525291541062237</v>
      </c>
      <c r="L65" s="206">
        <f ca="1">Position!$N65</f>
        <v>-5.525291541062237</v>
      </c>
      <c r="M65" s="206">
        <f ca="1">Position!$N65</f>
        <v>-5.525291541062237</v>
      </c>
      <c r="N65" s="206">
        <f ca="1">Position!$N65</f>
        <v>-5.525291541062237</v>
      </c>
      <c r="O65" s="206">
        <f ca="1">Position!$N65</f>
        <v>-5.525291541062237</v>
      </c>
      <c r="S65" s="206">
        <f ca="1">Position!$N65</f>
        <v>-5.525291541062237</v>
      </c>
      <c r="T65" s="206">
        <f ca="1">Position!$N65</f>
        <v>-5.525291541062237</v>
      </c>
      <c r="U65" s="206">
        <f ca="1">Position!$N65</f>
        <v>-5.525291541062237</v>
      </c>
      <c r="V65" s="206">
        <f ca="1">Position!$N65</f>
        <v>-5.525291541062237</v>
      </c>
      <c r="W65" s="206">
        <f ca="1">Position!$N65</f>
        <v>-5.525291541062237</v>
      </c>
      <c r="X65" s="206">
        <f ca="1">Position!$N65</f>
        <v>-5.525291541062237</v>
      </c>
      <c r="Y65" s="206">
        <f ca="1">Position!$N65</f>
        <v>-5.525291541062237</v>
      </c>
      <c r="Z65" s="206">
        <f ca="1">Position!$N65</f>
        <v>-5.525291541062237</v>
      </c>
      <c r="AA65" s="206">
        <f ca="1">Position!$N65</f>
        <v>-5.525291541062237</v>
      </c>
      <c r="AB65" s="206">
        <f ca="1">Position!$N65</f>
        <v>-5.525291541062237</v>
      </c>
      <c r="AC65" s="206">
        <f ca="1">Position!$N65</f>
        <v>-5.525291541062237</v>
      </c>
    </row>
    <row r="66" spans="1:29" x14ac:dyDescent="0.25">
      <c r="A66" s="197">
        <f ca="1">Inputs!C66</f>
        <v>39083</v>
      </c>
      <c r="B66" s="198">
        <f ca="1">Inputs!E66</f>
        <v>4.2054999999999998</v>
      </c>
      <c r="C66" s="204">
        <f ca="1">Inputs!F66</f>
        <v>0.2475</v>
      </c>
      <c r="D66" s="169"/>
      <c r="E66" s="206">
        <f ca="1">Position!$N66</f>
        <v>0.55570847249141242</v>
      </c>
      <c r="F66" s="206">
        <f ca="1">Position!$N66</f>
        <v>0.55570847249141242</v>
      </c>
      <c r="G66" s="206">
        <f ca="1">Position!$N66</f>
        <v>0.55570847249141242</v>
      </c>
      <c r="H66" s="206">
        <f ca="1">Position!$N66</f>
        <v>0.55570847249141242</v>
      </c>
      <c r="I66" s="206">
        <f ca="1">Position!$N66</f>
        <v>0.55570847249141242</v>
      </c>
      <c r="J66" s="206">
        <f ca="1">Position!$N66</f>
        <v>0.55570847249141242</v>
      </c>
      <c r="K66" s="206">
        <f ca="1">Position!$N66</f>
        <v>0.55570847249141242</v>
      </c>
      <c r="L66" s="206">
        <f ca="1">Position!$N66</f>
        <v>0.55570847249141242</v>
      </c>
      <c r="M66" s="206">
        <f ca="1">Position!$N66</f>
        <v>0.55570847249141242</v>
      </c>
      <c r="N66" s="206">
        <f ca="1">Position!$N66</f>
        <v>0.55570847249141242</v>
      </c>
      <c r="O66" s="206">
        <f ca="1">Position!$N66</f>
        <v>0.55570847249141242</v>
      </c>
      <c r="S66" s="206">
        <f ca="1">Position!$N66</f>
        <v>0.55570847249141242</v>
      </c>
      <c r="T66" s="206">
        <f ca="1">Position!$N66</f>
        <v>0.55570847249141242</v>
      </c>
      <c r="U66" s="206">
        <f ca="1">Position!$N66</f>
        <v>0.55570847249141242</v>
      </c>
      <c r="V66" s="206">
        <f ca="1">Position!$N66</f>
        <v>0.55570847249141242</v>
      </c>
      <c r="W66" s="206">
        <f ca="1">Position!$N66</f>
        <v>0.55570847249141242</v>
      </c>
      <c r="X66" s="206">
        <f ca="1">Position!$N66</f>
        <v>0.55570847249141242</v>
      </c>
      <c r="Y66" s="206">
        <f ca="1">Position!$N66</f>
        <v>0.55570847249141242</v>
      </c>
      <c r="Z66" s="206">
        <f ca="1">Position!$N66</f>
        <v>0.55570847249141242</v>
      </c>
      <c r="AA66" s="206">
        <f ca="1">Position!$N66</f>
        <v>0.55570847249141242</v>
      </c>
      <c r="AB66" s="206">
        <f ca="1">Position!$N66</f>
        <v>0.55570847249141242</v>
      </c>
      <c r="AC66" s="206">
        <f ca="1">Position!$N66</f>
        <v>0.55570847249141242</v>
      </c>
    </row>
    <row r="67" spans="1:29" x14ac:dyDescent="0.25">
      <c r="A67" s="197">
        <f ca="1">Inputs!C67</f>
        <v>39114</v>
      </c>
      <c r="B67" s="198">
        <f ca="1">Inputs!E67</f>
        <v>4.1215000000000002</v>
      </c>
      <c r="C67" s="204">
        <f ca="1">Inputs!F67</f>
        <v>0.24249999999999999</v>
      </c>
      <c r="D67" s="169"/>
      <c r="E67" s="206">
        <f ca="1">Position!$N67</f>
        <v>0.49019029494450517</v>
      </c>
      <c r="F67" s="206">
        <f ca="1">Position!$N67</f>
        <v>0.49019029494450517</v>
      </c>
      <c r="G67" s="206">
        <f ca="1">Position!$N67</f>
        <v>0.49019029494450517</v>
      </c>
      <c r="H67" s="206">
        <f ca="1">Position!$N67</f>
        <v>0.49019029494450517</v>
      </c>
      <c r="I67" s="206">
        <f ca="1">Position!$N67</f>
        <v>0.49019029494450517</v>
      </c>
      <c r="J67" s="206">
        <f ca="1">Position!$N67</f>
        <v>0.49019029494450517</v>
      </c>
      <c r="K67" s="206">
        <f ca="1">Position!$N67</f>
        <v>0.49019029494450517</v>
      </c>
      <c r="L67" s="206">
        <f ca="1">Position!$N67</f>
        <v>0.49019029494450517</v>
      </c>
      <c r="M67" s="206">
        <f ca="1">Position!$N67</f>
        <v>0.49019029494450517</v>
      </c>
      <c r="N67" s="206">
        <f ca="1">Position!$N67</f>
        <v>0.49019029494450517</v>
      </c>
      <c r="O67" s="206">
        <f ca="1">Position!$N67</f>
        <v>0.49019029494450517</v>
      </c>
      <c r="S67" s="206">
        <f ca="1">Position!$N67</f>
        <v>0.49019029494450517</v>
      </c>
      <c r="T67" s="206">
        <f ca="1">Position!$N67</f>
        <v>0.49019029494450517</v>
      </c>
      <c r="U67" s="206">
        <f ca="1">Position!$N67</f>
        <v>0.49019029494450517</v>
      </c>
      <c r="V67" s="206">
        <f ca="1">Position!$N67</f>
        <v>0.49019029494450517</v>
      </c>
      <c r="W67" s="206">
        <f ca="1">Position!$N67</f>
        <v>0.49019029494450517</v>
      </c>
      <c r="X67" s="206">
        <f ca="1">Position!$N67</f>
        <v>0.49019029494450517</v>
      </c>
      <c r="Y67" s="206">
        <f ca="1">Position!$N67</f>
        <v>0.49019029494450517</v>
      </c>
      <c r="Z67" s="206">
        <f ca="1">Position!$N67</f>
        <v>0.49019029494450517</v>
      </c>
      <c r="AA67" s="206">
        <f ca="1">Position!$N67</f>
        <v>0.49019029494450517</v>
      </c>
      <c r="AB67" s="206">
        <f ca="1">Position!$N67</f>
        <v>0.49019029494450517</v>
      </c>
      <c r="AC67" s="206">
        <f ca="1">Position!$N67</f>
        <v>0.49019029494450517</v>
      </c>
    </row>
    <row r="68" spans="1:29" x14ac:dyDescent="0.25">
      <c r="A68" s="197">
        <f ca="1">Inputs!C68</f>
        <v>39142</v>
      </c>
      <c r="B68" s="198">
        <f ca="1">Inputs!E68</f>
        <v>3.9865000000000004</v>
      </c>
      <c r="C68" s="204">
        <f ca="1">Inputs!F68</f>
        <v>0.24</v>
      </c>
      <c r="D68" s="169"/>
      <c r="E68" s="206">
        <f ca="1">Position!$N68</f>
        <v>0.54408463042794997</v>
      </c>
      <c r="F68" s="206">
        <f ca="1">Position!$N68</f>
        <v>0.54408463042794997</v>
      </c>
      <c r="G68" s="206">
        <f ca="1">Position!$N68</f>
        <v>0.54408463042794997</v>
      </c>
      <c r="H68" s="206">
        <f ca="1">Position!$N68</f>
        <v>0.54408463042794997</v>
      </c>
      <c r="I68" s="206">
        <f ca="1">Position!$N68</f>
        <v>0.54408463042794997</v>
      </c>
      <c r="J68" s="206">
        <f ca="1">Position!$N68</f>
        <v>0.54408463042794997</v>
      </c>
      <c r="K68" s="206">
        <f ca="1">Position!$N68</f>
        <v>0.54408463042794997</v>
      </c>
      <c r="L68" s="206">
        <f ca="1">Position!$N68</f>
        <v>0.54408463042794997</v>
      </c>
      <c r="M68" s="206">
        <f ca="1">Position!$N68</f>
        <v>0.54408463042794997</v>
      </c>
      <c r="N68" s="206">
        <f ca="1">Position!$N68</f>
        <v>0.54408463042794997</v>
      </c>
      <c r="O68" s="206">
        <f ca="1">Position!$N68</f>
        <v>0.54408463042794997</v>
      </c>
      <c r="S68" s="206">
        <f ca="1">Position!$N68</f>
        <v>0.54408463042794997</v>
      </c>
      <c r="T68" s="206">
        <f ca="1">Position!$N68</f>
        <v>0.54408463042794997</v>
      </c>
      <c r="U68" s="206">
        <f ca="1">Position!$N68</f>
        <v>0.54408463042794997</v>
      </c>
      <c r="V68" s="206">
        <f ca="1">Position!$N68</f>
        <v>0.54408463042794997</v>
      </c>
      <c r="W68" s="206">
        <f ca="1">Position!$N68</f>
        <v>0.54408463042794997</v>
      </c>
      <c r="X68" s="206">
        <f ca="1">Position!$N68</f>
        <v>0.54408463042794997</v>
      </c>
      <c r="Y68" s="206">
        <f ca="1">Position!$N68</f>
        <v>0.54408463042794997</v>
      </c>
      <c r="Z68" s="206">
        <f ca="1">Position!$N68</f>
        <v>0.54408463042794997</v>
      </c>
      <c r="AA68" s="206">
        <f ca="1">Position!$N68</f>
        <v>0.54408463042794997</v>
      </c>
      <c r="AB68" s="206">
        <f ca="1">Position!$N68</f>
        <v>0.54408463042794997</v>
      </c>
      <c r="AC68" s="206">
        <f ca="1">Position!$N68</f>
        <v>0.54408463042794997</v>
      </c>
    </row>
    <row r="69" spans="1:29" x14ac:dyDescent="0.25">
      <c r="A69" s="197">
        <f ca="1">Inputs!C69</f>
        <v>39173</v>
      </c>
      <c r="B69" s="198">
        <f ca="1">Inputs!E69</f>
        <v>3.8365000000000005</v>
      </c>
      <c r="C69" s="204">
        <f ca="1">Inputs!F69</f>
        <v>0.24</v>
      </c>
      <c r="D69" s="169"/>
      <c r="E69" s="206">
        <f ca="1">Position!$N69</f>
        <v>0.51997623737160703</v>
      </c>
      <c r="F69" s="206">
        <f ca="1">Position!$N69</f>
        <v>0.51997623737160703</v>
      </c>
      <c r="G69" s="206">
        <f ca="1">Position!$N69</f>
        <v>0.51997623737160703</v>
      </c>
      <c r="H69" s="206">
        <f ca="1">Position!$N69</f>
        <v>0.51997623737160703</v>
      </c>
      <c r="I69" s="206">
        <f ca="1">Position!$N69</f>
        <v>0.51997623737160703</v>
      </c>
      <c r="J69" s="206">
        <f ca="1">Position!$N69</f>
        <v>0.51997623737160703</v>
      </c>
      <c r="K69" s="206">
        <f ca="1">Position!$N69</f>
        <v>0.51997623737160703</v>
      </c>
      <c r="L69" s="206">
        <f ca="1">Position!$N69</f>
        <v>0.51997623737160703</v>
      </c>
      <c r="M69" s="206">
        <f ca="1">Position!$N69</f>
        <v>0.51997623737160703</v>
      </c>
      <c r="N69" s="206">
        <f ca="1">Position!$N69</f>
        <v>0.51997623737160703</v>
      </c>
      <c r="O69" s="206">
        <f ca="1">Position!$N69</f>
        <v>0.51997623737160703</v>
      </c>
      <c r="S69" s="206">
        <f ca="1">Position!$N69</f>
        <v>0.51997623737160703</v>
      </c>
      <c r="T69" s="206">
        <f ca="1">Position!$N69</f>
        <v>0.51997623737160703</v>
      </c>
      <c r="U69" s="206">
        <f ca="1">Position!$N69</f>
        <v>0.51997623737160703</v>
      </c>
      <c r="V69" s="206">
        <f ca="1">Position!$N69</f>
        <v>0.51997623737160703</v>
      </c>
      <c r="W69" s="206">
        <f ca="1">Position!$N69</f>
        <v>0.51997623737160703</v>
      </c>
      <c r="X69" s="206">
        <f ca="1">Position!$N69</f>
        <v>0.51997623737160703</v>
      </c>
      <c r="Y69" s="206">
        <f ca="1">Position!$N69</f>
        <v>0.51997623737160703</v>
      </c>
      <c r="Z69" s="206">
        <f ca="1">Position!$N69</f>
        <v>0.51997623737160703</v>
      </c>
      <c r="AA69" s="206">
        <f ca="1">Position!$N69</f>
        <v>0.51997623737160703</v>
      </c>
      <c r="AB69" s="206">
        <f ca="1">Position!$N69</f>
        <v>0.51997623737160703</v>
      </c>
      <c r="AC69" s="206">
        <f ca="1">Position!$N69</f>
        <v>0.51997623737160703</v>
      </c>
    </row>
    <row r="70" spans="1:29" x14ac:dyDescent="0.25">
      <c r="A70" s="197">
        <f ca="1">Inputs!C70</f>
        <v>39203</v>
      </c>
      <c r="B70" s="198">
        <f ca="1">Inputs!E70</f>
        <v>3.8405000000000005</v>
      </c>
      <c r="C70" s="204">
        <f ca="1">Inputs!F70</f>
        <v>0.24</v>
      </c>
      <c r="D70" s="169"/>
      <c r="E70" s="206">
        <f ca="1">Position!$N70</f>
        <v>0.53658560730935156</v>
      </c>
      <c r="F70" s="206">
        <f ca="1">Position!$N70</f>
        <v>0.53658560730935156</v>
      </c>
      <c r="G70" s="206">
        <f ca="1">Position!$N70</f>
        <v>0.53658560730935156</v>
      </c>
      <c r="H70" s="206">
        <f ca="1">Position!$N70</f>
        <v>0.53658560730935156</v>
      </c>
      <c r="I70" s="206">
        <f ca="1">Position!$N70</f>
        <v>0.53658560730935156</v>
      </c>
      <c r="J70" s="206">
        <f ca="1">Position!$N70</f>
        <v>0.53658560730935156</v>
      </c>
      <c r="K70" s="206">
        <f ca="1">Position!$N70</f>
        <v>0.53658560730935156</v>
      </c>
      <c r="L70" s="206">
        <f ca="1">Position!$N70</f>
        <v>0.53658560730935156</v>
      </c>
      <c r="M70" s="206">
        <f ca="1">Position!$N70</f>
        <v>0.53658560730935156</v>
      </c>
      <c r="N70" s="206">
        <f ca="1">Position!$N70</f>
        <v>0.53658560730935156</v>
      </c>
      <c r="O70" s="206">
        <f ca="1">Position!$N70</f>
        <v>0.53658560730935156</v>
      </c>
      <c r="S70" s="206">
        <f ca="1">Position!$N70</f>
        <v>0.53658560730935156</v>
      </c>
      <c r="T70" s="206">
        <f ca="1">Position!$N70</f>
        <v>0.53658560730935156</v>
      </c>
      <c r="U70" s="206">
        <f ca="1">Position!$N70</f>
        <v>0.53658560730935156</v>
      </c>
      <c r="V70" s="206">
        <f ca="1">Position!$N70</f>
        <v>0.53658560730935156</v>
      </c>
      <c r="W70" s="206">
        <f ca="1">Position!$N70</f>
        <v>0.53658560730935156</v>
      </c>
      <c r="X70" s="206">
        <f ca="1">Position!$N70</f>
        <v>0.53658560730935156</v>
      </c>
      <c r="Y70" s="206">
        <f ca="1">Position!$N70</f>
        <v>0.53658560730935156</v>
      </c>
      <c r="Z70" s="206">
        <f ca="1">Position!$N70</f>
        <v>0.53658560730935156</v>
      </c>
      <c r="AA70" s="206">
        <f ca="1">Position!$N70</f>
        <v>0.53658560730935156</v>
      </c>
      <c r="AB70" s="206">
        <f ca="1">Position!$N70</f>
        <v>0.53658560730935156</v>
      </c>
      <c r="AC70" s="206">
        <f ca="1">Position!$N70</f>
        <v>0.53658560730935156</v>
      </c>
    </row>
    <row r="71" spans="1:29" x14ac:dyDescent="0.25">
      <c r="A71" s="197">
        <f ca="1">Inputs!C71</f>
        <v>39234</v>
      </c>
      <c r="B71" s="198">
        <f ca="1">Inputs!E71</f>
        <v>3.8805000000000001</v>
      </c>
      <c r="C71" s="204">
        <f ca="1">Inputs!F71</f>
        <v>0.24</v>
      </c>
      <c r="D71" s="169"/>
      <c r="E71" s="206">
        <f ca="1">Position!$N71</f>
        <v>0.5116903081953954</v>
      </c>
      <c r="F71" s="206">
        <f ca="1">Position!$N71</f>
        <v>0.5116903081953954</v>
      </c>
      <c r="G71" s="206">
        <f ca="1">Position!$N71</f>
        <v>0.5116903081953954</v>
      </c>
      <c r="H71" s="206">
        <f ca="1">Position!$N71</f>
        <v>0.5116903081953954</v>
      </c>
      <c r="I71" s="206">
        <f ca="1">Position!$N71</f>
        <v>0.5116903081953954</v>
      </c>
      <c r="J71" s="206">
        <f ca="1">Position!$N71</f>
        <v>0.5116903081953954</v>
      </c>
      <c r="K71" s="206">
        <f ca="1">Position!$N71</f>
        <v>0.5116903081953954</v>
      </c>
      <c r="L71" s="206">
        <f ca="1">Position!$N71</f>
        <v>0.5116903081953954</v>
      </c>
      <c r="M71" s="206">
        <f ca="1">Position!$N71</f>
        <v>0.5116903081953954</v>
      </c>
      <c r="N71" s="206">
        <f ca="1">Position!$N71</f>
        <v>0.5116903081953954</v>
      </c>
      <c r="O71" s="206">
        <f ca="1">Position!$N71</f>
        <v>0.5116903081953954</v>
      </c>
      <c r="S71" s="206">
        <f ca="1">Position!$N71</f>
        <v>0.5116903081953954</v>
      </c>
      <c r="T71" s="206">
        <f ca="1">Position!$N71</f>
        <v>0.5116903081953954</v>
      </c>
      <c r="U71" s="206">
        <f ca="1">Position!$N71</f>
        <v>0.5116903081953954</v>
      </c>
      <c r="V71" s="206">
        <f ca="1">Position!$N71</f>
        <v>0.5116903081953954</v>
      </c>
      <c r="W71" s="206">
        <f ca="1">Position!$N71</f>
        <v>0.5116903081953954</v>
      </c>
      <c r="X71" s="206">
        <f ca="1">Position!$N71</f>
        <v>0.5116903081953954</v>
      </c>
      <c r="Y71" s="206">
        <f ca="1">Position!$N71</f>
        <v>0.5116903081953954</v>
      </c>
      <c r="Z71" s="206">
        <f ca="1">Position!$N71</f>
        <v>0.5116903081953954</v>
      </c>
      <c r="AA71" s="206">
        <f ca="1">Position!$N71</f>
        <v>0.5116903081953954</v>
      </c>
      <c r="AB71" s="206">
        <f ca="1">Position!$N71</f>
        <v>0.5116903081953954</v>
      </c>
      <c r="AC71" s="206">
        <f ca="1">Position!$N71</f>
        <v>0.5116903081953954</v>
      </c>
    </row>
    <row r="72" spans="1:29" x14ac:dyDescent="0.25">
      <c r="A72" s="197">
        <f ca="1">Inputs!C72</f>
        <v>39264</v>
      </c>
      <c r="B72" s="198">
        <f ca="1">Inputs!E72</f>
        <v>3.9255000000000004</v>
      </c>
      <c r="C72" s="204">
        <f ca="1">Inputs!F72</f>
        <v>0.24</v>
      </c>
      <c r="D72" s="169"/>
      <c r="E72" s="206">
        <f ca="1">Position!$N72</f>
        <v>0.52799953063195582</v>
      </c>
      <c r="F72" s="206">
        <f ca="1">Position!$N72</f>
        <v>0.52799953063195582</v>
      </c>
      <c r="G72" s="206">
        <f ca="1">Position!$N72</f>
        <v>0.52799953063195582</v>
      </c>
      <c r="H72" s="206">
        <f ca="1">Position!$N72</f>
        <v>0.52799953063195582</v>
      </c>
      <c r="I72" s="206">
        <f ca="1">Position!$N72</f>
        <v>0.52799953063195582</v>
      </c>
      <c r="J72" s="206">
        <f ca="1">Position!$N72</f>
        <v>0.52799953063195582</v>
      </c>
      <c r="K72" s="206">
        <f ca="1">Position!$N72</f>
        <v>0.52799953063195582</v>
      </c>
      <c r="L72" s="206">
        <f ca="1">Position!$N72</f>
        <v>0.52799953063195582</v>
      </c>
      <c r="M72" s="206">
        <f ca="1">Position!$N72</f>
        <v>0.52799953063195582</v>
      </c>
      <c r="N72" s="206">
        <f ca="1">Position!$N72</f>
        <v>0.52799953063195582</v>
      </c>
      <c r="O72" s="206">
        <f ca="1">Position!$N72</f>
        <v>0.52799953063195582</v>
      </c>
      <c r="S72" s="206">
        <f ca="1">Position!$N72</f>
        <v>0.52799953063195582</v>
      </c>
      <c r="T72" s="206">
        <f ca="1">Position!$N72</f>
        <v>0.52799953063195582</v>
      </c>
      <c r="U72" s="206">
        <f ca="1">Position!$N72</f>
        <v>0.52799953063195582</v>
      </c>
      <c r="V72" s="206">
        <f ca="1">Position!$N72</f>
        <v>0.52799953063195582</v>
      </c>
      <c r="W72" s="206">
        <f ca="1">Position!$N72</f>
        <v>0.52799953063195582</v>
      </c>
      <c r="X72" s="206">
        <f ca="1">Position!$N72</f>
        <v>0.52799953063195582</v>
      </c>
      <c r="Y72" s="206">
        <f ca="1">Position!$N72</f>
        <v>0.52799953063195582</v>
      </c>
      <c r="Z72" s="206">
        <f ca="1">Position!$N72</f>
        <v>0.52799953063195582</v>
      </c>
      <c r="AA72" s="206">
        <f ca="1">Position!$N72</f>
        <v>0.52799953063195582</v>
      </c>
      <c r="AB72" s="206">
        <f ca="1">Position!$N72</f>
        <v>0.52799953063195582</v>
      </c>
      <c r="AC72" s="206">
        <f ca="1">Position!$N72</f>
        <v>0.52799953063195582</v>
      </c>
    </row>
    <row r="73" spans="1:29" x14ac:dyDescent="0.25">
      <c r="A73" s="197">
        <f ca="1">Inputs!C73</f>
        <v>39295</v>
      </c>
      <c r="B73" s="198">
        <f ca="1">Inputs!E73</f>
        <v>3.9645000000000006</v>
      </c>
      <c r="C73" s="204">
        <f ca="1">Inputs!F73</f>
        <v>0.24</v>
      </c>
      <c r="D73" s="169"/>
      <c r="E73" s="206">
        <f ca="1">Position!$N73</f>
        <v>0.52367806515502291</v>
      </c>
      <c r="F73" s="206">
        <f ca="1">Position!$N73</f>
        <v>0.52367806515502291</v>
      </c>
      <c r="G73" s="206">
        <f ca="1">Position!$N73</f>
        <v>0.52367806515502291</v>
      </c>
      <c r="H73" s="206">
        <f ca="1">Position!$N73</f>
        <v>0.52367806515502291</v>
      </c>
      <c r="I73" s="206">
        <f ca="1">Position!$N73</f>
        <v>0.52367806515502291</v>
      </c>
      <c r="J73" s="206">
        <f ca="1">Position!$N73</f>
        <v>0.52367806515502291</v>
      </c>
      <c r="K73" s="206">
        <f ca="1">Position!$N73</f>
        <v>0.52367806515502291</v>
      </c>
      <c r="L73" s="206">
        <f ca="1">Position!$N73</f>
        <v>0.52367806515502291</v>
      </c>
      <c r="M73" s="206">
        <f ca="1">Position!$N73</f>
        <v>0.52367806515502291</v>
      </c>
      <c r="N73" s="206">
        <f ca="1">Position!$N73</f>
        <v>0.52367806515502291</v>
      </c>
      <c r="O73" s="206">
        <f ca="1">Position!$N73</f>
        <v>0.52367806515502291</v>
      </c>
      <c r="S73" s="206">
        <f ca="1">Position!$N73</f>
        <v>0.52367806515502291</v>
      </c>
      <c r="T73" s="206">
        <f ca="1">Position!$N73</f>
        <v>0.52367806515502291</v>
      </c>
      <c r="U73" s="206">
        <f ca="1">Position!$N73</f>
        <v>0.52367806515502291</v>
      </c>
      <c r="V73" s="206">
        <f ca="1">Position!$N73</f>
        <v>0.52367806515502291</v>
      </c>
      <c r="W73" s="206">
        <f ca="1">Position!$N73</f>
        <v>0.52367806515502291</v>
      </c>
      <c r="X73" s="206">
        <f ca="1">Position!$N73</f>
        <v>0.52367806515502291</v>
      </c>
      <c r="Y73" s="206">
        <f ca="1">Position!$N73</f>
        <v>0.52367806515502291</v>
      </c>
      <c r="Z73" s="206">
        <f ca="1">Position!$N73</f>
        <v>0.52367806515502291</v>
      </c>
      <c r="AA73" s="206">
        <f ca="1">Position!$N73</f>
        <v>0.52367806515502291</v>
      </c>
      <c r="AB73" s="206">
        <f ca="1">Position!$N73</f>
        <v>0.52367806515502291</v>
      </c>
      <c r="AC73" s="206">
        <f ca="1">Position!$N73</f>
        <v>0.52367806515502291</v>
      </c>
    </row>
    <row r="74" spans="1:29" x14ac:dyDescent="0.25">
      <c r="A74" s="197">
        <f ca="1">Inputs!C74</f>
        <v>39326</v>
      </c>
      <c r="B74" s="198">
        <f ca="1">Inputs!E74</f>
        <v>3.9535000000000005</v>
      </c>
      <c r="C74" s="204">
        <f ca="1">Inputs!F74</f>
        <v>0.24</v>
      </c>
      <c r="D74" s="169"/>
      <c r="E74" s="206">
        <f ca="1">Position!$N74</f>
        <v>0.4995789688984113</v>
      </c>
      <c r="F74" s="206">
        <f ca="1">Position!$N74</f>
        <v>0.4995789688984113</v>
      </c>
      <c r="G74" s="206">
        <f ca="1">Position!$N74</f>
        <v>0.4995789688984113</v>
      </c>
      <c r="H74" s="206">
        <f ca="1">Position!$N74</f>
        <v>0.4995789688984113</v>
      </c>
      <c r="I74" s="206">
        <f ca="1">Position!$N74</f>
        <v>0.4995789688984113</v>
      </c>
      <c r="J74" s="206">
        <f ca="1">Position!$N74</f>
        <v>0.4995789688984113</v>
      </c>
      <c r="K74" s="206">
        <f ca="1">Position!$N74</f>
        <v>0.4995789688984113</v>
      </c>
      <c r="L74" s="206">
        <f ca="1">Position!$N74</f>
        <v>0.4995789688984113</v>
      </c>
      <c r="M74" s="206">
        <f ca="1">Position!$N74</f>
        <v>0.4995789688984113</v>
      </c>
      <c r="N74" s="206">
        <f ca="1">Position!$N74</f>
        <v>0.4995789688984113</v>
      </c>
      <c r="O74" s="206">
        <f ca="1">Position!$N74</f>
        <v>0.4995789688984113</v>
      </c>
      <c r="S74" s="206">
        <f ca="1">Position!$N74</f>
        <v>0.4995789688984113</v>
      </c>
      <c r="T74" s="206">
        <f ca="1">Position!$N74</f>
        <v>0.4995789688984113</v>
      </c>
      <c r="U74" s="206">
        <f ca="1">Position!$N74</f>
        <v>0.4995789688984113</v>
      </c>
      <c r="V74" s="206">
        <f ca="1">Position!$N74</f>
        <v>0.4995789688984113</v>
      </c>
      <c r="W74" s="206">
        <f ca="1">Position!$N74</f>
        <v>0.4995789688984113</v>
      </c>
      <c r="X74" s="206">
        <f ca="1">Position!$N74</f>
        <v>0.4995789688984113</v>
      </c>
      <c r="Y74" s="206">
        <f ca="1">Position!$N74</f>
        <v>0.4995789688984113</v>
      </c>
      <c r="Z74" s="206">
        <f ca="1">Position!$N74</f>
        <v>0.4995789688984113</v>
      </c>
      <c r="AA74" s="206">
        <f ca="1">Position!$N74</f>
        <v>0.4995789688984113</v>
      </c>
      <c r="AB74" s="206">
        <f ca="1">Position!$N74</f>
        <v>0.4995789688984113</v>
      </c>
      <c r="AC74" s="206">
        <f ca="1">Position!$N74</f>
        <v>0.4995789688984113</v>
      </c>
    </row>
    <row r="75" spans="1:29" x14ac:dyDescent="0.25">
      <c r="A75" s="197">
        <f ca="1">Inputs!C75</f>
        <v>39356</v>
      </c>
      <c r="B75" s="198">
        <f ca="1">Inputs!E75</f>
        <v>3.9685000000000006</v>
      </c>
      <c r="C75" s="204">
        <f ca="1">Inputs!F75</f>
        <v>0.24</v>
      </c>
      <c r="D75" s="169"/>
      <c r="E75" s="206">
        <f ca="1">Position!$N75</f>
        <v>0.50222939866641958</v>
      </c>
      <c r="F75" s="206">
        <f ca="1">Position!$N75</f>
        <v>0.50222939866641958</v>
      </c>
      <c r="G75" s="206">
        <f ca="1">Position!$N75</f>
        <v>0.50222939866641958</v>
      </c>
      <c r="H75" s="206">
        <f ca="1">Position!$N75</f>
        <v>0.50222939866641958</v>
      </c>
      <c r="I75" s="206">
        <f ca="1">Position!$N75</f>
        <v>0.50222939866641958</v>
      </c>
      <c r="J75" s="206">
        <f ca="1">Position!$N75</f>
        <v>0.50222939866641958</v>
      </c>
      <c r="K75" s="206">
        <f ca="1">Position!$N75</f>
        <v>0.50222939866641958</v>
      </c>
      <c r="L75" s="206">
        <f ca="1">Position!$N75</f>
        <v>0.50222939866641958</v>
      </c>
      <c r="M75" s="206">
        <f ca="1">Position!$N75</f>
        <v>0.50222939866641958</v>
      </c>
      <c r="N75" s="206">
        <f ca="1">Position!$N75</f>
        <v>0.50222939866641958</v>
      </c>
      <c r="O75" s="206">
        <f ca="1">Position!$N75</f>
        <v>0.50222939866641958</v>
      </c>
      <c r="S75" s="206">
        <f ca="1">Position!$N75</f>
        <v>0.50222939866641958</v>
      </c>
      <c r="T75" s="206">
        <f ca="1">Position!$N75</f>
        <v>0.50222939866641958</v>
      </c>
      <c r="U75" s="206">
        <f ca="1">Position!$N75</f>
        <v>0.50222939866641958</v>
      </c>
      <c r="V75" s="206">
        <f ca="1">Position!$N75</f>
        <v>0.50222939866641958</v>
      </c>
      <c r="W75" s="206">
        <f ca="1">Position!$N75</f>
        <v>0.50222939866641958</v>
      </c>
      <c r="X75" s="206">
        <f ca="1">Position!$N75</f>
        <v>0.50222939866641958</v>
      </c>
      <c r="Y75" s="206">
        <f ca="1">Position!$N75</f>
        <v>0.50222939866641958</v>
      </c>
      <c r="Z75" s="206">
        <f ca="1">Position!$N75</f>
        <v>0.50222939866641958</v>
      </c>
      <c r="AA75" s="206">
        <f ca="1">Position!$N75</f>
        <v>0.50222939866641958</v>
      </c>
      <c r="AB75" s="206">
        <f ca="1">Position!$N75</f>
        <v>0.50222939866641958</v>
      </c>
      <c r="AC75" s="206">
        <f ca="1">Position!$N75</f>
        <v>0.50222939866641958</v>
      </c>
    </row>
    <row r="76" spans="1:29" x14ac:dyDescent="0.25">
      <c r="A76" s="197">
        <f ca="1">Inputs!C76</f>
        <v>39387</v>
      </c>
      <c r="B76" s="198">
        <f ca="1">Inputs!E76</f>
        <v>4.1254999999999997</v>
      </c>
      <c r="C76" s="204">
        <f ca="1">Inputs!F76</f>
        <v>0.24</v>
      </c>
      <c r="D76" s="169"/>
      <c r="E76" s="206">
        <f ca="1">Position!$N76</f>
        <v>0.46541415961005306</v>
      </c>
      <c r="F76" s="206">
        <f ca="1">Position!$N76</f>
        <v>0.46541415961005306</v>
      </c>
      <c r="G76" s="206">
        <f ca="1">Position!$N76</f>
        <v>0.46541415961005306</v>
      </c>
      <c r="H76" s="206">
        <f ca="1">Position!$N76</f>
        <v>0.46541415961005306</v>
      </c>
      <c r="I76" s="206">
        <f ca="1">Position!$N76</f>
        <v>0.46541415961005306</v>
      </c>
      <c r="J76" s="206">
        <f ca="1">Position!$N76</f>
        <v>0.46541415961005306</v>
      </c>
      <c r="K76" s="206">
        <f ca="1">Position!$N76</f>
        <v>0.46541415961005306</v>
      </c>
      <c r="L76" s="206">
        <f ca="1">Position!$N76</f>
        <v>0.46541415961005306</v>
      </c>
      <c r="M76" s="206">
        <f ca="1">Position!$N76</f>
        <v>0.46541415961005306</v>
      </c>
      <c r="N76" s="206">
        <f ca="1">Position!$N76</f>
        <v>0.46541415961005306</v>
      </c>
      <c r="O76" s="206">
        <f ca="1">Position!$N76</f>
        <v>0.46541415961005306</v>
      </c>
      <c r="S76" s="206">
        <f ca="1">Position!$N76</f>
        <v>0.46541415961005306</v>
      </c>
      <c r="T76" s="206">
        <f ca="1">Position!$N76</f>
        <v>0.46541415961005306</v>
      </c>
      <c r="U76" s="206">
        <f ca="1">Position!$N76</f>
        <v>0.46541415961005306</v>
      </c>
      <c r="V76" s="206">
        <f ca="1">Position!$N76</f>
        <v>0.46541415961005306</v>
      </c>
      <c r="W76" s="206">
        <f ca="1">Position!$N76</f>
        <v>0.46541415961005306</v>
      </c>
      <c r="X76" s="206">
        <f ca="1">Position!$N76</f>
        <v>0.46541415961005306</v>
      </c>
      <c r="Y76" s="206">
        <f ca="1">Position!$N76</f>
        <v>0.46541415961005306</v>
      </c>
      <c r="Z76" s="206">
        <f ca="1">Position!$N76</f>
        <v>0.46541415961005306</v>
      </c>
      <c r="AA76" s="206">
        <f ca="1">Position!$N76</f>
        <v>0.46541415961005306</v>
      </c>
      <c r="AB76" s="206">
        <f ca="1">Position!$N76</f>
        <v>0.46541415961005306</v>
      </c>
      <c r="AC76" s="206">
        <f ca="1">Position!$N76</f>
        <v>0.46541415961005306</v>
      </c>
    </row>
    <row r="77" spans="1:29" x14ac:dyDescent="0.25">
      <c r="A77" s="197">
        <f ca="1">Inputs!C77</f>
        <v>39417</v>
      </c>
      <c r="B77" s="198">
        <f ca="1">Inputs!E77</f>
        <v>4.2855000000000008</v>
      </c>
      <c r="C77" s="204">
        <f ca="1">Inputs!F77</f>
        <v>0.24</v>
      </c>
      <c r="D77" s="169"/>
      <c r="E77" s="206">
        <f ca="1">Position!$N77</f>
        <v>0.51967883503919743</v>
      </c>
      <c r="F77" s="206">
        <f ca="1">Position!$N77</f>
        <v>0.51967883503919743</v>
      </c>
      <c r="G77" s="206">
        <f ca="1">Position!$N77</f>
        <v>0.51967883503919743</v>
      </c>
      <c r="H77" s="206">
        <f ca="1">Position!$N77</f>
        <v>0.51967883503919743</v>
      </c>
      <c r="I77" s="206">
        <f ca="1">Position!$N77</f>
        <v>0.51967883503919743</v>
      </c>
      <c r="J77" s="206">
        <f ca="1">Position!$N77</f>
        <v>0.51967883503919743</v>
      </c>
      <c r="K77" s="206">
        <f ca="1">Position!$N77</f>
        <v>0.51967883503919743</v>
      </c>
      <c r="L77" s="206">
        <f ca="1">Position!$N77</f>
        <v>0.51967883503919743</v>
      </c>
      <c r="M77" s="206">
        <f ca="1">Position!$N77</f>
        <v>0.51967883503919743</v>
      </c>
      <c r="N77" s="206">
        <f ca="1">Position!$N77</f>
        <v>0.51967883503919743</v>
      </c>
      <c r="O77" s="206">
        <f ca="1">Position!$N77</f>
        <v>0.51967883503919743</v>
      </c>
      <c r="S77" s="206">
        <f ca="1">Position!$N77</f>
        <v>0.51967883503919743</v>
      </c>
      <c r="T77" s="206">
        <f ca="1">Position!$N77</f>
        <v>0.51967883503919743</v>
      </c>
      <c r="U77" s="206">
        <f ca="1">Position!$N77</f>
        <v>0.51967883503919743</v>
      </c>
      <c r="V77" s="206">
        <f ca="1">Position!$N77</f>
        <v>0.51967883503919743</v>
      </c>
      <c r="W77" s="206">
        <f ca="1">Position!$N77</f>
        <v>0.51967883503919743</v>
      </c>
      <c r="X77" s="206">
        <f ca="1">Position!$N77</f>
        <v>0.51967883503919743</v>
      </c>
      <c r="Y77" s="206">
        <f ca="1">Position!$N77</f>
        <v>0.51967883503919743</v>
      </c>
      <c r="Z77" s="206">
        <f ca="1">Position!$N77</f>
        <v>0.51967883503919743</v>
      </c>
      <c r="AA77" s="206">
        <f ca="1">Position!$N77</f>
        <v>0.51967883503919743</v>
      </c>
      <c r="AB77" s="206">
        <f ca="1">Position!$N77</f>
        <v>0.51967883503919743</v>
      </c>
      <c r="AC77" s="206">
        <f ca="1">Position!$N77</f>
        <v>0.51967883503919743</v>
      </c>
    </row>
    <row r="78" spans="1:29" x14ac:dyDescent="0.25">
      <c r="A78" s="197">
        <f ca="1">Inputs!C78</f>
        <v>39448</v>
      </c>
      <c r="B78" s="198">
        <f ca="1">Inputs!E78</f>
        <v>4.3079999999999998</v>
      </c>
      <c r="C78" s="204">
        <f ca="1">Inputs!F78</f>
        <v>0.24</v>
      </c>
      <c r="D78" s="169"/>
      <c r="E78" s="206">
        <f ca="1">Position!$N78</f>
        <v>0</v>
      </c>
      <c r="F78" s="206">
        <f ca="1">Position!$N78</f>
        <v>0</v>
      </c>
      <c r="G78" s="206">
        <f ca="1">Position!$N78</f>
        <v>0</v>
      </c>
      <c r="H78" s="206">
        <f ca="1">Position!$N78</f>
        <v>0</v>
      </c>
      <c r="I78" s="206">
        <f ca="1">Position!$N78</f>
        <v>0</v>
      </c>
      <c r="J78" s="206">
        <f ca="1">Position!$N78</f>
        <v>0</v>
      </c>
      <c r="K78" s="206">
        <f ca="1">Position!$N78</f>
        <v>0</v>
      </c>
      <c r="L78" s="206">
        <f ca="1">Position!$N78</f>
        <v>0</v>
      </c>
      <c r="M78" s="206">
        <f ca="1">Position!$N78</f>
        <v>0</v>
      </c>
      <c r="N78" s="206">
        <f ca="1">Position!$N78</f>
        <v>0</v>
      </c>
      <c r="O78" s="206">
        <f ca="1">Position!$N78</f>
        <v>0</v>
      </c>
      <c r="S78" s="206">
        <f ca="1">Position!$N78</f>
        <v>0</v>
      </c>
      <c r="T78" s="206">
        <f ca="1">Position!$N78</f>
        <v>0</v>
      </c>
      <c r="U78" s="206">
        <f ca="1">Position!$N78</f>
        <v>0</v>
      </c>
      <c r="V78" s="206">
        <f ca="1">Position!$N78</f>
        <v>0</v>
      </c>
      <c r="W78" s="206">
        <f ca="1">Position!$N78</f>
        <v>0</v>
      </c>
      <c r="X78" s="206">
        <f ca="1">Position!$N78</f>
        <v>0</v>
      </c>
      <c r="Y78" s="206">
        <f ca="1">Position!$N78</f>
        <v>0</v>
      </c>
      <c r="Z78" s="206">
        <f ca="1">Position!$N78</f>
        <v>0</v>
      </c>
      <c r="AA78" s="206">
        <f ca="1">Position!$N78</f>
        <v>0</v>
      </c>
      <c r="AB78" s="206">
        <f ca="1">Position!$N78</f>
        <v>0</v>
      </c>
      <c r="AC78" s="206">
        <f ca="1">Position!$N78</f>
        <v>0</v>
      </c>
    </row>
    <row r="79" spans="1:29" x14ac:dyDescent="0.25">
      <c r="A79" s="197">
        <f ca="1">Inputs!C79</f>
        <v>39479</v>
      </c>
      <c r="B79" s="198">
        <f ca="1">Inputs!E79</f>
        <v>4.2240000000000002</v>
      </c>
      <c r="C79" s="204">
        <f ca="1">Inputs!F79</f>
        <v>0.24</v>
      </c>
      <c r="D79" s="169"/>
      <c r="E79" s="206">
        <f ca="1">Position!$N79</f>
        <v>0</v>
      </c>
      <c r="F79" s="206">
        <f ca="1">Position!$N79</f>
        <v>0</v>
      </c>
      <c r="G79" s="206">
        <f ca="1">Position!$N79</f>
        <v>0</v>
      </c>
      <c r="H79" s="206">
        <f ca="1">Position!$N79</f>
        <v>0</v>
      </c>
      <c r="I79" s="206">
        <f ca="1">Position!$N79</f>
        <v>0</v>
      </c>
      <c r="J79" s="206">
        <f ca="1">Position!$N79</f>
        <v>0</v>
      </c>
      <c r="K79" s="206">
        <f ca="1">Position!$N79</f>
        <v>0</v>
      </c>
      <c r="L79" s="206">
        <f ca="1">Position!$N79</f>
        <v>0</v>
      </c>
      <c r="M79" s="206">
        <f ca="1">Position!$N79</f>
        <v>0</v>
      </c>
      <c r="N79" s="206">
        <f ca="1">Position!$N79</f>
        <v>0</v>
      </c>
      <c r="O79" s="206">
        <f ca="1">Position!$N79</f>
        <v>0</v>
      </c>
      <c r="S79" s="206">
        <f ca="1">Position!$N79</f>
        <v>0</v>
      </c>
      <c r="T79" s="206">
        <f ca="1">Position!$N79</f>
        <v>0</v>
      </c>
      <c r="U79" s="206">
        <f ca="1">Position!$N79</f>
        <v>0</v>
      </c>
      <c r="V79" s="206">
        <f ca="1">Position!$N79</f>
        <v>0</v>
      </c>
      <c r="W79" s="206">
        <f ca="1">Position!$N79</f>
        <v>0</v>
      </c>
      <c r="X79" s="206">
        <f ca="1">Position!$N79</f>
        <v>0</v>
      </c>
      <c r="Y79" s="206">
        <f ca="1">Position!$N79</f>
        <v>0</v>
      </c>
      <c r="Z79" s="206">
        <f ca="1">Position!$N79</f>
        <v>0</v>
      </c>
      <c r="AA79" s="206">
        <f ca="1">Position!$N79</f>
        <v>0</v>
      </c>
      <c r="AB79" s="206">
        <f ca="1">Position!$N79</f>
        <v>0</v>
      </c>
      <c r="AC79" s="206">
        <f ca="1">Position!$N79</f>
        <v>0</v>
      </c>
    </row>
    <row r="80" spans="1:29" x14ac:dyDescent="0.25">
      <c r="A80" s="197">
        <f ca="1">Inputs!C80</f>
        <v>39508</v>
      </c>
      <c r="B80" s="198">
        <f ca="1">Inputs!E80</f>
        <v>4.0890000000000004</v>
      </c>
      <c r="C80" s="204">
        <f ca="1">Inputs!F80</f>
        <v>0.23499999999999999</v>
      </c>
      <c r="D80" s="169"/>
      <c r="E80" s="206">
        <f ca="1">Position!$N80</f>
        <v>0</v>
      </c>
      <c r="F80" s="206">
        <f ca="1">Position!$N80</f>
        <v>0</v>
      </c>
      <c r="G80" s="206">
        <f ca="1">Position!$N80</f>
        <v>0</v>
      </c>
      <c r="H80" s="206">
        <f ca="1">Position!$N80</f>
        <v>0</v>
      </c>
      <c r="I80" s="206">
        <f ca="1">Position!$N80</f>
        <v>0</v>
      </c>
      <c r="J80" s="206">
        <f ca="1">Position!$N80</f>
        <v>0</v>
      </c>
      <c r="K80" s="206">
        <f ca="1">Position!$N80</f>
        <v>0</v>
      </c>
      <c r="L80" s="206">
        <f ca="1">Position!$N80</f>
        <v>0</v>
      </c>
      <c r="M80" s="206">
        <f ca="1">Position!$N80</f>
        <v>0</v>
      </c>
      <c r="N80" s="206">
        <f ca="1">Position!$N80</f>
        <v>0</v>
      </c>
      <c r="O80" s="206">
        <f ca="1">Position!$N80</f>
        <v>0</v>
      </c>
      <c r="S80" s="206">
        <f ca="1">Position!$N80</f>
        <v>0</v>
      </c>
      <c r="T80" s="206">
        <f ca="1">Position!$N80</f>
        <v>0</v>
      </c>
      <c r="U80" s="206">
        <f ca="1">Position!$N80</f>
        <v>0</v>
      </c>
      <c r="V80" s="206">
        <f ca="1">Position!$N80</f>
        <v>0</v>
      </c>
      <c r="W80" s="206">
        <f ca="1">Position!$N80</f>
        <v>0</v>
      </c>
      <c r="X80" s="206">
        <f ca="1">Position!$N80</f>
        <v>0</v>
      </c>
      <c r="Y80" s="206">
        <f ca="1">Position!$N80</f>
        <v>0</v>
      </c>
      <c r="Z80" s="206">
        <f ca="1">Position!$N80</f>
        <v>0</v>
      </c>
      <c r="AA80" s="206">
        <f ca="1">Position!$N80</f>
        <v>0</v>
      </c>
      <c r="AB80" s="206">
        <f ca="1">Position!$N80</f>
        <v>0</v>
      </c>
      <c r="AC80" s="206">
        <f ca="1">Position!$N80</f>
        <v>0</v>
      </c>
    </row>
    <row r="81" spans="1:29" x14ac:dyDescent="0.25">
      <c r="A81" s="197">
        <f ca="1">Inputs!C81</f>
        <v>39539</v>
      </c>
      <c r="B81" s="198">
        <f ca="1">Inputs!E81</f>
        <v>3.9390000000000005</v>
      </c>
      <c r="C81" s="204">
        <f ca="1">Inputs!F81</f>
        <v>0.23</v>
      </c>
      <c r="D81" s="169"/>
      <c r="E81" s="206">
        <f ca="1">Position!$N81</f>
        <v>0</v>
      </c>
      <c r="F81" s="206">
        <f ca="1">Position!$N81</f>
        <v>0</v>
      </c>
      <c r="G81" s="206">
        <f ca="1">Position!$N81</f>
        <v>0</v>
      </c>
      <c r="H81" s="206">
        <f ca="1">Position!$N81</f>
        <v>0</v>
      </c>
      <c r="I81" s="206">
        <f ca="1">Position!$N81</f>
        <v>0</v>
      </c>
      <c r="J81" s="206">
        <f ca="1">Position!$N81</f>
        <v>0</v>
      </c>
      <c r="K81" s="206">
        <f ca="1">Position!$N81</f>
        <v>0</v>
      </c>
      <c r="L81" s="206">
        <f ca="1">Position!$N81</f>
        <v>0</v>
      </c>
      <c r="M81" s="206">
        <f ca="1">Position!$N81</f>
        <v>0</v>
      </c>
      <c r="N81" s="206">
        <f ca="1">Position!$N81</f>
        <v>0</v>
      </c>
      <c r="O81" s="206">
        <f ca="1">Position!$N81</f>
        <v>0</v>
      </c>
      <c r="S81" s="206">
        <f ca="1">Position!$N81</f>
        <v>0</v>
      </c>
      <c r="T81" s="206">
        <f ca="1">Position!$N81</f>
        <v>0</v>
      </c>
      <c r="U81" s="206">
        <f ca="1">Position!$N81</f>
        <v>0</v>
      </c>
      <c r="V81" s="206">
        <f ca="1">Position!$N81</f>
        <v>0</v>
      </c>
      <c r="W81" s="206">
        <f ca="1">Position!$N81</f>
        <v>0</v>
      </c>
      <c r="X81" s="206">
        <f ca="1">Position!$N81</f>
        <v>0</v>
      </c>
      <c r="Y81" s="206">
        <f ca="1">Position!$N81</f>
        <v>0</v>
      </c>
      <c r="Z81" s="206">
        <f ca="1">Position!$N81</f>
        <v>0</v>
      </c>
      <c r="AA81" s="206">
        <f ca="1">Position!$N81</f>
        <v>0</v>
      </c>
      <c r="AB81" s="206">
        <f ca="1">Position!$N81</f>
        <v>0</v>
      </c>
      <c r="AC81" s="206">
        <f ca="1">Position!$N81</f>
        <v>0</v>
      </c>
    </row>
    <row r="82" spans="1:29" x14ac:dyDescent="0.25">
      <c r="A82" s="197">
        <f ca="1">Inputs!C82</f>
        <v>39569</v>
      </c>
      <c r="B82" s="198">
        <f ca="1">Inputs!E82</f>
        <v>3.9430000000000005</v>
      </c>
      <c r="C82" s="204">
        <f ca="1">Inputs!F82</f>
        <v>0.23</v>
      </c>
      <c r="D82" s="169"/>
      <c r="E82" s="206">
        <f ca="1">Position!$N82</f>
        <v>0</v>
      </c>
      <c r="F82" s="206">
        <f ca="1">Position!$N82</f>
        <v>0</v>
      </c>
      <c r="G82" s="206">
        <f ca="1">Position!$N82</f>
        <v>0</v>
      </c>
      <c r="H82" s="206">
        <f ca="1">Position!$N82</f>
        <v>0</v>
      </c>
      <c r="I82" s="206">
        <f ca="1">Position!$N82</f>
        <v>0</v>
      </c>
      <c r="J82" s="206">
        <f ca="1">Position!$N82</f>
        <v>0</v>
      </c>
      <c r="K82" s="206">
        <f ca="1">Position!$N82</f>
        <v>0</v>
      </c>
      <c r="L82" s="206">
        <f ca="1">Position!$N82</f>
        <v>0</v>
      </c>
      <c r="M82" s="206">
        <f ca="1">Position!$N82</f>
        <v>0</v>
      </c>
      <c r="N82" s="206">
        <f ca="1">Position!$N82</f>
        <v>0</v>
      </c>
      <c r="O82" s="206">
        <f ca="1">Position!$N82</f>
        <v>0</v>
      </c>
      <c r="S82" s="206">
        <f ca="1">Position!$N82</f>
        <v>0</v>
      </c>
      <c r="T82" s="206">
        <f ca="1">Position!$N82</f>
        <v>0</v>
      </c>
      <c r="U82" s="206">
        <f ca="1">Position!$N82</f>
        <v>0</v>
      </c>
      <c r="V82" s="206">
        <f ca="1">Position!$N82</f>
        <v>0</v>
      </c>
      <c r="W82" s="206">
        <f ca="1">Position!$N82</f>
        <v>0</v>
      </c>
      <c r="X82" s="206">
        <f ca="1">Position!$N82</f>
        <v>0</v>
      </c>
      <c r="Y82" s="206">
        <f ca="1">Position!$N82</f>
        <v>0</v>
      </c>
      <c r="Z82" s="206">
        <f ca="1">Position!$N82</f>
        <v>0</v>
      </c>
      <c r="AA82" s="206">
        <f ca="1">Position!$N82</f>
        <v>0</v>
      </c>
      <c r="AB82" s="206">
        <f ca="1">Position!$N82</f>
        <v>0</v>
      </c>
      <c r="AC82" s="206">
        <f ca="1">Position!$N82</f>
        <v>0</v>
      </c>
    </row>
    <row r="83" spans="1:29" x14ac:dyDescent="0.25">
      <c r="A83" s="197">
        <f ca="1">Inputs!C83</f>
        <v>39600</v>
      </c>
      <c r="B83" s="198">
        <f ca="1">Inputs!E83</f>
        <v>3.9830000000000001</v>
      </c>
      <c r="C83" s="204">
        <f ca="1">Inputs!F83</f>
        <v>0.23</v>
      </c>
      <c r="D83" s="169"/>
      <c r="E83" s="206">
        <f ca="1">Position!$N83</f>
        <v>-4.772211132204636E-9</v>
      </c>
      <c r="F83" s="206">
        <f ca="1">Position!$N83</f>
        <v>-4.772211132204636E-9</v>
      </c>
      <c r="G83" s="206">
        <f ca="1">Position!$N83</f>
        <v>-4.772211132204636E-9</v>
      </c>
      <c r="H83" s="206">
        <f ca="1">Position!$N83</f>
        <v>-4.772211132204636E-9</v>
      </c>
      <c r="I83" s="206">
        <f ca="1">Position!$N83</f>
        <v>-4.772211132204636E-9</v>
      </c>
      <c r="J83" s="206">
        <f ca="1">Position!$N83</f>
        <v>-4.772211132204636E-9</v>
      </c>
      <c r="K83" s="206">
        <f ca="1">Position!$N83</f>
        <v>-4.772211132204636E-9</v>
      </c>
      <c r="L83" s="206">
        <f ca="1">Position!$N83</f>
        <v>-4.772211132204636E-9</v>
      </c>
      <c r="M83" s="206">
        <f ca="1">Position!$N83</f>
        <v>-4.772211132204636E-9</v>
      </c>
      <c r="N83" s="206">
        <f ca="1">Position!$N83</f>
        <v>-4.772211132204636E-9</v>
      </c>
      <c r="O83" s="206">
        <f ca="1">Position!$N83</f>
        <v>-4.772211132204636E-9</v>
      </c>
      <c r="S83" s="206">
        <f ca="1">Position!$N83</f>
        <v>-4.772211132204636E-9</v>
      </c>
      <c r="T83" s="206">
        <f ca="1">Position!$N83</f>
        <v>-4.772211132204636E-9</v>
      </c>
      <c r="U83" s="206">
        <f ca="1">Position!$N83</f>
        <v>-4.772211132204636E-9</v>
      </c>
      <c r="V83" s="206">
        <f ca="1">Position!$N83</f>
        <v>-4.772211132204636E-9</v>
      </c>
      <c r="W83" s="206">
        <f ca="1">Position!$N83</f>
        <v>-4.772211132204636E-9</v>
      </c>
      <c r="X83" s="206">
        <f ca="1">Position!$N83</f>
        <v>-4.772211132204636E-9</v>
      </c>
      <c r="Y83" s="206">
        <f ca="1">Position!$N83</f>
        <v>-4.772211132204636E-9</v>
      </c>
      <c r="Z83" s="206">
        <f ca="1">Position!$N83</f>
        <v>-4.772211132204636E-9</v>
      </c>
      <c r="AA83" s="206">
        <f ca="1">Position!$N83</f>
        <v>-4.772211132204636E-9</v>
      </c>
      <c r="AB83" s="206">
        <f ca="1">Position!$N83</f>
        <v>-4.772211132204636E-9</v>
      </c>
      <c r="AC83" s="206">
        <f ca="1">Position!$N83</f>
        <v>-4.772211132204636E-9</v>
      </c>
    </row>
    <row r="84" spans="1:29" x14ac:dyDescent="0.25">
      <c r="A84" s="197">
        <f ca="1">Inputs!C84</f>
        <v>39630</v>
      </c>
      <c r="B84" s="198">
        <f ca="1">Inputs!E84</f>
        <v>4.0280000000000005</v>
      </c>
      <c r="C84" s="204">
        <f ca="1">Inputs!F84</f>
        <v>0.23</v>
      </c>
      <c r="D84" s="169"/>
      <c r="E84" s="206">
        <f ca="1">Position!$N84</f>
        <v>0</v>
      </c>
      <c r="F84" s="206">
        <f ca="1">Position!$N84</f>
        <v>0</v>
      </c>
      <c r="G84" s="206">
        <f ca="1">Position!$N84</f>
        <v>0</v>
      </c>
      <c r="H84" s="206">
        <f ca="1">Position!$N84</f>
        <v>0</v>
      </c>
      <c r="I84" s="206">
        <f ca="1">Position!$N84</f>
        <v>0</v>
      </c>
      <c r="J84" s="206">
        <f ca="1">Position!$N84</f>
        <v>0</v>
      </c>
      <c r="K84" s="206">
        <f ca="1">Position!$N84</f>
        <v>0</v>
      </c>
      <c r="L84" s="206">
        <f ca="1">Position!$N84</f>
        <v>0</v>
      </c>
      <c r="M84" s="206">
        <f ca="1">Position!$N84</f>
        <v>0</v>
      </c>
      <c r="N84" s="206">
        <f ca="1">Position!$N84</f>
        <v>0</v>
      </c>
      <c r="O84" s="206">
        <f ca="1">Position!$N84</f>
        <v>0</v>
      </c>
      <c r="S84" s="206">
        <f ca="1">Position!$N84</f>
        <v>0</v>
      </c>
      <c r="T84" s="206">
        <f ca="1">Position!$N84</f>
        <v>0</v>
      </c>
      <c r="U84" s="206">
        <f ca="1">Position!$N84</f>
        <v>0</v>
      </c>
      <c r="V84" s="206">
        <f ca="1">Position!$N84</f>
        <v>0</v>
      </c>
      <c r="W84" s="206">
        <f ca="1">Position!$N84</f>
        <v>0</v>
      </c>
      <c r="X84" s="206">
        <f ca="1">Position!$N84</f>
        <v>0</v>
      </c>
      <c r="Y84" s="206">
        <f ca="1">Position!$N84</f>
        <v>0</v>
      </c>
      <c r="Z84" s="206">
        <f ca="1">Position!$N84</f>
        <v>0</v>
      </c>
      <c r="AA84" s="206">
        <f ca="1">Position!$N84</f>
        <v>0</v>
      </c>
      <c r="AB84" s="206">
        <f ca="1">Position!$N84</f>
        <v>0</v>
      </c>
      <c r="AC84" s="206">
        <f ca="1">Position!$N84</f>
        <v>0</v>
      </c>
    </row>
    <row r="85" spans="1:29" x14ac:dyDescent="0.25">
      <c r="A85" s="197">
        <f ca="1">Inputs!C85</f>
        <v>39661</v>
      </c>
      <c r="B85" s="198">
        <f ca="1">Inputs!E85</f>
        <v>4.0670000000000002</v>
      </c>
      <c r="C85" s="204">
        <f ca="1">Inputs!F85</f>
        <v>0.23</v>
      </c>
      <c r="D85" s="169"/>
      <c r="E85" s="206">
        <f ca="1">Position!$N85</f>
        <v>-4.7600214794158449E-9</v>
      </c>
      <c r="F85" s="206">
        <f ca="1">Position!$N85</f>
        <v>-4.7600214794158449E-9</v>
      </c>
      <c r="G85" s="206">
        <f ca="1">Position!$N85</f>
        <v>-4.7600214794158449E-9</v>
      </c>
      <c r="H85" s="206">
        <f ca="1">Position!$N85</f>
        <v>-4.7600214794158449E-9</v>
      </c>
      <c r="I85" s="206">
        <f ca="1">Position!$N85</f>
        <v>-4.7600214794158449E-9</v>
      </c>
      <c r="J85" s="206">
        <f ca="1">Position!$N85</f>
        <v>-4.7600214794158449E-9</v>
      </c>
      <c r="K85" s="206">
        <f ca="1">Position!$N85</f>
        <v>-4.7600214794158449E-9</v>
      </c>
      <c r="L85" s="206">
        <f ca="1">Position!$N85</f>
        <v>-4.7600214794158449E-9</v>
      </c>
      <c r="M85" s="206">
        <f ca="1">Position!$N85</f>
        <v>-4.7600214794158449E-9</v>
      </c>
      <c r="N85" s="206">
        <f ca="1">Position!$N85</f>
        <v>-4.7600214794158449E-9</v>
      </c>
      <c r="O85" s="206">
        <f ca="1">Position!$N85</f>
        <v>-4.7600214794158449E-9</v>
      </c>
      <c r="S85" s="206">
        <f ca="1">Position!$N85</f>
        <v>-4.7600214794158449E-9</v>
      </c>
      <c r="T85" s="206">
        <f ca="1">Position!$N85</f>
        <v>-4.7600214794158449E-9</v>
      </c>
      <c r="U85" s="206">
        <f ca="1">Position!$N85</f>
        <v>-4.7600214794158449E-9</v>
      </c>
      <c r="V85" s="206">
        <f ca="1">Position!$N85</f>
        <v>-4.7600214794158449E-9</v>
      </c>
      <c r="W85" s="206">
        <f ca="1">Position!$N85</f>
        <v>-4.7600214794158449E-9</v>
      </c>
      <c r="X85" s="206">
        <f ca="1">Position!$N85</f>
        <v>-4.7600214794158449E-9</v>
      </c>
      <c r="Y85" s="206">
        <f ca="1">Position!$N85</f>
        <v>-4.7600214794158449E-9</v>
      </c>
      <c r="Z85" s="206">
        <f ca="1">Position!$N85</f>
        <v>-4.7600214794158449E-9</v>
      </c>
      <c r="AA85" s="206">
        <f ca="1">Position!$N85</f>
        <v>-4.7600214794158449E-9</v>
      </c>
      <c r="AB85" s="206">
        <f ca="1">Position!$N85</f>
        <v>-4.7600214794158449E-9</v>
      </c>
      <c r="AC85" s="206">
        <f ca="1">Position!$N85</f>
        <v>-4.7600214794158449E-9</v>
      </c>
    </row>
    <row r="86" spans="1:29" x14ac:dyDescent="0.25">
      <c r="A86" s="197">
        <f ca="1">Inputs!C86</f>
        <v>39692</v>
      </c>
      <c r="B86" s="198">
        <f ca="1">Inputs!E86</f>
        <v>4.056</v>
      </c>
      <c r="C86" s="204">
        <f ca="1">Inputs!F86</f>
        <v>0.23</v>
      </c>
      <c r="D86" s="169"/>
      <c r="E86" s="206">
        <f ca="1">Position!$N86</f>
        <v>0</v>
      </c>
      <c r="F86" s="206">
        <f ca="1">Position!$N86</f>
        <v>0</v>
      </c>
      <c r="G86" s="206">
        <f ca="1">Position!$N86</f>
        <v>0</v>
      </c>
      <c r="H86" s="206">
        <f ca="1">Position!$N86</f>
        <v>0</v>
      </c>
      <c r="I86" s="206">
        <f ca="1">Position!$N86</f>
        <v>0</v>
      </c>
      <c r="J86" s="206">
        <f ca="1">Position!$N86</f>
        <v>0</v>
      </c>
      <c r="K86" s="206">
        <f ca="1">Position!$N86</f>
        <v>0</v>
      </c>
      <c r="L86" s="206">
        <f ca="1">Position!$N86</f>
        <v>0</v>
      </c>
      <c r="M86" s="206">
        <f ca="1">Position!$N86</f>
        <v>0</v>
      </c>
      <c r="N86" s="206">
        <f ca="1">Position!$N86</f>
        <v>0</v>
      </c>
      <c r="O86" s="206">
        <f ca="1">Position!$N86</f>
        <v>0</v>
      </c>
      <c r="S86" s="206">
        <f ca="1">Position!$N86</f>
        <v>0</v>
      </c>
      <c r="T86" s="206">
        <f ca="1">Position!$N86</f>
        <v>0</v>
      </c>
      <c r="U86" s="206">
        <f ca="1">Position!$N86</f>
        <v>0</v>
      </c>
      <c r="V86" s="206">
        <f ca="1">Position!$N86</f>
        <v>0</v>
      </c>
      <c r="W86" s="206">
        <f ca="1">Position!$N86</f>
        <v>0</v>
      </c>
      <c r="X86" s="206">
        <f ca="1">Position!$N86</f>
        <v>0</v>
      </c>
      <c r="Y86" s="206">
        <f ca="1">Position!$N86</f>
        <v>0</v>
      </c>
      <c r="Z86" s="206">
        <f ca="1">Position!$N86</f>
        <v>0</v>
      </c>
      <c r="AA86" s="206">
        <f ca="1">Position!$N86</f>
        <v>0</v>
      </c>
      <c r="AB86" s="206">
        <f ca="1">Position!$N86</f>
        <v>0</v>
      </c>
      <c r="AC86" s="206">
        <f ca="1">Position!$N86</f>
        <v>0</v>
      </c>
    </row>
    <row r="87" spans="1:29" x14ac:dyDescent="0.25">
      <c r="A87" s="197">
        <f ca="1">Inputs!C87</f>
        <v>39722</v>
      </c>
      <c r="B87" s="198">
        <f ca="1">Inputs!E87</f>
        <v>4.0710000000000006</v>
      </c>
      <c r="C87" s="204">
        <f ca="1">Inputs!F87</f>
        <v>0.23</v>
      </c>
      <c r="D87" s="169"/>
      <c r="E87" s="206">
        <f ca="1">Position!$N87</f>
        <v>0</v>
      </c>
      <c r="F87" s="206">
        <f ca="1">Position!$N87</f>
        <v>0</v>
      </c>
      <c r="G87" s="206">
        <f ca="1">Position!$N87</f>
        <v>0</v>
      </c>
      <c r="H87" s="206">
        <f ca="1">Position!$N87</f>
        <v>0</v>
      </c>
      <c r="I87" s="206">
        <f ca="1">Position!$N87</f>
        <v>0</v>
      </c>
      <c r="J87" s="206">
        <f ca="1">Position!$N87</f>
        <v>0</v>
      </c>
      <c r="K87" s="206">
        <f ca="1">Position!$N87</f>
        <v>0</v>
      </c>
      <c r="L87" s="206">
        <f ca="1">Position!$N87</f>
        <v>0</v>
      </c>
      <c r="M87" s="206">
        <f ca="1">Position!$N87</f>
        <v>0</v>
      </c>
      <c r="N87" s="206">
        <f ca="1">Position!$N87</f>
        <v>0</v>
      </c>
      <c r="O87" s="206">
        <f ca="1">Position!$N87</f>
        <v>0</v>
      </c>
      <c r="S87" s="206">
        <f ca="1">Position!$N87</f>
        <v>0</v>
      </c>
      <c r="T87" s="206">
        <f ca="1">Position!$N87</f>
        <v>0</v>
      </c>
      <c r="U87" s="206">
        <f ca="1">Position!$N87</f>
        <v>0</v>
      </c>
      <c r="V87" s="206">
        <f ca="1">Position!$N87</f>
        <v>0</v>
      </c>
      <c r="W87" s="206">
        <f ca="1">Position!$N87</f>
        <v>0</v>
      </c>
      <c r="X87" s="206">
        <f ca="1">Position!$N87</f>
        <v>0</v>
      </c>
      <c r="Y87" s="206">
        <f ca="1">Position!$N87</f>
        <v>0</v>
      </c>
      <c r="Z87" s="206">
        <f ca="1">Position!$N87</f>
        <v>0</v>
      </c>
      <c r="AA87" s="206">
        <f ca="1">Position!$N87</f>
        <v>0</v>
      </c>
      <c r="AB87" s="206">
        <f ca="1">Position!$N87</f>
        <v>0</v>
      </c>
      <c r="AC87" s="206">
        <f ca="1">Position!$N87</f>
        <v>0</v>
      </c>
    </row>
    <row r="88" spans="1:29" x14ac:dyDescent="0.25">
      <c r="A88" s="197">
        <f ca="1">Inputs!C88</f>
        <v>39753</v>
      </c>
      <c r="B88" s="198">
        <f ca="1">Inputs!E88</f>
        <v>4.2279999999999998</v>
      </c>
      <c r="C88" s="204">
        <f ca="1">Inputs!F88</f>
        <v>0.23</v>
      </c>
      <c r="D88" s="169"/>
      <c r="E88" s="206">
        <f ca="1">Position!$N88</f>
        <v>-4.4607764623368439E-9</v>
      </c>
      <c r="F88" s="206">
        <f ca="1">Position!$N88</f>
        <v>-4.4607764623368439E-9</v>
      </c>
      <c r="G88" s="206">
        <f ca="1">Position!$N88</f>
        <v>-4.4607764623368439E-9</v>
      </c>
      <c r="H88" s="206">
        <f ca="1">Position!$N88</f>
        <v>-4.4607764623368439E-9</v>
      </c>
      <c r="I88" s="206">
        <f ca="1">Position!$N88</f>
        <v>-4.4607764623368439E-9</v>
      </c>
      <c r="J88" s="206">
        <f ca="1">Position!$N88</f>
        <v>-4.4607764623368439E-9</v>
      </c>
      <c r="K88" s="206">
        <f ca="1">Position!$N88</f>
        <v>-4.4607764623368439E-9</v>
      </c>
      <c r="L88" s="206">
        <f ca="1">Position!$N88</f>
        <v>-4.4607764623368439E-9</v>
      </c>
      <c r="M88" s="206">
        <f ca="1">Position!$N88</f>
        <v>-4.4607764623368439E-9</v>
      </c>
      <c r="N88" s="206">
        <f ca="1">Position!$N88</f>
        <v>-4.4607764623368439E-9</v>
      </c>
      <c r="O88" s="206">
        <f ca="1">Position!$N88</f>
        <v>-4.4607764623368439E-9</v>
      </c>
      <c r="S88" s="206">
        <f ca="1">Position!$N88</f>
        <v>-4.4607764623368439E-9</v>
      </c>
      <c r="T88" s="206">
        <f ca="1">Position!$N88</f>
        <v>-4.4607764623368439E-9</v>
      </c>
      <c r="U88" s="206">
        <f ca="1">Position!$N88</f>
        <v>-4.4607764623368439E-9</v>
      </c>
      <c r="V88" s="206">
        <f ca="1">Position!$N88</f>
        <v>-4.4607764623368439E-9</v>
      </c>
      <c r="W88" s="206">
        <f ca="1">Position!$N88</f>
        <v>-4.4607764623368439E-9</v>
      </c>
      <c r="X88" s="206">
        <f ca="1">Position!$N88</f>
        <v>-4.4607764623368439E-9</v>
      </c>
      <c r="Y88" s="206">
        <f ca="1">Position!$N88</f>
        <v>-4.4607764623368439E-9</v>
      </c>
      <c r="Z88" s="206">
        <f ca="1">Position!$N88</f>
        <v>-4.4607764623368439E-9</v>
      </c>
      <c r="AA88" s="206">
        <f ca="1">Position!$N88</f>
        <v>-4.4607764623368439E-9</v>
      </c>
      <c r="AB88" s="206">
        <f ca="1">Position!$N88</f>
        <v>-4.4607764623368439E-9</v>
      </c>
      <c r="AC88" s="206">
        <f ca="1">Position!$N88</f>
        <v>-4.4607764623368439E-9</v>
      </c>
    </row>
    <row r="89" spans="1:29" x14ac:dyDescent="0.25">
      <c r="A89" s="197">
        <f ca="1">Inputs!C89</f>
        <v>39783</v>
      </c>
      <c r="B89" s="198">
        <f ca="1">Inputs!E89</f>
        <v>4.3880000000000008</v>
      </c>
      <c r="C89" s="204">
        <f ca="1">Inputs!F89</f>
        <v>0.23</v>
      </c>
      <c r="D89" s="169"/>
      <c r="E89" s="206">
        <f ca="1">Position!$N89</f>
        <v>0</v>
      </c>
      <c r="F89" s="206">
        <f ca="1">Position!$N89</f>
        <v>0</v>
      </c>
      <c r="G89" s="206">
        <f ca="1">Position!$N89</f>
        <v>0</v>
      </c>
      <c r="H89" s="206">
        <f ca="1">Position!$N89</f>
        <v>0</v>
      </c>
      <c r="I89" s="206">
        <f ca="1">Position!$N89</f>
        <v>0</v>
      </c>
      <c r="J89" s="206">
        <f ca="1">Position!$N89</f>
        <v>0</v>
      </c>
      <c r="K89" s="206">
        <f ca="1">Position!$N89</f>
        <v>0</v>
      </c>
      <c r="L89" s="206">
        <f ca="1">Position!$N89</f>
        <v>0</v>
      </c>
      <c r="M89" s="206">
        <f ca="1">Position!$N89</f>
        <v>0</v>
      </c>
      <c r="N89" s="206">
        <f ca="1">Position!$N89</f>
        <v>0</v>
      </c>
      <c r="O89" s="206">
        <f ca="1">Position!$N89</f>
        <v>0</v>
      </c>
      <c r="S89" s="206">
        <f ca="1">Position!$N89</f>
        <v>0</v>
      </c>
      <c r="T89" s="206">
        <f ca="1">Position!$N89</f>
        <v>0</v>
      </c>
      <c r="U89" s="206">
        <f ca="1">Position!$N89</f>
        <v>0</v>
      </c>
      <c r="V89" s="206">
        <f ca="1">Position!$N89</f>
        <v>0</v>
      </c>
      <c r="W89" s="206">
        <f ca="1">Position!$N89</f>
        <v>0</v>
      </c>
      <c r="X89" s="206">
        <f ca="1">Position!$N89</f>
        <v>0</v>
      </c>
      <c r="Y89" s="206">
        <f ca="1">Position!$N89</f>
        <v>0</v>
      </c>
      <c r="Z89" s="206">
        <f ca="1">Position!$N89</f>
        <v>0</v>
      </c>
      <c r="AA89" s="206">
        <f ca="1">Position!$N89</f>
        <v>0</v>
      </c>
      <c r="AB89" s="206">
        <f ca="1">Position!$N89</f>
        <v>0</v>
      </c>
      <c r="AC89" s="206">
        <f ca="1">Position!$N89</f>
        <v>0</v>
      </c>
    </row>
    <row r="90" spans="1:29" x14ac:dyDescent="0.25">
      <c r="A90" s="197">
        <f ca="1">Inputs!C90</f>
        <v>39814</v>
      </c>
      <c r="B90" s="198">
        <f ca="1">Inputs!E90</f>
        <v>4.4130000000000003</v>
      </c>
      <c r="C90" s="204">
        <f ca="1">Inputs!F90</f>
        <v>0.23</v>
      </c>
      <c r="D90" s="169"/>
      <c r="E90" s="206">
        <f ca="1">Position!$N90</f>
        <v>-4.7845019439377194E-9</v>
      </c>
      <c r="F90" s="206">
        <f ca="1">Position!$N90</f>
        <v>-4.7845019439377194E-9</v>
      </c>
      <c r="G90" s="206">
        <f ca="1">Position!$N90</f>
        <v>-4.7845019439377194E-9</v>
      </c>
      <c r="H90" s="206">
        <f ca="1">Position!$N90</f>
        <v>-4.7845019439377194E-9</v>
      </c>
      <c r="I90" s="206">
        <f ca="1">Position!$N90</f>
        <v>-4.7845019439377194E-9</v>
      </c>
      <c r="J90" s="206">
        <f ca="1">Position!$N90</f>
        <v>-4.7845019439377194E-9</v>
      </c>
      <c r="K90" s="206">
        <f ca="1">Position!$N90</f>
        <v>-4.7845019439377194E-9</v>
      </c>
      <c r="L90" s="206">
        <f ca="1">Position!$N90</f>
        <v>-4.7845019439377194E-9</v>
      </c>
      <c r="M90" s="206">
        <f ca="1">Position!$N90</f>
        <v>-4.7845019439377194E-9</v>
      </c>
      <c r="N90" s="206">
        <f ca="1">Position!$N90</f>
        <v>-4.7845019439377194E-9</v>
      </c>
      <c r="O90" s="206">
        <f ca="1">Position!$N90</f>
        <v>-4.7845019439377194E-9</v>
      </c>
      <c r="S90" s="206">
        <f ca="1">Position!$N90</f>
        <v>-4.7845019439377194E-9</v>
      </c>
      <c r="T90" s="206">
        <f ca="1">Position!$N90</f>
        <v>-4.7845019439377194E-9</v>
      </c>
      <c r="U90" s="206">
        <f ca="1">Position!$N90</f>
        <v>-4.7845019439377194E-9</v>
      </c>
      <c r="V90" s="206">
        <f ca="1">Position!$N90</f>
        <v>-4.7845019439377194E-9</v>
      </c>
      <c r="W90" s="206">
        <f ca="1">Position!$N90</f>
        <v>-4.7845019439377194E-9</v>
      </c>
      <c r="X90" s="206">
        <f ca="1">Position!$N90</f>
        <v>-4.7845019439377194E-9</v>
      </c>
      <c r="Y90" s="206">
        <f ca="1">Position!$N90</f>
        <v>-4.7845019439377194E-9</v>
      </c>
      <c r="Z90" s="206">
        <f ca="1">Position!$N90</f>
        <v>-4.7845019439377194E-9</v>
      </c>
      <c r="AA90" s="206">
        <f ca="1">Position!$N90</f>
        <v>-4.7845019439377194E-9</v>
      </c>
      <c r="AB90" s="206">
        <f ca="1">Position!$N90</f>
        <v>-4.7845019439377194E-9</v>
      </c>
      <c r="AC90" s="206">
        <f ca="1">Position!$N90</f>
        <v>-4.7845019439377194E-9</v>
      </c>
    </row>
    <row r="91" spans="1:29" x14ac:dyDescent="0.25">
      <c r="A91" s="197">
        <f ca="1">Inputs!C91</f>
        <v>39845</v>
      </c>
      <c r="B91" s="198">
        <f ca="1">Inputs!E91</f>
        <v>4.3290000000000006</v>
      </c>
      <c r="C91" s="204">
        <f ca="1">Inputs!F91</f>
        <v>0.22750000000000001</v>
      </c>
      <c r="D91" s="169"/>
      <c r="E91" s="206">
        <f ca="1">Position!$N91</f>
        <v>4.7583354970107609E-9</v>
      </c>
      <c r="F91" s="206">
        <f ca="1">Position!$N91</f>
        <v>4.7583354970107609E-9</v>
      </c>
      <c r="G91" s="206">
        <f ca="1">Position!$N91</f>
        <v>4.7583354970107609E-9</v>
      </c>
      <c r="H91" s="206">
        <f ca="1">Position!$N91</f>
        <v>4.7583354970107609E-9</v>
      </c>
      <c r="I91" s="206">
        <f ca="1">Position!$N91</f>
        <v>4.7583354970107609E-9</v>
      </c>
      <c r="J91" s="206">
        <f ca="1">Position!$N91</f>
        <v>4.7583354970107609E-9</v>
      </c>
      <c r="K91" s="206">
        <f ca="1">Position!$N91</f>
        <v>4.7583354970107609E-9</v>
      </c>
      <c r="L91" s="206">
        <f ca="1">Position!$N91</f>
        <v>4.7583354970107609E-9</v>
      </c>
      <c r="M91" s="206">
        <f ca="1">Position!$N91</f>
        <v>4.7583354970107609E-9</v>
      </c>
      <c r="N91" s="206">
        <f ca="1">Position!$N91</f>
        <v>4.7583354970107609E-9</v>
      </c>
      <c r="O91" s="206">
        <f ca="1">Position!$N91</f>
        <v>4.7583354970107609E-9</v>
      </c>
      <c r="S91" s="206">
        <f ca="1">Position!$N91</f>
        <v>4.7583354970107609E-9</v>
      </c>
      <c r="T91" s="206">
        <f ca="1">Position!$N91</f>
        <v>4.7583354970107609E-9</v>
      </c>
      <c r="U91" s="206">
        <f ca="1">Position!$N91</f>
        <v>4.7583354970107609E-9</v>
      </c>
      <c r="V91" s="206">
        <f ca="1">Position!$N91</f>
        <v>4.7583354970107609E-9</v>
      </c>
      <c r="W91" s="206">
        <f ca="1">Position!$N91</f>
        <v>4.7583354970107609E-9</v>
      </c>
      <c r="X91" s="206">
        <f ca="1">Position!$N91</f>
        <v>4.7583354970107609E-9</v>
      </c>
      <c r="Y91" s="206">
        <f ca="1">Position!$N91</f>
        <v>4.7583354970107609E-9</v>
      </c>
      <c r="Z91" s="206">
        <f ca="1">Position!$N91</f>
        <v>4.7583354970107609E-9</v>
      </c>
      <c r="AA91" s="206">
        <f ca="1">Position!$N91</f>
        <v>4.7583354970107609E-9</v>
      </c>
      <c r="AB91" s="206">
        <f ca="1">Position!$N91</f>
        <v>4.7583354970107609E-9</v>
      </c>
      <c r="AC91" s="206">
        <f ca="1">Position!$N91</f>
        <v>4.7583354970107609E-9</v>
      </c>
    </row>
    <row r="92" spans="1:29" x14ac:dyDescent="0.25">
      <c r="A92" s="197">
        <f ca="1">Inputs!C92</f>
        <v>39873</v>
      </c>
      <c r="B92" s="198">
        <f ca="1">Inputs!E92</f>
        <v>4.1940000000000008</v>
      </c>
      <c r="C92" s="204">
        <f ca="1">Inputs!F92</f>
        <v>0.22</v>
      </c>
      <c r="D92" s="169"/>
      <c r="E92" s="206">
        <f ca="1">Position!$N92</f>
        <v>0</v>
      </c>
      <c r="F92" s="206">
        <f ca="1">Position!$N92</f>
        <v>0</v>
      </c>
      <c r="G92" s="206">
        <f ca="1">Position!$N92</f>
        <v>0</v>
      </c>
      <c r="H92" s="206">
        <f ca="1">Position!$N92</f>
        <v>0</v>
      </c>
      <c r="I92" s="206">
        <f ca="1">Position!$N92</f>
        <v>0</v>
      </c>
      <c r="J92" s="206">
        <f ca="1">Position!$N92</f>
        <v>0</v>
      </c>
      <c r="K92" s="206">
        <f ca="1">Position!$N92</f>
        <v>0</v>
      </c>
      <c r="L92" s="206">
        <f ca="1">Position!$N92</f>
        <v>0</v>
      </c>
      <c r="M92" s="206">
        <f ca="1">Position!$N92</f>
        <v>0</v>
      </c>
      <c r="N92" s="206">
        <f ca="1">Position!$N92</f>
        <v>0</v>
      </c>
      <c r="O92" s="206">
        <f ca="1">Position!$N92</f>
        <v>0</v>
      </c>
      <c r="S92" s="206">
        <f ca="1">Position!$N92</f>
        <v>0</v>
      </c>
      <c r="T92" s="206">
        <f ca="1">Position!$N92</f>
        <v>0</v>
      </c>
      <c r="U92" s="206">
        <f ca="1">Position!$N92</f>
        <v>0</v>
      </c>
      <c r="V92" s="206">
        <f ca="1">Position!$N92</f>
        <v>0</v>
      </c>
      <c r="W92" s="206">
        <f ca="1">Position!$N92</f>
        <v>0</v>
      </c>
      <c r="X92" s="206">
        <f ca="1">Position!$N92</f>
        <v>0</v>
      </c>
      <c r="Y92" s="206">
        <f ca="1">Position!$N92</f>
        <v>0</v>
      </c>
      <c r="Z92" s="206">
        <f ca="1">Position!$N92</f>
        <v>0</v>
      </c>
      <c r="AA92" s="206">
        <f ca="1">Position!$N92</f>
        <v>0</v>
      </c>
      <c r="AB92" s="206">
        <f ca="1">Position!$N92</f>
        <v>0</v>
      </c>
      <c r="AC92" s="206">
        <f ca="1">Position!$N92</f>
        <v>0</v>
      </c>
    </row>
    <row r="93" spans="1:29" x14ac:dyDescent="0.25">
      <c r="A93" s="197">
        <f ca="1">Inputs!C93</f>
        <v>39904</v>
      </c>
      <c r="B93" s="198">
        <f ca="1">Inputs!E93</f>
        <v>4.0440000000000005</v>
      </c>
      <c r="C93" s="204">
        <f ca="1">Inputs!F93</f>
        <v>0.20250000000000001</v>
      </c>
      <c r="D93" s="169"/>
      <c r="E93" s="206">
        <f ca="1">Position!$N93</f>
        <v>0</v>
      </c>
      <c r="F93" s="206">
        <f ca="1">Position!$N93</f>
        <v>0</v>
      </c>
      <c r="G93" s="206">
        <f ca="1">Position!$N93</f>
        <v>0</v>
      </c>
      <c r="H93" s="206">
        <f ca="1">Position!$N93</f>
        <v>0</v>
      </c>
      <c r="I93" s="206">
        <f ca="1">Position!$N93</f>
        <v>0</v>
      </c>
      <c r="J93" s="206">
        <f ca="1">Position!$N93</f>
        <v>0</v>
      </c>
      <c r="K93" s="206">
        <f ca="1">Position!$N93</f>
        <v>0</v>
      </c>
      <c r="L93" s="206">
        <f ca="1">Position!$N93</f>
        <v>0</v>
      </c>
      <c r="M93" s="206">
        <f ca="1">Position!$N93</f>
        <v>0</v>
      </c>
      <c r="N93" s="206">
        <f ca="1">Position!$N93</f>
        <v>0</v>
      </c>
      <c r="O93" s="206">
        <f ca="1">Position!$N93</f>
        <v>0</v>
      </c>
      <c r="S93" s="206">
        <f ca="1">Position!$N93</f>
        <v>0</v>
      </c>
      <c r="T93" s="206">
        <f ca="1">Position!$N93</f>
        <v>0</v>
      </c>
      <c r="U93" s="206">
        <f ca="1">Position!$N93</f>
        <v>0</v>
      </c>
      <c r="V93" s="206">
        <f ca="1">Position!$N93</f>
        <v>0</v>
      </c>
      <c r="W93" s="206">
        <f ca="1">Position!$N93</f>
        <v>0</v>
      </c>
      <c r="X93" s="206">
        <f ca="1">Position!$N93</f>
        <v>0</v>
      </c>
      <c r="Y93" s="206">
        <f ca="1">Position!$N93</f>
        <v>0</v>
      </c>
      <c r="Z93" s="206">
        <f ca="1">Position!$N93</f>
        <v>0</v>
      </c>
      <c r="AA93" s="206">
        <f ca="1">Position!$N93</f>
        <v>0</v>
      </c>
      <c r="AB93" s="206">
        <f ca="1">Position!$N93</f>
        <v>0</v>
      </c>
      <c r="AC93" s="206">
        <f ca="1">Position!$N93</f>
        <v>0</v>
      </c>
    </row>
    <row r="94" spans="1:29" x14ac:dyDescent="0.25">
      <c r="A94" s="197">
        <f ca="1">Inputs!C94</f>
        <v>39934</v>
      </c>
      <c r="B94" s="198">
        <f ca="1">Inputs!E94</f>
        <v>4.0480000000000009</v>
      </c>
      <c r="C94" s="204">
        <f ca="1">Inputs!F94</f>
        <v>0.20250000000000001</v>
      </c>
      <c r="D94" s="169"/>
      <c r="E94" s="206">
        <f ca="1">Position!$N94</f>
        <v>4.7180236577051152E-9</v>
      </c>
      <c r="F94" s="206">
        <f ca="1">Position!$N94</f>
        <v>4.7180236577051152E-9</v>
      </c>
      <c r="G94" s="206">
        <f ca="1">Position!$N94</f>
        <v>4.7180236577051152E-9</v>
      </c>
      <c r="H94" s="206">
        <f ca="1">Position!$N94</f>
        <v>4.7180236577051152E-9</v>
      </c>
      <c r="I94" s="206">
        <f ca="1">Position!$N94</f>
        <v>4.7180236577051152E-9</v>
      </c>
      <c r="J94" s="206">
        <f ca="1">Position!$N94</f>
        <v>4.7180236577051152E-9</v>
      </c>
      <c r="K94" s="206">
        <f ca="1">Position!$N94</f>
        <v>4.7180236577051152E-9</v>
      </c>
      <c r="L94" s="206">
        <f ca="1">Position!$N94</f>
        <v>4.7180236577051152E-9</v>
      </c>
      <c r="M94" s="206">
        <f ca="1">Position!$N94</f>
        <v>4.7180236577051152E-9</v>
      </c>
      <c r="N94" s="206">
        <f ca="1">Position!$N94</f>
        <v>4.7180236577051152E-9</v>
      </c>
      <c r="O94" s="206">
        <f ca="1">Position!$N94</f>
        <v>4.7180236577051152E-9</v>
      </c>
      <c r="S94" s="206">
        <f ca="1">Position!$N94</f>
        <v>4.7180236577051152E-9</v>
      </c>
      <c r="T94" s="206">
        <f ca="1">Position!$N94</f>
        <v>4.7180236577051152E-9</v>
      </c>
      <c r="U94" s="206">
        <f ca="1">Position!$N94</f>
        <v>4.7180236577051152E-9</v>
      </c>
      <c r="V94" s="206">
        <f ca="1">Position!$N94</f>
        <v>4.7180236577051152E-9</v>
      </c>
      <c r="W94" s="206">
        <f ca="1">Position!$N94</f>
        <v>4.7180236577051152E-9</v>
      </c>
      <c r="X94" s="206">
        <f ca="1">Position!$N94</f>
        <v>4.7180236577051152E-9</v>
      </c>
      <c r="Y94" s="206">
        <f ca="1">Position!$N94</f>
        <v>4.7180236577051152E-9</v>
      </c>
      <c r="Z94" s="206">
        <f ca="1">Position!$N94</f>
        <v>4.7180236577051152E-9</v>
      </c>
      <c r="AA94" s="206">
        <f ca="1">Position!$N94</f>
        <v>4.7180236577051152E-9</v>
      </c>
      <c r="AB94" s="206">
        <f ca="1">Position!$N94</f>
        <v>4.7180236577051152E-9</v>
      </c>
      <c r="AC94" s="206">
        <f ca="1">Position!$N94</f>
        <v>4.7180236577051152E-9</v>
      </c>
    </row>
    <row r="95" spans="1:29" x14ac:dyDescent="0.25">
      <c r="A95" s="197">
        <f ca="1">Inputs!C95</f>
        <v>39965</v>
      </c>
      <c r="B95" s="198">
        <f ca="1">Inputs!E95</f>
        <v>4.0880000000000001</v>
      </c>
      <c r="C95" s="204">
        <f ca="1">Inputs!F95</f>
        <v>0.20250000000000001</v>
      </c>
      <c r="D95" s="169"/>
      <c r="E95" s="206">
        <f ca="1">Position!$N95</f>
        <v>0</v>
      </c>
      <c r="F95" s="206">
        <f ca="1">Position!$N95</f>
        <v>0</v>
      </c>
      <c r="G95" s="206">
        <f ca="1">Position!$N95</f>
        <v>0</v>
      </c>
      <c r="H95" s="206">
        <f ca="1">Position!$N95</f>
        <v>0</v>
      </c>
      <c r="I95" s="206">
        <f ca="1">Position!$N95</f>
        <v>0</v>
      </c>
      <c r="J95" s="206">
        <f ca="1">Position!$N95</f>
        <v>0</v>
      </c>
      <c r="K95" s="206">
        <f ca="1">Position!$N95</f>
        <v>0</v>
      </c>
      <c r="L95" s="206">
        <f ca="1">Position!$N95</f>
        <v>0</v>
      </c>
      <c r="M95" s="206">
        <f ca="1">Position!$N95</f>
        <v>0</v>
      </c>
      <c r="N95" s="206">
        <f ca="1">Position!$N95</f>
        <v>0</v>
      </c>
      <c r="O95" s="206">
        <f ca="1">Position!$N95</f>
        <v>0</v>
      </c>
      <c r="S95" s="206">
        <f ca="1">Position!$N95</f>
        <v>0</v>
      </c>
      <c r="T95" s="206">
        <f ca="1">Position!$N95</f>
        <v>0</v>
      </c>
      <c r="U95" s="206">
        <f ca="1">Position!$N95</f>
        <v>0</v>
      </c>
      <c r="V95" s="206">
        <f ca="1">Position!$N95</f>
        <v>0</v>
      </c>
      <c r="W95" s="206">
        <f ca="1">Position!$N95</f>
        <v>0</v>
      </c>
      <c r="X95" s="206">
        <f ca="1">Position!$N95</f>
        <v>0</v>
      </c>
      <c r="Y95" s="206">
        <f ca="1">Position!$N95</f>
        <v>0</v>
      </c>
      <c r="Z95" s="206">
        <f ca="1">Position!$N95</f>
        <v>0</v>
      </c>
      <c r="AA95" s="206">
        <f ca="1">Position!$N95</f>
        <v>0</v>
      </c>
      <c r="AB95" s="206">
        <f ca="1">Position!$N95</f>
        <v>0</v>
      </c>
      <c r="AC95" s="206">
        <f ca="1">Position!$N95</f>
        <v>0</v>
      </c>
    </row>
    <row r="96" spans="1:29" x14ac:dyDescent="0.25">
      <c r="A96" s="197">
        <f ca="1">Inputs!C96</f>
        <v>39995</v>
      </c>
      <c r="B96" s="198">
        <f ca="1">Inputs!E96</f>
        <v>4.1330000000000009</v>
      </c>
      <c r="C96" s="204">
        <f ca="1">Inputs!F96</f>
        <v>0.20250000000000001</v>
      </c>
      <c r="D96" s="169"/>
      <c r="E96" s="206">
        <f ca="1">Position!$N96</f>
        <v>0</v>
      </c>
      <c r="F96" s="206">
        <f ca="1">Position!$N96</f>
        <v>0</v>
      </c>
      <c r="G96" s="206">
        <f ca="1">Position!$N96</f>
        <v>0</v>
      </c>
      <c r="H96" s="206">
        <f ca="1">Position!$N96</f>
        <v>0</v>
      </c>
      <c r="I96" s="206">
        <f ca="1">Position!$N96</f>
        <v>0</v>
      </c>
      <c r="J96" s="206">
        <f ca="1">Position!$N96</f>
        <v>0</v>
      </c>
      <c r="K96" s="206">
        <f ca="1">Position!$N96</f>
        <v>0</v>
      </c>
      <c r="L96" s="206">
        <f ca="1">Position!$N96</f>
        <v>0</v>
      </c>
      <c r="M96" s="206">
        <f ca="1">Position!$N96</f>
        <v>0</v>
      </c>
      <c r="N96" s="206">
        <f ca="1">Position!$N96</f>
        <v>0</v>
      </c>
      <c r="O96" s="206">
        <f ca="1">Position!$N96</f>
        <v>0</v>
      </c>
      <c r="S96" s="206">
        <f ca="1">Position!$N96</f>
        <v>0</v>
      </c>
      <c r="T96" s="206">
        <f ca="1">Position!$N96</f>
        <v>0</v>
      </c>
      <c r="U96" s="206">
        <f ca="1">Position!$N96</f>
        <v>0</v>
      </c>
      <c r="V96" s="206">
        <f ca="1">Position!$N96</f>
        <v>0</v>
      </c>
      <c r="W96" s="206">
        <f ca="1">Position!$N96</f>
        <v>0</v>
      </c>
      <c r="X96" s="206">
        <f ca="1">Position!$N96</f>
        <v>0</v>
      </c>
      <c r="Y96" s="206">
        <f ca="1">Position!$N96</f>
        <v>0</v>
      </c>
      <c r="Z96" s="206">
        <f ca="1">Position!$N96</f>
        <v>0</v>
      </c>
      <c r="AA96" s="206">
        <f ca="1">Position!$N96</f>
        <v>0</v>
      </c>
      <c r="AB96" s="206">
        <f ca="1">Position!$N96</f>
        <v>0</v>
      </c>
      <c r="AC96" s="206">
        <f ca="1">Position!$N96</f>
        <v>0</v>
      </c>
    </row>
    <row r="97" spans="1:29" x14ac:dyDescent="0.25">
      <c r="A97" s="197">
        <f ca="1">Inputs!C97</f>
        <v>40026</v>
      </c>
      <c r="B97" s="198">
        <f ca="1">Inputs!E97</f>
        <v>4.1720000000000006</v>
      </c>
      <c r="C97" s="204">
        <f ca="1">Inputs!F97</f>
        <v>0.20250000000000001</v>
      </c>
      <c r="D97" s="169"/>
      <c r="E97" s="206">
        <f ca="1">Position!$N97</f>
        <v>0</v>
      </c>
      <c r="F97" s="206">
        <f ca="1">Position!$N97</f>
        <v>0</v>
      </c>
      <c r="G97" s="206">
        <f ca="1">Position!$N97</f>
        <v>0</v>
      </c>
      <c r="H97" s="206">
        <f ca="1">Position!$N97</f>
        <v>0</v>
      </c>
      <c r="I97" s="206">
        <f ca="1">Position!$N97</f>
        <v>0</v>
      </c>
      <c r="J97" s="206">
        <f ca="1">Position!$N97</f>
        <v>0</v>
      </c>
      <c r="K97" s="206">
        <f ca="1">Position!$N97</f>
        <v>0</v>
      </c>
      <c r="L97" s="206">
        <f ca="1">Position!$N97</f>
        <v>0</v>
      </c>
      <c r="M97" s="206">
        <f ca="1">Position!$N97</f>
        <v>0</v>
      </c>
      <c r="N97" s="206">
        <f ca="1">Position!$N97</f>
        <v>0</v>
      </c>
      <c r="O97" s="206">
        <f ca="1">Position!$N97</f>
        <v>0</v>
      </c>
      <c r="S97" s="206">
        <f ca="1">Position!$N97</f>
        <v>0</v>
      </c>
      <c r="T97" s="206">
        <f ca="1">Position!$N97</f>
        <v>0</v>
      </c>
      <c r="U97" s="206">
        <f ca="1">Position!$N97</f>
        <v>0</v>
      </c>
      <c r="V97" s="206">
        <f ca="1">Position!$N97</f>
        <v>0</v>
      </c>
      <c r="W97" s="206">
        <f ca="1">Position!$N97</f>
        <v>0</v>
      </c>
      <c r="X97" s="206">
        <f ca="1">Position!$N97</f>
        <v>0</v>
      </c>
      <c r="Y97" s="206">
        <f ca="1">Position!$N97</f>
        <v>0</v>
      </c>
      <c r="Z97" s="206">
        <f ca="1">Position!$N97</f>
        <v>0</v>
      </c>
      <c r="AA97" s="206">
        <f ca="1">Position!$N97</f>
        <v>0</v>
      </c>
      <c r="AB97" s="206">
        <f ca="1">Position!$N97</f>
        <v>0</v>
      </c>
      <c r="AC97" s="206">
        <f ca="1">Position!$N97</f>
        <v>0</v>
      </c>
    </row>
    <row r="98" spans="1:29" x14ac:dyDescent="0.25">
      <c r="A98" s="197">
        <f ca="1">Inputs!C98</f>
        <v>40057</v>
      </c>
      <c r="B98" s="198">
        <f ca="1">Inputs!E98</f>
        <v>4.1610000000000005</v>
      </c>
      <c r="C98" s="204">
        <f ca="1">Inputs!F98</f>
        <v>0.20250000000000001</v>
      </c>
      <c r="D98" s="169"/>
      <c r="E98" s="206">
        <f ca="1">Position!$N98</f>
        <v>0</v>
      </c>
      <c r="F98" s="206">
        <f ca="1">Position!$N98</f>
        <v>0</v>
      </c>
      <c r="G98" s="206">
        <f ca="1">Position!$N98</f>
        <v>0</v>
      </c>
      <c r="H98" s="206">
        <f ca="1">Position!$N98</f>
        <v>0</v>
      </c>
      <c r="I98" s="206">
        <f ca="1">Position!$N98</f>
        <v>0</v>
      </c>
      <c r="J98" s="206">
        <f ca="1">Position!$N98</f>
        <v>0</v>
      </c>
      <c r="K98" s="206">
        <f ca="1">Position!$N98</f>
        <v>0</v>
      </c>
      <c r="L98" s="206">
        <f ca="1">Position!$N98</f>
        <v>0</v>
      </c>
      <c r="M98" s="206">
        <f ca="1">Position!$N98</f>
        <v>0</v>
      </c>
      <c r="N98" s="206">
        <f ca="1">Position!$N98</f>
        <v>0</v>
      </c>
      <c r="O98" s="206">
        <f ca="1">Position!$N98</f>
        <v>0</v>
      </c>
      <c r="S98" s="206">
        <f ca="1">Position!$N98</f>
        <v>0</v>
      </c>
      <c r="T98" s="206">
        <f ca="1">Position!$N98</f>
        <v>0</v>
      </c>
      <c r="U98" s="206">
        <f ca="1">Position!$N98</f>
        <v>0</v>
      </c>
      <c r="V98" s="206">
        <f ca="1">Position!$N98</f>
        <v>0</v>
      </c>
      <c r="W98" s="206">
        <f ca="1">Position!$N98</f>
        <v>0</v>
      </c>
      <c r="X98" s="206">
        <f ca="1">Position!$N98</f>
        <v>0</v>
      </c>
      <c r="Y98" s="206">
        <f ca="1">Position!$N98</f>
        <v>0</v>
      </c>
      <c r="Z98" s="206">
        <f ca="1">Position!$N98</f>
        <v>0</v>
      </c>
      <c r="AA98" s="206">
        <f ca="1">Position!$N98</f>
        <v>0</v>
      </c>
      <c r="AB98" s="206">
        <f ca="1">Position!$N98</f>
        <v>0</v>
      </c>
      <c r="AC98" s="206">
        <f ca="1">Position!$N98</f>
        <v>0</v>
      </c>
    </row>
    <row r="99" spans="1:29" x14ac:dyDescent="0.25">
      <c r="A99" s="197">
        <f ca="1">Inputs!C99</f>
        <v>40087</v>
      </c>
      <c r="B99" s="198">
        <f ca="1">Inputs!E99</f>
        <v>4.176000000000001</v>
      </c>
      <c r="C99" s="204">
        <f ca="1">Inputs!F99</f>
        <v>0.20250000000000001</v>
      </c>
      <c r="D99" s="169"/>
      <c r="E99" s="206">
        <f ca="1">Position!$N99</f>
        <v>0</v>
      </c>
      <c r="F99" s="206">
        <f ca="1">Position!$N99</f>
        <v>0</v>
      </c>
      <c r="G99" s="206">
        <f ca="1">Position!$N99</f>
        <v>0</v>
      </c>
      <c r="H99" s="206">
        <f ca="1">Position!$N99</f>
        <v>0</v>
      </c>
      <c r="I99" s="206">
        <f ca="1">Position!$N99</f>
        <v>0</v>
      </c>
      <c r="J99" s="206">
        <f ca="1">Position!$N99</f>
        <v>0</v>
      </c>
      <c r="K99" s="206">
        <f ca="1">Position!$N99</f>
        <v>0</v>
      </c>
      <c r="L99" s="206">
        <f ca="1">Position!$N99</f>
        <v>0</v>
      </c>
      <c r="M99" s="206">
        <f ca="1">Position!$N99</f>
        <v>0</v>
      </c>
      <c r="N99" s="206">
        <f ca="1">Position!$N99</f>
        <v>0</v>
      </c>
      <c r="O99" s="206">
        <f ca="1">Position!$N99</f>
        <v>0</v>
      </c>
      <c r="S99" s="206">
        <f ca="1">Position!$N99</f>
        <v>0</v>
      </c>
      <c r="T99" s="206">
        <f ca="1">Position!$N99</f>
        <v>0</v>
      </c>
      <c r="U99" s="206">
        <f ca="1">Position!$N99</f>
        <v>0</v>
      </c>
      <c r="V99" s="206">
        <f ca="1">Position!$N99</f>
        <v>0</v>
      </c>
      <c r="W99" s="206">
        <f ca="1">Position!$N99</f>
        <v>0</v>
      </c>
      <c r="X99" s="206">
        <f ca="1">Position!$N99</f>
        <v>0</v>
      </c>
      <c r="Y99" s="206">
        <f ca="1">Position!$N99</f>
        <v>0</v>
      </c>
      <c r="Z99" s="206">
        <f ca="1">Position!$N99</f>
        <v>0</v>
      </c>
      <c r="AA99" s="206">
        <f ca="1">Position!$N99</f>
        <v>0</v>
      </c>
      <c r="AB99" s="206">
        <f ca="1">Position!$N99</f>
        <v>0</v>
      </c>
      <c r="AC99" s="206">
        <f ca="1">Position!$N99</f>
        <v>0</v>
      </c>
    </row>
    <row r="100" spans="1:29" x14ac:dyDescent="0.25">
      <c r="A100" s="197">
        <f ca="1">Inputs!C100</f>
        <v>40118</v>
      </c>
      <c r="B100" s="198">
        <f ca="1">Inputs!E100</f>
        <v>4.3330000000000002</v>
      </c>
      <c r="C100" s="204">
        <f ca="1">Inputs!F100</f>
        <v>0.20250000000000001</v>
      </c>
      <c r="D100" s="169"/>
      <c r="E100" s="206">
        <f ca="1">Position!$N100</f>
        <v>0</v>
      </c>
      <c r="F100" s="206">
        <f ca="1">Position!$N100</f>
        <v>0</v>
      </c>
      <c r="G100" s="206">
        <f ca="1">Position!$N100</f>
        <v>0</v>
      </c>
      <c r="H100" s="206">
        <f ca="1">Position!$N100</f>
        <v>0</v>
      </c>
      <c r="I100" s="206">
        <f ca="1">Position!$N100</f>
        <v>0</v>
      </c>
      <c r="J100" s="206">
        <f ca="1">Position!$N100</f>
        <v>0</v>
      </c>
      <c r="K100" s="206">
        <f ca="1">Position!$N100</f>
        <v>0</v>
      </c>
      <c r="L100" s="206">
        <f ca="1">Position!$N100</f>
        <v>0</v>
      </c>
      <c r="M100" s="206">
        <f ca="1">Position!$N100</f>
        <v>0</v>
      </c>
      <c r="N100" s="206">
        <f ca="1">Position!$N100</f>
        <v>0</v>
      </c>
      <c r="O100" s="206">
        <f ca="1">Position!$N100</f>
        <v>0</v>
      </c>
      <c r="S100" s="206">
        <f ca="1">Position!$N100</f>
        <v>0</v>
      </c>
      <c r="T100" s="206">
        <f ca="1">Position!$N100</f>
        <v>0</v>
      </c>
      <c r="U100" s="206">
        <f ca="1">Position!$N100</f>
        <v>0</v>
      </c>
      <c r="V100" s="206">
        <f ca="1">Position!$N100</f>
        <v>0</v>
      </c>
      <c r="W100" s="206">
        <f ca="1">Position!$N100</f>
        <v>0</v>
      </c>
      <c r="X100" s="206">
        <f ca="1">Position!$N100</f>
        <v>0</v>
      </c>
      <c r="Y100" s="206">
        <f ca="1">Position!$N100</f>
        <v>0</v>
      </c>
      <c r="Z100" s="206">
        <f ca="1">Position!$N100</f>
        <v>0</v>
      </c>
      <c r="AA100" s="206">
        <f ca="1">Position!$N100</f>
        <v>0</v>
      </c>
      <c r="AB100" s="206">
        <f ca="1">Position!$N100</f>
        <v>0</v>
      </c>
      <c r="AC100" s="206">
        <f ca="1">Position!$N100</f>
        <v>0</v>
      </c>
    </row>
    <row r="101" spans="1:29" x14ac:dyDescent="0.25">
      <c r="A101" s="197">
        <f ca="1">Inputs!C101</f>
        <v>40148</v>
      </c>
      <c r="B101" s="198">
        <f ca="1">Inputs!E101</f>
        <v>4.4930000000000012</v>
      </c>
      <c r="C101" s="204">
        <f ca="1">Inputs!F101</f>
        <v>0.20250000000000001</v>
      </c>
      <c r="D101" s="169"/>
      <c r="E101" s="206">
        <f ca="1">Position!$N101</f>
        <v>0</v>
      </c>
      <c r="F101" s="206">
        <f ca="1">Position!$N101</f>
        <v>0</v>
      </c>
      <c r="G101" s="206">
        <f ca="1">Position!$N101</f>
        <v>0</v>
      </c>
      <c r="H101" s="206">
        <f ca="1">Position!$N101</f>
        <v>0</v>
      </c>
      <c r="I101" s="206">
        <f ca="1">Position!$N101</f>
        <v>0</v>
      </c>
      <c r="J101" s="206">
        <f ca="1">Position!$N101</f>
        <v>0</v>
      </c>
      <c r="K101" s="206">
        <f ca="1">Position!$N101</f>
        <v>0</v>
      </c>
      <c r="L101" s="206">
        <f ca="1">Position!$N101</f>
        <v>0</v>
      </c>
      <c r="M101" s="206">
        <f ca="1">Position!$N101</f>
        <v>0</v>
      </c>
      <c r="N101" s="206">
        <f ca="1">Position!$N101</f>
        <v>0</v>
      </c>
      <c r="O101" s="206">
        <f ca="1">Position!$N101</f>
        <v>0</v>
      </c>
      <c r="S101" s="206">
        <f ca="1">Position!$N101</f>
        <v>0</v>
      </c>
      <c r="T101" s="206">
        <f ca="1">Position!$N101</f>
        <v>0</v>
      </c>
      <c r="U101" s="206">
        <f ca="1">Position!$N101</f>
        <v>0</v>
      </c>
      <c r="V101" s="206">
        <f ca="1">Position!$N101</f>
        <v>0</v>
      </c>
      <c r="W101" s="206">
        <f ca="1">Position!$N101</f>
        <v>0</v>
      </c>
      <c r="X101" s="206">
        <f ca="1">Position!$N101</f>
        <v>0</v>
      </c>
      <c r="Y101" s="206">
        <f ca="1">Position!$N101</f>
        <v>0</v>
      </c>
      <c r="Z101" s="206">
        <f ca="1">Position!$N101</f>
        <v>0</v>
      </c>
      <c r="AA101" s="206">
        <f ca="1">Position!$N101</f>
        <v>0</v>
      </c>
      <c r="AB101" s="206">
        <f ca="1">Position!$N101</f>
        <v>0</v>
      </c>
      <c r="AC101" s="206">
        <f ca="1">Position!$N101</f>
        <v>0</v>
      </c>
    </row>
    <row r="102" spans="1:29" x14ac:dyDescent="0.25">
      <c r="A102" s="197">
        <f ca="1">Inputs!C102</f>
        <v>40179</v>
      </c>
      <c r="B102" s="198">
        <f ca="1">Inputs!E102</f>
        <v>4.5205000000000002</v>
      </c>
      <c r="C102" s="204">
        <f ca="1">Inputs!F102</f>
        <v>0.20250000000000001</v>
      </c>
      <c r="D102" s="169"/>
      <c r="E102" s="206">
        <f ca="1">Position!$N102</f>
        <v>4.7059351638606404E-9</v>
      </c>
      <c r="F102" s="206">
        <f ca="1">Position!$N102</f>
        <v>4.7059351638606404E-9</v>
      </c>
      <c r="G102" s="206">
        <f ca="1">Position!$N102</f>
        <v>4.7059351638606404E-9</v>
      </c>
      <c r="H102" s="206">
        <f ca="1">Position!$N102</f>
        <v>4.7059351638606404E-9</v>
      </c>
      <c r="I102" s="206">
        <f ca="1">Position!$N102</f>
        <v>4.7059351638606404E-9</v>
      </c>
      <c r="J102" s="206">
        <f ca="1">Position!$N102</f>
        <v>4.7059351638606404E-9</v>
      </c>
      <c r="K102" s="206">
        <f ca="1">Position!$N102</f>
        <v>4.7059351638606404E-9</v>
      </c>
      <c r="L102" s="206">
        <f ca="1">Position!$N102</f>
        <v>4.7059351638606404E-9</v>
      </c>
      <c r="M102" s="206">
        <f ca="1">Position!$N102</f>
        <v>4.7059351638606404E-9</v>
      </c>
      <c r="N102" s="206">
        <f ca="1">Position!$N102</f>
        <v>4.7059351638606404E-9</v>
      </c>
      <c r="O102" s="206">
        <f ca="1">Position!$N102</f>
        <v>4.7059351638606404E-9</v>
      </c>
      <c r="S102" s="206">
        <f ca="1">Position!$N102</f>
        <v>4.7059351638606404E-9</v>
      </c>
      <c r="T102" s="206">
        <f ca="1">Position!$N102</f>
        <v>4.7059351638606404E-9</v>
      </c>
      <c r="U102" s="206">
        <f ca="1">Position!$N102</f>
        <v>4.7059351638606404E-9</v>
      </c>
      <c r="V102" s="206">
        <f ca="1">Position!$N102</f>
        <v>4.7059351638606404E-9</v>
      </c>
      <c r="W102" s="206">
        <f ca="1">Position!$N102</f>
        <v>4.7059351638606404E-9</v>
      </c>
      <c r="X102" s="206">
        <f ca="1">Position!$N102</f>
        <v>4.7059351638606404E-9</v>
      </c>
      <c r="Y102" s="206">
        <f ca="1">Position!$N102</f>
        <v>4.7059351638606404E-9</v>
      </c>
      <c r="Z102" s="206">
        <f ca="1">Position!$N102</f>
        <v>4.7059351638606404E-9</v>
      </c>
      <c r="AA102" s="206">
        <f ca="1">Position!$N102</f>
        <v>4.7059351638606404E-9</v>
      </c>
      <c r="AB102" s="206">
        <f ca="1">Position!$N102</f>
        <v>4.7059351638606404E-9</v>
      </c>
      <c r="AC102" s="206">
        <f ca="1">Position!$N102</f>
        <v>4.7059351638606404E-9</v>
      </c>
    </row>
    <row r="103" spans="1:29" x14ac:dyDescent="0.25">
      <c r="A103" s="197">
        <f ca="1">Inputs!C103</f>
        <v>40210</v>
      </c>
      <c r="B103" s="198">
        <f ca="1">Inputs!E103</f>
        <v>4.4365000000000006</v>
      </c>
      <c r="C103" s="204">
        <f ca="1">Inputs!F103</f>
        <v>0.2</v>
      </c>
      <c r="D103" s="169"/>
      <c r="E103" s="206">
        <f ca="1">Position!$N103</f>
        <v>4.6797687169336637E-9</v>
      </c>
      <c r="F103" s="206">
        <f ca="1">Position!$N103</f>
        <v>4.6797687169336637E-9</v>
      </c>
      <c r="G103" s="206">
        <f ca="1">Position!$N103</f>
        <v>4.6797687169336637E-9</v>
      </c>
      <c r="H103" s="206">
        <f ca="1">Position!$N103</f>
        <v>4.6797687169336637E-9</v>
      </c>
      <c r="I103" s="206">
        <f ca="1">Position!$N103</f>
        <v>4.6797687169336637E-9</v>
      </c>
      <c r="J103" s="206">
        <f ca="1">Position!$N103</f>
        <v>4.6797687169336637E-9</v>
      </c>
      <c r="K103" s="206">
        <f ca="1">Position!$N103</f>
        <v>4.6797687169336637E-9</v>
      </c>
      <c r="L103" s="206">
        <f ca="1">Position!$N103</f>
        <v>4.6797687169336637E-9</v>
      </c>
      <c r="M103" s="206">
        <f ca="1">Position!$N103</f>
        <v>4.6797687169336637E-9</v>
      </c>
      <c r="N103" s="206">
        <f ca="1">Position!$N103</f>
        <v>4.6797687169336637E-9</v>
      </c>
      <c r="O103" s="206">
        <f ca="1">Position!$N103</f>
        <v>4.6797687169336637E-9</v>
      </c>
      <c r="S103" s="206">
        <f ca="1">Position!$N103</f>
        <v>4.6797687169336637E-9</v>
      </c>
      <c r="T103" s="206">
        <f ca="1">Position!$N103</f>
        <v>4.6797687169336637E-9</v>
      </c>
      <c r="U103" s="206">
        <f ca="1">Position!$N103</f>
        <v>4.6797687169336637E-9</v>
      </c>
      <c r="V103" s="206">
        <f ca="1">Position!$N103</f>
        <v>4.6797687169336637E-9</v>
      </c>
      <c r="W103" s="206">
        <f ca="1">Position!$N103</f>
        <v>4.6797687169336637E-9</v>
      </c>
      <c r="X103" s="206">
        <f ca="1">Position!$N103</f>
        <v>4.6797687169336637E-9</v>
      </c>
      <c r="Y103" s="206">
        <f ca="1">Position!$N103</f>
        <v>4.6797687169336637E-9</v>
      </c>
      <c r="Z103" s="206">
        <f ca="1">Position!$N103</f>
        <v>4.6797687169336637E-9</v>
      </c>
      <c r="AA103" s="206">
        <f ca="1">Position!$N103</f>
        <v>4.6797687169336637E-9</v>
      </c>
      <c r="AB103" s="206">
        <f ca="1">Position!$N103</f>
        <v>4.6797687169336637E-9</v>
      </c>
      <c r="AC103" s="206">
        <f ca="1">Position!$N103</f>
        <v>4.6797687169336637E-9</v>
      </c>
    </row>
    <row r="104" spans="1:29" x14ac:dyDescent="0.25">
      <c r="A104" s="197">
        <f ca="1">Inputs!C104</f>
        <v>40238</v>
      </c>
      <c r="B104" s="198">
        <f ca="1">Inputs!E104</f>
        <v>4.3015000000000008</v>
      </c>
      <c r="C104" s="204">
        <f ca="1">Inputs!F104</f>
        <v>0.19500000000000001</v>
      </c>
      <c r="D104" s="169"/>
      <c r="E104" s="206">
        <f ca="1">Position!$N104</f>
        <v>0</v>
      </c>
      <c r="F104" s="206">
        <f ca="1">Position!$N104</f>
        <v>0</v>
      </c>
      <c r="G104" s="206">
        <f ca="1">Position!$N104</f>
        <v>0</v>
      </c>
      <c r="H104" s="206">
        <f ca="1">Position!$N104</f>
        <v>0</v>
      </c>
      <c r="I104" s="206">
        <f ca="1">Position!$N104</f>
        <v>0</v>
      </c>
      <c r="J104" s="206">
        <f ca="1">Position!$N104</f>
        <v>0</v>
      </c>
      <c r="K104" s="206">
        <f ca="1">Position!$N104</f>
        <v>0</v>
      </c>
      <c r="L104" s="206">
        <f ca="1">Position!$N104</f>
        <v>0</v>
      </c>
      <c r="M104" s="206">
        <f ca="1">Position!$N104</f>
        <v>0</v>
      </c>
      <c r="N104" s="206">
        <f ca="1">Position!$N104</f>
        <v>0</v>
      </c>
      <c r="O104" s="206">
        <f ca="1">Position!$N104</f>
        <v>0</v>
      </c>
      <c r="S104" s="206">
        <f ca="1">Position!$N104</f>
        <v>0</v>
      </c>
      <c r="T104" s="206">
        <f ca="1">Position!$N104</f>
        <v>0</v>
      </c>
      <c r="U104" s="206">
        <f ca="1">Position!$N104</f>
        <v>0</v>
      </c>
      <c r="V104" s="206">
        <f ca="1">Position!$N104</f>
        <v>0</v>
      </c>
      <c r="W104" s="206">
        <f ca="1">Position!$N104</f>
        <v>0</v>
      </c>
      <c r="X104" s="206">
        <f ca="1">Position!$N104</f>
        <v>0</v>
      </c>
      <c r="Y104" s="206">
        <f ca="1">Position!$N104</f>
        <v>0</v>
      </c>
      <c r="Z104" s="206">
        <f ca="1">Position!$N104</f>
        <v>0</v>
      </c>
      <c r="AA104" s="206">
        <f ca="1">Position!$N104</f>
        <v>0</v>
      </c>
      <c r="AB104" s="206">
        <f ca="1">Position!$N104</f>
        <v>0</v>
      </c>
      <c r="AC104" s="206">
        <f ca="1">Position!$N104</f>
        <v>0</v>
      </c>
    </row>
    <row r="105" spans="1:29" x14ac:dyDescent="0.25">
      <c r="A105" s="197">
        <f ca="1">Inputs!C105</f>
        <v>40269</v>
      </c>
      <c r="B105" s="198">
        <f ca="1">Inputs!E105</f>
        <v>4.1515000000000004</v>
      </c>
      <c r="C105" s="204">
        <f ca="1">Inputs!F105</f>
        <v>0.19</v>
      </c>
      <c r="D105" s="169"/>
      <c r="E105" s="206">
        <f ca="1">Position!$N105</f>
        <v>0</v>
      </c>
      <c r="F105" s="206">
        <f ca="1">Position!$N105</f>
        <v>0</v>
      </c>
      <c r="G105" s="206">
        <f ca="1">Position!$N105</f>
        <v>0</v>
      </c>
      <c r="H105" s="206">
        <f ca="1">Position!$N105</f>
        <v>0</v>
      </c>
      <c r="I105" s="206">
        <f ca="1">Position!$N105</f>
        <v>0</v>
      </c>
      <c r="J105" s="206">
        <f ca="1">Position!$N105</f>
        <v>0</v>
      </c>
      <c r="K105" s="206">
        <f ca="1">Position!$N105</f>
        <v>0</v>
      </c>
      <c r="L105" s="206">
        <f ca="1">Position!$N105</f>
        <v>0</v>
      </c>
      <c r="M105" s="206">
        <f ca="1">Position!$N105</f>
        <v>0</v>
      </c>
      <c r="N105" s="206">
        <f ca="1">Position!$N105</f>
        <v>0</v>
      </c>
      <c r="O105" s="206">
        <f ca="1">Position!$N105</f>
        <v>0</v>
      </c>
      <c r="S105" s="206">
        <f ca="1">Position!$N105</f>
        <v>0</v>
      </c>
      <c r="T105" s="206">
        <f ca="1">Position!$N105</f>
        <v>0</v>
      </c>
      <c r="U105" s="206">
        <f ca="1">Position!$N105</f>
        <v>0</v>
      </c>
      <c r="V105" s="206">
        <f ca="1">Position!$N105</f>
        <v>0</v>
      </c>
      <c r="W105" s="206">
        <f ca="1">Position!$N105</f>
        <v>0</v>
      </c>
      <c r="X105" s="206">
        <f ca="1">Position!$N105</f>
        <v>0</v>
      </c>
      <c r="Y105" s="206">
        <f ca="1">Position!$N105</f>
        <v>0</v>
      </c>
      <c r="Z105" s="206">
        <f ca="1">Position!$N105</f>
        <v>0</v>
      </c>
      <c r="AA105" s="206">
        <f ca="1">Position!$N105</f>
        <v>0</v>
      </c>
      <c r="AB105" s="206">
        <f ca="1">Position!$N105</f>
        <v>0</v>
      </c>
      <c r="AC105" s="206">
        <f ca="1">Position!$N105</f>
        <v>0</v>
      </c>
    </row>
    <row r="106" spans="1:29" x14ac:dyDescent="0.25">
      <c r="A106" s="197">
        <f ca="1">Inputs!C106</f>
        <v>40299</v>
      </c>
      <c r="B106" s="198">
        <f ca="1">Inputs!E106</f>
        <v>4.1555000000000009</v>
      </c>
      <c r="C106" s="204">
        <f ca="1">Inputs!F106</f>
        <v>0.185</v>
      </c>
      <c r="D106" s="169"/>
      <c r="E106" s="206">
        <f ca="1">Position!$N106</f>
        <v>0</v>
      </c>
      <c r="F106" s="206">
        <f ca="1">Position!$N106</f>
        <v>0</v>
      </c>
      <c r="G106" s="206">
        <f ca="1">Position!$N106</f>
        <v>0</v>
      </c>
      <c r="H106" s="206">
        <f ca="1">Position!$N106</f>
        <v>0</v>
      </c>
      <c r="I106" s="206">
        <f ca="1">Position!$N106</f>
        <v>0</v>
      </c>
      <c r="J106" s="206">
        <f ca="1">Position!$N106</f>
        <v>0</v>
      </c>
      <c r="K106" s="206">
        <f ca="1">Position!$N106</f>
        <v>0</v>
      </c>
      <c r="L106" s="206">
        <f ca="1">Position!$N106</f>
        <v>0</v>
      </c>
      <c r="M106" s="206">
        <f ca="1">Position!$N106</f>
        <v>0</v>
      </c>
      <c r="N106" s="206">
        <f ca="1">Position!$N106</f>
        <v>0</v>
      </c>
      <c r="O106" s="206">
        <f ca="1">Position!$N106</f>
        <v>0</v>
      </c>
      <c r="S106" s="206">
        <f ca="1">Position!$N106</f>
        <v>0</v>
      </c>
      <c r="T106" s="206">
        <f ca="1">Position!$N106</f>
        <v>0</v>
      </c>
      <c r="U106" s="206">
        <f ca="1">Position!$N106</f>
        <v>0</v>
      </c>
      <c r="V106" s="206">
        <f ca="1">Position!$N106</f>
        <v>0</v>
      </c>
      <c r="W106" s="206">
        <f ca="1">Position!$N106</f>
        <v>0</v>
      </c>
      <c r="X106" s="206">
        <f ca="1">Position!$N106</f>
        <v>0</v>
      </c>
      <c r="Y106" s="206">
        <f ca="1">Position!$N106</f>
        <v>0</v>
      </c>
      <c r="Z106" s="206">
        <f ca="1">Position!$N106</f>
        <v>0</v>
      </c>
      <c r="AA106" s="206">
        <f ca="1">Position!$N106</f>
        <v>0</v>
      </c>
      <c r="AB106" s="206">
        <f ca="1">Position!$N106</f>
        <v>0</v>
      </c>
      <c r="AC106" s="206">
        <f ca="1">Position!$N106</f>
        <v>0</v>
      </c>
    </row>
    <row r="107" spans="1:29" x14ac:dyDescent="0.25">
      <c r="A107" s="197">
        <f ca="1">Inputs!C107</f>
        <v>40330</v>
      </c>
      <c r="B107" s="198">
        <f ca="1">Inputs!E107</f>
        <v>4.1955</v>
      </c>
      <c r="C107" s="204">
        <f ca="1">Inputs!F107</f>
        <v>0.185</v>
      </c>
      <c r="D107" s="169"/>
      <c r="E107" s="206">
        <f ca="1">Position!$N107</f>
        <v>0</v>
      </c>
      <c r="F107" s="206">
        <f ca="1">Position!$N107</f>
        <v>0</v>
      </c>
      <c r="G107" s="206">
        <f ca="1">Position!$N107</f>
        <v>0</v>
      </c>
      <c r="H107" s="206">
        <f ca="1">Position!$N107</f>
        <v>0</v>
      </c>
      <c r="I107" s="206">
        <f ca="1">Position!$N107</f>
        <v>0</v>
      </c>
      <c r="J107" s="206">
        <f ca="1">Position!$N107</f>
        <v>0</v>
      </c>
      <c r="K107" s="206">
        <f ca="1">Position!$N107</f>
        <v>0</v>
      </c>
      <c r="L107" s="206">
        <f ca="1">Position!$N107</f>
        <v>0</v>
      </c>
      <c r="M107" s="206">
        <f ca="1">Position!$N107</f>
        <v>0</v>
      </c>
      <c r="N107" s="206">
        <f ca="1">Position!$N107</f>
        <v>0</v>
      </c>
      <c r="O107" s="206">
        <f ca="1">Position!$N107</f>
        <v>0</v>
      </c>
      <c r="S107" s="206">
        <f ca="1">Position!$N107</f>
        <v>0</v>
      </c>
      <c r="T107" s="206">
        <f ca="1">Position!$N107</f>
        <v>0</v>
      </c>
      <c r="U107" s="206">
        <f ca="1">Position!$N107</f>
        <v>0</v>
      </c>
      <c r="V107" s="206">
        <f ca="1">Position!$N107</f>
        <v>0</v>
      </c>
      <c r="W107" s="206">
        <f ca="1">Position!$N107</f>
        <v>0</v>
      </c>
      <c r="X107" s="206">
        <f ca="1">Position!$N107</f>
        <v>0</v>
      </c>
      <c r="Y107" s="206">
        <f ca="1">Position!$N107</f>
        <v>0</v>
      </c>
      <c r="Z107" s="206">
        <f ca="1">Position!$N107</f>
        <v>0</v>
      </c>
      <c r="AA107" s="206">
        <f ca="1">Position!$N107</f>
        <v>0</v>
      </c>
      <c r="AB107" s="206">
        <f ca="1">Position!$N107</f>
        <v>0</v>
      </c>
      <c r="AC107" s="206">
        <f ca="1">Position!$N107</f>
        <v>0</v>
      </c>
    </row>
    <row r="108" spans="1:29" x14ac:dyDescent="0.25">
      <c r="A108" s="197">
        <f ca="1">Inputs!C108</f>
        <v>40360</v>
      </c>
      <c r="B108" s="198">
        <f ca="1">Inputs!E108</f>
        <v>4.2405000000000008</v>
      </c>
      <c r="C108" s="204">
        <f ca="1">Inputs!F108</f>
        <v>0.185</v>
      </c>
      <c r="D108" s="169"/>
      <c r="E108" s="206">
        <f ca="1">Position!$N108</f>
        <v>0</v>
      </c>
      <c r="F108" s="206">
        <f ca="1">Position!$N108</f>
        <v>0</v>
      </c>
      <c r="G108" s="206">
        <f ca="1">Position!$N108</f>
        <v>0</v>
      </c>
      <c r="H108" s="206">
        <f ca="1">Position!$N108</f>
        <v>0</v>
      </c>
      <c r="I108" s="206">
        <f ca="1">Position!$N108</f>
        <v>0</v>
      </c>
      <c r="J108" s="206">
        <f ca="1">Position!$N108</f>
        <v>0</v>
      </c>
      <c r="K108" s="206">
        <f ca="1">Position!$N108</f>
        <v>0</v>
      </c>
      <c r="L108" s="206">
        <f ca="1">Position!$N108</f>
        <v>0</v>
      </c>
      <c r="M108" s="206">
        <f ca="1">Position!$N108</f>
        <v>0</v>
      </c>
      <c r="N108" s="206">
        <f ca="1">Position!$N108</f>
        <v>0</v>
      </c>
      <c r="O108" s="206">
        <f ca="1">Position!$N108</f>
        <v>0</v>
      </c>
      <c r="S108" s="206">
        <f ca="1">Position!$N108</f>
        <v>0</v>
      </c>
      <c r="T108" s="206">
        <f ca="1">Position!$N108</f>
        <v>0</v>
      </c>
      <c r="U108" s="206">
        <f ca="1">Position!$N108</f>
        <v>0</v>
      </c>
      <c r="V108" s="206">
        <f ca="1">Position!$N108</f>
        <v>0</v>
      </c>
      <c r="W108" s="206">
        <f ca="1">Position!$N108</f>
        <v>0</v>
      </c>
      <c r="X108" s="206">
        <f ca="1">Position!$N108</f>
        <v>0</v>
      </c>
      <c r="Y108" s="206">
        <f ca="1">Position!$N108</f>
        <v>0</v>
      </c>
      <c r="Z108" s="206">
        <f ca="1">Position!$N108</f>
        <v>0</v>
      </c>
      <c r="AA108" s="206">
        <f ca="1">Position!$N108</f>
        <v>0</v>
      </c>
      <c r="AB108" s="206">
        <f ca="1">Position!$N108</f>
        <v>0</v>
      </c>
      <c r="AC108" s="206">
        <f ca="1">Position!$N108</f>
        <v>0</v>
      </c>
    </row>
    <row r="109" spans="1:29" x14ac:dyDescent="0.25">
      <c r="A109" s="197">
        <f ca="1">Inputs!C109</f>
        <v>40391</v>
      </c>
      <c r="B109" s="198">
        <f ca="1">Inputs!E109</f>
        <v>4.2795000000000005</v>
      </c>
      <c r="C109" s="204">
        <f ca="1">Inputs!F109</f>
        <v>0.185</v>
      </c>
      <c r="D109" s="169"/>
      <c r="E109" s="206">
        <f ca="1">Position!$N109</f>
        <v>4.6028879192616704E-9</v>
      </c>
      <c r="F109" s="206">
        <f ca="1">Position!$N109</f>
        <v>4.6028879192616704E-9</v>
      </c>
      <c r="G109" s="206">
        <f ca="1">Position!$N109</f>
        <v>4.6028879192616704E-9</v>
      </c>
      <c r="H109" s="206">
        <f ca="1">Position!$N109</f>
        <v>4.6028879192616704E-9</v>
      </c>
      <c r="I109" s="206">
        <f ca="1">Position!$N109</f>
        <v>4.6028879192616704E-9</v>
      </c>
      <c r="J109" s="206">
        <f ca="1">Position!$N109</f>
        <v>4.6028879192616704E-9</v>
      </c>
      <c r="K109" s="206">
        <f ca="1">Position!$N109</f>
        <v>4.6028879192616704E-9</v>
      </c>
      <c r="L109" s="206">
        <f ca="1">Position!$N109</f>
        <v>4.6028879192616704E-9</v>
      </c>
      <c r="M109" s="206">
        <f ca="1">Position!$N109</f>
        <v>4.6028879192616704E-9</v>
      </c>
      <c r="N109" s="206">
        <f ca="1">Position!$N109</f>
        <v>4.6028879192616704E-9</v>
      </c>
      <c r="O109" s="206">
        <f ca="1">Position!$N109</f>
        <v>4.6028879192616704E-9</v>
      </c>
      <c r="S109" s="206">
        <f ca="1">Position!$N109</f>
        <v>4.6028879192616704E-9</v>
      </c>
      <c r="T109" s="206">
        <f ca="1">Position!$N109</f>
        <v>4.6028879192616704E-9</v>
      </c>
      <c r="U109" s="206">
        <f ca="1">Position!$N109</f>
        <v>4.6028879192616704E-9</v>
      </c>
      <c r="V109" s="206">
        <f ca="1">Position!$N109</f>
        <v>4.6028879192616704E-9</v>
      </c>
      <c r="W109" s="206">
        <f ca="1">Position!$N109</f>
        <v>4.6028879192616704E-9</v>
      </c>
      <c r="X109" s="206">
        <f ca="1">Position!$N109</f>
        <v>4.6028879192616704E-9</v>
      </c>
      <c r="Y109" s="206">
        <f ca="1">Position!$N109</f>
        <v>4.6028879192616704E-9</v>
      </c>
      <c r="Z109" s="206">
        <f ca="1">Position!$N109</f>
        <v>4.6028879192616704E-9</v>
      </c>
      <c r="AA109" s="206">
        <f ca="1">Position!$N109</f>
        <v>4.6028879192616704E-9</v>
      </c>
      <c r="AB109" s="206">
        <f ca="1">Position!$N109</f>
        <v>4.6028879192616704E-9</v>
      </c>
      <c r="AC109" s="206">
        <f ca="1">Position!$N109</f>
        <v>4.6028879192616704E-9</v>
      </c>
    </row>
    <row r="110" spans="1:29" x14ac:dyDescent="0.25">
      <c r="A110" s="197">
        <f ca="1">Inputs!C110</f>
        <v>40422</v>
      </c>
      <c r="B110" s="198">
        <f ca="1">Inputs!E110</f>
        <v>4.2685000000000004</v>
      </c>
      <c r="C110" s="204">
        <f ca="1">Inputs!F110</f>
        <v>0.185</v>
      </c>
      <c r="D110" s="169"/>
      <c r="E110" s="206">
        <f ca="1">Position!$N110</f>
        <v>0</v>
      </c>
      <c r="F110" s="206">
        <f ca="1">Position!$N110</f>
        <v>0</v>
      </c>
      <c r="G110" s="206">
        <f ca="1">Position!$N110</f>
        <v>0</v>
      </c>
      <c r="H110" s="206">
        <f ca="1">Position!$N110</f>
        <v>0</v>
      </c>
      <c r="I110" s="206">
        <f ca="1">Position!$N110</f>
        <v>0</v>
      </c>
      <c r="J110" s="206">
        <f ca="1">Position!$N110</f>
        <v>0</v>
      </c>
      <c r="K110" s="206">
        <f ca="1">Position!$N110</f>
        <v>0</v>
      </c>
      <c r="L110" s="206">
        <f ca="1">Position!$N110</f>
        <v>0</v>
      </c>
      <c r="M110" s="206">
        <f ca="1">Position!$N110</f>
        <v>0</v>
      </c>
      <c r="N110" s="206">
        <f ca="1">Position!$N110</f>
        <v>0</v>
      </c>
      <c r="O110" s="206">
        <f ca="1">Position!$N110</f>
        <v>0</v>
      </c>
      <c r="S110" s="206">
        <f ca="1">Position!$N110</f>
        <v>0</v>
      </c>
      <c r="T110" s="206">
        <f ca="1">Position!$N110</f>
        <v>0</v>
      </c>
      <c r="U110" s="206">
        <f ca="1">Position!$N110</f>
        <v>0</v>
      </c>
      <c r="V110" s="206">
        <f ca="1">Position!$N110</f>
        <v>0</v>
      </c>
      <c r="W110" s="206">
        <f ca="1">Position!$N110</f>
        <v>0</v>
      </c>
      <c r="X110" s="206">
        <f ca="1">Position!$N110</f>
        <v>0</v>
      </c>
      <c r="Y110" s="206">
        <f ca="1">Position!$N110</f>
        <v>0</v>
      </c>
      <c r="Z110" s="206">
        <f ca="1">Position!$N110</f>
        <v>0</v>
      </c>
      <c r="AA110" s="206">
        <f ca="1">Position!$N110</f>
        <v>0</v>
      </c>
      <c r="AB110" s="206">
        <f ca="1">Position!$N110</f>
        <v>0</v>
      </c>
      <c r="AC110" s="206">
        <f ca="1">Position!$N110</f>
        <v>0</v>
      </c>
    </row>
    <row r="111" spans="1:29" x14ac:dyDescent="0.25">
      <c r="A111" s="197">
        <f ca="1">Inputs!C111</f>
        <v>40452</v>
      </c>
      <c r="B111" s="198">
        <f ca="1">Inputs!E111</f>
        <v>4.283500000000001</v>
      </c>
      <c r="C111" s="204">
        <f ca="1">Inputs!F111</f>
        <v>0.185</v>
      </c>
      <c r="D111" s="169"/>
      <c r="E111" s="206">
        <f ca="1">Position!$N111</f>
        <v>0</v>
      </c>
      <c r="F111" s="206">
        <f ca="1">Position!$N111</f>
        <v>0</v>
      </c>
      <c r="G111" s="206">
        <f ca="1">Position!$N111</f>
        <v>0</v>
      </c>
      <c r="H111" s="206">
        <f ca="1">Position!$N111</f>
        <v>0</v>
      </c>
      <c r="I111" s="206">
        <f ca="1">Position!$N111</f>
        <v>0</v>
      </c>
      <c r="J111" s="206">
        <f ca="1">Position!$N111</f>
        <v>0</v>
      </c>
      <c r="K111" s="206">
        <f ca="1">Position!$N111</f>
        <v>0</v>
      </c>
      <c r="L111" s="206">
        <f ca="1">Position!$N111</f>
        <v>0</v>
      </c>
      <c r="M111" s="206">
        <f ca="1">Position!$N111</f>
        <v>0</v>
      </c>
      <c r="N111" s="206">
        <f ca="1">Position!$N111</f>
        <v>0</v>
      </c>
      <c r="O111" s="206">
        <f ca="1">Position!$N111</f>
        <v>0</v>
      </c>
      <c r="S111" s="206">
        <f ca="1">Position!$N111</f>
        <v>0</v>
      </c>
      <c r="T111" s="206">
        <f ca="1">Position!$N111</f>
        <v>0</v>
      </c>
      <c r="U111" s="206">
        <f ca="1">Position!$N111</f>
        <v>0</v>
      </c>
      <c r="V111" s="206">
        <f ca="1">Position!$N111</f>
        <v>0</v>
      </c>
      <c r="W111" s="206">
        <f ca="1">Position!$N111</f>
        <v>0</v>
      </c>
      <c r="X111" s="206">
        <f ca="1">Position!$N111</f>
        <v>0</v>
      </c>
      <c r="Y111" s="206">
        <f ca="1">Position!$N111</f>
        <v>0</v>
      </c>
      <c r="Z111" s="206">
        <f ca="1">Position!$N111</f>
        <v>0</v>
      </c>
      <c r="AA111" s="206">
        <f ca="1">Position!$N111</f>
        <v>0</v>
      </c>
      <c r="AB111" s="206">
        <f ca="1">Position!$N111</f>
        <v>0</v>
      </c>
      <c r="AC111" s="206">
        <f ca="1">Position!$N111</f>
        <v>0</v>
      </c>
    </row>
    <row r="112" spans="1:29" x14ac:dyDescent="0.25">
      <c r="A112" s="197">
        <f ca="1">Inputs!C112</f>
        <v>40483</v>
      </c>
      <c r="B112" s="198">
        <f ca="1">Inputs!E112</f>
        <v>4.4405000000000001</v>
      </c>
      <c r="C112" s="204">
        <f ca="1">Inputs!F112</f>
        <v>0.185</v>
      </c>
      <c r="D112" s="169"/>
      <c r="E112" s="206">
        <f ca="1">Position!$N112</f>
        <v>0</v>
      </c>
      <c r="F112" s="206">
        <f ca="1">Position!$N112</f>
        <v>0</v>
      </c>
      <c r="G112" s="206">
        <f ca="1">Position!$N112</f>
        <v>0</v>
      </c>
      <c r="H112" s="206">
        <f ca="1">Position!$N112</f>
        <v>0</v>
      </c>
      <c r="I112" s="206">
        <f ca="1">Position!$N112</f>
        <v>0</v>
      </c>
      <c r="J112" s="206">
        <f ca="1">Position!$N112</f>
        <v>0</v>
      </c>
      <c r="K112" s="206">
        <f ca="1">Position!$N112</f>
        <v>0</v>
      </c>
      <c r="L112" s="206">
        <f ca="1">Position!$N112</f>
        <v>0</v>
      </c>
      <c r="M112" s="206">
        <f ca="1">Position!$N112</f>
        <v>0</v>
      </c>
      <c r="N112" s="206">
        <f ca="1">Position!$N112</f>
        <v>0</v>
      </c>
      <c r="O112" s="206">
        <f ca="1">Position!$N112</f>
        <v>0</v>
      </c>
      <c r="S112" s="206">
        <f ca="1">Position!$N112</f>
        <v>0</v>
      </c>
      <c r="T112" s="206">
        <f ca="1">Position!$N112</f>
        <v>0</v>
      </c>
      <c r="U112" s="206">
        <f ca="1">Position!$N112</f>
        <v>0</v>
      </c>
      <c r="V112" s="206">
        <f ca="1">Position!$N112</f>
        <v>0</v>
      </c>
      <c r="W112" s="206">
        <f ca="1">Position!$N112</f>
        <v>0</v>
      </c>
      <c r="X112" s="206">
        <f ca="1">Position!$N112</f>
        <v>0</v>
      </c>
      <c r="Y112" s="206">
        <f ca="1">Position!$N112</f>
        <v>0</v>
      </c>
      <c r="Z112" s="206">
        <f ca="1">Position!$N112</f>
        <v>0</v>
      </c>
      <c r="AA112" s="206">
        <f ca="1">Position!$N112</f>
        <v>0</v>
      </c>
      <c r="AB112" s="206">
        <f ca="1">Position!$N112</f>
        <v>0</v>
      </c>
      <c r="AC112" s="206">
        <f ca="1">Position!$N112</f>
        <v>0</v>
      </c>
    </row>
    <row r="113" spans="1:29" x14ac:dyDescent="0.25">
      <c r="A113" s="197">
        <f ca="1">Inputs!C113</f>
        <v>40513</v>
      </c>
      <c r="B113" s="198">
        <f ca="1">Inputs!E113</f>
        <v>4.6005000000000011</v>
      </c>
      <c r="C113" s="204">
        <f ca="1">Inputs!F113</f>
        <v>0.185</v>
      </c>
      <c r="D113" s="169"/>
      <c r="E113" s="206">
        <f ca="1">Position!$N113</f>
        <v>0</v>
      </c>
      <c r="F113" s="206">
        <f ca="1">Position!$N113</f>
        <v>0</v>
      </c>
      <c r="G113" s="206">
        <f ca="1">Position!$N113</f>
        <v>0</v>
      </c>
      <c r="H113" s="206">
        <f ca="1">Position!$N113</f>
        <v>0</v>
      </c>
      <c r="I113" s="206">
        <f ca="1">Position!$N113</f>
        <v>0</v>
      </c>
      <c r="J113" s="206">
        <f ca="1">Position!$N113</f>
        <v>0</v>
      </c>
      <c r="K113" s="206">
        <f ca="1">Position!$N113</f>
        <v>0</v>
      </c>
      <c r="L113" s="206">
        <f ca="1">Position!$N113</f>
        <v>0</v>
      </c>
      <c r="M113" s="206">
        <f ca="1">Position!$N113</f>
        <v>0</v>
      </c>
      <c r="N113" s="206">
        <f ca="1">Position!$N113</f>
        <v>0</v>
      </c>
      <c r="O113" s="206">
        <f ca="1">Position!$N113</f>
        <v>0</v>
      </c>
      <c r="S113" s="206">
        <f ca="1">Position!$N113</f>
        <v>0</v>
      </c>
      <c r="T113" s="206">
        <f ca="1">Position!$N113</f>
        <v>0</v>
      </c>
      <c r="U113" s="206">
        <f ca="1">Position!$N113</f>
        <v>0</v>
      </c>
      <c r="V113" s="206">
        <f ca="1">Position!$N113</f>
        <v>0</v>
      </c>
      <c r="W113" s="206">
        <f ca="1">Position!$N113</f>
        <v>0</v>
      </c>
      <c r="X113" s="206">
        <f ca="1">Position!$N113</f>
        <v>0</v>
      </c>
      <c r="Y113" s="206">
        <f ca="1">Position!$N113</f>
        <v>0</v>
      </c>
      <c r="Z113" s="206">
        <f ca="1">Position!$N113</f>
        <v>0</v>
      </c>
      <c r="AA113" s="206">
        <f ca="1">Position!$N113</f>
        <v>0</v>
      </c>
      <c r="AB113" s="206">
        <f ca="1">Position!$N113</f>
        <v>0</v>
      </c>
      <c r="AC113" s="206">
        <f ca="1">Position!$N113</f>
        <v>0</v>
      </c>
    </row>
  </sheetData>
  <phoneticPr fontId="0" type="noConversion"/>
  <pageMargins left="0.25" right="0" top="0.25" bottom="0" header="0.5" footer="0.5"/>
  <pageSetup scale="54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AC113"/>
  <sheetViews>
    <sheetView workbookViewId="0">
      <selection activeCell="E5" sqref="E5:O113"/>
    </sheetView>
  </sheetViews>
  <sheetFormatPr defaultRowHeight="13.2" x14ac:dyDescent="0.25"/>
  <cols>
    <col min="1" max="2" width="10.44140625" customWidth="1"/>
    <col min="3" max="3" width="8.44140625" bestFit="1" customWidth="1"/>
    <col min="4" max="4" width="8.44140625" customWidth="1"/>
    <col min="5" max="13" width="10.44140625" customWidth="1"/>
  </cols>
  <sheetData>
    <row r="1" spans="1:29" ht="13.8" thickBot="1" x14ac:dyDescent="0.3">
      <c r="A1" s="203" t="s">
        <v>250</v>
      </c>
      <c r="B1" s="188"/>
      <c r="C1" s="189"/>
      <c r="J1" s="169" t="s">
        <v>242</v>
      </c>
    </row>
    <row r="2" spans="1:29" x14ac:dyDescent="0.25">
      <c r="A2" s="190">
        <f ca="1">TodayDate</f>
        <v>37211</v>
      </c>
      <c r="D2" s="169" t="s">
        <v>246</v>
      </c>
      <c r="E2" s="191">
        <f ca="1">'Slide Data'!E3</f>
        <v>2.085</v>
      </c>
      <c r="F2" s="191">
        <f ca="1">'Slide Data'!F3</f>
        <v>2.1850000000000001</v>
      </c>
      <c r="G2" s="191">
        <f ca="1">'Slide Data'!G3</f>
        <v>2.2850000000000001</v>
      </c>
      <c r="H2" s="191">
        <f ca="1">'Slide Data'!H3</f>
        <v>2.3849999999999998</v>
      </c>
      <c r="I2" s="191">
        <f ca="1">'Slide Data'!I3</f>
        <v>2.4849999999999999</v>
      </c>
      <c r="J2" s="192" t="s">
        <v>243</v>
      </c>
      <c r="K2" s="191">
        <f ca="1">'Slide Data'!K3</f>
        <v>2.6850000000000001</v>
      </c>
      <c r="L2" s="191">
        <f ca="1">'Slide Data'!L3</f>
        <v>2.7850000000000001</v>
      </c>
      <c r="M2" s="191">
        <f ca="1">'Slide Data'!M3</f>
        <v>2.8849999999999998</v>
      </c>
      <c r="N2" s="191">
        <f ca="1">'Slide Data'!N3</f>
        <v>2.9849999999999999</v>
      </c>
      <c r="O2" s="191">
        <f ca="1">'Slide Data'!O3</f>
        <v>3.085</v>
      </c>
    </row>
    <row r="3" spans="1:29" x14ac:dyDescent="0.25">
      <c r="A3" s="193">
        <f ca="1">NOW()</f>
        <v>37211.453538657406</v>
      </c>
      <c r="B3" s="169" t="s">
        <v>243</v>
      </c>
      <c r="C3" s="169"/>
      <c r="D3" s="172" t="s">
        <v>15</v>
      </c>
      <c r="E3" s="194">
        <f ca="1">'Slide Data'!E4</f>
        <v>-0.5</v>
      </c>
      <c r="F3" s="194">
        <f ca="1">'Slide Data'!F4</f>
        <v>-0.4</v>
      </c>
      <c r="G3" s="194">
        <f ca="1">'Slide Data'!G4</f>
        <v>-0.3</v>
      </c>
      <c r="H3" s="194">
        <f ca="1">'Slide Data'!H4</f>
        <v>-0.2</v>
      </c>
      <c r="I3" s="194">
        <f ca="1">'Slide Data'!I4</f>
        <v>-0.1</v>
      </c>
      <c r="J3" s="194">
        <f ca="1">'Slide Data'!J4</f>
        <v>0</v>
      </c>
      <c r="K3" s="194">
        <f ca="1">'Slide Data'!K4</f>
        <v>0.1</v>
      </c>
      <c r="L3" s="194">
        <f ca="1">'Slide Data'!L4</f>
        <v>0.2</v>
      </c>
      <c r="M3" s="194">
        <f ca="1">'Slide Data'!M4</f>
        <v>0.3</v>
      </c>
      <c r="N3" s="194">
        <f ca="1">'Slide Data'!N4</f>
        <v>0.4</v>
      </c>
      <c r="O3" s="194">
        <f ca="1">'Slide Data'!O4</f>
        <v>0.5</v>
      </c>
    </row>
    <row r="4" spans="1:29" x14ac:dyDescent="0.25">
      <c r="A4" s="172" t="s">
        <v>3</v>
      </c>
      <c r="B4" s="172" t="s">
        <v>5</v>
      </c>
      <c r="C4" s="172" t="s">
        <v>246</v>
      </c>
      <c r="D4" s="195">
        <f t="shared" ref="D4:O4" ca="1" si="0">SUM(D5:D113)</f>
        <v>-603.34440471170592</v>
      </c>
      <c r="E4" s="196">
        <f t="shared" ca="1" si="0"/>
        <v>3507.6891811761197</v>
      </c>
      <c r="F4" s="196">
        <f t="shared" ca="1" si="0"/>
        <v>3507.6891811761197</v>
      </c>
      <c r="G4" s="196">
        <f t="shared" ca="1" si="0"/>
        <v>3507.6891811761197</v>
      </c>
      <c r="H4" s="196">
        <f t="shared" ca="1" si="0"/>
        <v>3507.6891811761197</v>
      </c>
      <c r="I4" s="196">
        <f t="shared" ca="1" si="0"/>
        <v>3507.6891811761197</v>
      </c>
      <c r="J4" s="196">
        <f t="shared" ca="1" si="0"/>
        <v>3507.6891811761197</v>
      </c>
      <c r="K4" s="196">
        <f t="shared" ca="1" si="0"/>
        <v>3507.6891811761197</v>
      </c>
      <c r="L4" s="196">
        <f t="shared" ca="1" si="0"/>
        <v>3507.6891811761197</v>
      </c>
      <c r="M4" s="196">
        <f t="shared" ca="1" si="0"/>
        <v>3507.6891811761197</v>
      </c>
      <c r="N4" s="196">
        <f t="shared" ca="1" si="0"/>
        <v>3507.6891811761197</v>
      </c>
      <c r="O4" s="196">
        <f t="shared" ca="1" si="0"/>
        <v>3507.6891811761197</v>
      </c>
    </row>
    <row r="5" spans="1:29" x14ac:dyDescent="0.25">
      <c r="A5" s="197">
        <f ca="1">Inputs!C5</f>
        <v>37226</v>
      </c>
      <c r="B5" s="198">
        <f ca="1">Inputs!E5</f>
        <v>2.6</v>
      </c>
      <c r="C5" s="199">
        <f ca="1">Position!L5</f>
        <v>1</v>
      </c>
      <c r="D5" s="200">
        <f ca="1">Position!N5</f>
        <v>511.7001971227366</v>
      </c>
      <c r="E5" s="202">
        <f ca="1">Position!$V5</f>
        <v>44.002651038391242</v>
      </c>
      <c r="F5" s="202">
        <f ca="1">Position!$V5</f>
        <v>44.002651038391242</v>
      </c>
      <c r="G5" s="202">
        <f ca="1">Position!$V5</f>
        <v>44.002651038391242</v>
      </c>
      <c r="H5" s="202">
        <f ca="1">Position!$V5</f>
        <v>44.002651038391242</v>
      </c>
      <c r="I5" s="202">
        <f ca="1">Position!$V5</f>
        <v>44.002651038391242</v>
      </c>
      <c r="J5" s="202">
        <f ca="1">Position!$V5</f>
        <v>44.002651038391242</v>
      </c>
      <c r="K5" s="202">
        <f ca="1">Position!$V5</f>
        <v>44.002651038391242</v>
      </c>
      <c r="L5" s="202">
        <f ca="1">Position!$V5</f>
        <v>44.002651038391242</v>
      </c>
      <c r="M5" s="202">
        <f ca="1">Position!$V5</f>
        <v>44.002651038391242</v>
      </c>
      <c r="N5" s="202">
        <f ca="1">Position!$V5</f>
        <v>44.002651038391242</v>
      </c>
      <c r="O5" s="202">
        <f ca="1">Position!$V5</f>
        <v>44.002651038391242</v>
      </c>
      <c r="S5" s="202">
        <f ca="1">Position!$V5</f>
        <v>44.002651038391242</v>
      </c>
      <c r="T5" s="202">
        <f ca="1">Position!$V5</f>
        <v>44.002651038391242</v>
      </c>
      <c r="U5" s="202">
        <f ca="1">Position!$V5</f>
        <v>44.002651038391242</v>
      </c>
      <c r="V5" s="202">
        <f ca="1">Position!$V5</f>
        <v>44.002651038391242</v>
      </c>
      <c r="W5" s="202">
        <f ca="1">Position!$V5</f>
        <v>44.002651038391242</v>
      </c>
      <c r="X5" s="202">
        <f ca="1">Position!$V5</f>
        <v>44.002651038391242</v>
      </c>
      <c r="Y5" s="202">
        <f ca="1">Position!$V5</f>
        <v>44.002651038391242</v>
      </c>
      <c r="Z5" s="202">
        <f ca="1">Position!$V5</f>
        <v>44.002651038391242</v>
      </c>
      <c r="AA5" s="202">
        <f ca="1">Position!$V5</f>
        <v>44.002651038391242</v>
      </c>
      <c r="AB5" s="202">
        <f ca="1">Position!$V5</f>
        <v>44.002651038391242</v>
      </c>
      <c r="AC5" s="202">
        <f ca="1">Position!$V5</f>
        <v>44.002651038391242</v>
      </c>
    </row>
    <row r="6" spans="1:29" x14ac:dyDescent="0.25">
      <c r="A6" s="197">
        <f ca="1">Inputs!C6</f>
        <v>37257</v>
      </c>
      <c r="B6" s="198">
        <f ca="1">Inputs!E6</f>
        <v>2.82</v>
      </c>
      <c r="C6" s="199">
        <f ca="1">Position!L6</f>
        <v>0.91573965734093632</v>
      </c>
      <c r="D6" s="200">
        <f ca="1">Position!N6</f>
        <v>173.7067729323856</v>
      </c>
      <c r="E6" s="202">
        <f ca="1">Position!$V6</f>
        <v>54.349930661220455</v>
      </c>
      <c r="F6" s="202">
        <f ca="1">Position!$V6</f>
        <v>54.349930661220455</v>
      </c>
      <c r="G6" s="202">
        <f ca="1">Position!$V6</f>
        <v>54.349930661220455</v>
      </c>
      <c r="H6" s="202">
        <f ca="1">Position!$V6</f>
        <v>54.349930661220455</v>
      </c>
      <c r="I6" s="202">
        <f ca="1">Position!$V6</f>
        <v>54.349930661220455</v>
      </c>
      <c r="J6" s="202">
        <f ca="1">Position!$V6</f>
        <v>54.349930661220455</v>
      </c>
      <c r="K6" s="202">
        <f ca="1">Position!$V6</f>
        <v>54.349930661220455</v>
      </c>
      <c r="L6" s="202">
        <f ca="1">Position!$V6</f>
        <v>54.349930661220455</v>
      </c>
      <c r="M6" s="202">
        <f ca="1">Position!$V6</f>
        <v>54.349930661220455</v>
      </c>
      <c r="N6" s="202">
        <f ca="1">Position!$V6</f>
        <v>54.349930661220455</v>
      </c>
      <c r="O6" s="202">
        <f ca="1">Position!$V6</f>
        <v>54.349930661220455</v>
      </c>
      <c r="S6" s="202">
        <f ca="1">Position!$V6</f>
        <v>54.349930661220455</v>
      </c>
      <c r="T6" s="202">
        <f ca="1">Position!$V6</f>
        <v>54.349930661220455</v>
      </c>
      <c r="U6" s="202">
        <f ca="1">Position!$V6</f>
        <v>54.349930661220455</v>
      </c>
      <c r="V6" s="202">
        <f ca="1">Position!$V6</f>
        <v>54.349930661220455</v>
      </c>
      <c r="W6" s="202">
        <f ca="1">Position!$V6</f>
        <v>54.349930661220455</v>
      </c>
      <c r="X6" s="202">
        <f ca="1">Position!$V6</f>
        <v>54.349930661220455</v>
      </c>
      <c r="Y6" s="202">
        <f ca="1">Position!$V6</f>
        <v>54.349930661220455</v>
      </c>
      <c r="Z6" s="202">
        <f ca="1">Position!$V6</f>
        <v>54.349930661220455</v>
      </c>
      <c r="AA6" s="202">
        <f ca="1">Position!$V6</f>
        <v>54.349930661220455</v>
      </c>
      <c r="AB6" s="202">
        <f ca="1">Position!$V6</f>
        <v>54.349930661220455</v>
      </c>
      <c r="AC6" s="202">
        <f ca="1">Position!$V6</f>
        <v>54.349930661220455</v>
      </c>
    </row>
    <row r="7" spans="1:29" x14ac:dyDescent="0.25">
      <c r="A7" s="197">
        <f ca="1">Inputs!C7</f>
        <v>37288</v>
      </c>
      <c r="B7" s="198">
        <f ca="1">Inputs!E7</f>
        <v>2.8780000000000001</v>
      </c>
      <c r="C7" s="199">
        <f ca="1">Position!L7</f>
        <v>0.85303797169572748</v>
      </c>
      <c r="D7" s="200">
        <f ca="1">Position!N7</f>
        <v>-651.31338794027192</v>
      </c>
      <c r="E7" s="202">
        <f ca="1">Position!$V7</f>
        <v>486.06971426608283</v>
      </c>
      <c r="F7" s="202">
        <f ca="1">Position!$V7</f>
        <v>486.06971426608283</v>
      </c>
      <c r="G7" s="202">
        <f ca="1">Position!$V7</f>
        <v>486.06971426608283</v>
      </c>
      <c r="H7" s="202">
        <f ca="1">Position!$V7</f>
        <v>486.06971426608283</v>
      </c>
      <c r="I7" s="202">
        <f ca="1">Position!$V7</f>
        <v>486.06971426608283</v>
      </c>
      <c r="J7" s="202">
        <f ca="1">Position!$V7</f>
        <v>486.06971426608283</v>
      </c>
      <c r="K7" s="202">
        <f ca="1">Position!$V7</f>
        <v>486.06971426608283</v>
      </c>
      <c r="L7" s="202">
        <f ca="1">Position!$V7</f>
        <v>486.06971426608283</v>
      </c>
      <c r="M7" s="202">
        <f ca="1">Position!$V7</f>
        <v>486.06971426608283</v>
      </c>
      <c r="N7" s="202">
        <f ca="1">Position!$V7</f>
        <v>486.06971426608283</v>
      </c>
      <c r="O7" s="202">
        <f ca="1">Position!$V7</f>
        <v>486.06971426608283</v>
      </c>
      <c r="S7" s="202">
        <f ca="1">Position!$V7</f>
        <v>486.06971426608283</v>
      </c>
      <c r="T7" s="202">
        <f ca="1">Position!$V7</f>
        <v>486.06971426608283</v>
      </c>
      <c r="U7" s="202">
        <f ca="1">Position!$V7</f>
        <v>486.06971426608283</v>
      </c>
      <c r="V7" s="202">
        <f ca="1">Position!$V7</f>
        <v>486.06971426608283</v>
      </c>
      <c r="W7" s="202">
        <f ca="1">Position!$V7</f>
        <v>486.06971426608283</v>
      </c>
      <c r="X7" s="202">
        <f ca="1">Position!$V7</f>
        <v>486.06971426608283</v>
      </c>
      <c r="Y7" s="202">
        <f ca="1">Position!$V7</f>
        <v>486.06971426608283</v>
      </c>
      <c r="Z7" s="202">
        <f ca="1">Position!$V7</f>
        <v>486.06971426608283</v>
      </c>
      <c r="AA7" s="202">
        <f ca="1">Position!$V7</f>
        <v>486.06971426608283</v>
      </c>
      <c r="AB7" s="202">
        <f ca="1">Position!$V7</f>
        <v>486.06971426608283</v>
      </c>
      <c r="AC7" s="202">
        <f ca="1">Position!$V7</f>
        <v>486.06971426608283</v>
      </c>
    </row>
    <row r="8" spans="1:29" x14ac:dyDescent="0.25">
      <c r="A8" s="197">
        <f ca="1">Inputs!C8</f>
        <v>37316</v>
      </c>
      <c r="B8" s="198">
        <f ca="1">Inputs!E8</f>
        <v>2.8730000000000002</v>
      </c>
      <c r="C8" s="199">
        <f ca="1">Position!L8</f>
        <v>0.81490947960467108</v>
      </c>
      <c r="D8" s="200">
        <f ca="1">Position!N8</f>
        <v>-25.999894390213413</v>
      </c>
      <c r="E8" s="202">
        <f ca="1">Position!$V8</f>
        <v>232.04236914272329</v>
      </c>
      <c r="F8" s="202">
        <f ca="1">Position!$V8</f>
        <v>232.04236914272329</v>
      </c>
      <c r="G8" s="202">
        <f ca="1">Position!$V8</f>
        <v>232.04236914272329</v>
      </c>
      <c r="H8" s="202">
        <f ca="1">Position!$V8</f>
        <v>232.04236914272329</v>
      </c>
      <c r="I8" s="202">
        <f ca="1">Position!$V8</f>
        <v>232.04236914272329</v>
      </c>
      <c r="J8" s="202">
        <f ca="1">Position!$V8</f>
        <v>232.04236914272329</v>
      </c>
      <c r="K8" s="202">
        <f ca="1">Position!$V8</f>
        <v>232.04236914272329</v>
      </c>
      <c r="L8" s="202">
        <f ca="1">Position!$V8</f>
        <v>232.04236914272329</v>
      </c>
      <c r="M8" s="202">
        <f ca="1">Position!$V8</f>
        <v>232.04236914272329</v>
      </c>
      <c r="N8" s="202">
        <f ca="1">Position!$V8</f>
        <v>232.04236914272329</v>
      </c>
      <c r="O8" s="202">
        <f ca="1">Position!$V8</f>
        <v>232.04236914272329</v>
      </c>
      <c r="S8" s="202">
        <f ca="1">Position!$V8</f>
        <v>232.04236914272329</v>
      </c>
      <c r="T8" s="202">
        <f ca="1">Position!$V8</f>
        <v>232.04236914272329</v>
      </c>
      <c r="U8" s="202">
        <f ca="1">Position!$V8</f>
        <v>232.04236914272329</v>
      </c>
      <c r="V8" s="202">
        <f ca="1">Position!$V8</f>
        <v>232.04236914272329</v>
      </c>
      <c r="W8" s="202">
        <f ca="1">Position!$V8</f>
        <v>232.04236914272329</v>
      </c>
      <c r="X8" s="202">
        <f ca="1">Position!$V8</f>
        <v>232.04236914272329</v>
      </c>
      <c r="Y8" s="202">
        <f ca="1">Position!$V8</f>
        <v>232.04236914272329</v>
      </c>
      <c r="Z8" s="202">
        <f ca="1">Position!$V8</f>
        <v>232.04236914272329</v>
      </c>
      <c r="AA8" s="202">
        <f ca="1">Position!$V8</f>
        <v>232.04236914272329</v>
      </c>
      <c r="AB8" s="202">
        <f ca="1">Position!$V8</f>
        <v>232.04236914272329</v>
      </c>
      <c r="AC8" s="202">
        <f ca="1">Position!$V8</f>
        <v>232.04236914272329</v>
      </c>
    </row>
    <row r="9" spans="1:29" x14ac:dyDescent="0.25">
      <c r="A9" s="197">
        <f ca="1">Inputs!C9</f>
        <v>37347</v>
      </c>
      <c r="B9" s="198">
        <f ca="1">Inputs!E9</f>
        <v>2.8580000000000001</v>
      </c>
      <c r="C9" s="199">
        <f ca="1">Position!L9</f>
        <v>0.76011758041293132</v>
      </c>
      <c r="D9" s="200">
        <f ca="1">Position!N9</f>
        <v>-120.2515281669734</v>
      </c>
      <c r="E9" s="202">
        <f ca="1">Position!$V9</f>
        <v>229.77329132452149</v>
      </c>
      <c r="F9" s="202">
        <f ca="1">Position!$V9</f>
        <v>229.77329132452149</v>
      </c>
      <c r="G9" s="202">
        <f ca="1">Position!$V9</f>
        <v>229.77329132452149</v>
      </c>
      <c r="H9" s="202">
        <f ca="1">Position!$V9</f>
        <v>229.77329132452149</v>
      </c>
      <c r="I9" s="202">
        <f ca="1">Position!$V9</f>
        <v>229.77329132452149</v>
      </c>
      <c r="J9" s="202">
        <f ca="1">Position!$V9</f>
        <v>229.77329132452149</v>
      </c>
      <c r="K9" s="202">
        <f ca="1">Position!$V9</f>
        <v>229.77329132452149</v>
      </c>
      <c r="L9" s="202">
        <f ca="1">Position!$V9</f>
        <v>229.77329132452149</v>
      </c>
      <c r="M9" s="202">
        <f ca="1">Position!$V9</f>
        <v>229.77329132452149</v>
      </c>
      <c r="N9" s="202">
        <f ca="1">Position!$V9</f>
        <v>229.77329132452149</v>
      </c>
      <c r="O9" s="202">
        <f ca="1">Position!$V9</f>
        <v>229.77329132452149</v>
      </c>
      <c r="S9" s="202">
        <f ca="1">Position!$V9</f>
        <v>229.77329132452149</v>
      </c>
      <c r="T9" s="202">
        <f ca="1">Position!$V9</f>
        <v>229.77329132452149</v>
      </c>
      <c r="U9" s="202">
        <f ca="1">Position!$V9</f>
        <v>229.77329132452149</v>
      </c>
      <c r="V9" s="202">
        <f ca="1">Position!$V9</f>
        <v>229.77329132452149</v>
      </c>
      <c r="W9" s="202">
        <f ca="1">Position!$V9</f>
        <v>229.77329132452149</v>
      </c>
      <c r="X9" s="202">
        <f ca="1">Position!$V9</f>
        <v>229.77329132452149</v>
      </c>
      <c r="Y9" s="202">
        <f ca="1">Position!$V9</f>
        <v>229.77329132452149</v>
      </c>
      <c r="Z9" s="202">
        <f ca="1">Position!$V9</f>
        <v>229.77329132452149</v>
      </c>
      <c r="AA9" s="202">
        <f ca="1">Position!$V9</f>
        <v>229.77329132452149</v>
      </c>
      <c r="AB9" s="202">
        <f ca="1">Position!$V9</f>
        <v>229.77329132452149</v>
      </c>
      <c r="AC9" s="202">
        <f ca="1">Position!$V9</f>
        <v>229.77329132452149</v>
      </c>
    </row>
    <row r="10" spans="1:29" x14ac:dyDescent="0.25">
      <c r="A10" s="197">
        <f ca="1">Inputs!C10</f>
        <v>37377</v>
      </c>
      <c r="B10" s="198">
        <f ca="1">Inputs!E10</f>
        <v>2.899</v>
      </c>
      <c r="C10" s="199">
        <f ca="1">Position!L10</f>
        <v>0.74861243648061304</v>
      </c>
      <c r="D10" s="200">
        <f ca="1">Position!N10</f>
        <v>-25.065307445944647</v>
      </c>
      <c r="E10" s="202">
        <f ca="1">Position!$V10</f>
        <v>-614.5733147734411</v>
      </c>
      <c r="F10" s="202">
        <f ca="1">Position!$V10</f>
        <v>-614.5733147734411</v>
      </c>
      <c r="G10" s="202">
        <f ca="1">Position!$V10</f>
        <v>-614.5733147734411</v>
      </c>
      <c r="H10" s="202">
        <f ca="1">Position!$V10</f>
        <v>-614.5733147734411</v>
      </c>
      <c r="I10" s="202">
        <f ca="1">Position!$V10</f>
        <v>-614.5733147734411</v>
      </c>
      <c r="J10" s="202">
        <f ca="1">Position!$V10</f>
        <v>-614.5733147734411</v>
      </c>
      <c r="K10" s="202">
        <f ca="1">Position!$V10</f>
        <v>-614.5733147734411</v>
      </c>
      <c r="L10" s="202">
        <f ca="1">Position!$V10</f>
        <v>-614.5733147734411</v>
      </c>
      <c r="M10" s="202">
        <f ca="1">Position!$V10</f>
        <v>-614.5733147734411</v>
      </c>
      <c r="N10" s="202">
        <f ca="1">Position!$V10</f>
        <v>-614.5733147734411</v>
      </c>
      <c r="O10" s="202">
        <f ca="1">Position!$V10</f>
        <v>-614.5733147734411</v>
      </c>
      <c r="S10" s="202">
        <f ca="1">Position!$V10</f>
        <v>-614.5733147734411</v>
      </c>
      <c r="T10" s="202">
        <f ca="1">Position!$V10</f>
        <v>-614.5733147734411</v>
      </c>
      <c r="U10" s="202">
        <f ca="1">Position!$V10</f>
        <v>-614.5733147734411</v>
      </c>
      <c r="V10" s="202">
        <f ca="1">Position!$V10</f>
        <v>-614.5733147734411</v>
      </c>
      <c r="W10" s="202">
        <f ca="1">Position!$V10</f>
        <v>-614.5733147734411</v>
      </c>
      <c r="X10" s="202">
        <f ca="1">Position!$V10</f>
        <v>-614.5733147734411</v>
      </c>
      <c r="Y10" s="202">
        <f ca="1">Position!$V10</f>
        <v>-614.5733147734411</v>
      </c>
      <c r="Z10" s="202">
        <f ca="1">Position!$V10</f>
        <v>-614.5733147734411</v>
      </c>
      <c r="AA10" s="202">
        <f ca="1">Position!$V10</f>
        <v>-614.5733147734411</v>
      </c>
      <c r="AB10" s="202">
        <f ca="1">Position!$V10</f>
        <v>-614.5733147734411</v>
      </c>
      <c r="AC10" s="202">
        <f ca="1">Position!$V10</f>
        <v>-614.5733147734411</v>
      </c>
    </row>
    <row r="11" spans="1:29" x14ac:dyDescent="0.25">
      <c r="A11" s="197">
        <f ca="1">Inputs!C11</f>
        <v>37408</v>
      </c>
      <c r="B11" s="198">
        <f ca="1">Inputs!E11</f>
        <v>2.9470000000000001</v>
      </c>
      <c r="C11" s="199">
        <f ca="1">Position!L11</f>
        <v>0.72866726462842657</v>
      </c>
      <c r="D11" s="200">
        <f ca="1">Position!N11</f>
        <v>-173.11184091726273</v>
      </c>
      <c r="E11" s="202">
        <f ca="1">Position!$V11</f>
        <v>-461.9331318027987</v>
      </c>
      <c r="F11" s="202">
        <f ca="1">Position!$V11</f>
        <v>-461.9331318027987</v>
      </c>
      <c r="G11" s="202">
        <f ca="1">Position!$V11</f>
        <v>-461.9331318027987</v>
      </c>
      <c r="H11" s="202">
        <f ca="1">Position!$V11</f>
        <v>-461.9331318027987</v>
      </c>
      <c r="I11" s="202">
        <f ca="1">Position!$V11</f>
        <v>-461.9331318027987</v>
      </c>
      <c r="J11" s="202">
        <f ca="1">Position!$V11</f>
        <v>-461.9331318027987</v>
      </c>
      <c r="K11" s="202">
        <f ca="1">Position!$V11</f>
        <v>-461.9331318027987</v>
      </c>
      <c r="L11" s="202">
        <f ca="1">Position!$V11</f>
        <v>-461.9331318027987</v>
      </c>
      <c r="M11" s="202">
        <f ca="1">Position!$V11</f>
        <v>-461.9331318027987</v>
      </c>
      <c r="N11" s="202">
        <f ca="1">Position!$V11</f>
        <v>-461.9331318027987</v>
      </c>
      <c r="O11" s="202">
        <f ca="1">Position!$V11</f>
        <v>-461.9331318027987</v>
      </c>
      <c r="S11" s="202">
        <f ca="1">Position!$V11</f>
        <v>-461.9331318027987</v>
      </c>
      <c r="T11" s="202">
        <f ca="1">Position!$V11</f>
        <v>-461.9331318027987</v>
      </c>
      <c r="U11" s="202">
        <f ca="1">Position!$V11</f>
        <v>-461.9331318027987</v>
      </c>
      <c r="V11" s="202">
        <f ca="1">Position!$V11</f>
        <v>-461.9331318027987</v>
      </c>
      <c r="W11" s="202">
        <f ca="1">Position!$V11</f>
        <v>-461.9331318027987</v>
      </c>
      <c r="X11" s="202">
        <f ca="1">Position!$V11</f>
        <v>-461.9331318027987</v>
      </c>
      <c r="Y11" s="202">
        <f ca="1">Position!$V11</f>
        <v>-461.9331318027987</v>
      </c>
      <c r="Z11" s="202">
        <f ca="1">Position!$V11</f>
        <v>-461.9331318027987</v>
      </c>
      <c r="AA11" s="202">
        <f ca="1">Position!$V11</f>
        <v>-461.9331318027987</v>
      </c>
      <c r="AB11" s="202">
        <f ca="1">Position!$V11</f>
        <v>-461.9331318027987</v>
      </c>
      <c r="AC11" s="202">
        <f ca="1">Position!$V11</f>
        <v>-461.9331318027987</v>
      </c>
    </row>
    <row r="12" spans="1:29" x14ac:dyDescent="0.25">
      <c r="A12" s="197">
        <f ca="1">Inputs!C12</f>
        <v>37438</v>
      </c>
      <c r="B12" s="198">
        <f ca="1">Inputs!E12</f>
        <v>2.99</v>
      </c>
      <c r="C12" s="199">
        <f ca="1">Position!L12</f>
        <v>0.71749763119472099</v>
      </c>
      <c r="D12" s="200">
        <f ca="1">Position!N12</f>
        <v>-37.698840564073294</v>
      </c>
      <c r="E12" s="202">
        <f ca="1">Position!$V12</f>
        <v>-48.290153718955366</v>
      </c>
      <c r="F12" s="202">
        <f ca="1">Position!$V12</f>
        <v>-48.290153718955366</v>
      </c>
      <c r="G12" s="202">
        <f ca="1">Position!$V12</f>
        <v>-48.290153718955366</v>
      </c>
      <c r="H12" s="202">
        <f ca="1">Position!$V12</f>
        <v>-48.290153718955366</v>
      </c>
      <c r="I12" s="202">
        <f ca="1">Position!$V12</f>
        <v>-48.290153718955366</v>
      </c>
      <c r="J12" s="202">
        <f ca="1">Position!$V12</f>
        <v>-48.290153718955366</v>
      </c>
      <c r="K12" s="202">
        <f ca="1">Position!$V12</f>
        <v>-48.290153718955366</v>
      </c>
      <c r="L12" s="202">
        <f ca="1">Position!$V12</f>
        <v>-48.290153718955366</v>
      </c>
      <c r="M12" s="202">
        <f ca="1">Position!$V12</f>
        <v>-48.290153718955366</v>
      </c>
      <c r="N12" s="202">
        <f ca="1">Position!$V12</f>
        <v>-48.290153718955366</v>
      </c>
      <c r="O12" s="202">
        <f ca="1">Position!$V12</f>
        <v>-48.290153718955366</v>
      </c>
      <c r="S12" s="202">
        <f ca="1">Position!$V12</f>
        <v>-48.290153718955366</v>
      </c>
      <c r="T12" s="202">
        <f ca="1">Position!$V12</f>
        <v>-48.290153718955366</v>
      </c>
      <c r="U12" s="202">
        <f ca="1">Position!$V12</f>
        <v>-48.290153718955366</v>
      </c>
      <c r="V12" s="202">
        <f ca="1">Position!$V12</f>
        <v>-48.290153718955366</v>
      </c>
      <c r="W12" s="202">
        <f ca="1">Position!$V12</f>
        <v>-48.290153718955366</v>
      </c>
      <c r="X12" s="202">
        <f ca="1">Position!$V12</f>
        <v>-48.290153718955366</v>
      </c>
      <c r="Y12" s="202">
        <f ca="1">Position!$V12</f>
        <v>-48.290153718955366</v>
      </c>
      <c r="Z12" s="202">
        <f ca="1">Position!$V12</f>
        <v>-48.290153718955366</v>
      </c>
      <c r="AA12" s="202">
        <f ca="1">Position!$V12</f>
        <v>-48.290153718955366</v>
      </c>
      <c r="AB12" s="202">
        <f ca="1">Position!$V12</f>
        <v>-48.290153718955366</v>
      </c>
      <c r="AC12" s="202">
        <f ca="1">Position!$V12</f>
        <v>-48.290153718955366</v>
      </c>
    </row>
    <row r="13" spans="1:29" x14ac:dyDescent="0.25">
      <c r="A13" s="197">
        <f ca="1">Inputs!C13</f>
        <v>37469</v>
      </c>
      <c r="B13" s="198">
        <f ca="1">Inputs!E13</f>
        <v>3.0329999999999999</v>
      </c>
      <c r="C13" s="199">
        <f ca="1">Position!L13</f>
        <v>0.71125949629589724</v>
      </c>
      <c r="D13" s="200">
        <f ca="1">Position!N13</f>
        <v>107.46826114094678</v>
      </c>
      <c r="E13" s="202">
        <f ca="1">Position!$V13</f>
        <v>31.455931231447849</v>
      </c>
      <c r="F13" s="202">
        <f ca="1">Position!$V13</f>
        <v>31.455931231447849</v>
      </c>
      <c r="G13" s="202">
        <f ca="1">Position!$V13</f>
        <v>31.455931231447849</v>
      </c>
      <c r="H13" s="202">
        <f ca="1">Position!$V13</f>
        <v>31.455931231447849</v>
      </c>
      <c r="I13" s="202">
        <f ca="1">Position!$V13</f>
        <v>31.455931231447849</v>
      </c>
      <c r="J13" s="202">
        <f ca="1">Position!$V13</f>
        <v>31.455931231447849</v>
      </c>
      <c r="K13" s="202">
        <f ca="1">Position!$V13</f>
        <v>31.455931231447849</v>
      </c>
      <c r="L13" s="202">
        <f ca="1">Position!$V13</f>
        <v>31.455931231447849</v>
      </c>
      <c r="M13" s="202">
        <f ca="1">Position!$V13</f>
        <v>31.455931231447849</v>
      </c>
      <c r="N13" s="202">
        <f ca="1">Position!$V13</f>
        <v>31.455931231447849</v>
      </c>
      <c r="O13" s="202">
        <f ca="1">Position!$V13</f>
        <v>31.455931231447849</v>
      </c>
      <c r="S13" s="202">
        <f ca="1">Position!$V13</f>
        <v>31.455931231447849</v>
      </c>
      <c r="T13" s="202">
        <f ca="1">Position!$V13</f>
        <v>31.455931231447849</v>
      </c>
      <c r="U13" s="202">
        <f ca="1">Position!$V13</f>
        <v>31.455931231447849</v>
      </c>
      <c r="V13" s="202">
        <f ca="1">Position!$V13</f>
        <v>31.455931231447849</v>
      </c>
      <c r="W13" s="202">
        <f ca="1">Position!$V13</f>
        <v>31.455931231447849</v>
      </c>
      <c r="X13" s="202">
        <f ca="1">Position!$V13</f>
        <v>31.455931231447849</v>
      </c>
      <c r="Y13" s="202">
        <f ca="1">Position!$V13</f>
        <v>31.455931231447849</v>
      </c>
      <c r="Z13" s="202">
        <f ca="1">Position!$V13</f>
        <v>31.455931231447849</v>
      </c>
      <c r="AA13" s="202">
        <f ca="1">Position!$V13</f>
        <v>31.455931231447849</v>
      </c>
      <c r="AB13" s="202">
        <f ca="1">Position!$V13</f>
        <v>31.455931231447849</v>
      </c>
      <c r="AC13" s="202">
        <f ca="1">Position!$V13</f>
        <v>31.455931231447849</v>
      </c>
    </row>
    <row r="14" spans="1:29" x14ac:dyDescent="0.25">
      <c r="A14" s="197">
        <f ca="1">Inputs!C14</f>
        <v>37500</v>
      </c>
      <c r="B14" s="198">
        <f ca="1">Inputs!E14</f>
        <v>3.048</v>
      </c>
      <c r="C14" s="199">
        <f ca="1">Position!L14</f>
        <v>0.70323843500369254</v>
      </c>
      <c r="D14" s="200">
        <f ca="1">Position!N14</f>
        <v>250.24358959810999</v>
      </c>
      <c r="E14" s="202">
        <f ca="1">Position!$V14</f>
        <v>-39.812843516044936</v>
      </c>
      <c r="F14" s="202">
        <f ca="1">Position!$V14</f>
        <v>-39.812843516044936</v>
      </c>
      <c r="G14" s="202">
        <f ca="1">Position!$V14</f>
        <v>-39.812843516044936</v>
      </c>
      <c r="H14" s="202">
        <f ca="1">Position!$V14</f>
        <v>-39.812843516044936</v>
      </c>
      <c r="I14" s="202">
        <f ca="1">Position!$V14</f>
        <v>-39.812843516044936</v>
      </c>
      <c r="J14" s="202">
        <f ca="1">Position!$V14</f>
        <v>-39.812843516044936</v>
      </c>
      <c r="K14" s="202">
        <f ca="1">Position!$V14</f>
        <v>-39.812843516044936</v>
      </c>
      <c r="L14" s="202">
        <f ca="1">Position!$V14</f>
        <v>-39.812843516044936</v>
      </c>
      <c r="M14" s="202">
        <f ca="1">Position!$V14</f>
        <v>-39.812843516044936</v>
      </c>
      <c r="N14" s="202">
        <f ca="1">Position!$V14</f>
        <v>-39.812843516044936</v>
      </c>
      <c r="O14" s="202">
        <f ca="1">Position!$V14</f>
        <v>-39.812843516044936</v>
      </c>
      <c r="S14" s="202">
        <f ca="1">Position!$V14</f>
        <v>-39.812843516044936</v>
      </c>
      <c r="T14" s="202">
        <f ca="1">Position!$V14</f>
        <v>-39.812843516044936</v>
      </c>
      <c r="U14" s="202">
        <f ca="1">Position!$V14</f>
        <v>-39.812843516044936</v>
      </c>
      <c r="V14" s="202">
        <f ca="1">Position!$V14</f>
        <v>-39.812843516044936</v>
      </c>
      <c r="W14" s="202">
        <f ca="1">Position!$V14</f>
        <v>-39.812843516044936</v>
      </c>
      <c r="X14" s="202">
        <f ca="1">Position!$V14</f>
        <v>-39.812843516044936</v>
      </c>
      <c r="Y14" s="202">
        <f ca="1">Position!$V14</f>
        <v>-39.812843516044936</v>
      </c>
      <c r="Z14" s="202">
        <f ca="1">Position!$V14</f>
        <v>-39.812843516044936</v>
      </c>
      <c r="AA14" s="202">
        <f ca="1">Position!$V14</f>
        <v>-39.812843516044936</v>
      </c>
      <c r="AB14" s="202">
        <f ca="1">Position!$V14</f>
        <v>-39.812843516044936</v>
      </c>
      <c r="AC14" s="202">
        <f ca="1">Position!$V14</f>
        <v>-39.812843516044936</v>
      </c>
    </row>
    <row r="15" spans="1:29" x14ac:dyDescent="0.25">
      <c r="A15" s="197">
        <f ca="1">Inputs!C15</f>
        <v>37530</v>
      </c>
      <c r="B15" s="198">
        <f ca="1">Inputs!E15</f>
        <v>3.0880000000000001</v>
      </c>
      <c r="C15" s="199">
        <f ca="1">Position!L15</f>
        <v>0.69084224937028604</v>
      </c>
      <c r="D15" s="200">
        <f ca="1">Position!N15</f>
        <v>104.86941055763361</v>
      </c>
      <c r="E15" s="202">
        <f ca="1">Position!$V15</f>
        <v>-20.689613384387538</v>
      </c>
      <c r="F15" s="202">
        <f ca="1">Position!$V15</f>
        <v>-20.689613384387538</v>
      </c>
      <c r="G15" s="202">
        <f ca="1">Position!$V15</f>
        <v>-20.689613384387538</v>
      </c>
      <c r="H15" s="202">
        <f ca="1">Position!$V15</f>
        <v>-20.689613384387538</v>
      </c>
      <c r="I15" s="202">
        <f ca="1">Position!$V15</f>
        <v>-20.689613384387538</v>
      </c>
      <c r="J15" s="202">
        <f ca="1">Position!$V15</f>
        <v>-20.689613384387538</v>
      </c>
      <c r="K15" s="202">
        <f ca="1">Position!$V15</f>
        <v>-20.689613384387538</v>
      </c>
      <c r="L15" s="202">
        <f ca="1">Position!$V15</f>
        <v>-20.689613384387538</v>
      </c>
      <c r="M15" s="202">
        <f ca="1">Position!$V15</f>
        <v>-20.689613384387538</v>
      </c>
      <c r="N15" s="202">
        <f ca="1">Position!$V15</f>
        <v>-20.689613384387538</v>
      </c>
      <c r="O15" s="202">
        <f ca="1">Position!$V15</f>
        <v>-20.689613384387538</v>
      </c>
      <c r="S15" s="202">
        <f ca="1">Position!$V15</f>
        <v>-20.689613384387538</v>
      </c>
      <c r="T15" s="202">
        <f ca="1">Position!$V15</f>
        <v>-20.689613384387538</v>
      </c>
      <c r="U15" s="202">
        <f ca="1">Position!$V15</f>
        <v>-20.689613384387538</v>
      </c>
      <c r="V15" s="202">
        <f ca="1">Position!$V15</f>
        <v>-20.689613384387538</v>
      </c>
      <c r="W15" s="202">
        <f ca="1">Position!$V15</f>
        <v>-20.689613384387538</v>
      </c>
      <c r="X15" s="202">
        <f ca="1">Position!$V15</f>
        <v>-20.689613384387538</v>
      </c>
      <c r="Y15" s="202">
        <f ca="1">Position!$V15</f>
        <v>-20.689613384387538</v>
      </c>
      <c r="Z15" s="202">
        <f ca="1">Position!$V15</f>
        <v>-20.689613384387538</v>
      </c>
      <c r="AA15" s="202">
        <f ca="1">Position!$V15</f>
        <v>-20.689613384387538</v>
      </c>
      <c r="AB15" s="202">
        <f ca="1">Position!$V15</f>
        <v>-20.689613384387538</v>
      </c>
      <c r="AC15" s="202">
        <f ca="1">Position!$V15</f>
        <v>-20.689613384387538</v>
      </c>
    </row>
    <row r="16" spans="1:29" x14ac:dyDescent="0.25">
      <c r="A16" s="197">
        <f ca="1">Inputs!C16</f>
        <v>37561</v>
      </c>
      <c r="B16" s="198">
        <f ca="1">Inputs!E16</f>
        <v>3.2829999999999999</v>
      </c>
      <c r="C16" s="199">
        <f ca="1">Position!L16</f>
        <v>0.68483425106975659</v>
      </c>
      <c r="D16" s="200">
        <f ca="1">Position!N16</f>
        <v>-345.90530339590578</v>
      </c>
      <c r="E16" s="202">
        <f ca="1">Position!$V16</f>
        <v>-366.73955037174329</v>
      </c>
      <c r="F16" s="202">
        <f ca="1">Position!$V16</f>
        <v>-366.73955037174329</v>
      </c>
      <c r="G16" s="202">
        <f ca="1">Position!$V16</f>
        <v>-366.73955037174329</v>
      </c>
      <c r="H16" s="202">
        <f ca="1">Position!$V16</f>
        <v>-366.73955037174329</v>
      </c>
      <c r="I16" s="202">
        <f ca="1">Position!$V16</f>
        <v>-366.73955037174329</v>
      </c>
      <c r="J16" s="202">
        <f ca="1">Position!$V16</f>
        <v>-366.73955037174329</v>
      </c>
      <c r="K16" s="202">
        <f ca="1">Position!$V16</f>
        <v>-366.73955037174329</v>
      </c>
      <c r="L16" s="202">
        <f ca="1">Position!$V16</f>
        <v>-366.73955037174329</v>
      </c>
      <c r="M16" s="202">
        <f ca="1">Position!$V16</f>
        <v>-366.73955037174329</v>
      </c>
      <c r="N16" s="202">
        <f ca="1">Position!$V16</f>
        <v>-366.73955037174329</v>
      </c>
      <c r="O16" s="202">
        <f ca="1">Position!$V16</f>
        <v>-366.73955037174329</v>
      </c>
      <c r="S16" s="202">
        <f ca="1">Position!$V16</f>
        <v>-366.73955037174329</v>
      </c>
      <c r="T16" s="202">
        <f ca="1">Position!$V16</f>
        <v>-366.73955037174329</v>
      </c>
      <c r="U16" s="202">
        <f ca="1">Position!$V16</f>
        <v>-366.73955037174329</v>
      </c>
      <c r="V16" s="202">
        <f ca="1">Position!$V16</f>
        <v>-366.73955037174329</v>
      </c>
      <c r="W16" s="202">
        <f ca="1">Position!$V16</f>
        <v>-366.73955037174329</v>
      </c>
      <c r="X16" s="202">
        <f ca="1">Position!$V16</f>
        <v>-366.73955037174329</v>
      </c>
      <c r="Y16" s="202">
        <f ca="1">Position!$V16</f>
        <v>-366.73955037174329</v>
      </c>
      <c r="Z16" s="202">
        <f ca="1">Position!$V16</f>
        <v>-366.73955037174329</v>
      </c>
      <c r="AA16" s="202">
        <f ca="1">Position!$V16</f>
        <v>-366.73955037174329</v>
      </c>
      <c r="AB16" s="202">
        <f ca="1">Position!$V16</f>
        <v>-366.73955037174329</v>
      </c>
      <c r="AC16" s="202">
        <f ca="1">Position!$V16</f>
        <v>-366.73955037174329</v>
      </c>
    </row>
    <row r="17" spans="1:29" x14ac:dyDescent="0.25">
      <c r="A17" s="197">
        <f ca="1">Inputs!C17</f>
        <v>37591</v>
      </c>
      <c r="B17" s="198">
        <f ca="1">Inputs!E17</f>
        <v>3.4830000000000001</v>
      </c>
      <c r="C17" s="199">
        <f ca="1">Position!L17</f>
        <v>0.66195462684151418</v>
      </c>
      <c r="D17" s="200">
        <f ca="1">Position!N17</f>
        <v>-199.78242133222525</v>
      </c>
      <c r="E17" s="202">
        <f ca="1">Position!$V17</f>
        <v>-289.30466027731342</v>
      </c>
      <c r="F17" s="202">
        <f ca="1">Position!$V17</f>
        <v>-289.30466027731342</v>
      </c>
      <c r="G17" s="202">
        <f ca="1">Position!$V17</f>
        <v>-289.30466027731342</v>
      </c>
      <c r="H17" s="202">
        <f ca="1">Position!$V17</f>
        <v>-289.30466027731342</v>
      </c>
      <c r="I17" s="202">
        <f ca="1">Position!$V17</f>
        <v>-289.30466027731342</v>
      </c>
      <c r="J17" s="202">
        <f ca="1">Position!$V17</f>
        <v>-289.30466027731342</v>
      </c>
      <c r="K17" s="202">
        <f ca="1">Position!$V17</f>
        <v>-289.30466027731342</v>
      </c>
      <c r="L17" s="202">
        <f ca="1">Position!$V17</f>
        <v>-289.30466027731342</v>
      </c>
      <c r="M17" s="202">
        <f ca="1">Position!$V17</f>
        <v>-289.30466027731342</v>
      </c>
      <c r="N17" s="202">
        <f ca="1">Position!$V17</f>
        <v>-289.30466027731342</v>
      </c>
      <c r="O17" s="202">
        <f ca="1">Position!$V17</f>
        <v>-289.30466027731342</v>
      </c>
      <c r="S17" s="202">
        <f ca="1">Position!$V17</f>
        <v>-289.30466027731342</v>
      </c>
      <c r="T17" s="202">
        <f ca="1">Position!$V17</f>
        <v>-289.30466027731342</v>
      </c>
      <c r="U17" s="202">
        <f ca="1">Position!$V17</f>
        <v>-289.30466027731342</v>
      </c>
      <c r="V17" s="202">
        <f ca="1">Position!$V17</f>
        <v>-289.30466027731342</v>
      </c>
      <c r="W17" s="202">
        <f ca="1">Position!$V17</f>
        <v>-289.30466027731342</v>
      </c>
      <c r="X17" s="202">
        <f ca="1">Position!$V17</f>
        <v>-289.30466027731342</v>
      </c>
      <c r="Y17" s="202">
        <f ca="1">Position!$V17</f>
        <v>-289.30466027731342</v>
      </c>
      <c r="Z17" s="202">
        <f ca="1">Position!$V17</f>
        <v>-289.30466027731342</v>
      </c>
      <c r="AA17" s="202">
        <f ca="1">Position!$V17</f>
        <v>-289.30466027731342</v>
      </c>
      <c r="AB17" s="202">
        <f ca="1">Position!$V17</f>
        <v>-289.30466027731342</v>
      </c>
      <c r="AC17" s="202">
        <f ca="1">Position!$V17</f>
        <v>-289.30466027731342</v>
      </c>
    </row>
    <row r="18" spans="1:29" x14ac:dyDescent="0.25">
      <c r="A18" s="197">
        <f ca="1">Inputs!C18</f>
        <v>37622</v>
      </c>
      <c r="B18" s="198">
        <f ca="1">Inputs!E18</f>
        <v>3.613</v>
      </c>
      <c r="C18" s="199">
        <f ca="1">Position!L18</f>
        <v>0.64902314179449272</v>
      </c>
      <c r="D18" s="200">
        <f ca="1">Position!N18</f>
        <v>-36.092166750474114</v>
      </c>
      <c r="E18" s="202">
        <f ca="1">Position!$V18</f>
        <v>-306.98911386045222</v>
      </c>
      <c r="F18" s="202">
        <f ca="1">Position!$V18</f>
        <v>-306.98911386045222</v>
      </c>
      <c r="G18" s="202">
        <f ca="1">Position!$V18</f>
        <v>-306.98911386045222</v>
      </c>
      <c r="H18" s="202">
        <f ca="1">Position!$V18</f>
        <v>-306.98911386045222</v>
      </c>
      <c r="I18" s="202">
        <f ca="1">Position!$V18</f>
        <v>-306.98911386045222</v>
      </c>
      <c r="J18" s="202">
        <f ca="1">Position!$V18</f>
        <v>-306.98911386045222</v>
      </c>
      <c r="K18" s="202">
        <f ca="1">Position!$V18</f>
        <v>-306.98911386045222</v>
      </c>
      <c r="L18" s="202">
        <f ca="1">Position!$V18</f>
        <v>-306.98911386045222</v>
      </c>
      <c r="M18" s="202">
        <f ca="1">Position!$V18</f>
        <v>-306.98911386045222</v>
      </c>
      <c r="N18" s="202">
        <f ca="1">Position!$V18</f>
        <v>-306.98911386045222</v>
      </c>
      <c r="O18" s="202">
        <f ca="1">Position!$V18</f>
        <v>-306.98911386045222</v>
      </c>
      <c r="S18" s="202">
        <f ca="1">Position!$V18</f>
        <v>-306.98911386045222</v>
      </c>
      <c r="T18" s="202">
        <f ca="1">Position!$V18</f>
        <v>-306.98911386045222</v>
      </c>
      <c r="U18" s="202">
        <f ca="1">Position!$V18</f>
        <v>-306.98911386045222</v>
      </c>
      <c r="V18" s="202">
        <f ca="1">Position!$V18</f>
        <v>-306.98911386045222</v>
      </c>
      <c r="W18" s="202">
        <f ca="1">Position!$V18</f>
        <v>-306.98911386045222</v>
      </c>
      <c r="X18" s="202">
        <f ca="1">Position!$V18</f>
        <v>-306.98911386045222</v>
      </c>
      <c r="Y18" s="202">
        <f ca="1">Position!$V18</f>
        <v>-306.98911386045222</v>
      </c>
      <c r="Z18" s="202">
        <f ca="1">Position!$V18</f>
        <v>-306.98911386045222</v>
      </c>
      <c r="AA18" s="202">
        <f ca="1">Position!$V18</f>
        <v>-306.98911386045222</v>
      </c>
      <c r="AB18" s="202">
        <f ca="1">Position!$V18</f>
        <v>-306.98911386045222</v>
      </c>
      <c r="AC18" s="202">
        <f ca="1">Position!$V18</f>
        <v>-306.98911386045222</v>
      </c>
    </row>
    <row r="19" spans="1:29" x14ac:dyDescent="0.25">
      <c r="A19" s="197">
        <f ca="1">Inputs!C19</f>
        <v>37653</v>
      </c>
      <c r="B19" s="198">
        <f ca="1">Inputs!E19</f>
        <v>3.5430000000000001</v>
      </c>
      <c r="C19" s="199">
        <f ca="1">Position!L19</f>
        <v>0.63392769833054097</v>
      </c>
      <c r="D19" s="200">
        <f ca="1">Position!N19</f>
        <v>-128.2462798129533</v>
      </c>
      <c r="E19" s="202">
        <f ca="1">Position!$V19</f>
        <v>-202.82595551907636</v>
      </c>
      <c r="F19" s="202">
        <f ca="1">Position!$V19</f>
        <v>-202.82595551907636</v>
      </c>
      <c r="G19" s="202">
        <f ca="1">Position!$V19</f>
        <v>-202.82595551907636</v>
      </c>
      <c r="H19" s="202">
        <f ca="1">Position!$V19</f>
        <v>-202.82595551907636</v>
      </c>
      <c r="I19" s="202">
        <f ca="1">Position!$V19</f>
        <v>-202.82595551907636</v>
      </c>
      <c r="J19" s="202">
        <f ca="1">Position!$V19</f>
        <v>-202.82595551907636</v>
      </c>
      <c r="K19" s="202">
        <f ca="1">Position!$V19</f>
        <v>-202.82595551907636</v>
      </c>
      <c r="L19" s="202">
        <f ca="1">Position!$V19</f>
        <v>-202.82595551907636</v>
      </c>
      <c r="M19" s="202">
        <f ca="1">Position!$V19</f>
        <v>-202.82595551907636</v>
      </c>
      <c r="N19" s="202">
        <f ca="1">Position!$V19</f>
        <v>-202.82595551907636</v>
      </c>
      <c r="O19" s="202">
        <f ca="1">Position!$V19</f>
        <v>-202.82595551907636</v>
      </c>
      <c r="S19" s="202">
        <f ca="1">Position!$V19</f>
        <v>-202.82595551907636</v>
      </c>
      <c r="T19" s="202">
        <f ca="1">Position!$V19</f>
        <v>-202.82595551907636</v>
      </c>
      <c r="U19" s="202">
        <f ca="1">Position!$V19</f>
        <v>-202.82595551907636</v>
      </c>
      <c r="V19" s="202">
        <f ca="1">Position!$V19</f>
        <v>-202.82595551907636</v>
      </c>
      <c r="W19" s="202">
        <f ca="1">Position!$V19</f>
        <v>-202.82595551907636</v>
      </c>
      <c r="X19" s="202">
        <f ca="1">Position!$V19</f>
        <v>-202.82595551907636</v>
      </c>
      <c r="Y19" s="202">
        <f ca="1">Position!$V19</f>
        <v>-202.82595551907636</v>
      </c>
      <c r="Z19" s="202">
        <f ca="1">Position!$V19</f>
        <v>-202.82595551907636</v>
      </c>
      <c r="AA19" s="202">
        <f ca="1">Position!$V19</f>
        <v>-202.82595551907636</v>
      </c>
      <c r="AB19" s="202">
        <f ca="1">Position!$V19</f>
        <v>-202.82595551907636</v>
      </c>
      <c r="AC19" s="202">
        <f ca="1">Position!$V19</f>
        <v>-202.82595551907636</v>
      </c>
    </row>
    <row r="20" spans="1:29" x14ac:dyDescent="0.25">
      <c r="A20" s="197">
        <f ca="1">Inputs!C20</f>
        <v>37681</v>
      </c>
      <c r="B20" s="198">
        <f ca="1">Inputs!E20</f>
        <v>3.4530000000000003</v>
      </c>
      <c r="C20" s="199">
        <f ca="1">Position!L20</f>
        <v>0.60489929627094441</v>
      </c>
      <c r="D20" s="200">
        <f ca="1">Position!N20</f>
        <v>-130.50143864667899</v>
      </c>
      <c r="E20" s="202">
        <f ca="1">Position!$V20</f>
        <v>-384.75539066770341</v>
      </c>
      <c r="F20" s="202">
        <f ca="1">Position!$V20</f>
        <v>-384.75539066770341</v>
      </c>
      <c r="G20" s="202">
        <f ca="1">Position!$V20</f>
        <v>-384.75539066770341</v>
      </c>
      <c r="H20" s="202">
        <f ca="1">Position!$V20</f>
        <v>-384.75539066770341</v>
      </c>
      <c r="I20" s="202">
        <f ca="1">Position!$V20</f>
        <v>-384.75539066770341</v>
      </c>
      <c r="J20" s="202">
        <f ca="1">Position!$V20</f>
        <v>-384.75539066770341</v>
      </c>
      <c r="K20" s="202">
        <f ca="1">Position!$V20</f>
        <v>-384.75539066770341</v>
      </c>
      <c r="L20" s="202">
        <f ca="1">Position!$V20</f>
        <v>-384.75539066770341</v>
      </c>
      <c r="M20" s="202">
        <f ca="1">Position!$V20</f>
        <v>-384.75539066770341</v>
      </c>
      <c r="N20" s="202">
        <f ca="1">Position!$V20</f>
        <v>-384.75539066770341</v>
      </c>
      <c r="O20" s="202">
        <f ca="1">Position!$V20</f>
        <v>-384.75539066770341</v>
      </c>
      <c r="S20" s="202">
        <f ca="1">Position!$V20</f>
        <v>-384.75539066770341</v>
      </c>
      <c r="T20" s="202">
        <f ca="1">Position!$V20</f>
        <v>-384.75539066770341</v>
      </c>
      <c r="U20" s="202">
        <f ca="1">Position!$V20</f>
        <v>-384.75539066770341</v>
      </c>
      <c r="V20" s="202">
        <f ca="1">Position!$V20</f>
        <v>-384.75539066770341</v>
      </c>
      <c r="W20" s="202">
        <f ca="1">Position!$V20</f>
        <v>-384.75539066770341</v>
      </c>
      <c r="X20" s="202">
        <f ca="1">Position!$V20</f>
        <v>-384.75539066770341</v>
      </c>
      <c r="Y20" s="202">
        <f ca="1">Position!$V20</f>
        <v>-384.75539066770341</v>
      </c>
      <c r="Z20" s="202">
        <f ca="1">Position!$V20</f>
        <v>-384.75539066770341</v>
      </c>
      <c r="AA20" s="202">
        <f ca="1">Position!$V20</f>
        <v>-384.75539066770341</v>
      </c>
      <c r="AB20" s="202">
        <f ca="1">Position!$V20</f>
        <v>-384.75539066770341</v>
      </c>
      <c r="AC20" s="202">
        <f ca="1">Position!$V20</f>
        <v>-384.75539066770341</v>
      </c>
    </row>
    <row r="21" spans="1:29" x14ac:dyDescent="0.25">
      <c r="A21" s="197">
        <f ca="1">Inputs!C21</f>
        <v>37712</v>
      </c>
      <c r="B21" s="198">
        <f ca="1">Inputs!E21</f>
        <v>3.3479999999999999</v>
      </c>
      <c r="C21" s="199">
        <f ca="1">Position!L21</f>
        <v>0.57813011063416597</v>
      </c>
      <c r="D21" s="200">
        <f ca="1">Position!N21</f>
        <v>-48.145162122893169</v>
      </c>
      <c r="E21" s="202">
        <f ca="1">Position!$V21</f>
        <v>557.2000984367512</v>
      </c>
      <c r="F21" s="202">
        <f ca="1">Position!$V21</f>
        <v>557.2000984367512</v>
      </c>
      <c r="G21" s="202">
        <f ca="1">Position!$V21</f>
        <v>557.2000984367512</v>
      </c>
      <c r="H21" s="202">
        <f ca="1">Position!$V21</f>
        <v>557.2000984367512</v>
      </c>
      <c r="I21" s="202">
        <f ca="1">Position!$V21</f>
        <v>557.2000984367512</v>
      </c>
      <c r="J21" s="202">
        <f ca="1">Position!$V21</f>
        <v>557.2000984367512</v>
      </c>
      <c r="K21" s="202">
        <f ca="1">Position!$V21</f>
        <v>557.2000984367512</v>
      </c>
      <c r="L21" s="202">
        <f ca="1">Position!$V21</f>
        <v>557.2000984367512</v>
      </c>
      <c r="M21" s="202">
        <f ca="1">Position!$V21</f>
        <v>557.2000984367512</v>
      </c>
      <c r="N21" s="202">
        <f ca="1">Position!$V21</f>
        <v>557.2000984367512</v>
      </c>
      <c r="O21" s="202">
        <f ca="1">Position!$V21</f>
        <v>557.2000984367512</v>
      </c>
      <c r="S21" s="202">
        <f ca="1">Position!$V21</f>
        <v>557.2000984367512</v>
      </c>
      <c r="T21" s="202">
        <f ca="1">Position!$V21</f>
        <v>557.2000984367512</v>
      </c>
      <c r="U21" s="202">
        <f ca="1">Position!$V21</f>
        <v>557.2000984367512</v>
      </c>
      <c r="V21" s="202">
        <f ca="1">Position!$V21</f>
        <v>557.2000984367512</v>
      </c>
      <c r="W21" s="202">
        <f ca="1">Position!$V21</f>
        <v>557.2000984367512</v>
      </c>
      <c r="X21" s="202">
        <f ca="1">Position!$V21</f>
        <v>557.2000984367512</v>
      </c>
      <c r="Y21" s="202">
        <f ca="1">Position!$V21</f>
        <v>557.2000984367512</v>
      </c>
      <c r="Z21" s="202">
        <f ca="1">Position!$V21</f>
        <v>557.2000984367512</v>
      </c>
      <c r="AA21" s="202">
        <f ca="1">Position!$V21</f>
        <v>557.2000984367512</v>
      </c>
      <c r="AB21" s="202">
        <f ca="1">Position!$V21</f>
        <v>557.2000984367512</v>
      </c>
      <c r="AC21" s="202">
        <f ca="1">Position!$V21</f>
        <v>557.2000984367512</v>
      </c>
    </row>
    <row r="22" spans="1:29" x14ac:dyDescent="0.25">
      <c r="A22" s="197">
        <f ca="1">Inputs!C22</f>
        <v>37742</v>
      </c>
      <c r="B22" s="198">
        <f ca="1">Inputs!E22</f>
        <v>3.3579999999999997</v>
      </c>
      <c r="C22" s="199">
        <f ca="1">Position!L22</f>
        <v>0.56809008541186878</v>
      </c>
      <c r="D22" s="200">
        <f ca="1">Position!N22</f>
        <v>-64.505366679823126</v>
      </c>
      <c r="E22" s="202">
        <f ca="1">Position!$V22</f>
        <v>538.98432033523034</v>
      </c>
      <c r="F22" s="202">
        <f ca="1">Position!$V22</f>
        <v>538.98432033523034</v>
      </c>
      <c r="G22" s="202">
        <f ca="1">Position!$V22</f>
        <v>538.98432033523034</v>
      </c>
      <c r="H22" s="202">
        <f ca="1">Position!$V22</f>
        <v>538.98432033523034</v>
      </c>
      <c r="I22" s="202">
        <f ca="1">Position!$V22</f>
        <v>538.98432033523034</v>
      </c>
      <c r="J22" s="202">
        <f ca="1">Position!$V22</f>
        <v>538.98432033523034</v>
      </c>
      <c r="K22" s="202">
        <f ca="1">Position!$V22</f>
        <v>538.98432033523034</v>
      </c>
      <c r="L22" s="202">
        <f ca="1">Position!$V22</f>
        <v>538.98432033523034</v>
      </c>
      <c r="M22" s="202">
        <f ca="1">Position!$V22</f>
        <v>538.98432033523034</v>
      </c>
      <c r="N22" s="202">
        <f ca="1">Position!$V22</f>
        <v>538.98432033523034</v>
      </c>
      <c r="O22" s="202">
        <f ca="1">Position!$V22</f>
        <v>538.98432033523034</v>
      </c>
      <c r="S22" s="202">
        <f ca="1">Position!$V22</f>
        <v>538.98432033523034</v>
      </c>
      <c r="T22" s="202">
        <f ca="1">Position!$V22</f>
        <v>538.98432033523034</v>
      </c>
      <c r="U22" s="202">
        <f ca="1">Position!$V22</f>
        <v>538.98432033523034</v>
      </c>
      <c r="V22" s="202">
        <f ca="1">Position!$V22</f>
        <v>538.98432033523034</v>
      </c>
      <c r="W22" s="202">
        <f ca="1">Position!$V22</f>
        <v>538.98432033523034</v>
      </c>
      <c r="X22" s="202">
        <f ca="1">Position!$V22</f>
        <v>538.98432033523034</v>
      </c>
      <c r="Y22" s="202">
        <f ca="1">Position!$V22</f>
        <v>538.98432033523034</v>
      </c>
      <c r="Z22" s="202">
        <f ca="1">Position!$V22</f>
        <v>538.98432033523034</v>
      </c>
      <c r="AA22" s="202">
        <f ca="1">Position!$V22</f>
        <v>538.98432033523034</v>
      </c>
      <c r="AB22" s="202">
        <f ca="1">Position!$V22</f>
        <v>538.98432033523034</v>
      </c>
      <c r="AC22" s="202">
        <f ca="1">Position!$V22</f>
        <v>538.98432033523034</v>
      </c>
    </row>
    <row r="23" spans="1:29" x14ac:dyDescent="0.25">
      <c r="A23" s="197">
        <f ca="1">Inputs!C23</f>
        <v>37773</v>
      </c>
      <c r="B23" s="198">
        <f ca="1">Inputs!E23</f>
        <v>3.3930000000000002</v>
      </c>
      <c r="C23" s="199">
        <f ca="1">Position!L23</f>
        <v>0.56080664142189085</v>
      </c>
      <c r="D23" s="200">
        <f ca="1">Position!N23</f>
        <v>-13.027976508793186</v>
      </c>
      <c r="E23" s="202">
        <f ca="1">Position!$V23</f>
        <v>472.17952756605035</v>
      </c>
      <c r="F23" s="202">
        <f ca="1">Position!$V23</f>
        <v>472.17952756605035</v>
      </c>
      <c r="G23" s="202">
        <f ca="1">Position!$V23</f>
        <v>472.17952756605035</v>
      </c>
      <c r="H23" s="202">
        <f ca="1">Position!$V23</f>
        <v>472.17952756605035</v>
      </c>
      <c r="I23" s="202">
        <f ca="1">Position!$V23</f>
        <v>472.17952756605035</v>
      </c>
      <c r="J23" s="202">
        <f ca="1">Position!$V23</f>
        <v>472.17952756605035</v>
      </c>
      <c r="K23" s="202">
        <f ca="1">Position!$V23</f>
        <v>472.17952756605035</v>
      </c>
      <c r="L23" s="202">
        <f ca="1">Position!$V23</f>
        <v>472.17952756605035</v>
      </c>
      <c r="M23" s="202">
        <f ca="1">Position!$V23</f>
        <v>472.17952756605035</v>
      </c>
      <c r="N23" s="202">
        <f ca="1">Position!$V23</f>
        <v>472.17952756605035</v>
      </c>
      <c r="O23" s="202">
        <f ca="1">Position!$V23</f>
        <v>472.17952756605035</v>
      </c>
      <c r="S23" s="202">
        <f ca="1">Position!$V23</f>
        <v>472.17952756605035</v>
      </c>
      <c r="T23" s="202">
        <f ca="1">Position!$V23</f>
        <v>472.17952756605035</v>
      </c>
      <c r="U23" s="202">
        <f ca="1">Position!$V23</f>
        <v>472.17952756605035</v>
      </c>
      <c r="V23" s="202">
        <f ca="1">Position!$V23</f>
        <v>472.17952756605035</v>
      </c>
      <c r="W23" s="202">
        <f ca="1">Position!$V23</f>
        <v>472.17952756605035</v>
      </c>
      <c r="X23" s="202">
        <f ca="1">Position!$V23</f>
        <v>472.17952756605035</v>
      </c>
      <c r="Y23" s="202">
        <f ca="1">Position!$V23</f>
        <v>472.17952756605035</v>
      </c>
      <c r="Z23" s="202">
        <f ca="1">Position!$V23</f>
        <v>472.17952756605035</v>
      </c>
      <c r="AA23" s="202">
        <f ca="1">Position!$V23</f>
        <v>472.17952756605035</v>
      </c>
      <c r="AB23" s="202">
        <f ca="1">Position!$V23</f>
        <v>472.17952756605035</v>
      </c>
      <c r="AC23" s="202">
        <f ca="1">Position!$V23</f>
        <v>472.17952756605035</v>
      </c>
    </row>
    <row r="24" spans="1:29" x14ac:dyDescent="0.25">
      <c r="A24" s="197">
        <f ca="1">Inputs!C24</f>
        <v>37803</v>
      </c>
      <c r="B24" s="198">
        <f ca="1">Inputs!E24</f>
        <v>3.4279999999999999</v>
      </c>
      <c r="C24" s="199">
        <f ca="1">Position!L24</f>
        <v>0.54592784669699179</v>
      </c>
      <c r="D24" s="200">
        <f ca="1">Position!N24</f>
        <v>-36.675554751279172</v>
      </c>
      <c r="E24" s="202">
        <f ca="1">Position!$V24</f>
        <v>394.09883177042627</v>
      </c>
      <c r="F24" s="202">
        <f ca="1">Position!$V24</f>
        <v>394.09883177042627</v>
      </c>
      <c r="G24" s="202">
        <f ca="1">Position!$V24</f>
        <v>394.09883177042627</v>
      </c>
      <c r="H24" s="202">
        <f ca="1">Position!$V24</f>
        <v>394.09883177042627</v>
      </c>
      <c r="I24" s="202">
        <f ca="1">Position!$V24</f>
        <v>394.09883177042627</v>
      </c>
      <c r="J24" s="202">
        <f ca="1">Position!$V24</f>
        <v>394.09883177042627</v>
      </c>
      <c r="K24" s="202">
        <f ca="1">Position!$V24</f>
        <v>394.09883177042627</v>
      </c>
      <c r="L24" s="202">
        <f ca="1">Position!$V24</f>
        <v>394.09883177042627</v>
      </c>
      <c r="M24" s="202">
        <f ca="1">Position!$V24</f>
        <v>394.09883177042627</v>
      </c>
      <c r="N24" s="202">
        <f ca="1">Position!$V24</f>
        <v>394.09883177042627</v>
      </c>
      <c r="O24" s="202">
        <f ca="1">Position!$V24</f>
        <v>394.09883177042627</v>
      </c>
      <c r="S24" s="202">
        <f ca="1">Position!$V24</f>
        <v>394.09883177042627</v>
      </c>
      <c r="T24" s="202">
        <f ca="1">Position!$V24</f>
        <v>394.09883177042627</v>
      </c>
      <c r="U24" s="202">
        <f ca="1">Position!$V24</f>
        <v>394.09883177042627</v>
      </c>
      <c r="V24" s="202">
        <f ca="1">Position!$V24</f>
        <v>394.09883177042627</v>
      </c>
      <c r="W24" s="202">
        <f ca="1">Position!$V24</f>
        <v>394.09883177042627</v>
      </c>
      <c r="X24" s="202">
        <f ca="1">Position!$V24</f>
        <v>394.09883177042627</v>
      </c>
      <c r="Y24" s="202">
        <f ca="1">Position!$V24</f>
        <v>394.09883177042627</v>
      </c>
      <c r="Z24" s="202">
        <f ca="1">Position!$V24</f>
        <v>394.09883177042627</v>
      </c>
      <c r="AA24" s="202">
        <f ca="1">Position!$V24</f>
        <v>394.09883177042627</v>
      </c>
      <c r="AB24" s="202">
        <f ca="1">Position!$V24</f>
        <v>394.09883177042627</v>
      </c>
      <c r="AC24" s="202">
        <f ca="1">Position!$V24</f>
        <v>394.09883177042627</v>
      </c>
    </row>
    <row r="25" spans="1:29" x14ac:dyDescent="0.25">
      <c r="A25" s="197">
        <f ca="1">Inputs!C25</f>
        <v>37834</v>
      </c>
      <c r="B25" s="198">
        <f ca="1">Inputs!E25</f>
        <v>3.4550000000000001</v>
      </c>
      <c r="C25" s="199">
        <f ca="1">Position!L25</f>
        <v>0.54775292265049913</v>
      </c>
      <c r="D25" s="200">
        <f ca="1">Position!N25</f>
        <v>-27.691145525903579</v>
      </c>
      <c r="E25" s="202">
        <f ca="1">Position!$V25</f>
        <v>443.51528035440816</v>
      </c>
      <c r="F25" s="202">
        <f ca="1">Position!$V25</f>
        <v>443.51528035440816</v>
      </c>
      <c r="G25" s="202">
        <f ca="1">Position!$V25</f>
        <v>443.51528035440816</v>
      </c>
      <c r="H25" s="202">
        <f ca="1">Position!$V25</f>
        <v>443.51528035440816</v>
      </c>
      <c r="I25" s="202">
        <f ca="1">Position!$V25</f>
        <v>443.51528035440816</v>
      </c>
      <c r="J25" s="202">
        <f ca="1">Position!$V25</f>
        <v>443.51528035440816</v>
      </c>
      <c r="K25" s="202">
        <f ca="1">Position!$V25</f>
        <v>443.51528035440816</v>
      </c>
      <c r="L25" s="202">
        <f ca="1">Position!$V25</f>
        <v>443.51528035440816</v>
      </c>
      <c r="M25" s="202">
        <f ca="1">Position!$V25</f>
        <v>443.51528035440816</v>
      </c>
      <c r="N25" s="202">
        <f ca="1">Position!$V25</f>
        <v>443.51528035440816</v>
      </c>
      <c r="O25" s="202">
        <f ca="1">Position!$V25</f>
        <v>443.51528035440816</v>
      </c>
      <c r="S25" s="202">
        <f ca="1">Position!$V25</f>
        <v>443.51528035440816</v>
      </c>
      <c r="T25" s="202">
        <f ca="1">Position!$V25</f>
        <v>443.51528035440816</v>
      </c>
      <c r="U25" s="202">
        <f ca="1">Position!$V25</f>
        <v>443.51528035440816</v>
      </c>
      <c r="V25" s="202">
        <f ca="1">Position!$V25</f>
        <v>443.51528035440816</v>
      </c>
      <c r="W25" s="202">
        <f ca="1">Position!$V25</f>
        <v>443.51528035440816</v>
      </c>
      <c r="X25" s="202">
        <f ca="1">Position!$V25</f>
        <v>443.51528035440816</v>
      </c>
      <c r="Y25" s="202">
        <f ca="1">Position!$V25</f>
        <v>443.51528035440816</v>
      </c>
      <c r="Z25" s="202">
        <f ca="1">Position!$V25</f>
        <v>443.51528035440816</v>
      </c>
      <c r="AA25" s="202">
        <f ca="1">Position!$V25</f>
        <v>443.51528035440816</v>
      </c>
      <c r="AB25" s="202">
        <f ca="1">Position!$V25</f>
        <v>443.51528035440816</v>
      </c>
      <c r="AC25" s="202">
        <f ca="1">Position!$V25</f>
        <v>443.51528035440816</v>
      </c>
    </row>
    <row r="26" spans="1:29" x14ac:dyDescent="0.25">
      <c r="A26" s="197">
        <f ca="1">Inputs!C26</f>
        <v>37865</v>
      </c>
      <c r="B26" s="198">
        <f ca="1">Inputs!E26</f>
        <v>3.4630000000000001</v>
      </c>
      <c r="C26" s="199">
        <f ca="1">Position!L26</f>
        <v>0.54514133590501845</v>
      </c>
      <c r="D26" s="200">
        <f ca="1">Position!N26</f>
        <v>-29.467342086757014</v>
      </c>
      <c r="E26" s="202">
        <f ca="1">Position!$V26</f>
        <v>460.61065716775863</v>
      </c>
      <c r="F26" s="202">
        <f ca="1">Position!$V26</f>
        <v>460.61065716775863</v>
      </c>
      <c r="G26" s="202">
        <f ca="1">Position!$V26</f>
        <v>460.61065716775863</v>
      </c>
      <c r="H26" s="202">
        <f ca="1">Position!$V26</f>
        <v>460.61065716775863</v>
      </c>
      <c r="I26" s="202">
        <f ca="1">Position!$V26</f>
        <v>460.61065716775863</v>
      </c>
      <c r="J26" s="202">
        <f ca="1">Position!$V26</f>
        <v>460.61065716775863</v>
      </c>
      <c r="K26" s="202">
        <f ca="1">Position!$V26</f>
        <v>460.61065716775863</v>
      </c>
      <c r="L26" s="202">
        <f ca="1">Position!$V26</f>
        <v>460.61065716775863</v>
      </c>
      <c r="M26" s="202">
        <f ca="1">Position!$V26</f>
        <v>460.61065716775863</v>
      </c>
      <c r="N26" s="202">
        <f ca="1">Position!$V26</f>
        <v>460.61065716775863</v>
      </c>
      <c r="O26" s="202">
        <f ca="1">Position!$V26</f>
        <v>460.61065716775863</v>
      </c>
      <c r="S26" s="202">
        <f ca="1">Position!$V26</f>
        <v>460.61065716775863</v>
      </c>
      <c r="T26" s="202">
        <f ca="1">Position!$V26</f>
        <v>460.61065716775863</v>
      </c>
      <c r="U26" s="202">
        <f ca="1">Position!$V26</f>
        <v>460.61065716775863</v>
      </c>
      <c r="V26" s="202">
        <f ca="1">Position!$V26</f>
        <v>460.61065716775863</v>
      </c>
      <c r="W26" s="202">
        <f ca="1">Position!$V26</f>
        <v>460.61065716775863</v>
      </c>
      <c r="X26" s="202">
        <f ca="1">Position!$V26</f>
        <v>460.61065716775863</v>
      </c>
      <c r="Y26" s="202">
        <f ca="1">Position!$V26</f>
        <v>460.61065716775863</v>
      </c>
      <c r="Z26" s="202">
        <f ca="1">Position!$V26</f>
        <v>460.61065716775863</v>
      </c>
      <c r="AA26" s="202">
        <f ca="1">Position!$V26</f>
        <v>460.61065716775863</v>
      </c>
      <c r="AB26" s="202">
        <f ca="1">Position!$V26</f>
        <v>460.61065716775863</v>
      </c>
      <c r="AC26" s="202">
        <f ca="1">Position!$V26</f>
        <v>460.61065716775863</v>
      </c>
    </row>
    <row r="27" spans="1:29" x14ac:dyDescent="0.25">
      <c r="A27" s="197">
        <f ca="1">Inputs!C27</f>
        <v>37895</v>
      </c>
      <c r="B27" s="198">
        <f ca="1">Inputs!E27</f>
        <v>3.5049999999999999</v>
      </c>
      <c r="C27" s="199">
        <f ca="1">Position!L27</f>
        <v>0.53797843965700398</v>
      </c>
      <c r="D27" s="200">
        <f ca="1">Position!N27</f>
        <v>74.745761032296798</v>
      </c>
      <c r="E27" s="202">
        <f ca="1">Position!$V27</f>
        <v>1021.0950619583494</v>
      </c>
      <c r="F27" s="202">
        <f ca="1">Position!$V27</f>
        <v>1021.0950619583494</v>
      </c>
      <c r="G27" s="202">
        <f ca="1">Position!$V27</f>
        <v>1021.0950619583494</v>
      </c>
      <c r="H27" s="202">
        <f ca="1">Position!$V27</f>
        <v>1021.0950619583494</v>
      </c>
      <c r="I27" s="202">
        <f ca="1">Position!$V27</f>
        <v>1021.0950619583494</v>
      </c>
      <c r="J27" s="202">
        <f ca="1">Position!$V27</f>
        <v>1021.0950619583494</v>
      </c>
      <c r="K27" s="202">
        <f ca="1">Position!$V27</f>
        <v>1021.0950619583494</v>
      </c>
      <c r="L27" s="202">
        <f ca="1">Position!$V27</f>
        <v>1021.0950619583494</v>
      </c>
      <c r="M27" s="202">
        <f ca="1">Position!$V27</f>
        <v>1021.0950619583494</v>
      </c>
      <c r="N27" s="202">
        <f ca="1">Position!$V27</f>
        <v>1021.0950619583494</v>
      </c>
      <c r="O27" s="202">
        <f ca="1">Position!$V27</f>
        <v>1021.0950619583494</v>
      </c>
      <c r="S27" s="202">
        <f ca="1">Position!$V27</f>
        <v>1021.0950619583494</v>
      </c>
      <c r="T27" s="202">
        <f ca="1">Position!$V27</f>
        <v>1021.0950619583494</v>
      </c>
      <c r="U27" s="202">
        <f ca="1">Position!$V27</f>
        <v>1021.0950619583494</v>
      </c>
      <c r="V27" s="202">
        <f ca="1">Position!$V27</f>
        <v>1021.0950619583494</v>
      </c>
      <c r="W27" s="202">
        <f ca="1">Position!$V27</f>
        <v>1021.0950619583494</v>
      </c>
      <c r="X27" s="202">
        <f ca="1">Position!$V27</f>
        <v>1021.0950619583494</v>
      </c>
      <c r="Y27" s="202">
        <f ca="1">Position!$V27</f>
        <v>1021.0950619583494</v>
      </c>
      <c r="Z27" s="202">
        <f ca="1">Position!$V27</f>
        <v>1021.0950619583494</v>
      </c>
      <c r="AA27" s="202">
        <f ca="1">Position!$V27</f>
        <v>1021.0950619583494</v>
      </c>
      <c r="AB27" s="202">
        <f ca="1">Position!$V27</f>
        <v>1021.0950619583494</v>
      </c>
      <c r="AC27" s="202">
        <f ca="1">Position!$V27</f>
        <v>1021.0950619583494</v>
      </c>
    </row>
    <row r="28" spans="1:29" x14ac:dyDescent="0.25">
      <c r="A28" s="197">
        <f ca="1">Inputs!C28</f>
        <v>37926</v>
      </c>
      <c r="B28" s="198">
        <f ca="1">Inputs!E28</f>
        <v>3.665</v>
      </c>
      <c r="C28" s="199">
        <f ca="1">Position!L28</f>
        <v>0.53153208593115131</v>
      </c>
      <c r="D28" s="200">
        <f ca="1">Position!N28</f>
        <v>25.165159584897651</v>
      </c>
      <c r="E28" s="202">
        <f ca="1">Position!$V28</f>
        <v>126.78013341361311</v>
      </c>
      <c r="F28" s="202">
        <f ca="1">Position!$V28</f>
        <v>126.78013341361311</v>
      </c>
      <c r="G28" s="202">
        <f ca="1">Position!$V28</f>
        <v>126.78013341361311</v>
      </c>
      <c r="H28" s="202">
        <f ca="1">Position!$V28</f>
        <v>126.78013341361311</v>
      </c>
      <c r="I28" s="202">
        <f ca="1">Position!$V28</f>
        <v>126.78013341361311</v>
      </c>
      <c r="J28" s="202">
        <f ca="1">Position!$V28</f>
        <v>126.78013341361311</v>
      </c>
      <c r="K28" s="202">
        <f ca="1">Position!$V28</f>
        <v>126.78013341361311</v>
      </c>
      <c r="L28" s="202">
        <f ca="1">Position!$V28</f>
        <v>126.78013341361311</v>
      </c>
      <c r="M28" s="202">
        <f ca="1">Position!$V28</f>
        <v>126.78013341361311</v>
      </c>
      <c r="N28" s="202">
        <f ca="1">Position!$V28</f>
        <v>126.78013341361311</v>
      </c>
      <c r="O28" s="202">
        <f ca="1">Position!$V28</f>
        <v>126.78013341361311</v>
      </c>
      <c r="S28" s="202">
        <f ca="1">Position!$V28</f>
        <v>126.78013341361311</v>
      </c>
      <c r="T28" s="202">
        <f ca="1">Position!$V28</f>
        <v>126.78013341361311</v>
      </c>
      <c r="U28" s="202">
        <f ca="1">Position!$V28</f>
        <v>126.78013341361311</v>
      </c>
      <c r="V28" s="202">
        <f ca="1">Position!$V28</f>
        <v>126.78013341361311</v>
      </c>
      <c r="W28" s="202">
        <f ca="1">Position!$V28</f>
        <v>126.78013341361311</v>
      </c>
      <c r="X28" s="202">
        <f ca="1">Position!$V28</f>
        <v>126.78013341361311</v>
      </c>
      <c r="Y28" s="202">
        <f ca="1">Position!$V28</f>
        <v>126.78013341361311</v>
      </c>
      <c r="Z28" s="202">
        <f ca="1">Position!$V28</f>
        <v>126.78013341361311</v>
      </c>
      <c r="AA28" s="202">
        <f ca="1">Position!$V28</f>
        <v>126.78013341361311</v>
      </c>
      <c r="AB28" s="202">
        <f ca="1">Position!$V28</f>
        <v>126.78013341361311</v>
      </c>
      <c r="AC28" s="202">
        <f ca="1">Position!$V28</f>
        <v>126.78013341361311</v>
      </c>
    </row>
    <row r="29" spans="1:29" x14ac:dyDescent="0.25">
      <c r="A29" s="197">
        <f ca="1">Inputs!C29</f>
        <v>37956</v>
      </c>
      <c r="B29" s="198">
        <f ca="1">Inputs!E29</f>
        <v>3.8440000000000003</v>
      </c>
      <c r="C29" s="199">
        <f ca="1">Position!L29</f>
        <v>0.53588444950988545</v>
      </c>
      <c r="D29" s="200">
        <f ca="1">Position!N29</f>
        <v>19.084834166992373</v>
      </c>
      <c r="E29" s="202">
        <f ca="1">Position!$V29</f>
        <v>342.30380592828618</v>
      </c>
      <c r="F29" s="202">
        <f ca="1">Position!$V29</f>
        <v>342.30380592828618</v>
      </c>
      <c r="G29" s="202">
        <f ca="1">Position!$V29</f>
        <v>342.30380592828618</v>
      </c>
      <c r="H29" s="202">
        <f ca="1">Position!$V29</f>
        <v>342.30380592828618</v>
      </c>
      <c r="I29" s="202">
        <f ca="1">Position!$V29</f>
        <v>342.30380592828618</v>
      </c>
      <c r="J29" s="202">
        <f ca="1">Position!$V29</f>
        <v>342.30380592828618</v>
      </c>
      <c r="K29" s="202">
        <f ca="1">Position!$V29</f>
        <v>342.30380592828618</v>
      </c>
      <c r="L29" s="202">
        <f ca="1">Position!$V29</f>
        <v>342.30380592828618</v>
      </c>
      <c r="M29" s="202">
        <f ca="1">Position!$V29</f>
        <v>342.30380592828618</v>
      </c>
      <c r="N29" s="202">
        <f ca="1">Position!$V29</f>
        <v>342.30380592828618</v>
      </c>
      <c r="O29" s="202">
        <f ca="1">Position!$V29</f>
        <v>342.30380592828618</v>
      </c>
      <c r="S29" s="202">
        <f ca="1">Position!$V29</f>
        <v>342.30380592828618</v>
      </c>
      <c r="T29" s="202">
        <f ca="1">Position!$V29</f>
        <v>342.30380592828618</v>
      </c>
      <c r="U29" s="202">
        <f ca="1">Position!$V29</f>
        <v>342.30380592828618</v>
      </c>
      <c r="V29" s="202">
        <f ca="1">Position!$V29</f>
        <v>342.30380592828618</v>
      </c>
      <c r="W29" s="202">
        <f ca="1">Position!$V29</f>
        <v>342.30380592828618</v>
      </c>
      <c r="X29" s="202">
        <f ca="1">Position!$V29</f>
        <v>342.30380592828618</v>
      </c>
      <c r="Y29" s="202">
        <f ca="1">Position!$V29</f>
        <v>342.30380592828618</v>
      </c>
      <c r="Z29" s="202">
        <f ca="1">Position!$V29</f>
        <v>342.30380592828618</v>
      </c>
      <c r="AA29" s="202">
        <f ca="1">Position!$V29</f>
        <v>342.30380592828618</v>
      </c>
      <c r="AB29" s="202">
        <f ca="1">Position!$V29</f>
        <v>342.30380592828618</v>
      </c>
      <c r="AC29" s="202">
        <f ca="1">Position!$V29</f>
        <v>342.30380592828618</v>
      </c>
    </row>
    <row r="30" spans="1:29" x14ac:dyDescent="0.25">
      <c r="A30" s="197">
        <f ca="1">Inputs!C30</f>
        <v>37987</v>
      </c>
      <c r="B30" s="198">
        <f ca="1">Inputs!E30</f>
        <v>3.903</v>
      </c>
      <c r="C30" s="199">
        <f ca="1">Position!L30</f>
        <v>0.52717297842279709</v>
      </c>
      <c r="D30" s="200">
        <f ca="1">Position!N30</f>
        <v>28.519182261507424</v>
      </c>
      <c r="E30" s="202">
        <f ca="1">Position!$V30</f>
        <v>21.808049399362282</v>
      </c>
      <c r="F30" s="202">
        <f ca="1">Position!$V30</f>
        <v>21.808049399362282</v>
      </c>
      <c r="G30" s="202">
        <f ca="1">Position!$V30</f>
        <v>21.808049399362282</v>
      </c>
      <c r="H30" s="202">
        <f ca="1">Position!$V30</f>
        <v>21.808049399362282</v>
      </c>
      <c r="I30" s="202">
        <f ca="1">Position!$V30</f>
        <v>21.808049399362282</v>
      </c>
      <c r="J30" s="202">
        <f ca="1">Position!$V30</f>
        <v>21.808049399362282</v>
      </c>
      <c r="K30" s="202">
        <f ca="1">Position!$V30</f>
        <v>21.808049399362282</v>
      </c>
      <c r="L30" s="202">
        <f ca="1">Position!$V30</f>
        <v>21.808049399362282</v>
      </c>
      <c r="M30" s="202">
        <f ca="1">Position!$V30</f>
        <v>21.808049399362282</v>
      </c>
      <c r="N30" s="202">
        <f ca="1">Position!$V30</f>
        <v>21.808049399362282</v>
      </c>
      <c r="O30" s="202">
        <f ca="1">Position!$V30</f>
        <v>21.808049399362282</v>
      </c>
      <c r="S30" s="202">
        <f ca="1">Position!$V30</f>
        <v>21.808049399362282</v>
      </c>
      <c r="T30" s="202">
        <f ca="1">Position!$V30</f>
        <v>21.808049399362282</v>
      </c>
      <c r="U30" s="202">
        <f ca="1">Position!$V30</f>
        <v>21.808049399362282</v>
      </c>
      <c r="V30" s="202">
        <f ca="1">Position!$V30</f>
        <v>21.808049399362282</v>
      </c>
      <c r="W30" s="202">
        <f ca="1">Position!$V30</f>
        <v>21.808049399362282</v>
      </c>
      <c r="X30" s="202">
        <f ca="1">Position!$V30</f>
        <v>21.808049399362282</v>
      </c>
      <c r="Y30" s="202">
        <f ca="1">Position!$V30</f>
        <v>21.808049399362282</v>
      </c>
      <c r="Z30" s="202">
        <f ca="1">Position!$V30</f>
        <v>21.808049399362282</v>
      </c>
      <c r="AA30" s="202">
        <f ca="1">Position!$V30</f>
        <v>21.808049399362282</v>
      </c>
      <c r="AB30" s="202">
        <f ca="1">Position!$V30</f>
        <v>21.808049399362282</v>
      </c>
      <c r="AC30" s="202">
        <f ca="1">Position!$V30</f>
        <v>21.808049399362282</v>
      </c>
    </row>
    <row r="31" spans="1:29" x14ac:dyDescent="0.25">
      <c r="A31" s="197">
        <f ca="1">Inputs!C31</f>
        <v>38018</v>
      </c>
      <c r="B31" s="198">
        <f ca="1">Inputs!E31</f>
        <v>3.8190000000000004</v>
      </c>
      <c r="C31" s="199">
        <f ca="1">Position!L31</f>
        <v>0.52455633373010124</v>
      </c>
      <c r="D31" s="200">
        <f ca="1">Position!N31</f>
        <v>22.946837456446914</v>
      </c>
      <c r="E31" s="202">
        <f ca="1">Position!$V31</f>
        <v>175.91898961111195</v>
      </c>
      <c r="F31" s="202">
        <f ca="1">Position!$V31</f>
        <v>175.91898961111195</v>
      </c>
      <c r="G31" s="202">
        <f ca="1">Position!$V31</f>
        <v>175.91898961111195</v>
      </c>
      <c r="H31" s="202">
        <f ca="1">Position!$V31</f>
        <v>175.91898961111195</v>
      </c>
      <c r="I31" s="202">
        <f ca="1">Position!$V31</f>
        <v>175.91898961111195</v>
      </c>
      <c r="J31" s="202">
        <f ca="1">Position!$V31</f>
        <v>175.91898961111195</v>
      </c>
      <c r="K31" s="202">
        <f ca="1">Position!$V31</f>
        <v>175.91898961111195</v>
      </c>
      <c r="L31" s="202">
        <f ca="1">Position!$V31</f>
        <v>175.91898961111195</v>
      </c>
      <c r="M31" s="202">
        <f ca="1">Position!$V31</f>
        <v>175.91898961111195</v>
      </c>
      <c r="N31" s="202">
        <f ca="1">Position!$V31</f>
        <v>175.91898961111195</v>
      </c>
      <c r="O31" s="202">
        <f ca="1">Position!$V31</f>
        <v>175.91898961111195</v>
      </c>
      <c r="S31" s="202">
        <f ca="1">Position!$V31</f>
        <v>175.91898961111195</v>
      </c>
      <c r="T31" s="202">
        <f ca="1">Position!$V31</f>
        <v>175.91898961111195</v>
      </c>
      <c r="U31" s="202">
        <f ca="1">Position!$V31</f>
        <v>175.91898961111195</v>
      </c>
      <c r="V31" s="202">
        <f ca="1">Position!$V31</f>
        <v>175.91898961111195</v>
      </c>
      <c r="W31" s="202">
        <f ca="1">Position!$V31</f>
        <v>175.91898961111195</v>
      </c>
      <c r="X31" s="202">
        <f ca="1">Position!$V31</f>
        <v>175.91898961111195</v>
      </c>
      <c r="Y31" s="202">
        <f ca="1">Position!$V31</f>
        <v>175.91898961111195</v>
      </c>
      <c r="Z31" s="202">
        <f ca="1">Position!$V31</f>
        <v>175.91898961111195</v>
      </c>
      <c r="AA31" s="202">
        <f ca="1">Position!$V31</f>
        <v>175.91898961111195</v>
      </c>
      <c r="AB31" s="202">
        <f ca="1">Position!$V31</f>
        <v>175.91898961111195</v>
      </c>
      <c r="AC31" s="202">
        <f ca="1">Position!$V31</f>
        <v>175.91898961111195</v>
      </c>
    </row>
    <row r="32" spans="1:29" x14ac:dyDescent="0.25">
      <c r="A32" s="197">
        <f ca="1">Inputs!C32</f>
        <v>38047</v>
      </c>
      <c r="B32" s="198">
        <f ca="1">Inputs!E32</f>
        <v>3.6840000000000002</v>
      </c>
      <c r="C32" s="199">
        <f ca="1">Position!L32</f>
        <v>0.52193968903740551</v>
      </c>
      <c r="D32" s="200">
        <f ca="1">Position!N32</f>
        <v>33.698036391393238</v>
      </c>
      <c r="E32" s="202">
        <f ca="1">Position!$V32</f>
        <v>224.97095978289099</v>
      </c>
      <c r="F32" s="202">
        <f ca="1">Position!$V32</f>
        <v>224.97095978289099</v>
      </c>
      <c r="G32" s="202">
        <f ca="1">Position!$V32</f>
        <v>224.97095978289099</v>
      </c>
      <c r="H32" s="202">
        <f ca="1">Position!$V32</f>
        <v>224.97095978289099</v>
      </c>
      <c r="I32" s="202">
        <f ca="1">Position!$V32</f>
        <v>224.97095978289099</v>
      </c>
      <c r="J32" s="202">
        <f ca="1">Position!$V32</f>
        <v>224.97095978289099</v>
      </c>
      <c r="K32" s="202">
        <f ca="1">Position!$V32</f>
        <v>224.97095978289099</v>
      </c>
      <c r="L32" s="202">
        <f ca="1">Position!$V32</f>
        <v>224.97095978289099</v>
      </c>
      <c r="M32" s="202">
        <f ca="1">Position!$V32</f>
        <v>224.97095978289099</v>
      </c>
      <c r="N32" s="202">
        <f ca="1">Position!$V32</f>
        <v>224.97095978289099</v>
      </c>
      <c r="O32" s="202">
        <f ca="1">Position!$V32</f>
        <v>224.97095978289099</v>
      </c>
      <c r="S32" s="202">
        <f ca="1">Position!$V32</f>
        <v>224.97095978289099</v>
      </c>
      <c r="T32" s="202">
        <f ca="1">Position!$V32</f>
        <v>224.97095978289099</v>
      </c>
      <c r="U32" s="202">
        <f ca="1">Position!$V32</f>
        <v>224.97095978289099</v>
      </c>
      <c r="V32" s="202">
        <f ca="1">Position!$V32</f>
        <v>224.97095978289099</v>
      </c>
      <c r="W32" s="202">
        <f ca="1">Position!$V32</f>
        <v>224.97095978289099</v>
      </c>
      <c r="X32" s="202">
        <f ca="1">Position!$V32</f>
        <v>224.97095978289099</v>
      </c>
      <c r="Y32" s="202">
        <f ca="1">Position!$V32</f>
        <v>224.97095978289099</v>
      </c>
      <c r="Z32" s="202">
        <f ca="1">Position!$V32</f>
        <v>224.97095978289099</v>
      </c>
      <c r="AA32" s="202">
        <f ca="1">Position!$V32</f>
        <v>224.97095978289099</v>
      </c>
      <c r="AB32" s="202">
        <f ca="1">Position!$V32</f>
        <v>224.97095978289099</v>
      </c>
      <c r="AC32" s="202">
        <f ca="1">Position!$V32</f>
        <v>224.97095978289099</v>
      </c>
    </row>
    <row r="33" spans="1:29" x14ac:dyDescent="0.25">
      <c r="A33" s="197">
        <f ca="1">Inputs!C33</f>
        <v>38078</v>
      </c>
      <c r="B33" s="198">
        <f ca="1">Inputs!E33</f>
        <v>3.5340000000000003</v>
      </c>
      <c r="C33" s="199">
        <f ca="1">Position!L33</f>
        <v>0.52050323202827065</v>
      </c>
      <c r="D33" s="200">
        <f ca="1">Position!N33</f>
        <v>10.419850580457513</v>
      </c>
      <c r="E33" s="202">
        <f ca="1">Position!$V33</f>
        <v>100.46817854264967</v>
      </c>
      <c r="F33" s="202">
        <f ca="1">Position!$V33</f>
        <v>100.46817854264967</v>
      </c>
      <c r="G33" s="202">
        <f ca="1">Position!$V33</f>
        <v>100.46817854264967</v>
      </c>
      <c r="H33" s="202">
        <f ca="1">Position!$V33</f>
        <v>100.46817854264967</v>
      </c>
      <c r="I33" s="202">
        <f ca="1">Position!$V33</f>
        <v>100.46817854264967</v>
      </c>
      <c r="J33" s="202">
        <f ca="1">Position!$V33</f>
        <v>100.46817854264967</v>
      </c>
      <c r="K33" s="202">
        <f ca="1">Position!$V33</f>
        <v>100.46817854264967</v>
      </c>
      <c r="L33" s="202">
        <f ca="1">Position!$V33</f>
        <v>100.46817854264967</v>
      </c>
      <c r="M33" s="202">
        <f ca="1">Position!$V33</f>
        <v>100.46817854264967</v>
      </c>
      <c r="N33" s="202">
        <f ca="1">Position!$V33</f>
        <v>100.46817854264967</v>
      </c>
      <c r="O33" s="202">
        <f ca="1">Position!$V33</f>
        <v>100.46817854264967</v>
      </c>
      <c r="S33" s="202">
        <f ca="1">Position!$V33</f>
        <v>100.46817854264967</v>
      </c>
      <c r="T33" s="202">
        <f ca="1">Position!$V33</f>
        <v>100.46817854264967</v>
      </c>
      <c r="U33" s="202">
        <f ca="1">Position!$V33</f>
        <v>100.46817854264967</v>
      </c>
      <c r="V33" s="202">
        <f ca="1">Position!$V33</f>
        <v>100.46817854264967</v>
      </c>
      <c r="W33" s="202">
        <f ca="1">Position!$V33</f>
        <v>100.46817854264967</v>
      </c>
      <c r="X33" s="202">
        <f ca="1">Position!$V33</f>
        <v>100.46817854264967</v>
      </c>
      <c r="Y33" s="202">
        <f ca="1">Position!$V33</f>
        <v>100.46817854264967</v>
      </c>
      <c r="Z33" s="202">
        <f ca="1">Position!$V33</f>
        <v>100.46817854264967</v>
      </c>
      <c r="AA33" s="202">
        <f ca="1">Position!$V33</f>
        <v>100.46817854264967</v>
      </c>
      <c r="AB33" s="202">
        <f ca="1">Position!$V33</f>
        <v>100.46817854264967</v>
      </c>
      <c r="AC33" s="202">
        <f ca="1">Position!$V33</f>
        <v>100.46817854264967</v>
      </c>
    </row>
    <row r="34" spans="1:29" x14ac:dyDescent="0.25">
      <c r="A34" s="197">
        <f ca="1">Inputs!C34</f>
        <v>38108</v>
      </c>
      <c r="B34" s="198">
        <f ca="1">Inputs!E34</f>
        <v>3.5380000000000003</v>
      </c>
      <c r="C34" s="199">
        <f ca="1">Position!L34</f>
        <v>0.52052514979953657</v>
      </c>
      <c r="D34" s="200">
        <f ca="1">Position!N34</f>
        <v>-6.5426477367313209</v>
      </c>
      <c r="E34" s="202">
        <f ca="1">Position!$V34</f>
        <v>102.81691358807059</v>
      </c>
      <c r="F34" s="202">
        <f ca="1">Position!$V34</f>
        <v>102.81691358807059</v>
      </c>
      <c r="G34" s="202">
        <f ca="1">Position!$V34</f>
        <v>102.81691358807059</v>
      </c>
      <c r="H34" s="202">
        <f ca="1">Position!$V34</f>
        <v>102.81691358807059</v>
      </c>
      <c r="I34" s="202">
        <f ca="1">Position!$V34</f>
        <v>102.81691358807059</v>
      </c>
      <c r="J34" s="202">
        <f ca="1">Position!$V34</f>
        <v>102.81691358807059</v>
      </c>
      <c r="K34" s="202">
        <f ca="1">Position!$V34</f>
        <v>102.81691358807059</v>
      </c>
      <c r="L34" s="202">
        <f ca="1">Position!$V34</f>
        <v>102.81691358807059</v>
      </c>
      <c r="M34" s="202">
        <f ca="1">Position!$V34</f>
        <v>102.81691358807059</v>
      </c>
      <c r="N34" s="202">
        <f ca="1">Position!$V34</f>
        <v>102.81691358807059</v>
      </c>
      <c r="O34" s="202">
        <f ca="1">Position!$V34</f>
        <v>102.81691358807059</v>
      </c>
      <c r="S34" s="202">
        <f ca="1">Position!$V34</f>
        <v>102.81691358807059</v>
      </c>
      <c r="T34" s="202">
        <f ca="1">Position!$V34</f>
        <v>102.81691358807059</v>
      </c>
      <c r="U34" s="202">
        <f ca="1">Position!$V34</f>
        <v>102.81691358807059</v>
      </c>
      <c r="V34" s="202">
        <f ca="1">Position!$V34</f>
        <v>102.81691358807059</v>
      </c>
      <c r="W34" s="202">
        <f ca="1">Position!$V34</f>
        <v>102.81691358807059</v>
      </c>
      <c r="X34" s="202">
        <f ca="1">Position!$V34</f>
        <v>102.81691358807059</v>
      </c>
      <c r="Y34" s="202">
        <f ca="1">Position!$V34</f>
        <v>102.81691358807059</v>
      </c>
      <c r="Z34" s="202">
        <f ca="1">Position!$V34</f>
        <v>102.81691358807059</v>
      </c>
      <c r="AA34" s="202">
        <f ca="1">Position!$V34</f>
        <v>102.81691358807059</v>
      </c>
      <c r="AB34" s="202">
        <f ca="1">Position!$V34</f>
        <v>102.81691358807059</v>
      </c>
      <c r="AC34" s="202">
        <f ca="1">Position!$V34</f>
        <v>102.81691358807059</v>
      </c>
    </row>
    <row r="35" spans="1:29" x14ac:dyDescent="0.25">
      <c r="A35" s="197">
        <f ca="1">Inputs!C35</f>
        <v>38139</v>
      </c>
      <c r="B35" s="198">
        <f ca="1">Inputs!E35</f>
        <v>3.5779999999999998</v>
      </c>
      <c r="C35" s="199">
        <f ca="1">Position!L35</f>
        <v>0.51808721924178003</v>
      </c>
      <c r="D35" s="200">
        <f ca="1">Position!N35</f>
        <v>5.5289256672620715</v>
      </c>
      <c r="E35" s="202">
        <f ca="1">Position!$V35</f>
        <v>104.18612636058108</v>
      </c>
      <c r="F35" s="202">
        <f ca="1">Position!$V35</f>
        <v>104.18612636058108</v>
      </c>
      <c r="G35" s="202">
        <f ca="1">Position!$V35</f>
        <v>104.18612636058108</v>
      </c>
      <c r="H35" s="202">
        <f ca="1">Position!$V35</f>
        <v>104.18612636058108</v>
      </c>
      <c r="I35" s="202">
        <f ca="1">Position!$V35</f>
        <v>104.18612636058108</v>
      </c>
      <c r="J35" s="202">
        <f ca="1">Position!$V35</f>
        <v>104.18612636058108</v>
      </c>
      <c r="K35" s="202">
        <f ca="1">Position!$V35</f>
        <v>104.18612636058108</v>
      </c>
      <c r="L35" s="202">
        <f ca="1">Position!$V35</f>
        <v>104.18612636058108</v>
      </c>
      <c r="M35" s="202">
        <f ca="1">Position!$V35</f>
        <v>104.18612636058108</v>
      </c>
      <c r="N35" s="202">
        <f ca="1">Position!$V35</f>
        <v>104.18612636058108</v>
      </c>
      <c r="O35" s="202">
        <f ca="1">Position!$V35</f>
        <v>104.18612636058108</v>
      </c>
      <c r="S35" s="202">
        <f ca="1">Position!$V35</f>
        <v>104.18612636058108</v>
      </c>
      <c r="T35" s="202">
        <f ca="1">Position!$V35</f>
        <v>104.18612636058108</v>
      </c>
      <c r="U35" s="202">
        <f ca="1">Position!$V35</f>
        <v>104.18612636058108</v>
      </c>
      <c r="V35" s="202">
        <f ca="1">Position!$V35</f>
        <v>104.18612636058108</v>
      </c>
      <c r="W35" s="202">
        <f ca="1">Position!$V35</f>
        <v>104.18612636058108</v>
      </c>
      <c r="X35" s="202">
        <f ca="1">Position!$V35</f>
        <v>104.18612636058108</v>
      </c>
      <c r="Y35" s="202">
        <f ca="1">Position!$V35</f>
        <v>104.18612636058108</v>
      </c>
      <c r="Z35" s="202">
        <f ca="1">Position!$V35</f>
        <v>104.18612636058108</v>
      </c>
      <c r="AA35" s="202">
        <f ca="1">Position!$V35</f>
        <v>104.18612636058108</v>
      </c>
      <c r="AB35" s="202">
        <f ca="1">Position!$V35</f>
        <v>104.18612636058108</v>
      </c>
      <c r="AC35" s="202">
        <f ca="1">Position!$V35</f>
        <v>104.18612636058108</v>
      </c>
    </row>
    <row r="36" spans="1:29" x14ac:dyDescent="0.25">
      <c r="A36" s="197">
        <f ca="1">Inputs!C36</f>
        <v>38169</v>
      </c>
      <c r="B36" s="198">
        <f ca="1">Inputs!E36</f>
        <v>3.6230000000000002</v>
      </c>
      <c r="C36" s="199">
        <f ca="1">Position!L36</f>
        <v>0.51808721924178036</v>
      </c>
      <c r="D36" s="200">
        <f ca="1">Position!N36</f>
        <v>2.3574430428354871</v>
      </c>
      <c r="E36" s="202">
        <f ca="1">Position!$V36</f>
        <v>107.35839294152586</v>
      </c>
      <c r="F36" s="202">
        <f ca="1">Position!$V36</f>
        <v>107.35839294152586</v>
      </c>
      <c r="G36" s="202">
        <f ca="1">Position!$V36</f>
        <v>107.35839294152586</v>
      </c>
      <c r="H36" s="202">
        <f ca="1">Position!$V36</f>
        <v>107.35839294152586</v>
      </c>
      <c r="I36" s="202">
        <f ca="1">Position!$V36</f>
        <v>107.35839294152586</v>
      </c>
      <c r="J36" s="202">
        <f ca="1">Position!$V36</f>
        <v>107.35839294152586</v>
      </c>
      <c r="K36" s="202">
        <f ca="1">Position!$V36</f>
        <v>107.35839294152586</v>
      </c>
      <c r="L36" s="202">
        <f ca="1">Position!$V36</f>
        <v>107.35839294152586</v>
      </c>
      <c r="M36" s="202">
        <f ca="1">Position!$V36</f>
        <v>107.35839294152586</v>
      </c>
      <c r="N36" s="202">
        <f ca="1">Position!$V36</f>
        <v>107.35839294152586</v>
      </c>
      <c r="O36" s="202">
        <f ca="1">Position!$V36</f>
        <v>107.35839294152586</v>
      </c>
      <c r="S36" s="202">
        <f ca="1">Position!$V36</f>
        <v>107.35839294152586</v>
      </c>
      <c r="T36" s="202">
        <f ca="1">Position!$V36</f>
        <v>107.35839294152586</v>
      </c>
      <c r="U36" s="202">
        <f ca="1">Position!$V36</f>
        <v>107.35839294152586</v>
      </c>
      <c r="V36" s="202">
        <f ca="1">Position!$V36</f>
        <v>107.35839294152586</v>
      </c>
      <c r="W36" s="202">
        <f ca="1">Position!$V36</f>
        <v>107.35839294152586</v>
      </c>
      <c r="X36" s="202">
        <f ca="1">Position!$V36</f>
        <v>107.35839294152586</v>
      </c>
      <c r="Y36" s="202">
        <f ca="1">Position!$V36</f>
        <v>107.35839294152586</v>
      </c>
      <c r="Z36" s="202">
        <f ca="1">Position!$V36</f>
        <v>107.35839294152586</v>
      </c>
      <c r="AA36" s="202">
        <f ca="1">Position!$V36</f>
        <v>107.35839294152586</v>
      </c>
      <c r="AB36" s="202">
        <f ca="1">Position!$V36</f>
        <v>107.35839294152586</v>
      </c>
      <c r="AC36" s="202">
        <f ca="1">Position!$V36</f>
        <v>107.35839294152586</v>
      </c>
    </row>
    <row r="37" spans="1:29" x14ac:dyDescent="0.25">
      <c r="A37" s="197">
        <f ca="1">Inputs!C37</f>
        <v>38200</v>
      </c>
      <c r="B37" s="198">
        <f ca="1">Inputs!E37</f>
        <v>3.6620000000000004</v>
      </c>
      <c r="C37" s="199">
        <f ca="1">Position!L37</f>
        <v>0.51686825396290137</v>
      </c>
      <c r="D37" s="200">
        <f ca="1">Position!N37</f>
        <v>1.2220620733374281</v>
      </c>
      <c r="E37" s="202">
        <f ca="1">Position!$V37</f>
        <v>109.608026953118</v>
      </c>
      <c r="F37" s="202">
        <f ca="1">Position!$V37</f>
        <v>109.608026953118</v>
      </c>
      <c r="G37" s="202">
        <f ca="1">Position!$V37</f>
        <v>109.608026953118</v>
      </c>
      <c r="H37" s="202">
        <f ca="1">Position!$V37</f>
        <v>109.608026953118</v>
      </c>
      <c r="I37" s="202">
        <f ca="1">Position!$V37</f>
        <v>109.608026953118</v>
      </c>
      <c r="J37" s="202">
        <f ca="1">Position!$V37</f>
        <v>109.608026953118</v>
      </c>
      <c r="K37" s="202">
        <f ca="1">Position!$V37</f>
        <v>109.608026953118</v>
      </c>
      <c r="L37" s="202">
        <f ca="1">Position!$V37</f>
        <v>109.608026953118</v>
      </c>
      <c r="M37" s="202">
        <f ca="1">Position!$V37</f>
        <v>109.608026953118</v>
      </c>
      <c r="N37" s="202">
        <f ca="1">Position!$V37</f>
        <v>109.608026953118</v>
      </c>
      <c r="O37" s="202">
        <f ca="1">Position!$V37</f>
        <v>109.608026953118</v>
      </c>
      <c r="S37" s="202">
        <f ca="1">Position!$V37</f>
        <v>109.608026953118</v>
      </c>
      <c r="T37" s="202">
        <f ca="1">Position!$V37</f>
        <v>109.608026953118</v>
      </c>
      <c r="U37" s="202">
        <f ca="1">Position!$V37</f>
        <v>109.608026953118</v>
      </c>
      <c r="V37" s="202">
        <f ca="1">Position!$V37</f>
        <v>109.608026953118</v>
      </c>
      <c r="W37" s="202">
        <f ca="1">Position!$V37</f>
        <v>109.608026953118</v>
      </c>
      <c r="X37" s="202">
        <f ca="1">Position!$V37</f>
        <v>109.608026953118</v>
      </c>
      <c r="Y37" s="202">
        <f ca="1">Position!$V37</f>
        <v>109.608026953118</v>
      </c>
      <c r="Z37" s="202">
        <f ca="1">Position!$V37</f>
        <v>109.608026953118</v>
      </c>
      <c r="AA37" s="202">
        <f ca="1">Position!$V37</f>
        <v>109.608026953118</v>
      </c>
      <c r="AB37" s="202">
        <f ca="1">Position!$V37</f>
        <v>109.608026953118</v>
      </c>
      <c r="AC37" s="202">
        <f ca="1">Position!$V37</f>
        <v>109.608026953118</v>
      </c>
    </row>
    <row r="38" spans="1:29" x14ac:dyDescent="0.25">
      <c r="A38" s="197">
        <f ca="1">Inputs!C38</f>
        <v>38231</v>
      </c>
      <c r="B38" s="198">
        <f ca="1">Inputs!E38</f>
        <v>3.6510000000000002</v>
      </c>
      <c r="C38" s="199">
        <f ca="1">Position!L38</f>
        <v>0.51472284135242818</v>
      </c>
      <c r="D38" s="200">
        <f ca="1">Position!N38</f>
        <v>-51.513471930562986</v>
      </c>
      <c r="E38" s="202">
        <f ca="1">Position!$V38</f>
        <v>66.891048118904649</v>
      </c>
      <c r="F38" s="202">
        <f ca="1">Position!$V38</f>
        <v>66.891048118904649</v>
      </c>
      <c r="G38" s="202">
        <f ca="1">Position!$V38</f>
        <v>66.891048118904649</v>
      </c>
      <c r="H38" s="202">
        <f ca="1">Position!$V38</f>
        <v>66.891048118904649</v>
      </c>
      <c r="I38" s="202">
        <f ca="1">Position!$V38</f>
        <v>66.891048118904649</v>
      </c>
      <c r="J38" s="202">
        <f ca="1">Position!$V38</f>
        <v>66.891048118904649</v>
      </c>
      <c r="K38" s="202">
        <f ca="1">Position!$V38</f>
        <v>66.891048118904649</v>
      </c>
      <c r="L38" s="202">
        <f ca="1">Position!$V38</f>
        <v>66.891048118904649</v>
      </c>
      <c r="M38" s="202">
        <f ca="1">Position!$V38</f>
        <v>66.891048118904649</v>
      </c>
      <c r="N38" s="202">
        <f ca="1">Position!$V38</f>
        <v>66.891048118904649</v>
      </c>
      <c r="O38" s="202">
        <f ca="1">Position!$V38</f>
        <v>66.891048118904649</v>
      </c>
      <c r="S38" s="202">
        <f ca="1">Position!$V38</f>
        <v>66.891048118904649</v>
      </c>
      <c r="T38" s="202">
        <f ca="1">Position!$V38</f>
        <v>66.891048118904649</v>
      </c>
      <c r="U38" s="202">
        <f ca="1">Position!$V38</f>
        <v>66.891048118904649</v>
      </c>
      <c r="V38" s="202">
        <f ca="1">Position!$V38</f>
        <v>66.891048118904649</v>
      </c>
      <c r="W38" s="202">
        <f ca="1">Position!$V38</f>
        <v>66.891048118904649</v>
      </c>
      <c r="X38" s="202">
        <f ca="1">Position!$V38</f>
        <v>66.891048118904649</v>
      </c>
      <c r="Y38" s="202">
        <f ca="1">Position!$V38</f>
        <v>66.891048118904649</v>
      </c>
      <c r="Z38" s="202">
        <f ca="1">Position!$V38</f>
        <v>66.891048118904649</v>
      </c>
      <c r="AA38" s="202">
        <f ca="1">Position!$V38</f>
        <v>66.891048118904649</v>
      </c>
      <c r="AB38" s="202">
        <f ca="1">Position!$V38</f>
        <v>66.891048118904649</v>
      </c>
      <c r="AC38" s="202">
        <f ca="1">Position!$V38</f>
        <v>66.891048118904649</v>
      </c>
    </row>
    <row r="39" spans="1:29" x14ac:dyDescent="0.25">
      <c r="A39" s="197">
        <f ca="1">Inputs!C39</f>
        <v>38261</v>
      </c>
      <c r="B39" s="198">
        <f ca="1">Inputs!E39</f>
        <v>3.6660000000000004</v>
      </c>
      <c r="C39" s="199">
        <f ca="1">Position!L39</f>
        <v>0.50233508563104645</v>
      </c>
      <c r="D39" s="200">
        <f ca="1">Position!N39</f>
        <v>-0.49600832160528907</v>
      </c>
      <c r="E39" s="202">
        <f ca="1">Position!$V39</f>
        <v>112.82001693115625</v>
      </c>
      <c r="F39" s="202">
        <f ca="1">Position!$V39</f>
        <v>112.82001693115625</v>
      </c>
      <c r="G39" s="202">
        <f ca="1">Position!$V39</f>
        <v>112.82001693115625</v>
      </c>
      <c r="H39" s="202">
        <f ca="1">Position!$V39</f>
        <v>112.82001693115625</v>
      </c>
      <c r="I39" s="202">
        <f ca="1">Position!$V39</f>
        <v>112.82001693115625</v>
      </c>
      <c r="J39" s="202">
        <f ca="1">Position!$V39</f>
        <v>112.82001693115625</v>
      </c>
      <c r="K39" s="202">
        <f ca="1">Position!$V39</f>
        <v>112.82001693115625</v>
      </c>
      <c r="L39" s="202">
        <f ca="1">Position!$V39</f>
        <v>112.82001693115625</v>
      </c>
      <c r="M39" s="202">
        <f ca="1">Position!$V39</f>
        <v>112.82001693115625</v>
      </c>
      <c r="N39" s="202">
        <f ca="1">Position!$V39</f>
        <v>112.82001693115625</v>
      </c>
      <c r="O39" s="202">
        <f ca="1">Position!$V39</f>
        <v>112.82001693115625</v>
      </c>
      <c r="S39" s="202">
        <f ca="1">Position!$V39</f>
        <v>112.82001693115625</v>
      </c>
      <c r="T39" s="202">
        <f ca="1">Position!$V39</f>
        <v>112.82001693115625</v>
      </c>
      <c r="U39" s="202">
        <f ca="1">Position!$V39</f>
        <v>112.82001693115625</v>
      </c>
      <c r="V39" s="202">
        <f ca="1">Position!$V39</f>
        <v>112.82001693115625</v>
      </c>
      <c r="W39" s="202">
        <f ca="1">Position!$V39</f>
        <v>112.82001693115625</v>
      </c>
      <c r="X39" s="202">
        <f ca="1">Position!$V39</f>
        <v>112.82001693115625</v>
      </c>
      <c r="Y39" s="202">
        <f ca="1">Position!$V39</f>
        <v>112.82001693115625</v>
      </c>
      <c r="Z39" s="202">
        <f ca="1">Position!$V39</f>
        <v>112.82001693115625</v>
      </c>
      <c r="AA39" s="202">
        <f ca="1">Position!$V39</f>
        <v>112.82001693115625</v>
      </c>
      <c r="AB39" s="202">
        <f ca="1">Position!$V39</f>
        <v>112.82001693115625</v>
      </c>
      <c r="AC39" s="202">
        <f ca="1">Position!$V39</f>
        <v>112.82001693115625</v>
      </c>
    </row>
    <row r="40" spans="1:29" x14ac:dyDescent="0.25">
      <c r="A40" s="197">
        <f ca="1">Inputs!C40</f>
        <v>38292</v>
      </c>
      <c r="B40" s="198">
        <f ca="1">Inputs!E40</f>
        <v>3.823</v>
      </c>
      <c r="C40" s="199">
        <f ca="1">Position!L40</f>
        <v>0.48694375225500136</v>
      </c>
      <c r="D40" s="200">
        <f ca="1">Position!N40</f>
        <v>7.5656992407675219</v>
      </c>
      <c r="E40" s="202">
        <f ca="1">Position!$V40</f>
        <v>132.61107875367796</v>
      </c>
      <c r="F40" s="202">
        <f ca="1">Position!$V40</f>
        <v>132.61107875367796</v>
      </c>
      <c r="G40" s="202">
        <f ca="1">Position!$V40</f>
        <v>132.61107875367796</v>
      </c>
      <c r="H40" s="202">
        <f ca="1">Position!$V40</f>
        <v>132.61107875367796</v>
      </c>
      <c r="I40" s="202">
        <f ca="1">Position!$V40</f>
        <v>132.61107875367796</v>
      </c>
      <c r="J40" s="202">
        <f ca="1">Position!$V40</f>
        <v>132.61107875367796</v>
      </c>
      <c r="K40" s="202">
        <f ca="1">Position!$V40</f>
        <v>132.61107875367796</v>
      </c>
      <c r="L40" s="202">
        <f ca="1">Position!$V40</f>
        <v>132.61107875367796</v>
      </c>
      <c r="M40" s="202">
        <f ca="1">Position!$V40</f>
        <v>132.61107875367796</v>
      </c>
      <c r="N40" s="202">
        <f ca="1">Position!$V40</f>
        <v>132.61107875367796</v>
      </c>
      <c r="O40" s="202">
        <f ca="1">Position!$V40</f>
        <v>132.61107875367796</v>
      </c>
      <c r="S40" s="202">
        <f ca="1">Position!$V40</f>
        <v>132.61107875367796</v>
      </c>
      <c r="T40" s="202">
        <f ca="1">Position!$V40</f>
        <v>132.61107875367796</v>
      </c>
      <c r="U40" s="202">
        <f ca="1">Position!$V40</f>
        <v>132.61107875367796</v>
      </c>
      <c r="V40" s="202">
        <f ca="1">Position!$V40</f>
        <v>132.61107875367796</v>
      </c>
      <c r="W40" s="202">
        <f ca="1">Position!$V40</f>
        <v>132.61107875367796</v>
      </c>
      <c r="X40" s="202">
        <f ca="1">Position!$V40</f>
        <v>132.61107875367796</v>
      </c>
      <c r="Y40" s="202">
        <f ca="1">Position!$V40</f>
        <v>132.61107875367796</v>
      </c>
      <c r="Z40" s="202">
        <f ca="1">Position!$V40</f>
        <v>132.61107875367796</v>
      </c>
      <c r="AA40" s="202">
        <f ca="1">Position!$V40</f>
        <v>132.61107875367796</v>
      </c>
      <c r="AB40" s="202">
        <f ca="1">Position!$V40</f>
        <v>132.61107875367796</v>
      </c>
      <c r="AC40" s="202">
        <f ca="1">Position!$V40</f>
        <v>132.61107875367796</v>
      </c>
    </row>
    <row r="41" spans="1:29" x14ac:dyDescent="0.25">
      <c r="A41" s="197">
        <f ca="1">Inputs!C41</f>
        <v>38322</v>
      </c>
      <c r="B41" s="198">
        <f ca="1">Inputs!E41</f>
        <v>3.9830000000000005</v>
      </c>
      <c r="C41" s="199">
        <f ca="1">Position!L41</f>
        <v>0.52423936903794421</v>
      </c>
      <c r="D41" s="200">
        <f ca="1">Position!N41</f>
        <v>3.689345723844097</v>
      </c>
      <c r="E41" s="202">
        <f ca="1">Position!$V41</f>
        <v>135.82137169936902</v>
      </c>
      <c r="F41" s="202">
        <f ca="1">Position!$V41</f>
        <v>135.82137169936902</v>
      </c>
      <c r="G41" s="202">
        <f ca="1">Position!$V41</f>
        <v>135.82137169936902</v>
      </c>
      <c r="H41" s="202">
        <f ca="1">Position!$V41</f>
        <v>135.82137169936902</v>
      </c>
      <c r="I41" s="202">
        <f ca="1">Position!$V41</f>
        <v>135.82137169936902</v>
      </c>
      <c r="J41" s="202">
        <f ca="1">Position!$V41</f>
        <v>135.82137169936902</v>
      </c>
      <c r="K41" s="202">
        <f ca="1">Position!$V41</f>
        <v>135.82137169936902</v>
      </c>
      <c r="L41" s="202">
        <f ca="1">Position!$V41</f>
        <v>135.82137169936902</v>
      </c>
      <c r="M41" s="202">
        <f ca="1">Position!$V41</f>
        <v>135.82137169936902</v>
      </c>
      <c r="N41" s="202">
        <f ca="1">Position!$V41</f>
        <v>135.82137169936902</v>
      </c>
      <c r="O41" s="202">
        <f ca="1">Position!$V41</f>
        <v>135.82137169936902</v>
      </c>
      <c r="S41" s="202">
        <f ca="1">Position!$V41</f>
        <v>135.82137169936902</v>
      </c>
      <c r="T41" s="202">
        <f ca="1">Position!$V41</f>
        <v>135.82137169936902</v>
      </c>
      <c r="U41" s="202">
        <f ca="1">Position!$V41</f>
        <v>135.82137169936902</v>
      </c>
      <c r="V41" s="202">
        <f ca="1">Position!$V41</f>
        <v>135.82137169936902</v>
      </c>
      <c r="W41" s="202">
        <f ca="1">Position!$V41</f>
        <v>135.82137169936902</v>
      </c>
      <c r="X41" s="202">
        <f ca="1">Position!$V41</f>
        <v>135.82137169936902</v>
      </c>
      <c r="Y41" s="202">
        <f ca="1">Position!$V41</f>
        <v>135.82137169936902</v>
      </c>
      <c r="Z41" s="202">
        <f ca="1">Position!$V41</f>
        <v>135.82137169936902</v>
      </c>
      <c r="AA41" s="202">
        <f ca="1">Position!$V41</f>
        <v>135.82137169936902</v>
      </c>
      <c r="AB41" s="202">
        <f ca="1">Position!$V41</f>
        <v>135.82137169936902</v>
      </c>
      <c r="AC41" s="202">
        <f ca="1">Position!$V41</f>
        <v>135.82137169936902</v>
      </c>
    </row>
    <row r="42" spans="1:29" x14ac:dyDescent="0.25">
      <c r="A42" s="197">
        <f ca="1">Inputs!C42</f>
        <v>38353</v>
      </c>
      <c r="B42" s="198">
        <f ca="1">Inputs!E42</f>
        <v>4.008</v>
      </c>
      <c r="C42" s="199">
        <f ca="1">Position!L42</f>
        <v>0.50987690642460526</v>
      </c>
      <c r="D42" s="200">
        <f ca="1">Position!N42</f>
        <v>42.530898556614559</v>
      </c>
      <c r="E42" s="202">
        <f ca="1">Position!$V42</f>
        <v>-5.1438220069389349</v>
      </c>
      <c r="F42" s="202">
        <f ca="1">Position!$V42</f>
        <v>-5.1438220069389349</v>
      </c>
      <c r="G42" s="202">
        <f ca="1">Position!$V42</f>
        <v>-5.1438220069389349</v>
      </c>
      <c r="H42" s="202">
        <f ca="1">Position!$V42</f>
        <v>-5.1438220069389349</v>
      </c>
      <c r="I42" s="202">
        <f ca="1">Position!$V42</f>
        <v>-5.1438220069389349</v>
      </c>
      <c r="J42" s="202">
        <f ca="1">Position!$V42</f>
        <v>-5.1438220069389349</v>
      </c>
      <c r="K42" s="202">
        <f ca="1">Position!$V42</f>
        <v>-5.1438220069389349</v>
      </c>
      <c r="L42" s="202">
        <f ca="1">Position!$V42</f>
        <v>-5.1438220069389349</v>
      </c>
      <c r="M42" s="202">
        <f ca="1">Position!$V42</f>
        <v>-5.1438220069389349</v>
      </c>
      <c r="N42" s="202">
        <f ca="1">Position!$V42</f>
        <v>-5.1438220069389349</v>
      </c>
      <c r="O42" s="202">
        <f ca="1">Position!$V42</f>
        <v>-5.1438220069389349</v>
      </c>
      <c r="S42" s="202">
        <f ca="1">Position!$V42</f>
        <v>-5.1438220069389349</v>
      </c>
      <c r="T42" s="202">
        <f ca="1">Position!$V42</f>
        <v>-5.1438220069389349</v>
      </c>
      <c r="U42" s="202">
        <f ca="1">Position!$V42</f>
        <v>-5.1438220069389349</v>
      </c>
      <c r="V42" s="202">
        <f ca="1">Position!$V42</f>
        <v>-5.1438220069389349</v>
      </c>
      <c r="W42" s="202">
        <f ca="1">Position!$V42</f>
        <v>-5.1438220069389349</v>
      </c>
      <c r="X42" s="202">
        <f ca="1">Position!$V42</f>
        <v>-5.1438220069389349</v>
      </c>
      <c r="Y42" s="202">
        <f ca="1">Position!$V42</f>
        <v>-5.1438220069389349</v>
      </c>
      <c r="Z42" s="202">
        <f ca="1">Position!$V42</f>
        <v>-5.1438220069389349</v>
      </c>
      <c r="AA42" s="202">
        <f ca="1">Position!$V42</f>
        <v>-5.1438220069389349</v>
      </c>
      <c r="AB42" s="202">
        <f ca="1">Position!$V42</f>
        <v>-5.1438220069389349</v>
      </c>
      <c r="AC42" s="202">
        <f ca="1">Position!$V42</f>
        <v>-5.1438220069389349</v>
      </c>
    </row>
    <row r="43" spans="1:29" x14ac:dyDescent="0.25">
      <c r="A43" s="197">
        <f ca="1">Inputs!C43</f>
        <v>38384</v>
      </c>
      <c r="B43" s="198">
        <f ca="1">Inputs!E43</f>
        <v>3.9240000000000004</v>
      </c>
      <c r="C43" s="199">
        <f ca="1">Position!L43</f>
        <v>0.50726026173190886</v>
      </c>
      <c r="D43" s="200">
        <f ca="1">Position!N43</f>
        <v>26.443439463764609</v>
      </c>
      <c r="E43" s="202">
        <f ca="1">Position!$V43</f>
        <v>-9.5944550240469475</v>
      </c>
      <c r="F43" s="202">
        <f ca="1">Position!$V43</f>
        <v>-9.5944550240469475</v>
      </c>
      <c r="G43" s="202">
        <f ca="1">Position!$V43</f>
        <v>-9.5944550240469475</v>
      </c>
      <c r="H43" s="202">
        <f ca="1">Position!$V43</f>
        <v>-9.5944550240469475</v>
      </c>
      <c r="I43" s="202">
        <f ca="1">Position!$V43</f>
        <v>-9.5944550240469475</v>
      </c>
      <c r="J43" s="202">
        <f ca="1">Position!$V43</f>
        <v>-9.5944550240469475</v>
      </c>
      <c r="K43" s="202">
        <f ca="1">Position!$V43</f>
        <v>-9.5944550240469475</v>
      </c>
      <c r="L43" s="202">
        <f ca="1">Position!$V43</f>
        <v>-9.5944550240469475</v>
      </c>
      <c r="M43" s="202">
        <f ca="1">Position!$V43</f>
        <v>-9.5944550240469475</v>
      </c>
      <c r="N43" s="202">
        <f ca="1">Position!$V43</f>
        <v>-9.5944550240469475</v>
      </c>
      <c r="O43" s="202">
        <f ca="1">Position!$V43</f>
        <v>-9.5944550240469475</v>
      </c>
      <c r="S43" s="202">
        <f ca="1">Position!$V43</f>
        <v>-9.5944550240469475</v>
      </c>
      <c r="T43" s="202">
        <f ca="1">Position!$V43</f>
        <v>-9.5944550240469475</v>
      </c>
      <c r="U43" s="202">
        <f ca="1">Position!$V43</f>
        <v>-9.5944550240469475</v>
      </c>
      <c r="V43" s="202">
        <f ca="1">Position!$V43</f>
        <v>-9.5944550240469475</v>
      </c>
      <c r="W43" s="202">
        <f ca="1">Position!$V43</f>
        <v>-9.5944550240469475</v>
      </c>
      <c r="X43" s="202">
        <f ca="1">Position!$V43</f>
        <v>-9.5944550240469475</v>
      </c>
      <c r="Y43" s="202">
        <f ca="1">Position!$V43</f>
        <v>-9.5944550240469475</v>
      </c>
      <c r="Z43" s="202">
        <f ca="1">Position!$V43</f>
        <v>-9.5944550240469475</v>
      </c>
      <c r="AA43" s="202">
        <f ca="1">Position!$V43</f>
        <v>-9.5944550240469475</v>
      </c>
      <c r="AB43" s="202">
        <f ca="1">Position!$V43</f>
        <v>-9.5944550240469475</v>
      </c>
      <c r="AC43" s="202">
        <f ca="1">Position!$V43</f>
        <v>-9.5944550240469475</v>
      </c>
    </row>
    <row r="44" spans="1:29" x14ac:dyDescent="0.25">
      <c r="A44" s="197">
        <f ca="1">Inputs!C44</f>
        <v>38412</v>
      </c>
      <c r="B44" s="198">
        <f ca="1">Inputs!E44</f>
        <v>3.7890000000000001</v>
      </c>
      <c r="C44" s="199">
        <f ca="1">Position!L44</f>
        <v>0.50464361703921201</v>
      </c>
      <c r="D44" s="200">
        <f ca="1">Position!N44</f>
        <v>24.770206497665551</v>
      </c>
      <c r="E44" s="202">
        <f ca="1">Position!$V44</f>
        <v>-11.102824153673678</v>
      </c>
      <c r="F44" s="202">
        <f ca="1">Position!$V44</f>
        <v>-11.102824153673678</v>
      </c>
      <c r="G44" s="202">
        <f ca="1">Position!$V44</f>
        <v>-11.102824153673678</v>
      </c>
      <c r="H44" s="202">
        <f ca="1">Position!$V44</f>
        <v>-11.102824153673678</v>
      </c>
      <c r="I44" s="202">
        <f ca="1">Position!$V44</f>
        <v>-11.102824153673678</v>
      </c>
      <c r="J44" s="202">
        <f ca="1">Position!$V44</f>
        <v>-11.102824153673678</v>
      </c>
      <c r="K44" s="202">
        <f ca="1">Position!$V44</f>
        <v>-11.102824153673678</v>
      </c>
      <c r="L44" s="202">
        <f ca="1">Position!$V44</f>
        <v>-11.102824153673678</v>
      </c>
      <c r="M44" s="202">
        <f ca="1">Position!$V44</f>
        <v>-11.102824153673678</v>
      </c>
      <c r="N44" s="202">
        <f ca="1">Position!$V44</f>
        <v>-11.102824153673678</v>
      </c>
      <c r="O44" s="202">
        <f ca="1">Position!$V44</f>
        <v>-11.102824153673678</v>
      </c>
      <c r="S44" s="202">
        <f ca="1">Position!$V44</f>
        <v>-11.102824153673678</v>
      </c>
      <c r="T44" s="202">
        <f ca="1">Position!$V44</f>
        <v>-11.102824153673678</v>
      </c>
      <c r="U44" s="202">
        <f ca="1">Position!$V44</f>
        <v>-11.102824153673678</v>
      </c>
      <c r="V44" s="202">
        <f ca="1">Position!$V44</f>
        <v>-11.102824153673678</v>
      </c>
      <c r="W44" s="202">
        <f ca="1">Position!$V44</f>
        <v>-11.102824153673678</v>
      </c>
      <c r="X44" s="202">
        <f ca="1">Position!$V44</f>
        <v>-11.102824153673678</v>
      </c>
      <c r="Y44" s="202">
        <f ca="1">Position!$V44</f>
        <v>-11.102824153673678</v>
      </c>
      <c r="Z44" s="202">
        <f ca="1">Position!$V44</f>
        <v>-11.102824153673678</v>
      </c>
      <c r="AA44" s="202">
        <f ca="1">Position!$V44</f>
        <v>-11.102824153673678</v>
      </c>
      <c r="AB44" s="202">
        <f ca="1">Position!$V44</f>
        <v>-11.102824153673678</v>
      </c>
      <c r="AC44" s="202">
        <f ca="1">Position!$V44</f>
        <v>-11.102824153673678</v>
      </c>
    </row>
    <row r="45" spans="1:29" x14ac:dyDescent="0.25">
      <c r="A45" s="197">
        <f ca="1">Inputs!C45</f>
        <v>38443</v>
      </c>
      <c r="B45" s="198">
        <f ca="1">Inputs!E45</f>
        <v>3.6390000000000002</v>
      </c>
      <c r="C45" s="199">
        <f ca="1">Position!L45</f>
        <v>0.50320716003007837</v>
      </c>
      <c r="D45" s="200">
        <f ca="1">Position!N45</f>
        <v>15.09510916315176</v>
      </c>
      <c r="E45" s="202">
        <f ca="1">Position!$V45</f>
        <v>-61.188396096488106</v>
      </c>
      <c r="F45" s="202">
        <f ca="1">Position!$V45</f>
        <v>-61.188396096488106</v>
      </c>
      <c r="G45" s="202">
        <f ca="1">Position!$V45</f>
        <v>-61.188396096488106</v>
      </c>
      <c r="H45" s="202">
        <f ca="1">Position!$V45</f>
        <v>-61.188396096488106</v>
      </c>
      <c r="I45" s="202">
        <f ca="1">Position!$V45</f>
        <v>-61.188396096488106</v>
      </c>
      <c r="J45" s="202">
        <f ca="1">Position!$V45</f>
        <v>-61.188396096488106</v>
      </c>
      <c r="K45" s="202">
        <f ca="1">Position!$V45</f>
        <v>-61.188396096488106</v>
      </c>
      <c r="L45" s="202">
        <f ca="1">Position!$V45</f>
        <v>-61.188396096488106</v>
      </c>
      <c r="M45" s="202">
        <f ca="1">Position!$V45</f>
        <v>-61.188396096488106</v>
      </c>
      <c r="N45" s="202">
        <f ca="1">Position!$V45</f>
        <v>-61.188396096488106</v>
      </c>
      <c r="O45" s="202">
        <f ca="1">Position!$V45</f>
        <v>-61.188396096488106</v>
      </c>
      <c r="S45" s="202">
        <f ca="1">Position!$V45</f>
        <v>-61.188396096488106</v>
      </c>
      <c r="T45" s="202">
        <f ca="1">Position!$V45</f>
        <v>-61.188396096488106</v>
      </c>
      <c r="U45" s="202">
        <f ca="1">Position!$V45</f>
        <v>-61.188396096488106</v>
      </c>
      <c r="V45" s="202">
        <f ca="1">Position!$V45</f>
        <v>-61.188396096488106</v>
      </c>
      <c r="W45" s="202">
        <f ca="1">Position!$V45</f>
        <v>-61.188396096488106</v>
      </c>
      <c r="X45" s="202">
        <f ca="1">Position!$V45</f>
        <v>-61.188396096488106</v>
      </c>
      <c r="Y45" s="202">
        <f ca="1">Position!$V45</f>
        <v>-61.188396096488106</v>
      </c>
      <c r="Z45" s="202">
        <f ca="1">Position!$V45</f>
        <v>-61.188396096488106</v>
      </c>
      <c r="AA45" s="202">
        <f ca="1">Position!$V45</f>
        <v>-61.188396096488106</v>
      </c>
      <c r="AB45" s="202">
        <f ca="1">Position!$V45</f>
        <v>-61.188396096488106</v>
      </c>
      <c r="AC45" s="202">
        <f ca="1">Position!$V45</f>
        <v>-61.188396096488106</v>
      </c>
    </row>
    <row r="46" spans="1:29" x14ac:dyDescent="0.25">
      <c r="A46" s="197">
        <f ca="1">Inputs!C46</f>
        <v>38473</v>
      </c>
      <c r="B46" s="198">
        <f ca="1">Inputs!E46</f>
        <v>3.6430000000000002</v>
      </c>
      <c r="C46" s="199">
        <f ca="1">Position!L46</f>
        <v>0.50322907780134396</v>
      </c>
      <c r="D46" s="200">
        <f ca="1">Position!N46</f>
        <v>14.237873716086661</v>
      </c>
      <c r="E46" s="202">
        <f ca="1">Position!$V46</f>
        <v>-61.027121647636406</v>
      </c>
      <c r="F46" s="202">
        <f ca="1">Position!$V46</f>
        <v>-61.027121647636406</v>
      </c>
      <c r="G46" s="202">
        <f ca="1">Position!$V46</f>
        <v>-61.027121647636406</v>
      </c>
      <c r="H46" s="202">
        <f ca="1">Position!$V46</f>
        <v>-61.027121647636406</v>
      </c>
      <c r="I46" s="202">
        <f ca="1">Position!$V46</f>
        <v>-61.027121647636406</v>
      </c>
      <c r="J46" s="202">
        <f ca="1">Position!$V46</f>
        <v>-61.027121647636406</v>
      </c>
      <c r="K46" s="202">
        <f ca="1">Position!$V46</f>
        <v>-61.027121647636406</v>
      </c>
      <c r="L46" s="202">
        <f ca="1">Position!$V46</f>
        <v>-61.027121647636406</v>
      </c>
      <c r="M46" s="202">
        <f ca="1">Position!$V46</f>
        <v>-61.027121647636406</v>
      </c>
      <c r="N46" s="202">
        <f ca="1">Position!$V46</f>
        <v>-61.027121647636406</v>
      </c>
      <c r="O46" s="202">
        <f ca="1">Position!$V46</f>
        <v>-61.027121647636406</v>
      </c>
      <c r="S46" s="202">
        <f ca="1">Position!$V46</f>
        <v>-61.027121647636406</v>
      </c>
      <c r="T46" s="202">
        <f ca="1">Position!$V46</f>
        <v>-61.027121647636406</v>
      </c>
      <c r="U46" s="202">
        <f ca="1">Position!$V46</f>
        <v>-61.027121647636406</v>
      </c>
      <c r="V46" s="202">
        <f ca="1">Position!$V46</f>
        <v>-61.027121647636406</v>
      </c>
      <c r="W46" s="202">
        <f ca="1">Position!$V46</f>
        <v>-61.027121647636406</v>
      </c>
      <c r="X46" s="202">
        <f ca="1">Position!$V46</f>
        <v>-61.027121647636406</v>
      </c>
      <c r="Y46" s="202">
        <f ca="1">Position!$V46</f>
        <v>-61.027121647636406</v>
      </c>
      <c r="Z46" s="202">
        <f ca="1">Position!$V46</f>
        <v>-61.027121647636406</v>
      </c>
      <c r="AA46" s="202">
        <f ca="1">Position!$V46</f>
        <v>-61.027121647636406</v>
      </c>
      <c r="AB46" s="202">
        <f ca="1">Position!$V46</f>
        <v>-61.027121647636406</v>
      </c>
      <c r="AC46" s="202">
        <f ca="1">Position!$V46</f>
        <v>-61.027121647636406</v>
      </c>
    </row>
    <row r="47" spans="1:29" x14ac:dyDescent="0.25">
      <c r="A47" s="197">
        <f ca="1">Inputs!C47</f>
        <v>38504</v>
      </c>
      <c r="B47" s="198">
        <f ca="1">Inputs!E47</f>
        <v>3.6829999999999998</v>
      </c>
      <c r="C47" s="199">
        <f ca="1">Position!L47</f>
        <v>0.50079114724358731</v>
      </c>
      <c r="D47" s="200">
        <f ca="1">Position!N47</f>
        <v>13.366181631565754</v>
      </c>
      <c r="E47" s="202">
        <f ca="1">Position!$V47</f>
        <v>-61.44231129061906</v>
      </c>
      <c r="F47" s="202">
        <f ca="1">Position!$V47</f>
        <v>-61.44231129061906</v>
      </c>
      <c r="G47" s="202">
        <f ca="1">Position!$V47</f>
        <v>-61.44231129061906</v>
      </c>
      <c r="H47" s="202">
        <f ca="1">Position!$V47</f>
        <v>-61.44231129061906</v>
      </c>
      <c r="I47" s="202">
        <f ca="1">Position!$V47</f>
        <v>-61.44231129061906</v>
      </c>
      <c r="J47" s="202">
        <f ca="1">Position!$V47</f>
        <v>-61.44231129061906</v>
      </c>
      <c r="K47" s="202">
        <f ca="1">Position!$V47</f>
        <v>-61.44231129061906</v>
      </c>
      <c r="L47" s="202">
        <f ca="1">Position!$V47</f>
        <v>-61.44231129061906</v>
      </c>
      <c r="M47" s="202">
        <f ca="1">Position!$V47</f>
        <v>-61.44231129061906</v>
      </c>
      <c r="N47" s="202">
        <f ca="1">Position!$V47</f>
        <v>-61.44231129061906</v>
      </c>
      <c r="O47" s="202">
        <f ca="1">Position!$V47</f>
        <v>-61.44231129061906</v>
      </c>
      <c r="S47" s="202">
        <f ca="1">Position!$V47</f>
        <v>-61.44231129061906</v>
      </c>
      <c r="T47" s="202">
        <f ca="1">Position!$V47</f>
        <v>-61.44231129061906</v>
      </c>
      <c r="U47" s="202">
        <f ca="1">Position!$V47</f>
        <v>-61.44231129061906</v>
      </c>
      <c r="V47" s="202">
        <f ca="1">Position!$V47</f>
        <v>-61.44231129061906</v>
      </c>
      <c r="W47" s="202">
        <f ca="1">Position!$V47</f>
        <v>-61.44231129061906</v>
      </c>
      <c r="X47" s="202">
        <f ca="1">Position!$V47</f>
        <v>-61.44231129061906</v>
      </c>
      <c r="Y47" s="202">
        <f ca="1">Position!$V47</f>
        <v>-61.44231129061906</v>
      </c>
      <c r="Z47" s="202">
        <f ca="1">Position!$V47</f>
        <v>-61.44231129061906</v>
      </c>
      <c r="AA47" s="202">
        <f ca="1">Position!$V47</f>
        <v>-61.44231129061906</v>
      </c>
      <c r="AB47" s="202">
        <f ca="1">Position!$V47</f>
        <v>-61.44231129061906</v>
      </c>
      <c r="AC47" s="202">
        <f ca="1">Position!$V47</f>
        <v>-61.44231129061906</v>
      </c>
    </row>
    <row r="48" spans="1:29" x14ac:dyDescent="0.25">
      <c r="A48" s="197">
        <f ca="1">Inputs!C48</f>
        <v>38534</v>
      </c>
      <c r="B48" s="198">
        <f ca="1">Inputs!E48</f>
        <v>3.7280000000000002</v>
      </c>
      <c r="C48" s="199">
        <f ca="1">Position!L48</f>
        <v>0.50079114724358709</v>
      </c>
      <c r="D48" s="200">
        <f ca="1">Position!N48</f>
        <v>12.048661351482478</v>
      </c>
      <c r="E48" s="202">
        <f ca="1">Position!$V48</f>
        <v>-60.154004630613933</v>
      </c>
      <c r="F48" s="202">
        <f ca="1">Position!$V48</f>
        <v>-60.154004630613933</v>
      </c>
      <c r="G48" s="202">
        <f ca="1">Position!$V48</f>
        <v>-60.154004630613933</v>
      </c>
      <c r="H48" s="202">
        <f ca="1">Position!$V48</f>
        <v>-60.154004630613933</v>
      </c>
      <c r="I48" s="202">
        <f ca="1">Position!$V48</f>
        <v>-60.154004630613933</v>
      </c>
      <c r="J48" s="202">
        <f ca="1">Position!$V48</f>
        <v>-60.154004630613933</v>
      </c>
      <c r="K48" s="202">
        <f ca="1">Position!$V48</f>
        <v>-60.154004630613933</v>
      </c>
      <c r="L48" s="202">
        <f ca="1">Position!$V48</f>
        <v>-60.154004630613933</v>
      </c>
      <c r="M48" s="202">
        <f ca="1">Position!$V48</f>
        <v>-60.154004630613933</v>
      </c>
      <c r="N48" s="202">
        <f ca="1">Position!$V48</f>
        <v>-60.154004630613933</v>
      </c>
      <c r="O48" s="202">
        <f ca="1">Position!$V48</f>
        <v>-60.154004630613933</v>
      </c>
      <c r="S48" s="202">
        <f ca="1">Position!$V48</f>
        <v>-60.154004630613933</v>
      </c>
      <c r="T48" s="202">
        <f ca="1">Position!$V48</f>
        <v>-60.154004630613933</v>
      </c>
      <c r="U48" s="202">
        <f ca="1">Position!$V48</f>
        <v>-60.154004630613933</v>
      </c>
      <c r="V48" s="202">
        <f ca="1">Position!$V48</f>
        <v>-60.154004630613933</v>
      </c>
      <c r="W48" s="202">
        <f ca="1">Position!$V48</f>
        <v>-60.154004630613933</v>
      </c>
      <c r="X48" s="202">
        <f ca="1">Position!$V48</f>
        <v>-60.154004630613933</v>
      </c>
      <c r="Y48" s="202">
        <f ca="1">Position!$V48</f>
        <v>-60.154004630613933</v>
      </c>
      <c r="Z48" s="202">
        <f ca="1">Position!$V48</f>
        <v>-60.154004630613933</v>
      </c>
      <c r="AA48" s="202">
        <f ca="1">Position!$V48</f>
        <v>-60.154004630613933</v>
      </c>
      <c r="AB48" s="202">
        <f ca="1">Position!$V48</f>
        <v>-60.154004630613933</v>
      </c>
      <c r="AC48" s="202">
        <f ca="1">Position!$V48</f>
        <v>-60.154004630613933</v>
      </c>
    </row>
    <row r="49" spans="1:29" x14ac:dyDescent="0.25">
      <c r="A49" s="197">
        <f ca="1">Inputs!C49</f>
        <v>38565</v>
      </c>
      <c r="B49" s="198">
        <f ca="1">Inputs!E49</f>
        <v>3.7670000000000003</v>
      </c>
      <c r="C49" s="199">
        <f ca="1">Position!L49</f>
        <v>0.49957218196470982</v>
      </c>
      <c r="D49" s="200">
        <f ca="1">Position!N49</f>
        <v>11.810985737957788</v>
      </c>
      <c r="E49" s="202">
        <f ca="1">Position!$V49</f>
        <v>-59.400636041872147</v>
      </c>
      <c r="F49" s="202">
        <f ca="1">Position!$V49</f>
        <v>-59.400636041872147</v>
      </c>
      <c r="G49" s="202">
        <f ca="1">Position!$V49</f>
        <v>-59.400636041872147</v>
      </c>
      <c r="H49" s="202">
        <f ca="1">Position!$V49</f>
        <v>-59.400636041872147</v>
      </c>
      <c r="I49" s="202">
        <f ca="1">Position!$V49</f>
        <v>-59.400636041872147</v>
      </c>
      <c r="J49" s="202">
        <f ca="1">Position!$V49</f>
        <v>-59.400636041872147</v>
      </c>
      <c r="K49" s="202">
        <f ca="1">Position!$V49</f>
        <v>-59.400636041872147</v>
      </c>
      <c r="L49" s="202">
        <f ca="1">Position!$V49</f>
        <v>-59.400636041872147</v>
      </c>
      <c r="M49" s="202">
        <f ca="1">Position!$V49</f>
        <v>-59.400636041872147</v>
      </c>
      <c r="N49" s="202">
        <f ca="1">Position!$V49</f>
        <v>-59.400636041872147</v>
      </c>
      <c r="O49" s="202">
        <f ca="1">Position!$V49</f>
        <v>-59.400636041872147</v>
      </c>
      <c r="S49" s="202">
        <f ca="1">Position!$V49</f>
        <v>-59.400636041872147</v>
      </c>
      <c r="T49" s="202">
        <f ca="1">Position!$V49</f>
        <v>-59.400636041872147</v>
      </c>
      <c r="U49" s="202">
        <f ca="1">Position!$V49</f>
        <v>-59.400636041872147</v>
      </c>
      <c r="V49" s="202">
        <f ca="1">Position!$V49</f>
        <v>-59.400636041872147</v>
      </c>
      <c r="W49" s="202">
        <f ca="1">Position!$V49</f>
        <v>-59.400636041872147</v>
      </c>
      <c r="X49" s="202">
        <f ca="1">Position!$V49</f>
        <v>-59.400636041872147</v>
      </c>
      <c r="Y49" s="202">
        <f ca="1">Position!$V49</f>
        <v>-59.400636041872147</v>
      </c>
      <c r="Z49" s="202">
        <f ca="1">Position!$V49</f>
        <v>-59.400636041872147</v>
      </c>
      <c r="AA49" s="202">
        <f ca="1">Position!$V49</f>
        <v>-59.400636041872147</v>
      </c>
      <c r="AB49" s="202">
        <f ca="1">Position!$V49</f>
        <v>-59.400636041872147</v>
      </c>
      <c r="AC49" s="202">
        <f ca="1">Position!$V49</f>
        <v>-59.400636041872147</v>
      </c>
    </row>
    <row r="50" spans="1:29" x14ac:dyDescent="0.25">
      <c r="A50" s="197">
        <f ca="1">Inputs!C50</f>
        <v>38596</v>
      </c>
      <c r="B50" s="198">
        <f ca="1">Inputs!E50</f>
        <v>3.7560000000000002</v>
      </c>
      <c r="C50" s="199">
        <f ca="1">Position!L50</f>
        <v>0.49742676935423497</v>
      </c>
      <c r="D50" s="200">
        <f ca="1">Position!N50</f>
        <v>11.093563091303881</v>
      </c>
      <c r="E50" s="202">
        <f ca="1">Position!$V50</f>
        <v>-83.75276994607583</v>
      </c>
      <c r="F50" s="202">
        <f ca="1">Position!$V50</f>
        <v>-83.75276994607583</v>
      </c>
      <c r="G50" s="202">
        <f ca="1">Position!$V50</f>
        <v>-83.75276994607583</v>
      </c>
      <c r="H50" s="202">
        <f ca="1">Position!$V50</f>
        <v>-83.75276994607583</v>
      </c>
      <c r="I50" s="202">
        <f ca="1">Position!$V50</f>
        <v>-83.75276994607583</v>
      </c>
      <c r="J50" s="202">
        <f ca="1">Position!$V50</f>
        <v>-83.75276994607583</v>
      </c>
      <c r="K50" s="202">
        <f ca="1">Position!$V50</f>
        <v>-83.75276994607583</v>
      </c>
      <c r="L50" s="202">
        <f ca="1">Position!$V50</f>
        <v>-83.75276994607583</v>
      </c>
      <c r="M50" s="202">
        <f ca="1">Position!$V50</f>
        <v>-83.75276994607583</v>
      </c>
      <c r="N50" s="202">
        <f ca="1">Position!$V50</f>
        <v>-83.75276994607583</v>
      </c>
      <c r="O50" s="202">
        <f ca="1">Position!$V50</f>
        <v>-83.75276994607583</v>
      </c>
      <c r="S50" s="202">
        <f ca="1">Position!$V50</f>
        <v>-83.75276994607583</v>
      </c>
      <c r="T50" s="202">
        <f ca="1">Position!$V50</f>
        <v>-83.75276994607583</v>
      </c>
      <c r="U50" s="202">
        <f ca="1">Position!$V50</f>
        <v>-83.75276994607583</v>
      </c>
      <c r="V50" s="202">
        <f ca="1">Position!$V50</f>
        <v>-83.75276994607583</v>
      </c>
      <c r="W50" s="202">
        <f ca="1">Position!$V50</f>
        <v>-83.75276994607583</v>
      </c>
      <c r="X50" s="202">
        <f ca="1">Position!$V50</f>
        <v>-83.75276994607583</v>
      </c>
      <c r="Y50" s="202">
        <f ca="1">Position!$V50</f>
        <v>-83.75276994607583</v>
      </c>
      <c r="Z50" s="202">
        <f ca="1">Position!$V50</f>
        <v>-83.75276994607583</v>
      </c>
      <c r="AA50" s="202">
        <f ca="1">Position!$V50</f>
        <v>-83.75276994607583</v>
      </c>
      <c r="AB50" s="202">
        <f ca="1">Position!$V50</f>
        <v>-83.75276994607583</v>
      </c>
      <c r="AC50" s="202">
        <f ca="1">Position!$V50</f>
        <v>-83.75276994607583</v>
      </c>
    </row>
    <row r="51" spans="1:29" x14ac:dyDescent="0.25">
      <c r="A51" s="197">
        <f ca="1">Inputs!C51</f>
        <v>38626</v>
      </c>
      <c r="B51" s="198">
        <f ca="1">Inputs!E51</f>
        <v>3.7710000000000004</v>
      </c>
      <c r="C51" s="199">
        <f ca="1">Position!L51</f>
        <v>0.48503901363285407</v>
      </c>
      <c r="D51" s="200">
        <f ca="1">Position!N51</f>
        <v>10.49480634787831</v>
      </c>
      <c r="E51" s="202">
        <f ca="1">Position!$V51</f>
        <v>-83.932945499064928</v>
      </c>
      <c r="F51" s="202">
        <f ca="1">Position!$V51</f>
        <v>-83.932945499064928</v>
      </c>
      <c r="G51" s="202">
        <f ca="1">Position!$V51</f>
        <v>-83.932945499064928</v>
      </c>
      <c r="H51" s="202">
        <f ca="1">Position!$V51</f>
        <v>-83.932945499064928</v>
      </c>
      <c r="I51" s="202">
        <f ca="1">Position!$V51</f>
        <v>-83.932945499064928</v>
      </c>
      <c r="J51" s="202">
        <f ca="1">Position!$V51</f>
        <v>-83.932945499064928</v>
      </c>
      <c r="K51" s="202">
        <f ca="1">Position!$V51</f>
        <v>-83.932945499064928</v>
      </c>
      <c r="L51" s="202">
        <f ca="1">Position!$V51</f>
        <v>-83.932945499064928</v>
      </c>
      <c r="M51" s="202">
        <f ca="1">Position!$V51</f>
        <v>-83.932945499064928</v>
      </c>
      <c r="N51" s="202">
        <f ca="1">Position!$V51</f>
        <v>-83.932945499064928</v>
      </c>
      <c r="O51" s="202">
        <f ca="1">Position!$V51</f>
        <v>-83.932945499064928</v>
      </c>
      <c r="S51" s="202">
        <f ca="1">Position!$V51</f>
        <v>-83.932945499064928</v>
      </c>
      <c r="T51" s="202">
        <f ca="1">Position!$V51</f>
        <v>-83.932945499064928</v>
      </c>
      <c r="U51" s="202">
        <f ca="1">Position!$V51</f>
        <v>-83.932945499064928</v>
      </c>
      <c r="V51" s="202">
        <f ca="1">Position!$V51</f>
        <v>-83.932945499064928</v>
      </c>
      <c r="W51" s="202">
        <f ca="1">Position!$V51</f>
        <v>-83.932945499064928</v>
      </c>
      <c r="X51" s="202">
        <f ca="1">Position!$V51</f>
        <v>-83.932945499064928</v>
      </c>
      <c r="Y51" s="202">
        <f ca="1">Position!$V51</f>
        <v>-83.932945499064928</v>
      </c>
      <c r="Z51" s="202">
        <f ca="1">Position!$V51</f>
        <v>-83.932945499064928</v>
      </c>
      <c r="AA51" s="202">
        <f ca="1">Position!$V51</f>
        <v>-83.932945499064928</v>
      </c>
      <c r="AB51" s="202">
        <f ca="1">Position!$V51</f>
        <v>-83.932945499064928</v>
      </c>
      <c r="AC51" s="202">
        <f ca="1">Position!$V51</f>
        <v>-83.932945499064928</v>
      </c>
    </row>
    <row r="52" spans="1:29" x14ac:dyDescent="0.25">
      <c r="A52" s="197">
        <f ca="1">Inputs!C52</f>
        <v>38657</v>
      </c>
      <c r="B52" s="198">
        <f ca="1">Inputs!E52</f>
        <v>3.9279999999999999</v>
      </c>
      <c r="C52" s="199">
        <f ca="1">Position!L52</f>
        <v>0.46964768025680953</v>
      </c>
      <c r="D52" s="200">
        <f ca="1">Position!N52</f>
        <v>20.617786712053384</v>
      </c>
      <c r="E52" s="202">
        <f ca="1">Position!$V52</f>
        <v>-30.728531908712849</v>
      </c>
      <c r="F52" s="202">
        <f ca="1">Position!$V52</f>
        <v>-30.728531908712849</v>
      </c>
      <c r="G52" s="202">
        <f ca="1">Position!$V52</f>
        <v>-30.728531908712849</v>
      </c>
      <c r="H52" s="202">
        <f ca="1">Position!$V52</f>
        <v>-30.728531908712849</v>
      </c>
      <c r="I52" s="202">
        <f ca="1">Position!$V52</f>
        <v>-30.728531908712849</v>
      </c>
      <c r="J52" s="202">
        <f ca="1">Position!$V52</f>
        <v>-30.728531908712849</v>
      </c>
      <c r="K52" s="202">
        <f ca="1">Position!$V52</f>
        <v>-30.728531908712849</v>
      </c>
      <c r="L52" s="202">
        <f ca="1">Position!$V52</f>
        <v>-30.728531908712849</v>
      </c>
      <c r="M52" s="202">
        <f ca="1">Position!$V52</f>
        <v>-30.728531908712849</v>
      </c>
      <c r="N52" s="202">
        <f ca="1">Position!$V52</f>
        <v>-30.728531908712849</v>
      </c>
      <c r="O52" s="202">
        <f ca="1">Position!$V52</f>
        <v>-30.728531908712849</v>
      </c>
      <c r="S52" s="202">
        <f ca="1">Position!$V52</f>
        <v>-30.728531908712849</v>
      </c>
      <c r="T52" s="202">
        <f ca="1">Position!$V52</f>
        <v>-30.728531908712849</v>
      </c>
      <c r="U52" s="202">
        <f ca="1">Position!$V52</f>
        <v>-30.728531908712849</v>
      </c>
      <c r="V52" s="202">
        <f ca="1">Position!$V52</f>
        <v>-30.728531908712849</v>
      </c>
      <c r="W52" s="202">
        <f ca="1">Position!$V52</f>
        <v>-30.728531908712849</v>
      </c>
      <c r="X52" s="202">
        <f ca="1">Position!$V52</f>
        <v>-30.728531908712849</v>
      </c>
      <c r="Y52" s="202">
        <f ca="1">Position!$V52</f>
        <v>-30.728531908712849</v>
      </c>
      <c r="Z52" s="202">
        <f ca="1">Position!$V52</f>
        <v>-30.728531908712849</v>
      </c>
      <c r="AA52" s="202">
        <f ca="1">Position!$V52</f>
        <v>-30.728531908712849</v>
      </c>
      <c r="AB52" s="202">
        <f ca="1">Position!$V52</f>
        <v>-30.728531908712849</v>
      </c>
      <c r="AC52" s="202">
        <f ca="1">Position!$V52</f>
        <v>-30.728531908712849</v>
      </c>
    </row>
    <row r="53" spans="1:29" x14ac:dyDescent="0.25">
      <c r="A53" s="197">
        <f ca="1">Inputs!C53</f>
        <v>38687</v>
      </c>
      <c r="B53" s="198">
        <f ca="1">Inputs!E53</f>
        <v>4.088000000000001</v>
      </c>
      <c r="C53" s="199">
        <f ca="1">Position!L53</f>
        <v>0.50694329703975261</v>
      </c>
      <c r="D53" s="200">
        <f ca="1">Position!N53</f>
        <v>22.835860377926487</v>
      </c>
      <c r="E53" s="202">
        <f ca="1">Position!$V53</f>
        <v>-25.097499967238583</v>
      </c>
      <c r="F53" s="202">
        <f ca="1">Position!$V53</f>
        <v>-25.097499967238583</v>
      </c>
      <c r="G53" s="202">
        <f ca="1">Position!$V53</f>
        <v>-25.097499967238583</v>
      </c>
      <c r="H53" s="202">
        <f ca="1">Position!$V53</f>
        <v>-25.097499967238583</v>
      </c>
      <c r="I53" s="202">
        <f ca="1">Position!$V53</f>
        <v>-25.097499967238583</v>
      </c>
      <c r="J53" s="202">
        <f ca="1">Position!$V53</f>
        <v>-25.097499967238583</v>
      </c>
      <c r="K53" s="202">
        <f ca="1">Position!$V53</f>
        <v>-25.097499967238583</v>
      </c>
      <c r="L53" s="202">
        <f ca="1">Position!$V53</f>
        <v>-25.097499967238583</v>
      </c>
      <c r="M53" s="202">
        <f ca="1">Position!$V53</f>
        <v>-25.097499967238583</v>
      </c>
      <c r="N53" s="202">
        <f ca="1">Position!$V53</f>
        <v>-25.097499967238583</v>
      </c>
      <c r="O53" s="202">
        <f ca="1">Position!$V53</f>
        <v>-25.097499967238583</v>
      </c>
      <c r="S53" s="202">
        <f ca="1">Position!$V53</f>
        <v>-25.097499967238583</v>
      </c>
      <c r="T53" s="202">
        <f ca="1">Position!$V53</f>
        <v>-25.097499967238583</v>
      </c>
      <c r="U53" s="202">
        <f ca="1">Position!$V53</f>
        <v>-25.097499967238583</v>
      </c>
      <c r="V53" s="202">
        <f ca="1">Position!$V53</f>
        <v>-25.097499967238583</v>
      </c>
      <c r="W53" s="202">
        <f ca="1">Position!$V53</f>
        <v>-25.097499967238583</v>
      </c>
      <c r="X53" s="202">
        <f ca="1">Position!$V53</f>
        <v>-25.097499967238583</v>
      </c>
      <c r="Y53" s="202">
        <f ca="1">Position!$V53</f>
        <v>-25.097499967238583</v>
      </c>
      <c r="Z53" s="202">
        <f ca="1">Position!$V53</f>
        <v>-25.097499967238583</v>
      </c>
      <c r="AA53" s="202">
        <f ca="1">Position!$V53</f>
        <v>-25.097499967238583</v>
      </c>
      <c r="AB53" s="202">
        <f ca="1">Position!$V53</f>
        <v>-25.097499967238583</v>
      </c>
      <c r="AC53" s="202">
        <f ca="1">Position!$V53</f>
        <v>-25.097499967238583</v>
      </c>
    </row>
    <row r="54" spans="1:29" x14ac:dyDescent="0.25">
      <c r="A54" s="197">
        <f ca="1">Inputs!C54</f>
        <v>38718</v>
      </c>
      <c r="B54" s="198">
        <f ca="1">Inputs!E54</f>
        <v>4.1055000000000001</v>
      </c>
      <c r="C54" s="199">
        <f ca="1">Position!L54</f>
        <v>0.50202022841689675</v>
      </c>
      <c r="D54" s="200">
        <f ca="1">Position!N54</f>
        <v>-5.8578202895360931</v>
      </c>
      <c r="E54" s="202">
        <f ca="1">Position!$V54</f>
        <v>-1.3988554165277005</v>
      </c>
      <c r="F54" s="202">
        <f ca="1">Position!$V54</f>
        <v>-1.3988554165277005</v>
      </c>
      <c r="G54" s="202">
        <f ca="1">Position!$V54</f>
        <v>-1.3988554165277005</v>
      </c>
      <c r="H54" s="202">
        <f ca="1">Position!$V54</f>
        <v>-1.3988554165277005</v>
      </c>
      <c r="I54" s="202">
        <f ca="1">Position!$V54</f>
        <v>-1.3988554165277005</v>
      </c>
      <c r="J54" s="202">
        <f ca="1">Position!$V54</f>
        <v>-1.3988554165277005</v>
      </c>
      <c r="K54" s="202">
        <f ca="1">Position!$V54</f>
        <v>-1.3988554165277005</v>
      </c>
      <c r="L54" s="202">
        <f ca="1">Position!$V54</f>
        <v>-1.3988554165277005</v>
      </c>
      <c r="M54" s="202">
        <f ca="1">Position!$V54</f>
        <v>-1.3988554165277005</v>
      </c>
      <c r="N54" s="202">
        <f ca="1">Position!$V54</f>
        <v>-1.3988554165277005</v>
      </c>
      <c r="O54" s="202">
        <f ca="1">Position!$V54</f>
        <v>-1.3988554165277005</v>
      </c>
      <c r="S54" s="202">
        <f ca="1">Position!$V54</f>
        <v>-1.3988554165277005</v>
      </c>
      <c r="T54" s="202">
        <f ca="1">Position!$V54</f>
        <v>-1.3988554165277005</v>
      </c>
      <c r="U54" s="202">
        <f ca="1">Position!$V54</f>
        <v>-1.3988554165277005</v>
      </c>
      <c r="V54" s="202">
        <f ca="1">Position!$V54</f>
        <v>-1.3988554165277005</v>
      </c>
      <c r="W54" s="202">
        <f ca="1">Position!$V54</f>
        <v>-1.3988554165277005</v>
      </c>
      <c r="X54" s="202">
        <f ca="1">Position!$V54</f>
        <v>-1.3988554165277005</v>
      </c>
      <c r="Y54" s="202">
        <f ca="1">Position!$V54</f>
        <v>-1.3988554165277005</v>
      </c>
      <c r="Z54" s="202">
        <f ca="1">Position!$V54</f>
        <v>-1.3988554165277005</v>
      </c>
      <c r="AA54" s="202">
        <f ca="1">Position!$V54</f>
        <v>-1.3988554165277005</v>
      </c>
      <c r="AB54" s="202">
        <f ca="1">Position!$V54</f>
        <v>-1.3988554165277005</v>
      </c>
      <c r="AC54" s="202">
        <f ca="1">Position!$V54</f>
        <v>-1.3988554165277005</v>
      </c>
    </row>
    <row r="55" spans="1:29" x14ac:dyDescent="0.25">
      <c r="A55" s="197">
        <f ca="1">Inputs!C55</f>
        <v>38749</v>
      </c>
      <c r="B55" s="198">
        <f ca="1">Inputs!E55</f>
        <v>4.0215000000000005</v>
      </c>
      <c r="C55" s="199">
        <f ca="1">Position!L55</f>
        <v>0.49940358372420046</v>
      </c>
      <c r="D55" s="200">
        <f ca="1">Position!N55</f>
        <v>-5.2450785829633961</v>
      </c>
      <c r="E55" s="202">
        <f ca="1">Position!$V55</f>
        <v>-1.3988554165277005</v>
      </c>
      <c r="F55" s="202">
        <f ca="1">Position!$V55</f>
        <v>-1.3988554165277005</v>
      </c>
      <c r="G55" s="202">
        <f ca="1">Position!$V55</f>
        <v>-1.3988554165277005</v>
      </c>
      <c r="H55" s="202">
        <f ca="1">Position!$V55</f>
        <v>-1.3988554165277005</v>
      </c>
      <c r="I55" s="202">
        <f ca="1">Position!$V55</f>
        <v>-1.3988554165277005</v>
      </c>
      <c r="J55" s="202">
        <f ca="1">Position!$V55</f>
        <v>-1.3988554165277005</v>
      </c>
      <c r="K55" s="202">
        <f ca="1">Position!$V55</f>
        <v>-1.3988554165277005</v>
      </c>
      <c r="L55" s="202">
        <f ca="1">Position!$V55</f>
        <v>-1.3988554165277005</v>
      </c>
      <c r="M55" s="202">
        <f ca="1">Position!$V55</f>
        <v>-1.3988554165277005</v>
      </c>
      <c r="N55" s="202">
        <f ca="1">Position!$V55</f>
        <v>-1.3988554165277005</v>
      </c>
      <c r="O55" s="202">
        <f ca="1">Position!$V55</f>
        <v>-1.3988554165277005</v>
      </c>
      <c r="S55" s="202">
        <f ca="1">Position!$V55</f>
        <v>-1.3988554165277005</v>
      </c>
      <c r="T55" s="202">
        <f ca="1">Position!$V55</f>
        <v>-1.3988554165277005</v>
      </c>
      <c r="U55" s="202">
        <f ca="1">Position!$V55</f>
        <v>-1.3988554165277005</v>
      </c>
      <c r="V55" s="202">
        <f ca="1">Position!$V55</f>
        <v>-1.3988554165277005</v>
      </c>
      <c r="W55" s="202">
        <f ca="1">Position!$V55</f>
        <v>-1.3988554165277005</v>
      </c>
      <c r="X55" s="202">
        <f ca="1">Position!$V55</f>
        <v>-1.3988554165277005</v>
      </c>
      <c r="Y55" s="202">
        <f ca="1">Position!$V55</f>
        <v>-1.3988554165277005</v>
      </c>
      <c r="Z55" s="202">
        <f ca="1">Position!$V55</f>
        <v>-1.3988554165277005</v>
      </c>
      <c r="AA55" s="202">
        <f ca="1">Position!$V55</f>
        <v>-1.3988554165277005</v>
      </c>
      <c r="AB55" s="202">
        <f ca="1">Position!$V55</f>
        <v>-1.3988554165277005</v>
      </c>
      <c r="AC55" s="202">
        <f ca="1">Position!$V55</f>
        <v>-1.3988554165277005</v>
      </c>
    </row>
    <row r="56" spans="1:29" x14ac:dyDescent="0.25">
      <c r="A56" s="197">
        <f ca="1">Inputs!C56</f>
        <v>38777</v>
      </c>
      <c r="B56" s="198">
        <f ca="1">Inputs!E56</f>
        <v>3.8865000000000003</v>
      </c>
      <c r="C56" s="199">
        <f ca="1">Position!L56</f>
        <v>0.49678693903150439</v>
      </c>
      <c r="D56" s="200">
        <f ca="1">Position!N56</f>
        <v>-5.7448562153124696</v>
      </c>
      <c r="E56" s="202">
        <f ca="1">Position!$V56</f>
        <v>-1.3988554165277005</v>
      </c>
      <c r="F56" s="202">
        <f ca="1">Position!$V56</f>
        <v>-1.3988554165277005</v>
      </c>
      <c r="G56" s="202">
        <f ca="1">Position!$V56</f>
        <v>-1.3988554165277005</v>
      </c>
      <c r="H56" s="202">
        <f ca="1">Position!$V56</f>
        <v>-1.3988554165277005</v>
      </c>
      <c r="I56" s="202">
        <f ca="1">Position!$V56</f>
        <v>-1.3988554165277005</v>
      </c>
      <c r="J56" s="202">
        <f ca="1">Position!$V56</f>
        <v>-1.3988554165277005</v>
      </c>
      <c r="K56" s="202">
        <f ca="1">Position!$V56</f>
        <v>-1.3988554165277005</v>
      </c>
      <c r="L56" s="202">
        <f ca="1">Position!$V56</f>
        <v>-1.3988554165277005</v>
      </c>
      <c r="M56" s="202">
        <f ca="1">Position!$V56</f>
        <v>-1.3988554165277005</v>
      </c>
      <c r="N56" s="202">
        <f ca="1">Position!$V56</f>
        <v>-1.3988554165277005</v>
      </c>
      <c r="O56" s="202">
        <f ca="1">Position!$V56</f>
        <v>-1.3988554165277005</v>
      </c>
      <c r="S56" s="202">
        <f ca="1">Position!$V56</f>
        <v>-1.3988554165277005</v>
      </c>
      <c r="T56" s="202">
        <f ca="1">Position!$V56</f>
        <v>-1.3988554165277005</v>
      </c>
      <c r="U56" s="202">
        <f ca="1">Position!$V56</f>
        <v>-1.3988554165277005</v>
      </c>
      <c r="V56" s="202">
        <f ca="1">Position!$V56</f>
        <v>-1.3988554165277005</v>
      </c>
      <c r="W56" s="202">
        <f ca="1">Position!$V56</f>
        <v>-1.3988554165277005</v>
      </c>
      <c r="X56" s="202">
        <f ca="1">Position!$V56</f>
        <v>-1.3988554165277005</v>
      </c>
      <c r="Y56" s="202">
        <f ca="1">Position!$V56</f>
        <v>-1.3988554165277005</v>
      </c>
      <c r="Z56" s="202">
        <f ca="1">Position!$V56</f>
        <v>-1.3988554165277005</v>
      </c>
      <c r="AA56" s="202">
        <f ca="1">Position!$V56</f>
        <v>-1.3988554165277005</v>
      </c>
      <c r="AB56" s="202">
        <f ca="1">Position!$V56</f>
        <v>-1.3988554165277005</v>
      </c>
      <c r="AC56" s="202">
        <f ca="1">Position!$V56</f>
        <v>-1.3988554165277005</v>
      </c>
    </row>
    <row r="57" spans="1:29" x14ac:dyDescent="0.25">
      <c r="A57" s="197">
        <f ca="1">Inputs!C57</f>
        <v>38808</v>
      </c>
      <c r="B57" s="198">
        <f ca="1">Inputs!E57</f>
        <v>3.7365000000000004</v>
      </c>
      <c r="C57" s="199">
        <f ca="1">Position!L57</f>
        <v>0.49535048202236948</v>
      </c>
      <c r="D57" s="200">
        <f ca="1">Position!N57</f>
        <v>-5.5191649289165507</v>
      </c>
      <c r="E57" s="202">
        <f ca="1">Position!$V57</f>
        <v>-1.3988554165277005</v>
      </c>
      <c r="F57" s="202">
        <f ca="1">Position!$V57</f>
        <v>-1.3988554165277005</v>
      </c>
      <c r="G57" s="202">
        <f ca="1">Position!$V57</f>
        <v>-1.3988554165277005</v>
      </c>
      <c r="H57" s="202">
        <f ca="1">Position!$V57</f>
        <v>-1.3988554165277005</v>
      </c>
      <c r="I57" s="202">
        <f ca="1">Position!$V57</f>
        <v>-1.3988554165277005</v>
      </c>
      <c r="J57" s="202">
        <f ca="1">Position!$V57</f>
        <v>-1.3988554165277005</v>
      </c>
      <c r="K57" s="202">
        <f ca="1">Position!$V57</f>
        <v>-1.3988554165277005</v>
      </c>
      <c r="L57" s="202">
        <f ca="1">Position!$V57</f>
        <v>-1.3988554165277005</v>
      </c>
      <c r="M57" s="202">
        <f ca="1">Position!$V57</f>
        <v>-1.3988554165277005</v>
      </c>
      <c r="N57" s="202">
        <f ca="1">Position!$V57</f>
        <v>-1.3988554165277005</v>
      </c>
      <c r="O57" s="202">
        <f ca="1">Position!$V57</f>
        <v>-1.3988554165277005</v>
      </c>
      <c r="S57" s="202">
        <f ca="1">Position!$V57</f>
        <v>-1.3988554165277005</v>
      </c>
      <c r="T57" s="202">
        <f ca="1">Position!$V57</f>
        <v>-1.3988554165277005</v>
      </c>
      <c r="U57" s="202">
        <f ca="1">Position!$V57</f>
        <v>-1.3988554165277005</v>
      </c>
      <c r="V57" s="202">
        <f ca="1">Position!$V57</f>
        <v>-1.3988554165277005</v>
      </c>
      <c r="W57" s="202">
        <f ca="1">Position!$V57</f>
        <v>-1.3988554165277005</v>
      </c>
      <c r="X57" s="202">
        <f ca="1">Position!$V57</f>
        <v>-1.3988554165277005</v>
      </c>
      <c r="Y57" s="202">
        <f ca="1">Position!$V57</f>
        <v>-1.3988554165277005</v>
      </c>
      <c r="Z57" s="202">
        <f ca="1">Position!$V57</f>
        <v>-1.3988554165277005</v>
      </c>
      <c r="AA57" s="202">
        <f ca="1">Position!$V57</f>
        <v>-1.3988554165277005</v>
      </c>
      <c r="AB57" s="202">
        <f ca="1">Position!$V57</f>
        <v>-1.3988554165277005</v>
      </c>
      <c r="AC57" s="202">
        <f ca="1">Position!$V57</f>
        <v>-1.3988554165277005</v>
      </c>
    </row>
    <row r="58" spans="1:29" x14ac:dyDescent="0.25">
      <c r="A58" s="197">
        <f ca="1">Inputs!C58</f>
        <v>38838</v>
      </c>
      <c r="B58" s="198">
        <f ca="1">Inputs!E58</f>
        <v>3.7405000000000004</v>
      </c>
      <c r="C58" s="199">
        <f ca="1">Position!L58</f>
        <v>0.4953723997936354</v>
      </c>
      <c r="D58" s="200">
        <f ca="1">Position!N58</f>
        <v>-5.6746803396940644</v>
      </c>
      <c r="E58" s="202">
        <f ca="1">Position!$V58</f>
        <v>-1.3988554165277005</v>
      </c>
      <c r="F58" s="202">
        <f ca="1">Position!$V58</f>
        <v>-1.3988554165277005</v>
      </c>
      <c r="G58" s="202">
        <f ca="1">Position!$V58</f>
        <v>-1.3988554165277005</v>
      </c>
      <c r="H58" s="202">
        <f ca="1">Position!$V58</f>
        <v>-1.3988554165277005</v>
      </c>
      <c r="I58" s="202">
        <f ca="1">Position!$V58</f>
        <v>-1.3988554165277005</v>
      </c>
      <c r="J58" s="202">
        <f ca="1">Position!$V58</f>
        <v>-1.3988554165277005</v>
      </c>
      <c r="K58" s="202">
        <f ca="1">Position!$V58</f>
        <v>-1.3988554165277005</v>
      </c>
      <c r="L58" s="202">
        <f ca="1">Position!$V58</f>
        <v>-1.3988554165277005</v>
      </c>
      <c r="M58" s="202">
        <f ca="1">Position!$V58</f>
        <v>-1.3988554165277005</v>
      </c>
      <c r="N58" s="202">
        <f ca="1">Position!$V58</f>
        <v>-1.3988554165277005</v>
      </c>
      <c r="O58" s="202">
        <f ca="1">Position!$V58</f>
        <v>-1.3988554165277005</v>
      </c>
      <c r="S58" s="202">
        <f ca="1">Position!$V58</f>
        <v>-1.3988554165277005</v>
      </c>
      <c r="T58" s="202">
        <f ca="1">Position!$V58</f>
        <v>-1.3988554165277005</v>
      </c>
      <c r="U58" s="202">
        <f ca="1">Position!$V58</f>
        <v>-1.3988554165277005</v>
      </c>
      <c r="V58" s="202">
        <f ca="1">Position!$V58</f>
        <v>-1.3988554165277005</v>
      </c>
      <c r="W58" s="202">
        <f ca="1">Position!$V58</f>
        <v>-1.3988554165277005</v>
      </c>
      <c r="X58" s="202">
        <f ca="1">Position!$V58</f>
        <v>-1.3988554165277005</v>
      </c>
      <c r="Y58" s="202">
        <f ca="1">Position!$V58</f>
        <v>-1.3988554165277005</v>
      </c>
      <c r="Z58" s="202">
        <f ca="1">Position!$V58</f>
        <v>-1.3988554165277005</v>
      </c>
      <c r="AA58" s="202">
        <f ca="1">Position!$V58</f>
        <v>-1.3988554165277005</v>
      </c>
      <c r="AB58" s="202">
        <f ca="1">Position!$V58</f>
        <v>-1.3988554165277005</v>
      </c>
      <c r="AC58" s="202">
        <f ca="1">Position!$V58</f>
        <v>-1.3988554165277005</v>
      </c>
    </row>
    <row r="59" spans="1:29" x14ac:dyDescent="0.25">
      <c r="A59" s="197">
        <f ca="1">Inputs!C59</f>
        <v>38869</v>
      </c>
      <c r="B59" s="198">
        <f ca="1">Inputs!E59</f>
        <v>3.7805</v>
      </c>
      <c r="C59" s="199">
        <f ca="1">Position!L59</f>
        <v>0.49293446923587908</v>
      </c>
      <c r="D59" s="200">
        <f ca="1">Position!N59</f>
        <v>-5.4402716791560675</v>
      </c>
      <c r="E59" s="202">
        <f ca="1">Position!$V59</f>
        <v>-1.3988554165277005</v>
      </c>
      <c r="F59" s="202">
        <f ca="1">Position!$V59</f>
        <v>-1.3988554165277005</v>
      </c>
      <c r="G59" s="202">
        <f ca="1">Position!$V59</f>
        <v>-1.3988554165277005</v>
      </c>
      <c r="H59" s="202">
        <f ca="1">Position!$V59</f>
        <v>-1.3988554165277005</v>
      </c>
      <c r="I59" s="202">
        <f ca="1">Position!$V59</f>
        <v>-1.3988554165277005</v>
      </c>
      <c r="J59" s="202">
        <f ca="1">Position!$V59</f>
        <v>-1.3988554165277005</v>
      </c>
      <c r="K59" s="202">
        <f ca="1">Position!$V59</f>
        <v>-1.3988554165277005</v>
      </c>
      <c r="L59" s="202">
        <f ca="1">Position!$V59</f>
        <v>-1.3988554165277005</v>
      </c>
      <c r="M59" s="202">
        <f ca="1">Position!$V59</f>
        <v>-1.3988554165277005</v>
      </c>
      <c r="N59" s="202">
        <f ca="1">Position!$V59</f>
        <v>-1.3988554165277005</v>
      </c>
      <c r="O59" s="202">
        <f ca="1">Position!$V59</f>
        <v>-1.3988554165277005</v>
      </c>
      <c r="S59" s="202">
        <f ca="1">Position!$V59</f>
        <v>-1.3988554165277005</v>
      </c>
      <c r="T59" s="202">
        <f ca="1">Position!$V59</f>
        <v>-1.3988554165277005</v>
      </c>
      <c r="U59" s="202">
        <f ca="1">Position!$V59</f>
        <v>-1.3988554165277005</v>
      </c>
      <c r="V59" s="202">
        <f ca="1">Position!$V59</f>
        <v>-1.3988554165277005</v>
      </c>
      <c r="W59" s="202">
        <f ca="1">Position!$V59</f>
        <v>-1.3988554165277005</v>
      </c>
      <c r="X59" s="202">
        <f ca="1">Position!$V59</f>
        <v>-1.3988554165277005</v>
      </c>
      <c r="Y59" s="202">
        <f ca="1">Position!$V59</f>
        <v>-1.3988554165277005</v>
      </c>
      <c r="Z59" s="202">
        <f ca="1">Position!$V59</f>
        <v>-1.3988554165277005</v>
      </c>
      <c r="AA59" s="202">
        <f ca="1">Position!$V59</f>
        <v>-1.3988554165277005</v>
      </c>
      <c r="AB59" s="202">
        <f ca="1">Position!$V59</f>
        <v>-1.3988554165277005</v>
      </c>
      <c r="AC59" s="202">
        <f ca="1">Position!$V59</f>
        <v>-1.3988554165277005</v>
      </c>
    </row>
    <row r="60" spans="1:29" x14ac:dyDescent="0.25">
      <c r="A60" s="197">
        <f ca="1">Inputs!C60</f>
        <v>38899</v>
      </c>
      <c r="B60" s="198">
        <f ca="1">Inputs!E60</f>
        <v>3.8255000000000003</v>
      </c>
      <c r="C60" s="199">
        <f ca="1">Position!L60</f>
        <v>0.49293446923587908</v>
      </c>
      <c r="D60" s="200">
        <f ca="1">Position!N60</f>
        <v>-5.5929024688416131</v>
      </c>
      <c r="E60" s="202">
        <f ca="1">Position!$V60</f>
        <v>-1.3988554165277005</v>
      </c>
      <c r="F60" s="202">
        <f ca="1">Position!$V60</f>
        <v>-1.3988554165277005</v>
      </c>
      <c r="G60" s="202">
        <f ca="1">Position!$V60</f>
        <v>-1.3988554165277005</v>
      </c>
      <c r="H60" s="202">
        <f ca="1">Position!$V60</f>
        <v>-1.3988554165277005</v>
      </c>
      <c r="I60" s="202">
        <f ca="1">Position!$V60</f>
        <v>-1.3988554165277005</v>
      </c>
      <c r="J60" s="202">
        <f ca="1">Position!$V60</f>
        <v>-1.3988554165277005</v>
      </c>
      <c r="K60" s="202">
        <f ca="1">Position!$V60</f>
        <v>-1.3988554165277005</v>
      </c>
      <c r="L60" s="202">
        <f ca="1">Position!$V60</f>
        <v>-1.3988554165277005</v>
      </c>
      <c r="M60" s="202">
        <f ca="1">Position!$V60</f>
        <v>-1.3988554165277005</v>
      </c>
      <c r="N60" s="202">
        <f ca="1">Position!$V60</f>
        <v>-1.3988554165277005</v>
      </c>
      <c r="O60" s="202">
        <f ca="1">Position!$V60</f>
        <v>-1.3988554165277005</v>
      </c>
      <c r="S60" s="202">
        <f ca="1">Position!$V60</f>
        <v>-1.3988554165277005</v>
      </c>
      <c r="T60" s="202">
        <f ca="1">Position!$V60</f>
        <v>-1.3988554165277005</v>
      </c>
      <c r="U60" s="202">
        <f ca="1">Position!$V60</f>
        <v>-1.3988554165277005</v>
      </c>
      <c r="V60" s="202">
        <f ca="1">Position!$V60</f>
        <v>-1.3988554165277005</v>
      </c>
      <c r="W60" s="202">
        <f ca="1">Position!$V60</f>
        <v>-1.3988554165277005</v>
      </c>
      <c r="X60" s="202">
        <f ca="1">Position!$V60</f>
        <v>-1.3988554165277005</v>
      </c>
      <c r="Y60" s="202">
        <f ca="1">Position!$V60</f>
        <v>-1.3988554165277005</v>
      </c>
      <c r="Z60" s="202">
        <f ca="1">Position!$V60</f>
        <v>-1.3988554165277005</v>
      </c>
      <c r="AA60" s="202">
        <f ca="1">Position!$V60</f>
        <v>-1.3988554165277005</v>
      </c>
      <c r="AB60" s="202">
        <f ca="1">Position!$V60</f>
        <v>-1.3988554165277005</v>
      </c>
      <c r="AC60" s="202">
        <f ca="1">Position!$V60</f>
        <v>-1.3988554165277005</v>
      </c>
    </row>
    <row r="61" spans="1:29" x14ac:dyDescent="0.25">
      <c r="A61" s="197">
        <f ca="1">Inputs!C61</f>
        <v>38930</v>
      </c>
      <c r="B61" s="198">
        <f ca="1">Inputs!E61</f>
        <v>3.8645000000000005</v>
      </c>
      <c r="C61" s="199">
        <f ca="1">Position!L61</f>
        <v>0.49171550395700125</v>
      </c>
      <c r="D61" s="200">
        <f ca="1">Position!N61</f>
        <v>-5.5516653801556854</v>
      </c>
      <c r="E61" s="202">
        <f ca="1">Position!$V61</f>
        <v>-1.3988554165277005</v>
      </c>
      <c r="F61" s="202">
        <f ca="1">Position!$V61</f>
        <v>-1.3988554165277005</v>
      </c>
      <c r="G61" s="202">
        <f ca="1">Position!$V61</f>
        <v>-1.3988554165277005</v>
      </c>
      <c r="H61" s="202">
        <f ca="1">Position!$V61</f>
        <v>-1.3988554165277005</v>
      </c>
      <c r="I61" s="202">
        <f ca="1">Position!$V61</f>
        <v>-1.3988554165277005</v>
      </c>
      <c r="J61" s="202">
        <f ca="1">Position!$V61</f>
        <v>-1.3988554165277005</v>
      </c>
      <c r="K61" s="202">
        <f ca="1">Position!$V61</f>
        <v>-1.3988554165277005</v>
      </c>
      <c r="L61" s="202">
        <f ca="1">Position!$V61</f>
        <v>-1.3988554165277005</v>
      </c>
      <c r="M61" s="202">
        <f ca="1">Position!$V61</f>
        <v>-1.3988554165277005</v>
      </c>
      <c r="N61" s="202">
        <f ca="1">Position!$V61</f>
        <v>-1.3988554165277005</v>
      </c>
      <c r="O61" s="202">
        <f ca="1">Position!$V61</f>
        <v>-1.3988554165277005</v>
      </c>
      <c r="S61" s="202">
        <f ca="1">Position!$V61</f>
        <v>-1.3988554165277005</v>
      </c>
      <c r="T61" s="202">
        <f ca="1">Position!$V61</f>
        <v>-1.3988554165277005</v>
      </c>
      <c r="U61" s="202">
        <f ca="1">Position!$V61</f>
        <v>-1.3988554165277005</v>
      </c>
      <c r="V61" s="202">
        <f ca="1">Position!$V61</f>
        <v>-1.3988554165277005</v>
      </c>
      <c r="W61" s="202">
        <f ca="1">Position!$V61</f>
        <v>-1.3988554165277005</v>
      </c>
      <c r="X61" s="202">
        <f ca="1">Position!$V61</f>
        <v>-1.3988554165277005</v>
      </c>
      <c r="Y61" s="202">
        <f ca="1">Position!$V61</f>
        <v>-1.3988554165277005</v>
      </c>
      <c r="Z61" s="202">
        <f ca="1">Position!$V61</f>
        <v>-1.3988554165277005</v>
      </c>
      <c r="AA61" s="202">
        <f ca="1">Position!$V61</f>
        <v>-1.3988554165277005</v>
      </c>
      <c r="AB61" s="202">
        <f ca="1">Position!$V61</f>
        <v>-1.3988554165277005</v>
      </c>
      <c r="AC61" s="202">
        <f ca="1">Position!$V61</f>
        <v>-1.3988554165277005</v>
      </c>
    </row>
    <row r="62" spans="1:29" x14ac:dyDescent="0.25">
      <c r="A62" s="197">
        <f ca="1">Inputs!C62</f>
        <v>38961</v>
      </c>
      <c r="B62" s="198">
        <f ca="1">Inputs!E62</f>
        <v>3.8535000000000004</v>
      </c>
      <c r="C62" s="199">
        <f ca="1">Position!L62</f>
        <v>0.48957009134652596</v>
      </c>
      <c r="D62" s="200">
        <f ca="1">Position!N62</f>
        <v>-5.3247713040160765</v>
      </c>
      <c r="E62" s="202">
        <f ca="1">Position!$V62</f>
        <v>-1.3988554165277005</v>
      </c>
      <c r="F62" s="202">
        <f ca="1">Position!$V62</f>
        <v>-1.3988554165277005</v>
      </c>
      <c r="G62" s="202">
        <f ca="1">Position!$V62</f>
        <v>-1.3988554165277005</v>
      </c>
      <c r="H62" s="202">
        <f ca="1">Position!$V62</f>
        <v>-1.3988554165277005</v>
      </c>
      <c r="I62" s="202">
        <f ca="1">Position!$V62</f>
        <v>-1.3988554165277005</v>
      </c>
      <c r="J62" s="202">
        <f ca="1">Position!$V62</f>
        <v>-1.3988554165277005</v>
      </c>
      <c r="K62" s="202">
        <f ca="1">Position!$V62</f>
        <v>-1.3988554165277005</v>
      </c>
      <c r="L62" s="202">
        <f ca="1">Position!$V62</f>
        <v>-1.3988554165277005</v>
      </c>
      <c r="M62" s="202">
        <f ca="1">Position!$V62</f>
        <v>-1.3988554165277005</v>
      </c>
      <c r="N62" s="202">
        <f ca="1">Position!$V62</f>
        <v>-1.3988554165277005</v>
      </c>
      <c r="O62" s="202">
        <f ca="1">Position!$V62</f>
        <v>-1.3988554165277005</v>
      </c>
      <c r="S62" s="202">
        <f ca="1">Position!$V62</f>
        <v>-1.3988554165277005</v>
      </c>
      <c r="T62" s="202">
        <f ca="1">Position!$V62</f>
        <v>-1.3988554165277005</v>
      </c>
      <c r="U62" s="202">
        <f ca="1">Position!$V62</f>
        <v>-1.3988554165277005</v>
      </c>
      <c r="V62" s="202">
        <f ca="1">Position!$V62</f>
        <v>-1.3988554165277005</v>
      </c>
      <c r="W62" s="202">
        <f ca="1">Position!$V62</f>
        <v>-1.3988554165277005</v>
      </c>
      <c r="X62" s="202">
        <f ca="1">Position!$V62</f>
        <v>-1.3988554165277005</v>
      </c>
      <c r="Y62" s="202">
        <f ca="1">Position!$V62</f>
        <v>-1.3988554165277005</v>
      </c>
      <c r="Z62" s="202">
        <f ca="1">Position!$V62</f>
        <v>-1.3988554165277005</v>
      </c>
      <c r="AA62" s="202">
        <f ca="1">Position!$V62</f>
        <v>-1.3988554165277005</v>
      </c>
      <c r="AB62" s="202">
        <f ca="1">Position!$V62</f>
        <v>-1.3988554165277005</v>
      </c>
      <c r="AC62" s="202">
        <f ca="1">Position!$V62</f>
        <v>-1.3988554165277005</v>
      </c>
    </row>
    <row r="63" spans="1:29" x14ac:dyDescent="0.25">
      <c r="A63" s="197">
        <f ca="1">Inputs!C63</f>
        <v>38991</v>
      </c>
      <c r="B63" s="198">
        <f ca="1">Inputs!E63</f>
        <v>3.8685000000000005</v>
      </c>
      <c r="C63" s="199">
        <f ca="1">Position!L63</f>
        <v>0.47718233562514484</v>
      </c>
      <c r="D63" s="200">
        <f ca="1">Position!N63</f>
        <v>-5.3350509341598977</v>
      </c>
      <c r="E63" s="202">
        <f ca="1">Position!$V63</f>
        <v>-1.3988554165277005</v>
      </c>
      <c r="F63" s="202">
        <f ca="1">Position!$V63</f>
        <v>-1.3988554165277005</v>
      </c>
      <c r="G63" s="202">
        <f ca="1">Position!$V63</f>
        <v>-1.3988554165277005</v>
      </c>
      <c r="H63" s="202">
        <f ca="1">Position!$V63</f>
        <v>-1.3988554165277005</v>
      </c>
      <c r="I63" s="202">
        <f ca="1">Position!$V63</f>
        <v>-1.3988554165277005</v>
      </c>
      <c r="J63" s="202">
        <f ca="1">Position!$V63</f>
        <v>-1.3988554165277005</v>
      </c>
      <c r="K63" s="202">
        <f ca="1">Position!$V63</f>
        <v>-1.3988554165277005</v>
      </c>
      <c r="L63" s="202">
        <f ca="1">Position!$V63</f>
        <v>-1.3988554165277005</v>
      </c>
      <c r="M63" s="202">
        <f ca="1">Position!$V63</f>
        <v>-1.3988554165277005</v>
      </c>
      <c r="N63" s="202">
        <f ca="1">Position!$V63</f>
        <v>-1.3988554165277005</v>
      </c>
      <c r="O63" s="202">
        <f ca="1">Position!$V63</f>
        <v>-1.3988554165277005</v>
      </c>
      <c r="S63" s="202">
        <f ca="1">Position!$V63</f>
        <v>-1.3988554165277005</v>
      </c>
      <c r="T63" s="202">
        <f ca="1">Position!$V63</f>
        <v>-1.3988554165277005</v>
      </c>
      <c r="U63" s="202">
        <f ca="1">Position!$V63</f>
        <v>-1.3988554165277005</v>
      </c>
      <c r="V63" s="202">
        <f ca="1">Position!$V63</f>
        <v>-1.3988554165277005</v>
      </c>
      <c r="W63" s="202">
        <f ca="1">Position!$V63</f>
        <v>-1.3988554165277005</v>
      </c>
      <c r="X63" s="202">
        <f ca="1">Position!$V63</f>
        <v>-1.3988554165277005</v>
      </c>
      <c r="Y63" s="202">
        <f ca="1">Position!$V63</f>
        <v>-1.3988554165277005</v>
      </c>
      <c r="Z63" s="202">
        <f ca="1">Position!$V63</f>
        <v>-1.3988554165277005</v>
      </c>
      <c r="AA63" s="202">
        <f ca="1">Position!$V63</f>
        <v>-1.3988554165277005</v>
      </c>
      <c r="AB63" s="202">
        <f ca="1">Position!$V63</f>
        <v>-1.3988554165277005</v>
      </c>
      <c r="AC63" s="202">
        <f ca="1">Position!$V63</f>
        <v>-1.3988554165277005</v>
      </c>
    </row>
    <row r="64" spans="1:29" x14ac:dyDescent="0.25">
      <c r="A64" s="197">
        <f ca="1">Inputs!C64</f>
        <v>39022</v>
      </c>
      <c r="B64" s="198">
        <f ca="1">Inputs!E64</f>
        <v>4.0255000000000001</v>
      </c>
      <c r="C64" s="199">
        <f ca="1">Position!L64</f>
        <v>0.46179100224910025</v>
      </c>
      <c r="D64" s="200">
        <f ca="1">Position!N64</f>
        <v>-4.9733217552971327</v>
      </c>
      <c r="E64" s="202">
        <f ca="1">Position!$V64</f>
        <v>-1.3988554165277005</v>
      </c>
      <c r="F64" s="202">
        <f ca="1">Position!$V64</f>
        <v>-1.3988554165277005</v>
      </c>
      <c r="G64" s="202">
        <f ca="1">Position!$V64</f>
        <v>-1.3988554165277005</v>
      </c>
      <c r="H64" s="202">
        <f ca="1">Position!$V64</f>
        <v>-1.3988554165277005</v>
      </c>
      <c r="I64" s="202">
        <f ca="1">Position!$V64</f>
        <v>-1.3988554165277005</v>
      </c>
      <c r="J64" s="202">
        <f ca="1">Position!$V64</f>
        <v>-1.3988554165277005</v>
      </c>
      <c r="K64" s="202">
        <f ca="1">Position!$V64</f>
        <v>-1.3988554165277005</v>
      </c>
      <c r="L64" s="202">
        <f ca="1">Position!$V64</f>
        <v>-1.3988554165277005</v>
      </c>
      <c r="M64" s="202">
        <f ca="1">Position!$V64</f>
        <v>-1.3988554165277005</v>
      </c>
      <c r="N64" s="202">
        <f ca="1">Position!$V64</f>
        <v>-1.3988554165277005</v>
      </c>
      <c r="O64" s="202">
        <f ca="1">Position!$V64</f>
        <v>-1.3988554165277005</v>
      </c>
      <c r="S64" s="202">
        <f ca="1">Position!$V64</f>
        <v>-1.3988554165277005</v>
      </c>
      <c r="T64" s="202">
        <f ca="1">Position!$V64</f>
        <v>-1.3988554165277005</v>
      </c>
      <c r="U64" s="202">
        <f ca="1">Position!$V64</f>
        <v>-1.3988554165277005</v>
      </c>
      <c r="V64" s="202">
        <f ca="1">Position!$V64</f>
        <v>-1.3988554165277005</v>
      </c>
      <c r="W64" s="202">
        <f ca="1">Position!$V64</f>
        <v>-1.3988554165277005</v>
      </c>
      <c r="X64" s="202">
        <f ca="1">Position!$V64</f>
        <v>-1.3988554165277005</v>
      </c>
      <c r="Y64" s="202">
        <f ca="1">Position!$V64</f>
        <v>-1.3988554165277005</v>
      </c>
      <c r="Z64" s="202">
        <f ca="1">Position!$V64</f>
        <v>-1.3988554165277005</v>
      </c>
      <c r="AA64" s="202">
        <f ca="1">Position!$V64</f>
        <v>-1.3988554165277005</v>
      </c>
      <c r="AB64" s="202">
        <f ca="1">Position!$V64</f>
        <v>-1.3988554165277005</v>
      </c>
      <c r="AC64" s="202">
        <f ca="1">Position!$V64</f>
        <v>-1.3988554165277005</v>
      </c>
    </row>
    <row r="65" spans="1:29" x14ac:dyDescent="0.25">
      <c r="A65" s="197">
        <f ca="1">Inputs!C65</f>
        <v>39052</v>
      </c>
      <c r="B65" s="198">
        <f ca="1">Inputs!E65</f>
        <v>4.1855000000000011</v>
      </c>
      <c r="C65" s="199">
        <f ca="1">Position!L65</f>
        <v>0.49908661903204427</v>
      </c>
      <c r="D65" s="200">
        <f ca="1">Position!N65</f>
        <v>-5.525291541062237</v>
      </c>
      <c r="E65" s="202">
        <f ca="1">Position!$V65</f>
        <v>-1.3988554165277005</v>
      </c>
      <c r="F65" s="202">
        <f ca="1">Position!$V65</f>
        <v>-1.3988554165277005</v>
      </c>
      <c r="G65" s="202">
        <f ca="1">Position!$V65</f>
        <v>-1.3988554165277005</v>
      </c>
      <c r="H65" s="202">
        <f ca="1">Position!$V65</f>
        <v>-1.3988554165277005</v>
      </c>
      <c r="I65" s="202">
        <f ca="1">Position!$V65</f>
        <v>-1.3988554165277005</v>
      </c>
      <c r="J65" s="202">
        <f ca="1">Position!$V65</f>
        <v>-1.3988554165277005</v>
      </c>
      <c r="K65" s="202">
        <f ca="1">Position!$V65</f>
        <v>-1.3988554165277005</v>
      </c>
      <c r="L65" s="202">
        <f ca="1">Position!$V65</f>
        <v>-1.3988554165277005</v>
      </c>
      <c r="M65" s="202">
        <f ca="1">Position!$V65</f>
        <v>-1.3988554165277005</v>
      </c>
      <c r="N65" s="202">
        <f ca="1">Position!$V65</f>
        <v>-1.3988554165277005</v>
      </c>
      <c r="O65" s="202">
        <f ca="1">Position!$V65</f>
        <v>-1.3988554165277005</v>
      </c>
      <c r="S65" s="202">
        <f ca="1">Position!$V65</f>
        <v>-1.3988554165277005</v>
      </c>
      <c r="T65" s="202">
        <f ca="1">Position!$V65</f>
        <v>-1.3988554165277005</v>
      </c>
      <c r="U65" s="202">
        <f ca="1">Position!$V65</f>
        <v>-1.3988554165277005</v>
      </c>
      <c r="V65" s="202">
        <f ca="1">Position!$V65</f>
        <v>-1.3988554165277005</v>
      </c>
      <c r="W65" s="202">
        <f ca="1">Position!$V65</f>
        <v>-1.3988554165277005</v>
      </c>
      <c r="X65" s="202">
        <f ca="1">Position!$V65</f>
        <v>-1.3988554165277005</v>
      </c>
      <c r="Y65" s="202">
        <f ca="1">Position!$V65</f>
        <v>-1.3988554165277005</v>
      </c>
      <c r="Z65" s="202">
        <f ca="1">Position!$V65</f>
        <v>-1.3988554165277005</v>
      </c>
      <c r="AA65" s="202">
        <f ca="1">Position!$V65</f>
        <v>-1.3988554165277005</v>
      </c>
      <c r="AB65" s="202">
        <f ca="1">Position!$V65</f>
        <v>-1.3988554165277005</v>
      </c>
      <c r="AC65" s="202">
        <f ca="1">Position!$V65</f>
        <v>-1.3988554165277005</v>
      </c>
    </row>
    <row r="66" spans="1:29" x14ac:dyDescent="0.25">
      <c r="A66" s="197">
        <f ca="1">Inputs!C66</f>
        <v>39083</v>
      </c>
      <c r="B66" s="198">
        <f ca="1">Inputs!E66</f>
        <v>4.2054999999999998</v>
      </c>
      <c r="C66" s="199">
        <f ca="1">Position!L66</f>
        <v>0.49416355040918697</v>
      </c>
      <c r="D66" s="200">
        <f ca="1">Position!N66</f>
        <v>0.55570847249141242</v>
      </c>
      <c r="E66" s="202">
        <f ca="1">Position!$V66</f>
        <v>-1.3988554165277005</v>
      </c>
      <c r="F66" s="202">
        <f ca="1">Position!$V66</f>
        <v>-1.3988554165277005</v>
      </c>
      <c r="G66" s="202">
        <f ca="1">Position!$V66</f>
        <v>-1.3988554165277005</v>
      </c>
      <c r="H66" s="202">
        <f ca="1">Position!$V66</f>
        <v>-1.3988554165277005</v>
      </c>
      <c r="I66" s="202">
        <f ca="1">Position!$V66</f>
        <v>-1.3988554165277005</v>
      </c>
      <c r="J66" s="202">
        <f ca="1">Position!$V66</f>
        <v>-1.3988554165277005</v>
      </c>
      <c r="K66" s="202">
        <f ca="1">Position!$V66</f>
        <v>-1.3988554165277005</v>
      </c>
      <c r="L66" s="202">
        <f ca="1">Position!$V66</f>
        <v>-1.3988554165277005</v>
      </c>
      <c r="M66" s="202">
        <f ca="1">Position!$V66</f>
        <v>-1.3988554165277005</v>
      </c>
      <c r="N66" s="202">
        <f ca="1">Position!$V66</f>
        <v>-1.3988554165277005</v>
      </c>
      <c r="O66" s="202">
        <f ca="1">Position!$V66</f>
        <v>-1.3988554165277005</v>
      </c>
      <c r="S66" s="202">
        <f ca="1">Position!$V66</f>
        <v>-1.3988554165277005</v>
      </c>
      <c r="T66" s="202">
        <f ca="1">Position!$V66</f>
        <v>-1.3988554165277005</v>
      </c>
      <c r="U66" s="202">
        <f ca="1">Position!$V66</f>
        <v>-1.3988554165277005</v>
      </c>
      <c r="V66" s="202">
        <f ca="1">Position!$V66</f>
        <v>-1.3988554165277005</v>
      </c>
      <c r="W66" s="202">
        <f ca="1">Position!$V66</f>
        <v>-1.3988554165277005</v>
      </c>
      <c r="X66" s="202">
        <f ca="1">Position!$V66</f>
        <v>-1.3988554165277005</v>
      </c>
      <c r="Y66" s="202">
        <f ca="1">Position!$V66</f>
        <v>-1.3988554165277005</v>
      </c>
      <c r="Z66" s="202">
        <f ca="1">Position!$V66</f>
        <v>-1.3988554165277005</v>
      </c>
      <c r="AA66" s="202">
        <f ca="1">Position!$V66</f>
        <v>-1.3988554165277005</v>
      </c>
      <c r="AB66" s="202">
        <f ca="1">Position!$V66</f>
        <v>-1.3988554165277005</v>
      </c>
      <c r="AC66" s="202">
        <f ca="1">Position!$V66</f>
        <v>-1.3988554165277005</v>
      </c>
    </row>
    <row r="67" spans="1:29" x14ac:dyDescent="0.25">
      <c r="A67" s="197">
        <f ca="1">Inputs!C67</f>
        <v>39114</v>
      </c>
      <c r="B67" s="198">
        <f ca="1">Inputs!E67</f>
        <v>4.1215000000000002</v>
      </c>
      <c r="C67" s="199">
        <f ca="1">Position!L67</f>
        <v>0.49154690571649107</v>
      </c>
      <c r="D67" s="200">
        <f ca="1">Position!N67</f>
        <v>0.49019029494450517</v>
      </c>
      <c r="E67" s="202">
        <f ca="1">Position!$V67</f>
        <v>-1.3988554165277005</v>
      </c>
      <c r="F67" s="202">
        <f ca="1">Position!$V67</f>
        <v>-1.3988554165277005</v>
      </c>
      <c r="G67" s="202">
        <f ca="1">Position!$V67</f>
        <v>-1.3988554165277005</v>
      </c>
      <c r="H67" s="202">
        <f ca="1">Position!$V67</f>
        <v>-1.3988554165277005</v>
      </c>
      <c r="I67" s="202">
        <f ca="1">Position!$V67</f>
        <v>-1.3988554165277005</v>
      </c>
      <c r="J67" s="202">
        <f ca="1">Position!$V67</f>
        <v>-1.3988554165277005</v>
      </c>
      <c r="K67" s="202">
        <f ca="1">Position!$V67</f>
        <v>-1.3988554165277005</v>
      </c>
      <c r="L67" s="202">
        <f ca="1">Position!$V67</f>
        <v>-1.3988554165277005</v>
      </c>
      <c r="M67" s="202">
        <f ca="1">Position!$V67</f>
        <v>-1.3988554165277005</v>
      </c>
      <c r="N67" s="202">
        <f ca="1">Position!$V67</f>
        <v>-1.3988554165277005</v>
      </c>
      <c r="O67" s="202">
        <f ca="1">Position!$V67</f>
        <v>-1.3988554165277005</v>
      </c>
      <c r="S67" s="202">
        <f ca="1">Position!$V67</f>
        <v>-1.3988554165277005</v>
      </c>
      <c r="T67" s="202">
        <f ca="1">Position!$V67</f>
        <v>-1.3988554165277005</v>
      </c>
      <c r="U67" s="202">
        <f ca="1">Position!$V67</f>
        <v>-1.3988554165277005</v>
      </c>
      <c r="V67" s="202">
        <f ca="1">Position!$V67</f>
        <v>-1.3988554165277005</v>
      </c>
      <c r="W67" s="202">
        <f ca="1">Position!$V67</f>
        <v>-1.3988554165277005</v>
      </c>
      <c r="X67" s="202">
        <f ca="1">Position!$V67</f>
        <v>-1.3988554165277005</v>
      </c>
      <c r="Y67" s="202">
        <f ca="1">Position!$V67</f>
        <v>-1.3988554165277005</v>
      </c>
      <c r="Z67" s="202">
        <f ca="1">Position!$V67</f>
        <v>-1.3988554165277005</v>
      </c>
      <c r="AA67" s="202">
        <f ca="1">Position!$V67</f>
        <v>-1.3988554165277005</v>
      </c>
      <c r="AB67" s="202">
        <f ca="1">Position!$V67</f>
        <v>-1.3988554165277005</v>
      </c>
      <c r="AC67" s="202">
        <f ca="1">Position!$V67</f>
        <v>-1.3988554165277005</v>
      </c>
    </row>
    <row r="68" spans="1:29" x14ac:dyDescent="0.25">
      <c r="A68" s="197">
        <f ca="1">Inputs!C68</f>
        <v>39142</v>
      </c>
      <c r="B68" s="198">
        <f ca="1">Inputs!E68</f>
        <v>3.9865000000000004</v>
      </c>
      <c r="C68" s="199">
        <f ca="1">Position!L68</f>
        <v>0.48893026102379644</v>
      </c>
      <c r="D68" s="200">
        <f ca="1">Position!N68</f>
        <v>0.54408463042794997</v>
      </c>
      <c r="E68" s="202">
        <f ca="1">Position!$V68</f>
        <v>-1.3988554165277005</v>
      </c>
      <c r="F68" s="202">
        <f ca="1">Position!$V68</f>
        <v>-1.3988554165277005</v>
      </c>
      <c r="G68" s="202">
        <f ca="1">Position!$V68</f>
        <v>-1.3988554165277005</v>
      </c>
      <c r="H68" s="202">
        <f ca="1">Position!$V68</f>
        <v>-1.3988554165277005</v>
      </c>
      <c r="I68" s="202">
        <f ca="1">Position!$V68</f>
        <v>-1.3988554165277005</v>
      </c>
      <c r="J68" s="202">
        <f ca="1">Position!$V68</f>
        <v>-1.3988554165277005</v>
      </c>
      <c r="K68" s="202">
        <f ca="1">Position!$V68</f>
        <v>-1.3988554165277005</v>
      </c>
      <c r="L68" s="202">
        <f ca="1">Position!$V68</f>
        <v>-1.3988554165277005</v>
      </c>
      <c r="M68" s="202">
        <f ca="1">Position!$V68</f>
        <v>-1.3988554165277005</v>
      </c>
      <c r="N68" s="202">
        <f ca="1">Position!$V68</f>
        <v>-1.3988554165277005</v>
      </c>
      <c r="O68" s="202">
        <f ca="1">Position!$V68</f>
        <v>-1.3988554165277005</v>
      </c>
      <c r="S68" s="202">
        <f ca="1">Position!$V68</f>
        <v>-1.3988554165277005</v>
      </c>
      <c r="T68" s="202">
        <f ca="1">Position!$V68</f>
        <v>-1.3988554165277005</v>
      </c>
      <c r="U68" s="202">
        <f ca="1">Position!$V68</f>
        <v>-1.3988554165277005</v>
      </c>
      <c r="V68" s="202">
        <f ca="1">Position!$V68</f>
        <v>-1.3988554165277005</v>
      </c>
      <c r="W68" s="202">
        <f ca="1">Position!$V68</f>
        <v>-1.3988554165277005</v>
      </c>
      <c r="X68" s="202">
        <f ca="1">Position!$V68</f>
        <v>-1.3988554165277005</v>
      </c>
      <c r="Y68" s="202">
        <f ca="1">Position!$V68</f>
        <v>-1.3988554165277005</v>
      </c>
      <c r="Z68" s="202">
        <f ca="1">Position!$V68</f>
        <v>-1.3988554165277005</v>
      </c>
      <c r="AA68" s="202">
        <f ca="1">Position!$V68</f>
        <v>-1.3988554165277005</v>
      </c>
      <c r="AB68" s="202">
        <f ca="1">Position!$V68</f>
        <v>-1.3988554165277005</v>
      </c>
      <c r="AC68" s="202">
        <f ca="1">Position!$V68</f>
        <v>-1.3988554165277005</v>
      </c>
    </row>
    <row r="69" spans="1:29" x14ac:dyDescent="0.25">
      <c r="A69" s="197">
        <f ca="1">Inputs!C69</f>
        <v>39173</v>
      </c>
      <c r="B69" s="198">
        <f ca="1">Inputs!E69</f>
        <v>3.8365000000000005</v>
      </c>
      <c r="C69" s="199">
        <f ca="1">Position!L69</f>
        <v>0.48749380401466152</v>
      </c>
      <c r="D69" s="200">
        <f ca="1">Position!N69</f>
        <v>0.51997623737160703</v>
      </c>
      <c r="E69" s="202">
        <f ca="1">Position!$V69</f>
        <v>-1.3988554165277005</v>
      </c>
      <c r="F69" s="202">
        <f ca="1">Position!$V69</f>
        <v>-1.3988554165277005</v>
      </c>
      <c r="G69" s="202">
        <f ca="1">Position!$V69</f>
        <v>-1.3988554165277005</v>
      </c>
      <c r="H69" s="202">
        <f ca="1">Position!$V69</f>
        <v>-1.3988554165277005</v>
      </c>
      <c r="I69" s="202">
        <f ca="1">Position!$V69</f>
        <v>-1.3988554165277005</v>
      </c>
      <c r="J69" s="202">
        <f ca="1">Position!$V69</f>
        <v>-1.3988554165277005</v>
      </c>
      <c r="K69" s="202">
        <f ca="1">Position!$V69</f>
        <v>-1.3988554165277005</v>
      </c>
      <c r="L69" s="202">
        <f ca="1">Position!$V69</f>
        <v>-1.3988554165277005</v>
      </c>
      <c r="M69" s="202">
        <f ca="1">Position!$V69</f>
        <v>-1.3988554165277005</v>
      </c>
      <c r="N69" s="202">
        <f ca="1">Position!$V69</f>
        <v>-1.3988554165277005</v>
      </c>
      <c r="O69" s="202">
        <f ca="1">Position!$V69</f>
        <v>-1.3988554165277005</v>
      </c>
      <c r="S69" s="202">
        <f ca="1">Position!$V69</f>
        <v>-1.3988554165277005</v>
      </c>
      <c r="T69" s="202">
        <f ca="1">Position!$V69</f>
        <v>-1.3988554165277005</v>
      </c>
      <c r="U69" s="202">
        <f ca="1">Position!$V69</f>
        <v>-1.3988554165277005</v>
      </c>
      <c r="V69" s="202">
        <f ca="1">Position!$V69</f>
        <v>-1.3988554165277005</v>
      </c>
      <c r="W69" s="202">
        <f ca="1">Position!$V69</f>
        <v>-1.3988554165277005</v>
      </c>
      <c r="X69" s="202">
        <f ca="1">Position!$V69</f>
        <v>-1.3988554165277005</v>
      </c>
      <c r="Y69" s="202">
        <f ca="1">Position!$V69</f>
        <v>-1.3988554165277005</v>
      </c>
      <c r="Z69" s="202">
        <f ca="1">Position!$V69</f>
        <v>-1.3988554165277005</v>
      </c>
      <c r="AA69" s="202">
        <f ca="1">Position!$V69</f>
        <v>-1.3988554165277005</v>
      </c>
      <c r="AB69" s="202">
        <f ca="1">Position!$V69</f>
        <v>-1.3988554165277005</v>
      </c>
      <c r="AC69" s="202">
        <f ca="1">Position!$V69</f>
        <v>-1.3988554165277005</v>
      </c>
    </row>
    <row r="70" spans="1:29" x14ac:dyDescent="0.25">
      <c r="A70" s="197">
        <f ca="1">Inputs!C70</f>
        <v>39203</v>
      </c>
      <c r="B70" s="198">
        <f ca="1">Inputs!E70</f>
        <v>3.8405000000000005</v>
      </c>
      <c r="C70" s="199">
        <f ca="1">Position!L70</f>
        <v>0.48751572178592767</v>
      </c>
      <c r="D70" s="200">
        <f ca="1">Position!N70</f>
        <v>0.53658560730935156</v>
      </c>
      <c r="E70" s="202">
        <f ca="1">Position!$V70</f>
        <v>-1.3988554165277005</v>
      </c>
      <c r="F70" s="202">
        <f ca="1">Position!$V70</f>
        <v>-1.3988554165277005</v>
      </c>
      <c r="G70" s="202">
        <f ca="1">Position!$V70</f>
        <v>-1.3988554165277005</v>
      </c>
      <c r="H70" s="202">
        <f ca="1">Position!$V70</f>
        <v>-1.3988554165277005</v>
      </c>
      <c r="I70" s="202">
        <f ca="1">Position!$V70</f>
        <v>-1.3988554165277005</v>
      </c>
      <c r="J70" s="202">
        <f ca="1">Position!$V70</f>
        <v>-1.3988554165277005</v>
      </c>
      <c r="K70" s="202">
        <f ca="1">Position!$V70</f>
        <v>-1.3988554165277005</v>
      </c>
      <c r="L70" s="202">
        <f ca="1">Position!$V70</f>
        <v>-1.3988554165277005</v>
      </c>
      <c r="M70" s="202">
        <f ca="1">Position!$V70</f>
        <v>-1.3988554165277005</v>
      </c>
      <c r="N70" s="202">
        <f ca="1">Position!$V70</f>
        <v>-1.3988554165277005</v>
      </c>
      <c r="O70" s="202">
        <f ca="1">Position!$V70</f>
        <v>-1.3988554165277005</v>
      </c>
      <c r="S70" s="202">
        <f ca="1">Position!$V70</f>
        <v>-1.3988554165277005</v>
      </c>
      <c r="T70" s="202">
        <f ca="1">Position!$V70</f>
        <v>-1.3988554165277005</v>
      </c>
      <c r="U70" s="202">
        <f ca="1">Position!$V70</f>
        <v>-1.3988554165277005</v>
      </c>
      <c r="V70" s="202">
        <f ca="1">Position!$V70</f>
        <v>-1.3988554165277005</v>
      </c>
      <c r="W70" s="202">
        <f ca="1">Position!$V70</f>
        <v>-1.3988554165277005</v>
      </c>
      <c r="X70" s="202">
        <f ca="1">Position!$V70</f>
        <v>-1.3988554165277005</v>
      </c>
      <c r="Y70" s="202">
        <f ca="1">Position!$V70</f>
        <v>-1.3988554165277005</v>
      </c>
      <c r="Z70" s="202">
        <f ca="1">Position!$V70</f>
        <v>-1.3988554165277005</v>
      </c>
      <c r="AA70" s="202">
        <f ca="1">Position!$V70</f>
        <v>-1.3988554165277005</v>
      </c>
      <c r="AB70" s="202">
        <f ca="1">Position!$V70</f>
        <v>-1.3988554165277005</v>
      </c>
      <c r="AC70" s="202">
        <f ca="1">Position!$V70</f>
        <v>-1.3988554165277005</v>
      </c>
    </row>
    <row r="71" spans="1:29" x14ac:dyDescent="0.25">
      <c r="A71" s="197">
        <f ca="1">Inputs!C71</f>
        <v>39234</v>
      </c>
      <c r="B71" s="198">
        <f ca="1">Inputs!E71</f>
        <v>3.8805000000000001</v>
      </c>
      <c r="C71" s="199">
        <f ca="1">Position!L71</f>
        <v>0.48507779122817013</v>
      </c>
      <c r="D71" s="200">
        <f ca="1">Position!N71</f>
        <v>0.5116903081953954</v>
      </c>
      <c r="E71" s="202">
        <f ca="1">Position!$V71</f>
        <v>-1.3988554165277005</v>
      </c>
      <c r="F71" s="202">
        <f ca="1">Position!$V71</f>
        <v>-1.3988554165277005</v>
      </c>
      <c r="G71" s="202">
        <f ca="1">Position!$V71</f>
        <v>-1.3988554165277005</v>
      </c>
      <c r="H71" s="202">
        <f ca="1">Position!$V71</f>
        <v>-1.3988554165277005</v>
      </c>
      <c r="I71" s="202">
        <f ca="1">Position!$V71</f>
        <v>-1.3988554165277005</v>
      </c>
      <c r="J71" s="202">
        <f ca="1">Position!$V71</f>
        <v>-1.3988554165277005</v>
      </c>
      <c r="K71" s="202">
        <f ca="1">Position!$V71</f>
        <v>-1.3988554165277005</v>
      </c>
      <c r="L71" s="202">
        <f ca="1">Position!$V71</f>
        <v>-1.3988554165277005</v>
      </c>
      <c r="M71" s="202">
        <f ca="1">Position!$V71</f>
        <v>-1.3988554165277005</v>
      </c>
      <c r="N71" s="202">
        <f ca="1">Position!$V71</f>
        <v>-1.3988554165277005</v>
      </c>
      <c r="O71" s="202">
        <f ca="1">Position!$V71</f>
        <v>-1.3988554165277005</v>
      </c>
      <c r="S71" s="202">
        <f ca="1">Position!$V71</f>
        <v>-1.3988554165277005</v>
      </c>
      <c r="T71" s="202">
        <f ca="1">Position!$V71</f>
        <v>-1.3988554165277005</v>
      </c>
      <c r="U71" s="202">
        <f ca="1">Position!$V71</f>
        <v>-1.3988554165277005</v>
      </c>
      <c r="V71" s="202">
        <f ca="1">Position!$V71</f>
        <v>-1.3988554165277005</v>
      </c>
      <c r="W71" s="202">
        <f ca="1">Position!$V71</f>
        <v>-1.3988554165277005</v>
      </c>
      <c r="X71" s="202">
        <f ca="1">Position!$V71</f>
        <v>-1.3988554165277005</v>
      </c>
      <c r="Y71" s="202">
        <f ca="1">Position!$V71</f>
        <v>-1.3988554165277005</v>
      </c>
      <c r="Z71" s="202">
        <f ca="1">Position!$V71</f>
        <v>-1.3988554165277005</v>
      </c>
      <c r="AA71" s="202">
        <f ca="1">Position!$V71</f>
        <v>-1.3988554165277005</v>
      </c>
      <c r="AB71" s="202">
        <f ca="1">Position!$V71</f>
        <v>-1.3988554165277005</v>
      </c>
      <c r="AC71" s="202">
        <f ca="1">Position!$V71</f>
        <v>-1.3988554165277005</v>
      </c>
    </row>
    <row r="72" spans="1:29" x14ac:dyDescent="0.25">
      <c r="A72" s="197">
        <f ca="1">Inputs!C72</f>
        <v>39264</v>
      </c>
      <c r="B72" s="198">
        <f ca="1">Inputs!E72</f>
        <v>3.9255000000000004</v>
      </c>
      <c r="C72" s="199">
        <f ca="1">Position!L72</f>
        <v>0.48507779122817002</v>
      </c>
      <c r="D72" s="200">
        <f ca="1">Position!N72</f>
        <v>0.52799953063195582</v>
      </c>
      <c r="E72" s="202">
        <f ca="1">Position!$V72</f>
        <v>-1.3988554165277005</v>
      </c>
      <c r="F72" s="202">
        <f ca="1">Position!$V72</f>
        <v>-1.3988554165277005</v>
      </c>
      <c r="G72" s="202">
        <f ca="1">Position!$V72</f>
        <v>-1.3988554165277005</v>
      </c>
      <c r="H72" s="202">
        <f ca="1">Position!$V72</f>
        <v>-1.3988554165277005</v>
      </c>
      <c r="I72" s="202">
        <f ca="1">Position!$V72</f>
        <v>-1.3988554165277005</v>
      </c>
      <c r="J72" s="202">
        <f ca="1">Position!$V72</f>
        <v>-1.3988554165277005</v>
      </c>
      <c r="K72" s="202">
        <f ca="1">Position!$V72</f>
        <v>-1.3988554165277005</v>
      </c>
      <c r="L72" s="202">
        <f ca="1">Position!$V72</f>
        <v>-1.3988554165277005</v>
      </c>
      <c r="M72" s="202">
        <f ca="1">Position!$V72</f>
        <v>-1.3988554165277005</v>
      </c>
      <c r="N72" s="202">
        <f ca="1">Position!$V72</f>
        <v>-1.3988554165277005</v>
      </c>
      <c r="O72" s="202">
        <f ca="1">Position!$V72</f>
        <v>-1.3988554165277005</v>
      </c>
      <c r="S72" s="202">
        <f ca="1">Position!$V72</f>
        <v>-1.3988554165277005</v>
      </c>
      <c r="T72" s="202">
        <f ca="1">Position!$V72</f>
        <v>-1.3988554165277005</v>
      </c>
      <c r="U72" s="202">
        <f ca="1">Position!$V72</f>
        <v>-1.3988554165277005</v>
      </c>
      <c r="V72" s="202">
        <f ca="1">Position!$V72</f>
        <v>-1.3988554165277005</v>
      </c>
      <c r="W72" s="202">
        <f ca="1">Position!$V72</f>
        <v>-1.3988554165277005</v>
      </c>
      <c r="X72" s="202">
        <f ca="1">Position!$V72</f>
        <v>-1.3988554165277005</v>
      </c>
      <c r="Y72" s="202">
        <f ca="1">Position!$V72</f>
        <v>-1.3988554165277005</v>
      </c>
      <c r="Z72" s="202">
        <f ca="1">Position!$V72</f>
        <v>-1.3988554165277005</v>
      </c>
      <c r="AA72" s="202">
        <f ca="1">Position!$V72</f>
        <v>-1.3988554165277005</v>
      </c>
      <c r="AB72" s="202">
        <f ca="1">Position!$V72</f>
        <v>-1.3988554165277005</v>
      </c>
      <c r="AC72" s="202">
        <f ca="1">Position!$V72</f>
        <v>-1.3988554165277005</v>
      </c>
    </row>
    <row r="73" spans="1:29" x14ac:dyDescent="0.25">
      <c r="A73" s="197">
        <f ca="1">Inputs!C73</f>
        <v>39295</v>
      </c>
      <c r="B73" s="198">
        <f ca="1">Inputs!E73</f>
        <v>3.9645000000000006</v>
      </c>
      <c r="C73" s="199">
        <f ca="1">Position!L73</f>
        <v>0.48385882594929264</v>
      </c>
      <c r="D73" s="200">
        <f ca="1">Position!N73</f>
        <v>0.52367806515502291</v>
      </c>
      <c r="E73" s="202">
        <f ca="1">Position!$V73</f>
        <v>-1.3988554165277005</v>
      </c>
      <c r="F73" s="202">
        <f ca="1">Position!$V73</f>
        <v>-1.3988554165277005</v>
      </c>
      <c r="G73" s="202">
        <f ca="1">Position!$V73</f>
        <v>-1.3988554165277005</v>
      </c>
      <c r="H73" s="202">
        <f ca="1">Position!$V73</f>
        <v>-1.3988554165277005</v>
      </c>
      <c r="I73" s="202">
        <f ca="1">Position!$V73</f>
        <v>-1.3988554165277005</v>
      </c>
      <c r="J73" s="202">
        <f ca="1">Position!$V73</f>
        <v>-1.3988554165277005</v>
      </c>
      <c r="K73" s="202">
        <f ca="1">Position!$V73</f>
        <v>-1.3988554165277005</v>
      </c>
      <c r="L73" s="202">
        <f ca="1">Position!$V73</f>
        <v>-1.3988554165277005</v>
      </c>
      <c r="M73" s="202">
        <f ca="1">Position!$V73</f>
        <v>-1.3988554165277005</v>
      </c>
      <c r="N73" s="202">
        <f ca="1">Position!$V73</f>
        <v>-1.3988554165277005</v>
      </c>
      <c r="O73" s="202">
        <f ca="1">Position!$V73</f>
        <v>-1.3988554165277005</v>
      </c>
      <c r="S73" s="202">
        <f ca="1">Position!$V73</f>
        <v>-1.3988554165277005</v>
      </c>
      <c r="T73" s="202">
        <f ca="1">Position!$V73</f>
        <v>-1.3988554165277005</v>
      </c>
      <c r="U73" s="202">
        <f ca="1">Position!$V73</f>
        <v>-1.3988554165277005</v>
      </c>
      <c r="V73" s="202">
        <f ca="1">Position!$V73</f>
        <v>-1.3988554165277005</v>
      </c>
      <c r="W73" s="202">
        <f ca="1">Position!$V73</f>
        <v>-1.3988554165277005</v>
      </c>
      <c r="X73" s="202">
        <f ca="1">Position!$V73</f>
        <v>-1.3988554165277005</v>
      </c>
      <c r="Y73" s="202">
        <f ca="1">Position!$V73</f>
        <v>-1.3988554165277005</v>
      </c>
      <c r="Z73" s="202">
        <f ca="1">Position!$V73</f>
        <v>-1.3988554165277005</v>
      </c>
      <c r="AA73" s="202">
        <f ca="1">Position!$V73</f>
        <v>-1.3988554165277005</v>
      </c>
      <c r="AB73" s="202">
        <f ca="1">Position!$V73</f>
        <v>-1.3988554165277005</v>
      </c>
      <c r="AC73" s="202">
        <f ca="1">Position!$V73</f>
        <v>-1.3988554165277005</v>
      </c>
    </row>
    <row r="74" spans="1:29" x14ac:dyDescent="0.25">
      <c r="A74" s="197">
        <f ca="1">Inputs!C74</f>
        <v>39326</v>
      </c>
      <c r="B74" s="198">
        <f ca="1">Inputs!E74</f>
        <v>3.9535000000000005</v>
      </c>
      <c r="C74" s="199">
        <f ca="1">Position!L74</f>
        <v>0.48171341333881851</v>
      </c>
      <c r="D74" s="200">
        <f ca="1">Position!N74</f>
        <v>0.4995789688984113</v>
      </c>
      <c r="E74" s="202">
        <f ca="1">Position!$V74</f>
        <v>-1.3988554165277005</v>
      </c>
      <c r="F74" s="202">
        <f ca="1">Position!$V74</f>
        <v>-1.3988554165277005</v>
      </c>
      <c r="G74" s="202">
        <f ca="1">Position!$V74</f>
        <v>-1.3988554165277005</v>
      </c>
      <c r="H74" s="202">
        <f ca="1">Position!$V74</f>
        <v>-1.3988554165277005</v>
      </c>
      <c r="I74" s="202">
        <f ca="1">Position!$V74</f>
        <v>-1.3988554165277005</v>
      </c>
      <c r="J74" s="202">
        <f ca="1">Position!$V74</f>
        <v>-1.3988554165277005</v>
      </c>
      <c r="K74" s="202">
        <f ca="1">Position!$V74</f>
        <v>-1.3988554165277005</v>
      </c>
      <c r="L74" s="202">
        <f ca="1">Position!$V74</f>
        <v>-1.3988554165277005</v>
      </c>
      <c r="M74" s="202">
        <f ca="1">Position!$V74</f>
        <v>-1.3988554165277005</v>
      </c>
      <c r="N74" s="202">
        <f ca="1">Position!$V74</f>
        <v>-1.3988554165277005</v>
      </c>
      <c r="O74" s="202">
        <f ca="1">Position!$V74</f>
        <v>-1.3988554165277005</v>
      </c>
      <c r="S74" s="202">
        <f ca="1">Position!$V74</f>
        <v>-1.3988554165277005</v>
      </c>
      <c r="T74" s="202">
        <f ca="1">Position!$V74</f>
        <v>-1.3988554165277005</v>
      </c>
      <c r="U74" s="202">
        <f ca="1">Position!$V74</f>
        <v>-1.3988554165277005</v>
      </c>
      <c r="V74" s="202">
        <f ca="1">Position!$V74</f>
        <v>-1.3988554165277005</v>
      </c>
      <c r="W74" s="202">
        <f ca="1">Position!$V74</f>
        <v>-1.3988554165277005</v>
      </c>
      <c r="X74" s="202">
        <f ca="1">Position!$V74</f>
        <v>-1.3988554165277005</v>
      </c>
      <c r="Y74" s="202">
        <f ca="1">Position!$V74</f>
        <v>-1.3988554165277005</v>
      </c>
      <c r="Z74" s="202">
        <f ca="1">Position!$V74</f>
        <v>-1.3988554165277005</v>
      </c>
      <c r="AA74" s="202">
        <f ca="1">Position!$V74</f>
        <v>-1.3988554165277005</v>
      </c>
      <c r="AB74" s="202">
        <f ca="1">Position!$V74</f>
        <v>-1.3988554165277005</v>
      </c>
      <c r="AC74" s="202">
        <f ca="1">Position!$V74</f>
        <v>-1.3988554165277005</v>
      </c>
    </row>
    <row r="75" spans="1:29" x14ac:dyDescent="0.25">
      <c r="A75" s="197">
        <f ca="1">Inputs!C75</f>
        <v>39356</v>
      </c>
      <c r="B75" s="198">
        <f ca="1">Inputs!E75</f>
        <v>3.9685000000000006</v>
      </c>
      <c r="C75" s="199">
        <f ca="1">Position!L75</f>
        <v>0.46932565761743744</v>
      </c>
      <c r="D75" s="200">
        <f ca="1">Position!N75</f>
        <v>0.50222939866641958</v>
      </c>
      <c r="E75" s="202">
        <f ca="1">Position!$V75</f>
        <v>-1.3988554165277005</v>
      </c>
      <c r="F75" s="202">
        <f ca="1">Position!$V75</f>
        <v>-1.3988554165277005</v>
      </c>
      <c r="G75" s="202">
        <f ca="1">Position!$V75</f>
        <v>-1.3988554165277005</v>
      </c>
      <c r="H75" s="202">
        <f ca="1">Position!$V75</f>
        <v>-1.3988554165277005</v>
      </c>
      <c r="I75" s="202">
        <f ca="1">Position!$V75</f>
        <v>-1.3988554165277005</v>
      </c>
      <c r="J75" s="202">
        <f ca="1">Position!$V75</f>
        <v>-1.3988554165277005</v>
      </c>
      <c r="K75" s="202">
        <f ca="1">Position!$V75</f>
        <v>-1.3988554165277005</v>
      </c>
      <c r="L75" s="202">
        <f ca="1">Position!$V75</f>
        <v>-1.3988554165277005</v>
      </c>
      <c r="M75" s="202">
        <f ca="1">Position!$V75</f>
        <v>-1.3988554165277005</v>
      </c>
      <c r="N75" s="202">
        <f ca="1">Position!$V75</f>
        <v>-1.3988554165277005</v>
      </c>
      <c r="O75" s="202">
        <f ca="1">Position!$V75</f>
        <v>-1.3988554165277005</v>
      </c>
      <c r="S75" s="202">
        <f ca="1">Position!$V75</f>
        <v>-1.3988554165277005</v>
      </c>
      <c r="T75" s="202">
        <f ca="1">Position!$V75</f>
        <v>-1.3988554165277005</v>
      </c>
      <c r="U75" s="202">
        <f ca="1">Position!$V75</f>
        <v>-1.3988554165277005</v>
      </c>
      <c r="V75" s="202">
        <f ca="1">Position!$V75</f>
        <v>-1.3988554165277005</v>
      </c>
      <c r="W75" s="202">
        <f ca="1">Position!$V75</f>
        <v>-1.3988554165277005</v>
      </c>
      <c r="X75" s="202">
        <f ca="1">Position!$V75</f>
        <v>-1.3988554165277005</v>
      </c>
      <c r="Y75" s="202">
        <f ca="1">Position!$V75</f>
        <v>-1.3988554165277005</v>
      </c>
      <c r="Z75" s="202">
        <f ca="1">Position!$V75</f>
        <v>-1.3988554165277005</v>
      </c>
      <c r="AA75" s="202">
        <f ca="1">Position!$V75</f>
        <v>-1.3988554165277005</v>
      </c>
      <c r="AB75" s="202">
        <f ca="1">Position!$V75</f>
        <v>-1.3988554165277005</v>
      </c>
      <c r="AC75" s="202">
        <f ca="1">Position!$V75</f>
        <v>-1.3988554165277005</v>
      </c>
    </row>
    <row r="76" spans="1:29" x14ac:dyDescent="0.25">
      <c r="A76" s="197">
        <f ca="1">Inputs!C76</f>
        <v>39387</v>
      </c>
      <c r="B76" s="198">
        <f ca="1">Inputs!E76</f>
        <v>4.1254999999999997</v>
      </c>
      <c r="C76" s="199">
        <f ca="1">Position!L76</f>
        <v>0.45393432424139196</v>
      </c>
      <c r="D76" s="200">
        <f ca="1">Position!N76</f>
        <v>0.46541415961005306</v>
      </c>
      <c r="E76" s="202">
        <f ca="1">Position!$V76</f>
        <v>-1.3988554165277005</v>
      </c>
      <c r="F76" s="202">
        <f ca="1">Position!$V76</f>
        <v>-1.3988554165277005</v>
      </c>
      <c r="G76" s="202">
        <f ca="1">Position!$V76</f>
        <v>-1.3988554165277005</v>
      </c>
      <c r="H76" s="202">
        <f ca="1">Position!$V76</f>
        <v>-1.3988554165277005</v>
      </c>
      <c r="I76" s="202">
        <f ca="1">Position!$V76</f>
        <v>-1.3988554165277005</v>
      </c>
      <c r="J76" s="202">
        <f ca="1">Position!$V76</f>
        <v>-1.3988554165277005</v>
      </c>
      <c r="K76" s="202">
        <f ca="1">Position!$V76</f>
        <v>-1.3988554165277005</v>
      </c>
      <c r="L76" s="202">
        <f ca="1">Position!$V76</f>
        <v>-1.3988554165277005</v>
      </c>
      <c r="M76" s="202">
        <f ca="1">Position!$V76</f>
        <v>-1.3988554165277005</v>
      </c>
      <c r="N76" s="202">
        <f ca="1">Position!$V76</f>
        <v>-1.3988554165277005</v>
      </c>
      <c r="O76" s="202">
        <f ca="1">Position!$V76</f>
        <v>-1.3988554165277005</v>
      </c>
      <c r="S76" s="202">
        <f ca="1">Position!$V76</f>
        <v>-1.3988554165277005</v>
      </c>
      <c r="T76" s="202">
        <f ca="1">Position!$V76</f>
        <v>-1.3988554165277005</v>
      </c>
      <c r="U76" s="202">
        <f ca="1">Position!$V76</f>
        <v>-1.3988554165277005</v>
      </c>
      <c r="V76" s="202">
        <f ca="1">Position!$V76</f>
        <v>-1.3988554165277005</v>
      </c>
      <c r="W76" s="202">
        <f ca="1">Position!$V76</f>
        <v>-1.3988554165277005</v>
      </c>
      <c r="X76" s="202">
        <f ca="1">Position!$V76</f>
        <v>-1.3988554165277005</v>
      </c>
      <c r="Y76" s="202">
        <f ca="1">Position!$V76</f>
        <v>-1.3988554165277005</v>
      </c>
      <c r="Z76" s="202">
        <f ca="1">Position!$V76</f>
        <v>-1.3988554165277005</v>
      </c>
      <c r="AA76" s="202">
        <f ca="1">Position!$V76</f>
        <v>-1.3988554165277005</v>
      </c>
      <c r="AB76" s="202">
        <f ca="1">Position!$V76</f>
        <v>-1.3988554165277005</v>
      </c>
      <c r="AC76" s="202">
        <f ca="1">Position!$V76</f>
        <v>-1.3988554165277005</v>
      </c>
    </row>
    <row r="77" spans="1:29" x14ac:dyDescent="0.25">
      <c r="A77" s="197">
        <f ca="1">Inputs!C77</f>
        <v>39417</v>
      </c>
      <c r="B77" s="198">
        <f ca="1">Inputs!E77</f>
        <v>4.2855000000000008</v>
      </c>
      <c r="C77" s="199">
        <f ca="1">Position!L77</f>
        <v>0.49122994102433548</v>
      </c>
      <c r="D77" s="200">
        <f ca="1">Position!N77</f>
        <v>0.51967883503919743</v>
      </c>
      <c r="E77" s="202">
        <f ca="1">Position!$V77</f>
        <v>-1.3988554165277005</v>
      </c>
      <c r="F77" s="202">
        <f ca="1">Position!$V77</f>
        <v>-1.3988554165277005</v>
      </c>
      <c r="G77" s="202">
        <f ca="1">Position!$V77</f>
        <v>-1.3988554165277005</v>
      </c>
      <c r="H77" s="202">
        <f ca="1">Position!$V77</f>
        <v>-1.3988554165277005</v>
      </c>
      <c r="I77" s="202">
        <f ca="1">Position!$V77</f>
        <v>-1.3988554165277005</v>
      </c>
      <c r="J77" s="202">
        <f ca="1">Position!$V77</f>
        <v>-1.3988554165277005</v>
      </c>
      <c r="K77" s="202">
        <f ca="1">Position!$V77</f>
        <v>-1.3988554165277005</v>
      </c>
      <c r="L77" s="202">
        <f ca="1">Position!$V77</f>
        <v>-1.3988554165277005</v>
      </c>
      <c r="M77" s="202">
        <f ca="1">Position!$V77</f>
        <v>-1.3988554165277005</v>
      </c>
      <c r="N77" s="202">
        <f ca="1">Position!$V77</f>
        <v>-1.3988554165277005</v>
      </c>
      <c r="O77" s="202">
        <f ca="1">Position!$V77</f>
        <v>-1.3988554165277005</v>
      </c>
      <c r="S77" s="202">
        <f ca="1">Position!$V77</f>
        <v>-1.3988554165277005</v>
      </c>
      <c r="T77" s="202">
        <f ca="1">Position!$V77</f>
        <v>-1.3988554165277005</v>
      </c>
      <c r="U77" s="202">
        <f ca="1">Position!$V77</f>
        <v>-1.3988554165277005</v>
      </c>
      <c r="V77" s="202">
        <f ca="1">Position!$V77</f>
        <v>-1.3988554165277005</v>
      </c>
      <c r="W77" s="202">
        <f ca="1">Position!$V77</f>
        <v>-1.3988554165277005</v>
      </c>
      <c r="X77" s="202">
        <f ca="1">Position!$V77</f>
        <v>-1.3988554165277005</v>
      </c>
      <c r="Y77" s="202">
        <f ca="1">Position!$V77</f>
        <v>-1.3988554165277005</v>
      </c>
      <c r="Z77" s="202">
        <f ca="1">Position!$V77</f>
        <v>-1.3988554165277005</v>
      </c>
      <c r="AA77" s="202">
        <f ca="1">Position!$V77</f>
        <v>-1.3988554165277005</v>
      </c>
      <c r="AB77" s="202">
        <f ca="1">Position!$V77</f>
        <v>-1.3988554165277005</v>
      </c>
      <c r="AC77" s="202">
        <f ca="1">Position!$V77</f>
        <v>-1.3988554165277005</v>
      </c>
    </row>
    <row r="78" spans="1:29" x14ac:dyDescent="0.25">
      <c r="A78" s="197">
        <f ca="1">Inputs!C78</f>
        <v>39448</v>
      </c>
      <c r="B78" s="198">
        <f ca="1">Inputs!E78</f>
        <v>4.3079999999999998</v>
      </c>
      <c r="C78" s="199">
        <f ca="1">Position!L78</f>
        <v>0.48630687240147935</v>
      </c>
      <c r="D78" s="200">
        <f ca="1">Position!N78</f>
        <v>0</v>
      </c>
      <c r="E78" s="202">
        <f ca="1">Position!$V78</f>
        <v>0</v>
      </c>
      <c r="F78" s="202">
        <f ca="1">Position!$V78</f>
        <v>0</v>
      </c>
      <c r="G78" s="202">
        <f ca="1">Position!$V78</f>
        <v>0</v>
      </c>
      <c r="H78" s="202">
        <f ca="1">Position!$V78</f>
        <v>0</v>
      </c>
      <c r="I78" s="202">
        <f ca="1">Position!$V78</f>
        <v>0</v>
      </c>
      <c r="J78" s="202">
        <f ca="1">Position!$V78</f>
        <v>0</v>
      </c>
      <c r="K78" s="202">
        <f ca="1">Position!$V78</f>
        <v>0</v>
      </c>
      <c r="L78" s="202">
        <f ca="1">Position!$V78</f>
        <v>0</v>
      </c>
      <c r="M78" s="202">
        <f ca="1">Position!$V78</f>
        <v>0</v>
      </c>
      <c r="N78" s="202">
        <f ca="1">Position!$V78</f>
        <v>0</v>
      </c>
      <c r="O78" s="202">
        <f ca="1">Position!$V78</f>
        <v>0</v>
      </c>
      <c r="S78" s="202">
        <f ca="1">Position!$V78</f>
        <v>0</v>
      </c>
      <c r="T78" s="202">
        <f ca="1">Position!$V78</f>
        <v>0</v>
      </c>
      <c r="U78" s="202">
        <f ca="1">Position!$V78</f>
        <v>0</v>
      </c>
      <c r="V78" s="202">
        <f ca="1">Position!$V78</f>
        <v>0</v>
      </c>
      <c r="W78" s="202">
        <f ca="1">Position!$V78</f>
        <v>0</v>
      </c>
      <c r="X78" s="202">
        <f ca="1">Position!$V78</f>
        <v>0</v>
      </c>
      <c r="Y78" s="202">
        <f ca="1">Position!$V78</f>
        <v>0</v>
      </c>
      <c r="Z78" s="202">
        <f ca="1">Position!$V78</f>
        <v>0</v>
      </c>
      <c r="AA78" s="202">
        <f ca="1">Position!$V78</f>
        <v>0</v>
      </c>
      <c r="AB78" s="202">
        <f ca="1">Position!$V78</f>
        <v>0</v>
      </c>
      <c r="AC78" s="202">
        <f ca="1">Position!$V78</f>
        <v>0</v>
      </c>
    </row>
    <row r="79" spans="1:29" x14ac:dyDescent="0.25">
      <c r="A79" s="197">
        <f ca="1">Inputs!C79</f>
        <v>39479</v>
      </c>
      <c r="B79" s="198">
        <f ca="1">Inputs!E79</f>
        <v>4.2240000000000002</v>
      </c>
      <c r="C79" s="199">
        <f ca="1">Position!L79</f>
        <v>0.48369022770878306</v>
      </c>
      <c r="D79" s="200">
        <f ca="1">Position!N79</f>
        <v>0</v>
      </c>
      <c r="E79" s="202">
        <f ca="1">Position!$V79</f>
        <v>0</v>
      </c>
      <c r="F79" s="202">
        <f ca="1">Position!$V79</f>
        <v>0</v>
      </c>
      <c r="G79" s="202">
        <f ca="1">Position!$V79</f>
        <v>0</v>
      </c>
      <c r="H79" s="202">
        <f ca="1">Position!$V79</f>
        <v>0</v>
      </c>
      <c r="I79" s="202">
        <f ca="1">Position!$V79</f>
        <v>0</v>
      </c>
      <c r="J79" s="202">
        <f ca="1">Position!$V79</f>
        <v>0</v>
      </c>
      <c r="K79" s="202">
        <f ca="1">Position!$V79</f>
        <v>0</v>
      </c>
      <c r="L79" s="202">
        <f ca="1">Position!$V79</f>
        <v>0</v>
      </c>
      <c r="M79" s="202">
        <f ca="1">Position!$V79</f>
        <v>0</v>
      </c>
      <c r="N79" s="202">
        <f ca="1">Position!$V79</f>
        <v>0</v>
      </c>
      <c r="O79" s="202">
        <f ca="1">Position!$V79</f>
        <v>0</v>
      </c>
      <c r="S79" s="202">
        <f ca="1">Position!$V79</f>
        <v>0</v>
      </c>
      <c r="T79" s="202">
        <f ca="1">Position!$V79</f>
        <v>0</v>
      </c>
      <c r="U79" s="202">
        <f ca="1">Position!$V79</f>
        <v>0</v>
      </c>
      <c r="V79" s="202">
        <f ca="1">Position!$V79</f>
        <v>0</v>
      </c>
      <c r="W79" s="202">
        <f ca="1">Position!$V79</f>
        <v>0</v>
      </c>
      <c r="X79" s="202">
        <f ca="1">Position!$V79</f>
        <v>0</v>
      </c>
      <c r="Y79" s="202">
        <f ca="1">Position!$V79</f>
        <v>0</v>
      </c>
      <c r="Z79" s="202">
        <f ca="1">Position!$V79</f>
        <v>0</v>
      </c>
      <c r="AA79" s="202">
        <f ca="1">Position!$V79</f>
        <v>0</v>
      </c>
      <c r="AB79" s="202">
        <f ca="1">Position!$V79</f>
        <v>0</v>
      </c>
      <c r="AC79" s="202">
        <f ca="1">Position!$V79</f>
        <v>0</v>
      </c>
    </row>
    <row r="80" spans="1:29" x14ac:dyDescent="0.25">
      <c r="A80" s="197">
        <f ca="1">Inputs!C80</f>
        <v>39508</v>
      </c>
      <c r="B80" s="198">
        <f ca="1">Inputs!E80</f>
        <v>4.0890000000000004</v>
      </c>
      <c r="C80" s="199">
        <f ca="1">Position!L80</f>
        <v>0.48107358301608788</v>
      </c>
      <c r="D80" s="200">
        <f ca="1">Position!N80</f>
        <v>0</v>
      </c>
      <c r="E80" s="202">
        <f ca="1">Position!$V80</f>
        <v>0</v>
      </c>
      <c r="F80" s="202">
        <f ca="1">Position!$V80</f>
        <v>0</v>
      </c>
      <c r="G80" s="202">
        <f ca="1">Position!$V80</f>
        <v>0</v>
      </c>
      <c r="H80" s="202">
        <f ca="1">Position!$V80</f>
        <v>0</v>
      </c>
      <c r="I80" s="202">
        <f ca="1">Position!$V80</f>
        <v>0</v>
      </c>
      <c r="J80" s="202">
        <f ca="1">Position!$V80</f>
        <v>0</v>
      </c>
      <c r="K80" s="202">
        <f ca="1">Position!$V80</f>
        <v>0</v>
      </c>
      <c r="L80" s="202">
        <f ca="1">Position!$V80</f>
        <v>0</v>
      </c>
      <c r="M80" s="202">
        <f ca="1">Position!$V80</f>
        <v>0</v>
      </c>
      <c r="N80" s="202">
        <f ca="1">Position!$V80</f>
        <v>0</v>
      </c>
      <c r="O80" s="202">
        <f ca="1">Position!$V80</f>
        <v>0</v>
      </c>
      <c r="S80" s="202">
        <f ca="1">Position!$V80</f>
        <v>0</v>
      </c>
      <c r="T80" s="202">
        <f ca="1">Position!$V80</f>
        <v>0</v>
      </c>
      <c r="U80" s="202">
        <f ca="1">Position!$V80</f>
        <v>0</v>
      </c>
      <c r="V80" s="202">
        <f ca="1">Position!$V80</f>
        <v>0</v>
      </c>
      <c r="W80" s="202">
        <f ca="1">Position!$V80</f>
        <v>0</v>
      </c>
      <c r="X80" s="202">
        <f ca="1">Position!$V80</f>
        <v>0</v>
      </c>
      <c r="Y80" s="202">
        <f ca="1">Position!$V80</f>
        <v>0</v>
      </c>
      <c r="Z80" s="202">
        <f ca="1">Position!$V80</f>
        <v>0</v>
      </c>
      <c r="AA80" s="202">
        <f ca="1">Position!$V80</f>
        <v>0</v>
      </c>
      <c r="AB80" s="202">
        <f ca="1">Position!$V80</f>
        <v>0</v>
      </c>
      <c r="AC80" s="202">
        <f ca="1">Position!$V80</f>
        <v>0</v>
      </c>
    </row>
    <row r="81" spans="1:29" x14ac:dyDescent="0.25">
      <c r="A81" s="197">
        <f ca="1">Inputs!C81</f>
        <v>39539</v>
      </c>
      <c r="B81" s="198">
        <f ca="1">Inputs!E81</f>
        <v>3.9390000000000005</v>
      </c>
      <c r="C81" s="199">
        <f ca="1">Position!L81</f>
        <v>0.47963712600695274</v>
      </c>
      <c r="D81" s="200">
        <f ca="1">Position!N81</f>
        <v>0</v>
      </c>
      <c r="E81" s="202">
        <f ca="1">Position!$V81</f>
        <v>0</v>
      </c>
      <c r="F81" s="202">
        <f ca="1">Position!$V81</f>
        <v>0</v>
      </c>
      <c r="G81" s="202">
        <f ca="1">Position!$V81</f>
        <v>0</v>
      </c>
      <c r="H81" s="202">
        <f ca="1">Position!$V81</f>
        <v>0</v>
      </c>
      <c r="I81" s="202">
        <f ca="1">Position!$V81</f>
        <v>0</v>
      </c>
      <c r="J81" s="202">
        <f ca="1">Position!$V81</f>
        <v>0</v>
      </c>
      <c r="K81" s="202">
        <f ca="1">Position!$V81</f>
        <v>0</v>
      </c>
      <c r="L81" s="202">
        <f ca="1">Position!$V81</f>
        <v>0</v>
      </c>
      <c r="M81" s="202">
        <f ca="1">Position!$V81</f>
        <v>0</v>
      </c>
      <c r="N81" s="202">
        <f ca="1">Position!$V81</f>
        <v>0</v>
      </c>
      <c r="O81" s="202">
        <f ca="1">Position!$V81</f>
        <v>0</v>
      </c>
      <c r="S81" s="202">
        <f ca="1">Position!$V81</f>
        <v>0</v>
      </c>
      <c r="T81" s="202">
        <f ca="1">Position!$V81</f>
        <v>0</v>
      </c>
      <c r="U81" s="202">
        <f ca="1">Position!$V81</f>
        <v>0</v>
      </c>
      <c r="V81" s="202">
        <f ca="1">Position!$V81</f>
        <v>0</v>
      </c>
      <c r="W81" s="202">
        <f ca="1">Position!$V81</f>
        <v>0</v>
      </c>
      <c r="X81" s="202">
        <f ca="1">Position!$V81</f>
        <v>0</v>
      </c>
      <c r="Y81" s="202">
        <f ca="1">Position!$V81</f>
        <v>0</v>
      </c>
      <c r="Z81" s="202">
        <f ca="1">Position!$V81</f>
        <v>0</v>
      </c>
      <c r="AA81" s="202">
        <f ca="1">Position!$V81</f>
        <v>0</v>
      </c>
      <c r="AB81" s="202">
        <f ca="1">Position!$V81</f>
        <v>0</v>
      </c>
      <c r="AC81" s="202">
        <f ca="1">Position!$V81</f>
        <v>0</v>
      </c>
    </row>
    <row r="82" spans="1:29" x14ac:dyDescent="0.25">
      <c r="A82" s="197">
        <f ca="1">Inputs!C82</f>
        <v>39569</v>
      </c>
      <c r="B82" s="198">
        <f ca="1">Inputs!E82</f>
        <v>3.9430000000000005</v>
      </c>
      <c r="C82" s="199">
        <f ca="1">Position!L82</f>
        <v>0.47965904377821927</v>
      </c>
      <c r="D82" s="200">
        <f ca="1">Position!N82</f>
        <v>0</v>
      </c>
      <c r="E82" s="202">
        <f ca="1">Position!$V82</f>
        <v>0</v>
      </c>
      <c r="F82" s="202">
        <f ca="1">Position!$V82</f>
        <v>0</v>
      </c>
      <c r="G82" s="202">
        <f ca="1">Position!$V82</f>
        <v>0</v>
      </c>
      <c r="H82" s="202">
        <f ca="1">Position!$V82</f>
        <v>0</v>
      </c>
      <c r="I82" s="202">
        <f ca="1">Position!$V82</f>
        <v>0</v>
      </c>
      <c r="J82" s="202">
        <f ca="1">Position!$V82</f>
        <v>0</v>
      </c>
      <c r="K82" s="202">
        <f ca="1">Position!$V82</f>
        <v>0</v>
      </c>
      <c r="L82" s="202">
        <f ca="1">Position!$V82</f>
        <v>0</v>
      </c>
      <c r="M82" s="202">
        <f ca="1">Position!$V82</f>
        <v>0</v>
      </c>
      <c r="N82" s="202">
        <f ca="1">Position!$V82</f>
        <v>0</v>
      </c>
      <c r="O82" s="202">
        <f ca="1">Position!$V82</f>
        <v>0</v>
      </c>
      <c r="S82" s="202">
        <f ca="1">Position!$V82</f>
        <v>0</v>
      </c>
      <c r="T82" s="202">
        <f ca="1">Position!$V82</f>
        <v>0</v>
      </c>
      <c r="U82" s="202">
        <f ca="1">Position!$V82</f>
        <v>0</v>
      </c>
      <c r="V82" s="202">
        <f ca="1">Position!$V82</f>
        <v>0</v>
      </c>
      <c r="W82" s="202">
        <f ca="1">Position!$V82</f>
        <v>0</v>
      </c>
      <c r="X82" s="202">
        <f ca="1">Position!$V82</f>
        <v>0</v>
      </c>
      <c r="Y82" s="202">
        <f ca="1">Position!$V82</f>
        <v>0</v>
      </c>
      <c r="Z82" s="202">
        <f ca="1">Position!$V82</f>
        <v>0</v>
      </c>
      <c r="AA82" s="202">
        <f ca="1">Position!$V82</f>
        <v>0</v>
      </c>
      <c r="AB82" s="202">
        <f ca="1">Position!$V82</f>
        <v>0</v>
      </c>
      <c r="AC82" s="202">
        <f ca="1">Position!$V82</f>
        <v>0</v>
      </c>
    </row>
    <row r="83" spans="1:29" x14ac:dyDescent="0.25">
      <c r="A83" s="197">
        <f ca="1">Inputs!C83</f>
        <v>39600</v>
      </c>
      <c r="B83" s="198">
        <f ca="1">Inputs!E83</f>
        <v>3.9830000000000001</v>
      </c>
      <c r="C83" s="199">
        <f ca="1">Position!L83</f>
        <v>0.47722111322046357</v>
      </c>
      <c r="D83" s="200">
        <f ca="1">Position!N83</f>
        <v>-4.772211132204636E-9</v>
      </c>
      <c r="E83" s="202">
        <f ca="1">Position!$V83</f>
        <v>0</v>
      </c>
      <c r="F83" s="202">
        <f ca="1">Position!$V83</f>
        <v>0</v>
      </c>
      <c r="G83" s="202">
        <f ca="1">Position!$V83</f>
        <v>0</v>
      </c>
      <c r="H83" s="202">
        <f ca="1">Position!$V83</f>
        <v>0</v>
      </c>
      <c r="I83" s="202">
        <f ca="1">Position!$V83</f>
        <v>0</v>
      </c>
      <c r="J83" s="202">
        <f ca="1">Position!$V83</f>
        <v>0</v>
      </c>
      <c r="K83" s="202">
        <f ca="1">Position!$V83</f>
        <v>0</v>
      </c>
      <c r="L83" s="202">
        <f ca="1">Position!$V83</f>
        <v>0</v>
      </c>
      <c r="M83" s="202">
        <f ca="1">Position!$V83</f>
        <v>0</v>
      </c>
      <c r="N83" s="202">
        <f ca="1">Position!$V83</f>
        <v>0</v>
      </c>
      <c r="O83" s="202">
        <f ca="1">Position!$V83</f>
        <v>0</v>
      </c>
      <c r="S83" s="202">
        <f ca="1">Position!$V83</f>
        <v>0</v>
      </c>
      <c r="T83" s="202">
        <f ca="1">Position!$V83</f>
        <v>0</v>
      </c>
      <c r="U83" s="202">
        <f ca="1">Position!$V83</f>
        <v>0</v>
      </c>
      <c r="V83" s="202">
        <f ca="1">Position!$V83</f>
        <v>0</v>
      </c>
      <c r="W83" s="202">
        <f ca="1">Position!$V83</f>
        <v>0</v>
      </c>
      <c r="X83" s="202">
        <f ca="1">Position!$V83</f>
        <v>0</v>
      </c>
      <c r="Y83" s="202">
        <f ca="1">Position!$V83</f>
        <v>0</v>
      </c>
      <c r="Z83" s="202">
        <f ca="1">Position!$V83</f>
        <v>0</v>
      </c>
      <c r="AA83" s="202">
        <f ca="1">Position!$V83</f>
        <v>0</v>
      </c>
      <c r="AB83" s="202">
        <f ca="1">Position!$V83</f>
        <v>0</v>
      </c>
      <c r="AC83" s="202">
        <f ca="1">Position!$V83</f>
        <v>0</v>
      </c>
    </row>
    <row r="84" spans="1:29" x14ac:dyDescent="0.25">
      <c r="A84" s="197">
        <f ca="1">Inputs!C84</f>
        <v>39630</v>
      </c>
      <c r="B84" s="198">
        <f ca="1">Inputs!E84</f>
        <v>4.0280000000000005</v>
      </c>
      <c r="C84" s="199">
        <f ca="1">Position!L84</f>
        <v>0.47722111322046379</v>
      </c>
      <c r="D84" s="200">
        <f ca="1">Position!N84</f>
        <v>0</v>
      </c>
      <c r="E84" s="202">
        <f ca="1">Position!$V84</f>
        <v>0</v>
      </c>
      <c r="F84" s="202">
        <f ca="1">Position!$V84</f>
        <v>0</v>
      </c>
      <c r="G84" s="202">
        <f ca="1">Position!$V84</f>
        <v>0</v>
      </c>
      <c r="H84" s="202">
        <f ca="1">Position!$V84</f>
        <v>0</v>
      </c>
      <c r="I84" s="202">
        <f ca="1">Position!$V84</f>
        <v>0</v>
      </c>
      <c r="J84" s="202">
        <f ca="1">Position!$V84</f>
        <v>0</v>
      </c>
      <c r="K84" s="202">
        <f ca="1">Position!$V84</f>
        <v>0</v>
      </c>
      <c r="L84" s="202">
        <f ca="1">Position!$V84</f>
        <v>0</v>
      </c>
      <c r="M84" s="202">
        <f ca="1">Position!$V84</f>
        <v>0</v>
      </c>
      <c r="N84" s="202">
        <f ca="1">Position!$V84</f>
        <v>0</v>
      </c>
      <c r="O84" s="202">
        <f ca="1">Position!$V84</f>
        <v>0</v>
      </c>
      <c r="S84" s="202">
        <f ca="1">Position!$V84</f>
        <v>0</v>
      </c>
      <c r="T84" s="202">
        <f ca="1">Position!$V84</f>
        <v>0</v>
      </c>
      <c r="U84" s="202">
        <f ca="1">Position!$V84</f>
        <v>0</v>
      </c>
      <c r="V84" s="202">
        <f ca="1">Position!$V84</f>
        <v>0</v>
      </c>
      <c r="W84" s="202">
        <f ca="1">Position!$V84</f>
        <v>0</v>
      </c>
      <c r="X84" s="202">
        <f ca="1">Position!$V84</f>
        <v>0</v>
      </c>
      <c r="Y84" s="202">
        <f ca="1">Position!$V84</f>
        <v>0</v>
      </c>
      <c r="Z84" s="202">
        <f ca="1">Position!$V84</f>
        <v>0</v>
      </c>
      <c r="AA84" s="202">
        <f ca="1">Position!$V84</f>
        <v>0</v>
      </c>
      <c r="AB84" s="202">
        <f ca="1">Position!$V84</f>
        <v>0</v>
      </c>
      <c r="AC84" s="202">
        <f ca="1">Position!$V84</f>
        <v>0</v>
      </c>
    </row>
    <row r="85" spans="1:29" x14ac:dyDescent="0.25">
      <c r="A85" s="197">
        <f ca="1">Inputs!C85</f>
        <v>39661</v>
      </c>
      <c r="B85" s="198">
        <f ca="1">Inputs!E85</f>
        <v>4.0670000000000002</v>
      </c>
      <c r="C85" s="199">
        <f ca="1">Position!L85</f>
        <v>0.47600214794158452</v>
      </c>
      <c r="D85" s="200">
        <f ca="1">Position!N85</f>
        <v>-4.7600214794158449E-9</v>
      </c>
      <c r="E85" s="202">
        <f ca="1">Position!$V85</f>
        <v>0</v>
      </c>
      <c r="F85" s="202">
        <f ca="1">Position!$V85</f>
        <v>0</v>
      </c>
      <c r="G85" s="202">
        <f ca="1">Position!$V85</f>
        <v>0</v>
      </c>
      <c r="H85" s="202">
        <f ca="1">Position!$V85</f>
        <v>0</v>
      </c>
      <c r="I85" s="202">
        <f ca="1">Position!$V85</f>
        <v>0</v>
      </c>
      <c r="J85" s="202">
        <f ca="1">Position!$V85</f>
        <v>0</v>
      </c>
      <c r="K85" s="202">
        <f ca="1">Position!$V85</f>
        <v>0</v>
      </c>
      <c r="L85" s="202">
        <f ca="1">Position!$V85</f>
        <v>0</v>
      </c>
      <c r="M85" s="202">
        <f ca="1">Position!$V85</f>
        <v>0</v>
      </c>
      <c r="N85" s="202">
        <f ca="1">Position!$V85</f>
        <v>0</v>
      </c>
      <c r="O85" s="202">
        <f ca="1">Position!$V85</f>
        <v>0</v>
      </c>
      <c r="S85" s="202">
        <f ca="1">Position!$V85</f>
        <v>0</v>
      </c>
      <c r="T85" s="202">
        <f ca="1">Position!$V85</f>
        <v>0</v>
      </c>
      <c r="U85" s="202">
        <f ca="1">Position!$V85</f>
        <v>0</v>
      </c>
      <c r="V85" s="202">
        <f ca="1">Position!$V85</f>
        <v>0</v>
      </c>
      <c r="W85" s="202">
        <f ca="1">Position!$V85</f>
        <v>0</v>
      </c>
      <c r="X85" s="202">
        <f ca="1">Position!$V85</f>
        <v>0</v>
      </c>
      <c r="Y85" s="202">
        <f ca="1">Position!$V85</f>
        <v>0</v>
      </c>
      <c r="Z85" s="202">
        <f ca="1">Position!$V85</f>
        <v>0</v>
      </c>
      <c r="AA85" s="202">
        <f ca="1">Position!$V85</f>
        <v>0</v>
      </c>
      <c r="AB85" s="202">
        <f ca="1">Position!$V85</f>
        <v>0</v>
      </c>
      <c r="AC85" s="202">
        <f ca="1">Position!$V85</f>
        <v>0</v>
      </c>
    </row>
    <row r="86" spans="1:29" x14ac:dyDescent="0.25">
      <c r="A86" s="197">
        <f ca="1">Inputs!C86</f>
        <v>39692</v>
      </c>
      <c r="B86" s="198">
        <f ca="1">Inputs!E86</f>
        <v>4.056</v>
      </c>
      <c r="C86" s="199">
        <f ca="1">Position!L86</f>
        <v>0.47385673533110961</v>
      </c>
      <c r="D86" s="200">
        <f ca="1">Position!N86</f>
        <v>0</v>
      </c>
      <c r="E86" s="202">
        <f ca="1">Position!$V86</f>
        <v>0</v>
      </c>
      <c r="F86" s="202">
        <f ca="1">Position!$V86</f>
        <v>0</v>
      </c>
      <c r="G86" s="202">
        <f ca="1">Position!$V86</f>
        <v>0</v>
      </c>
      <c r="H86" s="202">
        <f ca="1">Position!$V86</f>
        <v>0</v>
      </c>
      <c r="I86" s="202">
        <f ca="1">Position!$V86</f>
        <v>0</v>
      </c>
      <c r="J86" s="202">
        <f ca="1">Position!$V86</f>
        <v>0</v>
      </c>
      <c r="K86" s="202">
        <f ca="1">Position!$V86</f>
        <v>0</v>
      </c>
      <c r="L86" s="202">
        <f ca="1">Position!$V86</f>
        <v>0</v>
      </c>
      <c r="M86" s="202">
        <f ca="1">Position!$V86</f>
        <v>0</v>
      </c>
      <c r="N86" s="202">
        <f ca="1">Position!$V86</f>
        <v>0</v>
      </c>
      <c r="O86" s="202">
        <f ca="1">Position!$V86</f>
        <v>0</v>
      </c>
      <c r="S86" s="202">
        <f ca="1">Position!$V86</f>
        <v>0</v>
      </c>
      <c r="T86" s="202">
        <f ca="1">Position!$V86</f>
        <v>0</v>
      </c>
      <c r="U86" s="202">
        <f ca="1">Position!$V86</f>
        <v>0</v>
      </c>
      <c r="V86" s="202">
        <f ca="1">Position!$V86</f>
        <v>0</v>
      </c>
      <c r="W86" s="202">
        <f ca="1">Position!$V86</f>
        <v>0</v>
      </c>
      <c r="X86" s="202">
        <f ca="1">Position!$V86</f>
        <v>0</v>
      </c>
      <c r="Y86" s="202">
        <f ca="1">Position!$V86</f>
        <v>0</v>
      </c>
      <c r="Z86" s="202">
        <f ca="1">Position!$V86</f>
        <v>0</v>
      </c>
      <c r="AA86" s="202">
        <f ca="1">Position!$V86</f>
        <v>0</v>
      </c>
      <c r="AB86" s="202">
        <f ca="1">Position!$V86</f>
        <v>0</v>
      </c>
      <c r="AC86" s="202">
        <f ca="1">Position!$V86</f>
        <v>0</v>
      </c>
    </row>
    <row r="87" spans="1:29" x14ac:dyDescent="0.25">
      <c r="A87" s="197">
        <f ca="1">Inputs!C87</f>
        <v>39722</v>
      </c>
      <c r="B87" s="198">
        <f ca="1">Inputs!E87</f>
        <v>4.0710000000000006</v>
      </c>
      <c r="C87" s="199">
        <f ca="1">Position!L87</f>
        <v>0.4614689796097296</v>
      </c>
      <c r="D87" s="200">
        <f ca="1">Position!N87</f>
        <v>0</v>
      </c>
      <c r="E87" s="202">
        <f ca="1">Position!$V87</f>
        <v>0</v>
      </c>
      <c r="F87" s="202">
        <f ca="1">Position!$V87</f>
        <v>0</v>
      </c>
      <c r="G87" s="202">
        <f ca="1">Position!$V87</f>
        <v>0</v>
      </c>
      <c r="H87" s="202">
        <f ca="1">Position!$V87</f>
        <v>0</v>
      </c>
      <c r="I87" s="202">
        <f ca="1">Position!$V87</f>
        <v>0</v>
      </c>
      <c r="J87" s="202">
        <f ca="1">Position!$V87</f>
        <v>0</v>
      </c>
      <c r="K87" s="202">
        <f ca="1">Position!$V87</f>
        <v>0</v>
      </c>
      <c r="L87" s="202">
        <f ca="1">Position!$V87</f>
        <v>0</v>
      </c>
      <c r="M87" s="202">
        <f ca="1">Position!$V87</f>
        <v>0</v>
      </c>
      <c r="N87" s="202">
        <f ca="1">Position!$V87</f>
        <v>0</v>
      </c>
      <c r="O87" s="202">
        <f ca="1">Position!$V87</f>
        <v>0</v>
      </c>
      <c r="S87" s="202">
        <f ca="1">Position!$V87</f>
        <v>0</v>
      </c>
      <c r="T87" s="202">
        <f ca="1">Position!$V87</f>
        <v>0</v>
      </c>
      <c r="U87" s="202">
        <f ca="1">Position!$V87</f>
        <v>0</v>
      </c>
      <c r="V87" s="202">
        <f ca="1">Position!$V87</f>
        <v>0</v>
      </c>
      <c r="W87" s="202">
        <f ca="1">Position!$V87</f>
        <v>0</v>
      </c>
      <c r="X87" s="202">
        <f ca="1">Position!$V87</f>
        <v>0</v>
      </c>
      <c r="Y87" s="202">
        <f ca="1">Position!$V87</f>
        <v>0</v>
      </c>
      <c r="Z87" s="202">
        <f ca="1">Position!$V87</f>
        <v>0</v>
      </c>
      <c r="AA87" s="202">
        <f ca="1">Position!$V87</f>
        <v>0</v>
      </c>
      <c r="AB87" s="202">
        <f ca="1">Position!$V87</f>
        <v>0</v>
      </c>
      <c r="AC87" s="202">
        <f ca="1">Position!$V87</f>
        <v>0</v>
      </c>
    </row>
    <row r="88" spans="1:29" x14ac:dyDescent="0.25">
      <c r="A88" s="197">
        <f ca="1">Inputs!C88</f>
        <v>39753</v>
      </c>
      <c r="B88" s="198">
        <f ca="1">Inputs!E88</f>
        <v>4.2279999999999998</v>
      </c>
      <c r="C88" s="199">
        <f ca="1">Position!L88</f>
        <v>0.4460776462336844</v>
      </c>
      <c r="D88" s="200">
        <f ca="1">Position!N88</f>
        <v>-4.4607764623368439E-9</v>
      </c>
      <c r="E88" s="202">
        <f ca="1">Position!$V88</f>
        <v>0</v>
      </c>
      <c r="F88" s="202">
        <f ca="1">Position!$V88</f>
        <v>0</v>
      </c>
      <c r="G88" s="202">
        <f ca="1">Position!$V88</f>
        <v>0</v>
      </c>
      <c r="H88" s="202">
        <f ca="1">Position!$V88</f>
        <v>0</v>
      </c>
      <c r="I88" s="202">
        <f ca="1">Position!$V88</f>
        <v>0</v>
      </c>
      <c r="J88" s="202">
        <f ca="1">Position!$V88</f>
        <v>0</v>
      </c>
      <c r="K88" s="202">
        <f ca="1">Position!$V88</f>
        <v>0</v>
      </c>
      <c r="L88" s="202">
        <f ca="1">Position!$V88</f>
        <v>0</v>
      </c>
      <c r="M88" s="202">
        <f ca="1">Position!$V88</f>
        <v>0</v>
      </c>
      <c r="N88" s="202">
        <f ca="1">Position!$V88</f>
        <v>0</v>
      </c>
      <c r="O88" s="202">
        <f ca="1">Position!$V88</f>
        <v>0</v>
      </c>
      <c r="S88" s="202">
        <f ca="1">Position!$V88</f>
        <v>0</v>
      </c>
      <c r="T88" s="202">
        <f ca="1">Position!$V88</f>
        <v>0</v>
      </c>
      <c r="U88" s="202">
        <f ca="1">Position!$V88</f>
        <v>0</v>
      </c>
      <c r="V88" s="202">
        <f ca="1">Position!$V88</f>
        <v>0</v>
      </c>
      <c r="W88" s="202">
        <f ca="1">Position!$V88</f>
        <v>0</v>
      </c>
      <c r="X88" s="202">
        <f ca="1">Position!$V88</f>
        <v>0</v>
      </c>
      <c r="Y88" s="202">
        <f ca="1">Position!$V88</f>
        <v>0</v>
      </c>
      <c r="Z88" s="202">
        <f ca="1">Position!$V88</f>
        <v>0</v>
      </c>
      <c r="AA88" s="202">
        <f ca="1">Position!$V88</f>
        <v>0</v>
      </c>
      <c r="AB88" s="202">
        <f ca="1">Position!$V88</f>
        <v>0</v>
      </c>
      <c r="AC88" s="202">
        <f ca="1">Position!$V88</f>
        <v>0</v>
      </c>
    </row>
    <row r="89" spans="1:29" x14ac:dyDescent="0.25">
      <c r="A89" s="197">
        <f ca="1">Inputs!C89</f>
        <v>39783</v>
      </c>
      <c r="B89" s="198">
        <f ca="1">Inputs!E89</f>
        <v>4.3880000000000008</v>
      </c>
      <c r="C89" s="199">
        <f ca="1">Position!L89</f>
        <v>0.48337326301662753</v>
      </c>
      <c r="D89" s="200">
        <f ca="1">Position!N89</f>
        <v>0</v>
      </c>
      <c r="E89" s="202">
        <f ca="1">Position!$V89</f>
        <v>0</v>
      </c>
      <c r="F89" s="202">
        <f ca="1">Position!$V89</f>
        <v>0</v>
      </c>
      <c r="G89" s="202">
        <f ca="1">Position!$V89</f>
        <v>0</v>
      </c>
      <c r="H89" s="202">
        <f ca="1">Position!$V89</f>
        <v>0</v>
      </c>
      <c r="I89" s="202">
        <f ca="1">Position!$V89</f>
        <v>0</v>
      </c>
      <c r="J89" s="202">
        <f ca="1">Position!$V89</f>
        <v>0</v>
      </c>
      <c r="K89" s="202">
        <f ca="1">Position!$V89</f>
        <v>0</v>
      </c>
      <c r="L89" s="202">
        <f ca="1">Position!$V89</f>
        <v>0</v>
      </c>
      <c r="M89" s="202">
        <f ca="1">Position!$V89</f>
        <v>0</v>
      </c>
      <c r="N89" s="202">
        <f ca="1">Position!$V89</f>
        <v>0</v>
      </c>
      <c r="O89" s="202">
        <f ca="1">Position!$V89</f>
        <v>0</v>
      </c>
      <c r="S89" s="202">
        <f ca="1">Position!$V89</f>
        <v>0</v>
      </c>
      <c r="T89" s="202">
        <f ca="1">Position!$V89</f>
        <v>0</v>
      </c>
      <c r="U89" s="202">
        <f ca="1">Position!$V89</f>
        <v>0</v>
      </c>
      <c r="V89" s="202">
        <f ca="1">Position!$V89</f>
        <v>0</v>
      </c>
      <c r="W89" s="202">
        <f ca="1">Position!$V89</f>
        <v>0</v>
      </c>
      <c r="X89" s="202">
        <f ca="1">Position!$V89</f>
        <v>0</v>
      </c>
      <c r="Y89" s="202">
        <f ca="1">Position!$V89</f>
        <v>0</v>
      </c>
      <c r="Z89" s="202">
        <f ca="1">Position!$V89</f>
        <v>0</v>
      </c>
      <c r="AA89" s="202">
        <f ca="1">Position!$V89</f>
        <v>0</v>
      </c>
      <c r="AB89" s="202">
        <f ca="1">Position!$V89</f>
        <v>0</v>
      </c>
      <c r="AC89" s="202">
        <f ca="1">Position!$V89</f>
        <v>0</v>
      </c>
    </row>
    <row r="90" spans="1:29" x14ac:dyDescent="0.25">
      <c r="A90" s="197">
        <f ca="1">Inputs!C90</f>
        <v>39814</v>
      </c>
      <c r="B90" s="198">
        <f ca="1">Inputs!E90</f>
        <v>4.4130000000000003</v>
      </c>
      <c r="C90" s="199">
        <f ca="1">Position!L90</f>
        <v>0.47845019439377195</v>
      </c>
      <c r="D90" s="200">
        <f ca="1">Position!N90</f>
        <v>-4.7845019439377194E-9</v>
      </c>
      <c r="E90" s="202">
        <f ca="1">Position!$V90</f>
        <v>0</v>
      </c>
      <c r="F90" s="202">
        <f ca="1">Position!$V90</f>
        <v>0</v>
      </c>
      <c r="G90" s="202">
        <f ca="1">Position!$V90</f>
        <v>0</v>
      </c>
      <c r="H90" s="202">
        <f ca="1">Position!$V90</f>
        <v>0</v>
      </c>
      <c r="I90" s="202">
        <f ca="1">Position!$V90</f>
        <v>0</v>
      </c>
      <c r="J90" s="202">
        <f ca="1">Position!$V90</f>
        <v>0</v>
      </c>
      <c r="K90" s="202">
        <f ca="1">Position!$V90</f>
        <v>0</v>
      </c>
      <c r="L90" s="202">
        <f ca="1">Position!$V90</f>
        <v>0</v>
      </c>
      <c r="M90" s="202">
        <f ca="1">Position!$V90</f>
        <v>0</v>
      </c>
      <c r="N90" s="202">
        <f ca="1">Position!$V90</f>
        <v>0</v>
      </c>
      <c r="O90" s="202">
        <f ca="1">Position!$V90</f>
        <v>0</v>
      </c>
      <c r="S90" s="202">
        <f ca="1">Position!$V90</f>
        <v>0</v>
      </c>
      <c r="T90" s="202">
        <f ca="1">Position!$V90</f>
        <v>0</v>
      </c>
      <c r="U90" s="202">
        <f ca="1">Position!$V90</f>
        <v>0</v>
      </c>
      <c r="V90" s="202">
        <f ca="1">Position!$V90</f>
        <v>0</v>
      </c>
      <c r="W90" s="202">
        <f ca="1">Position!$V90</f>
        <v>0</v>
      </c>
      <c r="X90" s="202">
        <f ca="1">Position!$V90</f>
        <v>0</v>
      </c>
      <c r="Y90" s="202">
        <f ca="1">Position!$V90</f>
        <v>0</v>
      </c>
      <c r="Z90" s="202">
        <f ca="1">Position!$V90</f>
        <v>0</v>
      </c>
      <c r="AA90" s="202">
        <f ca="1">Position!$V90</f>
        <v>0</v>
      </c>
      <c r="AB90" s="202">
        <f ca="1">Position!$V90</f>
        <v>0</v>
      </c>
      <c r="AC90" s="202">
        <f ca="1">Position!$V90</f>
        <v>0</v>
      </c>
    </row>
    <row r="91" spans="1:29" x14ac:dyDescent="0.25">
      <c r="A91" s="197">
        <f ca="1">Inputs!C91</f>
        <v>39845</v>
      </c>
      <c r="B91" s="198">
        <f ca="1">Inputs!E91</f>
        <v>4.3290000000000006</v>
      </c>
      <c r="C91" s="199">
        <f ca="1">Position!L91</f>
        <v>0.47583354970107605</v>
      </c>
      <c r="D91" s="200">
        <f ca="1">Position!N91</f>
        <v>4.7583354970107609E-9</v>
      </c>
      <c r="E91" s="202">
        <f ca="1">Position!$V91</f>
        <v>0</v>
      </c>
      <c r="F91" s="202">
        <f ca="1">Position!$V91</f>
        <v>0</v>
      </c>
      <c r="G91" s="202">
        <f ca="1">Position!$V91</f>
        <v>0</v>
      </c>
      <c r="H91" s="202">
        <f ca="1">Position!$V91</f>
        <v>0</v>
      </c>
      <c r="I91" s="202">
        <f ca="1">Position!$V91</f>
        <v>0</v>
      </c>
      <c r="J91" s="202">
        <f ca="1">Position!$V91</f>
        <v>0</v>
      </c>
      <c r="K91" s="202">
        <f ca="1">Position!$V91</f>
        <v>0</v>
      </c>
      <c r="L91" s="202">
        <f ca="1">Position!$V91</f>
        <v>0</v>
      </c>
      <c r="M91" s="202">
        <f ca="1">Position!$V91</f>
        <v>0</v>
      </c>
      <c r="N91" s="202">
        <f ca="1">Position!$V91</f>
        <v>0</v>
      </c>
      <c r="O91" s="202">
        <f ca="1">Position!$V91</f>
        <v>0</v>
      </c>
      <c r="S91" s="202">
        <f ca="1">Position!$V91</f>
        <v>0</v>
      </c>
      <c r="T91" s="202">
        <f ca="1">Position!$V91</f>
        <v>0</v>
      </c>
      <c r="U91" s="202">
        <f ca="1">Position!$V91</f>
        <v>0</v>
      </c>
      <c r="V91" s="202">
        <f ca="1">Position!$V91</f>
        <v>0</v>
      </c>
      <c r="W91" s="202">
        <f ca="1">Position!$V91</f>
        <v>0</v>
      </c>
      <c r="X91" s="202">
        <f ca="1">Position!$V91</f>
        <v>0</v>
      </c>
      <c r="Y91" s="202">
        <f ca="1">Position!$V91</f>
        <v>0</v>
      </c>
      <c r="Z91" s="202">
        <f ca="1">Position!$V91</f>
        <v>0</v>
      </c>
      <c r="AA91" s="202">
        <f ca="1">Position!$V91</f>
        <v>0</v>
      </c>
      <c r="AB91" s="202">
        <f ca="1">Position!$V91</f>
        <v>0</v>
      </c>
      <c r="AC91" s="202">
        <f ca="1">Position!$V91</f>
        <v>0</v>
      </c>
    </row>
    <row r="92" spans="1:29" x14ac:dyDescent="0.25">
      <c r="A92" s="197">
        <f ca="1">Inputs!C92</f>
        <v>39873</v>
      </c>
      <c r="B92" s="198">
        <f ca="1">Inputs!E92</f>
        <v>4.1940000000000008</v>
      </c>
      <c r="C92" s="199">
        <f ca="1">Position!L92</f>
        <v>0.47321690500837899</v>
      </c>
      <c r="D92" s="200">
        <f ca="1">Position!N92</f>
        <v>0</v>
      </c>
      <c r="E92" s="202">
        <f ca="1">Position!$V92</f>
        <v>0</v>
      </c>
      <c r="F92" s="202">
        <f ca="1">Position!$V92</f>
        <v>0</v>
      </c>
      <c r="G92" s="202">
        <f ca="1">Position!$V92</f>
        <v>0</v>
      </c>
      <c r="H92" s="202">
        <f ca="1">Position!$V92</f>
        <v>0</v>
      </c>
      <c r="I92" s="202">
        <f ca="1">Position!$V92</f>
        <v>0</v>
      </c>
      <c r="J92" s="202">
        <f ca="1">Position!$V92</f>
        <v>0</v>
      </c>
      <c r="K92" s="202">
        <f ca="1">Position!$V92</f>
        <v>0</v>
      </c>
      <c r="L92" s="202">
        <f ca="1">Position!$V92</f>
        <v>0</v>
      </c>
      <c r="M92" s="202">
        <f ca="1">Position!$V92</f>
        <v>0</v>
      </c>
      <c r="N92" s="202">
        <f ca="1">Position!$V92</f>
        <v>0</v>
      </c>
      <c r="O92" s="202">
        <f ca="1">Position!$V92</f>
        <v>0</v>
      </c>
      <c r="S92" s="202">
        <f ca="1">Position!$V92</f>
        <v>0</v>
      </c>
      <c r="T92" s="202">
        <f ca="1">Position!$V92</f>
        <v>0</v>
      </c>
      <c r="U92" s="202">
        <f ca="1">Position!$V92</f>
        <v>0</v>
      </c>
      <c r="V92" s="202">
        <f ca="1">Position!$V92</f>
        <v>0</v>
      </c>
      <c r="W92" s="202">
        <f ca="1">Position!$V92</f>
        <v>0</v>
      </c>
      <c r="X92" s="202">
        <f ca="1">Position!$V92</f>
        <v>0</v>
      </c>
      <c r="Y92" s="202">
        <f ca="1">Position!$V92</f>
        <v>0</v>
      </c>
      <c r="Z92" s="202">
        <f ca="1">Position!$V92</f>
        <v>0</v>
      </c>
      <c r="AA92" s="202">
        <f ca="1">Position!$V92</f>
        <v>0</v>
      </c>
      <c r="AB92" s="202">
        <f ca="1">Position!$V92</f>
        <v>0</v>
      </c>
      <c r="AC92" s="202">
        <f ca="1">Position!$V92</f>
        <v>0</v>
      </c>
    </row>
    <row r="93" spans="1:29" x14ac:dyDescent="0.25">
      <c r="A93" s="197">
        <f ca="1">Inputs!C93</f>
        <v>39904</v>
      </c>
      <c r="B93" s="198">
        <f ca="1">Inputs!E93</f>
        <v>4.0440000000000005</v>
      </c>
      <c r="C93" s="199">
        <f ca="1">Position!L93</f>
        <v>0.47178044799924418</v>
      </c>
      <c r="D93" s="200">
        <f ca="1">Position!N93</f>
        <v>0</v>
      </c>
      <c r="E93" s="202">
        <f ca="1">Position!$V93</f>
        <v>0</v>
      </c>
      <c r="F93" s="202">
        <f ca="1">Position!$V93</f>
        <v>0</v>
      </c>
      <c r="G93" s="202">
        <f ca="1">Position!$V93</f>
        <v>0</v>
      </c>
      <c r="H93" s="202">
        <f ca="1">Position!$V93</f>
        <v>0</v>
      </c>
      <c r="I93" s="202">
        <f ca="1">Position!$V93</f>
        <v>0</v>
      </c>
      <c r="J93" s="202">
        <f ca="1">Position!$V93</f>
        <v>0</v>
      </c>
      <c r="K93" s="202">
        <f ca="1">Position!$V93</f>
        <v>0</v>
      </c>
      <c r="L93" s="202">
        <f ca="1">Position!$V93</f>
        <v>0</v>
      </c>
      <c r="M93" s="202">
        <f ca="1">Position!$V93</f>
        <v>0</v>
      </c>
      <c r="N93" s="202">
        <f ca="1">Position!$V93</f>
        <v>0</v>
      </c>
      <c r="O93" s="202">
        <f ca="1">Position!$V93</f>
        <v>0</v>
      </c>
      <c r="S93" s="202">
        <f ca="1">Position!$V93</f>
        <v>0</v>
      </c>
      <c r="T93" s="202">
        <f ca="1">Position!$V93</f>
        <v>0</v>
      </c>
      <c r="U93" s="202">
        <f ca="1">Position!$V93</f>
        <v>0</v>
      </c>
      <c r="V93" s="202">
        <f ca="1">Position!$V93</f>
        <v>0</v>
      </c>
      <c r="W93" s="202">
        <f ca="1">Position!$V93</f>
        <v>0</v>
      </c>
      <c r="X93" s="202">
        <f ca="1">Position!$V93</f>
        <v>0</v>
      </c>
      <c r="Y93" s="202">
        <f ca="1">Position!$V93</f>
        <v>0</v>
      </c>
      <c r="Z93" s="202">
        <f ca="1">Position!$V93</f>
        <v>0</v>
      </c>
      <c r="AA93" s="202">
        <f ca="1">Position!$V93</f>
        <v>0</v>
      </c>
      <c r="AB93" s="202">
        <f ca="1">Position!$V93</f>
        <v>0</v>
      </c>
      <c r="AC93" s="202">
        <f ca="1">Position!$V93</f>
        <v>0</v>
      </c>
    </row>
    <row r="94" spans="1:29" x14ac:dyDescent="0.25">
      <c r="A94" s="197">
        <f ca="1">Inputs!C94</f>
        <v>39934</v>
      </c>
      <c r="B94" s="198">
        <f ca="1">Inputs!E94</f>
        <v>4.0480000000000009</v>
      </c>
      <c r="C94" s="199">
        <f ca="1">Position!L94</f>
        <v>0.47180236577051154</v>
      </c>
      <c r="D94" s="200">
        <f ca="1">Position!N94</f>
        <v>4.7180236577051152E-9</v>
      </c>
      <c r="E94" s="202">
        <f ca="1">Position!$V94</f>
        <v>0</v>
      </c>
      <c r="F94" s="202">
        <f ca="1">Position!$V94</f>
        <v>0</v>
      </c>
      <c r="G94" s="202">
        <f ca="1">Position!$V94</f>
        <v>0</v>
      </c>
      <c r="H94" s="202">
        <f ca="1">Position!$V94</f>
        <v>0</v>
      </c>
      <c r="I94" s="202">
        <f ca="1">Position!$V94</f>
        <v>0</v>
      </c>
      <c r="J94" s="202">
        <f ca="1">Position!$V94</f>
        <v>0</v>
      </c>
      <c r="K94" s="202">
        <f ca="1">Position!$V94</f>
        <v>0</v>
      </c>
      <c r="L94" s="202">
        <f ca="1">Position!$V94</f>
        <v>0</v>
      </c>
      <c r="M94" s="202">
        <f ca="1">Position!$V94</f>
        <v>0</v>
      </c>
      <c r="N94" s="202">
        <f ca="1">Position!$V94</f>
        <v>0</v>
      </c>
      <c r="O94" s="202">
        <f ca="1">Position!$V94</f>
        <v>0</v>
      </c>
      <c r="S94" s="202">
        <f ca="1">Position!$V94</f>
        <v>0</v>
      </c>
      <c r="T94" s="202">
        <f ca="1">Position!$V94</f>
        <v>0</v>
      </c>
      <c r="U94" s="202">
        <f ca="1">Position!$V94</f>
        <v>0</v>
      </c>
      <c r="V94" s="202">
        <f ca="1">Position!$V94</f>
        <v>0</v>
      </c>
      <c r="W94" s="202">
        <f ca="1">Position!$V94</f>
        <v>0</v>
      </c>
      <c r="X94" s="202">
        <f ca="1">Position!$V94</f>
        <v>0</v>
      </c>
      <c r="Y94" s="202">
        <f ca="1">Position!$V94</f>
        <v>0</v>
      </c>
      <c r="Z94" s="202">
        <f ca="1">Position!$V94</f>
        <v>0</v>
      </c>
      <c r="AA94" s="202">
        <f ca="1">Position!$V94</f>
        <v>0</v>
      </c>
      <c r="AB94" s="202">
        <f ca="1">Position!$V94</f>
        <v>0</v>
      </c>
      <c r="AC94" s="202">
        <f ca="1">Position!$V94</f>
        <v>0</v>
      </c>
    </row>
    <row r="95" spans="1:29" x14ac:dyDescent="0.25">
      <c r="A95" s="197">
        <f ca="1">Inputs!C95</f>
        <v>39965</v>
      </c>
      <c r="B95" s="198">
        <f ca="1">Inputs!E95</f>
        <v>4.0880000000000001</v>
      </c>
      <c r="C95" s="199">
        <f ca="1">Position!L95</f>
        <v>0.46936443521275401</v>
      </c>
      <c r="D95" s="200">
        <f ca="1">Position!N95</f>
        <v>0</v>
      </c>
      <c r="E95" s="202">
        <f ca="1">Position!$V95</f>
        <v>0</v>
      </c>
      <c r="F95" s="202">
        <f ca="1">Position!$V95</f>
        <v>0</v>
      </c>
      <c r="G95" s="202">
        <f ca="1">Position!$V95</f>
        <v>0</v>
      </c>
      <c r="H95" s="202">
        <f ca="1">Position!$V95</f>
        <v>0</v>
      </c>
      <c r="I95" s="202">
        <f ca="1">Position!$V95</f>
        <v>0</v>
      </c>
      <c r="J95" s="202">
        <f ca="1">Position!$V95</f>
        <v>0</v>
      </c>
      <c r="K95" s="202">
        <f ca="1">Position!$V95</f>
        <v>0</v>
      </c>
      <c r="L95" s="202">
        <f ca="1">Position!$V95</f>
        <v>0</v>
      </c>
      <c r="M95" s="202">
        <f ca="1">Position!$V95</f>
        <v>0</v>
      </c>
      <c r="N95" s="202">
        <f ca="1">Position!$V95</f>
        <v>0</v>
      </c>
      <c r="O95" s="202">
        <f ca="1">Position!$V95</f>
        <v>0</v>
      </c>
      <c r="S95" s="202">
        <f ca="1">Position!$V95</f>
        <v>0</v>
      </c>
      <c r="T95" s="202">
        <f ca="1">Position!$V95</f>
        <v>0</v>
      </c>
      <c r="U95" s="202">
        <f ca="1">Position!$V95</f>
        <v>0</v>
      </c>
      <c r="V95" s="202">
        <f ca="1">Position!$V95</f>
        <v>0</v>
      </c>
      <c r="W95" s="202">
        <f ca="1">Position!$V95</f>
        <v>0</v>
      </c>
      <c r="X95" s="202">
        <f ca="1">Position!$V95</f>
        <v>0</v>
      </c>
      <c r="Y95" s="202">
        <f ca="1">Position!$V95</f>
        <v>0</v>
      </c>
      <c r="Z95" s="202">
        <f ca="1">Position!$V95</f>
        <v>0</v>
      </c>
      <c r="AA95" s="202">
        <f ca="1">Position!$V95</f>
        <v>0</v>
      </c>
      <c r="AB95" s="202">
        <f ca="1">Position!$V95</f>
        <v>0</v>
      </c>
      <c r="AC95" s="202">
        <f ca="1">Position!$V95</f>
        <v>0</v>
      </c>
    </row>
    <row r="96" spans="1:29" x14ac:dyDescent="0.25">
      <c r="A96" s="197">
        <f ca="1">Inputs!C96</f>
        <v>39995</v>
      </c>
      <c r="B96" s="198">
        <f ca="1">Inputs!E96</f>
        <v>4.1330000000000009</v>
      </c>
      <c r="C96" s="199">
        <f ca="1">Position!L96</f>
        <v>0.46936443521275406</v>
      </c>
      <c r="D96" s="200">
        <f ca="1">Position!N96</f>
        <v>0</v>
      </c>
      <c r="E96" s="202">
        <f ca="1">Position!$V96</f>
        <v>0</v>
      </c>
      <c r="F96" s="202">
        <f ca="1">Position!$V96</f>
        <v>0</v>
      </c>
      <c r="G96" s="202">
        <f ca="1">Position!$V96</f>
        <v>0</v>
      </c>
      <c r="H96" s="202">
        <f ca="1">Position!$V96</f>
        <v>0</v>
      </c>
      <c r="I96" s="202">
        <f ca="1">Position!$V96</f>
        <v>0</v>
      </c>
      <c r="J96" s="202">
        <f ca="1">Position!$V96</f>
        <v>0</v>
      </c>
      <c r="K96" s="202">
        <f ca="1">Position!$V96</f>
        <v>0</v>
      </c>
      <c r="L96" s="202">
        <f ca="1">Position!$V96</f>
        <v>0</v>
      </c>
      <c r="M96" s="202">
        <f ca="1">Position!$V96</f>
        <v>0</v>
      </c>
      <c r="N96" s="202">
        <f ca="1">Position!$V96</f>
        <v>0</v>
      </c>
      <c r="O96" s="202">
        <f ca="1">Position!$V96</f>
        <v>0</v>
      </c>
      <c r="S96" s="202">
        <f ca="1">Position!$V96</f>
        <v>0</v>
      </c>
      <c r="T96" s="202">
        <f ca="1">Position!$V96</f>
        <v>0</v>
      </c>
      <c r="U96" s="202">
        <f ca="1">Position!$V96</f>
        <v>0</v>
      </c>
      <c r="V96" s="202">
        <f ca="1">Position!$V96</f>
        <v>0</v>
      </c>
      <c r="W96" s="202">
        <f ca="1">Position!$V96</f>
        <v>0</v>
      </c>
      <c r="X96" s="202">
        <f ca="1">Position!$V96</f>
        <v>0</v>
      </c>
      <c r="Y96" s="202">
        <f ca="1">Position!$V96</f>
        <v>0</v>
      </c>
      <c r="Z96" s="202">
        <f ca="1">Position!$V96</f>
        <v>0</v>
      </c>
      <c r="AA96" s="202">
        <f ca="1">Position!$V96</f>
        <v>0</v>
      </c>
      <c r="AB96" s="202">
        <f ca="1">Position!$V96</f>
        <v>0</v>
      </c>
      <c r="AC96" s="202">
        <f ca="1">Position!$V96</f>
        <v>0</v>
      </c>
    </row>
    <row r="97" spans="1:29" x14ac:dyDescent="0.25">
      <c r="A97" s="197">
        <f ca="1">Inputs!C97</f>
        <v>40026</v>
      </c>
      <c r="B97" s="198">
        <f ca="1">Inputs!E97</f>
        <v>4.1720000000000006</v>
      </c>
      <c r="C97" s="199">
        <f ca="1">Position!L97</f>
        <v>0.46814546993387585</v>
      </c>
      <c r="D97" s="200">
        <f ca="1">Position!N97</f>
        <v>0</v>
      </c>
      <c r="E97" s="202">
        <f ca="1">Position!$V97</f>
        <v>0</v>
      </c>
      <c r="F97" s="202">
        <f ca="1">Position!$V97</f>
        <v>0</v>
      </c>
      <c r="G97" s="202">
        <f ca="1">Position!$V97</f>
        <v>0</v>
      </c>
      <c r="H97" s="202">
        <f ca="1">Position!$V97</f>
        <v>0</v>
      </c>
      <c r="I97" s="202">
        <f ca="1">Position!$V97</f>
        <v>0</v>
      </c>
      <c r="J97" s="202">
        <f ca="1">Position!$V97</f>
        <v>0</v>
      </c>
      <c r="K97" s="202">
        <f ca="1">Position!$V97</f>
        <v>0</v>
      </c>
      <c r="L97" s="202">
        <f ca="1">Position!$V97</f>
        <v>0</v>
      </c>
      <c r="M97" s="202">
        <f ca="1">Position!$V97</f>
        <v>0</v>
      </c>
      <c r="N97" s="202">
        <f ca="1">Position!$V97</f>
        <v>0</v>
      </c>
      <c r="O97" s="202">
        <f ca="1">Position!$V97</f>
        <v>0</v>
      </c>
      <c r="S97" s="202">
        <f ca="1">Position!$V97</f>
        <v>0</v>
      </c>
      <c r="T97" s="202">
        <f ca="1">Position!$V97</f>
        <v>0</v>
      </c>
      <c r="U97" s="202">
        <f ca="1">Position!$V97</f>
        <v>0</v>
      </c>
      <c r="V97" s="202">
        <f ca="1">Position!$V97</f>
        <v>0</v>
      </c>
      <c r="W97" s="202">
        <f ca="1">Position!$V97</f>
        <v>0</v>
      </c>
      <c r="X97" s="202">
        <f ca="1">Position!$V97</f>
        <v>0</v>
      </c>
      <c r="Y97" s="202">
        <f ca="1">Position!$V97</f>
        <v>0</v>
      </c>
      <c r="Z97" s="202">
        <f ca="1">Position!$V97</f>
        <v>0</v>
      </c>
      <c r="AA97" s="202">
        <f ca="1">Position!$V97</f>
        <v>0</v>
      </c>
      <c r="AB97" s="202">
        <f ca="1">Position!$V97</f>
        <v>0</v>
      </c>
      <c r="AC97" s="202">
        <f ca="1">Position!$V97</f>
        <v>0</v>
      </c>
    </row>
    <row r="98" spans="1:29" x14ac:dyDescent="0.25">
      <c r="A98" s="197">
        <f ca="1">Inputs!C98</f>
        <v>40057</v>
      </c>
      <c r="B98" s="198">
        <f ca="1">Inputs!E98</f>
        <v>4.1610000000000005</v>
      </c>
      <c r="C98" s="199">
        <f ca="1">Position!L98</f>
        <v>0.46600005732340116</v>
      </c>
      <c r="D98" s="200">
        <f ca="1">Position!N98</f>
        <v>0</v>
      </c>
      <c r="E98" s="202">
        <f ca="1">Position!$V98</f>
        <v>0</v>
      </c>
      <c r="F98" s="202">
        <f ca="1">Position!$V98</f>
        <v>0</v>
      </c>
      <c r="G98" s="202">
        <f ca="1">Position!$V98</f>
        <v>0</v>
      </c>
      <c r="H98" s="202">
        <f ca="1">Position!$V98</f>
        <v>0</v>
      </c>
      <c r="I98" s="202">
        <f ca="1">Position!$V98</f>
        <v>0</v>
      </c>
      <c r="J98" s="202">
        <f ca="1">Position!$V98</f>
        <v>0</v>
      </c>
      <c r="K98" s="202">
        <f ca="1">Position!$V98</f>
        <v>0</v>
      </c>
      <c r="L98" s="202">
        <f ca="1">Position!$V98</f>
        <v>0</v>
      </c>
      <c r="M98" s="202">
        <f ca="1">Position!$V98</f>
        <v>0</v>
      </c>
      <c r="N98" s="202">
        <f ca="1">Position!$V98</f>
        <v>0</v>
      </c>
      <c r="O98" s="202">
        <f ca="1">Position!$V98</f>
        <v>0</v>
      </c>
      <c r="S98" s="202">
        <f ca="1">Position!$V98</f>
        <v>0</v>
      </c>
      <c r="T98" s="202">
        <f ca="1">Position!$V98</f>
        <v>0</v>
      </c>
      <c r="U98" s="202">
        <f ca="1">Position!$V98</f>
        <v>0</v>
      </c>
      <c r="V98" s="202">
        <f ca="1">Position!$V98</f>
        <v>0</v>
      </c>
      <c r="W98" s="202">
        <f ca="1">Position!$V98</f>
        <v>0</v>
      </c>
      <c r="X98" s="202">
        <f ca="1">Position!$V98</f>
        <v>0</v>
      </c>
      <c r="Y98" s="202">
        <f ca="1">Position!$V98</f>
        <v>0</v>
      </c>
      <c r="Z98" s="202">
        <f ca="1">Position!$V98</f>
        <v>0</v>
      </c>
      <c r="AA98" s="202">
        <f ca="1">Position!$V98</f>
        <v>0</v>
      </c>
      <c r="AB98" s="202">
        <f ca="1">Position!$V98</f>
        <v>0</v>
      </c>
      <c r="AC98" s="202">
        <f ca="1">Position!$V98</f>
        <v>0</v>
      </c>
    </row>
    <row r="99" spans="1:29" x14ac:dyDescent="0.25">
      <c r="A99" s="197">
        <f ca="1">Inputs!C99</f>
        <v>40087</v>
      </c>
      <c r="B99" s="198">
        <f ca="1">Inputs!E99</f>
        <v>4.176000000000001</v>
      </c>
      <c r="C99" s="199">
        <f ca="1">Position!L99</f>
        <v>0.45361230160201993</v>
      </c>
      <c r="D99" s="200">
        <f ca="1">Position!N99</f>
        <v>0</v>
      </c>
      <c r="E99" s="202">
        <f ca="1">Position!$V99</f>
        <v>0</v>
      </c>
      <c r="F99" s="202">
        <f ca="1">Position!$V99</f>
        <v>0</v>
      </c>
      <c r="G99" s="202">
        <f ca="1">Position!$V99</f>
        <v>0</v>
      </c>
      <c r="H99" s="202">
        <f ca="1">Position!$V99</f>
        <v>0</v>
      </c>
      <c r="I99" s="202">
        <f ca="1">Position!$V99</f>
        <v>0</v>
      </c>
      <c r="J99" s="202">
        <f ca="1">Position!$V99</f>
        <v>0</v>
      </c>
      <c r="K99" s="202">
        <f ca="1">Position!$V99</f>
        <v>0</v>
      </c>
      <c r="L99" s="202">
        <f ca="1">Position!$V99</f>
        <v>0</v>
      </c>
      <c r="M99" s="202">
        <f ca="1">Position!$V99</f>
        <v>0</v>
      </c>
      <c r="N99" s="202">
        <f ca="1">Position!$V99</f>
        <v>0</v>
      </c>
      <c r="O99" s="202">
        <f ca="1">Position!$V99</f>
        <v>0</v>
      </c>
      <c r="S99" s="202">
        <f ca="1">Position!$V99</f>
        <v>0</v>
      </c>
      <c r="T99" s="202">
        <f ca="1">Position!$V99</f>
        <v>0</v>
      </c>
      <c r="U99" s="202">
        <f ca="1">Position!$V99</f>
        <v>0</v>
      </c>
      <c r="V99" s="202">
        <f ca="1">Position!$V99</f>
        <v>0</v>
      </c>
      <c r="W99" s="202">
        <f ca="1">Position!$V99</f>
        <v>0</v>
      </c>
      <c r="X99" s="202">
        <f ca="1">Position!$V99</f>
        <v>0</v>
      </c>
      <c r="Y99" s="202">
        <f ca="1">Position!$V99</f>
        <v>0</v>
      </c>
      <c r="Z99" s="202">
        <f ca="1">Position!$V99</f>
        <v>0</v>
      </c>
      <c r="AA99" s="202">
        <f ca="1">Position!$V99</f>
        <v>0</v>
      </c>
      <c r="AB99" s="202">
        <f ca="1">Position!$V99</f>
        <v>0</v>
      </c>
      <c r="AC99" s="202">
        <f ca="1">Position!$V99</f>
        <v>0</v>
      </c>
    </row>
    <row r="100" spans="1:29" x14ac:dyDescent="0.25">
      <c r="A100" s="197">
        <f ca="1">Inputs!C100</f>
        <v>40118</v>
      </c>
      <c r="B100" s="198">
        <f ca="1">Inputs!E100</f>
        <v>4.3330000000000002</v>
      </c>
      <c r="C100" s="199">
        <f ca="1">Position!L100</f>
        <v>0.43822096822597506</v>
      </c>
      <c r="D100" s="200">
        <f ca="1">Position!N100</f>
        <v>0</v>
      </c>
      <c r="E100" s="202">
        <f ca="1">Position!$V100</f>
        <v>0</v>
      </c>
      <c r="F100" s="202">
        <f ca="1">Position!$V100</f>
        <v>0</v>
      </c>
      <c r="G100" s="202">
        <f ca="1">Position!$V100</f>
        <v>0</v>
      </c>
      <c r="H100" s="202">
        <f ca="1">Position!$V100</f>
        <v>0</v>
      </c>
      <c r="I100" s="202">
        <f ca="1">Position!$V100</f>
        <v>0</v>
      </c>
      <c r="J100" s="202">
        <f ca="1">Position!$V100</f>
        <v>0</v>
      </c>
      <c r="K100" s="202">
        <f ca="1">Position!$V100</f>
        <v>0</v>
      </c>
      <c r="L100" s="202">
        <f ca="1">Position!$V100</f>
        <v>0</v>
      </c>
      <c r="M100" s="202">
        <f ca="1">Position!$V100</f>
        <v>0</v>
      </c>
      <c r="N100" s="202">
        <f ca="1">Position!$V100</f>
        <v>0</v>
      </c>
      <c r="O100" s="202">
        <f ca="1">Position!$V100</f>
        <v>0</v>
      </c>
      <c r="S100" s="202">
        <f ca="1">Position!$V100</f>
        <v>0</v>
      </c>
      <c r="T100" s="202">
        <f ca="1">Position!$V100</f>
        <v>0</v>
      </c>
      <c r="U100" s="202">
        <f ca="1">Position!$V100</f>
        <v>0</v>
      </c>
      <c r="V100" s="202">
        <f ca="1">Position!$V100</f>
        <v>0</v>
      </c>
      <c r="W100" s="202">
        <f ca="1">Position!$V100</f>
        <v>0</v>
      </c>
      <c r="X100" s="202">
        <f ca="1">Position!$V100</f>
        <v>0</v>
      </c>
      <c r="Y100" s="202">
        <f ca="1">Position!$V100</f>
        <v>0</v>
      </c>
      <c r="Z100" s="202">
        <f ca="1">Position!$V100</f>
        <v>0</v>
      </c>
      <c r="AA100" s="202">
        <f ca="1">Position!$V100</f>
        <v>0</v>
      </c>
      <c r="AB100" s="202">
        <f ca="1">Position!$V100</f>
        <v>0</v>
      </c>
      <c r="AC100" s="202">
        <f ca="1">Position!$V100</f>
        <v>0</v>
      </c>
    </row>
    <row r="101" spans="1:29" x14ac:dyDescent="0.25">
      <c r="A101" s="197">
        <f ca="1">Inputs!C101</f>
        <v>40148</v>
      </c>
      <c r="B101" s="198">
        <f ca="1">Inputs!E101</f>
        <v>4.4930000000000012</v>
      </c>
      <c r="C101" s="199">
        <f ca="1">Position!L101</f>
        <v>0.47551658500891825</v>
      </c>
      <c r="D101" s="200">
        <f ca="1">Position!N101</f>
        <v>0</v>
      </c>
      <c r="E101" s="202">
        <f ca="1">Position!$V101</f>
        <v>0</v>
      </c>
      <c r="F101" s="202">
        <f ca="1">Position!$V101</f>
        <v>0</v>
      </c>
      <c r="G101" s="202">
        <f ca="1">Position!$V101</f>
        <v>0</v>
      </c>
      <c r="H101" s="202">
        <f ca="1">Position!$V101</f>
        <v>0</v>
      </c>
      <c r="I101" s="202">
        <f ca="1">Position!$V101</f>
        <v>0</v>
      </c>
      <c r="J101" s="202">
        <f ca="1">Position!$V101</f>
        <v>0</v>
      </c>
      <c r="K101" s="202">
        <f ca="1">Position!$V101</f>
        <v>0</v>
      </c>
      <c r="L101" s="202">
        <f ca="1">Position!$V101</f>
        <v>0</v>
      </c>
      <c r="M101" s="202">
        <f ca="1">Position!$V101</f>
        <v>0</v>
      </c>
      <c r="N101" s="202">
        <f ca="1">Position!$V101</f>
        <v>0</v>
      </c>
      <c r="O101" s="202">
        <f ca="1">Position!$V101</f>
        <v>0</v>
      </c>
      <c r="S101" s="202">
        <f ca="1">Position!$V101</f>
        <v>0</v>
      </c>
      <c r="T101" s="202">
        <f ca="1">Position!$V101</f>
        <v>0</v>
      </c>
      <c r="U101" s="202">
        <f ca="1">Position!$V101</f>
        <v>0</v>
      </c>
      <c r="V101" s="202">
        <f ca="1">Position!$V101</f>
        <v>0</v>
      </c>
      <c r="W101" s="202">
        <f ca="1">Position!$V101</f>
        <v>0</v>
      </c>
      <c r="X101" s="202">
        <f ca="1">Position!$V101</f>
        <v>0</v>
      </c>
      <c r="Y101" s="202">
        <f ca="1">Position!$V101</f>
        <v>0</v>
      </c>
      <c r="Z101" s="202">
        <f ca="1">Position!$V101</f>
        <v>0</v>
      </c>
      <c r="AA101" s="202">
        <f ca="1">Position!$V101</f>
        <v>0</v>
      </c>
      <c r="AB101" s="202">
        <f ca="1">Position!$V101</f>
        <v>0</v>
      </c>
      <c r="AC101" s="202">
        <f ca="1">Position!$V101</f>
        <v>0</v>
      </c>
    </row>
    <row r="102" spans="1:29" x14ac:dyDescent="0.25">
      <c r="A102" s="197">
        <f ca="1">Inputs!C102</f>
        <v>40179</v>
      </c>
      <c r="B102" s="198">
        <f ca="1">Inputs!E102</f>
        <v>4.5205000000000002</v>
      </c>
      <c r="C102" s="199">
        <f ca="1">Position!L102</f>
        <v>0.470593516386064</v>
      </c>
      <c r="D102" s="200">
        <f ca="1">Position!N102</f>
        <v>4.7059351638606404E-9</v>
      </c>
      <c r="E102" s="202">
        <f ca="1">Position!$V102</f>
        <v>0</v>
      </c>
      <c r="F102" s="202">
        <f ca="1">Position!$V102</f>
        <v>0</v>
      </c>
      <c r="G102" s="202">
        <f ca="1">Position!$V102</f>
        <v>0</v>
      </c>
      <c r="H102" s="202">
        <f ca="1">Position!$V102</f>
        <v>0</v>
      </c>
      <c r="I102" s="202">
        <f ca="1">Position!$V102</f>
        <v>0</v>
      </c>
      <c r="J102" s="202">
        <f ca="1">Position!$V102</f>
        <v>0</v>
      </c>
      <c r="K102" s="202">
        <f ca="1">Position!$V102</f>
        <v>0</v>
      </c>
      <c r="L102" s="202">
        <f ca="1">Position!$V102</f>
        <v>0</v>
      </c>
      <c r="M102" s="202">
        <f ca="1">Position!$V102</f>
        <v>0</v>
      </c>
      <c r="N102" s="202">
        <f ca="1">Position!$V102</f>
        <v>0</v>
      </c>
      <c r="O102" s="202">
        <f ca="1">Position!$V102</f>
        <v>0</v>
      </c>
      <c r="S102" s="202">
        <f ca="1">Position!$V102</f>
        <v>0</v>
      </c>
      <c r="T102" s="202">
        <f ca="1">Position!$V102</f>
        <v>0</v>
      </c>
      <c r="U102" s="202">
        <f ca="1">Position!$V102</f>
        <v>0</v>
      </c>
      <c r="V102" s="202">
        <f ca="1">Position!$V102</f>
        <v>0</v>
      </c>
      <c r="W102" s="202">
        <f ca="1">Position!$V102</f>
        <v>0</v>
      </c>
      <c r="X102" s="202">
        <f ca="1">Position!$V102</f>
        <v>0</v>
      </c>
      <c r="Y102" s="202">
        <f ca="1">Position!$V102</f>
        <v>0</v>
      </c>
      <c r="Z102" s="202">
        <f ca="1">Position!$V102</f>
        <v>0</v>
      </c>
      <c r="AA102" s="202">
        <f ca="1">Position!$V102</f>
        <v>0</v>
      </c>
      <c r="AB102" s="202">
        <f ca="1">Position!$V102</f>
        <v>0</v>
      </c>
      <c r="AC102" s="202">
        <f ca="1">Position!$V102</f>
        <v>0</v>
      </c>
    </row>
    <row r="103" spans="1:29" x14ac:dyDescent="0.25">
      <c r="A103" s="197">
        <f ca="1">Inputs!C103</f>
        <v>40210</v>
      </c>
      <c r="B103" s="198">
        <f ca="1">Inputs!E103</f>
        <v>4.4365000000000006</v>
      </c>
      <c r="C103" s="199">
        <f ca="1">Position!L103</f>
        <v>0.46797687169336633</v>
      </c>
      <c r="D103" s="200">
        <f ca="1">Position!N103</f>
        <v>4.6797687169336637E-9</v>
      </c>
      <c r="E103" s="202">
        <f ca="1">Position!$V103</f>
        <v>0</v>
      </c>
      <c r="F103" s="202">
        <f ca="1">Position!$V103</f>
        <v>0</v>
      </c>
      <c r="G103" s="202">
        <f ca="1">Position!$V103</f>
        <v>0</v>
      </c>
      <c r="H103" s="202">
        <f ca="1">Position!$V103</f>
        <v>0</v>
      </c>
      <c r="I103" s="202">
        <f ca="1">Position!$V103</f>
        <v>0</v>
      </c>
      <c r="J103" s="202">
        <f ca="1">Position!$V103</f>
        <v>0</v>
      </c>
      <c r="K103" s="202">
        <f ca="1">Position!$V103</f>
        <v>0</v>
      </c>
      <c r="L103" s="202">
        <f ca="1">Position!$V103</f>
        <v>0</v>
      </c>
      <c r="M103" s="202">
        <f ca="1">Position!$V103</f>
        <v>0</v>
      </c>
      <c r="N103" s="202">
        <f ca="1">Position!$V103</f>
        <v>0</v>
      </c>
      <c r="O103" s="202">
        <f ca="1">Position!$V103</f>
        <v>0</v>
      </c>
      <c r="S103" s="202">
        <f ca="1">Position!$V103</f>
        <v>0</v>
      </c>
      <c r="T103" s="202">
        <f ca="1">Position!$V103</f>
        <v>0</v>
      </c>
      <c r="U103" s="202">
        <f ca="1">Position!$V103</f>
        <v>0</v>
      </c>
      <c r="V103" s="202">
        <f ca="1">Position!$V103</f>
        <v>0</v>
      </c>
      <c r="W103" s="202">
        <f ca="1">Position!$V103</f>
        <v>0</v>
      </c>
      <c r="X103" s="202">
        <f ca="1">Position!$V103</f>
        <v>0</v>
      </c>
      <c r="Y103" s="202">
        <f ca="1">Position!$V103</f>
        <v>0</v>
      </c>
      <c r="Z103" s="202">
        <f ca="1">Position!$V103</f>
        <v>0</v>
      </c>
      <c r="AA103" s="202">
        <f ca="1">Position!$V103</f>
        <v>0</v>
      </c>
      <c r="AB103" s="202">
        <f ca="1">Position!$V103</f>
        <v>0</v>
      </c>
      <c r="AC103" s="202">
        <f ca="1">Position!$V103</f>
        <v>0</v>
      </c>
    </row>
    <row r="104" spans="1:29" x14ac:dyDescent="0.25">
      <c r="A104" s="197">
        <f ca="1">Inputs!C104</f>
        <v>40238</v>
      </c>
      <c r="B104" s="198">
        <f ca="1">Inputs!E104</f>
        <v>4.3015000000000008</v>
      </c>
      <c r="C104" s="199">
        <f ca="1">Position!L104</f>
        <v>0.46536022700067092</v>
      </c>
      <c r="D104" s="200">
        <f ca="1">Position!N104</f>
        <v>0</v>
      </c>
      <c r="E104" s="202">
        <f ca="1">Position!$V104</f>
        <v>0</v>
      </c>
      <c r="F104" s="202">
        <f ca="1">Position!$V104</f>
        <v>0</v>
      </c>
      <c r="G104" s="202">
        <f ca="1">Position!$V104</f>
        <v>0</v>
      </c>
      <c r="H104" s="202">
        <f ca="1">Position!$V104</f>
        <v>0</v>
      </c>
      <c r="I104" s="202">
        <f ca="1">Position!$V104</f>
        <v>0</v>
      </c>
      <c r="J104" s="202">
        <f ca="1">Position!$V104</f>
        <v>0</v>
      </c>
      <c r="K104" s="202">
        <f ca="1">Position!$V104</f>
        <v>0</v>
      </c>
      <c r="L104" s="202">
        <f ca="1">Position!$V104</f>
        <v>0</v>
      </c>
      <c r="M104" s="202">
        <f ca="1">Position!$V104</f>
        <v>0</v>
      </c>
      <c r="N104" s="202">
        <f ca="1">Position!$V104</f>
        <v>0</v>
      </c>
      <c r="O104" s="202">
        <f ca="1">Position!$V104</f>
        <v>0</v>
      </c>
      <c r="S104" s="202">
        <f ca="1">Position!$V104</f>
        <v>0</v>
      </c>
      <c r="T104" s="202">
        <f ca="1">Position!$V104</f>
        <v>0</v>
      </c>
      <c r="U104" s="202">
        <f ca="1">Position!$V104</f>
        <v>0</v>
      </c>
      <c r="V104" s="202">
        <f ca="1">Position!$V104</f>
        <v>0</v>
      </c>
      <c r="W104" s="202">
        <f ca="1">Position!$V104</f>
        <v>0</v>
      </c>
      <c r="X104" s="202">
        <f ca="1">Position!$V104</f>
        <v>0</v>
      </c>
      <c r="Y104" s="202">
        <f ca="1">Position!$V104</f>
        <v>0</v>
      </c>
      <c r="Z104" s="202">
        <f ca="1">Position!$V104</f>
        <v>0</v>
      </c>
      <c r="AA104" s="202">
        <f ca="1">Position!$V104</f>
        <v>0</v>
      </c>
      <c r="AB104" s="202">
        <f ca="1">Position!$V104</f>
        <v>0</v>
      </c>
      <c r="AC104" s="202">
        <f ca="1">Position!$V104</f>
        <v>0</v>
      </c>
    </row>
    <row r="105" spans="1:29" x14ac:dyDescent="0.25">
      <c r="A105" s="197">
        <f ca="1">Inputs!C105</f>
        <v>40269</v>
      </c>
      <c r="B105" s="198">
        <f ca="1">Inputs!E105</f>
        <v>4.1515000000000004</v>
      </c>
      <c r="C105" s="199">
        <f ca="1">Position!L105</f>
        <v>0.46392376999153645</v>
      </c>
      <c r="D105" s="200">
        <f ca="1">Position!N105</f>
        <v>0</v>
      </c>
      <c r="E105" s="202">
        <f ca="1">Position!$V105</f>
        <v>0</v>
      </c>
      <c r="F105" s="202">
        <f ca="1">Position!$V105</f>
        <v>0</v>
      </c>
      <c r="G105" s="202">
        <f ca="1">Position!$V105</f>
        <v>0</v>
      </c>
      <c r="H105" s="202">
        <f ca="1">Position!$V105</f>
        <v>0</v>
      </c>
      <c r="I105" s="202">
        <f ca="1">Position!$V105</f>
        <v>0</v>
      </c>
      <c r="J105" s="202">
        <f ca="1">Position!$V105</f>
        <v>0</v>
      </c>
      <c r="K105" s="202">
        <f ca="1">Position!$V105</f>
        <v>0</v>
      </c>
      <c r="L105" s="202">
        <f ca="1">Position!$V105</f>
        <v>0</v>
      </c>
      <c r="M105" s="202">
        <f ca="1">Position!$V105</f>
        <v>0</v>
      </c>
      <c r="N105" s="202">
        <f ca="1">Position!$V105</f>
        <v>0</v>
      </c>
      <c r="O105" s="202">
        <f ca="1">Position!$V105</f>
        <v>0</v>
      </c>
      <c r="S105" s="202">
        <f ca="1">Position!$V105</f>
        <v>0</v>
      </c>
      <c r="T105" s="202">
        <f ca="1">Position!$V105</f>
        <v>0</v>
      </c>
      <c r="U105" s="202">
        <f ca="1">Position!$V105</f>
        <v>0</v>
      </c>
      <c r="V105" s="202">
        <f ca="1">Position!$V105</f>
        <v>0</v>
      </c>
      <c r="W105" s="202">
        <f ca="1">Position!$V105</f>
        <v>0</v>
      </c>
      <c r="X105" s="202">
        <f ca="1">Position!$V105</f>
        <v>0</v>
      </c>
      <c r="Y105" s="202">
        <f ca="1">Position!$V105</f>
        <v>0</v>
      </c>
      <c r="Z105" s="202">
        <f ca="1">Position!$V105</f>
        <v>0</v>
      </c>
      <c r="AA105" s="202">
        <f ca="1">Position!$V105</f>
        <v>0</v>
      </c>
      <c r="AB105" s="202">
        <f ca="1">Position!$V105</f>
        <v>0</v>
      </c>
      <c r="AC105" s="202">
        <f ca="1">Position!$V105</f>
        <v>0</v>
      </c>
    </row>
    <row r="106" spans="1:29" x14ac:dyDescent="0.25">
      <c r="A106" s="197">
        <f ca="1">Inputs!C106</f>
        <v>40299</v>
      </c>
      <c r="B106" s="198">
        <f ca="1">Inputs!E106</f>
        <v>4.1555000000000009</v>
      </c>
      <c r="C106" s="199">
        <f ca="1">Position!L106</f>
        <v>0.46394568776280304</v>
      </c>
      <c r="D106" s="200">
        <f ca="1">Position!N106</f>
        <v>0</v>
      </c>
      <c r="E106" s="202">
        <f ca="1">Position!$V106</f>
        <v>0</v>
      </c>
      <c r="F106" s="202">
        <f ca="1">Position!$V106</f>
        <v>0</v>
      </c>
      <c r="G106" s="202">
        <f ca="1">Position!$V106</f>
        <v>0</v>
      </c>
      <c r="H106" s="202">
        <f ca="1">Position!$V106</f>
        <v>0</v>
      </c>
      <c r="I106" s="202">
        <f ca="1">Position!$V106</f>
        <v>0</v>
      </c>
      <c r="J106" s="202">
        <f ca="1">Position!$V106</f>
        <v>0</v>
      </c>
      <c r="K106" s="202">
        <f ca="1">Position!$V106</f>
        <v>0</v>
      </c>
      <c r="L106" s="202">
        <f ca="1">Position!$V106</f>
        <v>0</v>
      </c>
      <c r="M106" s="202">
        <f ca="1">Position!$V106</f>
        <v>0</v>
      </c>
      <c r="N106" s="202">
        <f ca="1">Position!$V106</f>
        <v>0</v>
      </c>
      <c r="O106" s="202">
        <f ca="1">Position!$V106</f>
        <v>0</v>
      </c>
      <c r="S106" s="202">
        <f ca="1">Position!$V106</f>
        <v>0</v>
      </c>
      <c r="T106" s="202">
        <f ca="1">Position!$V106</f>
        <v>0</v>
      </c>
      <c r="U106" s="202">
        <f ca="1">Position!$V106</f>
        <v>0</v>
      </c>
      <c r="V106" s="202">
        <f ca="1">Position!$V106</f>
        <v>0</v>
      </c>
      <c r="W106" s="202">
        <f ca="1">Position!$V106</f>
        <v>0</v>
      </c>
      <c r="X106" s="202">
        <f ca="1">Position!$V106</f>
        <v>0</v>
      </c>
      <c r="Y106" s="202">
        <f ca="1">Position!$V106</f>
        <v>0</v>
      </c>
      <c r="Z106" s="202">
        <f ca="1">Position!$V106</f>
        <v>0</v>
      </c>
      <c r="AA106" s="202">
        <f ca="1">Position!$V106</f>
        <v>0</v>
      </c>
      <c r="AB106" s="202">
        <f ca="1">Position!$V106</f>
        <v>0</v>
      </c>
      <c r="AC106" s="202">
        <f ca="1">Position!$V106</f>
        <v>0</v>
      </c>
    </row>
    <row r="107" spans="1:29" x14ac:dyDescent="0.25">
      <c r="A107" s="197">
        <f ca="1">Inputs!C107</f>
        <v>40330</v>
      </c>
      <c r="B107" s="198">
        <f ca="1">Inputs!E107</f>
        <v>4.1955</v>
      </c>
      <c r="C107" s="199">
        <f ca="1">Position!L107</f>
        <v>0.46150775720504555</v>
      </c>
      <c r="D107" s="200">
        <f ca="1">Position!N107</f>
        <v>0</v>
      </c>
      <c r="E107" s="202">
        <f ca="1">Position!$V107</f>
        <v>0</v>
      </c>
      <c r="F107" s="202">
        <f ca="1">Position!$V107</f>
        <v>0</v>
      </c>
      <c r="G107" s="202">
        <f ca="1">Position!$V107</f>
        <v>0</v>
      </c>
      <c r="H107" s="202">
        <f ca="1">Position!$V107</f>
        <v>0</v>
      </c>
      <c r="I107" s="202">
        <f ca="1">Position!$V107</f>
        <v>0</v>
      </c>
      <c r="J107" s="202">
        <f ca="1">Position!$V107</f>
        <v>0</v>
      </c>
      <c r="K107" s="202">
        <f ca="1">Position!$V107</f>
        <v>0</v>
      </c>
      <c r="L107" s="202">
        <f ca="1">Position!$V107</f>
        <v>0</v>
      </c>
      <c r="M107" s="202">
        <f ca="1">Position!$V107</f>
        <v>0</v>
      </c>
      <c r="N107" s="202">
        <f ca="1">Position!$V107</f>
        <v>0</v>
      </c>
      <c r="O107" s="202">
        <f ca="1">Position!$V107</f>
        <v>0</v>
      </c>
      <c r="S107" s="202">
        <f ca="1">Position!$V107</f>
        <v>0</v>
      </c>
      <c r="T107" s="202">
        <f ca="1">Position!$V107</f>
        <v>0</v>
      </c>
      <c r="U107" s="202">
        <f ca="1">Position!$V107</f>
        <v>0</v>
      </c>
      <c r="V107" s="202">
        <f ca="1">Position!$V107</f>
        <v>0</v>
      </c>
      <c r="W107" s="202">
        <f ca="1">Position!$V107</f>
        <v>0</v>
      </c>
      <c r="X107" s="202">
        <f ca="1">Position!$V107</f>
        <v>0</v>
      </c>
      <c r="Y107" s="202">
        <f ca="1">Position!$V107</f>
        <v>0</v>
      </c>
      <c r="Z107" s="202">
        <f ca="1">Position!$V107</f>
        <v>0</v>
      </c>
      <c r="AA107" s="202">
        <f ca="1">Position!$V107</f>
        <v>0</v>
      </c>
      <c r="AB107" s="202">
        <f ca="1">Position!$V107</f>
        <v>0</v>
      </c>
      <c r="AC107" s="202">
        <f ca="1">Position!$V107</f>
        <v>0</v>
      </c>
    </row>
    <row r="108" spans="1:29" x14ac:dyDescent="0.25">
      <c r="A108" s="197">
        <f ca="1">Inputs!C108</f>
        <v>40360</v>
      </c>
      <c r="B108" s="198">
        <f ca="1">Inputs!E108</f>
        <v>4.2405000000000008</v>
      </c>
      <c r="C108" s="199">
        <f ca="1">Position!L108</f>
        <v>0.46150775720504555</v>
      </c>
      <c r="D108" s="200">
        <f ca="1">Position!N108</f>
        <v>0</v>
      </c>
      <c r="E108" s="202">
        <f ca="1">Position!$V108</f>
        <v>0</v>
      </c>
      <c r="F108" s="202">
        <f ca="1">Position!$V108</f>
        <v>0</v>
      </c>
      <c r="G108" s="202">
        <f ca="1">Position!$V108</f>
        <v>0</v>
      </c>
      <c r="H108" s="202">
        <f ca="1">Position!$V108</f>
        <v>0</v>
      </c>
      <c r="I108" s="202">
        <f ca="1">Position!$V108</f>
        <v>0</v>
      </c>
      <c r="J108" s="202">
        <f ca="1">Position!$V108</f>
        <v>0</v>
      </c>
      <c r="K108" s="202">
        <f ca="1">Position!$V108</f>
        <v>0</v>
      </c>
      <c r="L108" s="202">
        <f ca="1">Position!$V108</f>
        <v>0</v>
      </c>
      <c r="M108" s="202">
        <f ca="1">Position!$V108</f>
        <v>0</v>
      </c>
      <c r="N108" s="202">
        <f ca="1">Position!$V108</f>
        <v>0</v>
      </c>
      <c r="O108" s="202">
        <f ca="1">Position!$V108</f>
        <v>0</v>
      </c>
      <c r="S108" s="202">
        <f ca="1">Position!$V108</f>
        <v>0</v>
      </c>
      <c r="T108" s="202">
        <f ca="1">Position!$V108</f>
        <v>0</v>
      </c>
      <c r="U108" s="202">
        <f ca="1">Position!$V108</f>
        <v>0</v>
      </c>
      <c r="V108" s="202">
        <f ca="1">Position!$V108</f>
        <v>0</v>
      </c>
      <c r="W108" s="202">
        <f ca="1">Position!$V108</f>
        <v>0</v>
      </c>
      <c r="X108" s="202">
        <f ca="1">Position!$V108</f>
        <v>0</v>
      </c>
      <c r="Y108" s="202">
        <f ca="1">Position!$V108</f>
        <v>0</v>
      </c>
      <c r="Z108" s="202">
        <f ca="1">Position!$V108</f>
        <v>0</v>
      </c>
      <c r="AA108" s="202">
        <f ca="1">Position!$V108</f>
        <v>0</v>
      </c>
      <c r="AB108" s="202">
        <f ca="1">Position!$V108</f>
        <v>0</v>
      </c>
      <c r="AC108" s="202">
        <f ca="1">Position!$V108</f>
        <v>0</v>
      </c>
    </row>
    <row r="109" spans="1:29" x14ac:dyDescent="0.25">
      <c r="A109" s="197">
        <f ca="1">Inputs!C109</f>
        <v>40391</v>
      </c>
      <c r="B109" s="198">
        <f ca="1">Inputs!E109</f>
        <v>4.2795000000000005</v>
      </c>
      <c r="C109" s="199">
        <f ca="1">Position!L109</f>
        <v>0.46028879192616701</v>
      </c>
      <c r="D109" s="200">
        <f ca="1">Position!N109</f>
        <v>4.6028879192616704E-9</v>
      </c>
      <c r="E109" s="202">
        <f ca="1">Position!$V109</f>
        <v>0</v>
      </c>
      <c r="F109" s="202">
        <f ca="1">Position!$V109</f>
        <v>0</v>
      </c>
      <c r="G109" s="202">
        <f ca="1">Position!$V109</f>
        <v>0</v>
      </c>
      <c r="H109" s="202">
        <f ca="1">Position!$V109</f>
        <v>0</v>
      </c>
      <c r="I109" s="202">
        <f ca="1">Position!$V109</f>
        <v>0</v>
      </c>
      <c r="J109" s="202">
        <f ca="1">Position!$V109</f>
        <v>0</v>
      </c>
      <c r="K109" s="202">
        <f ca="1">Position!$V109</f>
        <v>0</v>
      </c>
      <c r="L109" s="202">
        <f ca="1">Position!$V109</f>
        <v>0</v>
      </c>
      <c r="M109" s="202">
        <f ca="1">Position!$V109</f>
        <v>0</v>
      </c>
      <c r="N109" s="202">
        <f ca="1">Position!$V109</f>
        <v>0</v>
      </c>
      <c r="O109" s="202">
        <f ca="1">Position!$V109</f>
        <v>0</v>
      </c>
      <c r="S109" s="202">
        <f ca="1">Position!$V109</f>
        <v>0</v>
      </c>
      <c r="T109" s="202">
        <f ca="1">Position!$V109</f>
        <v>0</v>
      </c>
      <c r="U109" s="202">
        <f ca="1">Position!$V109</f>
        <v>0</v>
      </c>
      <c r="V109" s="202">
        <f ca="1">Position!$V109</f>
        <v>0</v>
      </c>
      <c r="W109" s="202">
        <f ca="1">Position!$V109</f>
        <v>0</v>
      </c>
      <c r="X109" s="202">
        <f ca="1">Position!$V109</f>
        <v>0</v>
      </c>
      <c r="Y109" s="202">
        <f ca="1">Position!$V109</f>
        <v>0</v>
      </c>
      <c r="Z109" s="202">
        <f ca="1">Position!$V109</f>
        <v>0</v>
      </c>
      <c r="AA109" s="202">
        <f ca="1">Position!$V109</f>
        <v>0</v>
      </c>
      <c r="AB109" s="202">
        <f ca="1">Position!$V109</f>
        <v>0</v>
      </c>
      <c r="AC109" s="202">
        <f ca="1">Position!$V109</f>
        <v>0</v>
      </c>
    </row>
    <row r="110" spans="1:29" x14ac:dyDescent="0.25">
      <c r="A110" s="197">
        <f ca="1">Inputs!C110</f>
        <v>40422</v>
      </c>
      <c r="B110" s="198">
        <f ca="1">Inputs!E110</f>
        <v>4.2685000000000004</v>
      </c>
      <c r="C110" s="199">
        <f ca="1">Position!L110</f>
        <v>0.45814337931569338</v>
      </c>
      <c r="D110" s="200">
        <f ca="1">Position!N110</f>
        <v>0</v>
      </c>
      <c r="E110" s="202">
        <f ca="1">Position!$V110</f>
        <v>0</v>
      </c>
      <c r="F110" s="202">
        <f ca="1">Position!$V110</f>
        <v>0</v>
      </c>
      <c r="G110" s="202">
        <f ca="1">Position!$V110</f>
        <v>0</v>
      </c>
      <c r="H110" s="202">
        <f ca="1">Position!$V110</f>
        <v>0</v>
      </c>
      <c r="I110" s="202">
        <f ca="1">Position!$V110</f>
        <v>0</v>
      </c>
      <c r="J110" s="202">
        <f ca="1">Position!$V110</f>
        <v>0</v>
      </c>
      <c r="K110" s="202">
        <f ca="1">Position!$V110</f>
        <v>0</v>
      </c>
      <c r="L110" s="202">
        <f ca="1">Position!$V110</f>
        <v>0</v>
      </c>
      <c r="M110" s="202">
        <f ca="1">Position!$V110</f>
        <v>0</v>
      </c>
      <c r="N110" s="202">
        <f ca="1">Position!$V110</f>
        <v>0</v>
      </c>
      <c r="O110" s="202">
        <f ca="1">Position!$V110</f>
        <v>0</v>
      </c>
      <c r="S110" s="202">
        <f ca="1">Position!$V110</f>
        <v>0</v>
      </c>
      <c r="T110" s="202">
        <f ca="1">Position!$V110</f>
        <v>0</v>
      </c>
      <c r="U110" s="202">
        <f ca="1">Position!$V110</f>
        <v>0</v>
      </c>
      <c r="V110" s="202">
        <f ca="1">Position!$V110</f>
        <v>0</v>
      </c>
      <c r="W110" s="202">
        <f ca="1">Position!$V110</f>
        <v>0</v>
      </c>
      <c r="X110" s="202">
        <f ca="1">Position!$V110</f>
        <v>0</v>
      </c>
      <c r="Y110" s="202">
        <f ca="1">Position!$V110</f>
        <v>0</v>
      </c>
      <c r="Z110" s="202">
        <f ca="1">Position!$V110</f>
        <v>0</v>
      </c>
      <c r="AA110" s="202">
        <f ca="1">Position!$V110</f>
        <v>0</v>
      </c>
      <c r="AB110" s="202">
        <f ca="1">Position!$V110</f>
        <v>0</v>
      </c>
      <c r="AC110" s="202">
        <f ca="1">Position!$V110</f>
        <v>0</v>
      </c>
    </row>
    <row r="111" spans="1:29" x14ac:dyDescent="0.25">
      <c r="A111" s="197">
        <f ca="1">Inputs!C111</f>
        <v>40452</v>
      </c>
      <c r="B111" s="198">
        <f ca="1">Inputs!E111</f>
        <v>4.283500000000001</v>
      </c>
      <c r="C111" s="199">
        <f ca="1">Position!L111</f>
        <v>0.44575562359431153</v>
      </c>
      <c r="D111" s="200">
        <f ca="1">Position!N111</f>
        <v>0</v>
      </c>
      <c r="E111" s="202">
        <f ca="1">Position!$V111</f>
        <v>0</v>
      </c>
      <c r="F111" s="202">
        <f ca="1">Position!$V111</f>
        <v>0</v>
      </c>
      <c r="G111" s="202">
        <f ca="1">Position!$V111</f>
        <v>0</v>
      </c>
      <c r="H111" s="202">
        <f ca="1">Position!$V111</f>
        <v>0</v>
      </c>
      <c r="I111" s="202">
        <f ca="1">Position!$V111</f>
        <v>0</v>
      </c>
      <c r="J111" s="202">
        <f ca="1">Position!$V111</f>
        <v>0</v>
      </c>
      <c r="K111" s="202">
        <f ca="1">Position!$V111</f>
        <v>0</v>
      </c>
      <c r="L111" s="202">
        <f ca="1">Position!$V111</f>
        <v>0</v>
      </c>
      <c r="M111" s="202">
        <f ca="1">Position!$V111</f>
        <v>0</v>
      </c>
      <c r="N111" s="202">
        <f ca="1">Position!$V111</f>
        <v>0</v>
      </c>
      <c r="O111" s="202">
        <f ca="1">Position!$V111</f>
        <v>0</v>
      </c>
      <c r="S111" s="202">
        <f ca="1">Position!$V111</f>
        <v>0</v>
      </c>
      <c r="T111" s="202">
        <f ca="1">Position!$V111</f>
        <v>0</v>
      </c>
      <c r="U111" s="202">
        <f ca="1">Position!$V111</f>
        <v>0</v>
      </c>
      <c r="V111" s="202">
        <f ca="1">Position!$V111</f>
        <v>0</v>
      </c>
      <c r="W111" s="202">
        <f ca="1">Position!$V111</f>
        <v>0</v>
      </c>
      <c r="X111" s="202">
        <f ca="1">Position!$V111</f>
        <v>0</v>
      </c>
      <c r="Y111" s="202">
        <f ca="1">Position!$V111</f>
        <v>0</v>
      </c>
      <c r="Z111" s="202">
        <f ca="1">Position!$V111</f>
        <v>0</v>
      </c>
      <c r="AA111" s="202">
        <f ca="1">Position!$V111</f>
        <v>0</v>
      </c>
      <c r="AB111" s="202">
        <f ca="1">Position!$V111</f>
        <v>0</v>
      </c>
      <c r="AC111" s="202">
        <f ca="1">Position!$V111</f>
        <v>0</v>
      </c>
    </row>
    <row r="112" spans="1:29" x14ac:dyDescent="0.25">
      <c r="A112" s="197">
        <f ca="1">Inputs!C112</f>
        <v>40483</v>
      </c>
      <c r="B112" s="198">
        <f ca="1">Inputs!E112</f>
        <v>4.4405000000000001</v>
      </c>
      <c r="C112" s="199">
        <f ca="1">Position!L112</f>
        <v>0.43036429021826644</v>
      </c>
      <c r="D112" s="200">
        <f ca="1">Position!N112</f>
        <v>0</v>
      </c>
      <c r="E112" s="202">
        <f ca="1">Position!$V112</f>
        <v>0</v>
      </c>
      <c r="F112" s="202">
        <f ca="1">Position!$V112</f>
        <v>0</v>
      </c>
      <c r="G112" s="202">
        <f ca="1">Position!$V112</f>
        <v>0</v>
      </c>
      <c r="H112" s="202">
        <f ca="1">Position!$V112</f>
        <v>0</v>
      </c>
      <c r="I112" s="202">
        <f ca="1">Position!$V112</f>
        <v>0</v>
      </c>
      <c r="J112" s="202">
        <f ca="1">Position!$V112</f>
        <v>0</v>
      </c>
      <c r="K112" s="202">
        <f ca="1">Position!$V112</f>
        <v>0</v>
      </c>
      <c r="L112" s="202">
        <f ca="1">Position!$V112</f>
        <v>0</v>
      </c>
      <c r="M112" s="202">
        <f ca="1">Position!$V112</f>
        <v>0</v>
      </c>
      <c r="N112" s="202">
        <f ca="1">Position!$V112</f>
        <v>0</v>
      </c>
      <c r="O112" s="202">
        <f ca="1">Position!$V112</f>
        <v>0</v>
      </c>
      <c r="S112" s="202">
        <f ca="1">Position!$V112</f>
        <v>0</v>
      </c>
      <c r="T112" s="202">
        <f ca="1">Position!$V112</f>
        <v>0</v>
      </c>
      <c r="U112" s="202">
        <f ca="1">Position!$V112</f>
        <v>0</v>
      </c>
      <c r="V112" s="202">
        <f ca="1">Position!$V112</f>
        <v>0</v>
      </c>
      <c r="W112" s="202">
        <f ca="1">Position!$V112</f>
        <v>0</v>
      </c>
      <c r="X112" s="202">
        <f ca="1">Position!$V112</f>
        <v>0</v>
      </c>
      <c r="Y112" s="202">
        <f ca="1">Position!$V112</f>
        <v>0</v>
      </c>
      <c r="Z112" s="202">
        <f ca="1">Position!$V112</f>
        <v>0</v>
      </c>
      <c r="AA112" s="202">
        <f ca="1">Position!$V112</f>
        <v>0</v>
      </c>
      <c r="AB112" s="202">
        <f ca="1">Position!$V112</f>
        <v>0</v>
      </c>
      <c r="AC112" s="202">
        <f ca="1">Position!$V112</f>
        <v>0</v>
      </c>
    </row>
    <row r="113" spans="1:29" x14ac:dyDescent="0.25">
      <c r="A113" s="197">
        <f ca="1">Inputs!C113</f>
        <v>40513</v>
      </c>
      <c r="B113" s="198">
        <f ca="1">Inputs!E113</f>
        <v>4.6005000000000011</v>
      </c>
      <c r="C113" s="199">
        <f ca="1">Position!L113</f>
        <v>0.46765990700120991</v>
      </c>
      <c r="D113" s="200">
        <f ca="1">Position!N113</f>
        <v>0</v>
      </c>
      <c r="E113" s="202">
        <f ca="1">Position!$V113</f>
        <v>0</v>
      </c>
      <c r="F113" s="202">
        <f ca="1">Position!$V113</f>
        <v>0</v>
      </c>
      <c r="G113" s="202">
        <f ca="1">Position!$V113</f>
        <v>0</v>
      </c>
      <c r="H113" s="202">
        <f ca="1">Position!$V113</f>
        <v>0</v>
      </c>
      <c r="I113" s="202">
        <f ca="1">Position!$V113</f>
        <v>0</v>
      </c>
      <c r="J113" s="202">
        <f ca="1">Position!$V113</f>
        <v>0</v>
      </c>
      <c r="K113" s="202">
        <f ca="1">Position!$V113</f>
        <v>0</v>
      </c>
      <c r="L113" s="202">
        <f ca="1">Position!$V113</f>
        <v>0</v>
      </c>
      <c r="M113" s="202">
        <f ca="1">Position!$V113</f>
        <v>0</v>
      </c>
      <c r="N113" s="202">
        <f ca="1">Position!$V113</f>
        <v>0</v>
      </c>
      <c r="O113" s="202">
        <f ca="1">Position!$V113</f>
        <v>0</v>
      </c>
      <c r="S113" s="202">
        <f ca="1">Position!$V113</f>
        <v>0</v>
      </c>
      <c r="T113" s="202">
        <f ca="1">Position!$V113</f>
        <v>0</v>
      </c>
      <c r="U113" s="202">
        <f ca="1">Position!$V113</f>
        <v>0</v>
      </c>
      <c r="V113" s="202">
        <f ca="1">Position!$V113</f>
        <v>0</v>
      </c>
      <c r="W113" s="202">
        <f ca="1">Position!$V113</f>
        <v>0</v>
      </c>
      <c r="X113" s="202">
        <f ca="1">Position!$V113</f>
        <v>0</v>
      </c>
      <c r="Y113" s="202">
        <f ca="1">Position!$V113</f>
        <v>0</v>
      </c>
      <c r="Z113" s="202">
        <f ca="1">Position!$V113</f>
        <v>0</v>
      </c>
      <c r="AA113" s="202">
        <f ca="1">Position!$V113</f>
        <v>0</v>
      </c>
      <c r="AB113" s="202">
        <f ca="1">Position!$V113</f>
        <v>0</v>
      </c>
      <c r="AC113" s="202">
        <f ca="1">Position!$V113</f>
        <v>0</v>
      </c>
    </row>
  </sheetData>
  <phoneticPr fontId="0" type="noConversion"/>
  <pageMargins left="0.25" right="0" top="0.25" bottom="0" header="0.5" footer="0.5"/>
  <pageSetup scale="54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AC113"/>
  <sheetViews>
    <sheetView workbookViewId="0">
      <selection activeCell="H17" sqref="H17"/>
    </sheetView>
  </sheetViews>
  <sheetFormatPr defaultRowHeight="13.2" x14ac:dyDescent="0.25"/>
  <cols>
    <col min="1" max="2" width="10.44140625" customWidth="1"/>
    <col min="3" max="3" width="8.44140625" customWidth="1"/>
    <col min="4" max="4" width="3.44140625" customWidth="1"/>
    <col min="5" max="13" width="10.44140625" customWidth="1"/>
  </cols>
  <sheetData>
    <row r="1" spans="1:29" ht="13.8" thickBot="1" x14ac:dyDescent="0.3">
      <c r="A1" s="203" t="s">
        <v>251</v>
      </c>
      <c r="B1" s="188"/>
      <c r="C1" s="189"/>
      <c r="J1" s="169" t="s">
        <v>242</v>
      </c>
    </row>
    <row r="2" spans="1:29" x14ac:dyDescent="0.25">
      <c r="A2" s="190">
        <f ca="1">TodayDate</f>
        <v>37211</v>
      </c>
      <c r="D2" s="169"/>
      <c r="J2" s="169" t="s">
        <v>243</v>
      </c>
    </row>
    <row r="3" spans="1:29" x14ac:dyDescent="0.25">
      <c r="A3" s="193">
        <f ca="1">NOW()</f>
        <v>37211.453538657406</v>
      </c>
      <c r="B3" s="169" t="s">
        <v>243</v>
      </c>
      <c r="C3" s="169" t="s">
        <v>243</v>
      </c>
      <c r="D3" s="172"/>
      <c r="E3" s="184">
        <f ca="1">'Slide Data'!S4</f>
        <v>-0.05</v>
      </c>
      <c r="F3" s="184">
        <f ca="1">'Slide Data'!T4</f>
        <v>-0.04</v>
      </c>
      <c r="G3" s="184">
        <f ca="1">'Slide Data'!U4</f>
        <v>-0.03</v>
      </c>
      <c r="H3" s="184">
        <f ca="1">'Slide Data'!V4</f>
        <v>-0.02</v>
      </c>
      <c r="I3" s="184">
        <f ca="1">'Slide Data'!W4</f>
        <v>-0.01</v>
      </c>
      <c r="J3" s="184">
        <f ca="1">'Slide Data'!X4</f>
        <v>0</v>
      </c>
      <c r="K3" s="184">
        <f ca="1">'Slide Data'!Y4</f>
        <v>0.01</v>
      </c>
      <c r="L3" s="184">
        <f ca="1">'Slide Data'!Z4</f>
        <v>0.02</v>
      </c>
      <c r="M3" s="184">
        <f ca="1">'Slide Data'!AA4</f>
        <v>0.03</v>
      </c>
      <c r="N3" s="184">
        <f ca="1">'Slide Data'!AB4</f>
        <v>0.04</v>
      </c>
      <c r="O3" s="184">
        <f ca="1">'Slide Data'!AC4</f>
        <v>0.05</v>
      </c>
    </row>
    <row r="4" spans="1:29" x14ac:dyDescent="0.25">
      <c r="A4" s="172" t="s">
        <v>3</v>
      </c>
      <c r="B4" s="172" t="s">
        <v>5</v>
      </c>
      <c r="C4" s="172" t="s">
        <v>83</v>
      </c>
      <c r="D4" s="169"/>
      <c r="E4" s="196">
        <f t="shared" ref="E4:O4" ca="1" si="0">SUM(E5:E113)</f>
        <v>3507.6891811761197</v>
      </c>
      <c r="F4" s="196">
        <f t="shared" ca="1" si="0"/>
        <v>3507.6891811761197</v>
      </c>
      <c r="G4" s="196">
        <f t="shared" ca="1" si="0"/>
        <v>3507.6891811761197</v>
      </c>
      <c r="H4" s="196">
        <f t="shared" ca="1" si="0"/>
        <v>3507.6891811761197</v>
      </c>
      <c r="I4" s="196">
        <f t="shared" ca="1" si="0"/>
        <v>3507.6891811761197</v>
      </c>
      <c r="J4" s="196">
        <f t="shared" ca="1" si="0"/>
        <v>3507.6891811761197</v>
      </c>
      <c r="K4" s="196">
        <f t="shared" ca="1" si="0"/>
        <v>3507.6891811761197</v>
      </c>
      <c r="L4" s="196">
        <f t="shared" ca="1" si="0"/>
        <v>3507.6891811761197</v>
      </c>
      <c r="M4" s="196">
        <f t="shared" ca="1" si="0"/>
        <v>3507.6891811761197</v>
      </c>
      <c r="N4" s="196">
        <f t="shared" ca="1" si="0"/>
        <v>3507.6891811761197</v>
      </c>
      <c r="O4" s="196">
        <f t="shared" ca="1" si="0"/>
        <v>3507.6891811761197</v>
      </c>
    </row>
    <row r="5" spans="1:29" x14ac:dyDescent="0.25">
      <c r="A5" s="197">
        <f ca="1">Inputs!C5</f>
        <v>37226</v>
      </c>
      <c r="B5" s="198">
        <f ca="1">Inputs!E5</f>
        <v>2.6</v>
      </c>
      <c r="C5" s="204">
        <f ca="1">Inputs!F5</f>
        <v>0.78500000000000003</v>
      </c>
      <c r="D5" s="169"/>
      <c r="E5" s="202">
        <f ca="1">Position!$V5</f>
        <v>44.002651038391242</v>
      </c>
      <c r="F5" s="202">
        <f ca="1">Position!$V5</f>
        <v>44.002651038391242</v>
      </c>
      <c r="G5" s="202">
        <f ca="1">Position!$V5</f>
        <v>44.002651038391242</v>
      </c>
      <c r="H5" s="202">
        <f ca="1">Position!$V5</f>
        <v>44.002651038391242</v>
      </c>
      <c r="I5" s="202">
        <f ca="1">Position!$V5</f>
        <v>44.002651038391242</v>
      </c>
      <c r="J5" s="202">
        <f ca="1">Position!$V5</f>
        <v>44.002651038391242</v>
      </c>
      <c r="K5" s="202">
        <f ca="1">Position!$V5</f>
        <v>44.002651038391242</v>
      </c>
      <c r="L5" s="202">
        <f ca="1">Position!$V5</f>
        <v>44.002651038391242</v>
      </c>
      <c r="M5" s="202">
        <f ca="1">Position!$V5</f>
        <v>44.002651038391242</v>
      </c>
      <c r="N5" s="202">
        <f ca="1">Position!$V5</f>
        <v>44.002651038391242</v>
      </c>
      <c r="O5" s="202">
        <f ca="1">Position!$V5</f>
        <v>44.002651038391242</v>
      </c>
      <c r="S5" s="202">
        <f ca="1">Position!$V5</f>
        <v>44.002651038391242</v>
      </c>
      <c r="T5" s="202">
        <f ca="1">Position!$V5</f>
        <v>44.002651038391242</v>
      </c>
      <c r="U5" s="202">
        <f ca="1">Position!$V5</f>
        <v>44.002651038391242</v>
      </c>
      <c r="V5" s="202">
        <f ca="1">Position!$V5</f>
        <v>44.002651038391242</v>
      </c>
      <c r="W5" s="202">
        <f ca="1">Position!$V5</f>
        <v>44.002651038391242</v>
      </c>
      <c r="X5" s="202">
        <f ca="1">Position!$V5</f>
        <v>44.002651038391242</v>
      </c>
      <c r="Y5" s="202">
        <f ca="1">Position!$V5</f>
        <v>44.002651038391242</v>
      </c>
      <c r="Z5" s="202">
        <f ca="1">Position!$V5</f>
        <v>44.002651038391242</v>
      </c>
      <c r="AA5" s="202">
        <f ca="1">Position!$V5</f>
        <v>44.002651038391242</v>
      </c>
      <c r="AB5" s="202">
        <f ca="1">Position!$V5</f>
        <v>44.002651038391242</v>
      </c>
      <c r="AC5" s="202">
        <f ca="1">Position!$V5</f>
        <v>44.002651038391242</v>
      </c>
    </row>
    <row r="6" spans="1:29" x14ac:dyDescent="0.25">
      <c r="A6" s="197">
        <f ca="1">Inputs!C6</f>
        <v>37257</v>
      </c>
      <c r="B6" s="198">
        <f ca="1">Inputs!E6</f>
        <v>2.82</v>
      </c>
      <c r="C6" s="204">
        <f ca="1">Inputs!F6</f>
        <v>0.78</v>
      </c>
      <c r="D6" s="169"/>
      <c r="E6" s="202">
        <f ca="1">Position!$V6</f>
        <v>54.349930661220455</v>
      </c>
      <c r="F6" s="202">
        <f ca="1">Position!$V6</f>
        <v>54.349930661220455</v>
      </c>
      <c r="G6" s="202">
        <f ca="1">Position!$V6</f>
        <v>54.349930661220455</v>
      </c>
      <c r="H6" s="202">
        <f ca="1">Position!$V6</f>
        <v>54.349930661220455</v>
      </c>
      <c r="I6" s="202">
        <f ca="1">Position!$V6</f>
        <v>54.349930661220455</v>
      </c>
      <c r="J6" s="202">
        <f ca="1">Position!$V6</f>
        <v>54.349930661220455</v>
      </c>
      <c r="K6" s="202">
        <f ca="1">Position!$V6</f>
        <v>54.349930661220455</v>
      </c>
      <c r="L6" s="202">
        <f ca="1">Position!$V6</f>
        <v>54.349930661220455</v>
      </c>
      <c r="M6" s="202">
        <f ca="1">Position!$V6</f>
        <v>54.349930661220455</v>
      </c>
      <c r="N6" s="202">
        <f ca="1">Position!$V6</f>
        <v>54.349930661220455</v>
      </c>
      <c r="O6" s="202">
        <f ca="1">Position!$V6</f>
        <v>54.349930661220455</v>
      </c>
      <c r="S6" s="202">
        <f ca="1">Position!$V6</f>
        <v>54.349930661220455</v>
      </c>
      <c r="T6" s="202">
        <f ca="1">Position!$V6</f>
        <v>54.349930661220455</v>
      </c>
      <c r="U6" s="202">
        <f ca="1">Position!$V6</f>
        <v>54.349930661220455</v>
      </c>
      <c r="V6" s="202">
        <f ca="1">Position!$V6</f>
        <v>54.349930661220455</v>
      </c>
      <c r="W6" s="202">
        <f ca="1">Position!$V6</f>
        <v>54.349930661220455</v>
      </c>
      <c r="X6" s="202">
        <f ca="1">Position!$V6</f>
        <v>54.349930661220455</v>
      </c>
      <c r="Y6" s="202">
        <f ca="1">Position!$V6</f>
        <v>54.349930661220455</v>
      </c>
      <c r="Z6" s="202">
        <f ca="1">Position!$V6</f>
        <v>54.349930661220455</v>
      </c>
      <c r="AA6" s="202">
        <f ca="1">Position!$V6</f>
        <v>54.349930661220455</v>
      </c>
      <c r="AB6" s="202">
        <f ca="1">Position!$V6</f>
        <v>54.349930661220455</v>
      </c>
      <c r="AC6" s="202">
        <f ca="1">Position!$V6</f>
        <v>54.349930661220455</v>
      </c>
    </row>
    <row r="7" spans="1:29" x14ac:dyDescent="0.25">
      <c r="A7" s="197">
        <f ca="1">Inputs!C7</f>
        <v>37288</v>
      </c>
      <c r="B7" s="198">
        <f ca="1">Inputs!E7</f>
        <v>2.8780000000000001</v>
      </c>
      <c r="C7" s="204">
        <f ca="1">Inputs!F7</f>
        <v>0.72750000000000004</v>
      </c>
      <c r="D7" s="169"/>
      <c r="E7" s="202">
        <f ca="1">Position!$V7</f>
        <v>486.06971426608283</v>
      </c>
      <c r="F7" s="202">
        <f ca="1">Position!$V7</f>
        <v>486.06971426608283</v>
      </c>
      <c r="G7" s="202">
        <f ca="1">Position!$V7</f>
        <v>486.06971426608283</v>
      </c>
      <c r="H7" s="202">
        <f ca="1">Position!$V7</f>
        <v>486.06971426608283</v>
      </c>
      <c r="I7" s="202">
        <f ca="1">Position!$V7</f>
        <v>486.06971426608283</v>
      </c>
      <c r="J7" s="202">
        <f ca="1">Position!$V7</f>
        <v>486.06971426608283</v>
      </c>
      <c r="K7" s="202">
        <f ca="1">Position!$V7</f>
        <v>486.06971426608283</v>
      </c>
      <c r="L7" s="202">
        <f ca="1">Position!$V7</f>
        <v>486.06971426608283</v>
      </c>
      <c r="M7" s="202">
        <f ca="1">Position!$V7</f>
        <v>486.06971426608283</v>
      </c>
      <c r="N7" s="202">
        <f ca="1">Position!$V7</f>
        <v>486.06971426608283</v>
      </c>
      <c r="O7" s="202">
        <f ca="1">Position!$V7</f>
        <v>486.06971426608283</v>
      </c>
      <c r="S7" s="202">
        <f ca="1">Position!$V7</f>
        <v>486.06971426608283</v>
      </c>
      <c r="T7" s="202">
        <f ca="1">Position!$V7</f>
        <v>486.06971426608283</v>
      </c>
      <c r="U7" s="202">
        <f ca="1">Position!$V7</f>
        <v>486.06971426608283</v>
      </c>
      <c r="V7" s="202">
        <f ca="1">Position!$V7</f>
        <v>486.06971426608283</v>
      </c>
      <c r="W7" s="202">
        <f ca="1">Position!$V7</f>
        <v>486.06971426608283</v>
      </c>
      <c r="X7" s="202">
        <f ca="1">Position!$V7</f>
        <v>486.06971426608283</v>
      </c>
      <c r="Y7" s="202">
        <f ca="1">Position!$V7</f>
        <v>486.06971426608283</v>
      </c>
      <c r="Z7" s="202">
        <f ca="1">Position!$V7</f>
        <v>486.06971426608283</v>
      </c>
      <c r="AA7" s="202">
        <f ca="1">Position!$V7</f>
        <v>486.06971426608283</v>
      </c>
      <c r="AB7" s="202">
        <f ca="1">Position!$V7</f>
        <v>486.06971426608283</v>
      </c>
      <c r="AC7" s="202">
        <f ca="1">Position!$V7</f>
        <v>486.06971426608283</v>
      </c>
    </row>
    <row r="8" spans="1:29" x14ac:dyDescent="0.25">
      <c r="A8" s="197">
        <f ca="1">Inputs!C8</f>
        <v>37316</v>
      </c>
      <c r="B8" s="198">
        <f ca="1">Inputs!E8</f>
        <v>2.8730000000000002</v>
      </c>
      <c r="C8" s="204">
        <f ca="1">Inputs!F8</f>
        <v>0.64749999999999996</v>
      </c>
      <c r="D8" s="169"/>
      <c r="E8" s="202">
        <f ca="1">Position!$V8</f>
        <v>232.04236914272329</v>
      </c>
      <c r="F8" s="202">
        <f ca="1">Position!$V8</f>
        <v>232.04236914272329</v>
      </c>
      <c r="G8" s="202">
        <f ca="1">Position!$V8</f>
        <v>232.04236914272329</v>
      </c>
      <c r="H8" s="202">
        <f ca="1">Position!$V8</f>
        <v>232.04236914272329</v>
      </c>
      <c r="I8" s="202">
        <f ca="1">Position!$V8</f>
        <v>232.04236914272329</v>
      </c>
      <c r="J8" s="202">
        <f ca="1">Position!$V8</f>
        <v>232.04236914272329</v>
      </c>
      <c r="K8" s="202">
        <f ca="1">Position!$V8</f>
        <v>232.04236914272329</v>
      </c>
      <c r="L8" s="202">
        <f ca="1">Position!$V8</f>
        <v>232.04236914272329</v>
      </c>
      <c r="M8" s="202">
        <f ca="1">Position!$V8</f>
        <v>232.04236914272329</v>
      </c>
      <c r="N8" s="202">
        <f ca="1">Position!$V8</f>
        <v>232.04236914272329</v>
      </c>
      <c r="O8" s="202">
        <f ca="1">Position!$V8</f>
        <v>232.04236914272329</v>
      </c>
      <c r="S8" s="202">
        <f ca="1">Position!$V8</f>
        <v>232.04236914272329</v>
      </c>
      <c r="T8" s="202">
        <f ca="1">Position!$V8</f>
        <v>232.04236914272329</v>
      </c>
      <c r="U8" s="202">
        <f ca="1">Position!$V8</f>
        <v>232.04236914272329</v>
      </c>
      <c r="V8" s="202">
        <f ca="1">Position!$V8</f>
        <v>232.04236914272329</v>
      </c>
      <c r="W8" s="202">
        <f ca="1">Position!$V8</f>
        <v>232.04236914272329</v>
      </c>
      <c r="X8" s="202">
        <f ca="1">Position!$V8</f>
        <v>232.04236914272329</v>
      </c>
      <c r="Y8" s="202">
        <f ca="1">Position!$V8</f>
        <v>232.04236914272329</v>
      </c>
      <c r="Z8" s="202">
        <f ca="1">Position!$V8</f>
        <v>232.04236914272329</v>
      </c>
      <c r="AA8" s="202">
        <f ca="1">Position!$V8</f>
        <v>232.04236914272329</v>
      </c>
      <c r="AB8" s="202">
        <f ca="1">Position!$V8</f>
        <v>232.04236914272329</v>
      </c>
      <c r="AC8" s="202">
        <f ca="1">Position!$V8</f>
        <v>232.04236914272329</v>
      </c>
    </row>
    <row r="9" spans="1:29" x14ac:dyDescent="0.25">
      <c r="A9" s="197">
        <f ca="1">Inputs!C9</f>
        <v>37347</v>
      </c>
      <c r="B9" s="198">
        <f ca="1">Inputs!E9</f>
        <v>2.8580000000000001</v>
      </c>
      <c r="C9" s="204">
        <f ca="1">Inputs!F9</f>
        <v>0.55000000000000004</v>
      </c>
      <c r="D9" s="169"/>
      <c r="E9" s="202">
        <f ca="1">Position!$V9</f>
        <v>229.77329132452149</v>
      </c>
      <c r="F9" s="202">
        <f ca="1">Position!$V9</f>
        <v>229.77329132452149</v>
      </c>
      <c r="G9" s="202">
        <f ca="1">Position!$V9</f>
        <v>229.77329132452149</v>
      </c>
      <c r="H9" s="202">
        <f ca="1">Position!$V9</f>
        <v>229.77329132452149</v>
      </c>
      <c r="I9" s="202">
        <f ca="1">Position!$V9</f>
        <v>229.77329132452149</v>
      </c>
      <c r="J9" s="202">
        <f ca="1">Position!$V9</f>
        <v>229.77329132452149</v>
      </c>
      <c r="K9" s="202">
        <f ca="1">Position!$V9</f>
        <v>229.77329132452149</v>
      </c>
      <c r="L9" s="202">
        <f ca="1">Position!$V9</f>
        <v>229.77329132452149</v>
      </c>
      <c r="M9" s="202">
        <f ca="1">Position!$V9</f>
        <v>229.77329132452149</v>
      </c>
      <c r="N9" s="202">
        <f ca="1">Position!$V9</f>
        <v>229.77329132452149</v>
      </c>
      <c r="O9" s="202">
        <f ca="1">Position!$V9</f>
        <v>229.77329132452149</v>
      </c>
      <c r="S9" s="202">
        <f ca="1">Position!$V9</f>
        <v>229.77329132452149</v>
      </c>
      <c r="T9" s="202">
        <f ca="1">Position!$V9</f>
        <v>229.77329132452149</v>
      </c>
      <c r="U9" s="202">
        <f ca="1">Position!$V9</f>
        <v>229.77329132452149</v>
      </c>
      <c r="V9" s="202">
        <f ca="1">Position!$V9</f>
        <v>229.77329132452149</v>
      </c>
      <c r="W9" s="202">
        <f ca="1">Position!$V9</f>
        <v>229.77329132452149</v>
      </c>
      <c r="X9" s="202">
        <f ca="1">Position!$V9</f>
        <v>229.77329132452149</v>
      </c>
      <c r="Y9" s="202">
        <f ca="1">Position!$V9</f>
        <v>229.77329132452149</v>
      </c>
      <c r="Z9" s="202">
        <f ca="1">Position!$V9</f>
        <v>229.77329132452149</v>
      </c>
      <c r="AA9" s="202">
        <f ca="1">Position!$V9</f>
        <v>229.77329132452149</v>
      </c>
      <c r="AB9" s="202">
        <f ca="1">Position!$V9</f>
        <v>229.77329132452149</v>
      </c>
      <c r="AC9" s="202">
        <f ca="1">Position!$V9</f>
        <v>229.77329132452149</v>
      </c>
    </row>
    <row r="10" spans="1:29" x14ac:dyDescent="0.25">
      <c r="A10" s="197">
        <f ca="1">Inputs!C10</f>
        <v>37377</v>
      </c>
      <c r="B10" s="198">
        <f ca="1">Inputs!E10</f>
        <v>2.899</v>
      </c>
      <c r="C10" s="204">
        <f ca="1">Inputs!F10</f>
        <v>0.505</v>
      </c>
      <c r="D10" s="169"/>
      <c r="E10" s="202">
        <f ca="1">Position!$V10</f>
        <v>-614.5733147734411</v>
      </c>
      <c r="F10" s="202">
        <f ca="1">Position!$V10</f>
        <v>-614.5733147734411</v>
      </c>
      <c r="G10" s="202">
        <f ca="1">Position!$V10</f>
        <v>-614.5733147734411</v>
      </c>
      <c r="H10" s="202">
        <f ca="1">Position!$V10</f>
        <v>-614.5733147734411</v>
      </c>
      <c r="I10" s="202">
        <f ca="1">Position!$V10</f>
        <v>-614.5733147734411</v>
      </c>
      <c r="J10" s="202">
        <f ca="1">Position!$V10</f>
        <v>-614.5733147734411</v>
      </c>
      <c r="K10" s="202">
        <f ca="1">Position!$V10</f>
        <v>-614.5733147734411</v>
      </c>
      <c r="L10" s="202">
        <f ca="1">Position!$V10</f>
        <v>-614.5733147734411</v>
      </c>
      <c r="M10" s="202">
        <f ca="1">Position!$V10</f>
        <v>-614.5733147734411</v>
      </c>
      <c r="N10" s="202">
        <f ca="1">Position!$V10</f>
        <v>-614.5733147734411</v>
      </c>
      <c r="O10" s="202">
        <f ca="1">Position!$V10</f>
        <v>-614.5733147734411</v>
      </c>
      <c r="S10" s="202">
        <f ca="1">Position!$V10</f>
        <v>-614.5733147734411</v>
      </c>
      <c r="T10" s="202">
        <f ca="1">Position!$V10</f>
        <v>-614.5733147734411</v>
      </c>
      <c r="U10" s="202">
        <f ca="1">Position!$V10</f>
        <v>-614.5733147734411</v>
      </c>
      <c r="V10" s="202">
        <f ca="1">Position!$V10</f>
        <v>-614.5733147734411</v>
      </c>
      <c r="W10" s="202">
        <f ca="1">Position!$V10</f>
        <v>-614.5733147734411</v>
      </c>
      <c r="X10" s="202">
        <f ca="1">Position!$V10</f>
        <v>-614.5733147734411</v>
      </c>
      <c r="Y10" s="202">
        <f ca="1">Position!$V10</f>
        <v>-614.5733147734411</v>
      </c>
      <c r="Z10" s="202">
        <f ca="1">Position!$V10</f>
        <v>-614.5733147734411</v>
      </c>
      <c r="AA10" s="202">
        <f ca="1">Position!$V10</f>
        <v>-614.5733147734411</v>
      </c>
      <c r="AB10" s="202">
        <f ca="1">Position!$V10</f>
        <v>-614.5733147734411</v>
      </c>
      <c r="AC10" s="202">
        <f ca="1">Position!$V10</f>
        <v>-614.5733147734411</v>
      </c>
    </row>
    <row r="11" spans="1:29" x14ac:dyDescent="0.25">
      <c r="A11" s="197">
        <f ca="1">Inputs!C11</f>
        <v>37408</v>
      </c>
      <c r="B11" s="198">
        <f ca="1">Inputs!E11</f>
        <v>2.9470000000000001</v>
      </c>
      <c r="C11" s="204">
        <f ca="1">Inputs!F11</f>
        <v>0.4975</v>
      </c>
      <c r="D11" s="169"/>
      <c r="E11" s="202">
        <f ca="1">Position!$V11</f>
        <v>-461.9331318027987</v>
      </c>
      <c r="F11" s="202">
        <f ca="1">Position!$V11</f>
        <v>-461.9331318027987</v>
      </c>
      <c r="G11" s="202">
        <f ca="1">Position!$V11</f>
        <v>-461.9331318027987</v>
      </c>
      <c r="H11" s="202">
        <f ca="1">Position!$V11</f>
        <v>-461.9331318027987</v>
      </c>
      <c r="I11" s="202">
        <f ca="1">Position!$V11</f>
        <v>-461.9331318027987</v>
      </c>
      <c r="J11" s="202">
        <f ca="1">Position!$V11</f>
        <v>-461.9331318027987</v>
      </c>
      <c r="K11" s="202">
        <f ca="1">Position!$V11</f>
        <v>-461.9331318027987</v>
      </c>
      <c r="L11" s="202">
        <f ca="1">Position!$V11</f>
        <v>-461.9331318027987</v>
      </c>
      <c r="M11" s="202">
        <f ca="1">Position!$V11</f>
        <v>-461.9331318027987</v>
      </c>
      <c r="N11" s="202">
        <f ca="1">Position!$V11</f>
        <v>-461.9331318027987</v>
      </c>
      <c r="O11" s="202">
        <f ca="1">Position!$V11</f>
        <v>-461.9331318027987</v>
      </c>
      <c r="S11" s="202">
        <f ca="1">Position!$V11</f>
        <v>-461.9331318027987</v>
      </c>
      <c r="T11" s="202">
        <f ca="1">Position!$V11</f>
        <v>-461.9331318027987</v>
      </c>
      <c r="U11" s="202">
        <f ca="1">Position!$V11</f>
        <v>-461.9331318027987</v>
      </c>
      <c r="V11" s="202">
        <f ca="1">Position!$V11</f>
        <v>-461.9331318027987</v>
      </c>
      <c r="W11" s="202">
        <f ca="1">Position!$V11</f>
        <v>-461.9331318027987</v>
      </c>
      <c r="X11" s="202">
        <f ca="1">Position!$V11</f>
        <v>-461.9331318027987</v>
      </c>
      <c r="Y11" s="202">
        <f ca="1">Position!$V11</f>
        <v>-461.9331318027987</v>
      </c>
      <c r="Z11" s="202">
        <f ca="1">Position!$V11</f>
        <v>-461.9331318027987</v>
      </c>
      <c r="AA11" s="202">
        <f ca="1">Position!$V11</f>
        <v>-461.9331318027987</v>
      </c>
      <c r="AB11" s="202">
        <f ca="1">Position!$V11</f>
        <v>-461.9331318027987</v>
      </c>
      <c r="AC11" s="202">
        <f ca="1">Position!$V11</f>
        <v>-461.9331318027987</v>
      </c>
    </row>
    <row r="12" spans="1:29" x14ac:dyDescent="0.25">
      <c r="A12" s="197">
        <f ca="1">Inputs!C12</f>
        <v>37438</v>
      </c>
      <c r="B12" s="198">
        <f ca="1">Inputs!E12</f>
        <v>2.99</v>
      </c>
      <c r="C12" s="204">
        <f ca="1">Inputs!F12</f>
        <v>0.4975</v>
      </c>
      <c r="D12" s="169"/>
      <c r="E12" s="202">
        <f ca="1">Position!$V12</f>
        <v>-48.290153718955366</v>
      </c>
      <c r="F12" s="202">
        <f ca="1">Position!$V12</f>
        <v>-48.290153718955366</v>
      </c>
      <c r="G12" s="202">
        <f ca="1">Position!$V12</f>
        <v>-48.290153718955366</v>
      </c>
      <c r="H12" s="202">
        <f ca="1">Position!$V12</f>
        <v>-48.290153718955366</v>
      </c>
      <c r="I12" s="202">
        <f ca="1">Position!$V12</f>
        <v>-48.290153718955366</v>
      </c>
      <c r="J12" s="202">
        <f ca="1">Position!$V12</f>
        <v>-48.290153718955366</v>
      </c>
      <c r="K12" s="202">
        <f ca="1">Position!$V12</f>
        <v>-48.290153718955366</v>
      </c>
      <c r="L12" s="202">
        <f ca="1">Position!$V12</f>
        <v>-48.290153718955366</v>
      </c>
      <c r="M12" s="202">
        <f ca="1">Position!$V12</f>
        <v>-48.290153718955366</v>
      </c>
      <c r="N12" s="202">
        <f ca="1">Position!$V12</f>
        <v>-48.290153718955366</v>
      </c>
      <c r="O12" s="202">
        <f ca="1">Position!$V12</f>
        <v>-48.290153718955366</v>
      </c>
      <c r="S12" s="202">
        <f ca="1">Position!$V12</f>
        <v>-48.290153718955366</v>
      </c>
      <c r="T12" s="202">
        <f ca="1">Position!$V12</f>
        <v>-48.290153718955366</v>
      </c>
      <c r="U12" s="202">
        <f ca="1">Position!$V12</f>
        <v>-48.290153718955366</v>
      </c>
      <c r="V12" s="202">
        <f ca="1">Position!$V12</f>
        <v>-48.290153718955366</v>
      </c>
      <c r="W12" s="202">
        <f ca="1">Position!$V12</f>
        <v>-48.290153718955366</v>
      </c>
      <c r="X12" s="202">
        <f ca="1">Position!$V12</f>
        <v>-48.290153718955366</v>
      </c>
      <c r="Y12" s="202">
        <f ca="1">Position!$V12</f>
        <v>-48.290153718955366</v>
      </c>
      <c r="Z12" s="202">
        <f ca="1">Position!$V12</f>
        <v>-48.290153718955366</v>
      </c>
      <c r="AA12" s="202">
        <f ca="1">Position!$V12</f>
        <v>-48.290153718955366</v>
      </c>
      <c r="AB12" s="202">
        <f ca="1">Position!$V12</f>
        <v>-48.290153718955366</v>
      </c>
      <c r="AC12" s="202">
        <f ca="1">Position!$V12</f>
        <v>-48.290153718955366</v>
      </c>
    </row>
    <row r="13" spans="1:29" x14ac:dyDescent="0.25">
      <c r="A13" s="197">
        <f ca="1">Inputs!C13</f>
        <v>37469</v>
      </c>
      <c r="B13" s="198">
        <f ca="1">Inputs!E13</f>
        <v>3.0329999999999999</v>
      </c>
      <c r="C13" s="204">
        <f ca="1">Inputs!F13</f>
        <v>0.4975</v>
      </c>
      <c r="D13" s="169"/>
      <c r="E13" s="202">
        <f ca="1">Position!$V13</f>
        <v>31.455931231447849</v>
      </c>
      <c r="F13" s="202">
        <f ca="1">Position!$V13</f>
        <v>31.455931231447849</v>
      </c>
      <c r="G13" s="202">
        <f ca="1">Position!$V13</f>
        <v>31.455931231447849</v>
      </c>
      <c r="H13" s="202">
        <f ca="1">Position!$V13</f>
        <v>31.455931231447849</v>
      </c>
      <c r="I13" s="202">
        <f ca="1">Position!$V13</f>
        <v>31.455931231447849</v>
      </c>
      <c r="J13" s="202">
        <f ca="1">Position!$V13</f>
        <v>31.455931231447849</v>
      </c>
      <c r="K13" s="202">
        <f ca="1">Position!$V13</f>
        <v>31.455931231447849</v>
      </c>
      <c r="L13" s="202">
        <f ca="1">Position!$V13</f>
        <v>31.455931231447849</v>
      </c>
      <c r="M13" s="202">
        <f ca="1">Position!$V13</f>
        <v>31.455931231447849</v>
      </c>
      <c r="N13" s="202">
        <f ca="1">Position!$V13</f>
        <v>31.455931231447849</v>
      </c>
      <c r="O13" s="202">
        <f ca="1">Position!$V13</f>
        <v>31.455931231447849</v>
      </c>
      <c r="S13" s="202">
        <f ca="1">Position!$V13</f>
        <v>31.455931231447849</v>
      </c>
      <c r="T13" s="202">
        <f ca="1">Position!$V13</f>
        <v>31.455931231447849</v>
      </c>
      <c r="U13" s="202">
        <f ca="1">Position!$V13</f>
        <v>31.455931231447849</v>
      </c>
      <c r="V13" s="202">
        <f ca="1">Position!$V13</f>
        <v>31.455931231447849</v>
      </c>
      <c r="W13" s="202">
        <f ca="1">Position!$V13</f>
        <v>31.455931231447849</v>
      </c>
      <c r="X13" s="202">
        <f ca="1">Position!$V13</f>
        <v>31.455931231447849</v>
      </c>
      <c r="Y13" s="202">
        <f ca="1">Position!$V13</f>
        <v>31.455931231447849</v>
      </c>
      <c r="Z13" s="202">
        <f ca="1">Position!$V13</f>
        <v>31.455931231447849</v>
      </c>
      <c r="AA13" s="202">
        <f ca="1">Position!$V13</f>
        <v>31.455931231447849</v>
      </c>
      <c r="AB13" s="202">
        <f ca="1">Position!$V13</f>
        <v>31.455931231447849</v>
      </c>
      <c r="AC13" s="202">
        <f ca="1">Position!$V13</f>
        <v>31.455931231447849</v>
      </c>
    </row>
    <row r="14" spans="1:29" x14ac:dyDescent="0.25">
      <c r="A14" s="197">
        <f ca="1">Inputs!C14</f>
        <v>37500</v>
      </c>
      <c r="B14" s="198">
        <f ca="1">Inputs!E14</f>
        <v>3.048</v>
      </c>
      <c r="C14" s="204">
        <f ca="1">Inputs!F14</f>
        <v>0.4975</v>
      </c>
      <c r="D14" s="169"/>
      <c r="E14" s="202">
        <f ca="1">Position!$V14</f>
        <v>-39.812843516044936</v>
      </c>
      <c r="F14" s="202">
        <f ca="1">Position!$V14</f>
        <v>-39.812843516044936</v>
      </c>
      <c r="G14" s="202">
        <f ca="1">Position!$V14</f>
        <v>-39.812843516044936</v>
      </c>
      <c r="H14" s="202">
        <f ca="1">Position!$V14</f>
        <v>-39.812843516044936</v>
      </c>
      <c r="I14" s="202">
        <f ca="1">Position!$V14</f>
        <v>-39.812843516044936</v>
      </c>
      <c r="J14" s="202">
        <f ca="1">Position!$V14</f>
        <v>-39.812843516044936</v>
      </c>
      <c r="K14" s="202">
        <f ca="1">Position!$V14</f>
        <v>-39.812843516044936</v>
      </c>
      <c r="L14" s="202">
        <f ca="1">Position!$V14</f>
        <v>-39.812843516044936</v>
      </c>
      <c r="M14" s="202">
        <f ca="1">Position!$V14</f>
        <v>-39.812843516044936</v>
      </c>
      <c r="N14" s="202">
        <f ca="1">Position!$V14</f>
        <v>-39.812843516044936</v>
      </c>
      <c r="O14" s="202">
        <f ca="1">Position!$V14</f>
        <v>-39.812843516044936</v>
      </c>
      <c r="S14" s="202">
        <f ca="1">Position!$V14</f>
        <v>-39.812843516044936</v>
      </c>
      <c r="T14" s="202">
        <f ca="1">Position!$V14</f>
        <v>-39.812843516044936</v>
      </c>
      <c r="U14" s="202">
        <f ca="1">Position!$V14</f>
        <v>-39.812843516044936</v>
      </c>
      <c r="V14" s="202">
        <f ca="1">Position!$V14</f>
        <v>-39.812843516044936</v>
      </c>
      <c r="W14" s="202">
        <f ca="1">Position!$V14</f>
        <v>-39.812843516044936</v>
      </c>
      <c r="X14" s="202">
        <f ca="1">Position!$V14</f>
        <v>-39.812843516044936</v>
      </c>
      <c r="Y14" s="202">
        <f ca="1">Position!$V14</f>
        <v>-39.812843516044936</v>
      </c>
      <c r="Z14" s="202">
        <f ca="1">Position!$V14</f>
        <v>-39.812843516044936</v>
      </c>
      <c r="AA14" s="202">
        <f ca="1">Position!$V14</f>
        <v>-39.812843516044936</v>
      </c>
      <c r="AB14" s="202">
        <f ca="1">Position!$V14</f>
        <v>-39.812843516044936</v>
      </c>
      <c r="AC14" s="202">
        <f ca="1">Position!$V14</f>
        <v>-39.812843516044936</v>
      </c>
    </row>
    <row r="15" spans="1:29" x14ac:dyDescent="0.25">
      <c r="A15" s="197">
        <f ca="1">Inputs!C15</f>
        <v>37530</v>
      </c>
      <c r="B15" s="198">
        <f ca="1">Inputs!E15</f>
        <v>3.0880000000000001</v>
      </c>
      <c r="C15" s="204">
        <f ca="1">Inputs!F15</f>
        <v>0.4975</v>
      </c>
      <c r="D15" s="169"/>
      <c r="E15" s="202">
        <f ca="1">Position!$V15</f>
        <v>-20.689613384387538</v>
      </c>
      <c r="F15" s="202">
        <f ca="1">Position!$V15</f>
        <v>-20.689613384387538</v>
      </c>
      <c r="G15" s="202">
        <f ca="1">Position!$V15</f>
        <v>-20.689613384387538</v>
      </c>
      <c r="H15" s="202">
        <f ca="1">Position!$V15</f>
        <v>-20.689613384387538</v>
      </c>
      <c r="I15" s="202">
        <f ca="1">Position!$V15</f>
        <v>-20.689613384387538</v>
      </c>
      <c r="J15" s="202">
        <f ca="1">Position!$V15</f>
        <v>-20.689613384387538</v>
      </c>
      <c r="K15" s="202">
        <f ca="1">Position!$V15</f>
        <v>-20.689613384387538</v>
      </c>
      <c r="L15" s="202">
        <f ca="1">Position!$V15</f>
        <v>-20.689613384387538</v>
      </c>
      <c r="M15" s="202">
        <f ca="1">Position!$V15</f>
        <v>-20.689613384387538</v>
      </c>
      <c r="N15" s="202">
        <f ca="1">Position!$V15</f>
        <v>-20.689613384387538</v>
      </c>
      <c r="O15" s="202">
        <f ca="1">Position!$V15</f>
        <v>-20.689613384387538</v>
      </c>
      <c r="S15" s="202">
        <f ca="1">Position!$V15</f>
        <v>-20.689613384387538</v>
      </c>
      <c r="T15" s="202">
        <f ca="1">Position!$V15</f>
        <v>-20.689613384387538</v>
      </c>
      <c r="U15" s="202">
        <f ca="1">Position!$V15</f>
        <v>-20.689613384387538</v>
      </c>
      <c r="V15" s="202">
        <f ca="1">Position!$V15</f>
        <v>-20.689613384387538</v>
      </c>
      <c r="W15" s="202">
        <f ca="1">Position!$V15</f>
        <v>-20.689613384387538</v>
      </c>
      <c r="X15" s="202">
        <f ca="1">Position!$V15</f>
        <v>-20.689613384387538</v>
      </c>
      <c r="Y15" s="202">
        <f ca="1">Position!$V15</f>
        <v>-20.689613384387538</v>
      </c>
      <c r="Z15" s="202">
        <f ca="1">Position!$V15</f>
        <v>-20.689613384387538</v>
      </c>
      <c r="AA15" s="202">
        <f ca="1">Position!$V15</f>
        <v>-20.689613384387538</v>
      </c>
      <c r="AB15" s="202">
        <f ca="1">Position!$V15</f>
        <v>-20.689613384387538</v>
      </c>
      <c r="AC15" s="202">
        <f ca="1">Position!$V15</f>
        <v>-20.689613384387538</v>
      </c>
    </row>
    <row r="16" spans="1:29" x14ac:dyDescent="0.25">
      <c r="A16" s="197">
        <f ca="1">Inputs!C16</f>
        <v>37561</v>
      </c>
      <c r="B16" s="198">
        <f ca="1">Inputs!E16</f>
        <v>3.2829999999999999</v>
      </c>
      <c r="C16" s="204">
        <f ca="1">Inputs!F16</f>
        <v>0.5</v>
      </c>
      <c r="D16" s="169"/>
      <c r="E16" s="202">
        <f ca="1">Position!$V16</f>
        <v>-366.73955037174329</v>
      </c>
      <c r="F16" s="202">
        <f ca="1">Position!$V16</f>
        <v>-366.73955037174329</v>
      </c>
      <c r="G16" s="202">
        <f ca="1">Position!$V16</f>
        <v>-366.73955037174329</v>
      </c>
      <c r="H16" s="202">
        <f ca="1">Position!$V16</f>
        <v>-366.73955037174329</v>
      </c>
      <c r="I16" s="202">
        <f ca="1">Position!$V16</f>
        <v>-366.73955037174329</v>
      </c>
      <c r="J16" s="202">
        <f ca="1">Position!$V16</f>
        <v>-366.73955037174329</v>
      </c>
      <c r="K16" s="202">
        <f ca="1">Position!$V16</f>
        <v>-366.73955037174329</v>
      </c>
      <c r="L16" s="202">
        <f ca="1">Position!$V16</f>
        <v>-366.73955037174329</v>
      </c>
      <c r="M16" s="202">
        <f ca="1">Position!$V16</f>
        <v>-366.73955037174329</v>
      </c>
      <c r="N16" s="202">
        <f ca="1">Position!$V16</f>
        <v>-366.73955037174329</v>
      </c>
      <c r="O16" s="202">
        <f ca="1">Position!$V16</f>
        <v>-366.73955037174329</v>
      </c>
      <c r="S16" s="202">
        <f ca="1">Position!$V16</f>
        <v>-366.73955037174329</v>
      </c>
      <c r="T16" s="202">
        <f ca="1">Position!$V16</f>
        <v>-366.73955037174329</v>
      </c>
      <c r="U16" s="202">
        <f ca="1">Position!$V16</f>
        <v>-366.73955037174329</v>
      </c>
      <c r="V16" s="202">
        <f ca="1">Position!$V16</f>
        <v>-366.73955037174329</v>
      </c>
      <c r="W16" s="202">
        <f ca="1">Position!$V16</f>
        <v>-366.73955037174329</v>
      </c>
      <c r="X16" s="202">
        <f ca="1">Position!$V16</f>
        <v>-366.73955037174329</v>
      </c>
      <c r="Y16" s="202">
        <f ca="1">Position!$V16</f>
        <v>-366.73955037174329</v>
      </c>
      <c r="Z16" s="202">
        <f ca="1">Position!$V16</f>
        <v>-366.73955037174329</v>
      </c>
      <c r="AA16" s="202">
        <f ca="1">Position!$V16</f>
        <v>-366.73955037174329</v>
      </c>
      <c r="AB16" s="202">
        <f ca="1">Position!$V16</f>
        <v>-366.73955037174329</v>
      </c>
      <c r="AC16" s="202">
        <f ca="1">Position!$V16</f>
        <v>-366.73955037174329</v>
      </c>
    </row>
    <row r="17" spans="1:29" x14ac:dyDescent="0.25">
      <c r="A17" s="197">
        <f ca="1">Inputs!C17</f>
        <v>37591</v>
      </c>
      <c r="B17" s="198">
        <f ca="1">Inputs!E17</f>
        <v>3.4830000000000001</v>
      </c>
      <c r="C17" s="204">
        <f ca="1">Inputs!F17</f>
        <v>0.5</v>
      </c>
      <c r="D17" s="169"/>
      <c r="E17" s="202">
        <f ca="1">Position!$V17</f>
        <v>-289.30466027731342</v>
      </c>
      <c r="F17" s="202">
        <f ca="1">Position!$V17</f>
        <v>-289.30466027731342</v>
      </c>
      <c r="G17" s="202">
        <f ca="1">Position!$V17</f>
        <v>-289.30466027731342</v>
      </c>
      <c r="H17" s="202">
        <f ca="1">Position!$V17</f>
        <v>-289.30466027731342</v>
      </c>
      <c r="I17" s="202">
        <f ca="1">Position!$V17</f>
        <v>-289.30466027731342</v>
      </c>
      <c r="J17" s="202">
        <f ca="1">Position!$V17</f>
        <v>-289.30466027731342</v>
      </c>
      <c r="K17" s="202">
        <f ca="1">Position!$V17</f>
        <v>-289.30466027731342</v>
      </c>
      <c r="L17" s="202">
        <f ca="1">Position!$V17</f>
        <v>-289.30466027731342</v>
      </c>
      <c r="M17" s="202">
        <f ca="1">Position!$V17</f>
        <v>-289.30466027731342</v>
      </c>
      <c r="N17" s="202">
        <f ca="1">Position!$V17</f>
        <v>-289.30466027731342</v>
      </c>
      <c r="O17" s="202">
        <f ca="1">Position!$V17</f>
        <v>-289.30466027731342</v>
      </c>
      <c r="S17" s="202">
        <f ca="1">Position!$V17</f>
        <v>-289.30466027731342</v>
      </c>
      <c r="T17" s="202">
        <f ca="1">Position!$V17</f>
        <v>-289.30466027731342</v>
      </c>
      <c r="U17" s="202">
        <f ca="1">Position!$V17</f>
        <v>-289.30466027731342</v>
      </c>
      <c r="V17" s="202">
        <f ca="1">Position!$V17</f>
        <v>-289.30466027731342</v>
      </c>
      <c r="W17" s="202">
        <f ca="1">Position!$V17</f>
        <v>-289.30466027731342</v>
      </c>
      <c r="X17" s="202">
        <f ca="1">Position!$V17</f>
        <v>-289.30466027731342</v>
      </c>
      <c r="Y17" s="202">
        <f ca="1">Position!$V17</f>
        <v>-289.30466027731342</v>
      </c>
      <c r="Z17" s="202">
        <f ca="1">Position!$V17</f>
        <v>-289.30466027731342</v>
      </c>
      <c r="AA17" s="202">
        <f ca="1">Position!$V17</f>
        <v>-289.30466027731342</v>
      </c>
      <c r="AB17" s="202">
        <f ca="1">Position!$V17</f>
        <v>-289.30466027731342</v>
      </c>
      <c r="AC17" s="202">
        <f ca="1">Position!$V17</f>
        <v>-289.30466027731342</v>
      </c>
    </row>
    <row r="18" spans="1:29" x14ac:dyDescent="0.25">
      <c r="A18" s="197">
        <f ca="1">Inputs!C18</f>
        <v>37622</v>
      </c>
      <c r="B18" s="198">
        <f ca="1">Inputs!E18</f>
        <v>3.613</v>
      </c>
      <c r="C18" s="204">
        <f ca="1">Inputs!F18</f>
        <v>0.5</v>
      </c>
      <c r="D18" s="169"/>
      <c r="E18" s="202">
        <f ca="1">Position!$V18</f>
        <v>-306.98911386045222</v>
      </c>
      <c r="F18" s="202">
        <f ca="1">Position!$V18</f>
        <v>-306.98911386045222</v>
      </c>
      <c r="G18" s="202">
        <f ca="1">Position!$V18</f>
        <v>-306.98911386045222</v>
      </c>
      <c r="H18" s="202">
        <f ca="1">Position!$V18</f>
        <v>-306.98911386045222</v>
      </c>
      <c r="I18" s="202">
        <f ca="1">Position!$V18</f>
        <v>-306.98911386045222</v>
      </c>
      <c r="J18" s="202">
        <f ca="1">Position!$V18</f>
        <v>-306.98911386045222</v>
      </c>
      <c r="K18" s="202">
        <f ca="1">Position!$V18</f>
        <v>-306.98911386045222</v>
      </c>
      <c r="L18" s="202">
        <f ca="1">Position!$V18</f>
        <v>-306.98911386045222</v>
      </c>
      <c r="M18" s="202">
        <f ca="1">Position!$V18</f>
        <v>-306.98911386045222</v>
      </c>
      <c r="N18" s="202">
        <f ca="1">Position!$V18</f>
        <v>-306.98911386045222</v>
      </c>
      <c r="O18" s="202">
        <f ca="1">Position!$V18</f>
        <v>-306.98911386045222</v>
      </c>
      <c r="S18" s="202">
        <f ca="1">Position!$V18</f>
        <v>-306.98911386045222</v>
      </c>
      <c r="T18" s="202">
        <f ca="1">Position!$V18</f>
        <v>-306.98911386045222</v>
      </c>
      <c r="U18" s="202">
        <f ca="1">Position!$V18</f>
        <v>-306.98911386045222</v>
      </c>
      <c r="V18" s="202">
        <f ca="1">Position!$V18</f>
        <v>-306.98911386045222</v>
      </c>
      <c r="W18" s="202">
        <f ca="1">Position!$V18</f>
        <v>-306.98911386045222</v>
      </c>
      <c r="X18" s="202">
        <f ca="1">Position!$V18</f>
        <v>-306.98911386045222</v>
      </c>
      <c r="Y18" s="202">
        <f ca="1">Position!$V18</f>
        <v>-306.98911386045222</v>
      </c>
      <c r="Z18" s="202">
        <f ca="1">Position!$V18</f>
        <v>-306.98911386045222</v>
      </c>
      <c r="AA18" s="202">
        <f ca="1">Position!$V18</f>
        <v>-306.98911386045222</v>
      </c>
      <c r="AB18" s="202">
        <f ca="1">Position!$V18</f>
        <v>-306.98911386045222</v>
      </c>
      <c r="AC18" s="202">
        <f ca="1">Position!$V18</f>
        <v>-306.98911386045222</v>
      </c>
    </row>
    <row r="19" spans="1:29" x14ac:dyDescent="0.25">
      <c r="A19" s="197">
        <f ca="1">Inputs!C19</f>
        <v>37653</v>
      </c>
      <c r="B19" s="198">
        <f ca="1">Inputs!E19</f>
        <v>3.5430000000000001</v>
      </c>
      <c r="C19" s="204">
        <f ca="1">Inputs!F19</f>
        <v>0.49</v>
      </c>
      <c r="D19" s="169"/>
      <c r="E19" s="202">
        <f ca="1">Position!$V19</f>
        <v>-202.82595551907636</v>
      </c>
      <c r="F19" s="202">
        <f ca="1">Position!$V19</f>
        <v>-202.82595551907636</v>
      </c>
      <c r="G19" s="202">
        <f ca="1">Position!$V19</f>
        <v>-202.82595551907636</v>
      </c>
      <c r="H19" s="202">
        <f ca="1">Position!$V19</f>
        <v>-202.82595551907636</v>
      </c>
      <c r="I19" s="202">
        <f ca="1">Position!$V19</f>
        <v>-202.82595551907636</v>
      </c>
      <c r="J19" s="202">
        <f ca="1">Position!$V19</f>
        <v>-202.82595551907636</v>
      </c>
      <c r="K19" s="202">
        <f ca="1">Position!$V19</f>
        <v>-202.82595551907636</v>
      </c>
      <c r="L19" s="202">
        <f ca="1">Position!$V19</f>
        <v>-202.82595551907636</v>
      </c>
      <c r="M19" s="202">
        <f ca="1">Position!$V19</f>
        <v>-202.82595551907636</v>
      </c>
      <c r="N19" s="202">
        <f ca="1">Position!$V19</f>
        <v>-202.82595551907636</v>
      </c>
      <c r="O19" s="202">
        <f ca="1">Position!$V19</f>
        <v>-202.82595551907636</v>
      </c>
      <c r="S19" s="202">
        <f ca="1">Position!$V19</f>
        <v>-202.82595551907636</v>
      </c>
      <c r="T19" s="202">
        <f ca="1">Position!$V19</f>
        <v>-202.82595551907636</v>
      </c>
      <c r="U19" s="202">
        <f ca="1">Position!$V19</f>
        <v>-202.82595551907636</v>
      </c>
      <c r="V19" s="202">
        <f ca="1">Position!$V19</f>
        <v>-202.82595551907636</v>
      </c>
      <c r="W19" s="202">
        <f ca="1">Position!$V19</f>
        <v>-202.82595551907636</v>
      </c>
      <c r="X19" s="202">
        <f ca="1">Position!$V19</f>
        <v>-202.82595551907636</v>
      </c>
      <c r="Y19" s="202">
        <f ca="1">Position!$V19</f>
        <v>-202.82595551907636</v>
      </c>
      <c r="Z19" s="202">
        <f ca="1">Position!$V19</f>
        <v>-202.82595551907636</v>
      </c>
      <c r="AA19" s="202">
        <f ca="1">Position!$V19</f>
        <v>-202.82595551907636</v>
      </c>
      <c r="AB19" s="202">
        <f ca="1">Position!$V19</f>
        <v>-202.82595551907636</v>
      </c>
      <c r="AC19" s="202">
        <f ca="1">Position!$V19</f>
        <v>-202.82595551907636</v>
      </c>
    </row>
    <row r="20" spans="1:29" x14ac:dyDescent="0.25">
      <c r="A20" s="197">
        <f ca="1">Inputs!C20</f>
        <v>37681</v>
      </c>
      <c r="B20" s="198">
        <f ca="1">Inputs!E20</f>
        <v>3.4530000000000003</v>
      </c>
      <c r="C20" s="204">
        <f ca="1">Inputs!F20</f>
        <v>0.46750000000000003</v>
      </c>
      <c r="D20" s="169"/>
      <c r="E20" s="202">
        <f ca="1">Position!$V20</f>
        <v>-384.75539066770341</v>
      </c>
      <c r="F20" s="202">
        <f ca="1">Position!$V20</f>
        <v>-384.75539066770341</v>
      </c>
      <c r="G20" s="202">
        <f ca="1">Position!$V20</f>
        <v>-384.75539066770341</v>
      </c>
      <c r="H20" s="202">
        <f ca="1">Position!$V20</f>
        <v>-384.75539066770341</v>
      </c>
      <c r="I20" s="202">
        <f ca="1">Position!$V20</f>
        <v>-384.75539066770341</v>
      </c>
      <c r="J20" s="202">
        <f ca="1">Position!$V20</f>
        <v>-384.75539066770341</v>
      </c>
      <c r="K20" s="202">
        <f ca="1">Position!$V20</f>
        <v>-384.75539066770341</v>
      </c>
      <c r="L20" s="202">
        <f ca="1">Position!$V20</f>
        <v>-384.75539066770341</v>
      </c>
      <c r="M20" s="202">
        <f ca="1">Position!$V20</f>
        <v>-384.75539066770341</v>
      </c>
      <c r="N20" s="202">
        <f ca="1">Position!$V20</f>
        <v>-384.75539066770341</v>
      </c>
      <c r="O20" s="202">
        <f ca="1">Position!$V20</f>
        <v>-384.75539066770341</v>
      </c>
      <c r="S20" s="202">
        <f ca="1">Position!$V20</f>
        <v>-384.75539066770341</v>
      </c>
      <c r="T20" s="202">
        <f ca="1">Position!$V20</f>
        <v>-384.75539066770341</v>
      </c>
      <c r="U20" s="202">
        <f ca="1">Position!$V20</f>
        <v>-384.75539066770341</v>
      </c>
      <c r="V20" s="202">
        <f ca="1">Position!$V20</f>
        <v>-384.75539066770341</v>
      </c>
      <c r="W20" s="202">
        <f ca="1">Position!$V20</f>
        <v>-384.75539066770341</v>
      </c>
      <c r="X20" s="202">
        <f ca="1">Position!$V20</f>
        <v>-384.75539066770341</v>
      </c>
      <c r="Y20" s="202">
        <f ca="1">Position!$V20</f>
        <v>-384.75539066770341</v>
      </c>
      <c r="Z20" s="202">
        <f ca="1">Position!$V20</f>
        <v>-384.75539066770341</v>
      </c>
      <c r="AA20" s="202">
        <f ca="1">Position!$V20</f>
        <v>-384.75539066770341</v>
      </c>
      <c r="AB20" s="202">
        <f ca="1">Position!$V20</f>
        <v>-384.75539066770341</v>
      </c>
      <c r="AC20" s="202">
        <f ca="1">Position!$V20</f>
        <v>-384.75539066770341</v>
      </c>
    </row>
    <row r="21" spans="1:29" x14ac:dyDescent="0.25">
      <c r="A21" s="197">
        <f ca="1">Inputs!C21</f>
        <v>37712</v>
      </c>
      <c r="B21" s="198">
        <f ca="1">Inputs!E21</f>
        <v>3.3479999999999999</v>
      </c>
      <c r="C21" s="204">
        <f ca="1">Inputs!F21</f>
        <v>0.41</v>
      </c>
      <c r="D21" s="169"/>
      <c r="E21" s="202">
        <f ca="1">Position!$V21</f>
        <v>557.2000984367512</v>
      </c>
      <c r="F21" s="202">
        <f ca="1">Position!$V21</f>
        <v>557.2000984367512</v>
      </c>
      <c r="G21" s="202">
        <f ca="1">Position!$V21</f>
        <v>557.2000984367512</v>
      </c>
      <c r="H21" s="202">
        <f ca="1">Position!$V21</f>
        <v>557.2000984367512</v>
      </c>
      <c r="I21" s="202">
        <f ca="1">Position!$V21</f>
        <v>557.2000984367512</v>
      </c>
      <c r="J21" s="202">
        <f ca="1">Position!$V21</f>
        <v>557.2000984367512</v>
      </c>
      <c r="K21" s="202">
        <f ca="1">Position!$V21</f>
        <v>557.2000984367512</v>
      </c>
      <c r="L21" s="202">
        <f ca="1">Position!$V21</f>
        <v>557.2000984367512</v>
      </c>
      <c r="M21" s="202">
        <f ca="1">Position!$V21</f>
        <v>557.2000984367512</v>
      </c>
      <c r="N21" s="202">
        <f ca="1">Position!$V21</f>
        <v>557.2000984367512</v>
      </c>
      <c r="O21" s="202">
        <f ca="1">Position!$V21</f>
        <v>557.2000984367512</v>
      </c>
      <c r="S21" s="202">
        <f ca="1">Position!$V21</f>
        <v>557.2000984367512</v>
      </c>
      <c r="T21" s="202">
        <f ca="1">Position!$V21</f>
        <v>557.2000984367512</v>
      </c>
      <c r="U21" s="202">
        <f ca="1">Position!$V21</f>
        <v>557.2000984367512</v>
      </c>
      <c r="V21" s="202">
        <f ca="1">Position!$V21</f>
        <v>557.2000984367512</v>
      </c>
      <c r="W21" s="202">
        <f ca="1">Position!$V21</f>
        <v>557.2000984367512</v>
      </c>
      <c r="X21" s="202">
        <f ca="1">Position!$V21</f>
        <v>557.2000984367512</v>
      </c>
      <c r="Y21" s="202">
        <f ca="1">Position!$V21</f>
        <v>557.2000984367512</v>
      </c>
      <c r="Z21" s="202">
        <f ca="1">Position!$V21</f>
        <v>557.2000984367512</v>
      </c>
      <c r="AA21" s="202">
        <f ca="1">Position!$V21</f>
        <v>557.2000984367512</v>
      </c>
      <c r="AB21" s="202">
        <f ca="1">Position!$V21</f>
        <v>557.2000984367512</v>
      </c>
      <c r="AC21" s="202">
        <f ca="1">Position!$V21</f>
        <v>557.2000984367512</v>
      </c>
    </row>
    <row r="22" spans="1:29" x14ac:dyDescent="0.25">
      <c r="A22" s="197">
        <f ca="1">Inputs!C22</f>
        <v>37742</v>
      </c>
      <c r="B22" s="198">
        <f ca="1">Inputs!E22</f>
        <v>3.3579999999999997</v>
      </c>
      <c r="C22" s="204">
        <f ca="1">Inputs!F22</f>
        <v>0.39500000000000002</v>
      </c>
      <c r="D22" s="169"/>
      <c r="E22" s="202">
        <f ca="1">Position!$V22</f>
        <v>538.98432033523034</v>
      </c>
      <c r="F22" s="202">
        <f ca="1">Position!$V22</f>
        <v>538.98432033523034</v>
      </c>
      <c r="G22" s="202">
        <f ca="1">Position!$V22</f>
        <v>538.98432033523034</v>
      </c>
      <c r="H22" s="202">
        <f ca="1">Position!$V22</f>
        <v>538.98432033523034</v>
      </c>
      <c r="I22" s="202">
        <f ca="1">Position!$V22</f>
        <v>538.98432033523034</v>
      </c>
      <c r="J22" s="202">
        <f ca="1">Position!$V22</f>
        <v>538.98432033523034</v>
      </c>
      <c r="K22" s="202">
        <f ca="1">Position!$V22</f>
        <v>538.98432033523034</v>
      </c>
      <c r="L22" s="202">
        <f ca="1">Position!$V22</f>
        <v>538.98432033523034</v>
      </c>
      <c r="M22" s="202">
        <f ca="1">Position!$V22</f>
        <v>538.98432033523034</v>
      </c>
      <c r="N22" s="202">
        <f ca="1">Position!$V22</f>
        <v>538.98432033523034</v>
      </c>
      <c r="O22" s="202">
        <f ca="1">Position!$V22</f>
        <v>538.98432033523034</v>
      </c>
      <c r="S22" s="202">
        <f ca="1">Position!$V22</f>
        <v>538.98432033523034</v>
      </c>
      <c r="T22" s="202">
        <f ca="1">Position!$V22</f>
        <v>538.98432033523034</v>
      </c>
      <c r="U22" s="202">
        <f ca="1">Position!$V22</f>
        <v>538.98432033523034</v>
      </c>
      <c r="V22" s="202">
        <f ca="1">Position!$V22</f>
        <v>538.98432033523034</v>
      </c>
      <c r="W22" s="202">
        <f ca="1">Position!$V22</f>
        <v>538.98432033523034</v>
      </c>
      <c r="X22" s="202">
        <f ca="1">Position!$V22</f>
        <v>538.98432033523034</v>
      </c>
      <c r="Y22" s="202">
        <f ca="1">Position!$V22</f>
        <v>538.98432033523034</v>
      </c>
      <c r="Z22" s="202">
        <f ca="1">Position!$V22</f>
        <v>538.98432033523034</v>
      </c>
      <c r="AA22" s="202">
        <f ca="1">Position!$V22</f>
        <v>538.98432033523034</v>
      </c>
      <c r="AB22" s="202">
        <f ca="1">Position!$V22</f>
        <v>538.98432033523034</v>
      </c>
      <c r="AC22" s="202">
        <f ca="1">Position!$V22</f>
        <v>538.98432033523034</v>
      </c>
    </row>
    <row r="23" spans="1:29" x14ac:dyDescent="0.25">
      <c r="A23" s="197">
        <f ca="1">Inputs!C23</f>
        <v>37773</v>
      </c>
      <c r="B23" s="198">
        <f ca="1">Inputs!E23</f>
        <v>3.3930000000000002</v>
      </c>
      <c r="C23" s="204">
        <f ca="1">Inputs!F23</f>
        <v>0.39</v>
      </c>
      <c r="D23" s="169"/>
      <c r="E23" s="202">
        <f ca="1">Position!$V23</f>
        <v>472.17952756605035</v>
      </c>
      <c r="F23" s="202">
        <f ca="1">Position!$V23</f>
        <v>472.17952756605035</v>
      </c>
      <c r="G23" s="202">
        <f ca="1">Position!$V23</f>
        <v>472.17952756605035</v>
      </c>
      <c r="H23" s="202">
        <f ca="1">Position!$V23</f>
        <v>472.17952756605035</v>
      </c>
      <c r="I23" s="202">
        <f ca="1">Position!$V23</f>
        <v>472.17952756605035</v>
      </c>
      <c r="J23" s="202">
        <f ca="1">Position!$V23</f>
        <v>472.17952756605035</v>
      </c>
      <c r="K23" s="202">
        <f ca="1">Position!$V23</f>
        <v>472.17952756605035</v>
      </c>
      <c r="L23" s="202">
        <f ca="1">Position!$V23</f>
        <v>472.17952756605035</v>
      </c>
      <c r="M23" s="202">
        <f ca="1">Position!$V23</f>
        <v>472.17952756605035</v>
      </c>
      <c r="N23" s="202">
        <f ca="1">Position!$V23</f>
        <v>472.17952756605035</v>
      </c>
      <c r="O23" s="202">
        <f ca="1">Position!$V23</f>
        <v>472.17952756605035</v>
      </c>
      <c r="S23" s="202">
        <f ca="1">Position!$V23</f>
        <v>472.17952756605035</v>
      </c>
      <c r="T23" s="202">
        <f ca="1">Position!$V23</f>
        <v>472.17952756605035</v>
      </c>
      <c r="U23" s="202">
        <f ca="1">Position!$V23</f>
        <v>472.17952756605035</v>
      </c>
      <c r="V23" s="202">
        <f ca="1">Position!$V23</f>
        <v>472.17952756605035</v>
      </c>
      <c r="W23" s="202">
        <f ca="1">Position!$V23</f>
        <v>472.17952756605035</v>
      </c>
      <c r="X23" s="202">
        <f ca="1">Position!$V23</f>
        <v>472.17952756605035</v>
      </c>
      <c r="Y23" s="202">
        <f ca="1">Position!$V23</f>
        <v>472.17952756605035</v>
      </c>
      <c r="Z23" s="202">
        <f ca="1">Position!$V23</f>
        <v>472.17952756605035</v>
      </c>
      <c r="AA23" s="202">
        <f ca="1">Position!$V23</f>
        <v>472.17952756605035</v>
      </c>
      <c r="AB23" s="202">
        <f ca="1">Position!$V23</f>
        <v>472.17952756605035</v>
      </c>
      <c r="AC23" s="202">
        <f ca="1">Position!$V23</f>
        <v>472.17952756605035</v>
      </c>
    </row>
    <row r="24" spans="1:29" x14ac:dyDescent="0.25">
      <c r="A24" s="197">
        <f ca="1">Inputs!C24</f>
        <v>37803</v>
      </c>
      <c r="B24" s="198">
        <f ca="1">Inputs!E24</f>
        <v>3.4279999999999999</v>
      </c>
      <c r="C24" s="204">
        <f ca="1">Inputs!F24</f>
        <v>0.39</v>
      </c>
      <c r="D24" s="169"/>
      <c r="E24" s="202">
        <f ca="1">Position!$V24</f>
        <v>394.09883177042627</v>
      </c>
      <c r="F24" s="202">
        <f ca="1">Position!$V24</f>
        <v>394.09883177042627</v>
      </c>
      <c r="G24" s="202">
        <f ca="1">Position!$V24</f>
        <v>394.09883177042627</v>
      </c>
      <c r="H24" s="202">
        <f ca="1">Position!$V24</f>
        <v>394.09883177042627</v>
      </c>
      <c r="I24" s="202">
        <f ca="1">Position!$V24</f>
        <v>394.09883177042627</v>
      </c>
      <c r="J24" s="202">
        <f ca="1">Position!$V24</f>
        <v>394.09883177042627</v>
      </c>
      <c r="K24" s="202">
        <f ca="1">Position!$V24</f>
        <v>394.09883177042627</v>
      </c>
      <c r="L24" s="202">
        <f ca="1">Position!$V24</f>
        <v>394.09883177042627</v>
      </c>
      <c r="M24" s="202">
        <f ca="1">Position!$V24</f>
        <v>394.09883177042627</v>
      </c>
      <c r="N24" s="202">
        <f ca="1">Position!$V24</f>
        <v>394.09883177042627</v>
      </c>
      <c r="O24" s="202">
        <f ca="1">Position!$V24</f>
        <v>394.09883177042627</v>
      </c>
      <c r="S24" s="202">
        <f ca="1">Position!$V24</f>
        <v>394.09883177042627</v>
      </c>
      <c r="T24" s="202">
        <f ca="1">Position!$V24</f>
        <v>394.09883177042627</v>
      </c>
      <c r="U24" s="202">
        <f ca="1">Position!$V24</f>
        <v>394.09883177042627</v>
      </c>
      <c r="V24" s="202">
        <f ca="1">Position!$V24</f>
        <v>394.09883177042627</v>
      </c>
      <c r="W24" s="202">
        <f ca="1">Position!$V24</f>
        <v>394.09883177042627</v>
      </c>
      <c r="X24" s="202">
        <f ca="1">Position!$V24</f>
        <v>394.09883177042627</v>
      </c>
      <c r="Y24" s="202">
        <f ca="1">Position!$V24</f>
        <v>394.09883177042627</v>
      </c>
      <c r="Z24" s="202">
        <f ca="1">Position!$V24</f>
        <v>394.09883177042627</v>
      </c>
      <c r="AA24" s="202">
        <f ca="1">Position!$V24</f>
        <v>394.09883177042627</v>
      </c>
      <c r="AB24" s="202">
        <f ca="1">Position!$V24</f>
        <v>394.09883177042627</v>
      </c>
      <c r="AC24" s="202">
        <f ca="1">Position!$V24</f>
        <v>394.09883177042627</v>
      </c>
    </row>
    <row r="25" spans="1:29" x14ac:dyDescent="0.25">
      <c r="A25" s="197">
        <f ca="1">Inputs!C25</f>
        <v>37834</v>
      </c>
      <c r="B25" s="198">
        <f ca="1">Inputs!E25</f>
        <v>3.4550000000000001</v>
      </c>
      <c r="C25" s="204">
        <f ca="1">Inputs!F25</f>
        <v>0.39</v>
      </c>
      <c r="D25" s="169"/>
      <c r="E25" s="202">
        <f ca="1">Position!$V25</f>
        <v>443.51528035440816</v>
      </c>
      <c r="F25" s="202">
        <f ca="1">Position!$V25</f>
        <v>443.51528035440816</v>
      </c>
      <c r="G25" s="202">
        <f ca="1">Position!$V25</f>
        <v>443.51528035440816</v>
      </c>
      <c r="H25" s="202">
        <f ca="1">Position!$V25</f>
        <v>443.51528035440816</v>
      </c>
      <c r="I25" s="202">
        <f ca="1">Position!$V25</f>
        <v>443.51528035440816</v>
      </c>
      <c r="J25" s="202">
        <f ca="1">Position!$V25</f>
        <v>443.51528035440816</v>
      </c>
      <c r="K25" s="202">
        <f ca="1">Position!$V25</f>
        <v>443.51528035440816</v>
      </c>
      <c r="L25" s="202">
        <f ca="1">Position!$V25</f>
        <v>443.51528035440816</v>
      </c>
      <c r="M25" s="202">
        <f ca="1">Position!$V25</f>
        <v>443.51528035440816</v>
      </c>
      <c r="N25" s="202">
        <f ca="1">Position!$V25</f>
        <v>443.51528035440816</v>
      </c>
      <c r="O25" s="202">
        <f ca="1">Position!$V25</f>
        <v>443.51528035440816</v>
      </c>
      <c r="S25" s="202">
        <f ca="1">Position!$V25</f>
        <v>443.51528035440816</v>
      </c>
      <c r="T25" s="202">
        <f ca="1">Position!$V25</f>
        <v>443.51528035440816</v>
      </c>
      <c r="U25" s="202">
        <f ca="1">Position!$V25</f>
        <v>443.51528035440816</v>
      </c>
      <c r="V25" s="202">
        <f ca="1">Position!$V25</f>
        <v>443.51528035440816</v>
      </c>
      <c r="W25" s="202">
        <f ca="1">Position!$V25</f>
        <v>443.51528035440816</v>
      </c>
      <c r="X25" s="202">
        <f ca="1">Position!$V25</f>
        <v>443.51528035440816</v>
      </c>
      <c r="Y25" s="202">
        <f ca="1">Position!$V25</f>
        <v>443.51528035440816</v>
      </c>
      <c r="Z25" s="202">
        <f ca="1">Position!$V25</f>
        <v>443.51528035440816</v>
      </c>
      <c r="AA25" s="202">
        <f ca="1">Position!$V25</f>
        <v>443.51528035440816</v>
      </c>
      <c r="AB25" s="202">
        <f ca="1">Position!$V25</f>
        <v>443.51528035440816</v>
      </c>
      <c r="AC25" s="202">
        <f ca="1">Position!$V25</f>
        <v>443.51528035440816</v>
      </c>
    </row>
    <row r="26" spans="1:29" x14ac:dyDescent="0.25">
      <c r="A26" s="197">
        <f ca="1">Inputs!C26</f>
        <v>37865</v>
      </c>
      <c r="B26" s="198">
        <f ca="1">Inputs!E26</f>
        <v>3.4630000000000001</v>
      </c>
      <c r="C26" s="204">
        <f ca="1">Inputs!F26</f>
        <v>0.39</v>
      </c>
      <c r="D26" s="169"/>
      <c r="E26" s="202">
        <f ca="1">Position!$V26</f>
        <v>460.61065716775863</v>
      </c>
      <c r="F26" s="202">
        <f ca="1">Position!$V26</f>
        <v>460.61065716775863</v>
      </c>
      <c r="G26" s="202">
        <f ca="1">Position!$V26</f>
        <v>460.61065716775863</v>
      </c>
      <c r="H26" s="202">
        <f ca="1">Position!$V26</f>
        <v>460.61065716775863</v>
      </c>
      <c r="I26" s="202">
        <f ca="1">Position!$V26</f>
        <v>460.61065716775863</v>
      </c>
      <c r="J26" s="202">
        <f ca="1">Position!$V26</f>
        <v>460.61065716775863</v>
      </c>
      <c r="K26" s="202">
        <f ca="1">Position!$V26</f>
        <v>460.61065716775863</v>
      </c>
      <c r="L26" s="202">
        <f ca="1">Position!$V26</f>
        <v>460.61065716775863</v>
      </c>
      <c r="M26" s="202">
        <f ca="1">Position!$V26</f>
        <v>460.61065716775863</v>
      </c>
      <c r="N26" s="202">
        <f ca="1">Position!$V26</f>
        <v>460.61065716775863</v>
      </c>
      <c r="O26" s="202">
        <f ca="1">Position!$V26</f>
        <v>460.61065716775863</v>
      </c>
      <c r="S26" s="202">
        <f ca="1">Position!$V26</f>
        <v>460.61065716775863</v>
      </c>
      <c r="T26" s="202">
        <f ca="1">Position!$V26</f>
        <v>460.61065716775863</v>
      </c>
      <c r="U26" s="202">
        <f ca="1">Position!$V26</f>
        <v>460.61065716775863</v>
      </c>
      <c r="V26" s="202">
        <f ca="1">Position!$V26</f>
        <v>460.61065716775863</v>
      </c>
      <c r="W26" s="202">
        <f ca="1">Position!$V26</f>
        <v>460.61065716775863</v>
      </c>
      <c r="X26" s="202">
        <f ca="1">Position!$V26</f>
        <v>460.61065716775863</v>
      </c>
      <c r="Y26" s="202">
        <f ca="1">Position!$V26</f>
        <v>460.61065716775863</v>
      </c>
      <c r="Z26" s="202">
        <f ca="1">Position!$V26</f>
        <v>460.61065716775863</v>
      </c>
      <c r="AA26" s="202">
        <f ca="1">Position!$V26</f>
        <v>460.61065716775863</v>
      </c>
      <c r="AB26" s="202">
        <f ca="1">Position!$V26</f>
        <v>460.61065716775863</v>
      </c>
      <c r="AC26" s="202">
        <f ca="1">Position!$V26</f>
        <v>460.61065716775863</v>
      </c>
    </row>
    <row r="27" spans="1:29" x14ac:dyDescent="0.25">
      <c r="A27" s="197">
        <f ca="1">Inputs!C27</f>
        <v>37895</v>
      </c>
      <c r="B27" s="198">
        <f ca="1">Inputs!E27</f>
        <v>3.5049999999999999</v>
      </c>
      <c r="C27" s="204">
        <f ca="1">Inputs!F27</f>
        <v>0.38750000000000001</v>
      </c>
      <c r="D27" s="169"/>
      <c r="E27" s="202">
        <f ca="1">Position!$V27</f>
        <v>1021.0950619583494</v>
      </c>
      <c r="F27" s="202">
        <f ca="1">Position!$V27</f>
        <v>1021.0950619583494</v>
      </c>
      <c r="G27" s="202">
        <f ca="1">Position!$V27</f>
        <v>1021.0950619583494</v>
      </c>
      <c r="H27" s="202">
        <f ca="1">Position!$V27</f>
        <v>1021.0950619583494</v>
      </c>
      <c r="I27" s="202">
        <f ca="1">Position!$V27</f>
        <v>1021.0950619583494</v>
      </c>
      <c r="J27" s="202">
        <f ca="1">Position!$V27</f>
        <v>1021.0950619583494</v>
      </c>
      <c r="K27" s="202">
        <f ca="1">Position!$V27</f>
        <v>1021.0950619583494</v>
      </c>
      <c r="L27" s="202">
        <f ca="1">Position!$V27</f>
        <v>1021.0950619583494</v>
      </c>
      <c r="M27" s="202">
        <f ca="1">Position!$V27</f>
        <v>1021.0950619583494</v>
      </c>
      <c r="N27" s="202">
        <f ca="1">Position!$V27</f>
        <v>1021.0950619583494</v>
      </c>
      <c r="O27" s="202">
        <f ca="1">Position!$V27</f>
        <v>1021.0950619583494</v>
      </c>
      <c r="S27" s="202">
        <f ca="1">Position!$V27</f>
        <v>1021.0950619583494</v>
      </c>
      <c r="T27" s="202">
        <f ca="1">Position!$V27</f>
        <v>1021.0950619583494</v>
      </c>
      <c r="U27" s="202">
        <f ca="1">Position!$V27</f>
        <v>1021.0950619583494</v>
      </c>
      <c r="V27" s="202">
        <f ca="1">Position!$V27</f>
        <v>1021.0950619583494</v>
      </c>
      <c r="W27" s="202">
        <f ca="1">Position!$V27</f>
        <v>1021.0950619583494</v>
      </c>
      <c r="X27" s="202">
        <f ca="1">Position!$V27</f>
        <v>1021.0950619583494</v>
      </c>
      <c r="Y27" s="202">
        <f ca="1">Position!$V27</f>
        <v>1021.0950619583494</v>
      </c>
      <c r="Z27" s="202">
        <f ca="1">Position!$V27</f>
        <v>1021.0950619583494</v>
      </c>
      <c r="AA27" s="202">
        <f ca="1">Position!$V27</f>
        <v>1021.0950619583494</v>
      </c>
      <c r="AB27" s="202">
        <f ca="1">Position!$V27</f>
        <v>1021.0950619583494</v>
      </c>
      <c r="AC27" s="202">
        <f ca="1">Position!$V27</f>
        <v>1021.0950619583494</v>
      </c>
    </row>
    <row r="28" spans="1:29" x14ac:dyDescent="0.25">
      <c r="A28" s="197">
        <f ca="1">Inputs!C28</f>
        <v>37926</v>
      </c>
      <c r="B28" s="198">
        <f ca="1">Inputs!E28</f>
        <v>3.665</v>
      </c>
      <c r="C28" s="204">
        <f ca="1">Inputs!F28</f>
        <v>0.38500000000000001</v>
      </c>
      <c r="D28" s="169"/>
      <c r="E28" s="202">
        <f ca="1">Position!$V28</f>
        <v>126.78013341361311</v>
      </c>
      <c r="F28" s="202">
        <f ca="1">Position!$V28</f>
        <v>126.78013341361311</v>
      </c>
      <c r="G28" s="202">
        <f ca="1">Position!$V28</f>
        <v>126.78013341361311</v>
      </c>
      <c r="H28" s="202">
        <f ca="1">Position!$V28</f>
        <v>126.78013341361311</v>
      </c>
      <c r="I28" s="202">
        <f ca="1">Position!$V28</f>
        <v>126.78013341361311</v>
      </c>
      <c r="J28" s="202">
        <f ca="1">Position!$V28</f>
        <v>126.78013341361311</v>
      </c>
      <c r="K28" s="202">
        <f ca="1">Position!$V28</f>
        <v>126.78013341361311</v>
      </c>
      <c r="L28" s="202">
        <f ca="1">Position!$V28</f>
        <v>126.78013341361311</v>
      </c>
      <c r="M28" s="202">
        <f ca="1">Position!$V28</f>
        <v>126.78013341361311</v>
      </c>
      <c r="N28" s="202">
        <f ca="1">Position!$V28</f>
        <v>126.78013341361311</v>
      </c>
      <c r="O28" s="202">
        <f ca="1">Position!$V28</f>
        <v>126.78013341361311</v>
      </c>
      <c r="S28" s="202">
        <f ca="1">Position!$V28</f>
        <v>126.78013341361311</v>
      </c>
      <c r="T28" s="202">
        <f ca="1">Position!$V28</f>
        <v>126.78013341361311</v>
      </c>
      <c r="U28" s="202">
        <f ca="1">Position!$V28</f>
        <v>126.78013341361311</v>
      </c>
      <c r="V28" s="202">
        <f ca="1">Position!$V28</f>
        <v>126.78013341361311</v>
      </c>
      <c r="W28" s="202">
        <f ca="1">Position!$V28</f>
        <v>126.78013341361311</v>
      </c>
      <c r="X28" s="202">
        <f ca="1">Position!$V28</f>
        <v>126.78013341361311</v>
      </c>
      <c r="Y28" s="202">
        <f ca="1">Position!$V28</f>
        <v>126.78013341361311</v>
      </c>
      <c r="Z28" s="202">
        <f ca="1">Position!$V28</f>
        <v>126.78013341361311</v>
      </c>
      <c r="AA28" s="202">
        <f ca="1">Position!$V28</f>
        <v>126.78013341361311</v>
      </c>
      <c r="AB28" s="202">
        <f ca="1">Position!$V28</f>
        <v>126.78013341361311</v>
      </c>
      <c r="AC28" s="202">
        <f ca="1">Position!$V28</f>
        <v>126.78013341361311</v>
      </c>
    </row>
    <row r="29" spans="1:29" x14ac:dyDescent="0.25">
      <c r="A29" s="197">
        <f ca="1">Inputs!C29</f>
        <v>37956</v>
      </c>
      <c r="B29" s="198">
        <f ca="1">Inputs!E29</f>
        <v>3.8440000000000003</v>
      </c>
      <c r="C29" s="204">
        <f ca="1">Inputs!F29</f>
        <v>0.38500000000000001</v>
      </c>
      <c r="D29" s="169"/>
      <c r="E29" s="202">
        <f ca="1">Position!$V29</f>
        <v>342.30380592828618</v>
      </c>
      <c r="F29" s="202">
        <f ca="1">Position!$V29</f>
        <v>342.30380592828618</v>
      </c>
      <c r="G29" s="202">
        <f ca="1">Position!$V29</f>
        <v>342.30380592828618</v>
      </c>
      <c r="H29" s="202">
        <f ca="1">Position!$V29</f>
        <v>342.30380592828618</v>
      </c>
      <c r="I29" s="202">
        <f ca="1">Position!$V29</f>
        <v>342.30380592828618</v>
      </c>
      <c r="J29" s="202">
        <f ca="1">Position!$V29</f>
        <v>342.30380592828618</v>
      </c>
      <c r="K29" s="202">
        <f ca="1">Position!$V29</f>
        <v>342.30380592828618</v>
      </c>
      <c r="L29" s="202">
        <f ca="1">Position!$V29</f>
        <v>342.30380592828618</v>
      </c>
      <c r="M29" s="202">
        <f ca="1">Position!$V29</f>
        <v>342.30380592828618</v>
      </c>
      <c r="N29" s="202">
        <f ca="1">Position!$V29</f>
        <v>342.30380592828618</v>
      </c>
      <c r="O29" s="202">
        <f ca="1">Position!$V29</f>
        <v>342.30380592828618</v>
      </c>
      <c r="S29" s="202">
        <f ca="1">Position!$V29</f>
        <v>342.30380592828618</v>
      </c>
      <c r="T29" s="202">
        <f ca="1">Position!$V29</f>
        <v>342.30380592828618</v>
      </c>
      <c r="U29" s="202">
        <f ca="1">Position!$V29</f>
        <v>342.30380592828618</v>
      </c>
      <c r="V29" s="202">
        <f ca="1">Position!$V29</f>
        <v>342.30380592828618</v>
      </c>
      <c r="W29" s="202">
        <f ca="1">Position!$V29</f>
        <v>342.30380592828618</v>
      </c>
      <c r="X29" s="202">
        <f ca="1">Position!$V29</f>
        <v>342.30380592828618</v>
      </c>
      <c r="Y29" s="202">
        <f ca="1">Position!$V29</f>
        <v>342.30380592828618</v>
      </c>
      <c r="Z29" s="202">
        <f ca="1">Position!$V29</f>
        <v>342.30380592828618</v>
      </c>
      <c r="AA29" s="202">
        <f ca="1">Position!$V29</f>
        <v>342.30380592828618</v>
      </c>
      <c r="AB29" s="202">
        <f ca="1">Position!$V29</f>
        <v>342.30380592828618</v>
      </c>
      <c r="AC29" s="202">
        <f ca="1">Position!$V29</f>
        <v>342.30380592828618</v>
      </c>
    </row>
    <row r="30" spans="1:29" x14ac:dyDescent="0.25">
      <c r="A30" s="197">
        <f ca="1">Inputs!C30</f>
        <v>37987</v>
      </c>
      <c r="B30" s="198">
        <f ca="1">Inputs!E30</f>
        <v>3.903</v>
      </c>
      <c r="C30" s="204">
        <f ca="1">Inputs!F30</f>
        <v>0.38</v>
      </c>
      <c r="D30" s="169"/>
      <c r="E30" s="202">
        <f ca="1">Position!$V30</f>
        <v>21.808049399362282</v>
      </c>
      <c r="F30" s="202">
        <f ca="1">Position!$V30</f>
        <v>21.808049399362282</v>
      </c>
      <c r="G30" s="202">
        <f ca="1">Position!$V30</f>
        <v>21.808049399362282</v>
      </c>
      <c r="H30" s="202">
        <f ca="1">Position!$V30</f>
        <v>21.808049399362282</v>
      </c>
      <c r="I30" s="202">
        <f ca="1">Position!$V30</f>
        <v>21.808049399362282</v>
      </c>
      <c r="J30" s="202">
        <f ca="1">Position!$V30</f>
        <v>21.808049399362282</v>
      </c>
      <c r="K30" s="202">
        <f ca="1">Position!$V30</f>
        <v>21.808049399362282</v>
      </c>
      <c r="L30" s="202">
        <f ca="1">Position!$V30</f>
        <v>21.808049399362282</v>
      </c>
      <c r="M30" s="202">
        <f ca="1">Position!$V30</f>
        <v>21.808049399362282</v>
      </c>
      <c r="N30" s="202">
        <f ca="1">Position!$V30</f>
        <v>21.808049399362282</v>
      </c>
      <c r="O30" s="202">
        <f ca="1">Position!$V30</f>
        <v>21.808049399362282</v>
      </c>
      <c r="S30" s="202">
        <f ca="1">Position!$V30</f>
        <v>21.808049399362282</v>
      </c>
      <c r="T30" s="202">
        <f ca="1">Position!$V30</f>
        <v>21.808049399362282</v>
      </c>
      <c r="U30" s="202">
        <f ca="1">Position!$V30</f>
        <v>21.808049399362282</v>
      </c>
      <c r="V30" s="202">
        <f ca="1">Position!$V30</f>
        <v>21.808049399362282</v>
      </c>
      <c r="W30" s="202">
        <f ca="1">Position!$V30</f>
        <v>21.808049399362282</v>
      </c>
      <c r="X30" s="202">
        <f ca="1">Position!$V30</f>
        <v>21.808049399362282</v>
      </c>
      <c r="Y30" s="202">
        <f ca="1">Position!$V30</f>
        <v>21.808049399362282</v>
      </c>
      <c r="Z30" s="202">
        <f ca="1">Position!$V30</f>
        <v>21.808049399362282</v>
      </c>
      <c r="AA30" s="202">
        <f ca="1">Position!$V30</f>
        <v>21.808049399362282</v>
      </c>
      <c r="AB30" s="202">
        <f ca="1">Position!$V30</f>
        <v>21.808049399362282</v>
      </c>
      <c r="AC30" s="202">
        <f ca="1">Position!$V30</f>
        <v>21.808049399362282</v>
      </c>
    </row>
    <row r="31" spans="1:29" x14ac:dyDescent="0.25">
      <c r="A31" s="197">
        <f ca="1">Inputs!C31</f>
        <v>38018</v>
      </c>
      <c r="B31" s="198">
        <f ca="1">Inputs!E31</f>
        <v>3.8190000000000004</v>
      </c>
      <c r="C31" s="204">
        <f ca="1">Inputs!F31</f>
        <v>0.375</v>
      </c>
      <c r="D31" s="169"/>
      <c r="E31" s="202">
        <f ca="1">Position!$V31</f>
        <v>175.91898961111195</v>
      </c>
      <c r="F31" s="202">
        <f ca="1">Position!$V31</f>
        <v>175.91898961111195</v>
      </c>
      <c r="G31" s="202">
        <f ca="1">Position!$V31</f>
        <v>175.91898961111195</v>
      </c>
      <c r="H31" s="202">
        <f ca="1">Position!$V31</f>
        <v>175.91898961111195</v>
      </c>
      <c r="I31" s="202">
        <f ca="1">Position!$V31</f>
        <v>175.91898961111195</v>
      </c>
      <c r="J31" s="202">
        <f ca="1">Position!$V31</f>
        <v>175.91898961111195</v>
      </c>
      <c r="K31" s="202">
        <f ca="1">Position!$V31</f>
        <v>175.91898961111195</v>
      </c>
      <c r="L31" s="202">
        <f ca="1">Position!$V31</f>
        <v>175.91898961111195</v>
      </c>
      <c r="M31" s="202">
        <f ca="1">Position!$V31</f>
        <v>175.91898961111195</v>
      </c>
      <c r="N31" s="202">
        <f ca="1">Position!$V31</f>
        <v>175.91898961111195</v>
      </c>
      <c r="O31" s="202">
        <f ca="1">Position!$V31</f>
        <v>175.91898961111195</v>
      </c>
      <c r="S31" s="202">
        <f ca="1">Position!$V31</f>
        <v>175.91898961111195</v>
      </c>
      <c r="T31" s="202">
        <f ca="1">Position!$V31</f>
        <v>175.91898961111195</v>
      </c>
      <c r="U31" s="202">
        <f ca="1">Position!$V31</f>
        <v>175.91898961111195</v>
      </c>
      <c r="V31" s="202">
        <f ca="1">Position!$V31</f>
        <v>175.91898961111195</v>
      </c>
      <c r="W31" s="202">
        <f ca="1">Position!$V31</f>
        <v>175.91898961111195</v>
      </c>
      <c r="X31" s="202">
        <f ca="1">Position!$V31</f>
        <v>175.91898961111195</v>
      </c>
      <c r="Y31" s="202">
        <f ca="1">Position!$V31</f>
        <v>175.91898961111195</v>
      </c>
      <c r="Z31" s="202">
        <f ca="1">Position!$V31</f>
        <v>175.91898961111195</v>
      </c>
      <c r="AA31" s="202">
        <f ca="1">Position!$V31</f>
        <v>175.91898961111195</v>
      </c>
      <c r="AB31" s="202">
        <f ca="1">Position!$V31</f>
        <v>175.91898961111195</v>
      </c>
      <c r="AC31" s="202">
        <f ca="1">Position!$V31</f>
        <v>175.91898961111195</v>
      </c>
    </row>
    <row r="32" spans="1:29" x14ac:dyDescent="0.25">
      <c r="A32" s="197">
        <f ca="1">Inputs!C32</f>
        <v>38047</v>
      </c>
      <c r="B32" s="198">
        <f ca="1">Inputs!E32</f>
        <v>3.6840000000000002</v>
      </c>
      <c r="C32" s="204">
        <f ca="1">Inputs!F32</f>
        <v>0.36</v>
      </c>
      <c r="D32" s="169"/>
      <c r="E32" s="202">
        <f ca="1">Position!$V32</f>
        <v>224.97095978289099</v>
      </c>
      <c r="F32" s="202">
        <f ca="1">Position!$V32</f>
        <v>224.97095978289099</v>
      </c>
      <c r="G32" s="202">
        <f ca="1">Position!$V32</f>
        <v>224.97095978289099</v>
      </c>
      <c r="H32" s="202">
        <f ca="1">Position!$V32</f>
        <v>224.97095978289099</v>
      </c>
      <c r="I32" s="202">
        <f ca="1">Position!$V32</f>
        <v>224.97095978289099</v>
      </c>
      <c r="J32" s="202">
        <f ca="1">Position!$V32</f>
        <v>224.97095978289099</v>
      </c>
      <c r="K32" s="202">
        <f ca="1">Position!$V32</f>
        <v>224.97095978289099</v>
      </c>
      <c r="L32" s="202">
        <f ca="1">Position!$V32</f>
        <v>224.97095978289099</v>
      </c>
      <c r="M32" s="202">
        <f ca="1">Position!$V32</f>
        <v>224.97095978289099</v>
      </c>
      <c r="N32" s="202">
        <f ca="1">Position!$V32</f>
        <v>224.97095978289099</v>
      </c>
      <c r="O32" s="202">
        <f ca="1">Position!$V32</f>
        <v>224.97095978289099</v>
      </c>
      <c r="S32" s="202">
        <f ca="1">Position!$V32</f>
        <v>224.97095978289099</v>
      </c>
      <c r="T32" s="202">
        <f ca="1">Position!$V32</f>
        <v>224.97095978289099</v>
      </c>
      <c r="U32" s="202">
        <f ca="1">Position!$V32</f>
        <v>224.97095978289099</v>
      </c>
      <c r="V32" s="202">
        <f ca="1">Position!$V32</f>
        <v>224.97095978289099</v>
      </c>
      <c r="W32" s="202">
        <f ca="1">Position!$V32</f>
        <v>224.97095978289099</v>
      </c>
      <c r="X32" s="202">
        <f ca="1">Position!$V32</f>
        <v>224.97095978289099</v>
      </c>
      <c r="Y32" s="202">
        <f ca="1">Position!$V32</f>
        <v>224.97095978289099</v>
      </c>
      <c r="Z32" s="202">
        <f ca="1">Position!$V32</f>
        <v>224.97095978289099</v>
      </c>
      <c r="AA32" s="202">
        <f ca="1">Position!$V32</f>
        <v>224.97095978289099</v>
      </c>
      <c r="AB32" s="202">
        <f ca="1">Position!$V32</f>
        <v>224.97095978289099</v>
      </c>
      <c r="AC32" s="202">
        <f ca="1">Position!$V32</f>
        <v>224.97095978289099</v>
      </c>
    </row>
    <row r="33" spans="1:29" x14ac:dyDescent="0.25">
      <c r="A33" s="197">
        <f ca="1">Inputs!C33</f>
        <v>38078</v>
      </c>
      <c r="B33" s="198">
        <f ca="1">Inputs!E33</f>
        <v>3.5340000000000003</v>
      </c>
      <c r="C33" s="204">
        <f ca="1">Inputs!F33</f>
        <v>0.32750000000000001</v>
      </c>
      <c r="D33" s="169"/>
      <c r="E33" s="202">
        <f ca="1">Position!$V33</f>
        <v>100.46817854264967</v>
      </c>
      <c r="F33" s="202">
        <f ca="1">Position!$V33</f>
        <v>100.46817854264967</v>
      </c>
      <c r="G33" s="202">
        <f ca="1">Position!$V33</f>
        <v>100.46817854264967</v>
      </c>
      <c r="H33" s="202">
        <f ca="1">Position!$V33</f>
        <v>100.46817854264967</v>
      </c>
      <c r="I33" s="202">
        <f ca="1">Position!$V33</f>
        <v>100.46817854264967</v>
      </c>
      <c r="J33" s="202">
        <f ca="1">Position!$V33</f>
        <v>100.46817854264967</v>
      </c>
      <c r="K33" s="202">
        <f ca="1">Position!$V33</f>
        <v>100.46817854264967</v>
      </c>
      <c r="L33" s="202">
        <f ca="1">Position!$V33</f>
        <v>100.46817854264967</v>
      </c>
      <c r="M33" s="202">
        <f ca="1">Position!$V33</f>
        <v>100.46817854264967</v>
      </c>
      <c r="N33" s="202">
        <f ca="1">Position!$V33</f>
        <v>100.46817854264967</v>
      </c>
      <c r="O33" s="202">
        <f ca="1">Position!$V33</f>
        <v>100.46817854264967</v>
      </c>
      <c r="S33" s="202">
        <f ca="1">Position!$V33</f>
        <v>100.46817854264967</v>
      </c>
      <c r="T33" s="202">
        <f ca="1">Position!$V33</f>
        <v>100.46817854264967</v>
      </c>
      <c r="U33" s="202">
        <f ca="1">Position!$V33</f>
        <v>100.46817854264967</v>
      </c>
      <c r="V33" s="202">
        <f ca="1">Position!$V33</f>
        <v>100.46817854264967</v>
      </c>
      <c r="W33" s="202">
        <f ca="1">Position!$V33</f>
        <v>100.46817854264967</v>
      </c>
      <c r="X33" s="202">
        <f ca="1">Position!$V33</f>
        <v>100.46817854264967</v>
      </c>
      <c r="Y33" s="202">
        <f ca="1">Position!$V33</f>
        <v>100.46817854264967</v>
      </c>
      <c r="Z33" s="202">
        <f ca="1">Position!$V33</f>
        <v>100.46817854264967</v>
      </c>
      <c r="AA33" s="202">
        <f ca="1">Position!$V33</f>
        <v>100.46817854264967</v>
      </c>
      <c r="AB33" s="202">
        <f ca="1">Position!$V33</f>
        <v>100.46817854264967</v>
      </c>
      <c r="AC33" s="202">
        <f ca="1">Position!$V33</f>
        <v>100.46817854264967</v>
      </c>
    </row>
    <row r="34" spans="1:29" x14ac:dyDescent="0.25">
      <c r="A34" s="197">
        <f ca="1">Inputs!C34</f>
        <v>38108</v>
      </c>
      <c r="B34" s="198">
        <f ca="1">Inputs!E34</f>
        <v>3.5380000000000003</v>
      </c>
      <c r="C34" s="204">
        <f ca="1">Inputs!F34</f>
        <v>0.32250000000000001</v>
      </c>
      <c r="D34" s="169"/>
      <c r="E34" s="202">
        <f ca="1">Position!$V34</f>
        <v>102.81691358807059</v>
      </c>
      <c r="F34" s="202">
        <f ca="1">Position!$V34</f>
        <v>102.81691358807059</v>
      </c>
      <c r="G34" s="202">
        <f ca="1">Position!$V34</f>
        <v>102.81691358807059</v>
      </c>
      <c r="H34" s="202">
        <f ca="1">Position!$V34</f>
        <v>102.81691358807059</v>
      </c>
      <c r="I34" s="202">
        <f ca="1">Position!$V34</f>
        <v>102.81691358807059</v>
      </c>
      <c r="J34" s="202">
        <f ca="1">Position!$V34</f>
        <v>102.81691358807059</v>
      </c>
      <c r="K34" s="202">
        <f ca="1">Position!$V34</f>
        <v>102.81691358807059</v>
      </c>
      <c r="L34" s="202">
        <f ca="1">Position!$V34</f>
        <v>102.81691358807059</v>
      </c>
      <c r="M34" s="202">
        <f ca="1">Position!$V34</f>
        <v>102.81691358807059</v>
      </c>
      <c r="N34" s="202">
        <f ca="1">Position!$V34</f>
        <v>102.81691358807059</v>
      </c>
      <c r="O34" s="202">
        <f ca="1">Position!$V34</f>
        <v>102.81691358807059</v>
      </c>
      <c r="S34" s="202">
        <f ca="1">Position!$V34</f>
        <v>102.81691358807059</v>
      </c>
      <c r="T34" s="202">
        <f ca="1">Position!$V34</f>
        <v>102.81691358807059</v>
      </c>
      <c r="U34" s="202">
        <f ca="1">Position!$V34</f>
        <v>102.81691358807059</v>
      </c>
      <c r="V34" s="202">
        <f ca="1">Position!$V34</f>
        <v>102.81691358807059</v>
      </c>
      <c r="W34" s="202">
        <f ca="1">Position!$V34</f>
        <v>102.81691358807059</v>
      </c>
      <c r="X34" s="202">
        <f ca="1">Position!$V34</f>
        <v>102.81691358807059</v>
      </c>
      <c r="Y34" s="202">
        <f ca="1">Position!$V34</f>
        <v>102.81691358807059</v>
      </c>
      <c r="Z34" s="202">
        <f ca="1">Position!$V34</f>
        <v>102.81691358807059</v>
      </c>
      <c r="AA34" s="202">
        <f ca="1">Position!$V34</f>
        <v>102.81691358807059</v>
      </c>
      <c r="AB34" s="202">
        <f ca="1">Position!$V34</f>
        <v>102.81691358807059</v>
      </c>
      <c r="AC34" s="202">
        <f ca="1">Position!$V34</f>
        <v>102.81691358807059</v>
      </c>
    </row>
    <row r="35" spans="1:29" x14ac:dyDescent="0.25">
      <c r="A35" s="197">
        <f ca="1">Inputs!C35</f>
        <v>38139</v>
      </c>
      <c r="B35" s="198">
        <f ca="1">Inputs!E35</f>
        <v>3.5779999999999998</v>
      </c>
      <c r="C35" s="204">
        <f ca="1">Inputs!F35</f>
        <v>0.32250000000000001</v>
      </c>
      <c r="D35" s="169"/>
      <c r="E35" s="202">
        <f ca="1">Position!$V35</f>
        <v>104.18612636058108</v>
      </c>
      <c r="F35" s="202">
        <f ca="1">Position!$V35</f>
        <v>104.18612636058108</v>
      </c>
      <c r="G35" s="202">
        <f ca="1">Position!$V35</f>
        <v>104.18612636058108</v>
      </c>
      <c r="H35" s="202">
        <f ca="1">Position!$V35</f>
        <v>104.18612636058108</v>
      </c>
      <c r="I35" s="202">
        <f ca="1">Position!$V35</f>
        <v>104.18612636058108</v>
      </c>
      <c r="J35" s="202">
        <f ca="1">Position!$V35</f>
        <v>104.18612636058108</v>
      </c>
      <c r="K35" s="202">
        <f ca="1">Position!$V35</f>
        <v>104.18612636058108</v>
      </c>
      <c r="L35" s="202">
        <f ca="1">Position!$V35</f>
        <v>104.18612636058108</v>
      </c>
      <c r="M35" s="202">
        <f ca="1">Position!$V35</f>
        <v>104.18612636058108</v>
      </c>
      <c r="N35" s="202">
        <f ca="1">Position!$V35</f>
        <v>104.18612636058108</v>
      </c>
      <c r="O35" s="202">
        <f ca="1">Position!$V35</f>
        <v>104.18612636058108</v>
      </c>
      <c r="S35" s="202">
        <f ca="1">Position!$V35</f>
        <v>104.18612636058108</v>
      </c>
      <c r="T35" s="202">
        <f ca="1">Position!$V35</f>
        <v>104.18612636058108</v>
      </c>
      <c r="U35" s="202">
        <f ca="1">Position!$V35</f>
        <v>104.18612636058108</v>
      </c>
      <c r="V35" s="202">
        <f ca="1">Position!$V35</f>
        <v>104.18612636058108</v>
      </c>
      <c r="W35" s="202">
        <f ca="1">Position!$V35</f>
        <v>104.18612636058108</v>
      </c>
      <c r="X35" s="202">
        <f ca="1">Position!$V35</f>
        <v>104.18612636058108</v>
      </c>
      <c r="Y35" s="202">
        <f ca="1">Position!$V35</f>
        <v>104.18612636058108</v>
      </c>
      <c r="Z35" s="202">
        <f ca="1">Position!$V35</f>
        <v>104.18612636058108</v>
      </c>
      <c r="AA35" s="202">
        <f ca="1">Position!$V35</f>
        <v>104.18612636058108</v>
      </c>
      <c r="AB35" s="202">
        <f ca="1">Position!$V35</f>
        <v>104.18612636058108</v>
      </c>
      <c r="AC35" s="202">
        <f ca="1">Position!$V35</f>
        <v>104.18612636058108</v>
      </c>
    </row>
    <row r="36" spans="1:29" x14ac:dyDescent="0.25">
      <c r="A36" s="197">
        <f ca="1">Inputs!C36</f>
        <v>38169</v>
      </c>
      <c r="B36" s="198">
        <f ca="1">Inputs!E36</f>
        <v>3.6230000000000002</v>
      </c>
      <c r="C36" s="204">
        <f ca="1">Inputs!F36</f>
        <v>0.32250000000000001</v>
      </c>
      <c r="D36" s="169"/>
      <c r="E36" s="202">
        <f ca="1">Position!$V36</f>
        <v>107.35839294152586</v>
      </c>
      <c r="F36" s="202">
        <f ca="1">Position!$V36</f>
        <v>107.35839294152586</v>
      </c>
      <c r="G36" s="202">
        <f ca="1">Position!$V36</f>
        <v>107.35839294152586</v>
      </c>
      <c r="H36" s="202">
        <f ca="1">Position!$V36</f>
        <v>107.35839294152586</v>
      </c>
      <c r="I36" s="202">
        <f ca="1">Position!$V36</f>
        <v>107.35839294152586</v>
      </c>
      <c r="J36" s="202">
        <f ca="1">Position!$V36</f>
        <v>107.35839294152586</v>
      </c>
      <c r="K36" s="202">
        <f ca="1">Position!$V36</f>
        <v>107.35839294152586</v>
      </c>
      <c r="L36" s="202">
        <f ca="1">Position!$V36</f>
        <v>107.35839294152586</v>
      </c>
      <c r="M36" s="202">
        <f ca="1">Position!$V36</f>
        <v>107.35839294152586</v>
      </c>
      <c r="N36" s="202">
        <f ca="1">Position!$V36</f>
        <v>107.35839294152586</v>
      </c>
      <c r="O36" s="202">
        <f ca="1">Position!$V36</f>
        <v>107.35839294152586</v>
      </c>
      <c r="S36" s="202">
        <f ca="1">Position!$V36</f>
        <v>107.35839294152586</v>
      </c>
      <c r="T36" s="202">
        <f ca="1">Position!$V36</f>
        <v>107.35839294152586</v>
      </c>
      <c r="U36" s="202">
        <f ca="1">Position!$V36</f>
        <v>107.35839294152586</v>
      </c>
      <c r="V36" s="202">
        <f ca="1">Position!$V36</f>
        <v>107.35839294152586</v>
      </c>
      <c r="W36" s="202">
        <f ca="1">Position!$V36</f>
        <v>107.35839294152586</v>
      </c>
      <c r="X36" s="202">
        <f ca="1">Position!$V36</f>
        <v>107.35839294152586</v>
      </c>
      <c r="Y36" s="202">
        <f ca="1">Position!$V36</f>
        <v>107.35839294152586</v>
      </c>
      <c r="Z36" s="202">
        <f ca="1">Position!$V36</f>
        <v>107.35839294152586</v>
      </c>
      <c r="AA36" s="202">
        <f ca="1">Position!$V36</f>
        <v>107.35839294152586</v>
      </c>
      <c r="AB36" s="202">
        <f ca="1">Position!$V36</f>
        <v>107.35839294152586</v>
      </c>
      <c r="AC36" s="202">
        <f ca="1">Position!$V36</f>
        <v>107.35839294152586</v>
      </c>
    </row>
    <row r="37" spans="1:29" x14ac:dyDescent="0.25">
      <c r="A37" s="197">
        <f ca="1">Inputs!C37</f>
        <v>38200</v>
      </c>
      <c r="B37" s="198">
        <f ca="1">Inputs!E37</f>
        <v>3.6620000000000004</v>
      </c>
      <c r="C37" s="204">
        <f ca="1">Inputs!F37</f>
        <v>0.32250000000000001</v>
      </c>
      <c r="D37" s="169"/>
      <c r="E37" s="202">
        <f ca="1">Position!$V37</f>
        <v>109.608026953118</v>
      </c>
      <c r="F37" s="202">
        <f ca="1">Position!$V37</f>
        <v>109.608026953118</v>
      </c>
      <c r="G37" s="202">
        <f ca="1">Position!$V37</f>
        <v>109.608026953118</v>
      </c>
      <c r="H37" s="202">
        <f ca="1">Position!$V37</f>
        <v>109.608026953118</v>
      </c>
      <c r="I37" s="202">
        <f ca="1">Position!$V37</f>
        <v>109.608026953118</v>
      </c>
      <c r="J37" s="202">
        <f ca="1">Position!$V37</f>
        <v>109.608026953118</v>
      </c>
      <c r="K37" s="202">
        <f ca="1">Position!$V37</f>
        <v>109.608026953118</v>
      </c>
      <c r="L37" s="202">
        <f ca="1">Position!$V37</f>
        <v>109.608026953118</v>
      </c>
      <c r="M37" s="202">
        <f ca="1">Position!$V37</f>
        <v>109.608026953118</v>
      </c>
      <c r="N37" s="202">
        <f ca="1">Position!$V37</f>
        <v>109.608026953118</v>
      </c>
      <c r="O37" s="202">
        <f ca="1">Position!$V37</f>
        <v>109.608026953118</v>
      </c>
      <c r="S37" s="202">
        <f ca="1">Position!$V37</f>
        <v>109.608026953118</v>
      </c>
      <c r="T37" s="202">
        <f ca="1">Position!$V37</f>
        <v>109.608026953118</v>
      </c>
      <c r="U37" s="202">
        <f ca="1">Position!$V37</f>
        <v>109.608026953118</v>
      </c>
      <c r="V37" s="202">
        <f ca="1">Position!$V37</f>
        <v>109.608026953118</v>
      </c>
      <c r="W37" s="202">
        <f ca="1">Position!$V37</f>
        <v>109.608026953118</v>
      </c>
      <c r="X37" s="202">
        <f ca="1">Position!$V37</f>
        <v>109.608026953118</v>
      </c>
      <c r="Y37" s="202">
        <f ca="1">Position!$V37</f>
        <v>109.608026953118</v>
      </c>
      <c r="Z37" s="202">
        <f ca="1">Position!$V37</f>
        <v>109.608026953118</v>
      </c>
      <c r="AA37" s="202">
        <f ca="1">Position!$V37</f>
        <v>109.608026953118</v>
      </c>
      <c r="AB37" s="202">
        <f ca="1">Position!$V37</f>
        <v>109.608026953118</v>
      </c>
      <c r="AC37" s="202">
        <f ca="1">Position!$V37</f>
        <v>109.608026953118</v>
      </c>
    </row>
    <row r="38" spans="1:29" x14ac:dyDescent="0.25">
      <c r="A38" s="197">
        <f ca="1">Inputs!C38</f>
        <v>38231</v>
      </c>
      <c r="B38" s="198">
        <f ca="1">Inputs!E38</f>
        <v>3.6510000000000002</v>
      </c>
      <c r="C38" s="204">
        <f ca="1">Inputs!F38</f>
        <v>0.32250000000000001</v>
      </c>
      <c r="D38" s="169"/>
      <c r="E38" s="202">
        <f ca="1">Position!$V38</f>
        <v>66.891048118904649</v>
      </c>
      <c r="F38" s="202">
        <f ca="1">Position!$V38</f>
        <v>66.891048118904649</v>
      </c>
      <c r="G38" s="202">
        <f ca="1">Position!$V38</f>
        <v>66.891048118904649</v>
      </c>
      <c r="H38" s="202">
        <f ca="1">Position!$V38</f>
        <v>66.891048118904649</v>
      </c>
      <c r="I38" s="202">
        <f ca="1">Position!$V38</f>
        <v>66.891048118904649</v>
      </c>
      <c r="J38" s="202">
        <f ca="1">Position!$V38</f>
        <v>66.891048118904649</v>
      </c>
      <c r="K38" s="202">
        <f ca="1">Position!$V38</f>
        <v>66.891048118904649</v>
      </c>
      <c r="L38" s="202">
        <f ca="1">Position!$V38</f>
        <v>66.891048118904649</v>
      </c>
      <c r="M38" s="202">
        <f ca="1">Position!$V38</f>
        <v>66.891048118904649</v>
      </c>
      <c r="N38" s="202">
        <f ca="1">Position!$V38</f>
        <v>66.891048118904649</v>
      </c>
      <c r="O38" s="202">
        <f ca="1">Position!$V38</f>
        <v>66.891048118904649</v>
      </c>
      <c r="S38" s="202">
        <f ca="1">Position!$V38</f>
        <v>66.891048118904649</v>
      </c>
      <c r="T38" s="202">
        <f ca="1">Position!$V38</f>
        <v>66.891048118904649</v>
      </c>
      <c r="U38" s="202">
        <f ca="1">Position!$V38</f>
        <v>66.891048118904649</v>
      </c>
      <c r="V38" s="202">
        <f ca="1">Position!$V38</f>
        <v>66.891048118904649</v>
      </c>
      <c r="W38" s="202">
        <f ca="1">Position!$V38</f>
        <v>66.891048118904649</v>
      </c>
      <c r="X38" s="202">
        <f ca="1">Position!$V38</f>
        <v>66.891048118904649</v>
      </c>
      <c r="Y38" s="202">
        <f ca="1">Position!$V38</f>
        <v>66.891048118904649</v>
      </c>
      <c r="Z38" s="202">
        <f ca="1">Position!$V38</f>
        <v>66.891048118904649</v>
      </c>
      <c r="AA38" s="202">
        <f ca="1">Position!$V38</f>
        <v>66.891048118904649</v>
      </c>
      <c r="AB38" s="202">
        <f ca="1">Position!$V38</f>
        <v>66.891048118904649</v>
      </c>
      <c r="AC38" s="202">
        <f ca="1">Position!$V38</f>
        <v>66.891048118904649</v>
      </c>
    </row>
    <row r="39" spans="1:29" x14ac:dyDescent="0.25">
      <c r="A39" s="197">
        <f ca="1">Inputs!C39</f>
        <v>38261</v>
      </c>
      <c r="B39" s="198">
        <f ca="1">Inputs!E39</f>
        <v>3.6660000000000004</v>
      </c>
      <c r="C39" s="204">
        <f ca="1">Inputs!F39</f>
        <v>0.32250000000000001</v>
      </c>
      <c r="D39" s="169"/>
      <c r="E39" s="202">
        <f ca="1">Position!$V39</f>
        <v>112.82001693115625</v>
      </c>
      <c r="F39" s="202">
        <f ca="1">Position!$V39</f>
        <v>112.82001693115625</v>
      </c>
      <c r="G39" s="202">
        <f ca="1">Position!$V39</f>
        <v>112.82001693115625</v>
      </c>
      <c r="H39" s="202">
        <f ca="1">Position!$V39</f>
        <v>112.82001693115625</v>
      </c>
      <c r="I39" s="202">
        <f ca="1">Position!$V39</f>
        <v>112.82001693115625</v>
      </c>
      <c r="J39" s="202">
        <f ca="1">Position!$V39</f>
        <v>112.82001693115625</v>
      </c>
      <c r="K39" s="202">
        <f ca="1">Position!$V39</f>
        <v>112.82001693115625</v>
      </c>
      <c r="L39" s="202">
        <f ca="1">Position!$V39</f>
        <v>112.82001693115625</v>
      </c>
      <c r="M39" s="202">
        <f ca="1">Position!$V39</f>
        <v>112.82001693115625</v>
      </c>
      <c r="N39" s="202">
        <f ca="1">Position!$V39</f>
        <v>112.82001693115625</v>
      </c>
      <c r="O39" s="202">
        <f ca="1">Position!$V39</f>
        <v>112.82001693115625</v>
      </c>
      <c r="S39" s="202">
        <f ca="1">Position!$V39</f>
        <v>112.82001693115625</v>
      </c>
      <c r="T39" s="202">
        <f ca="1">Position!$V39</f>
        <v>112.82001693115625</v>
      </c>
      <c r="U39" s="202">
        <f ca="1">Position!$V39</f>
        <v>112.82001693115625</v>
      </c>
      <c r="V39" s="202">
        <f ca="1">Position!$V39</f>
        <v>112.82001693115625</v>
      </c>
      <c r="W39" s="202">
        <f ca="1">Position!$V39</f>
        <v>112.82001693115625</v>
      </c>
      <c r="X39" s="202">
        <f ca="1">Position!$V39</f>
        <v>112.82001693115625</v>
      </c>
      <c r="Y39" s="202">
        <f ca="1">Position!$V39</f>
        <v>112.82001693115625</v>
      </c>
      <c r="Z39" s="202">
        <f ca="1">Position!$V39</f>
        <v>112.82001693115625</v>
      </c>
      <c r="AA39" s="202">
        <f ca="1">Position!$V39</f>
        <v>112.82001693115625</v>
      </c>
      <c r="AB39" s="202">
        <f ca="1">Position!$V39</f>
        <v>112.82001693115625</v>
      </c>
      <c r="AC39" s="202">
        <f ca="1">Position!$V39</f>
        <v>112.82001693115625</v>
      </c>
    </row>
    <row r="40" spans="1:29" x14ac:dyDescent="0.25">
      <c r="A40" s="197">
        <f ca="1">Inputs!C40</f>
        <v>38292</v>
      </c>
      <c r="B40" s="198">
        <f ca="1">Inputs!E40</f>
        <v>3.823</v>
      </c>
      <c r="C40" s="204">
        <f ca="1">Inputs!F40</f>
        <v>0.32</v>
      </c>
      <c r="D40" s="169"/>
      <c r="E40" s="202">
        <f ca="1">Position!$V40</f>
        <v>132.61107875367796</v>
      </c>
      <c r="F40" s="202">
        <f ca="1">Position!$V40</f>
        <v>132.61107875367796</v>
      </c>
      <c r="G40" s="202">
        <f ca="1">Position!$V40</f>
        <v>132.61107875367796</v>
      </c>
      <c r="H40" s="202">
        <f ca="1">Position!$V40</f>
        <v>132.61107875367796</v>
      </c>
      <c r="I40" s="202">
        <f ca="1">Position!$V40</f>
        <v>132.61107875367796</v>
      </c>
      <c r="J40" s="202">
        <f ca="1">Position!$V40</f>
        <v>132.61107875367796</v>
      </c>
      <c r="K40" s="202">
        <f ca="1">Position!$V40</f>
        <v>132.61107875367796</v>
      </c>
      <c r="L40" s="202">
        <f ca="1">Position!$V40</f>
        <v>132.61107875367796</v>
      </c>
      <c r="M40" s="202">
        <f ca="1">Position!$V40</f>
        <v>132.61107875367796</v>
      </c>
      <c r="N40" s="202">
        <f ca="1">Position!$V40</f>
        <v>132.61107875367796</v>
      </c>
      <c r="O40" s="202">
        <f ca="1">Position!$V40</f>
        <v>132.61107875367796</v>
      </c>
      <c r="S40" s="202">
        <f ca="1">Position!$V40</f>
        <v>132.61107875367796</v>
      </c>
      <c r="T40" s="202">
        <f ca="1">Position!$V40</f>
        <v>132.61107875367796</v>
      </c>
      <c r="U40" s="202">
        <f ca="1">Position!$V40</f>
        <v>132.61107875367796</v>
      </c>
      <c r="V40" s="202">
        <f ca="1">Position!$V40</f>
        <v>132.61107875367796</v>
      </c>
      <c r="W40" s="202">
        <f ca="1">Position!$V40</f>
        <v>132.61107875367796</v>
      </c>
      <c r="X40" s="202">
        <f ca="1">Position!$V40</f>
        <v>132.61107875367796</v>
      </c>
      <c r="Y40" s="202">
        <f ca="1">Position!$V40</f>
        <v>132.61107875367796</v>
      </c>
      <c r="Z40" s="202">
        <f ca="1">Position!$V40</f>
        <v>132.61107875367796</v>
      </c>
      <c r="AA40" s="202">
        <f ca="1">Position!$V40</f>
        <v>132.61107875367796</v>
      </c>
      <c r="AB40" s="202">
        <f ca="1">Position!$V40</f>
        <v>132.61107875367796</v>
      </c>
      <c r="AC40" s="202">
        <f ca="1">Position!$V40</f>
        <v>132.61107875367796</v>
      </c>
    </row>
    <row r="41" spans="1:29" x14ac:dyDescent="0.25">
      <c r="A41" s="197">
        <f ca="1">Inputs!C41</f>
        <v>38322</v>
      </c>
      <c r="B41" s="198">
        <f ca="1">Inputs!E41</f>
        <v>3.9830000000000005</v>
      </c>
      <c r="C41" s="204">
        <f ca="1">Inputs!F41</f>
        <v>0.3175</v>
      </c>
      <c r="D41" s="169"/>
      <c r="E41" s="202">
        <f ca="1">Position!$V41</f>
        <v>135.82137169936902</v>
      </c>
      <c r="F41" s="202">
        <f ca="1">Position!$V41</f>
        <v>135.82137169936902</v>
      </c>
      <c r="G41" s="202">
        <f ca="1">Position!$V41</f>
        <v>135.82137169936902</v>
      </c>
      <c r="H41" s="202">
        <f ca="1">Position!$V41</f>
        <v>135.82137169936902</v>
      </c>
      <c r="I41" s="202">
        <f ca="1">Position!$V41</f>
        <v>135.82137169936902</v>
      </c>
      <c r="J41" s="202">
        <f ca="1">Position!$V41</f>
        <v>135.82137169936902</v>
      </c>
      <c r="K41" s="202">
        <f ca="1">Position!$V41</f>
        <v>135.82137169936902</v>
      </c>
      <c r="L41" s="202">
        <f ca="1">Position!$V41</f>
        <v>135.82137169936902</v>
      </c>
      <c r="M41" s="202">
        <f ca="1">Position!$V41</f>
        <v>135.82137169936902</v>
      </c>
      <c r="N41" s="202">
        <f ca="1">Position!$V41</f>
        <v>135.82137169936902</v>
      </c>
      <c r="O41" s="202">
        <f ca="1">Position!$V41</f>
        <v>135.82137169936902</v>
      </c>
      <c r="S41" s="202">
        <f ca="1">Position!$V41</f>
        <v>135.82137169936902</v>
      </c>
      <c r="T41" s="202">
        <f ca="1">Position!$V41</f>
        <v>135.82137169936902</v>
      </c>
      <c r="U41" s="202">
        <f ca="1">Position!$V41</f>
        <v>135.82137169936902</v>
      </c>
      <c r="V41" s="202">
        <f ca="1">Position!$V41</f>
        <v>135.82137169936902</v>
      </c>
      <c r="W41" s="202">
        <f ca="1">Position!$V41</f>
        <v>135.82137169936902</v>
      </c>
      <c r="X41" s="202">
        <f ca="1">Position!$V41</f>
        <v>135.82137169936902</v>
      </c>
      <c r="Y41" s="202">
        <f ca="1">Position!$V41</f>
        <v>135.82137169936902</v>
      </c>
      <c r="Z41" s="202">
        <f ca="1">Position!$V41</f>
        <v>135.82137169936902</v>
      </c>
      <c r="AA41" s="202">
        <f ca="1">Position!$V41</f>
        <v>135.82137169936902</v>
      </c>
      <c r="AB41" s="202">
        <f ca="1">Position!$V41</f>
        <v>135.82137169936902</v>
      </c>
      <c r="AC41" s="202">
        <f ca="1">Position!$V41</f>
        <v>135.82137169936902</v>
      </c>
    </row>
    <row r="42" spans="1:29" x14ac:dyDescent="0.25">
      <c r="A42" s="197">
        <f ca="1">Inputs!C42</f>
        <v>38353</v>
      </c>
      <c r="B42" s="198">
        <f ca="1">Inputs!E42</f>
        <v>4.008</v>
      </c>
      <c r="C42" s="204">
        <f ca="1">Inputs!F42</f>
        <v>0.3175</v>
      </c>
      <c r="D42" s="169"/>
      <c r="E42" s="202">
        <f ca="1">Position!$V42</f>
        <v>-5.1438220069389349</v>
      </c>
      <c r="F42" s="202">
        <f ca="1">Position!$V42</f>
        <v>-5.1438220069389349</v>
      </c>
      <c r="G42" s="202">
        <f ca="1">Position!$V42</f>
        <v>-5.1438220069389349</v>
      </c>
      <c r="H42" s="202">
        <f ca="1">Position!$V42</f>
        <v>-5.1438220069389349</v>
      </c>
      <c r="I42" s="202">
        <f ca="1">Position!$V42</f>
        <v>-5.1438220069389349</v>
      </c>
      <c r="J42" s="202">
        <f ca="1">Position!$V42</f>
        <v>-5.1438220069389349</v>
      </c>
      <c r="K42" s="202">
        <f ca="1">Position!$V42</f>
        <v>-5.1438220069389349</v>
      </c>
      <c r="L42" s="202">
        <f ca="1">Position!$V42</f>
        <v>-5.1438220069389349</v>
      </c>
      <c r="M42" s="202">
        <f ca="1">Position!$V42</f>
        <v>-5.1438220069389349</v>
      </c>
      <c r="N42" s="202">
        <f ca="1">Position!$V42</f>
        <v>-5.1438220069389349</v>
      </c>
      <c r="O42" s="202">
        <f ca="1">Position!$V42</f>
        <v>-5.1438220069389349</v>
      </c>
      <c r="S42" s="202">
        <f ca="1">Position!$V42</f>
        <v>-5.1438220069389349</v>
      </c>
      <c r="T42" s="202">
        <f ca="1">Position!$V42</f>
        <v>-5.1438220069389349</v>
      </c>
      <c r="U42" s="202">
        <f ca="1">Position!$V42</f>
        <v>-5.1438220069389349</v>
      </c>
      <c r="V42" s="202">
        <f ca="1">Position!$V42</f>
        <v>-5.1438220069389349</v>
      </c>
      <c r="W42" s="202">
        <f ca="1">Position!$V42</f>
        <v>-5.1438220069389349</v>
      </c>
      <c r="X42" s="202">
        <f ca="1">Position!$V42</f>
        <v>-5.1438220069389349</v>
      </c>
      <c r="Y42" s="202">
        <f ca="1">Position!$V42</f>
        <v>-5.1438220069389349</v>
      </c>
      <c r="Z42" s="202">
        <f ca="1">Position!$V42</f>
        <v>-5.1438220069389349</v>
      </c>
      <c r="AA42" s="202">
        <f ca="1">Position!$V42</f>
        <v>-5.1438220069389349</v>
      </c>
      <c r="AB42" s="202">
        <f ca="1">Position!$V42</f>
        <v>-5.1438220069389349</v>
      </c>
      <c r="AC42" s="202">
        <f ca="1">Position!$V42</f>
        <v>-5.1438220069389349</v>
      </c>
    </row>
    <row r="43" spans="1:29" x14ac:dyDescent="0.25">
      <c r="A43" s="197">
        <f ca="1">Inputs!C43</f>
        <v>38384</v>
      </c>
      <c r="B43" s="198">
        <f ca="1">Inputs!E43</f>
        <v>3.9240000000000004</v>
      </c>
      <c r="C43" s="204">
        <f ca="1">Inputs!F43</f>
        <v>0.315</v>
      </c>
      <c r="D43" s="169"/>
      <c r="E43" s="202">
        <f ca="1">Position!$V43</f>
        <v>-9.5944550240469475</v>
      </c>
      <c r="F43" s="202">
        <f ca="1">Position!$V43</f>
        <v>-9.5944550240469475</v>
      </c>
      <c r="G43" s="202">
        <f ca="1">Position!$V43</f>
        <v>-9.5944550240469475</v>
      </c>
      <c r="H43" s="202">
        <f ca="1">Position!$V43</f>
        <v>-9.5944550240469475</v>
      </c>
      <c r="I43" s="202">
        <f ca="1">Position!$V43</f>
        <v>-9.5944550240469475</v>
      </c>
      <c r="J43" s="202">
        <f ca="1">Position!$V43</f>
        <v>-9.5944550240469475</v>
      </c>
      <c r="K43" s="202">
        <f ca="1">Position!$V43</f>
        <v>-9.5944550240469475</v>
      </c>
      <c r="L43" s="202">
        <f ca="1">Position!$V43</f>
        <v>-9.5944550240469475</v>
      </c>
      <c r="M43" s="202">
        <f ca="1">Position!$V43</f>
        <v>-9.5944550240469475</v>
      </c>
      <c r="N43" s="202">
        <f ca="1">Position!$V43</f>
        <v>-9.5944550240469475</v>
      </c>
      <c r="O43" s="202">
        <f ca="1">Position!$V43</f>
        <v>-9.5944550240469475</v>
      </c>
      <c r="S43" s="202">
        <f ca="1">Position!$V43</f>
        <v>-9.5944550240469475</v>
      </c>
      <c r="T43" s="202">
        <f ca="1">Position!$V43</f>
        <v>-9.5944550240469475</v>
      </c>
      <c r="U43" s="202">
        <f ca="1">Position!$V43</f>
        <v>-9.5944550240469475</v>
      </c>
      <c r="V43" s="202">
        <f ca="1">Position!$V43</f>
        <v>-9.5944550240469475</v>
      </c>
      <c r="W43" s="202">
        <f ca="1">Position!$V43</f>
        <v>-9.5944550240469475</v>
      </c>
      <c r="X43" s="202">
        <f ca="1">Position!$V43</f>
        <v>-9.5944550240469475</v>
      </c>
      <c r="Y43" s="202">
        <f ca="1">Position!$V43</f>
        <v>-9.5944550240469475</v>
      </c>
      <c r="Z43" s="202">
        <f ca="1">Position!$V43</f>
        <v>-9.5944550240469475</v>
      </c>
      <c r="AA43" s="202">
        <f ca="1">Position!$V43</f>
        <v>-9.5944550240469475</v>
      </c>
      <c r="AB43" s="202">
        <f ca="1">Position!$V43</f>
        <v>-9.5944550240469475</v>
      </c>
      <c r="AC43" s="202">
        <f ca="1">Position!$V43</f>
        <v>-9.5944550240469475</v>
      </c>
    </row>
    <row r="44" spans="1:29" x14ac:dyDescent="0.25">
      <c r="A44" s="197">
        <f ca="1">Inputs!C44</f>
        <v>38412</v>
      </c>
      <c r="B44" s="198">
        <f ca="1">Inputs!E44</f>
        <v>3.7890000000000001</v>
      </c>
      <c r="C44" s="204">
        <f ca="1">Inputs!F44</f>
        <v>0.30499999999999999</v>
      </c>
      <c r="D44" s="169"/>
      <c r="E44" s="202">
        <f ca="1">Position!$V44</f>
        <v>-11.102824153673678</v>
      </c>
      <c r="F44" s="202">
        <f ca="1">Position!$V44</f>
        <v>-11.102824153673678</v>
      </c>
      <c r="G44" s="202">
        <f ca="1">Position!$V44</f>
        <v>-11.102824153673678</v>
      </c>
      <c r="H44" s="202">
        <f ca="1">Position!$V44</f>
        <v>-11.102824153673678</v>
      </c>
      <c r="I44" s="202">
        <f ca="1">Position!$V44</f>
        <v>-11.102824153673678</v>
      </c>
      <c r="J44" s="202">
        <f ca="1">Position!$V44</f>
        <v>-11.102824153673678</v>
      </c>
      <c r="K44" s="202">
        <f ca="1">Position!$V44</f>
        <v>-11.102824153673678</v>
      </c>
      <c r="L44" s="202">
        <f ca="1">Position!$V44</f>
        <v>-11.102824153673678</v>
      </c>
      <c r="M44" s="202">
        <f ca="1">Position!$V44</f>
        <v>-11.102824153673678</v>
      </c>
      <c r="N44" s="202">
        <f ca="1">Position!$V44</f>
        <v>-11.102824153673678</v>
      </c>
      <c r="O44" s="202">
        <f ca="1">Position!$V44</f>
        <v>-11.102824153673678</v>
      </c>
      <c r="S44" s="202">
        <f ca="1">Position!$V44</f>
        <v>-11.102824153673678</v>
      </c>
      <c r="T44" s="202">
        <f ca="1">Position!$V44</f>
        <v>-11.102824153673678</v>
      </c>
      <c r="U44" s="202">
        <f ca="1">Position!$V44</f>
        <v>-11.102824153673678</v>
      </c>
      <c r="V44" s="202">
        <f ca="1">Position!$V44</f>
        <v>-11.102824153673678</v>
      </c>
      <c r="W44" s="202">
        <f ca="1">Position!$V44</f>
        <v>-11.102824153673678</v>
      </c>
      <c r="X44" s="202">
        <f ca="1">Position!$V44</f>
        <v>-11.102824153673678</v>
      </c>
      <c r="Y44" s="202">
        <f ca="1">Position!$V44</f>
        <v>-11.102824153673678</v>
      </c>
      <c r="Z44" s="202">
        <f ca="1">Position!$V44</f>
        <v>-11.102824153673678</v>
      </c>
      <c r="AA44" s="202">
        <f ca="1">Position!$V44</f>
        <v>-11.102824153673678</v>
      </c>
      <c r="AB44" s="202">
        <f ca="1">Position!$V44</f>
        <v>-11.102824153673678</v>
      </c>
      <c r="AC44" s="202">
        <f ca="1">Position!$V44</f>
        <v>-11.102824153673678</v>
      </c>
    </row>
    <row r="45" spans="1:29" x14ac:dyDescent="0.25">
      <c r="A45" s="197">
        <f ca="1">Inputs!C45</f>
        <v>38443</v>
      </c>
      <c r="B45" s="198">
        <f ca="1">Inputs!E45</f>
        <v>3.6390000000000002</v>
      </c>
      <c r="C45" s="204">
        <f ca="1">Inputs!F45</f>
        <v>0.29249999999999998</v>
      </c>
      <c r="D45" s="169"/>
      <c r="E45" s="202">
        <f ca="1">Position!$V45</f>
        <v>-61.188396096488106</v>
      </c>
      <c r="F45" s="202">
        <f ca="1">Position!$V45</f>
        <v>-61.188396096488106</v>
      </c>
      <c r="G45" s="202">
        <f ca="1">Position!$V45</f>
        <v>-61.188396096488106</v>
      </c>
      <c r="H45" s="202">
        <f ca="1">Position!$V45</f>
        <v>-61.188396096488106</v>
      </c>
      <c r="I45" s="202">
        <f ca="1">Position!$V45</f>
        <v>-61.188396096488106</v>
      </c>
      <c r="J45" s="202">
        <f ca="1">Position!$V45</f>
        <v>-61.188396096488106</v>
      </c>
      <c r="K45" s="202">
        <f ca="1">Position!$V45</f>
        <v>-61.188396096488106</v>
      </c>
      <c r="L45" s="202">
        <f ca="1">Position!$V45</f>
        <v>-61.188396096488106</v>
      </c>
      <c r="M45" s="202">
        <f ca="1">Position!$V45</f>
        <v>-61.188396096488106</v>
      </c>
      <c r="N45" s="202">
        <f ca="1">Position!$V45</f>
        <v>-61.188396096488106</v>
      </c>
      <c r="O45" s="202">
        <f ca="1">Position!$V45</f>
        <v>-61.188396096488106</v>
      </c>
      <c r="S45" s="202">
        <f ca="1">Position!$V45</f>
        <v>-61.188396096488106</v>
      </c>
      <c r="T45" s="202">
        <f ca="1">Position!$V45</f>
        <v>-61.188396096488106</v>
      </c>
      <c r="U45" s="202">
        <f ca="1">Position!$V45</f>
        <v>-61.188396096488106</v>
      </c>
      <c r="V45" s="202">
        <f ca="1">Position!$V45</f>
        <v>-61.188396096488106</v>
      </c>
      <c r="W45" s="202">
        <f ca="1">Position!$V45</f>
        <v>-61.188396096488106</v>
      </c>
      <c r="X45" s="202">
        <f ca="1">Position!$V45</f>
        <v>-61.188396096488106</v>
      </c>
      <c r="Y45" s="202">
        <f ca="1">Position!$V45</f>
        <v>-61.188396096488106</v>
      </c>
      <c r="Z45" s="202">
        <f ca="1">Position!$V45</f>
        <v>-61.188396096488106</v>
      </c>
      <c r="AA45" s="202">
        <f ca="1">Position!$V45</f>
        <v>-61.188396096488106</v>
      </c>
      <c r="AB45" s="202">
        <f ca="1">Position!$V45</f>
        <v>-61.188396096488106</v>
      </c>
      <c r="AC45" s="202">
        <f ca="1">Position!$V45</f>
        <v>-61.188396096488106</v>
      </c>
    </row>
    <row r="46" spans="1:29" x14ac:dyDescent="0.25">
      <c r="A46" s="197">
        <f ca="1">Inputs!C46</f>
        <v>38473</v>
      </c>
      <c r="B46" s="198">
        <f ca="1">Inputs!E46</f>
        <v>3.6430000000000002</v>
      </c>
      <c r="C46" s="204">
        <f ca="1">Inputs!F46</f>
        <v>0.28499999999999998</v>
      </c>
      <c r="D46" s="169"/>
      <c r="E46" s="202">
        <f ca="1">Position!$V46</f>
        <v>-61.027121647636406</v>
      </c>
      <c r="F46" s="202">
        <f ca="1">Position!$V46</f>
        <v>-61.027121647636406</v>
      </c>
      <c r="G46" s="202">
        <f ca="1">Position!$V46</f>
        <v>-61.027121647636406</v>
      </c>
      <c r="H46" s="202">
        <f ca="1">Position!$V46</f>
        <v>-61.027121647636406</v>
      </c>
      <c r="I46" s="202">
        <f ca="1">Position!$V46</f>
        <v>-61.027121647636406</v>
      </c>
      <c r="J46" s="202">
        <f ca="1">Position!$V46</f>
        <v>-61.027121647636406</v>
      </c>
      <c r="K46" s="202">
        <f ca="1">Position!$V46</f>
        <v>-61.027121647636406</v>
      </c>
      <c r="L46" s="202">
        <f ca="1">Position!$V46</f>
        <v>-61.027121647636406</v>
      </c>
      <c r="M46" s="202">
        <f ca="1">Position!$V46</f>
        <v>-61.027121647636406</v>
      </c>
      <c r="N46" s="202">
        <f ca="1">Position!$V46</f>
        <v>-61.027121647636406</v>
      </c>
      <c r="O46" s="202">
        <f ca="1">Position!$V46</f>
        <v>-61.027121647636406</v>
      </c>
      <c r="S46" s="202">
        <f ca="1">Position!$V46</f>
        <v>-61.027121647636406</v>
      </c>
      <c r="T46" s="202">
        <f ca="1">Position!$V46</f>
        <v>-61.027121647636406</v>
      </c>
      <c r="U46" s="202">
        <f ca="1">Position!$V46</f>
        <v>-61.027121647636406</v>
      </c>
      <c r="V46" s="202">
        <f ca="1">Position!$V46</f>
        <v>-61.027121647636406</v>
      </c>
      <c r="W46" s="202">
        <f ca="1">Position!$V46</f>
        <v>-61.027121647636406</v>
      </c>
      <c r="X46" s="202">
        <f ca="1">Position!$V46</f>
        <v>-61.027121647636406</v>
      </c>
      <c r="Y46" s="202">
        <f ca="1">Position!$V46</f>
        <v>-61.027121647636406</v>
      </c>
      <c r="Z46" s="202">
        <f ca="1">Position!$V46</f>
        <v>-61.027121647636406</v>
      </c>
      <c r="AA46" s="202">
        <f ca="1">Position!$V46</f>
        <v>-61.027121647636406</v>
      </c>
      <c r="AB46" s="202">
        <f ca="1">Position!$V46</f>
        <v>-61.027121647636406</v>
      </c>
      <c r="AC46" s="202">
        <f ca="1">Position!$V46</f>
        <v>-61.027121647636406</v>
      </c>
    </row>
    <row r="47" spans="1:29" x14ac:dyDescent="0.25">
      <c r="A47" s="197">
        <f ca="1">Inputs!C47</f>
        <v>38504</v>
      </c>
      <c r="B47" s="198">
        <f ca="1">Inputs!E47</f>
        <v>3.6829999999999998</v>
      </c>
      <c r="C47" s="204">
        <f ca="1">Inputs!F47</f>
        <v>0.28000000000000003</v>
      </c>
      <c r="D47" s="169"/>
      <c r="E47" s="202">
        <f ca="1">Position!$V47</f>
        <v>-61.44231129061906</v>
      </c>
      <c r="F47" s="202">
        <f ca="1">Position!$V47</f>
        <v>-61.44231129061906</v>
      </c>
      <c r="G47" s="202">
        <f ca="1">Position!$V47</f>
        <v>-61.44231129061906</v>
      </c>
      <c r="H47" s="202">
        <f ca="1">Position!$V47</f>
        <v>-61.44231129061906</v>
      </c>
      <c r="I47" s="202">
        <f ca="1">Position!$V47</f>
        <v>-61.44231129061906</v>
      </c>
      <c r="J47" s="202">
        <f ca="1">Position!$V47</f>
        <v>-61.44231129061906</v>
      </c>
      <c r="K47" s="202">
        <f ca="1">Position!$V47</f>
        <v>-61.44231129061906</v>
      </c>
      <c r="L47" s="202">
        <f ca="1">Position!$V47</f>
        <v>-61.44231129061906</v>
      </c>
      <c r="M47" s="202">
        <f ca="1">Position!$V47</f>
        <v>-61.44231129061906</v>
      </c>
      <c r="N47" s="202">
        <f ca="1">Position!$V47</f>
        <v>-61.44231129061906</v>
      </c>
      <c r="O47" s="202">
        <f ca="1">Position!$V47</f>
        <v>-61.44231129061906</v>
      </c>
      <c r="S47" s="202">
        <f ca="1">Position!$V47</f>
        <v>-61.44231129061906</v>
      </c>
      <c r="T47" s="202">
        <f ca="1">Position!$V47</f>
        <v>-61.44231129061906</v>
      </c>
      <c r="U47" s="202">
        <f ca="1">Position!$V47</f>
        <v>-61.44231129061906</v>
      </c>
      <c r="V47" s="202">
        <f ca="1">Position!$V47</f>
        <v>-61.44231129061906</v>
      </c>
      <c r="W47" s="202">
        <f ca="1">Position!$V47</f>
        <v>-61.44231129061906</v>
      </c>
      <c r="X47" s="202">
        <f ca="1">Position!$V47</f>
        <v>-61.44231129061906</v>
      </c>
      <c r="Y47" s="202">
        <f ca="1">Position!$V47</f>
        <v>-61.44231129061906</v>
      </c>
      <c r="Z47" s="202">
        <f ca="1">Position!$V47</f>
        <v>-61.44231129061906</v>
      </c>
      <c r="AA47" s="202">
        <f ca="1">Position!$V47</f>
        <v>-61.44231129061906</v>
      </c>
      <c r="AB47" s="202">
        <f ca="1">Position!$V47</f>
        <v>-61.44231129061906</v>
      </c>
      <c r="AC47" s="202">
        <f ca="1">Position!$V47</f>
        <v>-61.44231129061906</v>
      </c>
    </row>
    <row r="48" spans="1:29" x14ac:dyDescent="0.25">
      <c r="A48" s="197">
        <f ca="1">Inputs!C48</f>
        <v>38534</v>
      </c>
      <c r="B48" s="198">
        <f ca="1">Inputs!E48</f>
        <v>3.7280000000000002</v>
      </c>
      <c r="C48" s="204">
        <f ca="1">Inputs!F48</f>
        <v>0.27500000000000002</v>
      </c>
      <c r="D48" s="169"/>
      <c r="E48" s="202">
        <f ca="1">Position!$V48</f>
        <v>-60.154004630613933</v>
      </c>
      <c r="F48" s="202">
        <f ca="1">Position!$V48</f>
        <v>-60.154004630613933</v>
      </c>
      <c r="G48" s="202">
        <f ca="1">Position!$V48</f>
        <v>-60.154004630613933</v>
      </c>
      <c r="H48" s="202">
        <f ca="1">Position!$V48</f>
        <v>-60.154004630613933</v>
      </c>
      <c r="I48" s="202">
        <f ca="1">Position!$V48</f>
        <v>-60.154004630613933</v>
      </c>
      <c r="J48" s="202">
        <f ca="1">Position!$V48</f>
        <v>-60.154004630613933</v>
      </c>
      <c r="K48" s="202">
        <f ca="1">Position!$V48</f>
        <v>-60.154004630613933</v>
      </c>
      <c r="L48" s="202">
        <f ca="1">Position!$V48</f>
        <v>-60.154004630613933</v>
      </c>
      <c r="M48" s="202">
        <f ca="1">Position!$V48</f>
        <v>-60.154004630613933</v>
      </c>
      <c r="N48" s="202">
        <f ca="1">Position!$V48</f>
        <v>-60.154004630613933</v>
      </c>
      <c r="O48" s="202">
        <f ca="1">Position!$V48</f>
        <v>-60.154004630613933</v>
      </c>
      <c r="S48" s="202">
        <f ca="1">Position!$V48</f>
        <v>-60.154004630613933</v>
      </c>
      <c r="T48" s="202">
        <f ca="1">Position!$V48</f>
        <v>-60.154004630613933</v>
      </c>
      <c r="U48" s="202">
        <f ca="1">Position!$V48</f>
        <v>-60.154004630613933</v>
      </c>
      <c r="V48" s="202">
        <f ca="1">Position!$V48</f>
        <v>-60.154004630613933</v>
      </c>
      <c r="W48" s="202">
        <f ca="1">Position!$V48</f>
        <v>-60.154004630613933</v>
      </c>
      <c r="X48" s="202">
        <f ca="1">Position!$V48</f>
        <v>-60.154004630613933</v>
      </c>
      <c r="Y48" s="202">
        <f ca="1">Position!$V48</f>
        <v>-60.154004630613933</v>
      </c>
      <c r="Z48" s="202">
        <f ca="1">Position!$V48</f>
        <v>-60.154004630613933</v>
      </c>
      <c r="AA48" s="202">
        <f ca="1">Position!$V48</f>
        <v>-60.154004630613933</v>
      </c>
      <c r="AB48" s="202">
        <f ca="1">Position!$V48</f>
        <v>-60.154004630613933</v>
      </c>
      <c r="AC48" s="202">
        <f ca="1">Position!$V48</f>
        <v>-60.154004630613933</v>
      </c>
    </row>
    <row r="49" spans="1:29" x14ac:dyDescent="0.25">
      <c r="A49" s="197">
        <f ca="1">Inputs!C49</f>
        <v>38565</v>
      </c>
      <c r="B49" s="198">
        <f ca="1">Inputs!E49</f>
        <v>3.7670000000000003</v>
      </c>
      <c r="C49" s="204">
        <f ca="1">Inputs!F49</f>
        <v>0.27500000000000002</v>
      </c>
      <c r="D49" s="169"/>
      <c r="E49" s="202">
        <f ca="1">Position!$V49</f>
        <v>-59.400636041872147</v>
      </c>
      <c r="F49" s="202">
        <f ca="1">Position!$V49</f>
        <v>-59.400636041872147</v>
      </c>
      <c r="G49" s="202">
        <f ca="1">Position!$V49</f>
        <v>-59.400636041872147</v>
      </c>
      <c r="H49" s="202">
        <f ca="1">Position!$V49</f>
        <v>-59.400636041872147</v>
      </c>
      <c r="I49" s="202">
        <f ca="1">Position!$V49</f>
        <v>-59.400636041872147</v>
      </c>
      <c r="J49" s="202">
        <f ca="1">Position!$V49</f>
        <v>-59.400636041872147</v>
      </c>
      <c r="K49" s="202">
        <f ca="1">Position!$V49</f>
        <v>-59.400636041872147</v>
      </c>
      <c r="L49" s="202">
        <f ca="1">Position!$V49</f>
        <v>-59.400636041872147</v>
      </c>
      <c r="M49" s="202">
        <f ca="1">Position!$V49</f>
        <v>-59.400636041872147</v>
      </c>
      <c r="N49" s="202">
        <f ca="1">Position!$V49</f>
        <v>-59.400636041872147</v>
      </c>
      <c r="O49" s="202">
        <f ca="1">Position!$V49</f>
        <v>-59.400636041872147</v>
      </c>
      <c r="S49" s="202">
        <f ca="1">Position!$V49</f>
        <v>-59.400636041872147</v>
      </c>
      <c r="T49" s="202">
        <f ca="1">Position!$V49</f>
        <v>-59.400636041872147</v>
      </c>
      <c r="U49" s="202">
        <f ca="1">Position!$V49</f>
        <v>-59.400636041872147</v>
      </c>
      <c r="V49" s="202">
        <f ca="1">Position!$V49</f>
        <v>-59.400636041872147</v>
      </c>
      <c r="W49" s="202">
        <f ca="1">Position!$V49</f>
        <v>-59.400636041872147</v>
      </c>
      <c r="X49" s="202">
        <f ca="1">Position!$V49</f>
        <v>-59.400636041872147</v>
      </c>
      <c r="Y49" s="202">
        <f ca="1">Position!$V49</f>
        <v>-59.400636041872147</v>
      </c>
      <c r="Z49" s="202">
        <f ca="1">Position!$V49</f>
        <v>-59.400636041872147</v>
      </c>
      <c r="AA49" s="202">
        <f ca="1">Position!$V49</f>
        <v>-59.400636041872147</v>
      </c>
      <c r="AB49" s="202">
        <f ca="1">Position!$V49</f>
        <v>-59.400636041872147</v>
      </c>
      <c r="AC49" s="202">
        <f ca="1">Position!$V49</f>
        <v>-59.400636041872147</v>
      </c>
    </row>
    <row r="50" spans="1:29" x14ac:dyDescent="0.25">
      <c r="A50" s="197">
        <f ca="1">Inputs!C50</f>
        <v>38596</v>
      </c>
      <c r="B50" s="198">
        <f ca="1">Inputs!E50</f>
        <v>3.7560000000000002</v>
      </c>
      <c r="C50" s="204">
        <f ca="1">Inputs!F50</f>
        <v>0.27500000000000002</v>
      </c>
      <c r="D50" s="169"/>
      <c r="E50" s="202">
        <f ca="1">Position!$V50</f>
        <v>-83.75276994607583</v>
      </c>
      <c r="F50" s="202">
        <f ca="1">Position!$V50</f>
        <v>-83.75276994607583</v>
      </c>
      <c r="G50" s="202">
        <f ca="1">Position!$V50</f>
        <v>-83.75276994607583</v>
      </c>
      <c r="H50" s="202">
        <f ca="1">Position!$V50</f>
        <v>-83.75276994607583</v>
      </c>
      <c r="I50" s="202">
        <f ca="1">Position!$V50</f>
        <v>-83.75276994607583</v>
      </c>
      <c r="J50" s="202">
        <f ca="1">Position!$V50</f>
        <v>-83.75276994607583</v>
      </c>
      <c r="K50" s="202">
        <f ca="1">Position!$V50</f>
        <v>-83.75276994607583</v>
      </c>
      <c r="L50" s="202">
        <f ca="1">Position!$V50</f>
        <v>-83.75276994607583</v>
      </c>
      <c r="M50" s="202">
        <f ca="1">Position!$V50</f>
        <v>-83.75276994607583</v>
      </c>
      <c r="N50" s="202">
        <f ca="1">Position!$V50</f>
        <v>-83.75276994607583</v>
      </c>
      <c r="O50" s="202">
        <f ca="1">Position!$V50</f>
        <v>-83.75276994607583</v>
      </c>
      <c r="S50" s="202">
        <f ca="1">Position!$V50</f>
        <v>-83.75276994607583</v>
      </c>
      <c r="T50" s="202">
        <f ca="1">Position!$V50</f>
        <v>-83.75276994607583</v>
      </c>
      <c r="U50" s="202">
        <f ca="1">Position!$V50</f>
        <v>-83.75276994607583</v>
      </c>
      <c r="V50" s="202">
        <f ca="1">Position!$V50</f>
        <v>-83.75276994607583</v>
      </c>
      <c r="W50" s="202">
        <f ca="1">Position!$V50</f>
        <v>-83.75276994607583</v>
      </c>
      <c r="X50" s="202">
        <f ca="1">Position!$V50</f>
        <v>-83.75276994607583</v>
      </c>
      <c r="Y50" s="202">
        <f ca="1">Position!$V50</f>
        <v>-83.75276994607583</v>
      </c>
      <c r="Z50" s="202">
        <f ca="1">Position!$V50</f>
        <v>-83.75276994607583</v>
      </c>
      <c r="AA50" s="202">
        <f ca="1">Position!$V50</f>
        <v>-83.75276994607583</v>
      </c>
      <c r="AB50" s="202">
        <f ca="1">Position!$V50</f>
        <v>-83.75276994607583</v>
      </c>
      <c r="AC50" s="202">
        <f ca="1">Position!$V50</f>
        <v>-83.75276994607583</v>
      </c>
    </row>
    <row r="51" spans="1:29" x14ac:dyDescent="0.25">
      <c r="A51" s="197">
        <f ca="1">Inputs!C51</f>
        <v>38626</v>
      </c>
      <c r="B51" s="198">
        <f ca="1">Inputs!E51</f>
        <v>3.7710000000000004</v>
      </c>
      <c r="C51" s="204">
        <f ca="1">Inputs!F51</f>
        <v>0.27500000000000002</v>
      </c>
      <c r="D51" s="169"/>
      <c r="E51" s="202">
        <f ca="1">Position!$V51</f>
        <v>-83.932945499064928</v>
      </c>
      <c r="F51" s="202">
        <f ca="1">Position!$V51</f>
        <v>-83.932945499064928</v>
      </c>
      <c r="G51" s="202">
        <f ca="1">Position!$V51</f>
        <v>-83.932945499064928</v>
      </c>
      <c r="H51" s="202">
        <f ca="1">Position!$V51</f>
        <v>-83.932945499064928</v>
      </c>
      <c r="I51" s="202">
        <f ca="1">Position!$V51</f>
        <v>-83.932945499064928</v>
      </c>
      <c r="J51" s="202">
        <f ca="1">Position!$V51</f>
        <v>-83.932945499064928</v>
      </c>
      <c r="K51" s="202">
        <f ca="1">Position!$V51</f>
        <v>-83.932945499064928</v>
      </c>
      <c r="L51" s="202">
        <f ca="1">Position!$V51</f>
        <v>-83.932945499064928</v>
      </c>
      <c r="M51" s="202">
        <f ca="1">Position!$V51</f>
        <v>-83.932945499064928</v>
      </c>
      <c r="N51" s="202">
        <f ca="1">Position!$V51</f>
        <v>-83.932945499064928</v>
      </c>
      <c r="O51" s="202">
        <f ca="1">Position!$V51</f>
        <v>-83.932945499064928</v>
      </c>
      <c r="S51" s="202">
        <f ca="1">Position!$V51</f>
        <v>-83.932945499064928</v>
      </c>
      <c r="T51" s="202">
        <f ca="1">Position!$V51</f>
        <v>-83.932945499064928</v>
      </c>
      <c r="U51" s="202">
        <f ca="1">Position!$V51</f>
        <v>-83.932945499064928</v>
      </c>
      <c r="V51" s="202">
        <f ca="1">Position!$V51</f>
        <v>-83.932945499064928</v>
      </c>
      <c r="W51" s="202">
        <f ca="1">Position!$V51</f>
        <v>-83.932945499064928</v>
      </c>
      <c r="X51" s="202">
        <f ca="1">Position!$V51</f>
        <v>-83.932945499064928</v>
      </c>
      <c r="Y51" s="202">
        <f ca="1">Position!$V51</f>
        <v>-83.932945499064928</v>
      </c>
      <c r="Z51" s="202">
        <f ca="1">Position!$V51</f>
        <v>-83.932945499064928</v>
      </c>
      <c r="AA51" s="202">
        <f ca="1">Position!$V51</f>
        <v>-83.932945499064928</v>
      </c>
      <c r="AB51" s="202">
        <f ca="1">Position!$V51</f>
        <v>-83.932945499064928</v>
      </c>
      <c r="AC51" s="202">
        <f ca="1">Position!$V51</f>
        <v>-83.932945499064928</v>
      </c>
    </row>
    <row r="52" spans="1:29" x14ac:dyDescent="0.25">
      <c r="A52" s="197">
        <f ca="1">Inputs!C52</f>
        <v>38657</v>
      </c>
      <c r="B52" s="198">
        <f ca="1">Inputs!E52</f>
        <v>3.9279999999999999</v>
      </c>
      <c r="C52" s="204">
        <f ca="1">Inputs!F52</f>
        <v>0.27500000000000002</v>
      </c>
      <c r="D52" s="169"/>
      <c r="E52" s="202">
        <f ca="1">Position!$V52</f>
        <v>-30.728531908712849</v>
      </c>
      <c r="F52" s="202">
        <f ca="1">Position!$V52</f>
        <v>-30.728531908712849</v>
      </c>
      <c r="G52" s="202">
        <f ca="1">Position!$V52</f>
        <v>-30.728531908712849</v>
      </c>
      <c r="H52" s="202">
        <f ca="1">Position!$V52</f>
        <v>-30.728531908712849</v>
      </c>
      <c r="I52" s="202">
        <f ca="1">Position!$V52</f>
        <v>-30.728531908712849</v>
      </c>
      <c r="J52" s="202">
        <f ca="1">Position!$V52</f>
        <v>-30.728531908712849</v>
      </c>
      <c r="K52" s="202">
        <f ca="1">Position!$V52</f>
        <v>-30.728531908712849</v>
      </c>
      <c r="L52" s="202">
        <f ca="1">Position!$V52</f>
        <v>-30.728531908712849</v>
      </c>
      <c r="M52" s="202">
        <f ca="1">Position!$V52</f>
        <v>-30.728531908712849</v>
      </c>
      <c r="N52" s="202">
        <f ca="1">Position!$V52</f>
        <v>-30.728531908712849</v>
      </c>
      <c r="O52" s="202">
        <f ca="1">Position!$V52</f>
        <v>-30.728531908712849</v>
      </c>
      <c r="S52" s="202">
        <f ca="1">Position!$V52</f>
        <v>-30.728531908712849</v>
      </c>
      <c r="T52" s="202">
        <f ca="1">Position!$V52</f>
        <v>-30.728531908712849</v>
      </c>
      <c r="U52" s="202">
        <f ca="1">Position!$V52</f>
        <v>-30.728531908712849</v>
      </c>
      <c r="V52" s="202">
        <f ca="1">Position!$V52</f>
        <v>-30.728531908712849</v>
      </c>
      <c r="W52" s="202">
        <f ca="1">Position!$V52</f>
        <v>-30.728531908712849</v>
      </c>
      <c r="X52" s="202">
        <f ca="1">Position!$V52</f>
        <v>-30.728531908712849</v>
      </c>
      <c r="Y52" s="202">
        <f ca="1">Position!$V52</f>
        <v>-30.728531908712849</v>
      </c>
      <c r="Z52" s="202">
        <f ca="1">Position!$V52</f>
        <v>-30.728531908712849</v>
      </c>
      <c r="AA52" s="202">
        <f ca="1">Position!$V52</f>
        <v>-30.728531908712849</v>
      </c>
      <c r="AB52" s="202">
        <f ca="1">Position!$V52</f>
        <v>-30.728531908712849</v>
      </c>
      <c r="AC52" s="202">
        <f ca="1">Position!$V52</f>
        <v>-30.728531908712849</v>
      </c>
    </row>
    <row r="53" spans="1:29" x14ac:dyDescent="0.25">
      <c r="A53" s="197">
        <f ca="1">Inputs!C53</f>
        <v>38687</v>
      </c>
      <c r="B53" s="198">
        <f ca="1">Inputs!E53</f>
        <v>4.088000000000001</v>
      </c>
      <c r="C53" s="204">
        <f ca="1">Inputs!F53</f>
        <v>0.27500000000000002</v>
      </c>
      <c r="D53" s="169"/>
      <c r="E53" s="202">
        <f ca="1">Position!$V53</f>
        <v>-25.097499967238583</v>
      </c>
      <c r="F53" s="202">
        <f ca="1">Position!$V53</f>
        <v>-25.097499967238583</v>
      </c>
      <c r="G53" s="202">
        <f ca="1">Position!$V53</f>
        <v>-25.097499967238583</v>
      </c>
      <c r="H53" s="202">
        <f ca="1">Position!$V53</f>
        <v>-25.097499967238583</v>
      </c>
      <c r="I53" s="202">
        <f ca="1">Position!$V53</f>
        <v>-25.097499967238583</v>
      </c>
      <c r="J53" s="202">
        <f ca="1">Position!$V53</f>
        <v>-25.097499967238583</v>
      </c>
      <c r="K53" s="202">
        <f ca="1">Position!$V53</f>
        <v>-25.097499967238583</v>
      </c>
      <c r="L53" s="202">
        <f ca="1">Position!$V53</f>
        <v>-25.097499967238583</v>
      </c>
      <c r="M53" s="202">
        <f ca="1">Position!$V53</f>
        <v>-25.097499967238583</v>
      </c>
      <c r="N53" s="202">
        <f ca="1">Position!$V53</f>
        <v>-25.097499967238583</v>
      </c>
      <c r="O53" s="202">
        <f ca="1">Position!$V53</f>
        <v>-25.097499967238583</v>
      </c>
      <c r="S53" s="202">
        <f ca="1">Position!$V53</f>
        <v>-25.097499967238583</v>
      </c>
      <c r="T53" s="202">
        <f ca="1">Position!$V53</f>
        <v>-25.097499967238583</v>
      </c>
      <c r="U53" s="202">
        <f ca="1">Position!$V53</f>
        <v>-25.097499967238583</v>
      </c>
      <c r="V53" s="202">
        <f ca="1">Position!$V53</f>
        <v>-25.097499967238583</v>
      </c>
      <c r="W53" s="202">
        <f ca="1">Position!$V53</f>
        <v>-25.097499967238583</v>
      </c>
      <c r="X53" s="202">
        <f ca="1">Position!$V53</f>
        <v>-25.097499967238583</v>
      </c>
      <c r="Y53" s="202">
        <f ca="1">Position!$V53</f>
        <v>-25.097499967238583</v>
      </c>
      <c r="Z53" s="202">
        <f ca="1">Position!$V53</f>
        <v>-25.097499967238583</v>
      </c>
      <c r="AA53" s="202">
        <f ca="1">Position!$V53</f>
        <v>-25.097499967238583</v>
      </c>
      <c r="AB53" s="202">
        <f ca="1">Position!$V53</f>
        <v>-25.097499967238583</v>
      </c>
      <c r="AC53" s="202">
        <f ca="1">Position!$V53</f>
        <v>-25.097499967238583</v>
      </c>
    </row>
    <row r="54" spans="1:29" x14ac:dyDescent="0.25">
      <c r="A54" s="197">
        <f ca="1">Inputs!C54</f>
        <v>38718</v>
      </c>
      <c r="B54" s="198">
        <f ca="1">Inputs!E54</f>
        <v>4.1055000000000001</v>
      </c>
      <c r="C54" s="204">
        <f ca="1">Inputs!F54</f>
        <v>0.27250000000000002</v>
      </c>
      <c r="D54" s="169"/>
      <c r="E54" s="202">
        <f ca="1">Position!$V54</f>
        <v>-1.3988554165277005</v>
      </c>
      <c r="F54" s="202">
        <f ca="1">Position!$V54</f>
        <v>-1.3988554165277005</v>
      </c>
      <c r="G54" s="202">
        <f ca="1">Position!$V54</f>
        <v>-1.3988554165277005</v>
      </c>
      <c r="H54" s="202">
        <f ca="1">Position!$V54</f>
        <v>-1.3988554165277005</v>
      </c>
      <c r="I54" s="202">
        <f ca="1">Position!$V54</f>
        <v>-1.3988554165277005</v>
      </c>
      <c r="J54" s="202">
        <f ca="1">Position!$V54</f>
        <v>-1.3988554165277005</v>
      </c>
      <c r="K54" s="202">
        <f ca="1">Position!$V54</f>
        <v>-1.3988554165277005</v>
      </c>
      <c r="L54" s="202">
        <f ca="1">Position!$V54</f>
        <v>-1.3988554165277005</v>
      </c>
      <c r="M54" s="202">
        <f ca="1">Position!$V54</f>
        <v>-1.3988554165277005</v>
      </c>
      <c r="N54" s="202">
        <f ca="1">Position!$V54</f>
        <v>-1.3988554165277005</v>
      </c>
      <c r="O54" s="202">
        <f ca="1">Position!$V54</f>
        <v>-1.3988554165277005</v>
      </c>
      <c r="S54" s="202">
        <f ca="1">Position!$V54</f>
        <v>-1.3988554165277005</v>
      </c>
      <c r="T54" s="202">
        <f ca="1">Position!$V54</f>
        <v>-1.3988554165277005</v>
      </c>
      <c r="U54" s="202">
        <f ca="1">Position!$V54</f>
        <v>-1.3988554165277005</v>
      </c>
      <c r="V54" s="202">
        <f ca="1">Position!$V54</f>
        <v>-1.3988554165277005</v>
      </c>
      <c r="W54" s="202">
        <f ca="1">Position!$V54</f>
        <v>-1.3988554165277005</v>
      </c>
      <c r="X54" s="202">
        <f ca="1">Position!$V54</f>
        <v>-1.3988554165277005</v>
      </c>
      <c r="Y54" s="202">
        <f ca="1">Position!$V54</f>
        <v>-1.3988554165277005</v>
      </c>
      <c r="Z54" s="202">
        <f ca="1">Position!$V54</f>
        <v>-1.3988554165277005</v>
      </c>
      <c r="AA54" s="202">
        <f ca="1">Position!$V54</f>
        <v>-1.3988554165277005</v>
      </c>
      <c r="AB54" s="202">
        <f ca="1">Position!$V54</f>
        <v>-1.3988554165277005</v>
      </c>
      <c r="AC54" s="202">
        <f ca="1">Position!$V54</f>
        <v>-1.3988554165277005</v>
      </c>
    </row>
    <row r="55" spans="1:29" x14ac:dyDescent="0.25">
      <c r="A55" s="197">
        <f ca="1">Inputs!C55</f>
        <v>38749</v>
      </c>
      <c r="B55" s="198">
        <f ca="1">Inputs!E55</f>
        <v>4.0215000000000005</v>
      </c>
      <c r="C55" s="204">
        <f ca="1">Inputs!F55</f>
        <v>0.26250000000000001</v>
      </c>
      <c r="D55" s="169"/>
      <c r="E55" s="202">
        <f ca="1">Position!$V55</f>
        <v>-1.3988554165277005</v>
      </c>
      <c r="F55" s="202">
        <f ca="1">Position!$V55</f>
        <v>-1.3988554165277005</v>
      </c>
      <c r="G55" s="202">
        <f ca="1">Position!$V55</f>
        <v>-1.3988554165277005</v>
      </c>
      <c r="H55" s="202">
        <f ca="1">Position!$V55</f>
        <v>-1.3988554165277005</v>
      </c>
      <c r="I55" s="202">
        <f ca="1">Position!$V55</f>
        <v>-1.3988554165277005</v>
      </c>
      <c r="J55" s="202">
        <f ca="1">Position!$V55</f>
        <v>-1.3988554165277005</v>
      </c>
      <c r="K55" s="202">
        <f ca="1">Position!$V55</f>
        <v>-1.3988554165277005</v>
      </c>
      <c r="L55" s="202">
        <f ca="1">Position!$V55</f>
        <v>-1.3988554165277005</v>
      </c>
      <c r="M55" s="202">
        <f ca="1">Position!$V55</f>
        <v>-1.3988554165277005</v>
      </c>
      <c r="N55" s="202">
        <f ca="1">Position!$V55</f>
        <v>-1.3988554165277005</v>
      </c>
      <c r="O55" s="202">
        <f ca="1">Position!$V55</f>
        <v>-1.3988554165277005</v>
      </c>
      <c r="S55" s="202">
        <f ca="1">Position!$V55</f>
        <v>-1.3988554165277005</v>
      </c>
      <c r="T55" s="202">
        <f ca="1">Position!$V55</f>
        <v>-1.3988554165277005</v>
      </c>
      <c r="U55" s="202">
        <f ca="1">Position!$V55</f>
        <v>-1.3988554165277005</v>
      </c>
      <c r="V55" s="202">
        <f ca="1">Position!$V55</f>
        <v>-1.3988554165277005</v>
      </c>
      <c r="W55" s="202">
        <f ca="1">Position!$V55</f>
        <v>-1.3988554165277005</v>
      </c>
      <c r="X55" s="202">
        <f ca="1">Position!$V55</f>
        <v>-1.3988554165277005</v>
      </c>
      <c r="Y55" s="202">
        <f ca="1">Position!$V55</f>
        <v>-1.3988554165277005</v>
      </c>
      <c r="Z55" s="202">
        <f ca="1">Position!$V55</f>
        <v>-1.3988554165277005</v>
      </c>
      <c r="AA55" s="202">
        <f ca="1">Position!$V55</f>
        <v>-1.3988554165277005</v>
      </c>
      <c r="AB55" s="202">
        <f ca="1">Position!$V55</f>
        <v>-1.3988554165277005</v>
      </c>
      <c r="AC55" s="202">
        <f ca="1">Position!$V55</f>
        <v>-1.3988554165277005</v>
      </c>
    </row>
    <row r="56" spans="1:29" x14ac:dyDescent="0.25">
      <c r="A56" s="197">
        <f ca="1">Inputs!C56</f>
        <v>38777</v>
      </c>
      <c r="B56" s="198">
        <f ca="1">Inputs!E56</f>
        <v>3.8865000000000003</v>
      </c>
      <c r="C56" s="204">
        <f ca="1">Inputs!F56</f>
        <v>0.25</v>
      </c>
      <c r="D56" s="169"/>
      <c r="E56" s="202">
        <f ca="1">Position!$V56</f>
        <v>-1.3988554165277005</v>
      </c>
      <c r="F56" s="202">
        <f ca="1">Position!$V56</f>
        <v>-1.3988554165277005</v>
      </c>
      <c r="G56" s="202">
        <f ca="1">Position!$V56</f>
        <v>-1.3988554165277005</v>
      </c>
      <c r="H56" s="202">
        <f ca="1">Position!$V56</f>
        <v>-1.3988554165277005</v>
      </c>
      <c r="I56" s="202">
        <f ca="1">Position!$V56</f>
        <v>-1.3988554165277005</v>
      </c>
      <c r="J56" s="202">
        <f ca="1">Position!$V56</f>
        <v>-1.3988554165277005</v>
      </c>
      <c r="K56" s="202">
        <f ca="1">Position!$V56</f>
        <v>-1.3988554165277005</v>
      </c>
      <c r="L56" s="202">
        <f ca="1">Position!$V56</f>
        <v>-1.3988554165277005</v>
      </c>
      <c r="M56" s="202">
        <f ca="1">Position!$V56</f>
        <v>-1.3988554165277005</v>
      </c>
      <c r="N56" s="202">
        <f ca="1">Position!$V56</f>
        <v>-1.3988554165277005</v>
      </c>
      <c r="O56" s="202">
        <f ca="1">Position!$V56</f>
        <v>-1.3988554165277005</v>
      </c>
      <c r="S56" s="202">
        <f ca="1">Position!$V56</f>
        <v>-1.3988554165277005</v>
      </c>
      <c r="T56" s="202">
        <f ca="1">Position!$V56</f>
        <v>-1.3988554165277005</v>
      </c>
      <c r="U56" s="202">
        <f ca="1">Position!$V56</f>
        <v>-1.3988554165277005</v>
      </c>
      <c r="V56" s="202">
        <f ca="1">Position!$V56</f>
        <v>-1.3988554165277005</v>
      </c>
      <c r="W56" s="202">
        <f ca="1">Position!$V56</f>
        <v>-1.3988554165277005</v>
      </c>
      <c r="X56" s="202">
        <f ca="1">Position!$V56</f>
        <v>-1.3988554165277005</v>
      </c>
      <c r="Y56" s="202">
        <f ca="1">Position!$V56</f>
        <v>-1.3988554165277005</v>
      </c>
      <c r="Z56" s="202">
        <f ca="1">Position!$V56</f>
        <v>-1.3988554165277005</v>
      </c>
      <c r="AA56" s="202">
        <f ca="1">Position!$V56</f>
        <v>-1.3988554165277005</v>
      </c>
      <c r="AB56" s="202">
        <f ca="1">Position!$V56</f>
        <v>-1.3988554165277005</v>
      </c>
      <c r="AC56" s="202">
        <f ca="1">Position!$V56</f>
        <v>-1.3988554165277005</v>
      </c>
    </row>
    <row r="57" spans="1:29" x14ac:dyDescent="0.25">
      <c r="A57" s="197">
        <f ca="1">Inputs!C57</f>
        <v>38808</v>
      </c>
      <c r="B57" s="198">
        <f ca="1">Inputs!E57</f>
        <v>3.7365000000000004</v>
      </c>
      <c r="C57" s="204">
        <f ca="1">Inputs!F57</f>
        <v>0.2475</v>
      </c>
      <c r="D57" s="169"/>
      <c r="E57" s="202">
        <f ca="1">Position!$V57</f>
        <v>-1.3988554165277005</v>
      </c>
      <c r="F57" s="202">
        <f ca="1">Position!$V57</f>
        <v>-1.3988554165277005</v>
      </c>
      <c r="G57" s="202">
        <f ca="1">Position!$V57</f>
        <v>-1.3988554165277005</v>
      </c>
      <c r="H57" s="202">
        <f ca="1">Position!$V57</f>
        <v>-1.3988554165277005</v>
      </c>
      <c r="I57" s="202">
        <f ca="1">Position!$V57</f>
        <v>-1.3988554165277005</v>
      </c>
      <c r="J57" s="202">
        <f ca="1">Position!$V57</f>
        <v>-1.3988554165277005</v>
      </c>
      <c r="K57" s="202">
        <f ca="1">Position!$V57</f>
        <v>-1.3988554165277005</v>
      </c>
      <c r="L57" s="202">
        <f ca="1">Position!$V57</f>
        <v>-1.3988554165277005</v>
      </c>
      <c r="M57" s="202">
        <f ca="1">Position!$V57</f>
        <v>-1.3988554165277005</v>
      </c>
      <c r="N57" s="202">
        <f ca="1">Position!$V57</f>
        <v>-1.3988554165277005</v>
      </c>
      <c r="O57" s="202">
        <f ca="1">Position!$V57</f>
        <v>-1.3988554165277005</v>
      </c>
      <c r="S57" s="202">
        <f ca="1">Position!$V57</f>
        <v>-1.3988554165277005</v>
      </c>
      <c r="T57" s="202">
        <f ca="1">Position!$V57</f>
        <v>-1.3988554165277005</v>
      </c>
      <c r="U57" s="202">
        <f ca="1">Position!$V57</f>
        <v>-1.3988554165277005</v>
      </c>
      <c r="V57" s="202">
        <f ca="1">Position!$V57</f>
        <v>-1.3988554165277005</v>
      </c>
      <c r="W57" s="202">
        <f ca="1">Position!$V57</f>
        <v>-1.3988554165277005</v>
      </c>
      <c r="X57" s="202">
        <f ca="1">Position!$V57</f>
        <v>-1.3988554165277005</v>
      </c>
      <c r="Y57" s="202">
        <f ca="1">Position!$V57</f>
        <v>-1.3988554165277005</v>
      </c>
      <c r="Z57" s="202">
        <f ca="1">Position!$V57</f>
        <v>-1.3988554165277005</v>
      </c>
      <c r="AA57" s="202">
        <f ca="1">Position!$V57</f>
        <v>-1.3988554165277005</v>
      </c>
      <c r="AB57" s="202">
        <f ca="1">Position!$V57</f>
        <v>-1.3988554165277005</v>
      </c>
      <c r="AC57" s="202">
        <f ca="1">Position!$V57</f>
        <v>-1.3988554165277005</v>
      </c>
    </row>
    <row r="58" spans="1:29" x14ac:dyDescent="0.25">
      <c r="A58" s="197">
        <f ca="1">Inputs!C58</f>
        <v>38838</v>
      </c>
      <c r="B58" s="198">
        <f ca="1">Inputs!E58</f>
        <v>3.7405000000000004</v>
      </c>
      <c r="C58" s="204">
        <f ca="1">Inputs!F58</f>
        <v>0.245</v>
      </c>
      <c r="D58" s="169"/>
      <c r="E58" s="202">
        <f ca="1">Position!$V58</f>
        <v>-1.3988554165277005</v>
      </c>
      <c r="F58" s="202">
        <f ca="1">Position!$V58</f>
        <v>-1.3988554165277005</v>
      </c>
      <c r="G58" s="202">
        <f ca="1">Position!$V58</f>
        <v>-1.3988554165277005</v>
      </c>
      <c r="H58" s="202">
        <f ca="1">Position!$V58</f>
        <v>-1.3988554165277005</v>
      </c>
      <c r="I58" s="202">
        <f ca="1">Position!$V58</f>
        <v>-1.3988554165277005</v>
      </c>
      <c r="J58" s="202">
        <f ca="1">Position!$V58</f>
        <v>-1.3988554165277005</v>
      </c>
      <c r="K58" s="202">
        <f ca="1">Position!$V58</f>
        <v>-1.3988554165277005</v>
      </c>
      <c r="L58" s="202">
        <f ca="1">Position!$V58</f>
        <v>-1.3988554165277005</v>
      </c>
      <c r="M58" s="202">
        <f ca="1">Position!$V58</f>
        <v>-1.3988554165277005</v>
      </c>
      <c r="N58" s="202">
        <f ca="1">Position!$V58</f>
        <v>-1.3988554165277005</v>
      </c>
      <c r="O58" s="202">
        <f ca="1">Position!$V58</f>
        <v>-1.3988554165277005</v>
      </c>
      <c r="S58" s="202">
        <f ca="1">Position!$V58</f>
        <v>-1.3988554165277005</v>
      </c>
      <c r="T58" s="202">
        <f ca="1">Position!$V58</f>
        <v>-1.3988554165277005</v>
      </c>
      <c r="U58" s="202">
        <f ca="1">Position!$V58</f>
        <v>-1.3988554165277005</v>
      </c>
      <c r="V58" s="202">
        <f ca="1">Position!$V58</f>
        <v>-1.3988554165277005</v>
      </c>
      <c r="W58" s="202">
        <f ca="1">Position!$V58</f>
        <v>-1.3988554165277005</v>
      </c>
      <c r="X58" s="202">
        <f ca="1">Position!$V58</f>
        <v>-1.3988554165277005</v>
      </c>
      <c r="Y58" s="202">
        <f ca="1">Position!$V58</f>
        <v>-1.3988554165277005</v>
      </c>
      <c r="Z58" s="202">
        <f ca="1">Position!$V58</f>
        <v>-1.3988554165277005</v>
      </c>
      <c r="AA58" s="202">
        <f ca="1">Position!$V58</f>
        <v>-1.3988554165277005</v>
      </c>
      <c r="AB58" s="202">
        <f ca="1">Position!$V58</f>
        <v>-1.3988554165277005</v>
      </c>
      <c r="AC58" s="202">
        <f ca="1">Position!$V58</f>
        <v>-1.3988554165277005</v>
      </c>
    </row>
    <row r="59" spans="1:29" x14ac:dyDescent="0.25">
      <c r="A59" s="197">
        <f ca="1">Inputs!C59</f>
        <v>38869</v>
      </c>
      <c r="B59" s="198">
        <f ca="1">Inputs!E59</f>
        <v>3.7805</v>
      </c>
      <c r="C59" s="204">
        <f ca="1">Inputs!F59</f>
        <v>0.2475</v>
      </c>
      <c r="D59" s="169"/>
      <c r="E59" s="202">
        <f ca="1">Position!$V59</f>
        <v>-1.3988554165277005</v>
      </c>
      <c r="F59" s="202">
        <f ca="1">Position!$V59</f>
        <v>-1.3988554165277005</v>
      </c>
      <c r="G59" s="202">
        <f ca="1">Position!$V59</f>
        <v>-1.3988554165277005</v>
      </c>
      <c r="H59" s="202">
        <f ca="1">Position!$V59</f>
        <v>-1.3988554165277005</v>
      </c>
      <c r="I59" s="202">
        <f ca="1">Position!$V59</f>
        <v>-1.3988554165277005</v>
      </c>
      <c r="J59" s="202">
        <f ca="1">Position!$V59</f>
        <v>-1.3988554165277005</v>
      </c>
      <c r="K59" s="202">
        <f ca="1">Position!$V59</f>
        <v>-1.3988554165277005</v>
      </c>
      <c r="L59" s="202">
        <f ca="1">Position!$V59</f>
        <v>-1.3988554165277005</v>
      </c>
      <c r="M59" s="202">
        <f ca="1">Position!$V59</f>
        <v>-1.3988554165277005</v>
      </c>
      <c r="N59" s="202">
        <f ca="1">Position!$V59</f>
        <v>-1.3988554165277005</v>
      </c>
      <c r="O59" s="202">
        <f ca="1">Position!$V59</f>
        <v>-1.3988554165277005</v>
      </c>
      <c r="S59" s="202">
        <f ca="1">Position!$V59</f>
        <v>-1.3988554165277005</v>
      </c>
      <c r="T59" s="202">
        <f ca="1">Position!$V59</f>
        <v>-1.3988554165277005</v>
      </c>
      <c r="U59" s="202">
        <f ca="1">Position!$V59</f>
        <v>-1.3988554165277005</v>
      </c>
      <c r="V59" s="202">
        <f ca="1">Position!$V59</f>
        <v>-1.3988554165277005</v>
      </c>
      <c r="W59" s="202">
        <f ca="1">Position!$V59</f>
        <v>-1.3988554165277005</v>
      </c>
      <c r="X59" s="202">
        <f ca="1">Position!$V59</f>
        <v>-1.3988554165277005</v>
      </c>
      <c r="Y59" s="202">
        <f ca="1">Position!$V59</f>
        <v>-1.3988554165277005</v>
      </c>
      <c r="Z59" s="202">
        <f ca="1">Position!$V59</f>
        <v>-1.3988554165277005</v>
      </c>
      <c r="AA59" s="202">
        <f ca="1">Position!$V59</f>
        <v>-1.3988554165277005</v>
      </c>
      <c r="AB59" s="202">
        <f ca="1">Position!$V59</f>
        <v>-1.3988554165277005</v>
      </c>
      <c r="AC59" s="202">
        <f ca="1">Position!$V59</f>
        <v>-1.3988554165277005</v>
      </c>
    </row>
    <row r="60" spans="1:29" x14ac:dyDescent="0.25">
      <c r="A60" s="197">
        <f ca="1">Inputs!C60</f>
        <v>38899</v>
      </c>
      <c r="B60" s="198">
        <f ca="1">Inputs!E60</f>
        <v>3.8255000000000003</v>
      </c>
      <c r="C60" s="204">
        <f ca="1">Inputs!F60</f>
        <v>0.2475</v>
      </c>
      <c r="D60" s="169"/>
      <c r="E60" s="202">
        <f ca="1">Position!$V60</f>
        <v>-1.3988554165277005</v>
      </c>
      <c r="F60" s="202">
        <f ca="1">Position!$V60</f>
        <v>-1.3988554165277005</v>
      </c>
      <c r="G60" s="202">
        <f ca="1">Position!$V60</f>
        <v>-1.3988554165277005</v>
      </c>
      <c r="H60" s="202">
        <f ca="1">Position!$V60</f>
        <v>-1.3988554165277005</v>
      </c>
      <c r="I60" s="202">
        <f ca="1">Position!$V60</f>
        <v>-1.3988554165277005</v>
      </c>
      <c r="J60" s="202">
        <f ca="1">Position!$V60</f>
        <v>-1.3988554165277005</v>
      </c>
      <c r="K60" s="202">
        <f ca="1">Position!$V60</f>
        <v>-1.3988554165277005</v>
      </c>
      <c r="L60" s="202">
        <f ca="1">Position!$V60</f>
        <v>-1.3988554165277005</v>
      </c>
      <c r="M60" s="202">
        <f ca="1">Position!$V60</f>
        <v>-1.3988554165277005</v>
      </c>
      <c r="N60" s="202">
        <f ca="1">Position!$V60</f>
        <v>-1.3988554165277005</v>
      </c>
      <c r="O60" s="202">
        <f ca="1">Position!$V60</f>
        <v>-1.3988554165277005</v>
      </c>
      <c r="S60" s="202">
        <f ca="1">Position!$V60</f>
        <v>-1.3988554165277005</v>
      </c>
      <c r="T60" s="202">
        <f ca="1">Position!$V60</f>
        <v>-1.3988554165277005</v>
      </c>
      <c r="U60" s="202">
        <f ca="1">Position!$V60</f>
        <v>-1.3988554165277005</v>
      </c>
      <c r="V60" s="202">
        <f ca="1">Position!$V60</f>
        <v>-1.3988554165277005</v>
      </c>
      <c r="W60" s="202">
        <f ca="1">Position!$V60</f>
        <v>-1.3988554165277005</v>
      </c>
      <c r="X60" s="202">
        <f ca="1">Position!$V60</f>
        <v>-1.3988554165277005</v>
      </c>
      <c r="Y60" s="202">
        <f ca="1">Position!$V60</f>
        <v>-1.3988554165277005</v>
      </c>
      <c r="Z60" s="202">
        <f ca="1">Position!$V60</f>
        <v>-1.3988554165277005</v>
      </c>
      <c r="AA60" s="202">
        <f ca="1">Position!$V60</f>
        <v>-1.3988554165277005</v>
      </c>
      <c r="AB60" s="202">
        <f ca="1">Position!$V60</f>
        <v>-1.3988554165277005</v>
      </c>
      <c r="AC60" s="202">
        <f ca="1">Position!$V60</f>
        <v>-1.3988554165277005</v>
      </c>
    </row>
    <row r="61" spans="1:29" x14ac:dyDescent="0.25">
      <c r="A61" s="197">
        <f ca="1">Inputs!C61</f>
        <v>38930</v>
      </c>
      <c r="B61" s="198">
        <f ca="1">Inputs!E61</f>
        <v>3.8645000000000005</v>
      </c>
      <c r="C61" s="204">
        <f ca="1">Inputs!F61</f>
        <v>0.2475</v>
      </c>
      <c r="D61" s="169"/>
      <c r="E61" s="202">
        <f ca="1">Position!$V61</f>
        <v>-1.3988554165277005</v>
      </c>
      <c r="F61" s="202">
        <f ca="1">Position!$V61</f>
        <v>-1.3988554165277005</v>
      </c>
      <c r="G61" s="202">
        <f ca="1">Position!$V61</f>
        <v>-1.3988554165277005</v>
      </c>
      <c r="H61" s="202">
        <f ca="1">Position!$V61</f>
        <v>-1.3988554165277005</v>
      </c>
      <c r="I61" s="202">
        <f ca="1">Position!$V61</f>
        <v>-1.3988554165277005</v>
      </c>
      <c r="J61" s="202">
        <f ca="1">Position!$V61</f>
        <v>-1.3988554165277005</v>
      </c>
      <c r="K61" s="202">
        <f ca="1">Position!$V61</f>
        <v>-1.3988554165277005</v>
      </c>
      <c r="L61" s="202">
        <f ca="1">Position!$V61</f>
        <v>-1.3988554165277005</v>
      </c>
      <c r="M61" s="202">
        <f ca="1">Position!$V61</f>
        <v>-1.3988554165277005</v>
      </c>
      <c r="N61" s="202">
        <f ca="1">Position!$V61</f>
        <v>-1.3988554165277005</v>
      </c>
      <c r="O61" s="202">
        <f ca="1">Position!$V61</f>
        <v>-1.3988554165277005</v>
      </c>
      <c r="S61" s="202">
        <f ca="1">Position!$V61</f>
        <v>-1.3988554165277005</v>
      </c>
      <c r="T61" s="202">
        <f ca="1">Position!$V61</f>
        <v>-1.3988554165277005</v>
      </c>
      <c r="U61" s="202">
        <f ca="1">Position!$V61</f>
        <v>-1.3988554165277005</v>
      </c>
      <c r="V61" s="202">
        <f ca="1">Position!$V61</f>
        <v>-1.3988554165277005</v>
      </c>
      <c r="W61" s="202">
        <f ca="1">Position!$V61</f>
        <v>-1.3988554165277005</v>
      </c>
      <c r="X61" s="202">
        <f ca="1">Position!$V61</f>
        <v>-1.3988554165277005</v>
      </c>
      <c r="Y61" s="202">
        <f ca="1">Position!$V61</f>
        <v>-1.3988554165277005</v>
      </c>
      <c r="Z61" s="202">
        <f ca="1">Position!$V61</f>
        <v>-1.3988554165277005</v>
      </c>
      <c r="AA61" s="202">
        <f ca="1">Position!$V61</f>
        <v>-1.3988554165277005</v>
      </c>
      <c r="AB61" s="202">
        <f ca="1">Position!$V61</f>
        <v>-1.3988554165277005</v>
      </c>
      <c r="AC61" s="202">
        <f ca="1">Position!$V61</f>
        <v>-1.3988554165277005</v>
      </c>
    </row>
    <row r="62" spans="1:29" x14ac:dyDescent="0.25">
      <c r="A62" s="197">
        <f ca="1">Inputs!C62</f>
        <v>38961</v>
      </c>
      <c r="B62" s="198">
        <f ca="1">Inputs!E62</f>
        <v>3.8535000000000004</v>
      </c>
      <c r="C62" s="204">
        <f ca="1">Inputs!F62</f>
        <v>0.2475</v>
      </c>
      <c r="D62" s="169"/>
      <c r="E62" s="202">
        <f ca="1">Position!$V62</f>
        <v>-1.3988554165277005</v>
      </c>
      <c r="F62" s="202">
        <f ca="1">Position!$V62</f>
        <v>-1.3988554165277005</v>
      </c>
      <c r="G62" s="202">
        <f ca="1">Position!$V62</f>
        <v>-1.3988554165277005</v>
      </c>
      <c r="H62" s="202">
        <f ca="1">Position!$V62</f>
        <v>-1.3988554165277005</v>
      </c>
      <c r="I62" s="202">
        <f ca="1">Position!$V62</f>
        <v>-1.3988554165277005</v>
      </c>
      <c r="J62" s="202">
        <f ca="1">Position!$V62</f>
        <v>-1.3988554165277005</v>
      </c>
      <c r="K62" s="202">
        <f ca="1">Position!$V62</f>
        <v>-1.3988554165277005</v>
      </c>
      <c r="L62" s="202">
        <f ca="1">Position!$V62</f>
        <v>-1.3988554165277005</v>
      </c>
      <c r="M62" s="202">
        <f ca="1">Position!$V62</f>
        <v>-1.3988554165277005</v>
      </c>
      <c r="N62" s="202">
        <f ca="1">Position!$V62</f>
        <v>-1.3988554165277005</v>
      </c>
      <c r="O62" s="202">
        <f ca="1">Position!$V62</f>
        <v>-1.3988554165277005</v>
      </c>
      <c r="S62" s="202">
        <f ca="1">Position!$V62</f>
        <v>-1.3988554165277005</v>
      </c>
      <c r="T62" s="202">
        <f ca="1">Position!$V62</f>
        <v>-1.3988554165277005</v>
      </c>
      <c r="U62" s="202">
        <f ca="1">Position!$V62</f>
        <v>-1.3988554165277005</v>
      </c>
      <c r="V62" s="202">
        <f ca="1">Position!$V62</f>
        <v>-1.3988554165277005</v>
      </c>
      <c r="W62" s="202">
        <f ca="1">Position!$V62</f>
        <v>-1.3988554165277005</v>
      </c>
      <c r="X62" s="202">
        <f ca="1">Position!$V62</f>
        <v>-1.3988554165277005</v>
      </c>
      <c r="Y62" s="202">
        <f ca="1">Position!$V62</f>
        <v>-1.3988554165277005</v>
      </c>
      <c r="Z62" s="202">
        <f ca="1">Position!$V62</f>
        <v>-1.3988554165277005</v>
      </c>
      <c r="AA62" s="202">
        <f ca="1">Position!$V62</f>
        <v>-1.3988554165277005</v>
      </c>
      <c r="AB62" s="202">
        <f ca="1">Position!$V62</f>
        <v>-1.3988554165277005</v>
      </c>
      <c r="AC62" s="202">
        <f ca="1">Position!$V62</f>
        <v>-1.3988554165277005</v>
      </c>
    </row>
    <row r="63" spans="1:29" x14ac:dyDescent="0.25">
      <c r="A63" s="197">
        <f ca="1">Inputs!C63</f>
        <v>38991</v>
      </c>
      <c r="B63" s="198">
        <f ca="1">Inputs!E63</f>
        <v>3.8685000000000005</v>
      </c>
      <c r="C63" s="204">
        <f ca="1">Inputs!F63</f>
        <v>0.2475</v>
      </c>
      <c r="D63" s="169"/>
      <c r="E63" s="202">
        <f ca="1">Position!$V63</f>
        <v>-1.3988554165277005</v>
      </c>
      <c r="F63" s="202">
        <f ca="1">Position!$V63</f>
        <v>-1.3988554165277005</v>
      </c>
      <c r="G63" s="202">
        <f ca="1">Position!$V63</f>
        <v>-1.3988554165277005</v>
      </c>
      <c r="H63" s="202">
        <f ca="1">Position!$V63</f>
        <v>-1.3988554165277005</v>
      </c>
      <c r="I63" s="202">
        <f ca="1">Position!$V63</f>
        <v>-1.3988554165277005</v>
      </c>
      <c r="J63" s="202">
        <f ca="1">Position!$V63</f>
        <v>-1.3988554165277005</v>
      </c>
      <c r="K63" s="202">
        <f ca="1">Position!$V63</f>
        <v>-1.3988554165277005</v>
      </c>
      <c r="L63" s="202">
        <f ca="1">Position!$V63</f>
        <v>-1.3988554165277005</v>
      </c>
      <c r="M63" s="202">
        <f ca="1">Position!$V63</f>
        <v>-1.3988554165277005</v>
      </c>
      <c r="N63" s="202">
        <f ca="1">Position!$V63</f>
        <v>-1.3988554165277005</v>
      </c>
      <c r="O63" s="202">
        <f ca="1">Position!$V63</f>
        <v>-1.3988554165277005</v>
      </c>
      <c r="S63" s="202">
        <f ca="1">Position!$V63</f>
        <v>-1.3988554165277005</v>
      </c>
      <c r="T63" s="202">
        <f ca="1">Position!$V63</f>
        <v>-1.3988554165277005</v>
      </c>
      <c r="U63" s="202">
        <f ca="1">Position!$V63</f>
        <v>-1.3988554165277005</v>
      </c>
      <c r="V63" s="202">
        <f ca="1">Position!$V63</f>
        <v>-1.3988554165277005</v>
      </c>
      <c r="W63" s="202">
        <f ca="1">Position!$V63</f>
        <v>-1.3988554165277005</v>
      </c>
      <c r="X63" s="202">
        <f ca="1">Position!$V63</f>
        <v>-1.3988554165277005</v>
      </c>
      <c r="Y63" s="202">
        <f ca="1">Position!$V63</f>
        <v>-1.3988554165277005</v>
      </c>
      <c r="Z63" s="202">
        <f ca="1">Position!$V63</f>
        <v>-1.3988554165277005</v>
      </c>
      <c r="AA63" s="202">
        <f ca="1">Position!$V63</f>
        <v>-1.3988554165277005</v>
      </c>
      <c r="AB63" s="202">
        <f ca="1">Position!$V63</f>
        <v>-1.3988554165277005</v>
      </c>
      <c r="AC63" s="202">
        <f ca="1">Position!$V63</f>
        <v>-1.3988554165277005</v>
      </c>
    </row>
    <row r="64" spans="1:29" x14ac:dyDescent="0.25">
      <c r="A64" s="197">
        <f ca="1">Inputs!C64</f>
        <v>39022</v>
      </c>
      <c r="B64" s="198">
        <f ca="1">Inputs!E64</f>
        <v>4.0255000000000001</v>
      </c>
      <c r="C64" s="204">
        <f ca="1">Inputs!F64</f>
        <v>0.2475</v>
      </c>
      <c r="D64" s="169"/>
      <c r="E64" s="202">
        <f ca="1">Position!$V64</f>
        <v>-1.3988554165277005</v>
      </c>
      <c r="F64" s="202">
        <f ca="1">Position!$V64</f>
        <v>-1.3988554165277005</v>
      </c>
      <c r="G64" s="202">
        <f ca="1">Position!$V64</f>
        <v>-1.3988554165277005</v>
      </c>
      <c r="H64" s="202">
        <f ca="1">Position!$V64</f>
        <v>-1.3988554165277005</v>
      </c>
      <c r="I64" s="202">
        <f ca="1">Position!$V64</f>
        <v>-1.3988554165277005</v>
      </c>
      <c r="J64" s="202">
        <f ca="1">Position!$V64</f>
        <v>-1.3988554165277005</v>
      </c>
      <c r="K64" s="202">
        <f ca="1">Position!$V64</f>
        <v>-1.3988554165277005</v>
      </c>
      <c r="L64" s="202">
        <f ca="1">Position!$V64</f>
        <v>-1.3988554165277005</v>
      </c>
      <c r="M64" s="202">
        <f ca="1">Position!$V64</f>
        <v>-1.3988554165277005</v>
      </c>
      <c r="N64" s="202">
        <f ca="1">Position!$V64</f>
        <v>-1.3988554165277005</v>
      </c>
      <c r="O64" s="202">
        <f ca="1">Position!$V64</f>
        <v>-1.3988554165277005</v>
      </c>
      <c r="S64" s="202">
        <f ca="1">Position!$V64</f>
        <v>-1.3988554165277005</v>
      </c>
      <c r="T64" s="202">
        <f ca="1">Position!$V64</f>
        <v>-1.3988554165277005</v>
      </c>
      <c r="U64" s="202">
        <f ca="1">Position!$V64</f>
        <v>-1.3988554165277005</v>
      </c>
      <c r="V64" s="202">
        <f ca="1">Position!$V64</f>
        <v>-1.3988554165277005</v>
      </c>
      <c r="W64" s="202">
        <f ca="1">Position!$V64</f>
        <v>-1.3988554165277005</v>
      </c>
      <c r="X64" s="202">
        <f ca="1">Position!$V64</f>
        <v>-1.3988554165277005</v>
      </c>
      <c r="Y64" s="202">
        <f ca="1">Position!$V64</f>
        <v>-1.3988554165277005</v>
      </c>
      <c r="Z64" s="202">
        <f ca="1">Position!$V64</f>
        <v>-1.3988554165277005</v>
      </c>
      <c r="AA64" s="202">
        <f ca="1">Position!$V64</f>
        <v>-1.3988554165277005</v>
      </c>
      <c r="AB64" s="202">
        <f ca="1">Position!$V64</f>
        <v>-1.3988554165277005</v>
      </c>
      <c r="AC64" s="202">
        <f ca="1">Position!$V64</f>
        <v>-1.3988554165277005</v>
      </c>
    </row>
    <row r="65" spans="1:29" x14ac:dyDescent="0.25">
      <c r="A65" s="197">
        <f ca="1">Inputs!C65</f>
        <v>39052</v>
      </c>
      <c r="B65" s="198">
        <f ca="1">Inputs!E65</f>
        <v>4.1855000000000011</v>
      </c>
      <c r="C65" s="204">
        <f ca="1">Inputs!F65</f>
        <v>0.2475</v>
      </c>
      <c r="D65" s="169"/>
      <c r="E65" s="202">
        <f ca="1">Position!$V65</f>
        <v>-1.3988554165277005</v>
      </c>
      <c r="F65" s="202">
        <f ca="1">Position!$V65</f>
        <v>-1.3988554165277005</v>
      </c>
      <c r="G65" s="202">
        <f ca="1">Position!$V65</f>
        <v>-1.3988554165277005</v>
      </c>
      <c r="H65" s="202">
        <f ca="1">Position!$V65</f>
        <v>-1.3988554165277005</v>
      </c>
      <c r="I65" s="202">
        <f ca="1">Position!$V65</f>
        <v>-1.3988554165277005</v>
      </c>
      <c r="J65" s="202">
        <f ca="1">Position!$V65</f>
        <v>-1.3988554165277005</v>
      </c>
      <c r="K65" s="202">
        <f ca="1">Position!$V65</f>
        <v>-1.3988554165277005</v>
      </c>
      <c r="L65" s="202">
        <f ca="1">Position!$V65</f>
        <v>-1.3988554165277005</v>
      </c>
      <c r="M65" s="202">
        <f ca="1">Position!$V65</f>
        <v>-1.3988554165277005</v>
      </c>
      <c r="N65" s="202">
        <f ca="1">Position!$V65</f>
        <v>-1.3988554165277005</v>
      </c>
      <c r="O65" s="202">
        <f ca="1">Position!$V65</f>
        <v>-1.3988554165277005</v>
      </c>
      <c r="S65" s="202">
        <f ca="1">Position!$V65</f>
        <v>-1.3988554165277005</v>
      </c>
      <c r="T65" s="202">
        <f ca="1">Position!$V65</f>
        <v>-1.3988554165277005</v>
      </c>
      <c r="U65" s="202">
        <f ca="1">Position!$V65</f>
        <v>-1.3988554165277005</v>
      </c>
      <c r="V65" s="202">
        <f ca="1">Position!$V65</f>
        <v>-1.3988554165277005</v>
      </c>
      <c r="W65" s="202">
        <f ca="1">Position!$V65</f>
        <v>-1.3988554165277005</v>
      </c>
      <c r="X65" s="202">
        <f ca="1">Position!$V65</f>
        <v>-1.3988554165277005</v>
      </c>
      <c r="Y65" s="202">
        <f ca="1">Position!$V65</f>
        <v>-1.3988554165277005</v>
      </c>
      <c r="Z65" s="202">
        <f ca="1">Position!$V65</f>
        <v>-1.3988554165277005</v>
      </c>
      <c r="AA65" s="202">
        <f ca="1">Position!$V65</f>
        <v>-1.3988554165277005</v>
      </c>
      <c r="AB65" s="202">
        <f ca="1">Position!$V65</f>
        <v>-1.3988554165277005</v>
      </c>
      <c r="AC65" s="202">
        <f ca="1">Position!$V65</f>
        <v>-1.3988554165277005</v>
      </c>
    </row>
    <row r="66" spans="1:29" x14ac:dyDescent="0.25">
      <c r="A66" s="197">
        <f ca="1">Inputs!C66</f>
        <v>39083</v>
      </c>
      <c r="B66" s="198">
        <f ca="1">Inputs!E66</f>
        <v>4.2054999999999998</v>
      </c>
      <c r="C66" s="204">
        <f ca="1">Inputs!F66</f>
        <v>0.2475</v>
      </c>
      <c r="D66" s="169"/>
      <c r="E66" s="202">
        <f ca="1">Position!$V66</f>
        <v>-1.3988554165277005</v>
      </c>
      <c r="F66" s="202">
        <f ca="1">Position!$V66</f>
        <v>-1.3988554165277005</v>
      </c>
      <c r="G66" s="202">
        <f ca="1">Position!$V66</f>
        <v>-1.3988554165277005</v>
      </c>
      <c r="H66" s="202">
        <f ca="1">Position!$V66</f>
        <v>-1.3988554165277005</v>
      </c>
      <c r="I66" s="202">
        <f ca="1">Position!$V66</f>
        <v>-1.3988554165277005</v>
      </c>
      <c r="J66" s="202">
        <f ca="1">Position!$V66</f>
        <v>-1.3988554165277005</v>
      </c>
      <c r="K66" s="202">
        <f ca="1">Position!$V66</f>
        <v>-1.3988554165277005</v>
      </c>
      <c r="L66" s="202">
        <f ca="1">Position!$V66</f>
        <v>-1.3988554165277005</v>
      </c>
      <c r="M66" s="202">
        <f ca="1">Position!$V66</f>
        <v>-1.3988554165277005</v>
      </c>
      <c r="N66" s="202">
        <f ca="1">Position!$V66</f>
        <v>-1.3988554165277005</v>
      </c>
      <c r="O66" s="202">
        <f ca="1">Position!$V66</f>
        <v>-1.3988554165277005</v>
      </c>
      <c r="S66" s="202">
        <f ca="1">Position!$V66</f>
        <v>-1.3988554165277005</v>
      </c>
      <c r="T66" s="202">
        <f ca="1">Position!$V66</f>
        <v>-1.3988554165277005</v>
      </c>
      <c r="U66" s="202">
        <f ca="1">Position!$V66</f>
        <v>-1.3988554165277005</v>
      </c>
      <c r="V66" s="202">
        <f ca="1">Position!$V66</f>
        <v>-1.3988554165277005</v>
      </c>
      <c r="W66" s="202">
        <f ca="1">Position!$V66</f>
        <v>-1.3988554165277005</v>
      </c>
      <c r="X66" s="202">
        <f ca="1">Position!$V66</f>
        <v>-1.3988554165277005</v>
      </c>
      <c r="Y66" s="202">
        <f ca="1">Position!$V66</f>
        <v>-1.3988554165277005</v>
      </c>
      <c r="Z66" s="202">
        <f ca="1">Position!$V66</f>
        <v>-1.3988554165277005</v>
      </c>
      <c r="AA66" s="202">
        <f ca="1">Position!$V66</f>
        <v>-1.3988554165277005</v>
      </c>
      <c r="AB66" s="202">
        <f ca="1">Position!$V66</f>
        <v>-1.3988554165277005</v>
      </c>
      <c r="AC66" s="202">
        <f ca="1">Position!$V66</f>
        <v>-1.3988554165277005</v>
      </c>
    </row>
    <row r="67" spans="1:29" x14ac:dyDescent="0.25">
      <c r="A67" s="197">
        <f ca="1">Inputs!C67</f>
        <v>39114</v>
      </c>
      <c r="B67" s="198">
        <f ca="1">Inputs!E67</f>
        <v>4.1215000000000002</v>
      </c>
      <c r="C67" s="204">
        <f ca="1">Inputs!F67</f>
        <v>0.24249999999999999</v>
      </c>
      <c r="D67" s="169"/>
      <c r="E67" s="202">
        <f ca="1">Position!$V67</f>
        <v>-1.3988554165277005</v>
      </c>
      <c r="F67" s="202">
        <f ca="1">Position!$V67</f>
        <v>-1.3988554165277005</v>
      </c>
      <c r="G67" s="202">
        <f ca="1">Position!$V67</f>
        <v>-1.3988554165277005</v>
      </c>
      <c r="H67" s="202">
        <f ca="1">Position!$V67</f>
        <v>-1.3988554165277005</v>
      </c>
      <c r="I67" s="202">
        <f ca="1">Position!$V67</f>
        <v>-1.3988554165277005</v>
      </c>
      <c r="J67" s="202">
        <f ca="1">Position!$V67</f>
        <v>-1.3988554165277005</v>
      </c>
      <c r="K67" s="202">
        <f ca="1">Position!$V67</f>
        <v>-1.3988554165277005</v>
      </c>
      <c r="L67" s="202">
        <f ca="1">Position!$V67</f>
        <v>-1.3988554165277005</v>
      </c>
      <c r="M67" s="202">
        <f ca="1">Position!$V67</f>
        <v>-1.3988554165277005</v>
      </c>
      <c r="N67" s="202">
        <f ca="1">Position!$V67</f>
        <v>-1.3988554165277005</v>
      </c>
      <c r="O67" s="202">
        <f ca="1">Position!$V67</f>
        <v>-1.3988554165277005</v>
      </c>
      <c r="S67" s="202">
        <f ca="1">Position!$V67</f>
        <v>-1.3988554165277005</v>
      </c>
      <c r="T67" s="202">
        <f ca="1">Position!$V67</f>
        <v>-1.3988554165277005</v>
      </c>
      <c r="U67" s="202">
        <f ca="1">Position!$V67</f>
        <v>-1.3988554165277005</v>
      </c>
      <c r="V67" s="202">
        <f ca="1">Position!$V67</f>
        <v>-1.3988554165277005</v>
      </c>
      <c r="W67" s="202">
        <f ca="1">Position!$V67</f>
        <v>-1.3988554165277005</v>
      </c>
      <c r="X67" s="202">
        <f ca="1">Position!$V67</f>
        <v>-1.3988554165277005</v>
      </c>
      <c r="Y67" s="202">
        <f ca="1">Position!$V67</f>
        <v>-1.3988554165277005</v>
      </c>
      <c r="Z67" s="202">
        <f ca="1">Position!$V67</f>
        <v>-1.3988554165277005</v>
      </c>
      <c r="AA67" s="202">
        <f ca="1">Position!$V67</f>
        <v>-1.3988554165277005</v>
      </c>
      <c r="AB67" s="202">
        <f ca="1">Position!$V67</f>
        <v>-1.3988554165277005</v>
      </c>
      <c r="AC67" s="202">
        <f ca="1">Position!$V67</f>
        <v>-1.3988554165277005</v>
      </c>
    </row>
    <row r="68" spans="1:29" x14ac:dyDescent="0.25">
      <c r="A68" s="197">
        <f ca="1">Inputs!C68</f>
        <v>39142</v>
      </c>
      <c r="B68" s="198">
        <f ca="1">Inputs!E68</f>
        <v>3.9865000000000004</v>
      </c>
      <c r="C68" s="204">
        <f ca="1">Inputs!F68</f>
        <v>0.24</v>
      </c>
      <c r="D68" s="169"/>
      <c r="E68" s="202">
        <f ca="1">Position!$V68</f>
        <v>-1.3988554165277005</v>
      </c>
      <c r="F68" s="202">
        <f ca="1">Position!$V68</f>
        <v>-1.3988554165277005</v>
      </c>
      <c r="G68" s="202">
        <f ca="1">Position!$V68</f>
        <v>-1.3988554165277005</v>
      </c>
      <c r="H68" s="202">
        <f ca="1">Position!$V68</f>
        <v>-1.3988554165277005</v>
      </c>
      <c r="I68" s="202">
        <f ca="1">Position!$V68</f>
        <v>-1.3988554165277005</v>
      </c>
      <c r="J68" s="202">
        <f ca="1">Position!$V68</f>
        <v>-1.3988554165277005</v>
      </c>
      <c r="K68" s="202">
        <f ca="1">Position!$V68</f>
        <v>-1.3988554165277005</v>
      </c>
      <c r="L68" s="202">
        <f ca="1">Position!$V68</f>
        <v>-1.3988554165277005</v>
      </c>
      <c r="M68" s="202">
        <f ca="1">Position!$V68</f>
        <v>-1.3988554165277005</v>
      </c>
      <c r="N68" s="202">
        <f ca="1">Position!$V68</f>
        <v>-1.3988554165277005</v>
      </c>
      <c r="O68" s="202">
        <f ca="1">Position!$V68</f>
        <v>-1.3988554165277005</v>
      </c>
      <c r="S68" s="202">
        <f ca="1">Position!$V68</f>
        <v>-1.3988554165277005</v>
      </c>
      <c r="T68" s="202">
        <f ca="1">Position!$V68</f>
        <v>-1.3988554165277005</v>
      </c>
      <c r="U68" s="202">
        <f ca="1">Position!$V68</f>
        <v>-1.3988554165277005</v>
      </c>
      <c r="V68" s="202">
        <f ca="1">Position!$V68</f>
        <v>-1.3988554165277005</v>
      </c>
      <c r="W68" s="202">
        <f ca="1">Position!$V68</f>
        <v>-1.3988554165277005</v>
      </c>
      <c r="X68" s="202">
        <f ca="1">Position!$V68</f>
        <v>-1.3988554165277005</v>
      </c>
      <c r="Y68" s="202">
        <f ca="1">Position!$V68</f>
        <v>-1.3988554165277005</v>
      </c>
      <c r="Z68" s="202">
        <f ca="1">Position!$V68</f>
        <v>-1.3988554165277005</v>
      </c>
      <c r="AA68" s="202">
        <f ca="1">Position!$V68</f>
        <v>-1.3988554165277005</v>
      </c>
      <c r="AB68" s="202">
        <f ca="1">Position!$V68</f>
        <v>-1.3988554165277005</v>
      </c>
      <c r="AC68" s="202">
        <f ca="1">Position!$V68</f>
        <v>-1.3988554165277005</v>
      </c>
    </row>
    <row r="69" spans="1:29" x14ac:dyDescent="0.25">
      <c r="A69" s="197">
        <f ca="1">Inputs!C69</f>
        <v>39173</v>
      </c>
      <c r="B69" s="198">
        <f ca="1">Inputs!E69</f>
        <v>3.8365000000000005</v>
      </c>
      <c r="C69" s="204">
        <f ca="1">Inputs!F69</f>
        <v>0.24</v>
      </c>
      <c r="D69" s="169"/>
      <c r="E69" s="202">
        <f ca="1">Position!$V69</f>
        <v>-1.3988554165277005</v>
      </c>
      <c r="F69" s="202">
        <f ca="1">Position!$V69</f>
        <v>-1.3988554165277005</v>
      </c>
      <c r="G69" s="202">
        <f ca="1">Position!$V69</f>
        <v>-1.3988554165277005</v>
      </c>
      <c r="H69" s="202">
        <f ca="1">Position!$V69</f>
        <v>-1.3988554165277005</v>
      </c>
      <c r="I69" s="202">
        <f ca="1">Position!$V69</f>
        <v>-1.3988554165277005</v>
      </c>
      <c r="J69" s="202">
        <f ca="1">Position!$V69</f>
        <v>-1.3988554165277005</v>
      </c>
      <c r="K69" s="202">
        <f ca="1">Position!$V69</f>
        <v>-1.3988554165277005</v>
      </c>
      <c r="L69" s="202">
        <f ca="1">Position!$V69</f>
        <v>-1.3988554165277005</v>
      </c>
      <c r="M69" s="202">
        <f ca="1">Position!$V69</f>
        <v>-1.3988554165277005</v>
      </c>
      <c r="N69" s="202">
        <f ca="1">Position!$V69</f>
        <v>-1.3988554165277005</v>
      </c>
      <c r="O69" s="202">
        <f ca="1">Position!$V69</f>
        <v>-1.3988554165277005</v>
      </c>
      <c r="S69" s="202">
        <f ca="1">Position!$V69</f>
        <v>-1.3988554165277005</v>
      </c>
      <c r="T69" s="202">
        <f ca="1">Position!$V69</f>
        <v>-1.3988554165277005</v>
      </c>
      <c r="U69" s="202">
        <f ca="1">Position!$V69</f>
        <v>-1.3988554165277005</v>
      </c>
      <c r="V69" s="202">
        <f ca="1">Position!$V69</f>
        <v>-1.3988554165277005</v>
      </c>
      <c r="W69" s="202">
        <f ca="1">Position!$V69</f>
        <v>-1.3988554165277005</v>
      </c>
      <c r="X69" s="202">
        <f ca="1">Position!$V69</f>
        <v>-1.3988554165277005</v>
      </c>
      <c r="Y69" s="202">
        <f ca="1">Position!$V69</f>
        <v>-1.3988554165277005</v>
      </c>
      <c r="Z69" s="202">
        <f ca="1">Position!$V69</f>
        <v>-1.3988554165277005</v>
      </c>
      <c r="AA69" s="202">
        <f ca="1">Position!$V69</f>
        <v>-1.3988554165277005</v>
      </c>
      <c r="AB69" s="202">
        <f ca="1">Position!$V69</f>
        <v>-1.3988554165277005</v>
      </c>
      <c r="AC69" s="202">
        <f ca="1">Position!$V69</f>
        <v>-1.3988554165277005</v>
      </c>
    </row>
    <row r="70" spans="1:29" x14ac:dyDescent="0.25">
      <c r="A70" s="197">
        <f ca="1">Inputs!C70</f>
        <v>39203</v>
      </c>
      <c r="B70" s="198">
        <f ca="1">Inputs!E70</f>
        <v>3.8405000000000005</v>
      </c>
      <c r="C70" s="204">
        <f ca="1">Inputs!F70</f>
        <v>0.24</v>
      </c>
      <c r="D70" s="169"/>
      <c r="E70" s="202">
        <f ca="1">Position!$V70</f>
        <v>-1.3988554165277005</v>
      </c>
      <c r="F70" s="202">
        <f ca="1">Position!$V70</f>
        <v>-1.3988554165277005</v>
      </c>
      <c r="G70" s="202">
        <f ca="1">Position!$V70</f>
        <v>-1.3988554165277005</v>
      </c>
      <c r="H70" s="202">
        <f ca="1">Position!$V70</f>
        <v>-1.3988554165277005</v>
      </c>
      <c r="I70" s="202">
        <f ca="1">Position!$V70</f>
        <v>-1.3988554165277005</v>
      </c>
      <c r="J70" s="202">
        <f ca="1">Position!$V70</f>
        <v>-1.3988554165277005</v>
      </c>
      <c r="K70" s="202">
        <f ca="1">Position!$V70</f>
        <v>-1.3988554165277005</v>
      </c>
      <c r="L70" s="202">
        <f ca="1">Position!$V70</f>
        <v>-1.3988554165277005</v>
      </c>
      <c r="M70" s="202">
        <f ca="1">Position!$V70</f>
        <v>-1.3988554165277005</v>
      </c>
      <c r="N70" s="202">
        <f ca="1">Position!$V70</f>
        <v>-1.3988554165277005</v>
      </c>
      <c r="O70" s="202">
        <f ca="1">Position!$V70</f>
        <v>-1.3988554165277005</v>
      </c>
      <c r="S70" s="202">
        <f ca="1">Position!$V70</f>
        <v>-1.3988554165277005</v>
      </c>
      <c r="T70" s="202">
        <f ca="1">Position!$V70</f>
        <v>-1.3988554165277005</v>
      </c>
      <c r="U70" s="202">
        <f ca="1">Position!$V70</f>
        <v>-1.3988554165277005</v>
      </c>
      <c r="V70" s="202">
        <f ca="1">Position!$V70</f>
        <v>-1.3988554165277005</v>
      </c>
      <c r="W70" s="202">
        <f ca="1">Position!$V70</f>
        <v>-1.3988554165277005</v>
      </c>
      <c r="X70" s="202">
        <f ca="1">Position!$V70</f>
        <v>-1.3988554165277005</v>
      </c>
      <c r="Y70" s="202">
        <f ca="1">Position!$V70</f>
        <v>-1.3988554165277005</v>
      </c>
      <c r="Z70" s="202">
        <f ca="1">Position!$V70</f>
        <v>-1.3988554165277005</v>
      </c>
      <c r="AA70" s="202">
        <f ca="1">Position!$V70</f>
        <v>-1.3988554165277005</v>
      </c>
      <c r="AB70" s="202">
        <f ca="1">Position!$V70</f>
        <v>-1.3988554165277005</v>
      </c>
      <c r="AC70" s="202">
        <f ca="1">Position!$V70</f>
        <v>-1.3988554165277005</v>
      </c>
    </row>
    <row r="71" spans="1:29" x14ac:dyDescent="0.25">
      <c r="A71" s="197">
        <f ca="1">Inputs!C71</f>
        <v>39234</v>
      </c>
      <c r="B71" s="198">
        <f ca="1">Inputs!E71</f>
        <v>3.8805000000000001</v>
      </c>
      <c r="C71" s="204">
        <f ca="1">Inputs!F71</f>
        <v>0.24</v>
      </c>
      <c r="D71" s="169"/>
      <c r="E71" s="202">
        <f ca="1">Position!$V71</f>
        <v>-1.3988554165277005</v>
      </c>
      <c r="F71" s="202">
        <f ca="1">Position!$V71</f>
        <v>-1.3988554165277005</v>
      </c>
      <c r="G71" s="202">
        <f ca="1">Position!$V71</f>
        <v>-1.3988554165277005</v>
      </c>
      <c r="H71" s="202">
        <f ca="1">Position!$V71</f>
        <v>-1.3988554165277005</v>
      </c>
      <c r="I71" s="202">
        <f ca="1">Position!$V71</f>
        <v>-1.3988554165277005</v>
      </c>
      <c r="J71" s="202">
        <f ca="1">Position!$V71</f>
        <v>-1.3988554165277005</v>
      </c>
      <c r="K71" s="202">
        <f ca="1">Position!$V71</f>
        <v>-1.3988554165277005</v>
      </c>
      <c r="L71" s="202">
        <f ca="1">Position!$V71</f>
        <v>-1.3988554165277005</v>
      </c>
      <c r="M71" s="202">
        <f ca="1">Position!$V71</f>
        <v>-1.3988554165277005</v>
      </c>
      <c r="N71" s="202">
        <f ca="1">Position!$V71</f>
        <v>-1.3988554165277005</v>
      </c>
      <c r="O71" s="202">
        <f ca="1">Position!$V71</f>
        <v>-1.3988554165277005</v>
      </c>
      <c r="S71" s="202">
        <f ca="1">Position!$V71</f>
        <v>-1.3988554165277005</v>
      </c>
      <c r="T71" s="202">
        <f ca="1">Position!$V71</f>
        <v>-1.3988554165277005</v>
      </c>
      <c r="U71" s="202">
        <f ca="1">Position!$V71</f>
        <v>-1.3988554165277005</v>
      </c>
      <c r="V71" s="202">
        <f ca="1">Position!$V71</f>
        <v>-1.3988554165277005</v>
      </c>
      <c r="W71" s="202">
        <f ca="1">Position!$V71</f>
        <v>-1.3988554165277005</v>
      </c>
      <c r="X71" s="202">
        <f ca="1">Position!$V71</f>
        <v>-1.3988554165277005</v>
      </c>
      <c r="Y71" s="202">
        <f ca="1">Position!$V71</f>
        <v>-1.3988554165277005</v>
      </c>
      <c r="Z71" s="202">
        <f ca="1">Position!$V71</f>
        <v>-1.3988554165277005</v>
      </c>
      <c r="AA71" s="202">
        <f ca="1">Position!$V71</f>
        <v>-1.3988554165277005</v>
      </c>
      <c r="AB71" s="202">
        <f ca="1">Position!$V71</f>
        <v>-1.3988554165277005</v>
      </c>
      <c r="AC71" s="202">
        <f ca="1">Position!$V71</f>
        <v>-1.3988554165277005</v>
      </c>
    </row>
    <row r="72" spans="1:29" x14ac:dyDescent="0.25">
      <c r="A72" s="197">
        <f ca="1">Inputs!C72</f>
        <v>39264</v>
      </c>
      <c r="B72" s="198">
        <f ca="1">Inputs!E72</f>
        <v>3.9255000000000004</v>
      </c>
      <c r="C72" s="204">
        <f ca="1">Inputs!F72</f>
        <v>0.24</v>
      </c>
      <c r="D72" s="169"/>
      <c r="E72" s="202">
        <f ca="1">Position!$V72</f>
        <v>-1.3988554165277005</v>
      </c>
      <c r="F72" s="202">
        <f ca="1">Position!$V72</f>
        <v>-1.3988554165277005</v>
      </c>
      <c r="G72" s="202">
        <f ca="1">Position!$V72</f>
        <v>-1.3988554165277005</v>
      </c>
      <c r="H72" s="202">
        <f ca="1">Position!$V72</f>
        <v>-1.3988554165277005</v>
      </c>
      <c r="I72" s="202">
        <f ca="1">Position!$V72</f>
        <v>-1.3988554165277005</v>
      </c>
      <c r="J72" s="202">
        <f ca="1">Position!$V72</f>
        <v>-1.3988554165277005</v>
      </c>
      <c r="K72" s="202">
        <f ca="1">Position!$V72</f>
        <v>-1.3988554165277005</v>
      </c>
      <c r="L72" s="202">
        <f ca="1">Position!$V72</f>
        <v>-1.3988554165277005</v>
      </c>
      <c r="M72" s="202">
        <f ca="1">Position!$V72</f>
        <v>-1.3988554165277005</v>
      </c>
      <c r="N72" s="202">
        <f ca="1">Position!$V72</f>
        <v>-1.3988554165277005</v>
      </c>
      <c r="O72" s="202">
        <f ca="1">Position!$V72</f>
        <v>-1.3988554165277005</v>
      </c>
      <c r="S72" s="202">
        <f ca="1">Position!$V72</f>
        <v>-1.3988554165277005</v>
      </c>
      <c r="T72" s="202">
        <f ca="1">Position!$V72</f>
        <v>-1.3988554165277005</v>
      </c>
      <c r="U72" s="202">
        <f ca="1">Position!$V72</f>
        <v>-1.3988554165277005</v>
      </c>
      <c r="V72" s="202">
        <f ca="1">Position!$V72</f>
        <v>-1.3988554165277005</v>
      </c>
      <c r="W72" s="202">
        <f ca="1">Position!$V72</f>
        <v>-1.3988554165277005</v>
      </c>
      <c r="X72" s="202">
        <f ca="1">Position!$V72</f>
        <v>-1.3988554165277005</v>
      </c>
      <c r="Y72" s="202">
        <f ca="1">Position!$V72</f>
        <v>-1.3988554165277005</v>
      </c>
      <c r="Z72" s="202">
        <f ca="1">Position!$V72</f>
        <v>-1.3988554165277005</v>
      </c>
      <c r="AA72" s="202">
        <f ca="1">Position!$V72</f>
        <v>-1.3988554165277005</v>
      </c>
      <c r="AB72" s="202">
        <f ca="1">Position!$V72</f>
        <v>-1.3988554165277005</v>
      </c>
      <c r="AC72" s="202">
        <f ca="1">Position!$V72</f>
        <v>-1.3988554165277005</v>
      </c>
    </row>
    <row r="73" spans="1:29" x14ac:dyDescent="0.25">
      <c r="A73" s="197">
        <f ca="1">Inputs!C73</f>
        <v>39295</v>
      </c>
      <c r="B73" s="198">
        <f ca="1">Inputs!E73</f>
        <v>3.9645000000000006</v>
      </c>
      <c r="C73" s="204">
        <f ca="1">Inputs!F73</f>
        <v>0.24</v>
      </c>
      <c r="D73" s="169"/>
      <c r="E73" s="202">
        <f ca="1">Position!$V73</f>
        <v>-1.3988554165277005</v>
      </c>
      <c r="F73" s="202">
        <f ca="1">Position!$V73</f>
        <v>-1.3988554165277005</v>
      </c>
      <c r="G73" s="202">
        <f ca="1">Position!$V73</f>
        <v>-1.3988554165277005</v>
      </c>
      <c r="H73" s="202">
        <f ca="1">Position!$V73</f>
        <v>-1.3988554165277005</v>
      </c>
      <c r="I73" s="202">
        <f ca="1">Position!$V73</f>
        <v>-1.3988554165277005</v>
      </c>
      <c r="J73" s="202">
        <f ca="1">Position!$V73</f>
        <v>-1.3988554165277005</v>
      </c>
      <c r="K73" s="202">
        <f ca="1">Position!$V73</f>
        <v>-1.3988554165277005</v>
      </c>
      <c r="L73" s="202">
        <f ca="1">Position!$V73</f>
        <v>-1.3988554165277005</v>
      </c>
      <c r="M73" s="202">
        <f ca="1">Position!$V73</f>
        <v>-1.3988554165277005</v>
      </c>
      <c r="N73" s="202">
        <f ca="1">Position!$V73</f>
        <v>-1.3988554165277005</v>
      </c>
      <c r="O73" s="202">
        <f ca="1">Position!$V73</f>
        <v>-1.3988554165277005</v>
      </c>
      <c r="S73" s="202">
        <f ca="1">Position!$V73</f>
        <v>-1.3988554165277005</v>
      </c>
      <c r="T73" s="202">
        <f ca="1">Position!$V73</f>
        <v>-1.3988554165277005</v>
      </c>
      <c r="U73" s="202">
        <f ca="1">Position!$V73</f>
        <v>-1.3988554165277005</v>
      </c>
      <c r="V73" s="202">
        <f ca="1">Position!$V73</f>
        <v>-1.3988554165277005</v>
      </c>
      <c r="W73" s="202">
        <f ca="1">Position!$V73</f>
        <v>-1.3988554165277005</v>
      </c>
      <c r="X73" s="202">
        <f ca="1">Position!$V73</f>
        <v>-1.3988554165277005</v>
      </c>
      <c r="Y73" s="202">
        <f ca="1">Position!$V73</f>
        <v>-1.3988554165277005</v>
      </c>
      <c r="Z73" s="202">
        <f ca="1">Position!$V73</f>
        <v>-1.3988554165277005</v>
      </c>
      <c r="AA73" s="202">
        <f ca="1">Position!$V73</f>
        <v>-1.3988554165277005</v>
      </c>
      <c r="AB73" s="202">
        <f ca="1">Position!$V73</f>
        <v>-1.3988554165277005</v>
      </c>
      <c r="AC73" s="202">
        <f ca="1">Position!$V73</f>
        <v>-1.3988554165277005</v>
      </c>
    </row>
    <row r="74" spans="1:29" x14ac:dyDescent="0.25">
      <c r="A74" s="197">
        <f ca="1">Inputs!C74</f>
        <v>39326</v>
      </c>
      <c r="B74" s="198">
        <f ca="1">Inputs!E74</f>
        <v>3.9535000000000005</v>
      </c>
      <c r="C74" s="204">
        <f ca="1">Inputs!F74</f>
        <v>0.24</v>
      </c>
      <c r="D74" s="169"/>
      <c r="E74" s="202">
        <f ca="1">Position!$V74</f>
        <v>-1.3988554165277005</v>
      </c>
      <c r="F74" s="202">
        <f ca="1">Position!$V74</f>
        <v>-1.3988554165277005</v>
      </c>
      <c r="G74" s="202">
        <f ca="1">Position!$V74</f>
        <v>-1.3988554165277005</v>
      </c>
      <c r="H74" s="202">
        <f ca="1">Position!$V74</f>
        <v>-1.3988554165277005</v>
      </c>
      <c r="I74" s="202">
        <f ca="1">Position!$V74</f>
        <v>-1.3988554165277005</v>
      </c>
      <c r="J74" s="202">
        <f ca="1">Position!$V74</f>
        <v>-1.3988554165277005</v>
      </c>
      <c r="K74" s="202">
        <f ca="1">Position!$V74</f>
        <v>-1.3988554165277005</v>
      </c>
      <c r="L74" s="202">
        <f ca="1">Position!$V74</f>
        <v>-1.3988554165277005</v>
      </c>
      <c r="M74" s="202">
        <f ca="1">Position!$V74</f>
        <v>-1.3988554165277005</v>
      </c>
      <c r="N74" s="202">
        <f ca="1">Position!$V74</f>
        <v>-1.3988554165277005</v>
      </c>
      <c r="O74" s="202">
        <f ca="1">Position!$V74</f>
        <v>-1.3988554165277005</v>
      </c>
      <c r="S74" s="202">
        <f ca="1">Position!$V74</f>
        <v>-1.3988554165277005</v>
      </c>
      <c r="T74" s="202">
        <f ca="1">Position!$V74</f>
        <v>-1.3988554165277005</v>
      </c>
      <c r="U74" s="202">
        <f ca="1">Position!$V74</f>
        <v>-1.3988554165277005</v>
      </c>
      <c r="V74" s="202">
        <f ca="1">Position!$V74</f>
        <v>-1.3988554165277005</v>
      </c>
      <c r="W74" s="202">
        <f ca="1">Position!$V74</f>
        <v>-1.3988554165277005</v>
      </c>
      <c r="X74" s="202">
        <f ca="1">Position!$V74</f>
        <v>-1.3988554165277005</v>
      </c>
      <c r="Y74" s="202">
        <f ca="1">Position!$V74</f>
        <v>-1.3988554165277005</v>
      </c>
      <c r="Z74" s="202">
        <f ca="1">Position!$V74</f>
        <v>-1.3988554165277005</v>
      </c>
      <c r="AA74" s="202">
        <f ca="1">Position!$V74</f>
        <v>-1.3988554165277005</v>
      </c>
      <c r="AB74" s="202">
        <f ca="1">Position!$V74</f>
        <v>-1.3988554165277005</v>
      </c>
      <c r="AC74" s="202">
        <f ca="1">Position!$V74</f>
        <v>-1.3988554165277005</v>
      </c>
    </row>
    <row r="75" spans="1:29" x14ac:dyDescent="0.25">
      <c r="A75" s="197">
        <f ca="1">Inputs!C75</f>
        <v>39356</v>
      </c>
      <c r="B75" s="198">
        <f ca="1">Inputs!E75</f>
        <v>3.9685000000000006</v>
      </c>
      <c r="C75" s="204">
        <f ca="1">Inputs!F75</f>
        <v>0.24</v>
      </c>
      <c r="D75" s="169"/>
      <c r="E75" s="202">
        <f ca="1">Position!$V75</f>
        <v>-1.3988554165277005</v>
      </c>
      <c r="F75" s="202">
        <f ca="1">Position!$V75</f>
        <v>-1.3988554165277005</v>
      </c>
      <c r="G75" s="202">
        <f ca="1">Position!$V75</f>
        <v>-1.3988554165277005</v>
      </c>
      <c r="H75" s="202">
        <f ca="1">Position!$V75</f>
        <v>-1.3988554165277005</v>
      </c>
      <c r="I75" s="202">
        <f ca="1">Position!$V75</f>
        <v>-1.3988554165277005</v>
      </c>
      <c r="J75" s="202">
        <f ca="1">Position!$V75</f>
        <v>-1.3988554165277005</v>
      </c>
      <c r="K75" s="202">
        <f ca="1">Position!$V75</f>
        <v>-1.3988554165277005</v>
      </c>
      <c r="L75" s="202">
        <f ca="1">Position!$V75</f>
        <v>-1.3988554165277005</v>
      </c>
      <c r="M75" s="202">
        <f ca="1">Position!$V75</f>
        <v>-1.3988554165277005</v>
      </c>
      <c r="N75" s="202">
        <f ca="1">Position!$V75</f>
        <v>-1.3988554165277005</v>
      </c>
      <c r="O75" s="202">
        <f ca="1">Position!$V75</f>
        <v>-1.3988554165277005</v>
      </c>
      <c r="S75" s="202">
        <f ca="1">Position!$V75</f>
        <v>-1.3988554165277005</v>
      </c>
      <c r="T75" s="202">
        <f ca="1">Position!$V75</f>
        <v>-1.3988554165277005</v>
      </c>
      <c r="U75" s="202">
        <f ca="1">Position!$V75</f>
        <v>-1.3988554165277005</v>
      </c>
      <c r="V75" s="202">
        <f ca="1">Position!$V75</f>
        <v>-1.3988554165277005</v>
      </c>
      <c r="W75" s="202">
        <f ca="1">Position!$V75</f>
        <v>-1.3988554165277005</v>
      </c>
      <c r="X75" s="202">
        <f ca="1">Position!$V75</f>
        <v>-1.3988554165277005</v>
      </c>
      <c r="Y75" s="202">
        <f ca="1">Position!$V75</f>
        <v>-1.3988554165277005</v>
      </c>
      <c r="Z75" s="202">
        <f ca="1">Position!$V75</f>
        <v>-1.3988554165277005</v>
      </c>
      <c r="AA75" s="202">
        <f ca="1">Position!$V75</f>
        <v>-1.3988554165277005</v>
      </c>
      <c r="AB75" s="202">
        <f ca="1">Position!$V75</f>
        <v>-1.3988554165277005</v>
      </c>
      <c r="AC75" s="202">
        <f ca="1">Position!$V75</f>
        <v>-1.3988554165277005</v>
      </c>
    </row>
    <row r="76" spans="1:29" x14ac:dyDescent="0.25">
      <c r="A76" s="197">
        <f ca="1">Inputs!C76</f>
        <v>39387</v>
      </c>
      <c r="B76" s="198">
        <f ca="1">Inputs!E76</f>
        <v>4.1254999999999997</v>
      </c>
      <c r="C76" s="204">
        <f ca="1">Inputs!F76</f>
        <v>0.24</v>
      </c>
      <c r="D76" s="169"/>
      <c r="E76" s="202">
        <f ca="1">Position!$V76</f>
        <v>-1.3988554165277005</v>
      </c>
      <c r="F76" s="202">
        <f ca="1">Position!$V76</f>
        <v>-1.3988554165277005</v>
      </c>
      <c r="G76" s="202">
        <f ca="1">Position!$V76</f>
        <v>-1.3988554165277005</v>
      </c>
      <c r="H76" s="202">
        <f ca="1">Position!$V76</f>
        <v>-1.3988554165277005</v>
      </c>
      <c r="I76" s="202">
        <f ca="1">Position!$V76</f>
        <v>-1.3988554165277005</v>
      </c>
      <c r="J76" s="202">
        <f ca="1">Position!$V76</f>
        <v>-1.3988554165277005</v>
      </c>
      <c r="K76" s="202">
        <f ca="1">Position!$V76</f>
        <v>-1.3988554165277005</v>
      </c>
      <c r="L76" s="202">
        <f ca="1">Position!$V76</f>
        <v>-1.3988554165277005</v>
      </c>
      <c r="M76" s="202">
        <f ca="1">Position!$V76</f>
        <v>-1.3988554165277005</v>
      </c>
      <c r="N76" s="202">
        <f ca="1">Position!$V76</f>
        <v>-1.3988554165277005</v>
      </c>
      <c r="O76" s="202">
        <f ca="1">Position!$V76</f>
        <v>-1.3988554165277005</v>
      </c>
      <c r="S76" s="202">
        <f ca="1">Position!$V76</f>
        <v>-1.3988554165277005</v>
      </c>
      <c r="T76" s="202">
        <f ca="1">Position!$V76</f>
        <v>-1.3988554165277005</v>
      </c>
      <c r="U76" s="202">
        <f ca="1">Position!$V76</f>
        <v>-1.3988554165277005</v>
      </c>
      <c r="V76" s="202">
        <f ca="1">Position!$V76</f>
        <v>-1.3988554165277005</v>
      </c>
      <c r="W76" s="202">
        <f ca="1">Position!$V76</f>
        <v>-1.3988554165277005</v>
      </c>
      <c r="X76" s="202">
        <f ca="1">Position!$V76</f>
        <v>-1.3988554165277005</v>
      </c>
      <c r="Y76" s="202">
        <f ca="1">Position!$V76</f>
        <v>-1.3988554165277005</v>
      </c>
      <c r="Z76" s="202">
        <f ca="1">Position!$V76</f>
        <v>-1.3988554165277005</v>
      </c>
      <c r="AA76" s="202">
        <f ca="1">Position!$V76</f>
        <v>-1.3988554165277005</v>
      </c>
      <c r="AB76" s="202">
        <f ca="1">Position!$V76</f>
        <v>-1.3988554165277005</v>
      </c>
      <c r="AC76" s="202">
        <f ca="1">Position!$V76</f>
        <v>-1.3988554165277005</v>
      </c>
    </row>
    <row r="77" spans="1:29" x14ac:dyDescent="0.25">
      <c r="A77" s="197">
        <f ca="1">Inputs!C77</f>
        <v>39417</v>
      </c>
      <c r="B77" s="198">
        <f ca="1">Inputs!E77</f>
        <v>4.2855000000000008</v>
      </c>
      <c r="C77" s="204">
        <f ca="1">Inputs!F77</f>
        <v>0.24</v>
      </c>
      <c r="D77" s="169"/>
      <c r="E77" s="202">
        <f ca="1">Position!$V77</f>
        <v>-1.3988554165277005</v>
      </c>
      <c r="F77" s="202">
        <f ca="1">Position!$V77</f>
        <v>-1.3988554165277005</v>
      </c>
      <c r="G77" s="202">
        <f ca="1">Position!$V77</f>
        <v>-1.3988554165277005</v>
      </c>
      <c r="H77" s="202">
        <f ca="1">Position!$V77</f>
        <v>-1.3988554165277005</v>
      </c>
      <c r="I77" s="202">
        <f ca="1">Position!$V77</f>
        <v>-1.3988554165277005</v>
      </c>
      <c r="J77" s="202">
        <f ca="1">Position!$V77</f>
        <v>-1.3988554165277005</v>
      </c>
      <c r="K77" s="202">
        <f ca="1">Position!$V77</f>
        <v>-1.3988554165277005</v>
      </c>
      <c r="L77" s="202">
        <f ca="1">Position!$V77</f>
        <v>-1.3988554165277005</v>
      </c>
      <c r="M77" s="202">
        <f ca="1">Position!$V77</f>
        <v>-1.3988554165277005</v>
      </c>
      <c r="N77" s="202">
        <f ca="1">Position!$V77</f>
        <v>-1.3988554165277005</v>
      </c>
      <c r="O77" s="202">
        <f ca="1">Position!$V77</f>
        <v>-1.3988554165277005</v>
      </c>
      <c r="S77" s="202">
        <f ca="1">Position!$V77</f>
        <v>-1.3988554165277005</v>
      </c>
      <c r="T77" s="202">
        <f ca="1">Position!$V77</f>
        <v>-1.3988554165277005</v>
      </c>
      <c r="U77" s="202">
        <f ca="1">Position!$V77</f>
        <v>-1.3988554165277005</v>
      </c>
      <c r="V77" s="202">
        <f ca="1">Position!$V77</f>
        <v>-1.3988554165277005</v>
      </c>
      <c r="W77" s="202">
        <f ca="1">Position!$V77</f>
        <v>-1.3988554165277005</v>
      </c>
      <c r="X77" s="202">
        <f ca="1">Position!$V77</f>
        <v>-1.3988554165277005</v>
      </c>
      <c r="Y77" s="202">
        <f ca="1">Position!$V77</f>
        <v>-1.3988554165277005</v>
      </c>
      <c r="Z77" s="202">
        <f ca="1">Position!$V77</f>
        <v>-1.3988554165277005</v>
      </c>
      <c r="AA77" s="202">
        <f ca="1">Position!$V77</f>
        <v>-1.3988554165277005</v>
      </c>
      <c r="AB77" s="202">
        <f ca="1">Position!$V77</f>
        <v>-1.3988554165277005</v>
      </c>
      <c r="AC77" s="202">
        <f ca="1">Position!$V77</f>
        <v>-1.3988554165277005</v>
      </c>
    </row>
    <row r="78" spans="1:29" x14ac:dyDescent="0.25">
      <c r="A78" s="197">
        <f ca="1">Inputs!C78</f>
        <v>39448</v>
      </c>
      <c r="B78" s="198">
        <f ca="1">Inputs!E78</f>
        <v>4.3079999999999998</v>
      </c>
      <c r="C78" s="204">
        <f ca="1">Inputs!F78</f>
        <v>0.24</v>
      </c>
      <c r="D78" s="169"/>
      <c r="E78" s="202">
        <f ca="1">Position!$V78</f>
        <v>0</v>
      </c>
      <c r="F78" s="202">
        <f ca="1">Position!$V78</f>
        <v>0</v>
      </c>
      <c r="G78" s="202">
        <f ca="1">Position!$V78</f>
        <v>0</v>
      </c>
      <c r="H78" s="202">
        <f ca="1">Position!$V78</f>
        <v>0</v>
      </c>
      <c r="I78" s="202">
        <f ca="1">Position!$V78</f>
        <v>0</v>
      </c>
      <c r="J78" s="202">
        <f ca="1">Position!$V78</f>
        <v>0</v>
      </c>
      <c r="K78" s="202">
        <f ca="1">Position!$V78</f>
        <v>0</v>
      </c>
      <c r="L78" s="202">
        <f ca="1">Position!$V78</f>
        <v>0</v>
      </c>
      <c r="M78" s="202">
        <f ca="1">Position!$V78</f>
        <v>0</v>
      </c>
      <c r="N78" s="202">
        <f ca="1">Position!$V78</f>
        <v>0</v>
      </c>
      <c r="O78" s="202">
        <f ca="1">Position!$V78</f>
        <v>0</v>
      </c>
      <c r="S78" s="202">
        <f ca="1">Position!$V78</f>
        <v>0</v>
      </c>
      <c r="T78" s="202">
        <f ca="1">Position!$V78</f>
        <v>0</v>
      </c>
      <c r="U78" s="202">
        <f ca="1">Position!$V78</f>
        <v>0</v>
      </c>
      <c r="V78" s="202">
        <f ca="1">Position!$V78</f>
        <v>0</v>
      </c>
      <c r="W78" s="202">
        <f ca="1">Position!$V78</f>
        <v>0</v>
      </c>
      <c r="X78" s="202">
        <f ca="1">Position!$V78</f>
        <v>0</v>
      </c>
      <c r="Y78" s="202">
        <f ca="1">Position!$V78</f>
        <v>0</v>
      </c>
      <c r="Z78" s="202">
        <f ca="1">Position!$V78</f>
        <v>0</v>
      </c>
      <c r="AA78" s="202">
        <f ca="1">Position!$V78</f>
        <v>0</v>
      </c>
      <c r="AB78" s="202">
        <f ca="1">Position!$V78</f>
        <v>0</v>
      </c>
      <c r="AC78" s="202">
        <f ca="1">Position!$V78</f>
        <v>0</v>
      </c>
    </row>
    <row r="79" spans="1:29" x14ac:dyDescent="0.25">
      <c r="A79" s="197">
        <f ca="1">Inputs!C79</f>
        <v>39479</v>
      </c>
      <c r="B79" s="198">
        <f ca="1">Inputs!E79</f>
        <v>4.2240000000000002</v>
      </c>
      <c r="C79" s="204">
        <f ca="1">Inputs!F79</f>
        <v>0.24</v>
      </c>
      <c r="D79" s="169"/>
      <c r="E79" s="202">
        <f ca="1">Position!$V79</f>
        <v>0</v>
      </c>
      <c r="F79" s="202">
        <f ca="1">Position!$V79</f>
        <v>0</v>
      </c>
      <c r="G79" s="202">
        <f ca="1">Position!$V79</f>
        <v>0</v>
      </c>
      <c r="H79" s="202">
        <f ca="1">Position!$V79</f>
        <v>0</v>
      </c>
      <c r="I79" s="202">
        <f ca="1">Position!$V79</f>
        <v>0</v>
      </c>
      <c r="J79" s="202">
        <f ca="1">Position!$V79</f>
        <v>0</v>
      </c>
      <c r="K79" s="202">
        <f ca="1">Position!$V79</f>
        <v>0</v>
      </c>
      <c r="L79" s="202">
        <f ca="1">Position!$V79</f>
        <v>0</v>
      </c>
      <c r="M79" s="202">
        <f ca="1">Position!$V79</f>
        <v>0</v>
      </c>
      <c r="N79" s="202">
        <f ca="1">Position!$V79</f>
        <v>0</v>
      </c>
      <c r="O79" s="202">
        <f ca="1">Position!$V79</f>
        <v>0</v>
      </c>
      <c r="S79" s="202">
        <f ca="1">Position!$V79</f>
        <v>0</v>
      </c>
      <c r="T79" s="202">
        <f ca="1">Position!$V79</f>
        <v>0</v>
      </c>
      <c r="U79" s="202">
        <f ca="1">Position!$V79</f>
        <v>0</v>
      </c>
      <c r="V79" s="202">
        <f ca="1">Position!$V79</f>
        <v>0</v>
      </c>
      <c r="W79" s="202">
        <f ca="1">Position!$V79</f>
        <v>0</v>
      </c>
      <c r="X79" s="202">
        <f ca="1">Position!$V79</f>
        <v>0</v>
      </c>
      <c r="Y79" s="202">
        <f ca="1">Position!$V79</f>
        <v>0</v>
      </c>
      <c r="Z79" s="202">
        <f ca="1">Position!$V79</f>
        <v>0</v>
      </c>
      <c r="AA79" s="202">
        <f ca="1">Position!$V79</f>
        <v>0</v>
      </c>
      <c r="AB79" s="202">
        <f ca="1">Position!$V79</f>
        <v>0</v>
      </c>
      <c r="AC79" s="202">
        <f ca="1">Position!$V79</f>
        <v>0</v>
      </c>
    </row>
    <row r="80" spans="1:29" x14ac:dyDescent="0.25">
      <c r="A80" s="197">
        <f ca="1">Inputs!C80</f>
        <v>39508</v>
      </c>
      <c r="B80" s="198">
        <f ca="1">Inputs!E80</f>
        <v>4.0890000000000004</v>
      </c>
      <c r="C80" s="204">
        <f ca="1">Inputs!F80</f>
        <v>0.23499999999999999</v>
      </c>
      <c r="D80" s="169"/>
      <c r="E80" s="202">
        <f ca="1">Position!$V80</f>
        <v>0</v>
      </c>
      <c r="F80" s="202">
        <f ca="1">Position!$V80</f>
        <v>0</v>
      </c>
      <c r="G80" s="202">
        <f ca="1">Position!$V80</f>
        <v>0</v>
      </c>
      <c r="H80" s="202">
        <f ca="1">Position!$V80</f>
        <v>0</v>
      </c>
      <c r="I80" s="202">
        <f ca="1">Position!$V80</f>
        <v>0</v>
      </c>
      <c r="J80" s="202">
        <f ca="1">Position!$V80</f>
        <v>0</v>
      </c>
      <c r="K80" s="202">
        <f ca="1">Position!$V80</f>
        <v>0</v>
      </c>
      <c r="L80" s="202">
        <f ca="1">Position!$V80</f>
        <v>0</v>
      </c>
      <c r="M80" s="202">
        <f ca="1">Position!$V80</f>
        <v>0</v>
      </c>
      <c r="N80" s="202">
        <f ca="1">Position!$V80</f>
        <v>0</v>
      </c>
      <c r="O80" s="202">
        <f ca="1">Position!$V80</f>
        <v>0</v>
      </c>
      <c r="S80" s="202">
        <f ca="1">Position!$V80</f>
        <v>0</v>
      </c>
      <c r="T80" s="202">
        <f ca="1">Position!$V80</f>
        <v>0</v>
      </c>
      <c r="U80" s="202">
        <f ca="1">Position!$V80</f>
        <v>0</v>
      </c>
      <c r="V80" s="202">
        <f ca="1">Position!$V80</f>
        <v>0</v>
      </c>
      <c r="W80" s="202">
        <f ca="1">Position!$V80</f>
        <v>0</v>
      </c>
      <c r="X80" s="202">
        <f ca="1">Position!$V80</f>
        <v>0</v>
      </c>
      <c r="Y80" s="202">
        <f ca="1">Position!$V80</f>
        <v>0</v>
      </c>
      <c r="Z80" s="202">
        <f ca="1">Position!$V80</f>
        <v>0</v>
      </c>
      <c r="AA80" s="202">
        <f ca="1">Position!$V80</f>
        <v>0</v>
      </c>
      <c r="AB80" s="202">
        <f ca="1">Position!$V80</f>
        <v>0</v>
      </c>
      <c r="AC80" s="202">
        <f ca="1">Position!$V80</f>
        <v>0</v>
      </c>
    </row>
    <row r="81" spans="1:29" x14ac:dyDescent="0.25">
      <c r="A81" s="197">
        <f ca="1">Inputs!C81</f>
        <v>39539</v>
      </c>
      <c r="B81" s="198">
        <f ca="1">Inputs!E81</f>
        <v>3.9390000000000005</v>
      </c>
      <c r="C81" s="204">
        <f ca="1">Inputs!F81</f>
        <v>0.23</v>
      </c>
      <c r="D81" s="169"/>
      <c r="E81" s="202">
        <f ca="1">Position!$V81</f>
        <v>0</v>
      </c>
      <c r="F81" s="202">
        <f ca="1">Position!$V81</f>
        <v>0</v>
      </c>
      <c r="G81" s="202">
        <f ca="1">Position!$V81</f>
        <v>0</v>
      </c>
      <c r="H81" s="202">
        <f ca="1">Position!$V81</f>
        <v>0</v>
      </c>
      <c r="I81" s="202">
        <f ca="1">Position!$V81</f>
        <v>0</v>
      </c>
      <c r="J81" s="202">
        <f ca="1">Position!$V81</f>
        <v>0</v>
      </c>
      <c r="K81" s="202">
        <f ca="1">Position!$V81</f>
        <v>0</v>
      </c>
      <c r="L81" s="202">
        <f ca="1">Position!$V81</f>
        <v>0</v>
      </c>
      <c r="M81" s="202">
        <f ca="1">Position!$V81</f>
        <v>0</v>
      </c>
      <c r="N81" s="202">
        <f ca="1">Position!$V81</f>
        <v>0</v>
      </c>
      <c r="O81" s="202">
        <f ca="1">Position!$V81</f>
        <v>0</v>
      </c>
      <c r="S81" s="202">
        <f ca="1">Position!$V81</f>
        <v>0</v>
      </c>
      <c r="T81" s="202">
        <f ca="1">Position!$V81</f>
        <v>0</v>
      </c>
      <c r="U81" s="202">
        <f ca="1">Position!$V81</f>
        <v>0</v>
      </c>
      <c r="V81" s="202">
        <f ca="1">Position!$V81</f>
        <v>0</v>
      </c>
      <c r="W81" s="202">
        <f ca="1">Position!$V81</f>
        <v>0</v>
      </c>
      <c r="X81" s="202">
        <f ca="1">Position!$V81</f>
        <v>0</v>
      </c>
      <c r="Y81" s="202">
        <f ca="1">Position!$V81</f>
        <v>0</v>
      </c>
      <c r="Z81" s="202">
        <f ca="1">Position!$V81</f>
        <v>0</v>
      </c>
      <c r="AA81" s="202">
        <f ca="1">Position!$V81</f>
        <v>0</v>
      </c>
      <c r="AB81" s="202">
        <f ca="1">Position!$V81</f>
        <v>0</v>
      </c>
      <c r="AC81" s="202">
        <f ca="1">Position!$V81</f>
        <v>0</v>
      </c>
    </row>
    <row r="82" spans="1:29" x14ac:dyDescent="0.25">
      <c r="A82" s="197">
        <f ca="1">Inputs!C82</f>
        <v>39569</v>
      </c>
      <c r="B82" s="198">
        <f ca="1">Inputs!E82</f>
        <v>3.9430000000000005</v>
      </c>
      <c r="C82" s="204">
        <f ca="1">Inputs!F82</f>
        <v>0.23</v>
      </c>
      <c r="D82" s="169"/>
      <c r="E82" s="202">
        <f ca="1">Position!$V82</f>
        <v>0</v>
      </c>
      <c r="F82" s="202">
        <f ca="1">Position!$V82</f>
        <v>0</v>
      </c>
      <c r="G82" s="202">
        <f ca="1">Position!$V82</f>
        <v>0</v>
      </c>
      <c r="H82" s="202">
        <f ca="1">Position!$V82</f>
        <v>0</v>
      </c>
      <c r="I82" s="202">
        <f ca="1">Position!$V82</f>
        <v>0</v>
      </c>
      <c r="J82" s="202">
        <f ca="1">Position!$V82</f>
        <v>0</v>
      </c>
      <c r="K82" s="202">
        <f ca="1">Position!$V82</f>
        <v>0</v>
      </c>
      <c r="L82" s="202">
        <f ca="1">Position!$V82</f>
        <v>0</v>
      </c>
      <c r="M82" s="202">
        <f ca="1">Position!$V82</f>
        <v>0</v>
      </c>
      <c r="N82" s="202">
        <f ca="1">Position!$V82</f>
        <v>0</v>
      </c>
      <c r="O82" s="202">
        <f ca="1">Position!$V82</f>
        <v>0</v>
      </c>
      <c r="S82" s="202">
        <f ca="1">Position!$V82</f>
        <v>0</v>
      </c>
      <c r="T82" s="202">
        <f ca="1">Position!$V82</f>
        <v>0</v>
      </c>
      <c r="U82" s="202">
        <f ca="1">Position!$V82</f>
        <v>0</v>
      </c>
      <c r="V82" s="202">
        <f ca="1">Position!$V82</f>
        <v>0</v>
      </c>
      <c r="W82" s="202">
        <f ca="1">Position!$V82</f>
        <v>0</v>
      </c>
      <c r="X82" s="202">
        <f ca="1">Position!$V82</f>
        <v>0</v>
      </c>
      <c r="Y82" s="202">
        <f ca="1">Position!$V82</f>
        <v>0</v>
      </c>
      <c r="Z82" s="202">
        <f ca="1">Position!$V82</f>
        <v>0</v>
      </c>
      <c r="AA82" s="202">
        <f ca="1">Position!$V82</f>
        <v>0</v>
      </c>
      <c r="AB82" s="202">
        <f ca="1">Position!$V82</f>
        <v>0</v>
      </c>
      <c r="AC82" s="202">
        <f ca="1">Position!$V82</f>
        <v>0</v>
      </c>
    </row>
    <row r="83" spans="1:29" x14ac:dyDescent="0.25">
      <c r="A83" s="197">
        <f ca="1">Inputs!C83</f>
        <v>39600</v>
      </c>
      <c r="B83" s="198">
        <f ca="1">Inputs!E83</f>
        <v>3.9830000000000001</v>
      </c>
      <c r="C83" s="204">
        <f ca="1">Inputs!F83</f>
        <v>0.23</v>
      </c>
      <c r="D83" s="169"/>
      <c r="E83" s="202">
        <f ca="1">Position!$V83</f>
        <v>0</v>
      </c>
      <c r="F83" s="202">
        <f ca="1">Position!$V83</f>
        <v>0</v>
      </c>
      <c r="G83" s="202">
        <f ca="1">Position!$V83</f>
        <v>0</v>
      </c>
      <c r="H83" s="202">
        <f ca="1">Position!$V83</f>
        <v>0</v>
      </c>
      <c r="I83" s="202">
        <f ca="1">Position!$V83</f>
        <v>0</v>
      </c>
      <c r="J83" s="202">
        <f ca="1">Position!$V83</f>
        <v>0</v>
      </c>
      <c r="K83" s="202">
        <f ca="1">Position!$V83</f>
        <v>0</v>
      </c>
      <c r="L83" s="202">
        <f ca="1">Position!$V83</f>
        <v>0</v>
      </c>
      <c r="M83" s="202">
        <f ca="1">Position!$V83</f>
        <v>0</v>
      </c>
      <c r="N83" s="202">
        <f ca="1">Position!$V83</f>
        <v>0</v>
      </c>
      <c r="O83" s="202">
        <f ca="1">Position!$V83</f>
        <v>0</v>
      </c>
      <c r="S83" s="202">
        <f ca="1">Position!$V83</f>
        <v>0</v>
      </c>
      <c r="T83" s="202">
        <f ca="1">Position!$V83</f>
        <v>0</v>
      </c>
      <c r="U83" s="202">
        <f ca="1">Position!$V83</f>
        <v>0</v>
      </c>
      <c r="V83" s="202">
        <f ca="1">Position!$V83</f>
        <v>0</v>
      </c>
      <c r="W83" s="202">
        <f ca="1">Position!$V83</f>
        <v>0</v>
      </c>
      <c r="X83" s="202">
        <f ca="1">Position!$V83</f>
        <v>0</v>
      </c>
      <c r="Y83" s="202">
        <f ca="1">Position!$V83</f>
        <v>0</v>
      </c>
      <c r="Z83" s="202">
        <f ca="1">Position!$V83</f>
        <v>0</v>
      </c>
      <c r="AA83" s="202">
        <f ca="1">Position!$V83</f>
        <v>0</v>
      </c>
      <c r="AB83" s="202">
        <f ca="1">Position!$V83</f>
        <v>0</v>
      </c>
      <c r="AC83" s="202">
        <f ca="1">Position!$V83</f>
        <v>0</v>
      </c>
    </row>
    <row r="84" spans="1:29" x14ac:dyDescent="0.25">
      <c r="A84" s="197">
        <f ca="1">Inputs!C84</f>
        <v>39630</v>
      </c>
      <c r="B84" s="198">
        <f ca="1">Inputs!E84</f>
        <v>4.0280000000000005</v>
      </c>
      <c r="C84" s="204">
        <f ca="1">Inputs!F84</f>
        <v>0.23</v>
      </c>
      <c r="D84" s="169"/>
      <c r="E84" s="202">
        <f ca="1">Position!$V84</f>
        <v>0</v>
      </c>
      <c r="F84" s="202">
        <f ca="1">Position!$V84</f>
        <v>0</v>
      </c>
      <c r="G84" s="202">
        <f ca="1">Position!$V84</f>
        <v>0</v>
      </c>
      <c r="H84" s="202">
        <f ca="1">Position!$V84</f>
        <v>0</v>
      </c>
      <c r="I84" s="202">
        <f ca="1">Position!$V84</f>
        <v>0</v>
      </c>
      <c r="J84" s="202">
        <f ca="1">Position!$V84</f>
        <v>0</v>
      </c>
      <c r="K84" s="202">
        <f ca="1">Position!$V84</f>
        <v>0</v>
      </c>
      <c r="L84" s="202">
        <f ca="1">Position!$V84</f>
        <v>0</v>
      </c>
      <c r="M84" s="202">
        <f ca="1">Position!$V84</f>
        <v>0</v>
      </c>
      <c r="N84" s="202">
        <f ca="1">Position!$V84</f>
        <v>0</v>
      </c>
      <c r="O84" s="202">
        <f ca="1">Position!$V84</f>
        <v>0</v>
      </c>
      <c r="S84" s="202">
        <f ca="1">Position!$V84</f>
        <v>0</v>
      </c>
      <c r="T84" s="202">
        <f ca="1">Position!$V84</f>
        <v>0</v>
      </c>
      <c r="U84" s="202">
        <f ca="1">Position!$V84</f>
        <v>0</v>
      </c>
      <c r="V84" s="202">
        <f ca="1">Position!$V84</f>
        <v>0</v>
      </c>
      <c r="W84" s="202">
        <f ca="1">Position!$V84</f>
        <v>0</v>
      </c>
      <c r="X84" s="202">
        <f ca="1">Position!$V84</f>
        <v>0</v>
      </c>
      <c r="Y84" s="202">
        <f ca="1">Position!$V84</f>
        <v>0</v>
      </c>
      <c r="Z84" s="202">
        <f ca="1">Position!$V84</f>
        <v>0</v>
      </c>
      <c r="AA84" s="202">
        <f ca="1">Position!$V84</f>
        <v>0</v>
      </c>
      <c r="AB84" s="202">
        <f ca="1">Position!$V84</f>
        <v>0</v>
      </c>
      <c r="AC84" s="202">
        <f ca="1">Position!$V84</f>
        <v>0</v>
      </c>
    </row>
    <row r="85" spans="1:29" x14ac:dyDescent="0.25">
      <c r="A85" s="197">
        <f ca="1">Inputs!C85</f>
        <v>39661</v>
      </c>
      <c r="B85" s="198">
        <f ca="1">Inputs!E85</f>
        <v>4.0670000000000002</v>
      </c>
      <c r="C85" s="204">
        <f ca="1">Inputs!F85</f>
        <v>0.23</v>
      </c>
      <c r="D85" s="169"/>
      <c r="E85" s="202">
        <f ca="1">Position!$V85</f>
        <v>0</v>
      </c>
      <c r="F85" s="202">
        <f ca="1">Position!$V85</f>
        <v>0</v>
      </c>
      <c r="G85" s="202">
        <f ca="1">Position!$V85</f>
        <v>0</v>
      </c>
      <c r="H85" s="202">
        <f ca="1">Position!$V85</f>
        <v>0</v>
      </c>
      <c r="I85" s="202">
        <f ca="1">Position!$V85</f>
        <v>0</v>
      </c>
      <c r="J85" s="202">
        <f ca="1">Position!$V85</f>
        <v>0</v>
      </c>
      <c r="K85" s="202">
        <f ca="1">Position!$V85</f>
        <v>0</v>
      </c>
      <c r="L85" s="202">
        <f ca="1">Position!$V85</f>
        <v>0</v>
      </c>
      <c r="M85" s="202">
        <f ca="1">Position!$V85</f>
        <v>0</v>
      </c>
      <c r="N85" s="202">
        <f ca="1">Position!$V85</f>
        <v>0</v>
      </c>
      <c r="O85" s="202">
        <f ca="1">Position!$V85</f>
        <v>0</v>
      </c>
      <c r="S85" s="202">
        <f ca="1">Position!$V85</f>
        <v>0</v>
      </c>
      <c r="T85" s="202">
        <f ca="1">Position!$V85</f>
        <v>0</v>
      </c>
      <c r="U85" s="202">
        <f ca="1">Position!$V85</f>
        <v>0</v>
      </c>
      <c r="V85" s="202">
        <f ca="1">Position!$V85</f>
        <v>0</v>
      </c>
      <c r="W85" s="202">
        <f ca="1">Position!$V85</f>
        <v>0</v>
      </c>
      <c r="X85" s="202">
        <f ca="1">Position!$V85</f>
        <v>0</v>
      </c>
      <c r="Y85" s="202">
        <f ca="1">Position!$V85</f>
        <v>0</v>
      </c>
      <c r="Z85" s="202">
        <f ca="1">Position!$V85</f>
        <v>0</v>
      </c>
      <c r="AA85" s="202">
        <f ca="1">Position!$V85</f>
        <v>0</v>
      </c>
      <c r="AB85" s="202">
        <f ca="1">Position!$V85</f>
        <v>0</v>
      </c>
      <c r="AC85" s="202">
        <f ca="1">Position!$V85</f>
        <v>0</v>
      </c>
    </row>
    <row r="86" spans="1:29" x14ac:dyDescent="0.25">
      <c r="A86" s="197">
        <f ca="1">Inputs!C86</f>
        <v>39692</v>
      </c>
      <c r="B86" s="198">
        <f ca="1">Inputs!E86</f>
        <v>4.056</v>
      </c>
      <c r="C86" s="204">
        <f ca="1">Inputs!F86</f>
        <v>0.23</v>
      </c>
      <c r="D86" s="169"/>
      <c r="E86" s="202">
        <f ca="1">Position!$V86</f>
        <v>0</v>
      </c>
      <c r="F86" s="202">
        <f ca="1">Position!$V86</f>
        <v>0</v>
      </c>
      <c r="G86" s="202">
        <f ca="1">Position!$V86</f>
        <v>0</v>
      </c>
      <c r="H86" s="202">
        <f ca="1">Position!$V86</f>
        <v>0</v>
      </c>
      <c r="I86" s="202">
        <f ca="1">Position!$V86</f>
        <v>0</v>
      </c>
      <c r="J86" s="202">
        <f ca="1">Position!$V86</f>
        <v>0</v>
      </c>
      <c r="K86" s="202">
        <f ca="1">Position!$V86</f>
        <v>0</v>
      </c>
      <c r="L86" s="202">
        <f ca="1">Position!$V86</f>
        <v>0</v>
      </c>
      <c r="M86" s="202">
        <f ca="1">Position!$V86</f>
        <v>0</v>
      </c>
      <c r="N86" s="202">
        <f ca="1">Position!$V86</f>
        <v>0</v>
      </c>
      <c r="O86" s="202">
        <f ca="1">Position!$V86</f>
        <v>0</v>
      </c>
      <c r="S86" s="202">
        <f ca="1">Position!$V86</f>
        <v>0</v>
      </c>
      <c r="T86" s="202">
        <f ca="1">Position!$V86</f>
        <v>0</v>
      </c>
      <c r="U86" s="202">
        <f ca="1">Position!$V86</f>
        <v>0</v>
      </c>
      <c r="V86" s="202">
        <f ca="1">Position!$V86</f>
        <v>0</v>
      </c>
      <c r="W86" s="202">
        <f ca="1">Position!$V86</f>
        <v>0</v>
      </c>
      <c r="X86" s="202">
        <f ca="1">Position!$V86</f>
        <v>0</v>
      </c>
      <c r="Y86" s="202">
        <f ca="1">Position!$V86</f>
        <v>0</v>
      </c>
      <c r="Z86" s="202">
        <f ca="1">Position!$V86</f>
        <v>0</v>
      </c>
      <c r="AA86" s="202">
        <f ca="1">Position!$V86</f>
        <v>0</v>
      </c>
      <c r="AB86" s="202">
        <f ca="1">Position!$V86</f>
        <v>0</v>
      </c>
      <c r="AC86" s="202">
        <f ca="1">Position!$V86</f>
        <v>0</v>
      </c>
    </row>
    <row r="87" spans="1:29" x14ac:dyDescent="0.25">
      <c r="A87" s="197">
        <f ca="1">Inputs!C87</f>
        <v>39722</v>
      </c>
      <c r="B87" s="198">
        <f ca="1">Inputs!E87</f>
        <v>4.0710000000000006</v>
      </c>
      <c r="C87" s="204">
        <f ca="1">Inputs!F87</f>
        <v>0.23</v>
      </c>
      <c r="D87" s="169"/>
      <c r="E87" s="202">
        <f ca="1">Position!$V87</f>
        <v>0</v>
      </c>
      <c r="F87" s="202">
        <f ca="1">Position!$V87</f>
        <v>0</v>
      </c>
      <c r="G87" s="202">
        <f ca="1">Position!$V87</f>
        <v>0</v>
      </c>
      <c r="H87" s="202">
        <f ca="1">Position!$V87</f>
        <v>0</v>
      </c>
      <c r="I87" s="202">
        <f ca="1">Position!$V87</f>
        <v>0</v>
      </c>
      <c r="J87" s="202">
        <f ca="1">Position!$V87</f>
        <v>0</v>
      </c>
      <c r="K87" s="202">
        <f ca="1">Position!$V87</f>
        <v>0</v>
      </c>
      <c r="L87" s="202">
        <f ca="1">Position!$V87</f>
        <v>0</v>
      </c>
      <c r="M87" s="202">
        <f ca="1">Position!$V87</f>
        <v>0</v>
      </c>
      <c r="N87" s="202">
        <f ca="1">Position!$V87</f>
        <v>0</v>
      </c>
      <c r="O87" s="202">
        <f ca="1">Position!$V87</f>
        <v>0</v>
      </c>
      <c r="S87" s="202">
        <f ca="1">Position!$V87</f>
        <v>0</v>
      </c>
      <c r="T87" s="202">
        <f ca="1">Position!$V87</f>
        <v>0</v>
      </c>
      <c r="U87" s="202">
        <f ca="1">Position!$V87</f>
        <v>0</v>
      </c>
      <c r="V87" s="202">
        <f ca="1">Position!$V87</f>
        <v>0</v>
      </c>
      <c r="W87" s="202">
        <f ca="1">Position!$V87</f>
        <v>0</v>
      </c>
      <c r="X87" s="202">
        <f ca="1">Position!$V87</f>
        <v>0</v>
      </c>
      <c r="Y87" s="202">
        <f ca="1">Position!$V87</f>
        <v>0</v>
      </c>
      <c r="Z87" s="202">
        <f ca="1">Position!$V87</f>
        <v>0</v>
      </c>
      <c r="AA87" s="202">
        <f ca="1">Position!$V87</f>
        <v>0</v>
      </c>
      <c r="AB87" s="202">
        <f ca="1">Position!$V87</f>
        <v>0</v>
      </c>
      <c r="AC87" s="202">
        <f ca="1">Position!$V87</f>
        <v>0</v>
      </c>
    </row>
    <row r="88" spans="1:29" x14ac:dyDescent="0.25">
      <c r="A88" s="197">
        <f ca="1">Inputs!C88</f>
        <v>39753</v>
      </c>
      <c r="B88" s="198">
        <f ca="1">Inputs!E88</f>
        <v>4.2279999999999998</v>
      </c>
      <c r="C88" s="204">
        <f ca="1">Inputs!F88</f>
        <v>0.23</v>
      </c>
      <c r="D88" s="169"/>
      <c r="E88" s="202">
        <f ca="1">Position!$V88</f>
        <v>0</v>
      </c>
      <c r="F88" s="202">
        <f ca="1">Position!$V88</f>
        <v>0</v>
      </c>
      <c r="G88" s="202">
        <f ca="1">Position!$V88</f>
        <v>0</v>
      </c>
      <c r="H88" s="202">
        <f ca="1">Position!$V88</f>
        <v>0</v>
      </c>
      <c r="I88" s="202">
        <f ca="1">Position!$V88</f>
        <v>0</v>
      </c>
      <c r="J88" s="202">
        <f ca="1">Position!$V88</f>
        <v>0</v>
      </c>
      <c r="K88" s="202">
        <f ca="1">Position!$V88</f>
        <v>0</v>
      </c>
      <c r="L88" s="202">
        <f ca="1">Position!$V88</f>
        <v>0</v>
      </c>
      <c r="M88" s="202">
        <f ca="1">Position!$V88</f>
        <v>0</v>
      </c>
      <c r="N88" s="202">
        <f ca="1">Position!$V88</f>
        <v>0</v>
      </c>
      <c r="O88" s="202">
        <f ca="1">Position!$V88</f>
        <v>0</v>
      </c>
      <c r="S88" s="202">
        <f ca="1">Position!$V88</f>
        <v>0</v>
      </c>
      <c r="T88" s="202">
        <f ca="1">Position!$V88</f>
        <v>0</v>
      </c>
      <c r="U88" s="202">
        <f ca="1">Position!$V88</f>
        <v>0</v>
      </c>
      <c r="V88" s="202">
        <f ca="1">Position!$V88</f>
        <v>0</v>
      </c>
      <c r="W88" s="202">
        <f ca="1">Position!$V88</f>
        <v>0</v>
      </c>
      <c r="X88" s="202">
        <f ca="1">Position!$V88</f>
        <v>0</v>
      </c>
      <c r="Y88" s="202">
        <f ca="1">Position!$V88</f>
        <v>0</v>
      </c>
      <c r="Z88" s="202">
        <f ca="1">Position!$V88</f>
        <v>0</v>
      </c>
      <c r="AA88" s="202">
        <f ca="1">Position!$V88</f>
        <v>0</v>
      </c>
      <c r="AB88" s="202">
        <f ca="1">Position!$V88</f>
        <v>0</v>
      </c>
      <c r="AC88" s="202">
        <f ca="1">Position!$V88</f>
        <v>0</v>
      </c>
    </row>
    <row r="89" spans="1:29" x14ac:dyDescent="0.25">
      <c r="A89" s="197">
        <f ca="1">Inputs!C89</f>
        <v>39783</v>
      </c>
      <c r="B89" s="198">
        <f ca="1">Inputs!E89</f>
        <v>4.3880000000000008</v>
      </c>
      <c r="C89" s="204">
        <f ca="1">Inputs!F89</f>
        <v>0.23</v>
      </c>
      <c r="D89" s="169"/>
      <c r="E89" s="202">
        <f ca="1">Position!$V89</f>
        <v>0</v>
      </c>
      <c r="F89" s="202">
        <f ca="1">Position!$V89</f>
        <v>0</v>
      </c>
      <c r="G89" s="202">
        <f ca="1">Position!$V89</f>
        <v>0</v>
      </c>
      <c r="H89" s="202">
        <f ca="1">Position!$V89</f>
        <v>0</v>
      </c>
      <c r="I89" s="202">
        <f ca="1">Position!$V89</f>
        <v>0</v>
      </c>
      <c r="J89" s="202">
        <f ca="1">Position!$V89</f>
        <v>0</v>
      </c>
      <c r="K89" s="202">
        <f ca="1">Position!$V89</f>
        <v>0</v>
      </c>
      <c r="L89" s="202">
        <f ca="1">Position!$V89</f>
        <v>0</v>
      </c>
      <c r="M89" s="202">
        <f ca="1">Position!$V89</f>
        <v>0</v>
      </c>
      <c r="N89" s="202">
        <f ca="1">Position!$V89</f>
        <v>0</v>
      </c>
      <c r="O89" s="202">
        <f ca="1">Position!$V89</f>
        <v>0</v>
      </c>
      <c r="S89" s="202">
        <f ca="1">Position!$V89</f>
        <v>0</v>
      </c>
      <c r="T89" s="202">
        <f ca="1">Position!$V89</f>
        <v>0</v>
      </c>
      <c r="U89" s="202">
        <f ca="1">Position!$V89</f>
        <v>0</v>
      </c>
      <c r="V89" s="202">
        <f ca="1">Position!$V89</f>
        <v>0</v>
      </c>
      <c r="W89" s="202">
        <f ca="1">Position!$V89</f>
        <v>0</v>
      </c>
      <c r="X89" s="202">
        <f ca="1">Position!$V89</f>
        <v>0</v>
      </c>
      <c r="Y89" s="202">
        <f ca="1">Position!$V89</f>
        <v>0</v>
      </c>
      <c r="Z89" s="202">
        <f ca="1">Position!$V89</f>
        <v>0</v>
      </c>
      <c r="AA89" s="202">
        <f ca="1">Position!$V89</f>
        <v>0</v>
      </c>
      <c r="AB89" s="202">
        <f ca="1">Position!$V89</f>
        <v>0</v>
      </c>
      <c r="AC89" s="202">
        <f ca="1">Position!$V89</f>
        <v>0</v>
      </c>
    </row>
    <row r="90" spans="1:29" x14ac:dyDescent="0.25">
      <c r="A90" s="197">
        <f ca="1">Inputs!C90</f>
        <v>39814</v>
      </c>
      <c r="B90" s="198">
        <f ca="1">Inputs!E90</f>
        <v>4.4130000000000003</v>
      </c>
      <c r="C90" s="204">
        <f ca="1">Inputs!F90</f>
        <v>0.23</v>
      </c>
      <c r="D90" s="169"/>
      <c r="E90" s="202">
        <f ca="1">Position!$V90</f>
        <v>0</v>
      </c>
      <c r="F90" s="202">
        <f ca="1">Position!$V90</f>
        <v>0</v>
      </c>
      <c r="G90" s="202">
        <f ca="1">Position!$V90</f>
        <v>0</v>
      </c>
      <c r="H90" s="202">
        <f ca="1">Position!$V90</f>
        <v>0</v>
      </c>
      <c r="I90" s="202">
        <f ca="1">Position!$V90</f>
        <v>0</v>
      </c>
      <c r="J90" s="202">
        <f ca="1">Position!$V90</f>
        <v>0</v>
      </c>
      <c r="K90" s="202">
        <f ca="1">Position!$V90</f>
        <v>0</v>
      </c>
      <c r="L90" s="202">
        <f ca="1">Position!$V90</f>
        <v>0</v>
      </c>
      <c r="M90" s="202">
        <f ca="1">Position!$V90</f>
        <v>0</v>
      </c>
      <c r="N90" s="202">
        <f ca="1">Position!$V90</f>
        <v>0</v>
      </c>
      <c r="O90" s="202">
        <f ca="1">Position!$V90</f>
        <v>0</v>
      </c>
      <c r="S90" s="202">
        <f ca="1">Position!$V90</f>
        <v>0</v>
      </c>
      <c r="T90" s="202">
        <f ca="1">Position!$V90</f>
        <v>0</v>
      </c>
      <c r="U90" s="202">
        <f ca="1">Position!$V90</f>
        <v>0</v>
      </c>
      <c r="V90" s="202">
        <f ca="1">Position!$V90</f>
        <v>0</v>
      </c>
      <c r="W90" s="202">
        <f ca="1">Position!$V90</f>
        <v>0</v>
      </c>
      <c r="X90" s="202">
        <f ca="1">Position!$V90</f>
        <v>0</v>
      </c>
      <c r="Y90" s="202">
        <f ca="1">Position!$V90</f>
        <v>0</v>
      </c>
      <c r="Z90" s="202">
        <f ca="1">Position!$V90</f>
        <v>0</v>
      </c>
      <c r="AA90" s="202">
        <f ca="1">Position!$V90</f>
        <v>0</v>
      </c>
      <c r="AB90" s="202">
        <f ca="1">Position!$V90</f>
        <v>0</v>
      </c>
      <c r="AC90" s="202">
        <f ca="1">Position!$V90</f>
        <v>0</v>
      </c>
    </row>
    <row r="91" spans="1:29" x14ac:dyDescent="0.25">
      <c r="A91" s="197">
        <f ca="1">Inputs!C91</f>
        <v>39845</v>
      </c>
      <c r="B91" s="198">
        <f ca="1">Inputs!E91</f>
        <v>4.3290000000000006</v>
      </c>
      <c r="C91" s="204">
        <f ca="1">Inputs!F91</f>
        <v>0.22750000000000001</v>
      </c>
      <c r="D91" s="169"/>
      <c r="E91" s="202">
        <f ca="1">Position!$V91</f>
        <v>0</v>
      </c>
      <c r="F91" s="202">
        <f ca="1">Position!$V91</f>
        <v>0</v>
      </c>
      <c r="G91" s="202">
        <f ca="1">Position!$V91</f>
        <v>0</v>
      </c>
      <c r="H91" s="202">
        <f ca="1">Position!$V91</f>
        <v>0</v>
      </c>
      <c r="I91" s="202">
        <f ca="1">Position!$V91</f>
        <v>0</v>
      </c>
      <c r="J91" s="202">
        <f ca="1">Position!$V91</f>
        <v>0</v>
      </c>
      <c r="K91" s="202">
        <f ca="1">Position!$V91</f>
        <v>0</v>
      </c>
      <c r="L91" s="202">
        <f ca="1">Position!$V91</f>
        <v>0</v>
      </c>
      <c r="M91" s="202">
        <f ca="1">Position!$V91</f>
        <v>0</v>
      </c>
      <c r="N91" s="202">
        <f ca="1">Position!$V91</f>
        <v>0</v>
      </c>
      <c r="O91" s="202">
        <f ca="1">Position!$V91</f>
        <v>0</v>
      </c>
      <c r="S91" s="202">
        <f ca="1">Position!$V91</f>
        <v>0</v>
      </c>
      <c r="T91" s="202">
        <f ca="1">Position!$V91</f>
        <v>0</v>
      </c>
      <c r="U91" s="202">
        <f ca="1">Position!$V91</f>
        <v>0</v>
      </c>
      <c r="V91" s="202">
        <f ca="1">Position!$V91</f>
        <v>0</v>
      </c>
      <c r="W91" s="202">
        <f ca="1">Position!$V91</f>
        <v>0</v>
      </c>
      <c r="X91" s="202">
        <f ca="1">Position!$V91</f>
        <v>0</v>
      </c>
      <c r="Y91" s="202">
        <f ca="1">Position!$V91</f>
        <v>0</v>
      </c>
      <c r="Z91" s="202">
        <f ca="1">Position!$V91</f>
        <v>0</v>
      </c>
      <c r="AA91" s="202">
        <f ca="1">Position!$V91</f>
        <v>0</v>
      </c>
      <c r="AB91" s="202">
        <f ca="1">Position!$V91</f>
        <v>0</v>
      </c>
      <c r="AC91" s="202">
        <f ca="1">Position!$V91</f>
        <v>0</v>
      </c>
    </row>
    <row r="92" spans="1:29" x14ac:dyDescent="0.25">
      <c r="A92" s="197">
        <f ca="1">Inputs!C92</f>
        <v>39873</v>
      </c>
      <c r="B92" s="198">
        <f ca="1">Inputs!E92</f>
        <v>4.1940000000000008</v>
      </c>
      <c r="C92" s="204">
        <f ca="1">Inputs!F92</f>
        <v>0.22</v>
      </c>
      <c r="D92" s="169"/>
      <c r="E92" s="202">
        <f ca="1">Position!$V92</f>
        <v>0</v>
      </c>
      <c r="F92" s="202">
        <f ca="1">Position!$V92</f>
        <v>0</v>
      </c>
      <c r="G92" s="202">
        <f ca="1">Position!$V92</f>
        <v>0</v>
      </c>
      <c r="H92" s="202">
        <f ca="1">Position!$V92</f>
        <v>0</v>
      </c>
      <c r="I92" s="202">
        <f ca="1">Position!$V92</f>
        <v>0</v>
      </c>
      <c r="J92" s="202">
        <f ca="1">Position!$V92</f>
        <v>0</v>
      </c>
      <c r="K92" s="202">
        <f ca="1">Position!$V92</f>
        <v>0</v>
      </c>
      <c r="L92" s="202">
        <f ca="1">Position!$V92</f>
        <v>0</v>
      </c>
      <c r="M92" s="202">
        <f ca="1">Position!$V92</f>
        <v>0</v>
      </c>
      <c r="N92" s="202">
        <f ca="1">Position!$V92</f>
        <v>0</v>
      </c>
      <c r="O92" s="202">
        <f ca="1">Position!$V92</f>
        <v>0</v>
      </c>
      <c r="S92" s="202">
        <f ca="1">Position!$V92</f>
        <v>0</v>
      </c>
      <c r="T92" s="202">
        <f ca="1">Position!$V92</f>
        <v>0</v>
      </c>
      <c r="U92" s="202">
        <f ca="1">Position!$V92</f>
        <v>0</v>
      </c>
      <c r="V92" s="202">
        <f ca="1">Position!$V92</f>
        <v>0</v>
      </c>
      <c r="W92" s="202">
        <f ca="1">Position!$V92</f>
        <v>0</v>
      </c>
      <c r="X92" s="202">
        <f ca="1">Position!$V92</f>
        <v>0</v>
      </c>
      <c r="Y92" s="202">
        <f ca="1">Position!$V92</f>
        <v>0</v>
      </c>
      <c r="Z92" s="202">
        <f ca="1">Position!$V92</f>
        <v>0</v>
      </c>
      <c r="AA92" s="202">
        <f ca="1">Position!$V92</f>
        <v>0</v>
      </c>
      <c r="AB92" s="202">
        <f ca="1">Position!$V92</f>
        <v>0</v>
      </c>
      <c r="AC92" s="202">
        <f ca="1">Position!$V92</f>
        <v>0</v>
      </c>
    </row>
    <row r="93" spans="1:29" x14ac:dyDescent="0.25">
      <c r="A93" s="197">
        <f ca="1">Inputs!C93</f>
        <v>39904</v>
      </c>
      <c r="B93" s="198">
        <f ca="1">Inputs!E93</f>
        <v>4.0440000000000005</v>
      </c>
      <c r="C93" s="204">
        <f ca="1">Inputs!F93</f>
        <v>0.20250000000000001</v>
      </c>
      <c r="D93" s="169"/>
      <c r="E93" s="202">
        <f ca="1">Position!$V93</f>
        <v>0</v>
      </c>
      <c r="F93" s="202">
        <f ca="1">Position!$V93</f>
        <v>0</v>
      </c>
      <c r="G93" s="202">
        <f ca="1">Position!$V93</f>
        <v>0</v>
      </c>
      <c r="H93" s="202">
        <f ca="1">Position!$V93</f>
        <v>0</v>
      </c>
      <c r="I93" s="202">
        <f ca="1">Position!$V93</f>
        <v>0</v>
      </c>
      <c r="J93" s="202">
        <f ca="1">Position!$V93</f>
        <v>0</v>
      </c>
      <c r="K93" s="202">
        <f ca="1">Position!$V93</f>
        <v>0</v>
      </c>
      <c r="L93" s="202">
        <f ca="1">Position!$V93</f>
        <v>0</v>
      </c>
      <c r="M93" s="202">
        <f ca="1">Position!$V93</f>
        <v>0</v>
      </c>
      <c r="N93" s="202">
        <f ca="1">Position!$V93</f>
        <v>0</v>
      </c>
      <c r="O93" s="202">
        <f ca="1">Position!$V93</f>
        <v>0</v>
      </c>
      <c r="S93" s="202">
        <f ca="1">Position!$V93</f>
        <v>0</v>
      </c>
      <c r="T93" s="202">
        <f ca="1">Position!$V93</f>
        <v>0</v>
      </c>
      <c r="U93" s="202">
        <f ca="1">Position!$V93</f>
        <v>0</v>
      </c>
      <c r="V93" s="202">
        <f ca="1">Position!$V93</f>
        <v>0</v>
      </c>
      <c r="W93" s="202">
        <f ca="1">Position!$V93</f>
        <v>0</v>
      </c>
      <c r="X93" s="202">
        <f ca="1">Position!$V93</f>
        <v>0</v>
      </c>
      <c r="Y93" s="202">
        <f ca="1">Position!$V93</f>
        <v>0</v>
      </c>
      <c r="Z93" s="202">
        <f ca="1">Position!$V93</f>
        <v>0</v>
      </c>
      <c r="AA93" s="202">
        <f ca="1">Position!$V93</f>
        <v>0</v>
      </c>
      <c r="AB93" s="202">
        <f ca="1">Position!$V93</f>
        <v>0</v>
      </c>
      <c r="AC93" s="202">
        <f ca="1">Position!$V93</f>
        <v>0</v>
      </c>
    </row>
    <row r="94" spans="1:29" x14ac:dyDescent="0.25">
      <c r="A94" s="197">
        <f ca="1">Inputs!C94</f>
        <v>39934</v>
      </c>
      <c r="B94" s="198">
        <f ca="1">Inputs!E94</f>
        <v>4.0480000000000009</v>
      </c>
      <c r="C94" s="204">
        <f ca="1">Inputs!F94</f>
        <v>0.20250000000000001</v>
      </c>
      <c r="D94" s="169"/>
      <c r="E94" s="202">
        <f ca="1">Position!$V94</f>
        <v>0</v>
      </c>
      <c r="F94" s="202">
        <f ca="1">Position!$V94</f>
        <v>0</v>
      </c>
      <c r="G94" s="202">
        <f ca="1">Position!$V94</f>
        <v>0</v>
      </c>
      <c r="H94" s="202">
        <f ca="1">Position!$V94</f>
        <v>0</v>
      </c>
      <c r="I94" s="202">
        <f ca="1">Position!$V94</f>
        <v>0</v>
      </c>
      <c r="J94" s="202">
        <f ca="1">Position!$V94</f>
        <v>0</v>
      </c>
      <c r="K94" s="202">
        <f ca="1">Position!$V94</f>
        <v>0</v>
      </c>
      <c r="L94" s="202">
        <f ca="1">Position!$V94</f>
        <v>0</v>
      </c>
      <c r="M94" s="202">
        <f ca="1">Position!$V94</f>
        <v>0</v>
      </c>
      <c r="N94" s="202">
        <f ca="1">Position!$V94</f>
        <v>0</v>
      </c>
      <c r="O94" s="202">
        <f ca="1">Position!$V94</f>
        <v>0</v>
      </c>
      <c r="S94" s="202">
        <f ca="1">Position!$V94</f>
        <v>0</v>
      </c>
      <c r="T94" s="202">
        <f ca="1">Position!$V94</f>
        <v>0</v>
      </c>
      <c r="U94" s="202">
        <f ca="1">Position!$V94</f>
        <v>0</v>
      </c>
      <c r="V94" s="202">
        <f ca="1">Position!$V94</f>
        <v>0</v>
      </c>
      <c r="W94" s="202">
        <f ca="1">Position!$V94</f>
        <v>0</v>
      </c>
      <c r="X94" s="202">
        <f ca="1">Position!$V94</f>
        <v>0</v>
      </c>
      <c r="Y94" s="202">
        <f ca="1">Position!$V94</f>
        <v>0</v>
      </c>
      <c r="Z94" s="202">
        <f ca="1">Position!$V94</f>
        <v>0</v>
      </c>
      <c r="AA94" s="202">
        <f ca="1">Position!$V94</f>
        <v>0</v>
      </c>
      <c r="AB94" s="202">
        <f ca="1">Position!$V94</f>
        <v>0</v>
      </c>
      <c r="AC94" s="202">
        <f ca="1">Position!$V94</f>
        <v>0</v>
      </c>
    </row>
    <row r="95" spans="1:29" x14ac:dyDescent="0.25">
      <c r="A95" s="197">
        <f ca="1">Inputs!C95</f>
        <v>39965</v>
      </c>
      <c r="B95" s="198">
        <f ca="1">Inputs!E95</f>
        <v>4.0880000000000001</v>
      </c>
      <c r="C95" s="204">
        <f ca="1">Inputs!F95</f>
        <v>0.20250000000000001</v>
      </c>
      <c r="D95" s="169"/>
      <c r="E95" s="202">
        <f ca="1">Position!$V95</f>
        <v>0</v>
      </c>
      <c r="F95" s="202">
        <f ca="1">Position!$V95</f>
        <v>0</v>
      </c>
      <c r="G95" s="202">
        <f ca="1">Position!$V95</f>
        <v>0</v>
      </c>
      <c r="H95" s="202">
        <f ca="1">Position!$V95</f>
        <v>0</v>
      </c>
      <c r="I95" s="202">
        <f ca="1">Position!$V95</f>
        <v>0</v>
      </c>
      <c r="J95" s="202">
        <f ca="1">Position!$V95</f>
        <v>0</v>
      </c>
      <c r="K95" s="202">
        <f ca="1">Position!$V95</f>
        <v>0</v>
      </c>
      <c r="L95" s="202">
        <f ca="1">Position!$V95</f>
        <v>0</v>
      </c>
      <c r="M95" s="202">
        <f ca="1">Position!$V95</f>
        <v>0</v>
      </c>
      <c r="N95" s="202">
        <f ca="1">Position!$V95</f>
        <v>0</v>
      </c>
      <c r="O95" s="202">
        <f ca="1">Position!$V95</f>
        <v>0</v>
      </c>
      <c r="S95" s="202">
        <f ca="1">Position!$V95</f>
        <v>0</v>
      </c>
      <c r="T95" s="202">
        <f ca="1">Position!$V95</f>
        <v>0</v>
      </c>
      <c r="U95" s="202">
        <f ca="1">Position!$V95</f>
        <v>0</v>
      </c>
      <c r="V95" s="202">
        <f ca="1">Position!$V95</f>
        <v>0</v>
      </c>
      <c r="W95" s="202">
        <f ca="1">Position!$V95</f>
        <v>0</v>
      </c>
      <c r="X95" s="202">
        <f ca="1">Position!$V95</f>
        <v>0</v>
      </c>
      <c r="Y95" s="202">
        <f ca="1">Position!$V95</f>
        <v>0</v>
      </c>
      <c r="Z95" s="202">
        <f ca="1">Position!$V95</f>
        <v>0</v>
      </c>
      <c r="AA95" s="202">
        <f ca="1">Position!$V95</f>
        <v>0</v>
      </c>
      <c r="AB95" s="202">
        <f ca="1">Position!$V95</f>
        <v>0</v>
      </c>
      <c r="AC95" s="202">
        <f ca="1">Position!$V95</f>
        <v>0</v>
      </c>
    </row>
    <row r="96" spans="1:29" x14ac:dyDescent="0.25">
      <c r="A96" s="197">
        <f ca="1">Inputs!C96</f>
        <v>39995</v>
      </c>
      <c r="B96" s="198">
        <f ca="1">Inputs!E96</f>
        <v>4.1330000000000009</v>
      </c>
      <c r="C96" s="204">
        <f ca="1">Inputs!F96</f>
        <v>0.20250000000000001</v>
      </c>
      <c r="D96" s="169"/>
      <c r="E96" s="202">
        <f ca="1">Position!$V96</f>
        <v>0</v>
      </c>
      <c r="F96" s="202">
        <f ca="1">Position!$V96</f>
        <v>0</v>
      </c>
      <c r="G96" s="202">
        <f ca="1">Position!$V96</f>
        <v>0</v>
      </c>
      <c r="H96" s="202">
        <f ca="1">Position!$V96</f>
        <v>0</v>
      </c>
      <c r="I96" s="202">
        <f ca="1">Position!$V96</f>
        <v>0</v>
      </c>
      <c r="J96" s="202">
        <f ca="1">Position!$V96</f>
        <v>0</v>
      </c>
      <c r="K96" s="202">
        <f ca="1">Position!$V96</f>
        <v>0</v>
      </c>
      <c r="L96" s="202">
        <f ca="1">Position!$V96</f>
        <v>0</v>
      </c>
      <c r="M96" s="202">
        <f ca="1">Position!$V96</f>
        <v>0</v>
      </c>
      <c r="N96" s="202">
        <f ca="1">Position!$V96</f>
        <v>0</v>
      </c>
      <c r="O96" s="202">
        <f ca="1">Position!$V96</f>
        <v>0</v>
      </c>
      <c r="S96" s="202">
        <f ca="1">Position!$V96</f>
        <v>0</v>
      </c>
      <c r="T96" s="202">
        <f ca="1">Position!$V96</f>
        <v>0</v>
      </c>
      <c r="U96" s="202">
        <f ca="1">Position!$V96</f>
        <v>0</v>
      </c>
      <c r="V96" s="202">
        <f ca="1">Position!$V96</f>
        <v>0</v>
      </c>
      <c r="W96" s="202">
        <f ca="1">Position!$V96</f>
        <v>0</v>
      </c>
      <c r="X96" s="202">
        <f ca="1">Position!$V96</f>
        <v>0</v>
      </c>
      <c r="Y96" s="202">
        <f ca="1">Position!$V96</f>
        <v>0</v>
      </c>
      <c r="Z96" s="202">
        <f ca="1">Position!$V96</f>
        <v>0</v>
      </c>
      <c r="AA96" s="202">
        <f ca="1">Position!$V96</f>
        <v>0</v>
      </c>
      <c r="AB96" s="202">
        <f ca="1">Position!$V96</f>
        <v>0</v>
      </c>
      <c r="AC96" s="202">
        <f ca="1">Position!$V96</f>
        <v>0</v>
      </c>
    </row>
    <row r="97" spans="1:29" x14ac:dyDescent="0.25">
      <c r="A97" s="197">
        <f ca="1">Inputs!C97</f>
        <v>40026</v>
      </c>
      <c r="B97" s="198">
        <f ca="1">Inputs!E97</f>
        <v>4.1720000000000006</v>
      </c>
      <c r="C97" s="204">
        <f ca="1">Inputs!F97</f>
        <v>0.20250000000000001</v>
      </c>
      <c r="D97" s="169"/>
      <c r="E97" s="202">
        <f ca="1">Position!$V97</f>
        <v>0</v>
      </c>
      <c r="F97" s="202">
        <f ca="1">Position!$V97</f>
        <v>0</v>
      </c>
      <c r="G97" s="202">
        <f ca="1">Position!$V97</f>
        <v>0</v>
      </c>
      <c r="H97" s="202">
        <f ca="1">Position!$V97</f>
        <v>0</v>
      </c>
      <c r="I97" s="202">
        <f ca="1">Position!$V97</f>
        <v>0</v>
      </c>
      <c r="J97" s="202">
        <f ca="1">Position!$V97</f>
        <v>0</v>
      </c>
      <c r="K97" s="202">
        <f ca="1">Position!$V97</f>
        <v>0</v>
      </c>
      <c r="L97" s="202">
        <f ca="1">Position!$V97</f>
        <v>0</v>
      </c>
      <c r="M97" s="202">
        <f ca="1">Position!$V97</f>
        <v>0</v>
      </c>
      <c r="N97" s="202">
        <f ca="1">Position!$V97</f>
        <v>0</v>
      </c>
      <c r="O97" s="202">
        <f ca="1">Position!$V97</f>
        <v>0</v>
      </c>
      <c r="S97" s="202">
        <f ca="1">Position!$V97</f>
        <v>0</v>
      </c>
      <c r="T97" s="202">
        <f ca="1">Position!$V97</f>
        <v>0</v>
      </c>
      <c r="U97" s="202">
        <f ca="1">Position!$V97</f>
        <v>0</v>
      </c>
      <c r="V97" s="202">
        <f ca="1">Position!$V97</f>
        <v>0</v>
      </c>
      <c r="W97" s="202">
        <f ca="1">Position!$V97</f>
        <v>0</v>
      </c>
      <c r="X97" s="202">
        <f ca="1">Position!$V97</f>
        <v>0</v>
      </c>
      <c r="Y97" s="202">
        <f ca="1">Position!$V97</f>
        <v>0</v>
      </c>
      <c r="Z97" s="202">
        <f ca="1">Position!$V97</f>
        <v>0</v>
      </c>
      <c r="AA97" s="202">
        <f ca="1">Position!$V97</f>
        <v>0</v>
      </c>
      <c r="AB97" s="202">
        <f ca="1">Position!$V97</f>
        <v>0</v>
      </c>
      <c r="AC97" s="202">
        <f ca="1">Position!$V97</f>
        <v>0</v>
      </c>
    </row>
    <row r="98" spans="1:29" x14ac:dyDescent="0.25">
      <c r="A98" s="197">
        <f ca="1">Inputs!C98</f>
        <v>40057</v>
      </c>
      <c r="B98" s="198">
        <f ca="1">Inputs!E98</f>
        <v>4.1610000000000005</v>
      </c>
      <c r="C98" s="204">
        <f ca="1">Inputs!F98</f>
        <v>0.20250000000000001</v>
      </c>
      <c r="D98" s="169"/>
      <c r="E98" s="202">
        <f ca="1">Position!$V98</f>
        <v>0</v>
      </c>
      <c r="F98" s="202">
        <f ca="1">Position!$V98</f>
        <v>0</v>
      </c>
      <c r="G98" s="202">
        <f ca="1">Position!$V98</f>
        <v>0</v>
      </c>
      <c r="H98" s="202">
        <f ca="1">Position!$V98</f>
        <v>0</v>
      </c>
      <c r="I98" s="202">
        <f ca="1">Position!$V98</f>
        <v>0</v>
      </c>
      <c r="J98" s="202">
        <f ca="1">Position!$V98</f>
        <v>0</v>
      </c>
      <c r="K98" s="202">
        <f ca="1">Position!$V98</f>
        <v>0</v>
      </c>
      <c r="L98" s="202">
        <f ca="1">Position!$V98</f>
        <v>0</v>
      </c>
      <c r="M98" s="202">
        <f ca="1">Position!$V98</f>
        <v>0</v>
      </c>
      <c r="N98" s="202">
        <f ca="1">Position!$V98</f>
        <v>0</v>
      </c>
      <c r="O98" s="202">
        <f ca="1">Position!$V98</f>
        <v>0</v>
      </c>
      <c r="S98" s="202">
        <f ca="1">Position!$V98</f>
        <v>0</v>
      </c>
      <c r="T98" s="202">
        <f ca="1">Position!$V98</f>
        <v>0</v>
      </c>
      <c r="U98" s="202">
        <f ca="1">Position!$V98</f>
        <v>0</v>
      </c>
      <c r="V98" s="202">
        <f ca="1">Position!$V98</f>
        <v>0</v>
      </c>
      <c r="W98" s="202">
        <f ca="1">Position!$V98</f>
        <v>0</v>
      </c>
      <c r="X98" s="202">
        <f ca="1">Position!$V98</f>
        <v>0</v>
      </c>
      <c r="Y98" s="202">
        <f ca="1">Position!$V98</f>
        <v>0</v>
      </c>
      <c r="Z98" s="202">
        <f ca="1">Position!$V98</f>
        <v>0</v>
      </c>
      <c r="AA98" s="202">
        <f ca="1">Position!$V98</f>
        <v>0</v>
      </c>
      <c r="AB98" s="202">
        <f ca="1">Position!$V98</f>
        <v>0</v>
      </c>
      <c r="AC98" s="202">
        <f ca="1">Position!$V98</f>
        <v>0</v>
      </c>
    </row>
    <row r="99" spans="1:29" x14ac:dyDescent="0.25">
      <c r="A99" s="197">
        <f ca="1">Inputs!C99</f>
        <v>40087</v>
      </c>
      <c r="B99" s="198">
        <f ca="1">Inputs!E99</f>
        <v>4.176000000000001</v>
      </c>
      <c r="C99" s="204">
        <f ca="1">Inputs!F99</f>
        <v>0.20250000000000001</v>
      </c>
      <c r="D99" s="169"/>
      <c r="E99" s="202">
        <f ca="1">Position!$V99</f>
        <v>0</v>
      </c>
      <c r="F99" s="202">
        <f ca="1">Position!$V99</f>
        <v>0</v>
      </c>
      <c r="G99" s="202">
        <f ca="1">Position!$V99</f>
        <v>0</v>
      </c>
      <c r="H99" s="202">
        <f ca="1">Position!$V99</f>
        <v>0</v>
      </c>
      <c r="I99" s="202">
        <f ca="1">Position!$V99</f>
        <v>0</v>
      </c>
      <c r="J99" s="202">
        <f ca="1">Position!$V99</f>
        <v>0</v>
      </c>
      <c r="K99" s="202">
        <f ca="1">Position!$V99</f>
        <v>0</v>
      </c>
      <c r="L99" s="202">
        <f ca="1">Position!$V99</f>
        <v>0</v>
      </c>
      <c r="M99" s="202">
        <f ca="1">Position!$V99</f>
        <v>0</v>
      </c>
      <c r="N99" s="202">
        <f ca="1">Position!$V99</f>
        <v>0</v>
      </c>
      <c r="O99" s="202">
        <f ca="1">Position!$V99</f>
        <v>0</v>
      </c>
      <c r="S99" s="202">
        <f ca="1">Position!$V99</f>
        <v>0</v>
      </c>
      <c r="T99" s="202">
        <f ca="1">Position!$V99</f>
        <v>0</v>
      </c>
      <c r="U99" s="202">
        <f ca="1">Position!$V99</f>
        <v>0</v>
      </c>
      <c r="V99" s="202">
        <f ca="1">Position!$V99</f>
        <v>0</v>
      </c>
      <c r="W99" s="202">
        <f ca="1">Position!$V99</f>
        <v>0</v>
      </c>
      <c r="X99" s="202">
        <f ca="1">Position!$V99</f>
        <v>0</v>
      </c>
      <c r="Y99" s="202">
        <f ca="1">Position!$V99</f>
        <v>0</v>
      </c>
      <c r="Z99" s="202">
        <f ca="1">Position!$V99</f>
        <v>0</v>
      </c>
      <c r="AA99" s="202">
        <f ca="1">Position!$V99</f>
        <v>0</v>
      </c>
      <c r="AB99" s="202">
        <f ca="1">Position!$V99</f>
        <v>0</v>
      </c>
      <c r="AC99" s="202">
        <f ca="1">Position!$V99</f>
        <v>0</v>
      </c>
    </row>
    <row r="100" spans="1:29" x14ac:dyDescent="0.25">
      <c r="A100" s="197">
        <f ca="1">Inputs!C100</f>
        <v>40118</v>
      </c>
      <c r="B100" s="198">
        <f ca="1">Inputs!E100</f>
        <v>4.3330000000000002</v>
      </c>
      <c r="C100" s="204">
        <f ca="1">Inputs!F100</f>
        <v>0.20250000000000001</v>
      </c>
      <c r="D100" s="169"/>
      <c r="E100" s="202">
        <f ca="1">Position!$V100</f>
        <v>0</v>
      </c>
      <c r="F100" s="202">
        <f ca="1">Position!$V100</f>
        <v>0</v>
      </c>
      <c r="G100" s="202">
        <f ca="1">Position!$V100</f>
        <v>0</v>
      </c>
      <c r="H100" s="202">
        <f ca="1">Position!$V100</f>
        <v>0</v>
      </c>
      <c r="I100" s="202">
        <f ca="1">Position!$V100</f>
        <v>0</v>
      </c>
      <c r="J100" s="202">
        <f ca="1">Position!$V100</f>
        <v>0</v>
      </c>
      <c r="K100" s="202">
        <f ca="1">Position!$V100</f>
        <v>0</v>
      </c>
      <c r="L100" s="202">
        <f ca="1">Position!$V100</f>
        <v>0</v>
      </c>
      <c r="M100" s="202">
        <f ca="1">Position!$V100</f>
        <v>0</v>
      </c>
      <c r="N100" s="202">
        <f ca="1">Position!$V100</f>
        <v>0</v>
      </c>
      <c r="O100" s="202">
        <f ca="1">Position!$V100</f>
        <v>0</v>
      </c>
      <c r="S100" s="202">
        <f ca="1">Position!$V100</f>
        <v>0</v>
      </c>
      <c r="T100" s="202">
        <f ca="1">Position!$V100</f>
        <v>0</v>
      </c>
      <c r="U100" s="202">
        <f ca="1">Position!$V100</f>
        <v>0</v>
      </c>
      <c r="V100" s="202">
        <f ca="1">Position!$V100</f>
        <v>0</v>
      </c>
      <c r="W100" s="202">
        <f ca="1">Position!$V100</f>
        <v>0</v>
      </c>
      <c r="X100" s="202">
        <f ca="1">Position!$V100</f>
        <v>0</v>
      </c>
      <c r="Y100" s="202">
        <f ca="1">Position!$V100</f>
        <v>0</v>
      </c>
      <c r="Z100" s="202">
        <f ca="1">Position!$V100</f>
        <v>0</v>
      </c>
      <c r="AA100" s="202">
        <f ca="1">Position!$V100</f>
        <v>0</v>
      </c>
      <c r="AB100" s="202">
        <f ca="1">Position!$V100</f>
        <v>0</v>
      </c>
      <c r="AC100" s="202">
        <f ca="1">Position!$V100</f>
        <v>0</v>
      </c>
    </row>
    <row r="101" spans="1:29" x14ac:dyDescent="0.25">
      <c r="A101" s="197">
        <f ca="1">Inputs!C101</f>
        <v>40148</v>
      </c>
      <c r="B101" s="198">
        <f ca="1">Inputs!E101</f>
        <v>4.4930000000000012</v>
      </c>
      <c r="C101" s="204">
        <f ca="1">Inputs!F101</f>
        <v>0.20250000000000001</v>
      </c>
      <c r="D101" s="169"/>
      <c r="E101" s="202">
        <f ca="1">Position!$V101</f>
        <v>0</v>
      </c>
      <c r="F101" s="202">
        <f ca="1">Position!$V101</f>
        <v>0</v>
      </c>
      <c r="G101" s="202">
        <f ca="1">Position!$V101</f>
        <v>0</v>
      </c>
      <c r="H101" s="202">
        <f ca="1">Position!$V101</f>
        <v>0</v>
      </c>
      <c r="I101" s="202">
        <f ca="1">Position!$V101</f>
        <v>0</v>
      </c>
      <c r="J101" s="202">
        <f ca="1">Position!$V101</f>
        <v>0</v>
      </c>
      <c r="K101" s="202">
        <f ca="1">Position!$V101</f>
        <v>0</v>
      </c>
      <c r="L101" s="202">
        <f ca="1">Position!$V101</f>
        <v>0</v>
      </c>
      <c r="M101" s="202">
        <f ca="1">Position!$V101</f>
        <v>0</v>
      </c>
      <c r="N101" s="202">
        <f ca="1">Position!$V101</f>
        <v>0</v>
      </c>
      <c r="O101" s="202">
        <f ca="1">Position!$V101</f>
        <v>0</v>
      </c>
      <c r="S101" s="202">
        <f ca="1">Position!$V101</f>
        <v>0</v>
      </c>
      <c r="T101" s="202">
        <f ca="1">Position!$V101</f>
        <v>0</v>
      </c>
      <c r="U101" s="202">
        <f ca="1">Position!$V101</f>
        <v>0</v>
      </c>
      <c r="V101" s="202">
        <f ca="1">Position!$V101</f>
        <v>0</v>
      </c>
      <c r="W101" s="202">
        <f ca="1">Position!$V101</f>
        <v>0</v>
      </c>
      <c r="X101" s="202">
        <f ca="1">Position!$V101</f>
        <v>0</v>
      </c>
      <c r="Y101" s="202">
        <f ca="1">Position!$V101</f>
        <v>0</v>
      </c>
      <c r="Z101" s="202">
        <f ca="1">Position!$V101</f>
        <v>0</v>
      </c>
      <c r="AA101" s="202">
        <f ca="1">Position!$V101</f>
        <v>0</v>
      </c>
      <c r="AB101" s="202">
        <f ca="1">Position!$V101</f>
        <v>0</v>
      </c>
      <c r="AC101" s="202">
        <f ca="1">Position!$V101</f>
        <v>0</v>
      </c>
    </row>
    <row r="102" spans="1:29" x14ac:dyDescent="0.25">
      <c r="A102" s="197">
        <f ca="1">Inputs!C102</f>
        <v>40179</v>
      </c>
      <c r="B102" s="198">
        <f ca="1">Inputs!E102</f>
        <v>4.5205000000000002</v>
      </c>
      <c r="C102" s="204">
        <f ca="1">Inputs!F102</f>
        <v>0.20250000000000001</v>
      </c>
      <c r="D102" s="169"/>
      <c r="E102" s="202">
        <f ca="1">Position!$V102</f>
        <v>0</v>
      </c>
      <c r="F102" s="202">
        <f ca="1">Position!$V102</f>
        <v>0</v>
      </c>
      <c r="G102" s="202">
        <f ca="1">Position!$V102</f>
        <v>0</v>
      </c>
      <c r="H102" s="202">
        <f ca="1">Position!$V102</f>
        <v>0</v>
      </c>
      <c r="I102" s="202">
        <f ca="1">Position!$V102</f>
        <v>0</v>
      </c>
      <c r="J102" s="202">
        <f ca="1">Position!$V102</f>
        <v>0</v>
      </c>
      <c r="K102" s="202">
        <f ca="1">Position!$V102</f>
        <v>0</v>
      </c>
      <c r="L102" s="202">
        <f ca="1">Position!$V102</f>
        <v>0</v>
      </c>
      <c r="M102" s="202">
        <f ca="1">Position!$V102</f>
        <v>0</v>
      </c>
      <c r="N102" s="202">
        <f ca="1">Position!$V102</f>
        <v>0</v>
      </c>
      <c r="O102" s="202">
        <f ca="1">Position!$V102</f>
        <v>0</v>
      </c>
      <c r="S102" s="202">
        <f ca="1">Position!$V102</f>
        <v>0</v>
      </c>
      <c r="T102" s="202">
        <f ca="1">Position!$V102</f>
        <v>0</v>
      </c>
      <c r="U102" s="202">
        <f ca="1">Position!$V102</f>
        <v>0</v>
      </c>
      <c r="V102" s="202">
        <f ca="1">Position!$V102</f>
        <v>0</v>
      </c>
      <c r="W102" s="202">
        <f ca="1">Position!$V102</f>
        <v>0</v>
      </c>
      <c r="X102" s="202">
        <f ca="1">Position!$V102</f>
        <v>0</v>
      </c>
      <c r="Y102" s="202">
        <f ca="1">Position!$V102</f>
        <v>0</v>
      </c>
      <c r="Z102" s="202">
        <f ca="1">Position!$V102</f>
        <v>0</v>
      </c>
      <c r="AA102" s="202">
        <f ca="1">Position!$V102</f>
        <v>0</v>
      </c>
      <c r="AB102" s="202">
        <f ca="1">Position!$V102</f>
        <v>0</v>
      </c>
      <c r="AC102" s="202">
        <f ca="1">Position!$V102</f>
        <v>0</v>
      </c>
    </row>
    <row r="103" spans="1:29" x14ac:dyDescent="0.25">
      <c r="A103" s="197">
        <f ca="1">Inputs!C103</f>
        <v>40210</v>
      </c>
      <c r="B103" s="198">
        <f ca="1">Inputs!E103</f>
        <v>4.4365000000000006</v>
      </c>
      <c r="C103" s="204">
        <f ca="1">Inputs!F103</f>
        <v>0.2</v>
      </c>
      <c r="D103" s="169"/>
      <c r="E103" s="202">
        <f ca="1">Position!$V103</f>
        <v>0</v>
      </c>
      <c r="F103" s="202">
        <f ca="1">Position!$V103</f>
        <v>0</v>
      </c>
      <c r="G103" s="202">
        <f ca="1">Position!$V103</f>
        <v>0</v>
      </c>
      <c r="H103" s="202">
        <f ca="1">Position!$V103</f>
        <v>0</v>
      </c>
      <c r="I103" s="202">
        <f ca="1">Position!$V103</f>
        <v>0</v>
      </c>
      <c r="J103" s="202">
        <f ca="1">Position!$V103</f>
        <v>0</v>
      </c>
      <c r="K103" s="202">
        <f ca="1">Position!$V103</f>
        <v>0</v>
      </c>
      <c r="L103" s="202">
        <f ca="1">Position!$V103</f>
        <v>0</v>
      </c>
      <c r="M103" s="202">
        <f ca="1">Position!$V103</f>
        <v>0</v>
      </c>
      <c r="N103" s="202">
        <f ca="1">Position!$V103</f>
        <v>0</v>
      </c>
      <c r="O103" s="202">
        <f ca="1">Position!$V103</f>
        <v>0</v>
      </c>
      <c r="S103" s="202">
        <f ca="1">Position!$V103</f>
        <v>0</v>
      </c>
      <c r="T103" s="202">
        <f ca="1">Position!$V103</f>
        <v>0</v>
      </c>
      <c r="U103" s="202">
        <f ca="1">Position!$V103</f>
        <v>0</v>
      </c>
      <c r="V103" s="202">
        <f ca="1">Position!$V103</f>
        <v>0</v>
      </c>
      <c r="W103" s="202">
        <f ca="1">Position!$V103</f>
        <v>0</v>
      </c>
      <c r="X103" s="202">
        <f ca="1">Position!$V103</f>
        <v>0</v>
      </c>
      <c r="Y103" s="202">
        <f ca="1">Position!$V103</f>
        <v>0</v>
      </c>
      <c r="Z103" s="202">
        <f ca="1">Position!$V103</f>
        <v>0</v>
      </c>
      <c r="AA103" s="202">
        <f ca="1">Position!$V103</f>
        <v>0</v>
      </c>
      <c r="AB103" s="202">
        <f ca="1">Position!$V103</f>
        <v>0</v>
      </c>
      <c r="AC103" s="202">
        <f ca="1">Position!$V103</f>
        <v>0</v>
      </c>
    </row>
    <row r="104" spans="1:29" x14ac:dyDescent="0.25">
      <c r="A104" s="197">
        <f ca="1">Inputs!C104</f>
        <v>40238</v>
      </c>
      <c r="B104" s="198">
        <f ca="1">Inputs!E104</f>
        <v>4.3015000000000008</v>
      </c>
      <c r="C104" s="204">
        <f ca="1">Inputs!F104</f>
        <v>0.19500000000000001</v>
      </c>
      <c r="D104" s="169"/>
      <c r="E104" s="202">
        <f ca="1">Position!$V104</f>
        <v>0</v>
      </c>
      <c r="F104" s="202">
        <f ca="1">Position!$V104</f>
        <v>0</v>
      </c>
      <c r="G104" s="202">
        <f ca="1">Position!$V104</f>
        <v>0</v>
      </c>
      <c r="H104" s="202">
        <f ca="1">Position!$V104</f>
        <v>0</v>
      </c>
      <c r="I104" s="202">
        <f ca="1">Position!$V104</f>
        <v>0</v>
      </c>
      <c r="J104" s="202">
        <f ca="1">Position!$V104</f>
        <v>0</v>
      </c>
      <c r="K104" s="202">
        <f ca="1">Position!$V104</f>
        <v>0</v>
      </c>
      <c r="L104" s="202">
        <f ca="1">Position!$V104</f>
        <v>0</v>
      </c>
      <c r="M104" s="202">
        <f ca="1">Position!$V104</f>
        <v>0</v>
      </c>
      <c r="N104" s="202">
        <f ca="1">Position!$V104</f>
        <v>0</v>
      </c>
      <c r="O104" s="202">
        <f ca="1">Position!$V104</f>
        <v>0</v>
      </c>
      <c r="S104" s="202">
        <f ca="1">Position!$V104</f>
        <v>0</v>
      </c>
      <c r="T104" s="202">
        <f ca="1">Position!$V104</f>
        <v>0</v>
      </c>
      <c r="U104" s="202">
        <f ca="1">Position!$V104</f>
        <v>0</v>
      </c>
      <c r="V104" s="202">
        <f ca="1">Position!$V104</f>
        <v>0</v>
      </c>
      <c r="W104" s="202">
        <f ca="1">Position!$V104</f>
        <v>0</v>
      </c>
      <c r="X104" s="202">
        <f ca="1">Position!$V104</f>
        <v>0</v>
      </c>
      <c r="Y104" s="202">
        <f ca="1">Position!$V104</f>
        <v>0</v>
      </c>
      <c r="Z104" s="202">
        <f ca="1">Position!$V104</f>
        <v>0</v>
      </c>
      <c r="AA104" s="202">
        <f ca="1">Position!$V104</f>
        <v>0</v>
      </c>
      <c r="AB104" s="202">
        <f ca="1">Position!$V104</f>
        <v>0</v>
      </c>
      <c r="AC104" s="202">
        <f ca="1">Position!$V104</f>
        <v>0</v>
      </c>
    </row>
    <row r="105" spans="1:29" x14ac:dyDescent="0.25">
      <c r="A105" s="197">
        <f ca="1">Inputs!C105</f>
        <v>40269</v>
      </c>
      <c r="B105" s="198">
        <f ca="1">Inputs!E105</f>
        <v>4.1515000000000004</v>
      </c>
      <c r="C105" s="204">
        <f ca="1">Inputs!F105</f>
        <v>0.19</v>
      </c>
      <c r="D105" s="169"/>
      <c r="E105" s="202">
        <f ca="1">Position!$V105</f>
        <v>0</v>
      </c>
      <c r="F105" s="202">
        <f ca="1">Position!$V105</f>
        <v>0</v>
      </c>
      <c r="G105" s="202">
        <f ca="1">Position!$V105</f>
        <v>0</v>
      </c>
      <c r="H105" s="202">
        <f ca="1">Position!$V105</f>
        <v>0</v>
      </c>
      <c r="I105" s="202">
        <f ca="1">Position!$V105</f>
        <v>0</v>
      </c>
      <c r="J105" s="202">
        <f ca="1">Position!$V105</f>
        <v>0</v>
      </c>
      <c r="K105" s="202">
        <f ca="1">Position!$V105</f>
        <v>0</v>
      </c>
      <c r="L105" s="202">
        <f ca="1">Position!$V105</f>
        <v>0</v>
      </c>
      <c r="M105" s="202">
        <f ca="1">Position!$V105</f>
        <v>0</v>
      </c>
      <c r="N105" s="202">
        <f ca="1">Position!$V105</f>
        <v>0</v>
      </c>
      <c r="O105" s="202">
        <f ca="1">Position!$V105</f>
        <v>0</v>
      </c>
      <c r="S105" s="202">
        <f ca="1">Position!$V105</f>
        <v>0</v>
      </c>
      <c r="T105" s="202">
        <f ca="1">Position!$V105</f>
        <v>0</v>
      </c>
      <c r="U105" s="202">
        <f ca="1">Position!$V105</f>
        <v>0</v>
      </c>
      <c r="V105" s="202">
        <f ca="1">Position!$V105</f>
        <v>0</v>
      </c>
      <c r="W105" s="202">
        <f ca="1">Position!$V105</f>
        <v>0</v>
      </c>
      <c r="X105" s="202">
        <f ca="1">Position!$V105</f>
        <v>0</v>
      </c>
      <c r="Y105" s="202">
        <f ca="1">Position!$V105</f>
        <v>0</v>
      </c>
      <c r="Z105" s="202">
        <f ca="1">Position!$V105</f>
        <v>0</v>
      </c>
      <c r="AA105" s="202">
        <f ca="1">Position!$V105</f>
        <v>0</v>
      </c>
      <c r="AB105" s="202">
        <f ca="1">Position!$V105</f>
        <v>0</v>
      </c>
      <c r="AC105" s="202">
        <f ca="1">Position!$V105</f>
        <v>0</v>
      </c>
    </row>
    <row r="106" spans="1:29" x14ac:dyDescent="0.25">
      <c r="A106" s="197">
        <f ca="1">Inputs!C106</f>
        <v>40299</v>
      </c>
      <c r="B106" s="198">
        <f ca="1">Inputs!E106</f>
        <v>4.1555000000000009</v>
      </c>
      <c r="C106" s="204">
        <f ca="1">Inputs!F106</f>
        <v>0.185</v>
      </c>
      <c r="D106" s="169"/>
      <c r="E106" s="202">
        <f ca="1">Position!$V106</f>
        <v>0</v>
      </c>
      <c r="F106" s="202">
        <f ca="1">Position!$V106</f>
        <v>0</v>
      </c>
      <c r="G106" s="202">
        <f ca="1">Position!$V106</f>
        <v>0</v>
      </c>
      <c r="H106" s="202">
        <f ca="1">Position!$V106</f>
        <v>0</v>
      </c>
      <c r="I106" s="202">
        <f ca="1">Position!$V106</f>
        <v>0</v>
      </c>
      <c r="J106" s="202">
        <f ca="1">Position!$V106</f>
        <v>0</v>
      </c>
      <c r="K106" s="202">
        <f ca="1">Position!$V106</f>
        <v>0</v>
      </c>
      <c r="L106" s="202">
        <f ca="1">Position!$V106</f>
        <v>0</v>
      </c>
      <c r="M106" s="202">
        <f ca="1">Position!$V106</f>
        <v>0</v>
      </c>
      <c r="N106" s="202">
        <f ca="1">Position!$V106</f>
        <v>0</v>
      </c>
      <c r="O106" s="202">
        <f ca="1">Position!$V106</f>
        <v>0</v>
      </c>
      <c r="S106" s="202">
        <f ca="1">Position!$V106</f>
        <v>0</v>
      </c>
      <c r="T106" s="202">
        <f ca="1">Position!$V106</f>
        <v>0</v>
      </c>
      <c r="U106" s="202">
        <f ca="1">Position!$V106</f>
        <v>0</v>
      </c>
      <c r="V106" s="202">
        <f ca="1">Position!$V106</f>
        <v>0</v>
      </c>
      <c r="W106" s="202">
        <f ca="1">Position!$V106</f>
        <v>0</v>
      </c>
      <c r="X106" s="202">
        <f ca="1">Position!$V106</f>
        <v>0</v>
      </c>
      <c r="Y106" s="202">
        <f ca="1">Position!$V106</f>
        <v>0</v>
      </c>
      <c r="Z106" s="202">
        <f ca="1">Position!$V106</f>
        <v>0</v>
      </c>
      <c r="AA106" s="202">
        <f ca="1">Position!$V106</f>
        <v>0</v>
      </c>
      <c r="AB106" s="202">
        <f ca="1">Position!$V106</f>
        <v>0</v>
      </c>
      <c r="AC106" s="202">
        <f ca="1">Position!$V106</f>
        <v>0</v>
      </c>
    </row>
    <row r="107" spans="1:29" x14ac:dyDescent="0.25">
      <c r="A107" s="197">
        <f ca="1">Inputs!C107</f>
        <v>40330</v>
      </c>
      <c r="B107" s="198">
        <f ca="1">Inputs!E107</f>
        <v>4.1955</v>
      </c>
      <c r="C107" s="204">
        <f ca="1">Inputs!F107</f>
        <v>0.185</v>
      </c>
      <c r="D107" s="169"/>
      <c r="E107" s="202">
        <f ca="1">Position!$V107</f>
        <v>0</v>
      </c>
      <c r="F107" s="202">
        <f ca="1">Position!$V107</f>
        <v>0</v>
      </c>
      <c r="G107" s="202">
        <f ca="1">Position!$V107</f>
        <v>0</v>
      </c>
      <c r="H107" s="202">
        <f ca="1">Position!$V107</f>
        <v>0</v>
      </c>
      <c r="I107" s="202">
        <f ca="1">Position!$V107</f>
        <v>0</v>
      </c>
      <c r="J107" s="202">
        <f ca="1">Position!$V107</f>
        <v>0</v>
      </c>
      <c r="K107" s="202">
        <f ca="1">Position!$V107</f>
        <v>0</v>
      </c>
      <c r="L107" s="202">
        <f ca="1">Position!$V107</f>
        <v>0</v>
      </c>
      <c r="M107" s="202">
        <f ca="1">Position!$V107</f>
        <v>0</v>
      </c>
      <c r="N107" s="202">
        <f ca="1">Position!$V107</f>
        <v>0</v>
      </c>
      <c r="O107" s="202">
        <f ca="1">Position!$V107</f>
        <v>0</v>
      </c>
      <c r="S107" s="202">
        <f ca="1">Position!$V107</f>
        <v>0</v>
      </c>
      <c r="T107" s="202">
        <f ca="1">Position!$V107</f>
        <v>0</v>
      </c>
      <c r="U107" s="202">
        <f ca="1">Position!$V107</f>
        <v>0</v>
      </c>
      <c r="V107" s="202">
        <f ca="1">Position!$V107</f>
        <v>0</v>
      </c>
      <c r="W107" s="202">
        <f ca="1">Position!$V107</f>
        <v>0</v>
      </c>
      <c r="X107" s="202">
        <f ca="1">Position!$V107</f>
        <v>0</v>
      </c>
      <c r="Y107" s="202">
        <f ca="1">Position!$V107</f>
        <v>0</v>
      </c>
      <c r="Z107" s="202">
        <f ca="1">Position!$V107</f>
        <v>0</v>
      </c>
      <c r="AA107" s="202">
        <f ca="1">Position!$V107</f>
        <v>0</v>
      </c>
      <c r="AB107" s="202">
        <f ca="1">Position!$V107</f>
        <v>0</v>
      </c>
      <c r="AC107" s="202">
        <f ca="1">Position!$V107</f>
        <v>0</v>
      </c>
    </row>
    <row r="108" spans="1:29" x14ac:dyDescent="0.25">
      <c r="A108" s="197">
        <f ca="1">Inputs!C108</f>
        <v>40360</v>
      </c>
      <c r="B108" s="198">
        <f ca="1">Inputs!E108</f>
        <v>4.2405000000000008</v>
      </c>
      <c r="C108" s="204">
        <f ca="1">Inputs!F108</f>
        <v>0.185</v>
      </c>
      <c r="D108" s="169"/>
      <c r="E108" s="202">
        <f ca="1">Position!$V108</f>
        <v>0</v>
      </c>
      <c r="F108" s="202">
        <f ca="1">Position!$V108</f>
        <v>0</v>
      </c>
      <c r="G108" s="202">
        <f ca="1">Position!$V108</f>
        <v>0</v>
      </c>
      <c r="H108" s="202">
        <f ca="1">Position!$V108</f>
        <v>0</v>
      </c>
      <c r="I108" s="202">
        <f ca="1">Position!$V108</f>
        <v>0</v>
      </c>
      <c r="J108" s="202">
        <f ca="1">Position!$V108</f>
        <v>0</v>
      </c>
      <c r="K108" s="202">
        <f ca="1">Position!$V108</f>
        <v>0</v>
      </c>
      <c r="L108" s="202">
        <f ca="1">Position!$V108</f>
        <v>0</v>
      </c>
      <c r="M108" s="202">
        <f ca="1">Position!$V108</f>
        <v>0</v>
      </c>
      <c r="N108" s="202">
        <f ca="1">Position!$V108</f>
        <v>0</v>
      </c>
      <c r="O108" s="202">
        <f ca="1">Position!$V108</f>
        <v>0</v>
      </c>
      <c r="S108" s="202">
        <f ca="1">Position!$V108</f>
        <v>0</v>
      </c>
      <c r="T108" s="202">
        <f ca="1">Position!$V108</f>
        <v>0</v>
      </c>
      <c r="U108" s="202">
        <f ca="1">Position!$V108</f>
        <v>0</v>
      </c>
      <c r="V108" s="202">
        <f ca="1">Position!$V108</f>
        <v>0</v>
      </c>
      <c r="W108" s="202">
        <f ca="1">Position!$V108</f>
        <v>0</v>
      </c>
      <c r="X108" s="202">
        <f ca="1">Position!$V108</f>
        <v>0</v>
      </c>
      <c r="Y108" s="202">
        <f ca="1">Position!$V108</f>
        <v>0</v>
      </c>
      <c r="Z108" s="202">
        <f ca="1">Position!$V108</f>
        <v>0</v>
      </c>
      <c r="AA108" s="202">
        <f ca="1">Position!$V108</f>
        <v>0</v>
      </c>
      <c r="AB108" s="202">
        <f ca="1">Position!$V108</f>
        <v>0</v>
      </c>
      <c r="AC108" s="202">
        <f ca="1">Position!$V108</f>
        <v>0</v>
      </c>
    </row>
    <row r="109" spans="1:29" x14ac:dyDescent="0.25">
      <c r="A109" s="197">
        <f ca="1">Inputs!C109</f>
        <v>40391</v>
      </c>
      <c r="B109" s="198">
        <f ca="1">Inputs!E109</f>
        <v>4.2795000000000005</v>
      </c>
      <c r="C109" s="204">
        <f ca="1">Inputs!F109</f>
        <v>0.185</v>
      </c>
      <c r="D109" s="169"/>
      <c r="E109" s="202">
        <f ca="1">Position!$V109</f>
        <v>0</v>
      </c>
      <c r="F109" s="202">
        <f ca="1">Position!$V109</f>
        <v>0</v>
      </c>
      <c r="G109" s="202">
        <f ca="1">Position!$V109</f>
        <v>0</v>
      </c>
      <c r="H109" s="202">
        <f ca="1">Position!$V109</f>
        <v>0</v>
      </c>
      <c r="I109" s="202">
        <f ca="1">Position!$V109</f>
        <v>0</v>
      </c>
      <c r="J109" s="202">
        <f ca="1">Position!$V109</f>
        <v>0</v>
      </c>
      <c r="K109" s="202">
        <f ca="1">Position!$V109</f>
        <v>0</v>
      </c>
      <c r="L109" s="202">
        <f ca="1">Position!$V109</f>
        <v>0</v>
      </c>
      <c r="M109" s="202">
        <f ca="1">Position!$V109</f>
        <v>0</v>
      </c>
      <c r="N109" s="202">
        <f ca="1">Position!$V109</f>
        <v>0</v>
      </c>
      <c r="O109" s="202">
        <f ca="1">Position!$V109</f>
        <v>0</v>
      </c>
      <c r="S109" s="202">
        <f ca="1">Position!$V109</f>
        <v>0</v>
      </c>
      <c r="T109" s="202">
        <f ca="1">Position!$V109</f>
        <v>0</v>
      </c>
      <c r="U109" s="202">
        <f ca="1">Position!$V109</f>
        <v>0</v>
      </c>
      <c r="V109" s="202">
        <f ca="1">Position!$V109</f>
        <v>0</v>
      </c>
      <c r="W109" s="202">
        <f ca="1">Position!$V109</f>
        <v>0</v>
      </c>
      <c r="X109" s="202">
        <f ca="1">Position!$V109</f>
        <v>0</v>
      </c>
      <c r="Y109" s="202">
        <f ca="1">Position!$V109</f>
        <v>0</v>
      </c>
      <c r="Z109" s="202">
        <f ca="1">Position!$V109</f>
        <v>0</v>
      </c>
      <c r="AA109" s="202">
        <f ca="1">Position!$V109</f>
        <v>0</v>
      </c>
      <c r="AB109" s="202">
        <f ca="1">Position!$V109</f>
        <v>0</v>
      </c>
      <c r="AC109" s="202">
        <f ca="1">Position!$V109</f>
        <v>0</v>
      </c>
    </row>
    <row r="110" spans="1:29" x14ac:dyDescent="0.25">
      <c r="A110" s="197">
        <f ca="1">Inputs!C110</f>
        <v>40422</v>
      </c>
      <c r="B110" s="198">
        <f ca="1">Inputs!E110</f>
        <v>4.2685000000000004</v>
      </c>
      <c r="C110" s="204">
        <f ca="1">Inputs!F110</f>
        <v>0.185</v>
      </c>
      <c r="D110" s="169"/>
      <c r="E110" s="202">
        <f ca="1">Position!$V110</f>
        <v>0</v>
      </c>
      <c r="F110" s="202">
        <f ca="1">Position!$V110</f>
        <v>0</v>
      </c>
      <c r="G110" s="202">
        <f ca="1">Position!$V110</f>
        <v>0</v>
      </c>
      <c r="H110" s="202">
        <f ca="1">Position!$V110</f>
        <v>0</v>
      </c>
      <c r="I110" s="202">
        <f ca="1">Position!$V110</f>
        <v>0</v>
      </c>
      <c r="J110" s="202">
        <f ca="1">Position!$V110</f>
        <v>0</v>
      </c>
      <c r="K110" s="202">
        <f ca="1">Position!$V110</f>
        <v>0</v>
      </c>
      <c r="L110" s="202">
        <f ca="1">Position!$V110</f>
        <v>0</v>
      </c>
      <c r="M110" s="202">
        <f ca="1">Position!$V110</f>
        <v>0</v>
      </c>
      <c r="N110" s="202">
        <f ca="1">Position!$V110</f>
        <v>0</v>
      </c>
      <c r="O110" s="202">
        <f ca="1">Position!$V110</f>
        <v>0</v>
      </c>
      <c r="S110" s="202">
        <f ca="1">Position!$V110</f>
        <v>0</v>
      </c>
      <c r="T110" s="202">
        <f ca="1">Position!$V110</f>
        <v>0</v>
      </c>
      <c r="U110" s="202">
        <f ca="1">Position!$V110</f>
        <v>0</v>
      </c>
      <c r="V110" s="202">
        <f ca="1">Position!$V110</f>
        <v>0</v>
      </c>
      <c r="W110" s="202">
        <f ca="1">Position!$V110</f>
        <v>0</v>
      </c>
      <c r="X110" s="202">
        <f ca="1">Position!$V110</f>
        <v>0</v>
      </c>
      <c r="Y110" s="202">
        <f ca="1">Position!$V110</f>
        <v>0</v>
      </c>
      <c r="Z110" s="202">
        <f ca="1">Position!$V110</f>
        <v>0</v>
      </c>
      <c r="AA110" s="202">
        <f ca="1">Position!$V110</f>
        <v>0</v>
      </c>
      <c r="AB110" s="202">
        <f ca="1">Position!$V110</f>
        <v>0</v>
      </c>
      <c r="AC110" s="202">
        <f ca="1">Position!$V110</f>
        <v>0</v>
      </c>
    </row>
    <row r="111" spans="1:29" x14ac:dyDescent="0.25">
      <c r="A111" s="197">
        <f ca="1">Inputs!C111</f>
        <v>40452</v>
      </c>
      <c r="B111" s="198">
        <f ca="1">Inputs!E111</f>
        <v>4.283500000000001</v>
      </c>
      <c r="C111" s="204">
        <f ca="1">Inputs!F111</f>
        <v>0.185</v>
      </c>
      <c r="D111" s="169"/>
      <c r="E111" s="202">
        <f ca="1">Position!$V111</f>
        <v>0</v>
      </c>
      <c r="F111" s="202">
        <f ca="1">Position!$V111</f>
        <v>0</v>
      </c>
      <c r="G111" s="202">
        <f ca="1">Position!$V111</f>
        <v>0</v>
      </c>
      <c r="H111" s="202">
        <f ca="1">Position!$V111</f>
        <v>0</v>
      </c>
      <c r="I111" s="202">
        <f ca="1">Position!$V111</f>
        <v>0</v>
      </c>
      <c r="J111" s="202">
        <f ca="1">Position!$V111</f>
        <v>0</v>
      </c>
      <c r="K111" s="202">
        <f ca="1">Position!$V111</f>
        <v>0</v>
      </c>
      <c r="L111" s="202">
        <f ca="1">Position!$V111</f>
        <v>0</v>
      </c>
      <c r="M111" s="202">
        <f ca="1">Position!$V111</f>
        <v>0</v>
      </c>
      <c r="N111" s="202">
        <f ca="1">Position!$V111</f>
        <v>0</v>
      </c>
      <c r="O111" s="202">
        <f ca="1">Position!$V111</f>
        <v>0</v>
      </c>
      <c r="S111" s="202">
        <f ca="1">Position!$V111</f>
        <v>0</v>
      </c>
      <c r="T111" s="202">
        <f ca="1">Position!$V111</f>
        <v>0</v>
      </c>
      <c r="U111" s="202">
        <f ca="1">Position!$V111</f>
        <v>0</v>
      </c>
      <c r="V111" s="202">
        <f ca="1">Position!$V111</f>
        <v>0</v>
      </c>
      <c r="W111" s="202">
        <f ca="1">Position!$V111</f>
        <v>0</v>
      </c>
      <c r="X111" s="202">
        <f ca="1">Position!$V111</f>
        <v>0</v>
      </c>
      <c r="Y111" s="202">
        <f ca="1">Position!$V111</f>
        <v>0</v>
      </c>
      <c r="Z111" s="202">
        <f ca="1">Position!$V111</f>
        <v>0</v>
      </c>
      <c r="AA111" s="202">
        <f ca="1">Position!$V111</f>
        <v>0</v>
      </c>
      <c r="AB111" s="202">
        <f ca="1">Position!$V111</f>
        <v>0</v>
      </c>
      <c r="AC111" s="202">
        <f ca="1">Position!$V111</f>
        <v>0</v>
      </c>
    </row>
    <row r="112" spans="1:29" x14ac:dyDescent="0.25">
      <c r="A112" s="197">
        <f ca="1">Inputs!C112</f>
        <v>40483</v>
      </c>
      <c r="B112" s="198">
        <f ca="1">Inputs!E112</f>
        <v>4.4405000000000001</v>
      </c>
      <c r="C112" s="204">
        <f ca="1">Inputs!F112</f>
        <v>0.185</v>
      </c>
      <c r="D112" s="169"/>
      <c r="E112" s="202">
        <f ca="1">Position!$V112</f>
        <v>0</v>
      </c>
      <c r="F112" s="202">
        <f ca="1">Position!$V112</f>
        <v>0</v>
      </c>
      <c r="G112" s="202">
        <f ca="1">Position!$V112</f>
        <v>0</v>
      </c>
      <c r="H112" s="202">
        <f ca="1">Position!$V112</f>
        <v>0</v>
      </c>
      <c r="I112" s="202">
        <f ca="1">Position!$V112</f>
        <v>0</v>
      </c>
      <c r="J112" s="202">
        <f ca="1">Position!$V112</f>
        <v>0</v>
      </c>
      <c r="K112" s="202">
        <f ca="1">Position!$V112</f>
        <v>0</v>
      </c>
      <c r="L112" s="202">
        <f ca="1">Position!$V112</f>
        <v>0</v>
      </c>
      <c r="M112" s="202">
        <f ca="1">Position!$V112</f>
        <v>0</v>
      </c>
      <c r="N112" s="202">
        <f ca="1">Position!$V112</f>
        <v>0</v>
      </c>
      <c r="O112" s="202">
        <f ca="1">Position!$V112</f>
        <v>0</v>
      </c>
      <c r="S112" s="202">
        <f ca="1">Position!$V112</f>
        <v>0</v>
      </c>
      <c r="T112" s="202">
        <f ca="1">Position!$V112</f>
        <v>0</v>
      </c>
      <c r="U112" s="202">
        <f ca="1">Position!$V112</f>
        <v>0</v>
      </c>
      <c r="V112" s="202">
        <f ca="1">Position!$V112</f>
        <v>0</v>
      </c>
      <c r="W112" s="202">
        <f ca="1">Position!$V112</f>
        <v>0</v>
      </c>
      <c r="X112" s="202">
        <f ca="1">Position!$V112</f>
        <v>0</v>
      </c>
      <c r="Y112" s="202">
        <f ca="1">Position!$V112</f>
        <v>0</v>
      </c>
      <c r="Z112" s="202">
        <f ca="1">Position!$V112</f>
        <v>0</v>
      </c>
      <c r="AA112" s="202">
        <f ca="1">Position!$V112</f>
        <v>0</v>
      </c>
      <c r="AB112" s="202">
        <f ca="1">Position!$V112</f>
        <v>0</v>
      </c>
      <c r="AC112" s="202">
        <f ca="1">Position!$V112</f>
        <v>0</v>
      </c>
    </row>
    <row r="113" spans="1:29" x14ac:dyDescent="0.25">
      <c r="A113" s="197">
        <f ca="1">Inputs!C113</f>
        <v>40513</v>
      </c>
      <c r="B113" s="198">
        <f ca="1">Inputs!E113</f>
        <v>4.6005000000000011</v>
      </c>
      <c r="C113" s="204">
        <f ca="1">Inputs!F113</f>
        <v>0.185</v>
      </c>
      <c r="D113" s="169"/>
      <c r="E113" s="202">
        <f ca="1">Position!$V113</f>
        <v>0</v>
      </c>
      <c r="F113" s="202">
        <f ca="1">Position!$V113</f>
        <v>0</v>
      </c>
      <c r="G113" s="202">
        <f ca="1">Position!$V113</f>
        <v>0</v>
      </c>
      <c r="H113" s="202">
        <f ca="1">Position!$V113</f>
        <v>0</v>
      </c>
      <c r="I113" s="202">
        <f ca="1">Position!$V113</f>
        <v>0</v>
      </c>
      <c r="J113" s="202">
        <f ca="1">Position!$V113</f>
        <v>0</v>
      </c>
      <c r="K113" s="202">
        <f ca="1">Position!$V113</f>
        <v>0</v>
      </c>
      <c r="L113" s="202">
        <f ca="1">Position!$V113</f>
        <v>0</v>
      </c>
      <c r="M113" s="202">
        <f ca="1">Position!$V113</f>
        <v>0</v>
      </c>
      <c r="N113" s="202">
        <f ca="1">Position!$V113</f>
        <v>0</v>
      </c>
      <c r="O113" s="202">
        <f ca="1">Position!$V113</f>
        <v>0</v>
      </c>
      <c r="S113" s="202">
        <f ca="1">Position!$V113</f>
        <v>0</v>
      </c>
      <c r="T113" s="202">
        <f ca="1">Position!$V113</f>
        <v>0</v>
      </c>
      <c r="U113" s="202">
        <f ca="1">Position!$V113</f>
        <v>0</v>
      </c>
      <c r="V113" s="202">
        <f ca="1">Position!$V113</f>
        <v>0</v>
      </c>
      <c r="W113" s="202">
        <f ca="1">Position!$V113</f>
        <v>0</v>
      </c>
      <c r="X113" s="202">
        <f ca="1">Position!$V113</f>
        <v>0</v>
      </c>
      <c r="Y113" s="202">
        <f ca="1">Position!$V113</f>
        <v>0</v>
      </c>
      <c r="Z113" s="202">
        <f ca="1">Position!$V113</f>
        <v>0</v>
      </c>
      <c r="AA113" s="202">
        <f ca="1">Position!$V113</f>
        <v>0</v>
      </c>
      <c r="AB113" s="202">
        <f ca="1">Position!$V113</f>
        <v>0</v>
      </c>
      <c r="AC113" s="202">
        <f ca="1">Position!$V113</f>
        <v>0</v>
      </c>
    </row>
  </sheetData>
  <phoneticPr fontId="0" type="noConversion"/>
  <pageMargins left="0.25" right="0" top="0.25" bottom="0" header="0.5" footer="0.5"/>
  <pageSetup scale="54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AG287"/>
  <sheetViews>
    <sheetView workbookViewId="0">
      <selection activeCell="C5" sqref="C5:C113"/>
    </sheetView>
  </sheetViews>
  <sheetFormatPr defaultRowHeight="13.2" x14ac:dyDescent="0.25"/>
  <sheetData>
    <row r="1" spans="1:33" x14ac:dyDescent="0.25">
      <c r="J1" s="169" t="s">
        <v>242</v>
      </c>
    </row>
    <row r="2" spans="1:33" x14ac:dyDescent="0.25">
      <c r="J2" s="169" t="s">
        <v>243</v>
      </c>
      <c r="X2" s="169" t="s">
        <v>242</v>
      </c>
    </row>
    <row r="3" spans="1:33" x14ac:dyDescent="0.25">
      <c r="E3" s="182">
        <f ca="1">E5</f>
        <v>2.085</v>
      </c>
      <c r="F3" s="182">
        <f t="shared" ref="F3:O3" ca="1" si="0">F5</f>
        <v>2.1850000000000001</v>
      </c>
      <c r="G3" s="182">
        <f t="shared" ca="1" si="0"/>
        <v>2.2850000000000001</v>
      </c>
      <c r="H3" s="182">
        <f t="shared" ca="1" si="0"/>
        <v>2.3849999999999998</v>
      </c>
      <c r="I3" s="182">
        <f t="shared" ca="1" si="0"/>
        <v>2.4849999999999999</v>
      </c>
      <c r="K3" s="182">
        <f t="shared" ca="1" si="0"/>
        <v>2.6850000000000001</v>
      </c>
      <c r="L3" s="182">
        <f t="shared" ca="1" si="0"/>
        <v>2.7850000000000001</v>
      </c>
      <c r="M3" s="182">
        <f t="shared" ca="1" si="0"/>
        <v>2.8849999999999998</v>
      </c>
      <c r="N3" s="182">
        <f t="shared" ca="1" si="0"/>
        <v>2.9849999999999999</v>
      </c>
      <c r="O3" s="182">
        <f t="shared" ca="1" si="0"/>
        <v>3.085</v>
      </c>
      <c r="X3" s="169" t="s">
        <v>243</v>
      </c>
      <c r="AE3" s="169" t="s">
        <v>69</v>
      </c>
      <c r="AG3" s="169" t="s">
        <v>244</v>
      </c>
    </row>
    <row r="4" spans="1:33" x14ac:dyDescent="0.25">
      <c r="A4" s="172" t="s">
        <v>3</v>
      </c>
      <c r="C4" s="172" t="s">
        <v>5</v>
      </c>
      <c r="E4" s="183">
        <v>-0.5</v>
      </c>
      <c r="F4" s="183">
        <v>-0.4</v>
      </c>
      <c r="G4" s="183">
        <v>-0.3</v>
      </c>
      <c r="H4" s="183">
        <v>-0.2</v>
      </c>
      <c r="I4" s="183">
        <v>-0.1</v>
      </c>
      <c r="J4" s="183">
        <v>0</v>
      </c>
      <c r="K4" s="183">
        <v>0.1</v>
      </c>
      <c r="L4" s="183">
        <v>0.2</v>
      </c>
      <c r="M4" s="183">
        <v>0.3</v>
      </c>
      <c r="N4" s="183">
        <v>0.4</v>
      </c>
      <c r="O4" s="183">
        <v>0.5</v>
      </c>
      <c r="Q4" s="172" t="s">
        <v>83</v>
      </c>
      <c r="S4" s="184">
        <v>-0.05</v>
      </c>
      <c r="T4" s="184">
        <v>-0.04</v>
      </c>
      <c r="U4" s="184">
        <v>-0.03</v>
      </c>
      <c r="V4" s="184">
        <v>-0.02</v>
      </c>
      <c r="W4" s="184">
        <v>-0.01</v>
      </c>
      <c r="X4" s="184">
        <v>0</v>
      </c>
      <c r="Y4" s="184">
        <v>0.01</v>
      </c>
      <c r="Z4" s="184">
        <v>0.02</v>
      </c>
      <c r="AA4" s="184">
        <v>0.03</v>
      </c>
      <c r="AB4" s="184">
        <v>0.04</v>
      </c>
      <c r="AC4" s="184">
        <v>0.05</v>
      </c>
      <c r="AE4" s="172" t="s">
        <v>10</v>
      </c>
      <c r="AG4" s="172" t="s">
        <v>83</v>
      </c>
    </row>
    <row r="5" spans="1:33" x14ac:dyDescent="0.25">
      <c r="A5" s="186">
        <f ca="1">Inputs!C5</f>
        <v>37226</v>
      </c>
      <c r="C5" s="5">
        <v>2.585</v>
      </c>
      <c r="E5" s="182">
        <f ca="1">$C5+(E$4*Position!$L5)</f>
        <v>2.085</v>
      </c>
      <c r="F5" s="182">
        <f ca="1">$C5+(F$4*Position!$L5)</f>
        <v>2.1850000000000001</v>
      </c>
      <c r="G5" s="182">
        <f ca="1">$C5+(G$4*Position!$L5)</f>
        <v>2.2850000000000001</v>
      </c>
      <c r="H5" s="182">
        <f ca="1">$C5+(H$4*Position!$L5)</f>
        <v>2.3849999999999998</v>
      </c>
      <c r="I5" s="182">
        <f ca="1">$C5+(I$4*Position!$L5)</f>
        <v>2.4849999999999999</v>
      </c>
      <c r="J5" s="182">
        <f ca="1">$C5+(J$4*Position!$L5)</f>
        <v>2.585</v>
      </c>
      <c r="K5" s="182">
        <f ca="1">$C5+(K$4*Position!$L5)</f>
        <v>2.6850000000000001</v>
      </c>
      <c r="L5" s="182">
        <f ca="1">$C5+(L$4*Position!$L5)</f>
        <v>2.7850000000000001</v>
      </c>
      <c r="M5" s="182">
        <f ca="1">$C5+(M$4*Position!$L5)</f>
        <v>2.8849999999999998</v>
      </c>
      <c r="N5" s="182">
        <f ca="1">$C5+(N$4*Position!$L5)</f>
        <v>2.9849999999999999</v>
      </c>
      <c r="O5" s="182">
        <f ca="1">$C5+(O$4*Position!$L5)</f>
        <v>3.085</v>
      </c>
      <c r="Q5" s="6">
        <v>0.78500000000000003</v>
      </c>
      <c r="S5" s="182">
        <f>$Q5+S$4</f>
        <v>0.73499999999999999</v>
      </c>
      <c r="T5" s="182">
        <f t="shared" ref="T5:AC20" si="1">$Q5+T$4</f>
        <v>0.745</v>
      </c>
      <c r="U5" s="182">
        <f t="shared" si="1"/>
        <v>0.755</v>
      </c>
      <c r="V5" s="182">
        <f t="shared" si="1"/>
        <v>0.76500000000000001</v>
      </c>
      <c r="W5" s="182">
        <f t="shared" si="1"/>
        <v>0.77500000000000002</v>
      </c>
      <c r="X5" s="182">
        <f t="shared" si="1"/>
        <v>0.78500000000000003</v>
      </c>
      <c r="Y5" s="182">
        <f t="shared" si="1"/>
        <v>0.79500000000000004</v>
      </c>
      <c r="Z5" s="182">
        <f t="shared" si="1"/>
        <v>0.80500000000000005</v>
      </c>
      <c r="AA5" s="182">
        <f t="shared" si="1"/>
        <v>0.81500000000000006</v>
      </c>
      <c r="AB5" s="182">
        <f t="shared" si="1"/>
        <v>0.82500000000000007</v>
      </c>
      <c r="AC5" s="182">
        <f t="shared" si="1"/>
        <v>0.83500000000000008</v>
      </c>
      <c r="AE5" s="185">
        <f ca="1">_xll.xCalcSkew($A5,Inputs!$E5-$C5,b)/100</f>
        <v>6.7500000000000784E-4</v>
      </c>
      <c r="AG5" s="185">
        <f t="shared" ref="AG5:AG68" ca="1" si="2">AE5+Q5</f>
        <v>0.78567500000000001</v>
      </c>
    </row>
    <row r="6" spans="1:33" x14ac:dyDescent="0.25">
      <c r="A6" s="186">
        <f ca="1">Inputs!C6</f>
        <v>37257</v>
      </c>
      <c r="C6" s="5">
        <v>2.8050000000000002</v>
      </c>
      <c r="E6" s="182">
        <f ca="1">$C6+(E$4*Position!$L6)</f>
        <v>2.3471301713295318</v>
      </c>
      <c r="F6" s="182">
        <f ca="1">$C6+(F$4*Position!$L6)</f>
        <v>2.4387041370636258</v>
      </c>
      <c r="G6" s="182">
        <f ca="1">$C6+(G$4*Position!$L6)</f>
        <v>2.5302781027977193</v>
      </c>
      <c r="H6" s="182">
        <f ca="1">$C6+(H$4*Position!$L6)</f>
        <v>2.6218520685318127</v>
      </c>
      <c r="I6" s="182">
        <f ca="1">$C6+(I$4*Position!$L6)</f>
        <v>2.7134260342659067</v>
      </c>
      <c r="J6" s="182">
        <f ca="1">$C6+(J$4*Position!$L6)</f>
        <v>2.8050000000000002</v>
      </c>
      <c r="K6" s="182">
        <f ca="1">$C6+(K$4*Position!$L6)</f>
        <v>2.8965739657340936</v>
      </c>
      <c r="L6" s="182">
        <f ca="1">$C6+(L$4*Position!$L6)</f>
        <v>2.9881479314681876</v>
      </c>
      <c r="M6" s="182">
        <f ca="1">$C6+(M$4*Position!$L6)</f>
        <v>3.0797218972022811</v>
      </c>
      <c r="N6" s="182">
        <f ca="1">$C6+(N$4*Position!$L6)</f>
        <v>3.1712958629363746</v>
      </c>
      <c r="O6" s="182">
        <f ca="1">$C6+(O$4*Position!$L6)</f>
        <v>3.2628698286704685</v>
      </c>
      <c r="Q6" s="6">
        <v>0.77500000000000002</v>
      </c>
      <c r="S6" s="182">
        <f t="shared" ref="S6:AC37" si="3">$Q6+S$4</f>
        <v>0.72499999999999998</v>
      </c>
      <c r="T6" s="182">
        <f t="shared" si="1"/>
        <v>0.73499999999999999</v>
      </c>
      <c r="U6" s="182">
        <f t="shared" si="1"/>
        <v>0.745</v>
      </c>
      <c r="V6" s="182">
        <f t="shared" si="1"/>
        <v>0.755</v>
      </c>
      <c r="W6" s="182">
        <f t="shared" si="1"/>
        <v>0.76500000000000001</v>
      </c>
      <c r="X6" s="182">
        <f t="shared" si="1"/>
        <v>0.77500000000000002</v>
      </c>
      <c r="Y6" s="182">
        <f t="shared" si="1"/>
        <v>0.78500000000000003</v>
      </c>
      <c r="Z6" s="182">
        <f t="shared" si="1"/>
        <v>0.79500000000000004</v>
      </c>
      <c r="AA6" s="182">
        <f t="shared" si="1"/>
        <v>0.80500000000000005</v>
      </c>
      <c r="AB6" s="182">
        <f t="shared" si="1"/>
        <v>0.81500000000000006</v>
      </c>
      <c r="AC6" s="182">
        <f t="shared" si="1"/>
        <v>0.82500000000000007</v>
      </c>
      <c r="AE6" s="185">
        <f ca="1">_xll.xCalcSkew($A6,Inputs!$E6-$C6,b)/100</f>
        <v>6.7499999999998562E-4</v>
      </c>
      <c r="AG6" s="185">
        <f t="shared" ca="1" si="2"/>
        <v>0.775675</v>
      </c>
    </row>
    <row r="7" spans="1:33" x14ac:dyDescent="0.25">
      <c r="A7" s="186">
        <f ca="1">Inputs!C7</f>
        <v>37288</v>
      </c>
      <c r="C7" s="5">
        <v>2.863</v>
      </c>
      <c r="E7" s="182">
        <f ca="1">$C7+(E$4*Position!$L7)</f>
        <v>2.436481014152136</v>
      </c>
      <c r="F7" s="182">
        <f ca="1">$C7+(F$4*Position!$L7)</f>
        <v>2.5217848113217087</v>
      </c>
      <c r="G7" s="182">
        <f ca="1">$C7+(G$4*Position!$L7)</f>
        <v>2.6070886084912819</v>
      </c>
      <c r="H7" s="182">
        <f ca="1">$C7+(H$4*Position!$L7)</f>
        <v>2.6923924056608546</v>
      </c>
      <c r="I7" s="182">
        <f ca="1">$C7+(I$4*Position!$L7)</f>
        <v>2.7776962028304273</v>
      </c>
      <c r="J7" s="182">
        <f ca="1">$C7+(J$4*Position!$L7)</f>
        <v>2.863</v>
      </c>
      <c r="K7" s="182">
        <f ca="1">$C7+(K$4*Position!$L7)</f>
        <v>2.9483037971695727</v>
      </c>
      <c r="L7" s="182">
        <f ca="1">$C7+(L$4*Position!$L7)</f>
        <v>3.0336075943391454</v>
      </c>
      <c r="M7" s="182">
        <f ca="1">$C7+(M$4*Position!$L7)</f>
        <v>3.1189113915087181</v>
      </c>
      <c r="N7" s="182">
        <f ca="1">$C7+(N$4*Position!$L7)</f>
        <v>3.2042151886782912</v>
      </c>
      <c r="O7" s="182">
        <f ca="1">$C7+(O$4*Position!$L7)</f>
        <v>3.289518985847864</v>
      </c>
      <c r="Q7" s="6">
        <v>0.72250000000000003</v>
      </c>
      <c r="S7" s="182">
        <f t="shared" si="3"/>
        <v>0.67249999999999999</v>
      </c>
      <c r="T7" s="182">
        <f t="shared" si="1"/>
        <v>0.6825</v>
      </c>
      <c r="U7" s="182">
        <f t="shared" si="1"/>
        <v>0.6925</v>
      </c>
      <c r="V7" s="182">
        <f t="shared" si="1"/>
        <v>0.70250000000000001</v>
      </c>
      <c r="W7" s="182">
        <f t="shared" si="1"/>
        <v>0.71250000000000002</v>
      </c>
      <c r="X7" s="182">
        <f t="shared" si="1"/>
        <v>0.72250000000000003</v>
      </c>
      <c r="Y7" s="182">
        <f t="shared" si="1"/>
        <v>0.73250000000000004</v>
      </c>
      <c r="Z7" s="182">
        <f t="shared" si="1"/>
        <v>0.74250000000000005</v>
      </c>
      <c r="AA7" s="182">
        <f t="shared" si="1"/>
        <v>0.75250000000000006</v>
      </c>
      <c r="AB7" s="182">
        <f t="shared" si="1"/>
        <v>0.76250000000000007</v>
      </c>
      <c r="AC7" s="182">
        <f t="shared" si="1"/>
        <v>0.77250000000000008</v>
      </c>
      <c r="AE7" s="185">
        <f ca="1">_xll.xCalcSkew($A7,Inputs!$E7-$C7,b)/100</f>
        <v>6.7500000000000784E-4</v>
      </c>
      <c r="AG7" s="185">
        <f t="shared" ca="1" si="2"/>
        <v>0.72317500000000001</v>
      </c>
    </row>
    <row r="8" spans="1:33" x14ac:dyDescent="0.25">
      <c r="A8" s="186">
        <f ca="1">Inputs!C8</f>
        <v>37316</v>
      </c>
      <c r="C8" s="5">
        <v>2.8580000000000001</v>
      </c>
      <c r="E8" s="182">
        <f ca="1">$C8+(E$4*Position!$L8)</f>
        <v>2.4505452601976647</v>
      </c>
      <c r="F8" s="182">
        <f ca="1">$C8+(F$4*Position!$L8)</f>
        <v>2.5320362081581318</v>
      </c>
      <c r="G8" s="182">
        <f ca="1">$C8+(G$4*Position!$L8)</f>
        <v>2.6135271561185989</v>
      </c>
      <c r="H8" s="182">
        <f ca="1">$C8+(H$4*Position!$L8)</f>
        <v>2.6950181040790659</v>
      </c>
      <c r="I8" s="182">
        <f ca="1">$C8+(I$4*Position!$L8)</f>
        <v>2.776509052039533</v>
      </c>
      <c r="J8" s="182">
        <f ca="1">$C8+(J$4*Position!$L8)</f>
        <v>2.8580000000000001</v>
      </c>
      <c r="K8" s="182">
        <f ca="1">$C8+(K$4*Position!$L8)</f>
        <v>2.9394909479604672</v>
      </c>
      <c r="L8" s="182">
        <f ca="1">$C8+(L$4*Position!$L8)</f>
        <v>3.0209818959209342</v>
      </c>
      <c r="M8" s="182">
        <f ca="1">$C8+(M$4*Position!$L8)</f>
        <v>3.1024728438814013</v>
      </c>
      <c r="N8" s="182">
        <f ca="1">$C8+(N$4*Position!$L8)</f>
        <v>3.1839637918418684</v>
      </c>
      <c r="O8" s="182">
        <f ca="1">$C8+(O$4*Position!$L8)</f>
        <v>3.2654547398023355</v>
      </c>
      <c r="Q8" s="6">
        <v>0.64249999999999996</v>
      </c>
      <c r="S8" s="182">
        <f t="shared" si="3"/>
        <v>0.59249999999999992</v>
      </c>
      <c r="T8" s="182">
        <f t="shared" si="1"/>
        <v>0.60249999999999992</v>
      </c>
      <c r="U8" s="182">
        <f t="shared" si="1"/>
        <v>0.61249999999999993</v>
      </c>
      <c r="V8" s="182">
        <f t="shared" si="1"/>
        <v>0.62249999999999994</v>
      </c>
      <c r="W8" s="182">
        <f t="shared" si="1"/>
        <v>0.63249999999999995</v>
      </c>
      <c r="X8" s="182">
        <f t="shared" si="1"/>
        <v>0.64249999999999996</v>
      </c>
      <c r="Y8" s="182">
        <f t="shared" si="1"/>
        <v>0.65249999999999997</v>
      </c>
      <c r="Z8" s="182">
        <f t="shared" si="1"/>
        <v>0.66249999999999998</v>
      </c>
      <c r="AA8" s="182">
        <f t="shared" si="1"/>
        <v>0.67249999999999999</v>
      </c>
      <c r="AB8" s="182">
        <f t="shared" si="1"/>
        <v>0.6825</v>
      </c>
      <c r="AC8" s="182">
        <f t="shared" si="1"/>
        <v>0.6925</v>
      </c>
      <c r="AE8" s="185">
        <f ca="1">_xll.xCalcSkew($A8,Inputs!$E8-$C8,b)/100</f>
        <v>6.7500000000000784E-4</v>
      </c>
      <c r="AG8" s="185">
        <f t="shared" ca="1" si="2"/>
        <v>0.64317499999999994</v>
      </c>
    </row>
    <row r="9" spans="1:33" x14ac:dyDescent="0.25">
      <c r="A9" s="186">
        <f ca="1">Inputs!C9</f>
        <v>37347</v>
      </c>
      <c r="C9" s="5">
        <v>2.843</v>
      </c>
      <c r="E9" s="182">
        <f ca="1">$C9+(E$4*Position!$L9)</f>
        <v>2.4629412097935344</v>
      </c>
      <c r="F9" s="182">
        <f ca="1">$C9+(F$4*Position!$L9)</f>
        <v>2.5389529678348275</v>
      </c>
      <c r="G9" s="182">
        <f ca="1">$C9+(G$4*Position!$L9)</f>
        <v>2.6149647258761206</v>
      </c>
      <c r="H9" s="182">
        <f ca="1">$C9+(H$4*Position!$L9)</f>
        <v>2.6909764839174137</v>
      </c>
      <c r="I9" s="182">
        <f ca="1">$C9+(I$4*Position!$L9)</f>
        <v>2.7669882419587069</v>
      </c>
      <c r="J9" s="182">
        <f ca="1">$C9+(J$4*Position!$L9)</f>
        <v>2.843</v>
      </c>
      <c r="K9" s="182">
        <f ca="1">$C9+(K$4*Position!$L9)</f>
        <v>2.9190117580412931</v>
      </c>
      <c r="L9" s="182">
        <f ca="1">$C9+(L$4*Position!$L9)</f>
        <v>2.9950235160825862</v>
      </c>
      <c r="M9" s="182">
        <f ca="1">$C9+(M$4*Position!$L9)</f>
        <v>3.0710352741238793</v>
      </c>
      <c r="N9" s="182">
        <f ca="1">$C9+(N$4*Position!$L9)</f>
        <v>3.1470470321651725</v>
      </c>
      <c r="O9" s="182">
        <f ca="1">$C9+(O$4*Position!$L9)</f>
        <v>3.2230587902064656</v>
      </c>
      <c r="Q9" s="6">
        <v>0.54249999999999998</v>
      </c>
      <c r="S9" s="182">
        <f t="shared" si="3"/>
        <v>0.49249999999999999</v>
      </c>
      <c r="T9" s="182">
        <f t="shared" si="1"/>
        <v>0.50249999999999995</v>
      </c>
      <c r="U9" s="182">
        <f t="shared" si="1"/>
        <v>0.51249999999999996</v>
      </c>
      <c r="V9" s="182">
        <f t="shared" si="1"/>
        <v>0.52249999999999996</v>
      </c>
      <c r="W9" s="182">
        <f t="shared" si="1"/>
        <v>0.53249999999999997</v>
      </c>
      <c r="X9" s="182">
        <f t="shared" si="1"/>
        <v>0.54249999999999998</v>
      </c>
      <c r="Y9" s="182">
        <f t="shared" si="1"/>
        <v>0.55249999999999999</v>
      </c>
      <c r="Z9" s="182">
        <f t="shared" si="1"/>
        <v>0.5625</v>
      </c>
      <c r="AA9" s="182">
        <f t="shared" si="1"/>
        <v>0.57250000000000001</v>
      </c>
      <c r="AB9" s="182">
        <f t="shared" si="1"/>
        <v>0.58250000000000002</v>
      </c>
      <c r="AC9" s="182">
        <f t="shared" si="1"/>
        <v>0.59250000000000003</v>
      </c>
      <c r="AE9" s="185">
        <f ca="1">_xll.xCalcSkew($A9,Inputs!$E9-$C9,b)/100</f>
        <v>6.0000000000000493E-4</v>
      </c>
      <c r="AG9" s="185">
        <f t="shared" ca="1" si="2"/>
        <v>0.54310000000000003</v>
      </c>
    </row>
    <row r="10" spans="1:33" x14ac:dyDescent="0.25">
      <c r="A10" s="186">
        <f ca="1">Inputs!C10</f>
        <v>37377</v>
      </c>
      <c r="C10" s="5">
        <v>2.8839999999999999</v>
      </c>
      <c r="E10" s="182">
        <f ca="1">$C10+(E$4*Position!$L10)</f>
        <v>2.5096937817596934</v>
      </c>
      <c r="F10" s="182">
        <f ca="1">$C10+(F$4*Position!$L10)</f>
        <v>2.5845550254077545</v>
      </c>
      <c r="G10" s="182">
        <f ca="1">$C10+(G$4*Position!$L10)</f>
        <v>2.6594162690558161</v>
      </c>
      <c r="H10" s="182">
        <f ca="1">$C10+(H$4*Position!$L10)</f>
        <v>2.7342775127038772</v>
      </c>
      <c r="I10" s="182">
        <f ca="1">$C10+(I$4*Position!$L10)</f>
        <v>2.8091387563519388</v>
      </c>
      <c r="J10" s="182">
        <f ca="1">$C10+(J$4*Position!$L10)</f>
        <v>2.8839999999999999</v>
      </c>
      <c r="K10" s="182">
        <f ca="1">$C10+(K$4*Position!$L10)</f>
        <v>2.958861243648061</v>
      </c>
      <c r="L10" s="182">
        <f ca="1">$C10+(L$4*Position!$L10)</f>
        <v>3.0337224872961226</v>
      </c>
      <c r="M10" s="182">
        <f ca="1">$C10+(M$4*Position!$L10)</f>
        <v>3.1085837309441837</v>
      </c>
      <c r="N10" s="182">
        <f ca="1">$C10+(N$4*Position!$L10)</f>
        <v>3.1834449745922453</v>
      </c>
      <c r="O10" s="182">
        <f ca="1">$C10+(O$4*Position!$L10)</f>
        <v>3.2583062182403064</v>
      </c>
      <c r="Q10" s="6">
        <v>0.4975</v>
      </c>
      <c r="S10" s="182">
        <f t="shared" si="3"/>
        <v>0.44750000000000001</v>
      </c>
      <c r="T10" s="182">
        <f t="shared" si="1"/>
        <v>0.45750000000000002</v>
      </c>
      <c r="U10" s="182">
        <f t="shared" si="1"/>
        <v>0.46750000000000003</v>
      </c>
      <c r="V10" s="182">
        <f t="shared" si="1"/>
        <v>0.47749999999999998</v>
      </c>
      <c r="W10" s="182">
        <f t="shared" si="1"/>
        <v>0.48749999999999999</v>
      </c>
      <c r="X10" s="182">
        <f t="shared" si="1"/>
        <v>0.4975</v>
      </c>
      <c r="Y10" s="182">
        <f t="shared" si="1"/>
        <v>0.50749999999999995</v>
      </c>
      <c r="Z10" s="182">
        <f t="shared" si="1"/>
        <v>0.51749999999999996</v>
      </c>
      <c r="AA10" s="182">
        <f t="shared" si="1"/>
        <v>0.52749999999999997</v>
      </c>
      <c r="AB10" s="182">
        <f t="shared" si="1"/>
        <v>0.53749999999999998</v>
      </c>
      <c r="AC10" s="182">
        <f t="shared" si="1"/>
        <v>0.54749999999999999</v>
      </c>
      <c r="AE10" s="185">
        <f ca="1">_xll.xCalcSkew($A10,Inputs!$E10-$C10,b)/100</f>
        <v>5.250000000000043E-4</v>
      </c>
      <c r="AG10" s="185">
        <f t="shared" ca="1" si="2"/>
        <v>0.498025</v>
      </c>
    </row>
    <row r="11" spans="1:33" x14ac:dyDescent="0.25">
      <c r="A11" s="186">
        <f ca="1">Inputs!C11</f>
        <v>37408</v>
      </c>
      <c r="C11" s="5">
        <v>2.9319999999999999</v>
      </c>
      <c r="E11" s="182">
        <f ca="1">$C11+(E$4*Position!$L11)</f>
        <v>2.5676663676857867</v>
      </c>
      <c r="F11" s="182">
        <f ca="1">$C11+(F$4*Position!$L11)</f>
        <v>2.6405330941486294</v>
      </c>
      <c r="G11" s="182">
        <f ca="1">$C11+(G$4*Position!$L11)</f>
        <v>2.713399820611472</v>
      </c>
      <c r="H11" s="182">
        <f ca="1">$C11+(H$4*Position!$L11)</f>
        <v>2.7862665470743146</v>
      </c>
      <c r="I11" s="182">
        <f ca="1">$C11+(I$4*Position!$L11)</f>
        <v>2.8591332735371573</v>
      </c>
      <c r="J11" s="182">
        <f ca="1">$C11+(J$4*Position!$L11)</f>
        <v>2.9319999999999999</v>
      </c>
      <c r="K11" s="182">
        <f ca="1">$C11+(K$4*Position!$L11)</f>
        <v>3.0048667264628426</v>
      </c>
      <c r="L11" s="182">
        <f ca="1">$C11+(L$4*Position!$L11)</f>
        <v>3.0777334529256852</v>
      </c>
      <c r="M11" s="182">
        <f ca="1">$C11+(M$4*Position!$L11)</f>
        <v>3.1506001793885279</v>
      </c>
      <c r="N11" s="182">
        <f ca="1">$C11+(N$4*Position!$L11)</f>
        <v>3.2234669058513705</v>
      </c>
      <c r="O11" s="182">
        <f ca="1">$C11+(O$4*Position!$L11)</f>
        <v>3.2963336323142132</v>
      </c>
      <c r="Q11" s="6">
        <v>0.49</v>
      </c>
      <c r="S11" s="182">
        <f t="shared" si="3"/>
        <v>0.44</v>
      </c>
      <c r="T11" s="182">
        <f t="shared" si="1"/>
        <v>0.45</v>
      </c>
      <c r="U11" s="182">
        <f t="shared" si="1"/>
        <v>0.45999999999999996</v>
      </c>
      <c r="V11" s="182">
        <f t="shared" si="1"/>
        <v>0.47</v>
      </c>
      <c r="W11" s="182">
        <f t="shared" si="1"/>
        <v>0.48</v>
      </c>
      <c r="X11" s="182">
        <f t="shared" si="1"/>
        <v>0.49</v>
      </c>
      <c r="Y11" s="182">
        <f t="shared" si="1"/>
        <v>0.5</v>
      </c>
      <c r="Z11" s="182">
        <f t="shared" si="1"/>
        <v>0.51</v>
      </c>
      <c r="AA11" s="182">
        <f t="shared" si="1"/>
        <v>0.52</v>
      </c>
      <c r="AB11" s="182">
        <f t="shared" si="1"/>
        <v>0.53</v>
      </c>
      <c r="AC11" s="182">
        <f t="shared" si="1"/>
        <v>0.54</v>
      </c>
      <c r="AE11" s="185">
        <f ca="1">_xll.xCalcSkew($A11,Inputs!$E11-$C11,b)/100</f>
        <v>5.250000000000043E-4</v>
      </c>
      <c r="AG11" s="185">
        <f t="shared" ca="1" si="2"/>
        <v>0.49052499999999999</v>
      </c>
    </row>
    <row r="12" spans="1:33" x14ac:dyDescent="0.25">
      <c r="A12" s="186">
        <f ca="1">Inputs!C12</f>
        <v>37438</v>
      </c>
      <c r="C12" s="5">
        <v>2.9770000000000003</v>
      </c>
      <c r="E12" s="182">
        <f ca="1">$C12+(E$4*Position!$L12)</f>
        <v>2.6182511844026397</v>
      </c>
      <c r="F12" s="182">
        <f ca="1">$C12+(F$4*Position!$L12)</f>
        <v>2.6900009475221118</v>
      </c>
      <c r="G12" s="182">
        <f ca="1">$C12+(G$4*Position!$L12)</f>
        <v>2.761750710641584</v>
      </c>
      <c r="H12" s="182">
        <f ca="1">$C12+(H$4*Position!$L12)</f>
        <v>2.8335004737610561</v>
      </c>
      <c r="I12" s="182">
        <f ca="1">$C12+(I$4*Position!$L12)</f>
        <v>2.9052502368805282</v>
      </c>
      <c r="J12" s="182">
        <f ca="1">$C12+(J$4*Position!$L12)</f>
        <v>2.9770000000000003</v>
      </c>
      <c r="K12" s="182">
        <f ca="1">$C12+(K$4*Position!$L12)</f>
        <v>3.0487497631194724</v>
      </c>
      <c r="L12" s="182">
        <f ca="1">$C12+(L$4*Position!$L12)</f>
        <v>3.1204995262389446</v>
      </c>
      <c r="M12" s="182">
        <f ca="1">$C12+(M$4*Position!$L12)</f>
        <v>3.1922492893584167</v>
      </c>
      <c r="N12" s="182">
        <f ca="1">$C12+(N$4*Position!$L12)</f>
        <v>3.2639990524778888</v>
      </c>
      <c r="O12" s="182">
        <f ca="1">$C12+(O$4*Position!$L12)</f>
        <v>3.3357488155973609</v>
      </c>
      <c r="Q12" s="6">
        <v>0.49</v>
      </c>
      <c r="S12" s="182">
        <f t="shared" si="3"/>
        <v>0.44</v>
      </c>
      <c r="T12" s="182">
        <f t="shared" si="1"/>
        <v>0.45</v>
      </c>
      <c r="U12" s="182">
        <f t="shared" si="1"/>
        <v>0.45999999999999996</v>
      </c>
      <c r="V12" s="182">
        <f t="shared" si="1"/>
        <v>0.47</v>
      </c>
      <c r="W12" s="182">
        <f t="shared" si="1"/>
        <v>0.48</v>
      </c>
      <c r="X12" s="182">
        <f t="shared" si="1"/>
        <v>0.49</v>
      </c>
      <c r="Y12" s="182">
        <f t="shared" si="1"/>
        <v>0.5</v>
      </c>
      <c r="Z12" s="182">
        <f t="shared" si="1"/>
        <v>0.51</v>
      </c>
      <c r="AA12" s="182">
        <f t="shared" si="1"/>
        <v>0.52</v>
      </c>
      <c r="AB12" s="182">
        <f t="shared" si="1"/>
        <v>0.53</v>
      </c>
      <c r="AC12" s="182">
        <f t="shared" si="1"/>
        <v>0.54</v>
      </c>
      <c r="AE12" s="185">
        <f ca="1">_xll.xCalcSkew($A12,Inputs!$E12-$C12,b)/100</f>
        <v>4.5499999999999653E-4</v>
      </c>
      <c r="AG12" s="185">
        <f t="shared" ca="1" si="2"/>
        <v>0.49045499999999997</v>
      </c>
    </row>
    <row r="13" spans="1:33" x14ac:dyDescent="0.25">
      <c r="A13" s="186">
        <f ca="1">Inputs!C13</f>
        <v>37469</v>
      </c>
      <c r="C13" s="5">
        <v>3.0219999999999998</v>
      </c>
      <c r="E13" s="182">
        <f ca="1">$C13+(E$4*Position!$L13)</f>
        <v>2.6663702518520513</v>
      </c>
      <c r="F13" s="182">
        <f ca="1">$C13+(F$4*Position!$L13)</f>
        <v>2.7374962014816409</v>
      </c>
      <c r="G13" s="182">
        <f ca="1">$C13+(G$4*Position!$L13)</f>
        <v>2.8086221511112308</v>
      </c>
      <c r="H13" s="182">
        <f ca="1">$C13+(H$4*Position!$L13)</f>
        <v>2.8797481007408203</v>
      </c>
      <c r="I13" s="182">
        <f ca="1">$C13+(I$4*Position!$L13)</f>
        <v>2.9508740503704103</v>
      </c>
      <c r="J13" s="182">
        <f ca="1">$C13+(J$4*Position!$L13)</f>
        <v>3.0219999999999998</v>
      </c>
      <c r="K13" s="182">
        <f ca="1">$C13+(K$4*Position!$L13)</f>
        <v>3.0931259496295893</v>
      </c>
      <c r="L13" s="182">
        <f ca="1">$C13+(L$4*Position!$L13)</f>
        <v>3.1642518992591793</v>
      </c>
      <c r="M13" s="182">
        <f ca="1">$C13+(M$4*Position!$L13)</f>
        <v>3.2353778488887688</v>
      </c>
      <c r="N13" s="182">
        <f ca="1">$C13+(N$4*Position!$L13)</f>
        <v>3.3065037985183587</v>
      </c>
      <c r="O13" s="182">
        <f ca="1">$C13+(O$4*Position!$L13)</f>
        <v>3.3776297481479483</v>
      </c>
      <c r="Q13" s="6">
        <v>0.49</v>
      </c>
      <c r="S13" s="182">
        <f t="shared" si="3"/>
        <v>0.44</v>
      </c>
      <c r="T13" s="182">
        <f t="shared" si="1"/>
        <v>0.45</v>
      </c>
      <c r="U13" s="182">
        <f t="shared" si="1"/>
        <v>0.45999999999999996</v>
      </c>
      <c r="V13" s="182">
        <f t="shared" si="1"/>
        <v>0.47</v>
      </c>
      <c r="W13" s="182">
        <f t="shared" si="1"/>
        <v>0.48</v>
      </c>
      <c r="X13" s="182">
        <f t="shared" si="1"/>
        <v>0.49</v>
      </c>
      <c r="Y13" s="182">
        <f t="shared" si="1"/>
        <v>0.5</v>
      </c>
      <c r="Z13" s="182">
        <f t="shared" si="1"/>
        <v>0.51</v>
      </c>
      <c r="AA13" s="182">
        <f t="shared" si="1"/>
        <v>0.52</v>
      </c>
      <c r="AB13" s="182">
        <f t="shared" si="1"/>
        <v>0.53</v>
      </c>
      <c r="AC13" s="182">
        <f t="shared" si="1"/>
        <v>0.54</v>
      </c>
      <c r="AE13" s="185">
        <f ca="1">_xll.xCalcSkew($A13,Inputs!$E13-$C13,b)/100</f>
        <v>3.8500000000000421E-4</v>
      </c>
      <c r="AG13" s="185">
        <f t="shared" ca="1" si="2"/>
        <v>0.49038500000000002</v>
      </c>
    </row>
    <row r="14" spans="1:33" x14ac:dyDescent="0.25">
      <c r="A14" s="186">
        <f ca="1">Inputs!C14</f>
        <v>37500</v>
      </c>
      <c r="C14" s="5">
        <v>3.0369999999999999</v>
      </c>
      <c r="E14" s="182">
        <f ca="1">$C14+(E$4*Position!$L14)</f>
        <v>2.6853807824981537</v>
      </c>
      <c r="F14" s="182">
        <f ca="1">$C14+(F$4*Position!$L14)</f>
        <v>2.7557046259985229</v>
      </c>
      <c r="G14" s="182">
        <f ca="1">$C14+(G$4*Position!$L14)</f>
        <v>2.8260284694988922</v>
      </c>
      <c r="H14" s="182">
        <f ca="1">$C14+(H$4*Position!$L14)</f>
        <v>2.8963523129992614</v>
      </c>
      <c r="I14" s="182">
        <f ca="1">$C14+(I$4*Position!$L14)</f>
        <v>2.9666761564996307</v>
      </c>
      <c r="J14" s="182">
        <f ca="1">$C14+(J$4*Position!$L14)</f>
        <v>3.0369999999999999</v>
      </c>
      <c r="K14" s="182">
        <f ca="1">$C14+(K$4*Position!$L14)</f>
        <v>3.1073238435003692</v>
      </c>
      <c r="L14" s="182">
        <f ca="1">$C14+(L$4*Position!$L14)</f>
        <v>3.1776476870007384</v>
      </c>
      <c r="M14" s="182">
        <f ca="1">$C14+(M$4*Position!$L14)</f>
        <v>3.2479715305011077</v>
      </c>
      <c r="N14" s="182">
        <f ca="1">$C14+(N$4*Position!$L14)</f>
        <v>3.3182953740014769</v>
      </c>
      <c r="O14" s="182">
        <f ca="1">$C14+(O$4*Position!$L14)</f>
        <v>3.3886192175018461</v>
      </c>
      <c r="Q14" s="6">
        <v>0.48749999999999999</v>
      </c>
      <c r="S14" s="182">
        <f t="shared" si="3"/>
        <v>0.4375</v>
      </c>
      <c r="T14" s="182">
        <f t="shared" si="1"/>
        <v>0.44750000000000001</v>
      </c>
      <c r="U14" s="182">
        <f t="shared" si="1"/>
        <v>0.45750000000000002</v>
      </c>
      <c r="V14" s="182">
        <f t="shared" si="1"/>
        <v>0.46749999999999997</v>
      </c>
      <c r="W14" s="182">
        <f t="shared" si="1"/>
        <v>0.47749999999999998</v>
      </c>
      <c r="X14" s="182">
        <f t="shared" si="1"/>
        <v>0.48749999999999999</v>
      </c>
      <c r="Y14" s="182">
        <f t="shared" si="1"/>
        <v>0.4975</v>
      </c>
      <c r="Z14" s="182">
        <f t="shared" si="1"/>
        <v>0.50749999999999995</v>
      </c>
      <c r="AA14" s="182">
        <f t="shared" si="1"/>
        <v>0.51749999999999996</v>
      </c>
      <c r="AB14" s="182">
        <f t="shared" si="1"/>
        <v>0.52749999999999997</v>
      </c>
      <c r="AC14" s="182">
        <f t="shared" si="1"/>
        <v>0.53749999999999998</v>
      </c>
      <c r="AE14" s="185">
        <f ca="1">_xll.xCalcSkew($A14,Inputs!$E14-$C14,b)/100</f>
        <v>3.8500000000000421E-4</v>
      </c>
      <c r="AG14" s="185">
        <f t="shared" ca="1" si="2"/>
        <v>0.48788500000000001</v>
      </c>
    </row>
    <row r="15" spans="1:33" x14ac:dyDescent="0.25">
      <c r="A15" s="186">
        <f ca="1">Inputs!C15</f>
        <v>37530</v>
      </c>
      <c r="C15" s="5">
        <v>3.077</v>
      </c>
      <c r="E15" s="182">
        <f ca="1">$C15+(E$4*Position!$L15)</f>
        <v>2.7315788753148569</v>
      </c>
      <c r="F15" s="182">
        <f ca="1">$C15+(F$4*Position!$L15)</f>
        <v>2.8006631002518856</v>
      </c>
      <c r="G15" s="182">
        <f ca="1">$C15+(G$4*Position!$L15)</f>
        <v>2.8697473251889143</v>
      </c>
      <c r="H15" s="182">
        <f ca="1">$C15+(H$4*Position!$L15)</f>
        <v>2.9388315501259425</v>
      </c>
      <c r="I15" s="182">
        <f ca="1">$C15+(I$4*Position!$L15)</f>
        <v>3.0079157750629713</v>
      </c>
      <c r="J15" s="182">
        <f ca="1">$C15+(J$4*Position!$L15)</f>
        <v>3.077</v>
      </c>
      <c r="K15" s="182">
        <f ca="1">$C15+(K$4*Position!$L15)</f>
        <v>3.1460842249370287</v>
      </c>
      <c r="L15" s="182">
        <f ca="1">$C15+(L$4*Position!$L15)</f>
        <v>3.2151684498740574</v>
      </c>
      <c r="M15" s="182">
        <f ca="1">$C15+(M$4*Position!$L15)</f>
        <v>3.2842526748110856</v>
      </c>
      <c r="N15" s="182">
        <f ca="1">$C15+(N$4*Position!$L15)</f>
        <v>3.3533368997481143</v>
      </c>
      <c r="O15" s="182">
        <f ca="1">$C15+(O$4*Position!$L15)</f>
        <v>3.422421124685143</v>
      </c>
      <c r="Q15" s="6">
        <v>0.48499999999999999</v>
      </c>
      <c r="S15" s="182">
        <f t="shared" si="3"/>
        <v>0.435</v>
      </c>
      <c r="T15" s="182">
        <f t="shared" si="1"/>
        <v>0.44500000000000001</v>
      </c>
      <c r="U15" s="182">
        <f t="shared" si="1"/>
        <v>0.45499999999999996</v>
      </c>
      <c r="V15" s="182">
        <f t="shared" si="1"/>
        <v>0.46499999999999997</v>
      </c>
      <c r="W15" s="182">
        <f t="shared" si="1"/>
        <v>0.47499999999999998</v>
      </c>
      <c r="X15" s="182">
        <f t="shared" si="1"/>
        <v>0.48499999999999999</v>
      </c>
      <c r="Y15" s="182">
        <f t="shared" si="1"/>
        <v>0.495</v>
      </c>
      <c r="Z15" s="182">
        <f t="shared" si="1"/>
        <v>0.505</v>
      </c>
      <c r="AA15" s="182">
        <f t="shared" si="1"/>
        <v>0.51500000000000001</v>
      </c>
      <c r="AB15" s="182">
        <f t="shared" si="1"/>
        <v>0.52500000000000002</v>
      </c>
      <c r="AC15" s="182">
        <f t="shared" si="1"/>
        <v>0.53500000000000003</v>
      </c>
      <c r="AE15" s="185">
        <f ca="1">_xll.xCalcSkew($A15,Inputs!$E15-$C15,b)/100</f>
        <v>3.8500000000000421E-4</v>
      </c>
      <c r="AG15" s="185">
        <f t="shared" ca="1" si="2"/>
        <v>0.48538500000000001</v>
      </c>
    </row>
    <row r="16" spans="1:33" x14ac:dyDescent="0.25">
      <c r="A16" s="186">
        <f ca="1">Inputs!C16</f>
        <v>37561</v>
      </c>
      <c r="C16" s="5">
        <v>3.2719999999999998</v>
      </c>
      <c r="E16" s="182">
        <f ca="1">$C16+(E$4*Position!$L16)</f>
        <v>2.9295828744651216</v>
      </c>
      <c r="F16" s="182">
        <f ca="1">$C16+(F$4*Position!$L16)</f>
        <v>2.998066299572097</v>
      </c>
      <c r="G16" s="182">
        <f ca="1">$C16+(G$4*Position!$L16)</f>
        <v>3.0665497246790729</v>
      </c>
      <c r="H16" s="182">
        <f ca="1">$C16+(H$4*Position!$L16)</f>
        <v>3.1350331497860484</v>
      </c>
      <c r="I16" s="182">
        <f ca="1">$C16+(I$4*Position!$L16)</f>
        <v>3.2035165748930243</v>
      </c>
      <c r="J16" s="182">
        <f ca="1">$C16+(J$4*Position!$L16)</f>
        <v>3.2719999999999998</v>
      </c>
      <c r="K16" s="182">
        <f ca="1">$C16+(K$4*Position!$L16)</f>
        <v>3.3404834251069753</v>
      </c>
      <c r="L16" s="182">
        <f ca="1">$C16+(L$4*Position!$L16)</f>
        <v>3.4089668502139512</v>
      </c>
      <c r="M16" s="182">
        <f ca="1">$C16+(M$4*Position!$L16)</f>
        <v>3.4774502753209267</v>
      </c>
      <c r="N16" s="182">
        <f ca="1">$C16+(N$4*Position!$L16)</f>
        <v>3.5459337004279026</v>
      </c>
      <c r="O16" s="182">
        <f ca="1">$C16+(O$4*Position!$L16)</f>
        <v>3.614417125534878</v>
      </c>
      <c r="Q16" s="6">
        <v>0.48249999999999998</v>
      </c>
      <c r="S16" s="182">
        <f t="shared" si="3"/>
        <v>0.4325</v>
      </c>
      <c r="T16" s="182">
        <f t="shared" si="1"/>
        <v>0.4425</v>
      </c>
      <c r="U16" s="182">
        <f t="shared" si="1"/>
        <v>0.45250000000000001</v>
      </c>
      <c r="V16" s="182">
        <f t="shared" si="1"/>
        <v>0.46249999999999997</v>
      </c>
      <c r="W16" s="182">
        <f t="shared" si="1"/>
        <v>0.47249999999999998</v>
      </c>
      <c r="X16" s="182">
        <f t="shared" si="1"/>
        <v>0.48249999999999998</v>
      </c>
      <c r="Y16" s="182">
        <f t="shared" si="1"/>
        <v>0.49249999999999999</v>
      </c>
      <c r="Z16" s="182">
        <f t="shared" si="1"/>
        <v>0.50249999999999995</v>
      </c>
      <c r="AA16" s="182">
        <f t="shared" si="1"/>
        <v>0.51249999999999996</v>
      </c>
      <c r="AB16" s="182">
        <f t="shared" si="1"/>
        <v>0.52249999999999996</v>
      </c>
      <c r="AC16" s="182">
        <f t="shared" si="1"/>
        <v>0.53249999999999997</v>
      </c>
      <c r="AE16" s="185">
        <f ca="1">_xll.xCalcSkew($A16,Inputs!$E16-$C16,b)/100</f>
        <v>2.75000000000003E-4</v>
      </c>
      <c r="AG16" s="185">
        <f t="shared" ca="1" si="2"/>
        <v>0.48277500000000001</v>
      </c>
    </row>
    <row r="17" spans="1:33" x14ac:dyDescent="0.25">
      <c r="A17" s="186">
        <f ca="1">Inputs!C17</f>
        <v>37591</v>
      </c>
      <c r="C17" s="5">
        <v>3.472</v>
      </c>
      <c r="E17" s="182">
        <f ca="1">$C17+(E$4*Position!$L17)</f>
        <v>3.1410226865792428</v>
      </c>
      <c r="F17" s="182">
        <f ca="1">$C17+(F$4*Position!$L17)</f>
        <v>3.2072181492633942</v>
      </c>
      <c r="G17" s="182">
        <f ca="1">$C17+(G$4*Position!$L17)</f>
        <v>3.2734136119475457</v>
      </c>
      <c r="H17" s="182">
        <f ca="1">$C17+(H$4*Position!$L17)</f>
        <v>3.3396090746316971</v>
      </c>
      <c r="I17" s="182">
        <f ca="1">$C17+(I$4*Position!$L17)</f>
        <v>3.4058045373158485</v>
      </c>
      <c r="J17" s="182">
        <f ca="1">$C17+(J$4*Position!$L17)</f>
        <v>3.472</v>
      </c>
      <c r="K17" s="182">
        <f ca="1">$C17+(K$4*Position!$L17)</f>
        <v>3.5381954626841514</v>
      </c>
      <c r="L17" s="182">
        <f ca="1">$C17+(L$4*Position!$L17)</f>
        <v>3.6043909253683029</v>
      </c>
      <c r="M17" s="182">
        <f ca="1">$C17+(M$4*Position!$L17)</f>
        <v>3.6705863880524543</v>
      </c>
      <c r="N17" s="182">
        <f ca="1">$C17+(N$4*Position!$L17)</f>
        <v>3.7367818507366057</v>
      </c>
      <c r="O17" s="182">
        <f ca="1">$C17+(O$4*Position!$L17)</f>
        <v>3.8029773134207572</v>
      </c>
      <c r="Q17" s="6">
        <v>0.48249999999999998</v>
      </c>
      <c r="S17" s="182">
        <f t="shared" si="3"/>
        <v>0.4325</v>
      </c>
      <c r="T17" s="182">
        <f t="shared" si="1"/>
        <v>0.4425</v>
      </c>
      <c r="U17" s="182">
        <f t="shared" si="1"/>
        <v>0.45250000000000001</v>
      </c>
      <c r="V17" s="182">
        <f t="shared" si="1"/>
        <v>0.46249999999999997</v>
      </c>
      <c r="W17" s="182">
        <f t="shared" si="1"/>
        <v>0.47249999999999998</v>
      </c>
      <c r="X17" s="182">
        <f t="shared" si="1"/>
        <v>0.48249999999999998</v>
      </c>
      <c r="Y17" s="182">
        <f t="shared" si="1"/>
        <v>0.49249999999999999</v>
      </c>
      <c r="Z17" s="182">
        <f t="shared" si="1"/>
        <v>0.50249999999999995</v>
      </c>
      <c r="AA17" s="182">
        <f t="shared" si="1"/>
        <v>0.51249999999999996</v>
      </c>
      <c r="AB17" s="182">
        <f t="shared" si="1"/>
        <v>0.52249999999999996</v>
      </c>
      <c r="AC17" s="182">
        <f t="shared" si="1"/>
        <v>0.53249999999999997</v>
      </c>
      <c r="AE17" s="185">
        <f ca="1">_xll.xCalcSkew($A17,Inputs!$E17-$C17,b)/100</f>
        <v>2.75000000000003E-4</v>
      </c>
      <c r="AG17" s="185">
        <f t="shared" ca="1" si="2"/>
        <v>0.48277500000000001</v>
      </c>
    </row>
    <row r="18" spans="1:33" x14ac:dyDescent="0.25">
      <c r="A18" s="186">
        <f ca="1">Inputs!C18</f>
        <v>37622</v>
      </c>
      <c r="C18" s="5">
        <v>3.6019999999999999</v>
      </c>
      <c r="E18" s="182">
        <f ca="1">$C18+(E$4*Position!$L18)</f>
        <v>3.2774884291027533</v>
      </c>
      <c r="F18" s="182">
        <f ca="1">$C18+(F$4*Position!$L18)</f>
        <v>3.3423907432822029</v>
      </c>
      <c r="G18" s="182">
        <f ca="1">$C18+(G$4*Position!$L18)</f>
        <v>3.407293057461652</v>
      </c>
      <c r="H18" s="182">
        <f ca="1">$C18+(H$4*Position!$L18)</f>
        <v>3.4721953716411011</v>
      </c>
      <c r="I18" s="182">
        <f ca="1">$C18+(I$4*Position!$L18)</f>
        <v>3.5370976858205507</v>
      </c>
      <c r="J18" s="182">
        <f ca="1">$C18+(J$4*Position!$L18)</f>
        <v>3.6019999999999999</v>
      </c>
      <c r="K18" s="182">
        <f ca="1">$C18+(K$4*Position!$L18)</f>
        <v>3.666902314179449</v>
      </c>
      <c r="L18" s="182">
        <f ca="1">$C18+(L$4*Position!$L18)</f>
        <v>3.7318046283588986</v>
      </c>
      <c r="M18" s="182">
        <f ca="1">$C18+(M$4*Position!$L18)</f>
        <v>3.7967069425383477</v>
      </c>
      <c r="N18" s="182">
        <f ca="1">$C18+(N$4*Position!$L18)</f>
        <v>3.8616092567177969</v>
      </c>
      <c r="O18" s="182">
        <f ca="1">$C18+(O$4*Position!$L18)</f>
        <v>3.9265115708972465</v>
      </c>
      <c r="Q18" s="6">
        <v>0.48249999999999998</v>
      </c>
      <c r="S18" s="182">
        <f t="shared" si="3"/>
        <v>0.4325</v>
      </c>
      <c r="T18" s="182">
        <f t="shared" si="1"/>
        <v>0.4425</v>
      </c>
      <c r="U18" s="182">
        <f t="shared" si="1"/>
        <v>0.45250000000000001</v>
      </c>
      <c r="V18" s="182">
        <f t="shared" si="1"/>
        <v>0.46249999999999997</v>
      </c>
      <c r="W18" s="182">
        <f t="shared" si="1"/>
        <v>0.47249999999999998</v>
      </c>
      <c r="X18" s="182">
        <f t="shared" si="1"/>
        <v>0.48249999999999998</v>
      </c>
      <c r="Y18" s="182">
        <f t="shared" si="1"/>
        <v>0.49249999999999999</v>
      </c>
      <c r="Z18" s="182">
        <f t="shared" si="1"/>
        <v>0.50249999999999995</v>
      </c>
      <c r="AA18" s="182">
        <f t="shared" si="1"/>
        <v>0.51249999999999996</v>
      </c>
      <c r="AB18" s="182">
        <f t="shared" si="1"/>
        <v>0.52249999999999996</v>
      </c>
      <c r="AC18" s="182">
        <f t="shared" si="1"/>
        <v>0.53249999999999997</v>
      </c>
      <c r="AE18" s="185">
        <f ca="1">_xll.xCalcSkew($A18,Inputs!$E18-$C18,b)/100</f>
        <v>2.75000000000003E-4</v>
      </c>
      <c r="AG18" s="185">
        <f t="shared" ca="1" si="2"/>
        <v>0.48277500000000001</v>
      </c>
    </row>
    <row r="19" spans="1:33" x14ac:dyDescent="0.25">
      <c r="A19" s="186">
        <f ca="1">Inputs!C19</f>
        <v>37653</v>
      </c>
      <c r="C19" s="5">
        <v>3.532</v>
      </c>
      <c r="E19" s="182">
        <f ca="1">$C19+(E$4*Position!$L19)</f>
        <v>3.2150361508347296</v>
      </c>
      <c r="F19" s="182">
        <f ca="1">$C19+(F$4*Position!$L19)</f>
        <v>3.2784289206677837</v>
      </c>
      <c r="G19" s="182">
        <f ca="1">$C19+(G$4*Position!$L19)</f>
        <v>3.3418216905008378</v>
      </c>
      <c r="H19" s="182">
        <f ca="1">$C19+(H$4*Position!$L19)</f>
        <v>3.4052144603338919</v>
      </c>
      <c r="I19" s="182">
        <f ca="1">$C19+(I$4*Position!$L19)</f>
        <v>3.4686072301669459</v>
      </c>
      <c r="J19" s="182">
        <f ca="1">$C19+(J$4*Position!$L19)</f>
        <v>3.532</v>
      </c>
      <c r="K19" s="182">
        <f ca="1">$C19+(K$4*Position!$L19)</f>
        <v>3.5953927698330541</v>
      </c>
      <c r="L19" s="182">
        <f ca="1">$C19+(L$4*Position!$L19)</f>
        <v>3.6587855396661082</v>
      </c>
      <c r="M19" s="182">
        <f ca="1">$C19+(M$4*Position!$L19)</f>
        <v>3.7221783094991623</v>
      </c>
      <c r="N19" s="182">
        <f ca="1">$C19+(N$4*Position!$L19)</f>
        <v>3.7855710793322164</v>
      </c>
      <c r="O19" s="182">
        <f ca="1">$C19+(O$4*Position!$L19)</f>
        <v>3.8489638491652705</v>
      </c>
      <c r="Q19" s="6">
        <v>0.47499999999999998</v>
      </c>
      <c r="S19" s="182">
        <f t="shared" si="3"/>
        <v>0.42499999999999999</v>
      </c>
      <c r="T19" s="182">
        <f t="shared" si="1"/>
        <v>0.435</v>
      </c>
      <c r="U19" s="182">
        <f t="shared" si="1"/>
        <v>0.44499999999999995</v>
      </c>
      <c r="V19" s="182">
        <f t="shared" si="1"/>
        <v>0.45499999999999996</v>
      </c>
      <c r="W19" s="182">
        <f t="shared" si="1"/>
        <v>0.46499999999999997</v>
      </c>
      <c r="X19" s="182">
        <f t="shared" si="1"/>
        <v>0.47499999999999998</v>
      </c>
      <c r="Y19" s="182">
        <f t="shared" si="1"/>
        <v>0.48499999999999999</v>
      </c>
      <c r="Z19" s="182">
        <f t="shared" si="1"/>
        <v>0.495</v>
      </c>
      <c r="AA19" s="182">
        <f t="shared" si="1"/>
        <v>0.505</v>
      </c>
      <c r="AB19" s="182">
        <f t="shared" si="1"/>
        <v>0.51500000000000001</v>
      </c>
      <c r="AC19" s="182">
        <f t="shared" si="1"/>
        <v>0.52500000000000002</v>
      </c>
      <c r="AE19" s="185">
        <f ca="1">_xll.xCalcSkew($A19,Inputs!$E19-$C19,b)/100</f>
        <v>2.75000000000003E-4</v>
      </c>
      <c r="AG19" s="185">
        <f t="shared" ca="1" si="2"/>
        <v>0.475275</v>
      </c>
    </row>
    <row r="20" spans="1:33" x14ac:dyDescent="0.25">
      <c r="A20" s="186">
        <f ca="1">Inputs!C20</f>
        <v>37681</v>
      </c>
      <c r="C20" s="5">
        <v>3.4420000000000002</v>
      </c>
      <c r="E20" s="182">
        <f ca="1">$C20+(E$4*Position!$L20)</f>
        <v>3.139550351864528</v>
      </c>
      <c r="F20" s="182">
        <f ca="1">$C20+(F$4*Position!$L20)</f>
        <v>3.2000402814916225</v>
      </c>
      <c r="G20" s="182">
        <f ca="1">$C20+(G$4*Position!$L20)</f>
        <v>3.2605302111187169</v>
      </c>
      <c r="H20" s="182">
        <f ca="1">$C20+(H$4*Position!$L20)</f>
        <v>3.3210201407458113</v>
      </c>
      <c r="I20" s="182">
        <f ca="1">$C20+(I$4*Position!$L20)</f>
        <v>3.3815100703729057</v>
      </c>
      <c r="J20" s="182">
        <f ca="1">$C20+(J$4*Position!$L20)</f>
        <v>3.4420000000000002</v>
      </c>
      <c r="K20" s="182">
        <f ca="1">$C20+(K$4*Position!$L20)</f>
        <v>3.5024899296270946</v>
      </c>
      <c r="L20" s="182">
        <f ca="1">$C20+(L$4*Position!$L20)</f>
        <v>3.562979859254189</v>
      </c>
      <c r="M20" s="182">
        <f ca="1">$C20+(M$4*Position!$L20)</f>
        <v>3.6234697888812835</v>
      </c>
      <c r="N20" s="182">
        <f ca="1">$C20+(N$4*Position!$L20)</f>
        <v>3.6839597185083779</v>
      </c>
      <c r="O20" s="182">
        <f ca="1">$C20+(O$4*Position!$L20)</f>
        <v>3.7444496481354723</v>
      </c>
      <c r="Q20" s="6">
        <v>0.45250000000000001</v>
      </c>
      <c r="S20" s="182">
        <f t="shared" si="3"/>
        <v>0.40250000000000002</v>
      </c>
      <c r="T20" s="182">
        <f t="shared" si="1"/>
        <v>0.41250000000000003</v>
      </c>
      <c r="U20" s="182">
        <f t="shared" si="1"/>
        <v>0.42249999999999999</v>
      </c>
      <c r="V20" s="182">
        <f t="shared" si="1"/>
        <v>0.4325</v>
      </c>
      <c r="W20" s="182">
        <f t="shared" si="1"/>
        <v>0.4425</v>
      </c>
      <c r="X20" s="182">
        <f t="shared" si="1"/>
        <v>0.45250000000000001</v>
      </c>
      <c r="Y20" s="182">
        <f t="shared" si="1"/>
        <v>0.46250000000000002</v>
      </c>
      <c r="Z20" s="182">
        <f t="shared" si="1"/>
        <v>0.47250000000000003</v>
      </c>
      <c r="AA20" s="182">
        <f t="shared" si="1"/>
        <v>0.48250000000000004</v>
      </c>
      <c r="AB20" s="182">
        <f t="shared" si="1"/>
        <v>0.49249999999999999</v>
      </c>
      <c r="AC20" s="182">
        <f t="shared" si="1"/>
        <v>0.50250000000000006</v>
      </c>
      <c r="AE20" s="185">
        <f ca="1">_xll.xCalcSkew($A20,Inputs!$E20-$C20,b)/100</f>
        <v>2.75000000000003E-4</v>
      </c>
      <c r="AG20" s="185">
        <f t="shared" ca="1" si="2"/>
        <v>0.45277500000000004</v>
      </c>
    </row>
    <row r="21" spans="1:33" x14ac:dyDescent="0.25">
      <c r="A21" s="186">
        <f ca="1">Inputs!C21</f>
        <v>37712</v>
      </c>
      <c r="C21" s="5">
        <v>3.3369999999999997</v>
      </c>
      <c r="E21" s="182">
        <f ca="1">$C21+(E$4*Position!$L21)</f>
        <v>3.0479349446829169</v>
      </c>
      <c r="F21" s="182">
        <f ca="1">$C21+(F$4*Position!$L21)</f>
        <v>3.1057479557463332</v>
      </c>
      <c r="G21" s="182">
        <f ca="1">$C21+(G$4*Position!$L21)</f>
        <v>3.16356096680975</v>
      </c>
      <c r="H21" s="182">
        <f ca="1">$C21+(H$4*Position!$L21)</f>
        <v>3.2213739778731667</v>
      </c>
      <c r="I21" s="182">
        <f ca="1">$C21+(I$4*Position!$L21)</f>
        <v>3.279186988936583</v>
      </c>
      <c r="J21" s="182">
        <f ca="1">$C21+(J$4*Position!$L21)</f>
        <v>3.3369999999999997</v>
      </c>
      <c r="K21" s="182">
        <f ca="1">$C21+(K$4*Position!$L21)</f>
        <v>3.3948130110634165</v>
      </c>
      <c r="L21" s="182">
        <f ca="1">$C21+(L$4*Position!$L21)</f>
        <v>3.4526260221268328</v>
      </c>
      <c r="M21" s="182">
        <f ca="1">$C21+(M$4*Position!$L21)</f>
        <v>3.5104390331902495</v>
      </c>
      <c r="N21" s="182">
        <f ca="1">$C21+(N$4*Position!$L21)</f>
        <v>3.5682520442536663</v>
      </c>
      <c r="O21" s="182">
        <f ca="1">$C21+(O$4*Position!$L21)</f>
        <v>3.6260650553170826</v>
      </c>
      <c r="Q21" s="6">
        <v>0.40500000000000003</v>
      </c>
      <c r="S21" s="182">
        <f t="shared" si="3"/>
        <v>0.35500000000000004</v>
      </c>
      <c r="T21" s="182">
        <f t="shared" si="3"/>
        <v>0.36500000000000005</v>
      </c>
      <c r="U21" s="182">
        <f t="shared" si="3"/>
        <v>0.375</v>
      </c>
      <c r="V21" s="182">
        <f t="shared" si="3"/>
        <v>0.38500000000000001</v>
      </c>
      <c r="W21" s="182">
        <f t="shared" si="3"/>
        <v>0.39500000000000002</v>
      </c>
      <c r="X21" s="182">
        <f t="shared" si="3"/>
        <v>0.40500000000000003</v>
      </c>
      <c r="Y21" s="182">
        <f t="shared" si="3"/>
        <v>0.41500000000000004</v>
      </c>
      <c r="Z21" s="182">
        <f t="shared" si="3"/>
        <v>0.42500000000000004</v>
      </c>
      <c r="AA21" s="182">
        <f t="shared" si="3"/>
        <v>0.43500000000000005</v>
      </c>
      <c r="AB21" s="182">
        <f t="shared" si="3"/>
        <v>0.44500000000000001</v>
      </c>
      <c r="AC21" s="182">
        <f t="shared" si="3"/>
        <v>0.45500000000000002</v>
      </c>
      <c r="AE21" s="185">
        <f ca="1">_xll.xCalcSkew($A21,Inputs!$E21-$C21,b)/100</f>
        <v>2.2000000000000242E-4</v>
      </c>
      <c r="AG21" s="185">
        <f t="shared" ca="1" si="2"/>
        <v>0.40522000000000002</v>
      </c>
    </row>
    <row r="22" spans="1:33" x14ac:dyDescent="0.25">
      <c r="A22" s="186">
        <f ca="1">Inputs!C22</f>
        <v>37742</v>
      </c>
      <c r="C22" s="5">
        <v>3.3469999999999995</v>
      </c>
      <c r="E22" s="182">
        <f ca="1">$C22+(E$4*Position!$L22)</f>
        <v>3.0629549572940653</v>
      </c>
      <c r="F22" s="182">
        <f ca="1">$C22+(F$4*Position!$L22)</f>
        <v>3.1197639658352521</v>
      </c>
      <c r="G22" s="182">
        <f ca="1">$C22+(G$4*Position!$L22)</f>
        <v>3.1765729743764388</v>
      </c>
      <c r="H22" s="182">
        <f ca="1">$C22+(H$4*Position!$L22)</f>
        <v>3.2333819829176256</v>
      </c>
      <c r="I22" s="182">
        <f ca="1">$C22+(I$4*Position!$L22)</f>
        <v>3.2901909914588128</v>
      </c>
      <c r="J22" s="182">
        <f ca="1">$C22+(J$4*Position!$L22)</f>
        <v>3.3469999999999995</v>
      </c>
      <c r="K22" s="182">
        <f ca="1">$C22+(K$4*Position!$L22)</f>
        <v>3.4038090085411863</v>
      </c>
      <c r="L22" s="182">
        <f ca="1">$C22+(L$4*Position!$L22)</f>
        <v>3.4606180170823735</v>
      </c>
      <c r="M22" s="182">
        <f ca="1">$C22+(M$4*Position!$L22)</f>
        <v>3.5174270256235602</v>
      </c>
      <c r="N22" s="182">
        <f ca="1">$C22+(N$4*Position!$L22)</f>
        <v>3.574236034164747</v>
      </c>
      <c r="O22" s="182">
        <f ca="1">$C22+(O$4*Position!$L22)</f>
        <v>3.6310450427059338</v>
      </c>
      <c r="Q22" s="6">
        <v>0.39</v>
      </c>
      <c r="S22" s="182">
        <f t="shared" si="3"/>
        <v>0.34</v>
      </c>
      <c r="T22" s="182">
        <f t="shared" si="3"/>
        <v>0.35000000000000003</v>
      </c>
      <c r="U22" s="182">
        <f t="shared" si="3"/>
        <v>0.36</v>
      </c>
      <c r="V22" s="182">
        <f t="shared" si="3"/>
        <v>0.37</v>
      </c>
      <c r="W22" s="182">
        <f t="shared" si="3"/>
        <v>0.38</v>
      </c>
      <c r="X22" s="182">
        <f t="shared" si="3"/>
        <v>0.39</v>
      </c>
      <c r="Y22" s="182">
        <f t="shared" si="3"/>
        <v>0.4</v>
      </c>
      <c r="Z22" s="182">
        <f t="shared" si="3"/>
        <v>0.41000000000000003</v>
      </c>
      <c r="AA22" s="182">
        <f t="shared" si="3"/>
        <v>0.42000000000000004</v>
      </c>
      <c r="AB22" s="182">
        <f t="shared" si="3"/>
        <v>0.43</v>
      </c>
      <c r="AC22" s="182">
        <f t="shared" si="3"/>
        <v>0.44</v>
      </c>
      <c r="AE22" s="185">
        <f ca="1">_xll.xCalcSkew($A22,Inputs!$E22-$C22,b)/100</f>
        <v>2.2000000000000242E-4</v>
      </c>
      <c r="AG22" s="185">
        <f t="shared" ca="1" si="2"/>
        <v>0.39022000000000001</v>
      </c>
    </row>
    <row r="23" spans="1:33" x14ac:dyDescent="0.25">
      <c r="A23" s="186">
        <f ca="1">Inputs!C23</f>
        <v>37773</v>
      </c>
      <c r="C23" s="5">
        <v>3.3820000000000001</v>
      </c>
      <c r="E23" s="182">
        <f ca="1">$C23+(E$4*Position!$L23)</f>
        <v>3.1015966792890546</v>
      </c>
      <c r="F23" s="182">
        <f ca="1">$C23+(F$4*Position!$L23)</f>
        <v>3.157677343431244</v>
      </c>
      <c r="G23" s="182">
        <f ca="1">$C23+(G$4*Position!$L23)</f>
        <v>3.2137580075734329</v>
      </c>
      <c r="H23" s="182">
        <f ca="1">$C23+(H$4*Position!$L23)</f>
        <v>3.2698386717156218</v>
      </c>
      <c r="I23" s="182">
        <f ca="1">$C23+(I$4*Position!$L23)</f>
        <v>3.3259193358578112</v>
      </c>
      <c r="J23" s="182">
        <f ca="1">$C23+(J$4*Position!$L23)</f>
        <v>3.3820000000000001</v>
      </c>
      <c r="K23" s="182">
        <f ca="1">$C23+(K$4*Position!$L23)</f>
        <v>3.438080664142189</v>
      </c>
      <c r="L23" s="182">
        <f ca="1">$C23+(L$4*Position!$L23)</f>
        <v>3.4941613282843784</v>
      </c>
      <c r="M23" s="182">
        <f ca="1">$C23+(M$4*Position!$L23)</f>
        <v>3.5502419924265674</v>
      </c>
      <c r="N23" s="182">
        <f ca="1">$C23+(N$4*Position!$L23)</f>
        <v>3.6063226565687563</v>
      </c>
      <c r="O23" s="182">
        <f ca="1">$C23+(O$4*Position!$L23)</f>
        <v>3.6624033207109457</v>
      </c>
      <c r="Q23" s="6">
        <v>0.38500000000000001</v>
      </c>
      <c r="S23" s="182">
        <f t="shared" si="3"/>
        <v>0.33500000000000002</v>
      </c>
      <c r="T23" s="182">
        <f t="shared" si="3"/>
        <v>0.34500000000000003</v>
      </c>
      <c r="U23" s="182">
        <f t="shared" si="3"/>
        <v>0.35499999999999998</v>
      </c>
      <c r="V23" s="182">
        <f t="shared" si="3"/>
        <v>0.36499999999999999</v>
      </c>
      <c r="W23" s="182">
        <f t="shared" si="3"/>
        <v>0.375</v>
      </c>
      <c r="X23" s="182">
        <f t="shared" si="3"/>
        <v>0.38500000000000001</v>
      </c>
      <c r="Y23" s="182">
        <f t="shared" si="3"/>
        <v>0.39500000000000002</v>
      </c>
      <c r="Z23" s="182">
        <f t="shared" si="3"/>
        <v>0.40500000000000003</v>
      </c>
      <c r="AA23" s="182">
        <f t="shared" si="3"/>
        <v>0.41500000000000004</v>
      </c>
      <c r="AB23" s="182">
        <f t="shared" si="3"/>
        <v>0.42499999999999999</v>
      </c>
      <c r="AC23" s="182">
        <f t="shared" si="3"/>
        <v>0.435</v>
      </c>
      <c r="AE23" s="185">
        <f ca="1">_xll.xCalcSkew($A23,Inputs!$E23-$C23,b)/100</f>
        <v>2.2000000000000242E-4</v>
      </c>
      <c r="AG23" s="185">
        <f t="shared" ca="1" si="2"/>
        <v>0.38522000000000001</v>
      </c>
    </row>
    <row r="24" spans="1:33" x14ac:dyDescent="0.25">
      <c r="A24" s="186">
        <f ca="1">Inputs!C24</f>
        <v>37803</v>
      </c>
      <c r="C24" s="5">
        <v>3.4169999999999998</v>
      </c>
      <c r="E24" s="182">
        <f ca="1">$C24+(E$4*Position!$L24)</f>
        <v>3.1440360766515041</v>
      </c>
      <c r="F24" s="182">
        <f ca="1">$C24+(F$4*Position!$L24)</f>
        <v>3.1986288613212031</v>
      </c>
      <c r="G24" s="182">
        <f ca="1">$C24+(G$4*Position!$L24)</f>
        <v>3.2532216459909025</v>
      </c>
      <c r="H24" s="182">
        <f ca="1">$C24+(H$4*Position!$L24)</f>
        <v>3.3078144306606014</v>
      </c>
      <c r="I24" s="182">
        <f ca="1">$C24+(I$4*Position!$L24)</f>
        <v>3.3624072153303008</v>
      </c>
      <c r="J24" s="182">
        <f ca="1">$C24+(J$4*Position!$L24)</f>
        <v>3.4169999999999998</v>
      </c>
      <c r="K24" s="182">
        <f ca="1">$C24+(K$4*Position!$L24)</f>
        <v>3.4715927846696988</v>
      </c>
      <c r="L24" s="182">
        <f ca="1">$C24+(L$4*Position!$L24)</f>
        <v>3.5261855693393982</v>
      </c>
      <c r="M24" s="182">
        <f ca="1">$C24+(M$4*Position!$L24)</f>
        <v>3.5807783540090972</v>
      </c>
      <c r="N24" s="182">
        <f ca="1">$C24+(N$4*Position!$L24)</f>
        <v>3.6353711386787966</v>
      </c>
      <c r="O24" s="182">
        <f ca="1">$C24+(O$4*Position!$L24)</f>
        <v>3.6899639233484955</v>
      </c>
      <c r="Q24" s="6">
        <v>0.38500000000000001</v>
      </c>
      <c r="S24" s="182">
        <f t="shared" si="3"/>
        <v>0.33500000000000002</v>
      </c>
      <c r="T24" s="182">
        <f t="shared" si="3"/>
        <v>0.34500000000000003</v>
      </c>
      <c r="U24" s="182">
        <f t="shared" si="3"/>
        <v>0.35499999999999998</v>
      </c>
      <c r="V24" s="182">
        <f t="shared" si="3"/>
        <v>0.36499999999999999</v>
      </c>
      <c r="W24" s="182">
        <f t="shared" si="3"/>
        <v>0.375</v>
      </c>
      <c r="X24" s="182">
        <f t="shared" si="3"/>
        <v>0.38500000000000001</v>
      </c>
      <c r="Y24" s="182">
        <f t="shared" si="3"/>
        <v>0.39500000000000002</v>
      </c>
      <c r="Z24" s="182">
        <f t="shared" si="3"/>
        <v>0.40500000000000003</v>
      </c>
      <c r="AA24" s="182">
        <f t="shared" si="3"/>
        <v>0.41500000000000004</v>
      </c>
      <c r="AB24" s="182">
        <f t="shared" si="3"/>
        <v>0.42499999999999999</v>
      </c>
      <c r="AC24" s="182">
        <f t="shared" si="3"/>
        <v>0.435</v>
      </c>
      <c r="AE24" s="185">
        <f ca="1">_xll.xCalcSkew($A24,Inputs!$E24-$C24,b)/100</f>
        <v>2.2000000000000242E-4</v>
      </c>
      <c r="AG24" s="185">
        <f t="shared" ca="1" si="2"/>
        <v>0.38522000000000001</v>
      </c>
    </row>
    <row r="25" spans="1:33" x14ac:dyDescent="0.25">
      <c r="A25" s="186">
        <f ca="1">Inputs!C25</f>
        <v>37834</v>
      </c>
      <c r="C25" s="5">
        <v>3.444</v>
      </c>
      <c r="E25" s="182">
        <f ca="1">$C25+(E$4*Position!$L25)</f>
        <v>3.1701235386747504</v>
      </c>
      <c r="F25" s="182">
        <f ca="1">$C25+(F$4*Position!$L25)</f>
        <v>3.2248988309398001</v>
      </c>
      <c r="G25" s="182">
        <f ca="1">$C25+(G$4*Position!$L25)</f>
        <v>3.2796741232048503</v>
      </c>
      <c r="H25" s="182">
        <f ca="1">$C25+(H$4*Position!$L25)</f>
        <v>3.3344494154699</v>
      </c>
      <c r="I25" s="182">
        <f ca="1">$C25+(I$4*Position!$L25)</f>
        <v>3.3892247077349502</v>
      </c>
      <c r="J25" s="182">
        <f ca="1">$C25+(J$4*Position!$L25)</f>
        <v>3.444</v>
      </c>
      <c r="K25" s="182">
        <f ca="1">$C25+(K$4*Position!$L25)</f>
        <v>3.4987752922650497</v>
      </c>
      <c r="L25" s="182">
        <f ca="1">$C25+(L$4*Position!$L25)</f>
        <v>3.5535505845300999</v>
      </c>
      <c r="M25" s="182">
        <f ca="1">$C25+(M$4*Position!$L25)</f>
        <v>3.6083258767951496</v>
      </c>
      <c r="N25" s="182">
        <f ca="1">$C25+(N$4*Position!$L25)</f>
        <v>3.6631011690601998</v>
      </c>
      <c r="O25" s="182">
        <f ca="1">$C25+(O$4*Position!$L25)</f>
        <v>3.7178764613252495</v>
      </c>
      <c r="Q25" s="6">
        <v>0.38500000000000001</v>
      </c>
      <c r="S25" s="182">
        <f t="shared" si="3"/>
        <v>0.33500000000000002</v>
      </c>
      <c r="T25" s="182">
        <f t="shared" si="3"/>
        <v>0.34500000000000003</v>
      </c>
      <c r="U25" s="182">
        <f t="shared" si="3"/>
        <v>0.35499999999999998</v>
      </c>
      <c r="V25" s="182">
        <f t="shared" si="3"/>
        <v>0.36499999999999999</v>
      </c>
      <c r="W25" s="182">
        <f t="shared" si="3"/>
        <v>0.375</v>
      </c>
      <c r="X25" s="182">
        <f t="shared" si="3"/>
        <v>0.38500000000000001</v>
      </c>
      <c r="Y25" s="182">
        <f t="shared" si="3"/>
        <v>0.39500000000000002</v>
      </c>
      <c r="Z25" s="182">
        <f t="shared" si="3"/>
        <v>0.40500000000000003</v>
      </c>
      <c r="AA25" s="182">
        <f t="shared" si="3"/>
        <v>0.41500000000000004</v>
      </c>
      <c r="AB25" s="182">
        <f t="shared" si="3"/>
        <v>0.42499999999999999</v>
      </c>
      <c r="AC25" s="182">
        <f t="shared" si="3"/>
        <v>0.435</v>
      </c>
      <c r="AE25" s="185">
        <f ca="1">_xll.xCalcSkew($A25,Inputs!$E25-$C25,b)/100</f>
        <v>2.2000000000000242E-4</v>
      </c>
      <c r="AG25" s="185">
        <f t="shared" ca="1" si="2"/>
        <v>0.38522000000000001</v>
      </c>
    </row>
    <row r="26" spans="1:33" x14ac:dyDescent="0.25">
      <c r="A26" s="186">
        <f ca="1">Inputs!C26</f>
        <v>37865</v>
      </c>
      <c r="C26" s="5">
        <v>3.452</v>
      </c>
      <c r="E26" s="182">
        <f ca="1">$C26+(E$4*Position!$L26)</f>
        <v>3.1794293320474907</v>
      </c>
      <c r="F26" s="182">
        <f ca="1">$C26+(F$4*Position!$L26)</f>
        <v>3.2339434656379926</v>
      </c>
      <c r="G26" s="182">
        <f ca="1">$C26+(G$4*Position!$L26)</f>
        <v>3.2884575992284946</v>
      </c>
      <c r="H26" s="182">
        <f ca="1">$C26+(H$4*Position!$L26)</f>
        <v>3.3429717328189961</v>
      </c>
      <c r="I26" s="182">
        <f ca="1">$C26+(I$4*Position!$L26)</f>
        <v>3.397485866409498</v>
      </c>
      <c r="J26" s="182">
        <f ca="1">$C26+(J$4*Position!$L26)</f>
        <v>3.452</v>
      </c>
      <c r="K26" s="182">
        <f ca="1">$C26+(K$4*Position!$L26)</f>
        <v>3.5065141335905019</v>
      </c>
      <c r="L26" s="182">
        <f ca="1">$C26+(L$4*Position!$L26)</f>
        <v>3.5610282671810038</v>
      </c>
      <c r="M26" s="182">
        <f ca="1">$C26+(M$4*Position!$L26)</f>
        <v>3.6155424007715053</v>
      </c>
      <c r="N26" s="182">
        <f ca="1">$C26+(N$4*Position!$L26)</f>
        <v>3.6700565343620073</v>
      </c>
      <c r="O26" s="182">
        <f ca="1">$C26+(O$4*Position!$L26)</f>
        <v>3.7245706679525092</v>
      </c>
      <c r="Q26" s="6">
        <v>0.38500000000000001</v>
      </c>
      <c r="S26" s="182">
        <f t="shared" si="3"/>
        <v>0.33500000000000002</v>
      </c>
      <c r="T26" s="182">
        <f t="shared" si="3"/>
        <v>0.34500000000000003</v>
      </c>
      <c r="U26" s="182">
        <f t="shared" si="3"/>
        <v>0.35499999999999998</v>
      </c>
      <c r="V26" s="182">
        <f t="shared" si="3"/>
        <v>0.36499999999999999</v>
      </c>
      <c r="W26" s="182">
        <f t="shared" si="3"/>
        <v>0.375</v>
      </c>
      <c r="X26" s="182">
        <f t="shared" si="3"/>
        <v>0.38500000000000001</v>
      </c>
      <c r="Y26" s="182">
        <f t="shared" si="3"/>
        <v>0.39500000000000002</v>
      </c>
      <c r="Z26" s="182">
        <f t="shared" si="3"/>
        <v>0.40500000000000003</v>
      </c>
      <c r="AA26" s="182">
        <f t="shared" si="3"/>
        <v>0.41500000000000004</v>
      </c>
      <c r="AB26" s="182">
        <f t="shared" si="3"/>
        <v>0.42499999999999999</v>
      </c>
      <c r="AC26" s="182">
        <f t="shared" si="3"/>
        <v>0.435</v>
      </c>
      <c r="AE26" s="185">
        <f ca="1">_xll.xCalcSkew($A26,Inputs!$E26-$C26,b)/100</f>
        <v>2.2000000000000242E-4</v>
      </c>
      <c r="AG26" s="185">
        <f t="shared" ca="1" si="2"/>
        <v>0.38522000000000001</v>
      </c>
    </row>
    <row r="27" spans="1:33" x14ac:dyDescent="0.25">
      <c r="A27" s="186">
        <f ca="1">Inputs!C27</f>
        <v>37895</v>
      </c>
      <c r="C27" s="5">
        <v>3.4940000000000002</v>
      </c>
      <c r="E27" s="182">
        <f ca="1">$C27+(E$4*Position!$L27)</f>
        <v>3.2250107801714982</v>
      </c>
      <c r="F27" s="182">
        <f ca="1">$C27+(F$4*Position!$L27)</f>
        <v>3.2788086241371985</v>
      </c>
      <c r="G27" s="182">
        <f ca="1">$C27+(G$4*Position!$L27)</f>
        <v>3.3326064681028988</v>
      </c>
      <c r="H27" s="182">
        <f ca="1">$C27+(H$4*Position!$L27)</f>
        <v>3.3864043120685996</v>
      </c>
      <c r="I27" s="182">
        <f ca="1">$C27+(I$4*Position!$L27)</f>
        <v>3.4402021560342999</v>
      </c>
      <c r="J27" s="182">
        <f ca="1">$C27+(J$4*Position!$L27)</f>
        <v>3.4940000000000002</v>
      </c>
      <c r="K27" s="182">
        <f ca="1">$C27+(K$4*Position!$L27)</f>
        <v>3.5477978439657005</v>
      </c>
      <c r="L27" s="182">
        <f ca="1">$C27+(L$4*Position!$L27)</f>
        <v>3.6015956879314008</v>
      </c>
      <c r="M27" s="182">
        <f ca="1">$C27+(M$4*Position!$L27)</f>
        <v>3.6553935318971016</v>
      </c>
      <c r="N27" s="182">
        <f ca="1">$C27+(N$4*Position!$L27)</f>
        <v>3.7091913758628019</v>
      </c>
      <c r="O27" s="182">
        <f ca="1">$C27+(O$4*Position!$L27)</f>
        <v>3.7629892198285022</v>
      </c>
      <c r="Q27" s="6">
        <v>0.38250000000000001</v>
      </c>
      <c r="S27" s="182">
        <f t="shared" si="3"/>
        <v>0.33250000000000002</v>
      </c>
      <c r="T27" s="182">
        <f t="shared" si="3"/>
        <v>0.34250000000000003</v>
      </c>
      <c r="U27" s="182">
        <f t="shared" si="3"/>
        <v>0.35250000000000004</v>
      </c>
      <c r="V27" s="182">
        <f t="shared" si="3"/>
        <v>0.36249999999999999</v>
      </c>
      <c r="W27" s="182">
        <f t="shared" si="3"/>
        <v>0.3725</v>
      </c>
      <c r="X27" s="182">
        <f t="shared" si="3"/>
        <v>0.38250000000000001</v>
      </c>
      <c r="Y27" s="182">
        <f t="shared" si="3"/>
        <v>0.39250000000000002</v>
      </c>
      <c r="Z27" s="182">
        <f t="shared" si="3"/>
        <v>0.40250000000000002</v>
      </c>
      <c r="AA27" s="182">
        <f t="shared" si="3"/>
        <v>0.41249999999999998</v>
      </c>
      <c r="AB27" s="182">
        <f t="shared" si="3"/>
        <v>0.42249999999999999</v>
      </c>
      <c r="AC27" s="182">
        <f t="shared" si="3"/>
        <v>0.4325</v>
      </c>
      <c r="AE27" s="185">
        <f ca="1">_xll.xCalcSkew($A27,Inputs!$E27-$C27,b)/100</f>
        <v>2.1999999999999353E-4</v>
      </c>
      <c r="AG27" s="185">
        <f t="shared" ca="1" si="2"/>
        <v>0.38272</v>
      </c>
    </row>
    <row r="28" spans="1:33" x14ac:dyDescent="0.25">
      <c r="A28" s="186">
        <f ca="1">Inputs!C28</f>
        <v>37926</v>
      </c>
      <c r="C28" s="5">
        <v>3.6539999999999999</v>
      </c>
      <c r="E28" s="182">
        <f ca="1">$C28+(E$4*Position!$L28)</f>
        <v>3.3882339570344242</v>
      </c>
      <c r="F28" s="182">
        <f ca="1">$C28+(F$4*Position!$L28)</f>
        <v>3.4413871656275394</v>
      </c>
      <c r="G28" s="182">
        <f ca="1">$C28+(G$4*Position!$L28)</f>
        <v>3.4945403742206547</v>
      </c>
      <c r="H28" s="182">
        <f ca="1">$C28+(H$4*Position!$L28)</f>
        <v>3.5476935828137695</v>
      </c>
      <c r="I28" s="182">
        <f ca="1">$C28+(I$4*Position!$L28)</f>
        <v>3.6008467914068847</v>
      </c>
      <c r="J28" s="182">
        <f ca="1">$C28+(J$4*Position!$L28)</f>
        <v>3.6539999999999999</v>
      </c>
      <c r="K28" s="182">
        <f ca="1">$C28+(K$4*Position!$L28)</f>
        <v>3.7071532085931151</v>
      </c>
      <c r="L28" s="182">
        <f ca="1">$C28+(L$4*Position!$L28)</f>
        <v>3.7603064171862304</v>
      </c>
      <c r="M28" s="182">
        <f ca="1">$C28+(M$4*Position!$L28)</f>
        <v>3.8134596257793452</v>
      </c>
      <c r="N28" s="182">
        <f ca="1">$C28+(N$4*Position!$L28)</f>
        <v>3.8666128343724604</v>
      </c>
      <c r="O28" s="182">
        <f ca="1">$C28+(O$4*Position!$L28)</f>
        <v>3.9197660429655756</v>
      </c>
      <c r="Q28" s="6">
        <v>0.38</v>
      </c>
      <c r="S28" s="182">
        <f t="shared" si="3"/>
        <v>0.33</v>
      </c>
      <c r="T28" s="182">
        <f t="shared" si="3"/>
        <v>0.34</v>
      </c>
      <c r="U28" s="182">
        <f t="shared" si="3"/>
        <v>0.35</v>
      </c>
      <c r="V28" s="182">
        <f t="shared" si="3"/>
        <v>0.36</v>
      </c>
      <c r="W28" s="182">
        <f t="shared" si="3"/>
        <v>0.37</v>
      </c>
      <c r="X28" s="182">
        <f t="shared" si="3"/>
        <v>0.38</v>
      </c>
      <c r="Y28" s="182">
        <f t="shared" si="3"/>
        <v>0.39</v>
      </c>
      <c r="Z28" s="182">
        <f t="shared" si="3"/>
        <v>0.4</v>
      </c>
      <c r="AA28" s="182">
        <f t="shared" si="3"/>
        <v>0.41000000000000003</v>
      </c>
      <c r="AB28" s="182">
        <f t="shared" si="3"/>
        <v>0.42</v>
      </c>
      <c r="AC28" s="182">
        <f t="shared" si="3"/>
        <v>0.43</v>
      </c>
      <c r="AE28" s="185">
        <f ca="1">_xll.xCalcSkew($A28,Inputs!$E28-$C28,b)/100</f>
        <v>2.2000000000000242E-4</v>
      </c>
      <c r="AG28" s="185">
        <f t="shared" ca="1" si="2"/>
        <v>0.38022</v>
      </c>
    </row>
    <row r="29" spans="1:33" x14ac:dyDescent="0.25">
      <c r="A29" s="186">
        <f ca="1">Inputs!C29</f>
        <v>37956</v>
      </c>
      <c r="C29" s="5">
        <v>3.8330000000000002</v>
      </c>
      <c r="E29" s="182">
        <f ca="1">$C29+(E$4*Position!$L29)</f>
        <v>3.5650577752450574</v>
      </c>
      <c r="F29" s="182">
        <f ca="1">$C29+(F$4*Position!$L29)</f>
        <v>3.6186462201960459</v>
      </c>
      <c r="G29" s="182">
        <f ca="1">$C29+(G$4*Position!$L29)</f>
        <v>3.6722346651470348</v>
      </c>
      <c r="H29" s="182">
        <f ca="1">$C29+(H$4*Position!$L29)</f>
        <v>3.7258231100980232</v>
      </c>
      <c r="I29" s="182">
        <f ca="1">$C29+(I$4*Position!$L29)</f>
        <v>3.7794115550490117</v>
      </c>
      <c r="J29" s="182">
        <f ca="1">$C29+(J$4*Position!$L29)</f>
        <v>3.8330000000000002</v>
      </c>
      <c r="K29" s="182">
        <f ca="1">$C29+(K$4*Position!$L29)</f>
        <v>3.8865884449509887</v>
      </c>
      <c r="L29" s="182">
        <f ca="1">$C29+(L$4*Position!$L29)</f>
        <v>3.9401768899019771</v>
      </c>
      <c r="M29" s="182">
        <f ca="1">$C29+(M$4*Position!$L29)</f>
        <v>3.9937653348529656</v>
      </c>
      <c r="N29" s="182">
        <f ca="1">$C29+(N$4*Position!$L29)</f>
        <v>4.0473537798039541</v>
      </c>
      <c r="O29" s="182">
        <f ca="1">$C29+(O$4*Position!$L29)</f>
        <v>4.1009422247549425</v>
      </c>
      <c r="Q29" s="6">
        <v>0.38</v>
      </c>
      <c r="S29" s="182">
        <f t="shared" si="3"/>
        <v>0.33</v>
      </c>
      <c r="T29" s="182">
        <f t="shared" si="3"/>
        <v>0.34</v>
      </c>
      <c r="U29" s="182">
        <f t="shared" si="3"/>
        <v>0.35</v>
      </c>
      <c r="V29" s="182">
        <f t="shared" si="3"/>
        <v>0.36</v>
      </c>
      <c r="W29" s="182">
        <f t="shared" si="3"/>
        <v>0.37</v>
      </c>
      <c r="X29" s="182">
        <f t="shared" si="3"/>
        <v>0.38</v>
      </c>
      <c r="Y29" s="182">
        <f t="shared" si="3"/>
        <v>0.39</v>
      </c>
      <c r="Z29" s="182">
        <f t="shared" si="3"/>
        <v>0.4</v>
      </c>
      <c r="AA29" s="182">
        <f t="shared" si="3"/>
        <v>0.41000000000000003</v>
      </c>
      <c r="AB29" s="182">
        <f t="shared" si="3"/>
        <v>0.42</v>
      </c>
      <c r="AC29" s="182">
        <f t="shared" si="3"/>
        <v>0.43</v>
      </c>
      <c r="AE29" s="185">
        <f ca="1">_xll.xCalcSkew($A29,Inputs!$E29-$C29,b)/100</f>
        <v>2.2000000000000242E-4</v>
      </c>
      <c r="AG29" s="185">
        <f t="shared" ca="1" si="2"/>
        <v>0.38022</v>
      </c>
    </row>
    <row r="30" spans="1:33" x14ac:dyDescent="0.25">
      <c r="A30" s="186">
        <f ca="1">Inputs!C30</f>
        <v>37987</v>
      </c>
      <c r="C30" s="5">
        <v>3.8919999999999999</v>
      </c>
      <c r="E30" s="182">
        <f ca="1">$C30+(E$4*Position!$L30)</f>
        <v>3.6284135107886013</v>
      </c>
      <c r="F30" s="182">
        <f ca="1">$C30+(F$4*Position!$L30)</f>
        <v>3.6811308086308809</v>
      </c>
      <c r="G30" s="182">
        <f ca="1">$C30+(G$4*Position!$L30)</f>
        <v>3.733848106473161</v>
      </c>
      <c r="H30" s="182">
        <f ca="1">$C30+(H$4*Position!$L30)</f>
        <v>3.7865654043154406</v>
      </c>
      <c r="I30" s="182">
        <f ca="1">$C30+(I$4*Position!$L30)</f>
        <v>3.8392827021577203</v>
      </c>
      <c r="J30" s="182">
        <f ca="1">$C30+(J$4*Position!$L30)</f>
        <v>3.8919999999999999</v>
      </c>
      <c r="K30" s="182">
        <f ca="1">$C30+(K$4*Position!$L30)</f>
        <v>3.9447172978422795</v>
      </c>
      <c r="L30" s="182">
        <f ca="1">$C30+(L$4*Position!$L30)</f>
        <v>3.9974345956845592</v>
      </c>
      <c r="M30" s="182">
        <f ca="1">$C30+(M$4*Position!$L30)</f>
        <v>4.0501518935268388</v>
      </c>
      <c r="N30" s="182">
        <f ca="1">$C30+(N$4*Position!$L30)</f>
        <v>4.1028691913691189</v>
      </c>
      <c r="O30" s="182">
        <f ca="1">$C30+(O$4*Position!$L30)</f>
        <v>4.1555864892113981</v>
      </c>
      <c r="Q30" s="6">
        <v>0.375</v>
      </c>
      <c r="S30" s="182">
        <f t="shared" si="3"/>
        <v>0.32500000000000001</v>
      </c>
      <c r="T30" s="182">
        <f t="shared" si="3"/>
        <v>0.33500000000000002</v>
      </c>
      <c r="U30" s="182">
        <f t="shared" si="3"/>
        <v>0.34499999999999997</v>
      </c>
      <c r="V30" s="182">
        <f t="shared" si="3"/>
        <v>0.35499999999999998</v>
      </c>
      <c r="W30" s="182">
        <f t="shared" si="3"/>
        <v>0.36499999999999999</v>
      </c>
      <c r="X30" s="182">
        <f t="shared" si="3"/>
        <v>0.375</v>
      </c>
      <c r="Y30" s="182">
        <f t="shared" si="3"/>
        <v>0.38500000000000001</v>
      </c>
      <c r="Z30" s="182">
        <f t="shared" si="3"/>
        <v>0.39500000000000002</v>
      </c>
      <c r="AA30" s="182">
        <f t="shared" si="3"/>
        <v>0.40500000000000003</v>
      </c>
      <c r="AB30" s="182">
        <f t="shared" si="3"/>
        <v>0.41499999999999998</v>
      </c>
      <c r="AC30" s="182">
        <f t="shared" si="3"/>
        <v>0.42499999999999999</v>
      </c>
      <c r="AE30" s="185">
        <f ca="1">_xll.xCalcSkew($A30,Inputs!$E30-$C30,b)/100</f>
        <v>2.2000000000000242E-4</v>
      </c>
      <c r="AG30" s="185">
        <f t="shared" ca="1" si="2"/>
        <v>0.37522</v>
      </c>
    </row>
    <row r="31" spans="1:33" x14ac:dyDescent="0.25">
      <c r="A31" s="186">
        <f ca="1">Inputs!C31</f>
        <v>38018</v>
      </c>
      <c r="C31" s="5">
        <v>3.8080000000000003</v>
      </c>
      <c r="E31" s="182">
        <f ca="1">$C31+(E$4*Position!$L31)</f>
        <v>3.5457218331349498</v>
      </c>
      <c r="F31" s="182">
        <f ca="1">$C31+(F$4*Position!$L31)</f>
        <v>3.59817746650796</v>
      </c>
      <c r="G31" s="182">
        <f ca="1">$C31+(G$4*Position!$L31)</f>
        <v>3.6506330998809697</v>
      </c>
      <c r="H31" s="182">
        <f ca="1">$C31+(H$4*Position!$L31)</f>
        <v>3.7030887332539799</v>
      </c>
      <c r="I31" s="182">
        <f ca="1">$C31+(I$4*Position!$L31)</f>
        <v>3.7555443666269901</v>
      </c>
      <c r="J31" s="182">
        <f ca="1">$C31+(J$4*Position!$L31)</f>
        <v>3.8080000000000003</v>
      </c>
      <c r="K31" s="182">
        <f ca="1">$C31+(K$4*Position!$L31)</f>
        <v>3.8604556333730105</v>
      </c>
      <c r="L31" s="182">
        <f ca="1">$C31+(L$4*Position!$L31)</f>
        <v>3.9129112667460206</v>
      </c>
      <c r="M31" s="182">
        <f ca="1">$C31+(M$4*Position!$L31)</f>
        <v>3.9653669001190308</v>
      </c>
      <c r="N31" s="182">
        <f ca="1">$C31+(N$4*Position!$L31)</f>
        <v>4.0178225334920405</v>
      </c>
      <c r="O31" s="182">
        <f ca="1">$C31+(O$4*Position!$L31)</f>
        <v>4.0702781668650507</v>
      </c>
      <c r="Q31" s="6">
        <v>0.37</v>
      </c>
      <c r="S31" s="182">
        <f t="shared" si="3"/>
        <v>0.32</v>
      </c>
      <c r="T31" s="182">
        <f t="shared" si="3"/>
        <v>0.33</v>
      </c>
      <c r="U31" s="182">
        <f t="shared" si="3"/>
        <v>0.33999999999999997</v>
      </c>
      <c r="V31" s="182">
        <f t="shared" si="3"/>
        <v>0.35</v>
      </c>
      <c r="W31" s="182">
        <f t="shared" si="3"/>
        <v>0.36</v>
      </c>
      <c r="X31" s="182">
        <f t="shared" si="3"/>
        <v>0.37</v>
      </c>
      <c r="Y31" s="182">
        <f t="shared" si="3"/>
        <v>0.38</v>
      </c>
      <c r="Z31" s="182">
        <f t="shared" si="3"/>
        <v>0.39</v>
      </c>
      <c r="AA31" s="182">
        <f t="shared" si="3"/>
        <v>0.4</v>
      </c>
      <c r="AB31" s="182">
        <f t="shared" si="3"/>
        <v>0.41</v>
      </c>
      <c r="AC31" s="182">
        <f t="shared" si="3"/>
        <v>0.42</v>
      </c>
      <c r="AE31" s="185">
        <f ca="1">_xll.xCalcSkew($A31,Inputs!$E31-$C31,b)/100</f>
        <v>2.2000000000000242E-4</v>
      </c>
      <c r="AG31" s="185">
        <f t="shared" ca="1" si="2"/>
        <v>0.37021999999999999</v>
      </c>
    </row>
    <row r="32" spans="1:33" x14ac:dyDescent="0.25">
      <c r="A32" s="186">
        <f ca="1">Inputs!C32</f>
        <v>38047</v>
      </c>
      <c r="C32" s="5">
        <v>3.673</v>
      </c>
      <c r="E32" s="182">
        <f ca="1">$C32+(E$4*Position!$L32)</f>
        <v>3.4120301554812973</v>
      </c>
      <c r="F32" s="182">
        <f ca="1">$C32+(F$4*Position!$L32)</f>
        <v>3.464224124385038</v>
      </c>
      <c r="G32" s="182">
        <f ca="1">$C32+(G$4*Position!$L32)</f>
        <v>3.5164180932887783</v>
      </c>
      <c r="H32" s="182">
        <f ca="1">$C32+(H$4*Position!$L32)</f>
        <v>3.568612062192519</v>
      </c>
      <c r="I32" s="182">
        <f ca="1">$C32+(I$4*Position!$L32)</f>
        <v>3.6208060310962593</v>
      </c>
      <c r="J32" s="182">
        <f ca="1">$C32+(J$4*Position!$L32)</f>
        <v>3.673</v>
      </c>
      <c r="K32" s="182">
        <f ca="1">$C32+(K$4*Position!$L32)</f>
        <v>3.7251939689037408</v>
      </c>
      <c r="L32" s="182">
        <f ca="1">$C32+(L$4*Position!$L32)</f>
        <v>3.7773879378074811</v>
      </c>
      <c r="M32" s="182">
        <f ca="1">$C32+(M$4*Position!$L32)</f>
        <v>3.8295819067112218</v>
      </c>
      <c r="N32" s="182">
        <f ca="1">$C32+(N$4*Position!$L32)</f>
        <v>3.8817758756149621</v>
      </c>
      <c r="O32" s="182">
        <f ca="1">$C32+(O$4*Position!$L32)</f>
        <v>3.9339698445187028</v>
      </c>
      <c r="Q32" s="6">
        <v>0.35499999999999998</v>
      </c>
      <c r="S32" s="182">
        <f t="shared" si="3"/>
        <v>0.30499999999999999</v>
      </c>
      <c r="T32" s="182">
        <f t="shared" si="3"/>
        <v>0.315</v>
      </c>
      <c r="U32" s="182">
        <f t="shared" si="3"/>
        <v>0.32499999999999996</v>
      </c>
      <c r="V32" s="182">
        <f t="shared" si="3"/>
        <v>0.33499999999999996</v>
      </c>
      <c r="W32" s="182">
        <f t="shared" si="3"/>
        <v>0.34499999999999997</v>
      </c>
      <c r="X32" s="182">
        <f t="shared" si="3"/>
        <v>0.35499999999999998</v>
      </c>
      <c r="Y32" s="182">
        <f t="shared" si="3"/>
        <v>0.36499999999999999</v>
      </c>
      <c r="Z32" s="182">
        <f t="shared" si="3"/>
        <v>0.375</v>
      </c>
      <c r="AA32" s="182">
        <f t="shared" si="3"/>
        <v>0.38500000000000001</v>
      </c>
      <c r="AB32" s="182">
        <f t="shared" si="3"/>
        <v>0.39499999999999996</v>
      </c>
      <c r="AC32" s="182">
        <f t="shared" si="3"/>
        <v>0.40499999999999997</v>
      </c>
      <c r="AE32" s="185">
        <f ca="1">_xll.xCalcSkew($A32,Inputs!$E32-$C32,b)/100</f>
        <v>2.2000000000000242E-4</v>
      </c>
      <c r="AG32" s="185">
        <f t="shared" ca="1" si="2"/>
        <v>0.35521999999999998</v>
      </c>
    </row>
    <row r="33" spans="1:33" x14ac:dyDescent="0.25">
      <c r="A33" s="186">
        <f ca="1">Inputs!C33</f>
        <v>38078</v>
      </c>
      <c r="C33" s="5">
        <v>3.5230000000000001</v>
      </c>
      <c r="E33" s="182">
        <f ca="1">$C33+(E$4*Position!$L33)</f>
        <v>3.2627483839858646</v>
      </c>
      <c r="F33" s="182">
        <f ca="1">$C33+(F$4*Position!$L33)</f>
        <v>3.3147987071886917</v>
      </c>
      <c r="G33" s="182">
        <f ca="1">$C33+(G$4*Position!$L33)</f>
        <v>3.3668490303915188</v>
      </c>
      <c r="H33" s="182">
        <f ca="1">$C33+(H$4*Position!$L33)</f>
        <v>3.4188993535943459</v>
      </c>
      <c r="I33" s="182">
        <f ca="1">$C33+(I$4*Position!$L33)</f>
        <v>3.470949676797173</v>
      </c>
      <c r="J33" s="182">
        <f ca="1">$C33+(J$4*Position!$L33)</f>
        <v>3.5230000000000001</v>
      </c>
      <c r="K33" s="182">
        <f ca="1">$C33+(K$4*Position!$L33)</f>
        <v>3.5750503232028272</v>
      </c>
      <c r="L33" s="182">
        <f ca="1">$C33+(L$4*Position!$L33)</f>
        <v>3.6271006464056543</v>
      </c>
      <c r="M33" s="182">
        <f ca="1">$C33+(M$4*Position!$L33)</f>
        <v>3.6791509696084814</v>
      </c>
      <c r="N33" s="182">
        <f ca="1">$C33+(N$4*Position!$L33)</f>
        <v>3.7312012928113085</v>
      </c>
      <c r="O33" s="182">
        <f ca="1">$C33+(O$4*Position!$L33)</f>
        <v>3.7832516160141356</v>
      </c>
      <c r="Q33" s="6">
        <v>0.32500000000000001</v>
      </c>
      <c r="S33" s="182">
        <f t="shared" si="3"/>
        <v>0.27500000000000002</v>
      </c>
      <c r="T33" s="182">
        <f t="shared" si="3"/>
        <v>0.28500000000000003</v>
      </c>
      <c r="U33" s="182">
        <f t="shared" si="3"/>
        <v>0.29500000000000004</v>
      </c>
      <c r="V33" s="182">
        <f t="shared" si="3"/>
        <v>0.30499999999999999</v>
      </c>
      <c r="W33" s="182">
        <f t="shared" si="3"/>
        <v>0.315</v>
      </c>
      <c r="X33" s="182">
        <f t="shared" si="3"/>
        <v>0.32500000000000001</v>
      </c>
      <c r="Y33" s="182">
        <f t="shared" si="3"/>
        <v>0.33500000000000002</v>
      </c>
      <c r="Z33" s="182">
        <f t="shared" si="3"/>
        <v>0.34500000000000003</v>
      </c>
      <c r="AA33" s="182">
        <f t="shared" si="3"/>
        <v>0.35499999999999998</v>
      </c>
      <c r="AB33" s="182">
        <f t="shared" si="3"/>
        <v>0.36499999999999999</v>
      </c>
      <c r="AC33" s="182">
        <f t="shared" si="3"/>
        <v>0.375</v>
      </c>
      <c r="AE33" s="185">
        <f ca="1">_xll.xCalcSkew($A33,Inputs!$E33-$C33,b)/100</f>
        <v>2.2000000000000242E-4</v>
      </c>
      <c r="AG33" s="185">
        <f t="shared" ca="1" si="2"/>
        <v>0.32522000000000001</v>
      </c>
    </row>
    <row r="34" spans="1:33" x14ac:dyDescent="0.25">
      <c r="A34" s="186">
        <f ca="1">Inputs!C34</f>
        <v>38108</v>
      </c>
      <c r="C34" s="5">
        <v>3.5270000000000001</v>
      </c>
      <c r="E34" s="182">
        <f ca="1">$C34+(E$4*Position!$L34)</f>
        <v>3.2667374251002319</v>
      </c>
      <c r="F34" s="182">
        <f ca="1">$C34+(F$4*Position!$L34)</f>
        <v>3.3187899400801855</v>
      </c>
      <c r="G34" s="182">
        <f ca="1">$C34+(G$4*Position!$L34)</f>
        <v>3.370842455060139</v>
      </c>
      <c r="H34" s="182">
        <f ca="1">$C34+(H$4*Position!$L34)</f>
        <v>3.422894970040093</v>
      </c>
      <c r="I34" s="182">
        <f ca="1">$C34+(I$4*Position!$L34)</f>
        <v>3.4749474850200466</v>
      </c>
      <c r="J34" s="182">
        <f ca="1">$C34+(J$4*Position!$L34)</f>
        <v>3.5270000000000001</v>
      </c>
      <c r="K34" s="182">
        <f ca="1">$C34+(K$4*Position!$L34)</f>
        <v>3.5790525149799537</v>
      </c>
      <c r="L34" s="182">
        <f ca="1">$C34+(L$4*Position!$L34)</f>
        <v>3.6311050299599072</v>
      </c>
      <c r="M34" s="182">
        <f ca="1">$C34+(M$4*Position!$L34)</f>
        <v>3.6831575449398612</v>
      </c>
      <c r="N34" s="182">
        <f ca="1">$C34+(N$4*Position!$L34)</f>
        <v>3.7352100599198148</v>
      </c>
      <c r="O34" s="182">
        <f ca="1">$C34+(O$4*Position!$L34)</f>
        <v>3.7872625748997684</v>
      </c>
      <c r="Q34" s="6">
        <v>0.32</v>
      </c>
      <c r="S34" s="182">
        <f t="shared" si="3"/>
        <v>0.27</v>
      </c>
      <c r="T34" s="182">
        <f t="shared" si="3"/>
        <v>0.28000000000000003</v>
      </c>
      <c r="U34" s="182">
        <f t="shared" si="3"/>
        <v>0.29000000000000004</v>
      </c>
      <c r="V34" s="182">
        <f t="shared" si="3"/>
        <v>0.3</v>
      </c>
      <c r="W34" s="182">
        <f t="shared" si="3"/>
        <v>0.31</v>
      </c>
      <c r="X34" s="182">
        <f t="shared" si="3"/>
        <v>0.32</v>
      </c>
      <c r="Y34" s="182">
        <f t="shared" si="3"/>
        <v>0.33</v>
      </c>
      <c r="Z34" s="182">
        <f t="shared" si="3"/>
        <v>0.34</v>
      </c>
      <c r="AA34" s="182">
        <f t="shared" si="3"/>
        <v>0.35</v>
      </c>
      <c r="AB34" s="182">
        <f t="shared" si="3"/>
        <v>0.36</v>
      </c>
      <c r="AC34" s="182">
        <f t="shared" si="3"/>
        <v>0.37</v>
      </c>
      <c r="AE34" s="185">
        <f ca="1">_xll.xCalcSkew($A34,Inputs!$E34-$C34,b)/100</f>
        <v>2.2000000000000242E-4</v>
      </c>
      <c r="AG34" s="185">
        <f t="shared" ca="1" si="2"/>
        <v>0.32022</v>
      </c>
    </row>
    <row r="35" spans="1:33" x14ac:dyDescent="0.25">
      <c r="A35" s="186">
        <f ca="1">Inputs!C35</f>
        <v>38139</v>
      </c>
      <c r="C35" s="5">
        <v>3.5669999999999997</v>
      </c>
      <c r="E35" s="182">
        <f ca="1">$C35+(E$4*Position!$L35)</f>
        <v>3.3079563903791098</v>
      </c>
      <c r="F35" s="182">
        <f ca="1">$C35+(F$4*Position!$L35)</f>
        <v>3.3597651123032879</v>
      </c>
      <c r="G35" s="182">
        <f ca="1">$C35+(G$4*Position!$L35)</f>
        <v>3.4115738342274655</v>
      </c>
      <c r="H35" s="182">
        <f ca="1">$C35+(H$4*Position!$L35)</f>
        <v>3.4633825561516436</v>
      </c>
      <c r="I35" s="182">
        <f ca="1">$C35+(I$4*Position!$L35)</f>
        <v>3.5151912780758217</v>
      </c>
      <c r="J35" s="182">
        <f ca="1">$C35+(J$4*Position!$L35)</f>
        <v>3.5669999999999997</v>
      </c>
      <c r="K35" s="182">
        <f ca="1">$C35+(K$4*Position!$L35)</f>
        <v>3.6188087219241778</v>
      </c>
      <c r="L35" s="182">
        <f ca="1">$C35+(L$4*Position!$L35)</f>
        <v>3.6706174438483559</v>
      </c>
      <c r="M35" s="182">
        <f ca="1">$C35+(M$4*Position!$L35)</f>
        <v>3.7224261657725339</v>
      </c>
      <c r="N35" s="182">
        <f ca="1">$C35+(N$4*Position!$L35)</f>
        <v>3.7742348876967116</v>
      </c>
      <c r="O35" s="182">
        <f ca="1">$C35+(O$4*Position!$L35)</f>
        <v>3.8260436096208896</v>
      </c>
      <c r="Q35" s="6">
        <v>0.32</v>
      </c>
      <c r="S35" s="182">
        <f t="shared" si="3"/>
        <v>0.27</v>
      </c>
      <c r="T35" s="182">
        <f t="shared" si="3"/>
        <v>0.28000000000000003</v>
      </c>
      <c r="U35" s="182">
        <f t="shared" si="3"/>
        <v>0.29000000000000004</v>
      </c>
      <c r="V35" s="182">
        <f t="shared" si="3"/>
        <v>0.3</v>
      </c>
      <c r="W35" s="182">
        <f t="shared" si="3"/>
        <v>0.31</v>
      </c>
      <c r="X35" s="182">
        <f t="shared" si="3"/>
        <v>0.32</v>
      </c>
      <c r="Y35" s="182">
        <f t="shared" si="3"/>
        <v>0.33</v>
      </c>
      <c r="Z35" s="182">
        <f t="shared" si="3"/>
        <v>0.34</v>
      </c>
      <c r="AA35" s="182">
        <f t="shared" si="3"/>
        <v>0.35</v>
      </c>
      <c r="AB35" s="182">
        <f t="shared" si="3"/>
        <v>0.36</v>
      </c>
      <c r="AC35" s="182">
        <f t="shared" si="3"/>
        <v>0.37</v>
      </c>
      <c r="AE35" s="185">
        <f ca="1">_xll.xCalcSkew($A35,Inputs!$E35-$C35,b)/100</f>
        <v>2.2000000000000242E-4</v>
      </c>
      <c r="AG35" s="185">
        <f t="shared" ca="1" si="2"/>
        <v>0.32022</v>
      </c>
    </row>
    <row r="36" spans="1:33" x14ac:dyDescent="0.25">
      <c r="A36" s="186">
        <f ca="1">Inputs!C36</f>
        <v>38169</v>
      </c>
      <c r="C36" s="5">
        <v>3.6120000000000001</v>
      </c>
      <c r="E36" s="182">
        <f ca="1">$C36+(E$4*Position!$L36)</f>
        <v>3.3529563903791098</v>
      </c>
      <c r="F36" s="182">
        <f ca="1">$C36+(F$4*Position!$L36)</f>
        <v>3.4047651123032878</v>
      </c>
      <c r="G36" s="182">
        <f ca="1">$C36+(G$4*Position!$L36)</f>
        <v>3.4565738342274659</v>
      </c>
      <c r="H36" s="182">
        <f ca="1">$C36+(H$4*Position!$L36)</f>
        <v>3.508382556151644</v>
      </c>
      <c r="I36" s="182">
        <f ca="1">$C36+(I$4*Position!$L36)</f>
        <v>3.560191278075822</v>
      </c>
      <c r="J36" s="182">
        <f ca="1">$C36+(J$4*Position!$L36)</f>
        <v>3.6120000000000001</v>
      </c>
      <c r="K36" s="182">
        <f ca="1">$C36+(K$4*Position!$L36)</f>
        <v>3.6638087219241782</v>
      </c>
      <c r="L36" s="182">
        <f ca="1">$C36+(L$4*Position!$L36)</f>
        <v>3.7156174438483562</v>
      </c>
      <c r="M36" s="182">
        <f ca="1">$C36+(M$4*Position!$L36)</f>
        <v>3.7674261657725343</v>
      </c>
      <c r="N36" s="182">
        <f ca="1">$C36+(N$4*Position!$L36)</f>
        <v>3.8192348876967124</v>
      </c>
      <c r="O36" s="182">
        <f ca="1">$C36+(O$4*Position!$L36)</f>
        <v>3.8710436096208904</v>
      </c>
      <c r="Q36" s="6">
        <v>0.32</v>
      </c>
      <c r="S36" s="182">
        <f t="shared" si="3"/>
        <v>0.27</v>
      </c>
      <c r="T36" s="182">
        <f t="shared" si="3"/>
        <v>0.28000000000000003</v>
      </c>
      <c r="U36" s="182">
        <f t="shared" si="3"/>
        <v>0.29000000000000004</v>
      </c>
      <c r="V36" s="182">
        <f t="shared" si="3"/>
        <v>0.3</v>
      </c>
      <c r="W36" s="182">
        <f t="shared" si="3"/>
        <v>0.31</v>
      </c>
      <c r="X36" s="182">
        <f t="shared" si="3"/>
        <v>0.32</v>
      </c>
      <c r="Y36" s="182">
        <f t="shared" si="3"/>
        <v>0.33</v>
      </c>
      <c r="Z36" s="182">
        <f t="shared" si="3"/>
        <v>0.34</v>
      </c>
      <c r="AA36" s="182">
        <f t="shared" si="3"/>
        <v>0.35</v>
      </c>
      <c r="AB36" s="182">
        <f t="shared" si="3"/>
        <v>0.36</v>
      </c>
      <c r="AC36" s="182">
        <f t="shared" si="3"/>
        <v>0.37</v>
      </c>
      <c r="AE36" s="185">
        <f ca="1">_xll.xCalcSkew($A36,Inputs!$E36-$C36,b)/100</f>
        <v>2.2000000000000242E-4</v>
      </c>
      <c r="AG36" s="185">
        <f t="shared" ca="1" si="2"/>
        <v>0.32022</v>
      </c>
    </row>
    <row r="37" spans="1:33" x14ac:dyDescent="0.25">
      <c r="A37" s="186">
        <f ca="1">Inputs!C37</f>
        <v>38200</v>
      </c>
      <c r="C37" s="5">
        <v>3.6510000000000002</v>
      </c>
      <c r="E37" s="182">
        <f ca="1">$C37+(E$4*Position!$L37)</f>
        <v>3.3925658730185497</v>
      </c>
      <c r="F37" s="182">
        <f ca="1">$C37+(F$4*Position!$L37)</f>
        <v>3.4442526984148398</v>
      </c>
      <c r="G37" s="182">
        <f ca="1">$C37+(G$4*Position!$L37)</f>
        <v>3.4959395238111299</v>
      </c>
      <c r="H37" s="182">
        <f ca="1">$C37+(H$4*Position!$L37)</f>
        <v>3.54762634920742</v>
      </c>
      <c r="I37" s="182">
        <f ca="1">$C37+(I$4*Position!$L37)</f>
        <v>3.5993131746037101</v>
      </c>
      <c r="J37" s="182">
        <f ca="1">$C37+(J$4*Position!$L37)</f>
        <v>3.6510000000000002</v>
      </c>
      <c r="K37" s="182">
        <f ca="1">$C37+(K$4*Position!$L37)</f>
        <v>3.7026868253962903</v>
      </c>
      <c r="L37" s="182">
        <f ca="1">$C37+(L$4*Position!$L37)</f>
        <v>3.7543736507925805</v>
      </c>
      <c r="M37" s="182">
        <f ca="1">$C37+(M$4*Position!$L37)</f>
        <v>3.8060604761888706</v>
      </c>
      <c r="N37" s="182">
        <f ca="1">$C37+(N$4*Position!$L37)</f>
        <v>3.8577473015851607</v>
      </c>
      <c r="O37" s="182">
        <f ca="1">$C37+(O$4*Position!$L37)</f>
        <v>3.9094341269814508</v>
      </c>
      <c r="Q37" s="6">
        <v>0.32</v>
      </c>
      <c r="S37" s="182">
        <f t="shared" si="3"/>
        <v>0.27</v>
      </c>
      <c r="T37" s="182">
        <f t="shared" si="3"/>
        <v>0.28000000000000003</v>
      </c>
      <c r="U37" s="182">
        <f t="shared" si="3"/>
        <v>0.29000000000000004</v>
      </c>
      <c r="V37" s="182">
        <f t="shared" si="3"/>
        <v>0.3</v>
      </c>
      <c r="W37" s="182">
        <f t="shared" si="3"/>
        <v>0.31</v>
      </c>
      <c r="X37" s="182">
        <f t="shared" si="3"/>
        <v>0.32</v>
      </c>
      <c r="Y37" s="182">
        <f t="shared" si="3"/>
        <v>0.33</v>
      </c>
      <c r="Z37" s="182">
        <f t="shared" si="3"/>
        <v>0.34</v>
      </c>
      <c r="AA37" s="182">
        <f t="shared" si="3"/>
        <v>0.35</v>
      </c>
      <c r="AB37" s="182">
        <f t="shared" si="3"/>
        <v>0.36</v>
      </c>
      <c r="AC37" s="182">
        <f t="shared" si="3"/>
        <v>0.37</v>
      </c>
      <c r="AE37" s="185">
        <f ca="1">_xll.xCalcSkew($A37,Inputs!$E37-$C37,b)/100</f>
        <v>2.2000000000000242E-4</v>
      </c>
      <c r="AG37" s="185">
        <f t="shared" ca="1" si="2"/>
        <v>0.32022</v>
      </c>
    </row>
    <row r="38" spans="1:33" x14ac:dyDescent="0.25">
      <c r="A38" s="186">
        <f ca="1">Inputs!C38</f>
        <v>38231</v>
      </c>
      <c r="C38" s="5">
        <v>3.64</v>
      </c>
      <c r="E38" s="182">
        <f ca="1">$C38+(E$4*Position!$L38)</f>
        <v>3.3826385793237859</v>
      </c>
      <c r="F38" s="182">
        <f ca="1">$C38+(F$4*Position!$L38)</f>
        <v>3.4341108634590287</v>
      </c>
      <c r="G38" s="182">
        <f ca="1">$C38+(G$4*Position!$L38)</f>
        <v>3.4855831475942716</v>
      </c>
      <c r="H38" s="182">
        <f ca="1">$C38+(H$4*Position!$L38)</f>
        <v>3.5370554317295144</v>
      </c>
      <c r="I38" s="182">
        <f ca="1">$C38+(I$4*Position!$L38)</f>
        <v>3.5885277158647573</v>
      </c>
      <c r="J38" s="182">
        <f ca="1">$C38+(J$4*Position!$L38)</f>
        <v>3.64</v>
      </c>
      <c r="K38" s="182">
        <f ca="1">$C38+(K$4*Position!$L38)</f>
        <v>3.691472284135243</v>
      </c>
      <c r="L38" s="182">
        <f ca="1">$C38+(L$4*Position!$L38)</f>
        <v>3.7429445682704858</v>
      </c>
      <c r="M38" s="182">
        <f ca="1">$C38+(M$4*Position!$L38)</f>
        <v>3.7944168524057287</v>
      </c>
      <c r="N38" s="182">
        <f ca="1">$C38+(N$4*Position!$L38)</f>
        <v>3.8458891365409715</v>
      </c>
      <c r="O38" s="182">
        <f ca="1">$C38+(O$4*Position!$L38)</f>
        <v>3.8973614206762144</v>
      </c>
      <c r="Q38" s="6">
        <v>0.32</v>
      </c>
      <c r="S38" s="182">
        <f t="shared" ref="S38:AC61" si="4">$Q38+S$4</f>
        <v>0.27</v>
      </c>
      <c r="T38" s="182">
        <f t="shared" si="4"/>
        <v>0.28000000000000003</v>
      </c>
      <c r="U38" s="182">
        <f t="shared" si="4"/>
        <v>0.29000000000000004</v>
      </c>
      <c r="V38" s="182">
        <f t="shared" si="4"/>
        <v>0.3</v>
      </c>
      <c r="W38" s="182">
        <f t="shared" si="4"/>
        <v>0.31</v>
      </c>
      <c r="X38" s="182">
        <f t="shared" si="4"/>
        <v>0.32</v>
      </c>
      <c r="Y38" s="182">
        <f t="shared" si="4"/>
        <v>0.33</v>
      </c>
      <c r="Z38" s="182">
        <f t="shared" si="4"/>
        <v>0.34</v>
      </c>
      <c r="AA38" s="182">
        <f t="shared" si="4"/>
        <v>0.35</v>
      </c>
      <c r="AB38" s="182">
        <f t="shared" si="4"/>
        <v>0.36</v>
      </c>
      <c r="AC38" s="182">
        <f t="shared" si="4"/>
        <v>0.37</v>
      </c>
      <c r="AE38" s="185">
        <f ca="1">_xll.xCalcSkew($A38,Inputs!$E38-$C38,b)/100</f>
        <v>2.2000000000000242E-4</v>
      </c>
      <c r="AG38" s="185">
        <f t="shared" ca="1" si="2"/>
        <v>0.32022</v>
      </c>
    </row>
    <row r="39" spans="1:33" x14ac:dyDescent="0.25">
      <c r="A39" s="186">
        <f ca="1">Inputs!C39</f>
        <v>38261</v>
      </c>
      <c r="C39" s="5">
        <v>3.6549999999999998</v>
      </c>
      <c r="E39" s="182">
        <f ca="1">$C39+(E$4*Position!$L39)</f>
        <v>3.4038324571844765</v>
      </c>
      <c r="F39" s="182">
        <f ca="1">$C39+(F$4*Position!$L39)</f>
        <v>3.4540659657475814</v>
      </c>
      <c r="G39" s="182">
        <f ca="1">$C39+(G$4*Position!$L39)</f>
        <v>3.5042994743106859</v>
      </c>
      <c r="H39" s="182">
        <f ca="1">$C39+(H$4*Position!$L39)</f>
        <v>3.5545329828737904</v>
      </c>
      <c r="I39" s="182">
        <f ca="1">$C39+(I$4*Position!$L39)</f>
        <v>3.6047664914368953</v>
      </c>
      <c r="J39" s="182">
        <f ca="1">$C39+(J$4*Position!$L39)</f>
        <v>3.6549999999999998</v>
      </c>
      <c r="K39" s="182">
        <f ca="1">$C39+(K$4*Position!$L39)</f>
        <v>3.7052335085631043</v>
      </c>
      <c r="L39" s="182">
        <f ca="1">$C39+(L$4*Position!$L39)</f>
        <v>3.7554670171262092</v>
      </c>
      <c r="M39" s="182">
        <f ca="1">$C39+(M$4*Position!$L39)</f>
        <v>3.8057005256893137</v>
      </c>
      <c r="N39" s="182">
        <f ca="1">$C39+(N$4*Position!$L39)</f>
        <v>3.8559340342524182</v>
      </c>
      <c r="O39" s="182">
        <f ca="1">$C39+(O$4*Position!$L39)</f>
        <v>3.9061675428155231</v>
      </c>
      <c r="Q39" s="6">
        <v>0.32</v>
      </c>
      <c r="S39" s="182">
        <f t="shared" si="4"/>
        <v>0.27</v>
      </c>
      <c r="T39" s="182">
        <f t="shared" si="4"/>
        <v>0.28000000000000003</v>
      </c>
      <c r="U39" s="182">
        <f t="shared" si="4"/>
        <v>0.29000000000000004</v>
      </c>
      <c r="V39" s="182">
        <f t="shared" si="4"/>
        <v>0.3</v>
      </c>
      <c r="W39" s="182">
        <f t="shared" si="4"/>
        <v>0.31</v>
      </c>
      <c r="X39" s="182">
        <f t="shared" si="4"/>
        <v>0.32</v>
      </c>
      <c r="Y39" s="182">
        <f t="shared" si="4"/>
        <v>0.33</v>
      </c>
      <c r="Z39" s="182">
        <f t="shared" si="4"/>
        <v>0.34</v>
      </c>
      <c r="AA39" s="182">
        <f t="shared" si="4"/>
        <v>0.35</v>
      </c>
      <c r="AB39" s="182">
        <f t="shared" si="4"/>
        <v>0.36</v>
      </c>
      <c r="AC39" s="182">
        <f t="shared" si="4"/>
        <v>0.37</v>
      </c>
      <c r="AE39" s="185">
        <f ca="1">_xll.xCalcSkew($A39,Inputs!$E39-$C39,b)/100</f>
        <v>2.2000000000001131E-4</v>
      </c>
      <c r="AG39" s="185">
        <f t="shared" ca="1" si="2"/>
        <v>0.32022</v>
      </c>
    </row>
    <row r="40" spans="1:33" x14ac:dyDescent="0.25">
      <c r="A40" s="186">
        <f ca="1">Inputs!C40</f>
        <v>38292</v>
      </c>
      <c r="C40" s="5">
        <v>3.8119999999999998</v>
      </c>
      <c r="E40" s="182">
        <f ca="1">$C40+(E$4*Position!$L40)</f>
        <v>3.5685281238724991</v>
      </c>
      <c r="F40" s="182">
        <f ca="1">$C40+(F$4*Position!$L40)</f>
        <v>3.6172224990979993</v>
      </c>
      <c r="G40" s="182">
        <f ca="1">$C40+(G$4*Position!$L40)</f>
        <v>3.6659168743234996</v>
      </c>
      <c r="H40" s="182">
        <f ca="1">$C40+(H$4*Position!$L40)</f>
        <v>3.7146112495489993</v>
      </c>
      <c r="I40" s="182">
        <f ca="1">$C40+(I$4*Position!$L40)</f>
        <v>3.7633056247744996</v>
      </c>
      <c r="J40" s="182">
        <f ca="1">$C40+(J$4*Position!$L40)</f>
        <v>3.8119999999999998</v>
      </c>
      <c r="K40" s="182">
        <f ca="1">$C40+(K$4*Position!$L40)</f>
        <v>3.8606943752255001</v>
      </c>
      <c r="L40" s="182">
        <f ca="1">$C40+(L$4*Position!$L40)</f>
        <v>3.9093887504510003</v>
      </c>
      <c r="M40" s="182">
        <f ca="1">$C40+(M$4*Position!$L40)</f>
        <v>3.9580831256765001</v>
      </c>
      <c r="N40" s="182">
        <f ca="1">$C40+(N$4*Position!$L40)</f>
        <v>4.0067775009020004</v>
      </c>
      <c r="O40" s="182">
        <f ca="1">$C40+(O$4*Position!$L40)</f>
        <v>4.0554718761275002</v>
      </c>
      <c r="Q40" s="6">
        <v>0.3175</v>
      </c>
      <c r="S40" s="182">
        <f t="shared" si="4"/>
        <v>0.26750000000000002</v>
      </c>
      <c r="T40" s="182">
        <f t="shared" si="4"/>
        <v>0.27750000000000002</v>
      </c>
      <c r="U40" s="182">
        <f t="shared" si="4"/>
        <v>0.28749999999999998</v>
      </c>
      <c r="V40" s="182">
        <f t="shared" si="4"/>
        <v>0.29749999999999999</v>
      </c>
      <c r="W40" s="182">
        <f t="shared" si="4"/>
        <v>0.3075</v>
      </c>
      <c r="X40" s="182">
        <f t="shared" si="4"/>
        <v>0.3175</v>
      </c>
      <c r="Y40" s="182">
        <f t="shared" si="4"/>
        <v>0.32750000000000001</v>
      </c>
      <c r="Z40" s="182">
        <f t="shared" si="4"/>
        <v>0.33750000000000002</v>
      </c>
      <c r="AA40" s="182">
        <f t="shared" si="4"/>
        <v>0.34750000000000003</v>
      </c>
      <c r="AB40" s="182">
        <f t="shared" si="4"/>
        <v>0.35749999999999998</v>
      </c>
      <c r="AC40" s="182">
        <f t="shared" si="4"/>
        <v>0.36749999999999999</v>
      </c>
      <c r="AE40" s="185">
        <f ca="1">_xll.xCalcSkew($A40,Inputs!$E40-$C40,b)/100</f>
        <v>2.2000000000000242E-4</v>
      </c>
      <c r="AG40" s="185">
        <f t="shared" ca="1" si="2"/>
        <v>0.31772</v>
      </c>
    </row>
    <row r="41" spans="1:33" x14ac:dyDescent="0.25">
      <c r="A41" s="186">
        <f ca="1">Inputs!C41</f>
        <v>38322</v>
      </c>
      <c r="C41" s="5">
        <v>3.9720000000000004</v>
      </c>
      <c r="E41" s="182">
        <f ca="1">$C41+(E$4*Position!$L41)</f>
        <v>3.7098803154810285</v>
      </c>
      <c r="F41" s="182">
        <f ca="1">$C41+(F$4*Position!$L41)</f>
        <v>3.7623042523848227</v>
      </c>
      <c r="G41" s="182">
        <f ca="1">$C41+(G$4*Position!$L41)</f>
        <v>3.8147281892886173</v>
      </c>
      <c r="H41" s="182">
        <f ca="1">$C41+(H$4*Position!$L41)</f>
        <v>3.8671521261924116</v>
      </c>
      <c r="I41" s="182">
        <f ca="1">$C41+(I$4*Position!$L41)</f>
        <v>3.9195760630962062</v>
      </c>
      <c r="J41" s="182">
        <f ca="1">$C41+(J$4*Position!$L41)</f>
        <v>3.9720000000000004</v>
      </c>
      <c r="K41" s="182">
        <f ca="1">$C41+(K$4*Position!$L41)</f>
        <v>4.0244239369037951</v>
      </c>
      <c r="L41" s="182">
        <f ca="1">$C41+(L$4*Position!$L41)</f>
        <v>4.0768478738075888</v>
      </c>
      <c r="M41" s="182">
        <f ca="1">$C41+(M$4*Position!$L41)</f>
        <v>4.1292718107113835</v>
      </c>
      <c r="N41" s="182">
        <f ca="1">$C41+(N$4*Position!$L41)</f>
        <v>4.1816957476151781</v>
      </c>
      <c r="O41" s="182">
        <f ca="1">$C41+(O$4*Position!$L41)</f>
        <v>4.2341196845189728</v>
      </c>
      <c r="Q41" s="6">
        <v>0.315</v>
      </c>
      <c r="S41" s="182">
        <f t="shared" si="4"/>
        <v>0.26500000000000001</v>
      </c>
      <c r="T41" s="182">
        <f t="shared" si="4"/>
        <v>0.27500000000000002</v>
      </c>
      <c r="U41" s="182">
        <f t="shared" si="4"/>
        <v>0.28500000000000003</v>
      </c>
      <c r="V41" s="182">
        <f t="shared" si="4"/>
        <v>0.29499999999999998</v>
      </c>
      <c r="W41" s="182">
        <f t="shared" si="4"/>
        <v>0.30499999999999999</v>
      </c>
      <c r="X41" s="182">
        <f t="shared" si="4"/>
        <v>0.315</v>
      </c>
      <c r="Y41" s="182">
        <f t="shared" si="4"/>
        <v>0.32500000000000001</v>
      </c>
      <c r="Z41" s="182">
        <f t="shared" si="4"/>
        <v>0.33500000000000002</v>
      </c>
      <c r="AA41" s="182">
        <f t="shared" si="4"/>
        <v>0.34499999999999997</v>
      </c>
      <c r="AB41" s="182">
        <f t="shared" si="4"/>
        <v>0.35499999999999998</v>
      </c>
      <c r="AC41" s="182">
        <f t="shared" si="4"/>
        <v>0.36499999999999999</v>
      </c>
      <c r="AE41" s="185">
        <f ca="1">_xll.xCalcSkew($A41,Inputs!$E41-$C41,b)/100</f>
        <v>2.2000000000000242E-4</v>
      </c>
      <c r="AG41" s="185">
        <f t="shared" ca="1" si="2"/>
        <v>0.31522</v>
      </c>
    </row>
    <row r="42" spans="1:33" x14ac:dyDescent="0.25">
      <c r="A42" s="186">
        <f ca="1">Inputs!C42</f>
        <v>38353</v>
      </c>
      <c r="C42" s="5">
        <v>3.9969999999999999</v>
      </c>
      <c r="E42" s="182">
        <f ca="1">$C42+(E$4*Position!$L42)</f>
        <v>3.7420615467876974</v>
      </c>
      <c r="F42" s="182">
        <f ca="1">$C42+(F$4*Position!$L42)</f>
        <v>3.7930492374301576</v>
      </c>
      <c r="G42" s="182">
        <f ca="1">$C42+(G$4*Position!$L42)</f>
        <v>3.8440369280726183</v>
      </c>
      <c r="H42" s="182">
        <f ca="1">$C42+(H$4*Position!$L42)</f>
        <v>3.895024618715079</v>
      </c>
      <c r="I42" s="182">
        <f ca="1">$C42+(I$4*Position!$L42)</f>
        <v>3.9460123093575392</v>
      </c>
      <c r="J42" s="182">
        <f ca="1">$C42+(J$4*Position!$L42)</f>
        <v>3.9969999999999999</v>
      </c>
      <c r="K42" s="182">
        <f ca="1">$C42+(K$4*Position!$L42)</f>
        <v>4.0479876906424606</v>
      </c>
      <c r="L42" s="182">
        <f ca="1">$C42+(L$4*Position!$L42)</f>
        <v>4.0989753812849212</v>
      </c>
      <c r="M42" s="182">
        <f ca="1">$C42+(M$4*Position!$L42)</f>
        <v>4.149963071927381</v>
      </c>
      <c r="N42" s="182">
        <f ca="1">$C42+(N$4*Position!$L42)</f>
        <v>4.2009507625698417</v>
      </c>
      <c r="O42" s="182">
        <f ca="1">$C42+(O$4*Position!$L42)</f>
        <v>4.2519384532123023</v>
      </c>
      <c r="Q42" s="6">
        <v>0.315</v>
      </c>
      <c r="S42" s="182">
        <f t="shared" si="4"/>
        <v>0.26500000000000001</v>
      </c>
      <c r="T42" s="182">
        <f t="shared" si="4"/>
        <v>0.27500000000000002</v>
      </c>
      <c r="U42" s="182">
        <f t="shared" si="4"/>
        <v>0.28500000000000003</v>
      </c>
      <c r="V42" s="182">
        <f t="shared" si="4"/>
        <v>0.29499999999999998</v>
      </c>
      <c r="W42" s="182">
        <f t="shared" si="4"/>
        <v>0.30499999999999999</v>
      </c>
      <c r="X42" s="182">
        <f t="shared" si="4"/>
        <v>0.315</v>
      </c>
      <c r="Y42" s="182">
        <f t="shared" si="4"/>
        <v>0.32500000000000001</v>
      </c>
      <c r="Z42" s="182">
        <f t="shared" si="4"/>
        <v>0.33500000000000002</v>
      </c>
      <c r="AA42" s="182">
        <f t="shared" si="4"/>
        <v>0.34499999999999997</v>
      </c>
      <c r="AB42" s="182">
        <f t="shared" si="4"/>
        <v>0.35499999999999998</v>
      </c>
      <c r="AC42" s="182">
        <f t="shared" si="4"/>
        <v>0.36499999999999999</v>
      </c>
      <c r="AE42" s="185">
        <f ca="1">_xll.xCalcSkew($A42,Inputs!$E42-$C42,b)/100</f>
        <v>2.2000000000000242E-4</v>
      </c>
      <c r="AG42" s="185">
        <f t="shared" ca="1" si="2"/>
        <v>0.31522</v>
      </c>
    </row>
    <row r="43" spans="1:33" x14ac:dyDescent="0.25">
      <c r="A43" s="186">
        <f ca="1">Inputs!C43</f>
        <v>38384</v>
      </c>
      <c r="C43" s="5">
        <v>3.9130000000000003</v>
      </c>
      <c r="E43" s="182">
        <f ca="1">$C43+(E$4*Position!$L43)</f>
        <v>3.6593698691340459</v>
      </c>
      <c r="F43" s="182">
        <f ca="1">$C43+(F$4*Position!$L43)</f>
        <v>3.7100958953072367</v>
      </c>
      <c r="G43" s="182">
        <f ca="1">$C43+(G$4*Position!$L43)</f>
        <v>3.7608219214804275</v>
      </c>
      <c r="H43" s="182">
        <f ca="1">$C43+(H$4*Position!$L43)</f>
        <v>3.8115479476536187</v>
      </c>
      <c r="I43" s="182">
        <f ca="1">$C43+(I$4*Position!$L43)</f>
        <v>3.8622739738268095</v>
      </c>
      <c r="J43" s="182">
        <f ca="1">$C43+(J$4*Position!$L43)</f>
        <v>3.9130000000000003</v>
      </c>
      <c r="K43" s="182">
        <f ca="1">$C43+(K$4*Position!$L43)</f>
        <v>3.963726026173191</v>
      </c>
      <c r="L43" s="182">
        <f ca="1">$C43+(L$4*Position!$L43)</f>
        <v>4.0144520523463818</v>
      </c>
      <c r="M43" s="182">
        <f ca="1">$C43+(M$4*Position!$L43)</f>
        <v>4.0651780785195726</v>
      </c>
      <c r="N43" s="182">
        <f ca="1">$C43+(N$4*Position!$L43)</f>
        <v>4.1159041046927634</v>
      </c>
      <c r="O43" s="182">
        <f ca="1">$C43+(O$4*Position!$L43)</f>
        <v>4.166630130865955</v>
      </c>
      <c r="Q43" s="6">
        <v>0.3125</v>
      </c>
      <c r="S43" s="182">
        <f t="shared" si="4"/>
        <v>0.26250000000000001</v>
      </c>
      <c r="T43" s="182">
        <f t="shared" si="4"/>
        <v>0.27250000000000002</v>
      </c>
      <c r="U43" s="182">
        <f t="shared" si="4"/>
        <v>0.28249999999999997</v>
      </c>
      <c r="V43" s="182">
        <f t="shared" si="4"/>
        <v>0.29249999999999998</v>
      </c>
      <c r="W43" s="182">
        <f t="shared" si="4"/>
        <v>0.30249999999999999</v>
      </c>
      <c r="X43" s="182">
        <f t="shared" si="4"/>
        <v>0.3125</v>
      </c>
      <c r="Y43" s="182">
        <f t="shared" si="4"/>
        <v>0.32250000000000001</v>
      </c>
      <c r="Z43" s="182">
        <f t="shared" si="4"/>
        <v>0.33250000000000002</v>
      </c>
      <c r="AA43" s="182">
        <f t="shared" si="4"/>
        <v>0.34250000000000003</v>
      </c>
      <c r="AB43" s="182">
        <f t="shared" si="4"/>
        <v>0.35249999999999998</v>
      </c>
      <c r="AC43" s="182">
        <f t="shared" si="4"/>
        <v>0.36249999999999999</v>
      </c>
      <c r="AE43" s="185">
        <f ca="1">_xll.xCalcSkew($A43,Inputs!$E43-$C43,b)/100</f>
        <v>2.2000000000000242E-4</v>
      </c>
      <c r="AG43" s="185">
        <f t="shared" ca="1" si="2"/>
        <v>0.31272</v>
      </c>
    </row>
    <row r="44" spans="1:33" x14ac:dyDescent="0.25">
      <c r="A44" s="186">
        <f ca="1">Inputs!C44</f>
        <v>38412</v>
      </c>
      <c r="C44" s="5">
        <v>3.778</v>
      </c>
      <c r="E44" s="182">
        <f ca="1">$C44+(E$4*Position!$L44)</f>
        <v>3.5256781914803939</v>
      </c>
      <c r="F44" s="182">
        <f ca="1">$C44+(F$4*Position!$L44)</f>
        <v>3.5761425531843152</v>
      </c>
      <c r="G44" s="182">
        <f ca="1">$C44+(G$4*Position!$L44)</f>
        <v>3.6266069148882365</v>
      </c>
      <c r="H44" s="182">
        <f ca="1">$C44+(H$4*Position!$L44)</f>
        <v>3.6770712765921578</v>
      </c>
      <c r="I44" s="182">
        <f ca="1">$C44+(I$4*Position!$L44)</f>
        <v>3.7275356382960787</v>
      </c>
      <c r="J44" s="182">
        <f ca="1">$C44+(J$4*Position!$L44)</f>
        <v>3.778</v>
      </c>
      <c r="K44" s="182">
        <f ca="1">$C44+(K$4*Position!$L44)</f>
        <v>3.8284643617039213</v>
      </c>
      <c r="L44" s="182">
        <f ca="1">$C44+(L$4*Position!$L44)</f>
        <v>3.8789287234078422</v>
      </c>
      <c r="M44" s="182">
        <f ca="1">$C44+(M$4*Position!$L44)</f>
        <v>3.9293930851117636</v>
      </c>
      <c r="N44" s="182">
        <f ca="1">$C44+(N$4*Position!$L44)</f>
        <v>3.9798574468156849</v>
      </c>
      <c r="O44" s="182">
        <f ca="1">$C44+(O$4*Position!$L44)</f>
        <v>4.0303218085196058</v>
      </c>
      <c r="Q44" s="6">
        <v>0.30249999999999999</v>
      </c>
      <c r="S44" s="182">
        <f t="shared" si="4"/>
        <v>0.2525</v>
      </c>
      <c r="T44" s="182">
        <f t="shared" si="4"/>
        <v>0.26250000000000001</v>
      </c>
      <c r="U44" s="182">
        <f t="shared" si="4"/>
        <v>0.27249999999999996</v>
      </c>
      <c r="V44" s="182">
        <f t="shared" si="4"/>
        <v>0.28249999999999997</v>
      </c>
      <c r="W44" s="182">
        <f t="shared" si="4"/>
        <v>0.29249999999999998</v>
      </c>
      <c r="X44" s="182">
        <f t="shared" si="4"/>
        <v>0.30249999999999999</v>
      </c>
      <c r="Y44" s="182">
        <f t="shared" si="4"/>
        <v>0.3125</v>
      </c>
      <c r="Z44" s="182">
        <f t="shared" si="4"/>
        <v>0.32250000000000001</v>
      </c>
      <c r="AA44" s="182">
        <f t="shared" si="4"/>
        <v>0.33250000000000002</v>
      </c>
      <c r="AB44" s="182">
        <f t="shared" si="4"/>
        <v>0.34249999999999997</v>
      </c>
      <c r="AC44" s="182">
        <f t="shared" si="4"/>
        <v>0.35249999999999998</v>
      </c>
      <c r="AE44" s="185">
        <f ca="1">_xll.xCalcSkew($A44,Inputs!$E44-$C44,b)/100</f>
        <v>2.2000000000000242E-4</v>
      </c>
      <c r="AG44" s="185">
        <f t="shared" ca="1" si="2"/>
        <v>0.30271999999999999</v>
      </c>
    </row>
    <row r="45" spans="1:33" x14ac:dyDescent="0.25">
      <c r="A45" s="186">
        <f ca="1">Inputs!C45</f>
        <v>38443</v>
      </c>
      <c r="C45" s="5">
        <v>3.6280000000000001</v>
      </c>
      <c r="E45" s="182">
        <f ca="1">$C45+(E$4*Position!$L45)</f>
        <v>3.3763964199849608</v>
      </c>
      <c r="F45" s="182">
        <f ca="1">$C45+(F$4*Position!$L45)</f>
        <v>3.4267171359879689</v>
      </c>
      <c r="G45" s="182">
        <f ca="1">$C45+(G$4*Position!$L45)</f>
        <v>3.4770378519909766</v>
      </c>
      <c r="H45" s="182">
        <f ca="1">$C45+(H$4*Position!$L45)</f>
        <v>3.5273585679939843</v>
      </c>
      <c r="I45" s="182">
        <f ca="1">$C45+(I$4*Position!$L45)</f>
        <v>3.5776792839969924</v>
      </c>
      <c r="J45" s="182">
        <f ca="1">$C45+(J$4*Position!$L45)</f>
        <v>3.6280000000000001</v>
      </c>
      <c r="K45" s="182">
        <f ca="1">$C45+(K$4*Position!$L45)</f>
        <v>3.6783207160030078</v>
      </c>
      <c r="L45" s="182">
        <f ca="1">$C45+(L$4*Position!$L45)</f>
        <v>3.7286414320060159</v>
      </c>
      <c r="M45" s="182">
        <f ca="1">$C45+(M$4*Position!$L45)</f>
        <v>3.7789621480090236</v>
      </c>
      <c r="N45" s="182">
        <f ca="1">$C45+(N$4*Position!$L45)</f>
        <v>3.8292828640120313</v>
      </c>
      <c r="O45" s="182">
        <f ca="1">$C45+(O$4*Position!$L45)</f>
        <v>3.8796035800150395</v>
      </c>
      <c r="Q45" s="6">
        <v>0.28999999999999998</v>
      </c>
      <c r="S45" s="182">
        <f t="shared" si="4"/>
        <v>0.24</v>
      </c>
      <c r="T45" s="182">
        <f t="shared" si="4"/>
        <v>0.24999999999999997</v>
      </c>
      <c r="U45" s="182">
        <f t="shared" si="4"/>
        <v>0.26</v>
      </c>
      <c r="V45" s="182">
        <f t="shared" si="4"/>
        <v>0.26999999999999996</v>
      </c>
      <c r="W45" s="182">
        <f t="shared" si="4"/>
        <v>0.27999999999999997</v>
      </c>
      <c r="X45" s="182">
        <f t="shared" si="4"/>
        <v>0.28999999999999998</v>
      </c>
      <c r="Y45" s="182">
        <f t="shared" si="4"/>
        <v>0.3</v>
      </c>
      <c r="Z45" s="182">
        <f t="shared" si="4"/>
        <v>0.31</v>
      </c>
      <c r="AA45" s="182">
        <f t="shared" si="4"/>
        <v>0.31999999999999995</v>
      </c>
      <c r="AB45" s="182">
        <f t="shared" si="4"/>
        <v>0.32999999999999996</v>
      </c>
      <c r="AC45" s="182">
        <f t="shared" si="4"/>
        <v>0.33999999999999997</v>
      </c>
      <c r="AE45" s="185">
        <f ca="1">_xll.xCalcSkew($A45,Inputs!$E45-$C45,b)/100</f>
        <v>2.2000000000000242E-4</v>
      </c>
      <c r="AG45" s="185">
        <f t="shared" ca="1" si="2"/>
        <v>0.29021999999999998</v>
      </c>
    </row>
    <row r="46" spans="1:33" x14ac:dyDescent="0.25">
      <c r="A46" s="186">
        <f ca="1">Inputs!C46</f>
        <v>38473</v>
      </c>
      <c r="C46" s="5">
        <v>3.6320000000000001</v>
      </c>
      <c r="E46" s="182">
        <f ca="1">$C46+(E$4*Position!$L46)</f>
        <v>3.380385461099328</v>
      </c>
      <c r="F46" s="182">
        <f ca="1">$C46+(F$4*Position!$L46)</f>
        <v>3.4307083688794626</v>
      </c>
      <c r="G46" s="182">
        <f ca="1">$C46+(G$4*Position!$L46)</f>
        <v>3.4810312766595968</v>
      </c>
      <c r="H46" s="182">
        <f ca="1">$C46+(H$4*Position!$L46)</f>
        <v>3.5313541844397314</v>
      </c>
      <c r="I46" s="182">
        <f ca="1">$C46+(I$4*Position!$L46)</f>
        <v>3.5816770922198655</v>
      </c>
      <c r="J46" s="182">
        <f ca="1">$C46+(J$4*Position!$L46)</f>
        <v>3.6320000000000001</v>
      </c>
      <c r="K46" s="182">
        <f ca="1">$C46+(K$4*Position!$L46)</f>
        <v>3.6823229077801347</v>
      </c>
      <c r="L46" s="182">
        <f ca="1">$C46+(L$4*Position!$L46)</f>
        <v>3.7326458155602689</v>
      </c>
      <c r="M46" s="182">
        <f ca="1">$C46+(M$4*Position!$L46)</f>
        <v>3.7829687233404035</v>
      </c>
      <c r="N46" s="182">
        <f ca="1">$C46+(N$4*Position!$L46)</f>
        <v>3.8332916311205376</v>
      </c>
      <c r="O46" s="182">
        <f ca="1">$C46+(O$4*Position!$L46)</f>
        <v>3.8836145389006722</v>
      </c>
      <c r="Q46" s="6">
        <v>0.28249999999999997</v>
      </c>
      <c r="S46" s="182">
        <f t="shared" si="4"/>
        <v>0.23249999999999998</v>
      </c>
      <c r="T46" s="182">
        <f t="shared" si="4"/>
        <v>0.24249999999999997</v>
      </c>
      <c r="U46" s="182">
        <f t="shared" si="4"/>
        <v>0.25249999999999995</v>
      </c>
      <c r="V46" s="182">
        <f t="shared" si="4"/>
        <v>0.26249999999999996</v>
      </c>
      <c r="W46" s="182">
        <f t="shared" si="4"/>
        <v>0.27249999999999996</v>
      </c>
      <c r="X46" s="182">
        <f t="shared" si="4"/>
        <v>0.28249999999999997</v>
      </c>
      <c r="Y46" s="182">
        <f t="shared" si="4"/>
        <v>0.29249999999999998</v>
      </c>
      <c r="Z46" s="182">
        <f t="shared" si="4"/>
        <v>0.30249999999999999</v>
      </c>
      <c r="AA46" s="182">
        <f t="shared" si="4"/>
        <v>0.3125</v>
      </c>
      <c r="AB46" s="182">
        <f t="shared" si="4"/>
        <v>0.32249999999999995</v>
      </c>
      <c r="AC46" s="182">
        <f t="shared" si="4"/>
        <v>0.33249999999999996</v>
      </c>
      <c r="AE46" s="185">
        <f ca="1">_xll.xCalcSkew($A46,Inputs!$E46-$C46,b)/100</f>
        <v>2.2000000000000242E-4</v>
      </c>
      <c r="AG46" s="185">
        <f t="shared" ca="1" si="2"/>
        <v>0.28271999999999997</v>
      </c>
    </row>
    <row r="47" spans="1:33" x14ac:dyDescent="0.25">
      <c r="A47" s="186">
        <f ca="1">Inputs!C47</f>
        <v>38504</v>
      </c>
      <c r="C47" s="5">
        <v>3.6719999999999997</v>
      </c>
      <c r="E47" s="182">
        <f ca="1">$C47+(E$4*Position!$L47)</f>
        <v>3.4216044263782059</v>
      </c>
      <c r="F47" s="182">
        <f ca="1">$C47+(F$4*Position!$L47)</f>
        <v>3.4716835411025646</v>
      </c>
      <c r="G47" s="182">
        <f ca="1">$C47+(G$4*Position!$L47)</f>
        <v>3.5217626558269237</v>
      </c>
      <c r="H47" s="182">
        <f ca="1">$C47+(H$4*Position!$L47)</f>
        <v>3.5718417705512824</v>
      </c>
      <c r="I47" s="182">
        <f ca="1">$C47+(I$4*Position!$L47)</f>
        <v>3.621920885275641</v>
      </c>
      <c r="J47" s="182">
        <f ca="1">$C47+(J$4*Position!$L47)</f>
        <v>3.6719999999999997</v>
      </c>
      <c r="K47" s="182">
        <f ca="1">$C47+(K$4*Position!$L47)</f>
        <v>3.7220791147243584</v>
      </c>
      <c r="L47" s="182">
        <f ca="1">$C47+(L$4*Position!$L47)</f>
        <v>3.772158229448717</v>
      </c>
      <c r="M47" s="182">
        <f ca="1">$C47+(M$4*Position!$L47)</f>
        <v>3.8222373441730757</v>
      </c>
      <c r="N47" s="182">
        <f ca="1">$C47+(N$4*Position!$L47)</f>
        <v>3.8723164588974348</v>
      </c>
      <c r="O47" s="182">
        <f ca="1">$C47+(O$4*Position!$L47)</f>
        <v>3.9223955736217935</v>
      </c>
      <c r="Q47" s="6">
        <v>0.27750000000000002</v>
      </c>
      <c r="S47" s="182">
        <f t="shared" si="4"/>
        <v>0.22750000000000004</v>
      </c>
      <c r="T47" s="182">
        <f t="shared" si="4"/>
        <v>0.23750000000000002</v>
      </c>
      <c r="U47" s="182">
        <f t="shared" si="4"/>
        <v>0.24750000000000003</v>
      </c>
      <c r="V47" s="182">
        <f t="shared" si="4"/>
        <v>0.25750000000000001</v>
      </c>
      <c r="W47" s="182">
        <f t="shared" si="4"/>
        <v>0.26750000000000002</v>
      </c>
      <c r="X47" s="182">
        <f t="shared" si="4"/>
        <v>0.27750000000000002</v>
      </c>
      <c r="Y47" s="182">
        <f t="shared" si="4"/>
        <v>0.28750000000000003</v>
      </c>
      <c r="Z47" s="182">
        <f t="shared" si="4"/>
        <v>0.29750000000000004</v>
      </c>
      <c r="AA47" s="182">
        <f t="shared" si="4"/>
        <v>0.3075</v>
      </c>
      <c r="AB47" s="182">
        <f t="shared" si="4"/>
        <v>0.3175</v>
      </c>
      <c r="AC47" s="182">
        <f t="shared" si="4"/>
        <v>0.32750000000000001</v>
      </c>
      <c r="AE47" s="185">
        <f ca="1">_xll.xCalcSkew($A47,Inputs!$E47-$C47,b)/100</f>
        <v>2.2000000000000242E-4</v>
      </c>
      <c r="AG47" s="185">
        <f t="shared" ca="1" si="2"/>
        <v>0.27772000000000002</v>
      </c>
    </row>
    <row r="48" spans="1:33" x14ac:dyDescent="0.25">
      <c r="A48" s="186">
        <f ca="1">Inputs!C48</f>
        <v>38534</v>
      </c>
      <c r="C48" s="5">
        <v>3.7170000000000001</v>
      </c>
      <c r="E48" s="182">
        <f ca="1">$C48+(E$4*Position!$L48)</f>
        <v>3.4666044263782068</v>
      </c>
      <c r="F48" s="182">
        <f ca="1">$C48+(F$4*Position!$L48)</f>
        <v>3.5166835411025654</v>
      </c>
      <c r="G48" s="182">
        <f ca="1">$C48+(G$4*Position!$L48)</f>
        <v>3.5667626558269241</v>
      </c>
      <c r="H48" s="182">
        <f ca="1">$C48+(H$4*Position!$L48)</f>
        <v>3.6168417705512828</v>
      </c>
      <c r="I48" s="182">
        <f ca="1">$C48+(I$4*Position!$L48)</f>
        <v>3.6669208852756414</v>
      </c>
      <c r="J48" s="182">
        <f ca="1">$C48+(J$4*Position!$L48)</f>
        <v>3.7170000000000001</v>
      </c>
      <c r="K48" s="182">
        <f ca="1">$C48+(K$4*Position!$L48)</f>
        <v>3.7670791147243587</v>
      </c>
      <c r="L48" s="182">
        <f ca="1">$C48+(L$4*Position!$L48)</f>
        <v>3.8171582294487174</v>
      </c>
      <c r="M48" s="182">
        <f ca="1">$C48+(M$4*Position!$L48)</f>
        <v>3.8672373441730761</v>
      </c>
      <c r="N48" s="182">
        <f ca="1">$C48+(N$4*Position!$L48)</f>
        <v>3.9173164588974347</v>
      </c>
      <c r="O48" s="182">
        <f ca="1">$C48+(O$4*Position!$L48)</f>
        <v>3.9673955736217934</v>
      </c>
      <c r="Q48" s="6">
        <v>0.27500000000000002</v>
      </c>
      <c r="S48" s="182">
        <f t="shared" si="4"/>
        <v>0.22500000000000003</v>
      </c>
      <c r="T48" s="182">
        <f t="shared" si="4"/>
        <v>0.23500000000000001</v>
      </c>
      <c r="U48" s="182">
        <f t="shared" si="4"/>
        <v>0.24500000000000002</v>
      </c>
      <c r="V48" s="182">
        <f t="shared" si="4"/>
        <v>0.255</v>
      </c>
      <c r="W48" s="182">
        <f t="shared" si="4"/>
        <v>0.26500000000000001</v>
      </c>
      <c r="X48" s="182">
        <f t="shared" si="4"/>
        <v>0.27500000000000002</v>
      </c>
      <c r="Y48" s="182">
        <f t="shared" si="4"/>
        <v>0.28500000000000003</v>
      </c>
      <c r="Z48" s="182">
        <f t="shared" si="4"/>
        <v>0.29500000000000004</v>
      </c>
      <c r="AA48" s="182">
        <f t="shared" si="4"/>
        <v>0.30500000000000005</v>
      </c>
      <c r="AB48" s="182">
        <f t="shared" si="4"/>
        <v>0.315</v>
      </c>
      <c r="AC48" s="182">
        <f t="shared" si="4"/>
        <v>0.32500000000000001</v>
      </c>
      <c r="AE48" s="185">
        <f ca="1">_xll.xCalcSkew($A48,Inputs!$E48-$C48,b)/100</f>
        <v>2.2000000000000242E-4</v>
      </c>
      <c r="AG48" s="185">
        <f t="shared" ca="1" si="2"/>
        <v>0.27522000000000002</v>
      </c>
    </row>
    <row r="49" spans="1:33" x14ac:dyDescent="0.25">
      <c r="A49" s="186">
        <f ca="1">Inputs!C49</f>
        <v>38565</v>
      </c>
      <c r="C49" s="5">
        <v>3.7560000000000002</v>
      </c>
      <c r="E49" s="182">
        <f ca="1">$C49+(E$4*Position!$L49)</f>
        <v>3.5062139090176454</v>
      </c>
      <c r="F49" s="182">
        <f ca="1">$C49+(F$4*Position!$L49)</f>
        <v>3.5561711272141161</v>
      </c>
      <c r="G49" s="182">
        <f ca="1">$C49+(G$4*Position!$L49)</f>
        <v>3.6061283454105872</v>
      </c>
      <c r="H49" s="182">
        <f ca="1">$C49+(H$4*Position!$L49)</f>
        <v>3.6560855636070584</v>
      </c>
      <c r="I49" s="182">
        <f ca="1">$C49+(I$4*Position!$L49)</f>
        <v>3.7060427818035291</v>
      </c>
      <c r="J49" s="182">
        <f ca="1">$C49+(J$4*Position!$L49)</f>
        <v>3.7560000000000002</v>
      </c>
      <c r="K49" s="182">
        <f ca="1">$C49+(K$4*Position!$L49)</f>
        <v>3.8059572181964714</v>
      </c>
      <c r="L49" s="182">
        <f ca="1">$C49+(L$4*Position!$L49)</f>
        <v>3.8559144363929421</v>
      </c>
      <c r="M49" s="182">
        <f ca="1">$C49+(M$4*Position!$L49)</f>
        <v>3.9058716545894132</v>
      </c>
      <c r="N49" s="182">
        <f ca="1">$C49+(N$4*Position!$L49)</f>
        <v>3.9558288727858844</v>
      </c>
      <c r="O49" s="182">
        <f ca="1">$C49+(O$4*Position!$L49)</f>
        <v>4.0057860909823555</v>
      </c>
      <c r="Q49" s="6">
        <v>0.27500000000000002</v>
      </c>
      <c r="S49" s="182">
        <f t="shared" si="4"/>
        <v>0.22500000000000003</v>
      </c>
      <c r="T49" s="182">
        <f t="shared" si="4"/>
        <v>0.23500000000000001</v>
      </c>
      <c r="U49" s="182">
        <f t="shared" si="4"/>
        <v>0.24500000000000002</v>
      </c>
      <c r="V49" s="182">
        <f t="shared" si="4"/>
        <v>0.255</v>
      </c>
      <c r="W49" s="182">
        <f t="shared" si="4"/>
        <v>0.26500000000000001</v>
      </c>
      <c r="X49" s="182">
        <f t="shared" si="4"/>
        <v>0.27500000000000002</v>
      </c>
      <c r="Y49" s="182">
        <f t="shared" si="4"/>
        <v>0.28500000000000003</v>
      </c>
      <c r="Z49" s="182">
        <f t="shared" si="4"/>
        <v>0.29500000000000004</v>
      </c>
      <c r="AA49" s="182">
        <f t="shared" si="4"/>
        <v>0.30500000000000005</v>
      </c>
      <c r="AB49" s="182">
        <f t="shared" si="4"/>
        <v>0.315</v>
      </c>
      <c r="AC49" s="182">
        <f t="shared" si="4"/>
        <v>0.32500000000000001</v>
      </c>
      <c r="AE49" s="185">
        <f ca="1">_xll.xCalcSkew($A49,Inputs!$E49-$C49,b)/100</f>
        <v>2.2000000000000242E-4</v>
      </c>
      <c r="AG49" s="185">
        <f t="shared" ca="1" si="2"/>
        <v>0.27522000000000002</v>
      </c>
    </row>
    <row r="50" spans="1:33" x14ac:dyDescent="0.25">
      <c r="A50" s="186">
        <f ca="1">Inputs!C50</f>
        <v>38596</v>
      </c>
      <c r="C50" s="5">
        <v>3.7450000000000001</v>
      </c>
      <c r="E50" s="182">
        <f ca="1">$C50+(E$4*Position!$L50)</f>
        <v>3.4962866153228824</v>
      </c>
      <c r="F50" s="182">
        <f ca="1">$C50+(F$4*Position!$L50)</f>
        <v>3.5460292922583063</v>
      </c>
      <c r="G50" s="182">
        <f ca="1">$C50+(G$4*Position!$L50)</f>
        <v>3.5957719691937298</v>
      </c>
      <c r="H50" s="182">
        <f ca="1">$C50+(H$4*Position!$L50)</f>
        <v>3.6455146461291532</v>
      </c>
      <c r="I50" s="182">
        <f ca="1">$C50+(I$4*Position!$L50)</f>
        <v>3.6952573230645767</v>
      </c>
      <c r="J50" s="182">
        <f ca="1">$C50+(J$4*Position!$L50)</f>
        <v>3.7450000000000001</v>
      </c>
      <c r="K50" s="182">
        <f ca="1">$C50+(K$4*Position!$L50)</f>
        <v>3.7947426769354236</v>
      </c>
      <c r="L50" s="182">
        <f ca="1">$C50+(L$4*Position!$L50)</f>
        <v>3.844485353870847</v>
      </c>
      <c r="M50" s="182">
        <f ca="1">$C50+(M$4*Position!$L50)</f>
        <v>3.8942280308062704</v>
      </c>
      <c r="N50" s="182">
        <f ca="1">$C50+(N$4*Position!$L50)</f>
        <v>3.9439707077416939</v>
      </c>
      <c r="O50" s="182">
        <f ca="1">$C50+(O$4*Position!$L50)</f>
        <v>3.9937133846771178</v>
      </c>
      <c r="Q50" s="6">
        <v>0.27500000000000002</v>
      </c>
      <c r="S50" s="182">
        <f t="shared" si="4"/>
        <v>0.22500000000000003</v>
      </c>
      <c r="T50" s="182">
        <f t="shared" si="4"/>
        <v>0.23500000000000001</v>
      </c>
      <c r="U50" s="182">
        <f t="shared" si="4"/>
        <v>0.24500000000000002</v>
      </c>
      <c r="V50" s="182">
        <f t="shared" si="4"/>
        <v>0.255</v>
      </c>
      <c r="W50" s="182">
        <f t="shared" si="4"/>
        <v>0.26500000000000001</v>
      </c>
      <c r="X50" s="182">
        <f t="shared" si="4"/>
        <v>0.27500000000000002</v>
      </c>
      <c r="Y50" s="182">
        <f t="shared" si="4"/>
        <v>0.28500000000000003</v>
      </c>
      <c r="Z50" s="182">
        <f t="shared" si="4"/>
        <v>0.29500000000000004</v>
      </c>
      <c r="AA50" s="182">
        <f t="shared" si="4"/>
        <v>0.30500000000000005</v>
      </c>
      <c r="AB50" s="182">
        <f t="shared" si="4"/>
        <v>0.315</v>
      </c>
      <c r="AC50" s="182">
        <f t="shared" si="4"/>
        <v>0.32500000000000001</v>
      </c>
      <c r="AE50" s="185">
        <f ca="1">_xll.xCalcSkew($A50,Inputs!$E50-$C50,b)/100</f>
        <v>2.2000000000000242E-4</v>
      </c>
      <c r="AG50" s="185">
        <f t="shared" ca="1" si="2"/>
        <v>0.27522000000000002</v>
      </c>
    </row>
    <row r="51" spans="1:33" x14ac:dyDescent="0.25">
      <c r="A51" s="186">
        <f ca="1">Inputs!C51</f>
        <v>38626</v>
      </c>
      <c r="C51" s="5">
        <v>3.76</v>
      </c>
      <c r="E51" s="182">
        <f ca="1">$C51+(E$4*Position!$L51)</f>
        <v>3.5174804931835726</v>
      </c>
      <c r="F51" s="182">
        <f ca="1">$C51+(F$4*Position!$L51)</f>
        <v>3.5659843945468581</v>
      </c>
      <c r="G51" s="182">
        <f ca="1">$C51+(G$4*Position!$L51)</f>
        <v>3.6144882959101436</v>
      </c>
      <c r="H51" s="182">
        <f ca="1">$C51+(H$4*Position!$L51)</f>
        <v>3.6629921972734292</v>
      </c>
      <c r="I51" s="182">
        <f ca="1">$C51+(I$4*Position!$L51)</f>
        <v>3.7114960986367143</v>
      </c>
      <c r="J51" s="182">
        <f ca="1">$C51+(J$4*Position!$L51)</f>
        <v>3.76</v>
      </c>
      <c r="K51" s="182">
        <f ca="1">$C51+(K$4*Position!$L51)</f>
        <v>3.8085039013632853</v>
      </c>
      <c r="L51" s="182">
        <f ca="1">$C51+(L$4*Position!$L51)</f>
        <v>3.8570078027265704</v>
      </c>
      <c r="M51" s="182">
        <f ca="1">$C51+(M$4*Position!$L51)</f>
        <v>3.9055117040898559</v>
      </c>
      <c r="N51" s="182">
        <f ca="1">$C51+(N$4*Position!$L51)</f>
        <v>3.9540156054531415</v>
      </c>
      <c r="O51" s="182">
        <f ca="1">$C51+(O$4*Position!$L51)</f>
        <v>4.0025195068164265</v>
      </c>
      <c r="Q51" s="6">
        <v>0.27500000000000002</v>
      </c>
      <c r="S51" s="182">
        <f t="shared" si="4"/>
        <v>0.22500000000000003</v>
      </c>
      <c r="T51" s="182">
        <f t="shared" si="4"/>
        <v>0.23500000000000001</v>
      </c>
      <c r="U51" s="182">
        <f t="shared" si="4"/>
        <v>0.24500000000000002</v>
      </c>
      <c r="V51" s="182">
        <f t="shared" si="4"/>
        <v>0.255</v>
      </c>
      <c r="W51" s="182">
        <f t="shared" si="4"/>
        <v>0.26500000000000001</v>
      </c>
      <c r="X51" s="182">
        <f t="shared" si="4"/>
        <v>0.27500000000000002</v>
      </c>
      <c r="Y51" s="182">
        <f t="shared" si="4"/>
        <v>0.28500000000000003</v>
      </c>
      <c r="Z51" s="182">
        <f t="shared" si="4"/>
        <v>0.29500000000000004</v>
      </c>
      <c r="AA51" s="182">
        <f t="shared" si="4"/>
        <v>0.30500000000000005</v>
      </c>
      <c r="AB51" s="182">
        <f t="shared" si="4"/>
        <v>0.315</v>
      </c>
      <c r="AC51" s="182">
        <f t="shared" si="4"/>
        <v>0.32500000000000001</v>
      </c>
      <c r="AE51" s="185">
        <f ca="1">_xll.xCalcSkew($A51,Inputs!$E51-$C51,b)/100</f>
        <v>2.2000000000001131E-4</v>
      </c>
      <c r="AG51" s="185">
        <f t="shared" ca="1" si="2"/>
        <v>0.27522000000000002</v>
      </c>
    </row>
    <row r="52" spans="1:33" x14ac:dyDescent="0.25">
      <c r="A52" s="186">
        <f ca="1">Inputs!C52</f>
        <v>38657</v>
      </c>
      <c r="C52" s="5">
        <v>3.9169999999999998</v>
      </c>
      <c r="E52" s="182">
        <f ca="1">$C52+(E$4*Position!$L52)</f>
        <v>3.6821761598715952</v>
      </c>
      <c r="F52" s="182">
        <f ca="1">$C52+(F$4*Position!$L52)</f>
        <v>3.729140927897276</v>
      </c>
      <c r="G52" s="182">
        <f ca="1">$C52+(G$4*Position!$L52)</f>
        <v>3.7761056959229569</v>
      </c>
      <c r="H52" s="182">
        <f ca="1">$C52+(H$4*Position!$L52)</f>
        <v>3.8230704639486377</v>
      </c>
      <c r="I52" s="182">
        <f ca="1">$C52+(I$4*Position!$L52)</f>
        <v>3.870035231974319</v>
      </c>
      <c r="J52" s="182">
        <f ca="1">$C52+(J$4*Position!$L52)</f>
        <v>3.9169999999999998</v>
      </c>
      <c r="K52" s="182">
        <f ca="1">$C52+(K$4*Position!$L52)</f>
        <v>3.9639647680256807</v>
      </c>
      <c r="L52" s="182">
        <f ca="1">$C52+(L$4*Position!$L52)</f>
        <v>4.0109295360513615</v>
      </c>
      <c r="M52" s="182">
        <f ca="1">$C52+(M$4*Position!$L52)</f>
        <v>4.0578943040770428</v>
      </c>
      <c r="N52" s="182">
        <f ca="1">$C52+(N$4*Position!$L52)</f>
        <v>4.104859072102724</v>
      </c>
      <c r="O52" s="182">
        <f ca="1">$C52+(O$4*Position!$L52)</f>
        <v>4.1518238401284044</v>
      </c>
      <c r="Q52" s="6">
        <v>0.27500000000000002</v>
      </c>
      <c r="S52" s="182">
        <f t="shared" si="4"/>
        <v>0.22500000000000003</v>
      </c>
      <c r="T52" s="182">
        <f t="shared" si="4"/>
        <v>0.23500000000000001</v>
      </c>
      <c r="U52" s="182">
        <f t="shared" si="4"/>
        <v>0.24500000000000002</v>
      </c>
      <c r="V52" s="182">
        <f t="shared" si="4"/>
        <v>0.255</v>
      </c>
      <c r="W52" s="182">
        <f t="shared" si="4"/>
        <v>0.26500000000000001</v>
      </c>
      <c r="X52" s="182">
        <f t="shared" si="4"/>
        <v>0.27500000000000002</v>
      </c>
      <c r="Y52" s="182">
        <f t="shared" si="4"/>
        <v>0.28500000000000003</v>
      </c>
      <c r="Z52" s="182">
        <f t="shared" si="4"/>
        <v>0.29500000000000004</v>
      </c>
      <c r="AA52" s="182">
        <f t="shared" si="4"/>
        <v>0.30500000000000005</v>
      </c>
      <c r="AB52" s="182">
        <f t="shared" si="4"/>
        <v>0.315</v>
      </c>
      <c r="AC52" s="182">
        <f t="shared" si="4"/>
        <v>0.32500000000000001</v>
      </c>
      <c r="AE52" s="185">
        <f ca="1">_xll.xCalcSkew($A52,Inputs!$E52-$C52,b)/100</f>
        <v>2.2000000000000242E-4</v>
      </c>
      <c r="AG52" s="185">
        <f t="shared" ca="1" si="2"/>
        <v>0.27522000000000002</v>
      </c>
    </row>
    <row r="53" spans="1:33" x14ac:dyDescent="0.25">
      <c r="A53" s="186">
        <f ca="1">Inputs!C53</f>
        <v>38687</v>
      </c>
      <c r="C53" s="5">
        <v>4.0770000000000008</v>
      </c>
      <c r="E53" s="182">
        <f ca="1">$C53+(E$4*Position!$L53)</f>
        <v>3.8235283514801246</v>
      </c>
      <c r="F53" s="182">
        <f ca="1">$C53+(F$4*Position!$L53)</f>
        <v>3.8742226811840998</v>
      </c>
      <c r="G53" s="182">
        <f ca="1">$C53+(G$4*Position!$L53)</f>
        <v>3.9249170108880751</v>
      </c>
      <c r="H53" s="182">
        <f ca="1">$C53+(H$4*Position!$L53)</f>
        <v>3.9756113405920503</v>
      </c>
      <c r="I53" s="182">
        <f ca="1">$C53+(I$4*Position!$L53)</f>
        <v>4.0263056702960256</v>
      </c>
      <c r="J53" s="182">
        <f ca="1">$C53+(J$4*Position!$L53)</f>
        <v>4.0770000000000008</v>
      </c>
      <c r="K53" s="182">
        <f ca="1">$C53+(K$4*Position!$L53)</f>
        <v>4.1276943297039761</v>
      </c>
      <c r="L53" s="182">
        <f ca="1">$C53+(L$4*Position!$L53)</f>
        <v>4.1783886594079513</v>
      </c>
      <c r="M53" s="182">
        <f ca="1">$C53+(M$4*Position!$L53)</f>
        <v>4.2290829891119266</v>
      </c>
      <c r="N53" s="182">
        <f ca="1">$C53+(N$4*Position!$L53)</f>
        <v>4.2797773188159018</v>
      </c>
      <c r="O53" s="182">
        <f ca="1">$C53+(O$4*Position!$L53)</f>
        <v>4.3304716485198771</v>
      </c>
      <c r="Q53" s="6">
        <v>0.27500000000000002</v>
      </c>
      <c r="S53" s="182">
        <f t="shared" si="4"/>
        <v>0.22500000000000003</v>
      </c>
      <c r="T53" s="182">
        <f t="shared" si="4"/>
        <v>0.23500000000000001</v>
      </c>
      <c r="U53" s="182">
        <f t="shared" si="4"/>
        <v>0.24500000000000002</v>
      </c>
      <c r="V53" s="182">
        <f t="shared" si="4"/>
        <v>0.255</v>
      </c>
      <c r="W53" s="182">
        <f t="shared" si="4"/>
        <v>0.26500000000000001</v>
      </c>
      <c r="X53" s="182">
        <f t="shared" si="4"/>
        <v>0.27500000000000002</v>
      </c>
      <c r="Y53" s="182">
        <f t="shared" si="4"/>
        <v>0.28500000000000003</v>
      </c>
      <c r="Z53" s="182">
        <f t="shared" si="4"/>
        <v>0.29500000000000004</v>
      </c>
      <c r="AA53" s="182">
        <f t="shared" si="4"/>
        <v>0.30500000000000005</v>
      </c>
      <c r="AB53" s="182">
        <f t="shared" si="4"/>
        <v>0.315</v>
      </c>
      <c r="AC53" s="182">
        <f t="shared" si="4"/>
        <v>0.32500000000000001</v>
      </c>
      <c r="AE53" s="185">
        <f ca="1">_xll.xCalcSkew($A53,Inputs!$E53-$C53,b)/100</f>
        <v>2.2000000000000242E-4</v>
      </c>
      <c r="AG53" s="185">
        <f t="shared" ca="1" si="2"/>
        <v>0.27522000000000002</v>
      </c>
    </row>
    <row r="54" spans="1:33" x14ac:dyDescent="0.25">
      <c r="A54" s="186">
        <f ca="1">Inputs!C54</f>
        <v>38718</v>
      </c>
      <c r="C54" s="5">
        <v>4.0945</v>
      </c>
      <c r="E54" s="182">
        <f ca="1">$C54+(E$4*Position!$L54)</f>
        <v>3.8434898857915516</v>
      </c>
      <c r="F54" s="182">
        <f ca="1">$C54+(F$4*Position!$L54)</f>
        <v>3.8936919086332411</v>
      </c>
      <c r="G54" s="182">
        <f ca="1">$C54+(G$4*Position!$L54)</f>
        <v>3.9438939314749311</v>
      </c>
      <c r="H54" s="182">
        <f ca="1">$C54+(H$4*Position!$L54)</f>
        <v>3.9940959543166206</v>
      </c>
      <c r="I54" s="182">
        <f ca="1">$C54+(I$4*Position!$L54)</f>
        <v>4.0442979771583101</v>
      </c>
      <c r="J54" s="182">
        <f ca="1">$C54+(J$4*Position!$L54)</f>
        <v>4.0945</v>
      </c>
      <c r="K54" s="182">
        <f ca="1">$C54+(K$4*Position!$L54)</f>
        <v>4.14470202284169</v>
      </c>
      <c r="L54" s="182">
        <f ca="1">$C54+(L$4*Position!$L54)</f>
        <v>4.194904045683379</v>
      </c>
      <c r="M54" s="182">
        <f ca="1">$C54+(M$4*Position!$L54)</f>
        <v>4.245106068525069</v>
      </c>
      <c r="N54" s="182">
        <f ca="1">$C54+(N$4*Position!$L54)</f>
        <v>4.295308091366759</v>
      </c>
      <c r="O54" s="182">
        <f ca="1">$C54+(O$4*Position!$L54)</f>
        <v>4.345510114208448</v>
      </c>
      <c r="Q54" s="6">
        <v>0.27250000000000002</v>
      </c>
      <c r="S54" s="182">
        <f t="shared" si="4"/>
        <v>0.22250000000000003</v>
      </c>
      <c r="T54" s="182">
        <f t="shared" si="4"/>
        <v>0.23250000000000001</v>
      </c>
      <c r="U54" s="182">
        <f t="shared" si="4"/>
        <v>0.24250000000000002</v>
      </c>
      <c r="V54" s="182">
        <f t="shared" si="4"/>
        <v>0.2525</v>
      </c>
      <c r="W54" s="182">
        <f t="shared" si="4"/>
        <v>0.26250000000000001</v>
      </c>
      <c r="X54" s="182">
        <f t="shared" si="4"/>
        <v>0.27250000000000002</v>
      </c>
      <c r="Y54" s="182">
        <f t="shared" si="4"/>
        <v>0.28250000000000003</v>
      </c>
      <c r="Z54" s="182">
        <f t="shared" si="4"/>
        <v>0.29250000000000004</v>
      </c>
      <c r="AA54" s="182">
        <f t="shared" si="4"/>
        <v>0.30249999999999999</v>
      </c>
      <c r="AB54" s="182">
        <f t="shared" si="4"/>
        <v>0.3125</v>
      </c>
      <c r="AC54" s="182">
        <f t="shared" si="4"/>
        <v>0.32250000000000001</v>
      </c>
      <c r="AE54" s="185">
        <f ca="1">_xll.xCalcSkew($A54,Inputs!$E54-$C54,b)/100</f>
        <v>2.2000000000000242E-4</v>
      </c>
      <c r="AG54" s="185">
        <f t="shared" ca="1" si="2"/>
        <v>0.27272000000000002</v>
      </c>
    </row>
    <row r="55" spans="1:33" x14ac:dyDescent="0.25">
      <c r="A55" s="186">
        <f ca="1">Inputs!C55</f>
        <v>38749</v>
      </c>
      <c r="C55" s="5">
        <v>4.0105000000000004</v>
      </c>
      <c r="E55" s="182">
        <f ca="1">$C55+(E$4*Position!$L55)</f>
        <v>3.7607982081379001</v>
      </c>
      <c r="F55" s="182">
        <f ca="1">$C55+(F$4*Position!$L55)</f>
        <v>3.8107385665103202</v>
      </c>
      <c r="G55" s="182">
        <f ca="1">$C55+(G$4*Position!$L55)</f>
        <v>3.8606789248827402</v>
      </c>
      <c r="H55" s="182">
        <f ca="1">$C55+(H$4*Position!$L55)</f>
        <v>3.9106192832551603</v>
      </c>
      <c r="I55" s="182">
        <f ca="1">$C55+(I$4*Position!$L55)</f>
        <v>3.9605596416275803</v>
      </c>
      <c r="J55" s="182">
        <f ca="1">$C55+(J$4*Position!$L55)</f>
        <v>4.0105000000000004</v>
      </c>
      <c r="K55" s="182">
        <f ca="1">$C55+(K$4*Position!$L55)</f>
        <v>4.0604403583724205</v>
      </c>
      <c r="L55" s="182">
        <f ca="1">$C55+(L$4*Position!$L55)</f>
        <v>4.1103807167448405</v>
      </c>
      <c r="M55" s="182">
        <f ca="1">$C55+(M$4*Position!$L55)</f>
        <v>4.1603210751172606</v>
      </c>
      <c r="N55" s="182">
        <f ca="1">$C55+(N$4*Position!$L55)</f>
        <v>4.2102614334896806</v>
      </c>
      <c r="O55" s="182">
        <f ca="1">$C55+(O$4*Position!$L55)</f>
        <v>4.2602017918621007</v>
      </c>
      <c r="Q55" s="6">
        <v>0.26250000000000001</v>
      </c>
      <c r="S55" s="182">
        <f t="shared" si="4"/>
        <v>0.21250000000000002</v>
      </c>
      <c r="T55" s="182">
        <f t="shared" si="4"/>
        <v>0.2225</v>
      </c>
      <c r="U55" s="182">
        <f t="shared" si="4"/>
        <v>0.23250000000000001</v>
      </c>
      <c r="V55" s="182">
        <f t="shared" si="4"/>
        <v>0.24250000000000002</v>
      </c>
      <c r="W55" s="182">
        <f t="shared" si="4"/>
        <v>0.2525</v>
      </c>
      <c r="X55" s="182">
        <f t="shared" si="4"/>
        <v>0.26250000000000001</v>
      </c>
      <c r="Y55" s="182">
        <f t="shared" si="4"/>
        <v>0.27250000000000002</v>
      </c>
      <c r="Z55" s="182">
        <f t="shared" si="4"/>
        <v>0.28250000000000003</v>
      </c>
      <c r="AA55" s="182">
        <f t="shared" si="4"/>
        <v>0.29249999999999998</v>
      </c>
      <c r="AB55" s="182">
        <f t="shared" si="4"/>
        <v>0.30249999999999999</v>
      </c>
      <c r="AC55" s="182">
        <f t="shared" si="4"/>
        <v>0.3125</v>
      </c>
      <c r="AE55" s="185">
        <f ca="1">_xll.xCalcSkew($A55,Inputs!$E55-$C55,b)/100</f>
        <v>2.2000000000000242E-4</v>
      </c>
      <c r="AG55" s="185">
        <f t="shared" ca="1" si="2"/>
        <v>0.26272000000000001</v>
      </c>
    </row>
    <row r="56" spans="1:33" x14ac:dyDescent="0.25">
      <c r="A56" s="186">
        <f ca="1">Inputs!C56</f>
        <v>38777</v>
      </c>
      <c r="C56" s="5">
        <v>3.8755000000000002</v>
      </c>
      <c r="E56" s="182">
        <f ca="1">$C56+(E$4*Position!$L56)</f>
        <v>3.627106530484248</v>
      </c>
      <c r="F56" s="182">
        <f ca="1">$C56+(F$4*Position!$L56)</f>
        <v>3.6767852243873982</v>
      </c>
      <c r="G56" s="182">
        <f ca="1">$C56+(G$4*Position!$L56)</f>
        <v>3.7264639182905488</v>
      </c>
      <c r="H56" s="182">
        <f ca="1">$C56+(H$4*Position!$L56)</f>
        <v>3.7761426121936994</v>
      </c>
      <c r="I56" s="182">
        <f ca="1">$C56+(I$4*Position!$L56)</f>
        <v>3.8258213060968496</v>
      </c>
      <c r="J56" s="182">
        <f ca="1">$C56+(J$4*Position!$L56)</f>
        <v>3.8755000000000002</v>
      </c>
      <c r="K56" s="182">
        <f ca="1">$C56+(K$4*Position!$L56)</f>
        <v>3.9251786939031508</v>
      </c>
      <c r="L56" s="182">
        <f ca="1">$C56+(L$4*Position!$L56)</f>
        <v>3.9748573878063009</v>
      </c>
      <c r="M56" s="182">
        <f ca="1">$C56+(M$4*Position!$L56)</f>
        <v>4.0245360817094511</v>
      </c>
      <c r="N56" s="182">
        <f ca="1">$C56+(N$4*Position!$L56)</f>
        <v>4.0742147756126021</v>
      </c>
      <c r="O56" s="182">
        <f ca="1">$C56+(O$4*Position!$L56)</f>
        <v>4.1238934695157523</v>
      </c>
      <c r="Q56" s="6">
        <v>0.25</v>
      </c>
      <c r="S56" s="182">
        <f t="shared" si="4"/>
        <v>0.2</v>
      </c>
      <c r="T56" s="182">
        <f t="shared" si="4"/>
        <v>0.21</v>
      </c>
      <c r="U56" s="182">
        <f t="shared" si="4"/>
        <v>0.22</v>
      </c>
      <c r="V56" s="182">
        <f t="shared" si="4"/>
        <v>0.23</v>
      </c>
      <c r="W56" s="182">
        <f t="shared" si="4"/>
        <v>0.24</v>
      </c>
      <c r="X56" s="182">
        <f t="shared" si="4"/>
        <v>0.25</v>
      </c>
      <c r="Y56" s="182">
        <f t="shared" si="4"/>
        <v>0.26</v>
      </c>
      <c r="Z56" s="182">
        <f t="shared" si="4"/>
        <v>0.27</v>
      </c>
      <c r="AA56" s="182">
        <f t="shared" si="4"/>
        <v>0.28000000000000003</v>
      </c>
      <c r="AB56" s="182">
        <f t="shared" si="4"/>
        <v>0.28999999999999998</v>
      </c>
      <c r="AC56" s="182">
        <f t="shared" si="4"/>
        <v>0.3</v>
      </c>
      <c r="AE56" s="185">
        <f ca="1">_xll.xCalcSkew($A56,Inputs!$E56-$C56,b)/100</f>
        <v>2.2000000000000242E-4</v>
      </c>
      <c r="AG56" s="185">
        <f t="shared" ca="1" si="2"/>
        <v>0.25022</v>
      </c>
    </row>
    <row r="57" spans="1:33" x14ac:dyDescent="0.25">
      <c r="A57" s="186">
        <f ca="1">Inputs!C57</f>
        <v>38808</v>
      </c>
      <c r="C57" s="5">
        <v>3.7255000000000003</v>
      </c>
      <c r="E57" s="182">
        <f ca="1">$C57+(E$4*Position!$L57)</f>
        <v>3.4778247589888154</v>
      </c>
      <c r="F57" s="182">
        <f ca="1">$C57+(F$4*Position!$L57)</f>
        <v>3.5273598071910524</v>
      </c>
      <c r="G57" s="182">
        <f ca="1">$C57+(G$4*Position!$L57)</f>
        <v>3.5768948553932893</v>
      </c>
      <c r="H57" s="182">
        <f ca="1">$C57+(H$4*Position!$L57)</f>
        <v>3.6264299035955263</v>
      </c>
      <c r="I57" s="182">
        <f ca="1">$C57+(I$4*Position!$L57)</f>
        <v>3.6759649517977633</v>
      </c>
      <c r="J57" s="182">
        <f ca="1">$C57+(J$4*Position!$L57)</f>
        <v>3.7255000000000003</v>
      </c>
      <c r="K57" s="182">
        <f ca="1">$C57+(K$4*Position!$L57)</f>
        <v>3.7750350482022372</v>
      </c>
      <c r="L57" s="182">
        <f ca="1">$C57+(L$4*Position!$L57)</f>
        <v>3.8245700964044742</v>
      </c>
      <c r="M57" s="182">
        <f ca="1">$C57+(M$4*Position!$L57)</f>
        <v>3.8741051446067112</v>
      </c>
      <c r="N57" s="182">
        <f ca="1">$C57+(N$4*Position!$L57)</f>
        <v>3.9236401928089482</v>
      </c>
      <c r="O57" s="182">
        <f ca="1">$C57+(O$4*Position!$L57)</f>
        <v>3.9731752410111851</v>
      </c>
      <c r="Q57" s="6">
        <v>0.2475</v>
      </c>
      <c r="S57" s="182">
        <f t="shared" si="4"/>
        <v>0.19750000000000001</v>
      </c>
      <c r="T57" s="182">
        <f t="shared" si="4"/>
        <v>0.20749999999999999</v>
      </c>
      <c r="U57" s="182">
        <f t="shared" si="4"/>
        <v>0.2175</v>
      </c>
      <c r="V57" s="182">
        <f t="shared" si="4"/>
        <v>0.22750000000000001</v>
      </c>
      <c r="W57" s="182">
        <f t="shared" si="4"/>
        <v>0.23749999999999999</v>
      </c>
      <c r="X57" s="182">
        <f t="shared" si="4"/>
        <v>0.2475</v>
      </c>
      <c r="Y57" s="182">
        <f t="shared" si="4"/>
        <v>0.25750000000000001</v>
      </c>
      <c r="Z57" s="182">
        <f t="shared" si="4"/>
        <v>0.26750000000000002</v>
      </c>
      <c r="AA57" s="182">
        <f t="shared" si="4"/>
        <v>0.27749999999999997</v>
      </c>
      <c r="AB57" s="182">
        <f t="shared" si="4"/>
        <v>0.28749999999999998</v>
      </c>
      <c r="AC57" s="182">
        <f t="shared" si="4"/>
        <v>0.29749999999999999</v>
      </c>
      <c r="AE57" s="185">
        <f ca="1">_xll.xCalcSkew($A57,Inputs!$E57-$C57,b)/100</f>
        <v>2.2000000000000242E-4</v>
      </c>
      <c r="AG57" s="185">
        <f t="shared" ca="1" si="2"/>
        <v>0.24772</v>
      </c>
    </row>
    <row r="58" spans="1:33" x14ac:dyDescent="0.25">
      <c r="A58" s="186">
        <f ca="1">Inputs!C58</f>
        <v>38838</v>
      </c>
      <c r="C58" s="5">
        <v>3.7295000000000003</v>
      </c>
      <c r="E58" s="182">
        <f ca="1">$C58+(E$4*Position!$L58)</f>
        <v>3.4818138001031826</v>
      </c>
      <c r="F58" s="182">
        <f ca="1">$C58+(F$4*Position!$L58)</f>
        <v>3.5313510400825461</v>
      </c>
      <c r="G58" s="182">
        <f ca="1">$C58+(G$4*Position!$L58)</f>
        <v>3.5808882800619095</v>
      </c>
      <c r="H58" s="182">
        <f ca="1">$C58+(H$4*Position!$L58)</f>
        <v>3.6304255200412729</v>
      </c>
      <c r="I58" s="182">
        <f ca="1">$C58+(I$4*Position!$L58)</f>
        <v>3.6799627600206368</v>
      </c>
      <c r="J58" s="182">
        <f ca="1">$C58+(J$4*Position!$L58)</f>
        <v>3.7295000000000003</v>
      </c>
      <c r="K58" s="182">
        <f ca="1">$C58+(K$4*Position!$L58)</f>
        <v>3.7790372399793637</v>
      </c>
      <c r="L58" s="182">
        <f ca="1">$C58+(L$4*Position!$L58)</f>
        <v>3.8285744799587276</v>
      </c>
      <c r="M58" s="182">
        <f ca="1">$C58+(M$4*Position!$L58)</f>
        <v>3.878111719938091</v>
      </c>
      <c r="N58" s="182">
        <f ca="1">$C58+(N$4*Position!$L58)</f>
        <v>3.9276489599174544</v>
      </c>
      <c r="O58" s="182">
        <f ca="1">$C58+(O$4*Position!$L58)</f>
        <v>3.9771861998968179</v>
      </c>
      <c r="Q58" s="6">
        <v>0.245</v>
      </c>
      <c r="S58" s="182">
        <f t="shared" si="4"/>
        <v>0.19500000000000001</v>
      </c>
      <c r="T58" s="182">
        <f t="shared" si="4"/>
        <v>0.20499999999999999</v>
      </c>
      <c r="U58" s="182">
        <f t="shared" si="4"/>
        <v>0.215</v>
      </c>
      <c r="V58" s="182">
        <f t="shared" si="4"/>
        <v>0.22500000000000001</v>
      </c>
      <c r="W58" s="182">
        <f t="shared" si="4"/>
        <v>0.23499999999999999</v>
      </c>
      <c r="X58" s="182">
        <f t="shared" si="4"/>
        <v>0.245</v>
      </c>
      <c r="Y58" s="182">
        <f t="shared" si="4"/>
        <v>0.255</v>
      </c>
      <c r="Z58" s="182">
        <f t="shared" si="4"/>
        <v>0.26500000000000001</v>
      </c>
      <c r="AA58" s="182">
        <f t="shared" si="4"/>
        <v>0.27500000000000002</v>
      </c>
      <c r="AB58" s="182">
        <f t="shared" si="4"/>
        <v>0.28499999999999998</v>
      </c>
      <c r="AC58" s="182">
        <f t="shared" si="4"/>
        <v>0.29499999999999998</v>
      </c>
      <c r="AE58" s="185">
        <f ca="1">_xll.xCalcSkew($A58,Inputs!$E58-$C58,b)/100</f>
        <v>2.2000000000000242E-4</v>
      </c>
      <c r="AG58" s="185">
        <f t="shared" ca="1" si="2"/>
        <v>0.24521999999999999</v>
      </c>
    </row>
    <row r="59" spans="1:33" x14ac:dyDescent="0.25">
      <c r="A59" s="186">
        <f ca="1">Inputs!C59</f>
        <v>38869</v>
      </c>
      <c r="C59" s="5">
        <v>3.7694999999999999</v>
      </c>
      <c r="E59" s="182">
        <f ca="1">$C59+(E$4*Position!$L59)</f>
        <v>3.5230327653820601</v>
      </c>
      <c r="F59" s="182">
        <f ca="1">$C59+(F$4*Position!$L59)</f>
        <v>3.5723262123056481</v>
      </c>
      <c r="G59" s="182">
        <f ca="1">$C59+(G$4*Position!$L59)</f>
        <v>3.621619659229236</v>
      </c>
      <c r="H59" s="182">
        <f ca="1">$C59+(H$4*Position!$L59)</f>
        <v>3.670913106152824</v>
      </c>
      <c r="I59" s="182">
        <f ca="1">$C59+(I$4*Position!$L59)</f>
        <v>3.7202065530764119</v>
      </c>
      <c r="J59" s="182">
        <f ca="1">$C59+(J$4*Position!$L59)</f>
        <v>3.7694999999999999</v>
      </c>
      <c r="K59" s="182">
        <f ca="1">$C59+(K$4*Position!$L59)</f>
        <v>3.8187934469235878</v>
      </c>
      <c r="L59" s="182">
        <f ca="1">$C59+(L$4*Position!$L59)</f>
        <v>3.8680868938471757</v>
      </c>
      <c r="M59" s="182">
        <f ca="1">$C59+(M$4*Position!$L59)</f>
        <v>3.9173803407707637</v>
      </c>
      <c r="N59" s="182">
        <f ca="1">$C59+(N$4*Position!$L59)</f>
        <v>3.9666737876943516</v>
      </c>
      <c r="O59" s="182">
        <f ca="1">$C59+(O$4*Position!$L59)</f>
        <v>4.0159672346179391</v>
      </c>
      <c r="Q59" s="6">
        <v>0.2475</v>
      </c>
      <c r="S59" s="182">
        <f t="shared" si="4"/>
        <v>0.19750000000000001</v>
      </c>
      <c r="T59" s="182">
        <f t="shared" si="4"/>
        <v>0.20749999999999999</v>
      </c>
      <c r="U59" s="182">
        <f t="shared" si="4"/>
        <v>0.2175</v>
      </c>
      <c r="V59" s="182">
        <f t="shared" si="4"/>
        <v>0.22750000000000001</v>
      </c>
      <c r="W59" s="182">
        <f t="shared" si="4"/>
        <v>0.23749999999999999</v>
      </c>
      <c r="X59" s="182">
        <f t="shared" si="4"/>
        <v>0.2475</v>
      </c>
      <c r="Y59" s="182">
        <f t="shared" si="4"/>
        <v>0.25750000000000001</v>
      </c>
      <c r="Z59" s="182">
        <f t="shared" si="4"/>
        <v>0.26750000000000002</v>
      </c>
      <c r="AA59" s="182">
        <f t="shared" si="4"/>
        <v>0.27749999999999997</v>
      </c>
      <c r="AB59" s="182">
        <f t="shared" si="4"/>
        <v>0.28749999999999998</v>
      </c>
      <c r="AC59" s="182">
        <f t="shared" si="4"/>
        <v>0.29749999999999999</v>
      </c>
      <c r="AE59" s="185">
        <f ca="1">_xll.xCalcSkew($A59,Inputs!$E59-$C59,b)/100</f>
        <v>2.2000000000000242E-4</v>
      </c>
      <c r="AG59" s="185">
        <f t="shared" ca="1" si="2"/>
        <v>0.24772</v>
      </c>
    </row>
    <row r="60" spans="1:33" x14ac:dyDescent="0.25">
      <c r="A60" s="186">
        <f ca="1">Inputs!C60</f>
        <v>38899</v>
      </c>
      <c r="C60" s="5">
        <v>3.8145000000000002</v>
      </c>
      <c r="E60" s="182">
        <f ca="1">$C60+(E$4*Position!$L60)</f>
        <v>3.5680327653820605</v>
      </c>
      <c r="F60" s="182">
        <f ca="1">$C60+(F$4*Position!$L60)</f>
        <v>3.6173262123056484</v>
      </c>
      <c r="G60" s="182">
        <f ca="1">$C60+(G$4*Position!$L60)</f>
        <v>3.6666196592292364</v>
      </c>
      <c r="H60" s="182">
        <f ca="1">$C60+(H$4*Position!$L60)</f>
        <v>3.7159131061528243</v>
      </c>
      <c r="I60" s="182">
        <f ca="1">$C60+(I$4*Position!$L60)</f>
        <v>3.7652065530764123</v>
      </c>
      <c r="J60" s="182">
        <f ca="1">$C60+(J$4*Position!$L60)</f>
        <v>3.8145000000000002</v>
      </c>
      <c r="K60" s="182">
        <f ca="1">$C60+(K$4*Position!$L60)</f>
        <v>3.8637934469235882</v>
      </c>
      <c r="L60" s="182">
        <f ca="1">$C60+(L$4*Position!$L60)</f>
        <v>3.9130868938471761</v>
      </c>
      <c r="M60" s="182">
        <f ca="1">$C60+(M$4*Position!$L60)</f>
        <v>3.9623803407707641</v>
      </c>
      <c r="N60" s="182">
        <f ca="1">$C60+(N$4*Position!$L60)</f>
        <v>4.0116737876943516</v>
      </c>
      <c r="O60" s="182">
        <f ca="1">$C60+(O$4*Position!$L60)</f>
        <v>4.06096723461794</v>
      </c>
      <c r="Q60" s="6">
        <v>0.2475</v>
      </c>
      <c r="S60" s="182">
        <f t="shared" si="4"/>
        <v>0.19750000000000001</v>
      </c>
      <c r="T60" s="182">
        <f t="shared" si="4"/>
        <v>0.20749999999999999</v>
      </c>
      <c r="U60" s="182">
        <f t="shared" si="4"/>
        <v>0.2175</v>
      </c>
      <c r="V60" s="182">
        <f t="shared" si="4"/>
        <v>0.22750000000000001</v>
      </c>
      <c r="W60" s="182">
        <f t="shared" si="4"/>
        <v>0.23749999999999999</v>
      </c>
      <c r="X60" s="182">
        <f t="shared" si="4"/>
        <v>0.2475</v>
      </c>
      <c r="Y60" s="182">
        <f t="shared" si="4"/>
        <v>0.25750000000000001</v>
      </c>
      <c r="Z60" s="182">
        <f t="shared" si="4"/>
        <v>0.26750000000000002</v>
      </c>
      <c r="AA60" s="182">
        <f t="shared" si="4"/>
        <v>0.27749999999999997</v>
      </c>
      <c r="AB60" s="182">
        <f t="shared" si="4"/>
        <v>0.28749999999999998</v>
      </c>
      <c r="AC60" s="182">
        <f t="shared" si="4"/>
        <v>0.29749999999999999</v>
      </c>
      <c r="AE60" s="185">
        <f ca="1">_xll.xCalcSkew($A60,Inputs!$E60-$C60,b)/100</f>
        <v>2.2000000000000242E-4</v>
      </c>
      <c r="AG60" s="185">
        <f t="shared" ca="1" si="2"/>
        <v>0.24772</v>
      </c>
    </row>
    <row r="61" spans="1:33" x14ac:dyDescent="0.25">
      <c r="A61" s="186">
        <f ca="1">Inputs!C61</f>
        <v>38930</v>
      </c>
      <c r="C61" s="5">
        <v>3.8535000000000004</v>
      </c>
      <c r="E61" s="182">
        <f ca="1">$C61+(E$4*Position!$L61)</f>
        <v>3.6076422480214996</v>
      </c>
      <c r="F61" s="182">
        <f ca="1">$C61+(F$4*Position!$L61)</f>
        <v>3.6568137984172</v>
      </c>
      <c r="G61" s="182">
        <f ca="1">$C61+(G$4*Position!$L61)</f>
        <v>3.7059853488129</v>
      </c>
      <c r="H61" s="182">
        <f ca="1">$C61+(H$4*Position!$L61)</f>
        <v>3.7551568992086</v>
      </c>
      <c r="I61" s="182">
        <f ca="1">$C61+(I$4*Position!$L61)</f>
        <v>3.8043284496043004</v>
      </c>
      <c r="J61" s="182">
        <f ca="1">$C61+(J$4*Position!$L61)</f>
        <v>3.8535000000000004</v>
      </c>
      <c r="K61" s="182">
        <f ca="1">$C61+(K$4*Position!$L61)</f>
        <v>3.9026715503957004</v>
      </c>
      <c r="L61" s="182">
        <f ca="1">$C61+(L$4*Position!$L61)</f>
        <v>3.9518431007914008</v>
      </c>
      <c r="M61" s="182">
        <f ca="1">$C61+(M$4*Position!$L61)</f>
        <v>4.0010146511871003</v>
      </c>
      <c r="N61" s="182">
        <f ca="1">$C61+(N$4*Position!$L61)</f>
        <v>4.0501862015828012</v>
      </c>
      <c r="O61" s="182">
        <f ca="1">$C61+(O$4*Position!$L61)</f>
        <v>4.0993577519785012</v>
      </c>
      <c r="Q61" s="6">
        <v>0.2475</v>
      </c>
      <c r="S61" s="182">
        <f t="shared" si="4"/>
        <v>0.19750000000000001</v>
      </c>
      <c r="T61" s="182">
        <f t="shared" si="4"/>
        <v>0.20749999999999999</v>
      </c>
      <c r="U61" s="182">
        <f t="shared" ref="U61:AC70" si="5">$Q61+U$4</f>
        <v>0.2175</v>
      </c>
      <c r="V61" s="182">
        <f t="shared" si="5"/>
        <v>0.22750000000000001</v>
      </c>
      <c r="W61" s="182">
        <f t="shared" si="5"/>
        <v>0.23749999999999999</v>
      </c>
      <c r="X61" s="182">
        <f t="shared" si="5"/>
        <v>0.2475</v>
      </c>
      <c r="Y61" s="182">
        <f t="shared" si="5"/>
        <v>0.25750000000000001</v>
      </c>
      <c r="Z61" s="182">
        <f t="shared" si="5"/>
        <v>0.26750000000000002</v>
      </c>
      <c r="AA61" s="182">
        <f t="shared" si="5"/>
        <v>0.27749999999999997</v>
      </c>
      <c r="AB61" s="182">
        <f t="shared" si="5"/>
        <v>0.28749999999999998</v>
      </c>
      <c r="AC61" s="182">
        <f t="shared" si="5"/>
        <v>0.29749999999999999</v>
      </c>
      <c r="AE61" s="185">
        <f ca="1">_xll.xCalcSkew($A61,Inputs!$E61-$C61,b)/100</f>
        <v>2.2000000000000242E-4</v>
      </c>
      <c r="AG61" s="185">
        <f t="shared" ca="1" si="2"/>
        <v>0.24772</v>
      </c>
    </row>
    <row r="62" spans="1:33" x14ac:dyDescent="0.25">
      <c r="A62" s="186">
        <f ca="1">Inputs!C62</f>
        <v>38961</v>
      </c>
      <c r="C62" s="5">
        <v>3.8424999999999998</v>
      </c>
      <c r="E62" s="182">
        <f ca="1">$C62+(E$4*Position!$L62)</f>
        <v>3.5977149543267366</v>
      </c>
      <c r="F62" s="182">
        <f ca="1">$C62+(F$4*Position!$L62)</f>
        <v>3.6466719634613893</v>
      </c>
      <c r="G62" s="182">
        <f ca="1">$C62+(G$4*Position!$L62)</f>
        <v>3.6956289725960421</v>
      </c>
      <c r="H62" s="182">
        <f ca="1">$C62+(H$4*Position!$L62)</f>
        <v>3.7445859817306948</v>
      </c>
      <c r="I62" s="182">
        <f ca="1">$C62+(I$4*Position!$L62)</f>
        <v>3.7935429908653471</v>
      </c>
      <c r="J62" s="182">
        <f ca="1">$C62+(J$4*Position!$L62)</f>
        <v>3.8424999999999998</v>
      </c>
      <c r="K62" s="182">
        <f ca="1">$C62+(K$4*Position!$L62)</f>
        <v>3.8914570091346525</v>
      </c>
      <c r="L62" s="182">
        <f ca="1">$C62+(L$4*Position!$L62)</f>
        <v>3.9404140182693048</v>
      </c>
      <c r="M62" s="182">
        <f ca="1">$C62+(M$4*Position!$L62)</f>
        <v>3.9893710274039575</v>
      </c>
      <c r="N62" s="182">
        <f ca="1">$C62+(N$4*Position!$L62)</f>
        <v>4.0383280365386103</v>
      </c>
      <c r="O62" s="182">
        <f ca="1">$C62+(O$4*Position!$L62)</f>
        <v>4.087285045673263</v>
      </c>
      <c r="Q62" s="6">
        <v>0.2475</v>
      </c>
      <c r="S62" s="182">
        <f t="shared" ref="S62:S113" si="6">$Q62+S$4</f>
        <v>0.19750000000000001</v>
      </c>
      <c r="T62" s="182">
        <f t="shared" ref="T62:T86" si="7">$Q62+T$4</f>
        <v>0.20749999999999999</v>
      </c>
      <c r="U62" s="182">
        <f t="shared" si="5"/>
        <v>0.2175</v>
      </c>
      <c r="V62" s="182">
        <f t="shared" si="5"/>
        <v>0.22750000000000001</v>
      </c>
      <c r="W62" s="182">
        <f t="shared" si="5"/>
        <v>0.23749999999999999</v>
      </c>
      <c r="X62" s="182">
        <f t="shared" si="5"/>
        <v>0.2475</v>
      </c>
      <c r="Y62" s="182">
        <f t="shared" si="5"/>
        <v>0.25750000000000001</v>
      </c>
      <c r="Z62" s="182">
        <f t="shared" si="5"/>
        <v>0.26750000000000002</v>
      </c>
      <c r="AA62" s="182">
        <f t="shared" si="5"/>
        <v>0.27749999999999997</v>
      </c>
      <c r="AB62" s="182">
        <f t="shared" si="5"/>
        <v>0.28749999999999998</v>
      </c>
      <c r="AC62" s="182">
        <f t="shared" si="5"/>
        <v>0.29749999999999999</v>
      </c>
      <c r="AE62" s="185">
        <f ca="1">_xll.xCalcSkew($A62,Inputs!$E62-$C62,b)/100</f>
        <v>2.2000000000001131E-4</v>
      </c>
      <c r="AG62" s="185">
        <f t="shared" ca="1" si="2"/>
        <v>0.24772</v>
      </c>
    </row>
    <row r="63" spans="1:33" x14ac:dyDescent="0.25">
      <c r="A63" s="186">
        <f ca="1">Inputs!C63</f>
        <v>38991</v>
      </c>
      <c r="C63" s="5">
        <v>3.8574999999999999</v>
      </c>
      <c r="E63" s="182">
        <f ca="1">$C63+(E$4*Position!$L63)</f>
        <v>3.6189088321874276</v>
      </c>
      <c r="F63" s="182">
        <f ca="1">$C63+(F$4*Position!$L63)</f>
        <v>3.666627065749942</v>
      </c>
      <c r="G63" s="182">
        <f ca="1">$C63+(G$4*Position!$L63)</f>
        <v>3.7143452993124564</v>
      </c>
      <c r="H63" s="182">
        <f ca="1">$C63+(H$4*Position!$L63)</f>
        <v>3.7620635328749708</v>
      </c>
      <c r="I63" s="182">
        <f ca="1">$C63+(I$4*Position!$L63)</f>
        <v>3.8097817664374856</v>
      </c>
      <c r="J63" s="182">
        <f ca="1">$C63+(J$4*Position!$L63)</f>
        <v>3.8574999999999999</v>
      </c>
      <c r="K63" s="182">
        <f ca="1">$C63+(K$4*Position!$L63)</f>
        <v>3.9052182335625143</v>
      </c>
      <c r="L63" s="182">
        <f ca="1">$C63+(L$4*Position!$L63)</f>
        <v>3.9529364671250291</v>
      </c>
      <c r="M63" s="182">
        <f ca="1">$C63+(M$4*Position!$L63)</f>
        <v>4.0006547006875435</v>
      </c>
      <c r="N63" s="182">
        <f ca="1">$C63+(N$4*Position!$L63)</f>
        <v>4.0483729342500583</v>
      </c>
      <c r="O63" s="182">
        <f ca="1">$C63+(O$4*Position!$L63)</f>
        <v>4.0960911678125722</v>
      </c>
      <c r="Q63" s="6">
        <v>0.2475</v>
      </c>
      <c r="S63" s="182">
        <f t="shared" si="6"/>
        <v>0.19750000000000001</v>
      </c>
      <c r="T63" s="182">
        <f t="shared" si="7"/>
        <v>0.20749999999999999</v>
      </c>
      <c r="U63" s="182">
        <f t="shared" si="5"/>
        <v>0.2175</v>
      </c>
      <c r="V63" s="182">
        <f t="shared" si="5"/>
        <v>0.22750000000000001</v>
      </c>
      <c r="W63" s="182">
        <f t="shared" si="5"/>
        <v>0.23749999999999999</v>
      </c>
      <c r="X63" s="182">
        <f t="shared" si="5"/>
        <v>0.2475</v>
      </c>
      <c r="Y63" s="182">
        <f t="shared" si="5"/>
        <v>0.25750000000000001</v>
      </c>
      <c r="Z63" s="182">
        <f t="shared" si="5"/>
        <v>0.26750000000000002</v>
      </c>
      <c r="AA63" s="182">
        <f t="shared" si="5"/>
        <v>0.27749999999999997</v>
      </c>
      <c r="AB63" s="182">
        <f t="shared" si="5"/>
        <v>0.28749999999999998</v>
      </c>
      <c r="AC63" s="182">
        <f t="shared" si="5"/>
        <v>0.29749999999999999</v>
      </c>
      <c r="AE63" s="185">
        <f ca="1">_xll.xCalcSkew($A63,Inputs!$E63-$C63,b)/100</f>
        <v>2.2000000000001131E-4</v>
      </c>
      <c r="AG63" s="185">
        <f t="shared" ca="1" si="2"/>
        <v>0.24772</v>
      </c>
    </row>
    <row r="64" spans="1:33" x14ac:dyDescent="0.25">
      <c r="A64" s="186">
        <f ca="1">Inputs!C64</f>
        <v>39022</v>
      </c>
      <c r="C64" s="5">
        <v>4.0145</v>
      </c>
      <c r="E64" s="182">
        <f ca="1">$C64+(E$4*Position!$L64)</f>
        <v>3.7836044988754498</v>
      </c>
      <c r="F64" s="182">
        <f ca="1">$C64+(F$4*Position!$L64)</f>
        <v>3.8297835991003599</v>
      </c>
      <c r="G64" s="182">
        <f ca="1">$C64+(G$4*Position!$L64)</f>
        <v>3.87596269932527</v>
      </c>
      <c r="H64" s="182">
        <f ca="1">$C64+(H$4*Position!$L64)</f>
        <v>3.9221417995501797</v>
      </c>
      <c r="I64" s="182">
        <f ca="1">$C64+(I$4*Position!$L64)</f>
        <v>3.9683208997750898</v>
      </c>
      <c r="J64" s="182">
        <f ca="1">$C64+(J$4*Position!$L64)</f>
        <v>4.0145</v>
      </c>
      <c r="K64" s="182">
        <f ca="1">$C64+(K$4*Position!$L64)</f>
        <v>4.0606791002249096</v>
      </c>
      <c r="L64" s="182">
        <f ca="1">$C64+(L$4*Position!$L64)</f>
        <v>4.1068582004498202</v>
      </c>
      <c r="M64" s="182">
        <f ca="1">$C64+(M$4*Position!$L64)</f>
        <v>4.1530373006747299</v>
      </c>
      <c r="N64" s="182">
        <f ca="1">$C64+(N$4*Position!$L64)</f>
        <v>4.1992164008996404</v>
      </c>
      <c r="O64" s="182">
        <f ca="1">$C64+(O$4*Position!$L64)</f>
        <v>4.2453955011245501</v>
      </c>
      <c r="Q64" s="6">
        <v>0.2475</v>
      </c>
      <c r="S64" s="182">
        <f t="shared" si="6"/>
        <v>0.19750000000000001</v>
      </c>
      <c r="T64" s="182">
        <f t="shared" si="7"/>
        <v>0.20749999999999999</v>
      </c>
      <c r="U64" s="182">
        <f t="shared" si="5"/>
        <v>0.2175</v>
      </c>
      <c r="V64" s="182">
        <f t="shared" si="5"/>
        <v>0.22750000000000001</v>
      </c>
      <c r="W64" s="182">
        <f t="shared" si="5"/>
        <v>0.23749999999999999</v>
      </c>
      <c r="X64" s="182">
        <f t="shared" si="5"/>
        <v>0.2475</v>
      </c>
      <c r="Y64" s="182">
        <f t="shared" si="5"/>
        <v>0.25750000000000001</v>
      </c>
      <c r="Z64" s="182">
        <f t="shared" si="5"/>
        <v>0.26750000000000002</v>
      </c>
      <c r="AA64" s="182">
        <f t="shared" si="5"/>
        <v>0.27749999999999997</v>
      </c>
      <c r="AB64" s="182">
        <f t="shared" si="5"/>
        <v>0.28749999999999998</v>
      </c>
      <c r="AC64" s="182">
        <f t="shared" si="5"/>
        <v>0.29749999999999999</v>
      </c>
      <c r="AE64" s="185">
        <f ca="1">_xll.xCalcSkew($A64,Inputs!$E64-$C64,b)/100</f>
        <v>2.2000000000000242E-4</v>
      </c>
      <c r="AG64" s="185">
        <f t="shared" ca="1" si="2"/>
        <v>0.24772</v>
      </c>
    </row>
    <row r="65" spans="1:33" x14ac:dyDescent="0.25">
      <c r="A65" s="186">
        <f ca="1">Inputs!C65</f>
        <v>39052</v>
      </c>
      <c r="C65" s="5">
        <v>4.174500000000001</v>
      </c>
      <c r="E65" s="182">
        <f ca="1">$C65+(E$4*Position!$L65)</f>
        <v>3.9249566904839788</v>
      </c>
      <c r="F65" s="182">
        <f ca="1">$C65+(F$4*Position!$L65)</f>
        <v>3.9748653523871833</v>
      </c>
      <c r="G65" s="182">
        <f ca="1">$C65+(G$4*Position!$L65)</f>
        <v>4.0247740142903874</v>
      </c>
      <c r="H65" s="182">
        <f ca="1">$C65+(H$4*Position!$L65)</f>
        <v>4.0746826761935919</v>
      </c>
      <c r="I65" s="182">
        <f ca="1">$C65+(I$4*Position!$L65)</f>
        <v>4.1245913380967965</v>
      </c>
      <c r="J65" s="182">
        <f ca="1">$C65+(J$4*Position!$L65)</f>
        <v>4.174500000000001</v>
      </c>
      <c r="K65" s="182">
        <f ca="1">$C65+(K$4*Position!$L65)</f>
        <v>4.2244086619032055</v>
      </c>
      <c r="L65" s="182">
        <f ca="1">$C65+(L$4*Position!$L65)</f>
        <v>4.2743173238064101</v>
      </c>
      <c r="M65" s="182">
        <f ca="1">$C65+(M$4*Position!$L65)</f>
        <v>4.3242259857096146</v>
      </c>
      <c r="N65" s="182">
        <f ca="1">$C65+(N$4*Position!$L65)</f>
        <v>4.3741346476128191</v>
      </c>
      <c r="O65" s="182">
        <f ca="1">$C65+(O$4*Position!$L65)</f>
        <v>4.4240433095160228</v>
      </c>
      <c r="Q65" s="6">
        <v>0.2475</v>
      </c>
      <c r="S65" s="182">
        <f t="shared" si="6"/>
        <v>0.19750000000000001</v>
      </c>
      <c r="T65" s="182">
        <f t="shared" si="7"/>
        <v>0.20749999999999999</v>
      </c>
      <c r="U65" s="182">
        <f t="shared" si="5"/>
        <v>0.2175</v>
      </c>
      <c r="V65" s="182">
        <f t="shared" si="5"/>
        <v>0.22750000000000001</v>
      </c>
      <c r="W65" s="182">
        <f t="shared" si="5"/>
        <v>0.23749999999999999</v>
      </c>
      <c r="X65" s="182">
        <f t="shared" si="5"/>
        <v>0.2475</v>
      </c>
      <c r="Y65" s="182">
        <f t="shared" si="5"/>
        <v>0.25750000000000001</v>
      </c>
      <c r="Z65" s="182">
        <f t="shared" si="5"/>
        <v>0.26750000000000002</v>
      </c>
      <c r="AA65" s="182">
        <f t="shared" si="5"/>
        <v>0.27749999999999997</v>
      </c>
      <c r="AB65" s="182">
        <f t="shared" si="5"/>
        <v>0.28749999999999998</v>
      </c>
      <c r="AC65" s="182">
        <f t="shared" si="5"/>
        <v>0.29749999999999999</v>
      </c>
      <c r="AE65" s="185">
        <f ca="1">_xll.xCalcSkew($A65,Inputs!$E65-$C65,b)/100</f>
        <v>2.2000000000000242E-4</v>
      </c>
      <c r="AG65" s="185">
        <f t="shared" ca="1" si="2"/>
        <v>0.24772</v>
      </c>
    </row>
    <row r="66" spans="1:33" x14ac:dyDescent="0.25">
      <c r="A66" s="186">
        <f ca="1">Inputs!C66</f>
        <v>39083</v>
      </c>
      <c r="C66" s="5">
        <v>4.1944999999999997</v>
      </c>
      <c r="E66" s="182">
        <f ca="1">$C66+(E$4*Position!$L66)</f>
        <v>3.9474182247954062</v>
      </c>
      <c r="F66" s="182">
        <f ca="1">$C66+(F$4*Position!$L66)</f>
        <v>3.996834579836325</v>
      </c>
      <c r="G66" s="182">
        <f ca="1">$C66+(G$4*Position!$L66)</f>
        <v>4.0462509348772437</v>
      </c>
      <c r="H66" s="182">
        <f ca="1">$C66+(H$4*Position!$L66)</f>
        <v>4.0956672899181621</v>
      </c>
      <c r="I66" s="182">
        <f ca="1">$C66+(I$4*Position!$L66)</f>
        <v>4.1450836449590813</v>
      </c>
      <c r="J66" s="182">
        <f ca="1">$C66+(J$4*Position!$L66)</f>
        <v>4.1944999999999997</v>
      </c>
      <c r="K66" s="182">
        <f ca="1">$C66+(K$4*Position!$L66)</f>
        <v>4.243916355040918</v>
      </c>
      <c r="L66" s="182">
        <f ca="1">$C66+(L$4*Position!$L66)</f>
        <v>4.2933327100818373</v>
      </c>
      <c r="M66" s="182">
        <f ca="1">$C66+(M$4*Position!$L66)</f>
        <v>4.3427490651227556</v>
      </c>
      <c r="N66" s="182">
        <f ca="1">$C66+(N$4*Position!$L66)</f>
        <v>4.3921654201636748</v>
      </c>
      <c r="O66" s="182">
        <f ca="1">$C66+(O$4*Position!$L66)</f>
        <v>4.4415817752045932</v>
      </c>
      <c r="Q66" s="6">
        <v>0.2475</v>
      </c>
      <c r="S66" s="182">
        <f t="shared" si="6"/>
        <v>0.19750000000000001</v>
      </c>
      <c r="T66" s="182">
        <f t="shared" si="7"/>
        <v>0.20749999999999999</v>
      </c>
      <c r="U66" s="182">
        <f t="shared" si="5"/>
        <v>0.2175</v>
      </c>
      <c r="V66" s="182">
        <f t="shared" si="5"/>
        <v>0.22750000000000001</v>
      </c>
      <c r="W66" s="182">
        <f t="shared" si="5"/>
        <v>0.23749999999999999</v>
      </c>
      <c r="X66" s="182">
        <f t="shared" si="5"/>
        <v>0.2475</v>
      </c>
      <c r="Y66" s="182">
        <f t="shared" si="5"/>
        <v>0.25750000000000001</v>
      </c>
      <c r="Z66" s="182">
        <f t="shared" si="5"/>
        <v>0.26750000000000002</v>
      </c>
      <c r="AA66" s="182">
        <f t="shared" si="5"/>
        <v>0.27749999999999997</v>
      </c>
      <c r="AB66" s="182">
        <f t="shared" si="5"/>
        <v>0.28749999999999998</v>
      </c>
      <c r="AC66" s="182">
        <f t="shared" si="5"/>
        <v>0.29749999999999999</v>
      </c>
      <c r="AE66" s="185">
        <f ca="1">_xll.xCalcSkew($A66,Inputs!$E66-$C66,b)/100</f>
        <v>2.2000000000000242E-4</v>
      </c>
      <c r="AG66" s="185">
        <f t="shared" ca="1" si="2"/>
        <v>0.24772</v>
      </c>
    </row>
    <row r="67" spans="1:33" x14ac:dyDescent="0.25">
      <c r="A67" s="186">
        <f ca="1">Inputs!C67</f>
        <v>39114</v>
      </c>
      <c r="C67" s="5">
        <v>4.1105</v>
      </c>
      <c r="E67" s="182">
        <f ca="1">$C67+(E$4*Position!$L67)</f>
        <v>3.8647265471417547</v>
      </c>
      <c r="F67" s="182">
        <f ca="1">$C67+(F$4*Position!$L67)</f>
        <v>3.9138812377134036</v>
      </c>
      <c r="G67" s="182">
        <f ca="1">$C67+(G$4*Position!$L67)</f>
        <v>3.9630359282850529</v>
      </c>
      <c r="H67" s="182">
        <f ca="1">$C67+(H$4*Position!$L67)</f>
        <v>4.0121906188567023</v>
      </c>
      <c r="I67" s="182">
        <f ca="1">$C67+(I$4*Position!$L67)</f>
        <v>4.0613453094283507</v>
      </c>
      <c r="J67" s="182">
        <f ca="1">$C67+(J$4*Position!$L67)</f>
        <v>4.1105</v>
      </c>
      <c r="K67" s="182">
        <f ca="1">$C67+(K$4*Position!$L67)</f>
        <v>4.1596546905716494</v>
      </c>
      <c r="L67" s="182">
        <f ca="1">$C67+(L$4*Position!$L67)</f>
        <v>4.2088093811432978</v>
      </c>
      <c r="M67" s="182">
        <f ca="1">$C67+(M$4*Position!$L67)</f>
        <v>4.2579640717149472</v>
      </c>
      <c r="N67" s="182">
        <f ca="1">$C67+(N$4*Position!$L67)</f>
        <v>4.3071187622865965</v>
      </c>
      <c r="O67" s="182">
        <f ca="1">$C67+(O$4*Position!$L67)</f>
        <v>4.3562734528582459</v>
      </c>
      <c r="Q67" s="6">
        <v>0.24249999999999999</v>
      </c>
      <c r="S67" s="182">
        <f t="shared" si="6"/>
        <v>0.1925</v>
      </c>
      <c r="T67" s="182">
        <f t="shared" si="7"/>
        <v>0.20249999999999999</v>
      </c>
      <c r="U67" s="182">
        <f t="shared" si="5"/>
        <v>0.21249999999999999</v>
      </c>
      <c r="V67" s="182">
        <f t="shared" si="5"/>
        <v>0.2225</v>
      </c>
      <c r="W67" s="182">
        <f t="shared" si="5"/>
        <v>0.23249999999999998</v>
      </c>
      <c r="X67" s="182">
        <f t="shared" si="5"/>
        <v>0.24249999999999999</v>
      </c>
      <c r="Y67" s="182">
        <f t="shared" si="5"/>
        <v>0.2525</v>
      </c>
      <c r="Z67" s="182">
        <f t="shared" si="5"/>
        <v>0.26250000000000001</v>
      </c>
      <c r="AA67" s="182">
        <f t="shared" si="5"/>
        <v>0.27249999999999996</v>
      </c>
      <c r="AB67" s="182">
        <f t="shared" si="5"/>
        <v>0.28249999999999997</v>
      </c>
      <c r="AC67" s="182">
        <f t="shared" si="5"/>
        <v>0.29249999999999998</v>
      </c>
      <c r="AE67" s="185">
        <f ca="1">_xll.xCalcSkew($A67,Inputs!$E67-$C67,b)/100</f>
        <v>2.2000000000000242E-4</v>
      </c>
      <c r="AG67" s="185">
        <f t="shared" ca="1" si="2"/>
        <v>0.24271999999999999</v>
      </c>
    </row>
    <row r="68" spans="1:33" x14ac:dyDescent="0.25">
      <c r="A68" s="186">
        <f ca="1">Inputs!C68</f>
        <v>39142</v>
      </c>
      <c r="C68" s="5">
        <v>3.9755000000000003</v>
      </c>
      <c r="E68" s="182">
        <f ca="1">$C68+(E$4*Position!$L68)</f>
        <v>3.7310348694881021</v>
      </c>
      <c r="F68" s="182">
        <f ca="1">$C68+(F$4*Position!$L68)</f>
        <v>3.7799278955904816</v>
      </c>
      <c r="G68" s="182">
        <f ca="1">$C68+(G$4*Position!$L68)</f>
        <v>3.8288209216928615</v>
      </c>
      <c r="H68" s="182">
        <f ca="1">$C68+(H$4*Position!$L68)</f>
        <v>3.8777139477952409</v>
      </c>
      <c r="I68" s="182">
        <f ca="1">$C68+(I$4*Position!$L68)</f>
        <v>3.9266069738976208</v>
      </c>
      <c r="J68" s="182">
        <f ca="1">$C68+(J$4*Position!$L68)</f>
        <v>3.9755000000000003</v>
      </c>
      <c r="K68" s="182">
        <f ca="1">$C68+(K$4*Position!$L68)</f>
        <v>4.0243930261023797</v>
      </c>
      <c r="L68" s="182">
        <f ca="1">$C68+(L$4*Position!$L68)</f>
        <v>4.0732860522047591</v>
      </c>
      <c r="M68" s="182">
        <f ca="1">$C68+(M$4*Position!$L68)</f>
        <v>4.1221790783071395</v>
      </c>
      <c r="N68" s="182">
        <f ca="1">$C68+(N$4*Position!$L68)</f>
        <v>4.1710721044095189</v>
      </c>
      <c r="O68" s="182">
        <f ca="1">$C68+(O$4*Position!$L68)</f>
        <v>4.2199651305118984</v>
      </c>
      <c r="Q68" s="6">
        <v>0.24</v>
      </c>
      <c r="S68" s="182">
        <f t="shared" si="6"/>
        <v>0.19</v>
      </c>
      <c r="T68" s="182">
        <f t="shared" si="7"/>
        <v>0.19999999999999998</v>
      </c>
      <c r="U68" s="182">
        <f t="shared" si="5"/>
        <v>0.21</v>
      </c>
      <c r="V68" s="182">
        <f t="shared" si="5"/>
        <v>0.22</v>
      </c>
      <c r="W68" s="182">
        <f t="shared" si="5"/>
        <v>0.22999999999999998</v>
      </c>
      <c r="X68" s="182">
        <f t="shared" si="5"/>
        <v>0.24</v>
      </c>
      <c r="Y68" s="182">
        <f t="shared" si="5"/>
        <v>0.25</v>
      </c>
      <c r="Z68" s="182">
        <f t="shared" si="5"/>
        <v>0.26</v>
      </c>
      <c r="AA68" s="182">
        <f t="shared" si="5"/>
        <v>0.27</v>
      </c>
      <c r="AB68" s="182">
        <f t="shared" si="5"/>
        <v>0.27999999999999997</v>
      </c>
      <c r="AC68" s="182">
        <f t="shared" si="5"/>
        <v>0.28999999999999998</v>
      </c>
      <c r="AE68" s="185">
        <f ca="1">_xll.xCalcSkew($A68,Inputs!$E68-$C68,b)/100</f>
        <v>2.2000000000000242E-4</v>
      </c>
      <c r="AG68" s="185">
        <f t="shared" ca="1" si="2"/>
        <v>0.24021999999999999</v>
      </c>
    </row>
    <row r="69" spans="1:33" x14ac:dyDescent="0.25">
      <c r="A69" s="186">
        <f ca="1">Inputs!C69</f>
        <v>39173</v>
      </c>
      <c r="C69" s="5">
        <v>3.8255000000000003</v>
      </c>
      <c r="E69" s="182">
        <f ca="1">$C69+(E$4*Position!$L69)</f>
        <v>3.5817530979926695</v>
      </c>
      <c r="F69" s="182">
        <f ca="1">$C69+(F$4*Position!$L69)</f>
        <v>3.6305024783941358</v>
      </c>
      <c r="G69" s="182">
        <f ca="1">$C69+(G$4*Position!$L69)</f>
        <v>3.679251858795602</v>
      </c>
      <c r="H69" s="182">
        <f ca="1">$C69+(H$4*Position!$L69)</f>
        <v>3.7280012391970678</v>
      </c>
      <c r="I69" s="182">
        <f ca="1">$C69+(I$4*Position!$L69)</f>
        <v>3.7767506195985341</v>
      </c>
      <c r="J69" s="182">
        <f ca="1">$C69+(J$4*Position!$L69)</f>
        <v>3.8255000000000003</v>
      </c>
      <c r="K69" s="182">
        <f ca="1">$C69+(K$4*Position!$L69)</f>
        <v>3.8742493804014666</v>
      </c>
      <c r="L69" s="182">
        <f ca="1">$C69+(L$4*Position!$L69)</f>
        <v>3.9229987608029329</v>
      </c>
      <c r="M69" s="182">
        <f ca="1">$C69+(M$4*Position!$L69)</f>
        <v>3.9717481412043987</v>
      </c>
      <c r="N69" s="182">
        <f ca="1">$C69+(N$4*Position!$L69)</f>
        <v>4.0204975216058649</v>
      </c>
      <c r="O69" s="182">
        <f ca="1">$C69+(O$4*Position!$L69)</f>
        <v>4.0692469020073307</v>
      </c>
      <c r="Q69" s="6">
        <v>0.24</v>
      </c>
      <c r="S69" s="182">
        <f t="shared" si="6"/>
        <v>0.19</v>
      </c>
      <c r="T69" s="182">
        <f t="shared" si="7"/>
        <v>0.19999999999999998</v>
      </c>
      <c r="U69" s="182">
        <f t="shared" si="5"/>
        <v>0.21</v>
      </c>
      <c r="V69" s="182">
        <f t="shared" si="5"/>
        <v>0.22</v>
      </c>
      <c r="W69" s="182">
        <f t="shared" si="5"/>
        <v>0.22999999999999998</v>
      </c>
      <c r="X69" s="182">
        <f t="shared" si="5"/>
        <v>0.24</v>
      </c>
      <c r="Y69" s="182">
        <f t="shared" si="5"/>
        <v>0.25</v>
      </c>
      <c r="Z69" s="182">
        <f t="shared" si="5"/>
        <v>0.26</v>
      </c>
      <c r="AA69" s="182">
        <f t="shared" si="5"/>
        <v>0.27</v>
      </c>
      <c r="AB69" s="182">
        <f t="shared" si="5"/>
        <v>0.27999999999999997</v>
      </c>
      <c r="AC69" s="182">
        <f t="shared" si="5"/>
        <v>0.28999999999999998</v>
      </c>
      <c r="AE69" s="185">
        <f ca="1">_xll.xCalcSkew($A69,Inputs!$E69-$C69,b)/100</f>
        <v>2.2000000000000242E-4</v>
      </c>
      <c r="AG69" s="185">
        <f t="shared" ref="AG69:AG113" ca="1" si="8">AE69+Q69</f>
        <v>0.24021999999999999</v>
      </c>
    </row>
    <row r="70" spans="1:33" x14ac:dyDescent="0.25">
      <c r="A70" s="186">
        <f ca="1">Inputs!C70</f>
        <v>39203</v>
      </c>
      <c r="C70" s="5">
        <v>3.8295000000000003</v>
      </c>
      <c r="E70" s="182">
        <f ca="1">$C70+(E$4*Position!$L70)</f>
        <v>3.5857421391070363</v>
      </c>
      <c r="F70" s="182">
        <f ca="1">$C70+(F$4*Position!$L70)</f>
        <v>3.6344937112856295</v>
      </c>
      <c r="G70" s="182">
        <f ca="1">$C70+(G$4*Position!$L70)</f>
        <v>3.6832452834642222</v>
      </c>
      <c r="H70" s="182">
        <f ca="1">$C70+(H$4*Position!$L70)</f>
        <v>3.7319968556428149</v>
      </c>
      <c r="I70" s="182">
        <f ca="1">$C70+(I$4*Position!$L70)</f>
        <v>3.7807484278214076</v>
      </c>
      <c r="J70" s="182">
        <f ca="1">$C70+(J$4*Position!$L70)</f>
        <v>3.8295000000000003</v>
      </c>
      <c r="K70" s="182">
        <f ca="1">$C70+(K$4*Position!$L70)</f>
        <v>3.8782515721785931</v>
      </c>
      <c r="L70" s="182">
        <f ca="1">$C70+(L$4*Position!$L70)</f>
        <v>3.9270031443571858</v>
      </c>
      <c r="M70" s="182">
        <f ca="1">$C70+(M$4*Position!$L70)</f>
        <v>3.9757547165357785</v>
      </c>
      <c r="N70" s="182">
        <f ca="1">$C70+(N$4*Position!$L70)</f>
        <v>4.0245062887143712</v>
      </c>
      <c r="O70" s="182">
        <f ca="1">$C70+(O$4*Position!$L70)</f>
        <v>4.0732578608929639</v>
      </c>
      <c r="Q70" s="6">
        <v>0.24</v>
      </c>
      <c r="S70" s="182">
        <f t="shared" si="6"/>
        <v>0.19</v>
      </c>
      <c r="T70" s="182">
        <f t="shared" si="7"/>
        <v>0.19999999999999998</v>
      </c>
      <c r="U70" s="182">
        <f t="shared" si="5"/>
        <v>0.21</v>
      </c>
      <c r="V70" s="182">
        <f t="shared" si="5"/>
        <v>0.22</v>
      </c>
      <c r="W70" s="182">
        <f t="shared" si="5"/>
        <v>0.22999999999999998</v>
      </c>
      <c r="X70" s="182">
        <f t="shared" si="5"/>
        <v>0.24</v>
      </c>
      <c r="Y70" s="182">
        <f t="shared" si="5"/>
        <v>0.25</v>
      </c>
      <c r="Z70" s="182">
        <f t="shared" si="5"/>
        <v>0.26</v>
      </c>
      <c r="AA70" s="182">
        <f t="shared" si="5"/>
        <v>0.27</v>
      </c>
      <c r="AB70" s="182">
        <f t="shared" si="5"/>
        <v>0.27999999999999997</v>
      </c>
      <c r="AC70" s="182">
        <f t="shared" si="5"/>
        <v>0.28999999999999998</v>
      </c>
      <c r="AE70" s="185">
        <f ca="1">_xll.xCalcSkew($A70,Inputs!$E70-$C70,b)/100</f>
        <v>2.2000000000000242E-4</v>
      </c>
      <c r="AG70" s="185">
        <f t="shared" ca="1" si="8"/>
        <v>0.24021999999999999</v>
      </c>
    </row>
    <row r="71" spans="1:33" x14ac:dyDescent="0.25">
      <c r="A71" s="186">
        <f ca="1">Inputs!C71</f>
        <v>39234</v>
      </c>
      <c r="C71" s="5">
        <v>3.8694999999999999</v>
      </c>
      <c r="E71" s="182">
        <f ca="1">$C71+(E$4*Position!$L71)</f>
        <v>3.6269611043859147</v>
      </c>
      <c r="F71" s="182">
        <f ca="1">$C71+(F$4*Position!$L71)</f>
        <v>3.6754688835087319</v>
      </c>
      <c r="G71" s="182">
        <f ca="1">$C71+(G$4*Position!$L71)</f>
        <v>3.7239766626315491</v>
      </c>
      <c r="H71" s="182">
        <f ca="1">$C71+(H$4*Position!$L71)</f>
        <v>3.7724844417543659</v>
      </c>
      <c r="I71" s="182">
        <f ca="1">$C71+(I$4*Position!$L71)</f>
        <v>3.8209922208771827</v>
      </c>
      <c r="J71" s="182">
        <f ca="1">$C71+(J$4*Position!$L71)</f>
        <v>3.8694999999999999</v>
      </c>
      <c r="K71" s="182">
        <f ca="1">$C71+(K$4*Position!$L71)</f>
        <v>3.9180077791228172</v>
      </c>
      <c r="L71" s="182">
        <f ca="1">$C71+(L$4*Position!$L71)</f>
        <v>3.966515558245634</v>
      </c>
      <c r="M71" s="182">
        <f ca="1">$C71+(M$4*Position!$L71)</f>
        <v>4.0150233373684507</v>
      </c>
      <c r="N71" s="182">
        <f ca="1">$C71+(N$4*Position!$L71)</f>
        <v>4.0635311164912684</v>
      </c>
      <c r="O71" s="182">
        <f ca="1">$C71+(O$4*Position!$L71)</f>
        <v>4.1120388956140852</v>
      </c>
      <c r="Q71" s="6">
        <v>0.24</v>
      </c>
      <c r="S71" s="182">
        <f t="shared" si="6"/>
        <v>0.19</v>
      </c>
      <c r="T71" s="182">
        <f t="shared" si="7"/>
        <v>0.19999999999999998</v>
      </c>
      <c r="U71" s="182">
        <f t="shared" ref="U71:AC85" si="9">$Q71+U$4</f>
        <v>0.21</v>
      </c>
      <c r="V71" s="182">
        <f t="shared" si="9"/>
        <v>0.22</v>
      </c>
      <c r="W71" s="182">
        <f t="shared" si="9"/>
        <v>0.22999999999999998</v>
      </c>
      <c r="X71" s="182">
        <f t="shared" si="9"/>
        <v>0.24</v>
      </c>
      <c r="Y71" s="182">
        <f t="shared" si="9"/>
        <v>0.25</v>
      </c>
      <c r="Z71" s="182">
        <f t="shared" si="9"/>
        <v>0.26</v>
      </c>
      <c r="AA71" s="182">
        <f t="shared" si="9"/>
        <v>0.27</v>
      </c>
      <c r="AB71" s="182">
        <f t="shared" si="9"/>
        <v>0.27999999999999997</v>
      </c>
      <c r="AC71" s="182">
        <f t="shared" si="9"/>
        <v>0.28999999999999998</v>
      </c>
      <c r="AE71" s="185">
        <f ca="1">_xll.xCalcSkew($A71,Inputs!$E71-$C71,b)/100</f>
        <v>2.2000000000000242E-4</v>
      </c>
      <c r="AG71" s="185">
        <f t="shared" ca="1" si="8"/>
        <v>0.24021999999999999</v>
      </c>
    </row>
    <row r="72" spans="1:33" x14ac:dyDescent="0.25">
      <c r="A72" s="186">
        <f ca="1">Inputs!C72</f>
        <v>39264</v>
      </c>
      <c r="C72" s="5">
        <v>3.9145000000000003</v>
      </c>
      <c r="E72" s="182">
        <f ca="1">$C72+(E$4*Position!$L72)</f>
        <v>3.6719611043859155</v>
      </c>
      <c r="F72" s="182">
        <f ca="1">$C72+(F$4*Position!$L72)</f>
        <v>3.7204688835087323</v>
      </c>
      <c r="G72" s="182">
        <f ca="1">$C72+(G$4*Position!$L72)</f>
        <v>3.7689766626315495</v>
      </c>
      <c r="H72" s="182">
        <f ca="1">$C72+(H$4*Position!$L72)</f>
        <v>3.8174844417543663</v>
      </c>
      <c r="I72" s="182">
        <f ca="1">$C72+(I$4*Position!$L72)</f>
        <v>3.8659922208771835</v>
      </c>
      <c r="J72" s="182">
        <f ca="1">$C72+(J$4*Position!$L72)</f>
        <v>3.9145000000000003</v>
      </c>
      <c r="K72" s="182">
        <f ca="1">$C72+(K$4*Position!$L72)</f>
        <v>3.9630077791228171</v>
      </c>
      <c r="L72" s="182">
        <f ca="1">$C72+(L$4*Position!$L72)</f>
        <v>4.0115155582456339</v>
      </c>
      <c r="M72" s="182">
        <f ca="1">$C72+(M$4*Position!$L72)</f>
        <v>4.0600233373684516</v>
      </c>
      <c r="N72" s="182">
        <f ca="1">$C72+(N$4*Position!$L72)</f>
        <v>4.1085311164912683</v>
      </c>
      <c r="O72" s="182">
        <f ca="1">$C72+(O$4*Position!$L72)</f>
        <v>4.1570388956140851</v>
      </c>
      <c r="Q72" s="6">
        <v>0.24</v>
      </c>
      <c r="S72" s="182">
        <f t="shared" si="6"/>
        <v>0.19</v>
      </c>
      <c r="T72" s="182">
        <f t="shared" si="7"/>
        <v>0.19999999999999998</v>
      </c>
      <c r="U72" s="182">
        <f t="shared" si="9"/>
        <v>0.21</v>
      </c>
      <c r="V72" s="182">
        <f t="shared" si="9"/>
        <v>0.22</v>
      </c>
      <c r="W72" s="182">
        <f t="shared" si="9"/>
        <v>0.22999999999999998</v>
      </c>
      <c r="X72" s="182">
        <f t="shared" si="9"/>
        <v>0.24</v>
      </c>
      <c r="Y72" s="182">
        <f t="shared" si="9"/>
        <v>0.25</v>
      </c>
      <c r="Z72" s="182">
        <f t="shared" si="9"/>
        <v>0.26</v>
      </c>
      <c r="AA72" s="182">
        <f t="shared" si="9"/>
        <v>0.27</v>
      </c>
      <c r="AB72" s="182">
        <f t="shared" si="9"/>
        <v>0.27999999999999997</v>
      </c>
      <c r="AC72" s="182">
        <f t="shared" si="9"/>
        <v>0.28999999999999998</v>
      </c>
      <c r="AE72" s="185">
        <f ca="1">_xll.xCalcSkew($A72,Inputs!$E72-$C72,b)/100</f>
        <v>2.2000000000000242E-4</v>
      </c>
      <c r="AG72" s="185">
        <f t="shared" ca="1" si="8"/>
        <v>0.24021999999999999</v>
      </c>
    </row>
    <row r="73" spans="1:33" x14ac:dyDescent="0.25">
      <c r="A73" s="186">
        <f ca="1">Inputs!C73</f>
        <v>39295</v>
      </c>
      <c r="C73" s="5">
        <v>3.9535000000000005</v>
      </c>
      <c r="E73" s="182">
        <f ca="1">$C73+(E$4*Position!$L73)</f>
        <v>3.7115705870253541</v>
      </c>
      <c r="F73" s="182">
        <f ca="1">$C73+(F$4*Position!$L73)</f>
        <v>3.7599564696202834</v>
      </c>
      <c r="G73" s="182">
        <f ca="1">$C73+(G$4*Position!$L73)</f>
        <v>3.8083423522152127</v>
      </c>
      <c r="H73" s="182">
        <f ca="1">$C73+(H$4*Position!$L73)</f>
        <v>3.8567282348101419</v>
      </c>
      <c r="I73" s="182">
        <f ca="1">$C73+(I$4*Position!$L73)</f>
        <v>3.9051141174050712</v>
      </c>
      <c r="J73" s="182">
        <f ca="1">$C73+(J$4*Position!$L73)</f>
        <v>3.9535000000000005</v>
      </c>
      <c r="K73" s="182">
        <f ca="1">$C73+(K$4*Position!$L73)</f>
        <v>4.0018858825949302</v>
      </c>
      <c r="L73" s="182">
        <f ca="1">$C73+(L$4*Position!$L73)</f>
        <v>4.0502717651898585</v>
      </c>
      <c r="M73" s="182">
        <f ca="1">$C73+(M$4*Position!$L73)</f>
        <v>4.0986576477847887</v>
      </c>
      <c r="N73" s="182">
        <f ca="1">$C73+(N$4*Position!$L73)</f>
        <v>4.1470435303797171</v>
      </c>
      <c r="O73" s="182">
        <f ca="1">$C73+(O$4*Position!$L73)</f>
        <v>4.1954294129746472</v>
      </c>
      <c r="Q73" s="6">
        <v>0.24</v>
      </c>
      <c r="S73" s="182">
        <f t="shared" si="6"/>
        <v>0.19</v>
      </c>
      <c r="T73" s="182">
        <f t="shared" si="7"/>
        <v>0.19999999999999998</v>
      </c>
      <c r="U73" s="182">
        <f t="shared" si="9"/>
        <v>0.21</v>
      </c>
      <c r="V73" s="182">
        <f t="shared" si="9"/>
        <v>0.22</v>
      </c>
      <c r="W73" s="182">
        <f t="shared" si="9"/>
        <v>0.22999999999999998</v>
      </c>
      <c r="X73" s="182">
        <f t="shared" si="9"/>
        <v>0.24</v>
      </c>
      <c r="Y73" s="182">
        <f t="shared" si="9"/>
        <v>0.25</v>
      </c>
      <c r="Z73" s="182">
        <f t="shared" si="9"/>
        <v>0.26</v>
      </c>
      <c r="AA73" s="182">
        <f t="shared" si="9"/>
        <v>0.27</v>
      </c>
      <c r="AB73" s="182">
        <f t="shared" si="9"/>
        <v>0.27999999999999997</v>
      </c>
      <c r="AC73" s="182">
        <f t="shared" si="9"/>
        <v>0.28999999999999998</v>
      </c>
      <c r="AE73" s="185">
        <f ca="1">_xll.xCalcSkew($A73,Inputs!$E73-$C73,b)/100</f>
        <v>2.2000000000000242E-4</v>
      </c>
      <c r="AG73" s="185">
        <f t="shared" ca="1" si="8"/>
        <v>0.24021999999999999</v>
      </c>
    </row>
    <row r="74" spans="1:33" x14ac:dyDescent="0.25">
      <c r="A74" s="186">
        <f ca="1">Inputs!C74</f>
        <v>39326</v>
      </c>
      <c r="C74" s="5">
        <v>3.9424999999999999</v>
      </c>
      <c r="E74" s="182">
        <f ca="1">$C74+(E$4*Position!$L74)</f>
        <v>3.7016432933305907</v>
      </c>
      <c r="F74" s="182">
        <f ca="1">$C74+(F$4*Position!$L74)</f>
        <v>3.7498146346644723</v>
      </c>
      <c r="G74" s="182">
        <f ca="1">$C74+(G$4*Position!$L74)</f>
        <v>3.7979859759983543</v>
      </c>
      <c r="H74" s="182">
        <f ca="1">$C74+(H$4*Position!$L74)</f>
        <v>3.8461573173322363</v>
      </c>
      <c r="I74" s="182">
        <f ca="1">$C74+(I$4*Position!$L74)</f>
        <v>3.8943286586661179</v>
      </c>
      <c r="J74" s="182">
        <f ca="1">$C74+(J$4*Position!$L74)</f>
        <v>3.9424999999999999</v>
      </c>
      <c r="K74" s="182">
        <f ca="1">$C74+(K$4*Position!$L74)</f>
        <v>3.9906713413338819</v>
      </c>
      <c r="L74" s="182">
        <f ca="1">$C74+(L$4*Position!$L74)</f>
        <v>4.0388426826677639</v>
      </c>
      <c r="M74" s="182">
        <f ca="1">$C74+(M$4*Position!$L74)</f>
        <v>4.087014024001645</v>
      </c>
      <c r="N74" s="182">
        <f ca="1">$C74+(N$4*Position!$L74)</f>
        <v>4.1351853653355271</v>
      </c>
      <c r="O74" s="182">
        <f ca="1">$C74+(O$4*Position!$L74)</f>
        <v>4.1833567066694091</v>
      </c>
      <c r="Q74" s="6">
        <v>0.24</v>
      </c>
      <c r="S74" s="182">
        <f t="shared" si="6"/>
        <v>0.19</v>
      </c>
      <c r="T74" s="182">
        <f t="shared" si="7"/>
        <v>0.19999999999999998</v>
      </c>
      <c r="U74" s="182">
        <f t="shared" si="9"/>
        <v>0.21</v>
      </c>
      <c r="V74" s="182">
        <f t="shared" si="9"/>
        <v>0.22</v>
      </c>
      <c r="W74" s="182">
        <f t="shared" si="9"/>
        <v>0.22999999999999998</v>
      </c>
      <c r="X74" s="182">
        <f t="shared" si="9"/>
        <v>0.24</v>
      </c>
      <c r="Y74" s="182">
        <f t="shared" si="9"/>
        <v>0.25</v>
      </c>
      <c r="Z74" s="182">
        <f t="shared" si="9"/>
        <v>0.26</v>
      </c>
      <c r="AA74" s="182">
        <f t="shared" si="9"/>
        <v>0.27</v>
      </c>
      <c r="AB74" s="182">
        <f t="shared" si="9"/>
        <v>0.27999999999999997</v>
      </c>
      <c r="AC74" s="182">
        <f t="shared" si="9"/>
        <v>0.28999999999999998</v>
      </c>
      <c r="AE74" s="185">
        <f ca="1">_xll.xCalcSkew($A74,Inputs!$E74-$C74,b)/100</f>
        <v>2.2000000000001131E-4</v>
      </c>
      <c r="AG74" s="185">
        <f t="shared" ca="1" si="8"/>
        <v>0.24021999999999999</v>
      </c>
    </row>
    <row r="75" spans="1:33" x14ac:dyDescent="0.25">
      <c r="A75" s="186">
        <f ca="1">Inputs!C75</f>
        <v>39356</v>
      </c>
      <c r="C75" s="5">
        <v>3.9575</v>
      </c>
      <c r="E75" s="182">
        <f ca="1">$C75+(E$4*Position!$L75)</f>
        <v>3.7228371711912813</v>
      </c>
      <c r="F75" s="182">
        <f ca="1">$C75+(F$4*Position!$L75)</f>
        <v>3.769769736953025</v>
      </c>
      <c r="G75" s="182">
        <f ca="1">$C75+(G$4*Position!$L75)</f>
        <v>3.8167023027147686</v>
      </c>
      <c r="H75" s="182">
        <f ca="1">$C75+(H$4*Position!$L75)</f>
        <v>3.8636348684765127</v>
      </c>
      <c r="I75" s="182">
        <f ca="1">$C75+(I$4*Position!$L75)</f>
        <v>3.9105674342382564</v>
      </c>
      <c r="J75" s="182">
        <f ca="1">$C75+(J$4*Position!$L75)</f>
        <v>3.9575</v>
      </c>
      <c r="K75" s="182">
        <f ca="1">$C75+(K$4*Position!$L75)</f>
        <v>4.0044325657617437</v>
      </c>
      <c r="L75" s="182">
        <f ca="1">$C75+(L$4*Position!$L75)</f>
        <v>4.0513651315234878</v>
      </c>
      <c r="M75" s="182">
        <f ca="1">$C75+(M$4*Position!$L75)</f>
        <v>4.098297697285231</v>
      </c>
      <c r="N75" s="182">
        <f ca="1">$C75+(N$4*Position!$L75)</f>
        <v>4.1452302630469751</v>
      </c>
      <c r="O75" s="182">
        <f ca="1">$C75+(O$4*Position!$L75)</f>
        <v>4.1921628288087192</v>
      </c>
      <c r="Q75" s="6">
        <v>0.24</v>
      </c>
      <c r="S75" s="182">
        <f t="shared" si="6"/>
        <v>0.19</v>
      </c>
      <c r="T75" s="182">
        <f t="shared" si="7"/>
        <v>0.19999999999999998</v>
      </c>
      <c r="U75" s="182">
        <f t="shared" si="9"/>
        <v>0.21</v>
      </c>
      <c r="V75" s="182">
        <f t="shared" si="9"/>
        <v>0.22</v>
      </c>
      <c r="W75" s="182">
        <f t="shared" si="9"/>
        <v>0.22999999999999998</v>
      </c>
      <c r="X75" s="182">
        <f t="shared" si="9"/>
        <v>0.24</v>
      </c>
      <c r="Y75" s="182">
        <f t="shared" si="9"/>
        <v>0.25</v>
      </c>
      <c r="Z75" s="182">
        <f t="shared" si="9"/>
        <v>0.26</v>
      </c>
      <c r="AA75" s="182">
        <f t="shared" si="9"/>
        <v>0.27</v>
      </c>
      <c r="AB75" s="182">
        <f t="shared" si="9"/>
        <v>0.27999999999999997</v>
      </c>
      <c r="AC75" s="182">
        <f t="shared" si="9"/>
        <v>0.28999999999999998</v>
      </c>
      <c r="AE75" s="185">
        <f ca="1">_xll.xCalcSkew($A75,Inputs!$E75-$C75,b)/100</f>
        <v>2.2000000000001131E-4</v>
      </c>
      <c r="AG75" s="185">
        <f t="shared" ca="1" si="8"/>
        <v>0.24021999999999999</v>
      </c>
    </row>
    <row r="76" spans="1:33" x14ac:dyDescent="0.25">
      <c r="A76" s="186">
        <f ca="1">Inputs!C76</f>
        <v>39387</v>
      </c>
      <c r="C76" s="5">
        <v>4.1144999999999996</v>
      </c>
      <c r="E76" s="182">
        <f ca="1">$C76+(E$4*Position!$L76)</f>
        <v>3.8875328378793035</v>
      </c>
      <c r="F76" s="182">
        <f ca="1">$C76+(F$4*Position!$L76)</f>
        <v>3.9329262703034429</v>
      </c>
      <c r="G76" s="182">
        <f ca="1">$C76+(G$4*Position!$L76)</f>
        <v>3.9783197027275818</v>
      </c>
      <c r="H76" s="182">
        <f ca="1">$C76+(H$4*Position!$L76)</f>
        <v>4.0237131351517208</v>
      </c>
      <c r="I76" s="182">
        <f ca="1">$C76+(I$4*Position!$L76)</f>
        <v>4.0691065675758606</v>
      </c>
      <c r="J76" s="182">
        <f ca="1">$C76+(J$4*Position!$L76)</f>
        <v>4.1144999999999996</v>
      </c>
      <c r="K76" s="182">
        <f ca="1">$C76+(K$4*Position!$L76)</f>
        <v>4.1598934324241386</v>
      </c>
      <c r="L76" s="182">
        <f ca="1">$C76+(L$4*Position!$L76)</f>
        <v>4.2052868648482784</v>
      </c>
      <c r="M76" s="182">
        <f ca="1">$C76+(M$4*Position!$L76)</f>
        <v>4.2506802972724174</v>
      </c>
      <c r="N76" s="182">
        <f ca="1">$C76+(N$4*Position!$L76)</f>
        <v>4.2960737296965563</v>
      </c>
      <c r="O76" s="182">
        <f ca="1">$C76+(O$4*Position!$L76)</f>
        <v>4.3414671621206953</v>
      </c>
      <c r="Q76" s="6">
        <v>0.24</v>
      </c>
      <c r="S76" s="182">
        <f t="shared" si="6"/>
        <v>0.19</v>
      </c>
      <c r="T76" s="182">
        <f t="shared" si="7"/>
        <v>0.19999999999999998</v>
      </c>
      <c r="U76" s="182">
        <f t="shared" si="9"/>
        <v>0.21</v>
      </c>
      <c r="V76" s="182">
        <f t="shared" si="9"/>
        <v>0.22</v>
      </c>
      <c r="W76" s="182">
        <f t="shared" si="9"/>
        <v>0.22999999999999998</v>
      </c>
      <c r="X76" s="182">
        <f t="shared" si="9"/>
        <v>0.24</v>
      </c>
      <c r="Y76" s="182">
        <f t="shared" si="9"/>
        <v>0.25</v>
      </c>
      <c r="Z76" s="182">
        <f t="shared" si="9"/>
        <v>0.26</v>
      </c>
      <c r="AA76" s="182">
        <f t="shared" si="9"/>
        <v>0.27</v>
      </c>
      <c r="AB76" s="182">
        <f t="shared" si="9"/>
        <v>0.27999999999999997</v>
      </c>
      <c r="AC76" s="182">
        <f t="shared" si="9"/>
        <v>0.28999999999999998</v>
      </c>
      <c r="AE76" s="185">
        <f ca="1">_xll.xCalcSkew($A76,Inputs!$E76-$C76,b)/100</f>
        <v>2.2000000000000242E-4</v>
      </c>
      <c r="AG76" s="185">
        <f t="shared" ca="1" si="8"/>
        <v>0.24021999999999999</v>
      </c>
    </row>
    <row r="77" spans="1:33" x14ac:dyDescent="0.25">
      <c r="A77" s="186">
        <f ca="1">Inputs!C77</f>
        <v>39417</v>
      </c>
      <c r="C77" s="5">
        <v>4.2745000000000006</v>
      </c>
      <c r="E77" s="182">
        <f ca="1">$C77+(E$4*Position!$L77)</f>
        <v>4.0288850294878333</v>
      </c>
      <c r="F77" s="182">
        <f ca="1">$C77+(F$4*Position!$L77)</f>
        <v>4.0780080235902663</v>
      </c>
      <c r="G77" s="182">
        <f ca="1">$C77+(G$4*Position!$L77)</f>
        <v>4.1271310176927001</v>
      </c>
      <c r="H77" s="182">
        <f ca="1">$C77+(H$4*Position!$L77)</f>
        <v>4.1762540117951339</v>
      </c>
      <c r="I77" s="182">
        <f ca="1">$C77+(I$4*Position!$L77)</f>
        <v>4.2253770058975668</v>
      </c>
      <c r="J77" s="182">
        <f ca="1">$C77+(J$4*Position!$L77)</f>
        <v>4.2745000000000006</v>
      </c>
      <c r="K77" s="182">
        <f ca="1">$C77+(K$4*Position!$L77)</f>
        <v>4.3236229941024344</v>
      </c>
      <c r="L77" s="182">
        <f ca="1">$C77+(L$4*Position!$L77)</f>
        <v>4.3727459882048674</v>
      </c>
      <c r="M77" s="182">
        <f ca="1">$C77+(M$4*Position!$L77)</f>
        <v>4.4218689823073012</v>
      </c>
      <c r="N77" s="182">
        <f ca="1">$C77+(N$4*Position!$L77)</f>
        <v>4.470991976409735</v>
      </c>
      <c r="O77" s="182">
        <f ca="1">$C77+(O$4*Position!$L77)</f>
        <v>4.5201149705121679</v>
      </c>
      <c r="Q77" s="6">
        <v>0.24</v>
      </c>
      <c r="S77" s="182">
        <f t="shared" si="6"/>
        <v>0.19</v>
      </c>
      <c r="T77" s="182">
        <f t="shared" si="7"/>
        <v>0.19999999999999998</v>
      </c>
      <c r="U77" s="182">
        <f t="shared" si="9"/>
        <v>0.21</v>
      </c>
      <c r="V77" s="182">
        <f t="shared" si="9"/>
        <v>0.22</v>
      </c>
      <c r="W77" s="182">
        <f t="shared" si="9"/>
        <v>0.22999999999999998</v>
      </c>
      <c r="X77" s="182">
        <f t="shared" si="9"/>
        <v>0.24</v>
      </c>
      <c r="Y77" s="182">
        <f t="shared" si="9"/>
        <v>0.25</v>
      </c>
      <c r="Z77" s="182">
        <f t="shared" si="9"/>
        <v>0.26</v>
      </c>
      <c r="AA77" s="182">
        <f t="shared" si="9"/>
        <v>0.27</v>
      </c>
      <c r="AB77" s="182">
        <f t="shared" si="9"/>
        <v>0.27999999999999997</v>
      </c>
      <c r="AC77" s="182">
        <f t="shared" si="9"/>
        <v>0.28999999999999998</v>
      </c>
      <c r="AE77" s="185">
        <f ca="1">_xll.xCalcSkew($A77,Inputs!$E77-$C77,b)/100</f>
        <v>2.2000000000000242E-4</v>
      </c>
      <c r="AG77" s="185">
        <f t="shared" ca="1" si="8"/>
        <v>0.24021999999999999</v>
      </c>
    </row>
    <row r="78" spans="1:33" x14ac:dyDescent="0.25">
      <c r="A78" s="186">
        <f ca="1">Inputs!C78</f>
        <v>39448</v>
      </c>
      <c r="C78" s="5">
        <v>4.2969999999999997</v>
      </c>
      <c r="E78" s="182">
        <f ca="1">$C78+(E$4*Position!$L78)</f>
        <v>4.0538465637992598</v>
      </c>
      <c r="F78" s="182">
        <f ca="1">$C78+(F$4*Position!$L78)</f>
        <v>4.1024772510394083</v>
      </c>
      <c r="G78" s="182">
        <f ca="1">$C78+(G$4*Position!$L78)</f>
        <v>4.1511079382795559</v>
      </c>
      <c r="H78" s="182">
        <f ca="1">$C78+(H$4*Position!$L78)</f>
        <v>4.1997386255197036</v>
      </c>
      <c r="I78" s="182">
        <f ca="1">$C78+(I$4*Position!$L78)</f>
        <v>4.2483693127598521</v>
      </c>
      <c r="J78" s="182">
        <f ca="1">$C78+(J$4*Position!$L78)</f>
        <v>4.2969999999999997</v>
      </c>
      <c r="K78" s="182">
        <f ca="1">$C78+(K$4*Position!$L78)</f>
        <v>4.3456306872401473</v>
      </c>
      <c r="L78" s="182">
        <f ca="1">$C78+(L$4*Position!$L78)</f>
        <v>4.3942613744802959</v>
      </c>
      <c r="M78" s="182">
        <f ca="1">$C78+(M$4*Position!$L78)</f>
        <v>4.4428920617204435</v>
      </c>
      <c r="N78" s="182">
        <f ca="1">$C78+(N$4*Position!$L78)</f>
        <v>4.4915227489605911</v>
      </c>
      <c r="O78" s="182">
        <f ca="1">$C78+(O$4*Position!$L78)</f>
        <v>4.5401534362007396</v>
      </c>
      <c r="Q78" s="6">
        <v>0.24</v>
      </c>
      <c r="S78" s="182">
        <f t="shared" si="6"/>
        <v>0.19</v>
      </c>
      <c r="T78" s="182">
        <f t="shared" si="7"/>
        <v>0.19999999999999998</v>
      </c>
      <c r="U78" s="182">
        <f t="shared" si="9"/>
        <v>0.21</v>
      </c>
      <c r="V78" s="182">
        <f t="shared" si="9"/>
        <v>0.22</v>
      </c>
      <c r="W78" s="182">
        <f t="shared" si="9"/>
        <v>0.22999999999999998</v>
      </c>
      <c r="X78" s="182">
        <f t="shared" si="9"/>
        <v>0.24</v>
      </c>
      <c r="Y78" s="182">
        <f t="shared" si="9"/>
        <v>0.25</v>
      </c>
      <c r="Z78" s="182">
        <f t="shared" si="9"/>
        <v>0.26</v>
      </c>
      <c r="AA78" s="182">
        <f t="shared" si="9"/>
        <v>0.27</v>
      </c>
      <c r="AB78" s="182">
        <f t="shared" si="9"/>
        <v>0.27999999999999997</v>
      </c>
      <c r="AC78" s="182">
        <f t="shared" si="9"/>
        <v>0.28999999999999998</v>
      </c>
      <c r="AE78" s="185">
        <f ca="1">_xll.xCalcSkew($A78,Inputs!$E78-$C78,b)/100</f>
        <v>2.2000000000000242E-4</v>
      </c>
      <c r="AG78" s="185">
        <f t="shared" ca="1" si="8"/>
        <v>0.24021999999999999</v>
      </c>
    </row>
    <row r="79" spans="1:33" x14ac:dyDescent="0.25">
      <c r="A79" s="186">
        <f ca="1">Inputs!C79</f>
        <v>39479</v>
      </c>
      <c r="C79" s="5">
        <v>4.2130000000000001</v>
      </c>
      <c r="E79" s="182">
        <f ca="1">$C79+(E$4*Position!$L79)</f>
        <v>3.9711548861456087</v>
      </c>
      <c r="F79" s="182">
        <f ca="1">$C79+(F$4*Position!$L79)</f>
        <v>4.0195239089164865</v>
      </c>
      <c r="G79" s="182">
        <f ca="1">$C79+(G$4*Position!$L79)</f>
        <v>4.0678929316873651</v>
      </c>
      <c r="H79" s="182">
        <f ca="1">$C79+(H$4*Position!$L79)</f>
        <v>4.1162619544582437</v>
      </c>
      <c r="I79" s="182">
        <f ca="1">$C79+(I$4*Position!$L79)</f>
        <v>4.1646309772291215</v>
      </c>
      <c r="J79" s="182">
        <f ca="1">$C79+(J$4*Position!$L79)</f>
        <v>4.2130000000000001</v>
      </c>
      <c r="K79" s="182">
        <f ca="1">$C79+(K$4*Position!$L79)</f>
        <v>4.2613690227708787</v>
      </c>
      <c r="L79" s="182">
        <f ca="1">$C79+(L$4*Position!$L79)</f>
        <v>4.3097380455417564</v>
      </c>
      <c r="M79" s="182">
        <f ca="1">$C79+(M$4*Position!$L79)</f>
        <v>4.3581070683126351</v>
      </c>
      <c r="N79" s="182">
        <f ca="1">$C79+(N$4*Position!$L79)</f>
        <v>4.4064760910835137</v>
      </c>
      <c r="O79" s="182">
        <f ca="1">$C79+(O$4*Position!$L79)</f>
        <v>4.4548451138543914</v>
      </c>
      <c r="Q79" s="6">
        <v>0.24</v>
      </c>
      <c r="S79" s="182">
        <f t="shared" si="6"/>
        <v>0.19</v>
      </c>
      <c r="T79" s="182">
        <f t="shared" si="7"/>
        <v>0.19999999999999998</v>
      </c>
      <c r="U79" s="182">
        <f t="shared" si="9"/>
        <v>0.21</v>
      </c>
      <c r="V79" s="182">
        <f t="shared" si="9"/>
        <v>0.22</v>
      </c>
      <c r="W79" s="182">
        <f t="shared" si="9"/>
        <v>0.22999999999999998</v>
      </c>
      <c r="X79" s="182">
        <f t="shared" si="9"/>
        <v>0.24</v>
      </c>
      <c r="Y79" s="182">
        <f t="shared" si="9"/>
        <v>0.25</v>
      </c>
      <c r="Z79" s="182">
        <f t="shared" si="9"/>
        <v>0.26</v>
      </c>
      <c r="AA79" s="182">
        <f t="shared" si="9"/>
        <v>0.27</v>
      </c>
      <c r="AB79" s="182">
        <f t="shared" si="9"/>
        <v>0.27999999999999997</v>
      </c>
      <c r="AC79" s="182">
        <f t="shared" si="9"/>
        <v>0.28999999999999998</v>
      </c>
      <c r="AE79" s="185">
        <f ca="1">_xll.xCalcSkew($A79,Inputs!$E79-$C79,b)/100</f>
        <v>2.2000000000000242E-4</v>
      </c>
      <c r="AG79" s="185">
        <f t="shared" ca="1" si="8"/>
        <v>0.24021999999999999</v>
      </c>
    </row>
    <row r="80" spans="1:33" x14ac:dyDescent="0.25">
      <c r="A80" s="186">
        <f ca="1">Inputs!C80</f>
        <v>39508</v>
      </c>
      <c r="C80" s="5">
        <v>4.0780000000000003</v>
      </c>
      <c r="E80" s="182">
        <f ca="1">$C80+(E$4*Position!$L80)</f>
        <v>3.8374632084919562</v>
      </c>
      <c r="F80" s="182">
        <f ca="1">$C80+(F$4*Position!$L80)</f>
        <v>3.8855705667935649</v>
      </c>
      <c r="G80" s="182">
        <f ca="1">$C80+(G$4*Position!$L80)</f>
        <v>3.9336779250951741</v>
      </c>
      <c r="H80" s="182">
        <f ca="1">$C80+(H$4*Position!$L80)</f>
        <v>3.9817852833967828</v>
      </c>
      <c r="I80" s="182">
        <f ca="1">$C80+(I$4*Position!$L80)</f>
        <v>4.0298926416983916</v>
      </c>
      <c r="J80" s="182">
        <f ca="1">$C80+(J$4*Position!$L80)</f>
        <v>4.0780000000000003</v>
      </c>
      <c r="K80" s="182">
        <f ca="1">$C80+(K$4*Position!$L80)</f>
        <v>4.126107358301609</v>
      </c>
      <c r="L80" s="182">
        <f ca="1">$C80+(L$4*Position!$L80)</f>
        <v>4.1742147166032177</v>
      </c>
      <c r="M80" s="182">
        <f ca="1">$C80+(M$4*Position!$L80)</f>
        <v>4.2223220749048265</v>
      </c>
      <c r="N80" s="182">
        <f ca="1">$C80+(N$4*Position!$L80)</f>
        <v>4.2704294332064352</v>
      </c>
      <c r="O80" s="182">
        <f ca="1">$C80+(O$4*Position!$L80)</f>
        <v>4.3185367915080439</v>
      </c>
      <c r="Q80" s="6">
        <v>0.23499999999999999</v>
      </c>
      <c r="S80" s="182">
        <f t="shared" si="6"/>
        <v>0.185</v>
      </c>
      <c r="T80" s="182">
        <f t="shared" si="7"/>
        <v>0.19499999999999998</v>
      </c>
      <c r="U80" s="182">
        <f t="shared" si="9"/>
        <v>0.20499999999999999</v>
      </c>
      <c r="V80" s="182">
        <f t="shared" si="9"/>
        <v>0.215</v>
      </c>
      <c r="W80" s="182">
        <f t="shared" si="9"/>
        <v>0.22499999999999998</v>
      </c>
      <c r="X80" s="182">
        <f t="shared" si="9"/>
        <v>0.23499999999999999</v>
      </c>
      <c r="Y80" s="182">
        <f t="shared" si="9"/>
        <v>0.245</v>
      </c>
      <c r="Z80" s="182">
        <f t="shared" si="9"/>
        <v>0.255</v>
      </c>
      <c r="AA80" s="182">
        <f t="shared" si="9"/>
        <v>0.26500000000000001</v>
      </c>
      <c r="AB80" s="182">
        <f t="shared" si="9"/>
        <v>0.27499999999999997</v>
      </c>
      <c r="AC80" s="182">
        <f t="shared" si="9"/>
        <v>0.28499999999999998</v>
      </c>
      <c r="AE80" s="185">
        <f ca="1">_xll.xCalcSkew($A80,Inputs!$E80-$C80,b)/100</f>
        <v>2.2000000000000242E-4</v>
      </c>
      <c r="AG80" s="185">
        <f t="shared" ca="1" si="8"/>
        <v>0.23521999999999998</v>
      </c>
    </row>
    <row r="81" spans="1:33" x14ac:dyDescent="0.25">
      <c r="A81" s="186">
        <f ca="1">Inputs!C81</f>
        <v>39539</v>
      </c>
      <c r="C81" s="5">
        <v>3.9280000000000004</v>
      </c>
      <c r="E81" s="182">
        <f ca="1">$C81+(E$4*Position!$L81)</f>
        <v>3.688181436996524</v>
      </c>
      <c r="F81" s="182">
        <f ca="1">$C81+(F$4*Position!$L81)</f>
        <v>3.7361451495972191</v>
      </c>
      <c r="G81" s="182">
        <f ca="1">$C81+(G$4*Position!$L81)</f>
        <v>3.7841088621979146</v>
      </c>
      <c r="H81" s="182">
        <f ca="1">$C81+(H$4*Position!$L81)</f>
        <v>3.8320725747986097</v>
      </c>
      <c r="I81" s="182">
        <f ca="1">$C81+(I$4*Position!$L81)</f>
        <v>3.8800362873993053</v>
      </c>
      <c r="J81" s="182">
        <f ca="1">$C81+(J$4*Position!$L81)</f>
        <v>3.9280000000000004</v>
      </c>
      <c r="K81" s="182">
        <f ca="1">$C81+(K$4*Position!$L81)</f>
        <v>3.9759637126006955</v>
      </c>
      <c r="L81" s="182">
        <f ca="1">$C81+(L$4*Position!$L81)</f>
        <v>4.023927425201391</v>
      </c>
      <c r="M81" s="182">
        <f ca="1">$C81+(M$4*Position!$L81)</f>
        <v>4.0718911378020861</v>
      </c>
      <c r="N81" s="182">
        <f ca="1">$C81+(N$4*Position!$L81)</f>
        <v>4.1198548504027812</v>
      </c>
      <c r="O81" s="182">
        <f ca="1">$C81+(O$4*Position!$L81)</f>
        <v>4.1678185630034772</v>
      </c>
      <c r="Q81" s="6">
        <v>0.23</v>
      </c>
      <c r="S81" s="182">
        <f t="shared" si="6"/>
        <v>0.18</v>
      </c>
      <c r="T81" s="182">
        <f t="shared" si="7"/>
        <v>0.19</v>
      </c>
      <c r="U81" s="182">
        <f t="shared" si="9"/>
        <v>0.2</v>
      </c>
      <c r="V81" s="182">
        <f t="shared" si="9"/>
        <v>0.21000000000000002</v>
      </c>
      <c r="W81" s="182">
        <f t="shared" si="9"/>
        <v>0.22</v>
      </c>
      <c r="X81" s="182">
        <f t="shared" si="9"/>
        <v>0.23</v>
      </c>
      <c r="Y81" s="182">
        <f t="shared" si="9"/>
        <v>0.24000000000000002</v>
      </c>
      <c r="Z81" s="182">
        <f t="shared" si="9"/>
        <v>0.25</v>
      </c>
      <c r="AA81" s="182">
        <f t="shared" si="9"/>
        <v>0.26</v>
      </c>
      <c r="AB81" s="182">
        <f t="shared" si="9"/>
        <v>0.27</v>
      </c>
      <c r="AC81" s="182">
        <f t="shared" si="9"/>
        <v>0.28000000000000003</v>
      </c>
      <c r="AE81" s="185">
        <f ca="1">_xll.xCalcSkew($A81,Inputs!$E81-$C81,b)/100</f>
        <v>2.2000000000000242E-4</v>
      </c>
      <c r="AG81" s="185">
        <f t="shared" ca="1" si="8"/>
        <v>0.23022000000000001</v>
      </c>
    </row>
    <row r="82" spans="1:33" x14ac:dyDescent="0.25">
      <c r="A82" s="186">
        <f ca="1">Inputs!C82</f>
        <v>39569</v>
      </c>
      <c r="C82" s="5">
        <v>3.9320000000000004</v>
      </c>
      <c r="E82" s="182">
        <f ca="1">$C82+(E$4*Position!$L82)</f>
        <v>3.6921704781108908</v>
      </c>
      <c r="F82" s="182">
        <f ca="1">$C82+(F$4*Position!$L82)</f>
        <v>3.7401363824887128</v>
      </c>
      <c r="G82" s="182">
        <f ca="1">$C82+(G$4*Position!$L82)</f>
        <v>3.7881022868665344</v>
      </c>
      <c r="H82" s="182">
        <f ca="1">$C82+(H$4*Position!$L82)</f>
        <v>3.8360681912443564</v>
      </c>
      <c r="I82" s="182">
        <f ca="1">$C82+(I$4*Position!$L82)</f>
        <v>3.8840340956221784</v>
      </c>
      <c r="J82" s="182">
        <f ca="1">$C82+(J$4*Position!$L82)</f>
        <v>3.9320000000000004</v>
      </c>
      <c r="K82" s="182">
        <f ca="1">$C82+(K$4*Position!$L82)</f>
        <v>3.9799659043778224</v>
      </c>
      <c r="L82" s="182">
        <f ca="1">$C82+(L$4*Position!$L82)</f>
        <v>4.0279318087556444</v>
      </c>
      <c r="M82" s="182">
        <f ca="1">$C82+(M$4*Position!$L82)</f>
        <v>4.0758977131334664</v>
      </c>
      <c r="N82" s="182">
        <f ca="1">$C82+(N$4*Position!$L82)</f>
        <v>4.1238636175112884</v>
      </c>
      <c r="O82" s="182">
        <f ca="1">$C82+(O$4*Position!$L82)</f>
        <v>4.1718295218891104</v>
      </c>
      <c r="Q82" s="6">
        <v>0.23</v>
      </c>
      <c r="S82" s="182">
        <f t="shared" si="6"/>
        <v>0.18</v>
      </c>
      <c r="T82" s="182">
        <f t="shared" si="7"/>
        <v>0.19</v>
      </c>
      <c r="U82" s="182">
        <f t="shared" si="9"/>
        <v>0.2</v>
      </c>
      <c r="V82" s="182">
        <f t="shared" si="9"/>
        <v>0.21000000000000002</v>
      </c>
      <c r="W82" s="182">
        <f t="shared" si="9"/>
        <v>0.22</v>
      </c>
      <c r="X82" s="182">
        <f t="shared" si="9"/>
        <v>0.23</v>
      </c>
      <c r="Y82" s="182">
        <f t="shared" si="9"/>
        <v>0.24000000000000002</v>
      </c>
      <c r="Z82" s="182">
        <f t="shared" si="9"/>
        <v>0.25</v>
      </c>
      <c r="AA82" s="182">
        <f t="shared" si="9"/>
        <v>0.26</v>
      </c>
      <c r="AB82" s="182">
        <f t="shared" si="9"/>
        <v>0.27</v>
      </c>
      <c r="AC82" s="182">
        <f t="shared" si="9"/>
        <v>0.28000000000000003</v>
      </c>
      <c r="AE82" s="185">
        <f ca="1">_xll.xCalcSkew($A82,Inputs!$E82-$C82,b)/100</f>
        <v>2.2000000000000242E-4</v>
      </c>
      <c r="AG82" s="185">
        <f t="shared" ca="1" si="8"/>
        <v>0.23022000000000001</v>
      </c>
    </row>
    <row r="83" spans="1:33" x14ac:dyDescent="0.25">
      <c r="A83" s="186">
        <f ca="1">Inputs!C83</f>
        <v>39600</v>
      </c>
      <c r="C83" s="5">
        <v>3.972</v>
      </c>
      <c r="E83" s="182">
        <f ca="1">$C83+(E$4*Position!$L83)</f>
        <v>3.7333894433897683</v>
      </c>
      <c r="F83" s="182">
        <f ca="1">$C83+(F$4*Position!$L83)</f>
        <v>3.7811115547118144</v>
      </c>
      <c r="G83" s="182">
        <f ca="1">$C83+(G$4*Position!$L83)</f>
        <v>3.8288336660338609</v>
      </c>
      <c r="H83" s="182">
        <f ca="1">$C83+(H$4*Position!$L83)</f>
        <v>3.8765557773559074</v>
      </c>
      <c r="I83" s="182">
        <f ca="1">$C83+(I$4*Position!$L83)</f>
        <v>3.9242778886779535</v>
      </c>
      <c r="J83" s="182">
        <f ca="1">$C83+(J$4*Position!$L83)</f>
        <v>3.972</v>
      </c>
      <c r="K83" s="182">
        <f ca="1">$C83+(K$4*Position!$L83)</f>
        <v>4.0197221113220465</v>
      </c>
      <c r="L83" s="182">
        <f ca="1">$C83+(L$4*Position!$L83)</f>
        <v>4.0674442226440926</v>
      </c>
      <c r="M83" s="182">
        <f ca="1">$C83+(M$4*Position!$L83)</f>
        <v>4.1151663339661386</v>
      </c>
      <c r="N83" s="182">
        <f ca="1">$C83+(N$4*Position!$L83)</f>
        <v>4.1628884452881856</v>
      </c>
      <c r="O83" s="182">
        <f ca="1">$C83+(O$4*Position!$L83)</f>
        <v>4.2106105566102316</v>
      </c>
      <c r="Q83" s="6">
        <v>0.23</v>
      </c>
      <c r="S83" s="182">
        <f t="shared" si="6"/>
        <v>0.18</v>
      </c>
      <c r="T83" s="182">
        <f t="shared" si="7"/>
        <v>0.19</v>
      </c>
      <c r="U83" s="182">
        <f t="shared" si="9"/>
        <v>0.2</v>
      </c>
      <c r="V83" s="182">
        <f t="shared" si="9"/>
        <v>0.21000000000000002</v>
      </c>
      <c r="W83" s="182">
        <f t="shared" si="9"/>
        <v>0.22</v>
      </c>
      <c r="X83" s="182">
        <f t="shared" si="9"/>
        <v>0.23</v>
      </c>
      <c r="Y83" s="182">
        <f t="shared" si="9"/>
        <v>0.24000000000000002</v>
      </c>
      <c r="Z83" s="182">
        <f t="shared" si="9"/>
        <v>0.25</v>
      </c>
      <c r="AA83" s="182">
        <f t="shared" si="9"/>
        <v>0.26</v>
      </c>
      <c r="AB83" s="182">
        <f t="shared" si="9"/>
        <v>0.27</v>
      </c>
      <c r="AC83" s="182">
        <f t="shared" si="9"/>
        <v>0.28000000000000003</v>
      </c>
      <c r="AE83" s="185">
        <f ca="1">_xll.xCalcSkew($A83,Inputs!$E83-$C83,b)/100</f>
        <v>2.2000000000000242E-4</v>
      </c>
      <c r="AG83" s="185">
        <f t="shared" ca="1" si="8"/>
        <v>0.23022000000000001</v>
      </c>
    </row>
    <row r="84" spans="1:33" x14ac:dyDescent="0.25">
      <c r="A84" s="186">
        <f ca="1">Inputs!C84</f>
        <v>39630</v>
      </c>
      <c r="C84" s="5">
        <v>4.0170000000000003</v>
      </c>
      <c r="E84" s="182">
        <f ca="1">$C84+(E$4*Position!$L84)</f>
        <v>3.7783894433897682</v>
      </c>
      <c r="F84" s="182">
        <f ca="1">$C84+(F$4*Position!$L84)</f>
        <v>3.8261115547118147</v>
      </c>
      <c r="G84" s="182">
        <f ca="1">$C84+(G$4*Position!$L84)</f>
        <v>3.8738336660338613</v>
      </c>
      <c r="H84" s="182">
        <f ca="1">$C84+(H$4*Position!$L84)</f>
        <v>3.9215557773559078</v>
      </c>
      <c r="I84" s="182">
        <f ca="1">$C84+(I$4*Position!$L84)</f>
        <v>3.9692778886779538</v>
      </c>
      <c r="J84" s="182">
        <f ca="1">$C84+(J$4*Position!$L84)</f>
        <v>4.0170000000000003</v>
      </c>
      <c r="K84" s="182">
        <f ca="1">$C84+(K$4*Position!$L84)</f>
        <v>4.0647221113220464</v>
      </c>
      <c r="L84" s="182">
        <f ca="1">$C84+(L$4*Position!$L84)</f>
        <v>4.1124442226440934</v>
      </c>
      <c r="M84" s="182">
        <f ca="1">$C84+(M$4*Position!$L84)</f>
        <v>4.1601663339661394</v>
      </c>
      <c r="N84" s="182">
        <f ca="1">$C84+(N$4*Position!$L84)</f>
        <v>4.2078884452881855</v>
      </c>
      <c r="O84" s="182">
        <f ca="1">$C84+(O$4*Position!$L84)</f>
        <v>4.2556105566102325</v>
      </c>
      <c r="Q84" s="6">
        <v>0.23</v>
      </c>
      <c r="S84" s="182">
        <f t="shared" si="6"/>
        <v>0.18</v>
      </c>
      <c r="T84" s="182">
        <f t="shared" si="7"/>
        <v>0.19</v>
      </c>
      <c r="U84" s="182">
        <f t="shared" si="9"/>
        <v>0.2</v>
      </c>
      <c r="V84" s="182">
        <f t="shared" si="9"/>
        <v>0.21000000000000002</v>
      </c>
      <c r="W84" s="182">
        <f t="shared" si="9"/>
        <v>0.22</v>
      </c>
      <c r="X84" s="182">
        <f t="shared" si="9"/>
        <v>0.23</v>
      </c>
      <c r="Y84" s="182">
        <f t="shared" si="9"/>
        <v>0.24000000000000002</v>
      </c>
      <c r="Z84" s="182">
        <f t="shared" si="9"/>
        <v>0.25</v>
      </c>
      <c r="AA84" s="182">
        <f t="shared" si="9"/>
        <v>0.26</v>
      </c>
      <c r="AB84" s="182">
        <f t="shared" si="9"/>
        <v>0.27</v>
      </c>
      <c r="AC84" s="182">
        <f t="shared" si="9"/>
        <v>0.28000000000000003</v>
      </c>
      <c r="AE84" s="185">
        <f ca="1">_xll.xCalcSkew($A84,Inputs!$E84-$C84,b)/100</f>
        <v>2.2000000000000242E-4</v>
      </c>
      <c r="AG84" s="185">
        <f t="shared" ca="1" si="8"/>
        <v>0.23022000000000001</v>
      </c>
    </row>
    <row r="85" spans="1:33" x14ac:dyDescent="0.25">
      <c r="A85" s="186">
        <f ca="1">Inputs!C85</f>
        <v>39661</v>
      </c>
      <c r="C85" s="5">
        <v>4.056</v>
      </c>
      <c r="E85" s="182">
        <f ca="1">$C85+(E$4*Position!$L85)</f>
        <v>3.8179989260292078</v>
      </c>
      <c r="F85" s="182">
        <f ca="1">$C85+(F$4*Position!$L85)</f>
        <v>3.8655991408233663</v>
      </c>
      <c r="G85" s="182">
        <f ca="1">$C85+(G$4*Position!$L85)</f>
        <v>3.9131993556175249</v>
      </c>
      <c r="H85" s="182">
        <f ca="1">$C85+(H$4*Position!$L85)</f>
        <v>3.960799570411683</v>
      </c>
      <c r="I85" s="182">
        <f ca="1">$C85+(I$4*Position!$L85)</f>
        <v>4.0083997852058415</v>
      </c>
      <c r="J85" s="182">
        <f ca="1">$C85+(J$4*Position!$L85)</f>
        <v>4.056</v>
      </c>
      <c r="K85" s="182">
        <f ca="1">$C85+(K$4*Position!$L85)</f>
        <v>4.1036002147941586</v>
      </c>
      <c r="L85" s="182">
        <f ca="1">$C85+(L$4*Position!$L85)</f>
        <v>4.1512004295883171</v>
      </c>
      <c r="M85" s="182">
        <f ca="1">$C85+(M$4*Position!$L85)</f>
        <v>4.1988006443824757</v>
      </c>
      <c r="N85" s="182">
        <f ca="1">$C85+(N$4*Position!$L85)</f>
        <v>4.2464008591766342</v>
      </c>
      <c r="O85" s="182">
        <f ca="1">$C85+(O$4*Position!$L85)</f>
        <v>4.2940010739707919</v>
      </c>
      <c r="Q85" s="6">
        <v>0.23</v>
      </c>
      <c r="S85" s="182">
        <f t="shared" si="6"/>
        <v>0.18</v>
      </c>
      <c r="T85" s="182">
        <f t="shared" si="7"/>
        <v>0.19</v>
      </c>
      <c r="U85" s="182">
        <f t="shared" si="9"/>
        <v>0.2</v>
      </c>
      <c r="V85" s="182">
        <f t="shared" si="9"/>
        <v>0.21000000000000002</v>
      </c>
      <c r="W85" s="182">
        <f t="shared" si="9"/>
        <v>0.22</v>
      </c>
      <c r="X85" s="182">
        <f t="shared" si="9"/>
        <v>0.23</v>
      </c>
      <c r="Y85" s="182">
        <f t="shared" si="9"/>
        <v>0.24000000000000002</v>
      </c>
      <c r="Z85" s="182">
        <f t="shared" si="9"/>
        <v>0.25</v>
      </c>
      <c r="AA85" s="182">
        <f t="shared" si="9"/>
        <v>0.26</v>
      </c>
      <c r="AB85" s="182">
        <f t="shared" si="9"/>
        <v>0.27</v>
      </c>
      <c r="AC85" s="182">
        <f t="shared" si="9"/>
        <v>0.28000000000000003</v>
      </c>
      <c r="AE85" s="185">
        <f ca="1">_xll.xCalcSkew($A85,Inputs!$E85-$C85,b)/100</f>
        <v>2.2000000000000242E-4</v>
      </c>
      <c r="AG85" s="185">
        <f t="shared" ca="1" si="8"/>
        <v>0.23022000000000001</v>
      </c>
    </row>
    <row r="86" spans="1:33" x14ac:dyDescent="0.25">
      <c r="A86" s="186">
        <f ca="1">Inputs!C86</f>
        <v>39692</v>
      </c>
      <c r="C86" s="5">
        <v>4.0449999999999999</v>
      </c>
      <c r="E86" s="182">
        <f ca="1">$C86+(E$4*Position!$L86)</f>
        <v>3.8080716323344452</v>
      </c>
      <c r="F86" s="182">
        <f ca="1">$C86+(F$4*Position!$L86)</f>
        <v>3.8554573058675561</v>
      </c>
      <c r="G86" s="182">
        <f ca="1">$C86+(G$4*Position!$L86)</f>
        <v>3.9028429794006669</v>
      </c>
      <c r="H86" s="182">
        <f ca="1">$C86+(H$4*Position!$L86)</f>
        <v>3.9502286529337782</v>
      </c>
      <c r="I86" s="182">
        <f ca="1">$C86+(I$4*Position!$L86)</f>
        <v>3.9976143264668891</v>
      </c>
      <c r="J86" s="182">
        <f ca="1">$C86+(J$4*Position!$L86)</f>
        <v>4.0449999999999999</v>
      </c>
      <c r="K86" s="182">
        <f ca="1">$C86+(K$4*Position!$L86)</f>
        <v>4.0923856735331112</v>
      </c>
      <c r="L86" s="182">
        <f ca="1">$C86+(L$4*Position!$L86)</f>
        <v>4.1397713470662216</v>
      </c>
      <c r="M86" s="182">
        <f ca="1">$C86+(M$4*Position!$L86)</f>
        <v>4.1871570205993329</v>
      </c>
      <c r="N86" s="182">
        <f ca="1">$C86+(N$4*Position!$L86)</f>
        <v>4.2345426941324433</v>
      </c>
      <c r="O86" s="182">
        <f ca="1">$C86+(O$4*Position!$L86)</f>
        <v>4.2819283676655546</v>
      </c>
      <c r="Q86" s="6">
        <v>0.23</v>
      </c>
      <c r="S86" s="182">
        <f t="shared" si="6"/>
        <v>0.18</v>
      </c>
      <c r="T86" s="182">
        <f t="shared" si="7"/>
        <v>0.19</v>
      </c>
      <c r="U86" s="182">
        <f>$Q86+U$4</f>
        <v>0.2</v>
      </c>
      <c r="V86" s="182">
        <f>$Q86+V$4</f>
        <v>0.21000000000000002</v>
      </c>
      <c r="W86" s="182">
        <f>$Q86+W$4</f>
        <v>0.22</v>
      </c>
      <c r="X86" s="182">
        <f>$Q86+X$4</f>
        <v>0.23</v>
      </c>
      <c r="Y86" s="182">
        <f>$Q86+Y$4</f>
        <v>0.24000000000000002</v>
      </c>
      <c r="Z86" s="182">
        <f t="shared" ref="T86:AC112" si="10">$Q86+Z$4</f>
        <v>0.25</v>
      </c>
      <c r="AA86" s="182">
        <f t="shared" si="10"/>
        <v>0.26</v>
      </c>
      <c r="AB86" s="182">
        <f t="shared" si="10"/>
        <v>0.27</v>
      </c>
      <c r="AC86" s="182">
        <f t="shared" si="10"/>
        <v>0.28000000000000003</v>
      </c>
      <c r="AE86" s="185">
        <f ca="1">_xll.xCalcSkew($A86,Inputs!$E86-$C86,b)/100</f>
        <v>2.2000000000000242E-4</v>
      </c>
      <c r="AG86" s="185">
        <f t="shared" ca="1" si="8"/>
        <v>0.23022000000000001</v>
      </c>
    </row>
    <row r="87" spans="1:33" x14ac:dyDescent="0.25">
      <c r="A87" s="186">
        <f ca="1">Inputs!C87</f>
        <v>39722</v>
      </c>
      <c r="C87" s="5">
        <v>4.0599999999999996</v>
      </c>
      <c r="E87" s="182">
        <f ca="1">$C87+(E$4*Position!$L87)</f>
        <v>3.8292655101951349</v>
      </c>
      <c r="F87" s="182">
        <f ca="1">$C87+(F$4*Position!$L87)</f>
        <v>3.8754124081561079</v>
      </c>
      <c r="G87" s="182">
        <f ca="1">$C87+(G$4*Position!$L87)</f>
        <v>3.9215593061170808</v>
      </c>
      <c r="H87" s="182">
        <f ca="1">$C87+(H$4*Position!$L87)</f>
        <v>3.9677062040780537</v>
      </c>
      <c r="I87" s="182">
        <f ca="1">$C87+(I$4*Position!$L87)</f>
        <v>4.0138531020390262</v>
      </c>
      <c r="J87" s="182">
        <f ca="1">$C87+(J$4*Position!$L87)</f>
        <v>4.0599999999999996</v>
      </c>
      <c r="K87" s="182">
        <f ca="1">$C87+(K$4*Position!$L87)</f>
        <v>4.106146897960973</v>
      </c>
      <c r="L87" s="182">
        <f ca="1">$C87+(L$4*Position!$L87)</f>
        <v>4.1522937959219455</v>
      </c>
      <c r="M87" s="182">
        <f ca="1">$C87+(M$4*Position!$L87)</f>
        <v>4.1984406938829189</v>
      </c>
      <c r="N87" s="182">
        <f ca="1">$C87+(N$4*Position!$L87)</f>
        <v>4.2445875918438913</v>
      </c>
      <c r="O87" s="182">
        <f ca="1">$C87+(O$4*Position!$L87)</f>
        <v>4.2907344898048647</v>
      </c>
      <c r="Q87" s="6">
        <v>0.23</v>
      </c>
      <c r="S87" s="182">
        <f t="shared" si="6"/>
        <v>0.18</v>
      </c>
      <c r="T87" s="182">
        <f t="shared" si="10"/>
        <v>0.19</v>
      </c>
      <c r="U87" s="182">
        <f t="shared" si="10"/>
        <v>0.2</v>
      </c>
      <c r="V87" s="182">
        <f t="shared" si="10"/>
        <v>0.21000000000000002</v>
      </c>
      <c r="W87" s="182">
        <f t="shared" si="10"/>
        <v>0.22</v>
      </c>
      <c r="X87" s="182">
        <f t="shared" si="10"/>
        <v>0.23</v>
      </c>
      <c r="Y87" s="182">
        <f t="shared" si="10"/>
        <v>0.24000000000000002</v>
      </c>
      <c r="Z87" s="182">
        <f t="shared" si="10"/>
        <v>0.25</v>
      </c>
      <c r="AA87" s="182">
        <f t="shared" si="10"/>
        <v>0.26</v>
      </c>
      <c r="AB87" s="182">
        <f t="shared" si="10"/>
        <v>0.27</v>
      </c>
      <c r="AC87" s="182">
        <f t="shared" si="10"/>
        <v>0.28000000000000003</v>
      </c>
      <c r="AE87" s="185">
        <f ca="1">_xll.xCalcSkew($A87,Inputs!$E87-$C87,b)/100</f>
        <v>2.2000000000002017E-4</v>
      </c>
      <c r="AG87" s="185">
        <f t="shared" ca="1" si="8"/>
        <v>0.23022000000000004</v>
      </c>
    </row>
    <row r="88" spans="1:33" x14ac:dyDescent="0.25">
      <c r="A88" s="186">
        <f ca="1">Inputs!C88</f>
        <v>39753</v>
      </c>
      <c r="C88" s="5">
        <v>4.2169999999999996</v>
      </c>
      <c r="E88" s="182">
        <f ca="1">$C88+(E$4*Position!$L88)</f>
        <v>3.9939611768831575</v>
      </c>
      <c r="F88" s="182">
        <f ca="1">$C88+(F$4*Position!$L88)</f>
        <v>4.0385689415065258</v>
      </c>
      <c r="G88" s="182">
        <f ca="1">$C88+(G$4*Position!$L88)</f>
        <v>4.083176706129894</v>
      </c>
      <c r="H88" s="182">
        <f ca="1">$C88+(H$4*Position!$L88)</f>
        <v>4.1277844707532632</v>
      </c>
      <c r="I88" s="182">
        <f ca="1">$C88+(I$4*Position!$L88)</f>
        <v>4.1723922353766314</v>
      </c>
      <c r="J88" s="182">
        <f ca="1">$C88+(J$4*Position!$L88)</f>
        <v>4.2169999999999996</v>
      </c>
      <c r="K88" s="182">
        <f ca="1">$C88+(K$4*Position!$L88)</f>
        <v>4.2616077646233679</v>
      </c>
      <c r="L88" s="182">
        <f ca="1">$C88+(L$4*Position!$L88)</f>
        <v>4.3062155292467361</v>
      </c>
      <c r="M88" s="182">
        <f ca="1">$C88+(M$4*Position!$L88)</f>
        <v>4.3508232938701052</v>
      </c>
      <c r="N88" s="182">
        <f ca="1">$C88+(N$4*Position!$L88)</f>
        <v>4.3954310584934735</v>
      </c>
      <c r="O88" s="182">
        <f ca="1">$C88+(O$4*Position!$L88)</f>
        <v>4.4400388231168417</v>
      </c>
      <c r="Q88" s="6">
        <v>0.23</v>
      </c>
      <c r="S88" s="182">
        <f t="shared" si="6"/>
        <v>0.18</v>
      </c>
      <c r="T88" s="182">
        <f t="shared" si="10"/>
        <v>0.19</v>
      </c>
      <c r="U88" s="182">
        <f t="shared" si="10"/>
        <v>0.2</v>
      </c>
      <c r="V88" s="182">
        <f t="shared" si="10"/>
        <v>0.21000000000000002</v>
      </c>
      <c r="W88" s="182">
        <f t="shared" si="10"/>
        <v>0.22</v>
      </c>
      <c r="X88" s="182">
        <f t="shared" si="10"/>
        <v>0.23</v>
      </c>
      <c r="Y88" s="182">
        <f t="shared" si="10"/>
        <v>0.24000000000000002</v>
      </c>
      <c r="Z88" s="182">
        <f t="shared" si="10"/>
        <v>0.25</v>
      </c>
      <c r="AA88" s="182">
        <f t="shared" si="10"/>
        <v>0.26</v>
      </c>
      <c r="AB88" s="182">
        <f t="shared" si="10"/>
        <v>0.27</v>
      </c>
      <c r="AC88" s="182">
        <f t="shared" si="10"/>
        <v>0.28000000000000003</v>
      </c>
      <c r="AE88" s="185">
        <f ca="1">_xll.xCalcSkew($A88,Inputs!$E88-$C88,b)/100</f>
        <v>2.2000000000000242E-4</v>
      </c>
      <c r="AG88" s="185">
        <f t="shared" ca="1" si="8"/>
        <v>0.23022000000000001</v>
      </c>
    </row>
    <row r="89" spans="1:33" x14ac:dyDescent="0.25">
      <c r="A89" s="186">
        <f ca="1">Inputs!C89</f>
        <v>39783</v>
      </c>
      <c r="C89" s="5">
        <v>4.3770000000000007</v>
      </c>
      <c r="E89" s="182">
        <f ca="1">$C89+(E$4*Position!$L89)</f>
        <v>4.135313368491687</v>
      </c>
      <c r="F89" s="182">
        <f ca="1">$C89+(F$4*Position!$L89)</f>
        <v>4.1836506947933501</v>
      </c>
      <c r="G89" s="182">
        <f ca="1">$C89+(G$4*Position!$L89)</f>
        <v>4.2319880210950123</v>
      </c>
      <c r="H89" s="182">
        <f ca="1">$C89+(H$4*Position!$L89)</f>
        <v>4.2803253473966754</v>
      </c>
      <c r="I89" s="182">
        <f ca="1">$C89+(I$4*Position!$L89)</f>
        <v>4.3286626736983376</v>
      </c>
      <c r="J89" s="182">
        <f ca="1">$C89+(J$4*Position!$L89)</f>
        <v>4.3770000000000007</v>
      </c>
      <c r="K89" s="182">
        <f ca="1">$C89+(K$4*Position!$L89)</f>
        <v>4.4253373263016638</v>
      </c>
      <c r="L89" s="182">
        <f ca="1">$C89+(L$4*Position!$L89)</f>
        <v>4.473674652603326</v>
      </c>
      <c r="M89" s="182">
        <f ca="1">$C89+(M$4*Position!$L89)</f>
        <v>4.5220119789049891</v>
      </c>
      <c r="N89" s="182">
        <f ca="1">$C89+(N$4*Position!$L89)</f>
        <v>4.5703493052066513</v>
      </c>
      <c r="O89" s="182">
        <f ca="1">$C89+(O$4*Position!$L89)</f>
        <v>4.6186866315083144</v>
      </c>
      <c r="Q89" s="6">
        <v>0.23</v>
      </c>
      <c r="S89" s="182">
        <f t="shared" si="6"/>
        <v>0.18</v>
      </c>
      <c r="T89" s="182">
        <f t="shared" si="10"/>
        <v>0.19</v>
      </c>
      <c r="U89" s="182">
        <f t="shared" si="10"/>
        <v>0.2</v>
      </c>
      <c r="V89" s="182">
        <f t="shared" si="10"/>
        <v>0.21000000000000002</v>
      </c>
      <c r="W89" s="182">
        <f t="shared" si="10"/>
        <v>0.22</v>
      </c>
      <c r="X89" s="182">
        <f t="shared" si="10"/>
        <v>0.23</v>
      </c>
      <c r="Y89" s="182">
        <f t="shared" si="10"/>
        <v>0.24000000000000002</v>
      </c>
      <c r="Z89" s="182">
        <f t="shared" si="10"/>
        <v>0.25</v>
      </c>
      <c r="AA89" s="182">
        <f t="shared" si="10"/>
        <v>0.26</v>
      </c>
      <c r="AB89" s="182">
        <f t="shared" si="10"/>
        <v>0.27</v>
      </c>
      <c r="AC89" s="182">
        <f t="shared" si="10"/>
        <v>0.28000000000000003</v>
      </c>
      <c r="AE89" s="185">
        <f ca="1">_xll.xCalcSkew($A89,Inputs!$E89-$C89,b)/100</f>
        <v>2.2000000000000242E-4</v>
      </c>
      <c r="AG89" s="185">
        <f t="shared" ca="1" si="8"/>
        <v>0.23022000000000001</v>
      </c>
    </row>
    <row r="90" spans="1:33" x14ac:dyDescent="0.25">
      <c r="A90" s="186">
        <f ca="1">Inputs!C90</f>
        <v>39814</v>
      </c>
      <c r="C90" s="5">
        <v>4.4020000000000001</v>
      </c>
      <c r="E90" s="182">
        <f ca="1">$C90+(E$4*Position!$L90)</f>
        <v>4.1627749028031138</v>
      </c>
      <c r="F90" s="182">
        <f ca="1">$C90+(F$4*Position!$L90)</f>
        <v>4.2106199222424916</v>
      </c>
      <c r="G90" s="182">
        <f ca="1">$C90+(G$4*Position!$L90)</f>
        <v>4.2584649416818685</v>
      </c>
      <c r="H90" s="182">
        <f ca="1">$C90+(H$4*Position!$L90)</f>
        <v>4.3063099611212454</v>
      </c>
      <c r="I90" s="182">
        <f ca="1">$C90+(I$4*Position!$L90)</f>
        <v>4.3541549805606232</v>
      </c>
      <c r="J90" s="182">
        <f ca="1">$C90+(J$4*Position!$L90)</f>
        <v>4.4020000000000001</v>
      </c>
      <c r="K90" s="182">
        <f ca="1">$C90+(K$4*Position!$L90)</f>
        <v>4.449845019439377</v>
      </c>
      <c r="L90" s="182">
        <f ca="1">$C90+(L$4*Position!$L90)</f>
        <v>4.4976900388787548</v>
      </c>
      <c r="M90" s="182">
        <f ca="1">$C90+(M$4*Position!$L90)</f>
        <v>4.5455350583181318</v>
      </c>
      <c r="N90" s="182">
        <f ca="1">$C90+(N$4*Position!$L90)</f>
        <v>4.5933800777575087</v>
      </c>
      <c r="O90" s="182">
        <f ca="1">$C90+(O$4*Position!$L90)</f>
        <v>4.6412250971968865</v>
      </c>
      <c r="Q90" s="6">
        <v>0.23</v>
      </c>
      <c r="S90" s="182">
        <f t="shared" si="6"/>
        <v>0.18</v>
      </c>
      <c r="T90" s="182">
        <f t="shared" si="10"/>
        <v>0.19</v>
      </c>
      <c r="U90" s="182">
        <f t="shared" si="10"/>
        <v>0.2</v>
      </c>
      <c r="V90" s="182">
        <f t="shared" si="10"/>
        <v>0.21000000000000002</v>
      </c>
      <c r="W90" s="182">
        <f t="shared" si="10"/>
        <v>0.22</v>
      </c>
      <c r="X90" s="182">
        <f t="shared" si="10"/>
        <v>0.23</v>
      </c>
      <c r="Y90" s="182">
        <f t="shared" si="10"/>
        <v>0.24000000000000002</v>
      </c>
      <c r="Z90" s="182">
        <f t="shared" si="10"/>
        <v>0.25</v>
      </c>
      <c r="AA90" s="182">
        <f t="shared" si="10"/>
        <v>0.26</v>
      </c>
      <c r="AB90" s="182">
        <f t="shared" si="10"/>
        <v>0.27</v>
      </c>
      <c r="AC90" s="182">
        <f t="shared" si="10"/>
        <v>0.28000000000000003</v>
      </c>
      <c r="AE90" s="185">
        <f ca="1">_xll.xCalcSkew($A90,Inputs!$E90-$C90,b)/100</f>
        <v>2.2000000000000242E-4</v>
      </c>
      <c r="AG90" s="185">
        <f t="shared" ca="1" si="8"/>
        <v>0.23022000000000001</v>
      </c>
    </row>
    <row r="91" spans="1:33" x14ac:dyDescent="0.25">
      <c r="A91" s="186">
        <f ca="1">Inputs!C91</f>
        <v>39845</v>
      </c>
      <c r="C91" s="5">
        <v>4.3180000000000005</v>
      </c>
      <c r="E91" s="182">
        <f ca="1">$C91+(E$4*Position!$L91)</f>
        <v>4.0800832251494628</v>
      </c>
      <c r="F91" s="182">
        <f ca="1">$C91+(F$4*Position!$L91)</f>
        <v>4.1276665801195698</v>
      </c>
      <c r="G91" s="182">
        <f ca="1">$C91+(G$4*Position!$L91)</f>
        <v>4.1752499350896777</v>
      </c>
      <c r="H91" s="182">
        <f ca="1">$C91+(H$4*Position!$L91)</f>
        <v>4.2228332900597856</v>
      </c>
      <c r="I91" s="182">
        <f ca="1">$C91+(I$4*Position!$L91)</f>
        <v>4.2704166450298926</v>
      </c>
      <c r="J91" s="182">
        <f ca="1">$C91+(J$4*Position!$L91)</f>
        <v>4.3180000000000005</v>
      </c>
      <c r="K91" s="182">
        <f ca="1">$C91+(K$4*Position!$L91)</f>
        <v>4.3655833549701084</v>
      </c>
      <c r="L91" s="182">
        <f ca="1">$C91+(L$4*Position!$L91)</f>
        <v>4.4131667099402154</v>
      </c>
      <c r="M91" s="182">
        <f ca="1">$C91+(M$4*Position!$L91)</f>
        <v>4.4607500649103233</v>
      </c>
      <c r="N91" s="182">
        <f ca="1">$C91+(N$4*Position!$L91)</f>
        <v>4.5083334198804312</v>
      </c>
      <c r="O91" s="182">
        <f ca="1">$C91+(O$4*Position!$L91)</f>
        <v>4.5559167748505383</v>
      </c>
      <c r="Q91" s="6">
        <v>0.22750000000000001</v>
      </c>
      <c r="S91" s="182">
        <f t="shared" si="6"/>
        <v>0.17749999999999999</v>
      </c>
      <c r="T91" s="182">
        <f t="shared" si="10"/>
        <v>0.1875</v>
      </c>
      <c r="U91" s="182">
        <f t="shared" si="10"/>
        <v>0.19750000000000001</v>
      </c>
      <c r="V91" s="182">
        <f t="shared" si="10"/>
        <v>0.20750000000000002</v>
      </c>
      <c r="W91" s="182">
        <f t="shared" si="10"/>
        <v>0.2175</v>
      </c>
      <c r="X91" s="182">
        <f t="shared" si="10"/>
        <v>0.22750000000000001</v>
      </c>
      <c r="Y91" s="182">
        <f t="shared" si="10"/>
        <v>0.23750000000000002</v>
      </c>
      <c r="Z91" s="182">
        <f t="shared" si="10"/>
        <v>0.2475</v>
      </c>
      <c r="AA91" s="182">
        <f t="shared" si="10"/>
        <v>0.25750000000000001</v>
      </c>
      <c r="AB91" s="182">
        <f t="shared" si="10"/>
        <v>0.26750000000000002</v>
      </c>
      <c r="AC91" s="182">
        <f t="shared" si="10"/>
        <v>0.27750000000000002</v>
      </c>
      <c r="AE91" s="185">
        <f ca="1">_xll.xCalcSkew($A91,Inputs!$E91-$C91,b)/100</f>
        <v>2.2000000000000242E-4</v>
      </c>
      <c r="AG91" s="185">
        <f t="shared" ca="1" si="8"/>
        <v>0.22772000000000001</v>
      </c>
    </row>
    <row r="92" spans="1:33" x14ac:dyDescent="0.25">
      <c r="A92" s="186">
        <f ca="1">Inputs!C92</f>
        <v>39873</v>
      </c>
      <c r="C92" s="5">
        <v>4.1830000000000007</v>
      </c>
      <c r="E92" s="182">
        <f ca="1">$C92+(E$4*Position!$L92)</f>
        <v>3.9463915474958111</v>
      </c>
      <c r="F92" s="182">
        <f ca="1">$C92+(F$4*Position!$L92)</f>
        <v>3.9937132379966491</v>
      </c>
      <c r="G92" s="182">
        <f ca="1">$C92+(G$4*Position!$L92)</f>
        <v>4.0410349284974867</v>
      </c>
      <c r="H92" s="182">
        <f ca="1">$C92+(H$4*Position!$L92)</f>
        <v>4.0883566189983247</v>
      </c>
      <c r="I92" s="182">
        <f ca="1">$C92+(I$4*Position!$L92)</f>
        <v>4.1356783094991627</v>
      </c>
      <c r="J92" s="182">
        <f ca="1">$C92+(J$4*Position!$L92)</f>
        <v>4.1830000000000007</v>
      </c>
      <c r="K92" s="182">
        <f ca="1">$C92+(K$4*Position!$L92)</f>
        <v>4.2303216905008387</v>
      </c>
      <c r="L92" s="182">
        <f ca="1">$C92+(L$4*Position!$L92)</f>
        <v>4.2776433810016767</v>
      </c>
      <c r="M92" s="182">
        <f ca="1">$C92+(M$4*Position!$L92)</f>
        <v>4.3249650715025147</v>
      </c>
      <c r="N92" s="182">
        <f ca="1">$C92+(N$4*Position!$L92)</f>
        <v>4.3722867620033519</v>
      </c>
      <c r="O92" s="182">
        <f ca="1">$C92+(O$4*Position!$L92)</f>
        <v>4.4196084525041899</v>
      </c>
      <c r="Q92" s="6">
        <v>0.22</v>
      </c>
      <c r="S92" s="182">
        <f t="shared" si="6"/>
        <v>0.16999999999999998</v>
      </c>
      <c r="T92" s="182">
        <f t="shared" si="10"/>
        <v>0.18</v>
      </c>
      <c r="U92" s="182">
        <f t="shared" si="10"/>
        <v>0.19</v>
      </c>
      <c r="V92" s="182">
        <f t="shared" si="10"/>
        <v>0.2</v>
      </c>
      <c r="W92" s="182">
        <f t="shared" si="10"/>
        <v>0.21</v>
      </c>
      <c r="X92" s="182">
        <f t="shared" si="10"/>
        <v>0.22</v>
      </c>
      <c r="Y92" s="182">
        <f t="shared" si="10"/>
        <v>0.23</v>
      </c>
      <c r="Z92" s="182">
        <f t="shared" si="10"/>
        <v>0.24</v>
      </c>
      <c r="AA92" s="182">
        <f t="shared" si="10"/>
        <v>0.25</v>
      </c>
      <c r="AB92" s="182">
        <f t="shared" si="10"/>
        <v>0.26</v>
      </c>
      <c r="AC92" s="182">
        <f t="shared" si="10"/>
        <v>0.27</v>
      </c>
      <c r="AE92" s="185">
        <f ca="1">_xll.xCalcSkew($A92,Inputs!$E92-$C92,b)/100</f>
        <v>2.2000000000000242E-4</v>
      </c>
      <c r="AG92" s="185">
        <f t="shared" ca="1" si="8"/>
        <v>0.22022</v>
      </c>
    </row>
    <row r="93" spans="1:33" x14ac:dyDescent="0.25">
      <c r="A93" s="186">
        <f ca="1">Inputs!C93</f>
        <v>39904</v>
      </c>
      <c r="C93" s="5">
        <v>4.0330000000000004</v>
      </c>
      <c r="E93" s="182">
        <f ca="1">$C93+(E$4*Position!$L93)</f>
        <v>3.7971097760003785</v>
      </c>
      <c r="F93" s="182">
        <f ca="1">$C93+(F$4*Position!$L93)</f>
        <v>3.8442878208003028</v>
      </c>
      <c r="G93" s="182">
        <f ca="1">$C93+(G$4*Position!$L93)</f>
        <v>3.8914658656002272</v>
      </c>
      <c r="H93" s="182">
        <f ca="1">$C93+(H$4*Position!$L93)</f>
        <v>3.9386439104001516</v>
      </c>
      <c r="I93" s="182">
        <f ca="1">$C93+(I$4*Position!$L93)</f>
        <v>3.985821955200076</v>
      </c>
      <c r="J93" s="182">
        <f ca="1">$C93+(J$4*Position!$L93)</f>
        <v>4.0330000000000004</v>
      </c>
      <c r="K93" s="182">
        <f ca="1">$C93+(K$4*Position!$L93)</f>
        <v>4.0801780447999247</v>
      </c>
      <c r="L93" s="182">
        <f ca="1">$C93+(L$4*Position!$L93)</f>
        <v>4.1273560895998491</v>
      </c>
      <c r="M93" s="182">
        <f ca="1">$C93+(M$4*Position!$L93)</f>
        <v>4.1745341343997735</v>
      </c>
      <c r="N93" s="182">
        <f ca="1">$C93+(N$4*Position!$L93)</f>
        <v>4.2217121791996979</v>
      </c>
      <c r="O93" s="182">
        <f ca="1">$C93+(O$4*Position!$L93)</f>
        <v>4.2688902239996223</v>
      </c>
      <c r="Q93" s="6">
        <v>0.20250000000000001</v>
      </c>
      <c r="S93" s="182">
        <f t="shared" si="6"/>
        <v>0.15250000000000002</v>
      </c>
      <c r="T93" s="182">
        <f t="shared" si="10"/>
        <v>0.16250000000000001</v>
      </c>
      <c r="U93" s="182">
        <f t="shared" si="10"/>
        <v>0.17250000000000001</v>
      </c>
      <c r="V93" s="182">
        <f t="shared" si="10"/>
        <v>0.18250000000000002</v>
      </c>
      <c r="W93" s="182">
        <f t="shared" si="10"/>
        <v>0.1925</v>
      </c>
      <c r="X93" s="182">
        <f t="shared" si="10"/>
        <v>0.20250000000000001</v>
      </c>
      <c r="Y93" s="182">
        <f t="shared" si="10"/>
        <v>0.21250000000000002</v>
      </c>
      <c r="Z93" s="182">
        <f t="shared" si="10"/>
        <v>0.2225</v>
      </c>
      <c r="AA93" s="182">
        <f t="shared" si="10"/>
        <v>0.23250000000000001</v>
      </c>
      <c r="AB93" s="182">
        <f t="shared" si="10"/>
        <v>0.24250000000000002</v>
      </c>
      <c r="AC93" s="182">
        <f t="shared" si="10"/>
        <v>0.2525</v>
      </c>
      <c r="AE93" s="185">
        <f ca="1">_xll.xCalcSkew($A93,Inputs!$E93-$C93,b)/100</f>
        <v>2.2000000000000242E-4</v>
      </c>
      <c r="AG93" s="185">
        <f t="shared" ca="1" si="8"/>
        <v>0.20272000000000001</v>
      </c>
    </row>
    <row r="94" spans="1:33" x14ac:dyDescent="0.25">
      <c r="A94" s="186">
        <f ca="1">Inputs!C94</f>
        <v>39934</v>
      </c>
      <c r="C94" s="5">
        <v>4.0370000000000008</v>
      </c>
      <c r="E94" s="182">
        <f ca="1">$C94+(E$4*Position!$L94)</f>
        <v>3.8010988171147448</v>
      </c>
      <c r="F94" s="182">
        <f ca="1">$C94+(F$4*Position!$L94)</f>
        <v>3.8482790536917961</v>
      </c>
      <c r="G94" s="182">
        <f ca="1">$C94+(G$4*Position!$L94)</f>
        <v>3.8954592902688474</v>
      </c>
      <c r="H94" s="182">
        <f ca="1">$C94+(H$4*Position!$L94)</f>
        <v>3.9426395268458987</v>
      </c>
      <c r="I94" s="182">
        <f ca="1">$C94+(I$4*Position!$L94)</f>
        <v>3.9898197634229495</v>
      </c>
      <c r="J94" s="182">
        <f ca="1">$C94+(J$4*Position!$L94)</f>
        <v>4.0370000000000008</v>
      </c>
      <c r="K94" s="182">
        <f ca="1">$C94+(K$4*Position!$L94)</f>
        <v>4.0841802365770521</v>
      </c>
      <c r="L94" s="182">
        <f ca="1">$C94+(L$4*Position!$L94)</f>
        <v>4.1313604731541034</v>
      </c>
      <c r="M94" s="182">
        <f ca="1">$C94+(M$4*Position!$L94)</f>
        <v>4.1785407097311547</v>
      </c>
      <c r="N94" s="182">
        <f ca="1">$C94+(N$4*Position!$L94)</f>
        <v>4.2257209463082051</v>
      </c>
      <c r="O94" s="182">
        <f ca="1">$C94+(O$4*Position!$L94)</f>
        <v>4.2729011828852563</v>
      </c>
      <c r="Q94" s="6">
        <v>0.20250000000000001</v>
      </c>
      <c r="S94" s="182">
        <f t="shared" si="6"/>
        <v>0.15250000000000002</v>
      </c>
      <c r="T94" s="182">
        <f t="shared" si="10"/>
        <v>0.16250000000000001</v>
      </c>
      <c r="U94" s="182">
        <f t="shared" si="10"/>
        <v>0.17250000000000001</v>
      </c>
      <c r="V94" s="182">
        <f t="shared" si="10"/>
        <v>0.18250000000000002</v>
      </c>
      <c r="W94" s="182">
        <f t="shared" si="10"/>
        <v>0.1925</v>
      </c>
      <c r="X94" s="182">
        <f t="shared" si="10"/>
        <v>0.20250000000000001</v>
      </c>
      <c r="Y94" s="182">
        <f t="shared" si="10"/>
        <v>0.21250000000000002</v>
      </c>
      <c r="Z94" s="182">
        <f t="shared" si="10"/>
        <v>0.2225</v>
      </c>
      <c r="AA94" s="182">
        <f t="shared" si="10"/>
        <v>0.23250000000000001</v>
      </c>
      <c r="AB94" s="182">
        <f t="shared" si="10"/>
        <v>0.24250000000000002</v>
      </c>
      <c r="AC94" s="182">
        <f t="shared" si="10"/>
        <v>0.2525</v>
      </c>
      <c r="AE94" s="185">
        <f ca="1">_xll.xCalcSkew($A94,Inputs!$E94-$C94,b)/100</f>
        <v>2.2000000000000242E-4</v>
      </c>
      <c r="AG94" s="185">
        <f t="shared" ca="1" si="8"/>
        <v>0.20272000000000001</v>
      </c>
    </row>
    <row r="95" spans="1:33" x14ac:dyDescent="0.25">
      <c r="A95" s="186">
        <f ca="1">Inputs!C95</f>
        <v>39965</v>
      </c>
      <c r="C95" s="5">
        <v>4.077</v>
      </c>
      <c r="E95" s="182">
        <f ca="1">$C95+(E$4*Position!$L95)</f>
        <v>3.8423177823936228</v>
      </c>
      <c r="F95" s="182">
        <f ca="1">$C95+(F$4*Position!$L95)</f>
        <v>3.8892542259148986</v>
      </c>
      <c r="G95" s="182">
        <f ca="1">$C95+(G$4*Position!$L95)</f>
        <v>3.9361906694361739</v>
      </c>
      <c r="H95" s="182">
        <f ca="1">$C95+(H$4*Position!$L95)</f>
        <v>3.9831271129574493</v>
      </c>
      <c r="I95" s="182">
        <f ca="1">$C95+(I$4*Position!$L95)</f>
        <v>4.0300635564787246</v>
      </c>
      <c r="J95" s="182">
        <f ca="1">$C95+(J$4*Position!$L95)</f>
        <v>4.077</v>
      </c>
      <c r="K95" s="182">
        <f ca="1">$C95+(K$4*Position!$L95)</f>
        <v>4.1239364435212753</v>
      </c>
      <c r="L95" s="182">
        <f ca="1">$C95+(L$4*Position!$L95)</f>
        <v>4.1708728870425507</v>
      </c>
      <c r="M95" s="182">
        <f ca="1">$C95+(M$4*Position!$L95)</f>
        <v>4.217809330563826</v>
      </c>
      <c r="N95" s="182">
        <f ca="1">$C95+(N$4*Position!$L95)</f>
        <v>4.2647457740851014</v>
      </c>
      <c r="O95" s="182">
        <f ca="1">$C95+(O$4*Position!$L95)</f>
        <v>4.3116822176063767</v>
      </c>
      <c r="Q95" s="6">
        <v>0.20250000000000001</v>
      </c>
      <c r="S95" s="182">
        <f t="shared" si="6"/>
        <v>0.15250000000000002</v>
      </c>
      <c r="T95" s="182">
        <f t="shared" si="10"/>
        <v>0.16250000000000001</v>
      </c>
      <c r="U95" s="182">
        <f t="shared" si="10"/>
        <v>0.17250000000000001</v>
      </c>
      <c r="V95" s="182">
        <f t="shared" si="10"/>
        <v>0.18250000000000002</v>
      </c>
      <c r="W95" s="182">
        <f t="shared" si="10"/>
        <v>0.1925</v>
      </c>
      <c r="X95" s="182">
        <f t="shared" si="10"/>
        <v>0.20250000000000001</v>
      </c>
      <c r="Y95" s="182">
        <f t="shared" si="10"/>
        <v>0.21250000000000002</v>
      </c>
      <c r="Z95" s="182">
        <f t="shared" si="10"/>
        <v>0.2225</v>
      </c>
      <c r="AA95" s="182">
        <f t="shared" si="10"/>
        <v>0.23250000000000001</v>
      </c>
      <c r="AB95" s="182">
        <f t="shared" si="10"/>
        <v>0.24250000000000002</v>
      </c>
      <c r="AC95" s="182">
        <f t="shared" si="10"/>
        <v>0.2525</v>
      </c>
      <c r="AE95" s="185">
        <f ca="1">_xll.xCalcSkew($A95,Inputs!$E95-$C95,b)/100</f>
        <v>2.2000000000000242E-4</v>
      </c>
      <c r="AG95" s="185">
        <f t="shared" ca="1" si="8"/>
        <v>0.20272000000000001</v>
      </c>
    </row>
    <row r="96" spans="1:33" x14ac:dyDescent="0.25">
      <c r="A96" s="186">
        <f ca="1">Inputs!C96</f>
        <v>39995</v>
      </c>
      <c r="C96" s="5">
        <v>4.1220000000000008</v>
      </c>
      <c r="E96" s="182">
        <f ca="1">$C96+(E$4*Position!$L96)</f>
        <v>3.8873177823936236</v>
      </c>
      <c r="F96" s="182">
        <f ca="1">$C96+(F$4*Position!$L96)</f>
        <v>3.9342542259148994</v>
      </c>
      <c r="G96" s="182">
        <f ca="1">$C96+(G$4*Position!$L96)</f>
        <v>3.9811906694361747</v>
      </c>
      <c r="H96" s="182">
        <f ca="1">$C96+(H$4*Position!$L96)</f>
        <v>4.0281271129574501</v>
      </c>
      <c r="I96" s="182">
        <f ca="1">$C96+(I$4*Position!$L96)</f>
        <v>4.0750635564787254</v>
      </c>
      <c r="J96" s="182">
        <f ca="1">$C96+(J$4*Position!$L96)</f>
        <v>4.1220000000000008</v>
      </c>
      <c r="K96" s="182">
        <f ca="1">$C96+(K$4*Position!$L96)</f>
        <v>4.1689364435212761</v>
      </c>
      <c r="L96" s="182">
        <f ca="1">$C96+(L$4*Position!$L96)</f>
        <v>4.2158728870425515</v>
      </c>
      <c r="M96" s="182">
        <f ca="1">$C96+(M$4*Position!$L96)</f>
        <v>4.2628093305638268</v>
      </c>
      <c r="N96" s="182">
        <f ca="1">$C96+(N$4*Position!$L96)</f>
        <v>4.3097457740851022</v>
      </c>
      <c r="O96" s="182">
        <f ca="1">$C96+(O$4*Position!$L96)</f>
        <v>4.3566822176063775</v>
      </c>
      <c r="Q96" s="6">
        <v>0.20250000000000001</v>
      </c>
      <c r="S96" s="182">
        <f t="shared" si="6"/>
        <v>0.15250000000000002</v>
      </c>
      <c r="T96" s="182">
        <f t="shared" si="10"/>
        <v>0.16250000000000001</v>
      </c>
      <c r="U96" s="182">
        <f t="shared" si="10"/>
        <v>0.17250000000000001</v>
      </c>
      <c r="V96" s="182">
        <f t="shared" si="10"/>
        <v>0.18250000000000002</v>
      </c>
      <c r="W96" s="182">
        <f t="shared" si="10"/>
        <v>0.1925</v>
      </c>
      <c r="X96" s="182">
        <f t="shared" si="10"/>
        <v>0.20250000000000001</v>
      </c>
      <c r="Y96" s="182">
        <f t="shared" si="10"/>
        <v>0.21250000000000002</v>
      </c>
      <c r="Z96" s="182">
        <f t="shared" si="10"/>
        <v>0.2225</v>
      </c>
      <c r="AA96" s="182">
        <f t="shared" si="10"/>
        <v>0.23250000000000001</v>
      </c>
      <c r="AB96" s="182">
        <f t="shared" si="10"/>
        <v>0.24250000000000002</v>
      </c>
      <c r="AC96" s="182">
        <f t="shared" si="10"/>
        <v>0.2525</v>
      </c>
      <c r="AE96" s="185">
        <f ca="1">_xll.xCalcSkew($A96,Inputs!$E96-$C96,b)/100</f>
        <v>2.2000000000000242E-4</v>
      </c>
      <c r="AG96" s="185">
        <f t="shared" ca="1" si="8"/>
        <v>0.20272000000000001</v>
      </c>
    </row>
    <row r="97" spans="1:33" x14ac:dyDescent="0.25">
      <c r="A97" s="186">
        <f ca="1">Inputs!C97</f>
        <v>40026</v>
      </c>
      <c r="C97" s="5">
        <v>4.1610000000000005</v>
      </c>
      <c r="E97" s="182">
        <f ca="1">$C97+(E$4*Position!$L97)</f>
        <v>3.9269272650330627</v>
      </c>
      <c r="F97" s="182">
        <f ca="1">$C97+(F$4*Position!$L97)</f>
        <v>3.97374181202645</v>
      </c>
      <c r="G97" s="182">
        <f ca="1">$C97+(G$4*Position!$L97)</f>
        <v>4.0205563590198379</v>
      </c>
      <c r="H97" s="182">
        <f ca="1">$C97+(H$4*Position!$L97)</f>
        <v>4.0673709060132257</v>
      </c>
      <c r="I97" s="182">
        <f ca="1">$C97+(I$4*Position!$L97)</f>
        <v>4.1141854530066126</v>
      </c>
      <c r="J97" s="182">
        <f ca="1">$C97+(J$4*Position!$L97)</f>
        <v>4.1610000000000005</v>
      </c>
      <c r="K97" s="182">
        <f ca="1">$C97+(K$4*Position!$L97)</f>
        <v>4.2078145469933883</v>
      </c>
      <c r="L97" s="182">
        <f ca="1">$C97+(L$4*Position!$L97)</f>
        <v>4.2546290939867752</v>
      </c>
      <c r="M97" s="182">
        <f ca="1">$C97+(M$4*Position!$L97)</f>
        <v>4.3014436409801631</v>
      </c>
      <c r="N97" s="182">
        <f ca="1">$C97+(N$4*Position!$L97)</f>
        <v>4.3482581879735509</v>
      </c>
      <c r="O97" s="182">
        <f ca="1">$C97+(O$4*Position!$L97)</f>
        <v>4.3950727349669387</v>
      </c>
      <c r="Q97" s="6">
        <v>0.20250000000000001</v>
      </c>
      <c r="S97" s="182">
        <f t="shared" si="6"/>
        <v>0.15250000000000002</v>
      </c>
      <c r="T97" s="182">
        <f t="shared" si="10"/>
        <v>0.16250000000000001</v>
      </c>
      <c r="U97" s="182">
        <f t="shared" si="10"/>
        <v>0.17250000000000001</v>
      </c>
      <c r="V97" s="182">
        <f t="shared" si="10"/>
        <v>0.18250000000000002</v>
      </c>
      <c r="W97" s="182">
        <f t="shared" si="10"/>
        <v>0.1925</v>
      </c>
      <c r="X97" s="182">
        <f t="shared" si="10"/>
        <v>0.20250000000000001</v>
      </c>
      <c r="Y97" s="182">
        <f t="shared" si="10"/>
        <v>0.21250000000000002</v>
      </c>
      <c r="Z97" s="182">
        <f t="shared" si="10"/>
        <v>0.2225</v>
      </c>
      <c r="AA97" s="182">
        <f t="shared" si="10"/>
        <v>0.23250000000000001</v>
      </c>
      <c r="AB97" s="182">
        <f t="shared" si="10"/>
        <v>0.24250000000000002</v>
      </c>
      <c r="AC97" s="182">
        <f t="shared" si="10"/>
        <v>0.2525</v>
      </c>
      <c r="AE97" s="185">
        <f ca="1">_xll.xCalcSkew($A97,Inputs!$E97-$C97,b)/100</f>
        <v>2.2000000000000242E-4</v>
      </c>
      <c r="AG97" s="185">
        <f t="shared" ca="1" si="8"/>
        <v>0.20272000000000001</v>
      </c>
    </row>
    <row r="98" spans="1:33" x14ac:dyDescent="0.25">
      <c r="A98" s="186">
        <f ca="1">Inputs!C98</f>
        <v>40057</v>
      </c>
      <c r="C98" s="5">
        <v>4.1500000000000004</v>
      </c>
      <c r="E98" s="182">
        <f ca="1">$C98+(E$4*Position!$L98)</f>
        <v>3.9169999713382997</v>
      </c>
      <c r="F98" s="182">
        <f ca="1">$C98+(F$4*Position!$L98)</f>
        <v>3.9635999770706398</v>
      </c>
      <c r="G98" s="182">
        <f ca="1">$C98+(G$4*Position!$L98)</f>
        <v>4.0101999828029804</v>
      </c>
      <c r="H98" s="182">
        <f ca="1">$C98+(H$4*Position!$L98)</f>
        <v>4.0567999885353201</v>
      </c>
      <c r="I98" s="182">
        <f ca="1">$C98+(I$4*Position!$L98)</f>
        <v>4.1033999942676607</v>
      </c>
      <c r="J98" s="182">
        <f ca="1">$C98+(J$4*Position!$L98)</f>
        <v>4.1500000000000004</v>
      </c>
      <c r="K98" s="182">
        <f ca="1">$C98+(K$4*Position!$L98)</f>
        <v>4.19660000573234</v>
      </c>
      <c r="L98" s="182">
        <f ca="1">$C98+(L$4*Position!$L98)</f>
        <v>4.2432000114646806</v>
      </c>
      <c r="M98" s="182">
        <f ca="1">$C98+(M$4*Position!$L98)</f>
        <v>4.2898000171970203</v>
      </c>
      <c r="N98" s="182">
        <f ca="1">$C98+(N$4*Position!$L98)</f>
        <v>4.3364000229293609</v>
      </c>
      <c r="O98" s="182">
        <f ca="1">$C98+(O$4*Position!$L98)</f>
        <v>4.3830000286617006</v>
      </c>
      <c r="Q98" s="6">
        <v>0.20250000000000001</v>
      </c>
      <c r="S98" s="182">
        <f t="shared" si="6"/>
        <v>0.15250000000000002</v>
      </c>
      <c r="T98" s="182">
        <f t="shared" si="10"/>
        <v>0.16250000000000001</v>
      </c>
      <c r="U98" s="182">
        <f t="shared" si="10"/>
        <v>0.17250000000000001</v>
      </c>
      <c r="V98" s="182">
        <f t="shared" si="10"/>
        <v>0.18250000000000002</v>
      </c>
      <c r="W98" s="182">
        <f t="shared" si="10"/>
        <v>0.1925</v>
      </c>
      <c r="X98" s="182">
        <f t="shared" si="10"/>
        <v>0.20250000000000001</v>
      </c>
      <c r="Y98" s="182">
        <f t="shared" si="10"/>
        <v>0.21250000000000002</v>
      </c>
      <c r="Z98" s="182">
        <f t="shared" si="10"/>
        <v>0.2225</v>
      </c>
      <c r="AA98" s="182">
        <f t="shared" si="10"/>
        <v>0.23250000000000001</v>
      </c>
      <c r="AB98" s="182">
        <f t="shared" si="10"/>
        <v>0.24250000000000002</v>
      </c>
      <c r="AC98" s="182">
        <f t="shared" si="10"/>
        <v>0.2525</v>
      </c>
      <c r="AE98" s="185">
        <f ca="1">_xll.xCalcSkew($A98,Inputs!$E98-$C98,b)/100</f>
        <v>2.2000000000000242E-4</v>
      </c>
      <c r="AG98" s="185">
        <f t="shared" ca="1" si="8"/>
        <v>0.20272000000000001</v>
      </c>
    </row>
    <row r="99" spans="1:33" x14ac:dyDescent="0.25">
      <c r="A99" s="186">
        <f ca="1">Inputs!C99</f>
        <v>40087</v>
      </c>
      <c r="C99" s="5">
        <v>4.165</v>
      </c>
      <c r="E99" s="182">
        <f ca="1">$C99+(E$4*Position!$L99)</f>
        <v>3.9381938491989903</v>
      </c>
      <c r="F99" s="182">
        <f ca="1">$C99+(F$4*Position!$L99)</f>
        <v>3.9835550793591921</v>
      </c>
      <c r="G99" s="182">
        <f ca="1">$C99+(G$4*Position!$L99)</f>
        <v>4.0289163095193938</v>
      </c>
      <c r="H99" s="182">
        <f ca="1">$C99+(H$4*Position!$L99)</f>
        <v>4.0742775396795956</v>
      </c>
      <c r="I99" s="182">
        <f ca="1">$C99+(I$4*Position!$L99)</f>
        <v>4.1196387698397983</v>
      </c>
      <c r="J99" s="182">
        <f ca="1">$C99+(J$4*Position!$L99)</f>
        <v>4.165</v>
      </c>
      <c r="K99" s="182">
        <f ca="1">$C99+(K$4*Position!$L99)</f>
        <v>4.2103612301602018</v>
      </c>
      <c r="L99" s="182">
        <f ca="1">$C99+(L$4*Position!$L99)</f>
        <v>4.2557224603204045</v>
      </c>
      <c r="M99" s="182">
        <f ca="1">$C99+(M$4*Position!$L99)</f>
        <v>4.3010836904806062</v>
      </c>
      <c r="N99" s="182">
        <f ca="1">$C99+(N$4*Position!$L99)</f>
        <v>4.346444920640808</v>
      </c>
      <c r="O99" s="182">
        <f ca="1">$C99+(O$4*Position!$L99)</f>
        <v>4.3918061508010098</v>
      </c>
      <c r="Q99" s="6">
        <v>0.20250000000000001</v>
      </c>
      <c r="S99" s="182">
        <f t="shared" si="6"/>
        <v>0.15250000000000002</v>
      </c>
      <c r="T99" s="182">
        <f t="shared" si="10"/>
        <v>0.16250000000000001</v>
      </c>
      <c r="U99" s="182">
        <f t="shared" si="10"/>
        <v>0.17250000000000001</v>
      </c>
      <c r="V99" s="182">
        <f t="shared" si="10"/>
        <v>0.18250000000000002</v>
      </c>
      <c r="W99" s="182">
        <f t="shared" si="10"/>
        <v>0.1925</v>
      </c>
      <c r="X99" s="182">
        <f t="shared" si="10"/>
        <v>0.20250000000000001</v>
      </c>
      <c r="Y99" s="182">
        <f t="shared" si="10"/>
        <v>0.21250000000000002</v>
      </c>
      <c r="Z99" s="182">
        <f t="shared" si="10"/>
        <v>0.2225</v>
      </c>
      <c r="AA99" s="182">
        <f t="shared" si="10"/>
        <v>0.23250000000000001</v>
      </c>
      <c r="AB99" s="182">
        <f t="shared" si="10"/>
        <v>0.24250000000000002</v>
      </c>
      <c r="AC99" s="182">
        <f t="shared" si="10"/>
        <v>0.2525</v>
      </c>
      <c r="AE99" s="185">
        <f ca="1">_xll.xCalcSkew($A99,Inputs!$E99-$C99,b)/100</f>
        <v>2.2000000000002017E-4</v>
      </c>
      <c r="AG99" s="185">
        <f t="shared" ca="1" si="8"/>
        <v>0.20272000000000004</v>
      </c>
    </row>
    <row r="100" spans="1:33" x14ac:dyDescent="0.25">
      <c r="A100" s="186">
        <f ca="1">Inputs!C100</f>
        <v>40118</v>
      </c>
      <c r="C100" s="5">
        <v>4.3220000000000001</v>
      </c>
      <c r="E100" s="182">
        <f ca="1">$C100+(E$4*Position!$L100)</f>
        <v>4.1028895158870125</v>
      </c>
      <c r="F100" s="182">
        <f ca="1">$C100+(F$4*Position!$L100)</f>
        <v>4.14671161270961</v>
      </c>
      <c r="G100" s="182">
        <f ca="1">$C100+(G$4*Position!$L100)</f>
        <v>4.1905337095322075</v>
      </c>
      <c r="H100" s="182">
        <f ca="1">$C100+(H$4*Position!$L100)</f>
        <v>4.234355806354805</v>
      </c>
      <c r="I100" s="182">
        <f ca="1">$C100+(I$4*Position!$L100)</f>
        <v>4.2781779031774025</v>
      </c>
      <c r="J100" s="182">
        <f ca="1">$C100+(J$4*Position!$L100)</f>
        <v>4.3220000000000001</v>
      </c>
      <c r="K100" s="182">
        <f ca="1">$C100+(K$4*Position!$L100)</f>
        <v>4.3658220968225976</v>
      </c>
      <c r="L100" s="182">
        <f ca="1">$C100+(L$4*Position!$L100)</f>
        <v>4.4096441936451951</v>
      </c>
      <c r="M100" s="182">
        <f ca="1">$C100+(M$4*Position!$L100)</f>
        <v>4.4534662904677926</v>
      </c>
      <c r="N100" s="182">
        <f ca="1">$C100+(N$4*Position!$L100)</f>
        <v>4.4972883872903902</v>
      </c>
      <c r="O100" s="182">
        <f ca="1">$C100+(O$4*Position!$L100)</f>
        <v>4.5411104841129877</v>
      </c>
      <c r="Q100" s="6">
        <v>0.20250000000000001</v>
      </c>
      <c r="S100" s="182">
        <f t="shared" si="6"/>
        <v>0.15250000000000002</v>
      </c>
      <c r="T100" s="182">
        <f t="shared" si="10"/>
        <v>0.16250000000000001</v>
      </c>
      <c r="U100" s="182">
        <f t="shared" si="10"/>
        <v>0.17250000000000001</v>
      </c>
      <c r="V100" s="182">
        <f t="shared" si="10"/>
        <v>0.18250000000000002</v>
      </c>
      <c r="W100" s="182">
        <f t="shared" si="10"/>
        <v>0.1925</v>
      </c>
      <c r="X100" s="182">
        <f t="shared" si="10"/>
        <v>0.20250000000000001</v>
      </c>
      <c r="Y100" s="182">
        <f t="shared" si="10"/>
        <v>0.21250000000000002</v>
      </c>
      <c r="Z100" s="182">
        <f t="shared" si="10"/>
        <v>0.2225</v>
      </c>
      <c r="AA100" s="182">
        <f t="shared" si="10"/>
        <v>0.23250000000000001</v>
      </c>
      <c r="AB100" s="182">
        <f t="shared" si="10"/>
        <v>0.24250000000000002</v>
      </c>
      <c r="AC100" s="182">
        <f t="shared" si="10"/>
        <v>0.2525</v>
      </c>
      <c r="AE100" s="185">
        <f ca="1">_xll.xCalcSkew($A100,Inputs!$E100-$C100,b)/100</f>
        <v>2.2000000000000242E-4</v>
      </c>
      <c r="AG100" s="185">
        <f t="shared" ca="1" si="8"/>
        <v>0.20272000000000001</v>
      </c>
    </row>
    <row r="101" spans="1:33" x14ac:dyDescent="0.25">
      <c r="A101" s="186">
        <f ca="1">Inputs!C101</f>
        <v>40148</v>
      </c>
      <c r="C101" s="5">
        <v>4.4820000000000011</v>
      </c>
      <c r="E101" s="182">
        <f ca="1">$C101+(E$4*Position!$L101)</f>
        <v>4.2442417074955419</v>
      </c>
      <c r="F101" s="182">
        <f ca="1">$C101+(F$4*Position!$L101)</f>
        <v>4.2917933659964334</v>
      </c>
      <c r="G101" s="182">
        <f ca="1">$C101+(G$4*Position!$L101)</f>
        <v>4.3393450244973257</v>
      </c>
      <c r="H101" s="182">
        <f ca="1">$C101+(H$4*Position!$L101)</f>
        <v>4.3868966829982172</v>
      </c>
      <c r="I101" s="182">
        <f ca="1">$C101+(I$4*Position!$L101)</f>
        <v>4.4344483414991096</v>
      </c>
      <c r="J101" s="182">
        <f ca="1">$C101+(J$4*Position!$L101)</f>
        <v>4.4820000000000011</v>
      </c>
      <c r="K101" s="182">
        <f ca="1">$C101+(K$4*Position!$L101)</f>
        <v>4.5295516585008926</v>
      </c>
      <c r="L101" s="182">
        <f ca="1">$C101+(L$4*Position!$L101)</f>
        <v>4.577103317001785</v>
      </c>
      <c r="M101" s="182">
        <f ca="1">$C101+(M$4*Position!$L101)</f>
        <v>4.6246549755026765</v>
      </c>
      <c r="N101" s="182">
        <f ca="1">$C101+(N$4*Position!$L101)</f>
        <v>4.6722066340035688</v>
      </c>
      <c r="O101" s="182">
        <f ca="1">$C101+(O$4*Position!$L101)</f>
        <v>4.7197582925044603</v>
      </c>
      <c r="Q101" s="6">
        <v>0.20250000000000001</v>
      </c>
      <c r="S101" s="182">
        <f t="shared" si="6"/>
        <v>0.15250000000000002</v>
      </c>
      <c r="T101" s="182">
        <f t="shared" si="10"/>
        <v>0.16250000000000001</v>
      </c>
      <c r="U101" s="182">
        <f t="shared" si="10"/>
        <v>0.17250000000000001</v>
      </c>
      <c r="V101" s="182">
        <f t="shared" si="10"/>
        <v>0.18250000000000002</v>
      </c>
      <c r="W101" s="182">
        <f t="shared" si="10"/>
        <v>0.1925</v>
      </c>
      <c r="X101" s="182">
        <f t="shared" si="10"/>
        <v>0.20250000000000001</v>
      </c>
      <c r="Y101" s="182">
        <f t="shared" si="10"/>
        <v>0.21250000000000002</v>
      </c>
      <c r="Z101" s="182">
        <f t="shared" si="10"/>
        <v>0.2225</v>
      </c>
      <c r="AA101" s="182">
        <f t="shared" si="10"/>
        <v>0.23250000000000001</v>
      </c>
      <c r="AB101" s="182">
        <f t="shared" si="10"/>
        <v>0.24250000000000002</v>
      </c>
      <c r="AC101" s="182">
        <f t="shared" si="10"/>
        <v>0.2525</v>
      </c>
      <c r="AE101" s="185">
        <f ca="1">_xll.xCalcSkew($A101,Inputs!$E101-$C101,b)/100</f>
        <v>2.2000000000000242E-4</v>
      </c>
      <c r="AG101" s="185">
        <f t="shared" ca="1" si="8"/>
        <v>0.20272000000000001</v>
      </c>
    </row>
    <row r="102" spans="1:33" x14ac:dyDescent="0.25">
      <c r="A102" s="186">
        <f ca="1">Inputs!C102</f>
        <v>40179</v>
      </c>
      <c r="C102" s="5">
        <v>4.5095000000000001</v>
      </c>
      <c r="E102" s="182">
        <f ca="1">$C102+(E$4*Position!$L102)</f>
        <v>4.2742032418069682</v>
      </c>
      <c r="F102" s="182">
        <f ca="1">$C102+(F$4*Position!$L102)</f>
        <v>4.3212625934455744</v>
      </c>
      <c r="G102" s="182">
        <f ca="1">$C102+(G$4*Position!$L102)</f>
        <v>4.3683219450841806</v>
      </c>
      <c r="H102" s="182">
        <f ca="1">$C102+(H$4*Position!$L102)</f>
        <v>4.4153812967227877</v>
      </c>
      <c r="I102" s="182">
        <f ca="1">$C102+(I$4*Position!$L102)</f>
        <v>4.4624406483613939</v>
      </c>
      <c r="J102" s="182">
        <f ca="1">$C102+(J$4*Position!$L102)</f>
        <v>4.5095000000000001</v>
      </c>
      <c r="K102" s="182">
        <f ca="1">$C102+(K$4*Position!$L102)</f>
        <v>4.5565593516386063</v>
      </c>
      <c r="L102" s="182">
        <f ca="1">$C102+(L$4*Position!$L102)</f>
        <v>4.6036187032772125</v>
      </c>
      <c r="M102" s="182">
        <f ca="1">$C102+(M$4*Position!$L102)</f>
        <v>4.6506780549158195</v>
      </c>
      <c r="N102" s="182">
        <f ca="1">$C102+(N$4*Position!$L102)</f>
        <v>4.6977374065544257</v>
      </c>
      <c r="O102" s="182">
        <f ca="1">$C102+(O$4*Position!$L102)</f>
        <v>4.7447967581930319</v>
      </c>
      <c r="Q102" s="6">
        <v>0.20250000000000001</v>
      </c>
      <c r="S102" s="182">
        <f t="shared" si="6"/>
        <v>0.15250000000000002</v>
      </c>
      <c r="T102" s="182">
        <f t="shared" si="10"/>
        <v>0.16250000000000001</v>
      </c>
      <c r="U102" s="182">
        <f t="shared" si="10"/>
        <v>0.17250000000000001</v>
      </c>
      <c r="V102" s="182">
        <f t="shared" si="10"/>
        <v>0.18250000000000002</v>
      </c>
      <c r="W102" s="182">
        <f t="shared" si="10"/>
        <v>0.1925</v>
      </c>
      <c r="X102" s="182">
        <f t="shared" si="10"/>
        <v>0.20250000000000001</v>
      </c>
      <c r="Y102" s="182">
        <f t="shared" si="10"/>
        <v>0.21250000000000002</v>
      </c>
      <c r="Z102" s="182">
        <f t="shared" si="10"/>
        <v>0.2225</v>
      </c>
      <c r="AA102" s="182">
        <f t="shared" si="10"/>
        <v>0.23250000000000001</v>
      </c>
      <c r="AB102" s="182">
        <f t="shared" si="10"/>
        <v>0.24250000000000002</v>
      </c>
      <c r="AC102" s="182">
        <f t="shared" si="10"/>
        <v>0.2525</v>
      </c>
      <c r="AE102" s="185">
        <f ca="1">_xll.xCalcSkew($A102,Inputs!$E102-$C102,b)/100</f>
        <v>2.2000000000000242E-4</v>
      </c>
      <c r="AG102" s="185">
        <f t="shared" ca="1" si="8"/>
        <v>0.20272000000000001</v>
      </c>
    </row>
    <row r="103" spans="1:33" x14ac:dyDescent="0.25">
      <c r="A103" s="186">
        <f ca="1">Inputs!C103</f>
        <v>40210</v>
      </c>
      <c r="C103" s="5">
        <v>4.4255000000000004</v>
      </c>
      <c r="E103" s="182">
        <f ca="1">$C103+(E$4*Position!$L103)</f>
        <v>4.1915115641533172</v>
      </c>
      <c r="F103" s="182">
        <f ca="1">$C103+(F$4*Position!$L103)</f>
        <v>4.2383092513226543</v>
      </c>
      <c r="G103" s="182">
        <f ca="1">$C103+(G$4*Position!$L103)</f>
        <v>4.2851069384919906</v>
      </c>
      <c r="H103" s="182">
        <f ca="1">$C103+(H$4*Position!$L103)</f>
        <v>4.3319046256613269</v>
      </c>
      <c r="I103" s="182">
        <f ca="1">$C103+(I$4*Position!$L103)</f>
        <v>4.3787023128306641</v>
      </c>
      <c r="J103" s="182">
        <f ca="1">$C103+(J$4*Position!$L103)</f>
        <v>4.4255000000000004</v>
      </c>
      <c r="K103" s="182">
        <f ca="1">$C103+(K$4*Position!$L103)</f>
        <v>4.4722976871693367</v>
      </c>
      <c r="L103" s="182">
        <f ca="1">$C103+(L$4*Position!$L103)</f>
        <v>4.5190953743386739</v>
      </c>
      <c r="M103" s="182">
        <f ca="1">$C103+(M$4*Position!$L103)</f>
        <v>4.5658930615080102</v>
      </c>
      <c r="N103" s="182">
        <f ca="1">$C103+(N$4*Position!$L103)</f>
        <v>4.6126907486773465</v>
      </c>
      <c r="O103" s="182">
        <f ca="1">$C103+(O$4*Position!$L103)</f>
        <v>4.6594884358466837</v>
      </c>
      <c r="Q103" s="6">
        <v>0.2</v>
      </c>
      <c r="S103" s="182">
        <f t="shared" si="6"/>
        <v>0.15000000000000002</v>
      </c>
      <c r="T103" s="182">
        <f t="shared" si="10"/>
        <v>0.16</v>
      </c>
      <c r="U103" s="182">
        <f t="shared" si="10"/>
        <v>0.17</v>
      </c>
      <c r="V103" s="182">
        <f t="shared" si="10"/>
        <v>0.18000000000000002</v>
      </c>
      <c r="W103" s="182">
        <f t="shared" si="10"/>
        <v>0.19</v>
      </c>
      <c r="X103" s="182">
        <f t="shared" si="10"/>
        <v>0.2</v>
      </c>
      <c r="Y103" s="182">
        <f t="shared" si="10"/>
        <v>0.21000000000000002</v>
      </c>
      <c r="Z103" s="182">
        <f t="shared" si="10"/>
        <v>0.22</v>
      </c>
      <c r="AA103" s="182">
        <f t="shared" si="10"/>
        <v>0.23</v>
      </c>
      <c r="AB103" s="182">
        <f t="shared" si="10"/>
        <v>0.24000000000000002</v>
      </c>
      <c r="AC103" s="182">
        <f t="shared" si="10"/>
        <v>0.25</v>
      </c>
      <c r="AE103" s="185">
        <f ca="1">_xll.xCalcSkew($A103,Inputs!$E103-$C103,b)/100</f>
        <v>2.2000000000000242E-4</v>
      </c>
      <c r="AG103" s="185">
        <f t="shared" ca="1" si="8"/>
        <v>0.20022000000000001</v>
      </c>
    </row>
    <row r="104" spans="1:33" x14ac:dyDescent="0.25">
      <c r="A104" s="186">
        <f ca="1">Inputs!C104</f>
        <v>40238</v>
      </c>
      <c r="C104" s="5">
        <v>4.2905000000000006</v>
      </c>
      <c r="E104" s="182">
        <f ca="1">$C104+(E$4*Position!$L104)</f>
        <v>4.0578198864996651</v>
      </c>
      <c r="F104" s="182">
        <f ca="1">$C104+(F$4*Position!$L104)</f>
        <v>4.1043559091997324</v>
      </c>
      <c r="G104" s="182">
        <f ca="1">$C104+(G$4*Position!$L104)</f>
        <v>4.1508919318997997</v>
      </c>
      <c r="H104" s="182">
        <f ca="1">$C104+(H$4*Position!$L104)</f>
        <v>4.1974279545998661</v>
      </c>
      <c r="I104" s="182">
        <f ca="1">$C104+(I$4*Position!$L104)</f>
        <v>4.2439639772999334</v>
      </c>
      <c r="J104" s="182">
        <f ca="1">$C104+(J$4*Position!$L104)</f>
        <v>4.2905000000000006</v>
      </c>
      <c r="K104" s="182">
        <f ca="1">$C104+(K$4*Position!$L104)</f>
        <v>4.3370360227000679</v>
      </c>
      <c r="L104" s="182">
        <f ca="1">$C104+(L$4*Position!$L104)</f>
        <v>4.3835720454001352</v>
      </c>
      <c r="M104" s="182">
        <f ca="1">$C104+(M$4*Position!$L104)</f>
        <v>4.4301080681002016</v>
      </c>
      <c r="N104" s="182">
        <f ca="1">$C104+(N$4*Position!$L104)</f>
        <v>4.4766440908002689</v>
      </c>
      <c r="O104" s="182">
        <f ca="1">$C104+(O$4*Position!$L104)</f>
        <v>4.5231801135003362</v>
      </c>
      <c r="Q104" s="6">
        <v>0.19500000000000001</v>
      </c>
      <c r="S104" s="182">
        <f t="shared" si="6"/>
        <v>0.14500000000000002</v>
      </c>
      <c r="T104" s="182">
        <f t="shared" si="10"/>
        <v>0.155</v>
      </c>
      <c r="U104" s="182">
        <f t="shared" si="10"/>
        <v>0.16500000000000001</v>
      </c>
      <c r="V104" s="182">
        <f t="shared" si="10"/>
        <v>0.17500000000000002</v>
      </c>
      <c r="W104" s="182">
        <f t="shared" si="10"/>
        <v>0.185</v>
      </c>
      <c r="X104" s="182">
        <f t="shared" si="10"/>
        <v>0.19500000000000001</v>
      </c>
      <c r="Y104" s="182">
        <f t="shared" si="10"/>
        <v>0.20500000000000002</v>
      </c>
      <c r="Z104" s="182">
        <f t="shared" si="10"/>
        <v>0.215</v>
      </c>
      <c r="AA104" s="182">
        <f t="shared" si="10"/>
        <v>0.22500000000000001</v>
      </c>
      <c r="AB104" s="182">
        <f t="shared" si="10"/>
        <v>0.23500000000000001</v>
      </c>
      <c r="AC104" s="182">
        <f t="shared" si="10"/>
        <v>0.245</v>
      </c>
      <c r="AE104" s="185">
        <f ca="1">_xll.xCalcSkew($A104,Inputs!$E104-$C104,b)/100</f>
        <v>2.2000000000000242E-4</v>
      </c>
      <c r="AG104" s="185">
        <f t="shared" ca="1" si="8"/>
        <v>0.19522</v>
      </c>
    </row>
    <row r="105" spans="1:33" x14ac:dyDescent="0.25">
      <c r="A105" s="186">
        <f ca="1">Inputs!C105</f>
        <v>40269</v>
      </c>
      <c r="C105" s="5">
        <v>4.1405000000000003</v>
      </c>
      <c r="E105" s="182">
        <f ca="1">$C105+(E$4*Position!$L105)</f>
        <v>3.908538115004232</v>
      </c>
      <c r="F105" s="182">
        <f ca="1">$C105+(F$4*Position!$L105)</f>
        <v>3.9549304920033856</v>
      </c>
      <c r="G105" s="182">
        <f ca="1">$C105+(G$4*Position!$L105)</f>
        <v>4.0013228690025393</v>
      </c>
      <c r="H105" s="182">
        <f ca="1">$C105+(H$4*Position!$L105)</f>
        <v>4.047715246001693</v>
      </c>
      <c r="I105" s="182">
        <f ca="1">$C105+(I$4*Position!$L105)</f>
        <v>4.0941076230008466</v>
      </c>
      <c r="J105" s="182">
        <f ca="1">$C105+(J$4*Position!$L105)</f>
        <v>4.1405000000000003</v>
      </c>
      <c r="K105" s="182">
        <f ca="1">$C105+(K$4*Position!$L105)</f>
        <v>4.186892376999154</v>
      </c>
      <c r="L105" s="182">
        <f ca="1">$C105+(L$4*Position!$L105)</f>
        <v>4.2332847539983076</v>
      </c>
      <c r="M105" s="182">
        <f ca="1">$C105+(M$4*Position!$L105)</f>
        <v>4.2796771309974613</v>
      </c>
      <c r="N105" s="182">
        <f ca="1">$C105+(N$4*Position!$L105)</f>
        <v>4.3260695079966149</v>
      </c>
      <c r="O105" s="182">
        <f ca="1">$C105+(O$4*Position!$L105)</f>
        <v>4.3724618849957686</v>
      </c>
      <c r="Q105" s="6">
        <v>0.19</v>
      </c>
      <c r="S105" s="182">
        <f t="shared" si="6"/>
        <v>0.14000000000000001</v>
      </c>
      <c r="T105" s="182">
        <f t="shared" si="10"/>
        <v>0.15</v>
      </c>
      <c r="U105" s="182">
        <f t="shared" si="10"/>
        <v>0.16</v>
      </c>
      <c r="V105" s="182">
        <f t="shared" si="10"/>
        <v>0.17</v>
      </c>
      <c r="W105" s="182">
        <f t="shared" si="10"/>
        <v>0.18</v>
      </c>
      <c r="X105" s="182">
        <f t="shared" si="10"/>
        <v>0.19</v>
      </c>
      <c r="Y105" s="182">
        <f t="shared" si="10"/>
        <v>0.2</v>
      </c>
      <c r="Z105" s="182">
        <f t="shared" si="10"/>
        <v>0.21</v>
      </c>
      <c r="AA105" s="182">
        <f t="shared" si="10"/>
        <v>0.22</v>
      </c>
      <c r="AB105" s="182">
        <f t="shared" si="10"/>
        <v>0.23</v>
      </c>
      <c r="AC105" s="182">
        <f t="shared" si="10"/>
        <v>0.24</v>
      </c>
      <c r="AE105" s="185">
        <f ca="1">_xll.xCalcSkew($A105,Inputs!$E105-$C105,b)/100</f>
        <v>2.2000000000000242E-4</v>
      </c>
      <c r="AG105" s="185">
        <f t="shared" ca="1" si="8"/>
        <v>0.19022</v>
      </c>
    </row>
    <row r="106" spans="1:33" x14ac:dyDescent="0.25">
      <c r="A106" s="186">
        <f ca="1">Inputs!C106</f>
        <v>40299</v>
      </c>
      <c r="C106" s="5">
        <v>4.1445000000000007</v>
      </c>
      <c r="E106" s="182">
        <f ca="1">$C106+(E$4*Position!$L106)</f>
        <v>3.9125271561185992</v>
      </c>
      <c r="F106" s="182">
        <f ca="1">$C106+(F$4*Position!$L106)</f>
        <v>3.9589217248948794</v>
      </c>
      <c r="G106" s="182">
        <f ca="1">$C106+(G$4*Position!$L106)</f>
        <v>4.0053162936711599</v>
      </c>
      <c r="H106" s="182">
        <f ca="1">$C106+(H$4*Position!$L106)</f>
        <v>4.0517108624474405</v>
      </c>
      <c r="I106" s="182">
        <f ca="1">$C106+(I$4*Position!$L106)</f>
        <v>4.0981054312237202</v>
      </c>
      <c r="J106" s="182">
        <f ca="1">$C106+(J$4*Position!$L106)</f>
        <v>4.1445000000000007</v>
      </c>
      <c r="K106" s="182">
        <f ca="1">$C106+(K$4*Position!$L106)</f>
        <v>4.1908945687762813</v>
      </c>
      <c r="L106" s="182">
        <f ca="1">$C106+(L$4*Position!$L106)</f>
        <v>4.237289137552561</v>
      </c>
      <c r="M106" s="182">
        <f ca="1">$C106+(M$4*Position!$L106)</f>
        <v>4.2836837063288415</v>
      </c>
      <c r="N106" s="182">
        <f ca="1">$C106+(N$4*Position!$L106)</f>
        <v>4.3300782751051221</v>
      </c>
      <c r="O106" s="182">
        <f ca="1">$C106+(O$4*Position!$L106)</f>
        <v>4.3764728438814027</v>
      </c>
      <c r="Q106" s="6">
        <v>0.185</v>
      </c>
      <c r="S106" s="182">
        <f t="shared" si="6"/>
        <v>0.13500000000000001</v>
      </c>
      <c r="T106" s="182">
        <f t="shared" si="10"/>
        <v>0.14499999999999999</v>
      </c>
      <c r="U106" s="182">
        <f t="shared" si="10"/>
        <v>0.155</v>
      </c>
      <c r="V106" s="182">
        <f t="shared" si="10"/>
        <v>0.16500000000000001</v>
      </c>
      <c r="W106" s="182">
        <f t="shared" si="10"/>
        <v>0.17499999999999999</v>
      </c>
      <c r="X106" s="182">
        <f t="shared" si="10"/>
        <v>0.185</v>
      </c>
      <c r="Y106" s="182">
        <f t="shared" si="10"/>
        <v>0.19500000000000001</v>
      </c>
      <c r="Z106" s="182">
        <f t="shared" si="10"/>
        <v>0.20499999999999999</v>
      </c>
      <c r="AA106" s="182">
        <f t="shared" si="10"/>
        <v>0.215</v>
      </c>
      <c r="AB106" s="182">
        <f t="shared" si="10"/>
        <v>0.22500000000000001</v>
      </c>
      <c r="AC106" s="182">
        <f t="shared" si="10"/>
        <v>0.23499999999999999</v>
      </c>
      <c r="AE106" s="185">
        <f ca="1">_xll.xCalcSkew($A106,Inputs!$E106-$C106,b)/100</f>
        <v>2.2000000000000242E-4</v>
      </c>
      <c r="AG106" s="185">
        <f t="shared" ca="1" si="8"/>
        <v>0.18522</v>
      </c>
    </row>
    <row r="107" spans="1:33" x14ac:dyDescent="0.25">
      <c r="A107" s="186">
        <f ca="1">Inputs!C107</f>
        <v>40330</v>
      </c>
      <c r="C107" s="5">
        <v>4.1844999999999999</v>
      </c>
      <c r="E107" s="182">
        <f ca="1">$C107+(E$4*Position!$L107)</f>
        <v>3.9537461213974772</v>
      </c>
      <c r="F107" s="182">
        <f ca="1">$C107+(F$4*Position!$L107)</f>
        <v>3.9998968971179818</v>
      </c>
      <c r="G107" s="182">
        <f ca="1">$C107+(G$4*Position!$L107)</f>
        <v>4.046047672838486</v>
      </c>
      <c r="H107" s="182">
        <f ca="1">$C107+(H$4*Position!$L107)</f>
        <v>4.0921984485589906</v>
      </c>
      <c r="I107" s="182">
        <f ca="1">$C107+(I$4*Position!$L107)</f>
        <v>4.1383492242794953</v>
      </c>
      <c r="J107" s="182">
        <f ca="1">$C107+(J$4*Position!$L107)</f>
        <v>4.1844999999999999</v>
      </c>
      <c r="K107" s="182">
        <f ca="1">$C107+(K$4*Position!$L107)</f>
        <v>4.2306507757205045</v>
      </c>
      <c r="L107" s="182">
        <f ca="1">$C107+(L$4*Position!$L107)</f>
        <v>4.2768015514410092</v>
      </c>
      <c r="M107" s="182">
        <f ca="1">$C107+(M$4*Position!$L107)</f>
        <v>4.3229523271615138</v>
      </c>
      <c r="N107" s="182">
        <f ca="1">$C107+(N$4*Position!$L107)</f>
        <v>4.3691031028820184</v>
      </c>
      <c r="O107" s="182">
        <f ca="1">$C107+(O$4*Position!$L107)</f>
        <v>4.4152538786025231</v>
      </c>
      <c r="Q107" s="6">
        <v>0.185</v>
      </c>
      <c r="S107" s="182">
        <f t="shared" si="6"/>
        <v>0.13500000000000001</v>
      </c>
      <c r="T107" s="182">
        <f t="shared" si="10"/>
        <v>0.14499999999999999</v>
      </c>
      <c r="U107" s="182">
        <f t="shared" si="10"/>
        <v>0.155</v>
      </c>
      <c r="V107" s="182">
        <f t="shared" si="10"/>
        <v>0.16500000000000001</v>
      </c>
      <c r="W107" s="182">
        <f t="shared" si="10"/>
        <v>0.17499999999999999</v>
      </c>
      <c r="X107" s="182">
        <f t="shared" si="10"/>
        <v>0.185</v>
      </c>
      <c r="Y107" s="182">
        <f t="shared" si="10"/>
        <v>0.19500000000000001</v>
      </c>
      <c r="Z107" s="182">
        <f t="shared" si="10"/>
        <v>0.20499999999999999</v>
      </c>
      <c r="AA107" s="182">
        <f t="shared" si="10"/>
        <v>0.215</v>
      </c>
      <c r="AB107" s="182">
        <f t="shared" si="10"/>
        <v>0.22500000000000001</v>
      </c>
      <c r="AC107" s="182">
        <f t="shared" si="10"/>
        <v>0.23499999999999999</v>
      </c>
      <c r="AE107" s="185">
        <f ca="1">_xll.xCalcSkew($A107,Inputs!$E107-$C107,b)/100</f>
        <v>2.2000000000000242E-4</v>
      </c>
      <c r="AG107" s="185">
        <f t="shared" ca="1" si="8"/>
        <v>0.18522</v>
      </c>
    </row>
    <row r="108" spans="1:33" x14ac:dyDescent="0.25">
      <c r="A108" s="186">
        <f ca="1">Inputs!C108</f>
        <v>40360</v>
      </c>
      <c r="C108" s="5">
        <v>4.2295000000000007</v>
      </c>
      <c r="E108" s="182">
        <f ca="1">$C108+(E$4*Position!$L108)</f>
        <v>3.998746121397478</v>
      </c>
      <c r="F108" s="182">
        <f ca="1">$C108+(F$4*Position!$L108)</f>
        <v>4.0448968971179822</v>
      </c>
      <c r="G108" s="182">
        <f ca="1">$C108+(G$4*Position!$L108)</f>
        <v>4.0910476728384868</v>
      </c>
      <c r="H108" s="182">
        <f ca="1">$C108+(H$4*Position!$L108)</f>
        <v>4.1371984485589914</v>
      </c>
      <c r="I108" s="182">
        <f ca="1">$C108+(I$4*Position!$L108)</f>
        <v>4.1833492242794961</v>
      </c>
      <c r="J108" s="182">
        <f ca="1">$C108+(J$4*Position!$L108)</f>
        <v>4.2295000000000007</v>
      </c>
      <c r="K108" s="182">
        <f ca="1">$C108+(K$4*Position!$L108)</f>
        <v>4.2756507757205053</v>
      </c>
      <c r="L108" s="182">
        <f ca="1">$C108+(L$4*Position!$L108)</f>
        <v>4.32180155144101</v>
      </c>
      <c r="M108" s="182">
        <f ca="1">$C108+(M$4*Position!$L108)</f>
        <v>4.3679523271615146</v>
      </c>
      <c r="N108" s="182">
        <f ca="1">$C108+(N$4*Position!$L108)</f>
        <v>4.4141031028820192</v>
      </c>
      <c r="O108" s="182">
        <f ca="1">$C108+(O$4*Position!$L108)</f>
        <v>4.4602538786025239</v>
      </c>
      <c r="Q108" s="6">
        <v>0.185</v>
      </c>
      <c r="S108" s="182">
        <f t="shared" si="6"/>
        <v>0.13500000000000001</v>
      </c>
      <c r="T108" s="182">
        <f t="shared" si="10"/>
        <v>0.14499999999999999</v>
      </c>
      <c r="U108" s="182">
        <f t="shared" si="10"/>
        <v>0.155</v>
      </c>
      <c r="V108" s="182">
        <f t="shared" si="10"/>
        <v>0.16500000000000001</v>
      </c>
      <c r="W108" s="182">
        <f t="shared" si="10"/>
        <v>0.17499999999999999</v>
      </c>
      <c r="X108" s="182">
        <f t="shared" si="10"/>
        <v>0.185</v>
      </c>
      <c r="Y108" s="182">
        <f t="shared" si="10"/>
        <v>0.19500000000000001</v>
      </c>
      <c r="Z108" s="182">
        <f t="shared" si="10"/>
        <v>0.20499999999999999</v>
      </c>
      <c r="AA108" s="182">
        <f t="shared" si="10"/>
        <v>0.215</v>
      </c>
      <c r="AB108" s="182">
        <f t="shared" si="10"/>
        <v>0.22500000000000001</v>
      </c>
      <c r="AC108" s="182">
        <f t="shared" si="10"/>
        <v>0.23499999999999999</v>
      </c>
      <c r="AE108" s="185">
        <f ca="1">_xll.xCalcSkew($A108,Inputs!$E108-$C108,b)/100</f>
        <v>2.2000000000000242E-4</v>
      </c>
      <c r="AG108" s="185">
        <f t="shared" ca="1" si="8"/>
        <v>0.18522</v>
      </c>
    </row>
    <row r="109" spans="1:33" x14ac:dyDescent="0.25">
      <c r="A109" s="186">
        <f ca="1">Inputs!C109</f>
        <v>40391</v>
      </c>
      <c r="C109" s="5">
        <v>4.2685000000000004</v>
      </c>
      <c r="E109" s="182">
        <f ca="1">$C109+(E$4*Position!$L109)</f>
        <v>4.0383556040369166</v>
      </c>
      <c r="F109" s="182">
        <f ca="1">$C109+(F$4*Position!$L109)</f>
        <v>4.0843844832295337</v>
      </c>
      <c r="G109" s="182">
        <f ca="1">$C109+(G$4*Position!$L109)</f>
        <v>4.13041336242215</v>
      </c>
      <c r="H109" s="182">
        <f ca="1">$C109+(H$4*Position!$L109)</f>
        <v>4.1764422416147671</v>
      </c>
      <c r="I109" s="182">
        <f ca="1">$C109+(I$4*Position!$L109)</f>
        <v>4.2224711208073833</v>
      </c>
      <c r="J109" s="182">
        <f ca="1">$C109+(J$4*Position!$L109)</f>
        <v>4.2685000000000004</v>
      </c>
      <c r="K109" s="182">
        <f ca="1">$C109+(K$4*Position!$L109)</f>
        <v>4.3145288791926175</v>
      </c>
      <c r="L109" s="182">
        <f ca="1">$C109+(L$4*Position!$L109)</f>
        <v>4.3605577583852337</v>
      </c>
      <c r="M109" s="182">
        <f ca="1">$C109+(M$4*Position!$L109)</f>
        <v>4.4065866375778509</v>
      </c>
      <c r="N109" s="182">
        <f ca="1">$C109+(N$4*Position!$L109)</f>
        <v>4.4526155167704671</v>
      </c>
      <c r="O109" s="182">
        <f ca="1">$C109+(O$4*Position!$L109)</f>
        <v>4.4986443959630842</v>
      </c>
      <c r="Q109" s="6">
        <v>0.185</v>
      </c>
      <c r="S109" s="182">
        <f t="shared" si="6"/>
        <v>0.13500000000000001</v>
      </c>
      <c r="T109" s="182">
        <f t="shared" si="10"/>
        <v>0.14499999999999999</v>
      </c>
      <c r="U109" s="182">
        <f t="shared" si="10"/>
        <v>0.155</v>
      </c>
      <c r="V109" s="182">
        <f t="shared" si="10"/>
        <v>0.16500000000000001</v>
      </c>
      <c r="W109" s="182">
        <f t="shared" si="10"/>
        <v>0.17499999999999999</v>
      </c>
      <c r="X109" s="182">
        <f t="shared" si="10"/>
        <v>0.185</v>
      </c>
      <c r="Y109" s="182">
        <f t="shared" si="10"/>
        <v>0.19500000000000001</v>
      </c>
      <c r="Z109" s="182">
        <f t="shared" si="10"/>
        <v>0.20499999999999999</v>
      </c>
      <c r="AA109" s="182">
        <f t="shared" si="10"/>
        <v>0.215</v>
      </c>
      <c r="AB109" s="182">
        <f t="shared" si="10"/>
        <v>0.22500000000000001</v>
      </c>
      <c r="AC109" s="182">
        <f t="shared" si="10"/>
        <v>0.23499999999999999</v>
      </c>
      <c r="AE109" s="185">
        <f ca="1">_xll.xCalcSkew($A109,Inputs!$E109-$C109,b)/100</f>
        <v>2.2000000000000242E-4</v>
      </c>
      <c r="AG109" s="185">
        <f t="shared" ca="1" si="8"/>
        <v>0.18522</v>
      </c>
    </row>
    <row r="110" spans="1:33" x14ac:dyDescent="0.25">
      <c r="A110" s="186">
        <f ca="1">Inputs!C110</f>
        <v>40422</v>
      </c>
      <c r="C110" s="5">
        <v>4.2575000000000003</v>
      </c>
      <c r="E110" s="182">
        <f ca="1">$C110+(E$4*Position!$L110)</f>
        <v>4.0284283103421537</v>
      </c>
      <c r="F110" s="182">
        <f ca="1">$C110+(F$4*Position!$L110)</f>
        <v>4.0742426482737226</v>
      </c>
      <c r="G110" s="182">
        <f ca="1">$C110+(G$4*Position!$L110)</f>
        <v>4.1200569862052925</v>
      </c>
      <c r="H110" s="182">
        <f ca="1">$C110+(H$4*Position!$L110)</f>
        <v>4.1658713241368615</v>
      </c>
      <c r="I110" s="182">
        <f ca="1">$C110+(I$4*Position!$L110)</f>
        <v>4.2116856620684313</v>
      </c>
      <c r="J110" s="182">
        <f ca="1">$C110+(J$4*Position!$L110)</f>
        <v>4.2575000000000003</v>
      </c>
      <c r="K110" s="182">
        <f ca="1">$C110+(K$4*Position!$L110)</f>
        <v>4.3033143379315693</v>
      </c>
      <c r="L110" s="182">
        <f ca="1">$C110+(L$4*Position!$L110)</f>
        <v>4.3491286758631391</v>
      </c>
      <c r="M110" s="182">
        <f ca="1">$C110+(M$4*Position!$L110)</f>
        <v>4.3949430137947081</v>
      </c>
      <c r="N110" s="182">
        <f ca="1">$C110+(N$4*Position!$L110)</f>
        <v>4.4407573517262779</v>
      </c>
      <c r="O110" s="182">
        <f ca="1">$C110+(O$4*Position!$L110)</f>
        <v>4.4865716896578469</v>
      </c>
      <c r="Q110" s="6">
        <v>0.185</v>
      </c>
      <c r="S110" s="182">
        <f t="shared" si="6"/>
        <v>0.13500000000000001</v>
      </c>
      <c r="T110" s="182">
        <f t="shared" si="10"/>
        <v>0.14499999999999999</v>
      </c>
      <c r="U110" s="182">
        <f t="shared" si="10"/>
        <v>0.155</v>
      </c>
      <c r="V110" s="182">
        <f t="shared" si="10"/>
        <v>0.16500000000000001</v>
      </c>
      <c r="W110" s="182">
        <f t="shared" si="10"/>
        <v>0.17499999999999999</v>
      </c>
      <c r="X110" s="182">
        <f t="shared" si="10"/>
        <v>0.185</v>
      </c>
      <c r="Y110" s="182">
        <f t="shared" si="10"/>
        <v>0.19500000000000001</v>
      </c>
      <c r="Z110" s="182">
        <f t="shared" si="10"/>
        <v>0.20499999999999999</v>
      </c>
      <c r="AA110" s="182">
        <f t="shared" si="10"/>
        <v>0.215</v>
      </c>
      <c r="AB110" s="182">
        <f t="shared" si="10"/>
        <v>0.22500000000000001</v>
      </c>
      <c r="AC110" s="182">
        <f t="shared" si="10"/>
        <v>0.23499999999999999</v>
      </c>
      <c r="AE110" s="185">
        <f ca="1">_xll.xCalcSkew($A110,Inputs!$E110-$C110,b)/100</f>
        <v>2.2000000000000242E-4</v>
      </c>
      <c r="AG110" s="185">
        <f t="shared" ca="1" si="8"/>
        <v>0.18522</v>
      </c>
    </row>
    <row r="111" spans="1:33" x14ac:dyDescent="0.25">
      <c r="A111" s="186">
        <f ca="1">Inputs!C111</f>
        <v>40452</v>
      </c>
      <c r="C111" s="5">
        <v>4.2725</v>
      </c>
      <c r="E111" s="182">
        <f ca="1">$C111+(E$4*Position!$L111)</f>
        <v>4.0496221882028438</v>
      </c>
      <c r="F111" s="182">
        <f ca="1">$C111+(F$4*Position!$L111)</f>
        <v>4.0941977505622758</v>
      </c>
      <c r="G111" s="182">
        <f ca="1">$C111+(G$4*Position!$L111)</f>
        <v>4.1387733129217068</v>
      </c>
      <c r="H111" s="182">
        <f ca="1">$C111+(H$4*Position!$L111)</f>
        <v>4.1833488752811379</v>
      </c>
      <c r="I111" s="182">
        <f ca="1">$C111+(I$4*Position!$L111)</f>
        <v>4.2279244376405689</v>
      </c>
      <c r="J111" s="182">
        <f ca="1">$C111+(J$4*Position!$L111)</f>
        <v>4.2725</v>
      </c>
      <c r="K111" s="182">
        <f ca="1">$C111+(K$4*Position!$L111)</f>
        <v>4.317075562359431</v>
      </c>
      <c r="L111" s="182">
        <f ca="1">$C111+(L$4*Position!$L111)</f>
        <v>4.3616511247188621</v>
      </c>
      <c r="M111" s="182">
        <f ca="1">$C111+(M$4*Position!$L111)</f>
        <v>4.4062266870782931</v>
      </c>
      <c r="N111" s="182">
        <f ca="1">$C111+(N$4*Position!$L111)</f>
        <v>4.4508022494377242</v>
      </c>
      <c r="O111" s="182">
        <f ca="1">$C111+(O$4*Position!$L111)</f>
        <v>4.4953778117971561</v>
      </c>
      <c r="Q111" s="6">
        <v>0.185</v>
      </c>
      <c r="S111" s="182">
        <f t="shared" si="6"/>
        <v>0.13500000000000001</v>
      </c>
      <c r="T111" s="182">
        <f t="shared" si="10"/>
        <v>0.14499999999999999</v>
      </c>
      <c r="U111" s="182">
        <f t="shared" si="10"/>
        <v>0.155</v>
      </c>
      <c r="V111" s="182">
        <f t="shared" si="10"/>
        <v>0.16500000000000001</v>
      </c>
      <c r="W111" s="182">
        <f t="shared" si="10"/>
        <v>0.17499999999999999</v>
      </c>
      <c r="X111" s="182">
        <f t="shared" si="10"/>
        <v>0.185</v>
      </c>
      <c r="Y111" s="182">
        <f t="shared" si="10"/>
        <v>0.19500000000000001</v>
      </c>
      <c r="Z111" s="182">
        <f t="shared" si="10"/>
        <v>0.20499999999999999</v>
      </c>
      <c r="AA111" s="182">
        <f t="shared" si="10"/>
        <v>0.215</v>
      </c>
      <c r="AB111" s="182">
        <f t="shared" si="10"/>
        <v>0.22500000000000001</v>
      </c>
      <c r="AC111" s="182">
        <f t="shared" si="10"/>
        <v>0.23499999999999999</v>
      </c>
      <c r="AE111" s="185">
        <f ca="1">_xll.xCalcSkew($A111,Inputs!$E111-$C111,b)/100</f>
        <v>2.2000000000002017E-4</v>
      </c>
      <c r="AG111" s="185">
        <f t="shared" ca="1" si="8"/>
        <v>0.18522000000000002</v>
      </c>
    </row>
    <row r="112" spans="1:33" x14ac:dyDescent="0.25">
      <c r="A112" s="186">
        <f ca="1">Inputs!C112</f>
        <v>40483</v>
      </c>
      <c r="C112" s="5">
        <v>4.4295</v>
      </c>
      <c r="E112" s="182">
        <f ca="1">$C112+(E$4*Position!$L112)</f>
        <v>4.2143178548908669</v>
      </c>
      <c r="F112" s="182">
        <f ca="1">$C112+(F$4*Position!$L112)</f>
        <v>4.2573542839126937</v>
      </c>
      <c r="G112" s="182">
        <f ca="1">$C112+(G$4*Position!$L112)</f>
        <v>4.3003907129345205</v>
      </c>
      <c r="H112" s="182">
        <f ca="1">$C112+(H$4*Position!$L112)</f>
        <v>4.3434271419563464</v>
      </c>
      <c r="I112" s="182">
        <f ca="1">$C112+(I$4*Position!$L112)</f>
        <v>4.3864635709781732</v>
      </c>
      <c r="J112" s="182">
        <f ca="1">$C112+(J$4*Position!$L112)</f>
        <v>4.4295</v>
      </c>
      <c r="K112" s="182">
        <f ca="1">$C112+(K$4*Position!$L112)</f>
        <v>4.4725364290218268</v>
      </c>
      <c r="L112" s="182">
        <f ca="1">$C112+(L$4*Position!$L112)</f>
        <v>4.5155728580436536</v>
      </c>
      <c r="M112" s="182">
        <f ca="1">$C112+(M$4*Position!$L112)</f>
        <v>4.5586092870654795</v>
      </c>
      <c r="N112" s="182">
        <f ca="1">$C112+(N$4*Position!$L112)</f>
        <v>4.6016457160873063</v>
      </c>
      <c r="O112" s="182">
        <f ca="1">$C112+(O$4*Position!$L112)</f>
        <v>4.6446821451091331</v>
      </c>
      <c r="Q112" s="6">
        <v>0.185</v>
      </c>
      <c r="S112" s="182">
        <f t="shared" si="6"/>
        <v>0.13500000000000001</v>
      </c>
      <c r="T112" s="182">
        <f t="shared" si="10"/>
        <v>0.14499999999999999</v>
      </c>
      <c r="U112" s="182">
        <f t="shared" ref="T112:AC113" si="11">$Q112+U$4</f>
        <v>0.155</v>
      </c>
      <c r="V112" s="182">
        <f t="shared" si="11"/>
        <v>0.16500000000000001</v>
      </c>
      <c r="W112" s="182">
        <f t="shared" si="11"/>
        <v>0.17499999999999999</v>
      </c>
      <c r="X112" s="182">
        <f t="shared" si="11"/>
        <v>0.185</v>
      </c>
      <c r="Y112" s="182">
        <f t="shared" si="11"/>
        <v>0.19500000000000001</v>
      </c>
      <c r="Z112" s="182">
        <f t="shared" si="11"/>
        <v>0.20499999999999999</v>
      </c>
      <c r="AA112" s="182">
        <f t="shared" si="11"/>
        <v>0.215</v>
      </c>
      <c r="AB112" s="182">
        <f t="shared" si="11"/>
        <v>0.22500000000000001</v>
      </c>
      <c r="AC112" s="182">
        <f t="shared" si="11"/>
        <v>0.23499999999999999</v>
      </c>
      <c r="AE112" s="185">
        <f ca="1">_xll.xCalcSkew($A112,Inputs!$E112-$C112,b)/100</f>
        <v>2.2000000000000242E-4</v>
      </c>
      <c r="AG112" s="185">
        <f t="shared" ca="1" si="8"/>
        <v>0.18522</v>
      </c>
    </row>
    <row r="113" spans="1:33" x14ac:dyDescent="0.25">
      <c r="A113" s="186">
        <f ca="1">Inputs!C113</f>
        <v>40513</v>
      </c>
      <c r="C113" s="5">
        <v>4.589500000000001</v>
      </c>
      <c r="E113" s="182">
        <f ca="1">$C113+(E$4*Position!$L113)</f>
        <v>4.3556700464993963</v>
      </c>
      <c r="F113" s="182">
        <f ca="1">$C113+(F$4*Position!$L113)</f>
        <v>4.402436037199517</v>
      </c>
      <c r="G113" s="182">
        <f ca="1">$C113+(G$4*Position!$L113)</f>
        <v>4.4492020278996378</v>
      </c>
      <c r="H113" s="182">
        <f ca="1">$C113+(H$4*Position!$L113)</f>
        <v>4.4959680185997595</v>
      </c>
      <c r="I113" s="182">
        <f ca="1">$C113+(I$4*Position!$L113)</f>
        <v>4.5427340092998802</v>
      </c>
      <c r="J113" s="182">
        <f ca="1">$C113+(J$4*Position!$L113)</f>
        <v>4.589500000000001</v>
      </c>
      <c r="K113" s="182">
        <f ca="1">$C113+(K$4*Position!$L113)</f>
        <v>4.6362659907001218</v>
      </c>
      <c r="L113" s="182">
        <f ca="1">$C113+(L$4*Position!$L113)</f>
        <v>4.6830319814002426</v>
      </c>
      <c r="M113" s="182">
        <f ca="1">$C113+(M$4*Position!$L113)</f>
        <v>4.7297979721003642</v>
      </c>
      <c r="N113" s="182">
        <f ca="1">$C113+(N$4*Position!$L113)</f>
        <v>4.776563962800485</v>
      </c>
      <c r="O113" s="182">
        <f ca="1">$C113+(O$4*Position!$L113)</f>
        <v>4.8233299535006058</v>
      </c>
      <c r="Q113" s="6">
        <v>0.185</v>
      </c>
      <c r="S113" s="182">
        <f t="shared" si="6"/>
        <v>0.13500000000000001</v>
      </c>
      <c r="T113" s="182">
        <f t="shared" si="11"/>
        <v>0.14499999999999999</v>
      </c>
      <c r="U113" s="182">
        <f t="shared" si="11"/>
        <v>0.155</v>
      </c>
      <c r="V113" s="182">
        <f t="shared" si="11"/>
        <v>0.16500000000000001</v>
      </c>
      <c r="W113" s="182">
        <f t="shared" si="11"/>
        <v>0.17499999999999999</v>
      </c>
      <c r="X113" s="182">
        <f t="shared" si="11"/>
        <v>0.185</v>
      </c>
      <c r="Y113" s="182">
        <f t="shared" si="11"/>
        <v>0.19500000000000001</v>
      </c>
      <c r="Z113" s="182">
        <f t="shared" si="11"/>
        <v>0.20499999999999999</v>
      </c>
      <c r="AA113" s="182">
        <f t="shared" si="11"/>
        <v>0.215</v>
      </c>
      <c r="AB113" s="182">
        <f t="shared" si="11"/>
        <v>0.22500000000000001</v>
      </c>
      <c r="AC113" s="182">
        <f t="shared" si="11"/>
        <v>0.23499999999999999</v>
      </c>
      <c r="AE113" s="185">
        <f ca="1">_xll.xCalcSkew($A113,Inputs!$E113-$C113,b)/100</f>
        <v>2.2000000000000242E-4</v>
      </c>
      <c r="AG113" s="185">
        <f t="shared" ca="1" si="8"/>
        <v>0.18522</v>
      </c>
    </row>
    <row r="114" spans="1:33" x14ac:dyDescent="0.25">
      <c r="A114" s="186"/>
    </row>
    <row r="115" spans="1:33" x14ac:dyDescent="0.25">
      <c r="A115" s="186"/>
    </row>
    <row r="116" spans="1:33" x14ac:dyDescent="0.25">
      <c r="A116" s="186"/>
    </row>
    <row r="117" spans="1:33" x14ac:dyDescent="0.25">
      <c r="A117" s="186"/>
    </row>
    <row r="118" spans="1:33" x14ac:dyDescent="0.25">
      <c r="A118" s="186"/>
    </row>
    <row r="119" spans="1:33" x14ac:dyDescent="0.25">
      <c r="A119" s="186"/>
    </row>
    <row r="120" spans="1:33" x14ac:dyDescent="0.25">
      <c r="A120" s="186"/>
    </row>
    <row r="121" spans="1:33" x14ac:dyDescent="0.25">
      <c r="A121" s="186"/>
    </row>
    <row r="122" spans="1:33" x14ac:dyDescent="0.25">
      <c r="A122" s="186"/>
    </row>
    <row r="123" spans="1:33" x14ac:dyDescent="0.25">
      <c r="A123" s="186"/>
    </row>
    <row r="124" spans="1:33" x14ac:dyDescent="0.25">
      <c r="A124" s="186"/>
    </row>
    <row r="125" spans="1:33" x14ac:dyDescent="0.25">
      <c r="A125" s="186"/>
    </row>
    <row r="126" spans="1:33" x14ac:dyDescent="0.25">
      <c r="A126" s="186"/>
    </row>
    <row r="127" spans="1:33" x14ac:dyDescent="0.25">
      <c r="A127" s="186"/>
    </row>
    <row r="128" spans="1:33" x14ac:dyDescent="0.25">
      <c r="A128" s="186"/>
    </row>
    <row r="129" spans="1:1" x14ac:dyDescent="0.25">
      <c r="A129" s="186"/>
    </row>
    <row r="130" spans="1:1" x14ac:dyDescent="0.25">
      <c r="A130" s="186"/>
    </row>
    <row r="131" spans="1:1" x14ac:dyDescent="0.25">
      <c r="A131" s="186"/>
    </row>
    <row r="132" spans="1:1" x14ac:dyDescent="0.25">
      <c r="A132" s="186"/>
    </row>
    <row r="133" spans="1:1" x14ac:dyDescent="0.25">
      <c r="A133" s="186"/>
    </row>
    <row r="134" spans="1:1" x14ac:dyDescent="0.25">
      <c r="A134" s="186"/>
    </row>
    <row r="135" spans="1:1" x14ac:dyDescent="0.25">
      <c r="A135" s="186"/>
    </row>
    <row r="136" spans="1:1" x14ac:dyDescent="0.25">
      <c r="A136" s="186"/>
    </row>
    <row r="137" spans="1:1" x14ac:dyDescent="0.25">
      <c r="A137" s="186"/>
    </row>
    <row r="138" spans="1:1" x14ac:dyDescent="0.25">
      <c r="A138" s="186"/>
    </row>
    <row r="139" spans="1:1" x14ac:dyDescent="0.25">
      <c r="A139" s="186"/>
    </row>
    <row r="140" spans="1:1" x14ac:dyDescent="0.25">
      <c r="A140" s="186"/>
    </row>
    <row r="141" spans="1:1" x14ac:dyDescent="0.25">
      <c r="A141" s="186"/>
    </row>
    <row r="142" spans="1:1" x14ac:dyDescent="0.25">
      <c r="A142" s="186"/>
    </row>
    <row r="143" spans="1:1" x14ac:dyDescent="0.25">
      <c r="A143" s="186"/>
    </row>
    <row r="144" spans="1:1" x14ac:dyDescent="0.25">
      <c r="A144" s="186"/>
    </row>
    <row r="145" spans="1:1" x14ac:dyDescent="0.25">
      <c r="A145" s="186"/>
    </row>
    <row r="146" spans="1:1" x14ac:dyDescent="0.25">
      <c r="A146" s="186"/>
    </row>
    <row r="147" spans="1:1" x14ac:dyDescent="0.25">
      <c r="A147" s="186"/>
    </row>
    <row r="148" spans="1:1" x14ac:dyDescent="0.25">
      <c r="A148" s="186"/>
    </row>
    <row r="149" spans="1:1" x14ac:dyDescent="0.25">
      <c r="A149" s="186"/>
    </row>
    <row r="150" spans="1:1" x14ac:dyDescent="0.25">
      <c r="A150" s="186"/>
    </row>
    <row r="151" spans="1:1" x14ac:dyDescent="0.25">
      <c r="A151" s="186"/>
    </row>
    <row r="152" spans="1:1" x14ac:dyDescent="0.25">
      <c r="A152" s="186"/>
    </row>
    <row r="153" spans="1:1" x14ac:dyDescent="0.25">
      <c r="A153" s="186"/>
    </row>
    <row r="154" spans="1:1" x14ac:dyDescent="0.25">
      <c r="A154" s="186"/>
    </row>
    <row r="155" spans="1:1" x14ac:dyDescent="0.25">
      <c r="A155" s="186"/>
    </row>
    <row r="156" spans="1:1" x14ac:dyDescent="0.25">
      <c r="A156" s="186"/>
    </row>
    <row r="157" spans="1:1" x14ac:dyDescent="0.25">
      <c r="A157" s="186"/>
    </row>
    <row r="158" spans="1:1" x14ac:dyDescent="0.25">
      <c r="A158" s="186"/>
    </row>
    <row r="159" spans="1:1" x14ac:dyDescent="0.25">
      <c r="A159" s="186"/>
    </row>
    <row r="160" spans="1:1" x14ac:dyDescent="0.25">
      <c r="A160" s="186"/>
    </row>
    <row r="161" spans="1:1" x14ac:dyDescent="0.25">
      <c r="A161" s="186"/>
    </row>
    <row r="162" spans="1:1" x14ac:dyDescent="0.25">
      <c r="A162" s="186"/>
    </row>
    <row r="163" spans="1:1" x14ac:dyDescent="0.25">
      <c r="A163" s="186"/>
    </row>
    <row r="164" spans="1:1" x14ac:dyDescent="0.25">
      <c r="A164" s="186"/>
    </row>
    <row r="165" spans="1:1" x14ac:dyDescent="0.25">
      <c r="A165" s="186"/>
    </row>
    <row r="166" spans="1:1" x14ac:dyDescent="0.25">
      <c r="A166" s="186"/>
    </row>
    <row r="167" spans="1:1" x14ac:dyDescent="0.25">
      <c r="A167" s="186"/>
    </row>
    <row r="168" spans="1:1" x14ac:dyDescent="0.25">
      <c r="A168" s="186"/>
    </row>
    <row r="169" spans="1:1" x14ac:dyDescent="0.25">
      <c r="A169" s="186"/>
    </row>
    <row r="170" spans="1:1" x14ac:dyDescent="0.25">
      <c r="A170" s="186"/>
    </row>
    <row r="171" spans="1:1" x14ac:dyDescent="0.25">
      <c r="A171" s="186"/>
    </row>
    <row r="172" spans="1:1" x14ac:dyDescent="0.25">
      <c r="A172" s="186"/>
    </row>
    <row r="173" spans="1:1" x14ac:dyDescent="0.25">
      <c r="A173" s="186"/>
    </row>
    <row r="174" spans="1:1" x14ac:dyDescent="0.25">
      <c r="A174" s="186"/>
    </row>
    <row r="175" spans="1:1" x14ac:dyDescent="0.25">
      <c r="A175" s="186"/>
    </row>
    <row r="176" spans="1:1" x14ac:dyDescent="0.25">
      <c r="A176" s="186"/>
    </row>
    <row r="177" spans="1:1" x14ac:dyDescent="0.25">
      <c r="A177" s="186"/>
    </row>
    <row r="178" spans="1:1" x14ac:dyDescent="0.25">
      <c r="A178" s="186"/>
    </row>
    <row r="179" spans="1:1" x14ac:dyDescent="0.25">
      <c r="A179" s="186"/>
    </row>
    <row r="180" spans="1:1" x14ac:dyDescent="0.25">
      <c r="A180" s="186"/>
    </row>
    <row r="181" spans="1:1" x14ac:dyDescent="0.25">
      <c r="A181" s="186"/>
    </row>
    <row r="182" spans="1:1" x14ac:dyDescent="0.25">
      <c r="A182" s="186"/>
    </row>
    <row r="183" spans="1:1" x14ac:dyDescent="0.25">
      <c r="A183" s="186"/>
    </row>
    <row r="184" spans="1:1" x14ac:dyDescent="0.25">
      <c r="A184" s="186"/>
    </row>
    <row r="185" spans="1:1" x14ac:dyDescent="0.25">
      <c r="A185" s="186"/>
    </row>
    <row r="186" spans="1:1" x14ac:dyDescent="0.25">
      <c r="A186" s="186"/>
    </row>
    <row r="187" spans="1:1" x14ac:dyDescent="0.25">
      <c r="A187" s="186"/>
    </row>
    <row r="188" spans="1:1" x14ac:dyDescent="0.25">
      <c r="A188" s="186"/>
    </row>
    <row r="189" spans="1:1" x14ac:dyDescent="0.25">
      <c r="A189" s="186"/>
    </row>
    <row r="190" spans="1:1" x14ac:dyDescent="0.25">
      <c r="A190" s="186"/>
    </row>
    <row r="191" spans="1:1" x14ac:dyDescent="0.25">
      <c r="A191" s="186"/>
    </row>
    <row r="192" spans="1:1" x14ac:dyDescent="0.25">
      <c r="A192" s="186"/>
    </row>
    <row r="193" spans="1:1" x14ac:dyDescent="0.25">
      <c r="A193" s="186"/>
    </row>
    <row r="194" spans="1:1" x14ac:dyDescent="0.25">
      <c r="A194" s="186"/>
    </row>
    <row r="195" spans="1:1" x14ac:dyDescent="0.25">
      <c r="A195" s="186"/>
    </row>
    <row r="196" spans="1:1" x14ac:dyDescent="0.25">
      <c r="A196" s="186"/>
    </row>
    <row r="197" spans="1:1" x14ac:dyDescent="0.25">
      <c r="A197" s="186"/>
    </row>
    <row r="198" spans="1:1" x14ac:dyDescent="0.25">
      <c r="A198" s="186"/>
    </row>
    <row r="199" spans="1:1" x14ac:dyDescent="0.25">
      <c r="A199" s="186"/>
    </row>
    <row r="200" spans="1:1" x14ac:dyDescent="0.25">
      <c r="A200" s="186"/>
    </row>
    <row r="201" spans="1:1" x14ac:dyDescent="0.25">
      <c r="A201" s="186"/>
    </row>
    <row r="202" spans="1:1" x14ac:dyDescent="0.25">
      <c r="A202" s="186"/>
    </row>
    <row r="203" spans="1:1" x14ac:dyDescent="0.25">
      <c r="A203" s="186"/>
    </row>
    <row r="204" spans="1:1" x14ac:dyDescent="0.25">
      <c r="A204" s="186"/>
    </row>
    <row r="205" spans="1:1" x14ac:dyDescent="0.25">
      <c r="A205" s="186"/>
    </row>
    <row r="206" spans="1:1" x14ac:dyDescent="0.25">
      <c r="A206" s="186"/>
    </row>
    <row r="207" spans="1:1" x14ac:dyDescent="0.25">
      <c r="A207" s="186"/>
    </row>
    <row r="208" spans="1:1" x14ac:dyDescent="0.25">
      <c r="A208" s="186"/>
    </row>
    <row r="209" spans="1:1" x14ac:dyDescent="0.25">
      <c r="A209" s="186"/>
    </row>
    <row r="210" spans="1:1" x14ac:dyDescent="0.25">
      <c r="A210" s="186"/>
    </row>
    <row r="211" spans="1:1" x14ac:dyDescent="0.25">
      <c r="A211" s="186"/>
    </row>
    <row r="212" spans="1:1" x14ac:dyDescent="0.25">
      <c r="A212" s="186"/>
    </row>
    <row r="213" spans="1:1" x14ac:dyDescent="0.25">
      <c r="A213" s="186"/>
    </row>
    <row r="214" spans="1:1" x14ac:dyDescent="0.25">
      <c r="A214" s="186"/>
    </row>
    <row r="215" spans="1:1" x14ac:dyDescent="0.25">
      <c r="A215" s="186"/>
    </row>
    <row r="216" spans="1:1" x14ac:dyDescent="0.25">
      <c r="A216" s="186"/>
    </row>
    <row r="217" spans="1:1" x14ac:dyDescent="0.25">
      <c r="A217" s="186"/>
    </row>
    <row r="218" spans="1:1" x14ac:dyDescent="0.25">
      <c r="A218" s="186"/>
    </row>
    <row r="219" spans="1:1" x14ac:dyDescent="0.25">
      <c r="A219" s="186"/>
    </row>
    <row r="220" spans="1:1" x14ac:dyDescent="0.25">
      <c r="A220" s="186"/>
    </row>
    <row r="221" spans="1:1" x14ac:dyDescent="0.25">
      <c r="A221" s="186"/>
    </row>
    <row r="222" spans="1:1" x14ac:dyDescent="0.25">
      <c r="A222" s="186"/>
    </row>
    <row r="223" spans="1:1" x14ac:dyDescent="0.25">
      <c r="A223" s="186"/>
    </row>
    <row r="224" spans="1:1" x14ac:dyDescent="0.25">
      <c r="A224" s="186"/>
    </row>
    <row r="225" spans="1:1" x14ac:dyDescent="0.25">
      <c r="A225" s="186"/>
    </row>
    <row r="226" spans="1:1" x14ac:dyDescent="0.25">
      <c r="A226" s="186"/>
    </row>
    <row r="227" spans="1:1" x14ac:dyDescent="0.25">
      <c r="A227" s="186"/>
    </row>
    <row r="228" spans="1:1" x14ac:dyDescent="0.25">
      <c r="A228" s="186"/>
    </row>
    <row r="229" spans="1:1" x14ac:dyDescent="0.25">
      <c r="A229" s="186"/>
    </row>
    <row r="230" spans="1:1" x14ac:dyDescent="0.25">
      <c r="A230" s="186"/>
    </row>
    <row r="231" spans="1:1" x14ac:dyDescent="0.25">
      <c r="A231" s="186"/>
    </row>
    <row r="232" spans="1:1" x14ac:dyDescent="0.25">
      <c r="A232" s="186"/>
    </row>
    <row r="233" spans="1:1" x14ac:dyDescent="0.25">
      <c r="A233" s="186"/>
    </row>
    <row r="234" spans="1:1" x14ac:dyDescent="0.25">
      <c r="A234" s="186"/>
    </row>
    <row r="235" spans="1:1" x14ac:dyDescent="0.25">
      <c r="A235" s="186"/>
    </row>
    <row r="236" spans="1:1" x14ac:dyDescent="0.25">
      <c r="A236" s="186"/>
    </row>
    <row r="237" spans="1:1" x14ac:dyDescent="0.25">
      <c r="A237" s="186"/>
    </row>
    <row r="238" spans="1:1" x14ac:dyDescent="0.25">
      <c r="A238" s="186"/>
    </row>
    <row r="239" spans="1:1" x14ac:dyDescent="0.25">
      <c r="A239" s="186"/>
    </row>
    <row r="240" spans="1:1" x14ac:dyDescent="0.25">
      <c r="A240" s="186"/>
    </row>
    <row r="241" spans="1:1" x14ac:dyDescent="0.25">
      <c r="A241" s="186"/>
    </row>
    <row r="242" spans="1:1" x14ac:dyDescent="0.25">
      <c r="A242" s="186"/>
    </row>
    <row r="243" spans="1:1" x14ac:dyDescent="0.25">
      <c r="A243" s="186"/>
    </row>
    <row r="244" spans="1:1" x14ac:dyDescent="0.25">
      <c r="A244" s="186"/>
    </row>
    <row r="245" spans="1:1" x14ac:dyDescent="0.25">
      <c r="A245" s="186"/>
    </row>
    <row r="246" spans="1:1" x14ac:dyDescent="0.25">
      <c r="A246" s="186"/>
    </row>
    <row r="247" spans="1:1" x14ac:dyDescent="0.25">
      <c r="A247" s="186"/>
    </row>
    <row r="248" spans="1:1" x14ac:dyDescent="0.25">
      <c r="A248" s="186"/>
    </row>
    <row r="249" spans="1:1" x14ac:dyDescent="0.25">
      <c r="A249" s="186"/>
    </row>
    <row r="250" spans="1:1" x14ac:dyDescent="0.25">
      <c r="A250" s="186"/>
    </row>
    <row r="251" spans="1:1" x14ac:dyDescent="0.25">
      <c r="A251" s="186"/>
    </row>
    <row r="252" spans="1:1" x14ac:dyDescent="0.25">
      <c r="A252" s="186"/>
    </row>
    <row r="253" spans="1:1" x14ac:dyDescent="0.25">
      <c r="A253" s="186"/>
    </row>
    <row r="254" spans="1:1" x14ac:dyDescent="0.25">
      <c r="A254" s="186"/>
    </row>
    <row r="255" spans="1:1" x14ac:dyDescent="0.25">
      <c r="A255" s="186"/>
    </row>
    <row r="256" spans="1:1" x14ac:dyDescent="0.25">
      <c r="A256" s="186"/>
    </row>
    <row r="257" spans="1:1" x14ac:dyDescent="0.25">
      <c r="A257" s="186"/>
    </row>
    <row r="258" spans="1:1" x14ac:dyDescent="0.25">
      <c r="A258" s="186"/>
    </row>
    <row r="259" spans="1:1" x14ac:dyDescent="0.25">
      <c r="A259" s="186"/>
    </row>
    <row r="260" spans="1:1" x14ac:dyDescent="0.25">
      <c r="A260" s="186"/>
    </row>
    <row r="261" spans="1:1" x14ac:dyDescent="0.25">
      <c r="A261" s="186"/>
    </row>
    <row r="262" spans="1:1" x14ac:dyDescent="0.25">
      <c r="A262" s="186"/>
    </row>
    <row r="263" spans="1:1" x14ac:dyDescent="0.25">
      <c r="A263" s="186"/>
    </row>
    <row r="264" spans="1:1" x14ac:dyDescent="0.25">
      <c r="A264" s="186"/>
    </row>
    <row r="265" spans="1:1" x14ac:dyDescent="0.25">
      <c r="A265" s="186"/>
    </row>
    <row r="266" spans="1:1" x14ac:dyDescent="0.25">
      <c r="A266" s="186"/>
    </row>
    <row r="267" spans="1:1" x14ac:dyDescent="0.25">
      <c r="A267" s="186"/>
    </row>
    <row r="268" spans="1:1" x14ac:dyDescent="0.25">
      <c r="A268" s="186"/>
    </row>
    <row r="269" spans="1:1" x14ac:dyDescent="0.25">
      <c r="A269" s="186"/>
    </row>
    <row r="270" spans="1:1" x14ac:dyDescent="0.25">
      <c r="A270" s="186"/>
    </row>
    <row r="271" spans="1:1" x14ac:dyDescent="0.25">
      <c r="A271" s="186"/>
    </row>
    <row r="272" spans="1:1" x14ac:dyDescent="0.25">
      <c r="A272" s="186"/>
    </row>
    <row r="273" spans="1:1" x14ac:dyDescent="0.25">
      <c r="A273" s="186"/>
    </row>
    <row r="274" spans="1:1" x14ac:dyDescent="0.25">
      <c r="A274" s="186"/>
    </row>
    <row r="275" spans="1:1" x14ac:dyDescent="0.25">
      <c r="A275" s="186"/>
    </row>
    <row r="276" spans="1:1" x14ac:dyDescent="0.25">
      <c r="A276" s="186"/>
    </row>
    <row r="277" spans="1:1" x14ac:dyDescent="0.25">
      <c r="A277" s="186"/>
    </row>
    <row r="278" spans="1:1" x14ac:dyDescent="0.25">
      <c r="A278" s="186"/>
    </row>
    <row r="279" spans="1:1" x14ac:dyDescent="0.25">
      <c r="A279" s="186"/>
    </row>
    <row r="280" spans="1:1" x14ac:dyDescent="0.25">
      <c r="A280" s="186"/>
    </row>
    <row r="281" spans="1:1" x14ac:dyDescent="0.25">
      <c r="A281" s="186"/>
    </row>
    <row r="282" spans="1:1" x14ac:dyDescent="0.25">
      <c r="A282" s="186"/>
    </row>
    <row r="283" spans="1:1" x14ac:dyDescent="0.25">
      <c r="A283" s="186"/>
    </row>
    <row r="284" spans="1:1" x14ac:dyDescent="0.25">
      <c r="A284" s="186"/>
    </row>
    <row r="285" spans="1:1" x14ac:dyDescent="0.25">
      <c r="A285" s="186"/>
    </row>
    <row r="286" spans="1:1" x14ac:dyDescent="0.25">
      <c r="A286" s="186"/>
    </row>
    <row r="287" spans="1:1" x14ac:dyDescent="0.25">
      <c r="A287" s="186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C2:T67"/>
  <sheetViews>
    <sheetView zoomScale="80" workbookViewId="0"/>
  </sheetViews>
  <sheetFormatPr defaultColWidth="12.6640625" defaultRowHeight="13.2" x14ac:dyDescent="0.25"/>
  <cols>
    <col min="1" max="3" width="3.6640625" style="106" customWidth="1"/>
    <col min="4" max="12" width="18.6640625" style="106" customWidth="1"/>
    <col min="13" max="13" width="3.6640625" style="106" customWidth="1"/>
    <col min="14" max="16384" width="12.6640625" style="106"/>
  </cols>
  <sheetData>
    <row r="2" spans="3:13" ht="13.8" thickBot="1" x14ac:dyDescent="0.3"/>
    <row r="3" spans="3:13" ht="12.75" customHeight="1" x14ac:dyDescent="0.25">
      <c r="C3" s="275" t="s">
        <v>106</v>
      </c>
      <c r="D3" s="276"/>
      <c r="E3" s="276"/>
      <c r="F3" s="276"/>
      <c r="G3" s="276"/>
      <c r="H3" s="276"/>
      <c r="I3" s="276"/>
      <c r="J3" s="276"/>
      <c r="K3" s="276"/>
      <c r="L3" s="276"/>
      <c r="M3" s="277"/>
    </row>
    <row r="4" spans="3:13" ht="12.75" customHeight="1" x14ac:dyDescent="0.25">
      <c r="C4" s="278"/>
      <c r="D4" s="279"/>
      <c r="E4" s="279"/>
      <c r="F4" s="279"/>
      <c r="G4" s="279"/>
      <c r="H4" s="279"/>
      <c r="I4" s="279"/>
      <c r="J4" s="279"/>
      <c r="K4" s="279"/>
      <c r="L4" s="279"/>
      <c r="M4" s="280"/>
    </row>
    <row r="5" spans="3:13" ht="12.75" customHeight="1" thickBot="1" x14ac:dyDescent="0.3">
      <c r="C5" s="281"/>
      <c r="D5" s="282"/>
      <c r="E5" s="282"/>
      <c r="F5" s="282"/>
      <c r="G5" s="282"/>
      <c r="H5" s="282"/>
      <c r="I5" s="282"/>
      <c r="J5" s="282"/>
      <c r="K5" s="282"/>
      <c r="L5" s="282"/>
      <c r="M5" s="283"/>
    </row>
    <row r="8" spans="3:13" ht="15.6" x14ac:dyDescent="0.3">
      <c r="C8" s="292" t="s">
        <v>125</v>
      </c>
      <c r="D8" s="293"/>
      <c r="E8" s="294"/>
    </row>
    <row r="9" spans="3:13" x14ac:dyDescent="0.25">
      <c r="D9" s="114" t="s">
        <v>110</v>
      </c>
      <c r="E9" s="115" t="s">
        <v>40</v>
      </c>
      <c r="F9" s="115" t="s">
        <v>41</v>
      </c>
      <c r="G9" s="115" t="s">
        <v>42</v>
      </c>
      <c r="H9" s="115" t="s">
        <v>107</v>
      </c>
      <c r="I9" s="115" t="s">
        <v>108</v>
      </c>
      <c r="J9" s="115" t="s">
        <v>132</v>
      </c>
      <c r="K9" s="116" t="s">
        <v>109</v>
      </c>
    </row>
    <row r="10" spans="3:13" x14ac:dyDescent="0.25">
      <c r="D10" s="120" t="s">
        <v>38</v>
      </c>
      <c r="E10" s="117" t="s">
        <v>44</v>
      </c>
      <c r="F10" s="117" t="s">
        <v>46</v>
      </c>
      <c r="G10" s="117" t="s">
        <v>49</v>
      </c>
      <c r="H10" s="117" t="s">
        <v>35</v>
      </c>
      <c r="I10" s="117" t="s">
        <v>158</v>
      </c>
      <c r="J10" s="117" t="s">
        <v>159</v>
      </c>
      <c r="K10" s="155">
        <v>37210.737129629626</v>
      </c>
    </row>
    <row r="11" spans="3:13" x14ac:dyDescent="0.25">
      <c r="D11" s="121" t="s">
        <v>39</v>
      </c>
      <c r="E11" s="118" t="s">
        <v>44</v>
      </c>
      <c r="F11" s="118" t="s">
        <v>47</v>
      </c>
      <c r="G11" s="118" t="s">
        <v>49</v>
      </c>
      <c r="H11" s="118" t="s">
        <v>35</v>
      </c>
      <c r="I11" s="118" t="s">
        <v>160</v>
      </c>
      <c r="J11" s="118" t="s">
        <v>161</v>
      </c>
      <c r="K11" s="156">
        <v>37210.737129629626</v>
      </c>
    </row>
    <row r="12" spans="3:13" x14ac:dyDescent="0.25">
      <c r="D12" s="122" t="s">
        <v>6</v>
      </c>
      <c r="E12" s="119" t="s">
        <v>45</v>
      </c>
      <c r="F12" s="119" t="s">
        <v>48</v>
      </c>
      <c r="G12" s="119" t="s">
        <v>50</v>
      </c>
      <c r="H12" s="119" t="s">
        <v>35</v>
      </c>
      <c r="I12" s="119" t="s">
        <v>153</v>
      </c>
      <c r="J12" s="162"/>
      <c r="K12" s="157">
        <v>37210.737129629626</v>
      </c>
    </row>
    <row r="14" spans="3:13" ht="15.6" x14ac:dyDescent="0.3">
      <c r="C14" s="292" t="s">
        <v>126</v>
      </c>
      <c r="D14" s="293"/>
      <c r="E14" s="294"/>
    </row>
    <row r="15" spans="3:13" x14ac:dyDescent="0.25">
      <c r="D15" s="114" t="s">
        <v>127</v>
      </c>
      <c r="E15" s="290" t="s">
        <v>57</v>
      </c>
      <c r="F15" s="291"/>
      <c r="G15" s="115" t="s">
        <v>107</v>
      </c>
      <c r="H15" s="115" t="s">
        <v>112</v>
      </c>
      <c r="I15" s="116" t="s">
        <v>109</v>
      </c>
    </row>
    <row r="16" spans="3:13" x14ac:dyDescent="0.25">
      <c r="D16" s="120" t="s">
        <v>9</v>
      </c>
      <c r="E16" s="284" t="s">
        <v>56</v>
      </c>
      <c r="F16" s="285"/>
      <c r="G16" s="117" t="s">
        <v>9</v>
      </c>
      <c r="H16" s="123"/>
      <c r="I16" s="155">
        <v>37211.453217592592</v>
      </c>
    </row>
    <row r="17" spans="3:20" x14ac:dyDescent="0.25">
      <c r="D17" s="121" t="s">
        <v>58</v>
      </c>
      <c r="E17" s="286" t="s">
        <v>56</v>
      </c>
      <c r="F17" s="287"/>
      <c r="G17" s="118" t="s">
        <v>2</v>
      </c>
      <c r="H17" s="124"/>
      <c r="I17" s="156">
        <v>37211.453217592592</v>
      </c>
    </row>
    <row r="18" spans="3:20" x14ac:dyDescent="0.25">
      <c r="D18" s="122" t="s">
        <v>2</v>
      </c>
      <c r="E18" s="288" t="s">
        <v>111</v>
      </c>
      <c r="F18" s="289"/>
      <c r="G18" s="119" t="s">
        <v>2</v>
      </c>
      <c r="H18" s="125"/>
      <c r="I18" s="157">
        <v>37211.453217592592</v>
      </c>
    </row>
    <row r="20" spans="3:20" ht="15.6" x14ac:dyDescent="0.3">
      <c r="C20" s="292" t="s">
        <v>128</v>
      </c>
      <c r="D20" s="295"/>
      <c r="E20" s="296"/>
    </row>
    <row r="21" spans="3:20" x14ac:dyDescent="0.25">
      <c r="D21" s="114" t="s">
        <v>120</v>
      </c>
      <c r="E21" s="290" t="s">
        <v>122</v>
      </c>
      <c r="F21" s="300"/>
      <c r="G21" s="291"/>
      <c r="H21" s="115" t="s">
        <v>123</v>
      </c>
      <c r="I21" s="115" t="s">
        <v>124</v>
      </c>
      <c r="J21" s="116" t="s">
        <v>109</v>
      </c>
    </row>
    <row r="22" spans="3:20" x14ac:dyDescent="0.25">
      <c r="D22" s="158" t="s">
        <v>121</v>
      </c>
      <c r="E22" s="297" t="s">
        <v>165</v>
      </c>
      <c r="F22" s="298"/>
      <c r="G22" s="299"/>
      <c r="H22" s="159" t="s">
        <v>9</v>
      </c>
      <c r="I22" s="159" t="s">
        <v>2</v>
      </c>
      <c r="J22" s="160"/>
    </row>
    <row r="24" spans="3:20" ht="15.6" x14ac:dyDescent="0.3">
      <c r="C24" s="292" t="s">
        <v>129</v>
      </c>
      <c r="D24" s="293"/>
      <c r="E24" s="294"/>
      <c r="F24" s="301" t="s">
        <v>171</v>
      </c>
      <c r="G24" s="302"/>
      <c r="H24" s="303"/>
      <c r="I24" s="106" t="s">
        <v>166</v>
      </c>
    </row>
    <row r="25" spans="3:20" x14ac:dyDescent="0.25">
      <c r="D25" s="114" t="s">
        <v>113</v>
      </c>
      <c r="E25" s="290" t="s">
        <v>114</v>
      </c>
      <c r="F25" s="300"/>
      <c r="G25" s="291"/>
      <c r="H25" s="115" t="s">
        <v>16</v>
      </c>
      <c r="I25" s="115" t="s">
        <v>115</v>
      </c>
      <c r="J25" s="116" t="s">
        <v>109</v>
      </c>
    </row>
    <row r="26" spans="3:20" x14ac:dyDescent="0.25">
      <c r="D26" s="121" t="s">
        <v>1</v>
      </c>
      <c r="E26" s="301" t="s">
        <v>254</v>
      </c>
      <c r="F26" s="302"/>
      <c r="G26" s="303"/>
      <c r="H26" s="118" t="s">
        <v>17</v>
      </c>
      <c r="I26" s="118" t="s">
        <v>18</v>
      </c>
      <c r="J26" s="156"/>
      <c r="R26" s="286" t="s">
        <v>240</v>
      </c>
      <c r="S26" s="305"/>
      <c r="T26" s="287"/>
    </row>
    <row r="27" spans="3:20" x14ac:dyDescent="0.25">
      <c r="D27" s="122" t="s">
        <v>0</v>
      </c>
      <c r="E27" s="301" t="s">
        <v>255</v>
      </c>
      <c r="F27" s="302"/>
      <c r="G27" s="303"/>
      <c r="H27" s="119" t="s">
        <v>17</v>
      </c>
      <c r="I27" s="119" t="s">
        <v>18</v>
      </c>
      <c r="J27" s="157"/>
      <c r="R27" s="288" t="s">
        <v>241</v>
      </c>
      <c r="S27" s="310"/>
      <c r="T27" s="289"/>
    </row>
    <row r="29" spans="3:20" ht="15.6" x14ac:dyDescent="0.3">
      <c r="C29" s="292" t="s">
        <v>130</v>
      </c>
      <c r="D29" s="293"/>
      <c r="E29" s="294"/>
    </row>
    <row r="30" spans="3:20" x14ac:dyDescent="0.25">
      <c r="D30" s="114" t="s">
        <v>113</v>
      </c>
      <c r="E30" s="290" t="s">
        <v>114</v>
      </c>
      <c r="F30" s="300"/>
      <c r="G30" s="291"/>
      <c r="H30" s="115" t="s">
        <v>116</v>
      </c>
      <c r="I30" s="115" t="s">
        <v>43</v>
      </c>
      <c r="J30" s="115" t="s">
        <v>117</v>
      </c>
      <c r="K30" s="115" t="s">
        <v>43</v>
      </c>
      <c r="L30" s="116" t="s">
        <v>109</v>
      </c>
    </row>
    <row r="31" spans="3:20" x14ac:dyDescent="0.25">
      <c r="D31" s="121" t="s">
        <v>31</v>
      </c>
      <c r="E31" s="286" t="s">
        <v>231</v>
      </c>
      <c r="F31" s="305"/>
      <c r="G31" s="287"/>
      <c r="H31" s="118" t="s">
        <v>33</v>
      </c>
      <c r="I31" s="118" t="s">
        <v>34</v>
      </c>
      <c r="J31" s="118" t="s">
        <v>35</v>
      </c>
      <c r="K31" s="118" t="s">
        <v>158</v>
      </c>
      <c r="L31" s="156">
        <v>37211.453402777777</v>
      </c>
    </row>
    <row r="32" spans="3:20" x14ac:dyDescent="0.25">
      <c r="D32" s="121" t="s">
        <v>32</v>
      </c>
      <c r="E32" s="286" t="s">
        <v>232</v>
      </c>
      <c r="F32" s="305"/>
      <c r="G32" s="287"/>
      <c r="H32" s="118" t="s">
        <v>233</v>
      </c>
      <c r="I32" s="118" t="s">
        <v>234</v>
      </c>
      <c r="J32" s="118" t="s">
        <v>35</v>
      </c>
      <c r="K32" s="118" t="s">
        <v>160</v>
      </c>
      <c r="L32" s="156">
        <v>37211.453414351854</v>
      </c>
    </row>
    <row r="33" spans="3:12" x14ac:dyDescent="0.25">
      <c r="D33" s="122" t="s">
        <v>10</v>
      </c>
      <c r="E33" s="288" t="s">
        <v>231</v>
      </c>
      <c r="F33" s="310"/>
      <c r="G33" s="289"/>
      <c r="H33" s="119" t="s">
        <v>36</v>
      </c>
      <c r="I33" s="119" t="s">
        <v>37</v>
      </c>
      <c r="J33" s="119" t="s">
        <v>36</v>
      </c>
      <c r="K33" s="119" t="s">
        <v>37</v>
      </c>
      <c r="L33" s="157">
        <v>37208.458587962959</v>
      </c>
    </row>
    <row r="35" spans="3:12" ht="15.6" x14ac:dyDescent="0.3">
      <c r="C35" s="292" t="s">
        <v>164</v>
      </c>
      <c r="D35" s="293"/>
      <c r="E35" s="294"/>
    </row>
    <row r="36" spans="3:12" x14ac:dyDescent="0.25">
      <c r="D36" s="114" t="s">
        <v>113</v>
      </c>
      <c r="E36" s="290" t="s">
        <v>114</v>
      </c>
      <c r="F36" s="300"/>
      <c r="G36" s="291"/>
      <c r="H36" s="115" t="s">
        <v>116</v>
      </c>
      <c r="I36" s="115" t="s">
        <v>43</v>
      </c>
      <c r="J36" s="115" t="s">
        <v>117</v>
      </c>
      <c r="K36" s="115" t="s">
        <v>43</v>
      </c>
      <c r="L36" s="116" t="s">
        <v>109</v>
      </c>
    </row>
    <row r="37" spans="3:12" x14ac:dyDescent="0.25">
      <c r="D37" s="121" t="s">
        <v>2</v>
      </c>
      <c r="E37" s="286" t="s">
        <v>256</v>
      </c>
      <c r="F37" s="305"/>
      <c r="G37" s="287"/>
      <c r="H37" s="118" t="s">
        <v>53</v>
      </c>
      <c r="I37" s="118" t="s">
        <v>54</v>
      </c>
      <c r="J37" s="118" t="s">
        <v>35</v>
      </c>
      <c r="K37" s="118" t="s">
        <v>220</v>
      </c>
      <c r="L37" s="156">
        <v>37210.738078703704</v>
      </c>
    </row>
    <row r="38" spans="3:12" x14ac:dyDescent="0.25">
      <c r="D38" s="121" t="s">
        <v>9</v>
      </c>
      <c r="E38" s="286" t="s">
        <v>256</v>
      </c>
      <c r="F38" s="305"/>
      <c r="G38" s="287"/>
      <c r="H38" s="118" t="s">
        <v>53</v>
      </c>
      <c r="I38" s="118" t="s">
        <v>55</v>
      </c>
      <c r="J38" s="118" t="s">
        <v>35</v>
      </c>
      <c r="K38" s="118" t="s">
        <v>221</v>
      </c>
      <c r="L38" s="156">
        <v>37210.738159722219</v>
      </c>
    </row>
    <row r="39" spans="3:12" x14ac:dyDescent="0.25">
      <c r="D39" s="122" t="s">
        <v>168</v>
      </c>
      <c r="E39" s="288" t="s">
        <v>256</v>
      </c>
      <c r="F39" s="310"/>
      <c r="G39" s="289"/>
      <c r="H39" s="119" t="s">
        <v>169</v>
      </c>
      <c r="I39" s="119" t="s">
        <v>235</v>
      </c>
      <c r="J39" s="119" t="s">
        <v>15</v>
      </c>
      <c r="K39" s="119" t="s">
        <v>170</v>
      </c>
      <c r="L39" s="157">
        <v>37210.738240740742</v>
      </c>
    </row>
    <row r="41" spans="3:12" ht="15.6" x14ac:dyDescent="0.3">
      <c r="C41" s="292" t="s">
        <v>135</v>
      </c>
      <c r="D41" s="293"/>
      <c r="E41" s="294"/>
    </row>
    <row r="42" spans="3:12" x14ac:dyDescent="0.25">
      <c r="D42" s="304" t="s">
        <v>136</v>
      </c>
      <c r="E42" s="291"/>
      <c r="F42" s="115" t="s">
        <v>116</v>
      </c>
      <c r="G42" s="115" t="s">
        <v>43</v>
      </c>
      <c r="H42" s="115" t="s">
        <v>107</v>
      </c>
      <c r="I42" s="115" t="s">
        <v>43</v>
      </c>
      <c r="J42" s="164" t="s">
        <v>147</v>
      </c>
      <c r="K42" s="116" t="s">
        <v>137</v>
      </c>
    </row>
    <row r="43" spans="3:12" x14ac:dyDescent="0.25">
      <c r="D43" s="306" t="s">
        <v>140</v>
      </c>
      <c r="E43" s="307"/>
      <c r="F43" s="118" t="s">
        <v>35</v>
      </c>
      <c r="G43" s="118" t="s">
        <v>145</v>
      </c>
      <c r="H43" s="118" t="s">
        <v>35</v>
      </c>
      <c r="I43" s="118" t="s">
        <v>212</v>
      </c>
      <c r="J43" s="163" t="s">
        <v>148</v>
      </c>
      <c r="K43" s="156">
        <v>37210.743750000001</v>
      </c>
    </row>
    <row r="44" spans="3:12" x14ac:dyDescent="0.25">
      <c r="D44" s="306" t="s">
        <v>141</v>
      </c>
      <c r="E44" s="307"/>
      <c r="F44" s="118" t="s">
        <v>35</v>
      </c>
      <c r="G44" s="118" t="s">
        <v>138</v>
      </c>
      <c r="H44" s="118" t="s">
        <v>35</v>
      </c>
      <c r="I44" s="118" t="s">
        <v>146</v>
      </c>
      <c r="J44" s="163" t="s">
        <v>149</v>
      </c>
      <c r="K44" s="156">
        <v>37210.743750000001</v>
      </c>
    </row>
    <row r="45" spans="3:12" x14ac:dyDescent="0.25">
      <c r="D45" s="306" t="s">
        <v>142</v>
      </c>
      <c r="E45" s="307"/>
      <c r="F45" s="118" t="s">
        <v>35</v>
      </c>
      <c r="G45" s="118" t="s">
        <v>213</v>
      </c>
      <c r="H45" s="118" t="s">
        <v>35</v>
      </c>
      <c r="I45" s="118" t="s">
        <v>214</v>
      </c>
      <c r="J45" s="163" t="s">
        <v>149</v>
      </c>
      <c r="K45" s="156">
        <v>37210.743750000001</v>
      </c>
    </row>
    <row r="46" spans="3:12" x14ac:dyDescent="0.25">
      <c r="D46" s="306" t="s">
        <v>143</v>
      </c>
      <c r="E46" s="307"/>
      <c r="F46" s="118" t="s">
        <v>35</v>
      </c>
      <c r="G46" s="118" t="s">
        <v>215</v>
      </c>
      <c r="H46" s="118" t="s">
        <v>35</v>
      </c>
      <c r="I46" s="118" t="s">
        <v>216</v>
      </c>
      <c r="J46" s="163" t="s">
        <v>149</v>
      </c>
      <c r="K46" s="156">
        <v>37210.743750000001</v>
      </c>
    </row>
    <row r="47" spans="3:12" x14ac:dyDescent="0.25">
      <c r="D47" s="306" t="s">
        <v>144</v>
      </c>
      <c r="E47" s="307"/>
      <c r="F47" s="118" t="s">
        <v>35</v>
      </c>
      <c r="G47" s="118" t="s">
        <v>217</v>
      </c>
      <c r="H47" s="118" t="s">
        <v>35</v>
      </c>
      <c r="I47" s="118" t="s">
        <v>139</v>
      </c>
      <c r="J47" s="163" t="s">
        <v>150</v>
      </c>
      <c r="K47" s="156">
        <v>37210.743750000001</v>
      </c>
    </row>
    <row r="48" spans="3:12" x14ac:dyDescent="0.25">
      <c r="D48" s="306" t="s">
        <v>151</v>
      </c>
      <c r="E48" s="307"/>
      <c r="F48" s="118" t="s">
        <v>35</v>
      </c>
      <c r="G48" s="118" t="s">
        <v>218</v>
      </c>
      <c r="H48" s="118" t="s">
        <v>35</v>
      </c>
      <c r="I48" s="118" t="s">
        <v>219</v>
      </c>
      <c r="J48" s="163" t="s">
        <v>149</v>
      </c>
      <c r="K48" s="156">
        <v>37210.743750000001</v>
      </c>
    </row>
    <row r="49" spans="3:11" x14ac:dyDescent="0.25">
      <c r="D49" s="308" t="s">
        <v>154</v>
      </c>
      <c r="E49" s="309"/>
      <c r="F49" s="119" t="s">
        <v>15</v>
      </c>
      <c r="G49" s="119" t="s">
        <v>152</v>
      </c>
      <c r="H49" s="119" t="s">
        <v>15</v>
      </c>
      <c r="I49" s="119" t="s">
        <v>153</v>
      </c>
      <c r="J49" s="165" t="s">
        <v>148</v>
      </c>
      <c r="K49" s="157">
        <v>37210.743750000001</v>
      </c>
    </row>
    <row r="51" spans="3:11" ht="15.6" x14ac:dyDescent="0.3">
      <c r="C51" s="292" t="s">
        <v>155</v>
      </c>
      <c r="D51" s="293"/>
      <c r="E51" s="294"/>
    </row>
    <row r="52" spans="3:11" x14ac:dyDescent="0.25">
      <c r="D52" s="304" t="s">
        <v>136</v>
      </c>
      <c r="E52" s="291"/>
      <c r="F52" s="115" t="s">
        <v>116</v>
      </c>
      <c r="G52" s="115" t="s">
        <v>43</v>
      </c>
      <c r="H52" s="115" t="s">
        <v>107</v>
      </c>
      <c r="I52" s="115" t="s">
        <v>43</v>
      </c>
      <c r="J52" s="164" t="s">
        <v>147</v>
      </c>
      <c r="K52" s="116" t="s">
        <v>137</v>
      </c>
    </row>
    <row r="53" spans="3:11" x14ac:dyDescent="0.25">
      <c r="D53" s="306" t="s">
        <v>156</v>
      </c>
      <c r="E53" s="307"/>
      <c r="F53" s="118" t="s">
        <v>35</v>
      </c>
      <c r="G53" s="118" t="s">
        <v>158</v>
      </c>
      <c r="H53" s="118" t="s">
        <v>35</v>
      </c>
      <c r="I53" s="118" t="s">
        <v>159</v>
      </c>
      <c r="J53" s="163" t="s">
        <v>149</v>
      </c>
      <c r="K53" s="156">
        <v>37209.306250000001</v>
      </c>
    </row>
    <row r="54" spans="3:11" x14ac:dyDescent="0.25">
      <c r="D54" s="308" t="s">
        <v>157</v>
      </c>
      <c r="E54" s="309"/>
      <c r="F54" s="119" t="s">
        <v>35</v>
      </c>
      <c r="G54" s="119" t="s">
        <v>160</v>
      </c>
      <c r="H54" s="119" t="s">
        <v>35</v>
      </c>
      <c r="I54" s="119" t="s">
        <v>161</v>
      </c>
      <c r="J54" s="165" t="s">
        <v>148</v>
      </c>
      <c r="K54" s="157">
        <v>37209.306944444441</v>
      </c>
    </row>
    <row r="65" spans="5:9" x14ac:dyDescent="0.25">
      <c r="E65" s="286" t="s">
        <v>231</v>
      </c>
      <c r="F65" s="305"/>
      <c r="G65" s="287"/>
      <c r="H65" s="118" t="s">
        <v>33</v>
      </c>
      <c r="I65" s="118" t="s">
        <v>34</v>
      </c>
    </row>
    <row r="67" spans="5:9" x14ac:dyDescent="0.25">
      <c r="E67" s="286" t="s">
        <v>236</v>
      </c>
      <c r="F67" s="305"/>
      <c r="G67" s="287"/>
      <c r="H67" s="118" t="s">
        <v>238</v>
      </c>
      <c r="I67" s="118" t="s">
        <v>237</v>
      </c>
    </row>
  </sheetData>
  <mergeCells count="42">
    <mergeCell ref="D49:E49"/>
    <mergeCell ref="E33:G33"/>
    <mergeCell ref="E32:G32"/>
    <mergeCell ref="R26:T26"/>
    <mergeCell ref="R27:T27"/>
    <mergeCell ref="E67:G67"/>
    <mergeCell ref="E65:G65"/>
    <mergeCell ref="E39:G39"/>
    <mergeCell ref="D54:E54"/>
    <mergeCell ref="D53:E53"/>
    <mergeCell ref="E38:G38"/>
    <mergeCell ref="D46:E46"/>
    <mergeCell ref="D48:E48"/>
    <mergeCell ref="D44:E44"/>
    <mergeCell ref="D45:E45"/>
    <mergeCell ref="E31:G31"/>
    <mergeCell ref="D42:E42"/>
    <mergeCell ref="D47:E47"/>
    <mergeCell ref="D43:E43"/>
    <mergeCell ref="E27:G27"/>
    <mergeCell ref="E30:G30"/>
    <mergeCell ref="C24:E24"/>
    <mergeCell ref="C29:E29"/>
    <mergeCell ref="C51:E51"/>
    <mergeCell ref="D52:E52"/>
    <mergeCell ref="C35:E35"/>
    <mergeCell ref="C41:E41"/>
    <mergeCell ref="E36:G36"/>
    <mergeCell ref="E37:G37"/>
    <mergeCell ref="C20:E20"/>
    <mergeCell ref="E22:G22"/>
    <mergeCell ref="E21:G21"/>
    <mergeCell ref="E25:G25"/>
    <mergeCell ref="F24:H24"/>
    <mergeCell ref="E26:G26"/>
    <mergeCell ref="C3:M5"/>
    <mergeCell ref="E16:F16"/>
    <mergeCell ref="E17:F17"/>
    <mergeCell ref="E18:F18"/>
    <mergeCell ref="E15:F15"/>
    <mergeCell ref="C8:E8"/>
    <mergeCell ref="C14:E14"/>
  </mergeCells>
  <phoneticPr fontId="0" type="noConversion"/>
  <pageMargins left="0.75" right="0.75" top="1" bottom="1" header="0.5" footer="0.5"/>
  <pageSetup scale="67" orientation="landscape" blackAndWhite="1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>
    <pageSetUpPr fitToPage="1"/>
  </sheetPr>
  <dimension ref="C2:AG41"/>
  <sheetViews>
    <sheetView zoomScale="80" workbookViewId="0">
      <selection activeCell="F14" sqref="F14"/>
    </sheetView>
  </sheetViews>
  <sheetFormatPr defaultColWidth="12.6640625" defaultRowHeight="13.2" x14ac:dyDescent="0.25"/>
  <cols>
    <col min="1" max="2" width="3.6640625" style="106" customWidth="1"/>
    <col min="3" max="6" width="12.6640625" style="106" customWidth="1"/>
    <col min="7" max="9" width="3.6640625" style="106" customWidth="1"/>
    <col min="10" max="13" width="12.6640625" style="106" customWidth="1"/>
    <col min="14" max="16" width="3.6640625" style="106" customWidth="1"/>
    <col min="17" max="24" width="12.6640625" style="106" customWidth="1"/>
    <col min="25" max="27" width="3.6640625" style="106" customWidth="1"/>
    <col min="28" max="31" width="12.6640625" style="106" customWidth="1"/>
    <col min="32" max="33" width="3.6640625" style="106" customWidth="1"/>
    <col min="34" max="16384" width="12.6640625" style="106"/>
  </cols>
  <sheetData>
    <row r="2" spans="3:33" ht="13.8" thickBot="1" x14ac:dyDescent="0.3"/>
    <row r="3" spans="3:33" ht="12.75" customHeight="1" x14ac:dyDescent="0.25">
      <c r="C3" s="275" t="s">
        <v>97</v>
      </c>
      <c r="D3" s="276"/>
      <c r="E3" s="276"/>
      <c r="F3" s="276"/>
      <c r="G3" s="276"/>
      <c r="H3" s="276"/>
      <c r="I3" s="276"/>
      <c r="J3" s="276"/>
      <c r="K3" s="276"/>
      <c r="L3" s="276"/>
      <c r="M3" s="276"/>
      <c r="N3" s="276"/>
      <c r="O3" s="277"/>
      <c r="U3" s="275" t="s">
        <v>163</v>
      </c>
      <c r="V3" s="276"/>
      <c r="W3" s="276"/>
      <c r="X3" s="276"/>
      <c r="Y3" s="276"/>
      <c r="Z3" s="276"/>
      <c r="AA3" s="276"/>
      <c r="AB3" s="276"/>
      <c r="AC3" s="276"/>
      <c r="AD3" s="276"/>
      <c r="AE3" s="276"/>
      <c r="AF3" s="276"/>
      <c r="AG3" s="277"/>
    </row>
    <row r="4" spans="3:33" ht="12.75" customHeight="1" x14ac:dyDescent="0.25">
      <c r="C4" s="278"/>
      <c r="D4" s="279"/>
      <c r="E4" s="279"/>
      <c r="F4" s="279"/>
      <c r="G4" s="279"/>
      <c r="H4" s="279"/>
      <c r="I4" s="279"/>
      <c r="J4" s="279"/>
      <c r="K4" s="279"/>
      <c r="L4" s="279"/>
      <c r="M4" s="279"/>
      <c r="N4" s="279"/>
      <c r="O4" s="280"/>
      <c r="U4" s="278"/>
      <c r="V4" s="279"/>
      <c r="W4" s="279"/>
      <c r="X4" s="279"/>
      <c r="Y4" s="279"/>
      <c r="Z4" s="279"/>
      <c r="AA4" s="279"/>
      <c r="AB4" s="279"/>
      <c r="AC4" s="279"/>
      <c r="AD4" s="279"/>
      <c r="AE4" s="279"/>
      <c r="AF4" s="279"/>
      <c r="AG4" s="280"/>
    </row>
    <row r="5" spans="3:33" ht="13.5" customHeight="1" thickBot="1" x14ac:dyDescent="0.3">
      <c r="C5" s="281"/>
      <c r="D5" s="282"/>
      <c r="E5" s="282"/>
      <c r="F5" s="282"/>
      <c r="G5" s="282"/>
      <c r="H5" s="282"/>
      <c r="I5" s="282"/>
      <c r="J5" s="282"/>
      <c r="K5" s="282"/>
      <c r="L5" s="282"/>
      <c r="M5" s="282"/>
      <c r="N5" s="282"/>
      <c r="O5" s="283"/>
      <c r="U5" s="281"/>
      <c r="V5" s="282"/>
      <c r="W5" s="282"/>
      <c r="X5" s="282"/>
      <c r="Y5" s="282"/>
      <c r="Z5" s="282"/>
      <c r="AA5" s="282"/>
      <c r="AB5" s="282"/>
      <c r="AC5" s="282"/>
      <c r="AD5" s="282"/>
      <c r="AE5" s="282"/>
      <c r="AF5" s="282"/>
      <c r="AG5" s="283"/>
    </row>
    <row r="7" spans="3:33" ht="15.6" x14ac:dyDescent="0.3">
      <c r="D7" s="208" t="s">
        <v>252</v>
      </c>
      <c r="E7" s="207">
        <v>37226</v>
      </c>
      <c r="F7" s="208" t="s">
        <v>253</v>
      </c>
      <c r="G7" s="314">
        <v>37211</v>
      </c>
      <c r="H7" s="315"/>
      <c r="I7" s="315"/>
      <c r="J7" s="316"/>
    </row>
    <row r="9" spans="3:33" ht="13.8" thickBot="1" x14ac:dyDescent="0.3"/>
    <row r="10" spans="3:33" ht="18" thickBot="1" x14ac:dyDescent="0.35">
      <c r="C10" s="311" t="s">
        <v>99</v>
      </c>
      <c r="D10" s="312"/>
      <c r="E10" s="312"/>
      <c r="F10" s="312"/>
      <c r="G10" s="312"/>
      <c r="H10" s="313"/>
      <c r="J10" s="311" t="s">
        <v>100</v>
      </c>
      <c r="K10" s="312"/>
      <c r="L10" s="312"/>
      <c r="M10" s="312"/>
      <c r="N10" s="312"/>
      <c r="O10" s="313"/>
    </row>
    <row r="11" spans="3:33" x14ac:dyDescent="0.25">
      <c r="C11" s="108"/>
      <c r="D11" s="107"/>
      <c r="E11" s="107"/>
      <c r="F11" s="107"/>
      <c r="G11" s="107"/>
      <c r="H11" s="109"/>
      <c r="J11" s="108"/>
      <c r="K11" s="107"/>
      <c r="L11" s="107"/>
      <c r="M11" s="107"/>
      <c r="N11" s="107"/>
      <c r="O11" s="109"/>
    </row>
    <row r="12" spans="3:33" x14ac:dyDescent="0.25">
      <c r="C12" s="108"/>
      <c r="D12" s="107"/>
      <c r="E12" s="107"/>
      <c r="F12" s="107"/>
      <c r="G12" s="107"/>
      <c r="H12" s="109"/>
      <c r="J12" s="108"/>
      <c r="K12" s="107"/>
      <c r="L12" s="107"/>
      <c r="M12" s="107"/>
      <c r="N12" s="107"/>
      <c r="O12" s="109"/>
    </row>
    <row r="13" spans="3:33" ht="15.6" x14ac:dyDescent="0.3">
      <c r="C13" s="108"/>
      <c r="D13" s="113" t="s">
        <v>98</v>
      </c>
      <c r="E13" s="107"/>
      <c r="F13" s="107"/>
      <c r="G13" s="107"/>
      <c r="H13" s="109"/>
      <c r="J13" s="108"/>
      <c r="K13" s="113" t="s">
        <v>103</v>
      </c>
      <c r="L13" s="107"/>
      <c r="M13" s="107"/>
      <c r="N13" s="107"/>
      <c r="O13" s="109"/>
    </row>
    <row r="14" spans="3:33" x14ac:dyDescent="0.25">
      <c r="C14" s="108"/>
      <c r="D14" s="107"/>
      <c r="E14" s="107"/>
      <c r="F14" s="107"/>
      <c r="G14" s="107"/>
      <c r="H14" s="109"/>
      <c r="J14" s="108"/>
      <c r="K14" s="107"/>
      <c r="L14" s="107"/>
      <c r="M14" s="107"/>
      <c r="N14" s="107"/>
      <c r="O14" s="109"/>
    </row>
    <row r="15" spans="3:33" x14ac:dyDescent="0.25">
      <c r="C15" s="108"/>
      <c r="D15" s="107"/>
      <c r="E15" s="107"/>
      <c r="F15" s="179" t="s">
        <v>134</v>
      </c>
      <c r="G15" s="107"/>
      <c r="H15" s="109"/>
      <c r="J15" s="108"/>
      <c r="K15" s="107"/>
      <c r="L15" s="107"/>
      <c r="M15" s="107"/>
      <c r="N15" s="107"/>
      <c r="O15" s="109"/>
    </row>
    <row r="16" spans="3:33" ht="15.6" x14ac:dyDescent="0.3">
      <c r="C16" s="108"/>
      <c r="D16" s="113" t="s">
        <v>167</v>
      </c>
      <c r="E16" s="107"/>
      <c r="F16" s="209">
        <v>37210</v>
      </c>
      <c r="G16" s="107"/>
      <c r="H16" s="109"/>
      <c r="J16" s="108"/>
      <c r="K16" s="113" t="s">
        <v>104</v>
      </c>
      <c r="L16" s="107"/>
      <c r="M16" s="107"/>
      <c r="N16" s="107"/>
      <c r="O16" s="109"/>
    </row>
    <row r="17" spans="3:15" x14ac:dyDescent="0.25">
      <c r="C17" s="108"/>
      <c r="D17" s="107"/>
      <c r="E17" s="107"/>
      <c r="F17" s="107"/>
      <c r="G17" s="107"/>
      <c r="H17" s="109"/>
      <c r="J17" s="108"/>
      <c r="K17" s="107"/>
      <c r="L17" s="107"/>
      <c r="M17" s="107"/>
      <c r="N17" s="107"/>
      <c r="O17" s="109"/>
    </row>
    <row r="18" spans="3:15" x14ac:dyDescent="0.25">
      <c r="C18" s="108"/>
      <c r="D18" s="107"/>
      <c r="E18" s="107"/>
      <c r="F18" s="107"/>
      <c r="G18" s="107"/>
      <c r="H18" s="109"/>
      <c r="J18" s="108"/>
      <c r="K18" s="107"/>
      <c r="L18" s="107"/>
      <c r="M18" s="107"/>
      <c r="N18" s="107"/>
      <c r="O18" s="109"/>
    </row>
    <row r="19" spans="3:15" ht="15.6" x14ac:dyDescent="0.3">
      <c r="C19" s="108"/>
      <c r="D19" s="113" t="s">
        <v>101</v>
      </c>
      <c r="E19" s="107"/>
      <c r="F19" s="107"/>
      <c r="G19" s="107"/>
      <c r="H19" s="109"/>
      <c r="J19" s="108"/>
      <c r="K19" s="113" t="s">
        <v>105</v>
      </c>
      <c r="L19" s="107"/>
      <c r="M19" s="107"/>
      <c r="N19" s="107"/>
      <c r="O19" s="109"/>
    </row>
    <row r="20" spans="3:15" x14ac:dyDescent="0.25">
      <c r="C20" s="108"/>
      <c r="D20" s="107"/>
      <c r="E20" s="107"/>
      <c r="F20" s="107"/>
      <c r="G20" s="107"/>
      <c r="H20" s="109"/>
      <c r="J20" s="108"/>
      <c r="K20" s="107"/>
      <c r="L20" s="107"/>
      <c r="M20" s="107"/>
      <c r="N20" s="107"/>
      <c r="O20" s="109"/>
    </row>
    <row r="21" spans="3:15" x14ac:dyDescent="0.25">
      <c r="C21" s="108"/>
      <c r="D21" s="107"/>
      <c r="E21" s="107"/>
      <c r="F21" s="179" t="s">
        <v>133</v>
      </c>
      <c r="G21" s="107"/>
      <c r="H21" s="109"/>
      <c r="J21" s="108"/>
      <c r="K21" s="107"/>
      <c r="L21" s="107"/>
      <c r="M21" s="107"/>
      <c r="N21" s="107"/>
      <c r="O21" s="109"/>
    </row>
    <row r="22" spans="3:15" ht="15.6" x14ac:dyDescent="0.3">
      <c r="C22" s="108"/>
      <c r="D22" s="113" t="s">
        <v>102</v>
      </c>
      <c r="E22" s="107"/>
      <c r="F22" s="210">
        <v>1</v>
      </c>
      <c r="G22" s="107"/>
      <c r="H22" s="109"/>
      <c r="J22" s="108"/>
      <c r="K22" s="107"/>
      <c r="L22" s="107"/>
      <c r="M22" s="107"/>
      <c r="N22" s="107"/>
      <c r="O22" s="109"/>
    </row>
    <row r="23" spans="3:15" x14ac:dyDescent="0.25">
      <c r="C23" s="108"/>
      <c r="D23" s="107"/>
      <c r="E23" s="107"/>
      <c r="F23" s="107"/>
      <c r="G23" s="107"/>
      <c r="H23" s="109"/>
      <c r="J23" s="108"/>
      <c r="K23" s="107"/>
      <c r="L23" s="107"/>
      <c r="M23" s="107"/>
      <c r="N23" s="107"/>
      <c r="O23" s="109"/>
    </row>
    <row r="24" spans="3:15" x14ac:dyDescent="0.25">
      <c r="C24" s="108"/>
      <c r="D24" s="107"/>
      <c r="E24" s="107"/>
      <c r="F24" s="107"/>
      <c r="G24" s="107"/>
      <c r="H24" s="109"/>
      <c r="J24" s="108"/>
      <c r="K24" s="107"/>
      <c r="L24" s="107"/>
      <c r="M24" s="107"/>
      <c r="N24" s="107"/>
      <c r="O24" s="109"/>
    </row>
    <row r="25" spans="3:15" x14ac:dyDescent="0.25">
      <c r="C25" s="108"/>
      <c r="D25" s="107"/>
      <c r="E25" s="107"/>
      <c r="F25" s="107"/>
      <c r="G25" s="107"/>
      <c r="H25" s="109"/>
      <c r="J25" s="108"/>
      <c r="K25" s="107"/>
      <c r="L25" s="107"/>
      <c r="M25" s="107"/>
      <c r="N25" s="107"/>
      <c r="O25" s="109"/>
    </row>
    <row r="26" spans="3:15" ht="13.8" thickBot="1" x14ac:dyDescent="0.3">
      <c r="C26" s="110"/>
      <c r="D26" s="111"/>
      <c r="E26" s="111"/>
      <c r="F26" s="111"/>
      <c r="G26" s="111"/>
      <c r="H26" s="112"/>
      <c r="J26" s="110"/>
      <c r="K26" s="111"/>
      <c r="L26" s="111"/>
      <c r="M26" s="111"/>
      <c r="N26" s="111"/>
      <c r="O26" s="112"/>
    </row>
    <row r="28" spans="3:15" ht="13.8" thickBot="1" x14ac:dyDescent="0.3"/>
    <row r="29" spans="3:15" ht="18" thickBot="1" x14ac:dyDescent="0.35">
      <c r="C29" s="311" t="s">
        <v>131</v>
      </c>
      <c r="D29" s="312"/>
      <c r="E29" s="312"/>
      <c r="F29" s="312"/>
      <c r="G29" s="312"/>
      <c r="H29" s="312"/>
      <c r="I29" s="312"/>
      <c r="J29" s="312"/>
      <c r="K29" s="312"/>
      <c r="L29" s="312"/>
      <c r="M29" s="312"/>
      <c r="N29" s="312"/>
      <c r="O29" s="313"/>
    </row>
    <row r="30" spans="3:15" x14ac:dyDescent="0.25">
      <c r="C30" s="166"/>
      <c r="D30" s="167"/>
      <c r="E30" s="167"/>
      <c r="F30" s="167"/>
      <c r="G30" s="167"/>
      <c r="H30" s="167"/>
      <c r="I30" s="167"/>
      <c r="J30" s="167"/>
      <c r="K30" s="167"/>
      <c r="L30" s="167"/>
      <c r="M30" s="167"/>
      <c r="N30" s="167"/>
      <c r="O30" s="168"/>
    </row>
    <row r="31" spans="3:15" x14ac:dyDescent="0.25">
      <c r="C31" s="108"/>
      <c r="D31" s="107"/>
      <c r="E31" s="107"/>
      <c r="F31" s="179" t="s">
        <v>224</v>
      </c>
      <c r="H31" s="180" t="s">
        <v>226</v>
      </c>
      <c r="I31" s="107"/>
      <c r="J31" s="107"/>
      <c r="K31" s="107"/>
      <c r="L31" s="107"/>
      <c r="M31" s="107"/>
      <c r="N31" s="107"/>
      <c r="O31" s="109"/>
    </row>
    <row r="32" spans="3:15" ht="15.6" x14ac:dyDescent="0.3">
      <c r="C32" s="108"/>
      <c r="D32" s="113" t="s">
        <v>227</v>
      </c>
      <c r="E32" s="107"/>
      <c r="F32" s="211">
        <v>0.625</v>
      </c>
      <c r="H32" s="181" t="s">
        <v>225</v>
      </c>
      <c r="I32" s="107"/>
      <c r="J32" s="107"/>
      <c r="K32" s="113" t="s">
        <v>162</v>
      </c>
      <c r="L32" s="107"/>
      <c r="M32" s="107"/>
      <c r="N32" s="107"/>
      <c r="O32" s="109"/>
    </row>
    <row r="33" spans="3:15" x14ac:dyDescent="0.25">
      <c r="C33" s="108"/>
      <c r="D33" s="107"/>
      <c r="E33" s="107"/>
      <c r="F33" s="107"/>
      <c r="G33" s="107"/>
      <c r="H33" s="107"/>
      <c r="I33" s="107"/>
      <c r="J33" s="107"/>
      <c r="K33" s="107"/>
      <c r="L33" s="107"/>
      <c r="M33" s="107"/>
      <c r="N33" s="107"/>
      <c r="O33" s="109"/>
    </row>
    <row r="34" spans="3:15" x14ac:dyDescent="0.25">
      <c r="C34" s="108"/>
      <c r="D34" s="107"/>
      <c r="E34" s="107"/>
      <c r="F34" s="107"/>
      <c r="G34" s="107"/>
      <c r="H34" s="107"/>
      <c r="I34" s="107"/>
      <c r="J34" s="107"/>
      <c r="K34" s="107"/>
      <c r="L34" s="107"/>
      <c r="M34" s="107"/>
      <c r="N34" s="107"/>
      <c r="O34" s="109"/>
    </row>
    <row r="35" spans="3:15" ht="15.6" x14ac:dyDescent="0.3">
      <c r="C35" s="108"/>
      <c r="D35" s="113" t="s">
        <v>228</v>
      </c>
      <c r="E35" s="107"/>
      <c r="F35" s="107"/>
      <c r="G35" s="107"/>
      <c r="H35" s="107"/>
      <c r="I35" s="107"/>
      <c r="J35" s="107"/>
      <c r="K35" s="113" t="s">
        <v>229</v>
      </c>
      <c r="L35" s="107"/>
      <c r="M35" s="107"/>
      <c r="N35" s="107"/>
      <c r="O35" s="109"/>
    </row>
    <row r="36" spans="3:15" x14ac:dyDescent="0.25">
      <c r="C36" s="108"/>
      <c r="D36" s="107"/>
      <c r="E36" s="107"/>
      <c r="F36" s="107"/>
      <c r="G36" s="107"/>
      <c r="H36" s="107"/>
      <c r="I36" s="107"/>
      <c r="J36" s="107"/>
      <c r="K36" s="107"/>
      <c r="L36" s="107"/>
      <c r="M36" s="107"/>
      <c r="N36" s="107"/>
      <c r="O36" s="109"/>
    </row>
    <row r="37" spans="3:15" x14ac:dyDescent="0.25">
      <c r="C37" s="108"/>
      <c r="D37" s="107"/>
      <c r="E37" s="107"/>
      <c r="F37" s="107"/>
      <c r="G37" s="107"/>
      <c r="H37" s="107"/>
      <c r="I37" s="107"/>
      <c r="J37" s="107"/>
      <c r="K37" s="107"/>
      <c r="L37" s="107"/>
      <c r="M37" s="107"/>
      <c r="N37" s="107"/>
      <c r="O37" s="109"/>
    </row>
    <row r="38" spans="3:15" ht="15.6" x14ac:dyDescent="0.3">
      <c r="C38" s="108"/>
      <c r="D38" s="113" t="s">
        <v>230</v>
      </c>
      <c r="E38" s="107"/>
      <c r="F38" s="107"/>
      <c r="G38" s="107"/>
      <c r="H38" s="107"/>
      <c r="I38" s="107"/>
      <c r="J38" s="107"/>
      <c r="K38" s="107"/>
      <c r="L38" s="107"/>
      <c r="M38" s="107"/>
      <c r="N38" s="107"/>
      <c r="O38" s="109"/>
    </row>
    <row r="39" spans="3:15" x14ac:dyDescent="0.25">
      <c r="C39" s="108"/>
      <c r="D39" s="107"/>
      <c r="E39" s="107"/>
      <c r="F39" s="107"/>
      <c r="G39" s="107"/>
      <c r="H39" s="107"/>
      <c r="I39" s="107"/>
      <c r="J39" s="107"/>
      <c r="K39" s="107"/>
      <c r="L39" s="107"/>
      <c r="M39" s="107"/>
      <c r="N39" s="107"/>
      <c r="O39" s="109"/>
    </row>
    <row r="40" spans="3:15" x14ac:dyDescent="0.25">
      <c r="C40" s="108"/>
      <c r="D40" s="107"/>
      <c r="E40" s="107"/>
      <c r="F40" s="107"/>
      <c r="G40" s="107"/>
      <c r="H40" s="107"/>
      <c r="I40" s="107"/>
      <c r="J40" s="107"/>
      <c r="K40" s="107"/>
      <c r="L40" s="107"/>
      <c r="M40" s="107"/>
      <c r="N40" s="107"/>
      <c r="O40" s="109"/>
    </row>
    <row r="41" spans="3:15" ht="13.8" thickBot="1" x14ac:dyDescent="0.3">
      <c r="C41" s="110"/>
      <c r="D41" s="111"/>
      <c r="E41" s="111"/>
      <c r="F41" s="111"/>
      <c r="G41" s="111"/>
      <c r="H41" s="111"/>
      <c r="I41" s="111"/>
      <c r="J41" s="111"/>
      <c r="K41" s="111"/>
      <c r="L41" s="111"/>
      <c r="M41" s="111"/>
      <c r="N41" s="111"/>
      <c r="O41" s="112"/>
    </row>
  </sheetData>
  <mergeCells count="6">
    <mergeCell ref="C29:O29"/>
    <mergeCell ref="U3:AG5"/>
    <mergeCell ref="C10:H10"/>
    <mergeCell ref="J10:O10"/>
    <mergeCell ref="C3:O5"/>
    <mergeCell ref="G7:J7"/>
  </mergeCells>
  <phoneticPr fontId="0" type="noConversion"/>
  <pageMargins left="0.75" right="0.75" top="1" bottom="1" header="0.5" footer="0.5"/>
  <pageSetup scale="91" orientation="landscape" blackAndWhite="1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265" r:id="rId4" name="Button 1">
              <controlPr defaultSize="0" print="0" autoFill="0" autoPict="0" macro="[0]!btnImportPutCall_Click">
                <anchor moveWithCells="1" sizeWithCells="1">
                  <from>
                    <xdr:col>2</xdr:col>
                    <xdr:colOff>129540</xdr:colOff>
                    <xdr:row>11</xdr:row>
                    <xdr:rowOff>137160</xdr:rowOff>
                  </from>
                  <to>
                    <xdr:col>2</xdr:col>
                    <xdr:colOff>723900</xdr:colOff>
                    <xdr:row>13</xdr:row>
                    <xdr:rowOff>60960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6" r:id="rId5" name="Button 2">
              <controlPr defaultSize="0" print="0" autoFill="0" autoPict="0" macro="[0]!btnImportSwapOpt_Click">
                <anchor moveWithCells="1" sizeWithCells="1">
                  <from>
                    <xdr:col>2</xdr:col>
                    <xdr:colOff>129540</xdr:colOff>
                    <xdr:row>17</xdr:row>
                    <xdr:rowOff>137160</xdr:rowOff>
                  </from>
                  <to>
                    <xdr:col>2</xdr:col>
                    <xdr:colOff>723900</xdr:colOff>
                    <xdr:row>19</xdr:row>
                    <xdr:rowOff>60960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8" r:id="rId6" name="Button 4">
              <controlPr defaultSize="0" print="0" autoFill="0" autoPict="0" macro="[0]!Button4_Click">
                <anchor moveWithCells="1" sizeWithCells="1">
                  <from>
                    <xdr:col>2</xdr:col>
                    <xdr:colOff>129540</xdr:colOff>
                    <xdr:row>14</xdr:row>
                    <xdr:rowOff>137160</xdr:rowOff>
                  </from>
                  <to>
                    <xdr:col>2</xdr:col>
                    <xdr:colOff>723900</xdr:colOff>
                    <xdr:row>16</xdr:row>
                    <xdr:rowOff>60960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9" r:id="rId7" name="Button 5">
              <controlPr defaultSize="0" print="0" autoFill="0" autoPict="0" macro="[0]!Morning_Macro.Morning_Macro">
                <anchor moveWithCells="1" sizeWithCells="1">
                  <from>
                    <xdr:col>2</xdr:col>
                    <xdr:colOff>129540</xdr:colOff>
                    <xdr:row>20</xdr:row>
                    <xdr:rowOff>137160</xdr:rowOff>
                  </from>
                  <to>
                    <xdr:col>2</xdr:col>
                    <xdr:colOff>723900</xdr:colOff>
                    <xdr:row>22</xdr:row>
                    <xdr:rowOff>60960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0" r:id="rId8" name="Button 6">
              <controlPr defaultSize="0" print="0" autoFill="0" autoPict="0" macro="[0]!FetchPrices">
                <anchor moveWithCells="1" sizeWithCells="1">
                  <from>
                    <xdr:col>9</xdr:col>
                    <xdr:colOff>129540</xdr:colOff>
                    <xdr:row>11</xdr:row>
                    <xdr:rowOff>137160</xdr:rowOff>
                  </from>
                  <to>
                    <xdr:col>9</xdr:col>
                    <xdr:colOff>723900</xdr:colOff>
                    <xdr:row>13</xdr:row>
                    <xdr:rowOff>60960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1" r:id="rId9" name="Button 7">
              <controlPr defaultSize="0" print="0" autoFill="0" autoPict="0" macro="[0]!FetchVols">
                <anchor moveWithCells="1" sizeWithCells="1">
                  <from>
                    <xdr:col>9</xdr:col>
                    <xdr:colOff>129540</xdr:colOff>
                    <xdr:row>14</xdr:row>
                    <xdr:rowOff>137160</xdr:rowOff>
                  </from>
                  <to>
                    <xdr:col>9</xdr:col>
                    <xdr:colOff>723900</xdr:colOff>
                    <xdr:row>16</xdr:row>
                    <xdr:rowOff>60960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2" r:id="rId10" name="Button 8">
              <controlPr defaultSize="0" print="0" autoFill="0" autoPict="0" macro="[0]!Evening_Macro.Evening_Macro">
                <anchor moveWithCells="1" sizeWithCells="1">
                  <from>
                    <xdr:col>9</xdr:col>
                    <xdr:colOff>129540</xdr:colOff>
                    <xdr:row>17</xdr:row>
                    <xdr:rowOff>144780</xdr:rowOff>
                  </from>
                  <to>
                    <xdr:col>9</xdr:col>
                    <xdr:colOff>723900</xdr:colOff>
                    <xdr:row>19</xdr:row>
                    <xdr:rowOff>68580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3" r:id="rId11" name="Button 9">
              <controlPr defaultSize="0" print="0" autoFill="0" autoPict="0" macro="[0]!Main_Query.QueryTrades">
                <anchor moveWithCells="1" sizeWithCells="1">
                  <from>
                    <xdr:col>2</xdr:col>
                    <xdr:colOff>129540</xdr:colOff>
                    <xdr:row>30</xdr:row>
                    <xdr:rowOff>137160</xdr:rowOff>
                  </from>
                  <to>
                    <xdr:col>2</xdr:col>
                    <xdr:colOff>723900</xdr:colOff>
                    <xdr:row>32</xdr:row>
                    <xdr:rowOff>60960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5" r:id="rId12" name="Button 11">
              <controlPr defaultSize="0" print="0" autoFill="0" autoPict="0" macro="[0]!Button11_Click">
                <anchor moveWithCells="1" sizeWithCells="1">
                  <from>
                    <xdr:col>2</xdr:col>
                    <xdr:colOff>129540</xdr:colOff>
                    <xdr:row>33</xdr:row>
                    <xdr:rowOff>137160</xdr:rowOff>
                  </from>
                  <to>
                    <xdr:col>2</xdr:col>
                    <xdr:colOff>723900</xdr:colOff>
                    <xdr:row>35</xdr:row>
                    <xdr:rowOff>99060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6" r:id="rId13" name="Button 12">
              <controlPr defaultSize="0" print="0" autoFill="0" autoPict="0" macro="[0]!Button12_Click">
                <anchor moveWithCells="1" sizeWithCells="1">
                  <from>
                    <xdr:col>9</xdr:col>
                    <xdr:colOff>129540</xdr:colOff>
                    <xdr:row>30</xdr:row>
                    <xdr:rowOff>137160</xdr:rowOff>
                  </from>
                  <to>
                    <xdr:col>9</xdr:col>
                    <xdr:colOff>723900</xdr:colOff>
                    <xdr:row>32</xdr:row>
                    <xdr:rowOff>60960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7" r:id="rId14" name="Button 13">
              <controlPr defaultSize="0" print="0" autoFill="0" autoPict="0" macro="[0]!Button13_Click">
                <anchor moveWithCells="1" sizeWithCells="1">
                  <from>
                    <xdr:col>9</xdr:col>
                    <xdr:colOff>129540</xdr:colOff>
                    <xdr:row>33</xdr:row>
                    <xdr:rowOff>137160</xdr:rowOff>
                  </from>
                  <to>
                    <xdr:col>9</xdr:col>
                    <xdr:colOff>723900</xdr:colOff>
                    <xdr:row>35</xdr:row>
                    <xdr:rowOff>60960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8" r:id="rId15" name="Button 14">
              <controlPr defaultSize="0" print="0" autoFill="0" autoPict="0" macro="[0]!Button14_Click">
                <anchor moveWithCells="1" sizeWithCells="1">
                  <from>
                    <xdr:col>2</xdr:col>
                    <xdr:colOff>129540</xdr:colOff>
                    <xdr:row>36</xdr:row>
                    <xdr:rowOff>137160</xdr:rowOff>
                  </from>
                  <to>
                    <xdr:col>2</xdr:col>
                    <xdr:colOff>723900</xdr:colOff>
                    <xdr:row>38</xdr:row>
                    <xdr:rowOff>99060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O62"/>
  <sheetViews>
    <sheetView showGridLines="0" tabSelected="1" zoomScale="80" workbookViewId="0">
      <selection activeCell="H24" sqref="H24"/>
    </sheetView>
  </sheetViews>
  <sheetFormatPr defaultColWidth="12.6640625" defaultRowHeight="13.2" x14ac:dyDescent="0.25"/>
  <cols>
    <col min="1" max="2" width="3.6640625" style="106" customWidth="1"/>
    <col min="3" max="4" width="12.6640625" style="138" customWidth="1"/>
    <col min="5" max="5" width="12.6640625" style="133" customWidth="1"/>
    <col min="6" max="6" width="12.6640625" style="143" customWidth="1"/>
    <col min="7" max="8" width="12.6640625" style="146" customWidth="1"/>
    <col min="9" max="9" width="20.6640625" style="106" customWidth="1"/>
    <col min="10" max="10" width="3.6640625" style="106" customWidth="1"/>
    <col min="11" max="12" width="12.6640625" style="138" customWidth="1"/>
    <col min="13" max="13" width="12.6640625" style="143" customWidth="1"/>
    <col min="14" max="14" width="12.6640625" style="146" customWidth="1"/>
    <col min="15" max="15" width="20.6640625" style="106" customWidth="1"/>
    <col min="16" max="16384" width="12.6640625" style="106"/>
  </cols>
  <sheetData>
    <row r="1" spans="1:15" x14ac:dyDescent="0.25">
      <c r="A1" s="161" t="str">
        <f>ADDRESS(ROW(C12),COLUMN(C12))</f>
        <v>$C$12</v>
      </c>
    </row>
    <row r="2" spans="1:15" ht="13.8" thickBot="1" x14ac:dyDescent="0.3">
      <c r="A2" s="161" t="str">
        <f>ADDRESS(ROW(K12),COLUMN(K12))</f>
        <v>$K$12</v>
      </c>
    </row>
    <row r="3" spans="1:15" ht="12.75" customHeight="1" x14ac:dyDescent="0.25">
      <c r="C3" s="275" t="s">
        <v>93</v>
      </c>
      <c r="D3" s="276"/>
      <c r="E3" s="276"/>
      <c r="F3" s="276"/>
      <c r="G3" s="276"/>
      <c r="H3" s="276"/>
      <c r="I3" s="276"/>
      <c r="J3" s="276"/>
      <c r="K3" s="276"/>
      <c r="L3" s="276"/>
      <c r="M3" s="276"/>
      <c r="N3" s="276"/>
      <c r="O3" s="277"/>
    </row>
    <row r="4" spans="1:15" ht="12.75" customHeight="1" x14ac:dyDescent="0.25">
      <c r="C4" s="278"/>
      <c r="D4" s="279"/>
      <c r="E4" s="279"/>
      <c r="F4" s="279"/>
      <c r="G4" s="279"/>
      <c r="H4" s="279"/>
      <c r="I4" s="279"/>
      <c r="J4" s="279"/>
      <c r="K4" s="279"/>
      <c r="L4" s="279"/>
      <c r="M4" s="279"/>
      <c r="N4" s="279"/>
      <c r="O4" s="280"/>
    </row>
    <row r="5" spans="1:15" ht="12.75" customHeight="1" thickBot="1" x14ac:dyDescent="0.3">
      <c r="C5" s="281"/>
      <c r="D5" s="282"/>
      <c r="E5" s="282"/>
      <c r="F5" s="282"/>
      <c r="G5" s="282"/>
      <c r="H5" s="282"/>
      <c r="I5" s="282"/>
      <c r="J5" s="282"/>
      <c r="K5" s="282"/>
      <c r="L5" s="282"/>
      <c r="M5" s="282"/>
      <c r="N5" s="282"/>
      <c r="O5" s="283"/>
    </row>
    <row r="9" spans="1:15" ht="5.25" customHeight="1" x14ac:dyDescent="0.25"/>
    <row r="10" spans="1:15" ht="17.399999999999999" x14ac:dyDescent="0.3">
      <c r="C10" s="317" t="s">
        <v>95</v>
      </c>
      <c r="D10" s="318"/>
      <c r="E10" s="318"/>
      <c r="F10" s="318"/>
      <c r="G10" s="318"/>
      <c r="H10" s="318"/>
      <c r="I10" s="319"/>
      <c r="K10" s="320" t="s">
        <v>94</v>
      </c>
      <c r="L10" s="321"/>
      <c r="M10" s="321"/>
      <c r="N10" s="321"/>
      <c r="O10" s="322"/>
    </row>
    <row r="11" spans="1:15" ht="15.6" x14ac:dyDescent="0.3">
      <c r="C11" s="149" t="s">
        <v>91</v>
      </c>
      <c r="D11" s="150" t="s">
        <v>92</v>
      </c>
      <c r="E11" s="151" t="s">
        <v>96</v>
      </c>
      <c r="F11" s="152" t="s">
        <v>12</v>
      </c>
      <c r="G11" s="153" t="s">
        <v>64</v>
      </c>
      <c r="H11" s="153" t="s">
        <v>5</v>
      </c>
      <c r="I11" s="154" t="s">
        <v>67</v>
      </c>
      <c r="K11" s="149" t="s">
        <v>91</v>
      </c>
      <c r="L11" s="150" t="s">
        <v>92</v>
      </c>
      <c r="M11" s="152" t="s">
        <v>12</v>
      </c>
      <c r="N11" s="153" t="s">
        <v>5</v>
      </c>
      <c r="O11" s="154" t="s">
        <v>67</v>
      </c>
    </row>
    <row r="12" spans="1:15" x14ac:dyDescent="0.25">
      <c r="C12" s="139">
        <v>37226</v>
      </c>
      <c r="D12" s="139">
        <v>37226</v>
      </c>
      <c r="E12" s="136" t="s">
        <v>265</v>
      </c>
      <c r="F12" s="144">
        <v>-450</v>
      </c>
      <c r="G12" s="147">
        <v>2.65</v>
      </c>
      <c r="H12" s="147">
        <v>9.5000000000000001E-2</v>
      </c>
      <c r="I12" s="134" t="s">
        <v>266</v>
      </c>
      <c r="K12" s="139"/>
      <c r="L12" s="140"/>
      <c r="M12" s="144"/>
      <c r="N12" s="147"/>
      <c r="O12" s="134"/>
    </row>
    <row r="13" spans="1:15" x14ac:dyDescent="0.25">
      <c r="C13" s="139">
        <v>37226</v>
      </c>
      <c r="D13" s="139">
        <v>37226</v>
      </c>
      <c r="E13" s="136" t="s">
        <v>265</v>
      </c>
      <c r="F13" s="144">
        <v>75</v>
      </c>
      <c r="G13" s="147">
        <v>2.5499999999999998</v>
      </c>
      <c r="H13" s="147">
        <v>0.14000000000000001</v>
      </c>
      <c r="I13" s="134" t="s">
        <v>268</v>
      </c>
      <c r="K13" s="139"/>
      <c r="L13" s="140"/>
      <c r="M13" s="144"/>
      <c r="N13" s="147"/>
      <c r="O13" s="134"/>
    </row>
    <row r="14" spans="1:15" x14ac:dyDescent="0.25">
      <c r="C14" s="139">
        <v>37226</v>
      </c>
      <c r="D14" s="139">
        <v>37226</v>
      </c>
      <c r="E14" s="136" t="s">
        <v>49</v>
      </c>
      <c r="F14" s="144">
        <v>75</v>
      </c>
      <c r="G14" s="147">
        <v>2.5499999999999998</v>
      </c>
      <c r="H14" s="147">
        <v>0.13500000000000001</v>
      </c>
      <c r="I14" s="134" t="s">
        <v>268</v>
      </c>
      <c r="K14" s="139"/>
      <c r="L14" s="140"/>
      <c r="M14" s="144"/>
      <c r="N14" s="147"/>
      <c r="O14" s="134"/>
    </row>
    <row r="15" spans="1:15" x14ac:dyDescent="0.25">
      <c r="C15" s="139">
        <v>37316</v>
      </c>
      <c r="D15" s="139">
        <v>37316</v>
      </c>
      <c r="E15" s="136" t="s">
        <v>265</v>
      </c>
      <c r="F15" s="144">
        <v>-500</v>
      </c>
      <c r="G15" s="147">
        <v>4</v>
      </c>
      <c r="H15" s="147">
        <v>0.13</v>
      </c>
      <c r="I15" s="134" t="s">
        <v>268</v>
      </c>
      <c r="K15" s="139"/>
      <c r="L15" s="140"/>
      <c r="M15" s="144"/>
      <c r="N15" s="147"/>
      <c r="O15" s="134"/>
    </row>
    <row r="16" spans="1:15" x14ac:dyDescent="0.25">
      <c r="C16" s="139">
        <v>37257</v>
      </c>
      <c r="D16" s="139">
        <v>37956</v>
      </c>
      <c r="E16" s="136" t="s">
        <v>265</v>
      </c>
      <c r="F16" s="144">
        <v>15</v>
      </c>
      <c r="G16" s="147">
        <v>3.25</v>
      </c>
      <c r="H16" s="147">
        <v>0.56499999999999995</v>
      </c>
      <c r="I16" s="134" t="s">
        <v>270</v>
      </c>
      <c r="K16" s="139"/>
      <c r="L16" s="140"/>
      <c r="M16" s="144"/>
      <c r="N16" s="147"/>
      <c r="O16" s="134"/>
    </row>
    <row r="17" spans="3:15" x14ac:dyDescent="0.25">
      <c r="C17" s="139">
        <v>37257</v>
      </c>
      <c r="D17" s="139">
        <v>37956</v>
      </c>
      <c r="E17" s="136" t="s">
        <v>49</v>
      </c>
      <c r="F17" s="144">
        <v>15</v>
      </c>
      <c r="G17" s="147">
        <v>3.25</v>
      </c>
      <c r="H17" s="147">
        <v>0.56499999999999995</v>
      </c>
      <c r="I17" s="134" t="s">
        <v>270</v>
      </c>
      <c r="K17" s="139"/>
      <c r="L17" s="140"/>
      <c r="M17" s="144"/>
      <c r="N17" s="147"/>
      <c r="O17" s="134"/>
    </row>
    <row r="18" spans="3:15" x14ac:dyDescent="0.25">
      <c r="C18" s="139">
        <v>37591</v>
      </c>
      <c r="D18" s="139">
        <v>37591</v>
      </c>
      <c r="E18" s="136" t="s">
        <v>265</v>
      </c>
      <c r="F18" s="144">
        <v>-200</v>
      </c>
      <c r="G18" s="147">
        <v>3.45</v>
      </c>
      <c r="H18" s="147">
        <v>0.67</v>
      </c>
      <c r="I18" s="134" t="s">
        <v>268</v>
      </c>
      <c r="K18" s="139"/>
      <c r="L18" s="140"/>
      <c r="M18" s="144"/>
      <c r="N18" s="147"/>
      <c r="O18" s="134"/>
    </row>
    <row r="19" spans="3:15" x14ac:dyDescent="0.25">
      <c r="C19" s="139">
        <v>37591</v>
      </c>
      <c r="D19" s="139">
        <v>37591</v>
      </c>
      <c r="E19" s="136" t="s">
        <v>49</v>
      </c>
      <c r="F19" s="144">
        <v>-200</v>
      </c>
      <c r="G19" s="147">
        <v>3.45</v>
      </c>
      <c r="H19" s="147">
        <v>0.67</v>
      </c>
      <c r="I19" s="134" t="s">
        <v>268</v>
      </c>
      <c r="K19" s="139"/>
      <c r="L19" s="139"/>
      <c r="M19" s="144"/>
      <c r="N19" s="147"/>
      <c r="O19" s="134"/>
    </row>
    <row r="20" spans="3:15" x14ac:dyDescent="0.25">
      <c r="C20" s="139">
        <v>37561</v>
      </c>
      <c r="D20" s="139">
        <v>37561</v>
      </c>
      <c r="E20" s="136" t="s">
        <v>265</v>
      </c>
      <c r="F20" s="144">
        <v>-975</v>
      </c>
      <c r="G20" s="147">
        <v>3.3</v>
      </c>
      <c r="H20" s="147">
        <v>0.625</v>
      </c>
      <c r="I20" s="134" t="s">
        <v>268</v>
      </c>
      <c r="K20" s="139"/>
      <c r="L20" s="139"/>
      <c r="M20" s="144"/>
      <c r="N20" s="147"/>
      <c r="O20" s="134"/>
    </row>
    <row r="21" spans="3:15" x14ac:dyDescent="0.25">
      <c r="C21" s="139">
        <v>37561</v>
      </c>
      <c r="D21" s="139">
        <v>37561</v>
      </c>
      <c r="E21" s="136" t="s">
        <v>49</v>
      </c>
      <c r="F21" s="144">
        <v>-975</v>
      </c>
      <c r="G21" s="147">
        <v>3.3</v>
      </c>
      <c r="H21" s="147">
        <v>0.625</v>
      </c>
      <c r="I21" s="134" t="s">
        <v>268</v>
      </c>
      <c r="K21" s="139"/>
      <c r="L21" s="139"/>
      <c r="M21" s="144"/>
      <c r="N21" s="147"/>
      <c r="O21" s="134"/>
    </row>
    <row r="22" spans="3:15" x14ac:dyDescent="0.25">
      <c r="C22" s="139">
        <v>37561</v>
      </c>
      <c r="D22" s="139">
        <v>37561</v>
      </c>
      <c r="E22" s="136" t="s">
        <v>265</v>
      </c>
      <c r="F22" s="144">
        <v>-1000</v>
      </c>
      <c r="G22" s="147">
        <v>3.3</v>
      </c>
      <c r="H22" s="147">
        <v>0.625</v>
      </c>
      <c r="I22" s="134" t="s">
        <v>268</v>
      </c>
      <c r="K22" s="139"/>
      <c r="L22" s="139"/>
      <c r="M22" s="144"/>
      <c r="N22" s="147"/>
      <c r="O22" s="134"/>
    </row>
    <row r="23" spans="3:15" x14ac:dyDescent="0.25">
      <c r="C23" s="139">
        <v>37561</v>
      </c>
      <c r="D23" s="139">
        <v>37561</v>
      </c>
      <c r="E23" s="136" t="s">
        <v>49</v>
      </c>
      <c r="F23" s="144">
        <v>-1000</v>
      </c>
      <c r="G23" s="147">
        <v>3.3</v>
      </c>
      <c r="H23" s="147">
        <v>0.62</v>
      </c>
      <c r="I23" s="134" t="s">
        <v>268</v>
      </c>
      <c r="K23" s="139"/>
      <c r="L23" s="139"/>
      <c r="M23" s="144"/>
      <c r="N23" s="147"/>
      <c r="O23" s="134"/>
    </row>
    <row r="24" spans="3:15" x14ac:dyDescent="0.25">
      <c r="C24" s="139">
        <v>37561</v>
      </c>
      <c r="D24" s="139">
        <v>37561</v>
      </c>
      <c r="E24" s="136" t="s">
        <v>265</v>
      </c>
      <c r="F24" s="144">
        <v>1000</v>
      </c>
      <c r="G24" s="147">
        <v>3.3</v>
      </c>
      <c r="H24" s="147">
        <v>0.62375000000000003</v>
      </c>
      <c r="I24" s="134" t="s">
        <v>275</v>
      </c>
      <c r="K24" s="139"/>
      <c r="L24" s="139"/>
      <c r="M24" s="144"/>
      <c r="N24" s="147"/>
      <c r="O24" s="134"/>
    </row>
    <row r="25" spans="3:15" x14ac:dyDescent="0.25">
      <c r="C25" s="139">
        <v>37561</v>
      </c>
      <c r="D25" s="139">
        <v>37561</v>
      </c>
      <c r="E25" s="136" t="s">
        <v>49</v>
      </c>
      <c r="F25" s="144">
        <v>1000</v>
      </c>
      <c r="G25" s="147">
        <v>3.3</v>
      </c>
      <c r="H25" s="147">
        <v>0.62375000000000003</v>
      </c>
      <c r="I25" s="134" t="s">
        <v>275</v>
      </c>
      <c r="K25" s="139"/>
      <c r="L25" s="139"/>
      <c r="M25" s="144"/>
      <c r="N25" s="147"/>
      <c r="O25" s="134"/>
    </row>
    <row r="26" spans="3:15" x14ac:dyDescent="0.25">
      <c r="C26" s="139"/>
      <c r="D26" s="139"/>
      <c r="E26" s="136"/>
      <c r="F26" s="144"/>
      <c r="G26" s="147"/>
      <c r="H26" s="147"/>
      <c r="I26" s="134"/>
      <c r="K26" s="139"/>
      <c r="L26" s="139"/>
      <c r="M26" s="144"/>
      <c r="N26" s="147"/>
      <c r="O26" s="134"/>
    </row>
    <row r="27" spans="3:15" x14ac:dyDescent="0.25">
      <c r="C27" s="139"/>
      <c r="D27" s="139"/>
      <c r="E27" s="136"/>
      <c r="F27" s="144"/>
      <c r="G27" s="147"/>
      <c r="H27" s="147"/>
      <c r="I27" s="134"/>
      <c r="K27" s="139"/>
      <c r="L27" s="139"/>
      <c r="M27" s="144"/>
      <c r="N27" s="147"/>
      <c r="O27" s="134"/>
    </row>
    <row r="28" spans="3:15" x14ac:dyDescent="0.25">
      <c r="C28" s="139"/>
      <c r="D28" s="139"/>
      <c r="E28" s="136"/>
      <c r="F28" s="144"/>
      <c r="G28" s="147"/>
      <c r="H28" s="147"/>
      <c r="I28" s="134"/>
      <c r="K28" s="139"/>
      <c r="L28" s="140"/>
      <c r="M28" s="144"/>
      <c r="N28" s="147"/>
      <c r="O28" s="134"/>
    </row>
    <row r="29" spans="3:15" x14ac:dyDescent="0.25">
      <c r="C29" s="139"/>
      <c r="D29" s="139"/>
      <c r="E29" s="136"/>
      <c r="F29" s="144"/>
      <c r="G29" s="147"/>
      <c r="H29" s="147"/>
      <c r="I29" s="134"/>
      <c r="K29" s="139"/>
      <c r="L29" s="140"/>
      <c r="M29" s="144"/>
      <c r="N29" s="147"/>
      <c r="O29" s="134"/>
    </row>
    <row r="30" spans="3:15" x14ac:dyDescent="0.25">
      <c r="C30" s="139"/>
      <c r="D30" s="139"/>
      <c r="E30" s="136"/>
      <c r="F30" s="144"/>
      <c r="G30" s="147"/>
      <c r="H30" s="147"/>
      <c r="I30" s="134"/>
      <c r="K30" s="139"/>
      <c r="L30" s="140"/>
      <c r="M30" s="144"/>
      <c r="N30" s="147"/>
      <c r="O30" s="134"/>
    </row>
    <row r="31" spans="3:15" x14ac:dyDescent="0.25">
      <c r="C31" s="139"/>
      <c r="D31" s="140"/>
      <c r="E31" s="136"/>
      <c r="F31" s="144"/>
      <c r="G31" s="147"/>
      <c r="H31" s="147"/>
      <c r="I31" s="134"/>
      <c r="K31" s="139"/>
      <c r="L31" s="140"/>
      <c r="M31" s="144"/>
      <c r="N31" s="147"/>
      <c r="O31" s="134"/>
    </row>
    <row r="32" spans="3:15" x14ac:dyDescent="0.25">
      <c r="C32" s="139"/>
      <c r="D32" s="139"/>
      <c r="E32" s="136"/>
      <c r="F32" s="144"/>
      <c r="G32" s="147"/>
      <c r="H32" s="147"/>
      <c r="I32" s="134"/>
      <c r="K32" s="139"/>
      <c r="L32" s="140"/>
      <c r="M32" s="144"/>
      <c r="N32" s="147"/>
      <c r="O32" s="134"/>
    </row>
    <row r="33" spans="3:15" x14ac:dyDescent="0.25">
      <c r="C33" s="139"/>
      <c r="D33" s="139"/>
      <c r="E33" s="136"/>
      <c r="F33" s="144"/>
      <c r="G33" s="147"/>
      <c r="H33" s="147"/>
      <c r="I33" s="134"/>
      <c r="K33" s="139"/>
      <c r="L33" s="140"/>
      <c r="M33" s="144"/>
      <c r="N33" s="147"/>
      <c r="O33" s="134"/>
    </row>
    <row r="34" spans="3:15" x14ac:dyDescent="0.25">
      <c r="C34" s="139"/>
      <c r="D34" s="139"/>
      <c r="E34" s="136"/>
      <c r="F34" s="144"/>
      <c r="G34" s="147"/>
      <c r="H34" s="147"/>
      <c r="I34" s="134"/>
      <c r="K34" s="139"/>
      <c r="L34" s="140"/>
      <c r="M34" s="144"/>
      <c r="N34" s="147"/>
      <c r="O34" s="134"/>
    </row>
    <row r="35" spans="3:15" x14ac:dyDescent="0.25">
      <c r="C35" s="139"/>
      <c r="D35" s="139"/>
      <c r="E35" s="136"/>
      <c r="F35" s="144"/>
      <c r="G35" s="147"/>
      <c r="H35" s="147"/>
      <c r="I35" s="134"/>
      <c r="K35" s="139"/>
      <c r="L35" s="140"/>
      <c r="M35" s="144"/>
      <c r="N35" s="147"/>
      <c r="O35" s="134"/>
    </row>
    <row r="36" spans="3:15" x14ac:dyDescent="0.25">
      <c r="C36" s="139"/>
      <c r="D36" s="139"/>
      <c r="E36" s="136"/>
      <c r="F36" s="144"/>
      <c r="G36" s="147"/>
      <c r="H36" s="147"/>
      <c r="I36" s="134"/>
      <c r="K36" s="139"/>
      <c r="L36" s="140"/>
      <c r="M36" s="144"/>
      <c r="N36" s="147"/>
      <c r="O36" s="134"/>
    </row>
    <row r="37" spans="3:15" x14ac:dyDescent="0.25">
      <c r="C37" s="139"/>
      <c r="D37" s="139"/>
      <c r="E37" s="136"/>
      <c r="F37" s="144"/>
      <c r="G37" s="147"/>
      <c r="H37" s="147"/>
      <c r="I37" s="134"/>
      <c r="K37" s="139"/>
      <c r="L37" s="140"/>
      <c r="M37" s="144"/>
      <c r="N37" s="147"/>
      <c r="O37" s="134"/>
    </row>
    <row r="38" spans="3:15" x14ac:dyDescent="0.25">
      <c r="C38" s="139"/>
      <c r="D38" s="139"/>
      <c r="E38" s="136"/>
      <c r="F38" s="144"/>
      <c r="G38" s="147"/>
      <c r="H38" s="147"/>
      <c r="I38" s="134"/>
      <c r="K38" s="139"/>
      <c r="L38" s="140"/>
      <c r="M38" s="144"/>
      <c r="N38" s="147"/>
      <c r="O38" s="134"/>
    </row>
    <row r="39" spans="3:15" x14ac:dyDescent="0.25">
      <c r="C39" s="139"/>
      <c r="D39" s="139"/>
      <c r="E39" s="136"/>
      <c r="F39" s="144"/>
      <c r="G39" s="147"/>
      <c r="H39" s="147"/>
      <c r="I39" s="134"/>
      <c r="K39" s="139"/>
      <c r="L39" s="140"/>
      <c r="M39" s="144"/>
      <c r="N39" s="147"/>
      <c r="O39" s="134"/>
    </row>
    <row r="40" spans="3:15" x14ac:dyDescent="0.25">
      <c r="C40" s="139"/>
      <c r="D40" s="139"/>
      <c r="E40" s="136"/>
      <c r="F40" s="144"/>
      <c r="G40" s="147"/>
      <c r="H40" s="147"/>
      <c r="I40" s="134"/>
      <c r="K40" s="139"/>
      <c r="L40" s="140"/>
      <c r="M40" s="144"/>
      <c r="N40" s="147"/>
      <c r="O40" s="134"/>
    </row>
    <row r="41" spans="3:15" x14ac:dyDescent="0.25">
      <c r="C41" s="139"/>
      <c r="D41" s="139"/>
      <c r="E41" s="136"/>
      <c r="F41" s="144"/>
      <c r="G41" s="147"/>
      <c r="H41" s="147"/>
      <c r="I41" s="134"/>
      <c r="K41" s="139"/>
      <c r="L41" s="140"/>
      <c r="M41" s="144"/>
      <c r="N41" s="147"/>
      <c r="O41" s="134"/>
    </row>
    <row r="42" spans="3:15" x14ac:dyDescent="0.25">
      <c r="C42" s="139"/>
      <c r="D42" s="139"/>
      <c r="E42" s="136"/>
      <c r="F42" s="144"/>
      <c r="G42" s="147"/>
      <c r="H42" s="147"/>
      <c r="I42" s="134"/>
      <c r="K42" s="139"/>
      <c r="L42" s="140"/>
      <c r="M42" s="144"/>
      <c r="N42" s="147"/>
      <c r="O42" s="134"/>
    </row>
    <row r="43" spans="3:15" x14ac:dyDescent="0.25">
      <c r="C43" s="139"/>
      <c r="D43" s="140"/>
      <c r="E43" s="136"/>
      <c r="F43" s="144"/>
      <c r="G43" s="147"/>
      <c r="H43" s="147"/>
      <c r="I43" s="134"/>
      <c r="K43" s="139"/>
      <c r="L43" s="140"/>
      <c r="M43" s="144"/>
      <c r="N43" s="147"/>
      <c r="O43" s="134"/>
    </row>
    <row r="44" spans="3:15" x14ac:dyDescent="0.25">
      <c r="C44" s="139"/>
      <c r="D44" s="140"/>
      <c r="E44" s="136"/>
      <c r="F44" s="144"/>
      <c r="G44" s="147"/>
      <c r="H44" s="147"/>
      <c r="I44" s="134"/>
      <c r="K44" s="139"/>
      <c r="L44" s="140"/>
      <c r="M44" s="144"/>
      <c r="N44" s="147"/>
      <c r="O44" s="134"/>
    </row>
    <row r="45" spans="3:15" x14ac:dyDescent="0.25">
      <c r="C45" s="139"/>
      <c r="D45" s="140"/>
      <c r="E45" s="136"/>
      <c r="F45" s="144"/>
      <c r="G45" s="147"/>
      <c r="H45" s="147"/>
      <c r="I45" s="134"/>
      <c r="K45" s="139"/>
      <c r="L45" s="140"/>
      <c r="M45" s="144"/>
      <c r="N45" s="147"/>
      <c r="O45" s="134"/>
    </row>
    <row r="46" spans="3:15" x14ac:dyDescent="0.25">
      <c r="C46" s="139"/>
      <c r="D46" s="140"/>
      <c r="E46" s="136"/>
      <c r="F46" s="144"/>
      <c r="G46" s="147"/>
      <c r="H46" s="147"/>
      <c r="I46" s="134"/>
      <c r="K46" s="139"/>
      <c r="L46" s="140"/>
      <c r="M46" s="144"/>
      <c r="N46" s="147"/>
      <c r="O46" s="134"/>
    </row>
    <row r="47" spans="3:15" x14ac:dyDescent="0.25">
      <c r="C47" s="139"/>
      <c r="D47" s="140"/>
      <c r="E47" s="136"/>
      <c r="F47" s="144"/>
      <c r="G47" s="147"/>
      <c r="H47" s="147"/>
      <c r="I47" s="134"/>
      <c r="K47" s="139"/>
      <c r="L47" s="140"/>
      <c r="M47" s="144"/>
      <c r="N47" s="147"/>
      <c r="O47" s="134"/>
    </row>
    <row r="48" spans="3:15" x14ac:dyDescent="0.25">
      <c r="C48" s="139"/>
      <c r="D48" s="140"/>
      <c r="E48" s="136"/>
      <c r="F48" s="144"/>
      <c r="G48" s="147"/>
      <c r="H48" s="147"/>
      <c r="I48" s="134"/>
      <c r="K48" s="139"/>
      <c r="L48" s="140"/>
      <c r="M48" s="144"/>
      <c r="N48" s="147"/>
      <c r="O48" s="134"/>
    </row>
    <row r="49" spans="3:15" x14ac:dyDescent="0.25">
      <c r="C49" s="139"/>
      <c r="D49" s="140"/>
      <c r="E49" s="136"/>
      <c r="F49" s="144"/>
      <c r="G49" s="147"/>
      <c r="H49" s="147"/>
      <c r="I49" s="134"/>
      <c r="K49" s="139"/>
      <c r="L49" s="140"/>
      <c r="M49" s="144"/>
      <c r="N49" s="147"/>
      <c r="O49" s="134"/>
    </row>
    <row r="50" spans="3:15" x14ac:dyDescent="0.25">
      <c r="C50" s="139"/>
      <c r="D50" s="140"/>
      <c r="E50" s="136"/>
      <c r="F50" s="144"/>
      <c r="G50" s="147"/>
      <c r="H50" s="147"/>
      <c r="I50" s="134"/>
      <c r="K50" s="139"/>
      <c r="L50" s="140"/>
      <c r="M50" s="144"/>
      <c r="N50" s="147"/>
      <c r="O50" s="134"/>
    </row>
    <row r="51" spans="3:15" x14ac:dyDescent="0.25">
      <c r="C51" s="139"/>
      <c r="D51" s="140"/>
      <c r="E51" s="136"/>
      <c r="F51" s="144"/>
      <c r="G51" s="147"/>
      <c r="H51" s="147"/>
      <c r="I51" s="134"/>
      <c r="K51" s="141"/>
      <c r="L51" s="142"/>
      <c r="M51" s="145"/>
      <c r="N51" s="148"/>
      <c r="O51" s="135"/>
    </row>
    <row r="52" spans="3:15" x14ac:dyDescent="0.25">
      <c r="C52" s="139"/>
      <c r="D52" s="140"/>
      <c r="E52" s="136"/>
      <c r="F52" s="144"/>
      <c r="G52" s="147"/>
      <c r="H52" s="147"/>
      <c r="I52" s="134"/>
      <c r="K52" s="141"/>
      <c r="L52" s="142"/>
      <c r="M52" s="145"/>
      <c r="N52" s="148"/>
      <c r="O52" s="135"/>
    </row>
    <row r="53" spans="3:15" x14ac:dyDescent="0.25">
      <c r="C53" s="139"/>
      <c r="D53" s="140"/>
      <c r="E53" s="136"/>
      <c r="F53" s="144"/>
      <c r="G53" s="147"/>
      <c r="H53" s="147"/>
      <c r="I53" s="134"/>
      <c r="K53" s="141"/>
      <c r="L53" s="142"/>
      <c r="M53" s="145"/>
      <c r="N53" s="148"/>
      <c r="O53" s="135"/>
    </row>
    <row r="54" spans="3:15" x14ac:dyDescent="0.25">
      <c r="C54" s="139"/>
      <c r="D54" s="140"/>
      <c r="E54" s="136"/>
      <c r="F54" s="144"/>
      <c r="G54" s="147"/>
      <c r="H54" s="147"/>
      <c r="I54" s="134"/>
      <c r="K54" s="141"/>
      <c r="L54" s="142"/>
      <c r="M54" s="145"/>
      <c r="N54" s="148"/>
      <c r="O54" s="135"/>
    </row>
    <row r="55" spans="3:15" x14ac:dyDescent="0.25">
      <c r="C55" s="139"/>
      <c r="D55" s="140"/>
      <c r="E55" s="136"/>
      <c r="F55" s="144"/>
      <c r="G55" s="147"/>
      <c r="H55" s="147"/>
      <c r="I55" s="134"/>
      <c r="K55" s="141"/>
      <c r="L55" s="142"/>
      <c r="M55" s="145"/>
      <c r="N55" s="148"/>
      <c r="O55" s="135"/>
    </row>
    <row r="56" spans="3:15" x14ac:dyDescent="0.25">
      <c r="C56" s="139"/>
      <c r="D56" s="140"/>
      <c r="E56" s="136"/>
      <c r="F56" s="144"/>
      <c r="G56" s="147"/>
      <c r="H56" s="147"/>
      <c r="I56" s="134"/>
      <c r="K56" s="141"/>
      <c r="L56" s="142"/>
      <c r="M56" s="145"/>
      <c r="N56" s="148"/>
      <c r="O56" s="135"/>
    </row>
    <row r="57" spans="3:15" x14ac:dyDescent="0.25">
      <c r="C57" s="139"/>
      <c r="D57" s="140"/>
      <c r="E57" s="136"/>
      <c r="F57" s="144"/>
      <c r="G57" s="147"/>
      <c r="H57" s="147"/>
      <c r="I57" s="134"/>
      <c r="K57" s="141"/>
      <c r="L57" s="142"/>
      <c r="M57" s="145"/>
      <c r="N57" s="148"/>
      <c r="O57" s="135"/>
    </row>
    <row r="58" spans="3:15" x14ac:dyDescent="0.25">
      <c r="C58" s="141"/>
      <c r="D58" s="142"/>
      <c r="E58" s="137"/>
      <c r="F58" s="145"/>
      <c r="G58" s="148"/>
      <c r="H58" s="148"/>
      <c r="I58" s="135"/>
      <c r="K58" s="141"/>
      <c r="L58" s="142"/>
      <c r="M58" s="145"/>
      <c r="N58" s="148"/>
      <c r="O58" s="135"/>
    </row>
    <row r="59" spans="3:15" x14ac:dyDescent="0.25">
      <c r="C59" s="141"/>
      <c r="D59" s="142"/>
      <c r="E59" s="137"/>
      <c r="F59" s="145"/>
      <c r="G59" s="148"/>
      <c r="H59" s="148"/>
      <c r="I59" s="135"/>
      <c r="K59" s="141"/>
      <c r="L59" s="142"/>
      <c r="M59" s="145"/>
      <c r="N59" s="148"/>
      <c r="O59" s="135"/>
    </row>
    <row r="60" spans="3:15" x14ac:dyDescent="0.25">
      <c r="C60" s="141"/>
      <c r="D60" s="142"/>
      <c r="E60" s="137"/>
      <c r="F60" s="145"/>
      <c r="G60" s="148"/>
      <c r="H60" s="148"/>
      <c r="I60" s="135"/>
      <c r="K60" s="141"/>
      <c r="L60" s="142"/>
      <c r="M60" s="145"/>
      <c r="N60" s="148"/>
      <c r="O60" s="135"/>
    </row>
    <row r="61" spans="3:15" x14ac:dyDescent="0.25">
      <c r="C61" s="141"/>
      <c r="D61" s="142"/>
      <c r="E61" s="137"/>
      <c r="F61" s="145"/>
      <c r="G61" s="148"/>
      <c r="H61" s="148"/>
      <c r="I61" s="135"/>
      <c r="K61" s="141"/>
      <c r="L61" s="142"/>
      <c r="M61" s="145"/>
      <c r="N61" s="148"/>
      <c r="O61" s="135"/>
    </row>
    <row r="62" spans="3:15" x14ac:dyDescent="0.25">
      <c r="C62" s="141"/>
      <c r="D62" s="142"/>
      <c r="E62" s="137"/>
      <c r="F62" s="145"/>
      <c r="G62" s="148"/>
      <c r="H62" s="148"/>
      <c r="I62" s="135"/>
      <c r="K62" s="141"/>
      <c r="L62" s="142"/>
      <c r="M62" s="145"/>
      <c r="N62" s="148"/>
      <c r="O62" s="135"/>
    </row>
  </sheetData>
  <sheetCalcPr fullCalcOnLoad="1"/>
  <mergeCells count="3">
    <mergeCell ref="C10:I10"/>
    <mergeCell ref="K10:O10"/>
    <mergeCell ref="C3:O5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BN364"/>
  <sheetViews>
    <sheetView showGridLines="0" zoomScale="80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F5" sqref="F5:F289"/>
    </sheetView>
  </sheetViews>
  <sheetFormatPr defaultColWidth="10.6640625" defaultRowHeight="13.2" x14ac:dyDescent="0.25"/>
  <cols>
    <col min="1" max="2" width="5.6640625" customWidth="1"/>
    <col min="3" max="3" width="12.6640625" style="10" customWidth="1"/>
    <col min="4" max="4" width="10.6640625" style="17" customWidth="1"/>
    <col min="5" max="5" width="10.6640625" style="5" customWidth="1"/>
    <col min="6" max="6" width="10.6640625" style="6" customWidth="1"/>
    <col min="7" max="8" width="10.6640625" style="7" customWidth="1"/>
    <col min="9" max="9" width="10.6640625" style="9" customWidth="1"/>
    <col min="10" max="10" width="3.6640625" customWidth="1"/>
    <col min="11" max="11" width="10.6640625" style="11" customWidth="1"/>
    <col min="12" max="12" width="10.6640625" style="5" customWidth="1"/>
    <col min="13" max="13" width="10.6640625" style="6" customWidth="1"/>
    <col min="14" max="14" width="10.6640625" style="12" customWidth="1"/>
    <col min="15" max="15" width="3.6640625" customWidth="1"/>
    <col min="16" max="18" width="13.6640625" style="21" customWidth="1"/>
    <col min="19" max="20" width="13.6640625" customWidth="1"/>
    <col min="21" max="21" width="3.6640625" customWidth="1"/>
    <col min="22" max="24" width="13.6640625" style="21" customWidth="1"/>
    <col min="25" max="26" width="13.6640625" customWidth="1"/>
    <col min="27" max="27" width="3.6640625" customWidth="1"/>
    <col min="28" max="30" width="13.6640625" style="21" customWidth="1"/>
    <col min="31" max="32" width="13.6640625" customWidth="1"/>
    <col min="33" max="33" width="3.6640625" customWidth="1"/>
    <col min="34" max="36" width="13.6640625" style="21" customWidth="1"/>
    <col min="37" max="38" width="13.6640625" customWidth="1"/>
    <col min="39" max="39" width="3.6640625" customWidth="1"/>
    <col min="40" max="42" width="13.6640625" style="21" customWidth="1"/>
    <col min="43" max="44" width="13.6640625" customWidth="1"/>
    <col min="45" max="45" width="3.6640625" customWidth="1"/>
    <col min="46" max="50" width="13.6640625" customWidth="1"/>
    <col min="51" max="51" width="3.6640625" customWidth="1"/>
    <col min="52" max="52" width="14.88671875" style="87" bestFit="1" customWidth="1"/>
    <col min="53" max="55" width="13.6640625" style="88" customWidth="1"/>
    <col min="56" max="56" width="3.6640625" customWidth="1"/>
    <col min="57" max="59" width="13.6640625" style="87" customWidth="1"/>
    <col min="60" max="60" width="3.6640625" customWidth="1"/>
    <col min="61" max="65" width="13.6640625" style="87" customWidth="1"/>
    <col min="66" max="66" width="3.6640625" style="87" customWidth="1"/>
  </cols>
  <sheetData>
    <row r="1" spans="1:66" x14ac:dyDescent="0.25">
      <c r="A1" s="58">
        <f ca="1">COLUMN(C1)</f>
        <v>3</v>
      </c>
      <c r="C1" s="8">
        <f ca="1">TodayDate</f>
        <v>37211</v>
      </c>
      <c r="D1" s="83"/>
      <c r="I1" s="84"/>
      <c r="K1" s="85"/>
      <c r="N1" s="86"/>
    </row>
    <row r="2" spans="1:66" s="76" customFormat="1" ht="15" x14ac:dyDescent="0.25">
      <c r="A2" s="58">
        <f>COLUMN(AW1)</f>
        <v>49</v>
      </c>
      <c r="C2" s="75"/>
      <c r="D2" s="75"/>
      <c r="E2" s="75"/>
      <c r="F2" s="75"/>
      <c r="G2" s="75"/>
      <c r="H2" s="75"/>
      <c r="I2" s="75"/>
      <c r="J2" s="75"/>
      <c r="K2" s="77"/>
      <c r="L2" s="77"/>
      <c r="M2" s="75"/>
      <c r="N2" s="75"/>
      <c r="O2" s="75"/>
      <c r="P2" s="97"/>
      <c r="Q2" s="97"/>
      <c r="R2" s="97"/>
      <c r="S2" s="98"/>
      <c r="T2" s="98"/>
      <c r="V2" s="97"/>
      <c r="W2" s="97"/>
      <c r="X2" s="97"/>
      <c r="Y2" s="98"/>
      <c r="Z2" s="98"/>
      <c r="AB2" s="97"/>
      <c r="AC2" s="97"/>
      <c r="AD2" s="97"/>
      <c r="AE2" s="98"/>
      <c r="AF2" s="98"/>
      <c r="AH2" s="97"/>
      <c r="AI2" s="97"/>
      <c r="AJ2" s="97"/>
      <c r="AK2" s="98"/>
      <c r="AL2" s="98"/>
      <c r="AN2" s="97"/>
      <c r="AO2" s="97"/>
      <c r="AP2" s="97"/>
      <c r="AQ2" s="98"/>
      <c r="AR2" s="98"/>
      <c r="AT2" s="99">
        <f ca="1">SUM(INDIRECT(getentirerange(AT5,FALSE,"COL")))</f>
        <v>-37062.03536243565</v>
      </c>
      <c r="AU2" s="99">
        <f ca="1">SUM(INDIRECT(getentirerange(AU5,FALSE,"COL")))</f>
        <v>35292.585535099985</v>
      </c>
      <c r="AV2" s="99"/>
      <c r="AW2" s="99"/>
      <c r="AX2" s="99">
        <f ca="1">SUM(INDIRECT(getentirerange(AX5,FALSE,"COL")))</f>
        <v>160.34044901200124</v>
      </c>
      <c r="AY2" s="99"/>
      <c r="AZ2" s="100">
        <f ca="1">SUM(INDIRECT(getentirerange(AZ5,FALSE,"COL")))</f>
        <v>-37904059.742220886</v>
      </c>
      <c r="BA2" s="100">
        <f ca="1">SUM(INDIRECT(getentirerange(BA5,FALSE,"COL")))</f>
        <v>15528158.437001919</v>
      </c>
      <c r="BB2" s="100">
        <f ca="1">SUM(INDIRECT(getentirerange(BB5,FALSE,"COL")))</f>
        <v>-16968147.609961923</v>
      </c>
      <c r="BC2" s="100">
        <f ca="1">SUM(INDIRECT(getentirerange(BC5,FALSE,"COL")))</f>
        <v>-1439.9891729600067</v>
      </c>
      <c r="BE2" s="100">
        <f ca="1">SUM(INDIRECT(getentirerange(BE5,FALSE,"COL")))</f>
        <v>3683097.3522486952</v>
      </c>
      <c r="BF2" s="100">
        <f ca="1">SUM(INDIRECT(getentirerange(BF5,FALSE,"COL")))</f>
        <v>-510534.87667866476</v>
      </c>
      <c r="BG2" s="100">
        <f ca="1">SUM(INDIRECT(getentirerange(BG5,FALSE,"COL")))</f>
        <v>9973282.3179731313</v>
      </c>
      <c r="BI2" s="100">
        <f ca="1">SUM(INDIRECT(getentirerange(BI5,FALSE,"COL")))</f>
        <v>-865.74578757292318</v>
      </c>
      <c r="BJ2" s="100">
        <f ca="1">SUM(INDIRECT(getentirerange(BJ5,FALSE,"COL")))</f>
        <v>52.768441967679387</v>
      </c>
      <c r="BK2" s="100">
        <f ca="1">SUM(INDIRECT(getentirerange(BK5,FALSE,"COL")))</f>
        <v>57.469821317474725</v>
      </c>
      <c r="BL2" s="100">
        <f ca="1">SUM(INDIRECT(getentirerange(BL5,FALSE,"COL")))</f>
        <v>-516.02951172436997</v>
      </c>
      <c r="BM2" s="100">
        <f ca="1">SUM(INDIRECT(getentirerange(BM5,FALSE,"COL")))</f>
        <v>-168.45213694786614</v>
      </c>
      <c r="BN2" s="100"/>
    </row>
    <row r="3" spans="1:66" x14ac:dyDescent="0.25">
      <c r="A3" s="58">
        <f>COLUMN(BL1)</f>
        <v>64</v>
      </c>
      <c r="C3" s="6"/>
      <c r="D3" s="6"/>
      <c r="E3" s="6"/>
      <c r="G3" s="6"/>
      <c r="H3" s="6"/>
      <c r="I3" s="6"/>
      <c r="J3" s="6"/>
      <c r="K3" s="5"/>
      <c r="N3" s="6"/>
      <c r="O3" s="6"/>
      <c r="P3" s="22" t="s">
        <v>24</v>
      </c>
      <c r="Q3" s="24"/>
      <c r="R3" s="24"/>
      <c r="S3" s="18"/>
      <c r="T3" s="26">
        <f ca="1">SUM(INDIRECT(getentirerange(T5,FALSE,"COL")))</f>
        <v>35396.503266965425</v>
      </c>
      <c r="V3" s="22" t="s">
        <v>25</v>
      </c>
      <c r="W3" s="24"/>
      <c r="X3" s="24"/>
      <c r="Y3" s="18"/>
      <c r="Z3" s="26">
        <f ca="1">SUM(INDIRECT(getentirerange(Z5,FALSE,"COL")))</f>
        <v>-22375.901305218875</v>
      </c>
      <c r="AB3" s="22" t="s">
        <v>26</v>
      </c>
      <c r="AC3" s="24"/>
      <c r="AD3" s="24"/>
      <c r="AE3" s="18"/>
      <c r="AF3" s="26">
        <f ca="1">SUM(INDIRECT(getentirerange(AF5,FALSE,"COL")))</f>
        <v>3586453.3186297128</v>
      </c>
      <c r="AH3" s="22" t="s">
        <v>27</v>
      </c>
      <c r="AI3" s="24"/>
      <c r="AJ3" s="24"/>
      <c r="AK3" s="18"/>
      <c r="AL3" s="26">
        <f ca="1">SUM(INDIRECT(getentirerange(AL5,FALSE,"COL")))</f>
        <v>-509399.40809892572</v>
      </c>
      <c r="AN3" s="22" t="s">
        <v>28</v>
      </c>
      <c r="AO3" s="24"/>
      <c r="AP3" s="24"/>
      <c r="AQ3" s="18"/>
      <c r="AR3" s="26">
        <f ca="1">SUM(INDIRECT(getentirerange(AR5,FALSE,"COL")))</f>
        <v>9450322.8353359364</v>
      </c>
      <c r="AT3" s="32" t="s">
        <v>29</v>
      </c>
      <c r="AU3" s="30"/>
      <c r="AV3" s="30"/>
      <c r="AW3" s="30"/>
      <c r="AX3" s="31"/>
    </row>
    <row r="4" spans="1:66" s="15" customFormat="1" ht="26.4" x14ac:dyDescent="0.25">
      <c r="A4" s="58">
        <f>ROW(D5)</f>
        <v>5</v>
      </c>
      <c r="B4" s="13"/>
      <c r="C4" s="16" t="s">
        <v>3</v>
      </c>
      <c r="D4" s="126" t="s">
        <v>4</v>
      </c>
      <c r="E4" s="127" t="s">
        <v>5</v>
      </c>
      <c r="F4" s="128" t="s">
        <v>19</v>
      </c>
      <c r="G4" s="129" t="s">
        <v>6</v>
      </c>
      <c r="H4" s="129" t="s">
        <v>20</v>
      </c>
      <c r="I4" s="130" t="s">
        <v>21</v>
      </c>
      <c r="J4" s="14"/>
      <c r="K4" s="131" t="s">
        <v>22</v>
      </c>
      <c r="L4" s="127" t="s">
        <v>7</v>
      </c>
      <c r="M4" s="128" t="s">
        <v>23</v>
      </c>
      <c r="N4" s="132" t="s">
        <v>7</v>
      </c>
      <c r="O4" s="14"/>
      <c r="P4" s="23" t="s">
        <v>0</v>
      </c>
      <c r="Q4" s="25" t="s">
        <v>1</v>
      </c>
      <c r="R4" s="25" t="s">
        <v>172</v>
      </c>
      <c r="S4" s="19" t="s">
        <v>11</v>
      </c>
      <c r="T4" s="20" t="s">
        <v>8</v>
      </c>
      <c r="V4" s="23" t="s">
        <v>0</v>
      </c>
      <c r="W4" s="25" t="s">
        <v>1</v>
      </c>
      <c r="X4" s="25" t="s">
        <v>172</v>
      </c>
      <c r="Y4" s="19" t="s">
        <v>11</v>
      </c>
      <c r="Z4" s="20" t="s">
        <v>76</v>
      </c>
      <c r="AB4" s="23" t="s">
        <v>0</v>
      </c>
      <c r="AC4" s="25" t="s">
        <v>1</v>
      </c>
      <c r="AD4" s="25" t="s">
        <v>172</v>
      </c>
      <c r="AE4" s="19" t="s">
        <v>11</v>
      </c>
      <c r="AF4" s="20" t="s">
        <v>69</v>
      </c>
      <c r="AH4" s="23" t="s">
        <v>0</v>
      </c>
      <c r="AI4" s="25" t="s">
        <v>1</v>
      </c>
      <c r="AJ4" s="25" t="s">
        <v>172</v>
      </c>
      <c r="AK4" s="19" t="s">
        <v>11</v>
      </c>
      <c r="AL4" s="20" t="s">
        <v>70</v>
      </c>
      <c r="AN4" s="23" t="s">
        <v>0</v>
      </c>
      <c r="AO4" s="25" t="s">
        <v>1</v>
      </c>
      <c r="AP4" s="25" t="s">
        <v>172</v>
      </c>
      <c r="AQ4" s="19" t="s">
        <v>11</v>
      </c>
      <c r="AR4" s="20" t="s">
        <v>61</v>
      </c>
      <c r="AT4" s="27" t="s">
        <v>2</v>
      </c>
      <c r="AU4" s="28" t="s">
        <v>9</v>
      </c>
      <c r="AV4" s="28" t="s">
        <v>11</v>
      </c>
      <c r="AW4" s="28"/>
      <c r="AX4" s="29" t="s">
        <v>30</v>
      </c>
      <c r="AZ4" s="89" t="s">
        <v>73</v>
      </c>
      <c r="BA4" s="90" t="s">
        <v>74</v>
      </c>
      <c r="BB4" s="90" t="s">
        <v>75</v>
      </c>
      <c r="BC4" s="91" t="s">
        <v>82</v>
      </c>
      <c r="BE4" s="89" t="s">
        <v>77</v>
      </c>
      <c r="BF4" s="92" t="s">
        <v>78</v>
      </c>
      <c r="BG4" s="93" t="s">
        <v>79</v>
      </c>
      <c r="BI4" s="94" t="s">
        <v>80</v>
      </c>
      <c r="BJ4" s="95" t="s">
        <v>61</v>
      </c>
      <c r="BK4" s="95" t="s">
        <v>69</v>
      </c>
      <c r="BL4" s="95" t="s">
        <v>70</v>
      </c>
      <c r="BM4" s="96" t="s">
        <v>81</v>
      </c>
    </row>
    <row r="5" spans="1:66" x14ac:dyDescent="0.25">
      <c r="C5" s="10">
        <f ca="1">Main!E7</f>
        <v>37226</v>
      </c>
      <c r="D5" s="17">
        <v>37222</v>
      </c>
      <c r="E5" s="5">
        <v>2.6</v>
      </c>
      <c r="F5" s="6">
        <v>0.78500000000000003</v>
      </c>
      <c r="G5" s="7">
        <v>2.1419926030643601E-2</v>
      </c>
      <c r="H5" s="7">
        <f t="shared" ref="H5:H68" ca="1" si="0">1/((1+G5/2)^(2*((C5-$C$1)/365.25)))</f>
        <v>0.99912539151536894</v>
      </c>
      <c r="I5" s="9">
        <f t="shared" ref="I5:I68" ca="1" si="1">D5-$C$1</f>
        <v>11</v>
      </c>
      <c r="K5" s="5">
        <v>2.5510000000000002</v>
      </c>
      <c r="L5" s="5">
        <f>E5-K5</f>
        <v>4.8999999999999932E-2</v>
      </c>
      <c r="M5" s="6">
        <v>0.78500000000000003</v>
      </c>
      <c r="N5" s="12">
        <f>(F5-M5)*100</f>
        <v>0</v>
      </c>
      <c r="P5" s="21">
        <f ca="1">#REF!</f>
        <v>13914977.920559153</v>
      </c>
      <c r="Q5" s="21">
        <f ca="1">#REF!</f>
        <v>70541062.482424065</v>
      </c>
      <c r="R5" s="21">
        <f ca="1">Swaptions!AR24</f>
        <v>0</v>
      </c>
      <c r="S5" s="21">
        <f ca="1">P5+Q5+R5</f>
        <v>84456040.402983218</v>
      </c>
      <c r="T5" s="21">
        <f ca="1">S5/10000</f>
        <v>8445.6040402983217</v>
      </c>
      <c r="V5" s="21">
        <f ca="1">#REF!</f>
        <v>2666705.1083341092</v>
      </c>
      <c r="W5" s="21">
        <f ca="1">#REF!</f>
        <v>-43268553.563439749</v>
      </c>
      <c r="X5" s="21">
        <f ca="1">Swaptions!AD24</f>
        <v>0</v>
      </c>
      <c r="Y5" s="21">
        <f ca="1">V5+W5+X5</f>
        <v>-40601848.45510564</v>
      </c>
      <c r="Z5" s="21">
        <f ca="1">Y5/1000</f>
        <v>-40601.848455105639</v>
      </c>
      <c r="AB5" s="21">
        <f ca="1">#REF!</f>
        <v>8746275.9557826631</v>
      </c>
      <c r="AC5" s="21">
        <f ca="1">#REF!</f>
        <v>-4278268.6472073635</v>
      </c>
      <c r="AD5" s="21">
        <f ca="1">Swaptions!BT24</f>
        <v>0</v>
      </c>
      <c r="AE5" s="21">
        <f ca="1">AB5+AC5+AD5</f>
        <v>4468007.3085752996</v>
      </c>
      <c r="AF5" s="21">
        <f ca="1">AE5/100</f>
        <v>44680.073085752992</v>
      </c>
      <c r="AH5" s="21">
        <f ca="1">#REF!</f>
        <v>-116418771.40713716</v>
      </c>
      <c r="AI5" s="21">
        <f ca="1">#REF!</f>
        <v>58658003.332796529</v>
      </c>
      <c r="AJ5" s="21">
        <f ca="1">Swaptions!CH24</f>
        <v>0</v>
      </c>
      <c r="AK5" s="21">
        <f ca="1">AH5+AI5+AJ5</f>
        <v>-57760768.074340627</v>
      </c>
      <c r="AL5" s="21">
        <f ca="1">AK5/365.25</f>
        <v>-158140.36433768822</v>
      </c>
      <c r="AN5" s="21">
        <f ca="1">#REF!</f>
        <v>53565687.250167079</v>
      </c>
      <c r="AO5" s="21">
        <f ca="1">#REF!</f>
        <v>-24970407.747537009</v>
      </c>
      <c r="AP5" s="21">
        <f ca="1">Swaptions!BF24</f>
        <v>0</v>
      </c>
      <c r="AQ5" s="21">
        <f ca="1">AN5+AO5+AP5</f>
        <v>28595279.50263007</v>
      </c>
      <c r="AR5" s="21">
        <f ca="1">AQ5/10</f>
        <v>2859527.9502630071</v>
      </c>
      <c r="AT5" s="21">
        <v>-8346.2287290999993</v>
      </c>
      <c r="AU5" s="21">
        <v>8254.0474465900006</v>
      </c>
      <c r="AV5" s="21">
        <f>AT5+AU5</f>
        <v>-92.181282509998709</v>
      </c>
      <c r="AW5" s="21">
        <v>-15.673686742111386</v>
      </c>
      <c r="AX5" s="21">
        <f ca="1">T5-AU5-AW5</f>
        <v>207.23028045043247</v>
      </c>
      <c r="AZ5" s="87">
        <v>-44533773.543038383</v>
      </c>
      <c r="BA5" s="87">
        <f ca="1">Y5-AZ5</f>
        <v>3931925.0879327431</v>
      </c>
      <c r="BB5" s="87">
        <f>AT5*L5*10000</f>
        <v>-4089652.0772589939</v>
      </c>
      <c r="BC5" s="87">
        <f ca="1">(BA5+BB5)/1000</f>
        <v>-157.72698932625073</v>
      </c>
      <c r="BE5" s="87">
        <v>52774.478031100167</v>
      </c>
      <c r="BF5" s="87">
        <v>-171703.31097529831</v>
      </c>
      <c r="BG5" s="87">
        <v>3207921.7271250999</v>
      </c>
      <c r="BI5" s="87">
        <f>((L5*10000)*(AT5+AU5))/1000</f>
        <v>-45.1688284298993</v>
      </c>
      <c r="BJ5" s="87">
        <f ca="1">((AX5/2)*L5*10000)/1000</f>
        <v>50.771418710355888</v>
      </c>
      <c r="BK5" s="87">
        <f ca="1">(N5*AF5)/1000</f>
        <v>0</v>
      </c>
      <c r="BL5" s="87">
        <v>-178.64343417353183</v>
      </c>
      <c r="BM5" s="87">
        <f ca="1">BC5-BI5-BJ5-BK5-BL5</f>
        <v>15.313854566824489</v>
      </c>
    </row>
    <row r="6" spans="1:66" x14ac:dyDescent="0.25">
      <c r="C6" s="10">
        <f t="shared" ref="C6:C69" ca="1" si="2">EOMONTH(C5,0)+1</f>
        <v>37257</v>
      </c>
      <c r="D6" s="17">
        <v>37251</v>
      </c>
      <c r="E6" s="5">
        <v>2.82</v>
      </c>
      <c r="F6" s="6">
        <v>0.78</v>
      </c>
      <c r="G6" s="7">
        <v>2.1406252873060101E-2</v>
      </c>
      <c r="H6" s="7">
        <f t="shared" ca="1" si="0"/>
        <v>0.99732198977721198</v>
      </c>
      <c r="I6" s="9">
        <f t="shared" ca="1" si="1"/>
        <v>40</v>
      </c>
      <c r="K6" s="5">
        <v>2.7669999999999999</v>
      </c>
      <c r="L6" s="5">
        <f t="shared" ref="L6:L69" si="3">E6-K6</f>
        <v>5.2999999999999936E-2</v>
      </c>
      <c r="M6" s="6">
        <v>0.77500000000000002</v>
      </c>
      <c r="N6" s="12">
        <f t="shared" ref="N6:N69" si="4">(F6-M6)*100</f>
        <v>0.50000000000000044</v>
      </c>
      <c r="P6" s="21">
        <f ca="1">#REF!</f>
        <v>11540109.034042172</v>
      </c>
      <c r="Q6" s="21">
        <f ca="1">#REF!</f>
        <v>27486242.251918167</v>
      </c>
      <c r="R6" s="21">
        <f ca="1">Swaptions!AR25</f>
        <v>-38103.234797373028</v>
      </c>
      <c r="S6" s="21">
        <f t="shared" ref="S6:S69" ca="1" si="5">P6+Q6+R6</f>
        <v>38988248.051162966</v>
      </c>
      <c r="T6" s="21">
        <f t="shared" ref="T6:T69" ca="1" si="6">S6/10000</f>
        <v>3898.8248051162964</v>
      </c>
      <c r="V6" s="21">
        <f ca="1">#REF!</f>
        <v>5171542.2779314304</v>
      </c>
      <c r="W6" s="21">
        <f ca="1">#REF!</f>
        <v>-42641036.501544476</v>
      </c>
      <c r="X6" s="21">
        <f ca="1">Swaptions!AD25</f>
        <v>24154.737382723662</v>
      </c>
      <c r="Y6" s="21">
        <f t="shared" ref="Y6:Y69" ca="1" si="7">V6+W6+X6</f>
        <v>-37445339.486230321</v>
      </c>
      <c r="Z6" s="21">
        <f t="shared" ref="Z6:Z69" ca="1" si="8">Y6/1000</f>
        <v>-37445.339486230325</v>
      </c>
      <c r="AB6" s="21">
        <f ca="1">#REF!</f>
        <v>12882694.841474334</v>
      </c>
      <c r="AC6" s="21">
        <f ca="1">#REF!</f>
        <v>-8112720.3182524415</v>
      </c>
      <c r="AD6" s="21">
        <f ca="1">Swaptions!BT25</f>
        <v>91116.656505667328</v>
      </c>
      <c r="AE6" s="21">
        <f t="shared" ref="AE6:AE69" ca="1" si="9">AB6+AC6+AD6</f>
        <v>4861091.1797275599</v>
      </c>
      <c r="AF6" s="21">
        <f t="shared" ref="AF6:AF69" ca="1" si="10">AE6/100</f>
        <v>48610.911797275599</v>
      </c>
      <c r="AH6" s="21">
        <f ca="1">#REF!</f>
        <v>-48419526.114619941</v>
      </c>
      <c r="AI6" s="21">
        <f ca="1">#REF!</f>
        <v>28970783.383410588</v>
      </c>
      <c r="AJ6" s="21">
        <f ca="1">Swaptions!CH25</f>
        <v>-232109.3845302767</v>
      </c>
      <c r="AK6" s="21">
        <f t="shared" ref="AK6:AK69" ca="1" si="11">AH6+AI6+AJ6</f>
        <v>-19680852.115739629</v>
      </c>
      <c r="AL6" s="21">
        <f t="shared" ref="AL6:AL69" ca="1" si="12">AK6/365.25</f>
        <v>-53883.236456508224</v>
      </c>
      <c r="AN6" s="21">
        <f ca="1">#REF!</f>
        <v>17962595.906428374</v>
      </c>
      <c r="AO6" s="21">
        <f ca="1">#REF!</f>
        <v>-11578040.417076362</v>
      </c>
      <c r="AP6" s="21">
        <f ca="1">Swaptions!BF25</f>
        <v>193908.04465724173</v>
      </c>
      <c r="AQ6" s="21">
        <f t="shared" ref="AQ6:AQ69" ca="1" si="13">AN6+AO6+AP6</f>
        <v>6578463.5340092536</v>
      </c>
      <c r="AR6" s="21">
        <f t="shared" ref="AR6:AR69" ca="1" si="14">AQ6/10</f>
        <v>657846.35340092541</v>
      </c>
      <c r="AT6" s="21">
        <v>-3768.32421746</v>
      </c>
      <c r="AU6" s="21">
        <v>3894.9818800200001</v>
      </c>
      <c r="AV6" s="21">
        <f t="shared" ref="AV6:AV69" si="15">AT6+AU6</f>
        <v>126.65766256000006</v>
      </c>
      <c r="AW6" s="21">
        <v>-17.54772128249715</v>
      </c>
      <c r="AX6" s="21">
        <f t="shared" ref="AX6:AX69" ca="1" si="16">T6-AU6-AW6</f>
        <v>21.390646378793463</v>
      </c>
      <c r="AZ6" s="87">
        <v>-39449688.610166594</v>
      </c>
      <c r="BA6" s="87">
        <f t="shared" ref="BA6:BA69" ca="1" si="17">Y6-AZ6</f>
        <v>2004349.1239362732</v>
      </c>
      <c r="BB6" s="87">
        <f t="shared" ref="BB6:BB69" si="18">AT6*L6*10000</f>
        <v>-1997211.8352537975</v>
      </c>
      <c r="BC6" s="87">
        <f t="shared" ref="BC6:BC69" ca="1" si="19">(BA6+BB6)/1000</f>
        <v>7.1372886824756865</v>
      </c>
      <c r="BE6" s="87">
        <v>41933.464085963155</v>
      </c>
      <c r="BF6" s="87">
        <v>-46229.050565091951</v>
      </c>
      <c r="BG6" s="87">
        <v>568647.18881743704</v>
      </c>
      <c r="BI6" s="87">
        <f t="shared" ref="BI6:BI69" si="20">((L6*10000)*(AT6+AU6))/1000</f>
        <v>67.128561156799947</v>
      </c>
      <c r="BJ6" s="87">
        <f t="shared" ref="BJ6:BJ69" ca="1" si="21">((AX6/2)*L6*10000)/1000</f>
        <v>5.6685212903802604</v>
      </c>
      <c r="BK6" s="87">
        <f t="shared" ref="BK6:BK69" ca="1" si="22">(N6*AF6)/1000</f>
        <v>24.30545589863782</v>
      </c>
      <c r="BL6" s="87">
        <v>-45.716293427802626</v>
      </c>
      <c r="BM6" s="87">
        <f t="shared" ref="BM6:BM69" ca="1" si="23">BC6-BI6-BJ6-BK6-BL6</f>
        <v>-44.248956235539708</v>
      </c>
    </row>
    <row r="7" spans="1:66" x14ac:dyDescent="0.25">
      <c r="C7" s="10">
        <f t="shared" ca="1" si="2"/>
        <v>37288</v>
      </c>
      <c r="D7" s="17">
        <v>37284</v>
      </c>
      <c r="E7" s="5">
        <v>2.8780000000000001</v>
      </c>
      <c r="F7" s="6">
        <v>0.72750000000000004</v>
      </c>
      <c r="G7" s="7">
        <v>2.1382154660898801E-2</v>
      </c>
      <c r="H7" s="7">
        <f t="shared" ca="1" si="0"/>
        <v>0.99552629403868698</v>
      </c>
      <c r="I7" s="9">
        <f t="shared" ca="1" si="1"/>
        <v>73</v>
      </c>
      <c r="K7" s="5">
        <v>2.8250000000000002</v>
      </c>
      <c r="L7" s="5">
        <f t="shared" si="3"/>
        <v>5.2999999999999936E-2</v>
      </c>
      <c r="M7" s="6">
        <v>0.72250000000000003</v>
      </c>
      <c r="N7" s="12">
        <f t="shared" si="4"/>
        <v>0.50000000000000044</v>
      </c>
      <c r="P7" s="21">
        <f ca="1">#REF!</f>
        <v>-2761256.5614523175</v>
      </c>
      <c r="Q7" s="21">
        <f ca="1">#REF!</f>
        <v>-8628548.5001294166</v>
      </c>
      <c r="R7" s="21">
        <f ca="1">Swaptions!AR26</f>
        <v>-38103.234797373028</v>
      </c>
      <c r="S7" s="21">
        <f t="shared" ca="1" si="5"/>
        <v>-11427908.296379108</v>
      </c>
      <c r="T7" s="21">
        <f t="shared" ca="1" si="6"/>
        <v>-1142.7908296379107</v>
      </c>
      <c r="V7" s="21">
        <f ca="1">#REF!</f>
        <v>-29123909.695483513</v>
      </c>
      <c r="W7" s="21">
        <f ca="1">#REF!</f>
        <v>8149995.7108259583</v>
      </c>
      <c r="X7" s="21">
        <f ca="1">Swaptions!AD26</f>
        <v>24154.737382723662</v>
      </c>
      <c r="Y7" s="21">
        <f t="shared" ca="1" si="7"/>
        <v>-20949759.247274831</v>
      </c>
      <c r="Z7" s="21">
        <f t="shared" ca="1" si="8"/>
        <v>-20949.759247274829</v>
      </c>
      <c r="AB7" s="21">
        <f ca="1">#REF!</f>
        <v>33354668.324923728</v>
      </c>
      <c r="AC7" s="21">
        <f ca="1">#REF!</f>
        <v>14583355.645602455</v>
      </c>
      <c r="AD7" s="21">
        <f ca="1">Swaptions!BT26</f>
        <v>91116.656505667328</v>
      </c>
      <c r="AE7" s="21">
        <f t="shared" ca="1" si="9"/>
        <v>48029140.627031848</v>
      </c>
      <c r="AF7" s="21">
        <f t="shared" ca="1" si="10"/>
        <v>480291.40627031849</v>
      </c>
      <c r="AH7" s="21">
        <f ca="1">#REF!</f>
        <v>-68187472.782413051</v>
      </c>
      <c r="AI7" s="21">
        <f ca="1">#REF!</f>
        <v>-26006854.529707905</v>
      </c>
      <c r="AJ7" s="21">
        <f ca="1">Swaptions!CH26</f>
        <v>-232109.3845302767</v>
      </c>
      <c r="AK7" s="21">
        <f t="shared" ca="1" si="11"/>
        <v>-94426436.696651235</v>
      </c>
      <c r="AL7" s="21">
        <f t="shared" ca="1" si="12"/>
        <v>-258525.49403600613</v>
      </c>
      <c r="AN7" s="21">
        <f ca="1">#REF!</f>
        <v>24930523.798532713</v>
      </c>
      <c r="AO7" s="21">
        <f ca="1">#REF!</f>
        <v>12273801.811054938</v>
      </c>
      <c r="AP7" s="21">
        <f ca="1">Swaptions!BF26</f>
        <v>193908.04465724173</v>
      </c>
      <c r="AQ7" s="21">
        <f t="shared" ca="1" si="13"/>
        <v>37398233.6542449</v>
      </c>
      <c r="AR7" s="21">
        <f t="shared" ca="1" si="14"/>
        <v>3739823.3654244901</v>
      </c>
      <c r="AT7" s="21">
        <v>322.78382087323337</v>
      </c>
      <c r="AU7" s="21">
        <v>-1309.8132935599999</v>
      </c>
      <c r="AV7" s="21">
        <f t="shared" si="15"/>
        <v>-987.02947268676655</v>
      </c>
      <c r="AW7" s="21">
        <v>-17.93291562829404</v>
      </c>
      <c r="AX7" s="21">
        <f t="shared" ca="1" si="16"/>
        <v>184.95537955038321</v>
      </c>
      <c r="AZ7" s="87">
        <v>-20192485.681240845</v>
      </c>
      <c r="BA7" s="87">
        <f t="shared" ca="1" si="17"/>
        <v>-757273.56603398547</v>
      </c>
      <c r="BB7" s="87">
        <f t="shared" si="18"/>
        <v>171075.42506281348</v>
      </c>
      <c r="BC7" s="87">
        <f t="shared" ca="1" si="19"/>
        <v>-586.19814097117205</v>
      </c>
      <c r="BE7" s="87">
        <v>465076.01924918225</v>
      </c>
      <c r="BF7" s="87">
        <v>-245264.71347900134</v>
      </c>
      <c r="BG7" s="87">
        <v>3733620.3383609094</v>
      </c>
      <c r="BI7" s="87">
        <f t="shared" si="20"/>
        <v>-523.12562052398562</v>
      </c>
      <c r="BJ7" s="87">
        <f t="shared" ca="1" si="21"/>
        <v>49.013175580851495</v>
      </c>
      <c r="BK7" s="87">
        <f t="shared" ca="1" si="22"/>
        <v>240.14570313515944</v>
      </c>
      <c r="BL7" s="87">
        <v>-244.88155791826546</v>
      </c>
      <c r="BM7" s="87">
        <f t="shared" ca="1" si="23"/>
        <v>-107.34984124493189</v>
      </c>
    </row>
    <row r="8" spans="1:66" x14ac:dyDescent="0.25">
      <c r="C8" s="10">
        <f t="shared" ca="1" si="2"/>
        <v>37316</v>
      </c>
      <c r="D8" s="17">
        <v>37312</v>
      </c>
      <c r="E8" s="5">
        <v>2.8730000000000002</v>
      </c>
      <c r="F8" s="6">
        <v>0.64749999999999996</v>
      </c>
      <c r="G8" s="7">
        <v>2.1370145351486101E-2</v>
      </c>
      <c r="H8" s="7">
        <f t="shared" ca="1" si="0"/>
        <v>0.99390785379196689</v>
      </c>
      <c r="I8" s="9">
        <f t="shared" ca="1" si="1"/>
        <v>101</v>
      </c>
      <c r="K8" s="5">
        <v>2.8220000000000001</v>
      </c>
      <c r="L8" s="5">
        <f t="shared" si="3"/>
        <v>5.1000000000000156E-2</v>
      </c>
      <c r="M8" s="6">
        <v>0.64249999999999996</v>
      </c>
      <c r="N8" s="12">
        <f t="shared" si="4"/>
        <v>0.50000000000000044</v>
      </c>
      <c r="P8" s="21">
        <f ca="1">#REF!</f>
        <v>6695500.6794761401</v>
      </c>
      <c r="Q8" s="21">
        <f ca="1">#REF!</f>
        <v>-260711.48286061705</v>
      </c>
      <c r="R8" s="21">
        <f ca="1">Swaptions!AR27</f>
        <v>-38103.234797373028</v>
      </c>
      <c r="S8" s="21">
        <f t="shared" ca="1" si="5"/>
        <v>6396685.9618181493</v>
      </c>
      <c r="T8" s="21">
        <f t="shared" ca="1" si="6"/>
        <v>639.66859618181491</v>
      </c>
      <c r="V8" s="21">
        <f ca="1">#REF!</f>
        <v>2202507.2896950953</v>
      </c>
      <c r="W8" s="21">
        <f ca="1">#REF!</f>
        <v>20011466.443798777</v>
      </c>
      <c r="X8" s="21">
        <f ca="1">Swaptions!AD27</f>
        <v>24154.737382723662</v>
      </c>
      <c r="Y8" s="21">
        <f t="shared" ca="1" si="7"/>
        <v>22238128.470876597</v>
      </c>
      <c r="Z8" s="21">
        <f t="shared" ca="1" si="8"/>
        <v>22238.128470876596</v>
      </c>
      <c r="AB8" s="21">
        <f ca="1">#REF!</f>
        <v>25726523.907603826</v>
      </c>
      <c r="AC8" s="21">
        <f ca="1">#REF!</f>
        <v>-73824.081142545998</v>
      </c>
      <c r="AD8" s="21">
        <f ca="1">Swaptions!BT27</f>
        <v>91116.656505667328</v>
      </c>
      <c r="AE8" s="21">
        <f t="shared" ca="1" si="9"/>
        <v>25743816.482966948</v>
      </c>
      <c r="AF8" s="21">
        <f t="shared" ca="1" si="10"/>
        <v>257438.16482966949</v>
      </c>
      <c r="AH8" s="21">
        <f ca="1">#REF!</f>
        <v>-36019380.230623409</v>
      </c>
      <c r="AI8" s="21">
        <f ca="1">#REF!</f>
        <v>817595.2820120242</v>
      </c>
      <c r="AJ8" s="21">
        <f ca="1">Swaptions!CH27</f>
        <v>-232109.3845302767</v>
      </c>
      <c r="AK8" s="21">
        <f t="shared" ca="1" si="11"/>
        <v>-35433894.333141662</v>
      </c>
      <c r="AL8" s="21">
        <f t="shared" ca="1" si="12"/>
        <v>-97012.71549114761</v>
      </c>
      <c r="AN8" s="21">
        <f ca="1">#REF!</f>
        <v>14424746.952550603</v>
      </c>
      <c r="AO8" s="21">
        <f ca="1">#REF!</f>
        <v>183186.52638739298</v>
      </c>
      <c r="AP8" s="21">
        <f ca="1">Swaptions!BF27</f>
        <v>193908.04465724173</v>
      </c>
      <c r="AQ8" s="21">
        <f t="shared" ca="1" si="13"/>
        <v>14801841.523595238</v>
      </c>
      <c r="AR8" s="21">
        <f t="shared" ca="1" si="14"/>
        <v>1480184.1523595238</v>
      </c>
      <c r="AT8" s="21">
        <v>-649.01145397676657</v>
      </c>
      <c r="AU8" s="21">
        <v>572.56973350999999</v>
      </c>
      <c r="AV8" s="21">
        <f t="shared" si="15"/>
        <v>-76.441720466766583</v>
      </c>
      <c r="AW8" s="21">
        <v>-3.1885894963787678</v>
      </c>
      <c r="AX8" s="21">
        <f t="shared" ca="1" si="16"/>
        <v>70.287452168193681</v>
      </c>
      <c r="AZ8" s="87">
        <v>21892878.925154123</v>
      </c>
      <c r="BA8" s="87">
        <f t="shared" ca="1" si="17"/>
        <v>345249.54572247341</v>
      </c>
      <c r="BB8" s="87">
        <f t="shared" si="18"/>
        <v>-330995.841528152</v>
      </c>
      <c r="BC8" s="87">
        <f t="shared" ca="1" si="19"/>
        <v>14.253704194321413</v>
      </c>
      <c r="BE8" s="87">
        <v>244772.021943981</v>
      </c>
      <c r="BF8" s="87">
        <v>-90212.766441481115</v>
      </c>
      <c r="BG8" s="87">
        <v>1464640.9573758962</v>
      </c>
      <c r="BI8" s="87">
        <f t="shared" si="20"/>
        <v>-38.985277438051085</v>
      </c>
      <c r="BJ8" s="87">
        <f t="shared" ca="1" si="21"/>
        <v>17.923300302889444</v>
      </c>
      <c r="BK8" s="87">
        <f t="shared" ca="1" si="22"/>
        <v>128.71908241483487</v>
      </c>
      <c r="BL8" s="87">
        <v>-89.778531334254893</v>
      </c>
      <c r="BM8" s="87">
        <f t="shared" ca="1" si="23"/>
        <v>-3.6248697510969237</v>
      </c>
    </row>
    <row r="9" spans="1:66" x14ac:dyDescent="0.25">
      <c r="C9" s="10">
        <f t="shared" ca="1" si="2"/>
        <v>37347</v>
      </c>
      <c r="D9" s="17">
        <v>37340</v>
      </c>
      <c r="E9" s="5">
        <v>2.8580000000000001</v>
      </c>
      <c r="F9" s="6">
        <v>0.55000000000000004</v>
      </c>
      <c r="G9" s="7">
        <v>2.1480819688554299E-2</v>
      </c>
      <c r="H9" s="7">
        <f t="shared" ca="1" si="0"/>
        <v>0.99207587635536876</v>
      </c>
      <c r="I9" s="9">
        <f t="shared" ca="1" si="1"/>
        <v>129</v>
      </c>
      <c r="K9" s="5">
        <v>2.8090000000000002</v>
      </c>
      <c r="L9" s="5">
        <f t="shared" si="3"/>
        <v>4.8999999999999932E-2</v>
      </c>
      <c r="M9" s="6">
        <v>0.54249999999999998</v>
      </c>
      <c r="N9" s="12">
        <f t="shared" si="4"/>
        <v>0.75000000000000622</v>
      </c>
      <c r="P9" s="21">
        <f ca="1">#REF!</f>
        <v>15654506.53439232</v>
      </c>
      <c r="Q9" s="21">
        <f ca="1">#REF!</f>
        <v>-5415403.300866371</v>
      </c>
      <c r="R9" s="21">
        <f ca="1">Swaptions!AR28</f>
        <v>-227025.18586591852</v>
      </c>
      <c r="S9" s="21">
        <f t="shared" ca="1" si="5"/>
        <v>10012078.04766003</v>
      </c>
      <c r="T9" s="21">
        <f t="shared" ca="1" si="6"/>
        <v>1001.2078047660031</v>
      </c>
      <c r="V9" s="21">
        <f ca="1">#REF!</f>
        <v>9031761.3181355856</v>
      </c>
      <c r="W9" s="21">
        <f ca="1">#REF!</f>
        <v>16742877.275865152</v>
      </c>
      <c r="X9" s="21">
        <f ca="1">Swaptions!AD28</f>
        <v>252356.75654718283</v>
      </c>
      <c r="Y9" s="21">
        <f t="shared" ca="1" si="7"/>
        <v>26026995.350547921</v>
      </c>
      <c r="Z9" s="21">
        <f t="shared" ca="1" si="8"/>
        <v>26026.995350547921</v>
      </c>
      <c r="AB9" s="21">
        <f ca="1">#REF!</f>
        <v>26614018.484112915</v>
      </c>
      <c r="AC9" s="21">
        <f ca="1">#REF!</f>
        <v>-4068372.6372121749</v>
      </c>
      <c r="AD9" s="21">
        <f ca="1">Swaptions!BT28</f>
        <v>234517.67789126644</v>
      </c>
      <c r="AE9" s="21">
        <f t="shared" ca="1" si="9"/>
        <v>22780163.524792004</v>
      </c>
      <c r="AF9" s="21">
        <f t="shared" ca="1" si="10"/>
        <v>227801.63524792006</v>
      </c>
      <c r="AH9" s="21">
        <f ca="1">#REF!</f>
        <v>-21368594.75240086</v>
      </c>
      <c r="AI9" s="21">
        <f ca="1">#REF!</f>
        <v>3351416.7821059301</v>
      </c>
      <c r="AJ9" s="21">
        <f ca="1">Swaptions!CH28</f>
        <v>-323581.50853644672</v>
      </c>
      <c r="AK9" s="21">
        <f t="shared" ca="1" si="11"/>
        <v>-18340759.478831377</v>
      </c>
      <c r="AL9" s="21">
        <f t="shared" ca="1" si="12"/>
        <v>-50214.262775719035</v>
      </c>
      <c r="AN9" s="21">
        <f ca="1">#REF!</f>
        <v>16134983.97467328</v>
      </c>
      <c r="AO9" s="21">
        <f ca="1">#REF!</f>
        <v>-2700320.1322702309</v>
      </c>
      <c r="AP9" s="21">
        <f ca="1">Swaptions!BF28</f>
        <v>283619.2679946727</v>
      </c>
      <c r="AQ9" s="21">
        <f t="shared" ca="1" si="13"/>
        <v>13718283.110397723</v>
      </c>
      <c r="AR9" s="21">
        <f t="shared" ca="1" si="14"/>
        <v>1371828.3110397724</v>
      </c>
      <c r="AT9" s="21">
        <v>-1180.6641999267667</v>
      </c>
      <c r="AU9" s="21">
        <v>921.18941551</v>
      </c>
      <c r="AV9" s="21">
        <f t="shared" si="15"/>
        <v>-259.47478441676674</v>
      </c>
      <c r="AW9" s="21">
        <v>4.493557021833908</v>
      </c>
      <c r="AX9" s="21">
        <f t="shared" ca="1" si="16"/>
        <v>75.524832234169139</v>
      </c>
      <c r="AZ9" s="87">
        <v>25486852.646453563</v>
      </c>
      <c r="BA9" s="87">
        <f t="shared" ca="1" si="17"/>
        <v>540142.70409435779</v>
      </c>
      <c r="BB9" s="87">
        <f t="shared" si="18"/>
        <v>-578525.45796411496</v>
      </c>
      <c r="BC9" s="87">
        <f t="shared" ca="1" si="19"/>
        <v>-38.382753869757174</v>
      </c>
      <c r="BE9" s="87">
        <v>213972.77455398982</v>
      </c>
      <c r="BF9" s="87">
        <v>-46262.487469601147</v>
      </c>
      <c r="BG9" s="87">
        <v>1335935.6681002998</v>
      </c>
      <c r="BI9" s="87">
        <f t="shared" si="20"/>
        <v>-127.14264436421553</v>
      </c>
      <c r="BJ9" s="87">
        <f t="shared" ca="1" si="21"/>
        <v>18.503583897371414</v>
      </c>
      <c r="BK9" s="87">
        <f t="shared" ca="1" si="22"/>
        <v>170.85122643594147</v>
      </c>
      <c r="BL9" s="87">
        <v>-46.21343715048954</v>
      </c>
      <c r="BM9" s="87">
        <f t="shared" ca="1" si="23"/>
        <v>-54.381482688364997</v>
      </c>
    </row>
    <row r="10" spans="1:66" x14ac:dyDescent="0.25">
      <c r="C10" s="10">
        <f t="shared" ca="1" si="2"/>
        <v>37377</v>
      </c>
      <c r="D10" s="17">
        <v>37371</v>
      </c>
      <c r="E10" s="5">
        <v>2.899</v>
      </c>
      <c r="F10" s="6">
        <v>0.505</v>
      </c>
      <c r="G10" s="7">
        <v>2.1719498287759501E-2</v>
      </c>
      <c r="H10" s="7">
        <f t="shared" ca="1" si="0"/>
        <v>0.99023010499694131</v>
      </c>
      <c r="I10" s="9">
        <f t="shared" ca="1" si="1"/>
        <v>160</v>
      </c>
      <c r="K10" s="5">
        <v>2.8519999999999999</v>
      </c>
      <c r="L10" s="5">
        <f t="shared" si="3"/>
        <v>4.7000000000000153E-2</v>
      </c>
      <c r="M10" s="6">
        <v>0.4975</v>
      </c>
      <c r="N10" s="12">
        <f t="shared" si="4"/>
        <v>0.75000000000000067</v>
      </c>
      <c r="P10" s="21">
        <f ca="1">#REF!</f>
        <v>-2533831.4824104514</v>
      </c>
      <c r="Q10" s="21">
        <f ca="1">#REF!</f>
        <v>53632758.740273915</v>
      </c>
      <c r="R10" s="21">
        <f ca="1">Swaptions!AR29</f>
        <v>-227025.18586591852</v>
      </c>
      <c r="S10" s="21">
        <f t="shared" ca="1" si="5"/>
        <v>50871902.071997546</v>
      </c>
      <c r="T10" s="21">
        <f t="shared" ca="1" si="6"/>
        <v>5087.1902071997547</v>
      </c>
      <c r="V10" s="21">
        <f ca="1">#REF!</f>
        <v>-1756441.9800996257</v>
      </c>
      <c r="W10" s="21">
        <f ca="1">#REF!</f>
        <v>-69503152.080565557</v>
      </c>
      <c r="X10" s="21">
        <f ca="1">Swaptions!AD29</f>
        <v>252356.75654718283</v>
      </c>
      <c r="Y10" s="21">
        <f t="shared" ca="1" si="7"/>
        <v>-71007237.304117993</v>
      </c>
      <c r="Z10" s="21">
        <f t="shared" ca="1" si="8"/>
        <v>-71007.237304117996</v>
      </c>
      <c r="AB10" s="21">
        <f ca="1">#REF!</f>
        <v>-2611465.4426738238</v>
      </c>
      <c r="AC10" s="21">
        <f ca="1">#REF!</f>
        <v>-59304859.185355827</v>
      </c>
      <c r="AD10" s="21">
        <f ca="1">Swaptions!BT29</f>
        <v>234517.67789126644</v>
      </c>
      <c r="AE10" s="21">
        <f t="shared" ca="1" si="9"/>
        <v>-61681806.950138383</v>
      </c>
      <c r="AF10" s="21">
        <f t="shared" ca="1" si="10"/>
        <v>-616818.06950138381</v>
      </c>
      <c r="AH10" s="21">
        <f ca="1">#REF!</f>
        <v>1305403.4433970593</v>
      </c>
      <c r="AI10" s="21">
        <f ca="1">#REF!</f>
        <v>33749074.609265216</v>
      </c>
      <c r="AJ10" s="21">
        <f ca="1">Swaptions!CH29</f>
        <v>-323581.50853644672</v>
      </c>
      <c r="AK10" s="21">
        <f t="shared" ca="1" si="11"/>
        <v>34730896.544125833</v>
      </c>
      <c r="AL10" s="21">
        <f t="shared" ca="1" si="12"/>
        <v>95088.01244113849</v>
      </c>
      <c r="AN10" s="21">
        <f ca="1">#REF!</f>
        <v>-1541971.8020309021</v>
      </c>
      <c r="AO10" s="21">
        <f ca="1">#REF!</f>
        <v>-30936327.401447874</v>
      </c>
      <c r="AP10" s="21">
        <f ca="1">Swaptions!BF29</f>
        <v>283619.2679946727</v>
      </c>
      <c r="AQ10" s="21">
        <f t="shared" ca="1" si="13"/>
        <v>-32194679.935484104</v>
      </c>
      <c r="AR10" s="21">
        <f t="shared" ca="1" si="14"/>
        <v>-3219467.9935484105</v>
      </c>
      <c r="AT10" s="21">
        <v>-5147.6414186967668</v>
      </c>
      <c r="AU10" s="21">
        <v>5258.1880383099997</v>
      </c>
      <c r="AV10" s="21">
        <f t="shared" si="15"/>
        <v>110.54661961323291</v>
      </c>
      <c r="AW10" s="21">
        <v>0.27387273823114811</v>
      </c>
      <c r="AX10" s="21">
        <f t="shared" ca="1" si="16"/>
        <v>-171.27170384847614</v>
      </c>
      <c r="AZ10" s="87">
        <v>-73140998.45626767</v>
      </c>
      <c r="BA10" s="87">
        <f t="shared" ca="1" si="17"/>
        <v>2133761.1521496773</v>
      </c>
      <c r="BB10" s="87">
        <f t="shared" si="18"/>
        <v>-2419391.4667874882</v>
      </c>
      <c r="BC10" s="87">
        <f t="shared" ca="1" si="19"/>
        <v>-285.6303146378109</v>
      </c>
      <c r="BE10" s="87">
        <v>-599274.91640004388</v>
      </c>
      <c r="BF10" s="87">
        <v>90357.121797910193</v>
      </c>
      <c r="BG10" s="87">
        <v>-3253271.0265507568</v>
      </c>
      <c r="BI10" s="87">
        <f t="shared" si="20"/>
        <v>51.956911218219631</v>
      </c>
      <c r="BJ10" s="87">
        <f t="shared" ca="1" si="21"/>
        <v>-40.248850404392023</v>
      </c>
      <c r="BK10" s="87">
        <f t="shared" ca="1" si="22"/>
        <v>-462.61355212603831</v>
      </c>
      <c r="BL10" s="87">
        <v>90.476155717909336</v>
      </c>
      <c r="BM10" s="87">
        <f t="shared" ca="1" si="23"/>
        <v>74.799020956490523</v>
      </c>
    </row>
    <row r="11" spans="1:66" x14ac:dyDescent="0.25">
      <c r="C11" s="10">
        <f t="shared" ca="1" si="2"/>
        <v>37408</v>
      </c>
      <c r="D11" s="17">
        <v>37404</v>
      </c>
      <c r="E11" s="5">
        <v>2.9470000000000001</v>
      </c>
      <c r="F11" s="6">
        <v>0.4975</v>
      </c>
      <c r="G11" s="7">
        <v>2.1966132860533599E-2</v>
      </c>
      <c r="H11" s="7">
        <f t="shared" ca="1" si="0"/>
        <v>0.98828615760578953</v>
      </c>
      <c r="I11" s="9">
        <f t="shared" ca="1" si="1"/>
        <v>193</v>
      </c>
      <c r="K11" s="5">
        <v>2.9020000000000001</v>
      </c>
      <c r="L11" s="5">
        <f t="shared" si="3"/>
        <v>4.4999999999999929E-2</v>
      </c>
      <c r="M11" s="6">
        <v>0.49</v>
      </c>
      <c r="N11" s="12">
        <f t="shared" si="4"/>
        <v>0.75000000000000067</v>
      </c>
      <c r="P11" s="21">
        <f ca="1">#REF!</f>
        <v>2316357.93758367</v>
      </c>
      <c r="Q11" s="21">
        <f ca="1">#REF!</f>
        <v>38758387.422418393</v>
      </c>
      <c r="R11" s="21">
        <f ca="1">Swaptions!AR30</f>
        <v>-266056.2810940565</v>
      </c>
      <c r="S11" s="21">
        <f t="shared" ca="1" si="5"/>
        <v>40808689.078908004</v>
      </c>
      <c r="T11" s="21">
        <f t="shared" ca="1" si="6"/>
        <v>4080.8689078908005</v>
      </c>
      <c r="V11" s="21">
        <f ca="1">#REF!</f>
        <v>1187845.7780240392</v>
      </c>
      <c r="W11" s="21">
        <f ca="1">#REF!</f>
        <v>-52122586.889059603</v>
      </c>
      <c r="X11" s="21">
        <f ca="1">Swaptions!AD30</f>
        <v>316218.15371645946</v>
      </c>
      <c r="Y11" s="21">
        <f t="shared" ca="1" si="7"/>
        <v>-50618522.957319103</v>
      </c>
      <c r="Z11" s="21">
        <f t="shared" ca="1" si="8"/>
        <v>-50618.522957319103</v>
      </c>
      <c r="AB11" s="21">
        <f ca="1">#REF!</f>
        <v>7695432.1682999022</v>
      </c>
      <c r="AC11" s="21">
        <f ca="1">#REF!</f>
        <v>-54409711.964657381</v>
      </c>
      <c r="AD11" s="21">
        <f ca="1">Swaptions!BT30</f>
        <v>268354.58805084019</v>
      </c>
      <c r="AE11" s="21">
        <f t="shared" ca="1" si="9"/>
        <v>-46445925.20830664</v>
      </c>
      <c r="AF11" s="21">
        <f t="shared" ca="1" si="10"/>
        <v>-464459.25208306639</v>
      </c>
      <c r="AH11" s="21">
        <f ca="1">#REF!</f>
        <v>-3958952.5553502478</v>
      </c>
      <c r="AI11" s="21">
        <f ca="1">#REF!</f>
        <v>25217531.131186638</v>
      </c>
      <c r="AJ11" s="21">
        <f ca="1">Swaptions!CH30</f>
        <v>-336293.30335098394</v>
      </c>
      <c r="AK11" s="21">
        <f t="shared" ca="1" si="11"/>
        <v>20922285.272485405</v>
      </c>
      <c r="AL11" s="21">
        <f t="shared" ca="1" si="12"/>
        <v>57282.095201876538</v>
      </c>
      <c r="AN11" s="21">
        <f ca="1">#REF!</f>
        <v>3059139.7303418443</v>
      </c>
      <c r="AO11" s="21">
        <f ca="1">#REF!</f>
        <v>-23163588.374090806</v>
      </c>
      <c r="AP11" s="21">
        <f ca="1">Swaptions!BF30</f>
        <v>297240.85303872661</v>
      </c>
      <c r="AQ11" s="21">
        <f t="shared" ca="1" si="13"/>
        <v>-19807207.790710233</v>
      </c>
      <c r="AR11" s="21">
        <f t="shared" ca="1" si="14"/>
        <v>-1980720.7790710232</v>
      </c>
      <c r="AT11" s="21">
        <v>-4353.3613627067662</v>
      </c>
      <c r="AU11" s="21">
        <v>4187.5498458399998</v>
      </c>
      <c r="AV11" s="21">
        <f t="shared" si="15"/>
        <v>-165.8115168667664</v>
      </c>
      <c r="AW11" s="21">
        <v>-7.7019799713661996</v>
      </c>
      <c r="AX11" s="21">
        <f t="shared" ca="1" si="16"/>
        <v>-98.978957977833034</v>
      </c>
      <c r="AZ11" s="87">
        <v>-52236204.110059634</v>
      </c>
      <c r="BA11" s="87">
        <f t="shared" ca="1" si="17"/>
        <v>1617681.1527405307</v>
      </c>
      <c r="BB11" s="87">
        <f t="shared" si="18"/>
        <v>-1959012.6132180416</v>
      </c>
      <c r="BC11" s="87">
        <f t="shared" ca="1" si="19"/>
        <v>-341.33146047751092</v>
      </c>
      <c r="BE11" s="87">
        <v>-457503.48082029412</v>
      </c>
      <c r="BF11" s="87">
        <v>55264.447032793243</v>
      </c>
      <c r="BG11" s="87">
        <v>-2028244.840974648</v>
      </c>
      <c r="BI11" s="87">
        <f t="shared" si="20"/>
        <v>-74.615182590044753</v>
      </c>
      <c r="BJ11" s="87">
        <f t="shared" ca="1" si="21"/>
        <v>-22.270265545012396</v>
      </c>
      <c r="BK11" s="87">
        <f t="shared" ca="1" si="22"/>
        <v>-348.34443906230007</v>
      </c>
      <c r="BL11" s="87">
        <v>55.341999196305871</v>
      </c>
      <c r="BM11" s="87">
        <f t="shared" ca="1" si="23"/>
        <v>48.556427523540428</v>
      </c>
    </row>
    <row r="12" spans="1:66" x14ac:dyDescent="0.25">
      <c r="C12" s="10">
        <f t="shared" ca="1" si="2"/>
        <v>37438</v>
      </c>
      <c r="D12" s="17">
        <v>37432</v>
      </c>
      <c r="E12" s="5">
        <v>2.99</v>
      </c>
      <c r="F12" s="6">
        <v>0.4975</v>
      </c>
      <c r="G12" s="7">
        <v>2.23107428025071E-2</v>
      </c>
      <c r="H12" s="7">
        <f t="shared" ca="1" si="0"/>
        <v>0.98630545376247791</v>
      </c>
      <c r="I12" s="9">
        <f t="shared" ca="1" si="1"/>
        <v>221</v>
      </c>
      <c r="K12" s="5">
        <v>2.9470000000000001</v>
      </c>
      <c r="L12" s="5">
        <f t="shared" si="3"/>
        <v>4.3000000000000149E-2</v>
      </c>
      <c r="M12" s="6">
        <v>0.49</v>
      </c>
      <c r="N12" s="12">
        <f t="shared" si="4"/>
        <v>0.75000000000000067</v>
      </c>
      <c r="P12" s="21">
        <f ca="1">#REF!</f>
        <v>6086098.8937971517</v>
      </c>
      <c r="Q12" s="21">
        <f ca="1">#REF!</f>
        <v>17779108.249436788</v>
      </c>
      <c r="R12" s="21">
        <f ca="1">Swaptions!AR31</f>
        <v>-74893.566307932138</v>
      </c>
      <c r="S12" s="21">
        <f t="shared" ca="1" si="5"/>
        <v>23790313.576926008</v>
      </c>
      <c r="T12" s="21">
        <f t="shared" ca="1" si="6"/>
        <v>2379.031357692601</v>
      </c>
      <c r="V12" s="21">
        <f ca="1">#REF!</f>
        <v>5008742.9664569516</v>
      </c>
      <c r="W12" s="21">
        <f ca="1">#REF!</f>
        <v>-32156406.478475396</v>
      </c>
      <c r="X12" s="21">
        <f ca="1">Swaptions!AD31</f>
        <v>452015.38863869815</v>
      </c>
      <c r="Y12" s="21">
        <f t="shared" ca="1" si="7"/>
        <v>-26695648.123379745</v>
      </c>
      <c r="Z12" s="21">
        <f t="shared" ca="1" si="8"/>
        <v>-26695.648123379746</v>
      </c>
      <c r="AB12" s="21">
        <f ca="1">#REF!</f>
        <v>8345032.352892031</v>
      </c>
      <c r="AC12" s="21">
        <f ca="1">#REF!</f>
        <v>-14146100.349726083</v>
      </c>
      <c r="AD12" s="21">
        <f ca="1">Swaptions!BT31</f>
        <v>697456.28362532356</v>
      </c>
      <c r="AE12" s="21">
        <f t="shared" ca="1" si="9"/>
        <v>-5103611.7132087285</v>
      </c>
      <c r="AF12" s="21">
        <f t="shared" ca="1" si="10"/>
        <v>-51036.117132087282</v>
      </c>
      <c r="AH12" s="21">
        <f ca="1">#REF!</f>
        <v>-3281786.6603178647</v>
      </c>
      <c r="AI12" s="21">
        <f ca="1">#REF!</f>
        <v>5833076.0150616122</v>
      </c>
      <c r="AJ12" s="21">
        <f ca="1">Swaptions!CH31</f>
        <v>-494933.97042365617</v>
      </c>
      <c r="AK12" s="21">
        <f t="shared" ca="1" si="11"/>
        <v>2056355.3843200915</v>
      </c>
      <c r="AL12" s="21">
        <f t="shared" ca="1" si="12"/>
        <v>5629.9942075840972</v>
      </c>
      <c r="AN12" s="21">
        <f ca="1">#REF!</f>
        <v>3128540.6569033447</v>
      </c>
      <c r="AO12" s="21">
        <f ca="1">#REF!</f>
        <v>-4612016.4441982172</v>
      </c>
      <c r="AP12" s="21">
        <f ca="1">Swaptions!BF31</f>
        <v>445703.66648165783</v>
      </c>
      <c r="AQ12" s="21">
        <f t="shared" ca="1" si="13"/>
        <v>-1037772.1208132147</v>
      </c>
      <c r="AR12" s="21">
        <f t="shared" ca="1" si="14"/>
        <v>-103777.21208132147</v>
      </c>
      <c r="AT12" s="21">
        <v>-2460.1372211508715</v>
      </c>
      <c r="AU12" s="21">
        <v>2397.6162085800001</v>
      </c>
      <c r="AV12" s="21">
        <f t="shared" si="15"/>
        <v>-62.521012570871335</v>
      </c>
      <c r="AW12" s="21">
        <v>0.31099674398274146</v>
      </c>
      <c r="AX12" s="21">
        <f t="shared" ca="1" si="16"/>
        <v>-18.895847631381912</v>
      </c>
      <c r="AZ12" s="87">
        <v>-27701289.782267623</v>
      </c>
      <c r="BA12" s="87">
        <f t="shared" ca="1" si="17"/>
        <v>1005641.6588878781</v>
      </c>
      <c r="BB12" s="87">
        <f t="shared" si="18"/>
        <v>-1057859.0050948784</v>
      </c>
      <c r="BC12" s="87">
        <f t="shared" ca="1" si="19"/>
        <v>-52.217346207000318</v>
      </c>
      <c r="BE12" s="87">
        <v>-38400.899145299431</v>
      </c>
      <c r="BF12" s="87">
        <v>4067.0867625038418</v>
      </c>
      <c r="BG12" s="87">
        <v>-60989.03009949017</v>
      </c>
      <c r="BI12" s="87">
        <f t="shared" si="20"/>
        <v>-26.884035405474766</v>
      </c>
      <c r="BJ12" s="87">
        <f t="shared" ca="1" si="21"/>
        <v>-4.0626072407471252</v>
      </c>
      <c r="BK12" s="87">
        <f t="shared" ca="1" si="22"/>
        <v>-38.277087849065495</v>
      </c>
      <c r="BL12" s="87">
        <v>4.062158002361655</v>
      </c>
      <c r="BM12" s="87">
        <f t="shared" ca="1" si="23"/>
        <v>12.94422628592541</v>
      </c>
    </row>
    <row r="13" spans="1:66" x14ac:dyDescent="0.25">
      <c r="C13" s="10">
        <f t="shared" ca="1" si="2"/>
        <v>37469</v>
      </c>
      <c r="D13" s="17">
        <v>37463</v>
      </c>
      <c r="E13" s="5">
        <v>3.0329999999999999</v>
      </c>
      <c r="F13" s="6">
        <v>0.4975</v>
      </c>
      <c r="G13" s="7">
        <v>2.2837710358723399E-2</v>
      </c>
      <c r="H13" s="7">
        <f t="shared" ca="1" si="0"/>
        <v>0.98408759874122698</v>
      </c>
      <c r="I13" s="9">
        <f t="shared" ca="1" si="1"/>
        <v>252</v>
      </c>
      <c r="K13" s="5">
        <v>2.992</v>
      </c>
      <c r="L13" s="5">
        <f t="shared" si="3"/>
        <v>4.0999999999999925E-2</v>
      </c>
      <c r="M13" s="6">
        <v>0.49</v>
      </c>
      <c r="N13" s="12">
        <f t="shared" si="4"/>
        <v>0.75000000000000067</v>
      </c>
      <c r="P13" s="21">
        <f ca="1">#REF!</f>
        <v>11316177.685958026</v>
      </c>
      <c r="Q13" s="21">
        <f ca="1">#REF!</f>
        <v>17553765.363216873</v>
      </c>
      <c r="R13" s="21">
        <f ca="1">Swaptions!AR32</f>
        <v>-74893.566307932138</v>
      </c>
      <c r="S13" s="21">
        <f t="shared" ca="1" si="5"/>
        <v>28795049.482866965</v>
      </c>
      <c r="T13" s="21">
        <f t="shared" ca="1" si="6"/>
        <v>2879.5049482866966</v>
      </c>
      <c r="V13" s="21">
        <f ca="1">#REF!</f>
        <v>9934446.4951245319</v>
      </c>
      <c r="W13" s="21">
        <f ca="1">#REF!</f>
        <v>-35006073.946074001</v>
      </c>
      <c r="X13" s="21">
        <f ca="1">Swaptions!AD32</f>
        <v>452015.38863869815</v>
      </c>
      <c r="Y13" s="21">
        <f t="shared" ca="1" si="7"/>
        <v>-24619612.06231077</v>
      </c>
      <c r="Z13" s="21">
        <f t="shared" ca="1" si="8"/>
        <v>-24619.612062310771</v>
      </c>
      <c r="AB13" s="21">
        <f ca="1">#REF!</f>
        <v>16969475.068389758</v>
      </c>
      <c r="AC13" s="21">
        <f ca="1">#REF!</f>
        <v>-14817838.37782092</v>
      </c>
      <c r="AD13" s="21">
        <f ca="1">Swaptions!BT32</f>
        <v>697456.28362532356</v>
      </c>
      <c r="AE13" s="21">
        <f t="shared" ca="1" si="9"/>
        <v>2849092.9741941616</v>
      </c>
      <c r="AF13" s="21">
        <f t="shared" ca="1" si="10"/>
        <v>28490.929741941614</v>
      </c>
      <c r="AH13" s="21">
        <f ca="1">#REF!</f>
        <v>-5804724.2694314634</v>
      </c>
      <c r="AI13" s="21">
        <f ca="1">#REF!</f>
        <v>5319285.8176367655</v>
      </c>
      <c r="AJ13" s="21">
        <f ca="1">Swaptions!CH32</f>
        <v>-494933.97042365617</v>
      </c>
      <c r="AK13" s="21">
        <f t="shared" ca="1" si="11"/>
        <v>-980372.42221835407</v>
      </c>
      <c r="AL13" s="21">
        <f t="shared" ca="1" si="12"/>
        <v>-2684.1134078531254</v>
      </c>
      <c r="AN13" s="21">
        <f ca="1">#REF!</f>
        <v>5439152.1783731449</v>
      </c>
      <c r="AO13" s="21">
        <f ca="1">#REF!</f>
        <v>-4031204.4753986173</v>
      </c>
      <c r="AP13" s="21">
        <f ca="1">Swaptions!BF32</f>
        <v>445703.66648165783</v>
      </c>
      <c r="AQ13" s="21">
        <f t="shared" ca="1" si="13"/>
        <v>1853651.3694561855</v>
      </c>
      <c r="AR13" s="21">
        <f t="shared" ca="1" si="14"/>
        <v>185365.13694561855</v>
      </c>
      <c r="AT13" s="21">
        <v>-2762.1645137467667</v>
      </c>
      <c r="AU13" s="21">
        <v>2891.8492526</v>
      </c>
      <c r="AV13" s="21">
        <f t="shared" si="15"/>
        <v>129.68473885323328</v>
      </c>
      <c r="AW13" s="21">
        <v>-4.2431776452126542</v>
      </c>
      <c r="AX13" s="21">
        <f t="shared" ca="1" si="16"/>
        <v>-8.1011266680907283</v>
      </c>
      <c r="AZ13" s="87">
        <v>-25828617.33634489</v>
      </c>
      <c r="BA13" s="87">
        <f t="shared" ca="1" si="17"/>
        <v>1209005.2740341201</v>
      </c>
      <c r="BB13" s="87">
        <f t="shared" si="18"/>
        <v>-1132487.4506361724</v>
      </c>
      <c r="BC13" s="87">
        <f t="shared" ca="1" si="19"/>
        <v>76.517823397947708</v>
      </c>
      <c r="BE13" s="87">
        <v>41386.498452135987</v>
      </c>
      <c r="BF13" s="87">
        <v>-3955.3718830269336</v>
      </c>
      <c r="BG13" s="87">
        <v>232896.88593447016</v>
      </c>
      <c r="BI13" s="87">
        <f t="shared" si="20"/>
        <v>53.170742929825551</v>
      </c>
      <c r="BJ13" s="87">
        <f t="shared" ca="1" si="21"/>
        <v>-1.6607309669585961</v>
      </c>
      <c r="BK13" s="87">
        <f t="shared" ca="1" si="22"/>
        <v>21.368197306456231</v>
      </c>
      <c r="BL13" s="87">
        <v>-3.9690471782013774</v>
      </c>
      <c r="BM13" s="87">
        <f t="shared" ca="1" si="23"/>
        <v>7.6086613068258995</v>
      </c>
    </row>
    <row r="14" spans="1:66" x14ac:dyDescent="0.25">
      <c r="C14" s="10">
        <f t="shared" ca="1" si="2"/>
        <v>37500</v>
      </c>
      <c r="D14" s="17">
        <v>37495</v>
      </c>
      <c r="E14" s="5">
        <v>3.048</v>
      </c>
      <c r="F14" s="6">
        <v>0.4975</v>
      </c>
      <c r="G14" s="7">
        <v>2.3364678008903201E-2</v>
      </c>
      <c r="H14" s="7">
        <f t="shared" ca="1" si="0"/>
        <v>0.98178799067911715</v>
      </c>
      <c r="I14" s="9">
        <f t="shared" ca="1" si="1"/>
        <v>284</v>
      </c>
      <c r="K14" s="5">
        <v>3.0070000000000001</v>
      </c>
      <c r="L14" s="5">
        <f t="shared" si="3"/>
        <v>4.0999999999999925E-2</v>
      </c>
      <c r="M14" s="6">
        <v>0.48749999999999999</v>
      </c>
      <c r="N14" s="12">
        <f t="shared" si="4"/>
        <v>1.0000000000000009</v>
      </c>
      <c r="P14" s="21">
        <f ca="1">#REF!</f>
        <v>10239236.058403153</v>
      </c>
      <c r="Q14" s="21">
        <f ca="1">#REF!</f>
        <v>18721273.802133929</v>
      </c>
      <c r="R14" s="21">
        <f ca="1">Swaptions!AR33</f>
        <v>-74893.566307932138</v>
      </c>
      <c r="S14" s="21">
        <f t="shared" ca="1" si="5"/>
        <v>28885616.29422915</v>
      </c>
      <c r="T14" s="21">
        <f t="shared" ca="1" si="6"/>
        <v>2888.5616294229148</v>
      </c>
      <c r="V14" s="21">
        <f ca="1">#REF!</f>
        <v>10022276.546133295</v>
      </c>
      <c r="W14" s="21">
        <f ca="1">#REF!</f>
        <v>-41648896.753351234</v>
      </c>
      <c r="X14" s="21">
        <f ca="1">Swaptions!AD33</f>
        <v>452015.38863869815</v>
      </c>
      <c r="Y14" s="21">
        <f t="shared" ca="1" si="7"/>
        <v>-31174604.818579242</v>
      </c>
      <c r="Z14" s="21">
        <f t="shared" ca="1" si="8"/>
        <v>-31174.604818579242</v>
      </c>
      <c r="AB14" s="21">
        <f ca="1">#REF!</f>
        <v>11648267.577949043</v>
      </c>
      <c r="AC14" s="21">
        <f ca="1">#REF!</f>
        <v>-16641921.720033772</v>
      </c>
      <c r="AD14" s="21">
        <f ca="1">Swaptions!BT33</f>
        <v>697456.28362532356</v>
      </c>
      <c r="AE14" s="21">
        <f t="shared" ca="1" si="9"/>
        <v>-4296197.8584594056</v>
      </c>
      <c r="AF14" s="21">
        <f t="shared" ca="1" si="10"/>
        <v>-42961.978584594057</v>
      </c>
      <c r="AH14" s="21">
        <f ca="1">#REF!</f>
        <v>-3171517.3816407621</v>
      </c>
      <c r="AI14" s="21">
        <f ca="1">#REF!</f>
        <v>5188672.8044347269</v>
      </c>
      <c r="AJ14" s="21">
        <f ca="1">Swaptions!CH33</f>
        <v>-494933.97042365617</v>
      </c>
      <c r="AK14" s="21">
        <f t="shared" ca="1" si="11"/>
        <v>1522221.4523703088</v>
      </c>
      <c r="AL14" s="21">
        <f t="shared" ca="1" si="12"/>
        <v>4167.6152015614207</v>
      </c>
      <c r="AN14" s="21">
        <f ca="1">#REF!</f>
        <v>3495992.888700447</v>
      </c>
      <c r="AO14" s="21">
        <f ca="1">#REF!</f>
        <v>-3926368.2880136147</v>
      </c>
      <c r="AP14" s="21">
        <f ca="1">Swaptions!BF33</f>
        <v>445703.66648165783</v>
      </c>
      <c r="AQ14" s="21">
        <f t="shared" ca="1" si="13"/>
        <v>15328.267168490158</v>
      </c>
      <c r="AR14" s="21">
        <f t="shared" ca="1" si="14"/>
        <v>1532.8267168490158</v>
      </c>
      <c r="AT14" s="21">
        <v>-2572.0223827200002</v>
      </c>
      <c r="AU14" s="21">
        <v>2929.8004857300002</v>
      </c>
      <c r="AV14" s="21">
        <f t="shared" si="15"/>
        <v>357.77810301</v>
      </c>
      <c r="AW14" s="21">
        <v>-10.40582113123628</v>
      </c>
      <c r="AX14" s="21">
        <f t="shared" ca="1" si="16"/>
        <v>-30.833035175849091</v>
      </c>
      <c r="AZ14" s="87">
        <v>-32317340.001930449</v>
      </c>
      <c r="BA14" s="87">
        <f t="shared" ca="1" si="17"/>
        <v>1142735.1833512075</v>
      </c>
      <c r="BB14" s="87">
        <f t="shared" si="18"/>
        <v>-1054529.1769151981</v>
      </c>
      <c r="BC14" s="87">
        <f t="shared" ca="1" si="19"/>
        <v>88.206006436009432</v>
      </c>
      <c r="BE14" s="87">
        <v>-24436.710594645654</v>
      </c>
      <c r="BF14" s="87">
        <v>2350.5465841808073</v>
      </c>
      <c r="BG14" s="87">
        <v>51431.370540287237</v>
      </c>
      <c r="BI14" s="87">
        <f t="shared" si="20"/>
        <v>146.68902223409975</v>
      </c>
      <c r="BJ14" s="87">
        <f t="shared" ca="1" si="21"/>
        <v>-6.320772211049051</v>
      </c>
      <c r="BK14" s="87">
        <f t="shared" ca="1" si="22"/>
        <v>-42.961978584594092</v>
      </c>
      <c r="BL14" s="87">
        <v>2.33689727557078</v>
      </c>
      <c r="BM14" s="87">
        <f t="shared" ca="1" si="23"/>
        <v>-11.537162278017956</v>
      </c>
    </row>
    <row r="15" spans="1:66" x14ac:dyDescent="0.25">
      <c r="C15" s="10">
        <f t="shared" ca="1" si="2"/>
        <v>37530</v>
      </c>
      <c r="D15" s="17">
        <v>37524</v>
      </c>
      <c r="E15" s="5">
        <v>3.0880000000000001</v>
      </c>
      <c r="F15" s="6">
        <v>0.4975</v>
      </c>
      <c r="G15" s="7">
        <v>2.3950191809767301E-2</v>
      </c>
      <c r="H15" s="7">
        <f t="shared" ca="1" si="0"/>
        <v>0.97942145766079558</v>
      </c>
      <c r="I15" s="9">
        <f t="shared" ca="1" si="1"/>
        <v>313</v>
      </c>
      <c r="K15" s="5">
        <v>3.0470000000000002</v>
      </c>
      <c r="L15" s="5">
        <f t="shared" si="3"/>
        <v>4.0999999999999925E-2</v>
      </c>
      <c r="M15" s="6">
        <v>0.48499999999999999</v>
      </c>
      <c r="N15" s="12">
        <f t="shared" si="4"/>
        <v>1.2500000000000011</v>
      </c>
      <c r="P15" s="21">
        <f ca="1">#REF!</f>
        <v>9746916.7654604986</v>
      </c>
      <c r="Q15" s="21">
        <f ca="1">#REF!</f>
        <v>16499962.002263971</v>
      </c>
      <c r="R15" s="21">
        <f ca="1">Swaptions!AR34</f>
        <v>11396.980206573397</v>
      </c>
      <c r="S15" s="21">
        <f t="shared" ca="1" si="5"/>
        <v>26258275.747931045</v>
      </c>
      <c r="T15" s="21">
        <f t="shared" ca="1" si="6"/>
        <v>2625.8275747931043</v>
      </c>
      <c r="V15" s="21">
        <f ca="1">#REF!</f>
        <v>9177967.0475351755</v>
      </c>
      <c r="W15" s="21">
        <f ca="1">#REF!</f>
        <v>-34538432.96801091</v>
      </c>
      <c r="X15" s="21">
        <f ca="1">Swaptions!AD34</f>
        <v>533016.85511601355</v>
      </c>
      <c r="Y15" s="21">
        <f t="shared" ca="1" si="7"/>
        <v>-24827449.065359723</v>
      </c>
      <c r="Z15" s="21">
        <f t="shared" ca="1" si="8"/>
        <v>-24827.449065359724</v>
      </c>
      <c r="AB15" s="21">
        <f ca="1">#REF!</f>
        <v>19470351.363718532</v>
      </c>
      <c r="AC15" s="21">
        <f ca="1">#REF!</f>
        <v>-22748725.620029673</v>
      </c>
      <c r="AD15" s="21">
        <f ca="1">Swaptions!BT34</f>
        <v>876768.37814789964</v>
      </c>
      <c r="AE15" s="21">
        <f t="shared" ca="1" si="9"/>
        <v>-2401605.8781632413</v>
      </c>
      <c r="AF15" s="21">
        <f t="shared" ca="1" si="10"/>
        <v>-24016.058781632411</v>
      </c>
      <c r="AH15" s="21">
        <f ca="1">#REF!</f>
        <v>-5527884.6188276811</v>
      </c>
      <c r="AI15" s="21">
        <f ca="1">#REF!</f>
        <v>6383369.3323955797</v>
      </c>
      <c r="AJ15" s="21">
        <f ca="1">Swaptions!CH34</f>
        <v>-540887.13806392264</v>
      </c>
      <c r="AK15" s="21">
        <f t="shared" ca="1" si="11"/>
        <v>314597.57550397597</v>
      </c>
      <c r="AL15" s="21">
        <f t="shared" ca="1" si="12"/>
        <v>861.32121972341122</v>
      </c>
      <c r="AN15" s="21">
        <f ca="1">#REF!</f>
        <v>4709559.2890063254</v>
      </c>
      <c r="AO15" s="21">
        <f ca="1">#REF!</f>
        <v>-5095085.5362233445</v>
      </c>
      <c r="AP15" s="21">
        <f ca="1">Swaptions!BF34</f>
        <v>487800.95752544259</v>
      </c>
      <c r="AQ15" s="21">
        <f t="shared" ca="1" si="13"/>
        <v>102274.7103084235</v>
      </c>
      <c r="AR15" s="21">
        <f t="shared" ca="1" si="14"/>
        <v>10227.471030842349</v>
      </c>
      <c r="AT15" s="21">
        <v>-2503.5591064800001</v>
      </c>
      <c r="AU15" s="21">
        <v>2644.9086715399999</v>
      </c>
      <c r="AV15" s="21">
        <f t="shared" si="15"/>
        <v>141.3495650599998</v>
      </c>
      <c r="AW15" s="21">
        <v>0.75306563429330708</v>
      </c>
      <c r="AX15" s="21">
        <f t="shared" ca="1" si="16"/>
        <v>-19.834162381188889</v>
      </c>
      <c r="AZ15" s="87">
        <v>-25910757.432730455</v>
      </c>
      <c r="BA15" s="87">
        <f t="shared" ca="1" si="17"/>
        <v>1083308.3673707321</v>
      </c>
      <c r="BB15" s="87">
        <f t="shared" si="18"/>
        <v>-1026459.2336567983</v>
      </c>
      <c r="BC15" s="87">
        <f t="shared" ca="1" si="19"/>
        <v>56.849133713933874</v>
      </c>
      <c r="BE15" s="87">
        <v>-16110.937718241215</v>
      </c>
      <c r="BF15" s="87">
        <v>210.3307626899566</v>
      </c>
      <c r="BG15" s="87">
        <v>30923.183622038756</v>
      </c>
      <c r="BI15" s="87">
        <f t="shared" si="20"/>
        <v>57.953321674599813</v>
      </c>
      <c r="BJ15" s="87">
        <f t="shared" ca="1" si="21"/>
        <v>-4.0660032881437145</v>
      </c>
      <c r="BK15" s="87">
        <f t="shared" ca="1" si="22"/>
        <v>-30.02007347704054</v>
      </c>
      <c r="BL15" s="87">
        <v>0.21170884632691742</v>
      </c>
      <c r="BM15" s="87">
        <f t="shared" ca="1" si="23"/>
        <v>32.770179958191399</v>
      </c>
    </row>
    <row r="16" spans="1:66" x14ac:dyDescent="0.25">
      <c r="C16" s="10">
        <f t="shared" ca="1" si="2"/>
        <v>37561</v>
      </c>
      <c r="D16" s="17">
        <v>37557</v>
      </c>
      <c r="E16" s="5">
        <v>3.2829999999999999</v>
      </c>
      <c r="F16" s="6">
        <v>0.5</v>
      </c>
      <c r="G16" s="7">
        <v>2.4662344580745899E-2</v>
      </c>
      <c r="H16" s="7">
        <f t="shared" ca="1" si="0"/>
        <v>0.97678558404113214</v>
      </c>
      <c r="I16" s="9">
        <f t="shared" ca="1" si="1"/>
        <v>346</v>
      </c>
      <c r="K16" s="5">
        <v>3.242</v>
      </c>
      <c r="L16" s="5">
        <f t="shared" si="3"/>
        <v>4.0999999999999925E-2</v>
      </c>
      <c r="M16" s="6">
        <v>0.48249999999999998</v>
      </c>
      <c r="N16" s="12">
        <f t="shared" si="4"/>
        <v>1.7500000000000016</v>
      </c>
      <c r="P16" s="21">
        <f ca="1">#REF!</f>
        <v>10717749.533385523</v>
      </c>
      <c r="Q16" s="21">
        <f ca="1">#REF!</f>
        <v>11915979.340258364</v>
      </c>
      <c r="R16" s="21">
        <f ca="1">Swaptions!AR35</f>
        <v>11396.980206573397</v>
      </c>
      <c r="S16" s="21">
        <f t="shared" ca="1" si="5"/>
        <v>22645125.853850462</v>
      </c>
      <c r="T16" s="21">
        <f t="shared" ca="1" si="6"/>
        <v>2264.5125853850463</v>
      </c>
      <c r="V16" s="21">
        <f ca="1">#REF!</f>
        <v>13413029.432464661</v>
      </c>
      <c r="W16" s="21">
        <f ca="1">#REF!</f>
        <v>-25144657.268875413</v>
      </c>
      <c r="X16" s="21">
        <f ca="1">Swaptions!AD35</f>
        <v>533016.85511601355</v>
      </c>
      <c r="Y16" s="21">
        <f t="shared" ca="1" si="7"/>
        <v>-11198610.981294738</v>
      </c>
      <c r="Z16" s="21">
        <f t="shared" ca="1" si="8"/>
        <v>-11198.610981294738</v>
      </c>
      <c r="AB16" s="21">
        <f ca="1">#REF!</f>
        <v>5111957.5562786721</v>
      </c>
      <c r="AC16" s="21">
        <f ca="1">#REF!</f>
        <v>-19389825.19646515</v>
      </c>
      <c r="AD16" s="21">
        <f ca="1">Swaptions!BT35</f>
        <v>876768.37814789964</v>
      </c>
      <c r="AE16" s="21">
        <f t="shared" ca="1" si="9"/>
        <v>-13401099.262038577</v>
      </c>
      <c r="AF16" s="21">
        <f t="shared" ca="1" si="10"/>
        <v>-134010.99262038578</v>
      </c>
      <c r="AH16" s="21">
        <f ca="1">#REF!</f>
        <v>-400201.42801727401</v>
      </c>
      <c r="AI16" s="21">
        <f ca="1">#REF!</f>
        <v>4830269.9814986782</v>
      </c>
      <c r="AJ16" s="21">
        <f ca="1">Swaptions!CH35</f>
        <v>-540887.13806392264</v>
      </c>
      <c r="AK16" s="21">
        <f t="shared" ca="1" si="11"/>
        <v>3889181.4154174812</v>
      </c>
      <c r="AL16" s="21">
        <f t="shared" ca="1" si="12"/>
        <v>10647.998399500291</v>
      </c>
      <c r="AN16" s="21">
        <f ca="1">#REF!</f>
        <v>1422936.4510312174</v>
      </c>
      <c r="AO16" s="21">
        <f ca="1">#REF!</f>
        <v>-3550416.6404064903</v>
      </c>
      <c r="AP16" s="21">
        <f ca="1">Swaptions!BF35</f>
        <v>487800.95752544259</v>
      </c>
      <c r="AQ16" s="21">
        <f t="shared" ca="1" si="13"/>
        <v>-1639679.2318498304</v>
      </c>
      <c r="AR16" s="21">
        <f t="shared" ca="1" si="14"/>
        <v>-163967.92318498302</v>
      </c>
      <c r="AT16" s="21">
        <v>-2632.1681950399998</v>
      </c>
      <c r="AU16" s="21">
        <v>2346.80402731</v>
      </c>
      <c r="AV16" s="21">
        <f t="shared" si="15"/>
        <v>-285.36416772999974</v>
      </c>
      <c r="AW16" s="21">
        <v>-7.1034528096147369</v>
      </c>
      <c r="AX16" s="21">
        <f t="shared" ca="1" si="16"/>
        <v>-75.187989115338951</v>
      </c>
      <c r="AZ16" s="87">
        <v>-11959454.421700658</v>
      </c>
      <c r="BA16" s="87">
        <f t="shared" ca="1" si="17"/>
        <v>760843.44040592015</v>
      </c>
      <c r="BB16" s="87">
        <f t="shared" si="18"/>
        <v>-1079188.9599663978</v>
      </c>
      <c r="BC16" s="87">
        <f t="shared" ca="1" si="19"/>
        <v>-318.34551956047767</v>
      </c>
      <c r="BE16" s="87">
        <v>-106495.05622463522</v>
      </c>
      <c r="BF16" s="87">
        <v>8256.1201744391892</v>
      </c>
      <c r="BG16" s="87">
        <v>-120071.39163113137</v>
      </c>
      <c r="BI16" s="87">
        <f t="shared" si="20"/>
        <v>-116.99930876929967</v>
      </c>
      <c r="BJ16" s="87">
        <f t="shared" ca="1" si="21"/>
        <v>-15.413537768644456</v>
      </c>
      <c r="BK16" s="87">
        <f t="shared" ca="1" si="22"/>
        <v>-234.51923708567531</v>
      </c>
      <c r="BL16" s="87">
        <v>8.2440164866186674</v>
      </c>
      <c r="BM16" s="87">
        <f t="shared" ca="1" si="23"/>
        <v>40.342547576523096</v>
      </c>
    </row>
    <row r="17" spans="3:65" x14ac:dyDescent="0.25">
      <c r="C17" s="10">
        <f t="shared" ca="1" si="2"/>
        <v>37591</v>
      </c>
      <c r="D17" s="17">
        <v>37585</v>
      </c>
      <c r="E17" s="5">
        <v>3.4830000000000001</v>
      </c>
      <c r="F17" s="6">
        <v>0.5</v>
      </c>
      <c r="G17" s="7">
        <v>2.5351524844939199E-2</v>
      </c>
      <c r="H17" s="7">
        <f t="shared" ca="1" si="0"/>
        <v>0.97413094995254634</v>
      </c>
      <c r="I17" s="9">
        <f t="shared" ca="1" si="1"/>
        <v>374</v>
      </c>
      <c r="K17" s="5">
        <v>3.4420000000000002</v>
      </c>
      <c r="L17" s="5">
        <f t="shared" si="3"/>
        <v>4.0999999999999925E-2</v>
      </c>
      <c r="M17" s="6">
        <v>0.48249999999999998</v>
      </c>
      <c r="N17" s="12">
        <f t="shared" si="4"/>
        <v>1.7500000000000016</v>
      </c>
      <c r="P17" s="21">
        <f ca="1">#REF!</f>
        <v>9325999.7856972609</v>
      </c>
      <c r="Q17" s="21">
        <f ca="1">#REF!</f>
        <v>12564877.145359017</v>
      </c>
      <c r="R17" s="21">
        <f ca="1">Swaptions!AR36</f>
        <v>11396.980206573397</v>
      </c>
      <c r="S17" s="21">
        <f t="shared" ca="1" si="5"/>
        <v>21902273.911262851</v>
      </c>
      <c r="T17" s="21">
        <f t="shared" ca="1" si="6"/>
        <v>2190.2273911262851</v>
      </c>
      <c r="V17" s="21">
        <f ca="1">#REF!</f>
        <v>13166337.88023749</v>
      </c>
      <c r="W17" s="21">
        <f ca="1">#REF!</f>
        <v>-27359590.80748751</v>
      </c>
      <c r="X17" s="21">
        <f ca="1">Swaptions!AD36</f>
        <v>533016.85511601355</v>
      </c>
      <c r="Y17" s="21">
        <f t="shared" ca="1" si="7"/>
        <v>-13660236.072134007</v>
      </c>
      <c r="Z17" s="21">
        <f t="shared" ca="1" si="8"/>
        <v>-13660.236072134006</v>
      </c>
      <c r="AB17" s="21">
        <f ca="1">#REF!</f>
        <v>2738140.7059570514</v>
      </c>
      <c r="AC17" s="21">
        <f ca="1">#REF!</f>
        <v>-27644707.399485171</v>
      </c>
      <c r="AD17" s="21">
        <f ca="1">Swaptions!BT36</f>
        <v>876768.37814789964</v>
      </c>
      <c r="AE17" s="21">
        <f t="shared" ca="1" si="9"/>
        <v>-24029798.315380219</v>
      </c>
      <c r="AF17" s="21">
        <f t="shared" ca="1" si="10"/>
        <v>-240297.9831538022</v>
      </c>
      <c r="AH17" s="21">
        <f ca="1">#REF!</f>
        <v>296025.29120945092</v>
      </c>
      <c r="AI17" s="21">
        <f ca="1">#REF!</f>
        <v>6325566.6743580541</v>
      </c>
      <c r="AJ17" s="21">
        <f ca="1">Swaptions!CH36</f>
        <v>-540887.13806392264</v>
      </c>
      <c r="AK17" s="21">
        <f t="shared" ca="1" si="11"/>
        <v>6080704.8275035825</v>
      </c>
      <c r="AL17" s="21">
        <f t="shared" ca="1" si="12"/>
        <v>16648.062498298652</v>
      </c>
      <c r="AN17" s="21">
        <f ca="1">#REF!</f>
        <v>826512.48018237855</v>
      </c>
      <c r="AO17" s="21">
        <f ca="1">#REF!</f>
        <v>-4272392.4840091318</v>
      </c>
      <c r="AP17" s="21">
        <f ca="1">Swaptions!BF36</f>
        <v>487800.95752544259</v>
      </c>
      <c r="AQ17" s="21">
        <f t="shared" ca="1" si="13"/>
        <v>-2958079.0463013109</v>
      </c>
      <c r="AR17" s="21">
        <f t="shared" ca="1" si="14"/>
        <v>-295807.90463013109</v>
      </c>
      <c r="AT17" s="21">
        <v>-2474.01237842</v>
      </c>
      <c r="AU17" s="21">
        <v>2256.3119699899999</v>
      </c>
      <c r="AV17" s="21">
        <f t="shared" si="15"/>
        <v>-217.70040843000015</v>
      </c>
      <c r="AW17" s="21">
        <v>9.4219351123924753</v>
      </c>
      <c r="AX17" s="21">
        <f t="shared" ca="1" si="16"/>
        <v>-75.506513976107271</v>
      </c>
      <c r="AZ17" s="87">
        <v>-14205111.226889916</v>
      </c>
      <c r="BA17" s="87">
        <f t="shared" ca="1" si="17"/>
        <v>544875.154755909</v>
      </c>
      <c r="BB17" s="87">
        <f t="shared" si="18"/>
        <v>-1014345.0751521982</v>
      </c>
      <c r="BC17" s="87">
        <f t="shared" ca="1" si="19"/>
        <v>-469.46992039628918</v>
      </c>
      <c r="BE17" s="87">
        <v>-217449.39962690763</v>
      </c>
      <c r="BF17" s="87">
        <v>14503.443301637551</v>
      </c>
      <c r="BG17" s="87">
        <v>-277002.34154988721</v>
      </c>
      <c r="BI17" s="87">
        <f t="shared" si="20"/>
        <v>-89.257167456299896</v>
      </c>
      <c r="BJ17" s="87">
        <f t="shared" ca="1" si="21"/>
        <v>-15.478835365101963</v>
      </c>
      <c r="BK17" s="87">
        <f t="shared" ca="1" si="22"/>
        <v>-420.52147051915421</v>
      </c>
      <c r="BL17" s="87">
        <v>14.502514462636784</v>
      </c>
      <c r="BM17" s="87">
        <f t="shared" ca="1" si="23"/>
        <v>41.285038481630124</v>
      </c>
    </row>
    <row r="18" spans="3:65" x14ac:dyDescent="0.25">
      <c r="C18" s="10">
        <f t="shared" ca="1" si="2"/>
        <v>37622</v>
      </c>
      <c r="D18" s="17">
        <v>37616</v>
      </c>
      <c r="E18" s="5">
        <v>3.613</v>
      </c>
      <c r="F18" s="6">
        <v>0.5</v>
      </c>
      <c r="G18" s="7">
        <v>2.6102944947767E-2</v>
      </c>
      <c r="H18" s="7">
        <f t="shared" ca="1" si="0"/>
        <v>0.97123920942208997</v>
      </c>
      <c r="I18" s="9">
        <f t="shared" ca="1" si="1"/>
        <v>405</v>
      </c>
      <c r="K18" s="5">
        <v>3.5720000000000001</v>
      </c>
      <c r="L18" s="5">
        <f t="shared" si="3"/>
        <v>4.0999999999999925E-2</v>
      </c>
      <c r="M18" s="6">
        <v>0.48249999999999998</v>
      </c>
      <c r="N18" s="12">
        <f t="shared" si="4"/>
        <v>1.7500000000000016</v>
      </c>
      <c r="P18" s="21">
        <f ca="1">#REF!</f>
        <v>-1488033.7502327226</v>
      </c>
      <c r="Q18" s="21">
        <f ca="1">#REF!</f>
        <v>-1771186.0939440888</v>
      </c>
      <c r="R18" s="21">
        <f ca="1">Swaptions!AR37</f>
        <v>-263003.95373707771</v>
      </c>
      <c r="S18" s="21">
        <f t="shared" ca="1" si="5"/>
        <v>-3522223.7979138889</v>
      </c>
      <c r="T18" s="21">
        <f t="shared" ca="1" si="6"/>
        <v>-352.2223797913889</v>
      </c>
      <c r="V18" s="21">
        <f ca="1">#REF!</f>
        <v>2090432.4285224052</v>
      </c>
      <c r="W18" s="21">
        <f ca="1">#REF!</f>
        <v>6119223.7446346413</v>
      </c>
      <c r="X18" s="21">
        <f ca="1">Swaptions!AD37</f>
        <v>487857.51627637888</v>
      </c>
      <c r="Y18" s="21">
        <f t="shared" ca="1" si="7"/>
        <v>8697513.6894334257</v>
      </c>
      <c r="Z18" s="21">
        <f t="shared" ca="1" si="8"/>
        <v>8697.5136894334264</v>
      </c>
      <c r="AB18" s="21">
        <f ca="1">#REF!</f>
        <v>-34671752.115069136</v>
      </c>
      <c r="AC18" s="21">
        <f ca="1">#REF!</f>
        <v>2302916.0475563197</v>
      </c>
      <c r="AD18" s="21">
        <f ca="1">Swaptions!BT37</f>
        <v>1272676.9721635622</v>
      </c>
      <c r="AE18" s="21">
        <f t="shared" ca="1" si="9"/>
        <v>-31096159.095349256</v>
      </c>
      <c r="AF18" s="21">
        <f t="shared" ca="1" si="10"/>
        <v>-310961.59095349256</v>
      </c>
      <c r="AH18" s="21">
        <f ca="1">#REF!</f>
        <v>8876048.1933592446</v>
      </c>
      <c r="AI18" s="21">
        <f ca="1">#REF!</f>
        <v>-491394.09645095805</v>
      </c>
      <c r="AJ18" s="21">
        <f ca="1">Swaptions!CH37</f>
        <v>-353229.29623610561</v>
      </c>
      <c r="AK18" s="21">
        <f t="shared" ca="1" si="11"/>
        <v>8031424.800672181</v>
      </c>
      <c r="AL18" s="21">
        <f t="shared" ca="1" si="12"/>
        <v>21988.842712312609</v>
      </c>
      <c r="AN18" s="21">
        <f ca="1">#REF!</f>
        <v>-4215516.1562306723</v>
      </c>
      <c r="AO18" s="21">
        <f ca="1">#REF!</f>
        <v>239140.90256999055</v>
      </c>
      <c r="AP18" s="21">
        <f ca="1">Swaptions!BF37</f>
        <v>352142.04239065247</v>
      </c>
      <c r="AQ18" s="21">
        <f t="shared" ca="1" si="13"/>
        <v>-3624233.2112700292</v>
      </c>
      <c r="AR18" s="21">
        <f t="shared" ca="1" si="14"/>
        <v>-362423.32112700294</v>
      </c>
      <c r="AT18" s="21">
        <v>286.97340968326921</v>
      </c>
      <c r="AU18" s="21">
        <v>-281.43335273999998</v>
      </c>
      <c r="AV18" s="21">
        <f t="shared" si="15"/>
        <v>5.540056943269235</v>
      </c>
      <c r="AW18" s="21">
        <v>-4.4342552722936261</v>
      </c>
      <c r="AX18" s="21">
        <f t="shared" ca="1" si="16"/>
        <v>-66.354771779095302</v>
      </c>
      <c r="AZ18" s="87">
        <v>9342012.4057338424</v>
      </c>
      <c r="BA18" s="87">
        <f t="shared" ca="1" si="17"/>
        <v>-644498.71630041674</v>
      </c>
      <c r="BB18" s="87">
        <f t="shared" si="18"/>
        <v>117659.09797014017</v>
      </c>
      <c r="BC18" s="87">
        <f t="shared" ca="1" si="19"/>
        <v>-526.83961833027661</v>
      </c>
      <c r="BE18" s="87">
        <v>-283924.31816273177</v>
      </c>
      <c r="BF18" s="87">
        <v>19580.455207626557</v>
      </c>
      <c r="BG18" s="87">
        <v>-346311.24541847256</v>
      </c>
      <c r="BI18" s="87">
        <f t="shared" si="20"/>
        <v>2.2714233467403826</v>
      </c>
      <c r="BJ18" s="87">
        <f t="shared" ca="1" si="21"/>
        <v>-13.602728214714512</v>
      </c>
      <c r="BK18" s="87">
        <f t="shared" ca="1" si="22"/>
        <v>-544.18278416861244</v>
      </c>
      <c r="BL18" s="87">
        <v>19.574052197823303</v>
      </c>
      <c r="BM18" s="87">
        <f t="shared" ca="1" si="23"/>
        <v>9.1004185084866869</v>
      </c>
    </row>
    <row r="19" spans="3:65" x14ac:dyDescent="0.25">
      <c r="C19" s="10">
        <f t="shared" ca="1" si="2"/>
        <v>37653</v>
      </c>
      <c r="D19" s="17">
        <v>37649</v>
      </c>
      <c r="E19" s="5">
        <v>3.5430000000000001</v>
      </c>
      <c r="F19" s="6">
        <v>0.49</v>
      </c>
      <c r="G19" s="7">
        <v>2.6902046604644798E-2</v>
      </c>
      <c r="H19" s="7">
        <f t="shared" ca="1" si="0"/>
        <v>0.96817931133502033</v>
      </c>
      <c r="I19" s="9">
        <f t="shared" ca="1" si="1"/>
        <v>438</v>
      </c>
      <c r="K19" s="5">
        <v>3.5019999999999998</v>
      </c>
      <c r="L19" s="5">
        <f t="shared" si="3"/>
        <v>4.1000000000000369E-2</v>
      </c>
      <c r="M19" s="6">
        <v>0.47499999999999998</v>
      </c>
      <c r="N19" s="12">
        <f t="shared" si="4"/>
        <v>1.5000000000000013</v>
      </c>
      <c r="P19" s="21">
        <f ca="1">#REF!</f>
        <v>-1135758.4983868238</v>
      </c>
      <c r="Q19" s="21">
        <f ca="1">#REF!</f>
        <v>-4384253.7240383802</v>
      </c>
      <c r="R19" s="21">
        <f ca="1">Swaptions!AR38</f>
        <v>-263003.95373707771</v>
      </c>
      <c r="S19" s="21">
        <f t="shared" ca="1" si="5"/>
        <v>-5783016.1761622811</v>
      </c>
      <c r="T19" s="21">
        <f t="shared" ca="1" si="6"/>
        <v>-578.3016176162281</v>
      </c>
      <c r="V19" s="21">
        <f ca="1">#REF!</f>
        <v>2825547.2139784647</v>
      </c>
      <c r="W19" s="21">
        <f ca="1">#REF!</f>
        <v>10266955.791513693</v>
      </c>
      <c r="X19" s="21">
        <f ca="1">Swaptions!AD38</f>
        <v>487857.51627637888</v>
      </c>
      <c r="Y19" s="21">
        <f t="shared" ca="1" si="7"/>
        <v>13580360.521768536</v>
      </c>
      <c r="Z19" s="21">
        <f t="shared" ca="1" si="8"/>
        <v>13580.360521768536</v>
      </c>
      <c r="AB19" s="21">
        <f ca="1">#REF!</f>
        <v>-36808363.704154491</v>
      </c>
      <c r="AC19" s="21">
        <f ca="1">#REF!</f>
        <v>14842881.840171425</v>
      </c>
      <c r="AD19" s="21">
        <f ca="1">Swaptions!BT38</f>
        <v>1272676.9721635622</v>
      </c>
      <c r="AE19" s="21">
        <f t="shared" ca="1" si="9"/>
        <v>-20692804.891819503</v>
      </c>
      <c r="AF19" s="21">
        <f t="shared" ca="1" si="10"/>
        <v>-206928.04891819504</v>
      </c>
      <c r="AH19" s="21">
        <f ca="1">#REF!</f>
        <v>8607189.043056177</v>
      </c>
      <c r="AI19" s="21">
        <f ca="1">#REF!</f>
        <v>-2837748.6757240538</v>
      </c>
      <c r="AJ19" s="21">
        <f ca="1">Swaptions!CH38</f>
        <v>-353229.29623610561</v>
      </c>
      <c r="AK19" s="21">
        <f t="shared" ca="1" si="11"/>
        <v>5416211.071096018</v>
      </c>
      <c r="AL19" s="21">
        <f t="shared" ca="1" si="12"/>
        <v>14828.777744273833</v>
      </c>
      <c r="AN19" s="21">
        <f ca="1">#REF!</f>
        <v>-4364642.3792176656</v>
      </c>
      <c r="AO19" s="21">
        <f ca="1">#REF!</f>
        <v>1960886.2709554869</v>
      </c>
      <c r="AP19" s="21">
        <f ca="1">Swaptions!BF38</f>
        <v>352142.04239065247</v>
      </c>
      <c r="AQ19" s="21">
        <f t="shared" ca="1" si="13"/>
        <v>-2051614.065871526</v>
      </c>
      <c r="AR19" s="21">
        <f t="shared" ca="1" si="14"/>
        <v>-205161.4065871526</v>
      </c>
      <c r="AT19" s="21">
        <v>365.20427444179836</v>
      </c>
      <c r="AU19" s="21">
        <v>-515.32950583000002</v>
      </c>
      <c r="AV19" s="21">
        <f t="shared" si="15"/>
        <v>-150.12523138820166</v>
      </c>
      <c r="AW19" s="21">
        <v>-5.9777540347955664</v>
      </c>
      <c r="AX19" s="21">
        <f t="shared" ca="1" si="16"/>
        <v>-56.994357751432517</v>
      </c>
      <c r="AZ19" s="87">
        <v>14088239.65314847</v>
      </c>
      <c r="BA19" s="87">
        <f t="shared" ca="1" si="17"/>
        <v>-507879.13137993403</v>
      </c>
      <c r="BB19" s="87">
        <f t="shared" si="18"/>
        <v>149733.7525211387</v>
      </c>
      <c r="BC19" s="87">
        <f t="shared" ca="1" si="19"/>
        <v>-358.14537885879531</v>
      </c>
      <c r="BE19" s="87">
        <v>-179206.06716203273</v>
      </c>
      <c r="BF19" s="87">
        <v>12875.906354094233</v>
      </c>
      <c r="BG19" s="87">
        <v>-178821.98828899773</v>
      </c>
      <c r="BI19" s="87">
        <f t="shared" si="20"/>
        <v>-61.551344869163238</v>
      </c>
      <c r="BJ19" s="87">
        <f t="shared" ca="1" si="21"/>
        <v>-11.683843339043772</v>
      </c>
      <c r="BK19" s="87">
        <f t="shared" ca="1" si="22"/>
        <v>-310.39207337729283</v>
      </c>
      <c r="BL19" s="87">
        <v>12.865747204717248</v>
      </c>
      <c r="BM19" s="87">
        <f t="shared" ca="1" si="23"/>
        <v>12.616135521987307</v>
      </c>
    </row>
    <row r="20" spans="3:65" x14ac:dyDescent="0.25">
      <c r="C20" s="10">
        <f t="shared" ca="1" si="2"/>
        <v>37681</v>
      </c>
      <c r="D20" s="17">
        <v>37677</v>
      </c>
      <c r="E20" s="5">
        <v>3.4530000000000003</v>
      </c>
      <c r="F20" s="6">
        <v>0.46750000000000003</v>
      </c>
      <c r="G20" s="7">
        <v>2.7623816028461E-2</v>
      </c>
      <c r="H20" s="7">
        <f t="shared" ca="1" si="0"/>
        <v>0.96531307088384466</v>
      </c>
      <c r="I20" s="9">
        <f t="shared" ca="1" si="1"/>
        <v>466</v>
      </c>
      <c r="K20" s="5">
        <v>3.4119999999999999</v>
      </c>
      <c r="L20" s="5">
        <f t="shared" si="3"/>
        <v>4.1000000000000369E-2</v>
      </c>
      <c r="M20" s="6">
        <v>0.45250000000000001</v>
      </c>
      <c r="N20" s="12">
        <f t="shared" si="4"/>
        <v>1.5000000000000013</v>
      </c>
      <c r="P20" s="21">
        <f ca="1">#REF!</f>
        <v>-8495116.5711436346</v>
      </c>
      <c r="Q20" s="21">
        <f ca="1">#REF!</f>
        <v>-2727203.7309052115</v>
      </c>
      <c r="R20" s="21">
        <f ca="1">Swaptions!AR39</f>
        <v>-263003.95373707771</v>
      </c>
      <c r="S20" s="21">
        <f t="shared" ca="1" si="5"/>
        <v>-11485324.255785925</v>
      </c>
      <c r="T20" s="21">
        <f t="shared" ca="1" si="6"/>
        <v>-1148.5324255785924</v>
      </c>
      <c r="V20" s="21">
        <f ca="1">#REF!</f>
        <v>-6386542.8658082057</v>
      </c>
      <c r="W20" s="21">
        <f ca="1">#REF!</f>
        <v>4830676.4889748544</v>
      </c>
      <c r="X20" s="21">
        <f ca="1">Swaptions!AD39</f>
        <v>487857.51627637888</v>
      </c>
      <c r="Y20" s="21">
        <f t="shared" ca="1" si="7"/>
        <v>-1068008.8605569724</v>
      </c>
      <c r="Z20" s="21">
        <f t="shared" ca="1" si="8"/>
        <v>-1068.0088605569724</v>
      </c>
      <c r="AB20" s="21">
        <f ca="1">#REF!</f>
        <v>-53582764.324157253</v>
      </c>
      <c r="AC20" s="21">
        <f ca="1">#REF!</f>
        <v>13414967.812571315</v>
      </c>
      <c r="AD20" s="21">
        <f ca="1">Swaptions!BT39</f>
        <v>1272676.9721635622</v>
      </c>
      <c r="AE20" s="21">
        <f t="shared" ca="1" si="9"/>
        <v>-38895119.53942237</v>
      </c>
      <c r="AF20" s="21">
        <f t="shared" ca="1" si="10"/>
        <v>-388951.19539422373</v>
      </c>
      <c r="AH20" s="21">
        <f ca="1">#REF!</f>
        <v>10564032.293292405</v>
      </c>
      <c r="AI20" s="21">
        <f ca="1">#REF!</f>
        <v>-2290692.1937988736</v>
      </c>
      <c r="AJ20" s="21">
        <f ca="1">Swaptions!CH39</f>
        <v>-353229.29623610561</v>
      </c>
      <c r="AK20" s="21">
        <f t="shared" ca="1" si="11"/>
        <v>7920110.8032574262</v>
      </c>
      <c r="AL20" s="21">
        <f t="shared" ca="1" si="12"/>
        <v>21684.081596871805</v>
      </c>
      <c r="AN20" s="21">
        <f ca="1">#REF!</f>
        <v>-6875834.1376969535</v>
      </c>
      <c r="AO20" s="21">
        <f ca="1">#REF!</f>
        <v>1915102.4399354612</v>
      </c>
      <c r="AP20" s="21">
        <f ca="1">Swaptions!BF39</f>
        <v>352142.04239065247</v>
      </c>
      <c r="AQ20" s="21">
        <f t="shared" ca="1" si="13"/>
        <v>-4608589.6553708408</v>
      </c>
      <c r="AR20" s="21">
        <f t="shared" ca="1" si="14"/>
        <v>-460858.96553708409</v>
      </c>
      <c r="AT20" s="21">
        <v>937.27649635179841</v>
      </c>
      <c r="AU20" s="21">
        <v>-1079.5158462100001</v>
      </c>
      <c r="AV20" s="21">
        <f t="shared" si="15"/>
        <v>-142.23934985820165</v>
      </c>
      <c r="AW20" s="21">
        <v>8.7488934384641652</v>
      </c>
      <c r="AX20" s="21">
        <f t="shared" ca="1" si="16"/>
        <v>-77.76547280705654</v>
      </c>
      <c r="AZ20" s="87">
        <v>-93419.993938818458</v>
      </c>
      <c r="BA20" s="87">
        <f t="shared" ca="1" si="17"/>
        <v>-974588.86661815399</v>
      </c>
      <c r="BB20" s="87">
        <f t="shared" si="18"/>
        <v>384283.36350424081</v>
      </c>
      <c r="BC20" s="87">
        <f t="shared" ca="1" si="19"/>
        <v>-590.30550311391312</v>
      </c>
      <c r="BE20" s="87">
        <v>-357733.20711567195</v>
      </c>
      <c r="BF20" s="87">
        <v>19498.445411094785</v>
      </c>
      <c r="BG20" s="87">
        <v>-441883.64128322108</v>
      </c>
      <c r="BI20" s="87">
        <f t="shared" si="20"/>
        <v>-58.318133441863203</v>
      </c>
      <c r="BJ20" s="87">
        <f t="shared" ca="1" si="21"/>
        <v>-15.941921925446733</v>
      </c>
      <c r="BK20" s="87">
        <f t="shared" ca="1" si="22"/>
        <v>-583.42679309133609</v>
      </c>
      <c r="BL20" s="87">
        <v>19.495244720290938</v>
      </c>
      <c r="BM20" s="87">
        <f t="shared" ca="1" si="23"/>
        <v>47.886100624442008</v>
      </c>
    </row>
    <row r="21" spans="3:65" x14ac:dyDescent="0.25">
      <c r="C21" s="10">
        <f t="shared" ca="1" si="2"/>
        <v>37712</v>
      </c>
      <c r="D21" s="17">
        <v>37706</v>
      </c>
      <c r="E21" s="5">
        <v>3.3479999999999999</v>
      </c>
      <c r="F21" s="6">
        <v>0.41</v>
      </c>
      <c r="G21" s="7">
        <v>2.8417602919926999E-2</v>
      </c>
      <c r="H21" s="7">
        <f t="shared" ca="1" si="0"/>
        <v>0.96203441761018049</v>
      </c>
      <c r="I21" s="9">
        <f t="shared" ca="1" si="1"/>
        <v>495</v>
      </c>
      <c r="K21" s="5">
        <v>3.3069999999999999</v>
      </c>
      <c r="L21" s="5">
        <f t="shared" si="3"/>
        <v>4.0999999999999925E-2</v>
      </c>
      <c r="M21" s="6">
        <v>0.40500000000000003</v>
      </c>
      <c r="N21" s="12">
        <f t="shared" si="4"/>
        <v>0.49999999999999489</v>
      </c>
      <c r="P21" s="21">
        <f ca="1">#REF!</f>
        <v>6466037.4664073819</v>
      </c>
      <c r="Q21" s="21">
        <f ca="1">#REF!</f>
        <v>-12034398.535440888</v>
      </c>
      <c r="R21" s="21">
        <f ca="1">Swaptions!AR40</f>
        <v>-178681.46173810269</v>
      </c>
      <c r="S21" s="21">
        <f t="shared" ca="1" si="5"/>
        <v>-5747042.5307716094</v>
      </c>
      <c r="T21" s="21">
        <f t="shared" ca="1" si="6"/>
        <v>-574.70425307716096</v>
      </c>
      <c r="V21" s="21">
        <f ca="1">#REF!</f>
        <v>7173563.8504540678</v>
      </c>
      <c r="W21" s="21">
        <f ca="1">#REF!</f>
        <v>23285523.927059408</v>
      </c>
      <c r="X21" s="21">
        <f ca="1">Swaptions!AD40</f>
        <v>191656.79788978491</v>
      </c>
      <c r="Y21" s="21">
        <f t="shared" ca="1" si="7"/>
        <v>30650744.575403258</v>
      </c>
      <c r="Z21" s="21">
        <f t="shared" ca="1" si="8"/>
        <v>30650.74457540326</v>
      </c>
      <c r="AB21" s="21">
        <f ca="1">#REF!</f>
        <v>14965588.554756146</v>
      </c>
      <c r="AC21" s="21">
        <f ca="1">#REF!</f>
        <v>37872666.200057417</v>
      </c>
      <c r="AD21" s="21">
        <f ca="1">Swaptions!BT40</f>
        <v>845812.47649272659</v>
      </c>
      <c r="AE21" s="21">
        <f t="shared" ca="1" si="9"/>
        <v>53684067.231306292</v>
      </c>
      <c r="AF21" s="21">
        <f t="shared" ca="1" si="10"/>
        <v>536840.67231306294</v>
      </c>
      <c r="AH21" s="21">
        <f ca="1">#REF!</f>
        <v>-2050785.9197142583</v>
      </c>
      <c r="AI21" s="21">
        <f ca="1">#REF!</f>
        <v>-5151692.0776233198</v>
      </c>
      <c r="AJ21" s="21">
        <f ca="1">Swaptions!CH40</f>
        <v>-156779.98046957728</v>
      </c>
      <c r="AK21" s="21">
        <f t="shared" ca="1" si="11"/>
        <v>-7359257.9778071549</v>
      </c>
      <c r="AL21" s="21">
        <f t="shared" ca="1" si="12"/>
        <v>-20148.550247247516</v>
      </c>
      <c r="AN21" s="21">
        <f ca="1">#REF!</f>
        <v>2412018.8793171742</v>
      </c>
      <c r="AO21" s="21">
        <f ca="1">#REF!</f>
        <v>5996594.4866769509</v>
      </c>
      <c r="AP21" s="21">
        <f ca="1">Swaptions!BF40</f>
        <v>166739.12130848292</v>
      </c>
      <c r="AQ21" s="21">
        <f t="shared" ca="1" si="13"/>
        <v>8575352.4873026088</v>
      </c>
      <c r="AR21" s="21">
        <f t="shared" ca="1" si="14"/>
        <v>857535.24873026088</v>
      </c>
      <c r="AT21" s="21">
        <v>474.39639963179837</v>
      </c>
      <c r="AU21" s="21">
        <v>-612.51118617999998</v>
      </c>
      <c r="AV21" s="21">
        <f t="shared" si="15"/>
        <v>-138.11478654820161</v>
      </c>
      <c r="AW21" s="21">
        <v>-1.8084223851445813</v>
      </c>
      <c r="AX21" s="21">
        <f t="shared" ca="1" si="16"/>
        <v>39.615355487983607</v>
      </c>
      <c r="AZ21" s="87">
        <v>30656247.194760084</v>
      </c>
      <c r="BA21" s="87">
        <f t="shared" ca="1" si="17"/>
        <v>-5502.6193568259478</v>
      </c>
      <c r="BB21" s="87">
        <f t="shared" si="18"/>
        <v>194502.52384903698</v>
      </c>
      <c r="BC21" s="87">
        <f t="shared" ca="1" si="19"/>
        <v>188.99990449221104</v>
      </c>
      <c r="BE21" s="87">
        <v>532620.0299422025</v>
      </c>
      <c r="BF21" s="87">
        <v>-19658.52692753771</v>
      </c>
      <c r="BG21" s="87">
        <v>880798.28976712865</v>
      </c>
      <c r="BI21" s="87">
        <f t="shared" si="20"/>
        <v>-56.627062484762561</v>
      </c>
      <c r="BJ21" s="87">
        <f t="shared" ca="1" si="21"/>
        <v>8.1211478750366251</v>
      </c>
      <c r="BK21" s="87">
        <f t="shared" ca="1" si="22"/>
        <v>268.42033615652872</v>
      </c>
      <c r="BL21" s="87">
        <v>-19.669542849861084</v>
      </c>
      <c r="BM21" s="87">
        <f t="shared" ca="1" si="23"/>
        <v>-11.244974204730642</v>
      </c>
    </row>
    <row r="22" spans="3:65" x14ac:dyDescent="0.25">
      <c r="C22" s="10">
        <f t="shared" ca="1" si="2"/>
        <v>37742</v>
      </c>
      <c r="D22" s="17">
        <v>37736</v>
      </c>
      <c r="E22" s="5">
        <v>3.3579999999999997</v>
      </c>
      <c r="F22" s="6">
        <v>0.39500000000000002</v>
      </c>
      <c r="G22" s="7">
        <v>2.91684823521372E-2</v>
      </c>
      <c r="H22" s="7">
        <f t="shared" ca="1" si="0"/>
        <v>0.95877499657504639</v>
      </c>
      <c r="I22" s="9">
        <f t="shared" ca="1" si="1"/>
        <v>525</v>
      </c>
      <c r="K22" s="5">
        <v>3.3170000000000002</v>
      </c>
      <c r="L22" s="5">
        <f t="shared" si="3"/>
        <v>4.0999999999999481E-2</v>
      </c>
      <c r="M22" s="6">
        <v>0.39</v>
      </c>
      <c r="N22" s="12">
        <f t="shared" si="4"/>
        <v>0.50000000000000044</v>
      </c>
      <c r="P22" s="21">
        <f ca="1">#REF!</f>
        <v>4136974.9548257068</v>
      </c>
      <c r="Q22" s="21">
        <f ca="1">#REF!</f>
        <v>-12391020.566673642</v>
      </c>
      <c r="R22" s="21">
        <f ca="1">Swaptions!AR41</f>
        <v>-178681.46173810269</v>
      </c>
      <c r="S22" s="21">
        <f t="shared" ca="1" si="5"/>
        <v>-8432727.0735860374</v>
      </c>
      <c r="T22" s="21">
        <f t="shared" ca="1" si="6"/>
        <v>-843.27270735860372</v>
      </c>
      <c r="V22" s="21">
        <f ca="1">#REF!</f>
        <v>4017826.240742879</v>
      </c>
      <c r="W22" s="21">
        <f ca="1">#REF!</f>
        <v>24837369.085204136</v>
      </c>
      <c r="X22" s="21">
        <f ca="1">Swaptions!AD41</f>
        <v>191656.79788978491</v>
      </c>
      <c r="Y22" s="21">
        <f t="shared" ca="1" si="7"/>
        <v>29046852.1238368</v>
      </c>
      <c r="Z22" s="21">
        <f t="shared" ca="1" si="8"/>
        <v>29046.852123836801</v>
      </c>
      <c r="AB22" s="21">
        <f ca="1">#REF!</f>
        <v>13685111.771573041</v>
      </c>
      <c r="AC22" s="21">
        <f ca="1">#REF!</f>
        <v>37249762.62748494</v>
      </c>
      <c r="AD22" s="21">
        <f ca="1">Swaptions!BT41</f>
        <v>845812.47649272659</v>
      </c>
      <c r="AE22" s="21">
        <f t="shared" ca="1" si="9"/>
        <v>51780686.87555071</v>
      </c>
      <c r="AF22" s="21">
        <f t="shared" ca="1" si="10"/>
        <v>517806.86875550711</v>
      </c>
      <c r="AH22" s="21">
        <f ca="1">#REF!</f>
        <v>-1796285.4468240505</v>
      </c>
      <c r="AI22" s="21">
        <f ca="1">#REF!</f>
        <v>-4517045.4547691327</v>
      </c>
      <c r="AJ22" s="21">
        <f ca="1">Swaptions!CH41</f>
        <v>-156779.98046957728</v>
      </c>
      <c r="AK22" s="21">
        <f t="shared" ca="1" si="11"/>
        <v>-6470110.8820627602</v>
      </c>
      <c r="AL22" s="21">
        <f t="shared" ca="1" si="12"/>
        <v>-17714.198171287502</v>
      </c>
      <c r="AN22" s="21">
        <f ca="1">#REF!</f>
        <v>2099599.7134892223</v>
      </c>
      <c r="AO22" s="21">
        <f ca="1">#REF!</f>
        <v>5684386.1027990282</v>
      </c>
      <c r="AP22" s="21">
        <f ca="1">Swaptions!BF41</f>
        <v>166739.12130848292</v>
      </c>
      <c r="AQ22" s="21">
        <f t="shared" ca="1" si="13"/>
        <v>7950724.9375967337</v>
      </c>
      <c r="AR22" s="21">
        <f t="shared" ca="1" si="14"/>
        <v>795072.49375967332</v>
      </c>
      <c r="AT22" s="21">
        <v>715.92013113179837</v>
      </c>
      <c r="AU22" s="21">
        <v>-883.23294844999998</v>
      </c>
      <c r="AV22" s="21">
        <f t="shared" si="15"/>
        <v>-167.31281731820161</v>
      </c>
      <c r="AW22" s="21">
        <v>0.87510238497736736</v>
      </c>
      <c r="AX22" s="21">
        <f t="shared" ca="1" si="16"/>
        <v>39.085138706418888</v>
      </c>
      <c r="AZ22" s="87">
        <v>29175087.424400609</v>
      </c>
      <c r="BA22" s="87">
        <f t="shared" ca="1" si="17"/>
        <v>-128235.30056380853</v>
      </c>
      <c r="BB22" s="87">
        <f t="shared" si="18"/>
        <v>293527.25376403361</v>
      </c>
      <c r="BC22" s="87">
        <f t="shared" ca="1" si="19"/>
        <v>165.29195320022507</v>
      </c>
      <c r="BE22" s="87">
        <v>511145.96176519565</v>
      </c>
      <c r="BF22" s="87">
        <v>-17174.480071125756</v>
      </c>
      <c r="BG22" s="87">
        <v>812528.94913420384</v>
      </c>
      <c r="BI22" s="87">
        <f t="shared" si="20"/>
        <v>-68.598255100461799</v>
      </c>
      <c r="BJ22" s="87">
        <f t="shared" ca="1" si="21"/>
        <v>8.0124534348157699</v>
      </c>
      <c r="BK22" s="87">
        <f t="shared" ca="1" si="22"/>
        <v>258.9034343777538</v>
      </c>
      <c r="BL22" s="87">
        <v>-17.183643874395639</v>
      </c>
      <c r="BM22" s="87">
        <f t="shared" ca="1" si="23"/>
        <v>-15.842035637487047</v>
      </c>
    </row>
    <row r="23" spans="3:65" x14ac:dyDescent="0.25">
      <c r="C23" s="10">
        <f t="shared" ca="1" si="2"/>
        <v>37773</v>
      </c>
      <c r="D23" s="17">
        <v>37768</v>
      </c>
      <c r="E23" s="5">
        <v>3.3930000000000002</v>
      </c>
      <c r="F23" s="6">
        <v>0.39</v>
      </c>
      <c r="G23" s="7">
        <v>2.9944391298551799E-2</v>
      </c>
      <c r="H23" s="7">
        <f t="shared" ca="1" si="0"/>
        <v>0.9552969099621974</v>
      </c>
      <c r="I23" s="9">
        <f t="shared" ca="1" si="1"/>
        <v>557</v>
      </c>
      <c r="K23" s="5">
        <v>3.3519999999999999</v>
      </c>
      <c r="L23" s="5">
        <f t="shared" si="3"/>
        <v>4.1000000000000369E-2</v>
      </c>
      <c r="M23" s="6">
        <v>0.38500000000000001</v>
      </c>
      <c r="N23" s="12">
        <f t="shared" si="4"/>
        <v>0.50000000000000044</v>
      </c>
      <c r="P23" s="21">
        <f ca="1">#REF!</f>
        <v>5350269.0877424991</v>
      </c>
      <c r="Q23" s="21">
        <f ca="1">#REF!</f>
        <v>-9769613.7932302002</v>
      </c>
      <c r="R23" s="21">
        <f ca="1">Swaptions!AR42</f>
        <v>-139650.36650996472</v>
      </c>
      <c r="S23" s="21">
        <f t="shared" ca="1" si="5"/>
        <v>-4558995.0719976658</v>
      </c>
      <c r="T23" s="21">
        <f t="shared" ca="1" si="6"/>
        <v>-455.89950719976656</v>
      </c>
      <c r="V23" s="21">
        <f ca="1">#REF!</f>
        <v>5395588.9881907208</v>
      </c>
      <c r="W23" s="21">
        <f ca="1">#REF!</f>
        <v>21872166.921598181</v>
      </c>
      <c r="X23" s="21">
        <f ca="1">Swaptions!AD42</f>
        <v>127795.40072050829</v>
      </c>
      <c r="Y23" s="21">
        <f t="shared" ca="1" si="7"/>
        <v>27395551.31050941</v>
      </c>
      <c r="Z23" s="21">
        <f t="shared" ca="1" si="8"/>
        <v>27395.551310509411</v>
      </c>
      <c r="AB23" s="21">
        <f ca="1">#REF!</f>
        <v>17810752.469512779</v>
      </c>
      <c r="AC23" s="21">
        <f ca="1">#REF!</f>
        <v>26280372.226238731</v>
      </c>
      <c r="AD23" s="21">
        <f ca="1">Swaptions!BT42</f>
        <v>811975.56633315294</v>
      </c>
      <c r="AE23" s="21">
        <f t="shared" ca="1" si="9"/>
        <v>44903100.262084663</v>
      </c>
      <c r="AF23" s="21">
        <f t="shared" ca="1" si="10"/>
        <v>449031.00262084662</v>
      </c>
      <c r="AH23" s="21">
        <f ca="1">#REF!</f>
        <v>-2154481.7241050662</v>
      </c>
      <c r="AI23" s="21">
        <f ca="1">#REF!</f>
        <v>-2857824.38898926</v>
      </c>
      <c r="AJ23" s="21">
        <f ca="1">Swaptions!CH42</f>
        <v>-144068.18565504003</v>
      </c>
      <c r="AK23" s="21">
        <f t="shared" ca="1" si="11"/>
        <v>-5156374.2987493658</v>
      </c>
      <c r="AL23" s="21">
        <f t="shared" ca="1" si="12"/>
        <v>-14117.383432578688</v>
      </c>
      <c r="AN23" s="21">
        <f ca="1">#REF!</f>
        <v>2556905.0758219105</v>
      </c>
      <c r="AO23" s="21">
        <f ca="1">#REF!</f>
        <v>3669942.8021930163</v>
      </c>
      <c r="AP23" s="21">
        <f ca="1">Swaptions!BF42</f>
        <v>153117.53626442899</v>
      </c>
      <c r="AQ23" s="21">
        <f t="shared" ca="1" si="13"/>
        <v>6379965.4142793557</v>
      </c>
      <c r="AR23" s="21">
        <f t="shared" ca="1" si="14"/>
        <v>637996.54142793559</v>
      </c>
      <c r="AT23" s="21">
        <v>414.10241306179836</v>
      </c>
      <c r="AU23" s="21">
        <v>-488.26169217</v>
      </c>
      <c r="AV23" s="21">
        <f t="shared" si="15"/>
        <v>-74.159279108201645</v>
      </c>
      <c r="AW23" s="21">
        <v>-0.86939301449774575</v>
      </c>
      <c r="AX23" s="21">
        <f t="shared" ca="1" si="16"/>
        <v>33.231577984731189</v>
      </c>
      <c r="AZ23" s="87">
        <v>27394489.660981685</v>
      </c>
      <c r="BA23" s="87">
        <f t="shared" ca="1" si="17"/>
        <v>1061.6495277248323</v>
      </c>
      <c r="BB23" s="87">
        <f t="shared" si="18"/>
        <v>169781.98935533885</v>
      </c>
      <c r="BC23" s="87">
        <f t="shared" ca="1" si="19"/>
        <v>170.84363888306368</v>
      </c>
      <c r="BE23" s="87">
        <v>441678.08970597689</v>
      </c>
      <c r="BF23" s="87">
        <v>-13636.660317794389</v>
      </c>
      <c r="BG23" s="87">
        <v>649495.80768802355</v>
      </c>
      <c r="BI23" s="87">
        <f t="shared" si="20"/>
        <v>-30.405304434362947</v>
      </c>
      <c r="BJ23" s="87">
        <f t="shared" ca="1" si="21"/>
        <v>6.8124734868699548</v>
      </c>
      <c r="BK23" s="87">
        <f t="shared" ca="1" si="22"/>
        <v>224.5155013104235</v>
      </c>
      <c r="BL23" s="87">
        <v>-13.643800321795046</v>
      </c>
      <c r="BM23" s="87">
        <f t="shared" ca="1" si="23"/>
        <v>-16.435231158071794</v>
      </c>
    </row>
    <row r="24" spans="3:65" x14ac:dyDescent="0.25">
      <c r="C24" s="10">
        <f t="shared" ca="1" si="2"/>
        <v>37803</v>
      </c>
      <c r="D24" s="17">
        <v>37797</v>
      </c>
      <c r="E24" s="5">
        <v>3.4279999999999999</v>
      </c>
      <c r="F24" s="6">
        <v>0.39</v>
      </c>
      <c r="G24" s="7">
        <v>3.0680043230798801E-2</v>
      </c>
      <c r="H24" s="7">
        <f t="shared" ca="1" si="0"/>
        <v>0.95184896878821001</v>
      </c>
      <c r="I24" s="9">
        <f t="shared" ca="1" si="1"/>
        <v>586</v>
      </c>
      <c r="K24" s="5">
        <v>3.387</v>
      </c>
      <c r="L24" s="5">
        <f t="shared" si="3"/>
        <v>4.0999999999999925E-2</v>
      </c>
      <c r="M24" s="6">
        <v>0.38500000000000001</v>
      </c>
      <c r="N24" s="12">
        <f t="shared" si="4"/>
        <v>0.50000000000000044</v>
      </c>
      <c r="P24" s="21">
        <f ca="1">#REF!</f>
        <v>3559207.0483699157</v>
      </c>
      <c r="Q24" s="21">
        <f ca="1">#REF!</f>
        <v>-8615921.9794733878</v>
      </c>
      <c r="R24" s="21">
        <f ca="1">Swaptions!AR43</f>
        <v>-139650.36650996472</v>
      </c>
      <c r="S24" s="21">
        <f t="shared" ca="1" si="5"/>
        <v>-5196365.2976134364</v>
      </c>
      <c r="T24" s="21">
        <f t="shared" ca="1" si="6"/>
        <v>-519.63652976134358</v>
      </c>
      <c r="V24" s="21">
        <f ca="1">#REF!</f>
        <v>3747756.9399933713</v>
      </c>
      <c r="W24" s="21">
        <f ca="1">#REF!</f>
        <v>20068880.478338234</v>
      </c>
      <c r="X24" s="21">
        <f ca="1">Swaptions!AD43</f>
        <v>127795.40072050829</v>
      </c>
      <c r="Y24" s="21">
        <f t="shared" ca="1" si="7"/>
        <v>23944432.819052111</v>
      </c>
      <c r="Z24" s="21">
        <f t="shared" ca="1" si="8"/>
        <v>23944.432819052112</v>
      </c>
      <c r="AB24" s="21">
        <f ca="1">#REF!</f>
        <v>11826208.81478426</v>
      </c>
      <c r="AC24" s="21">
        <f ca="1">#REF!</f>
        <v>24234022.362793364</v>
      </c>
      <c r="AD24" s="21">
        <f ca="1">Swaptions!BT43</f>
        <v>811975.56633315294</v>
      </c>
      <c r="AE24" s="21">
        <f t="shared" ca="1" si="9"/>
        <v>36872206.743910775</v>
      </c>
      <c r="AF24" s="21">
        <f t="shared" ca="1" si="10"/>
        <v>368722.06743910775</v>
      </c>
      <c r="AH24" s="21">
        <f ca="1">#REF!</f>
        <v>-1340009.003761993</v>
      </c>
      <c r="AI24" s="21">
        <f ca="1">#REF!</f>
        <v>-2470967.2057688809</v>
      </c>
      <c r="AJ24" s="21">
        <f ca="1">Swaptions!CH43</f>
        <v>-144068.18565504003</v>
      </c>
      <c r="AK24" s="21">
        <f t="shared" ca="1" si="11"/>
        <v>-3955044.3951859144</v>
      </c>
      <c r="AL24" s="21">
        <f t="shared" ca="1" si="12"/>
        <v>-10828.321410502162</v>
      </c>
      <c r="AN24" s="21">
        <f ca="1">#REF!</f>
        <v>1587825.3007796246</v>
      </c>
      <c r="AO24" s="21">
        <f ca="1">#REF!</f>
        <v>3142815.494674189</v>
      </c>
      <c r="AP24" s="21">
        <f ca="1">Swaptions!BF43</f>
        <v>153117.53626442899</v>
      </c>
      <c r="AQ24" s="21">
        <f t="shared" ca="1" si="13"/>
        <v>4883758.3317182427</v>
      </c>
      <c r="AR24" s="21">
        <f t="shared" ca="1" si="14"/>
        <v>488375.83317182428</v>
      </c>
      <c r="AT24" s="21">
        <v>431.49903157179835</v>
      </c>
      <c r="AU24" s="21">
        <v>-546.56411894999997</v>
      </c>
      <c r="AV24" s="21">
        <f t="shared" si="15"/>
        <v>-115.06508737820161</v>
      </c>
      <c r="AW24" s="21">
        <v>1.2098694433454966</v>
      </c>
      <c r="AX24" s="21">
        <f t="shared" ca="1" si="16"/>
        <v>25.717719745310887</v>
      </c>
      <c r="AZ24" s="87">
        <v>23998051.631313562</v>
      </c>
      <c r="BA24" s="87">
        <f t="shared" ca="1" si="17"/>
        <v>-53618.812261451036</v>
      </c>
      <c r="BB24" s="87">
        <f t="shared" si="18"/>
        <v>176914.60294443701</v>
      </c>
      <c r="BC24" s="87">
        <f t="shared" ca="1" si="19"/>
        <v>123.29579068298597</v>
      </c>
      <c r="BE24" s="87">
        <v>362775.32130236318</v>
      </c>
      <c r="BF24" s="87">
        <v>-10448.741762160133</v>
      </c>
      <c r="BG24" s="87">
        <v>497394.13545796805</v>
      </c>
      <c r="BI24" s="87">
        <f t="shared" si="20"/>
        <v>-47.17668582506257</v>
      </c>
      <c r="BJ24" s="87">
        <f t="shared" ca="1" si="21"/>
        <v>5.2721325477887229</v>
      </c>
      <c r="BK24" s="87">
        <f t="shared" ca="1" si="22"/>
        <v>184.36103371955406</v>
      </c>
      <c r="BL24" s="87">
        <v>-10.454100784033537</v>
      </c>
      <c r="BM24" s="87">
        <f t="shared" ca="1" si="23"/>
        <v>-8.7065889752606918</v>
      </c>
    </row>
    <row r="25" spans="3:65" x14ac:dyDescent="0.25">
      <c r="C25" s="10">
        <f t="shared" ca="1" si="2"/>
        <v>37834</v>
      </c>
      <c r="D25" s="17">
        <v>37830</v>
      </c>
      <c r="E25" s="5">
        <v>3.4550000000000001</v>
      </c>
      <c r="F25" s="6">
        <v>0.39</v>
      </c>
      <c r="G25" s="7">
        <v>3.1418442134666998E-2</v>
      </c>
      <c r="H25" s="7">
        <f t="shared" ca="1" si="0"/>
        <v>0.94821570021411117</v>
      </c>
      <c r="I25" s="9">
        <f t="shared" ca="1" si="1"/>
        <v>619</v>
      </c>
      <c r="K25" s="5">
        <v>3.4140000000000001</v>
      </c>
      <c r="L25" s="5">
        <f t="shared" si="3"/>
        <v>4.0999999999999925E-2</v>
      </c>
      <c r="M25" s="6">
        <v>0.38500000000000001</v>
      </c>
      <c r="N25" s="12">
        <f t="shared" si="4"/>
        <v>0.50000000000000044</v>
      </c>
      <c r="P25" s="21">
        <f ca="1">#REF!</f>
        <v>4550479.3945680792</v>
      </c>
      <c r="Q25" s="21">
        <f ca="1">#REF!</f>
        <v>-8386974.8541310271</v>
      </c>
      <c r="R25" s="21">
        <f ca="1">Swaptions!AR44</f>
        <v>-139650.36650996472</v>
      </c>
      <c r="S25" s="21">
        <f t="shared" ca="1" si="5"/>
        <v>-3976145.8260729127</v>
      </c>
      <c r="T25" s="21">
        <f t="shared" ca="1" si="6"/>
        <v>-397.61458260729125</v>
      </c>
      <c r="V25" s="21">
        <f ca="1">#REF!</f>
        <v>4947984.8901227834</v>
      </c>
      <c r="W25" s="21">
        <f ca="1">#REF!</f>
        <v>20031579.667661536</v>
      </c>
      <c r="X25" s="21">
        <f ca="1">Swaptions!AD44</f>
        <v>127795.40072050829</v>
      </c>
      <c r="Y25" s="21">
        <f t="shared" ca="1" si="7"/>
        <v>25107359.958504826</v>
      </c>
      <c r="Z25" s="21">
        <f t="shared" ca="1" si="8"/>
        <v>25107.359958504825</v>
      </c>
      <c r="AB25" s="21">
        <f ca="1">#REF!</f>
        <v>15561888.159583559</v>
      </c>
      <c r="AC25" s="21">
        <f ca="1">#REF!</f>
        <v>25247592.02329592</v>
      </c>
      <c r="AD25" s="21">
        <f ca="1">Swaptions!BT44</f>
        <v>811975.56633315294</v>
      </c>
      <c r="AE25" s="21">
        <f t="shared" ca="1" si="9"/>
        <v>41621455.74921263</v>
      </c>
      <c r="AF25" s="21">
        <f t="shared" ca="1" si="10"/>
        <v>416214.5574921263</v>
      </c>
      <c r="AH25" s="21">
        <f ca="1">#REF!</f>
        <v>-1661448.1221840926</v>
      </c>
      <c r="AI25" s="21">
        <f ca="1">#REF!</f>
        <v>-2412857.4652937502</v>
      </c>
      <c r="AJ25" s="21">
        <f ca="1">Swaptions!CH44</f>
        <v>-144068.18565504003</v>
      </c>
      <c r="AK25" s="21">
        <f t="shared" ca="1" si="11"/>
        <v>-4218373.773132883</v>
      </c>
      <c r="AL25" s="21">
        <f t="shared" ca="1" si="12"/>
        <v>-11549.277955189276</v>
      </c>
      <c r="AN25" s="21">
        <f ca="1">#REF!</f>
        <v>1942844.7972906842</v>
      </c>
      <c r="AO25" s="21">
        <f ca="1">#REF!</f>
        <v>3053505.0169855049</v>
      </c>
      <c r="AP25" s="21">
        <f ca="1">Swaptions!BF44</f>
        <v>153117.53626442899</v>
      </c>
      <c r="AQ25" s="21">
        <f t="shared" ca="1" si="13"/>
        <v>5149467.3505406175</v>
      </c>
      <c r="AR25" s="21">
        <f t="shared" ca="1" si="14"/>
        <v>514946.73505406175</v>
      </c>
      <c r="AT25" s="21">
        <v>320.25821111179835</v>
      </c>
      <c r="AU25" s="21">
        <v>-424.40963829999998</v>
      </c>
      <c r="AV25" s="21">
        <f t="shared" si="15"/>
        <v>-104.15142718820164</v>
      </c>
      <c r="AW25" s="21">
        <v>-0.35981075161708986</v>
      </c>
      <c r="AX25" s="21">
        <f t="shared" ca="1" si="16"/>
        <v>27.154866444325819</v>
      </c>
      <c r="AZ25" s="87">
        <v>25089917.778085399</v>
      </c>
      <c r="BA25" s="87">
        <f t="shared" ca="1" si="17"/>
        <v>17442.180419426411</v>
      </c>
      <c r="BB25" s="87">
        <f t="shared" si="18"/>
        <v>131305.86655583707</v>
      </c>
      <c r="BC25" s="87">
        <f t="shared" ca="1" si="19"/>
        <v>148.74804697526349</v>
      </c>
      <c r="BE25" s="87">
        <v>410095.71830807888</v>
      </c>
      <c r="BF25" s="87">
        <v>-11170.893224689024</v>
      </c>
      <c r="BG25" s="87">
        <v>525166.07864790491</v>
      </c>
      <c r="BI25" s="87">
        <f t="shared" si="20"/>
        <v>-42.702085147162592</v>
      </c>
      <c r="BJ25" s="87">
        <f t="shared" ca="1" si="21"/>
        <v>5.5667476210867823</v>
      </c>
      <c r="BK25" s="87">
        <f t="shared" ca="1" si="22"/>
        <v>208.10727874606332</v>
      </c>
      <c r="BL25" s="87">
        <v>-11.176597608976065</v>
      </c>
      <c r="BM25" s="87">
        <f t="shared" ca="1" si="23"/>
        <v>-11.047296635747957</v>
      </c>
    </row>
    <row r="26" spans="3:65" x14ac:dyDescent="0.25">
      <c r="C26" s="10">
        <f t="shared" ca="1" si="2"/>
        <v>37865</v>
      </c>
      <c r="D26" s="17">
        <v>37859</v>
      </c>
      <c r="E26" s="5">
        <v>3.4630000000000001</v>
      </c>
      <c r="F26" s="6">
        <v>0.39</v>
      </c>
      <c r="G26" s="7">
        <v>3.2156841222244402E-2</v>
      </c>
      <c r="H26" s="7">
        <f t="shared" ca="1" si="0"/>
        <v>0.94448016732240003</v>
      </c>
      <c r="I26" s="9">
        <f t="shared" ca="1" si="1"/>
        <v>648</v>
      </c>
      <c r="K26" s="5">
        <v>3.4220000000000002</v>
      </c>
      <c r="L26" s="5">
        <f t="shared" si="3"/>
        <v>4.0999999999999925E-2</v>
      </c>
      <c r="M26" s="6">
        <v>0.38500000000000001</v>
      </c>
      <c r="N26" s="12">
        <f t="shared" si="4"/>
        <v>0.50000000000000044</v>
      </c>
      <c r="P26" s="21">
        <f ca="1">#REF!</f>
        <v>4732035.0768782124</v>
      </c>
      <c r="Q26" s="21">
        <f ca="1">#REF!</f>
        <v>-8296436.7378013171</v>
      </c>
      <c r="R26" s="21">
        <f ca="1">Swaptions!AR45</f>
        <v>-139650.36650996472</v>
      </c>
      <c r="S26" s="21">
        <f t="shared" ca="1" si="5"/>
        <v>-3704052.0274330694</v>
      </c>
      <c r="T26" s="21">
        <f t="shared" ca="1" si="6"/>
        <v>-370.40520274330692</v>
      </c>
      <c r="V26" s="21">
        <f ca="1">#REF!</f>
        <v>5297352.6134822322</v>
      </c>
      <c r="W26" s="21">
        <f ca="1">#REF!</f>
        <v>20218615.869706698</v>
      </c>
      <c r="X26" s="21">
        <f ca="1">Swaptions!AD45</f>
        <v>127795.40072050829</v>
      </c>
      <c r="Y26" s="21">
        <f t="shared" ca="1" si="7"/>
        <v>25643763.883909438</v>
      </c>
      <c r="Z26" s="21">
        <f t="shared" ca="1" si="8"/>
        <v>25643.763883909436</v>
      </c>
      <c r="AB26" s="21">
        <f ca="1">#REF!</f>
        <v>16206927.391394833</v>
      </c>
      <c r="AC26" s="21">
        <f ca="1">#REF!</f>
        <v>26222229.233315155</v>
      </c>
      <c r="AD26" s="21">
        <f ca="1">Swaptions!BT45</f>
        <v>811975.56633315294</v>
      </c>
      <c r="AE26" s="21">
        <f t="shared" ca="1" si="9"/>
        <v>43241132.191043139</v>
      </c>
      <c r="AF26" s="21">
        <f t="shared" ca="1" si="10"/>
        <v>432411.32191043138</v>
      </c>
      <c r="AH26" s="21">
        <f ca="1">#REF!</f>
        <v>-1635372.9096000856</v>
      </c>
      <c r="AI26" s="21">
        <f ca="1">#REF!</f>
        <v>-2365172.0271082143</v>
      </c>
      <c r="AJ26" s="21">
        <f ca="1">Swaptions!CH45</f>
        <v>-144068.18565504003</v>
      </c>
      <c r="AK26" s="21">
        <f t="shared" ca="1" si="11"/>
        <v>-4144613.1223633401</v>
      </c>
      <c r="AL26" s="21">
        <f t="shared" ca="1" si="12"/>
        <v>-11347.332299420506</v>
      </c>
      <c r="AN26" s="21">
        <f ca="1">#REF!</f>
        <v>1925872.5487931788</v>
      </c>
      <c r="AO26" s="21">
        <f ca="1">#REF!</f>
        <v>3018535.5752181984</v>
      </c>
      <c r="AP26" s="21">
        <f ca="1">Swaptions!BF45</f>
        <v>153117.53626442899</v>
      </c>
      <c r="AQ26" s="21">
        <f t="shared" ca="1" si="13"/>
        <v>5097525.6602758057</v>
      </c>
      <c r="AR26" s="21">
        <f t="shared" ca="1" si="14"/>
        <v>509752.56602758059</v>
      </c>
      <c r="AT26" s="21">
        <v>285.59860767999999</v>
      </c>
      <c r="AU26" s="21">
        <v>-395.71135749000001</v>
      </c>
      <c r="AV26" s="21">
        <f t="shared" si="15"/>
        <v>-110.11274981000003</v>
      </c>
      <c r="AW26" s="21">
        <v>-1.5966019646920131</v>
      </c>
      <c r="AX26" s="21">
        <f t="shared" ca="1" si="16"/>
        <v>26.902756711385109</v>
      </c>
      <c r="AZ26" s="87">
        <v>25607661.480180666</v>
      </c>
      <c r="BA26" s="87">
        <f t="shared" ca="1" si="17"/>
        <v>36102.403728771955</v>
      </c>
      <c r="BB26" s="87">
        <f t="shared" si="18"/>
        <v>117095.42914879978</v>
      </c>
      <c r="BC26" s="87">
        <f t="shared" ca="1" si="19"/>
        <v>153.19783287757176</v>
      </c>
      <c r="BE26" s="87">
        <v>426423.44478248374</v>
      </c>
      <c r="BF26" s="87">
        <v>-10986.010598454883</v>
      </c>
      <c r="BG26" s="87">
        <v>520338.5253551685</v>
      </c>
      <c r="BI26" s="87">
        <f t="shared" si="20"/>
        <v>-45.146227422099933</v>
      </c>
      <c r="BJ26" s="87">
        <f t="shared" ca="1" si="21"/>
        <v>5.5150651258339378</v>
      </c>
      <c r="BK26" s="87">
        <f t="shared" ca="1" si="22"/>
        <v>216.2056609552159</v>
      </c>
      <c r="BL26" s="87">
        <v>-10.991582528043539</v>
      </c>
      <c r="BM26" s="87">
        <f t="shared" ca="1" si="23"/>
        <v>-12.385083253334598</v>
      </c>
    </row>
    <row r="27" spans="3:65" x14ac:dyDescent="0.25">
      <c r="C27" s="10">
        <f t="shared" ca="1" si="2"/>
        <v>37895</v>
      </c>
      <c r="D27" s="17">
        <v>37889</v>
      </c>
      <c r="E27" s="5">
        <v>3.5049999999999999</v>
      </c>
      <c r="F27" s="6">
        <v>0.38750000000000001</v>
      </c>
      <c r="G27" s="7">
        <v>3.2849248320257401E-2</v>
      </c>
      <c r="H27" s="7">
        <f t="shared" ca="1" si="0"/>
        <v>0.94080750092997034</v>
      </c>
      <c r="I27" s="9">
        <f t="shared" ca="1" si="1"/>
        <v>678</v>
      </c>
      <c r="K27" s="5">
        <v>3.464</v>
      </c>
      <c r="L27" s="5">
        <f t="shared" si="3"/>
        <v>4.0999999999999925E-2</v>
      </c>
      <c r="M27" s="6">
        <v>0.38250000000000001</v>
      </c>
      <c r="N27" s="12">
        <f t="shared" si="4"/>
        <v>0.50000000000000044</v>
      </c>
      <c r="P27" s="21">
        <f ca="1">#REF!</f>
        <v>12325593.362881556</v>
      </c>
      <c r="Q27" s="21">
        <f ca="1">#REF!</f>
        <v>-14760117.628686193</v>
      </c>
      <c r="R27" s="21">
        <f ca="1">Swaptions!AR46</f>
        <v>-139650.36650996472</v>
      </c>
      <c r="S27" s="21">
        <f t="shared" ca="1" si="5"/>
        <v>-2574174.6323146019</v>
      </c>
      <c r="T27" s="21">
        <f t="shared" ca="1" si="6"/>
        <v>-257.4174632314602</v>
      </c>
      <c r="V27" s="21">
        <f ca="1">#REF!</f>
        <v>14328193.831685347</v>
      </c>
      <c r="W27" s="21">
        <f ca="1">#REF!</f>
        <v>33236598.038444363</v>
      </c>
      <c r="X27" s="21">
        <f ca="1">Swaptions!AD46</f>
        <v>127795.40072050829</v>
      </c>
      <c r="Y27" s="21">
        <f t="shared" ca="1" si="7"/>
        <v>47692587.270850219</v>
      </c>
      <c r="Z27" s="21">
        <f t="shared" ca="1" si="8"/>
        <v>47692.587270850221</v>
      </c>
      <c r="AB27" s="21">
        <f ca="1">#REF!</f>
        <v>42093942.352837376</v>
      </c>
      <c r="AC27" s="21">
        <f ca="1">#REF!</f>
        <v>56150580.83387316</v>
      </c>
      <c r="AD27" s="21">
        <f ca="1">Swaptions!BT46</f>
        <v>811975.56633315294</v>
      </c>
      <c r="AE27" s="21">
        <f t="shared" ca="1" si="9"/>
        <v>99056498.753043696</v>
      </c>
      <c r="AF27" s="21">
        <f t="shared" ca="1" si="10"/>
        <v>990564.98753043695</v>
      </c>
      <c r="AH27" s="21">
        <f ca="1">#REF!</f>
        <v>-3977106.7772643175</v>
      </c>
      <c r="AI27" s="21">
        <f ca="1">#REF!</f>
        <v>-4930116.850617487</v>
      </c>
      <c r="AJ27" s="21">
        <f ca="1">Swaptions!CH46</f>
        <v>-144068.18565504003</v>
      </c>
      <c r="AK27" s="21">
        <f t="shared" ca="1" si="11"/>
        <v>-9051291.8135368451</v>
      </c>
      <c r="AL27" s="21">
        <f t="shared" ca="1" si="12"/>
        <v>-24781.086416254195</v>
      </c>
      <c r="AN27" s="21">
        <f ca="1">#REF!</f>
        <v>4704570.9679462463</v>
      </c>
      <c r="AO27" s="21">
        <f ca="1">#REF!</f>
        <v>6184068.0741154309</v>
      </c>
      <c r="AP27" s="21">
        <f ca="1">Swaptions!BF46</f>
        <v>153117.53626442899</v>
      </c>
      <c r="AQ27" s="21">
        <f t="shared" ca="1" si="13"/>
        <v>11041756.578326106</v>
      </c>
      <c r="AR27" s="21">
        <f t="shared" ca="1" si="14"/>
        <v>1104175.6578326107</v>
      </c>
      <c r="AT27" s="21">
        <v>364.21430384000001</v>
      </c>
      <c r="AU27" s="21">
        <v>-313.79881301</v>
      </c>
      <c r="AV27" s="21">
        <f t="shared" si="15"/>
        <v>50.41549083000001</v>
      </c>
      <c r="AW27" s="21">
        <v>0.60868045326600395</v>
      </c>
      <c r="AX27" s="21">
        <f t="shared" ca="1" si="16"/>
        <v>55.772669325273796</v>
      </c>
      <c r="AZ27" s="87">
        <v>47397450.523524582</v>
      </c>
      <c r="BA27" s="87">
        <f t="shared" ca="1" si="17"/>
        <v>295136.74732563645</v>
      </c>
      <c r="BB27" s="87">
        <f t="shared" si="18"/>
        <v>149327.86457439975</v>
      </c>
      <c r="BC27" s="87">
        <f t="shared" ca="1" si="19"/>
        <v>444.46461190003623</v>
      </c>
      <c r="BE27" s="87">
        <v>980852.50017037755</v>
      </c>
      <c r="BF27" s="87">
        <v>-24159.920036355503</v>
      </c>
      <c r="BG27" s="87">
        <v>1130579.9682088536</v>
      </c>
      <c r="BI27" s="87">
        <f t="shared" si="20"/>
        <v>20.670351240299965</v>
      </c>
      <c r="BJ27" s="87">
        <f t="shared" ca="1" si="21"/>
        <v>11.433397211681108</v>
      </c>
      <c r="BK27" s="87">
        <f t="shared" ca="1" si="22"/>
        <v>495.28249376521893</v>
      </c>
      <c r="BL27" s="87">
        <v>-24.172561353549362</v>
      </c>
      <c r="BM27" s="87">
        <f t="shared" ca="1" si="23"/>
        <v>-58.749068963614398</v>
      </c>
    </row>
    <row r="28" spans="3:65" x14ac:dyDescent="0.25">
      <c r="C28" s="10">
        <f t="shared" ca="1" si="2"/>
        <v>37926</v>
      </c>
      <c r="D28" s="17">
        <v>37922</v>
      </c>
      <c r="E28" s="5">
        <v>3.665</v>
      </c>
      <c r="F28" s="6">
        <v>0.38500000000000001</v>
      </c>
      <c r="G28" s="7">
        <v>3.3536986950182299E-2</v>
      </c>
      <c r="H28" s="7">
        <f t="shared" ca="1" si="0"/>
        <v>0.9369677460621606</v>
      </c>
      <c r="I28" s="9">
        <f t="shared" ca="1" si="1"/>
        <v>711</v>
      </c>
      <c r="K28" s="5">
        <v>3.6240000000000001</v>
      </c>
      <c r="L28" s="5">
        <f t="shared" si="3"/>
        <v>4.0999999999999925E-2</v>
      </c>
      <c r="M28" s="6">
        <v>0.38</v>
      </c>
      <c r="N28" s="12">
        <f t="shared" si="4"/>
        <v>0.50000000000000044</v>
      </c>
      <c r="P28" s="21">
        <f ca="1">#REF!</f>
        <v>6942005.5377924247</v>
      </c>
      <c r="Q28" s="21">
        <f ca="1">#REF!</f>
        <v>773112.2889220455</v>
      </c>
      <c r="R28" s="21">
        <f ca="1">Swaptions!AR47</f>
        <v>-139650.36650996472</v>
      </c>
      <c r="S28" s="21">
        <f t="shared" ca="1" si="5"/>
        <v>7575467.4602045054</v>
      </c>
      <c r="T28" s="21">
        <f t="shared" ca="1" si="6"/>
        <v>757.54674602045054</v>
      </c>
      <c r="V28" s="21">
        <f ca="1">#REF!</f>
        <v>8135355.5931855524</v>
      </c>
      <c r="W28" s="21">
        <f ca="1">#REF!</f>
        <v>3469167.1852839012</v>
      </c>
      <c r="X28" s="21">
        <f ca="1">Swaptions!AD47</f>
        <v>127795.40072050829</v>
      </c>
      <c r="Y28" s="21">
        <f t="shared" ca="1" si="7"/>
        <v>11732318.179189963</v>
      </c>
      <c r="Z28" s="21">
        <f t="shared" ca="1" si="8"/>
        <v>11732.318179189962</v>
      </c>
      <c r="AB28" s="21">
        <f ca="1">#REF!</f>
        <v>28255787.042510692</v>
      </c>
      <c r="AC28" s="21">
        <f ca="1">#REF!</f>
        <v>-16897779.987322032</v>
      </c>
      <c r="AD28" s="21">
        <f ca="1">Swaptions!BT47</f>
        <v>811975.56633315294</v>
      </c>
      <c r="AE28" s="21">
        <f t="shared" ca="1" si="9"/>
        <v>12169982.621521812</v>
      </c>
      <c r="AF28" s="21">
        <f t="shared" ca="1" si="10"/>
        <v>121699.82621521811</v>
      </c>
      <c r="AH28" s="21">
        <f ca="1">#REF!</f>
        <v>-2580631.9255794599</v>
      </c>
      <c r="AI28" s="21">
        <f ca="1">#REF!</f>
        <v>1636575.7653774295</v>
      </c>
      <c r="AJ28" s="21">
        <f ca="1">Swaptions!CH47</f>
        <v>-144068.18565504003</v>
      </c>
      <c r="AK28" s="21">
        <f t="shared" ca="1" si="11"/>
        <v>-1088124.3458570703</v>
      </c>
      <c r="AL28" s="21">
        <f t="shared" ca="1" si="12"/>
        <v>-2979.1220968023827</v>
      </c>
      <c r="AN28" s="21">
        <f ca="1">#REF!</f>
        <v>2746778.6021207534</v>
      </c>
      <c r="AO28" s="21">
        <f ca="1">#REF!</f>
        <v>-1829422.3102453453</v>
      </c>
      <c r="AP28" s="21">
        <f ca="1">Swaptions!BF47</f>
        <v>153117.53626442899</v>
      </c>
      <c r="AQ28" s="21">
        <f t="shared" ca="1" si="13"/>
        <v>1070473.8281398369</v>
      </c>
      <c r="AR28" s="21">
        <f t="shared" ca="1" si="14"/>
        <v>107047.38281398368</v>
      </c>
      <c r="AT28" s="21">
        <v>-716.84313199999997</v>
      </c>
      <c r="AU28" s="21">
        <v>748.98285122000004</v>
      </c>
      <c r="AV28" s="21">
        <f t="shared" si="15"/>
        <v>32.139719220000075</v>
      </c>
      <c r="AW28" s="21">
        <v>-1.3422272805804596</v>
      </c>
      <c r="AX28" s="21">
        <f t="shared" ca="1" si="16"/>
        <v>9.9061220810309578</v>
      </c>
      <c r="AZ28" s="87">
        <v>11390830.260587083</v>
      </c>
      <c r="BA28" s="87">
        <f t="shared" ca="1" si="17"/>
        <v>341487.91860288009</v>
      </c>
      <c r="BB28" s="87">
        <f t="shared" si="18"/>
        <v>-293905.68411999941</v>
      </c>
      <c r="BC28" s="87">
        <f t="shared" ca="1" si="19"/>
        <v>47.582234482880679</v>
      </c>
      <c r="BE28" s="87">
        <v>115943.07597500658</v>
      </c>
      <c r="BF28" s="87">
        <v>-2820.4522610115382</v>
      </c>
      <c r="BG28" s="87">
        <v>104225.59966697608</v>
      </c>
      <c r="BI28" s="87">
        <f t="shared" si="20"/>
        <v>13.177284880200006</v>
      </c>
      <c r="BJ28" s="87">
        <f t="shared" ca="1" si="21"/>
        <v>2.030755026611343</v>
      </c>
      <c r="BK28" s="87">
        <f t="shared" ca="1" si="22"/>
        <v>60.849913107609105</v>
      </c>
      <c r="BL28" s="87">
        <v>-2.8221685601789503</v>
      </c>
      <c r="BM28" s="87">
        <f t="shared" ca="1" si="23"/>
        <v>-25.653549971360825</v>
      </c>
    </row>
    <row r="29" spans="3:65" x14ac:dyDescent="0.25">
      <c r="C29" s="10">
        <f t="shared" ca="1" si="2"/>
        <v>37956</v>
      </c>
      <c r="D29" s="17">
        <v>37949</v>
      </c>
      <c r="E29" s="5">
        <v>3.8440000000000003</v>
      </c>
      <c r="F29" s="6">
        <v>0.38500000000000001</v>
      </c>
      <c r="G29" s="7">
        <v>3.4202540614593602E-2</v>
      </c>
      <c r="H29" s="7">
        <f t="shared" ca="1" si="0"/>
        <v>0.93316515379268872</v>
      </c>
      <c r="I29" s="9">
        <f t="shared" ca="1" si="1"/>
        <v>738</v>
      </c>
      <c r="K29" s="5">
        <v>3.8029999999999999</v>
      </c>
      <c r="L29" s="5">
        <f t="shared" si="3"/>
        <v>4.1000000000000369E-2</v>
      </c>
      <c r="M29" s="6">
        <v>0.38</v>
      </c>
      <c r="N29" s="12">
        <f t="shared" si="4"/>
        <v>0.50000000000000044</v>
      </c>
      <c r="P29" s="21">
        <f ca="1">#REF!</f>
        <v>679624.07101082255</v>
      </c>
      <c r="Q29" s="21">
        <f ca="1">#REF!</f>
        <v>-5895645.582584437</v>
      </c>
      <c r="R29" s="21">
        <f ca="1">Swaptions!AR48</f>
        <v>-139650.36650996472</v>
      </c>
      <c r="S29" s="21">
        <f t="shared" ca="1" si="5"/>
        <v>-5355671.8780835792</v>
      </c>
      <c r="T29" s="21">
        <f t="shared" ca="1" si="6"/>
        <v>-535.56718780835797</v>
      </c>
      <c r="V29" s="21">
        <f ca="1">#REF!</f>
        <v>519788.61021337315</v>
      </c>
      <c r="W29" s="21">
        <f ca="1">#REF!</f>
        <v>14406556.703545395</v>
      </c>
      <c r="X29" s="21">
        <f ca="1">Swaptions!AD48</f>
        <v>127795.40072050829</v>
      </c>
      <c r="Y29" s="21">
        <f t="shared" ca="1" si="7"/>
        <v>15054140.714479277</v>
      </c>
      <c r="Z29" s="21">
        <f t="shared" ca="1" si="8"/>
        <v>15054.140714479277</v>
      </c>
      <c r="AB29" s="21">
        <f ca="1">#REF!</f>
        <v>4837385.4954683753</v>
      </c>
      <c r="AC29" s="21">
        <f ca="1">#REF!</f>
        <v>28065526.541216694</v>
      </c>
      <c r="AD29" s="21">
        <f ca="1">Swaptions!BT48</f>
        <v>811975.56633315294</v>
      </c>
      <c r="AE29" s="21">
        <f t="shared" ca="1" si="9"/>
        <v>33714887.603018224</v>
      </c>
      <c r="AF29" s="21">
        <f t="shared" ca="1" si="10"/>
        <v>337148.87603018223</v>
      </c>
      <c r="AH29" s="21">
        <f ca="1">#REF!</f>
        <v>-453176.78661410918</v>
      </c>
      <c r="AI29" s="21">
        <f ca="1">#REF!</f>
        <v>-2251220.4410605789</v>
      </c>
      <c r="AJ29" s="21">
        <f ca="1">Swaptions!CH48</f>
        <v>-144068.18565504003</v>
      </c>
      <c r="AK29" s="21">
        <f t="shared" ca="1" si="11"/>
        <v>-2848465.4133297284</v>
      </c>
      <c r="AL29" s="21">
        <f t="shared" ca="1" si="12"/>
        <v>-7798.6732740033631</v>
      </c>
      <c r="AN29" s="21">
        <f ca="1">#REF!</f>
        <v>410350.93281491753</v>
      </c>
      <c r="AO29" s="21">
        <f ca="1">#REF!</f>
        <v>2378474.666865814</v>
      </c>
      <c r="AP29" s="21">
        <f ca="1">Swaptions!BF48</f>
        <v>153117.53626442899</v>
      </c>
      <c r="AQ29" s="21">
        <f t="shared" ca="1" si="13"/>
        <v>2941943.1359451604</v>
      </c>
      <c r="AR29" s="21">
        <f t="shared" ca="1" si="14"/>
        <v>294194.31359451602</v>
      </c>
      <c r="AT29" s="21">
        <v>569.29807384000003</v>
      </c>
      <c r="AU29" s="21">
        <v>-554.17198069999995</v>
      </c>
      <c r="AV29" s="21">
        <f t="shared" si="15"/>
        <v>15.12609314000008</v>
      </c>
      <c r="AW29" s="21">
        <v>4.2595399911486993</v>
      </c>
      <c r="AX29" s="21">
        <f t="shared" ca="1" si="16"/>
        <v>14.345252900493279</v>
      </c>
      <c r="AZ29" s="87">
        <v>15142554.43311608</v>
      </c>
      <c r="BA29" s="87">
        <f t="shared" ca="1" si="17"/>
        <v>-88413.718636803329</v>
      </c>
      <c r="BB29" s="87">
        <f t="shared" si="18"/>
        <v>233412.21027440214</v>
      </c>
      <c r="BC29" s="87">
        <f t="shared" ca="1" si="19"/>
        <v>144.99849163759882</v>
      </c>
      <c r="BE29" s="87">
        <v>334360.329162988</v>
      </c>
      <c r="BF29" s="87">
        <v>-7606.7622896467838</v>
      </c>
      <c r="BG29" s="87">
        <v>301130.31507705816</v>
      </c>
      <c r="BI29" s="87">
        <f t="shared" si="20"/>
        <v>6.2016981874000887</v>
      </c>
      <c r="BJ29" s="87">
        <f t="shared" ca="1" si="21"/>
        <v>2.9407768446011482</v>
      </c>
      <c r="BK29" s="87">
        <f t="shared" ca="1" si="22"/>
        <v>168.57443801509126</v>
      </c>
      <c r="BL29" s="87">
        <v>-7.6104384763352577</v>
      </c>
      <c r="BM29" s="87">
        <f t="shared" ca="1" si="23"/>
        <v>-25.107982933158429</v>
      </c>
    </row>
    <row r="30" spans="3:65" x14ac:dyDescent="0.25">
      <c r="C30" s="10">
        <f t="shared" ca="1" si="2"/>
        <v>37987</v>
      </c>
      <c r="D30" s="17">
        <v>37981</v>
      </c>
      <c r="E30" s="5">
        <v>3.903</v>
      </c>
      <c r="F30" s="6">
        <v>0.38</v>
      </c>
      <c r="G30" s="7">
        <v>3.4870726415152202E-2</v>
      </c>
      <c r="H30" s="7">
        <f t="shared" ca="1" si="0"/>
        <v>0.92918545273986852</v>
      </c>
      <c r="I30" s="9">
        <f t="shared" ca="1" si="1"/>
        <v>770</v>
      </c>
      <c r="K30" s="5">
        <v>3.8620000000000001</v>
      </c>
      <c r="L30" s="5">
        <f t="shared" si="3"/>
        <v>4.0999999999999925E-2</v>
      </c>
      <c r="M30" s="6">
        <v>0.375</v>
      </c>
      <c r="N30" s="12">
        <f t="shared" si="4"/>
        <v>0.50000000000000044</v>
      </c>
      <c r="P30" s="21">
        <f ca="1">#REF!</f>
        <v>2275741.9795322302</v>
      </c>
      <c r="Q30" s="21">
        <f ca="1">#REF!</f>
        <v>937517.6865540155</v>
      </c>
      <c r="R30" s="21">
        <f ca="1">Swaptions!AR49</f>
        <v>39489.239164961582</v>
      </c>
      <c r="S30" s="21">
        <f t="shared" ca="1" si="5"/>
        <v>3252748.9052512073</v>
      </c>
      <c r="T30" s="21">
        <f t="shared" ca="1" si="6"/>
        <v>325.27489052512072</v>
      </c>
      <c r="V30" s="21">
        <f ca="1">#REF!</f>
        <v>3366941.0500236335</v>
      </c>
      <c r="W30" s="21">
        <f ca="1">#REF!</f>
        <v>-2124999.8684187136</v>
      </c>
      <c r="X30" s="21">
        <f ca="1">Swaptions!AD49</f>
        <v>-40190.569282034397</v>
      </c>
      <c r="Y30" s="21">
        <f t="shared" ca="1" si="7"/>
        <v>1201750.6123228855</v>
      </c>
      <c r="Z30" s="21">
        <f t="shared" ca="1" si="8"/>
        <v>1201.7506123228854</v>
      </c>
      <c r="AB30" s="21">
        <f ca="1">#REF!</f>
        <v>7112232.8038887475</v>
      </c>
      <c r="AC30" s="21">
        <f ca="1">#REF!</f>
        <v>-4791542.3222997487</v>
      </c>
      <c r="AD30" s="21">
        <f ca="1">Swaptions!BT49</f>
        <v>-139885.54165277004</v>
      </c>
      <c r="AE30" s="21">
        <f t="shared" ca="1" si="9"/>
        <v>2180804.9399362286</v>
      </c>
      <c r="AF30" s="21">
        <f t="shared" ca="1" si="10"/>
        <v>21808.049399362284</v>
      </c>
      <c r="AH30" s="21">
        <f ca="1">#REF!</f>
        <v>-524289.5534652397</v>
      </c>
      <c r="AI30" s="21">
        <f ca="1">#REF!</f>
        <v>355038.55281281343</v>
      </c>
      <c r="AJ30" s="21">
        <f ca="1">Swaptions!CH49</f>
        <v>16645.596723896178</v>
      </c>
      <c r="AK30" s="21">
        <f t="shared" ca="1" si="11"/>
        <v>-152605.40392853008</v>
      </c>
      <c r="AL30" s="21">
        <f t="shared" ca="1" si="12"/>
        <v>-417.81082526633833</v>
      </c>
      <c r="AN30" s="21">
        <f ca="1">#REF!</f>
        <v>582929.02736423945</v>
      </c>
      <c r="AO30" s="21">
        <f ca="1">#REF!</f>
        <v>-395365.56009254814</v>
      </c>
      <c r="AP30" s="21">
        <f ca="1">Swaptions!BF49</f>
        <v>-31197.425901994829</v>
      </c>
      <c r="AQ30" s="21">
        <f t="shared" ca="1" si="13"/>
        <v>156366.04136969647</v>
      </c>
      <c r="AR30" s="21">
        <f t="shared" ca="1" si="14"/>
        <v>15636.604136969647</v>
      </c>
      <c r="AT30" s="21">
        <v>-274.6247793</v>
      </c>
      <c r="AU30" s="21">
        <v>328.32615958000002</v>
      </c>
      <c r="AV30" s="21">
        <f t="shared" si="15"/>
        <v>53.701380280000024</v>
      </c>
      <c r="AW30" s="21">
        <v>-3.4482273255983955</v>
      </c>
      <c r="AX30" s="21">
        <f t="shared" ca="1" si="16"/>
        <v>0.39695827071909662</v>
      </c>
      <c r="AZ30" s="87">
        <v>1056599.90806059</v>
      </c>
      <c r="BA30" s="87">
        <f t="shared" ca="1" si="17"/>
        <v>145150.70426229551</v>
      </c>
      <c r="BB30" s="87">
        <f t="shared" si="18"/>
        <v>-112596.15951299979</v>
      </c>
      <c r="BC30" s="87">
        <f t="shared" ca="1" si="19"/>
        <v>32.554544749295715</v>
      </c>
      <c r="BE30" s="87">
        <v>21677.701363809905</v>
      </c>
      <c r="BF30" s="87">
        <v>-419.61026903197842</v>
      </c>
      <c r="BG30" s="87">
        <v>16117.523505946487</v>
      </c>
      <c r="BI30" s="87">
        <f t="shared" si="20"/>
        <v>22.01756591479997</v>
      </c>
      <c r="BJ30" s="87">
        <f t="shared" ca="1" si="21"/>
        <v>8.1376445497414657E-2</v>
      </c>
      <c r="BK30" s="87">
        <f t="shared" ca="1" si="22"/>
        <v>10.904024699681152</v>
      </c>
      <c r="BL30" s="87">
        <v>-0.41959375330968762</v>
      </c>
      <c r="BM30" s="87">
        <f t="shared" ca="1" si="23"/>
        <v>-2.8828557373134833E-2</v>
      </c>
    </row>
    <row r="31" spans="3:65" x14ac:dyDescent="0.25">
      <c r="C31" s="10">
        <f t="shared" ca="1" si="2"/>
        <v>38018</v>
      </c>
      <c r="D31" s="17">
        <v>38013</v>
      </c>
      <c r="E31" s="5">
        <v>3.8190000000000004</v>
      </c>
      <c r="F31" s="6">
        <v>0.375</v>
      </c>
      <c r="G31" s="7">
        <v>3.5518055675925399E-2</v>
      </c>
      <c r="H31" s="7">
        <f t="shared" ca="1" si="0"/>
        <v>0.92516189871167187</v>
      </c>
      <c r="I31" s="9">
        <f t="shared" ca="1" si="1"/>
        <v>802</v>
      </c>
      <c r="K31" s="5">
        <v>3.778</v>
      </c>
      <c r="L31" s="5">
        <f t="shared" si="3"/>
        <v>4.1000000000000369E-2</v>
      </c>
      <c r="M31" s="6">
        <v>0.37</v>
      </c>
      <c r="N31" s="12">
        <f t="shared" si="4"/>
        <v>0.50000000000000044</v>
      </c>
      <c r="P31" s="21">
        <f ca="1">#REF!</f>
        <v>2644984.4885406108</v>
      </c>
      <c r="Q31" s="21">
        <f ca="1">#REF!</f>
        <v>-1324606.5319885572</v>
      </c>
      <c r="R31" s="21">
        <f ca="1">Swaptions!AR50</f>
        <v>39489.239164961582</v>
      </c>
      <c r="S31" s="21">
        <f t="shared" ca="1" si="5"/>
        <v>1359867.1957170151</v>
      </c>
      <c r="T31" s="21">
        <f t="shared" ca="1" si="6"/>
        <v>135.98671957170151</v>
      </c>
      <c r="V31" s="21">
        <f ca="1">#REF!</f>
        <v>3716096.3038908094</v>
      </c>
      <c r="W31" s="21">
        <f ca="1">#REF!</f>
        <v>2611001.4268853124</v>
      </c>
      <c r="X31" s="21">
        <f ca="1">Swaptions!AD50</f>
        <v>-40190.569282034397</v>
      </c>
      <c r="Y31" s="21">
        <f t="shared" ca="1" si="7"/>
        <v>6286907.1614940874</v>
      </c>
      <c r="Z31" s="21">
        <f t="shared" ca="1" si="8"/>
        <v>6286.9071614940876</v>
      </c>
      <c r="AB31" s="21">
        <f ca="1">#REF!</f>
        <v>9227469.7583478764</v>
      </c>
      <c r="AC31" s="21">
        <f ca="1">#REF!</f>
        <v>8504314.7444160897</v>
      </c>
      <c r="AD31" s="21">
        <f ca="1">Swaptions!BT50</f>
        <v>-139885.54165277004</v>
      </c>
      <c r="AE31" s="21">
        <f t="shared" ca="1" si="9"/>
        <v>17591898.961111195</v>
      </c>
      <c r="AF31" s="21">
        <f t="shared" ca="1" si="10"/>
        <v>175918.98961111196</v>
      </c>
      <c r="AH31" s="21">
        <f ca="1">#REF!</f>
        <v>-664592.70600493555</v>
      </c>
      <c r="AI31" s="21">
        <f ca="1">#REF!</f>
        <v>-629035.55373247364</v>
      </c>
      <c r="AJ31" s="21">
        <f ca="1">Swaptions!CH50</f>
        <v>16645.596723896178</v>
      </c>
      <c r="AK31" s="21">
        <f t="shared" ca="1" si="11"/>
        <v>-1276982.663013513</v>
      </c>
      <c r="AL31" s="21">
        <f t="shared" ca="1" si="12"/>
        <v>-3496.1879890855935</v>
      </c>
      <c r="AN31" s="21">
        <f ca="1">#REF!</f>
        <v>760949.73345646192</v>
      </c>
      <c r="AO31" s="21">
        <f ca="1">#REF!</f>
        <v>712636.88079607184</v>
      </c>
      <c r="AP31" s="21">
        <f ca="1">Swaptions!BF50</f>
        <v>-31197.425901994829</v>
      </c>
      <c r="AQ31" s="21">
        <f t="shared" ca="1" si="13"/>
        <v>1442389.188350539</v>
      </c>
      <c r="AR31" s="21">
        <f t="shared" ca="1" si="14"/>
        <v>144238.91883505389</v>
      </c>
      <c r="AT31" s="21">
        <v>-96.517000429999996</v>
      </c>
      <c r="AU31" s="21">
        <v>133.72707861000001</v>
      </c>
      <c r="AV31" s="21">
        <f t="shared" si="15"/>
        <v>37.210078180000011</v>
      </c>
      <c r="AW31" s="21">
        <v>-4.2755108382184233</v>
      </c>
      <c r="AX31" s="21">
        <f t="shared" ca="1" si="16"/>
        <v>6.5351517999199302</v>
      </c>
      <c r="AZ31" s="87">
        <v>6155322.0067084823</v>
      </c>
      <c r="BA31" s="87">
        <f t="shared" ca="1" si="17"/>
        <v>131585.15478560515</v>
      </c>
      <c r="BB31" s="87">
        <f t="shared" si="18"/>
        <v>-39571.970176300354</v>
      </c>
      <c r="BC31" s="87">
        <f t="shared" ca="1" si="19"/>
        <v>92.013184609304787</v>
      </c>
      <c r="BE31" s="87">
        <v>175152.30528520758</v>
      </c>
      <c r="BF31" s="87">
        <v>-3435.2279840878941</v>
      </c>
      <c r="BG31" s="87">
        <v>148418.68907138938</v>
      </c>
      <c r="BI31" s="87">
        <f t="shared" si="20"/>
        <v>15.256132053800142</v>
      </c>
      <c r="BJ31" s="87">
        <f t="shared" ca="1" si="21"/>
        <v>1.3397061189835977</v>
      </c>
      <c r="BK31" s="87">
        <f t="shared" ca="1" si="22"/>
        <v>87.959494805556048</v>
      </c>
      <c r="BL31" s="87">
        <v>-3.4366614413289351</v>
      </c>
      <c r="BM31" s="87">
        <f t="shared" ca="1" si="23"/>
        <v>-9.1054869277060693</v>
      </c>
    </row>
    <row r="32" spans="3:65" x14ac:dyDescent="0.25">
      <c r="C32" s="10">
        <f t="shared" ca="1" si="2"/>
        <v>38047</v>
      </c>
      <c r="D32" s="17">
        <v>38041</v>
      </c>
      <c r="E32" s="5">
        <v>3.6840000000000002</v>
      </c>
      <c r="F32" s="6">
        <v>0.36</v>
      </c>
      <c r="G32" s="7">
        <v>3.6123621886146901E-2</v>
      </c>
      <c r="H32" s="7">
        <f t="shared" ca="1" si="0"/>
        <v>0.92132401914339268</v>
      </c>
      <c r="I32" s="9">
        <f t="shared" ca="1" si="1"/>
        <v>830</v>
      </c>
      <c r="K32" s="5">
        <v>3.6429999999999998</v>
      </c>
      <c r="L32" s="5">
        <f t="shared" si="3"/>
        <v>4.1000000000000369E-2</v>
      </c>
      <c r="M32" s="6">
        <v>0.35499999999999998</v>
      </c>
      <c r="N32" s="12">
        <f t="shared" si="4"/>
        <v>0.50000000000000044</v>
      </c>
      <c r="P32" s="21">
        <f ca="1">#REF!</f>
        <v>2206852.984194037</v>
      </c>
      <c r="Q32" s="21">
        <f ca="1">#REF!</f>
        <v>-2236314.0654280595</v>
      </c>
      <c r="R32" s="21">
        <f ca="1">Swaptions!AR51</f>
        <v>39489.239164961582</v>
      </c>
      <c r="S32" s="21">
        <f t="shared" ca="1" si="5"/>
        <v>10028.157930939073</v>
      </c>
      <c r="T32" s="21">
        <f t="shared" ca="1" si="6"/>
        <v>1.0028157930939072</v>
      </c>
      <c r="V32" s="21">
        <f ca="1">#REF!</f>
        <v>2858648.2378216754</v>
      </c>
      <c r="W32" s="21">
        <f ca="1">#REF!</f>
        <v>4001627.4701474998</v>
      </c>
      <c r="X32" s="21">
        <f ca="1">Swaptions!AD51</f>
        <v>-40190.569282034397</v>
      </c>
      <c r="Y32" s="21">
        <f t="shared" ca="1" si="7"/>
        <v>6820085.1386871412</v>
      </c>
      <c r="Z32" s="21">
        <f t="shared" ca="1" si="8"/>
        <v>6820.0851386871409</v>
      </c>
      <c r="AB32" s="21">
        <f ca="1">#REF!</f>
        <v>8234532.969768933</v>
      </c>
      <c r="AC32" s="21">
        <f ca="1">#REF!</f>
        <v>14402448.550172932</v>
      </c>
      <c r="AD32" s="21">
        <f ca="1">Swaptions!BT51</f>
        <v>-139885.54165277004</v>
      </c>
      <c r="AE32" s="21">
        <f t="shared" ca="1" si="9"/>
        <v>22497095.978289098</v>
      </c>
      <c r="AF32" s="21">
        <f t="shared" ca="1" si="10"/>
        <v>224970.95978289098</v>
      </c>
      <c r="AH32" s="21">
        <f ca="1">#REF!</f>
        <v>-561161.38090818026</v>
      </c>
      <c r="AI32" s="21">
        <f ca="1">#REF!</f>
        <v>-984547.38973324269</v>
      </c>
      <c r="AJ32" s="21">
        <f ca="1">Swaptions!CH51</f>
        <v>16645.596723896178</v>
      </c>
      <c r="AK32" s="21">
        <f t="shared" ca="1" si="11"/>
        <v>-1529063.1739175266</v>
      </c>
      <c r="AL32" s="21">
        <f t="shared" ca="1" si="12"/>
        <v>-4186.3468142848096</v>
      </c>
      <c r="AN32" s="21">
        <f ca="1">#REF!</f>
        <v>728966.50439808937</v>
      </c>
      <c r="AO32" s="21">
        <f ca="1">#REF!</f>
        <v>1310976.0533896985</v>
      </c>
      <c r="AP32" s="21">
        <f ca="1">Swaptions!BF51</f>
        <v>-31197.425901994829</v>
      </c>
      <c r="AQ32" s="21">
        <f t="shared" ca="1" si="13"/>
        <v>2008745.1318857931</v>
      </c>
      <c r="AR32" s="21">
        <f t="shared" ca="1" si="14"/>
        <v>200874.51318857929</v>
      </c>
      <c r="AT32" s="21">
        <v>66.343106730000002</v>
      </c>
      <c r="AU32" s="21">
        <v>-10.630310700000001</v>
      </c>
      <c r="AV32" s="21">
        <f t="shared" si="15"/>
        <v>55.71279603</v>
      </c>
      <c r="AW32" s="21">
        <v>2.7828377468790357</v>
      </c>
      <c r="AX32" s="21">
        <f t="shared" ca="1" si="16"/>
        <v>8.850288746214872</v>
      </c>
      <c r="AZ32" s="87">
        <v>6721409.6916296482</v>
      </c>
      <c r="BA32" s="87">
        <f t="shared" ca="1" si="17"/>
        <v>98675.447057493031</v>
      </c>
      <c r="BB32" s="87">
        <f t="shared" si="18"/>
        <v>27200.673759300247</v>
      </c>
      <c r="BC32" s="87">
        <f t="shared" ca="1" si="19"/>
        <v>125.87612081679328</v>
      </c>
      <c r="BE32" s="87">
        <v>224120.91346235617</v>
      </c>
      <c r="BF32" s="87">
        <v>-4108.4279217248859</v>
      </c>
      <c r="BG32" s="87">
        <v>207137.69438817812</v>
      </c>
      <c r="BI32" s="87">
        <f t="shared" si="20"/>
        <v>22.842246372300206</v>
      </c>
      <c r="BJ32" s="87">
        <f t="shared" ca="1" si="21"/>
        <v>1.8143091929740651</v>
      </c>
      <c r="BK32" s="87">
        <f t="shared" ca="1" si="22"/>
        <v>112.48547989144559</v>
      </c>
      <c r="BL32" s="87">
        <v>-4.1100850373497231</v>
      </c>
      <c r="BM32" s="87">
        <f t="shared" ca="1" si="23"/>
        <v>-7.1558296025768691</v>
      </c>
    </row>
    <row r="33" spans="3:65" x14ac:dyDescent="0.25">
      <c r="C33" s="10">
        <f t="shared" ca="1" si="2"/>
        <v>38078</v>
      </c>
      <c r="D33" s="17">
        <v>38072</v>
      </c>
      <c r="E33" s="5">
        <v>3.5340000000000003</v>
      </c>
      <c r="F33" s="6">
        <v>0.32750000000000001</v>
      </c>
      <c r="G33" s="7">
        <v>3.6732134872452998E-2</v>
      </c>
      <c r="H33" s="7">
        <f t="shared" ca="1" si="0"/>
        <v>0.91722665615720711</v>
      </c>
      <c r="I33" s="9">
        <f t="shared" ca="1" si="1"/>
        <v>861</v>
      </c>
      <c r="K33" s="5">
        <v>3.4929999999999999</v>
      </c>
      <c r="L33" s="5">
        <f t="shared" si="3"/>
        <v>4.1000000000000369E-2</v>
      </c>
      <c r="M33" s="6">
        <v>0.32500000000000001</v>
      </c>
      <c r="N33" s="12">
        <f t="shared" si="4"/>
        <v>0.25000000000000022</v>
      </c>
      <c r="P33" s="21">
        <f ca="1">#REF!</f>
        <v>909959.70430994825</v>
      </c>
      <c r="Q33" s="21">
        <f ca="1">#REF!</f>
        <v>-1166227.3861987605</v>
      </c>
      <c r="R33" s="21">
        <f ca="1">Swaptions!AR52</f>
        <v>39489.239164961582</v>
      </c>
      <c r="S33" s="21">
        <f t="shared" ca="1" si="5"/>
        <v>-216778.44272385063</v>
      </c>
      <c r="T33" s="21">
        <f t="shared" ca="1" si="6"/>
        <v>-21.677844272385062</v>
      </c>
      <c r="V33" s="21">
        <f ca="1">#REF!</f>
        <v>1013365.1007784223</v>
      </c>
      <c r="W33" s="21">
        <f ca="1">#REF!</f>
        <v>2166360.0851131207</v>
      </c>
      <c r="X33" s="21">
        <f ca="1">Swaptions!AD52</f>
        <v>-40190.569282034397</v>
      </c>
      <c r="Y33" s="21">
        <f t="shared" ca="1" si="7"/>
        <v>3139534.6166095086</v>
      </c>
      <c r="Z33" s="21">
        <f t="shared" ca="1" si="8"/>
        <v>3139.5346166095087</v>
      </c>
      <c r="AB33" s="21">
        <f ca="1">#REF!</f>
        <v>3912129.6696513733</v>
      </c>
      <c r="AC33" s="21">
        <f ca="1">#REF!</f>
        <v>6274573.7262663646</v>
      </c>
      <c r="AD33" s="21">
        <f ca="1">Swaptions!BT52</f>
        <v>-139885.54165277004</v>
      </c>
      <c r="AE33" s="21">
        <f t="shared" ca="1" si="9"/>
        <v>10046817.854264967</v>
      </c>
      <c r="AF33" s="21">
        <f t="shared" ca="1" si="10"/>
        <v>100468.17854264966</v>
      </c>
      <c r="AH33" s="21">
        <f ca="1">#REF!</f>
        <v>-243845.83162854935</v>
      </c>
      <c r="AI33" s="21">
        <f ca="1">#REF!</f>
        <v>-359291.83510230755</v>
      </c>
      <c r="AJ33" s="21">
        <f ca="1">Swaptions!CH52</f>
        <v>16645.596723896178</v>
      </c>
      <c r="AK33" s="21">
        <f t="shared" ca="1" si="11"/>
        <v>-586492.07000696065</v>
      </c>
      <c r="AL33" s="21">
        <f t="shared" ca="1" si="12"/>
        <v>-1605.7277755152927</v>
      </c>
      <c r="AN33" s="21">
        <f ca="1">#REF!</f>
        <v>392808.83256539103</v>
      </c>
      <c r="AO33" s="21">
        <f ca="1">#REF!</f>
        <v>646595.66197649424</v>
      </c>
      <c r="AP33" s="21">
        <f ca="1">Swaptions!BF52</f>
        <v>-31197.425901994829</v>
      </c>
      <c r="AQ33" s="21">
        <f t="shared" ca="1" si="13"/>
        <v>1008207.0686398905</v>
      </c>
      <c r="AR33" s="21">
        <f t="shared" ca="1" si="14"/>
        <v>100820.70686398905</v>
      </c>
      <c r="AT33" s="21">
        <v>40.284157229999998</v>
      </c>
      <c r="AU33" s="21">
        <v>-24.604490739999999</v>
      </c>
      <c r="AV33" s="21">
        <f t="shared" si="15"/>
        <v>15.679666489999999</v>
      </c>
      <c r="AW33" s="21">
        <v>-1.4124879628980196</v>
      </c>
      <c r="AX33" s="21">
        <f t="shared" ca="1" si="16"/>
        <v>4.3391344305129564</v>
      </c>
      <c r="AZ33" s="87">
        <v>3132585.6074848408</v>
      </c>
      <c r="BA33" s="87">
        <f t="shared" ca="1" si="17"/>
        <v>6949.0091246678494</v>
      </c>
      <c r="BB33" s="87">
        <f t="shared" si="18"/>
        <v>16516.504464300149</v>
      </c>
      <c r="BC33" s="87">
        <f t="shared" ca="1" si="19"/>
        <v>23.465513588967998</v>
      </c>
      <c r="BE33" s="87">
        <v>99702.065564950462</v>
      </c>
      <c r="BF33" s="87">
        <v>-1578.4610701205959</v>
      </c>
      <c r="BG33" s="87">
        <v>102896.68701223112</v>
      </c>
      <c r="BI33" s="87">
        <f t="shared" si="20"/>
        <v>6.4286632609000574</v>
      </c>
      <c r="BJ33" s="87">
        <f t="shared" ca="1" si="21"/>
        <v>0.88952255825516413</v>
      </c>
      <c r="BK33" s="87">
        <f t="shared" ca="1" si="22"/>
        <v>25.117044635662438</v>
      </c>
      <c r="BL33" s="87">
        <v>-1.5790111043648793</v>
      </c>
      <c r="BM33" s="87">
        <f t="shared" ca="1" si="23"/>
        <v>-7.3907057614847798</v>
      </c>
    </row>
    <row r="34" spans="3:65" x14ac:dyDescent="0.25">
      <c r="C34" s="10">
        <f t="shared" ca="1" si="2"/>
        <v>38108</v>
      </c>
      <c r="D34" s="17">
        <v>38104</v>
      </c>
      <c r="E34" s="5">
        <v>3.5380000000000003</v>
      </c>
      <c r="F34" s="6">
        <v>0.32250000000000001</v>
      </c>
      <c r="G34" s="7">
        <v>3.7280949824845901E-2</v>
      </c>
      <c r="H34" s="7">
        <f t="shared" ca="1" si="0"/>
        <v>0.91327920840076937</v>
      </c>
      <c r="I34" s="9">
        <f t="shared" ca="1" si="1"/>
        <v>893</v>
      </c>
      <c r="K34" s="5">
        <v>3.4969999999999999</v>
      </c>
      <c r="L34" s="5">
        <f t="shared" si="3"/>
        <v>4.1000000000000369E-2</v>
      </c>
      <c r="M34" s="6">
        <v>0.32</v>
      </c>
      <c r="N34" s="12">
        <f t="shared" si="4"/>
        <v>0.25000000000000022</v>
      </c>
      <c r="P34" s="21">
        <f ca="1">#REF!</f>
        <v>910222.6855331345</v>
      </c>
      <c r="Q34" s="21">
        <f ca="1">#REF!</f>
        <v>-1167022.7509960691</v>
      </c>
      <c r="R34" s="21">
        <f ca="1">Swaptions!AR53</f>
        <v>39489.239164961582</v>
      </c>
      <c r="S34" s="21">
        <f t="shared" ca="1" si="5"/>
        <v>-217310.82629797296</v>
      </c>
      <c r="T34" s="21">
        <f t="shared" ca="1" si="6"/>
        <v>-21.731082629797296</v>
      </c>
      <c r="V34" s="21">
        <f ca="1">#REF!</f>
        <v>1017598.3523853254</v>
      </c>
      <c r="W34" s="21">
        <f ca="1">#REF!</f>
        <v>2172134.0004288494</v>
      </c>
      <c r="X34" s="21">
        <f ca="1">Swaptions!AD53</f>
        <v>-40190.569282034397</v>
      </c>
      <c r="Y34" s="21">
        <f t="shared" ca="1" si="7"/>
        <v>3149541.7835321403</v>
      </c>
      <c r="Z34" s="21">
        <f t="shared" ca="1" si="8"/>
        <v>3149.5417835321405</v>
      </c>
      <c r="AB34" s="21">
        <f ca="1">#REF!</f>
        <v>3984615.9334918633</v>
      </c>
      <c r="AC34" s="21">
        <f ca="1">#REF!</f>
        <v>6436960.9669679664</v>
      </c>
      <c r="AD34" s="21">
        <f ca="1">Swaptions!BT53</f>
        <v>-139885.54165277004</v>
      </c>
      <c r="AE34" s="21">
        <f t="shared" ca="1" si="9"/>
        <v>10281691.358807059</v>
      </c>
      <c r="AF34" s="21">
        <f t="shared" ca="1" si="10"/>
        <v>102816.91358807059</v>
      </c>
      <c r="AH34" s="21">
        <f ca="1">#REF!</f>
        <v>-233997.24127436802</v>
      </c>
      <c r="AI34" s="21">
        <f ca="1">#REF!</f>
        <v>-346394.5060283558</v>
      </c>
      <c r="AJ34" s="21">
        <f ca="1">Swaptions!CH53</f>
        <v>16645.596723896178</v>
      </c>
      <c r="AK34" s="21">
        <f t="shared" ca="1" si="11"/>
        <v>-563746.1505788276</v>
      </c>
      <c r="AL34" s="21">
        <f t="shared" ca="1" si="12"/>
        <v>-1543.4528421049351</v>
      </c>
      <c r="AN34" s="21">
        <f ca="1">#REF!</f>
        <v>390679.15443604585</v>
      </c>
      <c r="AO34" s="21">
        <f ca="1">#REF!</f>
        <v>648155.47662592318</v>
      </c>
      <c r="AP34" s="21">
        <f ca="1">Swaptions!BF53</f>
        <v>-31197.425901994829</v>
      </c>
      <c r="AQ34" s="21">
        <f t="shared" ca="1" si="13"/>
        <v>1007637.2051599743</v>
      </c>
      <c r="AR34" s="21">
        <f t="shared" ca="1" si="14"/>
        <v>100763.72051599743</v>
      </c>
      <c r="AT34" s="21">
        <v>7.6174394400000001</v>
      </c>
      <c r="AU34" s="21">
        <v>-24.523133980000001</v>
      </c>
      <c r="AV34" s="21">
        <f t="shared" si="15"/>
        <v>-16.905694539999999</v>
      </c>
      <c r="AW34" s="21">
        <v>-1.5443221123219608</v>
      </c>
      <c r="AX34" s="21">
        <f t="shared" ca="1" si="16"/>
        <v>4.3363734625246657</v>
      </c>
      <c r="AZ34" s="87">
        <v>3142124.6263292837</v>
      </c>
      <c r="BA34" s="87">
        <f t="shared" ca="1" si="17"/>
        <v>7417.1572028566152</v>
      </c>
      <c r="BB34" s="87">
        <f t="shared" si="18"/>
        <v>3123.1501704000279</v>
      </c>
      <c r="BC34" s="87">
        <f t="shared" ca="1" si="19"/>
        <v>10.540307373256642</v>
      </c>
      <c r="BE34" s="87">
        <v>102042.52100738912</v>
      </c>
      <c r="BF34" s="87">
        <v>-1517.1457868679136</v>
      </c>
      <c r="BG34" s="87">
        <v>102859.24302987808</v>
      </c>
      <c r="BI34" s="87">
        <f t="shared" si="20"/>
        <v>-6.9313347614000627</v>
      </c>
      <c r="BJ34" s="87">
        <f t="shared" ca="1" si="21"/>
        <v>0.88895655981756438</v>
      </c>
      <c r="BK34" s="87">
        <f t="shared" ca="1" si="22"/>
        <v>25.704228397017669</v>
      </c>
      <c r="BL34" s="87">
        <v>-1.5176646856279112</v>
      </c>
      <c r="BM34" s="87">
        <f t="shared" ca="1" si="23"/>
        <v>-7.6038781365506178</v>
      </c>
    </row>
    <row r="35" spans="3:65" x14ac:dyDescent="0.25">
      <c r="C35" s="10">
        <f t="shared" ca="1" si="2"/>
        <v>38139</v>
      </c>
      <c r="D35" s="17">
        <v>38132</v>
      </c>
      <c r="E35" s="5">
        <v>3.5779999999999998</v>
      </c>
      <c r="F35" s="6">
        <v>0.32250000000000001</v>
      </c>
      <c r="G35" s="7">
        <v>3.7848058715293398E-2</v>
      </c>
      <c r="H35" s="7">
        <f t="shared" ca="1" si="0"/>
        <v>0.90913383188203289</v>
      </c>
      <c r="I35" s="9">
        <f t="shared" ca="1" si="1"/>
        <v>921</v>
      </c>
      <c r="K35" s="5">
        <v>3.5369999999999999</v>
      </c>
      <c r="L35" s="5">
        <f t="shared" si="3"/>
        <v>4.0999999999999925E-2</v>
      </c>
      <c r="M35" s="6">
        <v>0.32</v>
      </c>
      <c r="N35" s="12">
        <f t="shared" si="4"/>
        <v>0.25000000000000022</v>
      </c>
      <c r="P35" s="21">
        <f ca="1">#REF!</f>
        <v>926408.95325583115</v>
      </c>
      <c r="Q35" s="21">
        <f ca="1">#REF!</f>
        <v>-1127621.8512421215</v>
      </c>
      <c r="R35" s="21">
        <f ca="1">Swaptions!AR54</f>
        <v>39489.239164961582</v>
      </c>
      <c r="S35" s="21">
        <f t="shared" ca="1" si="5"/>
        <v>-161723.65882132881</v>
      </c>
      <c r="T35" s="21">
        <f t="shared" ca="1" si="6"/>
        <v>-16.17236588213288</v>
      </c>
      <c r="V35" s="21">
        <f ca="1">#REF!</f>
        <v>1066956.017235796</v>
      </c>
      <c r="W35" s="21">
        <f ca="1">#REF!</f>
        <v>2131881.8570871879</v>
      </c>
      <c r="X35" s="21">
        <f ca="1">Swaptions!AD54</f>
        <v>-40190.569282034397</v>
      </c>
      <c r="Y35" s="21">
        <f t="shared" ca="1" si="7"/>
        <v>3158647.3050409495</v>
      </c>
      <c r="Z35" s="21">
        <f t="shared" ca="1" si="8"/>
        <v>3158.6473050409495</v>
      </c>
      <c r="AB35" s="21">
        <f ca="1">#REF!</f>
        <v>4082566.6706428211</v>
      </c>
      <c r="AC35" s="21">
        <f ca="1">#REF!</f>
        <v>6475931.5070680594</v>
      </c>
      <c r="AD35" s="21">
        <f ca="1">Swaptions!BT54</f>
        <v>-139885.54165277004</v>
      </c>
      <c r="AE35" s="21">
        <f t="shared" ca="1" si="9"/>
        <v>10418612.636058109</v>
      </c>
      <c r="AF35" s="21">
        <f t="shared" ca="1" si="10"/>
        <v>104186.12636058108</v>
      </c>
      <c r="AH35" s="21">
        <f ca="1">#REF!</f>
        <v>-229373.51721952538</v>
      </c>
      <c r="AI35" s="21">
        <f ca="1">#REF!</f>
        <v>-335712.93629686226</v>
      </c>
      <c r="AJ35" s="21">
        <f ca="1">Swaptions!CH54</f>
        <v>16645.596723896178</v>
      </c>
      <c r="AK35" s="21">
        <f t="shared" ca="1" si="11"/>
        <v>-548440.8567924914</v>
      </c>
      <c r="AL35" s="21">
        <f t="shared" ca="1" si="12"/>
        <v>-1501.5492314647265</v>
      </c>
      <c r="AN35" s="21">
        <f ca="1">#REF!</f>
        <v>380078.90018568246</v>
      </c>
      <c r="AO35" s="21">
        <f ca="1">#REF!</f>
        <v>618896.50650475919</v>
      </c>
      <c r="AP35" s="21">
        <f ca="1">Swaptions!BF54</f>
        <v>-31197.425901994829</v>
      </c>
      <c r="AQ35" s="21">
        <f t="shared" ca="1" si="13"/>
        <v>967777.98078844685</v>
      </c>
      <c r="AR35" s="21">
        <f t="shared" ca="1" si="14"/>
        <v>96777.798078844688</v>
      </c>
      <c r="AT35" s="21">
        <v>25.463133750000001</v>
      </c>
      <c r="AU35" s="21">
        <v>-18.98140969</v>
      </c>
      <c r="AV35" s="21">
        <f t="shared" si="15"/>
        <v>6.4817240600000012</v>
      </c>
      <c r="AW35" s="21">
        <v>-1.3810369208200939</v>
      </c>
      <c r="AX35" s="21">
        <f t="shared" ca="1" si="16"/>
        <v>4.1900807286872137</v>
      </c>
      <c r="AZ35" s="87">
        <v>3147391.3949462799</v>
      </c>
      <c r="BA35" s="87">
        <f t="shared" ca="1" si="17"/>
        <v>11255.910094669554</v>
      </c>
      <c r="BB35" s="87">
        <f t="shared" si="18"/>
        <v>10439.884837499982</v>
      </c>
      <c r="BC35" s="87">
        <f t="shared" ca="1" si="19"/>
        <v>21.695794932169534</v>
      </c>
      <c r="BE35" s="87">
        <v>103442.54720898431</v>
      </c>
      <c r="BF35" s="87">
        <v>-1476.3164103066304</v>
      </c>
      <c r="BG35" s="87">
        <v>98842.836853924935</v>
      </c>
      <c r="BI35" s="87">
        <f t="shared" si="20"/>
        <v>2.6575068645999957</v>
      </c>
      <c r="BJ35" s="87">
        <f t="shared" ca="1" si="21"/>
        <v>0.85896654938087724</v>
      </c>
      <c r="BK35" s="87">
        <f t="shared" ca="1" si="22"/>
        <v>26.046531590145293</v>
      </c>
      <c r="BL35" s="87">
        <v>-1.4768240779973567</v>
      </c>
      <c r="BM35" s="87">
        <f t="shared" ca="1" si="23"/>
        <v>-6.3903859939592742</v>
      </c>
    </row>
    <row r="36" spans="3:65" x14ac:dyDescent="0.25">
      <c r="C36" s="10">
        <f t="shared" ca="1" si="2"/>
        <v>38169</v>
      </c>
      <c r="D36" s="17">
        <v>38163</v>
      </c>
      <c r="E36" s="5">
        <v>3.6230000000000002</v>
      </c>
      <c r="F36" s="6">
        <v>0.32250000000000001</v>
      </c>
      <c r="G36" s="7">
        <v>3.8373530288239102E-2</v>
      </c>
      <c r="H36" s="7">
        <f t="shared" ca="1" si="0"/>
        <v>0.90511338600907187</v>
      </c>
      <c r="I36" s="9">
        <f t="shared" ca="1" si="1"/>
        <v>952</v>
      </c>
      <c r="K36" s="5">
        <v>3.5819999999999999</v>
      </c>
      <c r="L36" s="5">
        <f t="shared" si="3"/>
        <v>4.1000000000000369E-2</v>
      </c>
      <c r="M36" s="6">
        <v>0.32</v>
      </c>
      <c r="N36" s="12">
        <f t="shared" si="4"/>
        <v>0.25000000000000022</v>
      </c>
      <c r="P36" s="21">
        <f ca="1">#REF!</f>
        <v>946739.32468536322</v>
      </c>
      <c r="Q36" s="21">
        <f ca="1">#REF!</f>
        <v>-1103780.4917130927</v>
      </c>
      <c r="R36" s="21">
        <f ca="1">Swaptions!AR55</f>
        <v>39489.239164961582</v>
      </c>
      <c r="S36" s="21">
        <f t="shared" ca="1" si="5"/>
        <v>-117551.92786276786</v>
      </c>
      <c r="T36" s="21">
        <f t="shared" ca="1" si="6"/>
        <v>-11.755192786276785</v>
      </c>
      <c r="V36" s="21">
        <f ca="1">#REF!</f>
        <v>1125988.8282923938</v>
      </c>
      <c r="W36" s="21">
        <f ca="1">#REF!</f>
        <v>2118955.5032388098</v>
      </c>
      <c r="X36" s="21">
        <f ca="1">Swaptions!AD55</f>
        <v>-40190.569282034397</v>
      </c>
      <c r="Y36" s="21">
        <f t="shared" ca="1" si="7"/>
        <v>3204753.7622491689</v>
      </c>
      <c r="Z36" s="21">
        <f t="shared" ca="1" si="8"/>
        <v>3204.7537622491691</v>
      </c>
      <c r="AB36" s="21">
        <f ca="1">#REF!</f>
        <v>4209937.3096831823</v>
      </c>
      <c r="AC36" s="21">
        <f ca="1">#REF!</f>
        <v>6665787.5261221752</v>
      </c>
      <c r="AD36" s="21">
        <f ca="1">Swaptions!BT55</f>
        <v>-139885.54165277004</v>
      </c>
      <c r="AE36" s="21">
        <f t="shared" ca="1" si="9"/>
        <v>10735839.294152586</v>
      </c>
      <c r="AF36" s="21">
        <f t="shared" ca="1" si="10"/>
        <v>107358.39294152586</v>
      </c>
      <c r="AH36" s="21">
        <f ca="1">#REF!</f>
        <v>-225667.2033336384</v>
      </c>
      <c r="AI36" s="21">
        <f ca="1">#REF!</f>
        <v>-332826.48645612062</v>
      </c>
      <c r="AJ36" s="21">
        <f ca="1">Swaptions!CH55</f>
        <v>16645.596723896178</v>
      </c>
      <c r="AK36" s="21">
        <f t="shared" ca="1" si="11"/>
        <v>-541848.09306586278</v>
      </c>
      <c r="AL36" s="21">
        <f t="shared" ca="1" si="12"/>
        <v>-1483.4992281064006</v>
      </c>
      <c r="AN36" s="21">
        <f ca="1">#REF!</f>
        <v>370170.81858373096</v>
      </c>
      <c r="AO36" s="21">
        <f ca="1">#REF!</f>
        <v>601804.11095379083</v>
      </c>
      <c r="AP36" s="21">
        <f ca="1">Swaptions!BF55</f>
        <v>-31197.425901994829</v>
      </c>
      <c r="AQ36" s="21">
        <f t="shared" ca="1" si="13"/>
        <v>940777.50363552698</v>
      </c>
      <c r="AR36" s="21">
        <f t="shared" ca="1" si="14"/>
        <v>94077.750363552695</v>
      </c>
      <c r="AT36" s="21">
        <v>14.894896470000001</v>
      </c>
      <c r="AU36" s="21">
        <v>-14.41641939</v>
      </c>
      <c r="AV36" s="21">
        <f t="shared" si="15"/>
        <v>0.47847708000000111</v>
      </c>
      <c r="AW36" s="21">
        <v>-1.410578499044389</v>
      </c>
      <c r="AX36" s="21">
        <f t="shared" ca="1" si="16"/>
        <v>4.0718051027676037</v>
      </c>
      <c r="AZ36" s="87">
        <v>3189431.9481872222</v>
      </c>
      <c r="BA36" s="87">
        <f t="shared" ca="1" si="17"/>
        <v>15321.814061946701</v>
      </c>
      <c r="BB36" s="87">
        <f t="shared" si="18"/>
        <v>6106.907552700055</v>
      </c>
      <c r="BC36" s="87">
        <f t="shared" ca="1" si="19"/>
        <v>21.428721614646754</v>
      </c>
      <c r="BE36" s="87">
        <v>106648.04284046069</v>
      </c>
      <c r="BF36" s="87">
        <v>-1459.0381991765587</v>
      </c>
      <c r="BG36" s="87">
        <v>96156.289062838827</v>
      </c>
      <c r="BI36" s="87">
        <f t="shared" si="20"/>
        <v>0.19617560280000224</v>
      </c>
      <c r="BJ36" s="87">
        <f t="shared" ca="1" si="21"/>
        <v>0.83472004606736616</v>
      </c>
      <c r="BK36" s="87">
        <f t="shared" ca="1" si="22"/>
        <v>26.839598235381491</v>
      </c>
      <c r="BL36" s="87">
        <v>-1.4595361380013636</v>
      </c>
      <c r="BM36" s="87">
        <f t="shared" ca="1" si="23"/>
        <v>-4.9822361316007449</v>
      </c>
    </row>
    <row r="37" spans="3:65" x14ac:dyDescent="0.25">
      <c r="C37" s="10">
        <f t="shared" ca="1" si="2"/>
        <v>38200</v>
      </c>
      <c r="D37" s="17">
        <v>38195</v>
      </c>
      <c r="E37" s="5">
        <v>3.6620000000000004</v>
      </c>
      <c r="F37" s="6">
        <v>0.32250000000000001</v>
      </c>
      <c r="G37" s="7">
        <v>3.8890909298664698E-2</v>
      </c>
      <c r="H37" s="7">
        <f t="shared" ca="1" si="0"/>
        <v>0.90095904950371719</v>
      </c>
      <c r="I37" s="9">
        <f t="shared" ca="1" si="1"/>
        <v>984</v>
      </c>
      <c r="K37" s="5">
        <v>3.621</v>
      </c>
      <c r="L37" s="5">
        <f t="shared" si="3"/>
        <v>4.1000000000000369E-2</v>
      </c>
      <c r="M37" s="6">
        <v>0.32</v>
      </c>
      <c r="N37" s="12">
        <f t="shared" si="4"/>
        <v>0.25000000000000022</v>
      </c>
      <c r="P37" s="21">
        <f ca="1">#REF!</f>
        <v>962713.83139693202</v>
      </c>
      <c r="Q37" s="21">
        <f ca="1">#REF!</f>
        <v>-1075728.469705611</v>
      </c>
      <c r="R37" s="21">
        <f ca="1">Swaptions!AR56</f>
        <v>39489.239164961582</v>
      </c>
      <c r="S37" s="21">
        <f t="shared" ca="1" si="5"/>
        <v>-73525.399143717397</v>
      </c>
      <c r="T37" s="21">
        <f t="shared" ca="1" si="6"/>
        <v>-7.3525399143717394</v>
      </c>
      <c r="V37" s="21">
        <f ca="1">#REF!</f>
        <v>1179561.9046120646</v>
      </c>
      <c r="W37" s="21">
        <f ca="1">#REF!</f>
        <v>2100552.0281183198</v>
      </c>
      <c r="X37" s="21">
        <f ca="1">Swaptions!AD56</f>
        <v>-40190.569282034397</v>
      </c>
      <c r="Y37" s="21">
        <f t="shared" ca="1" si="7"/>
        <v>3239923.3634483498</v>
      </c>
      <c r="Z37" s="21">
        <f t="shared" ca="1" si="8"/>
        <v>3239.9233634483498</v>
      </c>
      <c r="AB37" s="21">
        <f ca="1">#REF!</f>
        <v>4318104.4989616508</v>
      </c>
      <c r="AC37" s="21">
        <f ca="1">#REF!</f>
        <v>6782583.7380029196</v>
      </c>
      <c r="AD37" s="21">
        <f ca="1">Swaptions!BT56</f>
        <v>-139885.54165277004</v>
      </c>
      <c r="AE37" s="21">
        <f t="shared" ca="1" si="9"/>
        <v>10960802.6953118</v>
      </c>
      <c r="AF37" s="21">
        <f t="shared" ca="1" si="10"/>
        <v>109608.02695311799</v>
      </c>
      <c r="AH37" s="21">
        <f ca="1">#REF!</f>
        <v>-220775.51050081599</v>
      </c>
      <c r="AI37" s="21">
        <f ca="1">#REF!</f>
        <v>-325679.12579494691</v>
      </c>
      <c r="AJ37" s="21">
        <f ca="1">Swaptions!CH56</f>
        <v>16645.596723896178</v>
      </c>
      <c r="AK37" s="21">
        <f t="shared" ca="1" si="11"/>
        <v>-529809.03957186663</v>
      </c>
      <c r="AL37" s="21">
        <f t="shared" ca="1" si="12"/>
        <v>-1450.5380960215377</v>
      </c>
      <c r="AN37" s="21">
        <f ca="1">#REF!</f>
        <v>359796.95088062284</v>
      </c>
      <c r="AO37" s="21">
        <f ca="1">#REF!</f>
        <v>580314.98218849907</v>
      </c>
      <c r="AP37" s="21">
        <f ca="1">Swaptions!BF56</f>
        <v>-31197.425901994829</v>
      </c>
      <c r="AQ37" s="21">
        <f t="shared" ca="1" si="13"/>
        <v>908914.5071671271</v>
      </c>
      <c r="AR37" s="21">
        <f t="shared" ca="1" si="14"/>
        <v>90891.450716712716</v>
      </c>
      <c r="AT37" s="21">
        <v>8.3423613799999998</v>
      </c>
      <c r="AU37" s="21">
        <v>-9.9095657300000006</v>
      </c>
      <c r="AV37" s="21">
        <f t="shared" si="15"/>
        <v>-1.5672043500000008</v>
      </c>
      <c r="AW37" s="21">
        <v>-1.3745374671707786</v>
      </c>
      <c r="AX37" s="21">
        <f t="shared" ca="1" si="16"/>
        <v>3.9315632827990399</v>
      </c>
      <c r="AZ37" s="87">
        <v>3221522.7213256741</v>
      </c>
      <c r="BA37" s="87">
        <f t="shared" ca="1" si="17"/>
        <v>18400.642122675665</v>
      </c>
      <c r="BB37" s="87">
        <f t="shared" si="18"/>
        <v>3420.3681658000305</v>
      </c>
      <c r="BC37" s="87">
        <f t="shared" ca="1" si="19"/>
        <v>21.821010288475698</v>
      </c>
      <c r="BE37" s="87">
        <v>108922.27994015113</v>
      </c>
      <c r="BF37" s="87">
        <v>-1427.1421278858763</v>
      </c>
      <c r="BG37" s="87">
        <v>92932.637159830789</v>
      </c>
      <c r="BI37" s="87">
        <f t="shared" si="20"/>
        <v>-0.64255378350000614</v>
      </c>
      <c r="BJ37" s="87">
        <f t="shared" ca="1" si="21"/>
        <v>0.80597047297381041</v>
      </c>
      <c r="BK37" s="87">
        <f t="shared" ca="1" si="22"/>
        <v>27.402006738279525</v>
      </c>
      <c r="BL37" s="87">
        <v>-1.4276278128409758</v>
      </c>
      <c r="BM37" s="87">
        <f t="shared" ca="1" si="23"/>
        <v>-4.3167853264366567</v>
      </c>
    </row>
    <row r="38" spans="3:65" x14ac:dyDescent="0.25">
      <c r="C38" s="10">
        <f t="shared" ca="1" si="2"/>
        <v>38231</v>
      </c>
      <c r="D38" s="17">
        <v>38225</v>
      </c>
      <c r="E38" s="5">
        <v>3.6510000000000002</v>
      </c>
      <c r="F38" s="6">
        <v>0.32250000000000001</v>
      </c>
      <c r="G38" s="7">
        <v>3.9408288398951698E-2</v>
      </c>
      <c r="H38" s="7">
        <f t="shared" ca="1" si="0"/>
        <v>0.89674683683235379</v>
      </c>
      <c r="I38" s="9">
        <f t="shared" ca="1" si="1"/>
        <v>1014</v>
      </c>
      <c r="K38" s="5">
        <v>3.61</v>
      </c>
      <c r="L38" s="5">
        <f t="shared" si="3"/>
        <v>4.1000000000000369E-2</v>
      </c>
      <c r="M38" s="6">
        <v>0.32</v>
      </c>
      <c r="N38" s="12">
        <f t="shared" si="4"/>
        <v>0.25000000000000022</v>
      </c>
      <c r="P38" s="21">
        <f ca="1">#REF!</f>
        <v>-14304.737675190758</v>
      </c>
      <c r="Q38" s="21">
        <f ca="1">#REF!</f>
        <v>-1067720.1755472671</v>
      </c>
      <c r="R38" s="21">
        <f ca="1">Swaptions!AR57</f>
        <v>39489.239164961582</v>
      </c>
      <c r="S38" s="21">
        <f t="shared" ca="1" si="5"/>
        <v>-1042535.6740574961</v>
      </c>
      <c r="T38" s="21">
        <f t="shared" ca="1" si="6"/>
        <v>-104.25356740574961</v>
      </c>
      <c r="V38" s="21">
        <f ca="1">#REF!</f>
        <v>-5726.483146795319</v>
      </c>
      <c r="W38" s="21">
        <f ca="1">#REF!</f>
        <v>2121529.2222663383</v>
      </c>
      <c r="X38" s="21">
        <f ca="1">Swaptions!AD57</f>
        <v>-40190.569282034397</v>
      </c>
      <c r="Y38" s="21">
        <f t="shared" ca="1" si="7"/>
        <v>2075612.1698375084</v>
      </c>
      <c r="Z38" s="21">
        <f t="shared" ca="1" si="8"/>
        <v>2075.6121698375082</v>
      </c>
      <c r="AB38" s="21">
        <f ca="1">#REF!</f>
        <v>24101.127314934158</v>
      </c>
      <c r="AC38" s="21">
        <f ca="1">#REF!</f>
        <v>6804889.2262283014</v>
      </c>
      <c r="AD38" s="21">
        <f ca="1">Swaptions!BT57</f>
        <v>-139885.54165277004</v>
      </c>
      <c r="AE38" s="21">
        <f t="shared" ca="1" si="9"/>
        <v>6689104.8118904661</v>
      </c>
      <c r="AF38" s="21">
        <f t="shared" ca="1" si="10"/>
        <v>66891.048118904655</v>
      </c>
      <c r="AH38" s="21">
        <f ca="1">#REF!</f>
        <v>-4278.8359654847445</v>
      </c>
      <c r="AI38" s="21">
        <f ca="1">#REF!</f>
        <v>-313083.71953962243</v>
      </c>
      <c r="AJ38" s="21">
        <f ca="1">Swaptions!CH57</f>
        <v>16645.596723896178</v>
      </c>
      <c r="AK38" s="21">
        <f t="shared" ca="1" si="11"/>
        <v>-300716.958781211</v>
      </c>
      <c r="AL38" s="21">
        <f t="shared" ca="1" si="12"/>
        <v>-823.31816230311017</v>
      </c>
      <c r="AN38" s="21">
        <f ca="1">#REF!</f>
        <v>-1047.9057333980745</v>
      </c>
      <c r="AO38" s="21">
        <f ca="1">#REF!</f>
        <v>568310.45808046474</v>
      </c>
      <c r="AP38" s="21">
        <f ca="1">Swaptions!BF57</f>
        <v>-31197.425901994829</v>
      </c>
      <c r="AQ38" s="21">
        <f t="shared" ca="1" si="13"/>
        <v>536065.12644507189</v>
      </c>
      <c r="AR38" s="21">
        <f t="shared" ca="1" si="14"/>
        <v>53606.512644507187</v>
      </c>
      <c r="AT38" s="21">
        <v>7.9865603800000002</v>
      </c>
      <c r="AU38" s="21">
        <v>-110.31021147</v>
      </c>
      <c r="AV38" s="21">
        <f t="shared" si="15"/>
        <v>-102.32365109</v>
      </c>
      <c r="AW38" s="21">
        <v>3.81301234003557</v>
      </c>
      <c r="AX38" s="21">
        <f t="shared" ca="1" si="16"/>
        <v>2.243631724214822</v>
      </c>
      <c r="AZ38" s="87">
        <v>2103137.0436160676</v>
      </c>
      <c r="BA38" s="87">
        <f t="shared" ca="1" si="17"/>
        <v>-27524.873778559268</v>
      </c>
      <c r="BB38" s="87">
        <f t="shared" si="18"/>
        <v>3274.4897558000298</v>
      </c>
      <c r="BC38" s="87">
        <f t="shared" ca="1" si="19"/>
        <v>-24.250384022759238</v>
      </c>
      <c r="BE38" s="87">
        <v>66566.453532452128</v>
      </c>
      <c r="BF38" s="87">
        <v>-805.87863060934092</v>
      </c>
      <c r="BG38" s="87">
        <v>54961.237568911034</v>
      </c>
      <c r="BI38" s="87">
        <f t="shared" si="20"/>
        <v>-41.952696946900375</v>
      </c>
      <c r="BJ38" s="87">
        <f t="shared" ca="1" si="21"/>
        <v>0.45994450346404264</v>
      </c>
      <c r="BK38" s="87">
        <f t="shared" ca="1" si="22"/>
        <v>16.722762029726177</v>
      </c>
      <c r="BL38" s="87">
        <v>-0.80610467743361369</v>
      </c>
      <c r="BM38" s="87">
        <f t="shared" ca="1" si="23"/>
        <v>1.3257110683845292</v>
      </c>
    </row>
    <row r="39" spans="3:65" x14ac:dyDescent="0.25">
      <c r="C39" s="10">
        <f t="shared" ca="1" si="2"/>
        <v>38261</v>
      </c>
      <c r="D39" s="17">
        <v>38257</v>
      </c>
      <c r="E39" s="5">
        <v>3.6660000000000004</v>
      </c>
      <c r="F39" s="6">
        <v>0.32250000000000001</v>
      </c>
      <c r="G39" s="7">
        <v>3.9885239782964502E-2</v>
      </c>
      <c r="H39" s="7">
        <f t="shared" ca="1" si="0"/>
        <v>0.89267608129972675</v>
      </c>
      <c r="I39" s="9">
        <f t="shared" ca="1" si="1"/>
        <v>1046</v>
      </c>
      <c r="K39" s="5">
        <v>3.625</v>
      </c>
      <c r="L39" s="5">
        <f t="shared" si="3"/>
        <v>4.1000000000000369E-2</v>
      </c>
      <c r="M39" s="6">
        <v>0.32</v>
      </c>
      <c r="N39" s="12">
        <f t="shared" si="4"/>
        <v>0.25000000000000022</v>
      </c>
      <c r="P39" s="21">
        <f ca="1">#REF!</f>
        <v>967167.81881874322</v>
      </c>
      <c r="Q39" s="21">
        <f ca="1">#REF!</f>
        <v>-1062342.5493257106</v>
      </c>
      <c r="R39" s="21">
        <f ca="1">Swaptions!AR58</f>
        <v>39489.239164961582</v>
      </c>
      <c r="S39" s="21">
        <f t="shared" ca="1" si="5"/>
        <v>-55685.491342005822</v>
      </c>
      <c r="T39" s="21">
        <f t="shared" ca="1" si="6"/>
        <v>-5.5685491342005822</v>
      </c>
      <c r="V39" s="21">
        <f ca="1">#REF!</f>
        <v>1216432.2220479688</v>
      </c>
      <c r="W39" s="21">
        <f ca="1">#REF!</f>
        <v>2144086.9911849611</v>
      </c>
      <c r="X39" s="21">
        <f ca="1">Swaptions!AD58</f>
        <v>-40190.569282034397</v>
      </c>
      <c r="Y39" s="21">
        <f t="shared" ca="1" si="7"/>
        <v>3320328.6439508954</v>
      </c>
      <c r="Z39" s="21">
        <f t="shared" ca="1" si="8"/>
        <v>3320.3286439508952</v>
      </c>
      <c r="AB39" s="21">
        <f ca="1">#REF!</f>
        <v>4435599.9923445843</v>
      </c>
      <c r="AC39" s="21">
        <f ca="1">#REF!</f>
        <v>6986287.2424238119</v>
      </c>
      <c r="AD39" s="21">
        <f ca="1">Swaptions!BT58</f>
        <v>-139885.54165277004</v>
      </c>
      <c r="AE39" s="21">
        <f t="shared" ca="1" si="9"/>
        <v>11282001.693115626</v>
      </c>
      <c r="AF39" s="21">
        <f t="shared" ca="1" si="10"/>
        <v>112820.01693115625</v>
      </c>
      <c r="AH39" s="21">
        <f ca="1">#REF!</f>
        <v>-209252.74999563349</v>
      </c>
      <c r="AI39" s="21">
        <f ca="1">#REF!</f>
        <v>-309111.28600128327</v>
      </c>
      <c r="AJ39" s="21">
        <f ca="1">Swaptions!CH58</f>
        <v>16645.596723896178</v>
      </c>
      <c r="AK39" s="21">
        <f t="shared" ca="1" si="11"/>
        <v>-501718.4392730206</v>
      </c>
      <c r="AL39" s="21">
        <f t="shared" ca="1" si="12"/>
        <v>-1373.6302238823289</v>
      </c>
      <c r="AN39" s="21">
        <f ca="1">#REF!</f>
        <v>346800.11268073868</v>
      </c>
      <c r="AO39" s="21">
        <f ca="1">#REF!</f>
        <v>561237.03995211585</v>
      </c>
      <c r="AP39" s="21">
        <f ca="1">Swaptions!BF58</f>
        <v>-31197.425901994829</v>
      </c>
      <c r="AQ39" s="21">
        <f t="shared" ca="1" si="13"/>
        <v>876839.72673085972</v>
      </c>
      <c r="AR39" s="21">
        <f t="shared" ca="1" si="14"/>
        <v>87683.972673085969</v>
      </c>
      <c r="AT39" s="21">
        <v>3.32637625</v>
      </c>
      <c r="AU39" s="21">
        <v>-8.1207919400000002</v>
      </c>
      <c r="AV39" s="21">
        <f t="shared" si="15"/>
        <v>-4.7944156900000001</v>
      </c>
      <c r="AW39" s="21">
        <v>-1.2547675928059139</v>
      </c>
      <c r="AX39" s="21">
        <f t="shared" ca="1" si="16"/>
        <v>3.8070103986053319</v>
      </c>
      <c r="AZ39" s="87">
        <v>3300344.7563612387</v>
      </c>
      <c r="BA39" s="87">
        <f t="shared" ca="1" si="17"/>
        <v>19983.887589656748</v>
      </c>
      <c r="BB39" s="87">
        <f t="shared" si="18"/>
        <v>1363.8142625000123</v>
      </c>
      <c r="BC39" s="87">
        <f t="shared" ca="1" si="19"/>
        <v>21.34770185215676</v>
      </c>
      <c r="BE39" s="87">
        <v>112130.03148389138</v>
      </c>
      <c r="BF39" s="87">
        <v>-1351.6358247188286</v>
      </c>
      <c r="BG39" s="87">
        <v>89669.720848889468</v>
      </c>
      <c r="BI39" s="87">
        <f t="shared" si="20"/>
        <v>-1.9657104329000179</v>
      </c>
      <c r="BJ39" s="87">
        <f t="shared" ca="1" si="21"/>
        <v>0.78043713171410012</v>
      </c>
      <c r="BK39" s="87">
        <f t="shared" ca="1" si="22"/>
        <v>28.205004232789086</v>
      </c>
      <c r="BL39" s="87">
        <v>-1.3520962916640564</v>
      </c>
      <c r="BM39" s="87">
        <f t="shared" ca="1" si="23"/>
        <v>-4.3199327877823546</v>
      </c>
    </row>
    <row r="40" spans="3:65" x14ac:dyDescent="0.25">
      <c r="C40" s="10">
        <f t="shared" ca="1" si="2"/>
        <v>38292</v>
      </c>
      <c r="D40" s="17">
        <v>38286</v>
      </c>
      <c r="E40" s="5">
        <v>3.823</v>
      </c>
      <c r="F40" s="6">
        <v>0.32</v>
      </c>
      <c r="G40" s="7">
        <v>4.0355276120754603E-2</v>
      </c>
      <c r="H40" s="7">
        <f t="shared" ca="1" si="0"/>
        <v>0.88847644115229485</v>
      </c>
      <c r="I40" s="9">
        <f t="shared" ca="1" si="1"/>
        <v>1075</v>
      </c>
      <c r="K40" s="5">
        <v>3.782</v>
      </c>
      <c r="L40" s="5">
        <f t="shared" si="3"/>
        <v>4.0999999999999925E-2</v>
      </c>
      <c r="M40" s="6">
        <v>0.3175</v>
      </c>
      <c r="N40" s="12">
        <f t="shared" si="4"/>
        <v>0.25000000000000022</v>
      </c>
      <c r="P40" s="21">
        <f ca="1">#REF!</f>
        <v>1363016.7742700593</v>
      </c>
      <c r="Q40" s="21">
        <f ca="1">#REF!</f>
        <v>-1064366.798495417</v>
      </c>
      <c r="R40" s="21">
        <f ca="1">Swaptions!AR59</f>
        <v>39489.239164961582</v>
      </c>
      <c r="S40" s="21">
        <f t="shared" ca="1" si="5"/>
        <v>338139.21493960387</v>
      </c>
      <c r="T40" s="21">
        <f t="shared" ca="1" si="6"/>
        <v>33.813921493960386</v>
      </c>
      <c r="V40" s="21">
        <f ca="1">#REF!</f>
        <v>1913953.9995486308</v>
      </c>
      <c r="W40" s="21">
        <f ca="1">#REF!</f>
        <v>2103767.2941239178</v>
      </c>
      <c r="X40" s="21">
        <f ca="1">Swaptions!AD59</f>
        <v>-40190.569282034397</v>
      </c>
      <c r="Y40" s="21">
        <f t="shared" ca="1" si="7"/>
        <v>3977530.7243905142</v>
      </c>
      <c r="Z40" s="21">
        <f t="shared" ca="1" si="8"/>
        <v>3977.530724390514</v>
      </c>
      <c r="AB40" s="21">
        <f ca="1">#REF!</f>
        <v>5522805.6581372535</v>
      </c>
      <c r="AC40" s="21">
        <f ca="1">#REF!</f>
        <v>7878187.7588833142</v>
      </c>
      <c r="AD40" s="21">
        <f ca="1">Swaptions!BT59</f>
        <v>-139885.54165277004</v>
      </c>
      <c r="AE40" s="21">
        <f t="shared" ca="1" si="9"/>
        <v>13261107.875367796</v>
      </c>
      <c r="AF40" s="21">
        <f t="shared" ca="1" si="10"/>
        <v>132611.07875367795</v>
      </c>
      <c r="AH40" s="21">
        <f ca="1">#REF!</f>
        <v>-228372.7277266196</v>
      </c>
      <c r="AI40" s="21">
        <f ca="1">#REF!</f>
        <v>-341545.85501557752</v>
      </c>
      <c r="AJ40" s="21">
        <f ca="1">Swaptions!CH59</f>
        <v>16645.596723896178</v>
      </c>
      <c r="AK40" s="21">
        <f t="shared" ca="1" si="11"/>
        <v>-553272.98601830087</v>
      </c>
      <c r="AL40" s="21">
        <f t="shared" ca="1" si="12"/>
        <v>-1514.7788802691332</v>
      </c>
      <c r="AN40" s="21">
        <f ca="1">#REF!</f>
        <v>394996.51897200436</v>
      </c>
      <c r="AO40" s="21">
        <f ca="1">#REF!</f>
        <v>574973.48382460186</v>
      </c>
      <c r="AP40" s="21">
        <f ca="1">Swaptions!BF59</f>
        <v>-31197.425901994829</v>
      </c>
      <c r="AQ40" s="21">
        <f t="shared" ca="1" si="13"/>
        <v>938772.57689461135</v>
      </c>
      <c r="AR40" s="21">
        <f t="shared" ca="1" si="14"/>
        <v>93877.257689461141</v>
      </c>
      <c r="AT40" s="21">
        <v>-19.32882291</v>
      </c>
      <c r="AU40" s="21">
        <v>30.87974058</v>
      </c>
      <c r="AV40" s="21">
        <f t="shared" si="15"/>
        <v>11.55091767</v>
      </c>
      <c r="AW40" s="21">
        <v>-1.0520126444542193</v>
      </c>
      <c r="AX40" s="21">
        <f t="shared" ca="1" si="16"/>
        <v>3.9861935584146053</v>
      </c>
      <c r="AZ40" s="87">
        <v>3937151.3668121239</v>
      </c>
      <c r="BA40" s="87">
        <f t="shared" ca="1" si="17"/>
        <v>40379.357578390278</v>
      </c>
      <c r="BB40" s="87">
        <f t="shared" si="18"/>
        <v>-7924.8173930999856</v>
      </c>
      <c r="BC40" s="87">
        <f t="shared" ca="1" si="19"/>
        <v>32.454540185290291</v>
      </c>
      <c r="BE40" s="87">
        <v>132121.27618466812</v>
      </c>
      <c r="BF40" s="87">
        <v>-1496.5975401653334</v>
      </c>
      <c r="BG40" s="87">
        <v>96162.409912102303</v>
      </c>
      <c r="BI40" s="87">
        <f t="shared" si="20"/>
        <v>4.735876244699992</v>
      </c>
      <c r="BJ40" s="87">
        <f t="shared" ca="1" si="21"/>
        <v>0.81716967947499253</v>
      </c>
      <c r="BK40" s="87">
        <f t="shared" ca="1" si="22"/>
        <v>33.152769688419518</v>
      </c>
      <c r="BL40" s="87">
        <v>-1.4971226403592155</v>
      </c>
      <c r="BM40" s="87">
        <f t="shared" ca="1" si="23"/>
        <v>-4.7541527869449958</v>
      </c>
    </row>
    <row r="41" spans="3:65" x14ac:dyDescent="0.25">
      <c r="C41" s="10">
        <f t="shared" ca="1" si="2"/>
        <v>38322</v>
      </c>
      <c r="D41" s="17">
        <v>38315</v>
      </c>
      <c r="E41" s="5">
        <v>3.9830000000000005</v>
      </c>
      <c r="F41" s="6">
        <v>0.3175</v>
      </c>
      <c r="G41" s="7">
        <v>4.0810150066603199E-2</v>
      </c>
      <c r="H41" s="7">
        <f t="shared" ca="1" si="0"/>
        <v>0.88436549289422206</v>
      </c>
      <c r="I41" s="9">
        <f t="shared" ca="1" si="1"/>
        <v>1104</v>
      </c>
      <c r="K41" s="5">
        <v>3.9420000000000002</v>
      </c>
      <c r="L41" s="5">
        <f t="shared" si="3"/>
        <v>4.1000000000000369E-2</v>
      </c>
      <c r="M41" s="6">
        <v>0.315</v>
      </c>
      <c r="N41" s="12">
        <f t="shared" si="4"/>
        <v>0.25000000000000022</v>
      </c>
      <c r="P41" s="21">
        <f ca="1">#REF!</f>
        <v>1420341.8969265446</v>
      </c>
      <c r="Q41" s="21">
        <f ca="1">#REF!</f>
        <v>-981358.24398035731</v>
      </c>
      <c r="R41" s="21">
        <f ca="1">Swaptions!AR60</f>
        <v>39489.239164961582</v>
      </c>
      <c r="S41" s="21">
        <f t="shared" ca="1" si="5"/>
        <v>478472.89211114886</v>
      </c>
      <c r="T41" s="21">
        <f t="shared" ca="1" si="6"/>
        <v>47.847289211114884</v>
      </c>
      <c r="V41" s="21">
        <f ca="1">#REF!</f>
        <v>2134038.9359184057</v>
      </c>
      <c r="W41" s="21">
        <f ca="1">#REF!</f>
        <v>1950047.2079666394</v>
      </c>
      <c r="X41" s="21">
        <f ca="1">Swaptions!AD60</f>
        <v>-40190.569282034397</v>
      </c>
      <c r="Y41" s="21">
        <f t="shared" ca="1" si="7"/>
        <v>4043895.5746030109</v>
      </c>
      <c r="Z41" s="21">
        <f t="shared" ca="1" si="8"/>
        <v>4043.895574603011</v>
      </c>
      <c r="AB41" s="21">
        <f ca="1">#REF!</f>
        <v>5722630.4121827334</v>
      </c>
      <c r="AC41" s="21">
        <f ca="1">#REF!</f>
        <v>7999392.2994069401</v>
      </c>
      <c r="AD41" s="21">
        <f ca="1">Swaptions!BT60</f>
        <v>-139885.54165277004</v>
      </c>
      <c r="AE41" s="21">
        <f t="shared" ca="1" si="9"/>
        <v>13582137.169936903</v>
      </c>
      <c r="AF41" s="21">
        <f t="shared" ca="1" si="10"/>
        <v>135821.37169936902</v>
      </c>
      <c r="AH41" s="21">
        <f ca="1">#REF!</f>
        <v>-218443.55483374133</v>
      </c>
      <c r="AI41" s="21">
        <f ca="1">#REF!</f>
        <v>-337607.37141033518</v>
      </c>
      <c r="AJ41" s="21">
        <f ca="1">Swaptions!CH60</f>
        <v>16645.596723896178</v>
      </c>
      <c r="AK41" s="21">
        <f t="shared" ca="1" si="11"/>
        <v>-539405.32952018036</v>
      </c>
      <c r="AL41" s="21">
        <f t="shared" ca="1" si="12"/>
        <v>-1476.8113060100764</v>
      </c>
      <c r="AN41" s="21">
        <f ca="1">#REF!</f>
        <v>370607.81015404814</v>
      </c>
      <c r="AO41" s="21">
        <f ca="1">#REF!</f>
        <v>529283.62515360489</v>
      </c>
      <c r="AP41" s="21">
        <f ca="1">Swaptions!BF60</f>
        <v>-31197.425901994829</v>
      </c>
      <c r="AQ41" s="21">
        <f t="shared" ca="1" si="13"/>
        <v>868694.00940565823</v>
      </c>
      <c r="AR41" s="21">
        <f t="shared" ca="1" si="14"/>
        <v>86869.400940565829</v>
      </c>
      <c r="AT41" s="21">
        <v>-41.865564939999999</v>
      </c>
      <c r="AU41" s="21">
        <v>45.278371280000002</v>
      </c>
      <c r="AV41" s="21">
        <f t="shared" si="15"/>
        <v>3.412806340000003</v>
      </c>
      <c r="AW41" s="21">
        <v>-1.0557970249575277</v>
      </c>
      <c r="AX41" s="21">
        <f t="shared" ca="1" si="16"/>
        <v>3.6247149560724097</v>
      </c>
      <c r="AZ41" s="87">
        <v>3995523.2306384682</v>
      </c>
      <c r="BA41" s="87">
        <f t="shared" ca="1" si="17"/>
        <v>48372.343964542728</v>
      </c>
      <c r="BB41" s="87">
        <f t="shared" si="18"/>
        <v>-17164.881625400154</v>
      </c>
      <c r="BC41" s="87">
        <f t="shared" ca="1" si="19"/>
        <v>31.207462339142573</v>
      </c>
      <c r="BE41" s="87">
        <v>135452.62083095548</v>
      </c>
      <c r="BF41" s="87">
        <v>-1461.0881395860129</v>
      </c>
      <c r="BG41" s="87">
        <v>89030.888264632231</v>
      </c>
      <c r="BI41" s="87">
        <f t="shared" si="20"/>
        <v>1.399250599400014</v>
      </c>
      <c r="BJ41" s="87">
        <f t="shared" ca="1" si="21"/>
        <v>0.74306656599485077</v>
      </c>
      <c r="BK41" s="87">
        <f t="shared" ca="1" si="22"/>
        <v>33.955342924842284</v>
      </c>
      <c r="BL41" s="87">
        <v>-1.4615924779525957</v>
      </c>
      <c r="BM41" s="87">
        <f t="shared" ca="1" si="23"/>
        <v>-3.4286052731419798</v>
      </c>
    </row>
    <row r="42" spans="3:65" x14ac:dyDescent="0.25">
      <c r="C42" s="10">
        <f t="shared" ca="1" si="2"/>
        <v>38353</v>
      </c>
      <c r="D42" s="17">
        <v>38348</v>
      </c>
      <c r="E42" s="5">
        <v>4.008</v>
      </c>
      <c r="F42" s="6">
        <v>0.3175</v>
      </c>
      <c r="G42" s="7">
        <v>4.1265979047947703E-2</v>
      </c>
      <c r="H42" s="7">
        <f t="shared" ca="1" si="0"/>
        <v>0.88010837195635228</v>
      </c>
      <c r="I42" s="9">
        <f t="shared" ca="1" si="1"/>
        <v>1137</v>
      </c>
      <c r="K42" s="5">
        <v>3.9670000000000001</v>
      </c>
      <c r="L42" s="5">
        <f t="shared" si="3"/>
        <v>4.0999999999999925E-2</v>
      </c>
      <c r="M42" s="6">
        <v>0.315</v>
      </c>
      <c r="N42" s="12">
        <f t="shared" si="4"/>
        <v>0.25000000000000022</v>
      </c>
      <c r="P42" s="21">
        <f ca="1">#REF!</f>
        <v>1472687.4027423635</v>
      </c>
      <c r="Q42" s="21">
        <f ca="1">#REF!</f>
        <v>1090323.5010757709</v>
      </c>
      <c r="R42" s="21">
        <f ca="1">Swaptions!AR61</f>
        <v>39489.239164961582</v>
      </c>
      <c r="S42" s="21">
        <f t="shared" ca="1" si="5"/>
        <v>2602500.1429830957</v>
      </c>
      <c r="T42" s="21">
        <f t="shared" ca="1" si="6"/>
        <v>260.25001429830957</v>
      </c>
      <c r="V42" s="21">
        <f ca="1">#REF!</f>
        <v>1787509.5375483038</v>
      </c>
      <c r="W42" s="21">
        <f ca="1">#REF!</f>
        <v>-1959043.751368176</v>
      </c>
      <c r="X42" s="21">
        <f ca="1">Swaptions!AD61</f>
        <v>-40190.569282034397</v>
      </c>
      <c r="Y42" s="21">
        <f t="shared" ca="1" si="7"/>
        <v>-211724.78310190653</v>
      </c>
      <c r="Z42" s="21">
        <f t="shared" ca="1" si="8"/>
        <v>-211.72478310190652</v>
      </c>
      <c r="AB42" s="21">
        <f ca="1">#REF!</f>
        <v>9193251.1648554504</v>
      </c>
      <c r="AC42" s="21">
        <f ca="1">#REF!</f>
        <v>-9567747.8238965739</v>
      </c>
      <c r="AD42" s="21">
        <f ca="1">Swaptions!BT61</f>
        <v>-139885.54165277004</v>
      </c>
      <c r="AE42" s="21">
        <f t="shared" ca="1" si="9"/>
        <v>-514382.20069389348</v>
      </c>
      <c r="AF42" s="21">
        <f t="shared" ca="1" si="10"/>
        <v>-5143.8220069389345</v>
      </c>
      <c r="AH42" s="21">
        <f ca="1">#REF!</f>
        <v>-405922.50136233785</v>
      </c>
      <c r="AI42" s="21">
        <f ca="1">#REF!</f>
        <v>393677.11273743142</v>
      </c>
      <c r="AJ42" s="21">
        <f ca="1">Swaptions!CH61</f>
        <v>16645.596723896178</v>
      </c>
      <c r="AK42" s="21">
        <f t="shared" ca="1" si="11"/>
        <v>4400.2080989897549</v>
      </c>
      <c r="AL42" s="21">
        <f t="shared" ca="1" si="12"/>
        <v>12.047113207364148</v>
      </c>
      <c r="AN42" s="21">
        <f ca="1">#REF!</f>
        <v>566403.82996197208</v>
      </c>
      <c r="AO42" s="21">
        <f ca="1">#REF!</f>
        <v>-619641.90671713534</v>
      </c>
      <c r="AP42" s="21">
        <f ca="1">Swaptions!BF61</f>
        <v>-31197.425901994829</v>
      </c>
      <c r="AQ42" s="21">
        <f t="shared" ca="1" si="13"/>
        <v>-84435.502657158097</v>
      </c>
      <c r="AR42" s="21">
        <f t="shared" ca="1" si="14"/>
        <v>-8443.5502657158104</v>
      </c>
      <c r="AT42" s="21">
        <v>-176.51230870000001</v>
      </c>
      <c r="AU42" s="21">
        <v>259.83131542000001</v>
      </c>
      <c r="AV42" s="21">
        <f t="shared" si="15"/>
        <v>83.319006720000004</v>
      </c>
      <c r="AW42" s="21">
        <v>0.32365404839191569</v>
      </c>
      <c r="AX42" s="21">
        <f t="shared" ca="1" si="16"/>
        <v>9.5044829917640072E-2</v>
      </c>
      <c r="AZ42" s="87">
        <v>-310457.89729734504</v>
      </c>
      <c r="BA42" s="87">
        <f t="shared" ca="1" si="17"/>
        <v>98733.114195438509</v>
      </c>
      <c r="BB42" s="87">
        <f t="shared" si="18"/>
        <v>-72370.046566999881</v>
      </c>
      <c r="BC42" s="87">
        <f t="shared" ca="1" si="19"/>
        <v>26.363067628438628</v>
      </c>
      <c r="BE42" s="87">
        <v>-6210.1345232957483</v>
      </c>
      <c r="BF42" s="87">
        <v>12.052172864081632</v>
      </c>
      <c r="BG42" s="87">
        <v>-9501.9943969885462</v>
      </c>
      <c r="BI42" s="87">
        <f t="shared" si="20"/>
        <v>34.160792755199935</v>
      </c>
      <c r="BJ42" s="87">
        <f t="shared" ca="1" si="21"/>
        <v>1.948419013311618E-2</v>
      </c>
      <c r="BK42" s="87">
        <f t="shared" ca="1" si="22"/>
        <v>-1.2859555017347348</v>
      </c>
      <c r="BL42" s="87">
        <v>1.208567764464533E-2</v>
      </c>
      <c r="BM42" s="87">
        <f t="shared" ca="1" si="23"/>
        <v>-6.5433394928043329</v>
      </c>
    </row>
    <row r="43" spans="3:65" x14ac:dyDescent="0.25">
      <c r="C43" s="10">
        <f t="shared" ca="1" si="2"/>
        <v>38384</v>
      </c>
      <c r="D43" s="17">
        <v>38378</v>
      </c>
      <c r="E43" s="5">
        <v>3.9240000000000004</v>
      </c>
      <c r="F43" s="6">
        <v>0.315</v>
      </c>
      <c r="G43" s="7">
        <v>4.1710107801241E-2</v>
      </c>
      <c r="H43" s="7">
        <f t="shared" ca="1" si="0"/>
        <v>0.87583785526961166</v>
      </c>
      <c r="I43" s="9">
        <f t="shared" ca="1" si="1"/>
        <v>1167</v>
      </c>
      <c r="K43" s="5">
        <v>3.883</v>
      </c>
      <c r="L43" s="5">
        <f t="shared" si="3"/>
        <v>4.1000000000000369E-2</v>
      </c>
      <c r="M43" s="6">
        <v>0.3125</v>
      </c>
      <c r="N43" s="12">
        <f t="shared" si="4"/>
        <v>0.25000000000000022</v>
      </c>
      <c r="P43" s="21">
        <f ca="1">#REF!</f>
        <v>1424873.8089118176</v>
      </c>
      <c r="Q43" s="21">
        <f ca="1">#REF!</f>
        <v>1155697.5399434585</v>
      </c>
      <c r="R43" s="21">
        <f ca="1">Swaptions!AR62</f>
        <v>39489.239164961582</v>
      </c>
      <c r="S43" s="21">
        <f t="shared" ca="1" si="5"/>
        <v>2620060.5880202376</v>
      </c>
      <c r="T43" s="21">
        <f t="shared" ca="1" si="6"/>
        <v>262.00605880202374</v>
      </c>
      <c r="V43" s="21">
        <f ca="1">#REF!</f>
        <v>1691716.4304567166</v>
      </c>
      <c r="W43" s="21">
        <f ca="1">#REF!</f>
        <v>-2084622.1675503356</v>
      </c>
      <c r="X43" s="21">
        <f ca="1">Swaptions!AD62</f>
        <v>-40190.569282034397</v>
      </c>
      <c r="Y43" s="21">
        <f t="shared" ca="1" si="7"/>
        <v>-433096.30637565348</v>
      </c>
      <c r="Z43" s="21">
        <f t="shared" ca="1" si="8"/>
        <v>-433.09630637565346</v>
      </c>
      <c r="AB43" s="21">
        <f ca="1">#REF!</f>
        <v>9065258.4511345197</v>
      </c>
      <c r="AC43" s="21">
        <f ca="1">#REF!</f>
        <v>-9884818.4118864443</v>
      </c>
      <c r="AD43" s="21">
        <f ca="1">Swaptions!BT62</f>
        <v>-139885.54165277004</v>
      </c>
      <c r="AE43" s="21">
        <f t="shared" ca="1" si="9"/>
        <v>-959445.50240469468</v>
      </c>
      <c r="AF43" s="21">
        <f t="shared" ca="1" si="10"/>
        <v>-9594.4550240469471</v>
      </c>
      <c r="AH43" s="21">
        <f ca="1">#REF!</f>
        <v>-389671.95501115447</v>
      </c>
      <c r="AI43" s="21">
        <f ca="1">#REF!</f>
        <v>387824.85635294544</v>
      </c>
      <c r="AJ43" s="21">
        <f ca="1">Swaptions!CH62</f>
        <v>16645.596723896178</v>
      </c>
      <c r="AK43" s="21">
        <f t="shared" ca="1" si="11"/>
        <v>14798.498065687152</v>
      </c>
      <c r="AL43" s="21">
        <f t="shared" ca="1" si="12"/>
        <v>40.516079577514446</v>
      </c>
      <c r="AN43" s="21">
        <f ca="1">#REF!</f>
        <v>568305.97242535325</v>
      </c>
      <c r="AO43" s="21">
        <f ca="1">#REF!</f>
        <v>-654661.749237312</v>
      </c>
      <c r="AP43" s="21">
        <f ca="1">Swaptions!BF62</f>
        <v>-31197.425901994829</v>
      </c>
      <c r="AQ43" s="21">
        <f t="shared" ca="1" si="13"/>
        <v>-117553.20271395359</v>
      </c>
      <c r="AR43" s="21">
        <f t="shared" ca="1" si="14"/>
        <v>-11755.32027139536</v>
      </c>
      <c r="AT43" s="21">
        <v>-209.16786515999999</v>
      </c>
      <c r="AU43" s="21">
        <v>261.34460356</v>
      </c>
      <c r="AV43" s="21">
        <f t="shared" si="15"/>
        <v>52.176738400000005</v>
      </c>
      <c r="AW43" s="21">
        <v>0.70826851546183889</v>
      </c>
      <c r="AX43" s="21">
        <f t="shared" ca="1" si="16"/>
        <v>-4.6813273438090164E-2</v>
      </c>
      <c r="AZ43" s="87">
        <v>-532406.29089881177</v>
      </c>
      <c r="BA43" s="87">
        <f t="shared" ca="1" si="17"/>
        <v>99309.984523158288</v>
      </c>
      <c r="BB43" s="87">
        <f t="shared" si="18"/>
        <v>-85758.824715600756</v>
      </c>
      <c r="BC43" s="87">
        <f t="shared" ca="1" si="19"/>
        <v>13.55115980755753</v>
      </c>
      <c r="BE43" s="87">
        <v>-10696.975182435017</v>
      </c>
      <c r="BF43" s="87">
        <v>40.355306497272238</v>
      </c>
      <c r="BG43" s="87">
        <v>-12933.711215399415</v>
      </c>
      <c r="BI43" s="87">
        <f t="shared" si="20"/>
        <v>21.392462744000195</v>
      </c>
      <c r="BJ43" s="87">
        <f t="shared" ca="1" si="21"/>
        <v>-9.5967210548085682E-3</v>
      </c>
      <c r="BK43" s="87">
        <f t="shared" ca="1" si="22"/>
        <v>-2.3986137560117391</v>
      </c>
      <c r="BL43" s="87">
        <v>4.0410021510208026E-2</v>
      </c>
      <c r="BM43" s="87">
        <f t="shared" ca="1" si="23"/>
        <v>-5.4735024808863244</v>
      </c>
    </row>
    <row r="44" spans="3:65" x14ac:dyDescent="0.25">
      <c r="C44" s="10">
        <f t="shared" ca="1" si="2"/>
        <v>38412</v>
      </c>
      <c r="D44" s="17">
        <v>38406</v>
      </c>
      <c r="E44" s="5">
        <v>3.7890000000000001</v>
      </c>
      <c r="F44" s="6">
        <v>0.30499999999999999</v>
      </c>
      <c r="G44" s="7">
        <v>4.21112564094401E-2</v>
      </c>
      <c r="H44" s="7">
        <f t="shared" ca="1" si="0"/>
        <v>0.87194330656435082</v>
      </c>
      <c r="I44" s="9">
        <f t="shared" ca="1" si="1"/>
        <v>1195</v>
      </c>
      <c r="K44" s="5">
        <v>3.7480000000000002</v>
      </c>
      <c r="L44" s="5">
        <f t="shared" si="3"/>
        <v>4.0999999999999925E-2</v>
      </c>
      <c r="M44" s="6">
        <v>0.30249999999999999</v>
      </c>
      <c r="N44" s="12">
        <f t="shared" si="4"/>
        <v>0.25000000000000022</v>
      </c>
      <c r="P44" s="21">
        <f ca="1">#REF!</f>
        <v>1329789.24287718</v>
      </c>
      <c r="Q44" s="21">
        <f ca="1">#REF!</f>
        <v>1224957.0085762136</v>
      </c>
      <c r="R44" s="21">
        <f ca="1">Swaptions!AR63</f>
        <v>39489.239164961582</v>
      </c>
      <c r="S44" s="21">
        <f t="shared" ca="1" si="5"/>
        <v>2594235.4906183551</v>
      </c>
      <c r="T44" s="21">
        <f t="shared" ca="1" si="6"/>
        <v>259.4235490618355</v>
      </c>
      <c r="V44" s="21">
        <f ca="1">#REF!</f>
        <v>1471983.9912078849</v>
      </c>
      <c r="W44" s="21">
        <f ca="1">#REF!</f>
        <v>-2162473.9279261464</v>
      </c>
      <c r="X44" s="21">
        <f ca="1">Swaptions!AD63</f>
        <v>-40190.569282034397</v>
      </c>
      <c r="Y44" s="21">
        <f t="shared" ca="1" si="7"/>
        <v>-730680.50600029598</v>
      </c>
      <c r="Z44" s="21">
        <f t="shared" ca="1" si="8"/>
        <v>-730.68050600029596</v>
      </c>
      <c r="AB44" s="21">
        <f ca="1">#REF!</f>
        <v>8789211.441761164</v>
      </c>
      <c r="AC44" s="21">
        <f ca="1">#REF!</f>
        <v>-9759608.3154757619</v>
      </c>
      <c r="AD44" s="21">
        <f ca="1">Swaptions!BT63</f>
        <v>-139885.54165277004</v>
      </c>
      <c r="AE44" s="21">
        <f t="shared" ca="1" si="9"/>
        <v>-1110282.4153673679</v>
      </c>
      <c r="AF44" s="21">
        <f t="shared" ca="1" si="10"/>
        <v>-11102.824153673679</v>
      </c>
      <c r="AH44" s="21">
        <f ca="1">#REF!</f>
        <v>-364666.79567428154</v>
      </c>
      <c r="AI44" s="21">
        <f ca="1">#REF!</f>
        <v>353393.16137047287</v>
      </c>
      <c r="AJ44" s="21">
        <f ca="1">Swaptions!CH63</f>
        <v>16645.596723896178</v>
      </c>
      <c r="AK44" s="21">
        <f t="shared" ca="1" si="11"/>
        <v>5371.9624200875005</v>
      </c>
      <c r="AL44" s="21">
        <f t="shared" ca="1" si="12"/>
        <v>14.707631540280632</v>
      </c>
      <c r="AN44" s="21">
        <f ca="1">#REF!</f>
        <v>589147.68478779646</v>
      </c>
      <c r="AO44" s="21">
        <f ca="1">#REF!</f>
        <v>-697340.64017423405</v>
      </c>
      <c r="AP44" s="21">
        <f ca="1">Swaptions!BF63</f>
        <v>-31197.425901994829</v>
      </c>
      <c r="AQ44" s="21">
        <f t="shared" ca="1" si="13"/>
        <v>-139390.38128843243</v>
      </c>
      <c r="AR44" s="21">
        <f t="shared" ca="1" si="14"/>
        <v>-13939.038128843244</v>
      </c>
      <c r="AT44" s="21">
        <v>-209.98053401000001</v>
      </c>
      <c r="AU44" s="21">
        <v>259.23976819000001</v>
      </c>
      <c r="AV44" s="21">
        <f t="shared" si="15"/>
        <v>49.259234179999993</v>
      </c>
      <c r="AW44" s="21">
        <v>0.35846179226092545</v>
      </c>
      <c r="AX44" s="21">
        <f t="shared" ca="1" si="16"/>
        <v>-0.17468092042543049</v>
      </c>
      <c r="AZ44" s="87">
        <v>-829587.9501103512</v>
      </c>
      <c r="BA44" s="87">
        <f t="shared" ca="1" si="17"/>
        <v>98907.444110055221</v>
      </c>
      <c r="BB44" s="87">
        <f t="shared" si="18"/>
        <v>-86092.018944099851</v>
      </c>
      <c r="BC44" s="87">
        <f t="shared" ca="1" si="19"/>
        <v>12.81542516595537</v>
      </c>
      <c r="BE44" s="87">
        <v>-12262.624723282426</v>
      </c>
      <c r="BF44" s="87">
        <v>14.899645262956252</v>
      </c>
      <c r="BG44" s="87">
        <v>-15274.18245240897</v>
      </c>
      <c r="BI44" s="87">
        <f t="shared" si="20"/>
        <v>20.196286013799959</v>
      </c>
      <c r="BJ44" s="87">
        <f t="shared" ca="1" si="21"/>
        <v>-3.5809588687213185E-2</v>
      </c>
      <c r="BK44" s="87">
        <f t="shared" ca="1" si="22"/>
        <v>-2.7757060384184218</v>
      </c>
      <c r="BL44" s="87">
        <v>1.4979138643248006E-2</v>
      </c>
      <c r="BM44" s="87">
        <f t="shared" ca="1" si="23"/>
        <v>-4.5843243593822027</v>
      </c>
    </row>
    <row r="45" spans="3:65" x14ac:dyDescent="0.25">
      <c r="C45" s="10">
        <f t="shared" ca="1" si="2"/>
        <v>38443</v>
      </c>
      <c r="D45" s="17">
        <v>38439</v>
      </c>
      <c r="E45" s="5">
        <v>3.6390000000000002</v>
      </c>
      <c r="F45" s="6">
        <v>0.29249999999999998</v>
      </c>
      <c r="G45" s="7">
        <v>4.2524013696708898E-2</v>
      </c>
      <c r="H45" s="7">
        <f t="shared" ca="1" si="0"/>
        <v>0.86768087707683961</v>
      </c>
      <c r="I45" s="9">
        <f t="shared" ca="1" si="1"/>
        <v>1228</v>
      </c>
      <c r="K45" s="5">
        <v>3.5979999999999999</v>
      </c>
      <c r="L45" s="5">
        <f t="shared" si="3"/>
        <v>4.1000000000000369E-2</v>
      </c>
      <c r="M45" s="6">
        <v>0.28999999999999998</v>
      </c>
      <c r="N45" s="12">
        <f t="shared" si="4"/>
        <v>0.25000000000000022</v>
      </c>
      <c r="P45" s="21">
        <f ca="1">#REF!</f>
        <v>700968.38466869236</v>
      </c>
      <c r="Q45" s="21">
        <f ca="1">#REF!</f>
        <v>1690845.6008358691</v>
      </c>
      <c r="R45" s="21">
        <f ca="1">Swaptions!AR64</f>
        <v>39489.239164961582</v>
      </c>
      <c r="S45" s="21">
        <f t="shared" ca="1" si="5"/>
        <v>2431303.2246695231</v>
      </c>
      <c r="T45" s="21">
        <f t="shared" ca="1" si="6"/>
        <v>243.13032246695229</v>
      </c>
      <c r="V45" s="21">
        <f ca="1">#REF!</f>
        <v>585231.85016403429</v>
      </c>
      <c r="W45" s="21">
        <f ca="1">#REF!</f>
        <v>-2982537.3069485277</v>
      </c>
      <c r="X45" s="21">
        <f ca="1">Swaptions!AD64</f>
        <v>-40190.569282034397</v>
      </c>
      <c r="Y45" s="21">
        <f t="shared" ca="1" si="7"/>
        <v>-2437496.0260665277</v>
      </c>
      <c r="Z45" s="21">
        <f t="shared" ca="1" si="8"/>
        <v>-2437.4960260665275</v>
      </c>
      <c r="AB45" s="21">
        <f ca="1">#REF!</f>
        <v>6179647.3335673707</v>
      </c>
      <c r="AC45" s="21">
        <f ca="1">#REF!</f>
        <v>-12158601.401563412</v>
      </c>
      <c r="AD45" s="21">
        <f ca="1">Swaptions!BT64</f>
        <v>-139885.54165277004</v>
      </c>
      <c r="AE45" s="21">
        <f t="shared" ca="1" si="9"/>
        <v>-6118839.6096488107</v>
      </c>
      <c r="AF45" s="21">
        <f t="shared" ca="1" si="10"/>
        <v>-61188.396096488104</v>
      </c>
      <c r="AH45" s="21">
        <f ca="1">#REF!</f>
        <v>-263949.2426292767</v>
      </c>
      <c r="AI45" s="21">
        <f ca="1">#REF!</f>
        <v>394098.44491259108</v>
      </c>
      <c r="AJ45" s="21">
        <f ca="1">Swaptions!CH64</f>
        <v>16645.596723896178</v>
      </c>
      <c r="AK45" s="21">
        <f t="shared" ca="1" si="11"/>
        <v>146794.79900721056</v>
      </c>
      <c r="AL45" s="21">
        <f t="shared" ca="1" si="12"/>
        <v>401.90225600879006</v>
      </c>
      <c r="AN45" s="21">
        <f ca="1">#REF!</f>
        <v>440716.15502512269</v>
      </c>
      <c r="AO45" s="21">
        <f ca="1">#REF!</f>
        <v>-948152.71783917607</v>
      </c>
      <c r="AP45" s="21">
        <f ca="1">Swaptions!BF64</f>
        <v>-31197.425901994829</v>
      </c>
      <c r="AQ45" s="21">
        <f t="shared" ca="1" si="13"/>
        <v>-538633.98871604819</v>
      </c>
      <c r="AR45" s="21">
        <f t="shared" ca="1" si="14"/>
        <v>-53863.398871604819</v>
      </c>
      <c r="AT45" s="21">
        <v>-212.59697446000001</v>
      </c>
      <c r="AU45" s="21">
        <v>244.56603435</v>
      </c>
      <c r="AV45" s="21">
        <f t="shared" si="15"/>
        <v>31.969059889999983</v>
      </c>
      <c r="AW45" s="21">
        <v>0.53554518902441828</v>
      </c>
      <c r="AX45" s="21">
        <f t="shared" ca="1" si="16"/>
        <v>-1.9712570720721203</v>
      </c>
      <c r="AZ45" s="87">
        <v>-2521203.3989858734</v>
      </c>
      <c r="BA45" s="87">
        <f t="shared" ca="1" si="17"/>
        <v>83707.37291934574</v>
      </c>
      <c r="BB45" s="87">
        <f t="shared" si="18"/>
        <v>-87164.7595286008</v>
      </c>
      <c r="BC45" s="87">
        <f t="shared" ca="1" si="19"/>
        <v>-3.4573866092550598</v>
      </c>
      <c r="BE45" s="87">
        <v>-62161.960016858509</v>
      </c>
      <c r="BF45" s="87">
        <v>396.58045130536505</v>
      </c>
      <c r="BG45" s="87">
        <v>-56298.658975820712</v>
      </c>
      <c r="BI45" s="87">
        <f t="shared" si="20"/>
        <v>13.10731455490011</v>
      </c>
      <c r="BJ45" s="87">
        <f t="shared" ca="1" si="21"/>
        <v>-0.40410769977478833</v>
      </c>
      <c r="BK45" s="87">
        <f t="shared" ca="1" si="22"/>
        <v>-15.297099024122039</v>
      </c>
      <c r="BL45" s="87">
        <v>0.39685727952700106</v>
      </c>
      <c r="BM45" s="87">
        <f t="shared" ca="1" si="23"/>
        <v>-1.2603517197853458</v>
      </c>
    </row>
    <row r="46" spans="3:65" x14ac:dyDescent="0.25">
      <c r="C46" s="10">
        <f t="shared" ca="1" si="2"/>
        <v>38473</v>
      </c>
      <c r="D46" s="17">
        <v>38468</v>
      </c>
      <c r="E46" s="5">
        <v>3.6430000000000002</v>
      </c>
      <c r="F46" s="6">
        <v>0.28499999999999998</v>
      </c>
      <c r="G46" s="7">
        <v>4.28961922570439E-2</v>
      </c>
      <c r="H46" s="7">
        <f t="shared" ca="1" si="0"/>
        <v>0.86359924358221851</v>
      </c>
      <c r="I46" s="9">
        <f t="shared" ca="1" si="1"/>
        <v>1257</v>
      </c>
      <c r="K46" s="5">
        <v>3.6019999999999999</v>
      </c>
      <c r="L46" s="5">
        <f t="shared" si="3"/>
        <v>4.1000000000000369E-2</v>
      </c>
      <c r="M46" s="6">
        <v>0.28249999999999997</v>
      </c>
      <c r="N46" s="12">
        <f t="shared" si="4"/>
        <v>0.25000000000000022</v>
      </c>
      <c r="P46" s="21">
        <f ca="1">#REF!</f>
        <v>688145.67726901278</v>
      </c>
      <c r="Q46" s="21">
        <f ca="1">#REF!</f>
        <v>1676305.8521342012</v>
      </c>
      <c r="R46" s="21">
        <f ca="1">Swaptions!AR65</f>
        <v>39489.239164961582</v>
      </c>
      <c r="S46" s="21">
        <f t="shared" ca="1" si="5"/>
        <v>2403940.7685681754</v>
      </c>
      <c r="T46" s="21">
        <f t="shared" ca="1" si="6"/>
        <v>240.39407685681755</v>
      </c>
      <c r="V46" s="21">
        <f ca="1">#REF!</f>
        <v>560625.90611837944</v>
      </c>
      <c r="W46" s="21">
        <f ca="1">#REF!</f>
        <v>-2903347.6740482133</v>
      </c>
      <c r="X46" s="21">
        <f ca="1">Swaptions!AD65</f>
        <v>-40190.569282034397</v>
      </c>
      <c r="Y46" s="21">
        <f t="shared" ca="1" si="7"/>
        <v>-2382912.3372118683</v>
      </c>
      <c r="Z46" s="21">
        <f t="shared" ca="1" si="8"/>
        <v>-2382.9123372118684</v>
      </c>
      <c r="AB46" s="21">
        <f ca="1">#REF!</f>
        <v>6231851.4614289897</v>
      </c>
      <c r="AC46" s="21">
        <f ca="1">#REF!</f>
        <v>-12194678.08453986</v>
      </c>
      <c r="AD46" s="21">
        <f ca="1">Swaptions!BT65</f>
        <v>-139885.54165277004</v>
      </c>
      <c r="AE46" s="21">
        <f t="shared" ca="1" si="9"/>
        <v>-6102712.1647636406</v>
      </c>
      <c r="AF46" s="21">
        <f t="shared" ca="1" si="10"/>
        <v>-61027.121647636406</v>
      </c>
      <c r="AH46" s="21">
        <f ca="1">#REF!</f>
        <v>-253557.73036376864</v>
      </c>
      <c r="AI46" s="21">
        <f ca="1">#REF!</f>
        <v>372533.74304596672</v>
      </c>
      <c r="AJ46" s="21">
        <f ca="1">Swaptions!CH65</f>
        <v>16645.596723896178</v>
      </c>
      <c r="AK46" s="21">
        <f t="shared" ca="1" si="11"/>
        <v>135621.60940609427</v>
      </c>
      <c r="AL46" s="21">
        <f t="shared" ca="1" si="12"/>
        <v>371.31173006459761</v>
      </c>
      <c r="AN46" s="21">
        <f ca="1">#REF!</f>
        <v>444041.45266434253</v>
      </c>
      <c r="AO46" s="21">
        <f ca="1">#REF!</f>
        <v>-951881.82359588181</v>
      </c>
      <c r="AP46" s="21">
        <f ca="1">Swaptions!BF65</f>
        <v>-31197.425901994829</v>
      </c>
      <c r="AQ46" s="21">
        <f t="shared" ca="1" si="13"/>
        <v>-539037.79683353414</v>
      </c>
      <c r="AR46" s="21">
        <f t="shared" ca="1" si="14"/>
        <v>-53903.779683353416</v>
      </c>
      <c r="AT46" s="21">
        <v>-211.66767146000001</v>
      </c>
      <c r="AU46" s="21">
        <v>241.92324217000001</v>
      </c>
      <c r="AV46" s="21">
        <f t="shared" si="15"/>
        <v>30.255570710000001</v>
      </c>
      <c r="AW46" s="21">
        <v>0.43337873330816024</v>
      </c>
      <c r="AX46" s="21">
        <f t="shared" ca="1" si="16"/>
        <v>-1.9625440464906205</v>
      </c>
      <c r="AZ46" s="87">
        <v>-2465525.9872340541</v>
      </c>
      <c r="BA46" s="87">
        <f t="shared" ca="1" si="17"/>
        <v>82613.650022185873</v>
      </c>
      <c r="BB46" s="87">
        <f t="shared" si="18"/>
        <v>-86783.745298600785</v>
      </c>
      <c r="BC46" s="87">
        <f t="shared" ca="1" si="19"/>
        <v>-4.1700952764149113</v>
      </c>
      <c r="BE46" s="87">
        <v>-62044.739581553767</v>
      </c>
      <c r="BF46" s="87">
        <v>366.17679721883758</v>
      </c>
      <c r="BG46" s="87">
        <v>-56387.753083351054</v>
      </c>
      <c r="BI46" s="87">
        <f t="shared" si="20"/>
        <v>12.404783991100112</v>
      </c>
      <c r="BJ46" s="87">
        <f t="shared" ca="1" si="21"/>
        <v>-0.40232152953058087</v>
      </c>
      <c r="BK46" s="87">
        <f t="shared" ca="1" si="22"/>
        <v>-15.256780411909114</v>
      </c>
      <c r="BL46" s="87">
        <v>0.36643754663085565</v>
      </c>
      <c r="BM46" s="87">
        <f t="shared" ca="1" si="23"/>
        <v>-1.2822148727061826</v>
      </c>
    </row>
    <row r="47" spans="3:65" x14ac:dyDescent="0.25">
      <c r="C47" s="10">
        <f t="shared" ca="1" si="2"/>
        <v>38504</v>
      </c>
      <c r="D47" s="17">
        <v>38497</v>
      </c>
      <c r="E47" s="5">
        <v>3.6829999999999998</v>
      </c>
      <c r="F47" s="6">
        <v>0.28000000000000003</v>
      </c>
      <c r="G47" s="7">
        <v>4.32807768181451E-2</v>
      </c>
      <c r="H47" s="7">
        <f t="shared" ca="1" si="0"/>
        <v>0.85934789483997642</v>
      </c>
      <c r="I47" s="9">
        <f t="shared" ca="1" si="1"/>
        <v>1286</v>
      </c>
      <c r="K47" s="5">
        <v>3.6419999999999999</v>
      </c>
      <c r="L47" s="5">
        <f t="shared" si="3"/>
        <v>4.0999999999999925E-2</v>
      </c>
      <c r="M47" s="6">
        <v>0.27750000000000002</v>
      </c>
      <c r="N47" s="12">
        <f t="shared" si="4"/>
        <v>0.25000000000000022</v>
      </c>
      <c r="P47" s="21">
        <f ca="1">#REF!</f>
        <v>696160.14461876312</v>
      </c>
      <c r="Q47" s="21">
        <f ca="1">#REF!</f>
        <v>1638130.1744307776</v>
      </c>
      <c r="R47" s="21">
        <f ca="1">Swaptions!AR66</f>
        <v>39489.239164961582</v>
      </c>
      <c r="S47" s="21">
        <f t="shared" ca="1" si="5"/>
        <v>2373779.5582145024</v>
      </c>
      <c r="T47" s="21">
        <f t="shared" ca="1" si="6"/>
        <v>237.37795582145023</v>
      </c>
      <c r="V47" s="21">
        <f ca="1">#REF!</f>
        <v>569259.34720105072</v>
      </c>
      <c r="W47" s="21">
        <f ca="1">#REF!</f>
        <v>-2802652.4334077956</v>
      </c>
      <c r="X47" s="21">
        <f ca="1">Swaptions!AD66</f>
        <v>-40190.569282034397</v>
      </c>
      <c r="Y47" s="21">
        <f t="shared" ca="1" si="7"/>
        <v>-2273583.6554887793</v>
      </c>
      <c r="Z47" s="21">
        <f t="shared" ca="1" si="8"/>
        <v>-2273.5836554887792</v>
      </c>
      <c r="AB47" s="21">
        <f ca="1">#REF!</f>
        <v>6387925.4455350293</v>
      </c>
      <c r="AC47" s="21">
        <f ca="1">#REF!</f>
        <v>-12392271.032944165</v>
      </c>
      <c r="AD47" s="21">
        <f ca="1">Swaptions!BT66</f>
        <v>-139885.54165277004</v>
      </c>
      <c r="AE47" s="21">
        <f t="shared" ca="1" si="9"/>
        <v>-6144231.1290619057</v>
      </c>
      <c r="AF47" s="21">
        <f t="shared" ca="1" si="10"/>
        <v>-61442.311290619058</v>
      </c>
      <c r="AH47" s="21">
        <f ca="1">#REF!</f>
        <v>-247857.38430206638</v>
      </c>
      <c r="AI47" s="21">
        <f ca="1">#REF!</f>
        <v>362900.93702624587</v>
      </c>
      <c r="AJ47" s="21">
        <f ca="1">Swaptions!CH66</f>
        <v>16645.596723896178</v>
      </c>
      <c r="AK47" s="21">
        <f t="shared" ca="1" si="11"/>
        <v>131689.14944807568</v>
      </c>
      <c r="AL47" s="21">
        <f t="shared" ca="1" si="12"/>
        <v>360.5452414731709</v>
      </c>
      <c r="AN47" s="21">
        <f ca="1">#REF!</f>
        <v>444429.11344441131</v>
      </c>
      <c r="AO47" s="21">
        <f ca="1">#REF!</f>
        <v>-943273.2502896447</v>
      </c>
      <c r="AP47" s="21">
        <f ca="1">Swaptions!BF66</f>
        <v>-31197.425901994829</v>
      </c>
      <c r="AQ47" s="21">
        <f t="shared" ca="1" si="13"/>
        <v>-530041.56274722819</v>
      </c>
      <c r="AR47" s="21">
        <f t="shared" ca="1" si="14"/>
        <v>-53004.156274722816</v>
      </c>
      <c r="AT47" s="21">
        <v>-210.11669101000001</v>
      </c>
      <c r="AU47" s="21">
        <v>238.68466168</v>
      </c>
      <c r="AV47" s="21">
        <f t="shared" si="15"/>
        <v>28.567970669999994</v>
      </c>
      <c r="AW47" s="21">
        <v>0.57113319643511318</v>
      </c>
      <c r="AX47" s="21">
        <f t="shared" ca="1" si="16"/>
        <v>-1.8778390549848893</v>
      </c>
      <c r="AZ47" s="87">
        <v>-2354705.8265964645</v>
      </c>
      <c r="BA47" s="87">
        <f t="shared" ca="1" si="17"/>
        <v>81122.171107685193</v>
      </c>
      <c r="BB47" s="87">
        <f t="shared" si="18"/>
        <v>-86147.843314099839</v>
      </c>
      <c r="BC47" s="87">
        <f t="shared" ca="1" si="19"/>
        <v>-5.0256722064146455</v>
      </c>
      <c r="BE47" s="87">
        <v>-62519.983476084453</v>
      </c>
      <c r="BF47" s="87">
        <v>355.71423299154685</v>
      </c>
      <c r="BG47" s="87">
        <v>-55489.17528754667</v>
      </c>
      <c r="BI47" s="87">
        <f t="shared" si="20"/>
        <v>11.712867974699977</v>
      </c>
      <c r="BJ47" s="87">
        <f t="shared" ca="1" si="21"/>
        <v>-0.3849570062719016</v>
      </c>
      <c r="BK47" s="87">
        <f t="shared" ca="1" si="22"/>
        <v>-15.360577822654779</v>
      </c>
      <c r="BL47" s="87">
        <v>0.35595693066855894</v>
      </c>
      <c r="BM47" s="87">
        <f t="shared" ca="1" si="23"/>
        <v>-1.348962282856502</v>
      </c>
    </row>
    <row r="48" spans="3:65" x14ac:dyDescent="0.25">
      <c r="C48" s="10">
        <f t="shared" ca="1" si="2"/>
        <v>38534</v>
      </c>
      <c r="D48" s="17">
        <v>38530</v>
      </c>
      <c r="E48" s="5">
        <v>3.7280000000000002</v>
      </c>
      <c r="F48" s="6">
        <v>0.27500000000000002</v>
      </c>
      <c r="G48" s="7">
        <v>4.36358605575351E-2</v>
      </c>
      <c r="H48" s="7">
        <f t="shared" ca="1" si="0"/>
        <v>0.85525361117563492</v>
      </c>
      <c r="I48" s="9">
        <f t="shared" ca="1" si="1"/>
        <v>1319</v>
      </c>
      <c r="K48" s="5">
        <v>3.6869999999999998</v>
      </c>
      <c r="L48" s="5">
        <f t="shared" si="3"/>
        <v>4.1000000000000369E-2</v>
      </c>
      <c r="M48" s="6">
        <v>0.27500000000000002</v>
      </c>
      <c r="N48" s="12">
        <f t="shared" si="4"/>
        <v>0</v>
      </c>
      <c r="P48" s="21">
        <f ca="1">#REF!</f>
        <v>706718.87783957378</v>
      </c>
      <c r="Q48" s="21">
        <f ca="1">#REF!</f>
        <v>1582688.2819196684</v>
      </c>
      <c r="R48" s="21">
        <f ca="1">Swaptions!AR67</f>
        <v>39489.239164961582</v>
      </c>
      <c r="S48" s="21">
        <f t="shared" ca="1" si="5"/>
        <v>2328896.3989242036</v>
      </c>
      <c r="T48" s="21">
        <f t="shared" ca="1" si="6"/>
        <v>232.88963989242035</v>
      </c>
      <c r="V48" s="21">
        <f ca="1">#REF!</f>
        <v>581990.20334563148</v>
      </c>
      <c r="W48" s="21">
        <f ca="1">#REF!</f>
        <v>-2684492.1031733388</v>
      </c>
      <c r="X48" s="21">
        <f ca="1">Swaptions!AD67</f>
        <v>-40190.569282034397</v>
      </c>
      <c r="Y48" s="21">
        <f t="shared" ca="1" si="7"/>
        <v>-2142692.469109742</v>
      </c>
      <c r="Z48" s="21">
        <f t="shared" ca="1" si="8"/>
        <v>-2142.692469109742</v>
      </c>
      <c r="AB48" s="21">
        <f ca="1">#REF!</f>
        <v>6565474.1249533687</v>
      </c>
      <c r="AC48" s="21">
        <f ca="1">#REF!</f>
        <v>-12440989.046361992</v>
      </c>
      <c r="AD48" s="21">
        <f ca="1">Swaptions!BT67</f>
        <v>-139885.54165277004</v>
      </c>
      <c r="AE48" s="21">
        <f t="shared" ca="1" si="9"/>
        <v>-6015400.4630613932</v>
      </c>
      <c r="AF48" s="21">
        <f t="shared" ca="1" si="10"/>
        <v>-60154.004630613934</v>
      </c>
      <c r="AH48" s="21">
        <f ca="1">#REF!</f>
        <v>-241862.92780746403</v>
      </c>
      <c r="AI48" s="21">
        <f ca="1">#REF!</f>
        <v>347437.21464838379</v>
      </c>
      <c r="AJ48" s="21">
        <f ca="1">Swaptions!CH67</f>
        <v>16645.596723896178</v>
      </c>
      <c r="AK48" s="21">
        <f t="shared" ca="1" si="11"/>
        <v>122219.88356481593</v>
      </c>
      <c r="AL48" s="21">
        <f t="shared" ca="1" si="12"/>
        <v>334.61980442112508</v>
      </c>
      <c r="AN48" s="21">
        <f ca="1">#REF!</f>
        <v>444256.62069261231</v>
      </c>
      <c r="AO48" s="21">
        <f ca="1">#REF!</f>
        <v>-919287.40283592977</v>
      </c>
      <c r="AP48" s="21">
        <f ca="1">Swaptions!BF67</f>
        <v>-31197.425901994829</v>
      </c>
      <c r="AQ48" s="21">
        <f t="shared" ca="1" si="13"/>
        <v>-506228.20804531226</v>
      </c>
      <c r="AR48" s="21">
        <f t="shared" ca="1" si="14"/>
        <v>-50622.820804531228</v>
      </c>
      <c r="AT48" s="21">
        <v>-208.36407346999999</v>
      </c>
      <c r="AU48" s="21">
        <v>234.73348335</v>
      </c>
      <c r="AV48" s="21">
        <f t="shared" si="15"/>
        <v>26.369409880000006</v>
      </c>
      <c r="AW48" s="21">
        <v>0.46631254423238033</v>
      </c>
      <c r="AX48" s="21">
        <f t="shared" ca="1" si="16"/>
        <v>-2.3101560018120324</v>
      </c>
      <c r="AZ48" s="87">
        <v>-2236675.2780585806</v>
      </c>
      <c r="BA48" s="87">
        <f t="shared" ca="1" si="17"/>
        <v>93982.808948838618</v>
      </c>
      <c r="BB48" s="87">
        <f t="shared" si="18"/>
        <v>-85429.270122700778</v>
      </c>
      <c r="BC48" s="87">
        <f t="shared" ca="1" si="19"/>
        <v>8.5535388261378387</v>
      </c>
      <c r="BE48" s="87">
        <v>-61119.10096030253</v>
      </c>
      <c r="BF48" s="87">
        <v>332.14309801159749</v>
      </c>
      <c r="BG48" s="87">
        <v>-52445.611726973366</v>
      </c>
      <c r="BI48" s="87">
        <f t="shared" si="20"/>
        <v>10.8114580508001</v>
      </c>
      <c r="BJ48" s="87">
        <f t="shared" ca="1" si="21"/>
        <v>-0.47358198037147087</v>
      </c>
      <c r="BK48" s="87">
        <f t="shared" ca="1" si="22"/>
        <v>0</v>
      </c>
      <c r="BL48" s="87">
        <v>0.33236738790292292</v>
      </c>
      <c r="BM48" s="87">
        <f t="shared" ca="1" si="23"/>
        <v>-2.1167046321937133</v>
      </c>
    </row>
    <row r="49" spans="3:65" x14ac:dyDescent="0.25">
      <c r="C49" s="10">
        <f t="shared" ca="1" si="2"/>
        <v>38565</v>
      </c>
      <c r="D49" s="17">
        <v>38559</v>
      </c>
      <c r="E49" s="5">
        <v>3.7670000000000003</v>
      </c>
      <c r="F49" s="6">
        <v>0.27500000000000002</v>
      </c>
      <c r="G49" s="7">
        <v>4.3986332185875103E-2</v>
      </c>
      <c r="H49" s="7">
        <f t="shared" ca="1" si="0"/>
        <v>0.8510432765197351</v>
      </c>
      <c r="I49" s="9">
        <f t="shared" ca="1" si="1"/>
        <v>1348</v>
      </c>
      <c r="K49" s="5">
        <v>3.726</v>
      </c>
      <c r="L49" s="5">
        <f t="shared" si="3"/>
        <v>4.1000000000000369E-2</v>
      </c>
      <c r="M49" s="6">
        <v>0.27500000000000002</v>
      </c>
      <c r="N49" s="12">
        <f t="shared" si="4"/>
        <v>0</v>
      </c>
      <c r="P49" s="21">
        <f ca="1">#REF!</f>
        <v>727423.74863553746</v>
      </c>
      <c r="Q49" s="21">
        <f ca="1">#REF!</f>
        <v>1538527.5881772544</v>
      </c>
      <c r="R49" s="21">
        <f ca="1">Swaptions!AR68</f>
        <v>39489.239164961582</v>
      </c>
      <c r="S49" s="21">
        <f t="shared" ca="1" si="5"/>
        <v>2305440.5759777534</v>
      </c>
      <c r="T49" s="21">
        <f t="shared" ca="1" si="6"/>
        <v>230.54405759777535</v>
      </c>
      <c r="V49" s="21">
        <f ca="1">#REF!</f>
        <v>621238.86887866096</v>
      </c>
      <c r="W49" s="21">
        <f ca="1">#REF!</f>
        <v>-2642676.8200721443</v>
      </c>
      <c r="X49" s="21">
        <f ca="1">Swaptions!AD68</f>
        <v>-40190.569282034397</v>
      </c>
      <c r="Y49" s="21">
        <f t="shared" ca="1" si="7"/>
        <v>-2061628.5204755177</v>
      </c>
      <c r="Z49" s="21">
        <f t="shared" ca="1" si="8"/>
        <v>-2061.6285204755177</v>
      </c>
      <c r="AB49" s="21">
        <f ca="1">#REF!</f>
        <v>6716004.1285322038</v>
      </c>
      <c r="AC49" s="21">
        <f ca="1">#REF!</f>
        <v>-12516182.191066649</v>
      </c>
      <c r="AD49" s="21">
        <f ca="1">Swaptions!BT68</f>
        <v>-139885.54165277004</v>
      </c>
      <c r="AE49" s="21">
        <f t="shared" ca="1" si="9"/>
        <v>-5940063.6041872147</v>
      </c>
      <c r="AF49" s="21">
        <f t="shared" ca="1" si="10"/>
        <v>-59400.636041872145</v>
      </c>
      <c r="AH49" s="21">
        <f ca="1">#REF!</f>
        <v>-239158.49504057484</v>
      </c>
      <c r="AI49" s="21">
        <f ca="1">#REF!</f>
        <v>340449.4132094573</v>
      </c>
      <c r="AJ49" s="21">
        <f ca="1">Swaptions!CH68</f>
        <v>16645.596723896178</v>
      </c>
      <c r="AK49" s="21">
        <f t="shared" ca="1" si="11"/>
        <v>117936.51489277864</v>
      </c>
      <c r="AL49" s="21">
        <f t="shared" ca="1" si="12"/>
        <v>322.89258013081076</v>
      </c>
      <c r="AN49" s="21">
        <f ca="1">#REF!</f>
        <v>437326.32559661078</v>
      </c>
      <c r="AO49" s="21">
        <f ca="1">#REF!</f>
        <v>-887528.07496165554</v>
      </c>
      <c r="AP49" s="21">
        <f ca="1">Swaptions!BF68</f>
        <v>-31197.425901994829</v>
      </c>
      <c r="AQ49" s="21">
        <f t="shared" ca="1" si="13"/>
        <v>-481399.17526703957</v>
      </c>
      <c r="AR49" s="21">
        <f t="shared" ca="1" si="14"/>
        <v>-48139.917526703954</v>
      </c>
      <c r="AT49" s="21">
        <v>-206.41970007</v>
      </c>
      <c r="AU49" s="21">
        <v>232.26723104000001</v>
      </c>
      <c r="AV49" s="21">
        <f t="shared" si="15"/>
        <v>25.847530970000008</v>
      </c>
      <c r="AW49" s="21">
        <v>0.48215693224233291</v>
      </c>
      <c r="AX49" s="21">
        <f t="shared" ca="1" si="16"/>
        <v>-2.2053303744669961</v>
      </c>
      <c r="AZ49" s="87">
        <v>-2154310.811463289</v>
      </c>
      <c r="BA49" s="87">
        <f t="shared" ca="1" si="17"/>
        <v>92682.290987771237</v>
      </c>
      <c r="BB49" s="87">
        <f t="shared" si="18"/>
        <v>-84632.077028700762</v>
      </c>
      <c r="BC49" s="87">
        <f t="shared" ca="1" si="19"/>
        <v>8.0502139590704758</v>
      </c>
      <c r="BE49" s="87">
        <v>-60387.226735118682</v>
      </c>
      <c r="BF49" s="87">
        <v>320.35383505703709</v>
      </c>
      <c r="BG49" s="87">
        <v>-49895.717678258203</v>
      </c>
      <c r="BI49" s="87">
        <f t="shared" si="20"/>
        <v>10.597487697700098</v>
      </c>
      <c r="BJ49" s="87">
        <f t="shared" ca="1" si="21"/>
        <v>-0.45209272676573831</v>
      </c>
      <c r="BK49" s="87">
        <f t="shared" ca="1" si="22"/>
        <v>0</v>
      </c>
      <c r="BL49" s="87">
        <v>0.32056512585561725</v>
      </c>
      <c r="BM49" s="87">
        <f t="shared" ca="1" si="23"/>
        <v>-2.4157461377195011</v>
      </c>
    </row>
    <row r="50" spans="3:65" x14ac:dyDescent="0.25">
      <c r="C50" s="10">
        <f t="shared" ca="1" si="2"/>
        <v>38596</v>
      </c>
      <c r="D50" s="17">
        <v>38590</v>
      </c>
      <c r="E50" s="5">
        <v>3.7560000000000002</v>
      </c>
      <c r="F50" s="6">
        <v>0.27500000000000002</v>
      </c>
      <c r="G50" s="7">
        <v>4.4336803855346198E-2</v>
      </c>
      <c r="H50" s="7">
        <f t="shared" ca="1" si="0"/>
        <v>0.84680455849683889</v>
      </c>
      <c r="I50" s="9">
        <f t="shared" ca="1" si="1"/>
        <v>1379</v>
      </c>
      <c r="K50" s="5">
        <v>3.7149999999999999</v>
      </c>
      <c r="L50" s="5">
        <f t="shared" si="3"/>
        <v>4.1000000000000369E-2</v>
      </c>
      <c r="M50" s="6">
        <v>0.27500000000000002</v>
      </c>
      <c r="N50" s="12">
        <f t="shared" si="4"/>
        <v>0</v>
      </c>
      <c r="P50" s="21">
        <f ca="1">#REF!</f>
        <v>728356.79358434526</v>
      </c>
      <c r="Q50" s="21">
        <f ca="1">#REF!</f>
        <v>1717977.0266791205</v>
      </c>
      <c r="R50" s="21">
        <f ca="1">Swaptions!AR69</f>
        <v>39489.239164961582</v>
      </c>
      <c r="S50" s="21">
        <f t="shared" ca="1" si="5"/>
        <v>2485823.0594284274</v>
      </c>
      <c r="T50" s="21">
        <f t="shared" ca="1" si="6"/>
        <v>248.58230594284274</v>
      </c>
      <c r="V50" s="21">
        <f ca="1">#REF!</f>
        <v>634459.26942552347</v>
      </c>
      <c r="W50" s="21">
        <f ca="1">#REF!</f>
        <v>-2889729.6424456099</v>
      </c>
      <c r="X50" s="21">
        <f ca="1">Swaptions!AD69</f>
        <v>-40190.569282034397</v>
      </c>
      <c r="Y50" s="21">
        <f t="shared" ca="1" si="7"/>
        <v>-2295460.9423021208</v>
      </c>
      <c r="Z50" s="21">
        <f t="shared" ca="1" si="8"/>
        <v>-2295.4609423021207</v>
      </c>
      <c r="AB50" s="21">
        <f ca="1">#REF!</f>
        <v>6727840.2100755684</v>
      </c>
      <c r="AC50" s="21">
        <f ca="1">#REF!</f>
        <v>-14963231.663030382</v>
      </c>
      <c r="AD50" s="21">
        <f ca="1">Swaptions!BT69</f>
        <v>-139885.54165277004</v>
      </c>
      <c r="AE50" s="21">
        <f t="shared" ca="1" si="9"/>
        <v>-8375276.9946075836</v>
      </c>
      <c r="AF50" s="21">
        <f t="shared" ca="1" si="10"/>
        <v>-83752.76994607583</v>
      </c>
      <c r="AH50" s="21">
        <f ca="1">#REF!</f>
        <v>-233172.3744000314</v>
      </c>
      <c r="AI50" s="21">
        <f ca="1">#REF!</f>
        <v>405884.01332287595</v>
      </c>
      <c r="AJ50" s="21">
        <f ca="1">Swaptions!CH69</f>
        <v>16645.596723896178</v>
      </c>
      <c r="AK50" s="21">
        <f t="shared" ca="1" si="11"/>
        <v>189357.23564674074</v>
      </c>
      <c r="AL50" s="21">
        <f t="shared" ca="1" si="12"/>
        <v>518.43185666458794</v>
      </c>
      <c r="AN50" s="21">
        <f ca="1">#REF!</f>
        <v>430144.23962620553</v>
      </c>
      <c r="AO50" s="21">
        <f ca="1">#REF!</f>
        <v>-1042669.5952904104</v>
      </c>
      <c r="AP50" s="21">
        <f ca="1">Swaptions!BF69</f>
        <v>-31197.425901994829</v>
      </c>
      <c r="AQ50" s="21">
        <f t="shared" ca="1" si="13"/>
        <v>-643722.78156619973</v>
      </c>
      <c r="AR50" s="21">
        <f t="shared" ca="1" si="14"/>
        <v>-64372.27815661997</v>
      </c>
      <c r="AT50" s="21">
        <v>-225.63997147000001</v>
      </c>
      <c r="AU50" s="21">
        <v>250.79650459999999</v>
      </c>
      <c r="AV50" s="21">
        <f t="shared" si="15"/>
        <v>25.156533129999985</v>
      </c>
      <c r="AW50" s="21">
        <v>0.64043241456454325</v>
      </c>
      <c r="AX50" s="21">
        <f t="shared" ca="1" si="16"/>
        <v>-2.8546310717217978</v>
      </c>
      <c r="AZ50" s="87">
        <v>-2395097.7644936224</v>
      </c>
      <c r="BA50" s="87">
        <f t="shared" ca="1" si="17"/>
        <v>99636.822191501502</v>
      </c>
      <c r="BB50" s="87">
        <f t="shared" si="18"/>
        <v>-92512.388302700827</v>
      </c>
      <c r="BC50" s="87">
        <f t="shared" ca="1" si="19"/>
        <v>7.1244338888006746</v>
      </c>
      <c r="BE50" s="87">
        <v>-85106.284324886132</v>
      </c>
      <c r="BF50" s="87">
        <v>517.90751220310312</v>
      </c>
      <c r="BG50" s="87">
        <v>-66748.069807059961</v>
      </c>
      <c r="BI50" s="87">
        <f t="shared" si="20"/>
        <v>10.314178583300087</v>
      </c>
      <c r="BJ50" s="87">
        <f t="shared" ca="1" si="21"/>
        <v>-0.5851993697029737</v>
      </c>
      <c r="BK50" s="87">
        <f t="shared" ca="1" si="22"/>
        <v>0</v>
      </c>
      <c r="BL50" s="87">
        <v>0.51813542829826476</v>
      </c>
      <c r="BM50" s="87">
        <f t="shared" ca="1" si="23"/>
        <v>-3.1226807530947038</v>
      </c>
    </row>
    <row r="51" spans="3:65" x14ac:dyDescent="0.25">
      <c r="C51" s="10">
        <f t="shared" ca="1" si="2"/>
        <v>38626</v>
      </c>
      <c r="D51" s="17">
        <v>38622</v>
      </c>
      <c r="E51" s="5">
        <v>3.7710000000000004</v>
      </c>
      <c r="F51" s="6">
        <v>0.27500000000000002</v>
      </c>
      <c r="G51" s="7">
        <v>4.4665884634001299E-2</v>
      </c>
      <c r="H51" s="7">
        <f t="shared" ca="1" si="0"/>
        <v>0.84270836125916715</v>
      </c>
      <c r="I51" s="9">
        <f t="shared" ca="1" si="1"/>
        <v>1411</v>
      </c>
      <c r="K51" s="5">
        <v>3.73</v>
      </c>
      <c r="L51" s="5">
        <f t="shared" si="3"/>
        <v>4.1000000000000369E-2</v>
      </c>
      <c r="M51" s="6">
        <v>0.27500000000000002</v>
      </c>
      <c r="N51" s="12">
        <f t="shared" si="4"/>
        <v>0</v>
      </c>
      <c r="P51" s="21">
        <f ca="1">#REF!</f>
        <v>739240.33825126174</v>
      </c>
      <c r="Q51" s="21">
        <f ca="1">#REF!</f>
        <v>1695448.8762644795</v>
      </c>
      <c r="R51" s="21">
        <f ca="1">Swaptions!AR70</f>
        <v>39489.239164961582</v>
      </c>
      <c r="S51" s="21">
        <f t="shared" ca="1" si="5"/>
        <v>2474178.4536807025</v>
      </c>
      <c r="T51" s="21">
        <f t="shared" ca="1" si="6"/>
        <v>247.41784536807026</v>
      </c>
      <c r="V51" s="21">
        <f ca="1">#REF!</f>
        <v>662128.94107323536</v>
      </c>
      <c r="W51" s="21">
        <f ca="1">#REF!</f>
        <v>-2894008.9464117279</v>
      </c>
      <c r="X51" s="21">
        <f ca="1">Swaptions!AD70</f>
        <v>-40190.569282034397</v>
      </c>
      <c r="Y51" s="21">
        <f t="shared" ca="1" si="7"/>
        <v>-2272070.5746205272</v>
      </c>
      <c r="Z51" s="21">
        <f t="shared" ca="1" si="8"/>
        <v>-2272.0705746205272</v>
      </c>
      <c r="AB51" s="21">
        <f ca="1">#REF!</f>
        <v>6811440.8582451306</v>
      </c>
      <c r="AC51" s="21">
        <f ca="1">#REF!</f>
        <v>-15064849.866498852</v>
      </c>
      <c r="AD51" s="21">
        <f ca="1">Swaptions!BT70</f>
        <v>-139885.54165277004</v>
      </c>
      <c r="AE51" s="21">
        <f t="shared" ca="1" si="9"/>
        <v>-8393294.5499064922</v>
      </c>
      <c r="AF51" s="21">
        <f t="shared" ca="1" si="10"/>
        <v>-83932.945499064925</v>
      </c>
      <c r="AH51" s="21">
        <f ca="1">#REF!</f>
        <v>-228633.46007710946</v>
      </c>
      <c r="AI51" s="21">
        <f ca="1">#REF!</f>
        <v>395970.54132423596</v>
      </c>
      <c r="AJ51" s="21">
        <f ca="1">Swaptions!CH70</f>
        <v>16645.596723896178</v>
      </c>
      <c r="AK51" s="21">
        <f t="shared" ca="1" si="11"/>
        <v>183982.6779710227</v>
      </c>
      <c r="AL51" s="21">
        <f t="shared" ca="1" si="12"/>
        <v>503.71711970163642</v>
      </c>
      <c r="AN51" s="21">
        <f ca="1">#REF!</f>
        <v>422848.27129976416</v>
      </c>
      <c r="AO51" s="21">
        <f ca="1">#REF!</f>
        <v>-1018188.3308142549</v>
      </c>
      <c r="AP51" s="21">
        <f ca="1">Swaptions!BF70</f>
        <v>-31197.425901994829</v>
      </c>
      <c r="AQ51" s="21">
        <f t="shared" ca="1" si="13"/>
        <v>-626537.48541648558</v>
      </c>
      <c r="AR51" s="21">
        <f t="shared" ca="1" si="14"/>
        <v>-62653.748541648558</v>
      </c>
      <c r="AT51" s="21">
        <v>-225.24252224</v>
      </c>
      <c r="AU51" s="21">
        <v>249.65831047</v>
      </c>
      <c r="AV51" s="21">
        <f t="shared" si="15"/>
        <v>24.415788230000004</v>
      </c>
      <c r="AW51" s="21">
        <v>0.53828764658575778</v>
      </c>
      <c r="AX51" s="21">
        <f t="shared" ca="1" si="16"/>
        <v>-2.778752748515501</v>
      </c>
      <c r="AZ51" s="87">
        <v>-2371158.8547374387</v>
      </c>
      <c r="BA51" s="87">
        <f t="shared" ca="1" si="17"/>
        <v>99088.280116911512</v>
      </c>
      <c r="BB51" s="87">
        <f t="shared" si="18"/>
        <v>-92349.434118400837</v>
      </c>
      <c r="BC51" s="87">
        <f t="shared" ca="1" si="19"/>
        <v>6.7388459985106746</v>
      </c>
      <c r="BE51" s="87">
        <v>-85272.15680188367</v>
      </c>
      <c r="BF51" s="87">
        <v>502.74093401996299</v>
      </c>
      <c r="BG51" s="87">
        <v>-64950.199336149381</v>
      </c>
      <c r="BI51" s="87">
        <f t="shared" si="20"/>
        <v>10.010473174300092</v>
      </c>
      <c r="BJ51" s="87">
        <f t="shared" ca="1" si="21"/>
        <v>-0.56964431344568289</v>
      </c>
      <c r="BK51" s="87">
        <f t="shared" ca="1" si="22"/>
        <v>0</v>
      </c>
      <c r="BL51" s="87">
        <v>0.50296093229530381</v>
      </c>
      <c r="BM51" s="87">
        <f t="shared" ca="1" si="23"/>
        <v>-3.2049437946390382</v>
      </c>
    </row>
    <row r="52" spans="3:65" x14ac:dyDescent="0.25">
      <c r="C52" s="10">
        <f t="shared" ca="1" si="2"/>
        <v>38657</v>
      </c>
      <c r="D52" s="17">
        <v>38651</v>
      </c>
      <c r="E52" s="5">
        <v>3.9279999999999999</v>
      </c>
      <c r="F52" s="6">
        <v>0.27500000000000002</v>
      </c>
      <c r="G52" s="7">
        <v>4.4985083577326397E-2</v>
      </c>
      <c r="H52" s="7">
        <f t="shared" ca="1" si="0"/>
        <v>0.83851773070264879</v>
      </c>
      <c r="I52" s="9">
        <f t="shared" ca="1" si="1"/>
        <v>1440</v>
      </c>
      <c r="K52" s="5">
        <v>3.887</v>
      </c>
      <c r="L52" s="5">
        <f t="shared" si="3"/>
        <v>4.0999999999999925E-2</v>
      </c>
      <c r="M52" s="6">
        <v>0.27500000000000002</v>
      </c>
      <c r="N52" s="12">
        <f t="shared" si="4"/>
        <v>0</v>
      </c>
      <c r="P52" s="21">
        <f ca="1">#REF!</f>
        <v>1345345.0254931781</v>
      </c>
      <c r="Q52" s="21">
        <f ca="1">#REF!</f>
        <v>1243420.9566989252</v>
      </c>
      <c r="R52" s="21">
        <f ca="1">Swaptions!AR71</f>
        <v>39489.239164961582</v>
      </c>
      <c r="S52" s="21">
        <f t="shared" ca="1" si="5"/>
        <v>2628255.2213570648</v>
      </c>
      <c r="T52" s="21">
        <f t="shared" ca="1" si="6"/>
        <v>262.82552213570648</v>
      </c>
      <c r="V52" s="21">
        <f ca="1">#REF!</f>
        <v>1549473.0833119252</v>
      </c>
      <c r="W52" s="21">
        <f ca="1">#REF!</f>
        <v>-2062920.318029278</v>
      </c>
      <c r="X52" s="21">
        <f ca="1">Swaptions!AD71</f>
        <v>-40190.569282034397</v>
      </c>
      <c r="Y52" s="21">
        <f t="shared" ca="1" si="7"/>
        <v>-553637.80399938719</v>
      </c>
      <c r="Z52" s="21">
        <f t="shared" ca="1" si="8"/>
        <v>-553.63780399938719</v>
      </c>
      <c r="AB52" s="21">
        <f ca="1">#REF!</f>
        <v>9681409.1845011599</v>
      </c>
      <c r="AC52" s="21">
        <f ca="1">#REF!</f>
        <v>-12614376.833719674</v>
      </c>
      <c r="AD52" s="21">
        <f ca="1">Swaptions!BT71</f>
        <v>-139885.54165277004</v>
      </c>
      <c r="AE52" s="21">
        <f t="shared" ca="1" si="9"/>
        <v>-3072853.1908712848</v>
      </c>
      <c r="AF52" s="21">
        <f t="shared" ca="1" si="10"/>
        <v>-30728.531908712848</v>
      </c>
      <c r="AH52" s="21">
        <f ca="1">#REF!</f>
        <v>-279280.23604484438</v>
      </c>
      <c r="AI52" s="21">
        <f ca="1">#REF!</f>
        <v>335334.92934225802</v>
      </c>
      <c r="AJ52" s="21">
        <f ca="1">Swaptions!CH71</f>
        <v>16645.596723896178</v>
      </c>
      <c r="AK52" s="21">
        <f t="shared" ca="1" si="11"/>
        <v>72700.290021309818</v>
      </c>
      <c r="AL52" s="21">
        <f t="shared" ca="1" si="12"/>
        <v>199.04254625957515</v>
      </c>
      <c r="AN52" s="21">
        <f ca="1">#REF!</f>
        <v>560370.12448739819</v>
      </c>
      <c r="AO52" s="21">
        <f ca="1">#REF!</f>
        <v>-774934.84398510598</v>
      </c>
      <c r="AP52" s="21">
        <f ca="1">Swaptions!BF71</f>
        <v>-31197.425901994829</v>
      </c>
      <c r="AQ52" s="21">
        <f t="shared" ca="1" si="13"/>
        <v>-245762.14539970263</v>
      </c>
      <c r="AR52" s="21">
        <f t="shared" ca="1" si="14"/>
        <v>-24576.214539970264</v>
      </c>
      <c r="AT52" s="21">
        <v>-218.28762380000001</v>
      </c>
      <c r="AU52" s="21">
        <v>263.40304202999999</v>
      </c>
      <c r="AV52" s="21">
        <f t="shared" si="15"/>
        <v>45.115418229999989</v>
      </c>
      <c r="AW52" s="21">
        <v>0.63735846552270914</v>
      </c>
      <c r="AX52" s="21">
        <f t="shared" ca="1" si="16"/>
        <v>-1.2148783598162254</v>
      </c>
      <c r="AZ52" s="87">
        <v>-654763.10746130021</v>
      </c>
      <c r="BA52" s="87">
        <f t="shared" ca="1" si="17"/>
        <v>101125.30346191302</v>
      </c>
      <c r="BB52" s="87">
        <f t="shared" si="18"/>
        <v>-89497.925757999838</v>
      </c>
      <c r="BC52" s="87">
        <f t="shared" ca="1" si="19"/>
        <v>11.627377703913181</v>
      </c>
      <c r="BE52" s="87">
        <v>-32334.736062221979</v>
      </c>
      <c r="BF52" s="87">
        <v>198.95214804127579</v>
      </c>
      <c r="BG52" s="87">
        <v>-26206.110734888272</v>
      </c>
      <c r="BI52" s="87">
        <f t="shared" si="20"/>
        <v>18.497321474299962</v>
      </c>
      <c r="BJ52" s="87">
        <f t="shared" ca="1" si="21"/>
        <v>-0.24905006376232577</v>
      </c>
      <c r="BK52" s="87">
        <f t="shared" ca="1" si="22"/>
        <v>0</v>
      </c>
      <c r="BL52" s="87">
        <v>0.19900828003231436</v>
      </c>
      <c r="BM52" s="87">
        <f t="shared" ca="1" si="23"/>
        <v>-6.8199019866567703</v>
      </c>
    </row>
    <row r="53" spans="3:65" x14ac:dyDescent="0.25">
      <c r="C53" s="10">
        <f t="shared" ca="1" si="2"/>
        <v>38687</v>
      </c>
      <c r="D53" s="17">
        <v>38681</v>
      </c>
      <c r="E53" s="5">
        <v>4.088000000000001</v>
      </c>
      <c r="F53" s="6">
        <v>0.27500000000000002</v>
      </c>
      <c r="G53" s="7">
        <v>4.5293985813013901E-2</v>
      </c>
      <c r="H53" s="7">
        <f t="shared" ca="1" si="0"/>
        <v>0.83444017523363168</v>
      </c>
      <c r="I53" s="9">
        <f t="shared" ca="1" si="1"/>
        <v>1470</v>
      </c>
      <c r="K53" s="5">
        <v>4.0469999999999997</v>
      </c>
      <c r="L53" s="5">
        <f t="shared" si="3"/>
        <v>4.1000000000001258E-2</v>
      </c>
      <c r="M53" s="6">
        <v>0.27500000000000002</v>
      </c>
      <c r="N53" s="12">
        <f t="shared" si="4"/>
        <v>0</v>
      </c>
      <c r="P53" s="21">
        <f ca="1">#REF!</f>
        <v>1428846.6734857718</v>
      </c>
      <c r="Q53" s="21">
        <f ca="1">#REF!</f>
        <v>1124277.5112143506</v>
      </c>
      <c r="R53" s="21">
        <f ca="1">Swaptions!AR72</f>
        <v>39489.239164961582</v>
      </c>
      <c r="S53" s="21">
        <f t="shared" ca="1" si="5"/>
        <v>2592613.4238650836</v>
      </c>
      <c r="T53" s="21">
        <f t="shared" ca="1" si="6"/>
        <v>259.26134238650837</v>
      </c>
      <c r="V53" s="21">
        <f ca="1">#REF!</f>
        <v>1758403.4419930293</v>
      </c>
      <c r="W53" s="21">
        <f ca="1">#REF!</f>
        <v>-1896938.8812735821</v>
      </c>
      <c r="X53" s="21">
        <f ca="1">Swaptions!AD72</f>
        <v>-40190.569282034397</v>
      </c>
      <c r="Y53" s="21">
        <f t="shared" ca="1" si="7"/>
        <v>-178726.0085625872</v>
      </c>
      <c r="Z53" s="21">
        <f t="shared" ca="1" si="8"/>
        <v>-178.7260085625872</v>
      </c>
      <c r="AB53" s="21">
        <f ca="1">#REF!</f>
        <v>10124575.104298037</v>
      </c>
      <c r="AC53" s="21">
        <f ca="1">#REF!</f>
        <v>-12494439.559369124</v>
      </c>
      <c r="AD53" s="21">
        <f ca="1">Swaptions!BT72</f>
        <v>-139885.54165277004</v>
      </c>
      <c r="AE53" s="21">
        <f t="shared" ca="1" si="9"/>
        <v>-2509749.9967238582</v>
      </c>
      <c r="AF53" s="21">
        <f t="shared" ca="1" si="10"/>
        <v>-25097.499967238582</v>
      </c>
      <c r="AH53" s="21">
        <f ca="1">#REF!</f>
        <v>-273608.8759488283</v>
      </c>
      <c r="AI53" s="21">
        <f ca="1">#REF!</f>
        <v>329313.48183990142</v>
      </c>
      <c r="AJ53" s="21">
        <f ca="1">Swaptions!CH72</f>
        <v>16645.596723896178</v>
      </c>
      <c r="AK53" s="21">
        <f t="shared" ca="1" si="11"/>
        <v>72350.202614969297</v>
      </c>
      <c r="AL53" s="21">
        <f t="shared" ca="1" si="12"/>
        <v>198.08405917856069</v>
      </c>
      <c r="AN53" s="21">
        <f ca="1">#REF!</f>
        <v>536728.84561189078</v>
      </c>
      <c r="AO53" s="21">
        <f ca="1">#REF!</f>
        <v>-694477.0187882646</v>
      </c>
      <c r="AP53" s="21">
        <f ca="1">Swaptions!BF72</f>
        <v>-31197.425901994829</v>
      </c>
      <c r="AQ53" s="21">
        <f t="shared" ca="1" si="13"/>
        <v>-188945.59907836866</v>
      </c>
      <c r="AR53" s="21">
        <f t="shared" ca="1" si="14"/>
        <v>-18894.559907836865</v>
      </c>
      <c r="AT53" s="21">
        <v>-213.68218547000001</v>
      </c>
      <c r="AU53" s="21">
        <v>259.59753776999997</v>
      </c>
      <c r="AV53" s="21">
        <f t="shared" si="15"/>
        <v>45.915352299999967</v>
      </c>
      <c r="AW53" s="21">
        <v>0.53297421466709238</v>
      </c>
      <c r="AX53" s="21">
        <f t="shared" ca="1" si="16"/>
        <v>-0.86916959815869177</v>
      </c>
      <c r="AZ53" s="87">
        <v>-276122.80925780459</v>
      </c>
      <c r="BA53" s="87">
        <f t="shared" ca="1" si="17"/>
        <v>97396.800695217389</v>
      </c>
      <c r="BB53" s="87">
        <f t="shared" si="18"/>
        <v>-87609.696042702693</v>
      </c>
      <c r="BC53" s="87">
        <f t="shared" ca="1" si="19"/>
        <v>9.7871046525146959</v>
      </c>
      <c r="BE53" s="87">
        <v>-26643.076272147991</v>
      </c>
      <c r="BF53" s="87">
        <v>196.71296110317417</v>
      </c>
      <c r="BG53" s="87">
        <v>-20311.883349859469</v>
      </c>
      <c r="BI53" s="87">
        <f t="shared" si="20"/>
        <v>18.825294443000562</v>
      </c>
      <c r="BJ53" s="87">
        <f t="shared" ca="1" si="21"/>
        <v>-0.17817976762253726</v>
      </c>
      <c r="BK53" s="87">
        <f t="shared" ca="1" si="22"/>
        <v>0</v>
      </c>
      <c r="BL53" s="87">
        <v>0.19674403652030742</v>
      </c>
      <c r="BM53" s="87">
        <f t="shared" ca="1" si="23"/>
        <v>-9.0567540593836355</v>
      </c>
    </row>
    <row r="54" spans="3:65" x14ac:dyDescent="0.25">
      <c r="C54" s="10">
        <f t="shared" ca="1" si="2"/>
        <v>38718</v>
      </c>
      <c r="D54" s="17">
        <v>38713</v>
      </c>
      <c r="E54" s="5">
        <v>4.1055000000000001</v>
      </c>
      <c r="F54" s="6">
        <v>0.27250000000000002</v>
      </c>
      <c r="G54" s="7">
        <v>4.5580721987762599E-2</v>
      </c>
      <c r="H54" s="7">
        <f t="shared" ca="1" si="0"/>
        <v>0.83031313916109606</v>
      </c>
      <c r="I54" s="9">
        <f t="shared" ca="1" si="1"/>
        <v>1502</v>
      </c>
      <c r="K54" s="5">
        <v>4.0644999999999998</v>
      </c>
      <c r="L54" s="5">
        <f t="shared" si="3"/>
        <v>4.1000000000000369E-2</v>
      </c>
      <c r="M54" s="6">
        <v>0.27250000000000002</v>
      </c>
      <c r="N54" s="12">
        <f t="shared" si="4"/>
        <v>0</v>
      </c>
      <c r="P54" s="21">
        <f ca="1">#REF!</f>
        <v>0</v>
      </c>
      <c r="Q54" s="21">
        <f ca="1">#REF!</f>
        <v>0</v>
      </c>
      <c r="R54" s="21">
        <f ca="1">Swaptions!AR73</f>
        <v>39489.239164961582</v>
      </c>
      <c r="S54" s="21">
        <f t="shared" ca="1" si="5"/>
        <v>39489.239164961582</v>
      </c>
      <c r="T54" s="21">
        <f t="shared" ca="1" si="6"/>
        <v>3.9489239164961583</v>
      </c>
      <c r="V54" s="21">
        <f ca="1">#REF!</f>
        <v>0</v>
      </c>
      <c r="W54" s="21">
        <f ca="1">#REF!</f>
        <v>0</v>
      </c>
      <c r="X54" s="21">
        <f ca="1">Swaptions!AD73</f>
        <v>-40190.569282034397</v>
      </c>
      <c r="Y54" s="21">
        <f t="shared" ca="1" si="7"/>
        <v>-40190.569282034397</v>
      </c>
      <c r="Z54" s="21">
        <f t="shared" ca="1" si="8"/>
        <v>-40.190569282034396</v>
      </c>
      <c r="AB54" s="21">
        <f ca="1">#REF!</f>
        <v>0</v>
      </c>
      <c r="AC54" s="21">
        <f ca="1">#REF!</f>
        <v>0</v>
      </c>
      <c r="AD54" s="21">
        <f ca="1">Swaptions!BT73</f>
        <v>-139885.54165277004</v>
      </c>
      <c r="AE54" s="21">
        <f t="shared" ca="1" si="9"/>
        <v>-139885.54165277004</v>
      </c>
      <c r="AF54" s="21">
        <f t="shared" ca="1" si="10"/>
        <v>-1398.8554165277005</v>
      </c>
      <c r="AH54" s="21">
        <f ca="1">#REF!</f>
        <v>0</v>
      </c>
      <c r="AI54" s="21">
        <f ca="1">#REF!</f>
        <v>0</v>
      </c>
      <c r="AJ54" s="21">
        <f ca="1">Swaptions!CH73</f>
        <v>16645.596723896178</v>
      </c>
      <c r="AK54" s="21">
        <f t="shared" ca="1" si="11"/>
        <v>16645.596723896178</v>
      </c>
      <c r="AL54" s="21">
        <f t="shared" ca="1" si="12"/>
        <v>45.573160092802681</v>
      </c>
      <c r="AN54" s="21">
        <f ca="1">#REF!</f>
        <v>0</v>
      </c>
      <c r="AO54" s="21">
        <f ca="1">#REF!</f>
        <v>0</v>
      </c>
      <c r="AP54" s="21">
        <f ca="1">Swaptions!BF73</f>
        <v>-31197.425901994829</v>
      </c>
      <c r="AQ54" s="21">
        <f t="shared" ca="1" si="13"/>
        <v>-31197.425901994829</v>
      </c>
      <c r="AR54" s="21">
        <f t="shared" ca="1" si="14"/>
        <v>-3119.7425901994829</v>
      </c>
      <c r="AT54" s="21">
        <v>-15.115230950000001</v>
      </c>
      <c r="AU54" s="21">
        <v>3.5799681200000002</v>
      </c>
      <c r="AV54" s="21">
        <f t="shared" si="15"/>
        <v>-11.535262830000001</v>
      </c>
      <c r="AW54" s="21">
        <v>0.50218749710207611</v>
      </c>
      <c r="AX54" s="21">
        <f t="shared" ca="1" si="16"/>
        <v>-0.13323170060591805</v>
      </c>
      <c r="AZ54" s="87">
        <v>-41571.728691233053</v>
      </c>
      <c r="BA54" s="87">
        <f t="shared" ca="1" si="17"/>
        <v>1381.1594091986553</v>
      </c>
      <c r="BB54" s="87">
        <f t="shared" si="18"/>
        <v>-6197.2446895000567</v>
      </c>
      <c r="BC54" s="87">
        <f t="shared" ca="1" si="19"/>
        <v>-4.8160852803014009</v>
      </c>
      <c r="BE54" s="87">
        <v>-1391.5475940430601</v>
      </c>
      <c r="BF54" s="87">
        <v>44.722876847781414</v>
      </c>
      <c r="BG54" s="87">
        <v>-3189.1647393350954</v>
      </c>
      <c r="BI54" s="87">
        <f t="shared" si="20"/>
        <v>-4.7294577603000425</v>
      </c>
      <c r="BJ54" s="87">
        <f t="shared" ca="1" si="21"/>
        <v>-2.7312498624213446E-2</v>
      </c>
      <c r="BK54" s="87">
        <f t="shared" ca="1" si="22"/>
        <v>0</v>
      </c>
      <c r="BL54" s="87">
        <v>4.4756002395130057E-2</v>
      </c>
      <c r="BM54" s="87">
        <f t="shared" ca="1" si="23"/>
        <v>-0.10407102377227503</v>
      </c>
    </row>
    <row r="55" spans="3:65" x14ac:dyDescent="0.25">
      <c r="C55" s="10">
        <f t="shared" ca="1" si="2"/>
        <v>38749</v>
      </c>
      <c r="D55" s="17">
        <v>38743</v>
      </c>
      <c r="E55" s="5">
        <v>4.0215000000000005</v>
      </c>
      <c r="F55" s="6">
        <v>0.26250000000000001</v>
      </c>
      <c r="G55" s="7">
        <v>4.5808434847670401E-2</v>
      </c>
      <c r="H55" s="7">
        <f t="shared" ca="1" si="0"/>
        <v>0.82636808860593891</v>
      </c>
      <c r="I55" s="9">
        <f t="shared" ca="1" si="1"/>
        <v>1532</v>
      </c>
      <c r="K55" s="5">
        <v>3.9805000000000001</v>
      </c>
      <c r="L55" s="5">
        <f t="shared" si="3"/>
        <v>4.1000000000000369E-2</v>
      </c>
      <c r="M55" s="6">
        <v>0.26250000000000001</v>
      </c>
      <c r="N55" s="12">
        <f t="shared" si="4"/>
        <v>0</v>
      </c>
      <c r="P55" s="21">
        <f ca="1">#REF!</f>
        <v>0</v>
      </c>
      <c r="Q55" s="21">
        <f ca="1">#REF!</f>
        <v>0</v>
      </c>
      <c r="R55" s="21">
        <f ca="1">Swaptions!AR74</f>
        <v>39489.239164961582</v>
      </c>
      <c r="S55" s="21">
        <f t="shared" ca="1" si="5"/>
        <v>39489.239164961582</v>
      </c>
      <c r="T55" s="21">
        <f t="shared" ca="1" si="6"/>
        <v>3.9489239164961583</v>
      </c>
      <c r="V55" s="21">
        <f ca="1">#REF!</f>
        <v>0</v>
      </c>
      <c r="W55" s="21">
        <f ca="1">#REF!</f>
        <v>0</v>
      </c>
      <c r="X55" s="21">
        <f ca="1">Swaptions!AD74</f>
        <v>-40190.569282034397</v>
      </c>
      <c r="Y55" s="21">
        <f t="shared" ca="1" si="7"/>
        <v>-40190.569282034397</v>
      </c>
      <c r="Z55" s="21">
        <f t="shared" ca="1" si="8"/>
        <v>-40.190569282034396</v>
      </c>
      <c r="AB55" s="21">
        <f ca="1">#REF!</f>
        <v>0</v>
      </c>
      <c r="AC55" s="21">
        <f ca="1">#REF!</f>
        <v>0</v>
      </c>
      <c r="AD55" s="21">
        <f ca="1">Swaptions!BT74</f>
        <v>-139885.54165277004</v>
      </c>
      <c r="AE55" s="21">
        <f t="shared" ca="1" si="9"/>
        <v>-139885.54165277004</v>
      </c>
      <c r="AF55" s="21">
        <f t="shared" ca="1" si="10"/>
        <v>-1398.8554165277005</v>
      </c>
      <c r="AH55" s="21">
        <f ca="1">#REF!</f>
        <v>0</v>
      </c>
      <c r="AI55" s="21">
        <f ca="1">#REF!</f>
        <v>0</v>
      </c>
      <c r="AJ55" s="21">
        <f ca="1">Swaptions!CH74</f>
        <v>16645.596723896178</v>
      </c>
      <c r="AK55" s="21">
        <f t="shared" ca="1" si="11"/>
        <v>16645.596723896178</v>
      </c>
      <c r="AL55" s="21">
        <f t="shared" ca="1" si="12"/>
        <v>45.573160092802681</v>
      </c>
      <c r="AN55" s="21">
        <f ca="1">#REF!</f>
        <v>0</v>
      </c>
      <c r="AO55" s="21">
        <f ca="1">#REF!</f>
        <v>0</v>
      </c>
      <c r="AP55" s="21">
        <f ca="1">Swaptions!BF74</f>
        <v>-31197.425901994829</v>
      </c>
      <c r="AQ55" s="21">
        <f t="shared" ca="1" si="13"/>
        <v>-31197.425901994829</v>
      </c>
      <c r="AR55" s="21">
        <f t="shared" ca="1" si="14"/>
        <v>-3119.7425901994829</v>
      </c>
      <c r="AT55" s="21">
        <v>-13.58760768</v>
      </c>
      <c r="AU55" s="21">
        <v>3.2181542699999999</v>
      </c>
      <c r="AV55" s="21">
        <f t="shared" si="15"/>
        <v>-10.36945341</v>
      </c>
      <c r="AW55" s="21">
        <v>0.86400134710207643</v>
      </c>
      <c r="AX55" s="21">
        <f t="shared" ca="1" si="16"/>
        <v>-0.13323170060591805</v>
      </c>
      <c r="AZ55" s="87">
        <v>-41571.728691233053</v>
      </c>
      <c r="BA55" s="87">
        <f t="shared" ca="1" si="17"/>
        <v>1381.1594091986553</v>
      </c>
      <c r="BB55" s="87">
        <f t="shared" si="18"/>
        <v>-5570.9191488000497</v>
      </c>
      <c r="BC55" s="87">
        <f t="shared" ca="1" si="19"/>
        <v>-4.1897597396013939</v>
      </c>
      <c r="BE55" s="87">
        <v>-1391.5475940430601</v>
      </c>
      <c r="BF55" s="87">
        <v>44.722876847781414</v>
      </c>
      <c r="BG55" s="87">
        <v>-3189.1647393350954</v>
      </c>
      <c r="BI55" s="87">
        <f t="shared" si="20"/>
        <v>-4.2514758981000389</v>
      </c>
      <c r="BJ55" s="87">
        <f t="shared" ca="1" si="21"/>
        <v>-2.7312498624213446E-2</v>
      </c>
      <c r="BK55" s="87">
        <f t="shared" ca="1" si="22"/>
        <v>0</v>
      </c>
      <c r="BL55" s="87">
        <v>4.4756002395130057E-2</v>
      </c>
      <c r="BM55" s="87">
        <f t="shared" ca="1" si="23"/>
        <v>4.4272654727728372E-2</v>
      </c>
    </row>
    <row r="56" spans="3:65" x14ac:dyDescent="0.25">
      <c r="C56" s="10">
        <f t="shared" ca="1" si="2"/>
        <v>38777</v>
      </c>
      <c r="D56" s="17">
        <v>38771</v>
      </c>
      <c r="E56" s="5">
        <v>3.8865000000000003</v>
      </c>
      <c r="F56" s="6">
        <v>0.25</v>
      </c>
      <c r="G56" s="7">
        <v>4.6014110994110798E-2</v>
      </c>
      <c r="H56" s="7">
        <f t="shared" ca="1" si="0"/>
        <v>0.82279427964316998</v>
      </c>
      <c r="I56" s="9">
        <f t="shared" ca="1" si="1"/>
        <v>1560</v>
      </c>
      <c r="K56" s="5">
        <v>3.8454999999999999</v>
      </c>
      <c r="L56" s="5">
        <f t="shared" si="3"/>
        <v>4.1000000000000369E-2</v>
      </c>
      <c r="M56" s="6">
        <v>0.25</v>
      </c>
      <c r="N56" s="12">
        <f t="shared" si="4"/>
        <v>0</v>
      </c>
      <c r="P56" s="21">
        <f ca="1">#REF!</f>
        <v>0</v>
      </c>
      <c r="Q56" s="21">
        <f ca="1">#REF!</f>
        <v>0</v>
      </c>
      <c r="R56" s="21">
        <f ca="1">Swaptions!AR75</f>
        <v>39489.239164961582</v>
      </c>
      <c r="S56" s="21">
        <f t="shared" ca="1" si="5"/>
        <v>39489.239164961582</v>
      </c>
      <c r="T56" s="21">
        <f t="shared" ca="1" si="6"/>
        <v>3.9489239164961583</v>
      </c>
      <c r="V56" s="21">
        <f ca="1">#REF!</f>
        <v>0</v>
      </c>
      <c r="W56" s="21">
        <f ca="1">#REF!</f>
        <v>0</v>
      </c>
      <c r="X56" s="21">
        <f ca="1">Swaptions!AD75</f>
        <v>-40190.569282034397</v>
      </c>
      <c r="Y56" s="21">
        <f t="shared" ca="1" si="7"/>
        <v>-40190.569282034397</v>
      </c>
      <c r="Z56" s="21">
        <f t="shared" ca="1" si="8"/>
        <v>-40.190569282034396</v>
      </c>
      <c r="AB56" s="21">
        <f ca="1">#REF!</f>
        <v>0</v>
      </c>
      <c r="AC56" s="21">
        <f ca="1">#REF!</f>
        <v>0</v>
      </c>
      <c r="AD56" s="21">
        <f ca="1">Swaptions!BT75</f>
        <v>-139885.54165277004</v>
      </c>
      <c r="AE56" s="21">
        <f t="shared" ca="1" si="9"/>
        <v>-139885.54165277004</v>
      </c>
      <c r="AF56" s="21">
        <f t="shared" ca="1" si="10"/>
        <v>-1398.8554165277005</v>
      </c>
      <c r="AH56" s="21">
        <f ca="1">#REF!</f>
        <v>0</v>
      </c>
      <c r="AI56" s="21">
        <f ca="1">#REF!</f>
        <v>0</v>
      </c>
      <c r="AJ56" s="21">
        <f ca="1">Swaptions!CH75</f>
        <v>16645.596723896178</v>
      </c>
      <c r="AK56" s="21">
        <f t="shared" ca="1" si="11"/>
        <v>16645.596723896178</v>
      </c>
      <c r="AL56" s="21">
        <f t="shared" ca="1" si="12"/>
        <v>45.573160092802681</v>
      </c>
      <c r="AN56" s="21">
        <f ca="1">#REF!</f>
        <v>0</v>
      </c>
      <c r="AO56" s="21">
        <f ca="1">#REF!</f>
        <v>0</v>
      </c>
      <c r="AP56" s="21">
        <f ca="1">Swaptions!BF75</f>
        <v>-31197.425901994829</v>
      </c>
      <c r="AQ56" s="21">
        <f t="shared" ca="1" si="13"/>
        <v>-31197.425901994829</v>
      </c>
      <c r="AR56" s="21">
        <f t="shared" ca="1" si="14"/>
        <v>-3119.7425901994829</v>
      </c>
      <c r="AT56" s="21">
        <v>-14.978338340000001</v>
      </c>
      <c r="AU56" s="21">
        <v>3.5475457800000001</v>
      </c>
      <c r="AV56" s="21">
        <f t="shared" si="15"/>
        <v>-11.43079256</v>
      </c>
      <c r="AW56" s="21">
        <v>0.53460983710207621</v>
      </c>
      <c r="AX56" s="21">
        <f t="shared" ca="1" si="16"/>
        <v>-0.13323170060591805</v>
      </c>
      <c r="AZ56" s="87">
        <v>-41571.728691233053</v>
      </c>
      <c r="BA56" s="87">
        <f t="shared" ca="1" si="17"/>
        <v>1381.1594091986553</v>
      </c>
      <c r="BB56" s="87">
        <f t="shared" si="18"/>
        <v>-6141.1187194000559</v>
      </c>
      <c r="BC56" s="87">
        <f t="shared" ca="1" si="19"/>
        <v>-4.7599593102014008</v>
      </c>
      <c r="BE56" s="87">
        <v>-1391.5475940430601</v>
      </c>
      <c r="BF56" s="87">
        <v>44.722876847781414</v>
      </c>
      <c r="BG56" s="87">
        <v>-3189.1647393350954</v>
      </c>
      <c r="BI56" s="87">
        <f t="shared" si="20"/>
        <v>-4.6866249496000432</v>
      </c>
      <c r="BJ56" s="87">
        <f t="shared" ca="1" si="21"/>
        <v>-2.7312498624213446E-2</v>
      </c>
      <c r="BK56" s="87">
        <f t="shared" ca="1" si="22"/>
        <v>0</v>
      </c>
      <c r="BL56" s="87">
        <v>4.4756002395130057E-2</v>
      </c>
      <c r="BM56" s="87">
        <f t="shared" ca="1" si="23"/>
        <v>-9.0777864372274281E-2</v>
      </c>
    </row>
    <row r="57" spans="3:65" x14ac:dyDescent="0.25">
      <c r="C57" s="10">
        <f t="shared" ca="1" si="2"/>
        <v>38808</v>
      </c>
      <c r="D57" s="17">
        <v>38804</v>
      </c>
      <c r="E57" s="5">
        <v>3.7365000000000004</v>
      </c>
      <c r="F57" s="6">
        <v>0.2475</v>
      </c>
      <c r="G57" s="7">
        <v>4.6241823887034801E-2</v>
      </c>
      <c r="H57" s="7">
        <f t="shared" ca="1" si="0"/>
        <v>0.81882622883723466</v>
      </c>
      <c r="I57" s="9">
        <f t="shared" ca="1" si="1"/>
        <v>1593</v>
      </c>
      <c r="K57" s="5">
        <v>3.6955</v>
      </c>
      <c r="L57" s="5">
        <f t="shared" si="3"/>
        <v>4.1000000000000369E-2</v>
      </c>
      <c r="M57" s="6">
        <v>0.2475</v>
      </c>
      <c r="N57" s="12">
        <f t="shared" si="4"/>
        <v>0</v>
      </c>
      <c r="P57" s="21">
        <f ca="1">#REF!</f>
        <v>0</v>
      </c>
      <c r="Q57" s="21">
        <f ca="1">#REF!</f>
        <v>0</v>
      </c>
      <c r="R57" s="21">
        <f ca="1">Swaptions!AR76</f>
        <v>39489.239164961582</v>
      </c>
      <c r="S57" s="21">
        <f t="shared" ca="1" si="5"/>
        <v>39489.239164961582</v>
      </c>
      <c r="T57" s="21">
        <f t="shared" ca="1" si="6"/>
        <v>3.9489239164961583</v>
      </c>
      <c r="V57" s="21">
        <f ca="1">#REF!</f>
        <v>0</v>
      </c>
      <c r="W57" s="21">
        <f ca="1">#REF!</f>
        <v>0</v>
      </c>
      <c r="X57" s="21">
        <f ca="1">Swaptions!AD76</f>
        <v>-40190.569282034397</v>
      </c>
      <c r="Y57" s="21">
        <f t="shared" ca="1" si="7"/>
        <v>-40190.569282034397</v>
      </c>
      <c r="Z57" s="21">
        <f t="shared" ca="1" si="8"/>
        <v>-40.190569282034396</v>
      </c>
      <c r="AB57" s="21">
        <f ca="1">#REF!</f>
        <v>0</v>
      </c>
      <c r="AC57" s="21">
        <f ca="1">#REF!</f>
        <v>0</v>
      </c>
      <c r="AD57" s="21">
        <f ca="1">Swaptions!BT76</f>
        <v>-139885.54165277004</v>
      </c>
      <c r="AE57" s="21">
        <f t="shared" ca="1" si="9"/>
        <v>-139885.54165277004</v>
      </c>
      <c r="AF57" s="21">
        <f t="shared" ca="1" si="10"/>
        <v>-1398.8554165277005</v>
      </c>
      <c r="AH57" s="21">
        <f ca="1">#REF!</f>
        <v>0</v>
      </c>
      <c r="AI57" s="21">
        <f ca="1">#REF!</f>
        <v>0</v>
      </c>
      <c r="AJ57" s="21">
        <f ca="1">Swaptions!CH76</f>
        <v>16645.596723896178</v>
      </c>
      <c r="AK57" s="21">
        <f t="shared" ca="1" si="11"/>
        <v>16645.596723896178</v>
      </c>
      <c r="AL57" s="21">
        <f t="shared" ca="1" si="12"/>
        <v>45.573160092802681</v>
      </c>
      <c r="AN57" s="21">
        <f ca="1">#REF!</f>
        <v>0</v>
      </c>
      <c r="AO57" s="21">
        <f ca="1">#REF!</f>
        <v>0</v>
      </c>
      <c r="AP57" s="21">
        <f ca="1">Swaptions!BF76</f>
        <v>-31197.425901994829</v>
      </c>
      <c r="AQ57" s="21">
        <f t="shared" ca="1" si="13"/>
        <v>-31197.425901994829</v>
      </c>
      <c r="AR57" s="21">
        <f t="shared" ca="1" si="14"/>
        <v>-3119.7425901994829</v>
      </c>
      <c r="AT57" s="21">
        <v>-14.42525749</v>
      </c>
      <c r="AU57" s="21">
        <v>3.4165500400000002</v>
      </c>
      <c r="AV57" s="21">
        <f t="shared" si="15"/>
        <v>-11.008707449999999</v>
      </c>
      <c r="AW57" s="21">
        <v>0.66560557710207613</v>
      </c>
      <c r="AX57" s="21">
        <f t="shared" ca="1" si="16"/>
        <v>-0.13323170060591805</v>
      </c>
      <c r="AZ57" s="87">
        <v>-41571.728691233053</v>
      </c>
      <c r="BA57" s="87">
        <f t="shared" ca="1" si="17"/>
        <v>1381.1594091986553</v>
      </c>
      <c r="BB57" s="87">
        <f t="shared" si="18"/>
        <v>-5914.355570900053</v>
      </c>
      <c r="BC57" s="87">
        <f t="shared" ca="1" si="19"/>
        <v>-4.5331961617013974</v>
      </c>
      <c r="BE57" s="87">
        <v>-1391.5475940430601</v>
      </c>
      <c r="BF57" s="87">
        <v>44.722876847781414</v>
      </c>
      <c r="BG57" s="87">
        <v>-3189.1647393350954</v>
      </c>
      <c r="BI57" s="87">
        <f t="shared" si="20"/>
        <v>-4.5135700545000397</v>
      </c>
      <c r="BJ57" s="87">
        <f t="shared" ca="1" si="21"/>
        <v>-2.7312498624213446E-2</v>
      </c>
      <c r="BK57" s="87">
        <f t="shared" ca="1" si="22"/>
        <v>0</v>
      </c>
      <c r="BL57" s="87">
        <v>4.4756002395130057E-2</v>
      </c>
      <c r="BM57" s="87">
        <f t="shared" ca="1" si="23"/>
        <v>-3.7069610972274319E-2</v>
      </c>
    </row>
    <row r="58" spans="3:65" x14ac:dyDescent="0.25">
      <c r="C58" s="10">
        <f t="shared" ca="1" si="2"/>
        <v>38838</v>
      </c>
      <c r="D58" s="17">
        <v>38832</v>
      </c>
      <c r="E58" s="5">
        <v>3.7405000000000004</v>
      </c>
      <c r="F58" s="6">
        <v>0.245</v>
      </c>
      <c r="G58" s="7">
        <v>4.6462191219282599E-2</v>
      </c>
      <c r="H58" s="7">
        <f t="shared" ca="1" si="0"/>
        <v>0.8149751685728458</v>
      </c>
      <c r="I58" s="9">
        <f t="shared" ca="1" si="1"/>
        <v>1621</v>
      </c>
      <c r="K58" s="5">
        <v>3.6995</v>
      </c>
      <c r="L58" s="5">
        <f t="shared" si="3"/>
        <v>4.1000000000000369E-2</v>
      </c>
      <c r="M58" s="6">
        <v>0.245</v>
      </c>
      <c r="N58" s="12">
        <f t="shared" si="4"/>
        <v>0</v>
      </c>
      <c r="P58" s="21">
        <f ca="1">#REF!</f>
        <v>0</v>
      </c>
      <c r="Q58" s="21">
        <f ca="1">#REF!</f>
        <v>0</v>
      </c>
      <c r="R58" s="21">
        <f ca="1">Swaptions!AR77</f>
        <v>39489.239164961582</v>
      </c>
      <c r="S58" s="21">
        <f t="shared" ca="1" si="5"/>
        <v>39489.239164961582</v>
      </c>
      <c r="T58" s="21">
        <f t="shared" ca="1" si="6"/>
        <v>3.9489239164961583</v>
      </c>
      <c r="V58" s="21">
        <f ca="1">#REF!</f>
        <v>0</v>
      </c>
      <c r="W58" s="21">
        <f ca="1">#REF!</f>
        <v>0</v>
      </c>
      <c r="X58" s="21">
        <f ca="1">Swaptions!AD77</f>
        <v>-40190.569282034397</v>
      </c>
      <c r="Y58" s="21">
        <f t="shared" ca="1" si="7"/>
        <v>-40190.569282034397</v>
      </c>
      <c r="Z58" s="21">
        <f t="shared" ca="1" si="8"/>
        <v>-40.190569282034396</v>
      </c>
      <c r="AB58" s="21">
        <f ca="1">#REF!</f>
        <v>0</v>
      </c>
      <c r="AC58" s="21">
        <f ca="1">#REF!</f>
        <v>0</v>
      </c>
      <c r="AD58" s="21">
        <f ca="1">Swaptions!BT77</f>
        <v>-139885.54165277004</v>
      </c>
      <c r="AE58" s="21">
        <f t="shared" ca="1" si="9"/>
        <v>-139885.54165277004</v>
      </c>
      <c r="AF58" s="21">
        <f t="shared" ca="1" si="10"/>
        <v>-1398.8554165277005</v>
      </c>
      <c r="AH58" s="21">
        <f ca="1">#REF!</f>
        <v>0</v>
      </c>
      <c r="AI58" s="21">
        <f ca="1">#REF!</f>
        <v>0</v>
      </c>
      <c r="AJ58" s="21">
        <f ca="1">Swaptions!CH77</f>
        <v>16645.596723896178</v>
      </c>
      <c r="AK58" s="21">
        <f t="shared" ca="1" si="11"/>
        <v>16645.596723896178</v>
      </c>
      <c r="AL58" s="21">
        <f t="shared" ca="1" si="12"/>
        <v>45.573160092802681</v>
      </c>
      <c r="AN58" s="21">
        <f ca="1">#REF!</f>
        <v>0</v>
      </c>
      <c r="AO58" s="21">
        <f ca="1">#REF!</f>
        <v>0</v>
      </c>
      <c r="AP58" s="21">
        <f ca="1">Swaptions!BF77</f>
        <v>-31197.425901994829</v>
      </c>
      <c r="AQ58" s="21">
        <f t="shared" ca="1" si="13"/>
        <v>-31197.425901994829</v>
      </c>
      <c r="AR58" s="21">
        <f t="shared" ca="1" si="14"/>
        <v>-3119.7425901994829</v>
      </c>
      <c r="AT58" s="21">
        <v>-14.83597966</v>
      </c>
      <c r="AU58" s="21">
        <v>3.5138288200000001</v>
      </c>
      <c r="AV58" s="21">
        <f t="shared" si="15"/>
        <v>-11.322150839999999</v>
      </c>
      <c r="AW58" s="21">
        <v>0.56832679710207623</v>
      </c>
      <c r="AX58" s="21">
        <f t="shared" ca="1" si="16"/>
        <v>-0.13323170060591805</v>
      </c>
      <c r="AZ58" s="87">
        <v>-41571.728691233053</v>
      </c>
      <c r="BA58" s="87">
        <f t="shared" ca="1" si="17"/>
        <v>1381.1594091986553</v>
      </c>
      <c r="BB58" s="87">
        <f t="shared" si="18"/>
        <v>-6082.7516606000545</v>
      </c>
      <c r="BC58" s="87">
        <f t="shared" ca="1" si="19"/>
        <v>-4.701592251401399</v>
      </c>
      <c r="BE58" s="87">
        <v>-1391.5475940430601</v>
      </c>
      <c r="BF58" s="87">
        <v>44.722876847781414</v>
      </c>
      <c r="BG58" s="87">
        <v>-3189.1647393350954</v>
      </c>
      <c r="BI58" s="87">
        <f t="shared" si="20"/>
        <v>-4.6420818444000416</v>
      </c>
      <c r="BJ58" s="87">
        <f t="shared" ca="1" si="21"/>
        <v>-2.7312498624213446E-2</v>
      </c>
      <c r="BK58" s="87">
        <f t="shared" ca="1" si="22"/>
        <v>0</v>
      </c>
      <c r="BL58" s="87">
        <v>4.4756002395130057E-2</v>
      </c>
      <c r="BM58" s="87">
        <f t="shared" ca="1" si="23"/>
        <v>-7.6953910772274065E-2</v>
      </c>
    </row>
    <row r="59" spans="3:65" x14ac:dyDescent="0.25">
      <c r="C59" s="10">
        <f t="shared" ca="1" si="2"/>
        <v>38869</v>
      </c>
      <c r="D59" s="17">
        <v>38862</v>
      </c>
      <c r="E59" s="5">
        <v>3.7805</v>
      </c>
      <c r="F59" s="6">
        <v>0.2475</v>
      </c>
      <c r="G59" s="7">
        <v>4.66899041463344E-2</v>
      </c>
      <c r="H59" s="7">
        <f t="shared" ca="1" si="0"/>
        <v>0.81098471226348168</v>
      </c>
      <c r="I59" s="9">
        <f t="shared" ca="1" si="1"/>
        <v>1651</v>
      </c>
      <c r="K59" s="5">
        <v>3.7395</v>
      </c>
      <c r="L59" s="5">
        <f t="shared" si="3"/>
        <v>4.0999999999999925E-2</v>
      </c>
      <c r="M59" s="6">
        <v>0.2475</v>
      </c>
      <c r="N59" s="12">
        <f t="shared" si="4"/>
        <v>0</v>
      </c>
      <c r="P59" s="21">
        <f ca="1">#REF!</f>
        <v>0</v>
      </c>
      <c r="Q59" s="21">
        <f ca="1">#REF!</f>
        <v>0</v>
      </c>
      <c r="R59" s="21">
        <f ca="1">Swaptions!AR78</f>
        <v>39489.239164961582</v>
      </c>
      <c r="S59" s="21">
        <f t="shared" ca="1" si="5"/>
        <v>39489.239164961582</v>
      </c>
      <c r="T59" s="21">
        <f t="shared" ca="1" si="6"/>
        <v>3.9489239164961583</v>
      </c>
      <c r="V59" s="21">
        <f ca="1">#REF!</f>
        <v>0</v>
      </c>
      <c r="W59" s="21">
        <f ca="1">#REF!</f>
        <v>0</v>
      </c>
      <c r="X59" s="21">
        <f ca="1">Swaptions!AD78</f>
        <v>-40190.569282034397</v>
      </c>
      <c r="Y59" s="21">
        <f t="shared" ca="1" si="7"/>
        <v>-40190.569282034397</v>
      </c>
      <c r="Z59" s="21">
        <f t="shared" ca="1" si="8"/>
        <v>-40.190569282034396</v>
      </c>
      <c r="AB59" s="21">
        <f ca="1">#REF!</f>
        <v>0</v>
      </c>
      <c r="AC59" s="21">
        <f ca="1">#REF!</f>
        <v>0</v>
      </c>
      <c r="AD59" s="21">
        <f ca="1">Swaptions!BT78</f>
        <v>-139885.54165277004</v>
      </c>
      <c r="AE59" s="21">
        <f t="shared" ca="1" si="9"/>
        <v>-139885.54165277004</v>
      </c>
      <c r="AF59" s="21">
        <f t="shared" ca="1" si="10"/>
        <v>-1398.8554165277005</v>
      </c>
      <c r="AH59" s="21">
        <f ca="1">#REF!</f>
        <v>0</v>
      </c>
      <c r="AI59" s="21">
        <f ca="1">#REF!</f>
        <v>0</v>
      </c>
      <c r="AJ59" s="21">
        <f ca="1">Swaptions!CH78</f>
        <v>16645.596723896178</v>
      </c>
      <c r="AK59" s="21">
        <f t="shared" ca="1" si="11"/>
        <v>16645.596723896178</v>
      </c>
      <c r="AL59" s="21">
        <f t="shared" ca="1" si="12"/>
        <v>45.573160092802681</v>
      </c>
      <c r="AN59" s="21">
        <f ca="1">#REF!</f>
        <v>0</v>
      </c>
      <c r="AO59" s="21">
        <f ca="1">#REF!</f>
        <v>0</v>
      </c>
      <c r="AP59" s="21">
        <f ca="1">Swaptions!BF78</f>
        <v>-31197.425901994829</v>
      </c>
      <c r="AQ59" s="21">
        <f t="shared" ca="1" si="13"/>
        <v>-31197.425901994829</v>
      </c>
      <c r="AR59" s="21">
        <f t="shared" ca="1" si="14"/>
        <v>-3119.7425901994829</v>
      </c>
      <c r="AT59" s="21">
        <v>-14.28709641</v>
      </c>
      <c r="AU59" s="21">
        <v>3.3838272800000002</v>
      </c>
      <c r="AV59" s="21">
        <f t="shared" si="15"/>
        <v>-10.90326913</v>
      </c>
      <c r="AW59" s="21">
        <v>0.69832833710207609</v>
      </c>
      <c r="AX59" s="21">
        <f t="shared" ca="1" si="16"/>
        <v>-0.13323170060591805</v>
      </c>
      <c r="AZ59" s="87">
        <v>-41571.728691233053</v>
      </c>
      <c r="BA59" s="87">
        <f t="shared" ca="1" si="17"/>
        <v>1381.1594091986553</v>
      </c>
      <c r="BB59" s="87">
        <f t="shared" si="18"/>
        <v>-5857.7095280999893</v>
      </c>
      <c r="BC59" s="87">
        <f t="shared" ca="1" si="19"/>
        <v>-4.4765501189013337</v>
      </c>
      <c r="BE59" s="87">
        <v>-1391.5475940430601</v>
      </c>
      <c r="BF59" s="87">
        <v>44.722876847781414</v>
      </c>
      <c r="BG59" s="87">
        <v>-3189.1647393350954</v>
      </c>
      <c r="BI59" s="87">
        <f t="shared" si="20"/>
        <v>-4.4703403432999922</v>
      </c>
      <c r="BJ59" s="87">
        <f t="shared" ca="1" si="21"/>
        <v>-2.7312498624213151E-2</v>
      </c>
      <c r="BK59" s="87">
        <f t="shared" ca="1" si="22"/>
        <v>0</v>
      </c>
      <c r="BL59" s="87">
        <v>4.4756002395130057E-2</v>
      </c>
      <c r="BM59" s="87">
        <f t="shared" ca="1" si="23"/>
        <v>-2.3653279372258411E-2</v>
      </c>
    </row>
    <row r="60" spans="3:65" x14ac:dyDescent="0.25">
      <c r="C60" s="10">
        <f t="shared" ca="1" si="2"/>
        <v>38899</v>
      </c>
      <c r="D60" s="17">
        <v>38895</v>
      </c>
      <c r="E60" s="5">
        <v>3.8255000000000003</v>
      </c>
      <c r="F60" s="6">
        <v>0.2475</v>
      </c>
      <c r="G60" s="7">
        <v>4.6910271511605602E-2</v>
      </c>
      <c r="H60" s="7">
        <f t="shared" ca="1" si="0"/>
        <v>0.80711264393988535</v>
      </c>
      <c r="I60" s="9">
        <f t="shared" ca="1" si="1"/>
        <v>1684</v>
      </c>
      <c r="K60" s="5">
        <v>3.7845</v>
      </c>
      <c r="L60" s="5">
        <f t="shared" si="3"/>
        <v>4.1000000000000369E-2</v>
      </c>
      <c r="M60" s="6">
        <v>0.2475</v>
      </c>
      <c r="N60" s="12">
        <f t="shared" si="4"/>
        <v>0</v>
      </c>
      <c r="P60" s="21">
        <f ca="1">#REF!</f>
        <v>0</v>
      </c>
      <c r="Q60" s="21">
        <f ca="1">#REF!</f>
        <v>0</v>
      </c>
      <c r="R60" s="21">
        <f ca="1">Swaptions!AR79</f>
        <v>39489.239164961582</v>
      </c>
      <c r="S60" s="21">
        <f t="shared" ca="1" si="5"/>
        <v>39489.239164961582</v>
      </c>
      <c r="T60" s="21">
        <f t="shared" ca="1" si="6"/>
        <v>3.9489239164961583</v>
      </c>
      <c r="V60" s="21">
        <f ca="1">#REF!</f>
        <v>0</v>
      </c>
      <c r="W60" s="21">
        <f ca="1">#REF!</f>
        <v>0</v>
      </c>
      <c r="X60" s="21">
        <f ca="1">Swaptions!AD79</f>
        <v>-40190.569282034397</v>
      </c>
      <c r="Y60" s="21">
        <f t="shared" ca="1" si="7"/>
        <v>-40190.569282034397</v>
      </c>
      <c r="Z60" s="21">
        <f t="shared" ca="1" si="8"/>
        <v>-40.190569282034396</v>
      </c>
      <c r="AB60" s="21">
        <f ca="1">#REF!</f>
        <v>0</v>
      </c>
      <c r="AC60" s="21">
        <f ca="1">#REF!</f>
        <v>0</v>
      </c>
      <c r="AD60" s="21">
        <f ca="1">Swaptions!BT79</f>
        <v>-139885.54165277004</v>
      </c>
      <c r="AE60" s="21">
        <f t="shared" ca="1" si="9"/>
        <v>-139885.54165277004</v>
      </c>
      <c r="AF60" s="21">
        <f t="shared" ca="1" si="10"/>
        <v>-1398.8554165277005</v>
      </c>
      <c r="AH60" s="21">
        <f ca="1">#REF!</f>
        <v>0</v>
      </c>
      <c r="AI60" s="21">
        <f ca="1">#REF!</f>
        <v>0</v>
      </c>
      <c r="AJ60" s="21">
        <f ca="1">Swaptions!CH79</f>
        <v>16645.596723896178</v>
      </c>
      <c r="AK60" s="21">
        <f t="shared" ca="1" si="11"/>
        <v>16645.596723896178</v>
      </c>
      <c r="AL60" s="21">
        <f t="shared" ca="1" si="12"/>
        <v>45.573160092802681</v>
      </c>
      <c r="AN60" s="21">
        <f ca="1">#REF!</f>
        <v>0</v>
      </c>
      <c r="AO60" s="21">
        <f ca="1">#REF!</f>
        <v>0</v>
      </c>
      <c r="AP60" s="21">
        <f ca="1">Swaptions!BF79</f>
        <v>-31197.425901994829</v>
      </c>
      <c r="AQ60" s="21">
        <f t="shared" ca="1" si="13"/>
        <v>-31197.425901994829</v>
      </c>
      <c r="AR60" s="21">
        <f t="shared" ca="1" si="14"/>
        <v>-3119.7425901994829</v>
      </c>
      <c r="AT60" s="21">
        <v>-14.692830969999999</v>
      </c>
      <c r="AU60" s="21">
        <v>3.4799247599999998</v>
      </c>
      <c r="AV60" s="21">
        <f t="shared" si="15"/>
        <v>-11.21290621</v>
      </c>
      <c r="AW60" s="21">
        <v>0.60223085710207647</v>
      </c>
      <c r="AX60" s="21">
        <f t="shared" ca="1" si="16"/>
        <v>-0.13323170060591805</v>
      </c>
      <c r="AZ60" s="87">
        <v>-41571.728691233053</v>
      </c>
      <c r="BA60" s="87">
        <f t="shared" ca="1" si="17"/>
        <v>1381.1594091986553</v>
      </c>
      <c r="BB60" s="87">
        <f t="shared" si="18"/>
        <v>-6024.0606977000543</v>
      </c>
      <c r="BC60" s="87">
        <f t="shared" ca="1" si="19"/>
        <v>-4.6429012885013989</v>
      </c>
      <c r="BE60" s="87">
        <v>-1391.5475940430601</v>
      </c>
      <c r="BF60" s="87">
        <v>44.722876847781414</v>
      </c>
      <c r="BG60" s="87">
        <v>-3189.1647393350954</v>
      </c>
      <c r="BI60" s="87">
        <f t="shared" si="20"/>
        <v>-4.597291546100041</v>
      </c>
      <c r="BJ60" s="87">
        <f t="shared" ca="1" si="21"/>
        <v>-2.7312498624213446E-2</v>
      </c>
      <c r="BK60" s="87">
        <f t="shared" ca="1" si="22"/>
        <v>0</v>
      </c>
      <c r="BL60" s="87">
        <v>4.4756002395130057E-2</v>
      </c>
      <c r="BM60" s="87">
        <f t="shared" ca="1" si="23"/>
        <v>-6.3053246172274563E-2</v>
      </c>
    </row>
    <row r="61" spans="3:65" x14ac:dyDescent="0.25">
      <c r="C61" s="10">
        <f t="shared" ca="1" si="2"/>
        <v>38930</v>
      </c>
      <c r="D61" s="17">
        <v>38924</v>
      </c>
      <c r="E61" s="5">
        <v>3.8645000000000005</v>
      </c>
      <c r="F61" s="6">
        <v>0.2475</v>
      </c>
      <c r="G61" s="7">
        <v>4.7137984472778199E-2</v>
      </c>
      <c r="H61" s="7">
        <f t="shared" ca="1" si="0"/>
        <v>0.80310117533627745</v>
      </c>
      <c r="I61" s="9">
        <f t="shared" ca="1" si="1"/>
        <v>1713</v>
      </c>
      <c r="K61" s="5">
        <v>3.8235000000000001</v>
      </c>
      <c r="L61" s="5">
        <f t="shared" si="3"/>
        <v>4.1000000000000369E-2</v>
      </c>
      <c r="M61" s="6">
        <v>0.2475</v>
      </c>
      <c r="N61" s="12">
        <f t="shared" si="4"/>
        <v>0</v>
      </c>
      <c r="P61" s="21">
        <f ca="1">#REF!</f>
        <v>0</v>
      </c>
      <c r="Q61" s="21">
        <f ca="1">#REF!</f>
        <v>0</v>
      </c>
      <c r="R61" s="21">
        <f ca="1">Swaptions!AR80</f>
        <v>39489.239164961582</v>
      </c>
      <c r="S61" s="21">
        <f t="shared" ca="1" si="5"/>
        <v>39489.239164961582</v>
      </c>
      <c r="T61" s="21">
        <f t="shared" ca="1" si="6"/>
        <v>3.9489239164961583</v>
      </c>
      <c r="V61" s="21">
        <f ca="1">#REF!</f>
        <v>0</v>
      </c>
      <c r="W61" s="21">
        <f ca="1">#REF!</f>
        <v>0</v>
      </c>
      <c r="X61" s="21">
        <f ca="1">Swaptions!AD80</f>
        <v>-40190.569282034397</v>
      </c>
      <c r="Y61" s="21">
        <f t="shared" ca="1" si="7"/>
        <v>-40190.569282034397</v>
      </c>
      <c r="Z61" s="21">
        <f t="shared" ca="1" si="8"/>
        <v>-40.190569282034396</v>
      </c>
      <c r="AB61" s="21">
        <f ca="1">#REF!</f>
        <v>0</v>
      </c>
      <c r="AC61" s="21">
        <f ca="1">#REF!</f>
        <v>0</v>
      </c>
      <c r="AD61" s="21">
        <f ca="1">Swaptions!BT80</f>
        <v>-139885.54165277004</v>
      </c>
      <c r="AE61" s="21">
        <f t="shared" ca="1" si="9"/>
        <v>-139885.54165277004</v>
      </c>
      <c r="AF61" s="21">
        <f t="shared" ca="1" si="10"/>
        <v>-1398.8554165277005</v>
      </c>
      <c r="AH61" s="21">
        <f ca="1">#REF!</f>
        <v>0</v>
      </c>
      <c r="AI61" s="21">
        <f ca="1">#REF!</f>
        <v>0</v>
      </c>
      <c r="AJ61" s="21">
        <f ca="1">Swaptions!CH80</f>
        <v>16645.596723896178</v>
      </c>
      <c r="AK61" s="21">
        <f t="shared" ca="1" si="11"/>
        <v>16645.596723896178</v>
      </c>
      <c r="AL61" s="21">
        <f t="shared" ca="1" si="12"/>
        <v>45.573160092802681</v>
      </c>
      <c r="AN61" s="21">
        <f ca="1">#REF!</f>
        <v>0</v>
      </c>
      <c r="AO61" s="21">
        <f ca="1">#REF!</f>
        <v>0</v>
      </c>
      <c r="AP61" s="21">
        <f ca="1">Swaptions!BF80</f>
        <v>-31197.425901994829</v>
      </c>
      <c r="AQ61" s="21">
        <f t="shared" ca="1" si="13"/>
        <v>-31197.425901994829</v>
      </c>
      <c r="AR61" s="21">
        <f t="shared" ca="1" si="14"/>
        <v>-3119.7425901994829</v>
      </c>
      <c r="AT61" s="21">
        <v>-14.619796539999999</v>
      </c>
      <c r="AU61" s="21">
        <v>3.46262691</v>
      </c>
      <c r="AV61" s="21">
        <f t="shared" si="15"/>
        <v>-11.157169629999999</v>
      </c>
      <c r="AW61" s="21">
        <v>0.6195287071020763</v>
      </c>
      <c r="AX61" s="21">
        <f t="shared" ca="1" si="16"/>
        <v>-0.13323170060591805</v>
      </c>
      <c r="AZ61" s="87">
        <v>-41571.728691233053</v>
      </c>
      <c r="BA61" s="87">
        <f t="shared" ca="1" si="17"/>
        <v>1381.1594091986553</v>
      </c>
      <c r="BB61" s="87">
        <f t="shared" si="18"/>
        <v>-5994.1165814000542</v>
      </c>
      <c r="BC61" s="87">
        <f t="shared" ca="1" si="19"/>
        <v>-4.6129571722013987</v>
      </c>
      <c r="BE61" s="87">
        <v>-1391.5475940430601</v>
      </c>
      <c r="BF61" s="87">
        <v>44.722876847781414</v>
      </c>
      <c r="BG61" s="87">
        <v>-3189.1647393350954</v>
      </c>
      <c r="BI61" s="87">
        <f t="shared" si="20"/>
        <v>-4.5744395483000408</v>
      </c>
      <c r="BJ61" s="87">
        <f t="shared" ca="1" si="21"/>
        <v>-2.7312498624213446E-2</v>
      </c>
      <c r="BK61" s="87">
        <f t="shared" ca="1" si="22"/>
        <v>0</v>
      </c>
      <c r="BL61" s="87">
        <v>4.4756002395130057E-2</v>
      </c>
      <c r="BM61" s="87">
        <f t="shared" ca="1" si="23"/>
        <v>-5.596112767227443E-2</v>
      </c>
    </row>
    <row r="62" spans="3:65" x14ac:dyDescent="0.25">
      <c r="C62" s="10">
        <f t="shared" ca="1" si="2"/>
        <v>38961</v>
      </c>
      <c r="D62" s="17">
        <v>38957</v>
      </c>
      <c r="E62" s="5">
        <v>3.8535000000000004</v>
      </c>
      <c r="F62" s="6">
        <v>0.2475</v>
      </c>
      <c r="G62" s="7">
        <v>4.7365697451287901E-2</v>
      </c>
      <c r="H62" s="7">
        <f t="shared" ca="1" si="0"/>
        <v>0.79907956072479391</v>
      </c>
      <c r="I62" s="9">
        <f t="shared" ca="1" si="1"/>
        <v>1746</v>
      </c>
      <c r="K62" s="5">
        <v>3.8125</v>
      </c>
      <c r="L62" s="5">
        <f t="shared" si="3"/>
        <v>4.1000000000000369E-2</v>
      </c>
      <c r="M62" s="6">
        <v>0.2475</v>
      </c>
      <c r="N62" s="12">
        <f t="shared" si="4"/>
        <v>0</v>
      </c>
      <c r="P62" s="21">
        <f ca="1">#REF!</f>
        <v>0</v>
      </c>
      <c r="Q62" s="21">
        <f ca="1">#REF!</f>
        <v>0</v>
      </c>
      <c r="R62" s="21">
        <f ca="1">Swaptions!AR81</f>
        <v>39489.239164961582</v>
      </c>
      <c r="S62" s="21">
        <f t="shared" ca="1" si="5"/>
        <v>39489.239164961582</v>
      </c>
      <c r="T62" s="21">
        <f t="shared" ca="1" si="6"/>
        <v>3.9489239164961583</v>
      </c>
      <c r="V62" s="21">
        <f ca="1">#REF!</f>
        <v>0</v>
      </c>
      <c r="W62" s="21">
        <f ca="1">#REF!</f>
        <v>0</v>
      </c>
      <c r="X62" s="21">
        <f ca="1">Swaptions!AD81</f>
        <v>-40190.569282034397</v>
      </c>
      <c r="Y62" s="21">
        <f t="shared" ca="1" si="7"/>
        <v>-40190.569282034397</v>
      </c>
      <c r="Z62" s="21">
        <f t="shared" ca="1" si="8"/>
        <v>-40.190569282034396</v>
      </c>
      <c r="AB62" s="21">
        <f ca="1">#REF!</f>
        <v>0</v>
      </c>
      <c r="AC62" s="21">
        <f ca="1">#REF!</f>
        <v>0</v>
      </c>
      <c r="AD62" s="21">
        <f ca="1">Swaptions!BT81</f>
        <v>-139885.54165277004</v>
      </c>
      <c r="AE62" s="21">
        <f t="shared" ca="1" si="9"/>
        <v>-139885.54165277004</v>
      </c>
      <c r="AF62" s="21">
        <f t="shared" ca="1" si="10"/>
        <v>-1398.8554165277005</v>
      </c>
      <c r="AH62" s="21">
        <f ca="1">#REF!</f>
        <v>0</v>
      </c>
      <c r="AI62" s="21">
        <f ca="1">#REF!</f>
        <v>0</v>
      </c>
      <c r="AJ62" s="21">
        <f ca="1">Swaptions!CH81</f>
        <v>16645.596723896178</v>
      </c>
      <c r="AK62" s="21">
        <f t="shared" ca="1" si="11"/>
        <v>16645.596723896178</v>
      </c>
      <c r="AL62" s="21">
        <f t="shared" ca="1" si="12"/>
        <v>45.573160092802681</v>
      </c>
      <c r="AN62" s="21">
        <f ca="1">#REF!</f>
        <v>0</v>
      </c>
      <c r="AO62" s="21">
        <f ca="1">#REF!</f>
        <v>0</v>
      </c>
      <c r="AP62" s="21">
        <f ca="1">Swaptions!BF81</f>
        <v>-31197.425901994829</v>
      </c>
      <c r="AQ62" s="21">
        <f t="shared" ca="1" si="13"/>
        <v>-31197.425901994829</v>
      </c>
      <c r="AR62" s="21">
        <f t="shared" ca="1" si="14"/>
        <v>-3119.7425901994829</v>
      </c>
      <c r="AT62" s="21">
        <v>-14.0773382</v>
      </c>
      <c r="AU62" s="21">
        <v>3.3341471</v>
      </c>
      <c r="AV62" s="21">
        <f t="shared" si="15"/>
        <v>-10.743191100000001</v>
      </c>
      <c r="AW62" s="21">
        <v>0.74800851710207628</v>
      </c>
      <c r="AX62" s="21">
        <f t="shared" ca="1" si="16"/>
        <v>-0.13323170060591805</v>
      </c>
      <c r="AZ62" s="87">
        <v>-41571.728691233053</v>
      </c>
      <c r="BA62" s="87">
        <f t="shared" ca="1" si="17"/>
        <v>1381.1594091986553</v>
      </c>
      <c r="BB62" s="87">
        <f t="shared" si="18"/>
        <v>-5771.7086620000528</v>
      </c>
      <c r="BC62" s="87">
        <f t="shared" ca="1" si="19"/>
        <v>-4.3905492528013976</v>
      </c>
      <c r="BE62" s="87">
        <v>-1391.5475940430601</v>
      </c>
      <c r="BF62" s="87">
        <v>44.722876847781414</v>
      </c>
      <c r="BG62" s="87">
        <v>-3189.1647393350954</v>
      </c>
      <c r="BI62" s="87">
        <f t="shared" si="20"/>
        <v>-4.40470835100004</v>
      </c>
      <c r="BJ62" s="87">
        <f t="shared" ca="1" si="21"/>
        <v>-2.7312498624213446E-2</v>
      </c>
      <c r="BK62" s="87">
        <f t="shared" ca="1" si="22"/>
        <v>0</v>
      </c>
      <c r="BL62" s="87">
        <v>4.4756002395130057E-2</v>
      </c>
      <c r="BM62" s="87">
        <f t="shared" ca="1" si="23"/>
        <v>-3.284405572274246E-3</v>
      </c>
    </row>
    <row r="63" spans="3:65" x14ac:dyDescent="0.25">
      <c r="C63" s="10">
        <f t="shared" ca="1" si="2"/>
        <v>38991</v>
      </c>
      <c r="D63" s="17">
        <v>38986</v>
      </c>
      <c r="E63" s="5">
        <v>3.8685000000000005</v>
      </c>
      <c r="F63" s="6">
        <v>0.2475</v>
      </c>
      <c r="G63" s="7">
        <v>4.75860648663518E-2</v>
      </c>
      <c r="H63" s="7">
        <f t="shared" ca="1" si="0"/>
        <v>0.79517835231247114</v>
      </c>
      <c r="I63" s="9">
        <f t="shared" ca="1" si="1"/>
        <v>1775</v>
      </c>
      <c r="K63" s="5">
        <v>3.8275000000000001</v>
      </c>
      <c r="L63" s="5">
        <f t="shared" si="3"/>
        <v>4.1000000000000369E-2</v>
      </c>
      <c r="M63" s="6">
        <v>0.2475</v>
      </c>
      <c r="N63" s="12">
        <f t="shared" si="4"/>
        <v>0</v>
      </c>
      <c r="P63" s="21">
        <f ca="1">#REF!</f>
        <v>0</v>
      </c>
      <c r="Q63" s="21">
        <f ca="1">#REF!</f>
        <v>0</v>
      </c>
      <c r="R63" s="21">
        <f ca="1">Swaptions!AR82</f>
        <v>39489.239164961582</v>
      </c>
      <c r="S63" s="21">
        <f t="shared" ca="1" si="5"/>
        <v>39489.239164961582</v>
      </c>
      <c r="T63" s="21">
        <f t="shared" ca="1" si="6"/>
        <v>3.9489239164961583</v>
      </c>
      <c r="V63" s="21">
        <f ca="1">#REF!</f>
        <v>0</v>
      </c>
      <c r="W63" s="21">
        <f ca="1">#REF!</f>
        <v>0</v>
      </c>
      <c r="X63" s="21">
        <f ca="1">Swaptions!AD82</f>
        <v>-40190.569282034397</v>
      </c>
      <c r="Y63" s="21">
        <f t="shared" ca="1" si="7"/>
        <v>-40190.569282034397</v>
      </c>
      <c r="Z63" s="21">
        <f t="shared" ca="1" si="8"/>
        <v>-40.190569282034396</v>
      </c>
      <c r="AB63" s="21">
        <f ca="1">#REF!</f>
        <v>0</v>
      </c>
      <c r="AC63" s="21">
        <f ca="1">#REF!</f>
        <v>0</v>
      </c>
      <c r="AD63" s="21">
        <f ca="1">Swaptions!BT82</f>
        <v>-139885.54165277004</v>
      </c>
      <c r="AE63" s="21">
        <f t="shared" ca="1" si="9"/>
        <v>-139885.54165277004</v>
      </c>
      <c r="AF63" s="21">
        <f t="shared" ca="1" si="10"/>
        <v>-1398.8554165277005</v>
      </c>
      <c r="AH63" s="21">
        <f ca="1">#REF!</f>
        <v>0</v>
      </c>
      <c r="AI63" s="21">
        <f ca="1">#REF!</f>
        <v>0</v>
      </c>
      <c r="AJ63" s="21">
        <f ca="1">Swaptions!CH82</f>
        <v>16645.596723896178</v>
      </c>
      <c r="AK63" s="21">
        <f t="shared" ca="1" si="11"/>
        <v>16645.596723896178</v>
      </c>
      <c r="AL63" s="21">
        <f t="shared" ca="1" si="12"/>
        <v>45.573160092802681</v>
      </c>
      <c r="AN63" s="21">
        <f ca="1">#REF!</f>
        <v>0</v>
      </c>
      <c r="AO63" s="21">
        <f ca="1">#REF!</f>
        <v>0</v>
      </c>
      <c r="AP63" s="21">
        <f ca="1">Swaptions!BF82</f>
        <v>-31197.425901994829</v>
      </c>
      <c r="AQ63" s="21">
        <f t="shared" ca="1" si="13"/>
        <v>-31197.425901994829</v>
      </c>
      <c r="AR63" s="21">
        <f t="shared" ca="1" si="14"/>
        <v>-3119.7425901994829</v>
      </c>
      <c r="AT63" s="21">
        <v>-14.475550719999999</v>
      </c>
      <c r="AU63" s="21">
        <v>3.4284629999999998</v>
      </c>
      <c r="AV63" s="21">
        <f t="shared" si="15"/>
        <v>-11.04708772</v>
      </c>
      <c r="AW63" s="21">
        <v>0.65369261710207649</v>
      </c>
      <c r="AX63" s="21">
        <f t="shared" ca="1" si="16"/>
        <v>-0.13323170060591805</v>
      </c>
      <c r="AZ63" s="87">
        <v>-41571.728691233053</v>
      </c>
      <c r="BA63" s="87">
        <f t="shared" ca="1" si="17"/>
        <v>1381.1594091986553</v>
      </c>
      <c r="BB63" s="87">
        <f t="shared" si="18"/>
        <v>-5934.9757952000537</v>
      </c>
      <c r="BC63" s="87">
        <f t="shared" ca="1" si="19"/>
        <v>-4.5538163860013983</v>
      </c>
      <c r="BE63" s="87">
        <v>-1391.5475940430601</v>
      </c>
      <c r="BF63" s="87">
        <v>44.722876847781414</v>
      </c>
      <c r="BG63" s="87">
        <v>-3189.1647393350954</v>
      </c>
      <c r="BI63" s="87">
        <f t="shared" si="20"/>
        <v>-4.5293059652000407</v>
      </c>
      <c r="BJ63" s="87">
        <f t="shared" ca="1" si="21"/>
        <v>-2.7312498624213446E-2</v>
      </c>
      <c r="BK63" s="87">
        <f t="shared" ca="1" si="22"/>
        <v>0</v>
      </c>
      <c r="BL63" s="87">
        <v>4.4756002395130057E-2</v>
      </c>
      <c r="BM63" s="87">
        <f t="shared" ca="1" si="23"/>
        <v>-4.1953924572274176E-2</v>
      </c>
    </row>
    <row r="64" spans="3:65" x14ac:dyDescent="0.25">
      <c r="C64" s="10">
        <f t="shared" ca="1" si="2"/>
        <v>39022</v>
      </c>
      <c r="D64" s="17">
        <v>39016</v>
      </c>
      <c r="E64" s="5">
        <v>4.0255000000000001</v>
      </c>
      <c r="F64" s="6">
        <v>0.2475</v>
      </c>
      <c r="G64" s="7">
        <v>4.7813777878970697E-2</v>
      </c>
      <c r="H64" s="7">
        <f t="shared" ca="1" si="0"/>
        <v>0.79113781707409436</v>
      </c>
      <c r="I64" s="9">
        <f t="shared" ca="1" si="1"/>
        <v>1805</v>
      </c>
      <c r="K64" s="5">
        <v>3.9845000000000002</v>
      </c>
      <c r="L64" s="5">
        <f t="shared" si="3"/>
        <v>4.0999999999999925E-2</v>
      </c>
      <c r="M64" s="6">
        <v>0.2475</v>
      </c>
      <c r="N64" s="12">
        <f t="shared" si="4"/>
        <v>0</v>
      </c>
      <c r="P64" s="21">
        <f ca="1">#REF!</f>
        <v>0</v>
      </c>
      <c r="Q64" s="21">
        <f ca="1">#REF!</f>
        <v>0</v>
      </c>
      <c r="R64" s="21">
        <f ca="1">Swaptions!AR83</f>
        <v>39489.239164961582</v>
      </c>
      <c r="S64" s="21">
        <f t="shared" ca="1" si="5"/>
        <v>39489.239164961582</v>
      </c>
      <c r="T64" s="21">
        <f t="shared" ca="1" si="6"/>
        <v>3.9489239164961583</v>
      </c>
      <c r="V64" s="21">
        <f ca="1">#REF!</f>
        <v>0</v>
      </c>
      <c r="W64" s="21">
        <f ca="1">#REF!</f>
        <v>0</v>
      </c>
      <c r="X64" s="21">
        <f ca="1">Swaptions!AD83</f>
        <v>-40190.569282034397</v>
      </c>
      <c r="Y64" s="21">
        <f t="shared" ca="1" si="7"/>
        <v>-40190.569282034397</v>
      </c>
      <c r="Z64" s="21">
        <f t="shared" ca="1" si="8"/>
        <v>-40.190569282034396</v>
      </c>
      <c r="AB64" s="21">
        <f ca="1">#REF!</f>
        <v>0</v>
      </c>
      <c r="AC64" s="21">
        <f ca="1">#REF!</f>
        <v>0</v>
      </c>
      <c r="AD64" s="21">
        <f ca="1">Swaptions!BT83</f>
        <v>-139885.54165277004</v>
      </c>
      <c r="AE64" s="21">
        <f t="shared" ca="1" si="9"/>
        <v>-139885.54165277004</v>
      </c>
      <c r="AF64" s="21">
        <f t="shared" ca="1" si="10"/>
        <v>-1398.8554165277005</v>
      </c>
      <c r="AH64" s="21">
        <f ca="1">#REF!</f>
        <v>0</v>
      </c>
      <c r="AI64" s="21">
        <f ca="1">#REF!</f>
        <v>0</v>
      </c>
      <c r="AJ64" s="21">
        <f ca="1">Swaptions!CH83</f>
        <v>16645.596723896178</v>
      </c>
      <c r="AK64" s="21">
        <f t="shared" ca="1" si="11"/>
        <v>16645.596723896178</v>
      </c>
      <c r="AL64" s="21">
        <f t="shared" ca="1" si="12"/>
        <v>45.573160092802681</v>
      </c>
      <c r="AN64" s="21">
        <f ca="1">#REF!</f>
        <v>0</v>
      </c>
      <c r="AO64" s="21">
        <f ca="1">#REF!</f>
        <v>0</v>
      </c>
      <c r="AP64" s="21">
        <f ca="1">Swaptions!BF83</f>
        <v>-31197.425901994829</v>
      </c>
      <c r="AQ64" s="21">
        <f t="shared" ca="1" si="13"/>
        <v>-31197.425901994829</v>
      </c>
      <c r="AR64" s="21">
        <f t="shared" ca="1" si="14"/>
        <v>-3119.7425901994829</v>
      </c>
      <c r="AT64" s="21">
        <v>-13.93741228</v>
      </c>
      <c r="AU64" s="21">
        <v>3.3010063500000002</v>
      </c>
      <c r="AV64" s="21">
        <f t="shared" si="15"/>
        <v>-10.63640593</v>
      </c>
      <c r="AW64" s="21">
        <v>0.78114926710207611</v>
      </c>
      <c r="AX64" s="21">
        <f t="shared" ca="1" si="16"/>
        <v>-0.13323170060591805</v>
      </c>
      <c r="AZ64" s="87">
        <v>-41571.728691233053</v>
      </c>
      <c r="BA64" s="87">
        <f t="shared" ca="1" si="17"/>
        <v>1381.1594091986553</v>
      </c>
      <c r="BB64" s="87">
        <f t="shared" si="18"/>
        <v>-5714.3390347999903</v>
      </c>
      <c r="BC64" s="87">
        <f t="shared" ca="1" si="19"/>
        <v>-4.3331796256013346</v>
      </c>
      <c r="BE64" s="87">
        <v>-1391.5475940430601</v>
      </c>
      <c r="BF64" s="87">
        <v>44.722876847781414</v>
      </c>
      <c r="BG64" s="87">
        <v>-3189.1647393350954</v>
      </c>
      <c r="BI64" s="87">
        <f t="shared" si="20"/>
        <v>-4.3609264312999922</v>
      </c>
      <c r="BJ64" s="87">
        <f t="shared" ca="1" si="21"/>
        <v>-2.7312498624213151E-2</v>
      </c>
      <c r="BK64" s="87">
        <f t="shared" ca="1" si="22"/>
        <v>0</v>
      </c>
      <c r="BL64" s="87">
        <v>4.4756002395130057E-2</v>
      </c>
      <c r="BM64" s="87">
        <f t="shared" ca="1" si="23"/>
        <v>1.0303301927740711E-2</v>
      </c>
    </row>
    <row r="65" spans="3:65" x14ac:dyDescent="0.25">
      <c r="C65" s="10">
        <f t="shared" ca="1" si="2"/>
        <v>39052</v>
      </c>
      <c r="D65" s="17">
        <v>39048</v>
      </c>
      <c r="E65" s="5">
        <v>4.1855000000000011</v>
      </c>
      <c r="F65" s="6">
        <v>0.2475</v>
      </c>
      <c r="G65" s="7">
        <v>4.8014150467252201E-2</v>
      </c>
      <c r="H65" s="7">
        <f t="shared" ca="1" si="0"/>
        <v>0.78729644736002824</v>
      </c>
      <c r="I65" s="9">
        <f t="shared" ca="1" si="1"/>
        <v>1837</v>
      </c>
      <c r="K65" s="5">
        <v>4.1444999999999999</v>
      </c>
      <c r="L65" s="5">
        <f t="shared" si="3"/>
        <v>4.1000000000001258E-2</v>
      </c>
      <c r="M65" s="6">
        <v>0.2475</v>
      </c>
      <c r="N65" s="12">
        <f t="shared" si="4"/>
        <v>0</v>
      </c>
      <c r="P65" s="21">
        <f ca="1">#REF!</f>
        <v>0</v>
      </c>
      <c r="Q65" s="21">
        <f ca="1">#REF!</f>
        <v>0</v>
      </c>
      <c r="R65" s="21">
        <f ca="1">Swaptions!AR84</f>
        <v>39489.239164961582</v>
      </c>
      <c r="S65" s="21">
        <f t="shared" ca="1" si="5"/>
        <v>39489.239164961582</v>
      </c>
      <c r="T65" s="21">
        <f t="shared" ca="1" si="6"/>
        <v>3.9489239164961583</v>
      </c>
      <c r="V65" s="21">
        <f ca="1">#REF!</f>
        <v>0</v>
      </c>
      <c r="W65" s="21">
        <f ca="1">#REF!</f>
        <v>0</v>
      </c>
      <c r="X65" s="21">
        <f ca="1">Swaptions!AD84</f>
        <v>-40190.569282034397</v>
      </c>
      <c r="Y65" s="21">
        <f t="shared" ca="1" si="7"/>
        <v>-40190.569282034397</v>
      </c>
      <c r="Z65" s="21">
        <f t="shared" ca="1" si="8"/>
        <v>-40.190569282034396</v>
      </c>
      <c r="AB65" s="21">
        <f ca="1">#REF!</f>
        <v>0</v>
      </c>
      <c r="AC65" s="21">
        <f ca="1">#REF!</f>
        <v>0</v>
      </c>
      <c r="AD65" s="21">
        <f ca="1">Swaptions!BT84</f>
        <v>-139885.54165277004</v>
      </c>
      <c r="AE65" s="21">
        <f t="shared" ca="1" si="9"/>
        <v>-139885.54165277004</v>
      </c>
      <c r="AF65" s="21">
        <f t="shared" ca="1" si="10"/>
        <v>-1398.8554165277005</v>
      </c>
      <c r="AH65" s="21">
        <f ca="1">#REF!</f>
        <v>0</v>
      </c>
      <c r="AI65" s="21">
        <f ca="1">#REF!</f>
        <v>0</v>
      </c>
      <c r="AJ65" s="21">
        <f ca="1">Swaptions!CH84</f>
        <v>16645.596723896178</v>
      </c>
      <c r="AK65" s="21">
        <f t="shared" ca="1" si="11"/>
        <v>16645.596723896178</v>
      </c>
      <c r="AL65" s="21">
        <f t="shared" ca="1" si="12"/>
        <v>45.573160092802681</v>
      </c>
      <c r="AN65" s="21">
        <f ca="1">#REF!</f>
        <v>0</v>
      </c>
      <c r="AO65" s="21">
        <f ca="1">#REF!</f>
        <v>0</v>
      </c>
      <c r="AP65" s="21">
        <f ca="1">Swaptions!BF84</f>
        <v>-31197.425901994829</v>
      </c>
      <c r="AQ65" s="21">
        <f t="shared" ca="1" si="13"/>
        <v>-31197.425901994829</v>
      </c>
      <c r="AR65" s="21">
        <f t="shared" ca="1" si="14"/>
        <v>-3119.7425901994829</v>
      </c>
      <c r="AT65" s="21">
        <v>-14.332050880000001</v>
      </c>
      <c r="AU65" s="21">
        <v>3.3944757700000001</v>
      </c>
      <c r="AV65" s="21">
        <f t="shared" si="15"/>
        <v>-10.937575110000001</v>
      </c>
      <c r="AW65" s="21">
        <v>0.68767984710207619</v>
      </c>
      <c r="AX65" s="21">
        <f t="shared" ca="1" si="16"/>
        <v>-0.13323170060591805</v>
      </c>
      <c r="AZ65" s="87">
        <v>-41571.728691233053</v>
      </c>
      <c r="BA65" s="87">
        <f t="shared" ca="1" si="17"/>
        <v>1381.1594091986553</v>
      </c>
      <c r="BB65" s="87">
        <f t="shared" si="18"/>
        <v>-5876.1408608001811</v>
      </c>
      <c r="BC65" s="87">
        <f t="shared" ca="1" si="19"/>
        <v>-4.4949814516015261</v>
      </c>
      <c r="BE65" s="87">
        <v>-1391.5475940430601</v>
      </c>
      <c r="BF65" s="87">
        <v>44.722876847781414</v>
      </c>
      <c r="BG65" s="87">
        <v>-3189.1647393350954</v>
      </c>
      <c r="BI65" s="87">
        <f t="shared" si="20"/>
        <v>-4.4844057951001375</v>
      </c>
      <c r="BJ65" s="87">
        <f t="shared" ca="1" si="21"/>
        <v>-2.7312498624214036E-2</v>
      </c>
      <c r="BK65" s="87">
        <f t="shared" ca="1" si="22"/>
        <v>0</v>
      </c>
      <c r="BL65" s="87">
        <v>4.4756002395130057E-2</v>
      </c>
      <c r="BM65" s="87">
        <f t="shared" ca="1" si="23"/>
        <v>-2.8019160272304607E-2</v>
      </c>
    </row>
    <row r="66" spans="3:65" x14ac:dyDescent="0.25">
      <c r="C66" s="10">
        <f t="shared" ca="1" si="2"/>
        <v>39083</v>
      </c>
      <c r="D66" s="17">
        <v>39077</v>
      </c>
      <c r="E66" s="5">
        <v>4.2054999999999998</v>
      </c>
      <c r="F66" s="6">
        <v>0.2475</v>
      </c>
      <c r="G66" s="7">
        <v>4.81855143585719E-2</v>
      </c>
      <c r="H66" s="7">
        <f t="shared" ca="1" si="0"/>
        <v>0.78346016981297406</v>
      </c>
      <c r="I66" s="9">
        <f t="shared" ca="1" si="1"/>
        <v>1866</v>
      </c>
      <c r="K66" s="5">
        <v>4.1645000000000003</v>
      </c>
      <c r="L66" s="5">
        <f t="shared" si="3"/>
        <v>4.0999999999999481E-2</v>
      </c>
      <c r="M66" s="6">
        <v>0.2475</v>
      </c>
      <c r="N66" s="12">
        <f t="shared" si="4"/>
        <v>0</v>
      </c>
      <c r="P66" s="21">
        <f ca="1">#REF!</f>
        <v>0</v>
      </c>
      <c r="Q66" s="21">
        <f ca="1">#REF!</f>
        <v>0</v>
      </c>
      <c r="R66" s="21">
        <f ca="1">Swaptions!AR85</f>
        <v>39489.239164961582</v>
      </c>
      <c r="S66" s="21">
        <f t="shared" ca="1" si="5"/>
        <v>39489.239164961582</v>
      </c>
      <c r="T66" s="21">
        <f t="shared" ca="1" si="6"/>
        <v>3.9489239164961583</v>
      </c>
      <c r="V66" s="21">
        <f ca="1">#REF!</f>
        <v>0</v>
      </c>
      <c r="W66" s="21">
        <f ca="1">#REF!</f>
        <v>0</v>
      </c>
      <c r="X66" s="21">
        <f ca="1">Swaptions!AD85</f>
        <v>-40190.569282034397</v>
      </c>
      <c r="Y66" s="21">
        <f t="shared" ca="1" si="7"/>
        <v>-40190.569282034397</v>
      </c>
      <c r="Z66" s="21">
        <f t="shared" ca="1" si="8"/>
        <v>-40.190569282034396</v>
      </c>
      <c r="AB66" s="21">
        <f ca="1">#REF!</f>
        <v>0</v>
      </c>
      <c r="AC66" s="21">
        <f ca="1">#REF!</f>
        <v>0</v>
      </c>
      <c r="AD66" s="21">
        <f ca="1">Swaptions!BT85</f>
        <v>-139885.54165277004</v>
      </c>
      <c r="AE66" s="21">
        <f t="shared" ca="1" si="9"/>
        <v>-139885.54165277004</v>
      </c>
      <c r="AF66" s="21">
        <f t="shared" ca="1" si="10"/>
        <v>-1398.8554165277005</v>
      </c>
      <c r="AH66" s="21">
        <f ca="1">#REF!</f>
        <v>0</v>
      </c>
      <c r="AI66" s="21">
        <f ca="1">#REF!</f>
        <v>0</v>
      </c>
      <c r="AJ66" s="21">
        <f ca="1">Swaptions!CH85</f>
        <v>16645.596723896178</v>
      </c>
      <c r="AK66" s="21">
        <f t="shared" ca="1" si="11"/>
        <v>16645.596723896178</v>
      </c>
      <c r="AL66" s="21">
        <f t="shared" ca="1" si="12"/>
        <v>45.573160092802681</v>
      </c>
      <c r="AN66" s="21">
        <f ca="1">#REF!</f>
        <v>0</v>
      </c>
      <c r="AO66" s="21">
        <f ca="1">#REF!</f>
        <v>0</v>
      </c>
      <c r="AP66" s="21">
        <f ca="1">Swaptions!BF85</f>
        <v>-31197.425901994829</v>
      </c>
      <c r="AQ66" s="21">
        <f t="shared" ca="1" si="13"/>
        <v>-31197.425901994829</v>
      </c>
      <c r="AR66" s="21">
        <f t="shared" ca="1" si="14"/>
        <v>-3119.7425901994829</v>
      </c>
      <c r="AT66" s="21">
        <v>-2.1201585500000002</v>
      </c>
      <c r="AU66" s="21">
        <v>3.3779338800000001</v>
      </c>
      <c r="AV66" s="21">
        <f t="shared" si="15"/>
        <v>1.2577753299999999</v>
      </c>
      <c r="AW66" s="21">
        <v>0.70422173710207625</v>
      </c>
      <c r="AX66" s="21">
        <f t="shared" ca="1" si="16"/>
        <v>-0.13323170060591805</v>
      </c>
      <c r="AZ66" s="87">
        <v>-41571.728691233053</v>
      </c>
      <c r="BA66" s="87">
        <f t="shared" ca="1" si="17"/>
        <v>1381.1594091986553</v>
      </c>
      <c r="BB66" s="87">
        <f t="shared" si="18"/>
        <v>-869.26500549998912</v>
      </c>
      <c r="BC66" s="87">
        <f t="shared" ca="1" si="19"/>
        <v>0.51189440369866623</v>
      </c>
      <c r="BE66" s="87">
        <v>-1391.5475940430601</v>
      </c>
      <c r="BF66" s="87">
        <v>44.722876847781414</v>
      </c>
      <c r="BG66" s="87">
        <v>-3189.1647393350954</v>
      </c>
      <c r="BI66" s="87">
        <f t="shared" si="20"/>
        <v>0.51568788529999343</v>
      </c>
      <c r="BJ66" s="87">
        <f t="shared" ca="1" si="21"/>
        <v>-2.7312498624212853E-2</v>
      </c>
      <c r="BK66" s="87">
        <f t="shared" ca="1" si="22"/>
        <v>0</v>
      </c>
      <c r="BL66" s="87">
        <v>4.4756002395130057E-2</v>
      </c>
      <c r="BM66" s="87">
        <f t="shared" ca="1" si="23"/>
        <v>-2.1236985372244402E-2</v>
      </c>
    </row>
    <row r="67" spans="3:65" x14ac:dyDescent="0.25">
      <c r="C67" s="10">
        <f t="shared" ca="1" si="2"/>
        <v>39114</v>
      </c>
      <c r="D67" s="17">
        <v>39108</v>
      </c>
      <c r="E67" s="5">
        <v>4.1215000000000002</v>
      </c>
      <c r="F67" s="6">
        <v>0.24249999999999999</v>
      </c>
      <c r="G67" s="7">
        <v>4.8356878259704097E-2</v>
      </c>
      <c r="H67" s="7">
        <f t="shared" ca="1" si="0"/>
        <v>0.77962049653126764</v>
      </c>
      <c r="I67" s="9">
        <f t="shared" ca="1" si="1"/>
        <v>1897</v>
      </c>
      <c r="K67" s="5">
        <v>4.0804999999999998</v>
      </c>
      <c r="L67" s="5">
        <f t="shared" si="3"/>
        <v>4.1000000000000369E-2</v>
      </c>
      <c r="M67" s="6">
        <v>0.24249999999999999</v>
      </c>
      <c r="N67" s="12">
        <f t="shared" si="4"/>
        <v>0</v>
      </c>
      <c r="P67" s="21">
        <f ca="1">#REF!</f>
        <v>0</v>
      </c>
      <c r="Q67" s="21">
        <f ca="1">#REF!</f>
        <v>0</v>
      </c>
      <c r="R67" s="21">
        <f ca="1">Swaptions!AR86</f>
        <v>39489.239164961582</v>
      </c>
      <c r="S67" s="21">
        <f t="shared" ca="1" si="5"/>
        <v>39489.239164961582</v>
      </c>
      <c r="T67" s="21">
        <f t="shared" ca="1" si="6"/>
        <v>3.9489239164961583</v>
      </c>
      <c r="V67" s="21">
        <f ca="1">#REF!</f>
        <v>0</v>
      </c>
      <c r="W67" s="21">
        <f ca="1">#REF!</f>
        <v>0</v>
      </c>
      <c r="X67" s="21">
        <f ca="1">Swaptions!AD86</f>
        <v>-40190.569282034397</v>
      </c>
      <c r="Y67" s="21">
        <f t="shared" ca="1" si="7"/>
        <v>-40190.569282034397</v>
      </c>
      <c r="Z67" s="21">
        <f t="shared" ca="1" si="8"/>
        <v>-40.190569282034396</v>
      </c>
      <c r="AB67" s="21">
        <f ca="1">#REF!</f>
        <v>0</v>
      </c>
      <c r="AC67" s="21">
        <f ca="1">#REF!</f>
        <v>0</v>
      </c>
      <c r="AD67" s="21">
        <f ca="1">Swaptions!BT86</f>
        <v>-139885.54165277004</v>
      </c>
      <c r="AE67" s="21">
        <f t="shared" ca="1" si="9"/>
        <v>-139885.54165277004</v>
      </c>
      <c r="AF67" s="21">
        <f t="shared" ca="1" si="10"/>
        <v>-1398.8554165277005</v>
      </c>
      <c r="AH67" s="21">
        <f ca="1">#REF!</f>
        <v>0</v>
      </c>
      <c r="AI67" s="21">
        <f ca="1">#REF!</f>
        <v>0</v>
      </c>
      <c r="AJ67" s="21">
        <f ca="1">Swaptions!CH86</f>
        <v>16645.596723896178</v>
      </c>
      <c r="AK67" s="21">
        <f t="shared" ca="1" si="11"/>
        <v>16645.596723896178</v>
      </c>
      <c r="AL67" s="21">
        <f t="shared" ca="1" si="12"/>
        <v>45.573160092802681</v>
      </c>
      <c r="AN67" s="21">
        <f ca="1">#REF!</f>
        <v>0</v>
      </c>
      <c r="AO67" s="21">
        <f ca="1">#REF!</f>
        <v>0</v>
      </c>
      <c r="AP67" s="21">
        <f ca="1">Swaptions!BF86</f>
        <v>-31197.425901994829</v>
      </c>
      <c r="AQ67" s="21">
        <f t="shared" ca="1" si="13"/>
        <v>-31197.425901994829</v>
      </c>
      <c r="AR67" s="21">
        <f t="shared" ca="1" si="14"/>
        <v>-3119.7425901994829</v>
      </c>
      <c r="AT67" s="21">
        <v>-1.90561096</v>
      </c>
      <c r="AU67" s="21">
        <v>3.0360827800000001</v>
      </c>
      <c r="AV67" s="21">
        <f t="shared" si="15"/>
        <v>1.1304718200000001</v>
      </c>
      <c r="AW67" s="21">
        <v>1.0460728371020762</v>
      </c>
      <c r="AX67" s="21">
        <f t="shared" ca="1" si="16"/>
        <v>-0.13323170060591805</v>
      </c>
      <c r="AZ67" s="87">
        <v>-41571.728691233053</v>
      </c>
      <c r="BA67" s="87">
        <f t="shared" ca="1" si="17"/>
        <v>1381.1594091986553</v>
      </c>
      <c r="BB67" s="87">
        <f t="shared" si="18"/>
        <v>-781.30049360000703</v>
      </c>
      <c r="BC67" s="87">
        <f t="shared" ca="1" si="19"/>
        <v>0.59985891559864835</v>
      </c>
      <c r="BE67" s="87">
        <v>-1391.5475940430601</v>
      </c>
      <c r="BF67" s="87">
        <v>44.722876847781414</v>
      </c>
      <c r="BG67" s="87">
        <v>-3189.1647393350954</v>
      </c>
      <c r="BI67" s="87">
        <f t="shared" si="20"/>
        <v>0.46349344620000427</v>
      </c>
      <c r="BJ67" s="87">
        <f t="shared" ca="1" si="21"/>
        <v>-2.7312498624213446E-2</v>
      </c>
      <c r="BK67" s="87">
        <f t="shared" ca="1" si="22"/>
        <v>0</v>
      </c>
      <c r="BL67" s="87">
        <v>4.4756002395130057E-2</v>
      </c>
      <c r="BM67" s="87">
        <f t="shared" ca="1" si="23"/>
        <v>0.11892196562772747</v>
      </c>
    </row>
    <row r="68" spans="3:65" x14ac:dyDescent="0.25">
      <c r="C68" s="10">
        <f t="shared" ca="1" si="2"/>
        <v>39142</v>
      </c>
      <c r="D68" s="17">
        <v>39136</v>
      </c>
      <c r="E68" s="5">
        <v>3.9865000000000004</v>
      </c>
      <c r="F68" s="6">
        <v>0.24</v>
      </c>
      <c r="G68" s="7">
        <v>4.8511658565935999E-2</v>
      </c>
      <c r="H68" s="7">
        <f t="shared" ca="1" si="0"/>
        <v>0.7761496825121631</v>
      </c>
      <c r="I68" s="9">
        <f t="shared" ca="1" si="1"/>
        <v>1925</v>
      </c>
      <c r="K68" s="5">
        <v>3.9455</v>
      </c>
      <c r="L68" s="5">
        <f t="shared" si="3"/>
        <v>4.1000000000000369E-2</v>
      </c>
      <c r="M68" s="6">
        <v>0.24</v>
      </c>
      <c r="N68" s="12">
        <f t="shared" si="4"/>
        <v>0</v>
      </c>
      <c r="P68" s="21">
        <f ca="1">#REF!</f>
        <v>0</v>
      </c>
      <c r="Q68" s="21">
        <f ca="1">#REF!</f>
        <v>0</v>
      </c>
      <c r="R68" s="21">
        <f ca="1">Swaptions!AR87</f>
        <v>39489.239164961582</v>
      </c>
      <c r="S68" s="21">
        <f t="shared" ca="1" si="5"/>
        <v>39489.239164961582</v>
      </c>
      <c r="T68" s="21">
        <f t="shared" ca="1" si="6"/>
        <v>3.9489239164961583</v>
      </c>
      <c r="V68" s="21">
        <f ca="1">#REF!</f>
        <v>0</v>
      </c>
      <c r="W68" s="21">
        <f ca="1">#REF!</f>
        <v>0</v>
      </c>
      <c r="X68" s="21">
        <f ca="1">Swaptions!AD87</f>
        <v>-40190.569282034397</v>
      </c>
      <c r="Y68" s="21">
        <f t="shared" ca="1" si="7"/>
        <v>-40190.569282034397</v>
      </c>
      <c r="Z68" s="21">
        <f t="shared" ca="1" si="8"/>
        <v>-40.190569282034396</v>
      </c>
      <c r="AB68" s="21">
        <f ca="1">#REF!</f>
        <v>0</v>
      </c>
      <c r="AC68" s="21">
        <f ca="1">#REF!</f>
        <v>0</v>
      </c>
      <c r="AD68" s="21">
        <f ca="1">Swaptions!BT87</f>
        <v>-139885.54165277004</v>
      </c>
      <c r="AE68" s="21">
        <f t="shared" ca="1" si="9"/>
        <v>-139885.54165277004</v>
      </c>
      <c r="AF68" s="21">
        <f t="shared" ca="1" si="10"/>
        <v>-1398.8554165277005</v>
      </c>
      <c r="AH68" s="21">
        <f ca="1">#REF!</f>
        <v>0</v>
      </c>
      <c r="AI68" s="21">
        <f ca="1">#REF!</f>
        <v>0</v>
      </c>
      <c r="AJ68" s="21">
        <f ca="1">Swaptions!CH87</f>
        <v>16645.596723896178</v>
      </c>
      <c r="AK68" s="21">
        <f t="shared" ca="1" si="11"/>
        <v>16645.596723896178</v>
      </c>
      <c r="AL68" s="21">
        <f t="shared" ca="1" si="12"/>
        <v>45.573160092802681</v>
      </c>
      <c r="AN68" s="21">
        <f ca="1">#REF!</f>
        <v>0</v>
      </c>
      <c r="AO68" s="21">
        <f ca="1">#REF!</f>
        <v>0</v>
      </c>
      <c r="AP68" s="21">
        <f ca="1">Swaptions!BF87</f>
        <v>-31197.425901994829</v>
      </c>
      <c r="AQ68" s="21">
        <f t="shared" ca="1" si="13"/>
        <v>-31197.425901994829</v>
      </c>
      <c r="AR68" s="21">
        <f t="shared" ca="1" si="14"/>
        <v>-3119.7425901994829</v>
      </c>
      <c r="AT68" s="21">
        <v>-2.1003734600000001</v>
      </c>
      <c r="AU68" s="21">
        <v>3.3464113700000002</v>
      </c>
      <c r="AV68" s="21">
        <f t="shared" si="15"/>
        <v>1.2460379100000001</v>
      </c>
      <c r="AW68" s="21">
        <v>0.73574424710207609</v>
      </c>
      <c r="AX68" s="21">
        <f t="shared" ca="1" si="16"/>
        <v>-0.13323170060591805</v>
      </c>
      <c r="AZ68" s="87">
        <v>-41571.728691233053</v>
      </c>
      <c r="BA68" s="87">
        <f t="shared" ca="1" si="17"/>
        <v>1381.1594091986553</v>
      </c>
      <c r="BB68" s="87">
        <f t="shared" si="18"/>
        <v>-861.15311860000782</v>
      </c>
      <c r="BC68" s="87">
        <f t="shared" ca="1" si="19"/>
        <v>0.52000629059864756</v>
      </c>
      <c r="BE68" s="87">
        <v>-1391.5475940430601</v>
      </c>
      <c r="BF68" s="87">
        <v>44.722876847781414</v>
      </c>
      <c r="BG68" s="87">
        <v>-3189.1647393350954</v>
      </c>
      <c r="BI68" s="87">
        <f t="shared" si="20"/>
        <v>0.5108755431000046</v>
      </c>
      <c r="BJ68" s="87">
        <f t="shared" ca="1" si="21"/>
        <v>-2.7312498624213446E-2</v>
      </c>
      <c r="BK68" s="87">
        <f t="shared" ca="1" si="22"/>
        <v>0</v>
      </c>
      <c r="BL68" s="87">
        <v>4.4756002395130057E-2</v>
      </c>
      <c r="BM68" s="87">
        <f t="shared" ca="1" si="23"/>
        <v>-8.3127562722736525E-3</v>
      </c>
    </row>
    <row r="69" spans="3:65" x14ac:dyDescent="0.25">
      <c r="C69" s="10">
        <f t="shared" ca="1" si="2"/>
        <v>39173</v>
      </c>
      <c r="D69" s="17">
        <v>39168</v>
      </c>
      <c r="E69" s="5">
        <v>3.8365000000000005</v>
      </c>
      <c r="F69" s="6">
        <v>0.24</v>
      </c>
      <c r="G69" s="7">
        <v>4.86830224857435E-2</v>
      </c>
      <c r="H69" s="7">
        <f t="shared" ref="H69:H132" ca="1" si="24">1/((1+G69/2)^(2*((C69-$C$1)/365.25)))</f>
        <v>0.77230419881128909</v>
      </c>
      <c r="I69" s="9">
        <f t="shared" ref="I69:I132" ca="1" si="25">D69-$C$1</f>
        <v>1957</v>
      </c>
      <c r="K69" s="5">
        <v>3.7955000000000001</v>
      </c>
      <c r="L69" s="5">
        <f t="shared" si="3"/>
        <v>4.1000000000000369E-2</v>
      </c>
      <c r="M69" s="6">
        <v>0.24</v>
      </c>
      <c r="N69" s="12">
        <f t="shared" si="4"/>
        <v>0</v>
      </c>
      <c r="P69" s="21">
        <f ca="1">#REF!</f>
        <v>0</v>
      </c>
      <c r="Q69" s="21">
        <f ca="1">#REF!</f>
        <v>0</v>
      </c>
      <c r="R69" s="21">
        <f ca="1">Swaptions!AR88</f>
        <v>39489.239164961582</v>
      </c>
      <c r="S69" s="21">
        <f t="shared" ca="1" si="5"/>
        <v>39489.239164961582</v>
      </c>
      <c r="T69" s="21">
        <f t="shared" ca="1" si="6"/>
        <v>3.9489239164961583</v>
      </c>
      <c r="V69" s="21">
        <f ca="1">#REF!</f>
        <v>0</v>
      </c>
      <c r="W69" s="21">
        <f ca="1">#REF!</f>
        <v>0</v>
      </c>
      <c r="X69" s="21">
        <f ca="1">Swaptions!AD88</f>
        <v>-40190.569282034397</v>
      </c>
      <c r="Y69" s="21">
        <f t="shared" ca="1" si="7"/>
        <v>-40190.569282034397</v>
      </c>
      <c r="Z69" s="21">
        <f t="shared" ca="1" si="8"/>
        <v>-40.190569282034396</v>
      </c>
      <c r="AB69" s="21">
        <f ca="1">#REF!</f>
        <v>0</v>
      </c>
      <c r="AC69" s="21">
        <f ca="1">#REF!</f>
        <v>0</v>
      </c>
      <c r="AD69" s="21">
        <f ca="1">Swaptions!BT88</f>
        <v>-139885.54165277004</v>
      </c>
      <c r="AE69" s="21">
        <f t="shared" ca="1" si="9"/>
        <v>-139885.54165277004</v>
      </c>
      <c r="AF69" s="21">
        <f t="shared" ca="1" si="10"/>
        <v>-1398.8554165277005</v>
      </c>
      <c r="AH69" s="21">
        <f ca="1">#REF!</f>
        <v>0</v>
      </c>
      <c r="AI69" s="21">
        <f ca="1">#REF!</f>
        <v>0</v>
      </c>
      <c r="AJ69" s="21">
        <f ca="1">Swaptions!CH88</f>
        <v>16645.596723896178</v>
      </c>
      <c r="AK69" s="21">
        <f t="shared" ca="1" si="11"/>
        <v>16645.596723896178</v>
      </c>
      <c r="AL69" s="21">
        <f t="shared" ca="1" si="12"/>
        <v>45.573160092802681</v>
      </c>
      <c r="AN69" s="21">
        <f ca="1">#REF!</f>
        <v>0</v>
      </c>
      <c r="AO69" s="21">
        <f ca="1">#REF!</f>
        <v>0</v>
      </c>
      <c r="AP69" s="21">
        <f ca="1">Swaptions!BF88</f>
        <v>-31197.425901994829</v>
      </c>
      <c r="AQ69" s="21">
        <f t="shared" ca="1" si="13"/>
        <v>-31197.425901994829</v>
      </c>
      <c r="AR69" s="21">
        <f t="shared" ca="1" si="14"/>
        <v>-3119.7425901994829</v>
      </c>
      <c r="AT69" s="21">
        <v>-2.0225527900000002</v>
      </c>
      <c r="AU69" s="21">
        <v>3.2224159700000001</v>
      </c>
      <c r="AV69" s="21">
        <f t="shared" si="15"/>
        <v>1.1998631799999999</v>
      </c>
      <c r="AW69" s="21">
        <v>0.85973964710207618</v>
      </c>
      <c r="AX69" s="21">
        <f t="shared" ca="1" si="16"/>
        <v>-0.13323170060591805</v>
      </c>
      <c r="AZ69" s="87">
        <v>-41571.728691233053</v>
      </c>
      <c r="BA69" s="87">
        <f t="shared" ca="1" si="17"/>
        <v>1381.1594091986553</v>
      </c>
      <c r="BB69" s="87">
        <f t="shared" si="18"/>
        <v>-829.24664390000748</v>
      </c>
      <c r="BC69" s="87">
        <f t="shared" ca="1" si="19"/>
        <v>0.55191276529864786</v>
      </c>
      <c r="BE69" s="87">
        <v>-1391.5475940430601</v>
      </c>
      <c r="BF69" s="87">
        <v>44.722876847781414</v>
      </c>
      <c r="BG69" s="87">
        <v>-3189.1647393350954</v>
      </c>
      <c r="BI69" s="87">
        <f t="shared" si="20"/>
        <v>0.49194390380000441</v>
      </c>
      <c r="BJ69" s="87">
        <f t="shared" ca="1" si="21"/>
        <v>-2.7312498624213446E-2</v>
      </c>
      <c r="BK69" s="87">
        <f t="shared" ca="1" si="22"/>
        <v>0</v>
      </c>
      <c r="BL69" s="87">
        <v>4.4756002395130057E-2</v>
      </c>
      <c r="BM69" s="87">
        <f t="shared" ca="1" si="23"/>
        <v>4.2525357727726837E-2</v>
      </c>
    </row>
    <row r="70" spans="3:65" x14ac:dyDescent="0.25">
      <c r="C70" s="10">
        <f t="shared" ref="C70:C133" ca="1" si="26">EOMONTH(C69,0)+1</f>
        <v>39203</v>
      </c>
      <c r="D70" s="17">
        <v>39197</v>
      </c>
      <c r="E70" s="5">
        <v>3.8405000000000005</v>
      </c>
      <c r="F70" s="6">
        <v>0.24</v>
      </c>
      <c r="G70" s="7">
        <v>4.8848858546511699E-2</v>
      </c>
      <c r="H70" s="7">
        <f t="shared" ca="1" si="24"/>
        <v>0.76858017847216686</v>
      </c>
      <c r="I70" s="9">
        <f t="shared" ca="1" si="25"/>
        <v>1986</v>
      </c>
      <c r="K70" s="5">
        <v>3.7995000000000001</v>
      </c>
      <c r="L70" s="5">
        <f t="shared" ref="L70:L133" si="27">E70-K70</f>
        <v>4.1000000000000369E-2</v>
      </c>
      <c r="M70" s="6">
        <v>0.24</v>
      </c>
      <c r="N70" s="12">
        <f t="shared" ref="N70:N133" si="28">(F70-M70)*100</f>
        <v>0</v>
      </c>
      <c r="P70" s="21">
        <f ca="1">#REF!</f>
        <v>0</v>
      </c>
      <c r="Q70" s="21">
        <f ca="1">#REF!</f>
        <v>0</v>
      </c>
      <c r="R70" s="21">
        <f ca="1">Swaptions!AR89</f>
        <v>39489.239164961582</v>
      </c>
      <c r="S70" s="21">
        <f t="shared" ref="S70:S133" ca="1" si="29">P70+Q70+R70</f>
        <v>39489.239164961582</v>
      </c>
      <c r="T70" s="21">
        <f t="shared" ref="T70:T133" ca="1" si="30">S70/10000</f>
        <v>3.9489239164961583</v>
      </c>
      <c r="V70" s="21">
        <f ca="1">#REF!</f>
        <v>0</v>
      </c>
      <c r="W70" s="21">
        <f ca="1">#REF!</f>
        <v>0</v>
      </c>
      <c r="X70" s="21">
        <f ca="1">Swaptions!AD89</f>
        <v>-40190.569282034397</v>
      </c>
      <c r="Y70" s="21">
        <f t="shared" ref="Y70:Y133" ca="1" si="31">V70+W70+X70</f>
        <v>-40190.569282034397</v>
      </c>
      <c r="Z70" s="21">
        <f t="shared" ref="Z70:Z133" ca="1" si="32">Y70/1000</f>
        <v>-40.190569282034396</v>
      </c>
      <c r="AB70" s="21">
        <f ca="1">#REF!</f>
        <v>0</v>
      </c>
      <c r="AC70" s="21">
        <f ca="1">#REF!</f>
        <v>0</v>
      </c>
      <c r="AD70" s="21">
        <f ca="1">Swaptions!BT89</f>
        <v>-139885.54165277004</v>
      </c>
      <c r="AE70" s="21">
        <f t="shared" ref="AE70:AE133" ca="1" si="33">AB70+AC70+AD70</f>
        <v>-139885.54165277004</v>
      </c>
      <c r="AF70" s="21">
        <f t="shared" ref="AF70:AF133" ca="1" si="34">AE70/100</f>
        <v>-1398.8554165277005</v>
      </c>
      <c r="AH70" s="21">
        <f ca="1">#REF!</f>
        <v>0</v>
      </c>
      <c r="AI70" s="21">
        <f ca="1">#REF!</f>
        <v>0</v>
      </c>
      <c r="AJ70" s="21">
        <f ca="1">Swaptions!CH89</f>
        <v>16645.596723896178</v>
      </c>
      <c r="AK70" s="21">
        <f t="shared" ref="AK70:AK133" ca="1" si="35">AH70+AI70+AJ70</f>
        <v>16645.596723896178</v>
      </c>
      <c r="AL70" s="21">
        <f t="shared" ref="AL70:AL133" ca="1" si="36">AK70/365.25</f>
        <v>45.573160092802681</v>
      </c>
      <c r="AN70" s="21">
        <f ca="1">#REF!</f>
        <v>0</v>
      </c>
      <c r="AO70" s="21">
        <f ca="1">#REF!</f>
        <v>0</v>
      </c>
      <c r="AP70" s="21">
        <f ca="1">Swaptions!BF89</f>
        <v>-31197.425901994829</v>
      </c>
      <c r="AQ70" s="21">
        <f t="shared" ref="AQ70:AQ133" ca="1" si="37">AN70+AO70+AP70</f>
        <v>-31197.425901994829</v>
      </c>
      <c r="AR70" s="21">
        <f t="shared" ref="AR70:AR133" ca="1" si="38">AQ70/10</f>
        <v>-3119.7425901994829</v>
      </c>
      <c r="AT70" s="21">
        <v>-2.0798874299999999</v>
      </c>
      <c r="AU70" s="21">
        <v>3.3137720599999998</v>
      </c>
      <c r="AV70" s="21">
        <f t="shared" ref="AV70:AV133" si="39">AT70+AU70</f>
        <v>1.2338846299999999</v>
      </c>
      <c r="AW70" s="21">
        <v>0.76838355710207651</v>
      </c>
      <c r="AX70" s="21">
        <f t="shared" ref="AX70:AX117" ca="1" si="40">T70-AU70-AW70</f>
        <v>-0.13323170060591805</v>
      </c>
      <c r="AZ70" s="87">
        <v>-41571.728691233053</v>
      </c>
      <c r="BA70" s="87">
        <f t="shared" ref="BA70:BA117" ca="1" si="41">Y70-AZ70</f>
        <v>1381.1594091986553</v>
      </c>
      <c r="BB70" s="87">
        <f t="shared" ref="BB70:BB117" si="42">AT70*L70*10000</f>
        <v>-852.75384630000769</v>
      </c>
      <c r="BC70" s="87">
        <f t="shared" ref="BC70:BC117" ca="1" si="43">(BA70+BB70)/1000</f>
        <v>0.5284055628986476</v>
      </c>
      <c r="BE70" s="87">
        <v>-1391.5475940430601</v>
      </c>
      <c r="BF70" s="87">
        <v>44.722876847781414</v>
      </c>
      <c r="BG70" s="87">
        <v>-3189.1647393350954</v>
      </c>
      <c r="BI70" s="87">
        <f t="shared" ref="BI70:BI117" si="44">((L70*10000)*(AT70+AU70))/1000</f>
        <v>0.50589269830000461</v>
      </c>
      <c r="BJ70" s="87">
        <f t="shared" ref="BJ70:BJ117" ca="1" si="45">((AX70/2)*L70*10000)/1000</f>
        <v>-2.7312498624213446E-2</v>
      </c>
      <c r="BK70" s="87">
        <f t="shared" ref="BK70:BK117" ca="1" si="46">(N70*AF70)/1000</f>
        <v>0</v>
      </c>
      <c r="BL70" s="87">
        <v>4.4756002395130057E-2</v>
      </c>
      <c r="BM70" s="87">
        <f t="shared" ref="BM70:BM117" ca="1" si="47">BC70-BI70-BJ70-BK70-BL70</f>
        <v>5.0693608277263824E-3</v>
      </c>
    </row>
    <row r="71" spans="3:65" x14ac:dyDescent="0.25">
      <c r="C71" s="10">
        <f t="shared" ca="1" si="26"/>
        <v>39234</v>
      </c>
      <c r="D71" s="17">
        <v>39227</v>
      </c>
      <c r="E71" s="5">
        <v>3.8805000000000001</v>
      </c>
      <c r="F71" s="6">
        <v>0.24</v>
      </c>
      <c r="G71" s="7">
        <v>4.9020222485624203E-2</v>
      </c>
      <c r="H71" s="7">
        <f t="shared" ca="1" si="24"/>
        <v>0.76472958090444776</v>
      </c>
      <c r="I71" s="9">
        <f t="shared" ca="1" si="25"/>
        <v>2016</v>
      </c>
      <c r="K71" s="5">
        <v>3.8395000000000001</v>
      </c>
      <c r="L71" s="5">
        <f t="shared" si="27"/>
        <v>4.0999999999999925E-2</v>
      </c>
      <c r="M71" s="6">
        <v>0.24</v>
      </c>
      <c r="N71" s="12">
        <f t="shared" si="28"/>
        <v>0</v>
      </c>
      <c r="P71" s="21">
        <f ca="1">#REF!</f>
        <v>0</v>
      </c>
      <c r="Q71" s="21">
        <f ca="1">#REF!</f>
        <v>0</v>
      </c>
      <c r="R71" s="21">
        <f ca="1">Swaptions!AR90</f>
        <v>39489.239164961582</v>
      </c>
      <c r="S71" s="21">
        <f t="shared" ca="1" si="29"/>
        <v>39489.239164961582</v>
      </c>
      <c r="T71" s="21">
        <f t="shared" ca="1" si="30"/>
        <v>3.9489239164961583</v>
      </c>
      <c r="V71" s="21">
        <f ca="1">#REF!</f>
        <v>0</v>
      </c>
      <c r="W71" s="21">
        <f ca="1">#REF!</f>
        <v>0</v>
      </c>
      <c r="X71" s="21">
        <f ca="1">Swaptions!AD90</f>
        <v>-40190.569282034397</v>
      </c>
      <c r="Y71" s="21">
        <f t="shared" ca="1" si="31"/>
        <v>-40190.569282034397</v>
      </c>
      <c r="Z71" s="21">
        <f t="shared" ca="1" si="32"/>
        <v>-40.190569282034396</v>
      </c>
      <c r="AB71" s="21">
        <f ca="1">#REF!</f>
        <v>0</v>
      </c>
      <c r="AC71" s="21">
        <f ca="1">#REF!</f>
        <v>0</v>
      </c>
      <c r="AD71" s="21">
        <f ca="1">Swaptions!BT90</f>
        <v>-139885.54165277004</v>
      </c>
      <c r="AE71" s="21">
        <f t="shared" ca="1" si="33"/>
        <v>-139885.54165277004</v>
      </c>
      <c r="AF71" s="21">
        <f t="shared" ca="1" si="34"/>
        <v>-1398.8554165277005</v>
      </c>
      <c r="AH71" s="21">
        <f ca="1">#REF!</f>
        <v>0</v>
      </c>
      <c r="AI71" s="21">
        <f ca="1">#REF!</f>
        <v>0</v>
      </c>
      <c r="AJ71" s="21">
        <f ca="1">Swaptions!CH90</f>
        <v>16645.596723896178</v>
      </c>
      <c r="AK71" s="21">
        <f t="shared" ca="1" si="35"/>
        <v>16645.596723896178</v>
      </c>
      <c r="AL71" s="21">
        <f t="shared" ca="1" si="36"/>
        <v>45.573160092802681</v>
      </c>
      <c r="AN71" s="21">
        <f ca="1">#REF!</f>
        <v>0</v>
      </c>
      <c r="AO71" s="21">
        <f ca="1">#REF!</f>
        <v>0</v>
      </c>
      <c r="AP71" s="21">
        <f ca="1">Swaptions!BF90</f>
        <v>-31197.425901994829</v>
      </c>
      <c r="AQ71" s="21">
        <f t="shared" ca="1" si="37"/>
        <v>-31197.425901994829</v>
      </c>
      <c r="AR71" s="21">
        <f t="shared" ca="1" si="38"/>
        <v>-3119.7425901994829</v>
      </c>
      <c r="AT71" s="21">
        <v>-2.00271416</v>
      </c>
      <c r="AU71" s="21">
        <v>3.19080823</v>
      </c>
      <c r="AV71" s="21">
        <f t="shared" si="39"/>
        <v>1.18809407</v>
      </c>
      <c r="AW71" s="21">
        <v>0.89134738710207628</v>
      </c>
      <c r="AX71" s="21">
        <f t="shared" ca="1" si="40"/>
        <v>-0.13323170060591805</v>
      </c>
      <c r="AZ71" s="87">
        <v>-41571.728691233053</v>
      </c>
      <c r="BA71" s="87">
        <f t="shared" ca="1" si="41"/>
        <v>1381.1594091986553</v>
      </c>
      <c r="BB71" s="87">
        <f t="shared" si="42"/>
        <v>-821.11280559999852</v>
      </c>
      <c r="BC71" s="87">
        <f t="shared" ca="1" si="43"/>
        <v>0.56004660359865677</v>
      </c>
      <c r="BE71" s="87">
        <v>-1391.5475940430601</v>
      </c>
      <c r="BF71" s="87">
        <v>44.722876847781414</v>
      </c>
      <c r="BG71" s="87">
        <v>-3189.1647393350954</v>
      </c>
      <c r="BI71" s="87">
        <f t="shared" si="44"/>
        <v>0.48711856869999914</v>
      </c>
      <c r="BJ71" s="87">
        <f t="shared" ca="1" si="45"/>
        <v>-2.7312498624213151E-2</v>
      </c>
      <c r="BK71" s="87">
        <f t="shared" ca="1" si="46"/>
        <v>0</v>
      </c>
      <c r="BL71" s="87">
        <v>4.4756002395130057E-2</v>
      </c>
      <c r="BM71" s="87">
        <f t="shared" ca="1" si="47"/>
        <v>5.548453112774071E-2</v>
      </c>
    </row>
    <row r="72" spans="3:65" x14ac:dyDescent="0.25">
      <c r="C72" s="10">
        <f t="shared" ca="1" si="26"/>
        <v>39264</v>
      </c>
      <c r="D72" s="17">
        <v>39259</v>
      </c>
      <c r="E72" s="5">
        <v>3.9255000000000004</v>
      </c>
      <c r="F72" s="6">
        <v>0.24</v>
      </c>
      <c r="G72" s="7">
        <v>4.9186058565073E-2</v>
      </c>
      <c r="H72" s="7">
        <f t="shared" ca="1" si="24"/>
        <v>0.76100104854585371</v>
      </c>
      <c r="I72" s="9">
        <f t="shared" ca="1" si="25"/>
        <v>2048</v>
      </c>
      <c r="K72" s="5">
        <v>3.8845000000000001</v>
      </c>
      <c r="L72" s="5">
        <f t="shared" si="27"/>
        <v>4.1000000000000369E-2</v>
      </c>
      <c r="M72" s="6">
        <v>0.24</v>
      </c>
      <c r="N72" s="12">
        <f t="shared" si="28"/>
        <v>0</v>
      </c>
      <c r="P72" s="21">
        <f ca="1">#REF!</f>
        <v>0</v>
      </c>
      <c r="Q72" s="21">
        <f ca="1">#REF!</f>
        <v>0</v>
      </c>
      <c r="R72" s="21">
        <f ca="1">Swaptions!AR91</f>
        <v>39489.239164961582</v>
      </c>
      <c r="S72" s="21">
        <f t="shared" ca="1" si="29"/>
        <v>39489.239164961582</v>
      </c>
      <c r="T72" s="21">
        <f t="shared" ca="1" si="30"/>
        <v>3.9489239164961583</v>
      </c>
      <c r="V72" s="21">
        <f ca="1">#REF!</f>
        <v>0</v>
      </c>
      <c r="W72" s="21">
        <f ca="1">#REF!</f>
        <v>0</v>
      </c>
      <c r="X72" s="21">
        <f ca="1">Swaptions!AD91</f>
        <v>-40190.569282034397</v>
      </c>
      <c r="Y72" s="21">
        <f t="shared" ca="1" si="31"/>
        <v>-40190.569282034397</v>
      </c>
      <c r="Z72" s="21">
        <f t="shared" ca="1" si="32"/>
        <v>-40.190569282034396</v>
      </c>
      <c r="AB72" s="21">
        <f ca="1">#REF!</f>
        <v>0</v>
      </c>
      <c r="AC72" s="21">
        <f ca="1">#REF!</f>
        <v>0</v>
      </c>
      <c r="AD72" s="21">
        <f ca="1">Swaptions!BT91</f>
        <v>-139885.54165277004</v>
      </c>
      <c r="AE72" s="21">
        <f t="shared" ca="1" si="33"/>
        <v>-139885.54165277004</v>
      </c>
      <c r="AF72" s="21">
        <f t="shared" ca="1" si="34"/>
        <v>-1398.8554165277005</v>
      </c>
      <c r="AH72" s="21">
        <f ca="1">#REF!</f>
        <v>0</v>
      </c>
      <c r="AI72" s="21">
        <f ca="1">#REF!</f>
        <v>0</v>
      </c>
      <c r="AJ72" s="21">
        <f ca="1">Swaptions!CH91</f>
        <v>16645.596723896178</v>
      </c>
      <c r="AK72" s="21">
        <f t="shared" ca="1" si="35"/>
        <v>16645.596723896178</v>
      </c>
      <c r="AL72" s="21">
        <f t="shared" ca="1" si="36"/>
        <v>45.573160092802681</v>
      </c>
      <c r="AN72" s="21">
        <f ca="1">#REF!</f>
        <v>0</v>
      </c>
      <c r="AO72" s="21">
        <f ca="1">#REF!</f>
        <v>0</v>
      </c>
      <c r="AP72" s="21">
        <f ca="1">Swaptions!BF91</f>
        <v>-31197.425901994829</v>
      </c>
      <c r="AQ72" s="21">
        <f t="shared" ca="1" si="37"/>
        <v>-31197.425901994829</v>
      </c>
      <c r="AR72" s="21">
        <f t="shared" ca="1" si="38"/>
        <v>-3119.7425901994829</v>
      </c>
      <c r="AT72" s="21">
        <v>-2.0593753600000002</v>
      </c>
      <c r="AU72" s="21">
        <v>3.2810912999999999</v>
      </c>
      <c r="AV72" s="21">
        <f t="shared" si="39"/>
        <v>1.2217159399999997</v>
      </c>
      <c r="AW72" s="21">
        <v>0.80106431710207637</v>
      </c>
      <c r="AX72" s="21">
        <f t="shared" ca="1" si="40"/>
        <v>-0.13323170060591805</v>
      </c>
      <c r="AZ72" s="87">
        <v>-41571.728691233053</v>
      </c>
      <c r="BA72" s="87">
        <f t="shared" ca="1" si="41"/>
        <v>1381.1594091986553</v>
      </c>
      <c r="BB72" s="87">
        <f t="shared" si="42"/>
        <v>-844.34389760000772</v>
      </c>
      <c r="BC72" s="87">
        <f t="shared" ca="1" si="43"/>
        <v>0.5368155115986476</v>
      </c>
      <c r="BE72" s="87">
        <v>-1391.5475940430601</v>
      </c>
      <c r="BF72" s="87">
        <v>44.722876847781414</v>
      </c>
      <c r="BG72" s="87">
        <v>-3189.1647393350954</v>
      </c>
      <c r="BI72" s="87">
        <f t="shared" si="44"/>
        <v>0.50090353540000443</v>
      </c>
      <c r="BJ72" s="87">
        <f t="shared" ca="1" si="45"/>
        <v>-2.7312498624213446E-2</v>
      </c>
      <c r="BK72" s="87">
        <f t="shared" ca="1" si="46"/>
        <v>0</v>
      </c>
      <c r="BL72" s="87">
        <v>4.4756002395130057E-2</v>
      </c>
      <c r="BM72" s="87">
        <f t="shared" ca="1" si="47"/>
        <v>1.8468472427726562E-2</v>
      </c>
    </row>
    <row r="73" spans="3:65" x14ac:dyDescent="0.25">
      <c r="C73" s="10">
        <f t="shared" ca="1" si="26"/>
        <v>39295</v>
      </c>
      <c r="D73" s="17">
        <v>39289</v>
      </c>
      <c r="E73" s="5">
        <v>3.9645000000000006</v>
      </c>
      <c r="F73" s="6">
        <v>0.24</v>
      </c>
      <c r="G73" s="7">
        <v>4.9357422523486502E-2</v>
      </c>
      <c r="H73" s="7">
        <f t="shared" ca="1" si="24"/>
        <v>0.75714623807238346</v>
      </c>
      <c r="I73" s="9">
        <f t="shared" ca="1" si="25"/>
        <v>2078</v>
      </c>
      <c r="K73" s="5">
        <v>3.9235000000000002</v>
      </c>
      <c r="L73" s="5">
        <f t="shared" si="27"/>
        <v>4.1000000000000369E-2</v>
      </c>
      <c r="M73" s="6">
        <v>0.24</v>
      </c>
      <c r="N73" s="12">
        <f t="shared" si="28"/>
        <v>0</v>
      </c>
      <c r="P73" s="21">
        <f ca="1">#REF!</f>
        <v>0</v>
      </c>
      <c r="Q73" s="21">
        <f ca="1">#REF!</f>
        <v>0</v>
      </c>
      <c r="R73" s="21">
        <f ca="1">Swaptions!AR92</f>
        <v>39489.239164961582</v>
      </c>
      <c r="S73" s="21">
        <f t="shared" ca="1" si="29"/>
        <v>39489.239164961582</v>
      </c>
      <c r="T73" s="21">
        <f t="shared" ca="1" si="30"/>
        <v>3.9489239164961583</v>
      </c>
      <c r="V73" s="21">
        <f ca="1">#REF!</f>
        <v>0</v>
      </c>
      <c r="W73" s="21">
        <f ca="1">#REF!</f>
        <v>0</v>
      </c>
      <c r="X73" s="21">
        <f ca="1">Swaptions!AD92</f>
        <v>-40190.569282034397</v>
      </c>
      <c r="Y73" s="21">
        <f t="shared" ca="1" si="31"/>
        <v>-40190.569282034397</v>
      </c>
      <c r="Z73" s="21">
        <f t="shared" ca="1" si="32"/>
        <v>-40.190569282034396</v>
      </c>
      <c r="AB73" s="21">
        <f ca="1">#REF!</f>
        <v>0</v>
      </c>
      <c r="AC73" s="21">
        <f ca="1">#REF!</f>
        <v>0</v>
      </c>
      <c r="AD73" s="21">
        <f ca="1">Swaptions!BT92</f>
        <v>-139885.54165277004</v>
      </c>
      <c r="AE73" s="21">
        <f t="shared" ca="1" si="33"/>
        <v>-139885.54165277004</v>
      </c>
      <c r="AF73" s="21">
        <f t="shared" ca="1" si="34"/>
        <v>-1398.8554165277005</v>
      </c>
      <c r="AH73" s="21">
        <f ca="1">#REF!</f>
        <v>0</v>
      </c>
      <c r="AI73" s="21">
        <f ca="1">#REF!</f>
        <v>0</v>
      </c>
      <c r="AJ73" s="21">
        <f ca="1">Swaptions!CH92</f>
        <v>16645.596723896178</v>
      </c>
      <c r="AK73" s="21">
        <f t="shared" ca="1" si="35"/>
        <v>16645.596723896178</v>
      </c>
      <c r="AL73" s="21">
        <f t="shared" ca="1" si="36"/>
        <v>45.573160092802681</v>
      </c>
      <c r="AN73" s="21">
        <f ca="1">#REF!</f>
        <v>0</v>
      </c>
      <c r="AO73" s="21">
        <f ca="1">#REF!</f>
        <v>0</v>
      </c>
      <c r="AP73" s="21">
        <f ca="1">Swaptions!BF92</f>
        <v>-31197.425901994829</v>
      </c>
      <c r="AQ73" s="21">
        <f t="shared" ca="1" si="37"/>
        <v>-31197.425901994829</v>
      </c>
      <c r="AR73" s="21">
        <f t="shared" ca="1" si="38"/>
        <v>-3119.7425901994829</v>
      </c>
      <c r="AT73" s="21">
        <v>-2.0489427500000001</v>
      </c>
      <c r="AU73" s="21">
        <v>3.2644696099999999</v>
      </c>
      <c r="AV73" s="21">
        <f t="shared" si="39"/>
        <v>1.2155268599999998</v>
      </c>
      <c r="AW73" s="21">
        <v>0.8176860071020764</v>
      </c>
      <c r="AX73" s="21">
        <f t="shared" ca="1" si="40"/>
        <v>-0.13323170060591805</v>
      </c>
      <c r="AZ73" s="87">
        <v>-41571.728691233053</v>
      </c>
      <c r="BA73" s="87">
        <f t="shared" ca="1" si="41"/>
        <v>1381.1594091986553</v>
      </c>
      <c r="BB73" s="87">
        <f t="shared" si="42"/>
        <v>-840.06652750000762</v>
      </c>
      <c r="BC73" s="87">
        <f t="shared" ca="1" si="43"/>
        <v>0.54109288169864767</v>
      </c>
      <c r="BE73" s="87">
        <v>-1391.5475940430601</v>
      </c>
      <c r="BF73" s="87">
        <v>44.722876847781414</v>
      </c>
      <c r="BG73" s="87">
        <v>-3189.1647393350954</v>
      </c>
      <c r="BI73" s="87">
        <f t="shared" si="44"/>
        <v>0.4983660126000044</v>
      </c>
      <c r="BJ73" s="87">
        <f t="shared" ca="1" si="45"/>
        <v>-2.7312498624213446E-2</v>
      </c>
      <c r="BK73" s="87">
        <f t="shared" ca="1" si="46"/>
        <v>0</v>
      </c>
      <c r="BL73" s="87">
        <v>4.4756002395130057E-2</v>
      </c>
      <c r="BM73" s="87">
        <f t="shared" ca="1" si="47"/>
        <v>2.5283365327726653E-2</v>
      </c>
    </row>
    <row r="74" spans="3:65" x14ac:dyDescent="0.25">
      <c r="C74" s="10">
        <f t="shared" ca="1" si="26"/>
        <v>39326</v>
      </c>
      <c r="D74" s="17">
        <v>39322</v>
      </c>
      <c r="E74" s="5">
        <v>3.9535000000000005</v>
      </c>
      <c r="F74" s="6">
        <v>0.24</v>
      </c>
      <c r="G74" s="7">
        <v>4.95287864917082E-2</v>
      </c>
      <c r="H74" s="7">
        <f t="shared" ca="1" si="24"/>
        <v>0.75328962938815114</v>
      </c>
      <c r="I74" s="9">
        <f t="shared" ca="1" si="25"/>
        <v>2111</v>
      </c>
      <c r="K74" s="5">
        <v>3.9125000000000001</v>
      </c>
      <c r="L74" s="5">
        <f t="shared" si="27"/>
        <v>4.1000000000000369E-2</v>
      </c>
      <c r="M74" s="6">
        <v>0.24</v>
      </c>
      <c r="N74" s="12">
        <f t="shared" si="28"/>
        <v>0</v>
      </c>
      <c r="P74" s="21">
        <f ca="1">#REF!</f>
        <v>0</v>
      </c>
      <c r="Q74" s="21">
        <f ca="1">#REF!</f>
        <v>0</v>
      </c>
      <c r="R74" s="21">
        <f ca="1">Swaptions!AR93</f>
        <v>39489.239164961582</v>
      </c>
      <c r="S74" s="21">
        <f t="shared" ca="1" si="29"/>
        <v>39489.239164961582</v>
      </c>
      <c r="T74" s="21">
        <f t="shared" ca="1" si="30"/>
        <v>3.9489239164961583</v>
      </c>
      <c r="V74" s="21">
        <f ca="1">#REF!</f>
        <v>0</v>
      </c>
      <c r="W74" s="21">
        <f ca="1">#REF!</f>
        <v>0</v>
      </c>
      <c r="X74" s="21">
        <f ca="1">Swaptions!AD93</f>
        <v>-40190.569282034397</v>
      </c>
      <c r="Y74" s="21">
        <f t="shared" ca="1" si="31"/>
        <v>-40190.569282034397</v>
      </c>
      <c r="Z74" s="21">
        <f t="shared" ca="1" si="32"/>
        <v>-40.190569282034396</v>
      </c>
      <c r="AB74" s="21">
        <f ca="1">#REF!</f>
        <v>0</v>
      </c>
      <c r="AC74" s="21">
        <f ca="1">#REF!</f>
        <v>0</v>
      </c>
      <c r="AD74" s="21">
        <f ca="1">Swaptions!BT93</f>
        <v>-139885.54165277004</v>
      </c>
      <c r="AE74" s="21">
        <f t="shared" ca="1" si="33"/>
        <v>-139885.54165277004</v>
      </c>
      <c r="AF74" s="21">
        <f t="shared" ca="1" si="34"/>
        <v>-1398.8554165277005</v>
      </c>
      <c r="AH74" s="21">
        <f ca="1">#REF!</f>
        <v>0</v>
      </c>
      <c r="AI74" s="21">
        <f ca="1">#REF!</f>
        <v>0</v>
      </c>
      <c r="AJ74" s="21">
        <f ca="1">Swaptions!CH93</f>
        <v>16645.596723896178</v>
      </c>
      <c r="AK74" s="21">
        <f t="shared" ca="1" si="35"/>
        <v>16645.596723896178</v>
      </c>
      <c r="AL74" s="21">
        <f t="shared" ca="1" si="36"/>
        <v>45.573160092802681</v>
      </c>
      <c r="AN74" s="21">
        <f ca="1">#REF!</f>
        <v>0</v>
      </c>
      <c r="AO74" s="21">
        <f ca="1">#REF!</f>
        <v>0</v>
      </c>
      <c r="AP74" s="21">
        <f ca="1">Swaptions!BF93</f>
        <v>-31197.425901994829</v>
      </c>
      <c r="AQ74" s="21">
        <f t="shared" ca="1" si="37"/>
        <v>-31197.425901994829</v>
      </c>
      <c r="AR74" s="21">
        <f t="shared" ca="1" si="38"/>
        <v>-3119.7425901994829</v>
      </c>
      <c r="AT74" s="21">
        <v>-1.97275193</v>
      </c>
      <c r="AU74" s="21">
        <v>3.1430711499999999</v>
      </c>
      <c r="AV74" s="21">
        <f t="shared" si="39"/>
        <v>1.1703192199999999</v>
      </c>
      <c r="AW74" s="21">
        <v>0.93908446710207638</v>
      </c>
      <c r="AX74" s="21">
        <f t="shared" ca="1" si="40"/>
        <v>-0.13323170060591805</v>
      </c>
      <c r="AZ74" s="87">
        <v>-41571.728691233053</v>
      </c>
      <c r="BA74" s="87">
        <f t="shared" ca="1" si="41"/>
        <v>1381.1594091986553</v>
      </c>
      <c r="BB74" s="87">
        <f t="shared" si="42"/>
        <v>-808.82829130000732</v>
      </c>
      <c r="BC74" s="87">
        <f t="shared" ca="1" si="43"/>
        <v>0.57233111789864799</v>
      </c>
      <c r="BE74" s="87">
        <v>-1391.5475940430601</v>
      </c>
      <c r="BF74" s="87">
        <v>44.722876847781414</v>
      </c>
      <c r="BG74" s="87">
        <v>-3189.1647393350954</v>
      </c>
      <c r="BI74" s="87">
        <f t="shared" si="44"/>
        <v>0.47983088020000431</v>
      </c>
      <c r="BJ74" s="87">
        <f t="shared" ca="1" si="45"/>
        <v>-2.7312498624213446E-2</v>
      </c>
      <c r="BK74" s="87">
        <f t="shared" ca="1" si="46"/>
        <v>0</v>
      </c>
      <c r="BL74" s="87">
        <v>4.4756002395130057E-2</v>
      </c>
      <c r="BM74" s="87">
        <f t="shared" ca="1" si="47"/>
        <v>7.5056733927727076E-2</v>
      </c>
    </row>
    <row r="75" spans="3:65" x14ac:dyDescent="0.25">
      <c r="C75" s="10">
        <f t="shared" ca="1" si="26"/>
        <v>39356</v>
      </c>
      <c r="D75" s="17">
        <v>39350</v>
      </c>
      <c r="E75" s="5">
        <v>3.9685000000000006</v>
      </c>
      <c r="F75" s="6">
        <v>0.24</v>
      </c>
      <c r="G75" s="7">
        <v>4.9694622599325597E-2</v>
      </c>
      <c r="H75" s="7">
        <f t="shared" ca="1" si="24"/>
        <v>0.74955593157020373</v>
      </c>
      <c r="I75" s="9">
        <f t="shared" ca="1" si="25"/>
        <v>2139</v>
      </c>
      <c r="K75" s="5">
        <v>3.9275000000000002</v>
      </c>
      <c r="L75" s="5">
        <f t="shared" si="27"/>
        <v>4.1000000000000369E-2</v>
      </c>
      <c r="M75" s="6">
        <v>0.24</v>
      </c>
      <c r="N75" s="12">
        <f t="shared" si="28"/>
        <v>0</v>
      </c>
      <c r="P75" s="21">
        <f ca="1">#REF!</f>
        <v>0</v>
      </c>
      <c r="Q75" s="21">
        <f ca="1">#REF!</f>
        <v>0</v>
      </c>
      <c r="R75" s="21">
        <f ca="1">Swaptions!AR94</f>
        <v>39489.239164961582</v>
      </c>
      <c r="S75" s="21">
        <f t="shared" ca="1" si="29"/>
        <v>39489.239164961582</v>
      </c>
      <c r="T75" s="21">
        <f t="shared" ca="1" si="30"/>
        <v>3.9489239164961583</v>
      </c>
      <c r="V75" s="21">
        <f ca="1">#REF!</f>
        <v>0</v>
      </c>
      <c r="W75" s="21">
        <f ca="1">#REF!</f>
        <v>0</v>
      </c>
      <c r="X75" s="21">
        <f ca="1">Swaptions!AD94</f>
        <v>-40190.569282034397</v>
      </c>
      <c r="Y75" s="21">
        <f t="shared" ca="1" si="31"/>
        <v>-40190.569282034397</v>
      </c>
      <c r="Z75" s="21">
        <f t="shared" ca="1" si="32"/>
        <v>-40.190569282034396</v>
      </c>
      <c r="AB75" s="21">
        <f ca="1">#REF!</f>
        <v>0</v>
      </c>
      <c r="AC75" s="21">
        <f ca="1">#REF!</f>
        <v>0</v>
      </c>
      <c r="AD75" s="21">
        <f ca="1">Swaptions!BT94</f>
        <v>-139885.54165277004</v>
      </c>
      <c r="AE75" s="21">
        <f t="shared" ca="1" si="33"/>
        <v>-139885.54165277004</v>
      </c>
      <c r="AF75" s="21">
        <f t="shared" ca="1" si="34"/>
        <v>-1398.8554165277005</v>
      </c>
      <c r="AH75" s="21">
        <f ca="1">#REF!</f>
        <v>0</v>
      </c>
      <c r="AI75" s="21">
        <f ca="1">#REF!</f>
        <v>0</v>
      </c>
      <c r="AJ75" s="21">
        <f ca="1">Swaptions!CH94</f>
        <v>16645.596723896178</v>
      </c>
      <c r="AK75" s="21">
        <f t="shared" ca="1" si="35"/>
        <v>16645.596723896178</v>
      </c>
      <c r="AL75" s="21">
        <f t="shared" ca="1" si="36"/>
        <v>45.573160092802681</v>
      </c>
      <c r="AN75" s="21">
        <f ca="1">#REF!</f>
        <v>0</v>
      </c>
      <c r="AO75" s="21">
        <f ca="1">#REF!</f>
        <v>0</v>
      </c>
      <c r="AP75" s="21">
        <f ca="1">Swaptions!BF94</f>
        <v>-31197.425901994829</v>
      </c>
      <c r="AQ75" s="21">
        <f t="shared" ca="1" si="37"/>
        <v>-31197.425901994829</v>
      </c>
      <c r="AR75" s="21">
        <f t="shared" ca="1" si="38"/>
        <v>-3119.7425901994829</v>
      </c>
      <c r="AT75" s="21">
        <v>-2.02840051</v>
      </c>
      <c r="AU75" s="21">
        <v>3.2317407600000001</v>
      </c>
      <c r="AV75" s="21">
        <f t="shared" si="39"/>
        <v>1.2033402500000001</v>
      </c>
      <c r="AW75" s="21">
        <v>0.8504148571020762</v>
      </c>
      <c r="AX75" s="21">
        <f t="shared" ca="1" si="40"/>
        <v>-0.13323170060591805</v>
      </c>
      <c r="AZ75" s="87">
        <v>-41571.728691233053</v>
      </c>
      <c r="BA75" s="87">
        <f t="shared" ca="1" si="41"/>
        <v>1381.1594091986553</v>
      </c>
      <c r="BB75" s="87">
        <f t="shared" si="42"/>
        <v>-831.6442091000074</v>
      </c>
      <c r="BC75" s="87">
        <f t="shared" ca="1" si="43"/>
        <v>0.54951520009864796</v>
      </c>
      <c r="BE75" s="87">
        <v>-1391.5475940430601</v>
      </c>
      <c r="BF75" s="87">
        <v>44.722876847781414</v>
      </c>
      <c r="BG75" s="87">
        <v>-3189.1647393350954</v>
      </c>
      <c r="BI75" s="87">
        <f t="shared" si="44"/>
        <v>0.4933695025000045</v>
      </c>
      <c r="BJ75" s="87">
        <f t="shared" ca="1" si="45"/>
        <v>-2.7312498624213446E-2</v>
      </c>
      <c r="BK75" s="87">
        <f t="shared" ca="1" si="46"/>
        <v>0</v>
      </c>
      <c r="BL75" s="87">
        <v>4.4756002395130057E-2</v>
      </c>
      <c r="BM75" s="87">
        <f t="shared" ca="1" si="47"/>
        <v>3.8702193827726855E-2</v>
      </c>
    </row>
    <row r="76" spans="3:65" x14ac:dyDescent="0.25">
      <c r="C76" s="10">
        <f t="shared" ca="1" si="26"/>
        <v>39387</v>
      </c>
      <c r="D76" s="17">
        <v>39381</v>
      </c>
      <c r="E76" s="5">
        <v>4.1254999999999997</v>
      </c>
      <c r="F76" s="6">
        <v>0.24</v>
      </c>
      <c r="G76" s="7">
        <v>4.9865986586843401E-2</v>
      </c>
      <c r="H76" s="7">
        <f t="shared" ca="1" si="24"/>
        <v>0.7456964538666474</v>
      </c>
      <c r="I76" s="9">
        <f t="shared" ca="1" si="25"/>
        <v>2170</v>
      </c>
      <c r="K76" s="5">
        <v>4.0845000000000002</v>
      </c>
      <c r="L76" s="5">
        <f t="shared" si="27"/>
        <v>4.0999999999999481E-2</v>
      </c>
      <c r="M76" s="6">
        <v>0.24</v>
      </c>
      <c r="N76" s="12">
        <f t="shared" si="28"/>
        <v>0</v>
      </c>
      <c r="P76" s="21">
        <f ca="1">#REF!</f>
        <v>0</v>
      </c>
      <c r="Q76" s="21">
        <f ca="1">#REF!</f>
        <v>0</v>
      </c>
      <c r="R76" s="21">
        <f ca="1">Swaptions!AR95</f>
        <v>39489.239164961582</v>
      </c>
      <c r="S76" s="21">
        <f t="shared" ca="1" si="29"/>
        <v>39489.239164961582</v>
      </c>
      <c r="T76" s="21">
        <f t="shared" ca="1" si="30"/>
        <v>3.9489239164961583</v>
      </c>
      <c r="V76" s="21">
        <f ca="1">#REF!</f>
        <v>0</v>
      </c>
      <c r="W76" s="21">
        <f ca="1">#REF!</f>
        <v>0</v>
      </c>
      <c r="X76" s="21">
        <f ca="1">Swaptions!AD95</f>
        <v>-40190.569282034397</v>
      </c>
      <c r="Y76" s="21">
        <f t="shared" ca="1" si="31"/>
        <v>-40190.569282034397</v>
      </c>
      <c r="Z76" s="21">
        <f t="shared" ca="1" si="32"/>
        <v>-40.190569282034396</v>
      </c>
      <c r="AB76" s="21">
        <f ca="1">#REF!</f>
        <v>0</v>
      </c>
      <c r="AC76" s="21">
        <f ca="1">#REF!</f>
        <v>0</v>
      </c>
      <c r="AD76" s="21">
        <f ca="1">Swaptions!BT95</f>
        <v>-139885.54165277004</v>
      </c>
      <c r="AE76" s="21">
        <f t="shared" ca="1" si="33"/>
        <v>-139885.54165277004</v>
      </c>
      <c r="AF76" s="21">
        <f t="shared" ca="1" si="34"/>
        <v>-1398.8554165277005</v>
      </c>
      <c r="AH76" s="21">
        <f ca="1">#REF!</f>
        <v>0</v>
      </c>
      <c r="AI76" s="21">
        <f ca="1">#REF!</f>
        <v>0</v>
      </c>
      <c r="AJ76" s="21">
        <f ca="1">Swaptions!CH95</f>
        <v>16645.596723896178</v>
      </c>
      <c r="AK76" s="21">
        <f t="shared" ca="1" si="35"/>
        <v>16645.596723896178</v>
      </c>
      <c r="AL76" s="21">
        <f t="shared" ca="1" si="36"/>
        <v>45.573160092802681</v>
      </c>
      <c r="AN76" s="21">
        <f ca="1">#REF!</f>
        <v>0</v>
      </c>
      <c r="AO76" s="21">
        <f ca="1">#REF!</f>
        <v>0</v>
      </c>
      <c r="AP76" s="21">
        <f ca="1">Swaptions!BF95</f>
        <v>-31197.425901994829</v>
      </c>
      <c r="AQ76" s="21">
        <f t="shared" ca="1" si="37"/>
        <v>-31197.425901994829</v>
      </c>
      <c r="AR76" s="21">
        <f t="shared" ca="1" si="38"/>
        <v>-3119.7425901994829</v>
      </c>
      <c r="AT76" s="21">
        <v>-1.9528647800000001</v>
      </c>
      <c r="AU76" s="21">
        <v>3.1113861200000001</v>
      </c>
      <c r="AV76" s="21">
        <f t="shared" si="39"/>
        <v>1.1585213400000001</v>
      </c>
      <c r="AW76" s="21">
        <v>0.97076949710207616</v>
      </c>
      <c r="AX76" s="21">
        <f t="shared" ca="1" si="40"/>
        <v>-0.13323170060591805</v>
      </c>
      <c r="AZ76" s="87">
        <v>-41571.728691233053</v>
      </c>
      <c r="BA76" s="87">
        <f t="shared" ca="1" si="41"/>
        <v>1381.1594091986553</v>
      </c>
      <c r="BB76" s="87">
        <f t="shared" si="42"/>
        <v>-800.67455979998999</v>
      </c>
      <c r="BC76" s="87">
        <f t="shared" ca="1" si="43"/>
        <v>0.58048484939866529</v>
      </c>
      <c r="BE76" s="87">
        <v>-1391.5475940430601</v>
      </c>
      <c r="BF76" s="87">
        <v>44.722876847781414</v>
      </c>
      <c r="BG76" s="87">
        <v>-3189.1647393350954</v>
      </c>
      <c r="BI76" s="87">
        <f t="shared" si="44"/>
        <v>0.47499374939999406</v>
      </c>
      <c r="BJ76" s="87">
        <f t="shared" ca="1" si="45"/>
        <v>-2.7312498624212853E-2</v>
      </c>
      <c r="BK76" s="87">
        <f t="shared" ca="1" si="46"/>
        <v>0</v>
      </c>
      <c r="BL76" s="87">
        <v>4.4756002395130057E-2</v>
      </c>
      <c r="BM76" s="87">
        <f t="shared" ca="1" si="47"/>
        <v>8.8047596227754044E-2</v>
      </c>
    </row>
    <row r="77" spans="3:65" x14ac:dyDescent="0.25">
      <c r="C77" s="10">
        <f t="shared" ca="1" si="26"/>
        <v>39417</v>
      </c>
      <c r="D77" s="17">
        <v>39413</v>
      </c>
      <c r="E77" s="5">
        <v>4.2855000000000008</v>
      </c>
      <c r="F77" s="6">
        <v>0.24</v>
      </c>
      <c r="G77" s="7">
        <v>5.0031822713133299E-2</v>
      </c>
      <c r="H77" s="7">
        <f t="shared" ca="1" si="24"/>
        <v>0.74196040675046238</v>
      </c>
      <c r="I77" s="9">
        <f t="shared" ca="1" si="25"/>
        <v>2202</v>
      </c>
      <c r="K77" s="5">
        <v>4.2445000000000004</v>
      </c>
      <c r="L77" s="5">
        <f t="shared" si="27"/>
        <v>4.1000000000000369E-2</v>
      </c>
      <c r="M77" s="6">
        <v>0.24</v>
      </c>
      <c r="N77" s="12">
        <f t="shared" si="28"/>
        <v>0</v>
      </c>
      <c r="P77" s="21">
        <f ca="1">#REF!</f>
        <v>0</v>
      </c>
      <c r="Q77" s="21">
        <f ca="1">#REF!</f>
        <v>0</v>
      </c>
      <c r="R77" s="21">
        <f ca="1">Swaptions!AR96</f>
        <v>39489.239164961582</v>
      </c>
      <c r="S77" s="21">
        <f t="shared" ca="1" si="29"/>
        <v>39489.239164961582</v>
      </c>
      <c r="T77" s="21">
        <f t="shared" ca="1" si="30"/>
        <v>3.9489239164961583</v>
      </c>
      <c r="V77" s="21">
        <f ca="1">#REF!</f>
        <v>0</v>
      </c>
      <c r="W77" s="21">
        <f ca="1">#REF!</f>
        <v>0</v>
      </c>
      <c r="X77" s="21">
        <f ca="1">Swaptions!AD96</f>
        <v>-40190.569282034397</v>
      </c>
      <c r="Y77" s="21">
        <f t="shared" ca="1" si="31"/>
        <v>-40190.569282034397</v>
      </c>
      <c r="Z77" s="21">
        <f t="shared" ca="1" si="32"/>
        <v>-40.190569282034396</v>
      </c>
      <c r="AB77" s="21">
        <f ca="1">#REF!</f>
        <v>0</v>
      </c>
      <c r="AC77" s="21">
        <f ca="1">#REF!</f>
        <v>0</v>
      </c>
      <c r="AD77" s="21">
        <f ca="1">Swaptions!BT96</f>
        <v>-139885.54165277004</v>
      </c>
      <c r="AE77" s="21">
        <f t="shared" ca="1" si="33"/>
        <v>-139885.54165277004</v>
      </c>
      <c r="AF77" s="21">
        <f t="shared" ca="1" si="34"/>
        <v>-1398.8554165277005</v>
      </c>
      <c r="AH77" s="21">
        <f ca="1">#REF!</f>
        <v>0</v>
      </c>
      <c r="AI77" s="21">
        <f ca="1">#REF!</f>
        <v>0</v>
      </c>
      <c r="AJ77" s="21">
        <f ca="1">Swaptions!CH96</f>
        <v>16645.596723896178</v>
      </c>
      <c r="AK77" s="21">
        <f t="shared" ca="1" si="35"/>
        <v>16645.596723896178</v>
      </c>
      <c r="AL77" s="21">
        <f t="shared" ca="1" si="36"/>
        <v>45.573160092802681</v>
      </c>
      <c r="AN77" s="21">
        <f ca="1">#REF!</f>
        <v>0</v>
      </c>
      <c r="AO77" s="21">
        <f ca="1">#REF!</f>
        <v>0</v>
      </c>
      <c r="AP77" s="21">
        <f ca="1">Swaptions!BF96</f>
        <v>-31197.425901994829</v>
      </c>
      <c r="AQ77" s="21">
        <f t="shared" ca="1" si="37"/>
        <v>-31197.425901994829</v>
      </c>
      <c r="AR77" s="21">
        <f t="shared" ca="1" si="38"/>
        <v>-3119.7425901994829</v>
      </c>
      <c r="AT77" s="21">
        <v>-2.0078441699999998</v>
      </c>
      <c r="AU77" s="21">
        <v>3.1989894699999999</v>
      </c>
      <c r="AV77" s="21">
        <f t="shared" si="39"/>
        <v>1.1911453000000001</v>
      </c>
      <c r="AW77" s="21">
        <v>0.88316614710207642</v>
      </c>
      <c r="AX77" s="21">
        <f t="shared" ca="1" si="40"/>
        <v>-0.13323170060591805</v>
      </c>
      <c r="AZ77" s="87">
        <v>-41571.728691233053</v>
      </c>
      <c r="BA77" s="87">
        <f t="shared" ca="1" si="41"/>
        <v>1381.1594091986553</v>
      </c>
      <c r="BB77" s="87">
        <f t="shared" si="42"/>
        <v>-823.21610970000734</v>
      </c>
      <c r="BC77" s="87">
        <f t="shared" ca="1" si="43"/>
        <v>0.55794329949864796</v>
      </c>
      <c r="BE77" s="87">
        <v>-1391.5475940430601</v>
      </c>
      <c r="BF77" s="87">
        <v>44.722876847781414</v>
      </c>
      <c r="BG77" s="87">
        <v>-3189.1647393350954</v>
      </c>
      <c r="BI77" s="87">
        <f t="shared" si="44"/>
        <v>0.48836957300000444</v>
      </c>
      <c r="BJ77" s="87">
        <f t="shared" ca="1" si="45"/>
        <v>-2.7312498624213446E-2</v>
      </c>
      <c r="BK77" s="87">
        <f t="shared" ca="1" si="46"/>
        <v>0</v>
      </c>
      <c r="BL77" s="87">
        <v>4.4756002395130057E-2</v>
      </c>
      <c r="BM77" s="87">
        <f t="shared" ca="1" si="47"/>
        <v>5.213022272772691E-2</v>
      </c>
    </row>
    <row r="78" spans="3:65" x14ac:dyDescent="0.25">
      <c r="C78" s="10">
        <f t="shared" ca="1" si="26"/>
        <v>39448</v>
      </c>
      <c r="D78" s="17">
        <v>39442</v>
      </c>
      <c r="E78" s="5">
        <v>4.3079999999999998</v>
      </c>
      <c r="F78" s="6">
        <v>0.24</v>
      </c>
      <c r="G78" s="7">
        <v>5.0203186719945503E-2</v>
      </c>
      <c r="H78" s="7">
        <f t="shared" ca="1" si="24"/>
        <v>0.73809894072203863</v>
      </c>
      <c r="I78" s="9">
        <f t="shared" ca="1" si="25"/>
        <v>2231</v>
      </c>
      <c r="K78" s="5">
        <v>4.2670000000000003</v>
      </c>
      <c r="L78" s="5">
        <f t="shared" si="27"/>
        <v>4.0999999999999481E-2</v>
      </c>
      <c r="M78" s="6">
        <v>0.24</v>
      </c>
      <c r="N78" s="12">
        <f t="shared" si="28"/>
        <v>0</v>
      </c>
      <c r="P78" s="21">
        <f ca="1">#REF!</f>
        <v>0</v>
      </c>
      <c r="Q78" s="21">
        <f ca="1">#REF!</f>
        <v>0</v>
      </c>
      <c r="R78" s="21">
        <v>0</v>
      </c>
      <c r="S78" s="21">
        <f t="shared" ca="1" si="29"/>
        <v>0</v>
      </c>
      <c r="T78" s="21">
        <f t="shared" ca="1" si="30"/>
        <v>0</v>
      </c>
      <c r="V78" s="21">
        <f ca="1">#REF!</f>
        <v>0</v>
      </c>
      <c r="W78" s="21">
        <f ca="1">#REF!</f>
        <v>0</v>
      </c>
      <c r="X78" s="21">
        <v>0</v>
      </c>
      <c r="Y78" s="21">
        <f t="shared" ca="1" si="31"/>
        <v>0</v>
      </c>
      <c r="Z78" s="21">
        <f t="shared" ca="1" si="32"/>
        <v>0</v>
      </c>
      <c r="AB78" s="21">
        <f ca="1">#REF!</f>
        <v>0</v>
      </c>
      <c r="AC78" s="21">
        <f ca="1">#REF!</f>
        <v>0</v>
      </c>
      <c r="AD78" s="21">
        <v>0</v>
      </c>
      <c r="AE78" s="21">
        <f t="shared" ca="1" si="33"/>
        <v>0</v>
      </c>
      <c r="AF78" s="21">
        <f t="shared" ca="1" si="34"/>
        <v>0</v>
      </c>
      <c r="AH78" s="21">
        <f ca="1">#REF!</f>
        <v>0</v>
      </c>
      <c r="AI78" s="21">
        <f ca="1">#REF!</f>
        <v>0</v>
      </c>
      <c r="AJ78" s="21">
        <v>0</v>
      </c>
      <c r="AK78" s="21">
        <f t="shared" ca="1" si="35"/>
        <v>0</v>
      </c>
      <c r="AL78" s="21">
        <f t="shared" ca="1" si="36"/>
        <v>0</v>
      </c>
      <c r="AN78" s="21">
        <f ca="1">#REF!</f>
        <v>0</v>
      </c>
      <c r="AO78" s="21">
        <f ca="1">#REF!</f>
        <v>0</v>
      </c>
      <c r="AP78" s="21">
        <v>0</v>
      </c>
      <c r="AQ78" s="21">
        <f t="shared" ca="1" si="37"/>
        <v>0</v>
      </c>
      <c r="AR78" s="21">
        <f t="shared" ca="1" si="38"/>
        <v>0</v>
      </c>
      <c r="AT78" s="21">
        <v>0</v>
      </c>
      <c r="AU78" s="21">
        <v>0</v>
      </c>
      <c r="AV78" s="21">
        <f t="shared" si="39"/>
        <v>0</v>
      </c>
      <c r="AW78" s="21">
        <v>0</v>
      </c>
      <c r="AX78" s="21">
        <f t="shared" ca="1" si="40"/>
        <v>0</v>
      </c>
      <c r="AZ78" s="87">
        <v>0</v>
      </c>
      <c r="BA78" s="87">
        <f t="shared" ca="1" si="41"/>
        <v>0</v>
      </c>
      <c r="BB78" s="87">
        <f t="shared" si="42"/>
        <v>0</v>
      </c>
      <c r="BC78" s="87">
        <f t="shared" ca="1" si="43"/>
        <v>0</v>
      </c>
      <c r="BE78" s="87">
        <v>0</v>
      </c>
      <c r="BF78" s="87">
        <v>0</v>
      </c>
      <c r="BG78" s="87">
        <v>0</v>
      </c>
      <c r="BI78" s="87">
        <f t="shared" si="44"/>
        <v>0</v>
      </c>
      <c r="BJ78" s="87">
        <f t="shared" ca="1" si="45"/>
        <v>0</v>
      </c>
      <c r="BK78" s="87">
        <f t="shared" ca="1" si="46"/>
        <v>0</v>
      </c>
      <c r="BL78" s="87">
        <v>0</v>
      </c>
      <c r="BM78" s="87">
        <f t="shared" ca="1" si="47"/>
        <v>0</v>
      </c>
    </row>
    <row r="79" spans="3:65" x14ac:dyDescent="0.25">
      <c r="C79" s="10">
        <f t="shared" ca="1" si="26"/>
        <v>39479</v>
      </c>
      <c r="D79" s="17">
        <v>39475</v>
      </c>
      <c r="E79" s="5">
        <v>4.2240000000000002</v>
      </c>
      <c r="F79" s="6">
        <v>0.24</v>
      </c>
      <c r="G79" s="7">
        <v>5.0374550736561399E-2</v>
      </c>
      <c r="H79" s="7">
        <f t="shared" ca="1" si="24"/>
        <v>0.73423679899398597</v>
      </c>
      <c r="I79" s="9">
        <f t="shared" ca="1" si="25"/>
        <v>2264</v>
      </c>
      <c r="K79" s="5">
        <v>4.1829999999999998</v>
      </c>
      <c r="L79" s="5">
        <f t="shared" si="27"/>
        <v>4.1000000000000369E-2</v>
      </c>
      <c r="M79" s="6">
        <v>0.24</v>
      </c>
      <c r="N79" s="12">
        <f t="shared" si="28"/>
        <v>0</v>
      </c>
      <c r="P79" s="21">
        <f ca="1">#REF!</f>
        <v>0</v>
      </c>
      <c r="Q79" s="21">
        <f ca="1">#REF!</f>
        <v>0</v>
      </c>
      <c r="R79" s="21">
        <v>0</v>
      </c>
      <c r="S79" s="21">
        <f t="shared" ca="1" si="29"/>
        <v>0</v>
      </c>
      <c r="T79" s="21">
        <f t="shared" ca="1" si="30"/>
        <v>0</v>
      </c>
      <c r="V79" s="21">
        <f ca="1">#REF!</f>
        <v>0</v>
      </c>
      <c r="W79" s="21">
        <f ca="1">#REF!</f>
        <v>0</v>
      </c>
      <c r="X79" s="21">
        <v>0</v>
      </c>
      <c r="Y79" s="21">
        <f t="shared" ca="1" si="31"/>
        <v>0</v>
      </c>
      <c r="Z79" s="21">
        <f t="shared" ca="1" si="32"/>
        <v>0</v>
      </c>
      <c r="AB79" s="21">
        <f ca="1">#REF!</f>
        <v>0</v>
      </c>
      <c r="AC79" s="21">
        <f ca="1">#REF!</f>
        <v>0</v>
      </c>
      <c r="AD79" s="21">
        <v>0</v>
      </c>
      <c r="AE79" s="21">
        <f t="shared" ca="1" si="33"/>
        <v>0</v>
      </c>
      <c r="AF79" s="21">
        <f t="shared" ca="1" si="34"/>
        <v>0</v>
      </c>
      <c r="AH79" s="21">
        <f ca="1">#REF!</f>
        <v>0</v>
      </c>
      <c r="AI79" s="21">
        <f ca="1">#REF!</f>
        <v>0</v>
      </c>
      <c r="AJ79" s="21">
        <v>0</v>
      </c>
      <c r="AK79" s="21">
        <f t="shared" ca="1" si="35"/>
        <v>0</v>
      </c>
      <c r="AL79" s="21">
        <f t="shared" ca="1" si="36"/>
        <v>0</v>
      </c>
      <c r="AN79" s="21">
        <f ca="1">#REF!</f>
        <v>0</v>
      </c>
      <c r="AO79" s="21">
        <f ca="1">#REF!</f>
        <v>0</v>
      </c>
      <c r="AP79" s="21">
        <v>0</v>
      </c>
      <c r="AQ79" s="21">
        <f t="shared" ca="1" si="37"/>
        <v>0</v>
      </c>
      <c r="AR79" s="21">
        <f t="shared" ca="1" si="38"/>
        <v>0</v>
      </c>
      <c r="AT79" s="21">
        <v>0</v>
      </c>
      <c r="AU79" s="21">
        <v>0</v>
      </c>
      <c r="AV79" s="21">
        <f t="shared" si="39"/>
        <v>0</v>
      </c>
      <c r="AW79" s="21">
        <v>0</v>
      </c>
      <c r="AX79" s="21">
        <f t="shared" ca="1" si="40"/>
        <v>0</v>
      </c>
      <c r="AZ79" s="87">
        <v>0</v>
      </c>
      <c r="BA79" s="87">
        <f t="shared" ca="1" si="41"/>
        <v>0</v>
      </c>
      <c r="BB79" s="87">
        <f t="shared" si="42"/>
        <v>0</v>
      </c>
      <c r="BC79" s="87">
        <f t="shared" ca="1" si="43"/>
        <v>0</v>
      </c>
      <c r="BE79" s="87">
        <v>0</v>
      </c>
      <c r="BF79" s="87">
        <v>0</v>
      </c>
      <c r="BG79" s="87">
        <v>0</v>
      </c>
      <c r="BI79" s="87">
        <f t="shared" si="44"/>
        <v>0</v>
      </c>
      <c r="BJ79" s="87">
        <f t="shared" ca="1" si="45"/>
        <v>0</v>
      </c>
      <c r="BK79" s="87">
        <f t="shared" ca="1" si="46"/>
        <v>0</v>
      </c>
      <c r="BL79" s="87">
        <v>0</v>
      </c>
      <c r="BM79" s="87">
        <f t="shared" ca="1" si="47"/>
        <v>0</v>
      </c>
    </row>
    <row r="80" spans="3:65" x14ac:dyDescent="0.25">
      <c r="C80" s="10">
        <f t="shared" ca="1" si="26"/>
        <v>39508</v>
      </c>
      <c r="D80" s="17">
        <v>39504</v>
      </c>
      <c r="E80" s="5">
        <v>4.0890000000000004</v>
      </c>
      <c r="F80" s="6">
        <v>0.23499999999999999</v>
      </c>
      <c r="G80" s="7">
        <v>5.0534859019044198E-2</v>
      </c>
      <c r="H80" s="7">
        <f t="shared" ca="1" si="24"/>
        <v>0.73062341449269308</v>
      </c>
      <c r="I80" s="9">
        <f t="shared" ca="1" si="25"/>
        <v>2293</v>
      </c>
      <c r="K80" s="5">
        <v>4.048</v>
      </c>
      <c r="L80" s="5">
        <f t="shared" si="27"/>
        <v>4.1000000000000369E-2</v>
      </c>
      <c r="M80" s="6">
        <v>0.23499999999999999</v>
      </c>
      <c r="N80" s="12">
        <f t="shared" si="28"/>
        <v>0</v>
      </c>
      <c r="P80" s="21">
        <f ca="1">#REF!</f>
        <v>0</v>
      </c>
      <c r="Q80" s="21">
        <f ca="1">#REF!</f>
        <v>0</v>
      </c>
      <c r="R80" s="21">
        <v>0</v>
      </c>
      <c r="S80" s="21">
        <f t="shared" ca="1" si="29"/>
        <v>0</v>
      </c>
      <c r="T80" s="21">
        <f t="shared" ca="1" si="30"/>
        <v>0</v>
      </c>
      <c r="V80" s="21">
        <f ca="1">#REF!</f>
        <v>0</v>
      </c>
      <c r="W80" s="21">
        <f ca="1">#REF!</f>
        <v>0</v>
      </c>
      <c r="X80" s="21">
        <v>0</v>
      </c>
      <c r="Y80" s="21">
        <f t="shared" ca="1" si="31"/>
        <v>0</v>
      </c>
      <c r="Z80" s="21">
        <f t="shared" ca="1" si="32"/>
        <v>0</v>
      </c>
      <c r="AB80" s="21">
        <f ca="1">#REF!</f>
        <v>0</v>
      </c>
      <c r="AC80" s="21">
        <f ca="1">#REF!</f>
        <v>0</v>
      </c>
      <c r="AD80" s="21">
        <v>0</v>
      </c>
      <c r="AE80" s="21">
        <f t="shared" ca="1" si="33"/>
        <v>0</v>
      </c>
      <c r="AF80" s="21">
        <f t="shared" ca="1" si="34"/>
        <v>0</v>
      </c>
      <c r="AH80" s="21">
        <f ca="1">#REF!</f>
        <v>0</v>
      </c>
      <c r="AI80" s="21">
        <f ca="1">#REF!</f>
        <v>0</v>
      </c>
      <c r="AJ80" s="21">
        <v>0</v>
      </c>
      <c r="AK80" s="21">
        <f t="shared" ca="1" si="35"/>
        <v>0</v>
      </c>
      <c r="AL80" s="21">
        <f t="shared" ca="1" si="36"/>
        <v>0</v>
      </c>
      <c r="AN80" s="21">
        <f ca="1">#REF!</f>
        <v>0</v>
      </c>
      <c r="AO80" s="21">
        <f ca="1">#REF!</f>
        <v>0</v>
      </c>
      <c r="AP80" s="21">
        <v>0</v>
      </c>
      <c r="AQ80" s="21">
        <f t="shared" ca="1" si="37"/>
        <v>0</v>
      </c>
      <c r="AR80" s="21">
        <f t="shared" ca="1" si="38"/>
        <v>0</v>
      </c>
      <c r="AT80" s="21">
        <v>0</v>
      </c>
      <c r="AU80" s="21">
        <v>0</v>
      </c>
      <c r="AV80" s="21">
        <f t="shared" si="39"/>
        <v>0</v>
      </c>
      <c r="AW80" s="21">
        <v>0</v>
      </c>
      <c r="AX80" s="21">
        <f t="shared" ca="1" si="40"/>
        <v>0</v>
      </c>
      <c r="AZ80" s="87">
        <v>0</v>
      </c>
      <c r="BA80" s="87">
        <f t="shared" ca="1" si="41"/>
        <v>0</v>
      </c>
      <c r="BB80" s="87">
        <f t="shared" si="42"/>
        <v>0</v>
      </c>
      <c r="BC80" s="87">
        <f t="shared" ca="1" si="43"/>
        <v>0</v>
      </c>
      <c r="BE80" s="87">
        <v>0</v>
      </c>
      <c r="BF80" s="87">
        <v>0</v>
      </c>
      <c r="BG80" s="87">
        <v>0</v>
      </c>
      <c r="BI80" s="87">
        <f t="shared" si="44"/>
        <v>0</v>
      </c>
      <c r="BJ80" s="87">
        <f t="shared" ca="1" si="45"/>
        <v>0</v>
      </c>
      <c r="BK80" s="87">
        <f t="shared" ca="1" si="46"/>
        <v>0</v>
      </c>
      <c r="BL80" s="87">
        <v>0</v>
      </c>
      <c r="BM80" s="87">
        <f t="shared" ca="1" si="47"/>
        <v>0</v>
      </c>
    </row>
    <row r="81" spans="3:65" x14ac:dyDescent="0.25">
      <c r="C81" s="10">
        <f t="shared" ca="1" si="26"/>
        <v>39539</v>
      </c>
      <c r="D81" s="17">
        <v>39533</v>
      </c>
      <c r="E81" s="5">
        <v>3.9390000000000005</v>
      </c>
      <c r="F81" s="6">
        <v>0.23</v>
      </c>
      <c r="G81" s="7">
        <v>5.0706223054632897E-2</v>
      </c>
      <c r="H81" s="7">
        <f t="shared" ca="1" si="24"/>
        <v>0.72676060045655944</v>
      </c>
      <c r="I81" s="9">
        <f t="shared" ca="1" si="25"/>
        <v>2322</v>
      </c>
      <c r="K81" s="5">
        <v>3.8980000000000001</v>
      </c>
      <c r="L81" s="5">
        <f t="shared" si="27"/>
        <v>4.1000000000000369E-2</v>
      </c>
      <c r="M81" s="6">
        <v>0.23</v>
      </c>
      <c r="N81" s="12">
        <f t="shared" si="28"/>
        <v>0</v>
      </c>
      <c r="P81" s="21">
        <f ca="1">#REF!</f>
        <v>0</v>
      </c>
      <c r="Q81" s="21">
        <f ca="1">#REF!</f>
        <v>0</v>
      </c>
      <c r="R81" s="21">
        <v>0</v>
      </c>
      <c r="S81" s="21">
        <f t="shared" ca="1" si="29"/>
        <v>0</v>
      </c>
      <c r="T81" s="21">
        <f t="shared" ca="1" si="30"/>
        <v>0</v>
      </c>
      <c r="V81" s="21">
        <f ca="1">#REF!</f>
        <v>0</v>
      </c>
      <c r="W81" s="21">
        <f ca="1">#REF!</f>
        <v>0</v>
      </c>
      <c r="X81" s="21">
        <v>0</v>
      </c>
      <c r="Y81" s="21">
        <f t="shared" ca="1" si="31"/>
        <v>0</v>
      </c>
      <c r="Z81" s="21">
        <f t="shared" ca="1" si="32"/>
        <v>0</v>
      </c>
      <c r="AB81" s="21">
        <f ca="1">#REF!</f>
        <v>0</v>
      </c>
      <c r="AC81" s="21">
        <f ca="1">#REF!</f>
        <v>0</v>
      </c>
      <c r="AD81" s="21">
        <v>0</v>
      </c>
      <c r="AE81" s="21">
        <f t="shared" ca="1" si="33"/>
        <v>0</v>
      </c>
      <c r="AF81" s="21">
        <f t="shared" ca="1" si="34"/>
        <v>0</v>
      </c>
      <c r="AH81" s="21">
        <f ca="1">#REF!</f>
        <v>0</v>
      </c>
      <c r="AI81" s="21">
        <f ca="1">#REF!</f>
        <v>0</v>
      </c>
      <c r="AJ81" s="21">
        <v>0</v>
      </c>
      <c r="AK81" s="21">
        <f t="shared" ca="1" si="35"/>
        <v>0</v>
      </c>
      <c r="AL81" s="21">
        <f t="shared" ca="1" si="36"/>
        <v>0</v>
      </c>
      <c r="AN81" s="21">
        <f ca="1">#REF!</f>
        <v>0</v>
      </c>
      <c r="AO81" s="21">
        <f ca="1">#REF!</f>
        <v>0</v>
      </c>
      <c r="AP81" s="21">
        <v>0</v>
      </c>
      <c r="AQ81" s="21">
        <f t="shared" ca="1" si="37"/>
        <v>0</v>
      </c>
      <c r="AR81" s="21">
        <f t="shared" ca="1" si="38"/>
        <v>0</v>
      </c>
      <c r="AT81" s="21">
        <v>0</v>
      </c>
      <c r="AU81" s="21">
        <v>0</v>
      </c>
      <c r="AV81" s="21">
        <f t="shared" si="39"/>
        <v>0</v>
      </c>
      <c r="AW81" s="21">
        <v>0</v>
      </c>
      <c r="AX81" s="21">
        <f t="shared" ca="1" si="40"/>
        <v>0</v>
      </c>
      <c r="AZ81" s="87">
        <v>0</v>
      </c>
      <c r="BA81" s="87">
        <f t="shared" ca="1" si="41"/>
        <v>0</v>
      </c>
      <c r="BB81" s="87">
        <f t="shared" si="42"/>
        <v>0</v>
      </c>
      <c r="BC81" s="87">
        <f t="shared" ca="1" si="43"/>
        <v>0</v>
      </c>
      <c r="BE81" s="87">
        <v>0</v>
      </c>
      <c r="BF81" s="87">
        <v>0</v>
      </c>
      <c r="BG81" s="87">
        <v>0</v>
      </c>
      <c r="BI81" s="87">
        <f t="shared" si="44"/>
        <v>0</v>
      </c>
      <c r="BJ81" s="87">
        <f t="shared" ca="1" si="45"/>
        <v>0</v>
      </c>
      <c r="BK81" s="87">
        <f t="shared" ca="1" si="46"/>
        <v>0</v>
      </c>
      <c r="BL81" s="87">
        <v>0</v>
      </c>
      <c r="BM81" s="87">
        <f t="shared" ca="1" si="47"/>
        <v>0</v>
      </c>
    </row>
    <row r="82" spans="3:65" x14ac:dyDescent="0.25">
      <c r="C82" s="10">
        <f t="shared" ca="1" si="26"/>
        <v>39569</v>
      </c>
      <c r="D82" s="17">
        <v>39563</v>
      </c>
      <c r="E82" s="5">
        <v>3.9430000000000005</v>
      </c>
      <c r="F82" s="6">
        <v>0.23</v>
      </c>
      <c r="G82" s="7">
        <v>5.0872059227438503E-2</v>
      </c>
      <c r="H82" s="7">
        <f t="shared" ca="1" si="24"/>
        <v>0.72302237077771236</v>
      </c>
      <c r="I82" s="9">
        <f t="shared" ca="1" si="25"/>
        <v>2352</v>
      </c>
      <c r="K82" s="5">
        <v>3.9020000000000001</v>
      </c>
      <c r="L82" s="5">
        <f t="shared" si="27"/>
        <v>4.1000000000000369E-2</v>
      </c>
      <c r="M82" s="6">
        <v>0.23</v>
      </c>
      <c r="N82" s="12">
        <f t="shared" si="28"/>
        <v>0</v>
      </c>
      <c r="P82" s="21">
        <f ca="1">#REF!</f>
        <v>0</v>
      </c>
      <c r="Q82" s="21">
        <f ca="1">#REF!</f>
        <v>0</v>
      </c>
      <c r="R82" s="21">
        <v>0</v>
      </c>
      <c r="S82" s="21">
        <f t="shared" ca="1" si="29"/>
        <v>0</v>
      </c>
      <c r="T82" s="21">
        <f t="shared" ca="1" si="30"/>
        <v>0</v>
      </c>
      <c r="V82" s="21">
        <f ca="1">#REF!</f>
        <v>0</v>
      </c>
      <c r="W82" s="21">
        <f ca="1">#REF!</f>
        <v>0</v>
      </c>
      <c r="X82" s="21">
        <v>0</v>
      </c>
      <c r="Y82" s="21">
        <f t="shared" ca="1" si="31"/>
        <v>0</v>
      </c>
      <c r="Z82" s="21">
        <f t="shared" ca="1" si="32"/>
        <v>0</v>
      </c>
      <c r="AB82" s="21">
        <f ca="1">#REF!</f>
        <v>0</v>
      </c>
      <c r="AC82" s="21">
        <f ca="1">#REF!</f>
        <v>0</v>
      </c>
      <c r="AD82" s="21">
        <v>0</v>
      </c>
      <c r="AE82" s="21">
        <f t="shared" ca="1" si="33"/>
        <v>0</v>
      </c>
      <c r="AF82" s="21">
        <f t="shared" ca="1" si="34"/>
        <v>0</v>
      </c>
      <c r="AH82" s="21">
        <f ca="1">#REF!</f>
        <v>0</v>
      </c>
      <c r="AI82" s="21">
        <f ca="1">#REF!</f>
        <v>0</v>
      </c>
      <c r="AJ82" s="21">
        <v>0</v>
      </c>
      <c r="AK82" s="21">
        <f t="shared" ca="1" si="35"/>
        <v>0</v>
      </c>
      <c r="AL82" s="21">
        <f t="shared" ca="1" si="36"/>
        <v>0</v>
      </c>
      <c r="AN82" s="21">
        <f ca="1">#REF!</f>
        <v>0</v>
      </c>
      <c r="AO82" s="21">
        <f ca="1">#REF!</f>
        <v>0</v>
      </c>
      <c r="AP82" s="21">
        <v>0</v>
      </c>
      <c r="AQ82" s="21">
        <f t="shared" ca="1" si="37"/>
        <v>0</v>
      </c>
      <c r="AR82" s="21">
        <f t="shared" ca="1" si="38"/>
        <v>0</v>
      </c>
      <c r="AT82" s="21">
        <v>0</v>
      </c>
      <c r="AU82" s="21">
        <v>0</v>
      </c>
      <c r="AV82" s="21">
        <f t="shared" si="39"/>
        <v>0</v>
      </c>
      <c r="AW82" s="21">
        <v>0</v>
      </c>
      <c r="AX82" s="21">
        <f t="shared" ca="1" si="40"/>
        <v>0</v>
      </c>
      <c r="AZ82" s="87">
        <v>0</v>
      </c>
      <c r="BA82" s="87">
        <f t="shared" ca="1" si="41"/>
        <v>0</v>
      </c>
      <c r="BB82" s="87">
        <f t="shared" si="42"/>
        <v>0</v>
      </c>
      <c r="BC82" s="87">
        <f t="shared" ca="1" si="43"/>
        <v>0</v>
      </c>
      <c r="BE82" s="87">
        <v>0</v>
      </c>
      <c r="BF82" s="87">
        <v>0</v>
      </c>
      <c r="BG82" s="87">
        <v>0</v>
      </c>
      <c r="BI82" s="87">
        <f t="shared" si="44"/>
        <v>0</v>
      </c>
      <c r="BJ82" s="87">
        <f t="shared" ca="1" si="45"/>
        <v>0</v>
      </c>
      <c r="BK82" s="87">
        <f t="shared" ca="1" si="46"/>
        <v>0</v>
      </c>
      <c r="BL82" s="87">
        <v>0</v>
      </c>
      <c r="BM82" s="87">
        <f t="shared" ca="1" si="47"/>
        <v>0</v>
      </c>
    </row>
    <row r="83" spans="3:65" x14ac:dyDescent="0.25">
      <c r="C83" s="10">
        <f t="shared" ca="1" si="26"/>
        <v>39600</v>
      </c>
      <c r="D83" s="17">
        <v>39595</v>
      </c>
      <c r="E83" s="5">
        <v>3.9830000000000001</v>
      </c>
      <c r="F83" s="6">
        <v>0.23</v>
      </c>
      <c r="G83" s="7">
        <v>5.1043423282312303E-2</v>
      </c>
      <c r="H83" s="7">
        <f t="shared" ca="1" si="24"/>
        <v>0.71915972483064194</v>
      </c>
      <c r="I83" s="9">
        <f t="shared" ca="1" si="25"/>
        <v>2384</v>
      </c>
      <c r="K83" s="5">
        <v>3.9420000000000002</v>
      </c>
      <c r="L83" s="5">
        <f t="shared" si="27"/>
        <v>4.0999999999999925E-2</v>
      </c>
      <c r="M83" s="6">
        <v>0.23</v>
      </c>
      <c r="N83" s="12">
        <f t="shared" si="28"/>
        <v>0</v>
      </c>
      <c r="P83" s="21">
        <f ca="1">#REF!</f>
        <v>0</v>
      </c>
      <c r="Q83" s="21">
        <f ca="1">#REF!</f>
        <v>0</v>
      </c>
      <c r="R83" s="21">
        <v>0</v>
      </c>
      <c r="S83" s="21">
        <f t="shared" ca="1" si="29"/>
        <v>0</v>
      </c>
      <c r="T83" s="21">
        <f t="shared" ca="1" si="30"/>
        <v>0</v>
      </c>
      <c r="V83" s="21">
        <f ca="1">#REF!</f>
        <v>0</v>
      </c>
      <c r="W83" s="21">
        <f ca="1">#REF!</f>
        <v>0</v>
      </c>
      <c r="X83" s="21">
        <v>0</v>
      </c>
      <c r="Y83" s="21">
        <f t="shared" ca="1" si="31"/>
        <v>0</v>
      </c>
      <c r="Z83" s="21">
        <f t="shared" ca="1" si="32"/>
        <v>0</v>
      </c>
      <c r="AB83" s="21">
        <f ca="1">#REF!</f>
        <v>0</v>
      </c>
      <c r="AC83" s="21">
        <f ca="1">#REF!</f>
        <v>0</v>
      </c>
      <c r="AD83" s="21">
        <v>0</v>
      </c>
      <c r="AE83" s="21">
        <f t="shared" ca="1" si="33"/>
        <v>0</v>
      </c>
      <c r="AF83" s="21">
        <f t="shared" ca="1" si="34"/>
        <v>0</v>
      </c>
      <c r="AH83" s="21">
        <f ca="1">#REF!</f>
        <v>0</v>
      </c>
      <c r="AI83" s="21">
        <f ca="1">#REF!</f>
        <v>0</v>
      </c>
      <c r="AJ83" s="21">
        <v>0</v>
      </c>
      <c r="AK83" s="21">
        <f t="shared" ca="1" si="35"/>
        <v>0</v>
      </c>
      <c r="AL83" s="21">
        <f t="shared" ca="1" si="36"/>
        <v>0</v>
      </c>
      <c r="AN83" s="21">
        <f ca="1">#REF!</f>
        <v>0</v>
      </c>
      <c r="AO83" s="21">
        <f ca="1">#REF!</f>
        <v>0</v>
      </c>
      <c r="AP83" s="21">
        <v>0</v>
      </c>
      <c r="AQ83" s="21">
        <f t="shared" ca="1" si="37"/>
        <v>0</v>
      </c>
      <c r="AR83" s="21">
        <f t="shared" ca="1" si="38"/>
        <v>0</v>
      </c>
      <c r="AT83" s="21">
        <v>-1E-8</v>
      </c>
      <c r="AU83" s="21">
        <v>0</v>
      </c>
      <c r="AV83" s="21">
        <f t="shared" si="39"/>
        <v>-1E-8</v>
      </c>
      <c r="AW83" s="21">
        <v>0</v>
      </c>
      <c r="AX83" s="21">
        <f t="shared" ca="1" si="40"/>
        <v>0</v>
      </c>
      <c r="AZ83" s="87">
        <v>0</v>
      </c>
      <c r="BA83" s="87">
        <f t="shared" ca="1" si="41"/>
        <v>0</v>
      </c>
      <c r="BB83" s="87">
        <f t="shared" si="42"/>
        <v>-4.0999999999999929E-6</v>
      </c>
      <c r="BC83" s="87">
        <f t="shared" ca="1" si="43"/>
        <v>-4.0999999999999929E-9</v>
      </c>
      <c r="BE83" s="87">
        <v>0</v>
      </c>
      <c r="BF83" s="87">
        <v>0</v>
      </c>
      <c r="BG83" s="87">
        <v>0</v>
      </c>
      <c r="BI83" s="87">
        <f t="shared" si="44"/>
        <v>-4.0999999999999929E-9</v>
      </c>
      <c r="BJ83" s="87">
        <f t="shared" ca="1" si="45"/>
        <v>0</v>
      </c>
      <c r="BK83" s="87">
        <f t="shared" ca="1" si="46"/>
        <v>0</v>
      </c>
      <c r="BL83" s="87">
        <v>0</v>
      </c>
      <c r="BM83" s="87">
        <f t="shared" ca="1" si="47"/>
        <v>0</v>
      </c>
    </row>
    <row r="84" spans="3:65" x14ac:dyDescent="0.25">
      <c r="C84" s="10">
        <f t="shared" ca="1" si="26"/>
        <v>39630</v>
      </c>
      <c r="D84" s="17">
        <v>39624</v>
      </c>
      <c r="E84" s="5">
        <v>4.0280000000000005</v>
      </c>
      <c r="F84" s="6">
        <v>0.23</v>
      </c>
      <c r="G84" s="7">
        <v>5.1209259473779897E-2</v>
      </c>
      <c r="H84" s="7">
        <f t="shared" ca="1" si="24"/>
        <v>0.71542206995201241</v>
      </c>
      <c r="I84" s="9">
        <f t="shared" ca="1" si="25"/>
        <v>2413</v>
      </c>
      <c r="K84" s="5">
        <v>3.9870000000000001</v>
      </c>
      <c r="L84" s="5">
        <f t="shared" si="27"/>
        <v>4.1000000000000369E-2</v>
      </c>
      <c r="M84" s="6">
        <v>0.23</v>
      </c>
      <c r="N84" s="12">
        <f t="shared" si="28"/>
        <v>0</v>
      </c>
      <c r="P84" s="21">
        <f ca="1">#REF!</f>
        <v>0</v>
      </c>
      <c r="Q84" s="21">
        <f ca="1">#REF!</f>
        <v>0</v>
      </c>
      <c r="R84" s="21">
        <v>0</v>
      </c>
      <c r="S84" s="21">
        <f t="shared" ca="1" si="29"/>
        <v>0</v>
      </c>
      <c r="T84" s="21">
        <f t="shared" ca="1" si="30"/>
        <v>0</v>
      </c>
      <c r="V84" s="21">
        <f ca="1">#REF!</f>
        <v>0</v>
      </c>
      <c r="W84" s="21">
        <f ca="1">#REF!</f>
        <v>0</v>
      </c>
      <c r="X84" s="21">
        <v>0</v>
      </c>
      <c r="Y84" s="21">
        <f t="shared" ca="1" si="31"/>
        <v>0</v>
      </c>
      <c r="Z84" s="21">
        <f t="shared" ca="1" si="32"/>
        <v>0</v>
      </c>
      <c r="AB84" s="21">
        <f ca="1">#REF!</f>
        <v>0</v>
      </c>
      <c r="AC84" s="21">
        <f ca="1">#REF!</f>
        <v>0</v>
      </c>
      <c r="AD84" s="21">
        <v>0</v>
      </c>
      <c r="AE84" s="21">
        <f t="shared" ca="1" si="33"/>
        <v>0</v>
      </c>
      <c r="AF84" s="21">
        <f t="shared" ca="1" si="34"/>
        <v>0</v>
      </c>
      <c r="AH84" s="21">
        <f ca="1">#REF!</f>
        <v>0</v>
      </c>
      <c r="AI84" s="21">
        <f ca="1">#REF!</f>
        <v>0</v>
      </c>
      <c r="AJ84" s="21">
        <v>0</v>
      </c>
      <c r="AK84" s="21">
        <f t="shared" ca="1" si="35"/>
        <v>0</v>
      </c>
      <c r="AL84" s="21">
        <f t="shared" ca="1" si="36"/>
        <v>0</v>
      </c>
      <c r="AN84" s="21">
        <f ca="1">#REF!</f>
        <v>0</v>
      </c>
      <c r="AO84" s="21">
        <f ca="1">#REF!</f>
        <v>0</v>
      </c>
      <c r="AP84" s="21">
        <v>0</v>
      </c>
      <c r="AQ84" s="21">
        <f t="shared" ca="1" si="37"/>
        <v>0</v>
      </c>
      <c r="AR84" s="21">
        <f t="shared" ca="1" si="38"/>
        <v>0</v>
      </c>
      <c r="AT84" s="21">
        <v>0</v>
      </c>
      <c r="AU84" s="21">
        <v>0</v>
      </c>
      <c r="AV84" s="21">
        <f t="shared" si="39"/>
        <v>0</v>
      </c>
      <c r="AW84" s="21">
        <v>0</v>
      </c>
      <c r="AX84" s="21">
        <f t="shared" ca="1" si="40"/>
        <v>0</v>
      </c>
      <c r="AZ84" s="87">
        <v>0</v>
      </c>
      <c r="BA84" s="87">
        <f t="shared" ca="1" si="41"/>
        <v>0</v>
      </c>
      <c r="BB84" s="87">
        <f t="shared" si="42"/>
        <v>0</v>
      </c>
      <c r="BC84" s="87">
        <f t="shared" ca="1" si="43"/>
        <v>0</v>
      </c>
      <c r="BE84" s="87">
        <v>0</v>
      </c>
      <c r="BF84" s="87">
        <v>0</v>
      </c>
      <c r="BG84" s="87">
        <v>0</v>
      </c>
      <c r="BI84" s="87">
        <f t="shared" si="44"/>
        <v>0</v>
      </c>
      <c r="BJ84" s="87">
        <f t="shared" ca="1" si="45"/>
        <v>0</v>
      </c>
      <c r="BK84" s="87">
        <f t="shared" ca="1" si="46"/>
        <v>0</v>
      </c>
      <c r="BL84" s="87">
        <v>0</v>
      </c>
      <c r="BM84" s="87">
        <f t="shared" ca="1" si="47"/>
        <v>0</v>
      </c>
    </row>
    <row r="85" spans="3:65" x14ac:dyDescent="0.25">
      <c r="C85" s="10">
        <f t="shared" ca="1" si="26"/>
        <v>39661</v>
      </c>
      <c r="D85" s="17">
        <v>39657</v>
      </c>
      <c r="E85" s="5">
        <v>4.0670000000000002</v>
      </c>
      <c r="F85" s="6">
        <v>0.23</v>
      </c>
      <c r="G85" s="7">
        <v>5.13806235479368E-2</v>
      </c>
      <c r="H85" s="7">
        <f t="shared" ca="1" si="24"/>
        <v>0.71156044145731545</v>
      </c>
      <c r="I85" s="9">
        <f t="shared" ca="1" si="25"/>
        <v>2446</v>
      </c>
      <c r="K85" s="5">
        <v>4.0259999999999998</v>
      </c>
      <c r="L85" s="5">
        <f t="shared" si="27"/>
        <v>4.1000000000000369E-2</v>
      </c>
      <c r="M85" s="6">
        <v>0.23</v>
      </c>
      <c r="N85" s="12">
        <f t="shared" si="28"/>
        <v>0</v>
      </c>
      <c r="P85" s="21">
        <f ca="1">#REF!</f>
        <v>0</v>
      </c>
      <c r="Q85" s="21">
        <f ca="1">#REF!</f>
        <v>0</v>
      </c>
      <c r="R85" s="21">
        <v>0</v>
      </c>
      <c r="S85" s="21">
        <f t="shared" ca="1" si="29"/>
        <v>0</v>
      </c>
      <c r="T85" s="21">
        <f t="shared" ca="1" si="30"/>
        <v>0</v>
      </c>
      <c r="V85" s="21">
        <f ca="1">#REF!</f>
        <v>0</v>
      </c>
      <c r="W85" s="21">
        <f ca="1">#REF!</f>
        <v>0</v>
      </c>
      <c r="X85" s="21">
        <v>0</v>
      </c>
      <c r="Y85" s="21">
        <f t="shared" ca="1" si="31"/>
        <v>0</v>
      </c>
      <c r="Z85" s="21">
        <f t="shared" ca="1" si="32"/>
        <v>0</v>
      </c>
      <c r="AB85" s="21">
        <f ca="1">#REF!</f>
        <v>0</v>
      </c>
      <c r="AC85" s="21">
        <f ca="1">#REF!</f>
        <v>0</v>
      </c>
      <c r="AD85" s="21">
        <v>0</v>
      </c>
      <c r="AE85" s="21">
        <f t="shared" ca="1" si="33"/>
        <v>0</v>
      </c>
      <c r="AF85" s="21">
        <f t="shared" ca="1" si="34"/>
        <v>0</v>
      </c>
      <c r="AH85" s="21">
        <f ca="1">#REF!</f>
        <v>0</v>
      </c>
      <c r="AI85" s="21">
        <f ca="1">#REF!</f>
        <v>0</v>
      </c>
      <c r="AJ85" s="21">
        <v>0</v>
      </c>
      <c r="AK85" s="21">
        <f t="shared" ca="1" si="35"/>
        <v>0</v>
      </c>
      <c r="AL85" s="21">
        <f t="shared" ca="1" si="36"/>
        <v>0</v>
      </c>
      <c r="AN85" s="21">
        <f ca="1">#REF!</f>
        <v>0</v>
      </c>
      <c r="AO85" s="21">
        <f ca="1">#REF!</f>
        <v>0</v>
      </c>
      <c r="AP85" s="21">
        <v>0</v>
      </c>
      <c r="AQ85" s="21">
        <f t="shared" ca="1" si="37"/>
        <v>0</v>
      </c>
      <c r="AR85" s="21">
        <f t="shared" ca="1" si="38"/>
        <v>0</v>
      </c>
      <c r="AT85" s="21">
        <v>-1E-8</v>
      </c>
      <c r="AU85" s="21">
        <v>0</v>
      </c>
      <c r="AV85" s="21">
        <f t="shared" si="39"/>
        <v>-1E-8</v>
      </c>
      <c r="AW85" s="21">
        <v>0</v>
      </c>
      <c r="AX85" s="21">
        <f t="shared" ca="1" si="40"/>
        <v>0</v>
      </c>
      <c r="AZ85" s="87">
        <v>0</v>
      </c>
      <c r="BA85" s="87">
        <f t="shared" ca="1" si="41"/>
        <v>0</v>
      </c>
      <c r="BB85" s="87">
        <f t="shared" si="42"/>
        <v>-4.100000000000037E-6</v>
      </c>
      <c r="BC85" s="87">
        <f t="shared" ca="1" si="43"/>
        <v>-4.1000000000000367E-9</v>
      </c>
      <c r="BE85" s="87">
        <v>0</v>
      </c>
      <c r="BF85" s="87">
        <v>0</v>
      </c>
      <c r="BG85" s="87">
        <v>0</v>
      </c>
      <c r="BI85" s="87">
        <f t="shared" si="44"/>
        <v>-4.1000000000000367E-9</v>
      </c>
      <c r="BJ85" s="87">
        <f t="shared" ca="1" si="45"/>
        <v>0</v>
      </c>
      <c r="BK85" s="87">
        <f t="shared" ca="1" si="46"/>
        <v>0</v>
      </c>
      <c r="BL85" s="87">
        <v>0</v>
      </c>
      <c r="BM85" s="87">
        <f t="shared" ca="1" si="47"/>
        <v>0</v>
      </c>
    </row>
    <row r="86" spans="3:65" x14ac:dyDescent="0.25">
      <c r="C86" s="10">
        <f t="shared" ca="1" si="26"/>
        <v>39692</v>
      </c>
      <c r="D86" s="17">
        <v>39686</v>
      </c>
      <c r="E86" s="5">
        <v>4.056</v>
      </c>
      <c r="F86" s="6">
        <v>0.23</v>
      </c>
      <c r="G86" s="7">
        <v>5.1551987631892199E-2</v>
      </c>
      <c r="H86" s="7">
        <f t="shared" ca="1" si="24"/>
        <v>0.70769965246534461</v>
      </c>
      <c r="I86" s="9">
        <f t="shared" ca="1" si="25"/>
        <v>2475</v>
      </c>
      <c r="K86" s="5">
        <v>4.0149999999999997</v>
      </c>
      <c r="L86" s="5">
        <f t="shared" si="27"/>
        <v>4.1000000000000369E-2</v>
      </c>
      <c r="M86" s="6">
        <v>0.23</v>
      </c>
      <c r="N86" s="12">
        <f t="shared" si="28"/>
        <v>0</v>
      </c>
      <c r="P86" s="21">
        <f ca="1">#REF!</f>
        <v>0</v>
      </c>
      <c r="Q86" s="21">
        <f ca="1">#REF!</f>
        <v>0</v>
      </c>
      <c r="R86" s="21">
        <v>0</v>
      </c>
      <c r="S86" s="21">
        <f t="shared" ca="1" si="29"/>
        <v>0</v>
      </c>
      <c r="T86" s="21">
        <f t="shared" ca="1" si="30"/>
        <v>0</v>
      </c>
      <c r="V86" s="21">
        <f ca="1">#REF!</f>
        <v>0</v>
      </c>
      <c r="W86" s="21">
        <f ca="1">#REF!</f>
        <v>0</v>
      </c>
      <c r="X86" s="21">
        <v>0</v>
      </c>
      <c r="Y86" s="21">
        <f t="shared" ca="1" si="31"/>
        <v>0</v>
      </c>
      <c r="Z86" s="21">
        <f t="shared" ca="1" si="32"/>
        <v>0</v>
      </c>
      <c r="AB86" s="21">
        <f ca="1">#REF!</f>
        <v>0</v>
      </c>
      <c r="AC86" s="21">
        <f ca="1">#REF!</f>
        <v>0</v>
      </c>
      <c r="AD86" s="21">
        <v>0</v>
      </c>
      <c r="AE86" s="21">
        <f t="shared" ca="1" si="33"/>
        <v>0</v>
      </c>
      <c r="AF86" s="21">
        <f t="shared" ca="1" si="34"/>
        <v>0</v>
      </c>
      <c r="AH86" s="21">
        <f ca="1">#REF!</f>
        <v>0</v>
      </c>
      <c r="AI86" s="21">
        <f ca="1">#REF!</f>
        <v>0</v>
      </c>
      <c r="AJ86" s="21">
        <v>0</v>
      </c>
      <c r="AK86" s="21">
        <f t="shared" ca="1" si="35"/>
        <v>0</v>
      </c>
      <c r="AL86" s="21">
        <f t="shared" ca="1" si="36"/>
        <v>0</v>
      </c>
      <c r="AN86" s="21">
        <f ca="1">#REF!</f>
        <v>0</v>
      </c>
      <c r="AO86" s="21">
        <f ca="1">#REF!</f>
        <v>0</v>
      </c>
      <c r="AP86" s="21">
        <v>0</v>
      </c>
      <c r="AQ86" s="21">
        <f t="shared" ca="1" si="37"/>
        <v>0</v>
      </c>
      <c r="AR86" s="21">
        <f t="shared" ca="1" si="38"/>
        <v>0</v>
      </c>
      <c r="AT86" s="21">
        <v>0</v>
      </c>
      <c r="AU86" s="21">
        <v>0</v>
      </c>
      <c r="AV86" s="21">
        <f t="shared" si="39"/>
        <v>0</v>
      </c>
      <c r="AW86" s="21">
        <v>0</v>
      </c>
      <c r="AX86" s="21">
        <f t="shared" ca="1" si="40"/>
        <v>0</v>
      </c>
      <c r="AZ86" s="87">
        <v>0</v>
      </c>
      <c r="BA86" s="87">
        <f t="shared" ca="1" si="41"/>
        <v>0</v>
      </c>
      <c r="BB86" s="87">
        <f t="shared" si="42"/>
        <v>0</v>
      </c>
      <c r="BC86" s="87">
        <f t="shared" ca="1" si="43"/>
        <v>0</v>
      </c>
      <c r="BE86" s="87">
        <v>0</v>
      </c>
      <c r="BF86" s="87">
        <v>0</v>
      </c>
      <c r="BG86" s="87">
        <v>0</v>
      </c>
      <c r="BI86" s="87">
        <f t="shared" si="44"/>
        <v>0</v>
      </c>
      <c r="BJ86" s="87">
        <f t="shared" ca="1" si="45"/>
        <v>0</v>
      </c>
      <c r="BK86" s="87">
        <f t="shared" ca="1" si="46"/>
        <v>0</v>
      </c>
      <c r="BL86" s="87">
        <v>0</v>
      </c>
      <c r="BM86" s="87">
        <f t="shared" ca="1" si="47"/>
        <v>0</v>
      </c>
    </row>
    <row r="87" spans="3:65" x14ac:dyDescent="0.25">
      <c r="C87" s="10">
        <f t="shared" ca="1" si="26"/>
        <v>39722</v>
      </c>
      <c r="D87" s="17">
        <v>39716</v>
      </c>
      <c r="E87" s="5">
        <v>4.0710000000000006</v>
      </c>
      <c r="F87" s="6">
        <v>0.23</v>
      </c>
      <c r="G87" s="7">
        <v>5.1717823851498999E-2</v>
      </c>
      <c r="H87" s="7">
        <f t="shared" ca="1" si="24"/>
        <v>0.70396440745369271</v>
      </c>
      <c r="I87" s="9">
        <f t="shared" ca="1" si="25"/>
        <v>2505</v>
      </c>
      <c r="K87" s="5">
        <v>4.03</v>
      </c>
      <c r="L87" s="5">
        <f t="shared" si="27"/>
        <v>4.1000000000000369E-2</v>
      </c>
      <c r="M87" s="6">
        <v>0.23</v>
      </c>
      <c r="N87" s="12">
        <f t="shared" si="28"/>
        <v>0</v>
      </c>
      <c r="P87" s="21">
        <f ca="1">#REF!</f>
        <v>0</v>
      </c>
      <c r="Q87" s="21">
        <f ca="1">#REF!</f>
        <v>0</v>
      </c>
      <c r="R87" s="21">
        <v>0</v>
      </c>
      <c r="S87" s="21">
        <f t="shared" ca="1" si="29"/>
        <v>0</v>
      </c>
      <c r="T87" s="21">
        <f t="shared" ca="1" si="30"/>
        <v>0</v>
      </c>
      <c r="V87" s="21">
        <f ca="1">#REF!</f>
        <v>0</v>
      </c>
      <c r="W87" s="21">
        <f ca="1">#REF!</f>
        <v>0</v>
      </c>
      <c r="X87" s="21">
        <v>0</v>
      </c>
      <c r="Y87" s="21">
        <f t="shared" ca="1" si="31"/>
        <v>0</v>
      </c>
      <c r="Z87" s="21">
        <f t="shared" ca="1" si="32"/>
        <v>0</v>
      </c>
      <c r="AB87" s="21">
        <f ca="1">#REF!</f>
        <v>0</v>
      </c>
      <c r="AC87" s="21">
        <f ca="1">#REF!</f>
        <v>0</v>
      </c>
      <c r="AD87" s="21">
        <v>0</v>
      </c>
      <c r="AE87" s="21">
        <f t="shared" ca="1" si="33"/>
        <v>0</v>
      </c>
      <c r="AF87" s="21">
        <f t="shared" ca="1" si="34"/>
        <v>0</v>
      </c>
      <c r="AH87" s="21">
        <f ca="1">#REF!</f>
        <v>0</v>
      </c>
      <c r="AI87" s="21">
        <f ca="1">#REF!</f>
        <v>0</v>
      </c>
      <c r="AJ87" s="21">
        <v>0</v>
      </c>
      <c r="AK87" s="21">
        <f t="shared" ca="1" si="35"/>
        <v>0</v>
      </c>
      <c r="AL87" s="21">
        <f t="shared" ca="1" si="36"/>
        <v>0</v>
      </c>
      <c r="AN87" s="21">
        <f ca="1">#REF!</f>
        <v>0</v>
      </c>
      <c r="AO87" s="21">
        <f ca="1">#REF!</f>
        <v>0</v>
      </c>
      <c r="AP87" s="21">
        <v>0</v>
      </c>
      <c r="AQ87" s="21">
        <f t="shared" ca="1" si="37"/>
        <v>0</v>
      </c>
      <c r="AR87" s="21">
        <f t="shared" ca="1" si="38"/>
        <v>0</v>
      </c>
      <c r="AT87" s="21">
        <v>0</v>
      </c>
      <c r="AU87" s="21">
        <v>0</v>
      </c>
      <c r="AV87" s="21">
        <f t="shared" si="39"/>
        <v>0</v>
      </c>
      <c r="AW87" s="21">
        <v>0</v>
      </c>
      <c r="AX87" s="21">
        <f t="shared" ca="1" si="40"/>
        <v>0</v>
      </c>
      <c r="AZ87" s="87">
        <v>0</v>
      </c>
      <c r="BA87" s="87">
        <f t="shared" ca="1" si="41"/>
        <v>0</v>
      </c>
      <c r="BB87" s="87">
        <f t="shared" si="42"/>
        <v>0</v>
      </c>
      <c r="BC87" s="87">
        <f t="shared" ca="1" si="43"/>
        <v>0</v>
      </c>
      <c r="BE87" s="87">
        <v>0</v>
      </c>
      <c r="BF87" s="87">
        <v>0</v>
      </c>
      <c r="BG87" s="87">
        <v>0</v>
      </c>
      <c r="BI87" s="87">
        <f t="shared" si="44"/>
        <v>0</v>
      </c>
      <c r="BJ87" s="87">
        <f t="shared" ca="1" si="45"/>
        <v>0</v>
      </c>
      <c r="BK87" s="87">
        <f t="shared" ca="1" si="46"/>
        <v>0</v>
      </c>
      <c r="BL87" s="87">
        <v>0</v>
      </c>
      <c r="BM87" s="87">
        <f t="shared" ca="1" si="47"/>
        <v>0</v>
      </c>
    </row>
    <row r="88" spans="3:65" x14ac:dyDescent="0.25">
      <c r="C88" s="10">
        <f t="shared" ca="1" si="26"/>
        <v>39753</v>
      </c>
      <c r="D88" s="17">
        <v>39749</v>
      </c>
      <c r="E88" s="5">
        <v>4.2279999999999998</v>
      </c>
      <c r="F88" s="6">
        <v>0.23</v>
      </c>
      <c r="G88" s="7">
        <v>5.1889187954732303E-2</v>
      </c>
      <c r="H88" s="7">
        <f t="shared" ca="1" si="24"/>
        <v>0.70010589868098239</v>
      </c>
      <c r="I88" s="9">
        <f t="shared" ca="1" si="25"/>
        <v>2538</v>
      </c>
      <c r="K88" s="5">
        <v>4.1870000000000003</v>
      </c>
      <c r="L88" s="5">
        <f t="shared" si="27"/>
        <v>4.0999999999999481E-2</v>
      </c>
      <c r="M88" s="6">
        <v>0.23</v>
      </c>
      <c r="N88" s="12">
        <f t="shared" si="28"/>
        <v>0</v>
      </c>
      <c r="P88" s="21">
        <f ca="1">#REF!</f>
        <v>0</v>
      </c>
      <c r="Q88" s="21">
        <f ca="1">#REF!</f>
        <v>0</v>
      </c>
      <c r="R88" s="21">
        <v>0</v>
      </c>
      <c r="S88" s="21">
        <f t="shared" ca="1" si="29"/>
        <v>0</v>
      </c>
      <c r="T88" s="21">
        <f t="shared" ca="1" si="30"/>
        <v>0</v>
      </c>
      <c r="V88" s="21">
        <f ca="1">#REF!</f>
        <v>0</v>
      </c>
      <c r="W88" s="21">
        <f ca="1">#REF!</f>
        <v>0</v>
      </c>
      <c r="X88" s="21">
        <v>0</v>
      </c>
      <c r="Y88" s="21">
        <f t="shared" ca="1" si="31"/>
        <v>0</v>
      </c>
      <c r="Z88" s="21">
        <f t="shared" ca="1" si="32"/>
        <v>0</v>
      </c>
      <c r="AB88" s="21">
        <f ca="1">#REF!</f>
        <v>0</v>
      </c>
      <c r="AC88" s="21">
        <f ca="1">#REF!</f>
        <v>0</v>
      </c>
      <c r="AD88" s="21">
        <v>0</v>
      </c>
      <c r="AE88" s="21">
        <f t="shared" ca="1" si="33"/>
        <v>0</v>
      </c>
      <c r="AF88" s="21">
        <f t="shared" ca="1" si="34"/>
        <v>0</v>
      </c>
      <c r="AH88" s="21">
        <f ca="1">#REF!</f>
        <v>0</v>
      </c>
      <c r="AI88" s="21">
        <f ca="1">#REF!</f>
        <v>0</v>
      </c>
      <c r="AJ88" s="21">
        <v>0</v>
      </c>
      <c r="AK88" s="21">
        <f t="shared" ca="1" si="35"/>
        <v>0</v>
      </c>
      <c r="AL88" s="21">
        <f t="shared" ca="1" si="36"/>
        <v>0</v>
      </c>
      <c r="AN88" s="21">
        <f ca="1">#REF!</f>
        <v>0</v>
      </c>
      <c r="AO88" s="21">
        <f ca="1">#REF!</f>
        <v>0</v>
      </c>
      <c r="AP88" s="21">
        <v>0</v>
      </c>
      <c r="AQ88" s="21">
        <f t="shared" ca="1" si="37"/>
        <v>0</v>
      </c>
      <c r="AR88" s="21">
        <f t="shared" ca="1" si="38"/>
        <v>0</v>
      </c>
      <c r="AT88" s="21">
        <v>-1E-8</v>
      </c>
      <c r="AU88" s="21">
        <v>0</v>
      </c>
      <c r="AV88" s="21">
        <f t="shared" si="39"/>
        <v>-1E-8</v>
      </c>
      <c r="AW88" s="21">
        <v>0</v>
      </c>
      <c r="AX88" s="21">
        <f t="shared" ca="1" si="40"/>
        <v>0</v>
      </c>
      <c r="AZ88" s="87">
        <v>0</v>
      </c>
      <c r="BA88" s="87">
        <f t="shared" ca="1" si="41"/>
        <v>0</v>
      </c>
      <c r="BB88" s="87">
        <f t="shared" si="42"/>
        <v>-4.099999999999948E-6</v>
      </c>
      <c r="BC88" s="87">
        <f t="shared" ca="1" si="43"/>
        <v>-4.0999999999999482E-9</v>
      </c>
      <c r="BE88" s="87">
        <v>0</v>
      </c>
      <c r="BF88" s="87">
        <v>0</v>
      </c>
      <c r="BG88" s="87">
        <v>0</v>
      </c>
      <c r="BI88" s="87">
        <f t="shared" si="44"/>
        <v>-4.0999999999999482E-9</v>
      </c>
      <c r="BJ88" s="87">
        <f t="shared" ca="1" si="45"/>
        <v>0</v>
      </c>
      <c r="BK88" s="87">
        <f t="shared" ca="1" si="46"/>
        <v>0</v>
      </c>
      <c r="BL88" s="87">
        <v>0</v>
      </c>
      <c r="BM88" s="87">
        <f t="shared" ca="1" si="47"/>
        <v>0</v>
      </c>
    </row>
    <row r="89" spans="3:65" x14ac:dyDescent="0.25">
      <c r="C89" s="10">
        <f t="shared" ca="1" si="26"/>
        <v>39783</v>
      </c>
      <c r="D89" s="17">
        <v>39776</v>
      </c>
      <c r="E89" s="5">
        <v>4.3880000000000008</v>
      </c>
      <c r="F89" s="6">
        <v>0.23</v>
      </c>
      <c r="G89" s="7">
        <v>5.2026051071339299E-2</v>
      </c>
      <c r="H89" s="7">
        <f t="shared" ca="1" si="24"/>
        <v>0.69651174649255265</v>
      </c>
      <c r="I89" s="9">
        <f t="shared" ca="1" si="25"/>
        <v>2565</v>
      </c>
      <c r="K89" s="5">
        <v>4.3470000000000004</v>
      </c>
      <c r="L89" s="5">
        <f t="shared" si="27"/>
        <v>4.1000000000000369E-2</v>
      </c>
      <c r="M89" s="6">
        <v>0.23</v>
      </c>
      <c r="N89" s="12">
        <f t="shared" si="28"/>
        <v>0</v>
      </c>
      <c r="P89" s="21">
        <f ca="1">#REF!</f>
        <v>0</v>
      </c>
      <c r="Q89" s="21">
        <f ca="1">#REF!</f>
        <v>0</v>
      </c>
      <c r="R89" s="21">
        <v>0</v>
      </c>
      <c r="S89" s="21">
        <f t="shared" ca="1" si="29"/>
        <v>0</v>
      </c>
      <c r="T89" s="21">
        <f t="shared" ca="1" si="30"/>
        <v>0</v>
      </c>
      <c r="V89" s="21">
        <f ca="1">#REF!</f>
        <v>0</v>
      </c>
      <c r="W89" s="21">
        <f ca="1">#REF!</f>
        <v>0</v>
      </c>
      <c r="X89" s="21">
        <v>0</v>
      </c>
      <c r="Y89" s="21">
        <f t="shared" ca="1" si="31"/>
        <v>0</v>
      </c>
      <c r="Z89" s="21">
        <f t="shared" ca="1" si="32"/>
        <v>0</v>
      </c>
      <c r="AB89" s="21">
        <f ca="1">#REF!</f>
        <v>0</v>
      </c>
      <c r="AC89" s="21">
        <f ca="1">#REF!</f>
        <v>0</v>
      </c>
      <c r="AD89" s="21">
        <v>0</v>
      </c>
      <c r="AE89" s="21">
        <f t="shared" ca="1" si="33"/>
        <v>0</v>
      </c>
      <c r="AF89" s="21">
        <f t="shared" ca="1" si="34"/>
        <v>0</v>
      </c>
      <c r="AH89" s="21">
        <f ca="1">#REF!</f>
        <v>0</v>
      </c>
      <c r="AI89" s="21">
        <f ca="1">#REF!</f>
        <v>0</v>
      </c>
      <c r="AJ89" s="21">
        <v>0</v>
      </c>
      <c r="AK89" s="21">
        <f t="shared" ca="1" si="35"/>
        <v>0</v>
      </c>
      <c r="AL89" s="21">
        <f t="shared" ca="1" si="36"/>
        <v>0</v>
      </c>
      <c r="AN89" s="21">
        <f ca="1">#REF!</f>
        <v>0</v>
      </c>
      <c r="AO89" s="21">
        <f ca="1">#REF!</f>
        <v>0</v>
      </c>
      <c r="AP89" s="21">
        <v>0</v>
      </c>
      <c r="AQ89" s="21">
        <f t="shared" ca="1" si="37"/>
        <v>0</v>
      </c>
      <c r="AR89" s="21">
        <f t="shared" ca="1" si="38"/>
        <v>0</v>
      </c>
      <c r="AT89" s="21">
        <v>0</v>
      </c>
      <c r="AU89" s="21">
        <v>0</v>
      </c>
      <c r="AV89" s="21">
        <f t="shared" si="39"/>
        <v>0</v>
      </c>
      <c r="AW89" s="21">
        <v>0</v>
      </c>
      <c r="AX89" s="21">
        <f t="shared" ca="1" si="40"/>
        <v>0</v>
      </c>
      <c r="AZ89" s="87">
        <v>0</v>
      </c>
      <c r="BA89" s="87">
        <f t="shared" ca="1" si="41"/>
        <v>0</v>
      </c>
      <c r="BB89" s="87">
        <f t="shared" si="42"/>
        <v>0</v>
      </c>
      <c r="BC89" s="87">
        <f t="shared" ca="1" si="43"/>
        <v>0</v>
      </c>
      <c r="BE89" s="87">
        <v>0</v>
      </c>
      <c r="BF89" s="87">
        <v>0</v>
      </c>
      <c r="BG89" s="87">
        <v>0</v>
      </c>
      <c r="BI89" s="87">
        <f t="shared" si="44"/>
        <v>0</v>
      </c>
      <c r="BJ89" s="87">
        <f t="shared" ca="1" si="45"/>
        <v>0</v>
      </c>
      <c r="BK89" s="87">
        <f t="shared" ca="1" si="46"/>
        <v>0</v>
      </c>
      <c r="BL89" s="87">
        <v>0</v>
      </c>
      <c r="BM89" s="87">
        <f t="shared" ca="1" si="47"/>
        <v>0</v>
      </c>
    </row>
    <row r="90" spans="3:65" x14ac:dyDescent="0.25">
      <c r="C90" s="10">
        <f t="shared" ca="1" si="26"/>
        <v>39814</v>
      </c>
      <c r="D90" s="17">
        <v>39808</v>
      </c>
      <c r="E90" s="5">
        <v>4.4130000000000003</v>
      </c>
      <c r="F90" s="6">
        <v>0.23</v>
      </c>
      <c r="G90" s="7">
        <v>5.21225679582678E-2</v>
      </c>
      <c r="H90" s="7">
        <f t="shared" ca="1" si="24"/>
        <v>0.69301739628840942</v>
      </c>
      <c r="I90" s="9">
        <f t="shared" ca="1" si="25"/>
        <v>2597</v>
      </c>
      <c r="K90" s="5">
        <v>4.3719999999999999</v>
      </c>
      <c r="L90" s="5">
        <f t="shared" si="27"/>
        <v>4.1000000000000369E-2</v>
      </c>
      <c r="M90" s="6">
        <v>0.23</v>
      </c>
      <c r="N90" s="12">
        <f t="shared" si="28"/>
        <v>0</v>
      </c>
      <c r="P90" s="21">
        <f ca="1">#REF!</f>
        <v>0</v>
      </c>
      <c r="Q90" s="21">
        <f ca="1">#REF!</f>
        <v>0</v>
      </c>
      <c r="R90" s="21">
        <v>0</v>
      </c>
      <c r="S90" s="21">
        <f t="shared" ca="1" si="29"/>
        <v>0</v>
      </c>
      <c r="T90" s="21">
        <f t="shared" ca="1" si="30"/>
        <v>0</v>
      </c>
      <c r="V90" s="21">
        <f ca="1">#REF!</f>
        <v>0</v>
      </c>
      <c r="W90" s="21">
        <f ca="1">#REF!</f>
        <v>0</v>
      </c>
      <c r="X90" s="21">
        <v>0</v>
      </c>
      <c r="Y90" s="21">
        <f t="shared" ca="1" si="31"/>
        <v>0</v>
      </c>
      <c r="Z90" s="21">
        <f t="shared" ca="1" si="32"/>
        <v>0</v>
      </c>
      <c r="AB90" s="21">
        <f ca="1">#REF!</f>
        <v>0</v>
      </c>
      <c r="AC90" s="21">
        <f ca="1">#REF!</f>
        <v>0</v>
      </c>
      <c r="AD90" s="21">
        <v>0</v>
      </c>
      <c r="AE90" s="21">
        <f t="shared" ca="1" si="33"/>
        <v>0</v>
      </c>
      <c r="AF90" s="21">
        <f t="shared" ca="1" si="34"/>
        <v>0</v>
      </c>
      <c r="AH90" s="21">
        <f ca="1">#REF!</f>
        <v>0</v>
      </c>
      <c r="AI90" s="21">
        <f ca="1">#REF!</f>
        <v>0</v>
      </c>
      <c r="AJ90" s="21">
        <v>0</v>
      </c>
      <c r="AK90" s="21">
        <f t="shared" ca="1" si="35"/>
        <v>0</v>
      </c>
      <c r="AL90" s="21">
        <f t="shared" ca="1" si="36"/>
        <v>0</v>
      </c>
      <c r="AN90" s="21">
        <f ca="1">#REF!</f>
        <v>0</v>
      </c>
      <c r="AO90" s="21">
        <f ca="1">#REF!</f>
        <v>0</v>
      </c>
      <c r="AP90" s="21">
        <v>0</v>
      </c>
      <c r="AQ90" s="21">
        <f t="shared" ca="1" si="37"/>
        <v>0</v>
      </c>
      <c r="AR90" s="21">
        <f t="shared" ca="1" si="38"/>
        <v>0</v>
      </c>
      <c r="AT90" s="21">
        <v>-1E-8</v>
      </c>
      <c r="AU90" s="21">
        <v>0</v>
      </c>
      <c r="AV90" s="21">
        <f t="shared" si="39"/>
        <v>-1E-8</v>
      </c>
      <c r="AW90" s="21">
        <v>0</v>
      </c>
      <c r="AX90" s="21">
        <f t="shared" ca="1" si="40"/>
        <v>0</v>
      </c>
      <c r="AZ90" s="87">
        <v>0</v>
      </c>
      <c r="BA90" s="87">
        <f t="shared" ca="1" si="41"/>
        <v>0</v>
      </c>
      <c r="BB90" s="87">
        <f t="shared" si="42"/>
        <v>-4.100000000000037E-6</v>
      </c>
      <c r="BC90" s="87">
        <f t="shared" ca="1" si="43"/>
        <v>-4.1000000000000367E-9</v>
      </c>
      <c r="BE90" s="87">
        <v>0</v>
      </c>
      <c r="BF90" s="87">
        <v>0</v>
      </c>
      <c r="BG90" s="87">
        <v>0</v>
      </c>
      <c r="BI90" s="87">
        <f t="shared" si="44"/>
        <v>-4.1000000000000367E-9</v>
      </c>
      <c r="BJ90" s="87">
        <f t="shared" ca="1" si="45"/>
        <v>0</v>
      </c>
      <c r="BK90" s="87">
        <f t="shared" ca="1" si="46"/>
        <v>0</v>
      </c>
      <c r="BL90" s="87">
        <v>0</v>
      </c>
      <c r="BM90" s="87">
        <f t="shared" ca="1" si="47"/>
        <v>0</v>
      </c>
    </row>
    <row r="91" spans="3:65" x14ac:dyDescent="0.25">
      <c r="C91" s="10">
        <f t="shared" ca="1" si="26"/>
        <v>39845</v>
      </c>
      <c r="D91" s="17">
        <v>39840</v>
      </c>
      <c r="E91" s="5">
        <v>4.3290000000000006</v>
      </c>
      <c r="F91" s="6">
        <v>0.22750000000000001</v>
      </c>
      <c r="G91" s="7">
        <v>5.22190848483031E-2</v>
      </c>
      <c r="H91" s="7">
        <f t="shared" ca="1" si="24"/>
        <v>0.6895295887046039</v>
      </c>
      <c r="I91" s="9">
        <f t="shared" ca="1" si="25"/>
        <v>2629</v>
      </c>
      <c r="K91" s="5">
        <v>4.2880000000000003</v>
      </c>
      <c r="L91" s="5">
        <f t="shared" si="27"/>
        <v>4.1000000000000369E-2</v>
      </c>
      <c r="M91" s="6">
        <v>0.22750000000000001</v>
      </c>
      <c r="N91" s="12">
        <f t="shared" si="28"/>
        <v>0</v>
      </c>
      <c r="P91" s="21">
        <f ca="1">#REF!</f>
        <v>0</v>
      </c>
      <c r="Q91" s="21">
        <f ca="1">#REF!</f>
        <v>0</v>
      </c>
      <c r="R91" s="21">
        <v>0</v>
      </c>
      <c r="S91" s="21">
        <f t="shared" ca="1" si="29"/>
        <v>0</v>
      </c>
      <c r="T91" s="21">
        <f t="shared" ca="1" si="30"/>
        <v>0</v>
      </c>
      <c r="V91" s="21">
        <f ca="1">#REF!</f>
        <v>0</v>
      </c>
      <c r="W91" s="21">
        <f ca="1">#REF!</f>
        <v>0</v>
      </c>
      <c r="X91" s="21">
        <v>0</v>
      </c>
      <c r="Y91" s="21">
        <f t="shared" ca="1" si="31"/>
        <v>0</v>
      </c>
      <c r="Z91" s="21">
        <f t="shared" ca="1" si="32"/>
        <v>0</v>
      </c>
      <c r="AB91" s="21">
        <f ca="1">#REF!</f>
        <v>0</v>
      </c>
      <c r="AC91" s="21">
        <f ca="1">#REF!</f>
        <v>0</v>
      </c>
      <c r="AD91" s="21">
        <v>0</v>
      </c>
      <c r="AE91" s="21">
        <f t="shared" ca="1" si="33"/>
        <v>0</v>
      </c>
      <c r="AF91" s="21">
        <f t="shared" ca="1" si="34"/>
        <v>0</v>
      </c>
      <c r="AH91" s="21">
        <f ca="1">#REF!</f>
        <v>0</v>
      </c>
      <c r="AI91" s="21">
        <f ca="1">#REF!</f>
        <v>0</v>
      </c>
      <c r="AJ91" s="21">
        <v>0</v>
      </c>
      <c r="AK91" s="21">
        <f t="shared" ca="1" si="35"/>
        <v>0</v>
      </c>
      <c r="AL91" s="21">
        <f t="shared" ca="1" si="36"/>
        <v>0</v>
      </c>
      <c r="AN91" s="21">
        <f ca="1">#REF!</f>
        <v>0</v>
      </c>
      <c r="AO91" s="21">
        <f ca="1">#REF!</f>
        <v>0</v>
      </c>
      <c r="AP91" s="21">
        <v>0</v>
      </c>
      <c r="AQ91" s="21">
        <f t="shared" ca="1" si="37"/>
        <v>0</v>
      </c>
      <c r="AR91" s="21">
        <f t="shared" ca="1" si="38"/>
        <v>0</v>
      </c>
      <c r="AT91" s="21">
        <v>1E-8</v>
      </c>
      <c r="AU91" s="21">
        <v>0</v>
      </c>
      <c r="AV91" s="21">
        <f t="shared" si="39"/>
        <v>1E-8</v>
      </c>
      <c r="AW91" s="21">
        <v>0</v>
      </c>
      <c r="AX91" s="21">
        <f t="shared" ca="1" si="40"/>
        <v>0</v>
      </c>
      <c r="AZ91" s="87">
        <v>0</v>
      </c>
      <c r="BA91" s="87">
        <f t="shared" ca="1" si="41"/>
        <v>0</v>
      </c>
      <c r="BB91" s="87">
        <f t="shared" si="42"/>
        <v>4.100000000000037E-6</v>
      </c>
      <c r="BC91" s="87">
        <f t="shared" ca="1" si="43"/>
        <v>4.1000000000000367E-9</v>
      </c>
      <c r="BE91" s="87">
        <v>0</v>
      </c>
      <c r="BF91" s="87">
        <v>0</v>
      </c>
      <c r="BG91" s="87">
        <v>0</v>
      </c>
      <c r="BI91" s="87">
        <f t="shared" si="44"/>
        <v>4.1000000000000367E-9</v>
      </c>
      <c r="BJ91" s="87">
        <f t="shared" ca="1" si="45"/>
        <v>0</v>
      </c>
      <c r="BK91" s="87">
        <f t="shared" ca="1" si="46"/>
        <v>0</v>
      </c>
      <c r="BL91" s="87">
        <v>0</v>
      </c>
      <c r="BM91" s="87">
        <f t="shared" ca="1" si="47"/>
        <v>0</v>
      </c>
    </row>
    <row r="92" spans="3:65" x14ac:dyDescent="0.25">
      <c r="C92" s="10">
        <f t="shared" ca="1" si="26"/>
        <v>39873</v>
      </c>
      <c r="D92" s="17">
        <v>39868</v>
      </c>
      <c r="E92" s="5">
        <v>4.1940000000000008</v>
      </c>
      <c r="F92" s="6">
        <v>0.22</v>
      </c>
      <c r="G92" s="7">
        <v>5.23062613968115E-2</v>
      </c>
      <c r="H92" s="7">
        <f t="shared" ca="1" si="24"/>
        <v>0.68638499990546697</v>
      </c>
      <c r="I92" s="9">
        <f t="shared" ca="1" si="25"/>
        <v>2657</v>
      </c>
      <c r="K92" s="5">
        <v>4.1529999999999996</v>
      </c>
      <c r="L92" s="5">
        <f t="shared" si="27"/>
        <v>4.1000000000001258E-2</v>
      </c>
      <c r="M92" s="6">
        <v>0.22</v>
      </c>
      <c r="N92" s="12">
        <f t="shared" si="28"/>
        <v>0</v>
      </c>
      <c r="P92" s="21">
        <f ca="1">#REF!</f>
        <v>0</v>
      </c>
      <c r="Q92" s="21">
        <f ca="1">#REF!</f>
        <v>0</v>
      </c>
      <c r="R92" s="21">
        <v>0</v>
      </c>
      <c r="S92" s="21">
        <f t="shared" ca="1" si="29"/>
        <v>0</v>
      </c>
      <c r="T92" s="21">
        <f t="shared" ca="1" si="30"/>
        <v>0</v>
      </c>
      <c r="V92" s="21">
        <f ca="1">#REF!</f>
        <v>0</v>
      </c>
      <c r="W92" s="21">
        <f ca="1">#REF!</f>
        <v>0</v>
      </c>
      <c r="X92" s="21">
        <v>0</v>
      </c>
      <c r="Y92" s="21">
        <f t="shared" ca="1" si="31"/>
        <v>0</v>
      </c>
      <c r="Z92" s="21">
        <f t="shared" ca="1" si="32"/>
        <v>0</v>
      </c>
      <c r="AB92" s="21">
        <f ca="1">#REF!</f>
        <v>0</v>
      </c>
      <c r="AC92" s="21">
        <f ca="1">#REF!</f>
        <v>0</v>
      </c>
      <c r="AD92" s="21">
        <v>0</v>
      </c>
      <c r="AE92" s="21">
        <f t="shared" ca="1" si="33"/>
        <v>0</v>
      </c>
      <c r="AF92" s="21">
        <f t="shared" ca="1" si="34"/>
        <v>0</v>
      </c>
      <c r="AH92" s="21">
        <f ca="1">#REF!</f>
        <v>0</v>
      </c>
      <c r="AI92" s="21">
        <f ca="1">#REF!</f>
        <v>0</v>
      </c>
      <c r="AJ92" s="21">
        <v>0</v>
      </c>
      <c r="AK92" s="21">
        <f t="shared" ca="1" si="35"/>
        <v>0</v>
      </c>
      <c r="AL92" s="21">
        <f t="shared" ca="1" si="36"/>
        <v>0</v>
      </c>
      <c r="AN92" s="21">
        <f ca="1">#REF!</f>
        <v>0</v>
      </c>
      <c r="AO92" s="21">
        <f ca="1">#REF!</f>
        <v>0</v>
      </c>
      <c r="AP92" s="21">
        <v>0</v>
      </c>
      <c r="AQ92" s="21">
        <f t="shared" ca="1" si="37"/>
        <v>0</v>
      </c>
      <c r="AR92" s="21">
        <f t="shared" ca="1" si="38"/>
        <v>0</v>
      </c>
      <c r="AT92" s="21">
        <v>0</v>
      </c>
      <c r="AU92" s="21">
        <v>0</v>
      </c>
      <c r="AV92" s="21">
        <f t="shared" si="39"/>
        <v>0</v>
      </c>
      <c r="AW92" s="21">
        <v>0</v>
      </c>
      <c r="AX92" s="21">
        <f t="shared" ca="1" si="40"/>
        <v>0</v>
      </c>
      <c r="AZ92" s="87">
        <v>0</v>
      </c>
      <c r="BA92" s="87">
        <f t="shared" ca="1" si="41"/>
        <v>0</v>
      </c>
      <c r="BB92" s="87">
        <f t="shared" si="42"/>
        <v>0</v>
      </c>
      <c r="BC92" s="87">
        <f t="shared" ca="1" si="43"/>
        <v>0</v>
      </c>
      <c r="BE92" s="87">
        <v>0</v>
      </c>
      <c r="BF92" s="87">
        <v>0</v>
      </c>
      <c r="BG92" s="87">
        <v>0</v>
      </c>
      <c r="BI92" s="87">
        <f t="shared" si="44"/>
        <v>0</v>
      </c>
      <c r="BJ92" s="87">
        <f t="shared" ca="1" si="45"/>
        <v>0</v>
      </c>
      <c r="BK92" s="87">
        <f t="shared" ca="1" si="46"/>
        <v>0</v>
      </c>
      <c r="BL92" s="87">
        <v>0</v>
      </c>
      <c r="BM92" s="87">
        <f t="shared" ca="1" si="47"/>
        <v>0</v>
      </c>
    </row>
    <row r="93" spans="3:65" x14ac:dyDescent="0.25">
      <c r="C93" s="10">
        <f t="shared" ca="1" si="26"/>
        <v>39904</v>
      </c>
      <c r="D93" s="17">
        <v>39898</v>
      </c>
      <c r="E93" s="5">
        <v>4.0440000000000005</v>
      </c>
      <c r="F93" s="6">
        <v>0.20250000000000001</v>
      </c>
      <c r="G93" s="7">
        <v>5.2402778292759897E-2</v>
      </c>
      <c r="H93" s="7">
        <f t="shared" ca="1" si="24"/>
        <v>0.68290986129740827</v>
      </c>
      <c r="I93" s="9">
        <f t="shared" ca="1" si="25"/>
        <v>2687</v>
      </c>
      <c r="K93" s="5">
        <v>4.0030000000000001</v>
      </c>
      <c r="L93" s="5">
        <f t="shared" si="27"/>
        <v>4.1000000000000369E-2</v>
      </c>
      <c r="M93" s="6">
        <v>0.20250000000000001</v>
      </c>
      <c r="N93" s="12">
        <f t="shared" si="28"/>
        <v>0</v>
      </c>
      <c r="P93" s="21">
        <f ca="1">#REF!</f>
        <v>0</v>
      </c>
      <c r="Q93" s="21">
        <f ca="1">#REF!</f>
        <v>0</v>
      </c>
      <c r="R93" s="21">
        <v>0</v>
      </c>
      <c r="S93" s="21">
        <f t="shared" ca="1" si="29"/>
        <v>0</v>
      </c>
      <c r="T93" s="21">
        <f t="shared" ca="1" si="30"/>
        <v>0</v>
      </c>
      <c r="V93" s="21">
        <f ca="1">#REF!</f>
        <v>0</v>
      </c>
      <c r="W93" s="21">
        <f ca="1">#REF!</f>
        <v>0</v>
      </c>
      <c r="X93" s="21">
        <v>0</v>
      </c>
      <c r="Y93" s="21">
        <f t="shared" ca="1" si="31"/>
        <v>0</v>
      </c>
      <c r="Z93" s="21">
        <f t="shared" ca="1" si="32"/>
        <v>0</v>
      </c>
      <c r="AB93" s="21">
        <f ca="1">#REF!</f>
        <v>0</v>
      </c>
      <c r="AC93" s="21">
        <f ca="1">#REF!</f>
        <v>0</v>
      </c>
      <c r="AD93" s="21">
        <v>0</v>
      </c>
      <c r="AE93" s="21">
        <f t="shared" ca="1" si="33"/>
        <v>0</v>
      </c>
      <c r="AF93" s="21">
        <f t="shared" ca="1" si="34"/>
        <v>0</v>
      </c>
      <c r="AH93" s="21">
        <f ca="1">#REF!</f>
        <v>0</v>
      </c>
      <c r="AI93" s="21">
        <f ca="1">#REF!</f>
        <v>0</v>
      </c>
      <c r="AJ93" s="21">
        <v>0</v>
      </c>
      <c r="AK93" s="21">
        <f t="shared" ca="1" si="35"/>
        <v>0</v>
      </c>
      <c r="AL93" s="21">
        <f t="shared" ca="1" si="36"/>
        <v>0</v>
      </c>
      <c r="AN93" s="21">
        <f ca="1">#REF!</f>
        <v>0</v>
      </c>
      <c r="AO93" s="21">
        <f ca="1">#REF!</f>
        <v>0</v>
      </c>
      <c r="AP93" s="21">
        <v>0</v>
      </c>
      <c r="AQ93" s="21">
        <f t="shared" ca="1" si="37"/>
        <v>0</v>
      </c>
      <c r="AR93" s="21">
        <f t="shared" ca="1" si="38"/>
        <v>0</v>
      </c>
      <c r="AT93" s="21">
        <v>0</v>
      </c>
      <c r="AU93" s="21">
        <v>0</v>
      </c>
      <c r="AV93" s="21">
        <f t="shared" si="39"/>
        <v>0</v>
      </c>
      <c r="AW93" s="21">
        <v>0</v>
      </c>
      <c r="AX93" s="21">
        <f t="shared" ca="1" si="40"/>
        <v>0</v>
      </c>
      <c r="AZ93" s="87">
        <v>0</v>
      </c>
      <c r="BA93" s="87">
        <f t="shared" ca="1" si="41"/>
        <v>0</v>
      </c>
      <c r="BB93" s="87">
        <f t="shared" si="42"/>
        <v>0</v>
      </c>
      <c r="BC93" s="87">
        <f t="shared" ca="1" si="43"/>
        <v>0</v>
      </c>
      <c r="BE93" s="87">
        <v>0</v>
      </c>
      <c r="BF93" s="87">
        <v>0</v>
      </c>
      <c r="BG93" s="87">
        <v>0</v>
      </c>
      <c r="BI93" s="87">
        <f t="shared" si="44"/>
        <v>0</v>
      </c>
      <c r="BJ93" s="87">
        <f t="shared" ca="1" si="45"/>
        <v>0</v>
      </c>
      <c r="BK93" s="87">
        <f t="shared" ca="1" si="46"/>
        <v>0</v>
      </c>
      <c r="BL93" s="87">
        <v>0</v>
      </c>
      <c r="BM93" s="87">
        <f t="shared" ca="1" si="47"/>
        <v>0</v>
      </c>
    </row>
    <row r="94" spans="3:65" x14ac:dyDescent="0.25">
      <c r="C94" s="10">
        <f t="shared" ca="1" si="26"/>
        <v>39934</v>
      </c>
      <c r="D94" s="17">
        <v>39930</v>
      </c>
      <c r="E94" s="5">
        <v>4.0480000000000009</v>
      </c>
      <c r="F94" s="6">
        <v>0.20250000000000001</v>
      </c>
      <c r="G94" s="7">
        <v>5.2496181743409802E-2</v>
      </c>
      <c r="H94" s="7">
        <f t="shared" ca="1" si="24"/>
        <v>0.67955326830131935</v>
      </c>
      <c r="I94" s="9">
        <f t="shared" ca="1" si="25"/>
        <v>2719</v>
      </c>
      <c r="K94" s="5">
        <v>4.0069999999999997</v>
      </c>
      <c r="L94" s="5">
        <f t="shared" si="27"/>
        <v>4.1000000000001258E-2</v>
      </c>
      <c r="M94" s="6">
        <v>0.20250000000000001</v>
      </c>
      <c r="N94" s="12">
        <f t="shared" si="28"/>
        <v>0</v>
      </c>
      <c r="P94" s="21">
        <f ca="1">#REF!</f>
        <v>0</v>
      </c>
      <c r="Q94" s="21">
        <f ca="1">#REF!</f>
        <v>0</v>
      </c>
      <c r="R94" s="21">
        <v>0</v>
      </c>
      <c r="S94" s="21">
        <f t="shared" ca="1" si="29"/>
        <v>0</v>
      </c>
      <c r="T94" s="21">
        <f t="shared" ca="1" si="30"/>
        <v>0</v>
      </c>
      <c r="V94" s="21">
        <f ca="1">#REF!</f>
        <v>0</v>
      </c>
      <c r="W94" s="21">
        <f ca="1">#REF!</f>
        <v>0</v>
      </c>
      <c r="X94" s="21">
        <v>0</v>
      </c>
      <c r="Y94" s="21">
        <f t="shared" ca="1" si="31"/>
        <v>0</v>
      </c>
      <c r="Z94" s="21">
        <f t="shared" ca="1" si="32"/>
        <v>0</v>
      </c>
      <c r="AB94" s="21">
        <f ca="1">#REF!</f>
        <v>0</v>
      </c>
      <c r="AC94" s="21">
        <f ca="1">#REF!</f>
        <v>0</v>
      </c>
      <c r="AD94" s="21">
        <v>0</v>
      </c>
      <c r="AE94" s="21">
        <f t="shared" ca="1" si="33"/>
        <v>0</v>
      </c>
      <c r="AF94" s="21">
        <f t="shared" ca="1" si="34"/>
        <v>0</v>
      </c>
      <c r="AH94" s="21">
        <f ca="1">#REF!</f>
        <v>0</v>
      </c>
      <c r="AI94" s="21">
        <f ca="1">#REF!</f>
        <v>0</v>
      </c>
      <c r="AJ94" s="21">
        <v>0</v>
      </c>
      <c r="AK94" s="21">
        <f t="shared" ca="1" si="35"/>
        <v>0</v>
      </c>
      <c r="AL94" s="21">
        <f t="shared" ca="1" si="36"/>
        <v>0</v>
      </c>
      <c r="AN94" s="21">
        <f ca="1">#REF!</f>
        <v>0</v>
      </c>
      <c r="AO94" s="21">
        <f ca="1">#REF!</f>
        <v>0</v>
      </c>
      <c r="AP94" s="21">
        <v>0</v>
      </c>
      <c r="AQ94" s="21">
        <f t="shared" ca="1" si="37"/>
        <v>0</v>
      </c>
      <c r="AR94" s="21">
        <f t="shared" ca="1" si="38"/>
        <v>0</v>
      </c>
      <c r="AT94" s="21">
        <v>1E-8</v>
      </c>
      <c r="AU94" s="21">
        <v>0</v>
      </c>
      <c r="AV94" s="21">
        <f t="shared" si="39"/>
        <v>1E-8</v>
      </c>
      <c r="AW94" s="21">
        <v>0</v>
      </c>
      <c r="AX94" s="21">
        <f t="shared" ca="1" si="40"/>
        <v>0</v>
      </c>
      <c r="AZ94" s="87">
        <v>0</v>
      </c>
      <c r="BA94" s="87">
        <f t="shared" ca="1" si="41"/>
        <v>0</v>
      </c>
      <c r="BB94" s="87">
        <f t="shared" si="42"/>
        <v>4.1000000000001259E-6</v>
      </c>
      <c r="BC94" s="87">
        <f t="shared" ca="1" si="43"/>
        <v>4.100000000000126E-9</v>
      </c>
      <c r="BE94" s="87">
        <v>0</v>
      </c>
      <c r="BF94" s="87">
        <v>0</v>
      </c>
      <c r="BG94" s="87">
        <v>0</v>
      </c>
      <c r="BI94" s="87">
        <f t="shared" si="44"/>
        <v>4.100000000000126E-9</v>
      </c>
      <c r="BJ94" s="87">
        <f t="shared" ca="1" si="45"/>
        <v>0</v>
      </c>
      <c r="BK94" s="87">
        <f t="shared" ca="1" si="46"/>
        <v>0</v>
      </c>
      <c r="BL94" s="87">
        <v>0</v>
      </c>
      <c r="BM94" s="87">
        <f t="shared" ca="1" si="47"/>
        <v>0</v>
      </c>
    </row>
    <row r="95" spans="3:65" x14ac:dyDescent="0.25">
      <c r="C95" s="10">
        <f t="shared" ca="1" si="26"/>
        <v>39965</v>
      </c>
      <c r="D95" s="17">
        <v>39959</v>
      </c>
      <c r="E95" s="5">
        <v>4.0880000000000001</v>
      </c>
      <c r="F95" s="6">
        <v>0.20250000000000001</v>
      </c>
      <c r="G95" s="7">
        <v>5.2592698645471003E-2</v>
      </c>
      <c r="H95" s="7">
        <f t="shared" ca="1" si="24"/>
        <v>0.67609152263347239</v>
      </c>
      <c r="I95" s="9">
        <f t="shared" ca="1" si="25"/>
        <v>2748</v>
      </c>
      <c r="K95" s="5">
        <v>4.0469999999999997</v>
      </c>
      <c r="L95" s="5">
        <f t="shared" si="27"/>
        <v>4.1000000000000369E-2</v>
      </c>
      <c r="M95" s="6">
        <v>0.20250000000000001</v>
      </c>
      <c r="N95" s="12">
        <f t="shared" si="28"/>
        <v>0</v>
      </c>
      <c r="P95" s="21">
        <f ca="1">#REF!</f>
        <v>0</v>
      </c>
      <c r="Q95" s="21">
        <f ca="1">#REF!</f>
        <v>0</v>
      </c>
      <c r="R95" s="21">
        <v>0</v>
      </c>
      <c r="S95" s="21">
        <f t="shared" ca="1" si="29"/>
        <v>0</v>
      </c>
      <c r="T95" s="21">
        <f t="shared" ca="1" si="30"/>
        <v>0</v>
      </c>
      <c r="V95" s="21">
        <f ca="1">#REF!</f>
        <v>0</v>
      </c>
      <c r="W95" s="21">
        <f ca="1">#REF!</f>
        <v>0</v>
      </c>
      <c r="X95" s="21">
        <v>0</v>
      </c>
      <c r="Y95" s="21">
        <f t="shared" ca="1" si="31"/>
        <v>0</v>
      </c>
      <c r="Z95" s="21">
        <f t="shared" ca="1" si="32"/>
        <v>0</v>
      </c>
      <c r="AB95" s="21">
        <f ca="1">#REF!</f>
        <v>0</v>
      </c>
      <c r="AC95" s="21">
        <f ca="1">#REF!</f>
        <v>0</v>
      </c>
      <c r="AD95" s="21">
        <v>0</v>
      </c>
      <c r="AE95" s="21">
        <f t="shared" ca="1" si="33"/>
        <v>0</v>
      </c>
      <c r="AF95" s="21">
        <f t="shared" ca="1" si="34"/>
        <v>0</v>
      </c>
      <c r="AH95" s="21">
        <f ca="1">#REF!</f>
        <v>0</v>
      </c>
      <c r="AI95" s="21">
        <f ca="1">#REF!</f>
        <v>0</v>
      </c>
      <c r="AJ95" s="21">
        <v>0</v>
      </c>
      <c r="AK95" s="21">
        <f t="shared" ca="1" si="35"/>
        <v>0</v>
      </c>
      <c r="AL95" s="21">
        <f t="shared" ca="1" si="36"/>
        <v>0</v>
      </c>
      <c r="AN95" s="21">
        <f ca="1">#REF!</f>
        <v>0</v>
      </c>
      <c r="AO95" s="21">
        <f ca="1">#REF!</f>
        <v>0</v>
      </c>
      <c r="AP95" s="21">
        <v>0</v>
      </c>
      <c r="AQ95" s="21">
        <f t="shared" ca="1" si="37"/>
        <v>0</v>
      </c>
      <c r="AR95" s="21">
        <f t="shared" ca="1" si="38"/>
        <v>0</v>
      </c>
      <c r="AT95" s="21">
        <v>0</v>
      </c>
      <c r="AU95" s="21">
        <v>0</v>
      </c>
      <c r="AV95" s="21">
        <f t="shared" si="39"/>
        <v>0</v>
      </c>
      <c r="AW95" s="21">
        <v>0</v>
      </c>
      <c r="AX95" s="21">
        <f t="shared" ca="1" si="40"/>
        <v>0</v>
      </c>
      <c r="AZ95" s="87">
        <v>0</v>
      </c>
      <c r="BA95" s="87">
        <f t="shared" ca="1" si="41"/>
        <v>0</v>
      </c>
      <c r="BB95" s="87">
        <f t="shared" si="42"/>
        <v>0</v>
      </c>
      <c r="BC95" s="87">
        <f t="shared" ca="1" si="43"/>
        <v>0</v>
      </c>
      <c r="BE95" s="87">
        <v>0</v>
      </c>
      <c r="BF95" s="87">
        <v>0</v>
      </c>
      <c r="BG95" s="87">
        <v>0</v>
      </c>
      <c r="BI95" s="87">
        <f t="shared" si="44"/>
        <v>0</v>
      </c>
      <c r="BJ95" s="87">
        <f t="shared" ca="1" si="45"/>
        <v>0</v>
      </c>
      <c r="BK95" s="87">
        <f t="shared" ca="1" si="46"/>
        <v>0</v>
      </c>
      <c r="BL95" s="87">
        <v>0</v>
      </c>
      <c r="BM95" s="87">
        <f t="shared" ca="1" si="47"/>
        <v>0</v>
      </c>
    </row>
    <row r="96" spans="3:65" x14ac:dyDescent="0.25">
      <c r="C96" s="10">
        <f t="shared" ca="1" si="26"/>
        <v>39995</v>
      </c>
      <c r="D96" s="17">
        <v>39989</v>
      </c>
      <c r="E96" s="5">
        <v>4.1330000000000009</v>
      </c>
      <c r="F96" s="6">
        <v>0.20250000000000001</v>
      </c>
      <c r="G96" s="7">
        <v>5.26861021020366E-2</v>
      </c>
      <c r="H96" s="7">
        <f t="shared" ca="1" si="24"/>
        <v>0.67274803344919187</v>
      </c>
      <c r="I96" s="9">
        <f t="shared" ca="1" si="25"/>
        <v>2778</v>
      </c>
      <c r="K96" s="5">
        <v>4.0919999999999996</v>
      </c>
      <c r="L96" s="5">
        <f t="shared" si="27"/>
        <v>4.1000000000001258E-2</v>
      </c>
      <c r="M96" s="6">
        <v>0.20250000000000001</v>
      </c>
      <c r="N96" s="12">
        <f t="shared" si="28"/>
        <v>0</v>
      </c>
      <c r="P96" s="21">
        <f ca="1">#REF!</f>
        <v>0</v>
      </c>
      <c r="Q96" s="21">
        <f ca="1">#REF!</f>
        <v>0</v>
      </c>
      <c r="R96" s="21">
        <v>0</v>
      </c>
      <c r="S96" s="21">
        <f t="shared" ca="1" si="29"/>
        <v>0</v>
      </c>
      <c r="T96" s="21">
        <f t="shared" ca="1" si="30"/>
        <v>0</v>
      </c>
      <c r="V96" s="21">
        <f ca="1">#REF!</f>
        <v>0</v>
      </c>
      <c r="W96" s="21">
        <f ca="1">#REF!</f>
        <v>0</v>
      </c>
      <c r="X96" s="21">
        <v>0</v>
      </c>
      <c r="Y96" s="21">
        <f t="shared" ca="1" si="31"/>
        <v>0</v>
      </c>
      <c r="Z96" s="21">
        <f t="shared" ca="1" si="32"/>
        <v>0</v>
      </c>
      <c r="AB96" s="21">
        <f ca="1">#REF!</f>
        <v>0</v>
      </c>
      <c r="AC96" s="21">
        <f ca="1">#REF!</f>
        <v>0</v>
      </c>
      <c r="AD96" s="21">
        <v>0</v>
      </c>
      <c r="AE96" s="21">
        <f t="shared" ca="1" si="33"/>
        <v>0</v>
      </c>
      <c r="AF96" s="21">
        <f t="shared" ca="1" si="34"/>
        <v>0</v>
      </c>
      <c r="AH96" s="21">
        <f ca="1">#REF!</f>
        <v>0</v>
      </c>
      <c r="AI96" s="21">
        <f ca="1">#REF!</f>
        <v>0</v>
      </c>
      <c r="AJ96" s="21">
        <v>0</v>
      </c>
      <c r="AK96" s="21">
        <f t="shared" ca="1" si="35"/>
        <v>0</v>
      </c>
      <c r="AL96" s="21">
        <f t="shared" ca="1" si="36"/>
        <v>0</v>
      </c>
      <c r="AN96" s="21">
        <f ca="1">#REF!</f>
        <v>0</v>
      </c>
      <c r="AO96" s="21">
        <f ca="1">#REF!</f>
        <v>0</v>
      </c>
      <c r="AP96" s="21">
        <v>0</v>
      </c>
      <c r="AQ96" s="21">
        <f t="shared" ca="1" si="37"/>
        <v>0</v>
      </c>
      <c r="AR96" s="21">
        <f t="shared" ca="1" si="38"/>
        <v>0</v>
      </c>
      <c r="AT96" s="21">
        <v>0</v>
      </c>
      <c r="AU96" s="21">
        <v>0</v>
      </c>
      <c r="AV96" s="21">
        <f t="shared" si="39"/>
        <v>0</v>
      </c>
      <c r="AW96" s="21">
        <v>0</v>
      </c>
      <c r="AX96" s="21">
        <f t="shared" ca="1" si="40"/>
        <v>0</v>
      </c>
      <c r="AZ96" s="87">
        <v>0</v>
      </c>
      <c r="BA96" s="87">
        <f t="shared" ca="1" si="41"/>
        <v>0</v>
      </c>
      <c r="BB96" s="87">
        <f t="shared" si="42"/>
        <v>0</v>
      </c>
      <c r="BC96" s="87">
        <f t="shared" ca="1" si="43"/>
        <v>0</v>
      </c>
      <c r="BE96" s="87">
        <v>0</v>
      </c>
      <c r="BF96" s="87">
        <v>0</v>
      </c>
      <c r="BG96" s="87">
        <v>0</v>
      </c>
      <c r="BI96" s="87">
        <f t="shared" si="44"/>
        <v>0</v>
      </c>
      <c r="BJ96" s="87">
        <f t="shared" ca="1" si="45"/>
        <v>0</v>
      </c>
      <c r="BK96" s="87">
        <f t="shared" ca="1" si="46"/>
        <v>0</v>
      </c>
      <c r="BL96" s="87">
        <v>0</v>
      </c>
      <c r="BM96" s="87">
        <f t="shared" ca="1" si="47"/>
        <v>0</v>
      </c>
    </row>
    <row r="97" spans="3:65" x14ac:dyDescent="0.25">
      <c r="C97" s="10">
        <f t="shared" ca="1" si="26"/>
        <v>40026</v>
      </c>
      <c r="D97" s="17">
        <v>40022</v>
      </c>
      <c r="E97" s="5">
        <v>4.1720000000000006</v>
      </c>
      <c r="F97" s="6">
        <v>0.20250000000000001</v>
      </c>
      <c r="G97" s="7">
        <v>5.2782619010210301E-2</v>
      </c>
      <c r="H97" s="7">
        <f t="shared" ca="1" si="24"/>
        <v>0.66929997465734592</v>
      </c>
      <c r="I97" s="9">
        <f t="shared" ca="1" si="25"/>
        <v>2811</v>
      </c>
      <c r="K97" s="5">
        <v>4.1310000000000002</v>
      </c>
      <c r="L97" s="5">
        <f t="shared" si="27"/>
        <v>4.1000000000000369E-2</v>
      </c>
      <c r="M97" s="6">
        <v>0.20250000000000001</v>
      </c>
      <c r="N97" s="12">
        <f t="shared" si="28"/>
        <v>0</v>
      </c>
      <c r="P97" s="21">
        <f ca="1">#REF!</f>
        <v>0</v>
      </c>
      <c r="Q97" s="21">
        <f ca="1">#REF!</f>
        <v>0</v>
      </c>
      <c r="R97" s="21">
        <v>0</v>
      </c>
      <c r="S97" s="21">
        <f t="shared" ca="1" si="29"/>
        <v>0</v>
      </c>
      <c r="T97" s="21">
        <f t="shared" ca="1" si="30"/>
        <v>0</v>
      </c>
      <c r="V97" s="21">
        <f ca="1">#REF!</f>
        <v>0</v>
      </c>
      <c r="W97" s="21">
        <f ca="1">#REF!</f>
        <v>0</v>
      </c>
      <c r="X97" s="21">
        <v>0</v>
      </c>
      <c r="Y97" s="21">
        <f t="shared" ca="1" si="31"/>
        <v>0</v>
      </c>
      <c r="Z97" s="21">
        <f t="shared" ca="1" si="32"/>
        <v>0</v>
      </c>
      <c r="AB97" s="21">
        <f ca="1">#REF!</f>
        <v>0</v>
      </c>
      <c r="AC97" s="21">
        <f ca="1">#REF!</f>
        <v>0</v>
      </c>
      <c r="AD97" s="21">
        <v>0</v>
      </c>
      <c r="AE97" s="21">
        <f t="shared" ca="1" si="33"/>
        <v>0</v>
      </c>
      <c r="AF97" s="21">
        <f t="shared" ca="1" si="34"/>
        <v>0</v>
      </c>
      <c r="AH97" s="21">
        <f ca="1">#REF!</f>
        <v>0</v>
      </c>
      <c r="AI97" s="21">
        <f ca="1">#REF!</f>
        <v>0</v>
      </c>
      <c r="AJ97" s="21">
        <v>0</v>
      </c>
      <c r="AK97" s="21">
        <f t="shared" ca="1" si="35"/>
        <v>0</v>
      </c>
      <c r="AL97" s="21">
        <f t="shared" ca="1" si="36"/>
        <v>0</v>
      </c>
      <c r="AN97" s="21">
        <f ca="1">#REF!</f>
        <v>0</v>
      </c>
      <c r="AO97" s="21">
        <f ca="1">#REF!</f>
        <v>0</v>
      </c>
      <c r="AP97" s="21">
        <v>0</v>
      </c>
      <c r="AQ97" s="21">
        <f t="shared" ca="1" si="37"/>
        <v>0</v>
      </c>
      <c r="AR97" s="21">
        <f t="shared" ca="1" si="38"/>
        <v>0</v>
      </c>
      <c r="AT97" s="21">
        <v>0</v>
      </c>
      <c r="AU97" s="21">
        <v>0</v>
      </c>
      <c r="AV97" s="21">
        <f t="shared" si="39"/>
        <v>0</v>
      </c>
      <c r="AW97" s="21">
        <v>0</v>
      </c>
      <c r="AX97" s="21">
        <f t="shared" ca="1" si="40"/>
        <v>0</v>
      </c>
      <c r="AZ97" s="87">
        <v>0</v>
      </c>
      <c r="BA97" s="87">
        <f t="shared" ca="1" si="41"/>
        <v>0</v>
      </c>
      <c r="BB97" s="87">
        <f t="shared" si="42"/>
        <v>0</v>
      </c>
      <c r="BC97" s="87">
        <f t="shared" ca="1" si="43"/>
        <v>0</v>
      </c>
      <c r="BE97" s="87">
        <v>0</v>
      </c>
      <c r="BF97" s="87">
        <v>0</v>
      </c>
      <c r="BG97" s="87">
        <v>0</v>
      </c>
      <c r="BI97" s="87">
        <f t="shared" si="44"/>
        <v>0</v>
      </c>
      <c r="BJ97" s="87">
        <f t="shared" ca="1" si="45"/>
        <v>0</v>
      </c>
      <c r="BK97" s="87">
        <f t="shared" ca="1" si="46"/>
        <v>0</v>
      </c>
      <c r="BL97" s="87">
        <v>0</v>
      </c>
      <c r="BM97" s="87">
        <f t="shared" ca="1" si="47"/>
        <v>0</v>
      </c>
    </row>
    <row r="98" spans="3:65" x14ac:dyDescent="0.25">
      <c r="C98" s="10">
        <f t="shared" ca="1" si="26"/>
        <v>40057</v>
      </c>
      <c r="D98" s="17">
        <v>40051</v>
      </c>
      <c r="E98" s="5">
        <v>4.1610000000000005</v>
      </c>
      <c r="F98" s="6">
        <v>0.20250000000000001</v>
      </c>
      <c r="G98" s="7">
        <v>5.2879135921490003E-2</v>
      </c>
      <c r="H98" s="7">
        <f t="shared" ca="1" si="24"/>
        <v>0.66585898235627039</v>
      </c>
      <c r="I98" s="9">
        <f t="shared" ca="1" si="25"/>
        <v>2840</v>
      </c>
      <c r="K98" s="5">
        <v>4.12</v>
      </c>
      <c r="L98" s="5">
        <f t="shared" si="27"/>
        <v>4.1000000000000369E-2</v>
      </c>
      <c r="M98" s="6">
        <v>0.20250000000000001</v>
      </c>
      <c r="N98" s="12">
        <f t="shared" si="28"/>
        <v>0</v>
      </c>
      <c r="P98" s="21">
        <f ca="1">#REF!</f>
        <v>0</v>
      </c>
      <c r="Q98" s="21">
        <f ca="1">#REF!</f>
        <v>0</v>
      </c>
      <c r="R98" s="21">
        <v>0</v>
      </c>
      <c r="S98" s="21">
        <f t="shared" ca="1" si="29"/>
        <v>0</v>
      </c>
      <c r="T98" s="21">
        <f t="shared" ca="1" si="30"/>
        <v>0</v>
      </c>
      <c r="V98" s="21">
        <f ca="1">#REF!</f>
        <v>0</v>
      </c>
      <c r="W98" s="21">
        <f ca="1">#REF!</f>
        <v>0</v>
      </c>
      <c r="X98" s="21">
        <v>0</v>
      </c>
      <c r="Y98" s="21">
        <f t="shared" ca="1" si="31"/>
        <v>0</v>
      </c>
      <c r="Z98" s="21">
        <f t="shared" ca="1" si="32"/>
        <v>0</v>
      </c>
      <c r="AB98" s="21">
        <f ca="1">#REF!</f>
        <v>0</v>
      </c>
      <c r="AC98" s="21">
        <f ca="1">#REF!</f>
        <v>0</v>
      </c>
      <c r="AD98" s="21">
        <v>0</v>
      </c>
      <c r="AE98" s="21">
        <f t="shared" ca="1" si="33"/>
        <v>0</v>
      </c>
      <c r="AF98" s="21">
        <f t="shared" ca="1" si="34"/>
        <v>0</v>
      </c>
      <c r="AH98" s="21">
        <f ca="1">#REF!</f>
        <v>0</v>
      </c>
      <c r="AI98" s="21">
        <f ca="1">#REF!</f>
        <v>0</v>
      </c>
      <c r="AJ98" s="21">
        <v>0</v>
      </c>
      <c r="AK98" s="21">
        <f t="shared" ca="1" si="35"/>
        <v>0</v>
      </c>
      <c r="AL98" s="21">
        <f t="shared" ca="1" si="36"/>
        <v>0</v>
      </c>
      <c r="AN98" s="21">
        <f ca="1">#REF!</f>
        <v>0</v>
      </c>
      <c r="AO98" s="21">
        <f ca="1">#REF!</f>
        <v>0</v>
      </c>
      <c r="AP98" s="21">
        <v>0</v>
      </c>
      <c r="AQ98" s="21">
        <f t="shared" ca="1" si="37"/>
        <v>0</v>
      </c>
      <c r="AR98" s="21">
        <f t="shared" ca="1" si="38"/>
        <v>0</v>
      </c>
      <c r="AT98" s="21">
        <v>0</v>
      </c>
      <c r="AU98" s="21">
        <v>0</v>
      </c>
      <c r="AV98" s="21">
        <f t="shared" si="39"/>
        <v>0</v>
      </c>
      <c r="AW98" s="21">
        <v>0</v>
      </c>
      <c r="AX98" s="21">
        <f t="shared" ca="1" si="40"/>
        <v>0</v>
      </c>
      <c r="AZ98" s="87">
        <v>0</v>
      </c>
      <c r="BA98" s="87">
        <f t="shared" ca="1" si="41"/>
        <v>0</v>
      </c>
      <c r="BB98" s="87">
        <f t="shared" si="42"/>
        <v>0</v>
      </c>
      <c r="BC98" s="87">
        <f t="shared" ca="1" si="43"/>
        <v>0</v>
      </c>
      <c r="BE98" s="87">
        <v>0</v>
      </c>
      <c r="BF98" s="87">
        <v>0</v>
      </c>
      <c r="BG98" s="87">
        <v>0</v>
      </c>
      <c r="BI98" s="87">
        <f t="shared" si="44"/>
        <v>0</v>
      </c>
      <c r="BJ98" s="87">
        <f t="shared" ca="1" si="45"/>
        <v>0</v>
      </c>
      <c r="BK98" s="87">
        <f t="shared" ca="1" si="46"/>
        <v>0</v>
      </c>
      <c r="BL98" s="87">
        <v>0</v>
      </c>
      <c r="BM98" s="87">
        <f t="shared" ca="1" si="47"/>
        <v>0</v>
      </c>
    </row>
    <row r="99" spans="3:65" x14ac:dyDescent="0.25">
      <c r="C99" s="10">
        <f t="shared" ca="1" si="26"/>
        <v>40087</v>
      </c>
      <c r="D99" s="17">
        <v>40081</v>
      </c>
      <c r="E99" s="5">
        <v>4.176000000000001</v>
      </c>
      <c r="F99" s="6">
        <v>0.20250000000000001</v>
      </c>
      <c r="G99" s="7">
        <v>5.2972539386976401E-2</v>
      </c>
      <c r="H99" s="7">
        <f t="shared" ca="1" si="24"/>
        <v>0.66253578751510178</v>
      </c>
      <c r="I99" s="9">
        <f t="shared" ca="1" si="25"/>
        <v>2870</v>
      </c>
      <c r="K99" s="5">
        <v>4.1349999999999998</v>
      </c>
      <c r="L99" s="5">
        <f t="shared" si="27"/>
        <v>4.1000000000001258E-2</v>
      </c>
      <c r="M99" s="6">
        <v>0.20250000000000001</v>
      </c>
      <c r="N99" s="12">
        <f t="shared" si="28"/>
        <v>0</v>
      </c>
      <c r="P99" s="21">
        <f ca="1">#REF!</f>
        <v>0</v>
      </c>
      <c r="Q99" s="21">
        <f ca="1">#REF!</f>
        <v>0</v>
      </c>
      <c r="R99" s="21">
        <v>0</v>
      </c>
      <c r="S99" s="21">
        <f t="shared" ca="1" si="29"/>
        <v>0</v>
      </c>
      <c r="T99" s="21">
        <f t="shared" ca="1" si="30"/>
        <v>0</v>
      </c>
      <c r="V99" s="21">
        <f ca="1">#REF!</f>
        <v>0</v>
      </c>
      <c r="W99" s="21">
        <f ca="1">#REF!</f>
        <v>0</v>
      </c>
      <c r="X99" s="21">
        <v>0</v>
      </c>
      <c r="Y99" s="21">
        <f t="shared" ca="1" si="31"/>
        <v>0</v>
      </c>
      <c r="Z99" s="21">
        <f t="shared" ca="1" si="32"/>
        <v>0</v>
      </c>
      <c r="AB99" s="21">
        <f ca="1">#REF!</f>
        <v>0</v>
      </c>
      <c r="AC99" s="21">
        <f ca="1">#REF!</f>
        <v>0</v>
      </c>
      <c r="AD99" s="21">
        <v>0</v>
      </c>
      <c r="AE99" s="21">
        <f t="shared" ca="1" si="33"/>
        <v>0</v>
      </c>
      <c r="AF99" s="21">
        <f t="shared" ca="1" si="34"/>
        <v>0</v>
      </c>
      <c r="AH99" s="21">
        <f ca="1">#REF!</f>
        <v>0</v>
      </c>
      <c r="AI99" s="21">
        <f ca="1">#REF!</f>
        <v>0</v>
      </c>
      <c r="AJ99" s="21">
        <v>0</v>
      </c>
      <c r="AK99" s="21">
        <f t="shared" ca="1" si="35"/>
        <v>0</v>
      </c>
      <c r="AL99" s="21">
        <f t="shared" ca="1" si="36"/>
        <v>0</v>
      </c>
      <c r="AN99" s="21">
        <f ca="1">#REF!</f>
        <v>0</v>
      </c>
      <c r="AO99" s="21">
        <f ca="1">#REF!</f>
        <v>0</v>
      </c>
      <c r="AP99" s="21">
        <v>0</v>
      </c>
      <c r="AQ99" s="21">
        <f t="shared" ca="1" si="37"/>
        <v>0</v>
      </c>
      <c r="AR99" s="21">
        <f t="shared" ca="1" si="38"/>
        <v>0</v>
      </c>
      <c r="AT99" s="21">
        <v>0</v>
      </c>
      <c r="AU99" s="21">
        <v>0</v>
      </c>
      <c r="AV99" s="21">
        <f t="shared" si="39"/>
        <v>0</v>
      </c>
      <c r="AW99" s="21">
        <v>0</v>
      </c>
      <c r="AX99" s="21">
        <f t="shared" ca="1" si="40"/>
        <v>0</v>
      </c>
      <c r="AZ99" s="87">
        <v>0</v>
      </c>
      <c r="BA99" s="87">
        <f t="shared" ca="1" si="41"/>
        <v>0</v>
      </c>
      <c r="BB99" s="87">
        <f t="shared" si="42"/>
        <v>0</v>
      </c>
      <c r="BC99" s="87">
        <f t="shared" ca="1" si="43"/>
        <v>0</v>
      </c>
      <c r="BE99" s="87">
        <v>0</v>
      </c>
      <c r="BF99" s="87">
        <v>0</v>
      </c>
      <c r="BG99" s="87">
        <v>0</v>
      </c>
      <c r="BI99" s="87">
        <f t="shared" si="44"/>
        <v>0</v>
      </c>
      <c r="BJ99" s="87">
        <f t="shared" ca="1" si="45"/>
        <v>0</v>
      </c>
      <c r="BK99" s="87">
        <f t="shared" ca="1" si="46"/>
        <v>0</v>
      </c>
      <c r="BL99" s="87">
        <v>0</v>
      </c>
      <c r="BM99" s="87">
        <f t="shared" ca="1" si="47"/>
        <v>0</v>
      </c>
    </row>
    <row r="100" spans="3:65" x14ac:dyDescent="0.25">
      <c r="C100" s="10">
        <f t="shared" ca="1" si="26"/>
        <v>40118</v>
      </c>
      <c r="D100" s="17">
        <v>40113</v>
      </c>
      <c r="E100" s="5">
        <v>4.3330000000000002</v>
      </c>
      <c r="F100" s="6">
        <v>0.20250000000000001</v>
      </c>
      <c r="G100" s="7">
        <v>5.3069056304368097E-2</v>
      </c>
      <c r="H100" s="7">
        <f t="shared" ca="1" si="24"/>
        <v>0.65910891488817114</v>
      </c>
      <c r="I100" s="9">
        <f t="shared" ca="1" si="25"/>
        <v>2902</v>
      </c>
      <c r="K100" s="5">
        <v>4.2919999999999998</v>
      </c>
      <c r="L100" s="5">
        <f t="shared" si="27"/>
        <v>4.1000000000000369E-2</v>
      </c>
      <c r="M100" s="6">
        <v>0.20250000000000001</v>
      </c>
      <c r="N100" s="12">
        <f t="shared" si="28"/>
        <v>0</v>
      </c>
      <c r="P100" s="21">
        <f ca="1">#REF!</f>
        <v>0</v>
      </c>
      <c r="Q100" s="21">
        <f ca="1">#REF!</f>
        <v>0</v>
      </c>
      <c r="R100" s="21">
        <v>0</v>
      </c>
      <c r="S100" s="21">
        <f t="shared" ca="1" si="29"/>
        <v>0</v>
      </c>
      <c r="T100" s="21">
        <f t="shared" ca="1" si="30"/>
        <v>0</v>
      </c>
      <c r="V100" s="21">
        <f ca="1">#REF!</f>
        <v>0</v>
      </c>
      <c r="W100" s="21">
        <f ca="1">#REF!</f>
        <v>0</v>
      </c>
      <c r="X100" s="21">
        <v>0</v>
      </c>
      <c r="Y100" s="21">
        <f t="shared" ca="1" si="31"/>
        <v>0</v>
      </c>
      <c r="Z100" s="21">
        <f t="shared" ca="1" si="32"/>
        <v>0</v>
      </c>
      <c r="AB100" s="21">
        <f ca="1">#REF!</f>
        <v>0</v>
      </c>
      <c r="AC100" s="21">
        <f ca="1">#REF!</f>
        <v>0</v>
      </c>
      <c r="AD100" s="21">
        <v>0</v>
      </c>
      <c r="AE100" s="21">
        <f t="shared" ca="1" si="33"/>
        <v>0</v>
      </c>
      <c r="AF100" s="21">
        <f t="shared" ca="1" si="34"/>
        <v>0</v>
      </c>
      <c r="AH100" s="21">
        <f ca="1">#REF!</f>
        <v>0</v>
      </c>
      <c r="AI100" s="21">
        <f ca="1">#REF!</f>
        <v>0</v>
      </c>
      <c r="AJ100" s="21">
        <v>0</v>
      </c>
      <c r="AK100" s="21">
        <f t="shared" ca="1" si="35"/>
        <v>0</v>
      </c>
      <c r="AL100" s="21">
        <f t="shared" ca="1" si="36"/>
        <v>0</v>
      </c>
      <c r="AN100" s="21">
        <f ca="1">#REF!</f>
        <v>0</v>
      </c>
      <c r="AO100" s="21">
        <f ca="1">#REF!</f>
        <v>0</v>
      </c>
      <c r="AP100" s="21">
        <v>0</v>
      </c>
      <c r="AQ100" s="21">
        <f t="shared" ca="1" si="37"/>
        <v>0</v>
      </c>
      <c r="AR100" s="21">
        <f t="shared" ca="1" si="38"/>
        <v>0</v>
      </c>
      <c r="AT100" s="21">
        <v>0</v>
      </c>
      <c r="AU100" s="21">
        <v>0</v>
      </c>
      <c r="AV100" s="21">
        <f t="shared" si="39"/>
        <v>0</v>
      </c>
      <c r="AW100" s="21">
        <v>0</v>
      </c>
      <c r="AX100" s="21">
        <f t="shared" ca="1" si="40"/>
        <v>0</v>
      </c>
      <c r="AZ100" s="87">
        <v>0</v>
      </c>
      <c r="BA100" s="87">
        <f t="shared" ca="1" si="41"/>
        <v>0</v>
      </c>
      <c r="BB100" s="87">
        <f t="shared" si="42"/>
        <v>0</v>
      </c>
      <c r="BC100" s="87">
        <f t="shared" ca="1" si="43"/>
        <v>0</v>
      </c>
      <c r="BE100" s="87">
        <v>0</v>
      </c>
      <c r="BF100" s="87">
        <v>0</v>
      </c>
      <c r="BG100" s="87">
        <v>0</v>
      </c>
      <c r="BI100" s="87">
        <f t="shared" si="44"/>
        <v>0</v>
      </c>
      <c r="BJ100" s="87">
        <f t="shared" ca="1" si="45"/>
        <v>0</v>
      </c>
      <c r="BK100" s="87">
        <f t="shared" ca="1" si="46"/>
        <v>0</v>
      </c>
      <c r="BL100" s="87">
        <v>0</v>
      </c>
      <c r="BM100" s="87">
        <f t="shared" ca="1" si="47"/>
        <v>0</v>
      </c>
    </row>
    <row r="101" spans="3:65" x14ac:dyDescent="0.25">
      <c r="C101" s="10">
        <f t="shared" ca="1" si="26"/>
        <v>40148</v>
      </c>
      <c r="D101" s="17">
        <v>40141</v>
      </c>
      <c r="E101" s="5">
        <v>4.4930000000000012</v>
      </c>
      <c r="F101" s="6">
        <v>0.20250000000000001</v>
      </c>
      <c r="G101" s="7">
        <v>5.3162459775768098E-2</v>
      </c>
      <c r="H101" s="7">
        <f t="shared" ca="1" si="24"/>
        <v>0.6557995203972864</v>
      </c>
      <c r="I101" s="9">
        <f t="shared" ca="1" si="25"/>
        <v>2930</v>
      </c>
      <c r="K101" s="5">
        <v>4.452</v>
      </c>
      <c r="L101" s="5">
        <f t="shared" si="27"/>
        <v>4.1000000000001258E-2</v>
      </c>
      <c r="M101" s="6">
        <v>0.20250000000000001</v>
      </c>
      <c r="N101" s="12">
        <f t="shared" si="28"/>
        <v>0</v>
      </c>
      <c r="P101" s="21">
        <f ca="1">#REF!</f>
        <v>0</v>
      </c>
      <c r="Q101" s="21">
        <f ca="1">#REF!</f>
        <v>0</v>
      </c>
      <c r="R101" s="21">
        <v>0</v>
      </c>
      <c r="S101" s="21">
        <f t="shared" ca="1" si="29"/>
        <v>0</v>
      </c>
      <c r="T101" s="21">
        <f t="shared" ca="1" si="30"/>
        <v>0</v>
      </c>
      <c r="V101" s="21">
        <f ca="1">#REF!</f>
        <v>0</v>
      </c>
      <c r="W101" s="21">
        <f ca="1">#REF!</f>
        <v>0</v>
      </c>
      <c r="X101" s="21">
        <v>0</v>
      </c>
      <c r="Y101" s="21">
        <f t="shared" ca="1" si="31"/>
        <v>0</v>
      </c>
      <c r="Z101" s="21">
        <f t="shared" ca="1" si="32"/>
        <v>0</v>
      </c>
      <c r="AB101" s="21">
        <f ca="1">#REF!</f>
        <v>0</v>
      </c>
      <c r="AC101" s="21">
        <f ca="1">#REF!</f>
        <v>0</v>
      </c>
      <c r="AD101" s="21">
        <v>0</v>
      </c>
      <c r="AE101" s="21">
        <f t="shared" ca="1" si="33"/>
        <v>0</v>
      </c>
      <c r="AF101" s="21">
        <f t="shared" ca="1" si="34"/>
        <v>0</v>
      </c>
      <c r="AH101" s="21">
        <f ca="1">#REF!</f>
        <v>0</v>
      </c>
      <c r="AI101" s="21">
        <f ca="1">#REF!</f>
        <v>0</v>
      </c>
      <c r="AJ101" s="21">
        <v>0</v>
      </c>
      <c r="AK101" s="21">
        <f t="shared" ca="1" si="35"/>
        <v>0</v>
      </c>
      <c r="AL101" s="21">
        <f t="shared" ca="1" si="36"/>
        <v>0</v>
      </c>
      <c r="AN101" s="21">
        <f ca="1">#REF!</f>
        <v>0</v>
      </c>
      <c r="AO101" s="21">
        <f ca="1">#REF!</f>
        <v>0</v>
      </c>
      <c r="AP101" s="21">
        <v>0</v>
      </c>
      <c r="AQ101" s="21">
        <f t="shared" ca="1" si="37"/>
        <v>0</v>
      </c>
      <c r="AR101" s="21">
        <f t="shared" ca="1" si="38"/>
        <v>0</v>
      </c>
      <c r="AT101" s="21">
        <v>0</v>
      </c>
      <c r="AU101" s="21">
        <v>0</v>
      </c>
      <c r="AV101" s="21">
        <f t="shared" si="39"/>
        <v>0</v>
      </c>
      <c r="AW101" s="21">
        <v>0</v>
      </c>
      <c r="AX101" s="21">
        <f t="shared" ca="1" si="40"/>
        <v>0</v>
      </c>
      <c r="AZ101" s="87">
        <v>0</v>
      </c>
      <c r="BA101" s="87">
        <f t="shared" ca="1" si="41"/>
        <v>0</v>
      </c>
      <c r="BB101" s="87">
        <f t="shared" si="42"/>
        <v>0</v>
      </c>
      <c r="BC101" s="87">
        <f t="shared" ca="1" si="43"/>
        <v>0</v>
      </c>
      <c r="BE101" s="87">
        <v>0</v>
      </c>
      <c r="BF101" s="87">
        <v>0</v>
      </c>
      <c r="BG101" s="87">
        <v>0</v>
      </c>
      <c r="BI101" s="87">
        <f t="shared" si="44"/>
        <v>0</v>
      </c>
      <c r="BJ101" s="87">
        <f t="shared" ca="1" si="45"/>
        <v>0</v>
      </c>
      <c r="BK101" s="87">
        <f t="shared" ca="1" si="46"/>
        <v>0</v>
      </c>
      <c r="BL101" s="87">
        <v>0</v>
      </c>
      <c r="BM101" s="87">
        <f t="shared" ca="1" si="47"/>
        <v>0</v>
      </c>
    </row>
    <row r="102" spans="3:65" x14ac:dyDescent="0.25">
      <c r="C102" s="10">
        <f t="shared" ca="1" si="26"/>
        <v>40179</v>
      </c>
      <c r="D102" s="17">
        <v>40175</v>
      </c>
      <c r="E102" s="5">
        <v>4.5205000000000002</v>
      </c>
      <c r="F102" s="6">
        <v>0.20250000000000001</v>
      </c>
      <c r="G102" s="7">
        <v>5.3258976699270398E-2</v>
      </c>
      <c r="H102" s="7">
        <f t="shared" ca="1" si="24"/>
        <v>0.65238704741664477</v>
      </c>
      <c r="I102" s="9">
        <f t="shared" ca="1" si="25"/>
        <v>2964</v>
      </c>
      <c r="K102" s="5">
        <v>4.4794999999999998</v>
      </c>
      <c r="L102" s="5">
        <f t="shared" si="27"/>
        <v>4.1000000000000369E-2</v>
      </c>
      <c r="M102" s="6">
        <v>0.20250000000000001</v>
      </c>
      <c r="N102" s="12">
        <f t="shared" si="28"/>
        <v>0</v>
      </c>
      <c r="P102" s="21">
        <f ca="1">#REF!</f>
        <v>0</v>
      </c>
      <c r="Q102" s="21">
        <f ca="1">#REF!</f>
        <v>0</v>
      </c>
      <c r="R102" s="21">
        <v>0</v>
      </c>
      <c r="S102" s="21">
        <f t="shared" ca="1" si="29"/>
        <v>0</v>
      </c>
      <c r="T102" s="21">
        <f t="shared" ca="1" si="30"/>
        <v>0</v>
      </c>
      <c r="V102" s="21">
        <f ca="1">#REF!</f>
        <v>0</v>
      </c>
      <c r="W102" s="21">
        <f ca="1">#REF!</f>
        <v>0</v>
      </c>
      <c r="X102" s="21">
        <v>0</v>
      </c>
      <c r="Y102" s="21">
        <f t="shared" ca="1" si="31"/>
        <v>0</v>
      </c>
      <c r="Z102" s="21">
        <f t="shared" ca="1" si="32"/>
        <v>0</v>
      </c>
      <c r="AB102" s="21">
        <f ca="1">#REF!</f>
        <v>0</v>
      </c>
      <c r="AC102" s="21">
        <f ca="1">#REF!</f>
        <v>0</v>
      </c>
      <c r="AD102" s="21">
        <v>0</v>
      </c>
      <c r="AE102" s="21">
        <f t="shared" ca="1" si="33"/>
        <v>0</v>
      </c>
      <c r="AF102" s="21">
        <f t="shared" ca="1" si="34"/>
        <v>0</v>
      </c>
      <c r="AH102" s="21">
        <f ca="1">#REF!</f>
        <v>0</v>
      </c>
      <c r="AI102" s="21">
        <f ca="1">#REF!</f>
        <v>0</v>
      </c>
      <c r="AJ102" s="21">
        <v>0</v>
      </c>
      <c r="AK102" s="21">
        <f t="shared" ca="1" si="35"/>
        <v>0</v>
      </c>
      <c r="AL102" s="21">
        <f t="shared" ca="1" si="36"/>
        <v>0</v>
      </c>
      <c r="AN102" s="21">
        <f ca="1">#REF!</f>
        <v>0</v>
      </c>
      <c r="AO102" s="21">
        <f ca="1">#REF!</f>
        <v>0</v>
      </c>
      <c r="AP102" s="21">
        <v>0</v>
      </c>
      <c r="AQ102" s="21">
        <f t="shared" ca="1" si="37"/>
        <v>0</v>
      </c>
      <c r="AR102" s="21">
        <f t="shared" ca="1" si="38"/>
        <v>0</v>
      </c>
      <c r="AT102" s="21">
        <v>1E-8</v>
      </c>
      <c r="AU102" s="21">
        <v>0</v>
      </c>
      <c r="AV102" s="21">
        <f t="shared" si="39"/>
        <v>1E-8</v>
      </c>
      <c r="AW102" s="21">
        <v>0</v>
      </c>
      <c r="AX102" s="21">
        <f t="shared" ca="1" si="40"/>
        <v>0</v>
      </c>
      <c r="AZ102" s="87">
        <v>0</v>
      </c>
      <c r="BA102" s="87">
        <f t="shared" ca="1" si="41"/>
        <v>0</v>
      </c>
      <c r="BB102" s="87">
        <f t="shared" si="42"/>
        <v>4.100000000000037E-6</v>
      </c>
      <c r="BC102" s="87">
        <f t="shared" ca="1" si="43"/>
        <v>4.1000000000000367E-9</v>
      </c>
      <c r="BE102" s="87">
        <v>0</v>
      </c>
      <c r="BF102" s="87">
        <v>0</v>
      </c>
      <c r="BG102" s="87">
        <v>0</v>
      </c>
      <c r="BI102" s="87">
        <f t="shared" si="44"/>
        <v>4.1000000000000367E-9</v>
      </c>
      <c r="BJ102" s="87">
        <f t="shared" ca="1" si="45"/>
        <v>0</v>
      </c>
      <c r="BK102" s="87">
        <f t="shared" ca="1" si="46"/>
        <v>0</v>
      </c>
      <c r="BL102" s="87">
        <v>0</v>
      </c>
      <c r="BM102" s="87">
        <f t="shared" ca="1" si="47"/>
        <v>0</v>
      </c>
    </row>
    <row r="103" spans="3:65" x14ac:dyDescent="0.25">
      <c r="C103" s="10">
        <f t="shared" ca="1" si="26"/>
        <v>40210</v>
      </c>
      <c r="D103" s="17">
        <v>40204</v>
      </c>
      <c r="E103" s="5">
        <v>4.4365000000000006</v>
      </c>
      <c r="F103" s="6">
        <v>0.2</v>
      </c>
      <c r="G103" s="7">
        <v>5.33554936258782E-2</v>
      </c>
      <c r="H103" s="7">
        <f t="shared" ca="1" si="24"/>
        <v>0.64898199779258348</v>
      </c>
      <c r="I103" s="9">
        <f t="shared" ca="1" si="25"/>
        <v>2993</v>
      </c>
      <c r="K103" s="5">
        <v>4.3955000000000002</v>
      </c>
      <c r="L103" s="5">
        <f t="shared" si="27"/>
        <v>4.1000000000000369E-2</v>
      </c>
      <c r="M103" s="6">
        <v>0.2</v>
      </c>
      <c r="N103" s="12">
        <f t="shared" si="28"/>
        <v>0</v>
      </c>
      <c r="P103" s="21">
        <f ca="1">#REF!</f>
        <v>0</v>
      </c>
      <c r="Q103" s="21">
        <f ca="1">#REF!</f>
        <v>0</v>
      </c>
      <c r="R103" s="21">
        <v>0</v>
      </c>
      <c r="S103" s="21">
        <f t="shared" ca="1" si="29"/>
        <v>0</v>
      </c>
      <c r="T103" s="21">
        <f t="shared" ca="1" si="30"/>
        <v>0</v>
      </c>
      <c r="V103" s="21">
        <f ca="1">#REF!</f>
        <v>0</v>
      </c>
      <c r="W103" s="21">
        <f ca="1">#REF!</f>
        <v>0</v>
      </c>
      <c r="X103" s="21">
        <v>0</v>
      </c>
      <c r="Y103" s="21">
        <f t="shared" ca="1" si="31"/>
        <v>0</v>
      </c>
      <c r="Z103" s="21">
        <f t="shared" ca="1" si="32"/>
        <v>0</v>
      </c>
      <c r="AB103" s="21">
        <f ca="1">#REF!</f>
        <v>0</v>
      </c>
      <c r="AC103" s="21">
        <f ca="1">#REF!</f>
        <v>0</v>
      </c>
      <c r="AD103" s="21">
        <v>0</v>
      </c>
      <c r="AE103" s="21">
        <f t="shared" ca="1" si="33"/>
        <v>0</v>
      </c>
      <c r="AF103" s="21">
        <f t="shared" ca="1" si="34"/>
        <v>0</v>
      </c>
      <c r="AH103" s="21">
        <f ca="1">#REF!</f>
        <v>0</v>
      </c>
      <c r="AI103" s="21">
        <f ca="1">#REF!</f>
        <v>0</v>
      </c>
      <c r="AJ103" s="21">
        <v>0</v>
      </c>
      <c r="AK103" s="21">
        <f t="shared" ca="1" si="35"/>
        <v>0</v>
      </c>
      <c r="AL103" s="21">
        <f t="shared" ca="1" si="36"/>
        <v>0</v>
      </c>
      <c r="AN103" s="21">
        <f ca="1">#REF!</f>
        <v>0</v>
      </c>
      <c r="AO103" s="21">
        <f ca="1">#REF!</f>
        <v>0</v>
      </c>
      <c r="AP103" s="21">
        <v>0</v>
      </c>
      <c r="AQ103" s="21">
        <f t="shared" ca="1" si="37"/>
        <v>0</v>
      </c>
      <c r="AR103" s="21">
        <f t="shared" ca="1" si="38"/>
        <v>0</v>
      </c>
      <c r="AT103" s="21">
        <v>1E-8</v>
      </c>
      <c r="AU103" s="21">
        <v>0</v>
      </c>
      <c r="AV103" s="21">
        <f t="shared" si="39"/>
        <v>1E-8</v>
      </c>
      <c r="AW103" s="21">
        <v>0</v>
      </c>
      <c r="AX103" s="21">
        <f t="shared" ca="1" si="40"/>
        <v>0</v>
      </c>
      <c r="AZ103" s="87">
        <v>0</v>
      </c>
      <c r="BA103" s="87">
        <f t="shared" ca="1" si="41"/>
        <v>0</v>
      </c>
      <c r="BB103" s="87">
        <f t="shared" si="42"/>
        <v>4.100000000000037E-6</v>
      </c>
      <c r="BC103" s="87">
        <f t="shared" ca="1" si="43"/>
        <v>4.1000000000000367E-9</v>
      </c>
      <c r="BE103" s="87">
        <v>0</v>
      </c>
      <c r="BF103" s="87">
        <v>0</v>
      </c>
      <c r="BG103" s="87">
        <v>0</v>
      </c>
      <c r="BI103" s="87">
        <f t="shared" si="44"/>
        <v>4.1000000000000367E-9</v>
      </c>
      <c r="BJ103" s="87">
        <f t="shared" ca="1" si="45"/>
        <v>0</v>
      </c>
      <c r="BK103" s="87">
        <f t="shared" ca="1" si="46"/>
        <v>0</v>
      </c>
      <c r="BL103" s="87">
        <v>0</v>
      </c>
      <c r="BM103" s="87">
        <f t="shared" ca="1" si="47"/>
        <v>0</v>
      </c>
    </row>
    <row r="104" spans="3:65" x14ac:dyDescent="0.25">
      <c r="C104" s="10">
        <f t="shared" ca="1" si="26"/>
        <v>40238</v>
      </c>
      <c r="D104" s="17">
        <v>40232</v>
      </c>
      <c r="E104" s="5">
        <v>4.3015000000000008</v>
      </c>
      <c r="F104" s="6">
        <v>0.19500000000000001</v>
      </c>
      <c r="G104" s="7">
        <v>5.34426702074184E-2</v>
      </c>
      <c r="H104" s="7">
        <f t="shared" ca="1" si="24"/>
        <v>0.64591290798094403</v>
      </c>
      <c r="I104" s="9">
        <f t="shared" ca="1" si="25"/>
        <v>3021</v>
      </c>
      <c r="K104" s="5">
        <v>4.2605000000000004</v>
      </c>
      <c r="L104" s="5">
        <f t="shared" si="27"/>
        <v>4.1000000000000369E-2</v>
      </c>
      <c r="M104" s="6">
        <v>0.19500000000000001</v>
      </c>
      <c r="N104" s="12">
        <f t="shared" si="28"/>
        <v>0</v>
      </c>
      <c r="P104" s="21">
        <f ca="1">#REF!</f>
        <v>0</v>
      </c>
      <c r="Q104" s="21">
        <f ca="1">#REF!</f>
        <v>0</v>
      </c>
      <c r="R104" s="21">
        <v>0</v>
      </c>
      <c r="S104" s="21">
        <f t="shared" ca="1" si="29"/>
        <v>0</v>
      </c>
      <c r="T104" s="21">
        <f t="shared" ca="1" si="30"/>
        <v>0</v>
      </c>
      <c r="V104" s="21">
        <f ca="1">#REF!</f>
        <v>0</v>
      </c>
      <c r="W104" s="21">
        <f ca="1">#REF!</f>
        <v>0</v>
      </c>
      <c r="X104" s="21">
        <v>0</v>
      </c>
      <c r="Y104" s="21">
        <f t="shared" ca="1" si="31"/>
        <v>0</v>
      </c>
      <c r="Z104" s="21">
        <f t="shared" ca="1" si="32"/>
        <v>0</v>
      </c>
      <c r="AB104" s="21">
        <f ca="1">#REF!</f>
        <v>0</v>
      </c>
      <c r="AC104" s="21">
        <f ca="1">#REF!</f>
        <v>0</v>
      </c>
      <c r="AD104" s="21">
        <v>0</v>
      </c>
      <c r="AE104" s="21">
        <f t="shared" ca="1" si="33"/>
        <v>0</v>
      </c>
      <c r="AF104" s="21">
        <f t="shared" ca="1" si="34"/>
        <v>0</v>
      </c>
      <c r="AH104" s="21">
        <f ca="1">#REF!</f>
        <v>0</v>
      </c>
      <c r="AI104" s="21">
        <f ca="1">#REF!</f>
        <v>0</v>
      </c>
      <c r="AJ104" s="21">
        <v>0</v>
      </c>
      <c r="AK104" s="21">
        <f t="shared" ca="1" si="35"/>
        <v>0</v>
      </c>
      <c r="AL104" s="21">
        <f t="shared" ca="1" si="36"/>
        <v>0</v>
      </c>
      <c r="AN104" s="21">
        <f ca="1">#REF!</f>
        <v>0</v>
      </c>
      <c r="AO104" s="21">
        <f ca="1">#REF!</f>
        <v>0</v>
      </c>
      <c r="AP104" s="21">
        <v>0</v>
      </c>
      <c r="AQ104" s="21">
        <f t="shared" ca="1" si="37"/>
        <v>0</v>
      </c>
      <c r="AR104" s="21">
        <f t="shared" ca="1" si="38"/>
        <v>0</v>
      </c>
      <c r="AT104" s="21">
        <v>0</v>
      </c>
      <c r="AU104" s="21">
        <v>0</v>
      </c>
      <c r="AV104" s="21">
        <f t="shared" si="39"/>
        <v>0</v>
      </c>
      <c r="AW104" s="21">
        <v>0</v>
      </c>
      <c r="AX104" s="21">
        <f t="shared" ca="1" si="40"/>
        <v>0</v>
      </c>
      <c r="AZ104" s="87">
        <v>0</v>
      </c>
      <c r="BA104" s="87">
        <f t="shared" ca="1" si="41"/>
        <v>0</v>
      </c>
      <c r="BB104" s="87">
        <f t="shared" si="42"/>
        <v>0</v>
      </c>
      <c r="BC104" s="87">
        <f t="shared" ca="1" si="43"/>
        <v>0</v>
      </c>
      <c r="BE104" s="87">
        <v>0</v>
      </c>
      <c r="BF104" s="87">
        <v>0</v>
      </c>
      <c r="BG104" s="87">
        <v>0</v>
      </c>
      <c r="BI104" s="87">
        <f t="shared" si="44"/>
        <v>0</v>
      </c>
      <c r="BJ104" s="87">
        <f t="shared" ca="1" si="45"/>
        <v>0</v>
      </c>
      <c r="BK104" s="87">
        <f t="shared" ca="1" si="46"/>
        <v>0</v>
      </c>
      <c r="BL104" s="87">
        <v>0</v>
      </c>
      <c r="BM104" s="87">
        <f t="shared" ca="1" si="47"/>
        <v>0</v>
      </c>
    </row>
    <row r="105" spans="3:65" x14ac:dyDescent="0.25">
      <c r="C105" s="10">
        <f t="shared" ca="1" si="26"/>
        <v>40269</v>
      </c>
      <c r="D105" s="17">
        <v>40263</v>
      </c>
      <c r="E105" s="5">
        <v>4.1515000000000004</v>
      </c>
      <c r="F105" s="6">
        <v>0.19</v>
      </c>
      <c r="G105" s="7">
        <v>5.3539187139936197E-2</v>
      </c>
      <c r="H105" s="7">
        <f t="shared" ca="1" si="24"/>
        <v>0.64252217981795579</v>
      </c>
      <c r="I105" s="9">
        <f t="shared" ca="1" si="25"/>
        <v>3052</v>
      </c>
      <c r="K105" s="5">
        <v>4.1105</v>
      </c>
      <c r="L105" s="5">
        <f t="shared" si="27"/>
        <v>4.1000000000000369E-2</v>
      </c>
      <c r="M105" s="6">
        <v>0.19</v>
      </c>
      <c r="N105" s="12">
        <f t="shared" si="28"/>
        <v>0</v>
      </c>
      <c r="P105" s="21">
        <f ca="1">#REF!</f>
        <v>0</v>
      </c>
      <c r="Q105" s="21">
        <f ca="1">#REF!</f>
        <v>0</v>
      </c>
      <c r="R105" s="21">
        <v>0</v>
      </c>
      <c r="S105" s="21">
        <f t="shared" ca="1" si="29"/>
        <v>0</v>
      </c>
      <c r="T105" s="21">
        <f t="shared" ca="1" si="30"/>
        <v>0</v>
      </c>
      <c r="V105" s="21">
        <f ca="1">#REF!</f>
        <v>0</v>
      </c>
      <c r="W105" s="21">
        <f ca="1">#REF!</f>
        <v>0</v>
      </c>
      <c r="X105" s="21">
        <v>0</v>
      </c>
      <c r="Y105" s="21">
        <f t="shared" ca="1" si="31"/>
        <v>0</v>
      </c>
      <c r="Z105" s="21">
        <f t="shared" ca="1" si="32"/>
        <v>0</v>
      </c>
      <c r="AB105" s="21">
        <f ca="1">#REF!</f>
        <v>0</v>
      </c>
      <c r="AC105" s="21">
        <f ca="1">#REF!</f>
        <v>0</v>
      </c>
      <c r="AD105" s="21">
        <v>0</v>
      </c>
      <c r="AE105" s="21">
        <f t="shared" ca="1" si="33"/>
        <v>0</v>
      </c>
      <c r="AF105" s="21">
        <f t="shared" ca="1" si="34"/>
        <v>0</v>
      </c>
      <c r="AH105" s="21">
        <f ca="1">#REF!</f>
        <v>0</v>
      </c>
      <c r="AI105" s="21">
        <f ca="1">#REF!</f>
        <v>0</v>
      </c>
      <c r="AJ105" s="21">
        <v>0</v>
      </c>
      <c r="AK105" s="21">
        <f t="shared" ca="1" si="35"/>
        <v>0</v>
      </c>
      <c r="AL105" s="21">
        <f t="shared" ca="1" si="36"/>
        <v>0</v>
      </c>
      <c r="AN105" s="21">
        <f ca="1">#REF!</f>
        <v>0</v>
      </c>
      <c r="AO105" s="21">
        <f ca="1">#REF!</f>
        <v>0</v>
      </c>
      <c r="AP105" s="21">
        <v>0</v>
      </c>
      <c r="AQ105" s="21">
        <f t="shared" ca="1" si="37"/>
        <v>0</v>
      </c>
      <c r="AR105" s="21">
        <f t="shared" ca="1" si="38"/>
        <v>0</v>
      </c>
      <c r="AT105" s="21">
        <v>0</v>
      </c>
      <c r="AU105" s="21">
        <v>0</v>
      </c>
      <c r="AV105" s="21">
        <f t="shared" si="39"/>
        <v>0</v>
      </c>
      <c r="AW105" s="21">
        <v>0</v>
      </c>
      <c r="AX105" s="21">
        <f t="shared" ca="1" si="40"/>
        <v>0</v>
      </c>
      <c r="AZ105" s="87">
        <v>0</v>
      </c>
      <c r="BA105" s="87">
        <f t="shared" ca="1" si="41"/>
        <v>0</v>
      </c>
      <c r="BB105" s="87">
        <f t="shared" si="42"/>
        <v>0</v>
      </c>
      <c r="BC105" s="87">
        <f t="shared" ca="1" si="43"/>
        <v>0</v>
      </c>
      <c r="BE105" s="87">
        <v>0</v>
      </c>
      <c r="BF105" s="87">
        <v>0</v>
      </c>
      <c r="BG105" s="87">
        <v>0</v>
      </c>
      <c r="BI105" s="87">
        <f t="shared" si="44"/>
        <v>0</v>
      </c>
      <c r="BJ105" s="87">
        <f t="shared" ca="1" si="45"/>
        <v>0</v>
      </c>
      <c r="BK105" s="87">
        <f t="shared" ca="1" si="46"/>
        <v>0</v>
      </c>
      <c r="BL105" s="87">
        <v>0</v>
      </c>
      <c r="BM105" s="87">
        <f t="shared" ca="1" si="47"/>
        <v>0</v>
      </c>
    </row>
    <row r="106" spans="3:65" x14ac:dyDescent="0.25">
      <c r="C106" s="10">
        <f t="shared" ca="1" si="26"/>
        <v>40299</v>
      </c>
      <c r="D106" s="17">
        <v>40295</v>
      </c>
      <c r="E106" s="5">
        <v>4.1555000000000009</v>
      </c>
      <c r="F106" s="6">
        <v>0.185</v>
      </c>
      <c r="G106" s="7">
        <v>5.3632590625974197E-2</v>
      </c>
      <c r="H106" s="7">
        <f t="shared" ca="1" si="24"/>
        <v>0.63924808922956999</v>
      </c>
      <c r="I106" s="9">
        <f t="shared" ca="1" si="25"/>
        <v>3084</v>
      </c>
      <c r="K106" s="5">
        <v>4.1144999999999996</v>
      </c>
      <c r="L106" s="5">
        <f t="shared" si="27"/>
        <v>4.1000000000001258E-2</v>
      </c>
      <c r="M106" s="6">
        <v>0.185</v>
      </c>
      <c r="N106" s="12">
        <f t="shared" si="28"/>
        <v>0</v>
      </c>
      <c r="P106" s="21">
        <f ca="1">#REF!</f>
        <v>0</v>
      </c>
      <c r="Q106" s="21">
        <f ca="1">#REF!</f>
        <v>0</v>
      </c>
      <c r="R106" s="21">
        <v>0</v>
      </c>
      <c r="S106" s="21">
        <f t="shared" ca="1" si="29"/>
        <v>0</v>
      </c>
      <c r="T106" s="21">
        <f t="shared" ca="1" si="30"/>
        <v>0</v>
      </c>
      <c r="V106" s="21">
        <f ca="1">#REF!</f>
        <v>0</v>
      </c>
      <c r="W106" s="21">
        <f ca="1">#REF!</f>
        <v>0</v>
      </c>
      <c r="X106" s="21">
        <v>0</v>
      </c>
      <c r="Y106" s="21">
        <f t="shared" ca="1" si="31"/>
        <v>0</v>
      </c>
      <c r="Z106" s="21">
        <f t="shared" ca="1" si="32"/>
        <v>0</v>
      </c>
      <c r="AB106" s="21">
        <f ca="1">#REF!</f>
        <v>0</v>
      </c>
      <c r="AC106" s="21">
        <f ca="1">#REF!</f>
        <v>0</v>
      </c>
      <c r="AD106" s="21">
        <v>0</v>
      </c>
      <c r="AE106" s="21">
        <f t="shared" ca="1" si="33"/>
        <v>0</v>
      </c>
      <c r="AF106" s="21">
        <f t="shared" ca="1" si="34"/>
        <v>0</v>
      </c>
      <c r="AH106" s="21">
        <f ca="1">#REF!</f>
        <v>0</v>
      </c>
      <c r="AI106" s="21">
        <f ca="1">#REF!</f>
        <v>0</v>
      </c>
      <c r="AJ106" s="21">
        <v>0</v>
      </c>
      <c r="AK106" s="21">
        <f t="shared" ca="1" si="35"/>
        <v>0</v>
      </c>
      <c r="AL106" s="21">
        <f t="shared" ca="1" si="36"/>
        <v>0</v>
      </c>
      <c r="AN106" s="21">
        <f ca="1">#REF!</f>
        <v>0</v>
      </c>
      <c r="AO106" s="21">
        <f ca="1">#REF!</f>
        <v>0</v>
      </c>
      <c r="AP106" s="21">
        <v>0</v>
      </c>
      <c r="AQ106" s="21">
        <f t="shared" ca="1" si="37"/>
        <v>0</v>
      </c>
      <c r="AR106" s="21">
        <f t="shared" ca="1" si="38"/>
        <v>0</v>
      </c>
      <c r="AT106" s="21">
        <v>0</v>
      </c>
      <c r="AU106" s="21">
        <v>0</v>
      </c>
      <c r="AV106" s="21">
        <f t="shared" si="39"/>
        <v>0</v>
      </c>
      <c r="AW106" s="21">
        <v>0</v>
      </c>
      <c r="AX106" s="21">
        <f t="shared" ca="1" si="40"/>
        <v>0</v>
      </c>
      <c r="AZ106" s="87">
        <v>0</v>
      </c>
      <c r="BA106" s="87">
        <f t="shared" ca="1" si="41"/>
        <v>0</v>
      </c>
      <c r="BB106" s="87">
        <f t="shared" si="42"/>
        <v>0</v>
      </c>
      <c r="BC106" s="87">
        <f t="shared" ca="1" si="43"/>
        <v>0</v>
      </c>
      <c r="BE106" s="87">
        <v>0</v>
      </c>
      <c r="BF106" s="87">
        <v>0</v>
      </c>
      <c r="BG106" s="87">
        <v>0</v>
      </c>
      <c r="BI106" s="87">
        <f t="shared" si="44"/>
        <v>0</v>
      </c>
      <c r="BJ106" s="87">
        <f t="shared" ca="1" si="45"/>
        <v>0</v>
      </c>
      <c r="BK106" s="87">
        <f t="shared" ca="1" si="46"/>
        <v>0</v>
      </c>
      <c r="BL106" s="87">
        <v>0</v>
      </c>
      <c r="BM106" s="87">
        <f t="shared" ca="1" si="47"/>
        <v>0</v>
      </c>
    </row>
    <row r="107" spans="3:65" x14ac:dyDescent="0.25">
      <c r="C107" s="10">
        <f t="shared" ca="1" si="26"/>
        <v>40330</v>
      </c>
      <c r="D107" s="17">
        <v>40323</v>
      </c>
      <c r="E107" s="5">
        <v>4.1955</v>
      </c>
      <c r="F107" s="6">
        <v>0.185</v>
      </c>
      <c r="G107" s="7">
        <v>5.3729107564601399E-2</v>
      </c>
      <c r="H107" s="7">
        <f t="shared" ca="1" si="24"/>
        <v>0.63587242969904645</v>
      </c>
      <c r="I107" s="9">
        <f t="shared" ca="1" si="25"/>
        <v>3112</v>
      </c>
      <c r="K107" s="5">
        <v>4.1544999999999996</v>
      </c>
      <c r="L107" s="5">
        <f t="shared" si="27"/>
        <v>4.1000000000000369E-2</v>
      </c>
      <c r="M107" s="6">
        <v>0.185</v>
      </c>
      <c r="N107" s="12">
        <f t="shared" si="28"/>
        <v>0</v>
      </c>
      <c r="P107" s="21">
        <f ca="1">#REF!</f>
        <v>0</v>
      </c>
      <c r="Q107" s="21">
        <f ca="1">#REF!</f>
        <v>0</v>
      </c>
      <c r="R107" s="21">
        <v>0</v>
      </c>
      <c r="S107" s="21">
        <f t="shared" ca="1" si="29"/>
        <v>0</v>
      </c>
      <c r="T107" s="21">
        <f t="shared" ca="1" si="30"/>
        <v>0</v>
      </c>
      <c r="V107" s="21">
        <f ca="1">#REF!</f>
        <v>0</v>
      </c>
      <c r="W107" s="21">
        <f ca="1">#REF!</f>
        <v>0</v>
      </c>
      <c r="X107" s="21">
        <v>0</v>
      </c>
      <c r="Y107" s="21">
        <f t="shared" ca="1" si="31"/>
        <v>0</v>
      </c>
      <c r="Z107" s="21">
        <f t="shared" ca="1" si="32"/>
        <v>0</v>
      </c>
      <c r="AB107" s="21">
        <f ca="1">#REF!</f>
        <v>0</v>
      </c>
      <c r="AC107" s="21">
        <f ca="1">#REF!</f>
        <v>0</v>
      </c>
      <c r="AD107" s="21">
        <v>0</v>
      </c>
      <c r="AE107" s="21">
        <f t="shared" ca="1" si="33"/>
        <v>0</v>
      </c>
      <c r="AF107" s="21">
        <f t="shared" ca="1" si="34"/>
        <v>0</v>
      </c>
      <c r="AH107" s="21">
        <f ca="1">#REF!</f>
        <v>0</v>
      </c>
      <c r="AI107" s="21">
        <f ca="1">#REF!</f>
        <v>0</v>
      </c>
      <c r="AJ107" s="21">
        <v>0</v>
      </c>
      <c r="AK107" s="21">
        <f t="shared" ca="1" si="35"/>
        <v>0</v>
      </c>
      <c r="AL107" s="21">
        <f t="shared" ca="1" si="36"/>
        <v>0</v>
      </c>
      <c r="AN107" s="21">
        <f ca="1">#REF!</f>
        <v>0</v>
      </c>
      <c r="AO107" s="21">
        <f ca="1">#REF!</f>
        <v>0</v>
      </c>
      <c r="AP107" s="21">
        <v>0</v>
      </c>
      <c r="AQ107" s="21">
        <f t="shared" ca="1" si="37"/>
        <v>0</v>
      </c>
      <c r="AR107" s="21">
        <f t="shared" ca="1" si="38"/>
        <v>0</v>
      </c>
      <c r="AT107" s="21">
        <v>0</v>
      </c>
      <c r="AU107" s="21">
        <v>0</v>
      </c>
      <c r="AV107" s="21">
        <f t="shared" si="39"/>
        <v>0</v>
      </c>
      <c r="AW107" s="21">
        <v>0</v>
      </c>
      <c r="AX107" s="21">
        <f t="shared" ca="1" si="40"/>
        <v>0</v>
      </c>
      <c r="AZ107" s="87">
        <v>0</v>
      </c>
      <c r="BA107" s="87">
        <f t="shared" ca="1" si="41"/>
        <v>0</v>
      </c>
      <c r="BB107" s="87">
        <f t="shared" si="42"/>
        <v>0</v>
      </c>
      <c r="BC107" s="87">
        <f t="shared" ca="1" si="43"/>
        <v>0</v>
      </c>
      <c r="BE107" s="87">
        <v>0</v>
      </c>
      <c r="BF107" s="87">
        <v>0</v>
      </c>
      <c r="BG107" s="87">
        <v>0</v>
      </c>
      <c r="BI107" s="87">
        <f t="shared" si="44"/>
        <v>0</v>
      </c>
      <c r="BJ107" s="87">
        <f t="shared" ca="1" si="45"/>
        <v>0</v>
      </c>
      <c r="BK107" s="87">
        <f t="shared" ca="1" si="46"/>
        <v>0</v>
      </c>
      <c r="BL107" s="87">
        <v>0</v>
      </c>
      <c r="BM107" s="87">
        <f t="shared" ca="1" si="47"/>
        <v>0</v>
      </c>
    </row>
    <row r="108" spans="3:65" x14ac:dyDescent="0.25">
      <c r="C108" s="10">
        <f t="shared" ca="1" si="26"/>
        <v>40360</v>
      </c>
      <c r="D108" s="17">
        <v>40354</v>
      </c>
      <c r="E108" s="5">
        <v>4.2405000000000008</v>
      </c>
      <c r="F108" s="6">
        <v>0.185</v>
      </c>
      <c r="G108" s="7">
        <v>5.38225110565516E-2</v>
      </c>
      <c r="H108" s="7">
        <f t="shared" ca="1" si="24"/>
        <v>0.63261304839503385</v>
      </c>
      <c r="I108" s="9">
        <f t="shared" ca="1" si="25"/>
        <v>3143</v>
      </c>
      <c r="K108" s="5">
        <v>4.1994999999999996</v>
      </c>
      <c r="L108" s="5">
        <f t="shared" si="27"/>
        <v>4.1000000000001258E-2</v>
      </c>
      <c r="M108" s="6">
        <v>0.185</v>
      </c>
      <c r="N108" s="12">
        <f t="shared" si="28"/>
        <v>0</v>
      </c>
      <c r="P108" s="21">
        <f ca="1">#REF!</f>
        <v>0</v>
      </c>
      <c r="Q108" s="21">
        <f ca="1">#REF!</f>
        <v>0</v>
      </c>
      <c r="R108" s="21">
        <v>0</v>
      </c>
      <c r="S108" s="21">
        <f t="shared" ca="1" si="29"/>
        <v>0</v>
      </c>
      <c r="T108" s="21">
        <f t="shared" ca="1" si="30"/>
        <v>0</v>
      </c>
      <c r="V108" s="21">
        <f ca="1">#REF!</f>
        <v>0</v>
      </c>
      <c r="W108" s="21">
        <f ca="1">#REF!</f>
        <v>0</v>
      </c>
      <c r="X108" s="21">
        <v>0</v>
      </c>
      <c r="Y108" s="21">
        <f t="shared" ca="1" si="31"/>
        <v>0</v>
      </c>
      <c r="Z108" s="21">
        <f t="shared" ca="1" si="32"/>
        <v>0</v>
      </c>
      <c r="AB108" s="21">
        <f ca="1">#REF!</f>
        <v>0</v>
      </c>
      <c r="AC108" s="21">
        <f ca="1">#REF!</f>
        <v>0</v>
      </c>
      <c r="AD108" s="21">
        <v>0</v>
      </c>
      <c r="AE108" s="21">
        <f t="shared" ca="1" si="33"/>
        <v>0</v>
      </c>
      <c r="AF108" s="21">
        <f t="shared" ca="1" si="34"/>
        <v>0</v>
      </c>
      <c r="AH108" s="21">
        <f ca="1">#REF!</f>
        <v>0</v>
      </c>
      <c r="AI108" s="21">
        <f ca="1">#REF!</f>
        <v>0</v>
      </c>
      <c r="AJ108" s="21">
        <v>0</v>
      </c>
      <c r="AK108" s="21">
        <f t="shared" ca="1" si="35"/>
        <v>0</v>
      </c>
      <c r="AL108" s="21">
        <f t="shared" ca="1" si="36"/>
        <v>0</v>
      </c>
      <c r="AN108" s="21">
        <f ca="1">#REF!</f>
        <v>0</v>
      </c>
      <c r="AO108" s="21">
        <f ca="1">#REF!</f>
        <v>0</v>
      </c>
      <c r="AP108" s="21">
        <v>0</v>
      </c>
      <c r="AQ108" s="21">
        <f t="shared" ca="1" si="37"/>
        <v>0</v>
      </c>
      <c r="AR108" s="21">
        <f t="shared" ca="1" si="38"/>
        <v>0</v>
      </c>
      <c r="AT108" s="21">
        <v>0</v>
      </c>
      <c r="AU108" s="21">
        <v>0</v>
      </c>
      <c r="AV108" s="21">
        <f t="shared" si="39"/>
        <v>0</v>
      </c>
      <c r="AW108" s="21">
        <v>0</v>
      </c>
      <c r="AX108" s="21">
        <f t="shared" ca="1" si="40"/>
        <v>0</v>
      </c>
      <c r="AZ108" s="87">
        <v>0</v>
      </c>
      <c r="BA108" s="87">
        <f t="shared" ca="1" si="41"/>
        <v>0</v>
      </c>
      <c r="BB108" s="87">
        <f t="shared" si="42"/>
        <v>0</v>
      </c>
      <c r="BC108" s="87">
        <f t="shared" ca="1" si="43"/>
        <v>0</v>
      </c>
      <c r="BE108" s="87">
        <v>0</v>
      </c>
      <c r="BF108" s="87">
        <v>0</v>
      </c>
      <c r="BG108" s="87">
        <v>0</v>
      </c>
      <c r="BI108" s="87">
        <f t="shared" si="44"/>
        <v>0</v>
      </c>
      <c r="BJ108" s="87">
        <f t="shared" ca="1" si="45"/>
        <v>0</v>
      </c>
      <c r="BK108" s="87">
        <f t="shared" ca="1" si="46"/>
        <v>0</v>
      </c>
      <c r="BL108" s="87">
        <v>0</v>
      </c>
      <c r="BM108" s="87">
        <f t="shared" ca="1" si="47"/>
        <v>0</v>
      </c>
    </row>
    <row r="109" spans="3:65" x14ac:dyDescent="0.25">
      <c r="C109" s="10">
        <f t="shared" ca="1" si="26"/>
        <v>40391</v>
      </c>
      <c r="D109" s="17">
        <v>40386</v>
      </c>
      <c r="E109" s="5">
        <v>4.2795000000000005</v>
      </c>
      <c r="F109" s="6">
        <v>0.185</v>
      </c>
      <c r="G109" s="7">
        <v>5.3919028001287603E-2</v>
      </c>
      <c r="H109" s="7">
        <f t="shared" ca="1" si="24"/>
        <v>0.62925271800917915</v>
      </c>
      <c r="I109" s="9">
        <f t="shared" ca="1" si="25"/>
        <v>3175</v>
      </c>
      <c r="K109" s="5">
        <v>4.2385000000000002</v>
      </c>
      <c r="L109" s="5">
        <f t="shared" si="27"/>
        <v>4.1000000000000369E-2</v>
      </c>
      <c r="M109" s="6">
        <v>0.185</v>
      </c>
      <c r="N109" s="12">
        <f t="shared" si="28"/>
        <v>0</v>
      </c>
      <c r="P109" s="21">
        <f ca="1">#REF!</f>
        <v>0</v>
      </c>
      <c r="Q109" s="21">
        <f ca="1">#REF!</f>
        <v>0</v>
      </c>
      <c r="R109" s="21">
        <v>0</v>
      </c>
      <c r="S109" s="21">
        <f t="shared" ca="1" si="29"/>
        <v>0</v>
      </c>
      <c r="T109" s="21">
        <f t="shared" ca="1" si="30"/>
        <v>0</v>
      </c>
      <c r="V109" s="21">
        <f ca="1">#REF!</f>
        <v>0</v>
      </c>
      <c r="W109" s="21">
        <f ca="1">#REF!</f>
        <v>0</v>
      </c>
      <c r="X109" s="21">
        <v>0</v>
      </c>
      <c r="Y109" s="21">
        <f t="shared" ca="1" si="31"/>
        <v>0</v>
      </c>
      <c r="Z109" s="21">
        <f t="shared" ca="1" si="32"/>
        <v>0</v>
      </c>
      <c r="AB109" s="21">
        <f ca="1">#REF!</f>
        <v>0</v>
      </c>
      <c r="AC109" s="21">
        <f ca="1">#REF!</f>
        <v>0</v>
      </c>
      <c r="AD109" s="21">
        <v>0</v>
      </c>
      <c r="AE109" s="21">
        <f t="shared" ca="1" si="33"/>
        <v>0</v>
      </c>
      <c r="AF109" s="21">
        <f t="shared" ca="1" si="34"/>
        <v>0</v>
      </c>
      <c r="AH109" s="21">
        <f ca="1">#REF!</f>
        <v>0</v>
      </c>
      <c r="AI109" s="21">
        <f ca="1">#REF!</f>
        <v>0</v>
      </c>
      <c r="AJ109" s="21">
        <v>0</v>
      </c>
      <c r="AK109" s="21">
        <f t="shared" ca="1" si="35"/>
        <v>0</v>
      </c>
      <c r="AL109" s="21">
        <f t="shared" ca="1" si="36"/>
        <v>0</v>
      </c>
      <c r="AN109" s="21">
        <f ca="1">#REF!</f>
        <v>0</v>
      </c>
      <c r="AO109" s="21">
        <f ca="1">#REF!</f>
        <v>0</v>
      </c>
      <c r="AP109" s="21">
        <v>0</v>
      </c>
      <c r="AQ109" s="21">
        <f t="shared" ca="1" si="37"/>
        <v>0</v>
      </c>
      <c r="AR109" s="21">
        <f t="shared" ca="1" si="38"/>
        <v>0</v>
      </c>
      <c r="AT109" s="21">
        <v>1E-8</v>
      </c>
      <c r="AU109" s="21">
        <v>0</v>
      </c>
      <c r="AV109" s="21">
        <f t="shared" si="39"/>
        <v>1E-8</v>
      </c>
      <c r="AW109" s="21">
        <v>0</v>
      </c>
      <c r="AX109" s="21">
        <f t="shared" ca="1" si="40"/>
        <v>0</v>
      </c>
      <c r="AZ109" s="87">
        <v>0</v>
      </c>
      <c r="BA109" s="87">
        <f t="shared" ca="1" si="41"/>
        <v>0</v>
      </c>
      <c r="BB109" s="87">
        <f t="shared" si="42"/>
        <v>4.100000000000037E-6</v>
      </c>
      <c r="BC109" s="87">
        <f t="shared" ca="1" si="43"/>
        <v>4.1000000000000367E-9</v>
      </c>
      <c r="BE109" s="87">
        <v>0</v>
      </c>
      <c r="BF109" s="87">
        <v>0</v>
      </c>
      <c r="BG109" s="87">
        <v>0</v>
      </c>
      <c r="BI109" s="87">
        <f t="shared" si="44"/>
        <v>4.1000000000000367E-9</v>
      </c>
      <c r="BJ109" s="87">
        <f t="shared" ca="1" si="45"/>
        <v>0</v>
      </c>
      <c r="BK109" s="87">
        <f t="shared" ca="1" si="46"/>
        <v>0</v>
      </c>
      <c r="BL109" s="87">
        <v>0</v>
      </c>
      <c r="BM109" s="87">
        <f t="shared" ca="1" si="47"/>
        <v>0</v>
      </c>
    </row>
    <row r="110" spans="3:65" x14ac:dyDescent="0.25">
      <c r="C110" s="10">
        <f t="shared" ca="1" si="26"/>
        <v>40422</v>
      </c>
      <c r="D110" s="17">
        <v>40416</v>
      </c>
      <c r="E110" s="5">
        <v>4.2685000000000004</v>
      </c>
      <c r="F110" s="6">
        <v>0.185</v>
      </c>
      <c r="G110" s="7">
        <v>5.4015544949128198E-2</v>
      </c>
      <c r="H110" s="7">
        <f t="shared" ca="1" si="24"/>
        <v>0.62590027588202146</v>
      </c>
      <c r="I110" s="9">
        <f t="shared" ca="1" si="25"/>
        <v>3205</v>
      </c>
      <c r="K110" s="5">
        <v>4.2275</v>
      </c>
      <c r="L110" s="5">
        <f t="shared" si="27"/>
        <v>4.1000000000000369E-2</v>
      </c>
      <c r="M110" s="6">
        <v>0.185</v>
      </c>
      <c r="N110" s="12">
        <f t="shared" si="28"/>
        <v>0</v>
      </c>
      <c r="P110" s="21">
        <f ca="1">#REF!</f>
        <v>0</v>
      </c>
      <c r="Q110" s="21">
        <f ca="1">#REF!</f>
        <v>0</v>
      </c>
      <c r="R110" s="21">
        <v>0</v>
      </c>
      <c r="S110" s="21">
        <f t="shared" ca="1" si="29"/>
        <v>0</v>
      </c>
      <c r="T110" s="21">
        <f t="shared" ca="1" si="30"/>
        <v>0</v>
      </c>
      <c r="V110" s="21">
        <f ca="1">#REF!</f>
        <v>0</v>
      </c>
      <c r="W110" s="21">
        <f ca="1">#REF!</f>
        <v>0</v>
      </c>
      <c r="X110" s="21">
        <v>0</v>
      </c>
      <c r="Y110" s="21">
        <f t="shared" ca="1" si="31"/>
        <v>0</v>
      </c>
      <c r="Z110" s="21">
        <f t="shared" ca="1" si="32"/>
        <v>0</v>
      </c>
      <c r="AB110" s="21">
        <f ca="1">#REF!</f>
        <v>0</v>
      </c>
      <c r="AC110" s="21">
        <f ca="1">#REF!</f>
        <v>0</v>
      </c>
      <c r="AD110" s="21">
        <v>0</v>
      </c>
      <c r="AE110" s="21">
        <f t="shared" ca="1" si="33"/>
        <v>0</v>
      </c>
      <c r="AF110" s="21">
        <f t="shared" ca="1" si="34"/>
        <v>0</v>
      </c>
      <c r="AH110" s="21">
        <f ca="1">#REF!</f>
        <v>0</v>
      </c>
      <c r="AI110" s="21">
        <f ca="1">#REF!</f>
        <v>0</v>
      </c>
      <c r="AJ110" s="21">
        <v>0</v>
      </c>
      <c r="AK110" s="21">
        <f t="shared" ca="1" si="35"/>
        <v>0</v>
      </c>
      <c r="AL110" s="21">
        <f t="shared" ca="1" si="36"/>
        <v>0</v>
      </c>
      <c r="AN110" s="21">
        <f ca="1">#REF!</f>
        <v>0</v>
      </c>
      <c r="AO110" s="21">
        <f ca="1">#REF!</f>
        <v>0</v>
      </c>
      <c r="AP110" s="21">
        <v>0</v>
      </c>
      <c r="AQ110" s="21">
        <f t="shared" ca="1" si="37"/>
        <v>0</v>
      </c>
      <c r="AR110" s="21">
        <f t="shared" ca="1" si="38"/>
        <v>0</v>
      </c>
      <c r="AT110" s="21">
        <v>0</v>
      </c>
      <c r="AU110" s="21">
        <v>0</v>
      </c>
      <c r="AV110" s="21">
        <f t="shared" si="39"/>
        <v>0</v>
      </c>
      <c r="AW110" s="21">
        <v>0</v>
      </c>
      <c r="AX110" s="21">
        <f t="shared" ca="1" si="40"/>
        <v>0</v>
      </c>
      <c r="AZ110" s="87">
        <v>0</v>
      </c>
      <c r="BA110" s="87">
        <f t="shared" ca="1" si="41"/>
        <v>0</v>
      </c>
      <c r="BB110" s="87">
        <f t="shared" si="42"/>
        <v>0</v>
      </c>
      <c r="BC110" s="87">
        <f t="shared" ca="1" si="43"/>
        <v>0</v>
      </c>
      <c r="BE110" s="87">
        <v>0</v>
      </c>
      <c r="BF110" s="87">
        <v>0</v>
      </c>
      <c r="BG110" s="87">
        <v>0</v>
      </c>
      <c r="BI110" s="87">
        <f t="shared" si="44"/>
        <v>0</v>
      </c>
      <c r="BJ110" s="87">
        <f t="shared" ca="1" si="45"/>
        <v>0</v>
      </c>
      <c r="BK110" s="87">
        <f t="shared" ca="1" si="46"/>
        <v>0</v>
      </c>
      <c r="BL110" s="87">
        <v>0</v>
      </c>
      <c r="BM110" s="87">
        <f t="shared" ca="1" si="47"/>
        <v>0</v>
      </c>
    </row>
    <row r="111" spans="3:65" x14ac:dyDescent="0.25">
      <c r="C111" s="10">
        <f t="shared" ca="1" si="26"/>
        <v>40452</v>
      </c>
      <c r="D111" s="17">
        <v>40448</v>
      </c>
      <c r="E111" s="5">
        <v>4.283500000000001</v>
      </c>
      <c r="F111" s="6">
        <v>0.185</v>
      </c>
      <c r="G111" s="7">
        <v>5.41089484499939E-2</v>
      </c>
      <c r="H111" s="7">
        <f t="shared" ca="1" si="24"/>
        <v>0.6226635490395338</v>
      </c>
      <c r="I111" s="9">
        <f t="shared" ca="1" si="25"/>
        <v>3237</v>
      </c>
      <c r="K111" s="5">
        <v>4.2424999999999997</v>
      </c>
      <c r="L111" s="5">
        <f t="shared" si="27"/>
        <v>4.1000000000001258E-2</v>
      </c>
      <c r="M111" s="6">
        <v>0.185</v>
      </c>
      <c r="N111" s="12">
        <f t="shared" si="28"/>
        <v>0</v>
      </c>
      <c r="P111" s="21">
        <f ca="1">#REF!</f>
        <v>0</v>
      </c>
      <c r="Q111" s="21">
        <f ca="1">#REF!</f>
        <v>0</v>
      </c>
      <c r="R111" s="21">
        <v>0</v>
      </c>
      <c r="S111" s="21">
        <f t="shared" ca="1" si="29"/>
        <v>0</v>
      </c>
      <c r="T111" s="21">
        <f t="shared" ca="1" si="30"/>
        <v>0</v>
      </c>
      <c r="V111" s="21">
        <f ca="1">#REF!</f>
        <v>0</v>
      </c>
      <c r="W111" s="21">
        <f ca="1">#REF!</f>
        <v>0</v>
      </c>
      <c r="X111" s="21">
        <v>0</v>
      </c>
      <c r="Y111" s="21">
        <f t="shared" ca="1" si="31"/>
        <v>0</v>
      </c>
      <c r="Z111" s="21">
        <f t="shared" ca="1" si="32"/>
        <v>0</v>
      </c>
      <c r="AB111" s="21">
        <f ca="1">#REF!</f>
        <v>0</v>
      </c>
      <c r="AC111" s="21">
        <f ca="1">#REF!</f>
        <v>0</v>
      </c>
      <c r="AD111" s="21">
        <v>0</v>
      </c>
      <c r="AE111" s="21">
        <f t="shared" ca="1" si="33"/>
        <v>0</v>
      </c>
      <c r="AF111" s="21">
        <f t="shared" ca="1" si="34"/>
        <v>0</v>
      </c>
      <c r="AH111" s="21">
        <f ca="1">#REF!</f>
        <v>0</v>
      </c>
      <c r="AI111" s="21">
        <f ca="1">#REF!</f>
        <v>0</v>
      </c>
      <c r="AJ111" s="21">
        <v>0</v>
      </c>
      <c r="AK111" s="21">
        <f t="shared" ca="1" si="35"/>
        <v>0</v>
      </c>
      <c r="AL111" s="21">
        <f t="shared" ca="1" si="36"/>
        <v>0</v>
      </c>
      <c r="AN111" s="21">
        <f ca="1">#REF!</f>
        <v>0</v>
      </c>
      <c r="AO111" s="21">
        <f ca="1">#REF!</f>
        <v>0</v>
      </c>
      <c r="AP111" s="21">
        <v>0</v>
      </c>
      <c r="AQ111" s="21">
        <f t="shared" ca="1" si="37"/>
        <v>0</v>
      </c>
      <c r="AR111" s="21">
        <f t="shared" ca="1" si="38"/>
        <v>0</v>
      </c>
      <c r="AT111" s="21">
        <v>0</v>
      </c>
      <c r="AU111" s="21">
        <v>0</v>
      </c>
      <c r="AV111" s="21">
        <f t="shared" si="39"/>
        <v>0</v>
      </c>
      <c r="AW111" s="21">
        <v>0</v>
      </c>
      <c r="AX111" s="21">
        <f t="shared" ca="1" si="40"/>
        <v>0</v>
      </c>
      <c r="AZ111" s="87">
        <v>0</v>
      </c>
      <c r="BA111" s="87">
        <f t="shared" ca="1" si="41"/>
        <v>0</v>
      </c>
      <c r="BB111" s="87">
        <f t="shared" si="42"/>
        <v>0</v>
      </c>
      <c r="BC111" s="87">
        <f t="shared" ca="1" si="43"/>
        <v>0</v>
      </c>
      <c r="BE111" s="87">
        <v>0</v>
      </c>
      <c r="BF111" s="87">
        <v>0</v>
      </c>
      <c r="BG111" s="87">
        <v>0</v>
      </c>
      <c r="BI111" s="87">
        <f t="shared" si="44"/>
        <v>0</v>
      </c>
      <c r="BJ111" s="87">
        <f t="shared" ca="1" si="45"/>
        <v>0</v>
      </c>
      <c r="BK111" s="87">
        <f t="shared" ca="1" si="46"/>
        <v>0</v>
      </c>
      <c r="BL111" s="87">
        <v>0</v>
      </c>
      <c r="BM111" s="87">
        <f t="shared" ca="1" si="47"/>
        <v>0</v>
      </c>
    </row>
    <row r="112" spans="3:65" x14ac:dyDescent="0.25">
      <c r="C112" s="10">
        <f t="shared" ca="1" si="26"/>
        <v>40483</v>
      </c>
      <c r="D112" s="17">
        <v>40477</v>
      </c>
      <c r="E112" s="5">
        <v>4.4405000000000001</v>
      </c>
      <c r="F112" s="6">
        <v>0.185</v>
      </c>
      <c r="G112" s="7">
        <v>5.4205465403942603E-2</v>
      </c>
      <c r="H112" s="7">
        <f t="shared" ca="1" si="24"/>
        <v>0.61932681834158931</v>
      </c>
      <c r="I112" s="9">
        <f t="shared" ca="1" si="25"/>
        <v>3266</v>
      </c>
      <c r="K112" s="5">
        <v>4.3994999999999997</v>
      </c>
      <c r="L112" s="5">
        <f t="shared" si="27"/>
        <v>4.1000000000000369E-2</v>
      </c>
      <c r="M112" s="6">
        <v>0.185</v>
      </c>
      <c r="N112" s="12">
        <f t="shared" si="28"/>
        <v>0</v>
      </c>
      <c r="P112" s="21">
        <f ca="1">#REF!</f>
        <v>0</v>
      </c>
      <c r="Q112" s="21">
        <f ca="1">#REF!</f>
        <v>0</v>
      </c>
      <c r="R112" s="21">
        <v>0</v>
      </c>
      <c r="S112" s="21">
        <f t="shared" ca="1" si="29"/>
        <v>0</v>
      </c>
      <c r="T112" s="21">
        <f t="shared" ca="1" si="30"/>
        <v>0</v>
      </c>
      <c r="V112" s="21">
        <f ca="1">#REF!</f>
        <v>0</v>
      </c>
      <c r="W112" s="21">
        <f ca="1">#REF!</f>
        <v>0</v>
      </c>
      <c r="X112" s="21">
        <v>0</v>
      </c>
      <c r="Y112" s="21">
        <f t="shared" ca="1" si="31"/>
        <v>0</v>
      </c>
      <c r="Z112" s="21">
        <f t="shared" ca="1" si="32"/>
        <v>0</v>
      </c>
      <c r="AB112" s="21">
        <f ca="1">#REF!</f>
        <v>0</v>
      </c>
      <c r="AC112" s="21">
        <f ca="1">#REF!</f>
        <v>0</v>
      </c>
      <c r="AD112" s="21">
        <v>0</v>
      </c>
      <c r="AE112" s="21">
        <f t="shared" ca="1" si="33"/>
        <v>0</v>
      </c>
      <c r="AF112" s="21">
        <f t="shared" ca="1" si="34"/>
        <v>0</v>
      </c>
      <c r="AH112" s="21">
        <f ca="1">#REF!</f>
        <v>0</v>
      </c>
      <c r="AI112" s="21">
        <f ca="1">#REF!</f>
        <v>0</v>
      </c>
      <c r="AJ112" s="21">
        <v>0</v>
      </c>
      <c r="AK112" s="21">
        <f t="shared" ca="1" si="35"/>
        <v>0</v>
      </c>
      <c r="AL112" s="21">
        <f t="shared" ca="1" si="36"/>
        <v>0</v>
      </c>
      <c r="AN112" s="21">
        <f ca="1">#REF!</f>
        <v>0</v>
      </c>
      <c r="AO112" s="21">
        <f ca="1">#REF!</f>
        <v>0</v>
      </c>
      <c r="AP112" s="21">
        <v>0</v>
      </c>
      <c r="AQ112" s="21">
        <f t="shared" ca="1" si="37"/>
        <v>0</v>
      </c>
      <c r="AR112" s="21">
        <f t="shared" ca="1" si="38"/>
        <v>0</v>
      </c>
      <c r="AT112" s="21">
        <v>0</v>
      </c>
      <c r="AU112" s="21">
        <v>0</v>
      </c>
      <c r="AV112" s="21">
        <f t="shared" si="39"/>
        <v>0</v>
      </c>
      <c r="AW112" s="21">
        <v>0</v>
      </c>
      <c r="AX112" s="21">
        <f t="shared" ca="1" si="40"/>
        <v>0</v>
      </c>
      <c r="AZ112" s="87">
        <v>0</v>
      </c>
      <c r="BA112" s="87">
        <f t="shared" ca="1" si="41"/>
        <v>0</v>
      </c>
      <c r="BB112" s="87">
        <f t="shared" si="42"/>
        <v>0</v>
      </c>
      <c r="BC112" s="87">
        <f t="shared" ca="1" si="43"/>
        <v>0</v>
      </c>
      <c r="BE112" s="87">
        <v>0</v>
      </c>
      <c r="BF112" s="87">
        <v>0</v>
      </c>
      <c r="BG112" s="87">
        <v>0</v>
      </c>
      <c r="BI112" s="87">
        <f t="shared" si="44"/>
        <v>0</v>
      </c>
      <c r="BJ112" s="87">
        <f t="shared" ca="1" si="45"/>
        <v>0</v>
      </c>
      <c r="BK112" s="87">
        <f t="shared" ca="1" si="46"/>
        <v>0</v>
      </c>
      <c r="BL112" s="87">
        <v>0</v>
      </c>
      <c r="BM112" s="87">
        <f t="shared" ca="1" si="47"/>
        <v>0</v>
      </c>
    </row>
    <row r="113" spans="3:65" x14ac:dyDescent="0.25">
      <c r="C113" s="10">
        <f t="shared" ca="1" si="26"/>
        <v>40513</v>
      </c>
      <c r="D113" s="17">
        <v>40506</v>
      </c>
      <c r="E113" s="5">
        <v>4.6005000000000011</v>
      </c>
      <c r="F113" s="6">
        <v>0.185</v>
      </c>
      <c r="G113" s="7">
        <v>5.4298868910719097E-2</v>
      </c>
      <c r="H113" s="7">
        <f t="shared" ca="1" si="24"/>
        <v>0.61610541602994484</v>
      </c>
      <c r="I113" s="9">
        <f t="shared" ca="1" si="25"/>
        <v>3295</v>
      </c>
      <c r="K113" s="5">
        <v>4.5594999999999999</v>
      </c>
      <c r="L113" s="5">
        <f t="shared" si="27"/>
        <v>4.1000000000001258E-2</v>
      </c>
      <c r="M113" s="6">
        <v>0.185</v>
      </c>
      <c r="N113" s="12">
        <f t="shared" si="28"/>
        <v>0</v>
      </c>
      <c r="P113" s="21">
        <f ca="1">#REF!</f>
        <v>0</v>
      </c>
      <c r="Q113" s="21">
        <f ca="1">#REF!</f>
        <v>0</v>
      </c>
      <c r="R113" s="21">
        <v>0</v>
      </c>
      <c r="S113" s="21">
        <f t="shared" ca="1" si="29"/>
        <v>0</v>
      </c>
      <c r="T113" s="21">
        <f t="shared" ca="1" si="30"/>
        <v>0</v>
      </c>
      <c r="V113" s="21">
        <f ca="1">#REF!</f>
        <v>0</v>
      </c>
      <c r="W113" s="21">
        <f ca="1">#REF!</f>
        <v>0</v>
      </c>
      <c r="X113" s="21">
        <v>0</v>
      </c>
      <c r="Y113" s="21">
        <f t="shared" ca="1" si="31"/>
        <v>0</v>
      </c>
      <c r="Z113" s="21">
        <f t="shared" ca="1" si="32"/>
        <v>0</v>
      </c>
      <c r="AB113" s="21">
        <f ca="1">#REF!</f>
        <v>0</v>
      </c>
      <c r="AC113" s="21">
        <f ca="1">#REF!</f>
        <v>0</v>
      </c>
      <c r="AD113" s="21">
        <v>0</v>
      </c>
      <c r="AE113" s="21">
        <f t="shared" ca="1" si="33"/>
        <v>0</v>
      </c>
      <c r="AF113" s="21">
        <f t="shared" ca="1" si="34"/>
        <v>0</v>
      </c>
      <c r="AH113" s="21">
        <f ca="1">#REF!</f>
        <v>0</v>
      </c>
      <c r="AI113" s="21">
        <f ca="1">#REF!</f>
        <v>0</v>
      </c>
      <c r="AJ113" s="21">
        <v>0</v>
      </c>
      <c r="AK113" s="21">
        <f t="shared" ca="1" si="35"/>
        <v>0</v>
      </c>
      <c r="AL113" s="21">
        <f t="shared" ca="1" si="36"/>
        <v>0</v>
      </c>
      <c r="AN113" s="21">
        <f ca="1">#REF!</f>
        <v>0</v>
      </c>
      <c r="AO113" s="21">
        <f ca="1">#REF!</f>
        <v>0</v>
      </c>
      <c r="AP113" s="21">
        <v>0</v>
      </c>
      <c r="AQ113" s="21">
        <f t="shared" ca="1" si="37"/>
        <v>0</v>
      </c>
      <c r="AR113" s="21">
        <f t="shared" ca="1" si="38"/>
        <v>0</v>
      </c>
      <c r="AT113" s="21">
        <v>0</v>
      </c>
      <c r="AU113" s="21">
        <v>0</v>
      </c>
      <c r="AV113" s="21">
        <f t="shared" si="39"/>
        <v>0</v>
      </c>
      <c r="AW113" s="21">
        <v>0</v>
      </c>
      <c r="AX113" s="21">
        <f t="shared" ca="1" si="40"/>
        <v>0</v>
      </c>
      <c r="AZ113" s="87">
        <v>0</v>
      </c>
      <c r="BA113" s="87">
        <f t="shared" ca="1" si="41"/>
        <v>0</v>
      </c>
      <c r="BB113" s="87">
        <f t="shared" si="42"/>
        <v>0</v>
      </c>
      <c r="BC113" s="87">
        <f t="shared" ca="1" si="43"/>
        <v>0</v>
      </c>
      <c r="BE113" s="87">
        <v>0</v>
      </c>
      <c r="BF113" s="87">
        <v>0</v>
      </c>
      <c r="BG113" s="87">
        <v>0</v>
      </c>
      <c r="BI113" s="87">
        <f t="shared" si="44"/>
        <v>0</v>
      </c>
      <c r="BJ113" s="87">
        <f t="shared" ca="1" si="45"/>
        <v>0</v>
      </c>
      <c r="BK113" s="87">
        <f t="shared" ca="1" si="46"/>
        <v>0</v>
      </c>
      <c r="BL113" s="87">
        <v>0</v>
      </c>
      <c r="BM113" s="87">
        <f t="shared" ca="1" si="47"/>
        <v>0</v>
      </c>
    </row>
    <row r="114" spans="3:65" x14ac:dyDescent="0.25">
      <c r="C114" s="10">
        <f t="shared" ca="1" si="26"/>
        <v>40544</v>
      </c>
      <c r="D114" s="17">
        <v>40539</v>
      </c>
      <c r="E114" s="5">
        <v>4.6305000000000005</v>
      </c>
      <c r="F114" s="6">
        <v>0.185</v>
      </c>
      <c r="G114" s="7">
        <v>5.4395385870775803E-2</v>
      </c>
      <c r="H114" s="7">
        <f t="shared" ca="1" si="24"/>
        <v>0.61278464318757986</v>
      </c>
      <c r="I114" s="9">
        <f t="shared" ca="1" si="25"/>
        <v>3328</v>
      </c>
      <c r="K114" s="5">
        <v>4.5895000000000001</v>
      </c>
      <c r="L114" s="5">
        <f t="shared" si="27"/>
        <v>4.1000000000000369E-2</v>
      </c>
      <c r="M114" s="6">
        <v>0.185</v>
      </c>
      <c r="N114" s="12">
        <f t="shared" si="28"/>
        <v>0</v>
      </c>
      <c r="P114" s="21">
        <f ca="1">#REF!</f>
        <v>0</v>
      </c>
      <c r="Q114" s="21">
        <f ca="1">#REF!</f>
        <v>0</v>
      </c>
      <c r="R114" s="21">
        <v>0</v>
      </c>
      <c r="S114" s="21">
        <f t="shared" ca="1" si="29"/>
        <v>0</v>
      </c>
      <c r="T114" s="21">
        <f t="shared" ca="1" si="30"/>
        <v>0</v>
      </c>
      <c r="V114" s="21">
        <f ca="1">#REF!</f>
        <v>0</v>
      </c>
      <c r="W114" s="21">
        <f ca="1">#REF!</f>
        <v>0</v>
      </c>
      <c r="X114" s="21">
        <v>0</v>
      </c>
      <c r="Y114" s="21">
        <f t="shared" ca="1" si="31"/>
        <v>0</v>
      </c>
      <c r="Z114" s="21">
        <f t="shared" ca="1" si="32"/>
        <v>0</v>
      </c>
      <c r="AB114" s="21">
        <f ca="1">#REF!</f>
        <v>0</v>
      </c>
      <c r="AC114" s="21">
        <f ca="1">#REF!</f>
        <v>0</v>
      </c>
      <c r="AD114" s="21">
        <v>0</v>
      </c>
      <c r="AE114" s="21">
        <f t="shared" ca="1" si="33"/>
        <v>0</v>
      </c>
      <c r="AF114" s="21">
        <f t="shared" ca="1" si="34"/>
        <v>0</v>
      </c>
      <c r="AH114" s="21">
        <f ca="1">#REF!</f>
        <v>0</v>
      </c>
      <c r="AI114" s="21">
        <f ca="1">#REF!</f>
        <v>0</v>
      </c>
      <c r="AJ114" s="21">
        <v>0</v>
      </c>
      <c r="AK114" s="21">
        <f t="shared" ca="1" si="35"/>
        <v>0</v>
      </c>
      <c r="AL114" s="21">
        <f t="shared" ca="1" si="36"/>
        <v>0</v>
      </c>
      <c r="AN114" s="21">
        <f ca="1">#REF!</f>
        <v>0</v>
      </c>
      <c r="AO114" s="21">
        <f ca="1">#REF!</f>
        <v>0</v>
      </c>
      <c r="AP114" s="21">
        <v>0</v>
      </c>
      <c r="AQ114" s="21">
        <f t="shared" ca="1" si="37"/>
        <v>0</v>
      </c>
      <c r="AR114" s="21">
        <f t="shared" ca="1" si="38"/>
        <v>0</v>
      </c>
      <c r="AT114" s="21">
        <v>0</v>
      </c>
      <c r="AU114" s="21">
        <v>0</v>
      </c>
      <c r="AV114" s="21">
        <f t="shared" si="39"/>
        <v>0</v>
      </c>
      <c r="AW114" s="21">
        <v>0</v>
      </c>
      <c r="AX114" s="21">
        <f t="shared" ca="1" si="40"/>
        <v>0</v>
      </c>
      <c r="AZ114" s="87">
        <v>0</v>
      </c>
      <c r="BA114" s="87">
        <f t="shared" ca="1" si="41"/>
        <v>0</v>
      </c>
      <c r="BB114" s="87">
        <f t="shared" si="42"/>
        <v>0</v>
      </c>
      <c r="BC114" s="87">
        <f t="shared" ca="1" si="43"/>
        <v>0</v>
      </c>
      <c r="BE114" s="87">
        <v>0</v>
      </c>
      <c r="BF114" s="87">
        <v>0</v>
      </c>
      <c r="BG114" s="87">
        <v>0</v>
      </c>
      <c r="BI114" s="87">
        <f t="shared" si="44"/>
        <v>0</v>
      </c>
      <c r="BJ114" s="87">
        <f t="shared" ca="1" si="45"/>
        <v>0</v>
      </c>
      <c r="BK114" s="87">
        <f t="shared" ca="1" si="46"/>
        <v>0</v>
      </c>
      <c r="BL114" s="87">
        <v>0</v>
      </c>
      <c r="BM114" s="87">
        <f t="shared" ca="1" si="47"/>
        <v>0</v>
      </c>
    </row>
    <row r="115" spans="3:65" x14ac:dyDescent="0.25">
      <c r="C115" s="10">
        <f t="shared" ca="1" si="26"/>
        <v>40575</v>
      </c>
      <c r="D115" s="17">
        <v>40569</v>
      </c>
      <c r="E115" s="5">
        <v>4.5465000000000009</v>
      </c>
      <c r="F115" s="6">
        <v>0.185</v>
      </c>
      <c r="G115" s="7">
        <v>5.44919028339357E-2</v>
      </c>
      <c r="H115" s="7">
        <f t="shared" ca="1" si="24"/>
        <v>0.6094720727129801</v>
      </c>
      <c r="I115" s="9">
        <f t="shared" ca="1" si="25"/>
        <v>3358</v>
      </c>
      <c r="K115" s="5">
        <v>4.5054999999999996</v>
      </c>
      <c r="L115" s="5">
        <f t="shared" si="27"/>
        <v>4.1000000000001258E-2</v>
      </c>
      <c r="M115" s="6">
        <v>0.185</v>
      </c>
      <c r="N115" s="12">
        <f t="shared" si="28"/>
        <v>0</v>
      </c>
      <c r="P115" s="21">
        <f ca="1">#REF!</f>
        <v>0</v>
      </c>
      <c r="Q115" s="21">
        <f ca="1">#REF!</f>
        <v>0</v>
      </c>
      <c r="R115" s="21">
        <v>0</v>
      </c>
      <c r="S115" s="21">
        <f t="shared" ca="1" si="29"/>
        <v>0</v>
      </c>
      <c r="T115" s="21">
        <f t="shared" ca="1" si="30"/>
        <v>0</v>
      </c>
      <c r="V115" s="21">
        <f ca="1">#REF!</f>
        <v>0</v>
      </c>
      <c r="W115" s="21">
        <f ca="1">#REF!</f>
        <v>0</v>
      </c>
      <c r="X115" s="21">
        <v>0</v>
      </c>
      <c r="Y115" s="21">
        <f t="shared" ca="1" si="31"/>
        <v>0</v>
      </c>
      <c r="Z115" s="21">
        <f t="shared" ca="1" si="32"/>
        <v>0</v>
      </c>
      <c r="AB115" s="21">
        <f ca="1">#REF!</f>
        <v>0</v>
      </c>
      <c r="AC115" s="21">
        <f ca="1">#REF!</f>
        <v>0</v>
      </c>
      <c r="AD115" s="21">
        <v>0</v>
      </c>
      <c r="AE115" s="21">
        <f t="shared" ca="1" si="33"/>
        <v>0</v>
      </c>
      <c r="AF115" s="21">
        <f t="shared" ca="1" si="34"/>
        <v>0</v>
      </c>
      <c r="AH115" s="21">
        <f ca="1">#REF!</f>
        <v>0</v>
      </c>
      <c r="AI115" s="21">
        <f ca="1">#REF!</f>
        <v>0</v>
      </c>
      <c r="AJ115" s="21">
        <v>0</v>
      </c>
      <c r="AK115" s="21">
        <f t="shared" ca="1" si="35"/>
        <v>0</v>
      </c>
      <c r="AL115" s="21">
        <f t="shared" ca="1" si="36"/>
        <v>0</v>
      </c>
      <c r="AN115" s="21">
        <f ca="1">#REF!</f>
        <v>0</v>
      </c>
      <c r="AO115" s="21">
        <f ca="1">#REF!</f>
        <v>0</v>
      </c>
      <c r="AP115" s="21">
        <v>0</v>
      </c>
      <c r="AQ115" s="21">
        <f t="shared" ca="1" si="37"/>
        <v>0</v>
      </c>
      <c r="AR115" s="21">
        <f t="shared" ca="1" si="38"/>
        <v>0</v>
      </c>
      <c r="AT115" s="21">
        <v>0</v>
      </c>
      <c r="AU115" s="21">
        <v>0</v>
      </c>
      <c r="AV115" s="21">
        <f t="shared" si="39"/>
        <v>0</v>
      </c>
      <c r="AW115" s="21">
        <v>0</v>
      </c>
      <c r="AX115" s="21">
        <f t="shared" ca="1" si="40"/>
        <v>0</v>
      </c>
      <c r="AZ115" s="87">
        <v>0</v>
      </c>
      <c r="BA115" s="87">
        <f t="shared" ca="1" si="41"/>
        <v>0</v>
      </c>
      <c r="BB115" s="87">
        <f t="shared" si="42"/>
        <v>0</v>
      </c>
      <c r="BC115" s="87">
        <f t="shared" ca="1" si="43"/>
        <v>0</v>
      </c>
      <c r="BE115" s="87">
        <v>0</v>
      </c>
      <c r="BF115" s="87">
        <v>0</v>
      </c>
      <c r="BG115" s="87">
        <v>0</v>
      </c>
      <c r="BI115" s="87">
        <f t="shared" si="44"/>
        <v>0</v>
      </c>
      <c r="BJ115" s="87">
        <f t="shared" ca="1" si="45"/>
        <v>0</v>
      </c>
      <c r="BK115" s="87">
        <f t="shared" ca="1" si="46"/>
        <v>0</v>
      </c>
      <c r="BL115" s="87">
        <v>0</v>
      </c>
      <c r="BM115" s="87">
        <f t="shared" ca="1" si="47"/>
        <v>0</v>
      </c>
    </row>
    <row r="116" spans="3:65" x14ac:dyDescent="0.25">
      <c r="C116" s="10">
        <f t="shared" ca="1" si="26"/>
        <v>40603</v>
      </c>
      <c r="D116" s="17">
        <v>40597</v>
      </c>
      <c r="E116" s="5">
        <v>4.4115000000000011</v>
      </c>
      <c r="F116" s="6">
        <v>0.18</v>
      </c>
      <c r="G116" s="7">
        <v>5.4579079448489901E-2</v>
      </c>
      <c r="H116" s="7">
        <f t="shared" ca="1" si="24"/>
        <v>0.6064871748172197</v>
      </c>
      <c r="I116" s="9">
        <f t="shared" ca="1" si="25"/>
        <v>3386</v>
      </c>
      <c r="K116" s="5">
        <v>4.3704999999999998</v>
      </c>
      <c r="L116" s="5">
        <f t="shared" si="27"/>
        <v>4.1000000000001258E-2</v>
      </c>
      <c r="M116" s="6">
        <v>0.18</v>
      </c>
      <c r="N116" s="12">
        <f t="shared" si="28"/>
        <v>0</v>
      </c>
      <c r="P116" s="21">
        <f ca="1">#REF!</f>
        <v>0</v>
      </c>
      <c r="Q116" s="21">
        <f ca="1">#REF!</f>
        <v>0</v>
      </c>
      <c r="R116" s="21">
        <v>0</v>
      </c>
      <c r="S116" s="21">
        <f t="shared" ca="1" si="29"/>
        <v>0</v>
      </c>
      <c r="T116" s="21">
        <f t="shared" ca="1" si="30"/>
        <v>0</v>
      </c>
      <c r="V116" s="21">
        <f ca="1">#REF!</f>
        <v>0</v>
      </c>
      <c r="W116" s="21">
        <f ca="1">#REF!</f>
        <v>0</v>
      </c>
      <c r="X116" s="21">
        <v>0</v>
      </c>
      <c r="Y116" s="21">
        <f t="shared" ca="1" si="31"/>
        <v>0</v>
      </c>
      <c r="Z116" s="21">
        <f t="shared" ca="1" si="32"/>
        <v>0</v>
      </c>
      <c r="AB116" s="21">
        <f ca="1">#REF!</f>
        <v>0</v>
      </c>
      <c r="AC116" s="21">
        <f ca="1">#REF!</f>
        <v>0</v>
      </c>
      <c r="AD116" s="21">
        <v>0</v>
      </c>
      <c r="AE116" s="21">
        <f t="shared" ca="1" si="33"/>
        <v>0</v>
      </c>
      <c r="AF116" s="21">
        <f t="shared" ca="1" si="34"/>
        <v>0</v>
      </c>
      <c r="AH116" s="21">
        <f ca="1">#REF!</f>
        <v>0</v>
      </c>
      <c r="AI116" s="21">
        <f ca="1">#REF!</f>
        <v>0</v>
      </c>
      <c r="AJ116" s="21">
        <v>0</v>
      </c>
      <c r="AK116" s="21">
        <f t="shared" ca="1" si="35"/>
        <v>0</v>
      </c>
      <c r="AL116" s="21">
        <f t="shared" ca="1" si="36"/>
        <v>0</v>
      </c>
      <c r="AN116" s="21">
        <f ca="1">#REF!</f>
        <v>0</v>
      </c>
      <c r="AO116" s="21">
        <f ca="1">#REF!</f>
        <v>0</v>
      </c>
      <c r="AP116" s="21">
        <v>0</v>
      </c>
      <c r="AQ116" s="21">
        <f t="shared" ca="1" si="37"/>
        <v>0</v>
      </c>
      <c r="AR116" s="21">
        <f t="shared" ca="1" si="38"/>
        <v>0</v>
      </c>
      <c r="AT116" s="21">
        <v>0</v>
      </c>
      <c r="AU116" s="21">
        <v>0</v>
      </c>
      <c r="AV116" s="21">
        <f t="shared" si="39"/>
        <v>0</v>
      </c>
      <c r="AW116" s="21">
        <v>0</v>
      </c>
      <c r="AX116" s="21">
        <f t="shared" ca="1" si="40"/>
        <v>0</v>
      </c>
      <c r="AZ116" s="87">
        <v>0</v>
      </c>
      <c r="BA116" s="87">
        <f t="shared" ca="1" si="41"/>
        <v>0</v>
      </c>
      <c r="BB116" s="87">
        <f t="shared" si="42"/>
        <v>0</v>
      </c>
      <c r="BC116" s="87">
        <f t="shared" ca="1" si="43"/>
        <v>0</v>
      </c>
      <c r="BE116" s="87">
        <v>0</v>
      </c>
      <c r="BF116" s="87">
        <v>0</v>
      </c>
      <c r="BG116" s="87">
        <v>0</v>
      </c>
      <c r="BI116" s="87">
        <f t="shared" si="44"/>
        <v>0</v>
      </c>
      <c r="BJ116" s="87">
        <f t="shared" ca="1" si="45"/>
        <v>0</v>
      </c>
      <c r="BK116" s="87">
        <f t="shared" ca="1" si="46"/>
        <v>0</v>
      </c>
      <c r="BL116" s="87">
        <v>0</v>
      </c>
      <c r="BM116" s="87">
        <f t="shared" ca="1" si="47"/>
        <v>0</v>
      </c>
    </row>
    <row r="117" spans="3:65" x14ac:dyDescent="0.25">
      <c r="C117" s="10">
        <f t="shared" ca="1" si="26"/>
        <v>40634</v>
      </c>
      <c r="D117" s="17">
        <v>40630</v>
      </c>
      <c r="E117" s="5">
        <v>4.2615000000000007</v>
      </c>
      <c r="F117" s="6">
        <v>0.18</v>
      </c>
      <c r="G117" s="7">
        <v>5.4675596417556302E-2</v>
      </c>
      <c r="H117" s="7">
        <f t="shared" ca="1" si="24"/>
        <v>0.60319038447119067</v>
      </c>
      <c r="I117" s="9">
        <f t="shared" ca="1" si="25"/>
        <v>3419</v>
      </c>
      <c r="K117" s="5">
        <v>4.2205000000000004</v>
      </c>
      <c r="L117" s="5">
        <f t="shared" si="27"/>
        <v>4.1000000000000369E-2</v>
      </c>
      <c r="M117" s="6">
        <v>0.18</v>
      </c>
      <c r="N117" s="12">
        <f t="shared" si="28"/>
        <v>0</v>
      </c>
      <c r="P117" s="21">
        <f ca="1">#REF!</f>
        <v>0</v>
      </c>
      <c r="Q117" s="21">
        <f ca="1">#REF!</f>
        <v>0</v>
      </c>
      <c r="R117" s="21">
        <v>0</v>
      </c>
      <c r="S117" s="21">
        <f t="shared" ca="1" si="29"/>
        <v>0</v>
      </c>
      <c r="T117" s="21">
        <f t="shared" ca="1" si="30"/>
        <v>0</v>
      </c>
      <c r="V117" s="21">
        <f ca="1">#REF!</f>
        <v>0</v>
      </c>
      <c r="W117" s="21">
        <f ca="1">#REF!</f>
        <v>0</v>
      </c>
      <c r="X117" s="21">
        <v>0</v>
      </c>
      <c r="Y117" s="21">
        <f t="shared" ca="1" si="31"/>
        <v>0</v>
      </c>
      <c r="Z117" s="21">
        <f t="shared" ca="1" si="32"/>
        <v>0</v>
      </c>
      <c r="AB117" s="21">
        <f ca="1">#REF!</f>
        <v>0</v>
      </c>
      <c r="AC117" s="21">
        <f ca="1">#REF!</f>
        <v>0</v>
      </c>
      <c r="AD117" s="21">
        <v>0</v>
      </c>
      <c r="AE117" s="21">
        <f t="shared" ca="1" si="33"/>
        <v>0</v>
      </c>
      <c r="AF117" s="21">
        <f t="shared" ca="1" si="34"/>
        <v>0</v>
      </c>
      <c r="AH117" s="21">
        <f ca="1">#REF!</f>
        <v>0</v>
      </c>
      <c r="AI117" s="21">
        <f ca="1">#REF!</f>
        <v>0</v>
      </c>
      <c r="AJ117" s="21">
        <v>0</v>
      </c>
      <c r="AK117" s="21">
        <f t="shared" ca="1" si="35"/>
        <v>0</v>
      </c>
      <c r="AL117" s="21">
        <f t="shared" ca="1" si="36"/>
        <v>0</v>
      </c>
      <c r="AN117" s="21">
        <f ca="1">#REF!</f>
        <v>0</v>
      </c>
      <c r="AO117" s="21">
        <f ca="1">#REF!</f>
        <v>0</v>
      </c>
      <c r="AP117" s="21">
        <v>0</v>
      </c>
      <c r="AQ117" s="21">
        <f t="shared" ca="1" si="37"/>
        <v>0</v>
      </c>
      <c r="AR117" s="21">
        <f t="shared" ca="1" si="38"/>
        <v>0</v>
      </c>
      <c r="AT117" s="21">
        <v>0</v>
      </c>
      <c r="AU117" s="21">
        <v>0</v>
      </c>
      <c r="AV117" s="21">
        <f t="shared" si="39"/>
        <v>0</v>
      </c>
      <c r="AW117" s="21">
        <v>0</v>
      </c>
      <c r="AX117" s="21">
        <f t="shared" ca="1" si="40"/>
        <v>0</v>
      </c>
      <c r="AZ117" s="87">
        <v>0</v>
      </c>
      <c r="BA117" s="87">
        <f t="shared" ca="1" si="41"/>
        <v>0</v>
      </c>
      <c r="BB117" s="87">
        <f t="shared" si="42"/>
        <v>0</v>
      </c>
      <c r="BC117" s="87">
        <f t="shared" ca="1" si="43"/>
        <v>0</v>
      </c>
      <c r="BE117" s="87">
        <v>0</v>
      </c>
      <c r="BF117" s="87">
        <v>0</v>
      </c>
      <c r="BG117" s="87">
        <v>0</v>
      </c>
      <c r="BI117" s="87">
        <f t="shared" si="44"/>
        <v>0</v>
      </c>
      <c r="BJ117" s="87">
        <f t="shared" ca="1" si="45"/>
        <v>0</v>
      </c>
      <c r="BK117" s="87">
        <f t="shared" ca="1" si="46"/>
        <v>0</v>
      </c>
      <c r="BL117" s="87">
        <v>0</v>
      </c>
      <c r="BM117" s="87">
        <f t="shared" ca="1" si="47"/>
        <v>0</v>
      </c>
    </row>
    <row r="118" spans="3:65" x14ac:dyDescent="0.25">
      <c r="C118" s="10">
        <f t="shared" ca="1" si="26"/>
        <v>40664</v>
      </c>
      <c r="D118" s="17">
        <v>40659</v>
      </c>
      <c r="E118" s="5">
        <v>4.2655000000000012</v>
      </c>
      <c r="F118" s="6">
        <v>0.18</v>
      </c>
      <c r="G118" s="7">
        <v>5.47689999389624E-2</v>
      </c>
      <c r="H118" s="7">
        <f t="shared" ca="1" si="24"/>
        <v>0.60000791927584141</v>
      </c>
      <c r="I118" s="9">
        <f t="shared" ca="1" si="25"/>
        <v>3448</v>
      </c>
      <c r="K118" s="5">
        <v>4.2244999999999999</v>
      </c>
      <c r="L118" s="5">
        <f t="shared" si="27"/>
        <v>4.1000000000001258E-2</v>
      </c>
      <c r="M118" s="6">
        <v>0.18</v>
      </c>
      <c r="N118" s="12">
        <f t="shared" si="28"/>
        <v>0</v>
      </c>
      <c r="P118" s="21">
        <f ca="1">#REF!</f>
        <v>0</v>
      </c>
      <c r="Q118" s="21">
        <f ca="1">#REF!</f>
        <v>0</v>
      </c>
      <c r="R118" s="21">
        <v>0</v>
      </c>
      <c r="S118" s="21">
        <f t="shared" ca="1" si="29"/>
        <v>0</v>
      </c>
      <c r="T118" s="21">
        <f t="shared" ca="1" si="30"/>
        <v>0</v>
      </c>
      <c r="V118" s="21">
        <f ca="1">#REF!</f>
        <v>0</v>
      </c>
      <c r="W118" s="21">
        <f ca="1">#REF!</f>
        <v>0</v>
      </c>
      <c r="X118" s="21">
        <v>0</v>
      </c>
      <c r="Y118" s="21">
        <f t="shared" ca="1" si="31"/>
        <v>0</v>
      </c>
      <c r="Z118" s="21">
        <f t="shared" ca="1" si="32"/>
        <v>0</v>
      </c>
      <c r="AB118" s="21">
        <f ca="1">#REF!</f>
        <v>0</v>
      </c>
      <c r="AC118" s="21">
        <f ca="1">#REF!</f>
        <v>0</v>
      </c>
      <c r="AD118" s="21">
        <v>0</v>
      </c>
      <c r="AE118" s="21">
        <f t="shared" ca="1" si="33"/>
        <v>0</v>
      </c>
      <c r="AF118" s="21">
        <f t="shared" ca="1" si="34"/>
        <v>0</v>
      </c>
      <c r="AH118" s="21">
        <f ca="1">#REF!</f>
        <v>0</v>
      </c>
      <c r="AI118" s="21">
        <f ca="1">#REF!</f>
        <v>0</v>
      </c>
      <c r="AJ118" s="21">
        <v>0</v>
      </c>
      <c r="AK118" s="21">
        <f t="shared" ca="1" si="35"/>
        <v>0</v>
      </c>
      <c r="AL118" s="21">
        <f t="shared" ca="1" si="36"/>
        <v>0</v>
      </c>
      <c r="AN118" s="21">
        <f ca="1">#REF!</f>
        <v>0</v>
      </c>
      <c r="AO118" s="21">
        <f ca="1">#REF!</f>
        <v>0</v>
      </c>
      <c r="AP118" s="21">
        <v>0</v>
      </c>
      <c r="AQ118" s="21">
        <f t="shared" ca="1" si="37"/>
        <v>0</v>
      </c>
      <c r="AR118" s="21">
        <f t="shared" ca="1" si="38"/>
        <v>0</v>
      </c>
      <c r="AT118" s="21">
        <v>0</v>
      </c>
      <c r="AU118" s="21">
        <v>0</v>
      </c>
      <c r="AV118" s="21">
        <f t="shared" si="39"/>
        <v>0</v>
      </c>
      <c r="AW118" s="21"/>
      <c r="AX118" s="21"/>
      <c r="AZ118" s="87">
        <v>0</v>
      </c>
      <c r="BE118" s="87">
        <v>0</v>
      </c>
      <c r="BF118" s="87">
        <v>0</v>
      </c>
      <c r="BG118" s="87">
        <v>0</v>
      </c>
    </row>
    <row r="119" spans="3:65" x14ac:dyDescent="0.25">
      <c r="C119" s="10">
        <f t="shared" ca="1" si="26"/>
        <v>40695</v>
      </c>
      <c r="D119" s="17">
        <v>40688</v>
      </c>
      <c r="E119" s="5">
        <v>4.3055000000000003</v>
      </c>
      <c r="F119" s="6">
        <v>0.18</v>
      </c>
      <c r="G119" s="7">
        <v>5.4865516914135E-2</v>
      </c>
      <c r="H119" s="7">
        <f t="shared" ca="1" si="24"/>
        <v>0.59672767262727433</v>
      </c>
      <c r="I119" s="9">
        <f t="shared" ca="1" si="25"/>
        <v>3477</v>
      </c>
      <c r="K119" s="5">
        <v>4.2645</v>
      </c>
      <c r="L119" s="5">
        <f t="shared" si="27"/>
        <v>4.1000000000000369E-2</v>
      </c>
      <c r="M119" s="6">
        <v>0.18</v>
      </c>
      <c r="N119" s="12">
        <f t="shared" si="28"/>
        <v>0</v>
      </c>
      <c r="P119" s="21">
        <f ca="1">#REF!</f>
        <v>0</v>
      </c>
      <c r="Q119" s="21">
        <f ca="1">#REF!</f>
        <v>0</v>
      </c>
      <c r="R119" s="21">
        <v>0</v>
      </c>
      <c r="S119" s="21">
        <f t="shared" ca="1" si="29"/>
        <v>0</v>
      </c>
      <c r="T119" s="21">
        <f t="shared" ca="1" si="30"/>
        <v>0</v>
      </c>
      <c r="V119" s="21">
        <f ca="1">#REF!</f>
        <v>0</v>
      </c>
      <c r="W119" s="21">
        <f ca="1">#REF!</f>
        <v>0</v>
      </c>
      <c r="X119" s="21">
        <v>0</v>
      </c>
      <c r="Y119" s="21">
        <f t="shared" ca="1" si="31"/>
        <v>0</v>
      </c>
      <c r="Z119" s="21">
        <f t="shared" ca="1" si="32"/>
        <v>0</v>
      </c>
      <c r="AB119" s="21">
        <f ca="1">#REF!</f>
        <v>0</v>
      </c>
      <c r="AC119" s="21">
        <f ca="1">#REF!</f>
        <v>0</v>
      </c>
      <c r="AD119" s="21">
        <v>0</v>
      </c>
      <c r="AE119" s="21">
        <f t="shared" ca="1" si="33"/>
        <v>0</v>
      </c>
      <c r="AF119" s="21">
        <f t="shared" ca="1" si="34"/>
        <v>0</v>
      </c>
      <c r="AH119" s="21">
        <f ca="1">#REF!</f>
        <v>0</v>
      </c>
      <c r="AI119" s="21">
        <f ca="1">#REF!</f>
        <v>0</v>
      </c>
      <c r="AJ119" s="21">
        <v>0</v>
      </c>
      <c r="AK119" s="21">
        <f t="shared" ca="1" si="35"/>
        <v>0</v>
      </c>
      <c r="AL119" s="21">
        <f t="shared" ca="1" si="36"/>
        <v>0</v>
      </c>
      <c r="AN119" s="21">
        <f ca="1">#REF!</f>
        <v>0</v>
      </c>
      <c r="AO119" s="21">
        <f ca="1">#REF!</f>
        <v>0</v>
      </c>
      <c r="AP119" s="21">
        <v>0</v>
      </c>
      <c r="AQ119" s="21">
        <f t="shared" ca="1" si="37"/>
        <v>0</v>
      </c>
      <c r="AR119" s="21">
        <f t="shared" ca="1" si="38"/>
        <v>0</v>
      </c>
      <c r="AT119" s="21">
        <v>0</v>
      </c>
      <c r="AU119" s="21">
        <v>0</v>
      </c>
      <c r="AV119" s="21">
        <f t="shared" si="39"/>
        <v>0</v>
      </c>
      <c r="AW119" s="21"/>
      <c r="AX119" s="21"/>
      <c r="AZ119" s="87">
        <v>0</v>
      </c>
      <c r="BE119" s="87">
        <v>0</v>
      </c>
      <c r="BF119" s="87">
        <v>0</v>
      </c>
      <c r="BG119" s="87">
        <v>0</v>
      </c>
    </row>
    <row r="120" spans="3:65" x14ac:dyDescent="0.25">
      <c r="C120" s="10">
        <f t="shared" ca="1" si="26"/>
        <v>40725</v>
      </c>
      <c r="D120" s="17">
        <v>40721</v>
      </c>
      <c r="E120" s="5">
        <v>4.3505000000000011</v>
      </c>
      <c r="F120" s="6">
        <v>0.18</v>
      </c>
      <c r="G120" s="7">
        <v>5.4958920441450197E-2</v>
      </c>
      <c r="H120" s="7">
        <f t="shared" ca="1" si="24"/>
        <v>0.59356132793888616</v>
      </c>
      <c r="I120" s="9">
        <f t="shared" ca="1" si="25"/>
        <v>3510</v>
      </c>
      <c r="K120" s="5">
        <v>4.3094999999999999</v>
      </c>
      <c r="L120" s="5">
        <f t="shared" si="27"/>
        <v>4.1000000000001258E-2</v>
      </c>
      <c r="M120" s="6">
        <v>0.18</v>
      </c>
      <c r="N120" s="12">
        <f t="shared" si="28"/>
        <v>0</v>
      </c>
      <c r="P120" s="21">
        <f ca="1">#REF!</f>
        <v>0</v>
      </c>
      <c r="Q120" s="21">
        <f ca="1">#REF!</f>
        <v>0</v>
      </c>
      <c r="R120" s="21">
        <v>0</v>
      </c>
      <c r="S120" s="21">
        <f t="shared" ca="1" si="29"/>
        <v>0</v>
      </c>
      <c r="T120" s="21">
        <f t="shared" ca="1" si="30"/>
        <v>0</v>
      </c>
      <c r="V120" s="21">
        <f ca="1">#REF!</f>
        <v>0</v>
      </c>
      <c r="W120" s="21">
        <f ca="1">#REF!</f>
        <v>0</v>
      </c>
      <c r="X120" s="21">
        <v>0</v>
      </c>
      <c r="Y120" s="21">
        <f t="shared" ca="1" si="31"/>
        <v>0</v>
      </c>
      <c r="Z120" s="21">
        <f t="shared" ca="1" si="32"/>
        <v>0</v>
      </c>
      <c r="AB120" s="21">
        <f ca="1">#REF!</f>
        <v>0</v>
      </c>
      <c r="AC120" s="21">
        <f ca="1">#REF!</f>
        <v>0</v>
      </c>
      <c r="AD120" s="21">
        <v>0</v>
      </c>
      <c r="AE120" s="21">
        <f t="shared" ca="1" si="33"/>
        <v>0</v>
      </c>
      <c r="AF120" s="21">
        <f t="shared" ca="1" si="34"/>
        <v>0</v>
      </c>
      <c r="AH120" s="21">
        <f ca="1">#REF!</f>
        <v>0</v>
      </c>
      <c r="AI120" s="21">
        <f ca="1">#REF!</f>
        <v>0</v>
      </c>
      <c r="AJ120" s="21">
        <v>0</v>
      </c>
      <c r="AK120" s="21">
        <f t="shared" ca="1" si="35"/>
        <v>0</v>
      </c>
      <c r="AL120" s="21">
        <f t="shared" ca="1" si="36"/>
        <v>0</v>
      </c>
      <c r="AN120" s="21">
        <f ca="1">#REF!</f>
        <v>0</v>
      </c>
      <c r="AO120" s="21">
        <f ca="1">#REF!</f>
        <v>0</v>
      </c>
      <c r="AP120" s="21">
        <v>0</v>
      </c>
      <c r="AQ120" s="21">
        <f t="shared" ca="1" si="37"/>
        <v>0</v>
      </c>
      <c r="AR120" s="21">
        <f t="shared" ca="1" si="38"/>
        <v>0</v>
      </c>
      <c r="AT120" s="21">
        <v>0</v>
      </c>
      <c r="AU120" s="21">
        <v>0</v>
      </c>
      <c r="AV120" s="21">
        <f t="shared" si="39"/>
        <v>0</v>
      </c>
      <c r="AW120" s="21"/>
      <c r="AX120" s="21"/>
      <c r="AZ120" s="87">
        <v>0</v>
      </c>
      <c r="BE120" s="87">
        <v>0</v>
      </c>
      <c r="BF120" s="87">
        <v>0</v>
      </c>
      <c r="BG120" s="87">
        <v>0</v>
      </c>
    </row>
    <row r="121" spans="3:65" x14ac:dyDescent="0.25">
      <c r="C121" s="10">
        <f t="shared" ca="1" si="26"/>
        <v>40756</v>
      </c>
      <c r="D121" s="17">
        <v>40750</v>
      </c>
      <c r="E121" s="5">
        <v>4.3895000000000008</v>
      </c>
      <c r="F121" s="6">
        <v>0.18</v>
      </c>
      <c r="G121" s="7">
        <v>5.5055437422728601E-2</v>
      </c>
      <c r="H121" s="7">
        <f t="shared" ca="1" si="24"/>
        <v>0.59029785189716744</v>
      </c>
      <c r="I121" s="9">
        <f t="shared" ca="1" si="25"/>
        <v>3539</v>
      </c>
      <c r="K121" s="5">
        <v>4.3484999999999996</v>
      </c>
      <c r="L121" s="5">
        <f t="shared" si="27"/>
        <v>4.1000000000001258E-2</v>
      </c>
      <c r="M121" s="6">
        <v>0.18</v>
      </c>
      <c r="N121" s="12">
        <f t="shared" si="28"/>
        <v>0</v>
      </c>
      <c r="P121" s="21">
        <f ca="1">#REF!</f>
        <v>0</v>
      </c>
      <c r="Q121" s="21">
        <f ca="1">#REF!</f>
        <v>0</v>
      </c>
      <c r="R121" s="21">
        <v>0</v>
      </c>
      <c r="S121" s="21">
        <f t="shared" ca="1" si="29"/>
        <v>0</v>
      </c>
      <c r="T121" s="21">
        <f t="shared" ca="1" si="30"/>
        <v>0</v>
      </c>
      <c r="V121" s="21">
        <f ca="1">#REF!</f>
        <v>0</v>
      </c>
      <c r="W121" s="21">
        <f ca="1">#REF!</f>
        <v>0</v>
      </c>
      <c r="X121" s="21">
        <v>0</v>
      </c>
      <c r="Y121" s="21">
        <f t="shared" ca="1" si="31"/>
        <v>0</v>
      </c>
      <c r="Z121" s="21">
        <f t="shared" ca="1" si="32"/>
        <v>0</v>
      </c>
      <c r="AB121" s="21">
        <f ca="1">#REF!</f>
        <v>0</v>
      </c>
      <c r="AC121" s="21">
        <f ca="1">#REF!</f>
        <v>0</v>
      </c>
      <c r="AD121" s="21">
        <v>0</v>
      </c>
      <c r="AE121" s="21">
        <f t="shared" ca="1" si="33"/>
        <v>0</v>
      </c>
      <c r="AF121" s="21">
        <f t="shared" ca="1" si="34"/>
        <v>0</v>
      </c>
      <c r="AH121" s="21">
        <f ca="1">#REF!</f>
        <v>0</v>
      </c>
      <c r="AI121" s="21">
        <f ca="1">#REF!</f>
        <v>0</v>
      </c>
      <c r="AJ121" s="21">
        <v>0</v>
      </c>
      <c r="AK121" s="21">
        <f t="shared" ca="1" si="35"/>
        <v>0</v>
      </c>
      <c r="AL121" s="21">
        <f t="shared" ca="1" si="36"/>
        <v>0</v>
      </c>
      <c r="AN121" s="21">
        <f ca="1">#REF!</f>
        <v>0</v>
      </c>
      <c r="AO121" s="21">
        <f ca="1">#REF!</f>
        <v>0</v>
      </c>
      <c r="AP121" s="21">
        <v>0</v>
      </c>
      <c r="AQ121" s="21">
        <f t="shared" ca="1" si="37"/>
        <v>0</v>
      </c>
      <c r="AR121" s="21">
        <f t="shared" ca="1" si="38"/>
        <v>0</v>
      </c>
      <c r="AT121" s="21">
        <v>0</v>
      </c>
      <c r="AU121" s="21">
        <v>0</v>
      </c>
      <c r="AV121" s="21">
        <f t="shared" si="39"/>
        <v>0</v>
      </c>
      <c r="AW121" s="21"/>
      <c r="AX121" s="21"/>
      <c r="AZ121" s="87">
        <v>0</v>
      </c>
      <c r="BE121" s="87">
        <v>0</v>
      </c>
      <c r="BF121" s="87">
        <v>0</v>
      </c>
      <c r="BG121" s="87">
        <v>0</v>
      </c>
    </row>
    <row r="122" spans="3:65" x14ac:dyDescent="0.25">
      <c r="C122" s="10">
        <f t="shared" ca="1" si="26"/>
        <v>40787</v>
      </c>
      <c r="D122" s="17">
        <v>40781</v>
      </c>
      <c r="E122" s="5">
        <v>4.3785000000000007</v>
      </c>
      <c r="F122" s="6">
        <v>0.18</v>
      </c>
      <c r="G122" s="7">
        <v>5.5151954407109703E-2</v>
      </c>
      <c r="H122" s="7">
        <f t="shared" ca="1" si="24"/>
        <v>0.58704298378477371</v>
      </c>
      <c r="I122" s="9">
        <f t="shared" ca="1" si="25"/>
        <v>3570</v>
      </c>
      <c r="K122" s="5">
        <v>4.3375000000000004</v>
      </c>
      <c r="L122" s="5">
        <f t="shared" si="27"/>
        <v>4.1000000000000369E-2</v>
      </c>
      <c r="M122" s="6">
        <v>0.18</v>
      </c>
      <c r="N122" s="12">
        <f t="shared" si="28"/>
        <v>0</v>
      </c>
      <c r="P122" s="21">
        <f ca="1">#REF!</f>
        <v>0</v>
      </c>
      <c r="Q122" s="21">
        <f ca="1">#REF!</f>
        <v>0</v>
      </c>
      <c r="R122" s="21">
        <v>0</v>
      </c>
      <c r="S122" s="21">
        <f t="shared" ca="1" si="29"/>
        <v>0</v>
      </c>
      <c r="T122" s="21">
        <f t="shared" ca="1" si="30"/>
        <v>0</v>
      </c>
      <c r="V122" s="21">
        <f ca="1">#REF!</f>
        <v>0</v>
      </c>
      <c r="W122" s="21">
        <f ca="1">#REF!</f>
        <v>0</v>
      </c>
      <c r="X122" s="21">
        <v>0</v>
      </c>
      <c r="Y122" s="21">
        <f t="shared" ca="1" si="31"/>
        <v>0</v>
      </c>
      <c r="Z122" s="21">
        <f t="shared" ca="1" si="32"/>
        <v>0</v>
      </c>
      <c r="AB122" s="21">
        <f ca="1">#REF!</f>
        <v>0</v>
      </c>
      <c r="AC122" s="21">
        <f ca="1">#REF!</f>
        <v>0</v>
      </c>
      <c r="AD122" s="21">
        <v>0</v>
      </c>
      <c r="AE122" s="21">
        <f t="shared" ca="1" si="33"/>
        <v>0</v>
      </c>
      <c r="AF122" s="21">
        <f t="shared" ca="1" si="34"/>
        <v>0</v>
      </c>
      <c r="AH122" s="21">
        <f ca="1">#REF!</f>
        <v>0</v>
      </c>
      <c r="AI122" s="21">
        <f ca="1">#REF!</f>
        <v>0</v>
      </c>
      <c r="AJ122" s="21">
        <v>0</v>
      </c>
      <c r="AK122" s="21">
        <f t="shared" ca="1" si="35"/>
        <v>0</v>
      </c>
      <c r="AL122" s="21">
        <f t="shared" ca="1" si="36"/>
        <v>0</v>
      </c>
      <c r="AN122" s="21">
        <f ca="1">#REF!</f>
        <v>0</v>
      </c>
      <c r="AO122" s="21">
        <f ca="1">#REF!</f>
        <v>0</v>
      </c>
      <c r="AP122" s="21">
        <v>0</v>
      </c>
      <c r="AQ122" s="21">
        <f t="shared" ca="1" si="37"/>
        <v>0</v>
      </c>
      <c r="AR122" s="21">
        <f t="shared" ca="1" si="38"/>
        <v>0</v>
      </c>
      <c r="AT122" s="21">
        <v>0</v>
      </c>
      <c r="AU122" s="21">
        <v>0</v>
      </c>
      <c r="AV122" s="21">
        <f t="shared" si="39"/>
        <v>0</v>
      </c>
      <c r="AW122" s="21"/>
      <c r="AX122" s="21"/>
      <c r="AZ122" s="87">
        <v>0</v>
      </c>
      <c r="BE122" s="87">
        <v>0</v>
      </c>
      <c r="BF122" s="87">
        <v>0</v>
      </c>
      <c r="BG122" s="87">
        <v>0</v>
      </c>
    </row>
    <row r="123" spans="3:65" x14ac:dyDescent="0.25">
      <c r="C123" s="10">
        <f t="shared" ca="1" si="26"/>
        <v>40817</v>
      </c>
      <c r="D123" s="17">
        <v>40813</v>
      </c>
      <c r="E123" s="5">
        <v>4.3935000000000013</v>
      </c>
      <c r="F123" s="6">
        <v>0.18</v>
      </c>
      <c r="G123" s="7">
        <v>5.5245357943336099E-2</v>
      </c>
      <c r="H123" s="7">
        <f t="shared" ca="1" si="24"/>
        <v>0.58390136045976393</v>
      </c>
      <c r="I123" s="9">
        <f t="shared" ca="1" si="25"/>
        <v>3602</v>
      </c>
      <c r="K123" s="5">
        <v>4.3525</v>
      </c>
      <c r="L123" s="5">
        <f t="shared" si="27"/>
        <v>4.1000000000001258E-2</v>
      </c>
      <c r="M123" s="6">
        <v>0.18</v>
      </c>
      <c r="N123" s="12">
        <f t="shared" si="28"/>
        <v>0</v>
      </c>
      <c r="P123" s="21">
        <f ca="1">#REF!</f>
        <v>0</v>
      </c>
      <c r="Q123" s="21">
        <f ca="1">#REF!</f>
        <v>0</v>
      </c>
      <c r="R123" s="21">
        <v>0</v>
      </c>
      <c r="S123" s="21">
        <f t="shared" ca="1" si="29"/>
        <v>0</v>
      </c>
      <c r="T123" s="21">
        <f t="shared" ca="1" si="30"/>
        <v>0</v>
      </c>
      <c r="V123" s="21">
        <f ca="1">#REF!</f>
        <v>0</v>
      </c>
      <c r="W123" s="21">
        <f ca="1">#REF!</f>
        <v>0</v>
      </c>
      <c r="X123" s="21">
        <v>0</v>
      </c>
      <c r="Y123" s="21">
        <f t="shared" ca="1" si="31"/>
        <v>0</v>
      </c>
      <c r="Z123" s="21">
        <f t="shared" ca="1" si="32"/>
        <v>0</v>
      </c>
      <c r="AB123" s="21">
        <f ca="1">#REF!</f>
        <v>0</v>
      </c>
      <c r="AC123" s="21">
        <f ca="1">#REF!</f>
        <v>0</v>
      </c>
      <c r="AD123" s="21">
        <v>0</v>
      </c>
      <c r="AE123" s="21">
        <f t="shared" ca="1" si="33"/>
        <v>0</v>
      </c>
      <c r="AF123" s="21">
        <f t="shared" ca="1" si="34"/>
        <v>0</v>
      </c>
      <c r="AH123" s="21">
        <f ca="1">#REF!</f>
        <v>0</v>
      </c>
      <c r="AI123" s="21">
        <f ca="1">#REF!</f>
        <v>0</v>
      </c>
      <c r="AJ123" s="21">
        <v>0</v>
      </c>
      <c r="AK123" s="21">
        <f t="shared" ca="1" si="35"/>
        <v>0</v>
      </c>
      <c r="AL123" s="21">
        <f t="shared" ca="1" si="36"/>
        <v>0</v>
      </c>
      <c r="AN123" s="21">
        <f ca="1">#REF!</f>
        <v>0</v>
      </c>
      <c r="AO123" s="21">
        <f ca="1">#REF!</f>
        <v>0</v>
      </c>
      <c r="AP123" s="21">
        <v>0</v>
      </c>
      <c r="AQ123" s="21">
        <f t="shared" ca="1" si="37"/>
        <v>0</v>
      </c>
      <c r="AR123" s="21">
        <f t="shared" ca="1" si="38"/>
        <v>0</v>
      </c>
      <c r="AT123" s="21">
        <v>0</v>
      </c>
      <c r="AU123" s="21">
        <v>0</v>
      </c>
      <c r="AV123" s="21">
        <f t="shared" si="39"/>
        <v>0</v>
      </c>
      <c r="AW123" s="21"/>
      <c r="AX123" s="21"/>
      <c r="AZ123" s="87">
        <v>0</v>
      </c>
      <c r="BE123" s="87">
        <v>0</v>
      </c>
      <c r="BF123" s="87">
        <v>0</v>
      </c>
      <c r="BG123" s="87">
        <v>0</v>
      </c>
    </row>
    <row r="124" spans="3:65" x14ac:dyDescent="0.25">
      <c r="C124" s="10">
        <f t="shared" ca="1" si="26"/>
        <v>40848</v>
      </c>
      <c r="D124" s="17">
        <v>40842</v>
      </c>
      <c r="E124" s="5">
        <v>4.5505000000000004</v>
      </c>
      <c r="F124" s="6">
        <v>0.18</v>
      </c>
      <c r="G124" s="7">
        <v>5.53418749338217E-2</v>
      </c>
      <c r="H124" s="7">
        <f t="shared" ca="1" si="24"/>
        <v>0.58066359457599837</v>
      </c>
      <c r="I124" s="9">
        <f t="shared" ca="1" si="25"/>
        <v>3631</v>
      </c>
      <c r="K124" s="5">
        <v>4.5095000000000001</v>
      </c>
      <c r="L124" s="5">
        <f t="shared" si="27"/>
        <v>4.1000000000000369E-2</v>
      </c>
      <c r="M124" s="6">
        <v>0.18</v>
      </c>
      <c r="N124" s="12">
        <f t="shared" si="28"/>
        <v>0</v>
      </c>
      <c r="P124" s="21">
        <f ca="1">#REF!</f>
        <v>0</v>
      </c>
      <c r="Q124" s="21">
        <f ca="1">#REF!</f>
        <v>0</v>
      </c>
      <c r="R124" s="21">
        <v>0</v>
      </c>
      <c r="S124" s="21">
        <f t="shared" ca="1" si="29"/>
        <v>0</v>
      </c>
      <c r="T124" s="21">
        <f t="shared" ca="1" si="30"/>
        <v>0</v>
      </c>
      <c r="V124" s="21">
        <f ca="1">#REF!</f>
        <v>0</v>
      </c>
      <c r="W124" s="21">
        <f ca="1">#REF!</f>
        <v>0</v>
      </c>
      <c r="X124" s="21">
        <v>0</v>
      </c>
      <c r="Y124" s="21">
        <f t="shared" ca="1" si="31"/>
        <v>0</v>
      </c>
      <c r="Z124" s="21">
        <f t="shared" ca="1" si="32"/>
        <v>0</v>
      </c>
      <c r="AB124" s="21">
        <f ca="1">#REF!</f>
        <v>0</v>
      </c>
      <c r="AC124" s="21">
        <f ca="1">#REF!</f>
        <v>0</v>
      </c>
      <c r="AD124" s="21">
        <v>0</v>
      </c>
      <c r="AE124" s="21">
        <f t="shared" ca="1" si="33"/>
        <v>0</v>
      </c>
      <c r="AF124" s="21">
        <f t="shared" ca="1" si="34"/>
        <v>0</v>
      </c>
      <c r="AH124" s="21">
        <f ca="1">#REF!</f>
        <v>0</v>
      </c>
      <c r="AI124" s="21">
        <f ca="1">#REF!</f>
        <v>0</v>
      </c>
      <c r="AJ124" s="21">
        <v>0</v>
      </c>
      <c r="AK124" s="21">
        <f t="shared" ca="1" si="35"/>
        <v>0</v>
      </c>
      <c r="AL124" s="21">
        <f t="shared" ca="1" si="36"/>
        <v>0</v>
      </c>
      <c r="AN124" s="21">
        <f ca="1">#REF!</f>
        <v>0</v>
      </c>
      <c r="AO124" s="21">
        <f ca="1">#REF!</f>
        <v>0</v>
      </c>
      <c r="AP124" s="21">
        <v>0</v>
      </c>
      <c r="AQ124" s="21">
        <f t="shared" ca="1" si="37"/>
        <v>0</v>
      </c>
      <c r="AR124" s="21">
        <f t="shared" ca="1" si="38"/>
        <v>0</v>
      </c>
      <c r="AT124" s="21">
        <v>0</v>
      </c>
      <c r="AU124" s="21">
        <v>0</v>
      </c>
      <c r="AV124" s="21">
        <f t="shared" si="39"/>
        <v>0</v>
      </c>
      <c r="AW124" s="21"/>
      <c r="AX124" s="21"/>
      <c r="AZ124" s="87">
        <v>0</v>
      </c>
      <c r="BE124" s="87">
        <v>0</v>
      </c>
      <c r="BF124" s="87">
        <v>0</v>
      </c>
      <c r="BG124" s="87">
        <v>0</v>
      </c>
    </row>
    <row r="125" spans="3:65" x14ac:dyDescent="0.25">
      <c r="C125" s="10">
        <f t="shared" ca="1" si="26"/>
        <v>40878</v>
      </c>
      <c r="D125" s="17">
        <v>40872</v>
      </c>
      <c r="E125" s="5">
        <v>4.7105000000000015</v>
      </c>
      <c r="F125" s="6">
        <v>0.18</v>
      </c>
      <c r="G125" s="7">
        <v>5.5419514776552999E-2</v>
      </c>
      <c r="H125" s="7">
        <f t="shared" ca="1" si="24"/>
        <v>0.57762757039432944</v>
      </c>
      <c r="I125" s="9">
        <f t="shared" ca="1" si="25"/>
        <v>3661</v>
      </c>
      <c r="K125" s="5">
        <v>4.6695000000000002</v>
      </c>
      <c r="L125" s="5">
        <f t="shared" si="27"/>
        <v>4.1000000000001258E-2</v>
      </c>
      <c r="M125" s="6">
        <v>0.18</v>
      </c>
      <c r="N125" s="12">
        <f t="shared" si="28"/>
        <v>0</v>
      </c>
      <c r="P125" s="21">
        <f ca="1">#REF!</f>
        <v>0</v>
      </c>
      <c r="Q125" s="21">
        <f ca="1">#REF!</f>
        <v>0</v>
      </c>
      <c r="R125" s="21">
        <v>0</v>
      </c>
      <c r="S125" s="21">
        <f t="shared" ca="1" si="29"/>
        <v>0</v>
      </c>
      <c r="T125" s="21">
        <f t="shared" ca="1" si="30"/>
        <v>0</v>
      </c>
      <c r="V125" s="21">
        <f ca="1">#REF!</f>
        <v>0</v>
      </c>
      <c r="W125" s="21">
        <f ca="1">#REF!</f>
        <v>0</v>
      </c>
      <c r="X125" s="21">
        <v>0</v>
      </c>
      <c r="Y125" s="21">
        <f t="shared" ca="1" si="31"/>
        <v>0</v>
      </c>
      <c r="Z125" s="21">
        <f t="shared" ca="1" si="32"/>
        <v>0</v>
      </c>
      <c r="AB125" s="21">
        <f ca="1">#REF!</f>
        <v>0</v>
      </c>
      <c r="AC125" s="21">
        <f ca="1">#REF!</f>
        <v>0</v>
      </c>
      <c r="AD125" s="21">
        <v>0</v>
      </c>
      <c r="AE125" s="21">
        <f t="shared" ca="1" si="33"/>
        <v>0</v>
      </c>
      <c r="AF125" s="21">
        <f t="shared" ca="1" si="34"/>
        <v>0</v>
      </c>
      <c r="AH125" s="21">
        <f ca="1">#REF!</f>
        <v>0</v>
      </c>
      <c r="AI125" s="21">
        <f ca="1">#REF!</f>
        <v>0</v>
      </c>
      <c r="AJ125" s="21">
        <v>0</v>
      </c>
      <c r="AK125" s="21">
        <f t="shared" ca="1" si="35"/>
        <v>0</v>
      </c>
      <c r="AL125" s="21">
        <f t="shared" ca="1" si="36"/>
        <v>0</v>
      </c>
      <c r="AN125" s="21">
        <f ca="1">#REF!</f>
        <v>0</v>
      </c>
      <c r="AO125" s="21">
        <f ca="1">#REF!</f>
        <v>0</v>
      </c>
      <c r="AP125" s="21">
        <v>0</v>
      </c>
      <c r="AQ125" s="21">
        <f t="shared" ca="1" si="37"/>
        <v>0</v>
      </c>
      <c r="AR125" s="21">
        <f t="shared" ca="1" si="38"/>
        <v>0</v>
      </c>
      <c r="AT125" s="21">
        <v>0</v>
      </c>
      <c r="AU125" s="21">
        <v>0</v>
      </c>
      <c r="AV125" s="21">
        <f t="shared" si="39"/>
        <v>0</v>
      </c>
      <c r="AW125" s="21"/>
      <c r="AX125" s="21"/>
      <c r="AZ125" s="87">
        <v>0</v>
      </c>
      <c r="BE125" s="87">
        <v>0</v>
      </c>
      <c r="BF125" s="87">
        <v>0</v>
      </c>
      <c r="BG125" s="87">
        <v>0</v>
      </c>
    </row>
    <row r="126" spans="3:65" x14ac:dyDescent="0.25">
      <c r="C126" s="10">
        <f t="shared" ca="1" si="26"/>
        <v>40909</v>
      </c>
      <c r="D126" s="17">
        <v>40904</v>
      </c>
      <c r="E126" s="5">
        <v>4.7430000000000003</v>
      </c>
      <c r="F126" s="6">
        <v>0.18</v>
      </c>
      <c r="G126" s="7">
        <v>5.5467164303444297E-2</v>
      </c>
      <c r="H126" s="7">
        <f t="shared" ca="1" si="24"/>
        <v>0.57468395651988624</v>
      </c>
      <c r="I126" s="9">
        <f t="shared" ca="1" si="25"/>
        <v>3693</v>
      </c>
      <c r="K126" s="5">
        <v>4.702</v>
      </c>
      <c r="L126" s="5">
        <f t="shared" si="27"/>
        <v>4.1000000000000369E-2</v>
      </c>
      <c r="M126" s="6">
        <v>0.18</v>
      </c>
      <c r="N126" s="12">
        <f t="shared" si="28"/>
        <v>0</v>
      </c>
      <c r="P126" s="21">
        <f ca="1">#REF!</f>
        <v>0</v>
      </c>
      <c r="Q126" s="21">
        <f ca="1">#REF!</f>
        <v>0</v>
      </c>
      <c r="R126" s="21">
        <v>0</v>
      </c>
      <c r="S126" s="21">
        <f t="shared" ca="1" si="29"/>
        <v>0</v>
      </c>
      <c r="T126" s="21">
        <f t="shared" ca="1" si="30"/>
        <v>0</v>
      </c>
      <c r="V126" s="21">
        <f ca="1">#REF!</f>
        <v>0</v>
      </c>
      <c r="W126" s="21">
        <f ca="1">#REF!</f>
        <v>0</v>
      </c>
      <c r="X126" s="21">
        <v>0</v>
      </c>
      <c r="Y126" s="21">
        <f t="shared" ca="1" si="31"/>
        <v>0</v>
      </c>
      <c r="Z126" s="21">
        <f t="shared" ca="1" si="32"/>
        <v>0</v>
      </c>
      <c r="AB126" s="21">
        <f ca="1">#REF!</f>
        <v>0</v>
      </c>
      <c r="AC126" s="21">
        <f ca="1">#REF!</f>
        <v>0</v>
      </c>
      <c r="AD126" s="21">
        <v>0</v>
      </c>
      <c r="AE126" s="21">
        <f t="shared" ca="1" si="33"/>
        <v>0</v>
      </c>
      <c r="AF126" s="21">
        <f t="shared" ca="1" si="34"/>
        <v>0</v>
      </c>
      <c r="AH126" s="21">
        <f ca="1">#REF!</f>
        <v>0</v>
      </c>
      <c r="AI126" s="21">
        <f ca="1">#REF!</f>
        <v>0</v>
      </c>
      <c r="AJ126" s="21">
        <v>0</v>
      </c>
      <c r="AK126" s="21">
        <f t="shared" ca="1" si="35"/>
        <v>0</v>
      </c>
      <c r="AL126" s="21">
        <f t="shared" ca="1" si="36"/>
        <v>0</v>
      </c>
      <c r="AN126" s="21">
        <f ca="1">#REF!</f>
        <v>0</v>
      </c>
      <c r="AO126" s="21">
        <f ca="1">#REF!</f>
        <v>0</v>
      </c>
      <c r="AP126" s="21">
        <v>0</v>
      </c>
      <c r="AQ126" s="21">
        <f t="shared" ca="1" si="37"/>
        <v>0</v>
      </c>
      <c r="AR126" s="21">
        <f t="shared" ca="1" si="38"/>
        <v>0</v>
      </c>
      <c r="AT126" s="21">
        <v>0</v>
      </c>
      <c r="AU126" s="21">
        <v>0</v>
      </c>
      <c r="AV126" s="21">
        <f t="shared" si="39"/>
        <v>0</v>
      </c>
      <c r="AW126" s="21"/>
      <c r="AX126" s="21"/>
      <c r="AZ126" s="87">
        <v>0</v>
      </c>
      <c r="BE126" s="87">
        <v>0</v>
      </c>
      <c r="BF126" s="87">
        <v>0</v>
      </c>
      <c r="BG126" s="87">
        <v>0</v>
      </c>
    </row>
    <row r="127" spans="3:65" x14ac:dyDescent="0.25">
      <c r="C127" s="10">
        <f t="shared" ca="1" si="26"/>
        <v>40940</v>
      </c>
      <c r="D127" s="17">
        <v>40934</v>
      </c>
      <c r="E127" s="5">
        <v>4.6590000000000007</v>
      </c>
      <c r="F127" s="6">
        <v>0.17499999999999999</v>
      </c>
      <c r="G127" s="7">
        <v>5.55148138310919E-2</v>
      </c>
      <c r="H127" s="7">
        <f t="shared" ca="1" si="24"/>
        <v>0.5717508498939724</v>
      </c>
      <c r="I127" s="9">
        <f t="shared" ca="1" si="25"/>
        <v>3723</v>
      </c>
      <c r="K127" s="5">
        <v>4.6180000000000003</v>
      </c>
      <c r="L127" s="5">
        <f t="shared" si="27"/>
        <v>4.1000000000000369E-2</v>
      </c>
      <c r="M127" s="6">
        <v>0.17499999999999999</v>
      </c>
      <c r="N127" s="12">
        <f t="shared" si="28"/>
        <v>0</v>
      </c>
      <c r="P127" s="21">
        <f ca="1">#REF!</f>
        <v>0</v>
      </c>
      <c r="Q127" s="21">
        <f ca="1">#REF!</f>
        <v>0</v>
      </c>
      <c r="R127" s="21">
        <v>0</v>
      </c>
      <c r="S127" s="21">
        <f t="shared" ca="1" si="29"/>
        <v>0</v>
      </c>
      <c r="T127" s="21">
        <f t="shared" ca="1" si="30"/>
        <v>0</v>
      </c>
      <c r="V127" s="21">
        <f ca="1">#REF!</f>
        <v>0</v>
      </c>
      <c r="W127" s="21">
        <f ca="1">#REF!</f>
        <v>0</v>
      </c>
      <c r="X127" s="21">
        <v>0</v>
      </c>
      <c r="Y127" s="21">
        <f t="shared" ca="1" si="31"/>
        <v>0</v>
      </c>
      <c r="Z127" s="21">
        <f t="shared" ca="1" si="32"/>
        <v>0</v>
      </c>
      <c r="AB127" s="21">
        <f ca="1">#REF!</f>
        <v>0</v>
      </c>
      <c r="AC127" s="21">
        <f ca="1">#REF!</f>
        <v>0</v>
      </c>
      <c r="AD127" s="21">
        <v>0</v>
      </c>
      <c r="AE127" s="21">
        <f t="shared" ca="1" si="33"/>
        <v>0</v>
      </c>
      <c r="AF127" s="21">
        <f t="shared" ca="1" si="34"/>
        <v>0</v>
      </c>
      <c r="AH127" s="21">
        <f ca="1">#REF!</f>
        <v>0</v>
      </c>
      <c r="AI127" s="21">
        <f ca="1">#REF!</f>
        <v>0</v>
      </c>
      <c r="AJ127" s="21">
        <v>0</v>
      </c>
      <c r="AK127" s="21">
        <f t="shared" ca="1" si="35"/>
        <v>0</v>
      </c>
      <c r="AL127" s="21">
        <f t="shared" ca="1" si="36"/>
        <v>0</v>
      </c>
      <c r="AN127" s="21">
        <f ca="1">#REF!</f>
        <v>0</v>
      </c>
      <c r="AO127" s="21">
        <f ca="1">#REF!</f>
        <v>0</v>
      </c>
      <c r="AP127" s="21">
        <v>0</v>
      </c>
      <c r="AQ127" s="21">
        <f t="shared" ca="1" si="37"/>
        <v>0</v>
      </c>
      <c r="AR127" s="21">
        <f t="shared" ca="1" si="38"/>
        <v>0</v>
      </c>
      <c r="AT127" s="21">
        <v>0</v>
      </c>
      <c r="AU127" s="21">
        <v>0</v>
      </c>
      <c r="AV127" s="21">
        <f t="shared" si="39"/>
        <v>0</v>
      </c>
      <c r="AW127" s="21"/>
      <c r="AX127" s="21"/>
      <c r="AZ127" s="87">
        <v>0</v>
      </c>
      <c r="BE127" s="87">
        <v>0</v>
      </c>
      <c r="BF127" s="87">
        <v>0</v>
      </c>
      <c r="BG127" s="87">
        <v>0</v>
      </c>
    </row>
    <row r="128" spans="3:65" x14ac:dyDescent="0.25">
      <c r="C128" s="10">
        <f t="shared" ca="1" si="26"/>
        <v>40969</v>
      </c>
      <c r="D128" s="17">
        <v>40963</v>
      </c>
      <c r="E128" s="5">
        <v>4.5240000000000009</v>
      </c>
      <c r="F128" s="6">
        <v>0.17</v>
      </c>
      <c r="G128" s="7">
        <v>5.5559389196349999E-2</v>
      </c>
      <c r="H128" s="7">
        <f t="shared" ca="1" si="24"/>
        <v>0.56901648161034224</v>
      </c>
      <c r="I128" s="9">
        <f t="shared" ca="1" si="25"/>
        <v>3752</v>
      </c>
      <c r="K128" s="5">
        <v>4.4829999999999997</v>
      </c>
      <c r="L128" s="5">
        <f t="shared" si="27"/>
        <v>4.1000000000001258E-2</v>
      </c>
      <c r="M128" s="6">
        <v>0.17</v>
      </c>
      <c r="N128" s="12">
        <f t="shared" si="28"/>
        <v>0</v>
      </c>
      <c r="P128" s="21">
        <f ca="1">#REF!</f>
        <v>0</v>
      </c>
      <c r="Q128" s="21">
        <f ca="1">#REF!</f>
        <v>0</v>
      </c>
      <c r="R128" s="21">
        <v>0</v>
      </c>
      <c r="S128" s="21">
        <f t="shared" ca="1" si="29"/>
        <v>0</v>
      </c>
      <c r="T128" s="21">
        <f t="shared" ca="1" si="30"/>
        <v>0</v>
      </c>
      <c r="V128" s="21">
        <f ca="1">#REF!</f>
        <v>0</v>
      </c>
      <c r="W128" s="21">
        <f ca="1">#REF!</f>
        <v>0</v>
      </c>
      <c r="X128" s="21">
        <v>0</v>
      </c>
      <c r="Y128" s="21">
        <f t="shared" ca="1" si="31"/>
        <v>0</v>
      </c>
      <c r="Z128" s="21">
        <f t="shared" ca="1" si="32"/>
        <v>0</v>
      </c>
      <c r="AB128" s="21">
        <f ca="1">#REF!</f>
        <v>0</v>
      </c>
      <c r="AC128" s="21">
        <f ca="1">#REF!</f>
        <v>0</v>
      </c>
      <c r="AD128" s="21">
        <v>0</v>
      </c>
      <c r="AE128" s="21">
        <f t="shared" ca="1" si="33"/>
        <v>0</v>
      </c>
      <c r="AF128" s="21">
        <f t="shared" ca="1" si="34"/>
        <v>0</v>
      </c>
      <c r="AH128" s="21">
        <f ca="1">#REF!</f>
        <v>0</v>
      </c>
      <c r="AI128" s="21">
        <f ca="1">#REF!</f>
        <v>0</v>
      </c>
      <c r="AJ128" s="21">
        <v>0</v>
      </c>
      <c r="AK128" s="21">
        <f t="shared" ca="1" si="35"/>
        <v>0</v>
      </c>
      <c r="AL128" s="21">
        <f t="shared" ca="1" si="36"/>
        <v>0</v>
      </c>
      <c r="AN128" s="21">
        <f ca="1">#REF!</f>
        <v>0</v>
      </c>
      <c r="AO128" s="21">
        <f ca="1">#REF!</f>
        <v>0</v>
      </c>
      <c r="AP128" s="21">
        <v>0</v>
      </c>
      <c r="AQ128" s="21">
        <f t="shared" ca="1" si="37"/>
        <v>0</v>
      </c>
      <c r="AR128" s="21">
        <f t="shared" ca="1" si="38"/>
        <v>0</v>
      </c>
      <c r="AT128" s="21">
        <v>0</v>
      </c>
      <c r="AU128" s="21">
        <v>0</v>
      </c>
      <c r="AV128" s="21">
        <f t="shared" si="39"/>
        <v>0</v>
      </c>
      <c r="AW128" s="21"/>
      <c r="AX128" s="21"/>
      <c r="AZ128" s="87">
        <v>0</v>
      </c>
      <c r="BE128" s="87">
        <v>0</v>
      </c>
      <c r="BF128" s="87">
        <v>0</v>
      </c>
      <c r="BG128" s="87">
        <v>0</v>
      </c>
    </row>
    <row r="129" spans="3:59" x14ac:dyDescent="0.25">
      <c r="C129" s="10">
        <f t="shared" ca="1" si="26"/>
        <v>41000</v>
      </c>
      <c r="D129" s="17">
        <v>40995</v>
      </c>
      <c r="E129" s="5">
        <v>4.3740000000000006</v>
      </c>
      <c r="F129" s="6">
        <v>0.17</v>
      </c>
      <c r="G129" s="7">
        <v>5.56070387254608E-2</v>
      </c>
      <c r="H129" s="7">
        <f t="shared" ca="1" si="24"/>
        <v>0.56610369014053719</v>
      </c>
      <c r="I129" s="9">
        <f t="shared" ca="1" si="25"/>
        <v>3784</v>
      </c>
      <c r="K129" s="5">
        <v>4.3330000000000002</v>
      </c>
      <c r="L129" s="5">
        <f t="shared" si="27"/>
        <v>4.1000000000000369E-2</v>
      </c>
      <c r="M129" s="6">
        <v>0.17</v>
      </c>
      <c r="N129" s="12">
        <f t="shared" si="28"/>
        <v>0</v>
      </c>
      <c r="P129" s="21">
        <f ca="1">#REF!</f>
        <v>0</v>
      </c>
      <c r="Q129" s="21">
        <f ca="1">#REF!</f>
        <v>0</v>
      </c>
      <c r="R129" s="21">
        <v>0</v>
      </c>
      <c r="S129" s="21">
        <f t="shared" ca="1" si="29"/>
        <v>0</v>
      </c>
      <c r="T129" s="21">
        <f t="shared" ca="1" si="30"/>
        <v>0</v>
      </c>
      <c r="V129" s="21">
        <f ca="1">#REF!</f>
        <v>0</v>
      </c>
      <c r="W129" s="21">
        <f ca="1">#REF!</f>
        <v>0</v>
      </c>
      <c r="X129" s="21">
        <v>0</v>
      </c>
      <c r="Y129" s="21">
        <f t="shared" ca="1" si="31"/>
        <v>0</v>
      </c>
      <c r="Z129" s="21">
        <f t="shared" ca="1" si="32"/>
        <v>0</v>
      </c>
      <c r="AB129" s="21">
        <f ca="1">#REF!</f>
        <v>0</v>
      </c>
      <c r="AC129" s="21">
        <f ca="1">#REF!</f>
        <v>0</v>
      </c>
      <c r="AD129" s="21">
        <v>0</v>
      </c>
      <c r="AE129" s="21">
        <f t="shared" ca="1" si="33"/>
        <v>0</v>
      </c>
      <c r="AF129" s="21">
        <f t="shared" ca="1" si="34"/>
        <v>0</v>
      </c>
      <c r="AH129" s="21">
        <f ca="1">#REF!</f>
        <v>0</v>
      </c>
      <c r="AI129" s="21">
        <f ca="1">#REF!</f>
        <v>0</v>
      </c>
      <c r="AJ129" s="21">
        <v>0</v>
      </c>
      <c r="AK129" s="21">
        <f t="shared" ca="1" si="35"/>
        <v>0</v>
      </c>
      <c r="AL129" s="21">
        <f t="shared" ca="1" si="36"/>
        <v>0</v>
      </c>
      <c r="AN129" s="21">
        <f ca="1">#REF!</f>
        <v>0</v>
      </c>
      <c r="AO129" s="21">
        <f ca="1">#REF!</f>
        <v>0</v>
      </c>
      <c r="AP129" s="21">
        <v>0</v>
      </c>
      <c r="AQ129" s="21">
        <f t="shared" ca="1" si="37"/>
        <v>0</v>
      </c>
      <c r="AR129" s="21">
        <f t="shared" ca="1" si="38"/>
        <v>0</v>
      </c>
      <c r="AT129" s="21">
        <v>0</v>
      </c>
      <c r="AU129" s="21">
        <v>0</v>
      </c>
      <c r="AV129" s="21">
        <f t="shared" si="39"/>
        <v>0</v>
      </c>
      <c r="AW129" s="21"/>
      <c r="AX129" s="21"/>
      <c r="AZ129" s="87">
        <v>0</v>
      </c>
      <c r="BE129" s="87">
        <v>0</v>
      </c>
      <c r="BF129" s="87">
        <v>0</v>
      </c>
      <c r="BG129" s="87">
        <v>0</v>
      </c>
    </row>
    <row r="130" spans="3:59" x14ac:dyDescent="0.25">
      <c r="C130" s="10">
        <f t="shared" ca="1" si="26"/>
        <v>41030</v>
      </c>
      <c r="D130" s="17">
        <v>41024</v>
      </c>
      <c r="E130" s="5">
        <v>4.378000000000001</v>
      </c>
      <c r="F130" s="6">
        <v>0.17</v>
      </c>
      <c r="G130" s="7">
        <v>5.5653151173707303E-2</v>
      </c>
      <c r="H130" s="7">
        <f t="shared" ca="1" si="24"/>
        <v>0.56329484257466012</v>
      </c>
      <c r="I130" s="9">
        <f t="shared" ca="1" si="25"/>
        <v>3813</v>
      </c>
      <c r="K130" s="5">
        <v>4.3369999999999997</v>
      </c>
      <c r="L130" s="5">
        <f t="shared" si="27"/>
        <v>4.1000000000001258E-2</v>
      </c>
      <c r="M130" s="6">
        <v>0.17</v>
      </c>
      <c r="N130" s="12">
        <f t="shared" si="28"/>
        <v>0</v>
      </c>
      <c r="P130" s="21">
        <f ca="1">#REF!</f>
        <v>0</v>
      </c>
      <c r="Q130" s="21">
        <f ca="1">#REF!</f>
        <v>0</v>
      </c>
      <c r="R130" s="21">
        <v>0</v>
      </c>
      <c r="S130" s="21">
        <f t="shared" ca="1" si="29"/>
        <v>0</v>
      </c>
      <c r="T130" s="21">
        <f t="shared" ca="1" si="30"/>
        <v>0</v>
      </c>
      <c r="V130" s="21">
        <f ca="1">#REF!</f>
        <v>0</v>
      </c>
      <c r="W130" s="21">
        <f ca="1">#REF!</f>
        <v>0</v>
      </c>
      <c r="X130" s="21">
        <v>0</v>
      </c>
      <c r="Y130" s="21">
        <f t="shared" ca="1" si="31"/>
        <v>0</v>
      </c>
      <c r="Z130" s="21">
        <f t="shared" ca="1" si="32"/>
        <v>0</v>
      </c>
      <c r="AB130" s="21">
        <f ca="1">#REF!</f>
        <v>0</v>
      </c>
      <c r="AC130" s="21">
        <f ca="1">#REF!</f>
        <v>0</v>
      </c>
      <c r="AD130" s="21">
        <v>0</v>
      </c>
      <c r="AE130" s="21">
        <f t="shared" ca="1" si="33"/>
        <v>0</v>
      </c>
      <c r="AF130" s="21">
        <f t="shared" ca="1" si="34"/>
        <v>0</v>
      </c>
      <c r="AH130" s="21">
        <f ca="1">#REF!</f>
        <v>0</v>
      </c>
      <c r="AI130" s="21">
        <f ca="1">#REF!</f>
        <v>0</v>
      </c>
      <c r="AJ130" s="21">
        <v>0</v>
      </c>
      <c r="AK130" s="21">
        <f t="shared" ca="1" si="35"/>
        <v>0</v>
      </c>
      <c r="AL130" s="21">
        <f t="shared" ca="1" si="36"/>
        <v>0</v>
      </c>
      <c r="AN130" s="21">
        <f ca="1">#REF!</f>
        <v>0</v>
      </c>
      <c r="AO130" s="21">
        <f ca="1">#REF!</f>
        <v>0</v>
      </c>
      <c r="AP130" s="21">
        <v>0</v>
      </c>
      <c r="AQ130" s="21">
        <f t="shared" ca="1" si="37"/>
        <v>0</v>
      </c>
      <c r="AR130" s="21">
        <f t="shared" ca="1" si="38"/>
        <v>0</v>
      </c>
      <c r="AT130" s="21">
        <v>0</v>
      </c>
      <c r="AU130" s="21">
        <v>0</v>
      </c>
      <c r="AV130" s="21">
        <f t="shared" si="39"/>
        <v>0</v>
      </c>
      <c r="AW130" s="21"/>
      <c r="AX130" s="21"/>
      <c r="AZ130" s="87">
        <v>0</v>
      </c>
      <c r="BE130" s="87">
        <v>0</v>
      </c>
      <c r="BF130" s="87">
        <v>0</v>
      </c>
      <c r="BG130" s="87">
        <v>0</v>
      </c>
    </row>
    <row r="131" spans="3:59" x14ac:dyDescent="0.25">
      <c r="C131" s="10">
        <f t="shared" ca="1" si="26"/>
        <v>41061</v>
      </c>
      <c r="D131" s="17">
        <v>41054</v>
      </c>
      <c r="E131" s="5">
        <v>4.4180000000000001</v>
      </c>
      <c r="F131" s="6">
        <v>0.17</v>
      </c>
      <c r="G131" s="7">
        <v>5.57008007043054E-2</v>
      </c>
      <c r="H131" s="7">
        <f t="shared" ca="1" si="24"/>
        <v>0.56040267452587489</v>
      </c>
      <c r="I131" s="9">
        <f t="shared" ca="1" si="25"/>
        <v>3843</v>
      </c>
      <c r="K131" s="5">
        <v>4.3769999999999998</v>
      </c>
      <c r="L131" s="5">
        <f t="shared" si="27"/>
        <v>4.1000000000000369E-2</v>
      </c>
      <c r="M131" s="6">
        <v>0.17</v>
      </c>
      <c r="N131" s="12">
        <f t="shared" si="28"/>
        <v>0</v>
      </c>
      <c r="P131" s="21">
        <f ca="1">#REF!</f>
        <v>0</v>
      </c>
      <c r="Q131" s="21">
        <f ca="1">#REF!</f>
        <v>0</v>
      </c>
      <c r="R131" s="21">
        <v>0</v>
      </c>
      <c r="S131" s="21">
        <f t="shared" ca="1" si="29"/>
        <v>0</v>
      </c>
      <c r="T131" s="21">
        <f t="shared" ca="1" si="30"/>
        <v>0</v>
      </c>
      <c r="V131" s="21">
        <f ca="1">#REF!</f>
        <v>0</v>
      </c>
      <c r="W131" s="21">
        <f ca="1">#REF!</f>
        <v>0</v>
      </c>
      <c r="X131" s="21">
        <v>0</v>
      </c>
      <c r="Y131" s="21">
        <f t="shared" ca="1" si="31"/>
        <v>0</v>
      </c>
      <c r="Z131" s="21">
        <f t="shared" ca="1" si="32"/>
        <v>0</v>
      </c>
      <c r="AB131" s="21">
        <f ca="1">#REF!</f>
        <v>0</v>
      </c>
      <c r="AC131" s="21">
        <f ca="1">#REF!</f>
        <v>0</v>
      </c>
      <c r="AD131" s="21">
        <v>0</v>
      </c>
      <c r="AE131" s="21">
        <f t="shared" ca="1" si="33"/>
        <v>0</v>
      </c>
      <c r="AF131" s="21">
        <f t="shared" ca="1" si="34"/>
        <v>0</v>
      </c>
      <c r="AH131" s="21">
        <f ca="1">#REF!</f>
        <v>0</v>
      </c>
      <c r="AI131" s="21">
        <f ca="1">#REF!</f>
        <v>0</v>
      </c>
      <c r="AJ131" s="21">
        <v>0</v>
      </c>
      <c r="AK131" s="21">
        <f t="shared" ca="1" si="35"/>
        <v>0</v>
      </c>
      <c r="AL131" s="21">
        <f t="shared" ca="1" si="36"/>
        <v>0</v>
      </c>
      <c r="AN131" s="21">
        <f ca="1">#REF!</f>
        <v>0</v>
      </c>
      <c r="AO131" s="21">
        <f ca="1">#REF!</f>
        <v>0</v>
      </c>
      <c r="AP131" s="21">
        <v>0</v>
      </c>
      <c r="AQ131" s="21">
        <f t="shared" ca="1" si="37"/>
        <v>0</v>
      </c>
      <c r="AR131" s="21">
        <f t="shared" ca="1" si="38"/>
        <v>0</v>
      </c>
      <c r="AT131" s="21">
        <v>0</v>
      </c>
      <c r="AU131" s="21">
        <v>0</v>
      </c>
      <c r="AV131" s="21">
        <f t="shared" si="39"/>
        <v>0</v>
      </c>
      <c r="AW131" s="21"/>
      <c r="AX131" s="21"/>
      <c r="AZ131" s="87">
        <v>0</v>
      </c>
      <c r="BE131" s="87">
        <v>0</v>
      </c>
      <c r="BF131" s="87">
        <v>0</v>
      </c>
      <c r="BG131" s="87">
        <v>0</v>
      </c>
    </row>
    <row r="132" spans="3:59" x14ac:dyDescent="0.25">
      <c r="C132" s="10">
        <f t="shared" ca="1" si="26"/>
        <v>41091</v>
      </c>
      <c r="D132" s="17">
        <v>41086</v>
      </c>
      <c r="E132" s="5">
        <v>4.463000000000001</v>
      </c>
      <c r="F132" s="6">
        <v>0.17</v>
      </c>
      <c r="G132" s="7">
        <v>5.5746913153991599E-2</v>
      </c>
      <c r="H132" s="7">
        <f t="shared" ca="1" si="24"/>
        <v>0.55761376974602417</v>
      </c>
      <c r="I132" s="9">
        <f t="shared" ca="1" si="25"/>
        <v>3875</v>
      </c>
      <c r="K132" s="5">
        <v>4.4219999999999997</v>
      </c>
      <c r="L132" s="5">
        <f t="shared" si="27"/>
        <v>4.1000000000001258E-2</v>
      </c>
      <c r="M132" s="6">
        <v>0.17</v>
      </c>
      <c r="N132" s="12">
        <f t="shared" si="28"/>
        <v>0</v>
      </c>
      <c r="P132" s="21">
        <f ca="1">#REF!</f>
        <v>0</v>
      </c>
      <c r="Q132" s="21">
        <f ca="1">#REF!</f>
        <v>0</v>
      </c>
      <c r="R132" s="21">
        <v>0</v>
      </c>
      <c r="S132" s="21">
        <f t="shared" ca="1" si="29"/>
        <v>0</v>
      </c>
      <c r="T132" s="21">
        <f t="shared" ca="1" si="30"/>
        <v>0</v>
      </c>
      <c r="V132" s="21">
        <f ca="1">#REF!</f>
        <v>0</v>
      </c>
      <c r="W132" s="21">
        <f ca="1">#REF!</f>
        <v>0</v>
      </c>
      <c r="X132" s="21">
        <v>0</v>
      </c>
      <c r="Y132" s="21">
        <f t="shared" ca="1" si="31"/>
        <v>0</v>
      </c>
      <c r="Z132" s="21">
        <f t="shared" ca="1" si="32"/>
        <v>0</v>
      </c>
      <c r="AB132" s="21">
        <f ca="1">#REF!</f>
        <v>0</v>
      </c>
      <c r="AC132" s="21">
        <f ca="1">#REF!</f>
        <v>0</v>
      </c>
      <c r="AD132" s="21">
        <v>0</v>
      </c>
      <c r="AE132" s="21">
        <f t="shared" ca="1" si="33"/>
        <v>0</v>
      </c>
      <c r="AF132" s="21">
        <f t="shared" ca="1" si="34"/>
        <v>0</v>
      </c>
      <c r="AH132" s="21">
        <f ca="1">#REF!</f>
        <v>0</v>
      </c>
      <c r="AI132" s="21">
        <f ca="1">#REF!</f>
        <v>0</v>
      </c>
      <c r="AJ132" s="21">
        <v>0</v>
      </c>
      <c r="AK132" s="21">
        <f t="shared" ca="1" si="35"/>
        <v>0</v>
      </c>
      <c r="AL132" s="21">
        <f t="shared" ca="1" si="36"/>
        <v>0</v>
      </c>
      <c r="AN132" s="21">
        <f ca="1">#REF!</f>
        <v>0</v>
      </c>
      <c r="AO132" s="21">
        <f ca="1">#REF!</f>
        <v>0</v>
      </c>
      <c r="AP132" s="21">
        <v>0</v>
      </c>
      <c r="AQ132" s="21">
        <f t="shared" ca="1" si="37"/>
        <v>0</v>
      </c>
      <c r="AR132" s="21">
        <f t="shared" ca="1" si="38"/>
        <v>0</v>
      </c>
      <c r="AT132" s="21">
        <v>0</v>
      </c>
      <c r="AU132" s="21">
        <v>0</v>
      </c>
      <c r="AV132" s="21">
        <f t="shared" si="39"/>
        <v>0</v>
      </c>
      <c r="AW132" s="21"/>
      <c r="AX132" s="21"/>
      <c r="AZ132" s="87">
        <v>0</v>
      </c>
      <c r="BE132" s="87">
        <v>0</v>
      </c>
      <c r="BF132" s="87">
        <v>0</v>
      </c>
      <c r="BG132" s="87">
        <v>0</v>
      </c>
    </row>
    <row r="133" spans="3:59" x14ac:dyDescent="0.25">
      <c r="C133" s="10">
        <f t="shared" ca="1" si="26"/>
        <v>41122</v>
      </c>
      <c r="D133" s="17">
        <v>41116</v>
      </c>
      <c r="E133" s="5">
        <v>4.5020000000000007</v>
      </c>
      <c r="F133" s="6">
        <v>0.17</v>
      </c>
      <c r="G133" s="7">
        <v>5.5794562686077402E-2</v>
      </c>
      <c r="H133" s="7">
        <f t="shared" ref="H133:H196" ca="1" si="48">1/((1+G133/2)^(2*((C133-$C$1)/365.25)))</f>
        <v>0.55474219297181471</v>
      </c>
      <c r="I133" s="9">
        <f t="shared" ref="I133:I196" ca="1" si="49">D133-$C$1</f>
        <v>3905</v>
      </c>
      <c r="K133" s="5">
        <v>4.4610000000000003</v>
      </c>
      <c r="L133" s="5">
        <f t="shared" si="27"/>
        <v>4.1000000000000369E-2</v>
      </c>
      <c r="M133" s="6">
        <v>0.17</v>
      </c>
      <c r="N133" s="12">
        <f t="shared" si="28"/>
        <v>0</v>
      </c>
      <c r="P133" s="21">
        <f ca="1">#REF!</f>
        <v>0</v>
      </c>
      <c r="Q133" s="21">
        <f ca="1">#REF!</f>
        <v>0</v>
      </c>
      <c r="R133" s="21">
        <v>0</v>
      </c>
      <c r="S133" s="21">
        <f t="shared" ca="1" si="29"/>
        <v>0</v>
      </c>
      <c r="T133" s="21">
        <f t="shared" ca="1" si="30"/>
        <v>0</v>
      </c>
      <c r="V133" s="21">
        <f ca="1">#REF!</f>
        <v>0</v>
      </c>
      <c r="W133" s="21">
        <f ca="1">#REF!</f>
        <v>0</v>
      </c>
      <c r="X133" s="21">
        <v>0</v>
      </c>
      <c r="Y133" s="21">
        <f t="shared" ca="1" si="31"/>
        <v>0</v>
      </c>
      <c r="Z133" s="21">
        <f t="shared" ca="1" si="32"/>
        <v>0</v>
      </c>
      <c r="AB133" s="21">
        <f ca="1">#REF!</f>
        <v>0</v>
      </c>
      <c r="AC133" s="21">
        <f ca="1">#REF!</f>
        <v>0</v>
      </c>
      <c r="AD133" s="21">
        <v>0</v>
      </c>
      <c r="AE133" s="21">
        <f t="shared" ca="1" si="33"/>
        <v>0</v>
      </c>
      <c r="AF133" s="21">
        <f t="shared" ca="1" si="34"/>
        <v>0</v>
      </c>
      <c r="AH133" s="21">
        <f ca="1">#REF!</f>
        <v>0</v>
      </c>
      <c r="AI133" s="21">
        <f ca="1">#REF!</f>
        <v>0</v>
      </c>
      <c r="AJ133" s="21">
        <v>0</v>
      </c>
      <c r="AK133" s="21">
        <f t="shared" ca="1" si="35"/>
        <v>0</v>
      </c>
      <c r="AL133" s="21">
        <f t="shared" ca="1" si="36"/>
        <v>0</v>
      </c>
      <c r="AN133" s="21">
        <f ca="1">#REF!</f>
        <v>0</v>
      </c>
      <c r="AO133" s="21">
        <f ca="1">#REF!</f>
        <v>0</v>
      </c>
      <c r="AP133" s="21">
        <v>0</v>
      </c>
      <c r="AQ133" s="21">
        <f t="shared" ca="1" si="37"/>
        <v>0</v>
      </c>
      <c r="AR133" s="21">
        <f t="shared" ca="1" si="38"/>
        <v>0</v>
      </c>
      <c r="AT133" s="21">
        <v>0</v>
      </c>
      <c r="AU133" s="21">
        <v>0</v>
      </c>
      <c r="AV133" s="21">
        <f t="shared" si="39"/>
        <v>0</v>
      </c>
      <c r="AW133" s="21"/>
      <c r="AX133" s="21"/>
      <c r="AZ133" s="87">
        <v>0</v>
      </c>
      <c r="BE133" s="87">
        <v>0</v>
      </c>
      <c r="BF133" s="87">
        <v>0</v>
      </c>
      <c r="BG133" s="87">
        <v>0</v>
      </c>
    </row>
    <row r="134" spans="3:59" x14ac:dyDescent="0.25">
      <c r="C134" s="10">
        <f t="shared" ref="C134:C197" ca="1" si="50">EOMONTH(C133,0)+1</f>
        <v>41153</v>
      </c>
      <c r="D134" s="17">
        <v>41149</v>
      </c>
      <c r="E134" s="5">
        <v>4.4910000000000005</v>
      </c>
      <c r="F134" s="6">
        <v>0.17</v>
      </c>
      <c r="G134" s="7">
        <v>5.5842212218919898E-2</v>
      </c>
      <c r="H134" s="7">
        <f t="shared" ca="1" si="48"/>
        <v>0.55188106779460466</v>
      </c>
      <c r="I134" s="9">
        <f t="shared" ca="1" si="49"/>
        <v>3938</v>
      </c>
      <c r="K134" s="5">
        <v>4.45</v>
      </c>
      <c r="L134" s="5">
        <f t="shared" ref="L134:L197" si="51">E134-K134</f>
        <v>4.1000000000000369E-2</v>
      </c>
      <c r="M134" s="6">
        <v>0.17</v>
      </c>
      <c r="N134" s="12">
        <f t="shared" ref="N134:N197" si="52">(F134-M134)*100</f>
        <v>0</v>
      </c>
      <c r="P134" s="21">
        <f ca="1">#REF!</f>
        <v>0</v>
      </c>
      <c r="Q134" s="21">
        <f ca="1">#REF!</f>
        <v>0</v>
      </c>
      <c r="R134" s="21">
        <v>0</v>
      </c>
      <c r="S134" s="21">
        <f t="shared" ref="S134:S197" ca="1" si="53">P134+Q134+R134</f>
        <v>0</v>
      </c>
      <c r="T134" s="21">
        <f t="shared" ref="T134:T197" ca="1" si="54">S134/10000</f>
        <v>0</v>
      </c>
      <c r="V134" s="21">
        <f ca="1">#REF!</f>
        <v>0</v>
      </c>
      <c r="W134" s="21">
        <f ca="1">#REF!</f>
        <v>0</v>
      </c>
      <c r="X134" s="21">
        <v>0</v>
      </c>
      <c r="Y134" s="21">
        <f t="shared" ref="Y134:Y197" ca="1" si="55">V134+W134+X134</f>
        <v>0</v>
      </c>
      <c r="Z134" s="21">
        <f t="shared" ref="Z134:Z197" ca="1" si="56">Y134/1000</f>
        <v>0</v>
      </c>
      <c r="AB134" s="21">
        <f ca="1">#REF!</f>
        <v>0</v>
      </c>
      <c r="AC134" s="21">
        <f ca="1">#REF!</f>
        <v>0</v>
      </c>
      <c r="AD134" s="21">
        <v>0</v>
      </c>
      <c r="AE134" s="21">
        <f t="shared" ref="AE134:AE197" ca="1" si="57">AB134+AC134+AD134</f>
        <v>0</v>
      </c>
      <c r="AF134" s="21">
        <f t="shared" ref="AF134:AF197" ca="1" si="58">AE134/100</f>
        <v>0</v>
      </c>
      <c r="AH134" s="21">
        <f ca="1">#REF!</f>
        <v>0</v>
      </c>
      <c r="AI134" s="21">
        <f ca="1">#REF!</f>
        <v>0</v>
      </c>
      <c r="AJ134" s="21">
        <v>0</v>
      </c>
      <c r="AK134" s="21">
        <f t="shared" ref="AK134:AK197" ca="1" si="59">AH134+AI134+AJ134</f>
        <v>0</v>
      </c>
      <c r="AL134" s="21">
        <f t="shared" ref="AL134:AL197" ca="1" si="60">AK134/365.25</f>
        <v>0</v>
      </c>
      <c r="AN134" s="21">
        <f ca="1">#REF!</f>
        <v>0</v>
      </c>
      <c r="AO134" s="21">
        <f ca="1">#REF!</f>
        <v>0</v>
      </c>
      <c r="AP134" s="21">
        <v>0</v>
      </c>
      <c r="AQ134" s="21">
        <f t="shared" ref="AQ134:AQ197" ca="1" si="61">AN134+AO134+AP134</f>
        <v>0</v>
      </c>
      <c r="AR134" s="21">
        <f t="shared" ref="AR134:AR197" ca="1" si="62">AQ134/10</f>
        <v>0</v>
      </c>
      <c r="AT134" s="21">
        <v>0</v>
      </c>
      <c r="AU134" s="21">
        <v>0</v>
      </c>
      <c r="AV134" s="21">
        <f t="shared" ref="AV134:AV197" si="63">AT134+AU134</f>
        <v>0</v>
      </c>
      <c r="AW134" s="21"/>
      <c r="AX134" s="21"/>
      <c r="AZ134" s="87">
        <v>0</v>
      </c>
      <c r="BE134" s="87">
        <v>0</v>
      </c>
      <c r="BF134" s="87">
        <v>0</v>
      </c>
      <c r="BG134" s="87">
        <v>0</v>
      </c>
    </row>
    <row r="135" spans="3:59" x14ac:dyDescent="0.25">
      <c r="C135" s="10">
        <f t="shared" ca="1" si="50"/>
        <v>41183</v>
      </c>
      <c r="D135" s="17">
        <v>41177</v>
      </c>
      <c r="E135" s="5">
        <v>4.5060000000000011</v>
      </c>
      <c r="F135" s="6">
        <v>0.17</v>
      </c>
      <c r="G135" s="7">
        <v>5.5888324670776902E-2</v>
      </c>
      <c r="H135" s="7">
        <f t="shared" ca="1" si="48"/>
        <v>0.54912217990004364</v>
      </c>
      <c r="I135" s="9">
        <f t="shared" ca="1" si="49"/>
        <v>3966</v>
      </c>
      <c r="K135" s="5">
        <v>4.4649999999999999</v>
      </c>
      <c r="L135" s="5">
        <f t="shared" si="51"/>
        <v>4.1000000000001258E-2</v>
      </c>
      <c r="M135" s="6">
        <v>0.17</v>
      </c>
      <c r="N135" s="12">
        <f t="shared" si="52"/>
        <v>0</v>
      </c>
      <c r="P135" s="21">
        <f ca="1">#REF!</f>
        <v>0</v>
      </c>
      <c r="Q135" s="21">
        <f ca="1">#REF!</f>
        <v>0</v>
      </c>
      <c r="R135" s="21">
        <v>0</v>
      </c>
      <c r="S135" s="21">
        <f t="shared" ca="1" si="53"/>
        <v>0</v>
      </c>
      <c r="T135" s="21">
        <f t="shared" ca="1" si="54"/>
        <v>0</v>
      </c>
      <c r="V135" s="21">
        <f ca="1">#REF!</f>
        <v>0</v>
      </c>
      <c r="W135" s="21">
        <f ca="1">#REF!</f>
        <v>0</v>
      </c>
      <c r="X135" s="21">
        <v>0</v>
      </c>
      <c r="Y135" s="21">
        <f t="shared" ca="1" si="55"/>
        <v>0</v>
      </c>
      <c r="Z135" s="21">
        <f t="shared" ca="1" si="56"/>
        <v>0</v>
      </c>
      <c r="AB135" s="21">
        <f ca="1">#REF!</f>
        <v>0</v>
      </c>
      <c r="AC135" s="21">
        <f ca="1">#REF!</f>
        <v>0</v>
      </c>
      <c r="AD135" s="21">
        <v>0</v>
      </c>
      <c r="AE135" s="21">
        <f t="shared" ca="1" si="57"/>
        <v>0</v>
      </c>
      <c r="AF135" s="21">
        <f t="shared" ca="1" si="58"/>
        <v>0</v>
      </c>
      <c r="AH135" s="21">
        <f ca="1">#REF!</f>
        <v>0</v>
      </c>
      <c r="AI135" s="21">
        <f ca="1">#REF!</f>
        <v>0</v>
      </c>
      <c r="AJ135" s="21">
        <v>0</v>
      </c>
      <c r="AK135" s="21">
        <f t="shared" ca="1" si="59"/>
        <v>0</v>
      </c>
      <c r="AL135" s="21">
        <f t="shared" ca="1" si="60"/>
        <v>0</v>
      </c>
      <c r="AN135" s="21">
        <f ca="1">#REF!</f>
        <v>0</v>
      </c>
      <c r="AO135" s="21">
        <f ca="1">#REF!</f>
        <v>0</v>
      </c>
      <c r="AP135" s="21">
        <v>0</v>
      </c>
      <c r="AQ135" s="21">
        <f t="shared" ca="1" si="61"/>
        <v>0</v>
      </c>
      <c r="AR135" s="21">
        <f t="shared" ca="1" si="62"/>
        <v>0</v>
      </c>
      <c r="AT135" s="21">
        <v>0</v>
      </c>
      <c r="AU135" s="21">
        <v>0</v>
      </c>
      <c r="AV135" s="21">
        <f t="shared" si="63"/>
        <v>0</v>
      </c>
      <c r="AW135" s="21"/>
      <c r="AX135" s="21"/>
      <c r="AZ135" s="87">
        <v>0</v>
      </c>
      <c r="BE135" s="87">
        <v>0</v>
      </c>
      <c r="BF135" s="87">
        <v>0</v>
      </c>
      <c r="BG135" s="87">
        <v>0</v>
      </c>
    </row>
    <row r="136" spans="3:59" x14ac:dyDescent="0.25">
      <c r="C136" s="10">
        <f t="shared" ca="1" si="50"/>
        <v>41214</v>
      </c>
      <c r="D136" s="17">
        <v>41208</v>
      </c>
      <c r="E136" s="5">
        <v>4.6630000000000003</v>
      </c>
      <c r="F136" s="6">
        <v>0.17</v>
      </c>
      <c r="G136" s="7">
        <v>5.5935974205106202E-2</v>
      </c>
      <c r="H136" s="7">
        <f t="shared" ca="1" si="48"/>
        <v>0.54628159456355097</v>
      </c>
      <c r="I136" s="9">
        <f t="shared" ca="1" si="49"/>
        <v>3997</v>
      </c>
      <c r="K136" s="5">
        <v>4.6219999999999999</v>
      </c>
      <c r="L136" s="5">
        <f t="shared" si="51"/>
        <v>4.1000000000000369E-2</v>
      </c>
      <c r="M136" s="6">
        <v>0.17</v>
      </c>
      <c r="N136" s="12">
        <f t="shared" si="52"/>
        <v>0</v>
      </c>
      <c r="P136" s="21">
        <f ca="1">#REF!</f>
        <v>0</v>
      </c>
      <c r="Q136" s="21">
        <f ca="1">#REF!</f>
        <v>0</v>
      </c>
      <c r="R136" s="21">
        <v>0</v>
      </c>
      <c r="S136" s="21">
        <f t="shared" ca="1" si="53"/>
        <v>0</v>
      </c>
      <c r="T136" s="21">
        <f t="shared" ca="1" si="54"/>
        <v>0</v>
      </c>
      <c r="V136" s="21">
        <f ca="1">#REF!</f>
        <v>0</v>
      </c>
      <c r="W136" s="21">
        <f ca="1">#REF!</f>
        <v>0</v>
      </c>
      <c r="X136" s="21">
        <v>0</v>
      </c>
      <c r="Y136" s="21">
        <f t="shared" ca="1" si="55"/>
        <v>0</v>
      </c>
      <c r="Z136" s="21">
        <f t="shared" ca="1" si="56"/>
        <v>0</v>
      </c>
      <c r="AB136" s="21">
        <f ca="1">#REF!</f>
        <v>0</v>
      </c>
      <c r="AC136" s="21">
        <f ca="1">#REF!</f>
        <v>0</v>
      </c>
      <c r="AD136" s="21">
        <v>0</v>
      </c>
      <c r="AE136" s="21">
        <f t="shared" ca="1" si="57"/>
        <v>0</v>
      </c>
      <c r="AF136" s="21">
        <f t="shared" ca="1" si="58"/>
        <v>0</v>
      </c>
      <c r="AH136" s="21">
        <f ca="1">#REF!</f>
        <v>0</v>
      </c>
      <c r="AI136" s="21">
        <f ca="1">#REF!</f>
        <v>0</v>
      </c>
      <c r="AJ136" s="21">
        <v>0</v>
      </c>
      <c r="AK136" s="21">
        <f t="shared" ca="1" si="59"/>
        <v>0</v>
      </c>
      <c r="AL136" s="21">
        <f t="shared" ca="1" si="60"/>
        <v>0</v>
      </c>
      <c r="AN136" s="21">
        <f ca="1">#REF!</f>
        <v>0</v>
      </c>
      <c r="AO136" s="21">
        <f ca="1">#REF!</f>
        <v>0</v>
      </c>
      <c r="AP136" s="21">
        <v>0</v>
      </c>
      <c r="AQ136" s="21">
        <f t="shared" ca="1" si="61"/>
        <v>0</v>
      </c>
      <c r="AR136" s="21">
        <f t="shared" ca="1" si="62"/>
        <v>0</v>
      </c>
      <c r="AT136" s="21">
        <v>0</v>
      </c>
      <c r="AU136" s="21">
        <v>0</v>
      </c>
      <c r="AV136" s="21">
        <f t="shared" si="63"/>
        <v>0</v>
      </c>
      <c r="AW136" s="21"/>
      <c r="AX136" s="21"/>
      <c r="AZ136" s="87">
        <v>0</v>
      </c>
      <c r="BE136" s="87">
        <v>0</v>
      </c>
      <c r="BF136" s="87">
        <v>0</v>
      </c>
      <c r="BG136" s="87">
        <v>0</v>
      </c>
    </row>
    <row r="137" spans="3:59" x14ac:dyDescent="0.25">
      <c r="C137" s="10">
        <f t="shared" ca="1" si="50"/>
        <v>41244</v>
      </c>
      <c r="D137" s="17">
        <v>41240</v>
      </c>
      <c r="E137" s="5">
        <v>4.8230000000000013</v>
      </c>
      <c r="F137" s="6">
        <v>0.17</v>
      </c>
      <c r="G137" s="7">
        <v>5.5982086658402902E-2</v>
      </c>
      <c r="H137" s="7">
        <f t="shared" ca="1" si="48"/>
        <v>0.54354256668566736</v>
      </c>
      <c r="I137" s="9">
        <f t="shared" ca="1" si="49"/>
        <v>4029</v>
      </c>
      <c r="K137" s="5">
        <v>4.782</v>
      </c>
      <c r="L137" s="5">
        <f t="shared" si="51"/>
        <v>4.1000000000001258E-2</v>
      </c>
      <c r="M137" s="6">
        <v>0.17</v>
      </c>
      <c r="N137" s="12">
        <f t="shared" si="52"/>
        <v>0</v>
      </c>
      <c r="P137" s="21">
        <f ca="1">#REF!</f>
        <v>0</v>
      </c>
      <c r="Q137" s="21">
        <f ca="1">#REF!</f>
        <v>0</v>
      </c>
      <c r="R137" s="21">
        <v>0</v>
      </c>
      <c r="S137" s="21">
        <f t="shared" ca="1" si="53"/>
        <v>0</v>
      </c>
      <c r="T137" s="21">
        <f t="shared" ca="1" si="54"/>
        <v>0</v>
      </c>
      <c r="V137" s="21">
        <f ca="1">#REF!</f>
        <v>0</v>
      </c>
      <c r="W137" s="21">
        <f ca="1">#REF!</f>
        <v>0</v>
      </c>
      <c r="X137" s="21">
        <v>0</v>
      </c>
      <c r="Y137" s="21">
        <f t="shared" ca="1" si="55"/>
        <v>0</v>
      </c>
      <c r="Z137" s="21">
        <f t="shared" ca="1" si="56"/>
        <v>0</v>
      </c>
      <c r="AB137" s="21">
        <f ca="1">#REF!</f>
        <v>0</v>
      </c>
      <c r="AC137" s="21">
        <f ca="1">#REF!</f>
        <v>0</v>
      </c>
      <c r="AD137" s="21">
        <v>0</v>
      </c>
      <c r="AE137" s="21">
        <f t="shared" ca="1" si="57"/>
        <v>0</v>
      </c>
      <c r="AF137" s="21">
        <f t="shared" ca="1" si="58"/>
        <v>0</v>
      </c>
      <c r="AH137" s="21">
        <f ca="1">#REF!</f>
        <v>0</v>
      </c>
      <c r="AI137" s="21">
        <f ca="1">#REF!</f>
        <v>0</v>
      </c>
      <c r="AJ137" s="21">
        <v>0</v>
      </c>
      <c r="AK137" s="21">
        <f t="shared" ca="1" si="59"/>
        <v>0</v>
      </c>
      <c r="AL137" s="21">
        <f t="shared" ca="1" si="60"/>
        <v>0</v>
      </c>
      <c r="AN137" s="21">
        <f ca="1">#REF!</f>
        <v>0</v>
      </c>
      <c r="AO137" s="21">
        <f ca="1">#REF!</f>
        <v>0</v>
      </c>
      <c r="AP137" s="21">
        <v>0</v>
      </c>
      <c r="AQ137" s="21">
        <f t="shared" ca="1" si="61"/>
        <v>0</v>
      </c>
      <c r="AR137" s="21">
        <f t="shared" ca="1" si="62"/>
        <v>0</v>
      </c>
      <c r="AT137" s="21">
        <v>0</v>
      </c>
      <c r="AU137" s="21">
        <v>0</v>
      </c>
      <c r="AV137" s="21">
        <f t="shared" si="63"/>
        <v>0</v>
      </c>
      <c r="AW137" s="21"/>
      <c r="AX137" s="21"/>
      <c r="AZ137" s="87">
        <v>0</v>
      </c>
      <c r="BE137" s="87">
        <v>0</v>
      </c>
      <c r="BF137" s="87">
        <v>0</v>
      </c>
      <c r="BG137" s="87">
        <v>0</v>
      </c>
    </row>
    <row r="138" spans="3:59" x14ac:dyDescent="0.25">
      <c r="C138" s="10">
        <f t="shared" ca="1" si="50"/>
        <v>41275</v>
      </c>
      <c r="D138" s="17">
        <v>41269</v>
      </c>
      <c r="E138" s="5">
        <v>4.8555000000000001</v>
      </c>
      <c r="F138" s="6">
        <v>0.17</v>
      </c>
      <c r="G138" s="7">
        <v>5.6029736194219498E-2</v>
      </c>
      <c r="H138" s="7">
        <f t="shared" ca="1" si="48"/>
        <v>0.5407224851601079</v>
      </c>
      <c r="I138" s="9">
        <f t="shared" ca="1" si="49"/>
        <v>4058</v>
      </c>
      <c r="K138" s="5">
        <v>4.8144999999999998</v>
      </c>
      <c r="L138" s="5">
        <f t="shared" si="51"/>
        <v>4.1000000000000369E-2</v>
      </c>
      <c r="M138" s="6">
        <v>0.17</v>
      </c>
      <c r="N138" s="12">
        <f t="shared" si="52"/>
        <v>0</v>
      </c>
      <c r="P138" s="21">
        <f ca="1">#REF!</f>
        <v>0</v>
      </c>
      <c r="Q138" s="21">
        <f ca="1">#REF!</f>
        <v>0</v>
      </c>
      <c r="R138" s="21">
        <v>0</v>
      </c>
      <c r="S138" s="21">
        <f t="shared" ca="1" si="53"/>
        <v>0</v>
      </c>
      <c r="T138" s="21">
        <f t="shared" ca="1" si="54"/>
        <v>0</v>
      </c>
      <c r="V138" s="21">
        <f ca="1">#REF!</f>
        <v>0</v>
      </c>
      <c r="W138" s="21">
        <f ca="1">#REF!</f>
        <v>0</v>
      </c>
      <c r="X138" s="21">
        <v>0</v>
      </c>
      <c r="Y138" s="21">
        <f t="shared" ca="1" si="55"/>
        <v>0</v>
      </c>
      <c r="Z138" s="21">
        <f t="shared" ca="1" si="56"/>
        <v>0</v>
      </c>
      <c r="AB138" s="21">
        <f ca="1">#REF!</f>
        <v>0</v>
      </c>
      <c r="AC138" s="21">
        <f ca="1">#REF!</f>
        <v>0</v>
      </c>
      <c r="AD138" s="21">
        <v>0</v>
      </c>
      <c r="AE138" s="21">
        <f t="shared" ca="1" si="57"/>
        <v>0</v>
      </c>
      <c r="AF138" s="21">
        <f t="shared" ca="1" si="58"/>
        <v>0</v>
      </c>
      <c r="AH138" s="21">
        <f ca="1">#REF!</f>
        <v>0</v>
      </c>
      <c r="AI138" s="21">
        <f ca="1">#REF!</f>
        <v>0</v>
      </c>
      <c r="AJ138" s="21">
        <v>0</v>
      </c>
      <c r="AK138" s="21">
        <f t="shared" ca="1" si="59"/>
        <v>0</v>
      </c>
      <c r="AL138" s="21">
        <f t="shared" ca="1" si="60"/>
        <v>0</v>
      </c>
      <c r="AN138" s="21">
        <f ca="1">#REF!</f>
        <v>0</v>
      </c>
      <c r="AO138" s="21">
        <f ca="1">#REF!</f>
        <v>0</v>
      </c>
      <c r="AP138" s="21">
        <v>0</v>
      </c>
      <c r="AQ138" s="21">
        <f t="shared" ca="1" si="61"/>
        <v>0</v>
      </c>
      <c r="AR138" s="21">
        <f t="shared" ca="1" si="62"/>
        <v>0</v>
      </c>
      <c r="AT138" s="21">
        <v>0</v>
      </c>
      <c r="AU138" s="21">
        <v>0</v>
      </c>
      <c r="AV138" s="21">
        <f t="shared" si="63"/>
        <v>0</v>
      </c>
      <c r="AW138" s="21"/>
      <c r="AX138" s="21"/>
      <c r="AZ138" s="87">
        <v>0</v>
      </c>
      <c r="BE138" s="87">
        <v>0</v>
      </c>
      <c r="BF138" s="87">
        <v>0</v>
      </c>
      <c r="BG138" s="87">
        <v>0</v>
      </c>
    </row>
    <row r="139" spans="3:59" x14ac:dyDescent="0.25">
      <c r="C139" s="10">
        <f t="shared" ca="1" si="50"/>
        <v>41306</v>
      </c>
      <c r="D139" s="17">
        <v>41302</v>
      </c>
      <c r="E139" s="5">
        <v>4.7715000000000005</v>
      </c>
      <c r="F139" s="6">
        <v>0.17</v>
      </c>
      <c r="G139" s="7">
        <v>5.6077385730792399E-2</v>
      </c>
      <c r="H139" s="7">
        <f t="shared" ca="1" si="48"/>
        <v>0.53791280931080154</v>
      </c>
      <c r="I139" s="9">
        <f t="shared" ca="1" si="49"/>
        <v>4091</v>
      </c>
      <c r="K139" s="5">
        <v>4.7305000000000001</v>
      </c>
      <c r="L139" s="5">
        <f t="shared" si="51"/>
        <v>4.1000000000000369E-2</v>
      </c>
      <c r="M139" s="6">
        <v>0.17</v>
      </c>
      <c r="N139" s="12">
        <f t="shared" si="52"/>
        <v>0</v>
      </c>
      <c r="P139" s="21">
        <f ca="1">#REF!</f>
        <v>0</v>
      </c>
      <c r="Q139" s="21">
        <f ca="1">#REF!</f>
        <v>0</v>
      </c>
      <c r="R139" s="21">
        <v>0</v>
      </c>
      <c r="S139" s="21">
        <f t="shared" ca="1" si="53"/>
        <v>0</v>
      </c>
      <c r="T139" s="21">
        <f t="shared" ca="1" si="54"/>
        <v>0</v>
      </c>
      <c r="V139" s="21">
        <f ca="1">#REF!</f>
        <v>0</v>
      </c>
      <c r="W139" s="21">
        <f ca="1">#REF!</f>
        <v>0</v>
      </c>
      <c r="X139" s="21">
        <v>0</v>
      </c>
      <c r="Y139" s="21">
        <f t="shared" ca="1" si="55"/>
        <v>0</v>
      </c>
      <c r="Z139" s="21">
        <f t="shared" ca="1" si="56"/>
        <v>0</v>
      </c>
      <c r="AB139" s="21">
        <f ca="1">#REF!</f>
        <v>0</v>
      </c>
      <c r="AC139" s="21">
        <f ca="1">#REF!</f>
        <v>0</v>
      </c>
      <c r="AD139" s="21">
        <v>0</v>
      </c>
      <c r="AE139" s="21">
        <f t="shared" ca="1" si="57"/>
        <v>0</v>
      </c>
      <c r="AF139" s="21">
        <f t="shared" ca="1" si="58"/>
        <v>0</v>
      </c>
      <c r="AH139" s="21">
        <f ca="1">#REF!</f>
        <v>0</v>
      </c>
      <c r="AI139" s="21">
        <f ca="1">#REF!</f>
        <v>0</v>
      </c>
      <c r="AJ139" s="21">
        <v>0</v>
      </c>
      <c r="AK139" s="21">
        <f t="shared" ca="1" si="59"/>
        <v>0</v>
      </c>
      <c r="AL139" s="21">
        <f t="shared" ca="1" si="60"/>
        <v>0</v>
      </c>
      <c r="AN139" s="21">
        <f ca="1">#REF!</f>
        <v>0</v>
      </c>
      <c r="AO139" s="21">
        <f ca="1">#REF!</f>
        <v>0</v>
      </c>
      <c r="AP139" s="21">
        <v>0</v>
      </c>
      <c r="AQ139" s="21">
        <f t="shared" ca="1" si="61"/>
        <v>0</v>
      </c>
      <c r="AR139" s="21">
        <f t="shared" ca="1" si="62"/>
        <v>0</v>
      </c>
      <c r="AT139" s="21">
        <v>0</v>
      </c>
      <c r="AU139" s="21">
        <v>0</v>
      </c>
      <c r="AV139" s="21">
        <f t="shared" si="63"/>
        <v>0</v>
      </c>
      <c r="AW139" s="21"/>
      <c r="AX139" s="21"/>
      <c r="AZ139" s="87">
        <v>0</v>
      </c>
      <c r="BE139" s="87">
        <v>0</v>
      </c>
      <c r="BF139" s="87">
        <v>0</v>
      </c>
      <c r="BG139" s="87">
        <v>0</v>
      </c>
    </row>
    <row r="140" spans="3:59" x14ac:dyDescent="0.25">
      <c r="C140" s="10">
        <f t="shared" ca="1" si="50"/>
        <v>41334</v>
      </c>
      <c r="D140" s="17">
        <v>41330</v>
      </c>
      <c r="E140" s="5">
        <v>4.6365000000000007</v>
      </c>
      <c r="F140" s="6">
        <v>0.17</v>
      </c>
      <c r="G140" s="7">
        <v>5.6120424022539701E-2</v>
      </c>
      <c r="H140" s="7">
        <f t="shared" ca="1" si="48"/>
        <v>0.53538397325181619</v>
      </c>
      <c r="I140" s="9">
        <f t="shared" ca="1" si="49"/>
        <v>4119</v>
      </c>
      <c r="K140" s="5">
        <v>4.5955000000000004</v>
      </c>
      <c r="L140" s="5">
        <f t="shared" si="51"/>
        <v>4.1000000000000369E-2</v>
      </c>
      <c r="M140" s="6">
        <v>0.17</v>
      </c>
      <c r="N140" s="12">
        <f t="shared" si="52"/>
        <v>0</v>
      </c>
      <c r="P140" s="21">
        <f ca="1">#REF!</f>
        <v>0</v>
      </c>
      <c r="Q140" s="21">
        <f ca="1">#REF!</f>
        <v>0</v>
      </c>
      <c r="R140" s="21">
        <v>0</v>
      </c>
      <c r="S140" s="21">
        <f t="shared" ca="1" si="53"/>
        <v>0</v>
      </c>
      <c r="T140" s="21">
        <f t="shared" ca="1" si="54"/>
        <v>0</v>
      </c>
      <c r="V140" s="21">
        <f ca="1">#REF!</f>
        <v>0</v>
      </c>
      <c r="W140" s="21">
        <f ca="1">#REF!</f>
        <v>0</v>
      </c>
      <c r="X140" s="21">
        <v>0</v>
      </c>
      <c r="Y140" s="21">
        <f t="shared" ca="1" si="55"/>
        <v>0</v>
      </c>
      <c r="Z140" s="21">
        <f t="shared" ca="1" si="56"/>
        <v>0</v>
      </c>
      <c r="AB140" s="21">
        <f ca="1">#REF!</f>
        <v>0</v>
      </c>
      <c r="AC140" s="21">
        <f ca="1">#REF!</f>
        <v>0</v>
      </c>
      <c r="AD140" s="21">
        <v>0</v>
      </c>
      <c r="AE140" s="21">
        <f t="shared" ca="1" si="57"/>
        <v>0</v>
      </c>
      <c r="AF140" s="21">
        <f t="shared" ca="1" si="58"/>
        <v>0</v>
      </c>
      <c r="AH140" s="21">
        <f ca="1">#REF!</f>
        <v>0</v>
      </c>
      <c r="AI140" s="21">
        <f ca="1">#REF!</f>
        <v>0</v>
      </c>
      <c r="AJ140" s="21">
        <v>0</v>
      </c>
      <c r="AK140" s="21">
        <f t="shared" ca="1" si="59"/>
        <v>0</v>
      </c>
      <c r="AL140" s="21">
        <f t="shared" ca="1" si="60"/>
        <v>0</v>
      </c>
      <c r="AN140" s="21">
        <f ca="1">#REF!</f>
        <v>0</v>
      </c>
      <c r="AO140" s="21">
        <f ca="1">#REF!</f>
        <v>0</v>
      </c>
      <c r="AP140" s="21">
        <v>0</v>
      </c>
      <c r="AQ140" s="21">
        <f t="shared" ca="1" si="61"/>
        <v>0</v>
      </c>
      <c r="AR140" s="21">
        <f t="shared" ca="1" si="62"/>
        <v>0</v>
      </c>
      <c r="AT140" s="21">
        <v>0</v>
      </c>
      <c r="AU140" s="21">
        <v>0</v>
      </c>
      <c r="AV140" s="21">
        <f t="shared" si="63"/>
        <v>0</v>
      </c>
      <c r="AW140" s="21"/>
      <c r="AX140" s="21"/>
      <c r="AZ140" s="87">
        <v>0</v>
      </c>
      <c r="BE140" s="87">
        <v>0</v>
      </c>
      <c r="BF140" s="87">
        <v>0</v>
      </c>
      <c r="BG140" s="87">
        <v>0</v>
      </c>
    </row>
    <row r="141" spans="3:59" x14ac:dyDescent="0.25">
      <c r="C141" s="10">
        <f t="shared" ca="1" si="50"/>
        <v>41365</v>
      </c>
      <c r="D141" s="17">
        <v>41358</v>
      </c>
      <c r="E141" s="5">
        <v>4.4865000000000004</v>
      </c>
      <c r="F141" s="6">
        <v>0.17</v>
      </c>
      <c r="G141" s="7">
        <v>5.6168073560550501E-2</v>
      </c>
      <c r="H141" s="7">
        <f t="shared" ca="1" si="48"/>
        <v>0.53259407426038552</v>
      </c>
      <c r="I141" s="9">
        <f t="shared" ca="1" si="49"/>
        <v>4147</v>
      </c>
      <c r="K141" s="5">
        <v>4.4455</v>
      </c>
      <c r="L141" s="5">
        <f t="shared" si="51"/>
        <v>4.1000000000000369E-2</v>
      </c>
      <c r="M141" s="6">
        <v>0.17</v>
      </c>
      <c r="N141" s="12">
        <f t="shared" si="52"/>
        <v>0</v>
      </c>
      <c r="P141" s="21">
        <f ca="1">#REF!</f>
        <v>0</v>
      </c>
      <c r="Q141" s="21">
        <f ca="1">#REF!</f>
        <v>0</v>
      </c>
      <c r="R141" s="21">
        <v>0</v>
      </c>
      <c r="S141" s="21">
        <f t="shared" ca="1" si="53"/>
        <v>0</v>
      </c>
      <c r="T141" s="21">
        <f t="shared" ca="1" si="54"/>
        <v>0</v>
      </c>
      <c r="V141" s="21">
        <f ca="1">#REF!</f>
        <v>0</v>
      </c>
      <c r="W141" s="21">
        <f ca="1">#REF!</f>
        <v>0</v>
      </c>
      <c r="X141" s="21">
        <v>0</v>
      </c>
      <c r="Y141" s="21">
        <f t="shared" ca="1" si="55"/>
        <v>0</v>
      </c>
      <c r="Z141" s="21">
        <f t="shared" ca="1" si="56"/>
        <v>0</v>
      </c>
      <c r="AB141" s="21">
        <f ca="1">#REF!</f>
        <v>0</v>
      </c>
      <c r="AC141" s="21">
        <f ca="1">#REF!</f>
        <v>0</v>
      </c>
      <c r="AD141" s="21">
        <v>0</v>
      </c>
      <c r="AE141" s="21">
        <f t="shared" ca="1" si="57"/>
        <v>0</v>
      </c>
      <c r="AF141" s="21">
        <f t="shared" ca="1" si="58"/>
        <v>0</v>
      </c>
      <c r="AH141" s="21">
        <f ca="1">#REF!</f>
        <v>0</v>
      </c>
      <c r="AI141" s="21">
        <f ca="1">#REF!</f>
        <v>0</v>
      </c>
      <c r="AJ141" s="21">
        <v>0</v>
      </c>
      <c r="AK141" s="21">
        <f t="shared" ca="1" si="59"/>
        <v>0</v>
      </c>
      <c r="AL141" s="21">
        <f t="shared" ca="1" si="60"/>
        <v>0</v>
      </c>
      <c r="AN141" s="21">
        <f ca="1">#REF!</f>
        <v>0</v>
      </c>
      <c r="AO141" s="21">
        <f ca="1">#REF!</f>
        <v>0</v>
      </c>
      <c r="AP141" s="21">
        <v>0</v>
      </c>
      <c r="AQ141" s="21">
        <f t="shared" ca="1" si="61"/>
        <v>0</v>
      </c>
      <c r="AR141" s="21">
        <f t="shared" ca="1" si="62"/>
        <v>0</v>
      </c>
      <c r="AT141" s="21">
        <v>0</v>
      </c>
      <c r="AU141" s="21">
        <v>0</v>
      </c>
      <c r="AV141" s="21">
        <f t="shared" si="63"/>
        <v>0</v>
      </c>
      <c r="AW141" s="21"/>
      <c r="AX141" s="21"/>
      <c r="AZ141" s="87">
        <v>0</v>
      </c>
      <c r="BE141" s="87">
        <v>0</v>
      </c>
      <c r="BF141" s="87">
        <v>0</v>
      </c>
      <c r="BG141" s="87">
        <v>0</v>
      </c>
    </row>
    <row r="142" spans="3:59" x14ac:dyDescent="0.25">
      <c r="C142" s="10">
        <f t="shared" ca="1" si="50"/>
        <v>41395</v>
      </c>
      <c r="D142" s="17">
        <v>41389</v>
      </c>
      <c r="E142" s="5">
        <v>4.4905000000000008</v>
      </c>
      <c r="F142" s="6">
        <v>0.17</v>
      </c>
      <c r="G142" s="7">
        <v>5.62141860174101E-2</v>
      </c>
      <c r="H142" s="7">
        <f t="shared" ca="1" si="48"/>
        <v>0.52990405184823242</v>
      </c>
      <c r="I142" s="9">
        <f t="shared" ca="1" si="49"/>
        <v>4178</v>
      </c>
      <c r="K142" s="5">
        <v>4.4494999999999996</v>
      </c>
      <c r="L142" s="5">
        <f t="shared" si="51"/>
        <v>4.1000000000001258E-2</v>
      </c>
      <c r="M142" s="6">
        <v>0.17</v>
      </c>
      <c r="N142" s="12">
        <f t="shared" si="52"/>
        <v>0</v>
      </c>
      <c r="P142" s="21">
        <f ca="1">#REF!</f>
        <v>0</v>
      </c>
      <c r="Q142" s="21">
        <f ca="1">#REF!</f>
        <v>0</v>
      </c>
      <c r="R142" s="21">
        <v>0</v>
      </c>
      <c r="S142" s="21">
        <f t="shared" ca="1" si="53"/>
        <v>0</v>
      </c>
      <c r="T142" s="21">
        <f t="shared" ca="1" si="54"/>
        <v>0</v>
      </c>
      <c r="V142" s="21">
        <f ca="1">#REF!</f>
        <v>0</v>
      </c>
      <c r="W142" s="21">
        <f ca="1">#REF!</f>
        <v>0</v>
      </c>
      <c r="X142" s="21">
        <v>0</v>
      </c>
      <c r="Y142" s="21">
        <f t="shared" ca="1" si="55"/>
        <v>0</v>
      </c>
      <c r="Z142" s="21">
        <f t="shared" ca="1" si="56"/>
        <v>0</v>
      </c>
      <c r="AB142" s="21">
        <f ca="1">#REF!</f>
        <v>0</v>
      </c>
      <c r="AC142" s="21">
        <f ca="1">#REF!</f>
        <v>0</v>
      </c>
      <c r="AD142" s="21">
        <v>0</v>
      </c>
      <c r="AE142" s="21">
        <f t="shared" ca="1" si="57"/>
        <v>0</v>
      </c>
      <c r="AF142" s="21">
        <f t="shared" ca="1" si="58"/>
        <v>0</v>
      </c>
      <c r="AH142" s="21">
        <f ca="1">#REF!</f>
        <v>0</v>
      </c>
      <c r="AI142" s="21">
        <f ca="1">#REF!</f>
        <v>0</v>
      </c>
      <c r="AJ142" s="21">
        <v>0</v>
      </c>
      <c r="AK142" s="21">
        <f t="shared" ca="1" si="59"/>
        <v>0</v>
      </c>
      <c r="AL142" s="21">
        <f t="shared" ca="1" si="60"/>
        <v>0</v>
      </c>
      <c r="AN142" s="21">
        <f ca="1">#REF!</f>
        <v>0</v>
      </c>
      <c r="AO142" s="21">
        <f ca="1">#REF!</f>
        <v>0</v>
      </c>
      <c r="AP142" s="21">
        <v>0</v>
      </c>
      <c r="AQ142" s="21">
        <f t="shared" ca="1" si="61"/>
        <v>0</v>
      </c>
      <c r="AR142" s="21">
        <f t="shared" ca="1" si="62"/>
        <v>0</v>
      </c>
      <c r="AT142" s="21">
        <v>0</v>
      </c>
      <c r="AU142" s="21">
        <v>0</v>
      </c>
      <c r="AV142" s="21">
        <f t="shared" si="63"/>
        <v>0</v>
      </c>
      <c r="AW142" s="21"/>
      <c r="AX142" s="21"/>
      <c r="AZ142" s="87">
        <v>0</v>
      </c>
      <c r="BE142" s="87">
        <v>0</v>
      </c>
      <c r="BF142" s="87">
        <v>0</v>
      </c>
      <c r="BG142" s="87">
        <v>0</v>
      </c>
    </row>
    <row r="143" spans="3:59" x14ac:dyDescent="0.25">
      <c r="C143" s="10">
        <f t="shared" ca="1" si="50"/>
        <v>41426</v>
      </c>
      <c r="D143" s="17">
        <v>41422</v>
      </c>
      <c r="E143" s="5">
        <v>4.5305</v>
      </c>
      <c r="F143" s="6">
        <v>0.17</v>
      </c>
      <c r="G143" s="7">
        <v>5.6261835556908203E-2</v>
      </c>
      <c r="H143" s="7">
        <f t="shared" ca="1" si="48"/>
        <v>0.52713456101432632</v>
      </c>
      <c r="I143" s="9">
        <f t="shared" ca="1" si="49"/>
        <v>4211</v>
      </c>
      <c r="K143" s="5">
        <v>4.4894999999999996</v>
      </c>
      <c r="L143" s="5">
        <f t="shared" si="51"/>
        <v>4.1000000000000369E-2</v>
      </c>
      <c r="M143" s="6">
        <v>0.17</v>
      </c>
      <c r="N143" s="12">
        <f t="shared" si="52"/>
        <v>0</v>
      </c>
      <c r="P143" s="21">
        <f ca="1">#REF!</f>
        <v>0</v>
      </c>
      <c r="Q143" s="21">
        <f ca="1">#REF!</f>
        <v>0</v>
      </c>
      <c r="R143" s="21">
        <v>0</v>
      </c>
      <c r="S143" s="21">
        <f t="shared" ca="1" si="53"/>
        <v>0</v>
      </c>
      <c r="T143" s="21">
        <f t="shared" ca="1" si="54"/>
        <v>0</v>
      </c>
      <c r="V143" s="21">
        <f ca="1">#REF!</f>
        <v>0</v>
      </c>
      <c r="W143" s="21">
        <f ca="1">#REF!</f>
        <v>0</v>
      </c>
      <c r="X143" s="21">
        <v>0</v>
      </c>
      <c r="Y143" s="21">
        <f t="shared" ca="1" si="55"/>
        <v>0</v>
      </c>
      <c r="Z143" s="21">
        <f t="shared" ca="1" si="56"/>
        <v>0</v>
      </c>
      <c r="AB143" s="21">
        <f ca="1">#REF!</f>
        <v>0</v>
      </c>
      <c r="AC143" s="21">
        <f ca="1">#REF!</f>
        <v>0</v>
      </c>
      <c r="AD143" s="21">
        <v>0</v>
      </c>
      <c r="AE143" s="21">
        <f t="shared" ca="1" si="57"/>
        <v>0</v>
      </c>
      <c r="AF143" s="21">
        <f t="shared" ca="1" si="58"/>
        <v>0</v>
      </c>
      <c r="AH143" s="21">
        <f ca="1">#REF!</f>
        <v>0</v>
      </c>
      <c r="AI143" s="21">
        <f ca="1">#REF!</f>
        <v>0</v>
      </c>
      <c r="AJ143" s="21">
        <v>0</v>
      </c>
      <c r="AK143" s="21">
        <f t="shared" ca="1" si="59"/>
        <v>0</v>
      </c>
      <c r="AL143" s="21">
        <f t="shared" ca="1" si="60"/>
        <v>0</v>
      </c>
      <c r="AN143" s="21">
        <f ca="1">#REF!</f>
        <v>0</v>
      </c>
      <c r="AO143" s="21">
        <f ca="1">#REF!</f>
        <v>0</v>
      </c>
      <c r="AP143" s="21">
        <v>0</v>
      </c>
      <c r="AQ143" s="21">
        <f t="shared" ca="1" si="61"/>
        <v>0</v>
      </c>
      <c r="AR143" s="21">
        <f t="shared" ca="1" si="62"/>
        <v>0</v>
      </c>
      <c r="AT143" s="21">
        <v>0</v>
      </c>
      <c r="AU143" s="21">
        <v>0</v>
      </c>
      <c r="AV143" s="21">
        <f t="shared" si="63"/>
        <v>0</v>
      </c>
      <c r="AW143" s="21"/>
      <c r="AX143" s="21"/>
      <c r="AZ143" s="87">
        <v>0</v>
      </c>
      <c r="BE143" s="87">
        <v>0</v>
      </c>
      <c r="BF143" s="87">
        <v>0</v>
      </c>
      <c r="BG143" s="87">
        <v>0</v>
      </c>
    </row>
    <row r="144" spans="3:59" x14ac:dyDescent="0.25">
      <c r="C144" s="10">
        <f t="shared" ca="1" si="50"/>
        <v>41456</v>
      </c>
      <c r="D144" s="17">
        <v>41450</v>
      </c>
      <c r="E144" s="5">
        <v>4.5755000000000008</v>
      </c>
      <c r="F144" s="6">
        <v>0.17</v>
      </c>
      <c r="G144" s="7">
        <v>5.6307948015207603E-2</v>
      </c>
      <c r="H144" s="7">
        <f t="shared" ca="1" si="48"/>
        <v>0.5244642686729083</v>
      </c>
      <c r="I144" s="9">
        <f t="shared" ca="1" si="49"/>
        <v>4239</v>
      </c>
      <c r="K144" s="5">
        <v>4.5345000000000004</v>
      </c>
      <c r="L144" s="5">
        <f t="shared" si="51"/>
        <v>4.1000000000000369E-2</v>
      </c>
      <c r="M144" s="6">
        <v>0.17</v>
      </c>
      <c r="N144" s="12">
        <f t="shared" si="52"/>
        <v>0</v>
      </c>
      <c r="P144" s="21">
        <f ca="1">#REF!</f>
        <v>0</v>
      </c>
      <c r="Q144" s="21">
        <f ca="1">#REF!</f>
        <v>0</v>
      </c>
      <c r="R144" s="21">
        <v>0</v>
      </c>
      <c r="S144" s="21">
        <f t="shared" ca="1" si="53"/>
        <v>0</v>
      </c>
      <c r="T144" s="21">
        <f t="shared" ca="1" si="54"/>
        <v>0</v>
      </c>
      <c r="V144" s="21">
        <f ca="1">#REF!</f>
        <v>0</v>
      </c>
      <c r="W144" s="21">
        <f ca="1">#REF!</f>
        <v>0</v>
      </c>
      <c r="X144" s="21">
        <v>0</v>
      </c>
      <c r="Y144" s="21">
        <f t="shared" ca="1" si="55"/>
        <v>0</v>
      </c>
      <c r="Z144" s="21">
        <f t="shared" ca="1" si="56"/>
        <v>0</v>
      </c>
      <c r="AB144" s="21">
        <f ca="1">#REF!</f>
        <v>0</v>
      </c>
      <c r="AC144" s="21">
        <f ca="1">#REF!</f>
        <v>0</v>
      </c>
      <c r="AD144" s="21">
        <v>0</v>
      </c>
      <c r="AE144" s="21">
        <f t="shared" ca="1" si="57"/>
        <v>0</v>
      </c>
      <c r="AF144" s="21">
        <f t="shared" ca="1" si="58"/>
        <v>0</v>
      </c>
      <c r="AH144" s="21">
        <f ca="1">#REF!</f>
        <v>0</v>
      </c>
      <c r="AI144" s="21">
        <f ca="1">#REF!</f>
        <v>0</v>
      </c>
      <c r="AJ144" s="21">
        <v>0</v>
      </c>
      <c r="AK144" s="21">
        <f t="shared" ca="1" si="59"/>
        <v>0</v>
      </c>
      <c r="AL144" s="21">
        <f t="shared" ca="1" si="60"/>
        <v>0</v>
      </c>
      <c r="AN144" s="21">
        <f ca="1">#REF!</f>
        <v>0</v>
      </c>
      <c r="AO144" s="21">
        <f ca="1">#REF!</f>
        <v>0</v>
      </c>
      <c r="AP144" s="21">
        <v>0</v>
      </c>
      <c r="AQ144" s="21">
        <f t="shared" ca="1" si="61"/>
        <v>0</v>
      </c>
      <c r="AR144" s="21">
        <f t="shared" ca="1" si="62"/>
        <v>0</v>
      </c>
      <c r="AT144" s="21">
        <v>0</v>
      </c>
      <c r="AU144" s="21">
        <v>0</v>
      </c>
      <c r="AV144" s="21">
        <f t="shared" si="63"/>
        <v>0</v>
      </c>
      <c r="AW144" s="21"/>
      <c r="AX144" s="21"/>
      <c r="AZ144" s="87">
        <v>0</v>
      </c>
      <c r="BE144" s="87">
        <v>0</v>
      </c>
      <c r="BF144" s="87">
        <v>0</v>
      </c>
      <c r="BG144" s="87">
        <v>0</v>
      </c>
    </row>
    <row r="145" spans="3:59" x14ac:dyDescent="0.25">
      <c r="C145" s="10">
        <f t="shared" ca="1" si="50"/>
        <v>41487</v>
      </c>
      <c r="D145" s="17">
        <v>41481</v>
      </c>
      <c r="E145" s="5">
        <v>4.6145000000000005</v>
      </c>
      <c r="F145" s="6">
        <v>0.17</v>
      </c>
      <c r="G145" s="7">
        <v>5.6355597556192898E-2</v>
      </c>
      <c r="H145" s="7">
        <f t="shared" ca="1" si="48"/>
        <v>0.52171514479584291</v>
      </c>
      <c r="I145" s="9">
        <f t="shared" ca="1" si="49"/>
        <v>4270</v>
      </c>
      <c r="K145" s="5">
        <v>4.5735000000000001</v>
      </c>
      <c r="L145" s="5">
        <f t="shared" si="51"/>
        <v>4.1000000000000369E-2</v>
      </c>
      <c r="M145" s="6">
        <v>0.17</v>
      </c>
      <c r="N145" s="12">
        <f t="shared" si="52"/>
        <v>0</v>
      </c>
      <c r="P145" s="21">
        <f ca="1">#REF!</f>
        <v>0</v>
      </c>
      <c r="Q145" s="21">
        <f ca="1">#REF!</f>
        <v>0</v>
      </c>
      <c r="R145" s="21">
        <v>0</v>
      </c>
      <c r="S145" s="21">
        <f t="shared" ca="1" si="53"/>
        <v>0</v>
      </c>
      <c r="T145" s="21">
        <f t="shared" ca="1" si="54"/>
        <v>0</v>
      </c>
      <c r="V145" s="21">
        <f ca="1">#REF!</f>
        <v>0</v>
      </c>
      <c r="W145" s="21">
        <f ca="1">#REF!</f>
        <v>0</v>
      </c>
      <c r="X145" s="21">
        <v>0</v>
      </c>
      <c r="Y145" s="21">
        <f t="shared" ca="1" si="55"/>
        <v>0</v>
      </c>
      <c r="Z145" s="21">
        <f t="shared" ca="1" si="56"/>
        <v>0</v>
      </c>
      <c r="AB145" s="21">
        <f ca="1">#REF!</f>
        <v>0</v>
      </c>
      <c r="AC145" s="21">
        <f ca="1">#REF!</f>
        <v>0</v>
      </c>
      <c r="AD145" s="21">
        <v>0</v>
      </c>
      <c r="AE145" s="21">
        <f t="shared" ca="1" si="57"/>
        <v>0</v>
      </c>
      <c r="AF145" s="21">
        <f t="shared" ca="1" si="58"/>
        <v>0</v>
      </c>
      <c r="AH145" s="21">
        <f ca="1">#REF!</f>
        <v>0</v>
      </c>
      <c r="AI145" s="21">
        <f ca="1">#REF!</f>
        <v>0</v>
      </c>
      <c r="AJ145" s="21">
        <v>0</v>
      </c>
      <c r="AK145" s="21">
        <f t="shared" ca="1" si="59"/>
        <v>0</v>
      </c>
      <c r="AL145" s="21">
        <f t="shared" ca="1" si="60"/>
        <v>0</v>
      </c>
      <c r="AN145" s="21">
        <f ca="1">#REF!</f>
        <v>0</v>
      </c>
      <c r="AO145" s="21">
        <f ca="1">#REF!</f>
        <v>0</v>
      </c>
      <c r="AP145" s="21">
        <v>0</v>
      </c>
      <c r="AQ145" s="21">
        <f t="shared" ca="1" si="61"/>
        <v>0</v>
      </c>
      <c r="AR145" s="21">
        <f t="shared" ca="1" si="62"/>
        <v>0</v>
      </c>
      <c r="AT145" s="21">
        <v>0</v>
      </c>
      <c r="AU145" s="21">
        <v>0</v>
      </c>
      <c r="AV145" s="21">
        <f t="shared" si="63"/>
        <v>0</v>
      </c>
      <c r="AW145" s="21"/>
      <c r="AX145" s="21"/>
      <c r="AZ145" s="87">
        <v>0</v>
      </c>
      <c r="BE145" s="87">
        <v>0</v>
      </c>
      <c r="BF145" s="87">
        <v>0</v>
      </c>
      <c r="BG145" s="87">
        <v>0</v>
      </c>
    </row>
    <row r="146" spans="3:59" x14ac:dyDescent="0.25">
      <c r="C146" s="10">
        <f t="shared" ca="1" si="50"/>
        <v>41518</v>
      </c>
      <c r="D146" s="17">
        <v>41513</v>
      </c>
      <c r="E146" s="5">
        <v>4.6035000000000004</v>
      </c>
      <c r="F146" s="6">
        <v>0.17</v>
      </c>
      <c r="G146" s="7">
        <v>5.6403247097934102E-2</v>
      </c>
      <c r="H146" s="7">
        <f t="shared" ca="1" si="48"/>
        <v>0.51897635508710971</v>
      </c>
      <c r="I146" s="9">
        <f t="shared" ca="1" si="49"/>
        <v>4302</v>
      </c>
      <c r="K146" s="5">
        <v>4.5625</v>
      </c>
      <c r="L146" s="5">
        <f t="shared" si="51"/>
        <v>4.1000000000000369E-2</v>
      </c>
      <c r="M146" s="6">
        <v>0.17</v>
      </c>
      <c r="N146" s="12">
        <f t="shared" si="52"/>
        <v>0</v>
      </c>
      <c r="P146" s="21">
        <f ca="1">#REF!</f>
        <v>0</v>
      </c>
      <c r="Q146" s="21">
        <f ca="1">#REF!</f>
        <v>0</v>
      </c>
      <c r="R146" s="21">
        <v>0</v>
      </c>
      <c r="S146" s="21">
        <f t="shared" ca="1" si="53"/>
        <v>0</v>
      </c>
      <c r="T146" s="21">
        <f t="shared" ca="1" si="54"/>
        <v>0</v>
      </c>
      <c r="V146" s="21">
        <f ca="1">#REF!</f>
        <v>0</v>
      </c>
      <c r="W146" s="21">
        <f ca="1">#REF!</f>
        <v>0</v>
      </c>
      <c r="X146" s="21">
        <v>0</v>
      </c>
      <c r="Y146" s="21">
        <f t="shared" ca="1" si="55"/>
        <v>0</v>
      </c>
      <c r="Z146" s="21">
        <f t="shared" ca="1" si="56"/>
        <v>0</v>
      </c>
      <c r="AB146" s="21">
        <f ca="1">#REF!</f>
        <v>0</v>
      </c>
      <c r="AC146" s="21">
        <f ca="1">#REF!</f>
        <v>0</v>
      </c>
      <c r="AD146" s="21">
        <v>0</v>
      </c>
      <c r="AE146" s="21">
        <f t="shared" ca="1" si="57"/>
        <v>0</v>
      </c>
      <c r="AF146" s="21">
        <f t="shared" ca="1" si="58"/>
        <v>0</v>
      </c>
      <c r="AH146" s="21">
        <f ca="1">#REF!</f>
        <v>0</v>
      </c>
      <c r="AI146" s="21">
        <f ca="1">#REF!</f>
        <v>0</v>
      </c>
      <c r="AJ146" s="21">
        <v>0</v>
      </c>
      <c r="AK146" s="21">
        <f t="shared" ca="1" si="59"/>
        <v>0</v>
      </c>
      <c r="AL146" s="21">
        <f t="shared" ca="1" si="60"/>
        <v>0</v>
      </c>
      <c r="AN146" s="21">
        <f ca="1">#REF!</f>
        <v>0</v>
      </c>
      <c r="AO146" s="21">
        <f ca="1">#REF!</f>
        <v>0</v>
      </c>
      <c r="AP146" s="21">
        <v>0</v>
      </c>
      <c r="AQ146" s="21">
        <f t="shared" ca="1" si="61"/>
        <v>0</v>
      </c>
      <c r="AR146" s="21">
        <f t="shared" ca="1" si="62"/>
        <v>0</v>
      </c>
      <c r="AT146" s="21">
        <v>0</v>
      </c>
      <c r="AU146" s="21">
        <v>0</v>
      </c>
      <c r="AV146" s="21">
        <f t="shared" si="63"/>
        <v>0</v>
      </c>
      <c r="AW146" s="21"/>
      <c r="AX146" s="21"/>
      <c r="AZ146" s="87">
        <v>0</v>
      </c>
      <c r="BE146" s="87">
        <v>0</v>
      </c>
      <c r="BF146" s="87">
        <v>0</v>
      </c>
      <c r="BG146" s="87">
        <v>0</v>
      </c>
    </row>
    <row r="147" spans="3:59" x14ac:dyDescent="0.25">
      <c r="C147" s="10">
        <f t="shared" ca="1" si="50"/>
        <v>41548</v>
      </c>
      <c r="D147" s="17">
        <v>41542</v>
      </c>
      <c r="E147" s="5">
        <v>4.6185000000000009</v>
      </c>
      <c r="F147" s="6">
        <v>0.17</v>
      </c>
      <c r="G147" s="7">
        <v>5.6449359558403203E-2</v>
      </c>
      <c r="H147" s="7">
        <f t="shared" ca="1" si="48"/>
        <v>0.51633574238957536</v>
      </c>
      <c r="I147" s="9">
        <f t="shared" ca="1" si="49"/>
        <v>4331</v>
      </c>
      <c r="K147" s="5">
        <v>4.5774999999999997</v>
      </c>
      <c r="L147" s="5">
        <f t="shared" si="51"/>
        <v>4.1000000000001258E-2</v>
      </c>
      <c r="M147" s="6">
        <v>0.17</v>
      </c>
      <c r="N147" s="12">
        <f t="shared" si="52"/>
        <v>0</v>
      </c>
      <c r="P147" s="21">
        <f ca="1">#REF!</f>
        <v>0</v>
      </c>
      <c r="Q147" s="21">
        <f ca="1">#REF!</f>
        <v>0</v>
      </c>
      <c r="R147" s="21">
        <v>0</v>
      </c>
      <c r="S147" s="21">
        <f t="shared" ca="1" si="53"/>
        <v>0</v>
      </c>
      <c r="T147" s="21">
        <f t="shared" ca="1" si="54"/>
        <v>0</v>
      </c>
      <c r="V147" s="21">
        <f ca="1">#REF!</f>
        <v>0</v>
      </c>
      <c r="W147" s="21">
        <f ca="1">#REF!</f>
        <v>0</v>
      </c>
      <c r="X147" s="21">
        <v>0</v>
      </c>
      <c r="Y147" s="21">
        <f t="shared" ca="1" si="55"/>
        <v>0</v>
      </c>
      <c r="Z147" s="21">
        <f t="shared" ca="1" si="56"/>
        <v>0</v>
      </c>
      <c r="AB147" s="21">
        <f ca="1">#REF!</f>
        <v>0</v>
      </c>
      <c r="AC147" s="21">
        <f ca="1">#REF!</f>
        <v>0</v>
      </c>
      <c r="AD147" s="21">
        <v>0</v>
      </c>
      <c r="AE147" s="21">
        <f t="shared" ca="1" si="57"/>
        <v>0</v>
      </c>
      <c r="AF147" s="21">
        <f t="shared" ca="1" si="58"/>
        <v>0</v>
      </c>
      <c r="AH147" s="21">
        <f ca="1">#REF!</f>
        <v>0</v>
      </c>
      <c r="AI147" s="21">
        <f ca="1">#REF!</f>
        <v>0</v>
      </c>
      <c r="AJ147" s="21">
        <v>0</v>
      </c>
      <c r="AK147" s="21">
        <f t="shared" ca="1" si="59"/>
        <v>0</v>
      </c>
      <c r="AL147" s="21">
        <f t="shared" ca="1" si="60"/>
        <v>0</v>
      </c>
      <c r="AN147" s="21">
        <f ca="1">#REF!</f>
        <v>0</v>
      </c>
      <c r="AO147" s="21">
        <f ca="1">#REF!</f>
        <v>0</v>
      </c>
      <c r="AP147" s="21">
        <v>0</v>
      </c>
      <c r="AQ147" s="21">
        <f t="shared" ca="1" si="61"/>
        <v>0</v>
      </c>
      <c r="AR147" s="21">
        <f t="shared" ca="1" si="62"/>
        <v>0</v>
      </c>
      <c r="AT147" s="21">
        <v>0</v>
      </c>
      <c r="AU147" s="21">
        <v>0</v>
      </c>
      <c r="AV147" s="21">
        <f t="shared" si="63"/>
        <v>0</v>
      </c>
      <c r="AW147" s="21"/>
      <c r="AX147" s="21"/>
      <c r="AZ147" s="87">
        <v>0</v>
      </c>
      <c r="BE147" s="87">
        <v>0</v>
      </c>
      <c r="BF147" s="87">
        <v>0</v>
      </c>
      <c r="BG147" s="87">
        <v>0</v>
      </c>
    </row>
    <row r="148" spans="3:59" x14ac:dyDescent="0.25">
      <c r="C148" s="10">
        <f t="shared" ca="1" si="50"/>
        <v>41579</v>
      </c>
      <c r="D148" s="17">
        <v>41575</v>
      </c>
      <c r="E148" s="5">
        <v>4.7755000000000001</v>
      </c>
      <c r="F148" s="6">
        <v>0.17</v>
      </c>
      <c r="G148" s="7">
        <v>5.6497009101631197E-2</v>
      </c>
      <c r="H148" s="7">
        <f t="shared" ca="1" si="48"/>
        <v>0.51361725477691955</v>
      </c>
      <c r="I148" s="9">
        <f t="shared" ca="1" si="49"/>
        <v>4364</v>
      </c>
      <c r="K148" s="5">
        <v>4.7344999999999997</v>
      </c>
      <c r="L148" s="5">
        <f t="shared" si="51"/>
        <v>4.1000000000000369E-2</v>
      </c>
      <c r="M148" s="6">
        <v>0.17</v>
      </c>
      <c r="N148" s="12">
        <f t="shared" si="52"/>
        <v>0</v>
      </c>
      <c r="P148" s="21">
        <f ca="1">#REF!</f>
        <v>0</v>
      </c>
      <c r="Q148" s="21">
        <f ca="1">#REF!</f>
        <v>0</v>
      </c>
      <c r="R148" s="21">
        <v>0</v>
      </c>
      <c r="S148" s="21">
        <f t="shared" ca="1" si="53"/>
        <v>0</v>
      </c>
      <c r="T148" s="21">
        <f t="shared" ca="1" si="54"/>
        <v>0</v>
      </c>
      <c r="V148" s="21">
        <f ca="1">#REF!</f>
        <v>0</v>
      </c>
      <c r="W148" s="21">
        <f ca="1">#REF!</f>
        <v>0</v>
      </c>
      <c r="X148" s="21">
        <v>0</v>
      </c>
      <c r="Y148" s="21">
        <f t="shared" ca="1" si="55"/>
        <v>0</v>
      </c>
      <c r="Z148" s="21">
        <f t="shared" ca="1" si="56"/>
        <v>0</v>
      </c>
      <c r="AB148" s="21">
        <f ca="1">#REF!</f>
        <v>0</v>
      </c>
      <c r="AC148" s="21">
        <f ca="1">#REF!</f>
        <v>0</v>
      </c>
      <c r="AD148" s="21">
        <v>0</v>
      </c>
      <c r="AE148" s="21">
        <f t="shared" ca="1" si="57"/>
        <v>0</v>
      </c>
      <c r="AF148" s="21">
        <f t="shared" ca="1" si="58"/>
        <v>0</v>
      </c>
      <c r="AH148" s="21">
        <f ca="1">#REF!</f>
        <v>0</v>
      </c>
      <c r="AI148" s="21">
        <f ca="1">#REF!</f>
        <v>0</v>
      </c>
      <c r="AJ148" s="21">
        <v>0</v>
      </c>
      <c r="AK148" s="21">
        <f t="shared" ca="1" si="59"/>
        <v>0</v>
      </c>
      <c r="AL148" s="21">
        <f t="shared" ca="1" si="60"/>
        <v>0</v>
      </c>
      <c r="AN148" s="21">
        <f ca="1">#REF!</f>
        <v>0</v>
      </c>
      <c r="AO148" s="21">
        <f ca="1">#REF!</f>
        <v>0</v>
      </c>
      <c r="AP148" s="21">
        <v>0</v>
      </c>
      <c r="AQ148" s="21">
        <f t="shared" ca="1" si="61"/>
        <v>0</v>
      </c>
      <c r="AR148" s="21">
        <f t="shared" ca="1" si="62"/>
        <v>0</v>
      </c>
      <c r="AT148" s="21">
        <v>0</v>
      </c>
      <c r="AU148" s="21">
        <v>0</v>
      </c>
      <c r="AV148" s="21">
        <f t="shared" si="63"/>
        <v>0</v>
      </c>
      <c r="AW148" s="21"/>
      <c r="AX148" s="21"/>
      <c r="AZ148" s="87">
        <v>0</v>
      </c>
      <c r="BE148" s="87">
        <v>0</v>
      </c>
      <c r="BF148" s="87">
        <v>0</v>
      </c>
      <c r="BG148" s="87">
        <v>0</v>
      </c>
    </row>
    <row r="149" spans="3:59" x14ac:dyDescent="0.25">
      <c r="C149" s="10">
        <f t="shared" ca="1" si="50"/>
        <v>41609</v>
      </c>
      <c r="D149" s="17">
        <v>41603</v>
      </c>
      <c r="E149" s="5">
        <v>4.9355000000000011</v>
      </c>
      <c r="F149" s="6">
        <v>0.17</v>
      </c>
      <c r="G149" s="7">
        <v>5.6543121563539203E-2</v>
      </c>
      <c r="H149" s="7">
        <f t="shared" ca="1" si="48"/>
        <v>0.51099626777160434</v>
      </c>
      <c r="I149" s="9">
        <f t="shared" ca="1" si="49"/>
        <v>4392</v>
      </c>
      <c r="K149" s="5">
        <v>4.8944999999999999</v>
      </c>
      <c r="L149" s="5">
        <f t="shared" si="51"/>
        <v>4.1000000000001258E-2</v>
      </c>
      <c r="M149" s="6">
        <v>0.17</v>
      </c>
      <c r="N149" s="12">
        <f t="shared" si="52"/>
        <v>0</v>
      </c>
      <c r="P149" s="21">
        <f ca="1">#REF!</f>
        <v>0</v>
      </c>
      <c r="Q149" s="21">
        <f ca="1">#REF!</f>
        <v>0</v>
      </c>
      <c r="R149" s="21">
        <v>0</v>
      </c>
      <c r="S149" s="21">
        <f t="shared" ca="1" si="53"/>
        <v>0</v>
      </c>
      <c r="T149" s="21">
        <f t="shared" ca="1" si="54"/>
        <v>0</v>
      </c>
      <c r="V149" s="21">
        <f ca="1">#REF!</f>
        <v>0</v>
      </c>
      <c r="W149" s="21">
        <f ca="1">#REF!</f>
        <v>0</v>
      </c>
      <c r="X149" s="21">
        <v>0</v>
      </c>
      <c r="Y149" s="21">
        <f t="shared" ca="1" si="55"/>
        <v>0</v>
      </c>
      <c r="Z149" s="21">
        <f t="shared" ca="1" si="56"/>
        <v>0</v>
      </c>
      <c r="AB149" s="21">
        <f ca="1">#REF!</f>
        <v>0</v>
      </c>
      <c r="AC149" s="21">
        <f ca="1">#REF!</f>
        <v>0</v>
      </c>
      <c r="AD149" s="21">
        <v>0</v>
      </c>
      <c r="AE149" s="21">
        <f t="shared" ca="1" si="57"/>
        <v>0</v>
      </c>
      <c r="AF149" s="21">
        <f t="shared" ca="1" si="58"/>
        <v>0</v>
      </c>
      <c r="AH149" s="21">
        <f ca="1">#REF!</f>
        <v>0</v>
      </c>
      <c r="AI149" s="21">
        <f ca="1">#REF!</f>
        <v>0</v>
      </c>
      <c r="AJ149" s="21">
        <v>0</v>
      </c>
      <c r="AK149" s="21">
        <f t="shared" ca="1" si="59"/>
        <v>0</v>
      </c>
      <c r="AL149" s="21">
        <f t="shared" ca="1" si="60"/>
        <v>0</v>
      </c>
      <c r="AN149" s="21">
        <f ca="1">#REF!</f>
        <v>0</v>
      </c>
      <c r="AO149" s="21">
        <f ca="1">#REF!</f>
        <v>0</v>
      </c>
      <c r="AP149" s="21">
        <v>0</v>
      </c>
      <c r="AQ149" s="21">
        <f t="shared" ca="1" si="61"/>
        <v>0</v>
      </c>
      <c r="AR149" s="21">
        <f t="shared" ca="1" si="62"/>
        <v>0</v>
      </c>
      <c r="AT149" s="21">
        <v>0</v>
      </c>
      <c r="AU149" s="21">
        <v>0</v>
      </c>
      <c r="AV149" s="21">
        <f t="shared" si="63"/>
        <v>0</v>
      </c>
      <c r="AW149" s="21"/>
      <c r="AX149" s="21"/>
      <c r="AZ149" s="87">
        <v>0</v>
      </c>
      <c r="BE149" s="87">
        <v>0</v>
      </c>
      <c r="BF149" s="87">
        <v>0</v>
      </c>
      <c r="BG149" s="87">
        <v>0</v>
      </c>
    </row>
    <row r="150" spans="3:59" x14ac:dyDescent="0.25">
      <c r="C150" s="10">
        <f t="shared" ca="1" si="50"/>
        <v>41640</v>
      </c>
      <c r="D150" s="17">
        <v>41634</v>
      </c>
      <c r="E150" s="5">
        <v>4.968</v>
      </c>
      <c r="F150" s="6">
        <v>0.17</v>
      </c>
      <c r="G150" s="7">
        <v>5.6590771108254501E-2</v>
      </c>
      <c r="H150" s="7">
        <f t="shared" ca="1" si="48"/>
        <v>0.50829803747440172</v>
      </c>
      <c r="I150" s="9">
        <f t="shared" ca="1" si="49"/>
        <v>4423</v>
      </c>
      <c r="K150" s="5">
        <v>4.9269999999999996</v>
      </c>
      <c r="L150" s="5">
        <f t="shared" si="51"/>
        <v>4.1000000000000369E-2</v>
      </c>
      <c r="M150" s="6">
        <v>0.17</v>
      </c>
      <c r="N150" s="12">
        <f t="shared" si="52"/>
        <v>0</v>
      </c>
      <c r="P150" s="21">
        <f ca="1">#REF!</f>
        <v>0</v>
      </c>
      <c r="Q150" s="21">
        <f ca="1">#REF!</f>
        <v>0</v>
      </c>
      <c r="R150" s="21">
        <v>0</v>
      </c>
      <c r="S150" s="21">
        <f t="shared" ca="1" si="53"/>
        <v>0</v>
      </c>
      <c r="T150" s="21">
        <f t="shared" ca="1" si="54"/>
        <v>0</v>
      </c>
      <c r="V150" s="21">
        <f ca="1">#REF!</f>
        <v>0</v>
      </c>
      <c r="W150" s="21">
        <f ca="1">#REF!</f>
        <v>0</v>
      </c>
      <c r="X150" s="21">
        <v>0</v>
      </c>
      <c r="Y150" s="21">
        <f t="shared" ca="1" si="55"/>
        <v>0</v>
      </c>
      <c r="Z150" s="21">
        <f t="shared" ca="1" si="56"/>
        <v>0</v>
      </c>
      <c r="AB150" s="21">
        <f ca="1">#REF!</f>
        <v>0</v>
      </c>
      <c r="AC150" s="21">
        <f ca="1">#REF!</f>
        <v>0</v>
      </c>
      <c r="AD150" s="21">
        <v>0</v>
      </c>
      <c r="AE150" s="21">
        <f t="shared" ca="1" si="57"/>
        <v>0</v>
      </c>
      <c r="AF150" s="21">
        <f t="shared" ca="1" si="58"/>
        <v>0</v>
      </c>
      <c r="AH150" s="21">
        <f ca="1">#REF!</f>
        <v>0</v>
      </c>
      <c r="AI150" s="21">
        <f ca="1">#REF!</f>
        <v>0</v>
      </c>
      <c r="AJ150" s="21">
        <v>0</v>
      </c>
      <c r="AK150" s="21">
        <f t="shared" ca="1" si="59"/>
        <v>0</v>
      </c>
      <c r="AL150" s="21">
        <f t="shared" ca="1" si="60"/>
        <v>0</v>
      </c>
      <c r="AN150" s="21">
        <f ca="1">#REF!</f>
        <v>0</v>
      </c>
      <c r="AO150" s="21">
        <f ca="1">#REF!</f>
        <v>0</v>
      </c>
      <c r="AP150" s="21">
        <v>0</v>
      </c>
      <c r="AQ150" s="21">
        <f t="shared" ca="1" si="61"/>
        <v>0</v>
      </c>
      <c r="AR150" s="21">
        <f t="shared" ca="1" si="62"/>
        <v>0</v>
      </c>
      <c r="AT150" s="21">
        <v>0</v>
      </c>
      <c r="AU150" s="21">
        <v>0</v>
      </c>
      <c r="AV150" s="21">
        <f t="shared" si="63"/>
        <v>0</v>
      </c>
      <c r="AW150" s="21"/>
      <c r="AX150" s="21"/>
      <c r="AZ150" s="87">
        <v>0</v>
      </c>
      <c r="BE150" s="87">
        <v>0</v>
      </c>
      <c r="BF150" s="87">
        <v>0</v>
      </c>
      <c r="BG150" s="87">
        <v>0</v>
      </c>
    </row>
    <row r="151" spans="3:59" x14ac:dyDescent="0.25">
      <c r="C151" s="10">
        <f t="shared" ca="1" si="50"/>
        <v>41671</v>
      </c>
      <c r="D151" s="17">
        <v>41667</v>
      </c>
      <c r="E151" s="5">
        <v>4.8840000000000003</v>
      </c>
      <c r="F151" s="6">
        <v>0.17</v>
      </c>
      <c r="G151" s="7">
        <v>5.6638420653725603E-2</v>
      </c>
      <c r="H151" s="7">
        <f t="shared" ca="1" si="48"/>
        <v>0.50561008427047871</v>
      </c>
      <c r="I151" s="9">
        <f t="shared" ca="1" si="49"/>
        <v>4456</v>
      </c>
      <c r="K151" s="5">
        <v>4.843</v>
      </c>
      <c r="L151" s="5">
        <f t="shared" si="51"/>
        <v>4.1000000000000369E-2</v>
      </c>
      <c r="M151" s="6">
        <v>0.17</v>
      </c>
      <c r="N151" s="12">
        <f t="shared" si="52"/>
        <v>0</v>
      </c>
      <c r="P151" s="21">
        <f ca="1">#REF!</f>
        <v>0</v>
      </c>
      <c r="Q151" s="21">
        <f ca="1">#REF!</f>
        <v>0</v>
      </c>
      <c r="R151" s="21">
        <v>0</v>
      </c>
      <c r="S151" s="21">
        <f t="shared" ca="1" si="53"/>
        <v>0</v>
      </c>
      <c r="T151" s="21">
        <f t="shared" ca="1" si="54"/>
        <v>0</v>
      </c>
      <c r="V151" s="21">
        <f ca="1">#REF!</f>
        <v>0</v>
      </c>
      <c r="W151" s="21">
        <f ca="1">#REF!</f>
        <v>0</v>
      </c>
      <c r="X151" s="21">
        <v>0</v>
      </c>
      <c r="Y151" s="21">
        <f t="shared" ca="1" si="55"/>
        <v>0</v>
      </c>
      <c r="Z151" s="21">
        <f t="shared" ca="1" si="56"/>
        <v>0</v>
      </c>
      <c r="AB151" s="21">
        <f ca="1">#REF!</f>
        <v>0</v>
      </c>
      <c r="AC151" s="21">
        <f ca="1">#REF!</f>
        <v>0</v>
      </c>
      <c r="AD151" s="21">
        <v>0</v>
      </c>
      <c r="AE151" s="21">
        <f t="shared" ca="1" si="57"/>
        <v>0</v>
      </c>
      <c r="AF151" s="21">
        <f t="shared" ca="1" si="58"/>
        <v>0</v>
      </c>
      <c r="AH151" s="21">
        <f ca="1">#REF!</f>
        <v>0</v>
      </c>
      <c r="AI151" s="21">
        <f ca="1">#REF!</f>
        <v>0</v>
      </c>
      <c r="AJ151" s="21">
        <v>0</v>
      </c>
      <c r="AK151" s="21">
        <f t="shared" ca="1" si="59"/>
        <v>0</v>
      </c>
      <c r="AL151" s="21">
        <f t="shared" ca="1" si="60"/>
        <v>0</v>
      </c>
      <c r="AN151" s="21">
        <f ca="1">#REF!</f>
        <v>0</v>
      </c>
      <c r="AO151" s="21">
        <f ca="1">#REF!</f>
        <v>0</v>
      </c>
      <c r="AP151" s="21">
        <v>0</v>
      </c>
      <c r="AQ151" s="21">
        <f t="shared" ca="1" si="61"/>
        <v>0</v>
      </c>
      <c r="AR151" s="21">
        <f t="shared" ca="1" si="62"/>
        <v>0</v>
      </c>
      <c r="AT151" s="21">
        <v>0</v>
      </c>
      <c r="AU151" s="21">
        <v>0</v>
      </c>
      <c r="AV151" s="21">
        <f t="shared" si="63"/>
        <v>0</v>
      </c>
      <c r="AW151" s="21"/>
      <c r="AX151" s="21"/>
      <c r="AZ151" s="87">
        <v>0</v>
      </c>
      <c r="BE151" s="87">
        <v>0</v>
      </c>
      <c r="BF151" s="87">
        <v>0</v>
      </c>
      <c r="BG151" s="87">
        <v>0</v>
      </c>
    </row>
    <row r="152" spans="3:59" x14ac:dyDescent="0.25">
      <c r="C152" s="10">
        <f t="shared" ca="1" si="50"/>
        <v>41699</v>
      </c>
      <c r="D152" s="17">
        <v>41695</v>
      </c>
      <c r="E152" s="5">
        <v>4.7490000000000006</v>
      </c>
      <c r="F152" s="6">
        <v>0.17</v>
      </c>
      <c r="G152" s="7">
        <v>5.6681458953510101E-2</v>
      </c>
      <c r="H152" s="7">
        <f t="shared" ca="1" si="48"/>
        <v>0.50319107888527148</v>
      </c>
      <c r="I152" s="9">
        <f t="shared" ca="1" si="49"/>
        <v>4484</v>
      </c>
      <c r="K152" s="5">
        <v>4.7080000000000002</v>
      </c>
      <c r="L152" s="5">
        <f t="shared" si="51"/>
        <v>4.1000000000000369E-2</v>
      </c>
      <c r="M152" s="6">
        <v>0.17</v>
      </c>
      <c r="N152" s="12">
        <f t="shared" si="52"/>
        <v>0</v>
      </c>
      <c r="P152" s="21">
        <f ca="1">#REF!</f>
        <v>0</v>
      </c>
      <c r="Q152" s="21">
        <f ca="1">#REF!</f>
        <v>0</v>
      </c>
      <c r="R152" s="21">
        <v>0</v>
      </c>
      <c r="S152" s="21">
        <f t="shared" ca="1" si="53"/>
        <v>0</v>
      </c>
      <c r="T152" s="21">
        <f t="shared" ca="1" si="54"/>
        <v>0</v>
      </c>
      <c r="V152" s="21">
        <f ca="1">#REF!</f>
        <v>0</v>
      </c>
      <c r="W152" s="21">
        <f ca="1">#REF!</f>
        <v>0</v>
      </c>
      <c r="X152" s="21">
        <v>0</v>
      </c>
      <c r="Y152" s="21">
        <f t="shared" ca="1" si="55"/>
        <v>0</v>
      </c>
      <c r="Z152" s="21">
        <f t="shared" ca="1" si="56"/>
        <v>0</v>
      </c>
      <c r="AB152" s="21">
        <f ca="1">#REF!</f>
        <v>0</v>
      </c>
      <c r="AC152" s="21">
        <f ca="1">#REF!</f>
        <v>0</v>
      </c>
      <c r="AD152" s="21">
        <v>0</v>
      </c>
      <c r="AE152" s="21">
        <f t="shared" ca="1" si="57"/>
        <v>0</v>
      </c>
      <c r="AF152" s="21">
        <f t="shared" ca="1" si="58"/>
        <v>0</v>
      </c>
      <c r="AH152" s="21">
        <f ca="1">#REF!</f>
        <v>0</v>
      </c>
      <c r="AI152" s="21">
        <f ca="1">#REF!</f>
        <v>0</v>
      </c>
      <c r="AJ152" s="21">
        <v>0</v>
      </c>
      <c r="AK152" s="21">
        <f t="shared" ca="1" si="59"/>
        <v>0</v>
      </c>
      <c r="AL152" s="21">
        <f t="shared" ca="1" si="60"/>
        <v>0</v>
      </c>
      <c r="AN152" s="21">
        <f ca="1">#REF!</f>
        <v>0</v>
      </c>
      <c r="AO152" s="21">
        <f ca="1">#REF!</f>
        <v>0</v>
      </c>
      <c r="AP152" s="21">
        <v>0</v>
      </c>
      <c r="AQ152" s="21">
        <f t="shared" ca="1" si="61"/>
        <v>0</v>
      </c>
      <c r="AR152" s="21">
        <f t="shared" ca="1" si="62"/>
        <v>0</v>
      </c>
      <c r="AT152" s="21">
        <v>0</v>
      </c>
      <c r="AU152" s="21">
        <v>0</v>
      </c>
      <c r="AV152" s="21">
        <f t="shared" si="63"/>
        <v>0</v>
      </c>
      <c r="AW152" s="21"/>
      <c r="AX152" s="21"/>
      <c r="AZ152" s="87">
        <v>0</v>
      </c>
      <c r="BE152" s="87">
        <v>0</v>
      </c>
      <c r="BF152" s="87">
        <v>0</v>
      </c>
      <c r="BG152" s="87">
        <v>0</v>
      </c>
    </row>
    <row r="153" spans="3:59" x14ac:dyDescent="0.25">
      <c r="C153" s="10">
        <f t="shared" ca="1" si="50"/>
        <v>41730</v>
      </c>
      <c r="D153" s="17">
        <v>41724</v>
      </c>
      <c r="E153" s="5">
        <v>4.5990000000000002</v>
      </c>
      <c r="F153" s="6">
        <v>0.17</v>
      </c>
      <c r="G153" s="7">
        <v>5.6729108500419102E-2</v>
      </c>
      <c r="H153" s="7">
        <f t="shared" ca="1" si="48"/>
        <v>0.50052265171649324</v>
      </c>
      <c r="I153" s="9">
        <f t="shared" ca="1" si="49"/>
        <v>4513</v>
      </c>
      <c r="K153" s="5">
        <v>4.5579999999999998</v>
      </c>
      <c r="L153" s="5">
        <f t="shared" si="51"/>
        <v>4.1000000000000369E-2</v>
      </c>
      <c r="M153" s="6">
        <v>0.17</v>
      </c>
      <c r="N153" s="12">
        <f t="shared" si="52"/>
        <v>0</v>
      </c>
      <c r="P153" s="21">
        <f ca="1">#REF!</f>
        <v>0</v>
      </c>
      <c r="Q153" s="21">
        <f ca="1">#REF!</f>
        <v>0</v>
      </c>
      <c r="R153" s="21">
        <v>0</v>
      </c>
      <c r="S153" s="21">
        <f t="shared" ca="1" si="53"/>
        <v>0</v>
      </c>
      <c r="T153" s="21">
        <f t="shared" ca="1" si="54"/>
        <v>0</v>
      </c>
      <c r="V153" s="21">
        <f ca="1">#REF!</f>
        <v>0</v>
      </c>
      <c r="W153" s="21">
        <f ca="1">#REF!</f>
        <v>0</v>
      </c>
      <c r="X153" s="21">
        <v>0</v>
      </c>
      <c r="Y153" s="21">
        <f t="shared" ca="1" si="55"/>
        <v>0</v>
      </c>
      <c r="Z153" s="21">
        <f t="shared" ca="1" si="56"/>
        <v>0</v>
      </c>
      <c r="AB153" s="21">
        <f ca="1">#REF!</f>
        <v>0</v>
      </c>
      <c r="AC153" s="21">
        <f ca="1">#REF!</f>
        <v>0</v>
      </c>
      <c r="AD153" s="21">
        <v>0</v>
      </c>
      <c r="AE153" s="21">
        <f t="shared" ca="1" si="57"/>
        <v>0</v>
      </c>
      <c r="AF153" s="21">
        <f t="shared" ca="1" si="58"/>
        <v>0</v>
      </c>
      <c r="AH153" s="21">
        <f ca="1">#REF!</f>
        <v>0</v>
      </c>
      <c r="AI153" s="21">
        <f ca="1">#REF!</f>
        <v>0</v>
      </c>
      <c r="AJ153" s="21">
        <v>0</v>
      </c>
      <c r="AK153" s="21">
        <f t="shared" ca="1" si="59"/>
        <v>0</v>
      </c>
      <c r="AL153" s="21">
        <f t="shared" ca="1" si="60"/>
        <v>0</v>
      </c>
      <c r="AN153" s="21">
        <f ca="1">#REF!</f>
        <v>0</v>
      </c>
      <c r="AO153" s="21">
        <f ca="1">#REF!</f>
        <v>0</v>
      </c>
      <c r="AP153" s="21">
        <v>0</v>
      </c>
      <c r="AQ153" s="21">
        <f t="shared" ca="1" si="61"/>
        <v>0</v>
      </c>
      <c r="AR153" s="21">
        <f t="shared" ca="1" si="62"/>
        <v>0</v>
      </c>
      <c r="AT153" s="21">
        <v>0</v>
      </c>
      <c r="AU153" s="21">
        <v>0</v>
      </c>
      <c r="AV153" s="21">
        <f t="shared" si="63"/>
        <v>0</v>
      </c>
      <c r="AW153" s="21"/>
      <c r="AX153" s="21"/>
      <c r="AZ153" s="87">
        <v>0</v>
      </c>
      <c r="BE153" s="87">
        <v>0</v>
      </c>
      <c r="BF153" s="87">
        <v>0</v>
      </c>
      <c r="BG153" s="87">
        <v>0</v>
      </c>
    </row>
    <row r="154" spans="3:59" x14ac:dyDescent="0.25">
      <c r="C154" s="10">
        <f t="shared" ca="1" si="50"/>
        <v>41760</v>
      </c>
      <c r="D154" s="17">
        <v>41754</v>
      </c>
      <c r="E154" s="5">
        <v>4.6030000000000006</v>
      </c>
      <c r="F154" s="6">
        <v>0.17</v>
      </c>
      <c r="G154" s="7">
        <v>5.6775220965889203E-2</v>
      </c>
      <c r="H154" s="7">
        <f t="shared" ca="1" si="48"/>
        <v>0.4979500542001869</v>
      </c>
      <c r="I154" s="9">
        <f t="shared" ca="1" si="49"/>
        <v>4543</v>
      </c>
      <c r="K154" s="5">
        <v>4.5620000000000003</v>
      </c>
      <c r="L154" s="5">
        <f t="shared" si="51"/>
        <v>4.1000000000000369E-2</v>
      </c>
      <c r="M154" s="6">
        <v>0.17</v>
      </c>
      <c r="N154" s="12">
        <f t="shared" si="52"/>
        <v>0</v>
      </c>
      <c r="P154" s="21">
        <f ca="1">#REF!</f>
        <v>0</v>
      </c>
      <c r="Q154" s="21">
        <f ca="1">#REF!</f>
        <v>0</v>
      </c>
      <c r="R154" s="21">
        <v>0</v>
      </c>
      <c r="S154" s="21">
        <f t="shared" ca="1" si="53"/>
        <v>0</v>
      </c>
      <c r="T154" s="21">
        <f t="shared" ca="1" si="54"/>
        <v>0</v>
      </c>
      <c r="V154" s="21">
        <f ca="1">#REF!</f>
        <v>0</v>
      </c>
      <c r="W154" s="21">
        <f ca="1">#REF!</f>
        <v>0</v>
      </c>
      <c r="X154" s="21">
        <v>0</v>
      </c>
      <c r="Y154" s="21">
        <f t="shared" ca="1" si="55"/>
        <v>0</v>
      </c>
      <c r="Z154" s="21">
        <f t="shared" ca="1" si="56"/>
        <v>0</v>
      </c>
      <c r="AB154" s="21">
        <f ca="1">#REF!</f>
        <v>0</v>
      </c>
      <c r="AC154" s="21">
        <f ca="1">#REF!</f>
        <v>0</v>
      </c>
      <c r="AD154" s="21">
        <v>0</v>
      </c>
      <c r="AE154" s="21">
        <f t="shared" ca="1" si="57"/>
        <v>0</v>
      </c>
      <c r="AF154" s="21">
        <f t="shared" ca="1" si="58"/>
        <v>0</v>
      </c>
      <c r="AH154" s="21">
        <f ca="1">#REF!</f>
        <v>0</v>
      </c>
      <c r="AI154" s="21">
        <f ca="1">#REF!</f>
        <v>0</v>
      </c>
      <c r="AJ154" s="21">
        <v>0</v>
      </c>
      <c r="AK154" s="21">
        <f t="shared" ca="1" si="59"/>
        <v>0</v>
      </c>
      <c r="AL154" s="21">
        <f t="shared" ca="1" si="60"/>
        <v>0</v>
      </c>
      <c r="AN154" s="21">
        <f ca="1">#REF!</f>
        <v>0</v>
      </c>
      <c r="AO154" s="21">
        <f ca="1">#REF!</f>
        <v>0</v>
      </c>
      <c r="AP154" s="21">
        <v>0</v>
      </c>
      <c r="AQ154" s="21">
        <f t="shared" ca="1" si="61"/>
        <v>0</v>
      </c>
      <c r="AR154" s="21">
        <f t="shared" ca="1" si="62"/>
        <v>0</v>
      </c>
      <c r="AT154" s="21">
        <v>0</v>
      </c>
      <c r="AU154" s="21">
        <v>0</v>
      </c>
      <c r="AV154" s="21">
        <f t="shared" si="63"/>
        <v>0</v>
      </c>
      <c r="AW154" s="21"/>
      <c r="AX154" s="21"/>
      <c r="AZ154" s="87">
        <v>0</v>
      </c>
      <c r="BE154" s="87">
        <v>0</v>
      </c>
      <c r="BF154" s="87">
        <v>0</v>
      </c>
      <c r="BG154" s="87">
        <v>0</v>
      </c>
    </row>
    <row r="155" spans="3:59" x14ac:dyDescent="0.25">
      <c r="C155" s="10">
        <f t="shared" ca="1" si="50"/>
        <v>41791</v>
      </c>
      <c r="D155" s="17">
        <v>41786</v>
      </c>
      <c r="E155" s="5">
        <v>4.6429999999999998</v>
      </c>
      <c r="F155" s="6">
        <v>0.17</v>
      </c>
      <c r="G155" s="7">
        <v>5.6822870514285001E-2</v>
      </c>
      <c r="H155" s="7">
        <f t="shared" ca="1" si="48"/>
        <v>0.49530176755266553</v>
      </c>
      <c r="I155" s="9">
        <f t="shared" ca="1" si="49"/>
        <v>4575</v>
      </c>
      <c r="K155" s="5">
        <v>4.6020000000000003</v>
      </c>
      <c r="L155" s="5">
        <f t="shared" si="51"/>
        <v>4.0999999999999481E-2</v>
      </c>
      <c r="M155" s="6">
        <v>0.17</v>
      </c>
      <c r="N155" s="12">
        <f t="shared" si="52"/>
        <v>0</v>
      </c>
      <c r="P155" s="21">
        <f ca="1">#REF!</f>
        <v>0</v>
      </c>
      <c r="Q155" s="21">
        <f ca="1">#REF!</f>
        <v>0</v>
      </c>
      <c r="R155" s="21">
        <v>0</v>
      </c>
      <c r="S155" s="21">
        <f t="shared" ca="1" si="53"/>
        <v>0</v>
      </c>
      <c r="T155" s="21">
        <f t="shared" ca="1" si="54"/>
        <v>0</v>
      </c>
      <c r="V155" s="21">
        <f ca="1">#REF!</f>
        <v>0</v>
      </c>
      <c r="W155" s="21">
        <f ca="1">#REF!</f>
        <v>0</v>
      </c>
      <c r="X155" s="21">
        <v>0</v>
      </c>
      <c r="Y155" s="21">
        <f t="shared" ca="1" si="55"/>
        <v>0</v>
      </c>
      <c r="Z155" s="21">
        <f t="shared" ca="1" si="56"/>
        <v>0</v>
      </c>
      <c r="AB155" s="21">
        <f ca="1">#REF!</f>
        <v>0</v>
      </c>
      <c r="AC155" s="21">
        <f ca="1">#REF!</f>
        <v>0</v>
      </c>
      <c r="AD155" s="21">
        <v>0</v>
      </c>
      <c r="AE155" s="21">
        <f t="shared" ca="1" si="57"/>
        <v>0</v>
      </c>
      <c r="AF155" s="21">
        <f t="shared" ca="1" si="58"/>
        <v>0</v>
      </c>
      <c r="AH155" s="21">
        <f ca="1">#REF!</f>
        <v>0</v>
      </c>
      <c r="AI155" s="21">
        <f ca="1">#REF!</f>
        <v>0</v>
      </c>
      <c r="AJ155" s="21">
        <v>0</v>
      </c>
      <c r="AK155" s="21">
        <f t="shared" ca="1" si="59"/>
        <v>0</v>
      </c>
      <c r="AL155" s="21">
        <f t="shared" ca="1" si="60"/>
        <v>0</v>
      </c>
      <c r="AN155" s="21">
        <f ca="1">#REF!</f>
        <v>0</v>
      </c>
      <c r="AO155" s="21">
        <f ca="1">#REF!</f>
        <v>0</v>
      </c>
      <c r="AP155" s="21">
        <v>0</v>
      </c>
      <c r="AQ155" s="21">
        <f t="shared" ca="1" si="61"/>
        <v>0</v>
      </c>
      <c r="AR155" s="21">
        <f t="shared" ca="1" si="62"/>
        <v>0</v>
      </c>
      <c r="AT155" s="21">
        <v>0</v>
      </c>
      <c r="AU155" s="21">
        <v>0</v>
      </c>
      <c r="AV155" s="21">
        <f t="shared" si="63"/>
        <v>0</v>
      </c>
      <c r="AW155" s="21"/>
      <c r="AX155" s="21"/>
      <c r="AZ155" s="87">
        <v>0</v>
      </c>
      <c r="BE155" s="87">
        <v>0</v>
      </c>
      <c r="BF155" s="87">
        <v>0</v>
      </c>
      <c r="BG155" s="87">
        <v>0</v>
      </c>
    </row>
    <row r="156" spans="3:59" x14ac:dyDescent="0.25">
      <c r="C156" s="10">
        <f t="shared" ca="1" si="50"/>
        <v>41821</v>
      </c>
      <c r="D156" s="17">
        <v>41815</v>
      </c>
      <c r="E156" s="5">
        <v>4.6880000000000006</v>
      </c>
      <c r="F156" s="6">
        <v>0.17</v>
      </c>
      <c r="G156" s="7">
        <v>5.6868982981193902E-2</v>
      </c>
      <c r="H156" s="7">
        <f t="shared" ca="1" si="48"/>
        <v>0.49274863705901401</v>
      </c>
      <c r="I156" s="9">
        <f t="shared" ca="1" si="49"/>
        <v>4604</v>
      </c>
      <c r="K156" s="5">
        <v>4.6470000000000002</v>
      </c>
      <c r="L156" s="5">
        <f t="shared" si="51"/>
        <v>4.1000000000000369E-2</v>
      </c>
      <c r="M156" s="6">
        <v>0.17</v>
      </c>
      <c r="N156" s="12">
        <f t="shared" si="52"/>
        <v>0</v>
      </c>
      <c r="P156" s="21">
        <f ca="1">#REF!</f>
        <v>0</v>
      </c>
      <c r="Q156" s="21">
        <f ca="1">#REF!</f>
        <v>0</v>
      </c>
      <c r="R156" s="21">
        <v>0</v>
      </c>
      <c r="S156" s="21">
        <f t="shared" ca="1" si="53"/>
        <v>0</v>
      </c>
      <c r="T156" s="21">
        <f t="shared" ca="1" si="54"/>
        <v>0</v>
      </c>
      <c r="V156" s="21">
        <f ca="1">#REF!</f>
        <v>0</v>
      </c>
      <c r="W156" s="21">
        <f ca="1">#REF!</f>
        <v>0</v>
      </c>
      <c r="X156" s="21">
        <v>0</v>
      </c>
      <c r="Y156" s="21">
        <f t="shared" ca="1" si="55"/>
        <v>0</v>
      </c>
      <c r="Z156" s="21">
        <f t="shared" ca="1" si="56"/>
        <v>0</v>
      </c>
      <c r="AB156" s="21">
        <f ca="1">#REF!</f>
        <v>0</v>
      </c>
      <c r="AC156" s="21">
        <f ca="1">#REF!</f>
        <v>0</v>
      </c>
      <c r="AD156" s="21">
        <v>0</v>
      </c>
      <c r="AE156" s="21">
        <f t="shared" ca="1" si="57"/>
        <v>0</v>
      </c>
      <c r="AF156" s="21">
        <f t="shared" ca="1" si="58"/>
        <v>0</v>
      </c>
      <c r="AH156" s="21">
        <f ca="1">#REF!</f>
        <v>0</v>
      </c>
      <c r="AI156" s="21">
        <f ca="1">#REF!</f>
        <v>0</v>
      </c>
      <c r="AJ156" s="21">
        <v>0</v>
      </c>
      <c r="AK156" s="21">
        <f t="shared" ca="1" si="59"/>
        <v>0</v>
      </c>
      <c r="AL156" s="21">
        <f t="shared" ca="1" si="60"/>
        <v>0</v>
      </c>
      <c r="AN156" s="21">
        <f ca="1">#REF!</f>
        <v>0</v>
      </c>
      <c r="AO156" s="21">
        <f ca="1">#REF!</f>
        <v>0</v>
      </c>
      <c r="AP156" s="21">
        <v>0</v>
      </c>
      <c r="AQ156" s="21">
        <f t="shared" ca="1" si="61"/>
        <v>0</v>
      </c>
      <c r="AR156" s="21">
        <f t="shared" ca="1" si="62"/>
        <v>0</v>
      </c>
      <c r="AT156" s="21">
        <v>0</v>
      </c>
      <c r="AU156" s="21">
        <v>0</v>
      </c>
      <c r="AV156" s="21">
        <f t="shared" si="63"/>
        <v>0</v>
      </c>
      <c r="AW156" s="21"/>
      <c r="AX156" s="21"/>
      <c r="AZ156" s="87">
        <v>0</v>
      </c>
      <c r="BE156" s="87">
        <v>0</v>
      </c>
      <c r="BF156" s="87">
        <v>0</v>
      </c>
      <c r="BG156" s="87">
        <v>0</v>
      </c>
    </row>
    <row r="157" spans="3:59" x14ac:dyDescent="0.25">
      <c r="C157" s="10">
        <f t="shared" ca="1" si="50"/>
        <v>41852</v>
      </c>
      <c r="D157" s="17">
        <v>41848</v>
      </c>
      <c r="E157" s="5">
        <v>4.7270000000000003</v>
      </c>
      <c r="F157" s="6">
        <v>0.17</v>
      </c>
      <c r="G157" s="7">
        <v>5.6916632531076601E-2</v>
      </c>
      <c r="H157" s="7">
        <f t="shared" ca="1" si="48"/>
        <v>0.49012044140236777</v>
      </c>
      <c r="I157" s="9">
        <f t="shared" ca="1" si="49"/>
        <v>4637</v>
      </c>
      <c r="K157" s="5">
        <v>4.6859999999999999</v>
      </c>
      <c r="L157" s="5">
        <f t="shared" si="51"/>
        <v>4.1000000000000369E-2</v>
      </c>
      <c r="M157" s="6">
        <v>0.17</v>
      </c>
      <c r="N157" s="12">
        <f t="shared" si="52"/>
        <v>0</v>
      </c>
      <c r="P157" s="21">
        <f ca="1">#REF!</f>
        <v>0</v>
      </c>
      <c r="Q157" s="21">
        <f ca="1">#REF!</f>
        <v>0</v>
      </c>
      <c r="R157" s="21">
        <v>0</v>
      </c>
      <c r="S157" s="21">
        <f t="shared" ca="1" si="53"/>
        <v>0</v>
      </c>
      <c r="T157" s="21">
        <f t="shared" ca="1" si="54"/>
        <v>0</v>
      </c>
      <c r="V157" s="21">
        <f ca="1">#REF!</f>
        <v>0</v>
      </c>
      <c r="W157" s="21">
        <f ca="1">#REF!</f>
        <v>0</v>
      </c>
      <c r="X157" s="21">
        <v>0</v>
      </c>
      <c r="Y157" s="21">
        <f t="shared" ca="1" si="55"/>
        <v>0</v>
      </c>
      <c r="Z157" s="21">
        <f t="shared" ca="1" si="56"/>
        <v>0</v>
      </c>
      <c r="AB157" s="21">
        <f ca="1">#REF!</f>
        <v>0</v>
      </c>
      <c r="AC157" s="21">
        <f ca="1">#REF!</f>
        <v>0</v>
      </c>
      <c r="AD157" s="21">
        <v>0</v>
      </c>
      <c r="AE157" s="21">
        <f t="shared" ca="1" si="57"/>
        <v>0</v>
      </c>
      <c r="AF157" s="21">
        <f t="shared" ca="1" si="58"/>
        <v>0</v>
      </c>
      <c r="AH157" s="21">
        <f ca="1">#REF!</f>
        <v>0</v>
      </c>
      <c r="AI157" s="21">
        <f ca="1">#REF!</f>
        <v>0</v>
      </c>
      <c r="AJ157" s="21">
        <v>0</v>
      </c>
      <c r="AK157" s="21">
        <f t="shared" ca="1" si="59"/>
        <v>0</v>
      </c>
      <c r="AL157" s="21">
        <f t="shared" ca="1" si="60"/>
        <v>0</v>
      </c>
      <c r="AN157" s="21">
        <f ca="1">#REF!</f>
        <v>0</v>
      </c>
      <c r="AO157" s="21">
        <f ca="1">#REF!</f>
        <v>0</v>
      </c>
      <c r="AP157" s="21">
        <v>0</v>
      </c>
      <c r="AQ157" s="21">
        <f t="shared" ca="1" si="61"/>
        <v>0</v>
      </c>
      <c r="AR157" s="21">
        <f t="shared" ca="1" si="62"/>
        <v>0</v>
      </c>
      <c r="AT157" s="21">
        <v>0</v>
      </c>
      <c r="AU157" s="21">
        <v>0</v>
      </c>
      <c r="AV157" s="21">
        <f t="shared" si="63"/>
        <v>0</v>
      </c>
      <c r="AW157" s="21"/>
      <c r="AX157" s="21"/>
      <c r="AZ157" s="87">
        <v>0</v>
      </c>
      <c r="BE157" s="87">
        <v>0</v>
      </c>
      <c r="BF157" s="87">
        <v>0</v>
      </c>
      <c r="BG157" s="87">
        <v>0</v>
      </c>
    </row>
    <row r="158" spans="3:59" x14ac:dyDescent="0.25">
      <c r="C158" s="10">
        <f t="shared" ca="1" si="50"/>
        <v>41883</v>
      </c>
      <c r="D158" s="17">
        <v>41877</v>
      </c>
      <c r="E158" s="5">
        <v>4.7160000000000002</v>
      </c>
      <c r="F158" s="6">
        <v>0.17</v>
      </c>
      <c r="G158" s="7">
        <v>5.6964282081714203E-2</v>
      </c>
      <c r="H158" s="7">
        <f t="shared" ca="1" si="48"/>
        <v>0.48750243651570602</v>
      </c>
      <c r="I158" s="9">
        <f t="shared" ca="1" si="49"/>
        <v>4666</v>
      </c>
      <c r="K158" s="5">
        <v>4.6749999999999998</v>
      </c>
      <c r="L158" s="5">
        <f t="shared" si="51"/>
        <v>4.1000000000000369E-2</v>
      </c>
      <c r="M158" s="6">
        <v>0.17</v>
      </c>
      <c r="N158" s="12">
        <f t="shared" si="52"/>
        <v>0</v>
      </c>
      <c r="P158" s="21">
        <f ca="1">#REF!</f>
        <v>0</v>
      </c>
      <c r="Q158" s="21">
        <f ca="1">#REF!</f>
        <v>0</v>
      </c>
      <c r="R158" s="21">
        <v>0</v>
      </c>
      <c r="S158" s="21">
        <f t="shared" ca="1" si="53"/>
        <v>0</v>
      </c>
      <c r="T158" s="21">
        <f t="shared" ca="1" si="54"/>
        <v>0</v>
      </c>
      <c r="V158" s="21">
        <f ca="1">#REF!</f>
        <v>0</v>
      </c>
      <c r="W158" s="21">
        <f ca="1">#REF!</f>
        <v>0</v>
      </c>
      <c r="X158" s="21">
        <v>0</v>
      </c>
      <c r="Y158" s="21">
        <f t="shared" ca="1" si="55"/>
        <v>0</v>
      </c>
      <c r="Z158" s="21">
        <f t="shared" ca="1" si="56"/>
        <v>0</v>
      </c>
      <c r="AB158" s="21">
        <f ca="1">#REF!</f>
        <v>0</v>
      </c>
      <c r="AC158" s="21">
        <f ca="1">#REF!</f>
        <v>0</v>
      </c>
      <c r="AD158" s="21">
        <v>0</v>
      </c>
      <c r="AE158" s="21">
        <f t="shared" ca="1" si="57"/>
        <v>0</v>
      </c>
      <c r="AF158" s="21">
        <f t="shared" ca="1" si="58"/>
        <v>0</v>
      </c>
      <c r="AH158" s="21">
        <f ca="1">#REF!</f>
        <v>0</v>
      </c>
      <c r="AI158" s="21">
        <f ca="1">#REF!</f>
        <v>0</v>
      </c>
      <c r="AJ158" s="21">
        <v>0</v>
      </c>
      <c r="AK158" s="21">
        <f t="shared" ca="1" si="59"/>
        <v>0</v>
      </c>
      <c r="AL158" s="21">
        <f t="shared" ca="1" si="60"/>
        <v>0</v>
      </c>
      <c r="AN158" s="21">
        <f ca="1">#REF!</f>
        <v>0</v>
      </c>
      <c r="AO158" s="21">
        <f ca="1">#REF!</f>
        <v>0</v>
      </c>
      <c r="AP158" s="21">
        <v>0</v>
      </c>
      <c r="AQ158" s="21">
        <f t="shared" ca="1" si="61"/>
        <v>0</v>
      </c>
      <c r="AR158" s="21">
        <f t="shared" ca="1" si="62"/>
        <v>0</v>
      </c>
      <c r="AT158" s="21">
        <v>0</v>
      </c>
      <c r="AU158" s="21">
        <v>0</v>
      </c>
      <c r="AV158" s="21">
        <f t="shared" si="63"/>
        <v>0</v>
      </c>
      <c r="AW158" s="21"/>
      <c r="AX158" s="21"/>
      <c r="AZ158" s="87">
        <v>0</v>
      </c>
      <c r="BE158" s="87">
        <v>0</v>
      </c>
      <c r="BF158" s="87">
        <v>0</v>
      </c>
      <c r="BG158" s="87">
        <v>0</v>
      </c>
    </row>
    <row r="159" spans="3:59" x14ac:dyDescent="0.25">
      <c r="C159" s="10">
        <f t="shared" ca="1" si="50"/>
        <v>41913</v>
      </c>
      <c r="D159" s="17">
        <v>41907</v>
      </c>
      <c r="E159" s="5">
        <v>4.7310000000000008</v>
      </c>
      <c r="F159" s="6">
        <v>0.17</v>
      </c>
      <c r="G159" s="7">
        <v>5.7010394550792903E-2</v>
      </c>
      <c r="H159" s="7">
        <f t="shared" ca="1" si="48"/>
        <v>0.48497857383941573</v>
      </c>
      <c r="I159" s="9">
        <f t="shared" ca="1" si="49"/>
        <v>4696</v>
      </c>
      <c r="K159" s="5">
        <v>4.6900000000000004</v>
      </c>
      <c r="L159" s="5">
        <f t="shared" si="51"/>
        <v>4.1000000000000369E-2</v>
      </c>
      <c r="M159" s="6">
        <v>0.17</v>
      </c>
      <c r="N159" s="12">
        <f t="shared" si="52"/>
        <v>0</v>
      </c>
      <c r="P159" s="21">
        <f ca="1">#REF!</f>
        <v>0</v>
      </c>
      <c r="Q159" s="21">
        <f ca="1">#REF!</f>
        <v>0</v>
      </c>
      <c r="R159" s="21">
        <v>0</v>
      </c>
      <c r="S159" s="21">
        <f t="shared" ca="1" si="53"/>
        <v>0</v>
      </c>
      <c r="T159" s="21">
        <f t="shared" ca="1" si="54"/>
        <v>0</v>
      </c>
      <c r="V159" s="21">
        <f ca="1">#REF!</f>
        <v>0</v>
      </c>
      <c r="W159" s="21">
        <f ca="1">#REF!</f>
        <v>0</v>
      </c>
      <c r="X159" s="21">
        <v>0</v>
      </c>
      <c r="Y159" s="21">
        <f t="shared" ca="1" si="55"/>
        <v>0</v>
      </c>
      <c r="Z159" s="21">
        <f t="shared" ca="1" si="56"/>
        <v>0</v>
      </c>
      <c r="AB159" s="21">
        <f ca="1">#REF!</f>
        <v>0</v>
      </c>
      <c r="AC159" s="21">
        <f ca="1">#REF!</f>
        <v>0</v>
      </c>
      <c r="AD159" s="21">
        <v>0</v>
      </c>
      <c r="AE159" s="21">
        <f t="shared" ca="1" si="57"/>
        <v>0</v>
      </c>
      <c r="AF159" s="21">
        <f t="shared" ca="1" si="58"/>
        <v>0</v>
      </c>
      <c r="AH159" s="21">
        <f ca="1">#REF!</f>
        <v>0</v>
      </c>
      <c r="AI159" s="21">
        <f ca="1">#REF!</f>
        <v>0</v>
      </c>
      <c r="AJ159" s="21">
        <v>0</v>
      </c>
      <c r="AK159" s="21">
        <f t="shared" ca="1" si="59"/>
        <v>0</v>
      </c>
      <c r="AL159" s="21">
        <f t="shared" ca="1" si="60"/>
        <v>0</v>
      </c>
      <c r="AN159" s="21">
        <f ca="1">#REF!</f>
        <v>0</v>
      </c>
      <c r="AO159" s="21">
        <f ca="1">#REF!</f>
        <v>0</v>
      </c>
      <c r="AP159" s="21">
        <v>0</v>
      </c>
      <c r="AQ159" s="21">
        <f t="shared" ca="1" si="61"/>
        <v>0</v>
      </c>
      <c r="AR159" s="21">
        <f t="shared" ca="1" si="62"/>
        <v>0</v>
      </c>
      <c r="AT159" s="21">
        <v>0</v>
      </c>
      <c r="AU159" s="21">
        <v>0</v>
      </c>
      <c r="AV159" s="21">
        <f t="shared" si="63"/>
        <v>0</v>
      </c>
      <c r="AW159" s="21"/>
      <c r="AX159" s="21"/>
      <c r="AZ159" s="87">
        <v>0</v>
      </c>
      <c r="BE159" s="87">
        <v>0</v>
      </c>
      <c r="BF159" s="87">
        <v>0</v>
      </c>
      <c r="BG159" s="87">
        <v>0</v>
      </c>
    </row>
    <row r="160" spans="3:59" x14ac:dyDescent="0.25">
      <c r="C160" s="10">
        <f t="shared" ca="1" si="50"/>
        <v>41944</v>
      </c>
      <c r="D160" s="17">
        <v>41940</v>
      </c>
      <c r="E160" s="5">
        <v>4.8879999999999999</v>
      </c>
      <c r="F160" s="6">
        <v>0.17</v>
      </c>
      <c r="G160" s="7">
        <v>5.7058044102917801E-2</v>
      </c>
      <c r="H160" s="7">
        <f t="shared" ca="1" si="48"/>
        <v>0.48238058274930662</v>
      </c>
      <c r="I160" s="9">
        <f t="shared" ca="1" si="49"/>
        <v>4729</v>
      </c>
      <c r="K160" s="5">
        <v>4.8470000000000004</v>
      </c>
      <c r="L160" s="5">
        <f t="shared" si="51"/>
        <v>4.0999999999999481E-2</v>
      </c>
      <c r="M160" s="6">
        <v>0.17</v>
      </c>
      <c r="N160" s="12">
        <f t="shared" si="52"/>
        <v>0</v>
      </c>
      <c r="P160" s="21">
        <f ca="1">#REF!</f>
        <v>0</v>
      </c>
      <c r="Q160" s="21">
        <f ca="1">#REF!</f>
        <v>0</v>
      </c>
      <c r="R160" s="21">
        <v>0</v>
      </c>
      <c r="S160" s="21">
        <f t="shared" ca="1" si="53"/>
        <v>0</v>
      </c>
      <c r="T160" s="21">
        <f t="shared" ca="1" si="54"/>
        <v>0</v>
      </c>
      <c r="V160" s="21">
        <f ca="1">#REF!</f>
        <v>0</v>
      </c>
      <c r="W160" s="21">
        <f ca="1">#REF!</f>
        <v>0</v>
      </c>
      <c r="X160" s="21">
        <v>0</v>
      </c>
      <c r="Y160" s="21">
        <f t="shared" ca="1" si="55"/>
        <v>0</v>
      </c>
      <c r="Z160" s="21">
        <f t="shared" ca="1" si="56"/>
        <v>0</v>
      </c>
      <c r="AB160" s="21">
        <f ca="1">#REF!</f>
        <v>0</v>
      </c>
      <c r="AC160" s="21">
        <f ca="1">#REF!</f>
        <v>0</v>
      </c>
      <c r="AD160" s="21">
        <v>0</v>
      </c>
      <c r="AE160" s="21">
        <f t="shared" ca="1" si="57"/>
        <v>0</v>
      </c>
      <c r="AF160" s="21">
        <f t="shared" ca="1" si="58"/>
        <v>0</v>
      </c>
      <c r="AH160" s="21">
        <f ca="1">#REF!</f>
        <v>0</v>
      </c>
      <c r="AI160" s="21">
        <f ca="1">#REF!</f>
        <v>0</v>
      </c>
      <c r="AJ160" s="21">
        <v>0</v>
      </c>
      <c r="AK160" s="21">
        <f t="shared" ca="1" si="59"/>
        <v>0</v>
      </c>
      <c r="AL160" s="21">
        <f t="shared" ca="1" si="60"/>
        <v>0</v>
      </c>
      <c r="AN160" s="21">
        <f ca="1">#REF!</f>
        <v>0</v>
      </c>
      <c r="AO160" s="21">
        <f ca="1">#REF!</f>
        <v>0</v>
      </c>
      <c r="AP160" s="21">
        <v>0</v>
      </c>
      <c r="AQ160" s="21">
        <f t="shared" ca="1" si="61"/>
        <v>0</v>
      </c>
      <c r="AR160" s="21">
        <f t="shared" ca="1" si="62"/>
        <v>0</v>
      </c>
      <c r="AT160" s="21">
        <v>0</v>
      </c>
      <c r="AU160" s="21">
        <v>0</v>
      </c>
      <c r="AV160" s="21">
        <f t="shared" si="63"/>
        <v>0</v>
      </c>
      <c r="AW160" s="21"/>
      <c r="AX160" s="21"/>
      <c r="AZ160" s="87">
        <v>0</v>
      </c>
      <c r="BE160" s="87">
        <v>0</v>
      </c>
      <c r="BF160" s="87">
        <v>0</v>
      </c>
      <c r="BG160" s="87">
        <v>0</v>
      </c>
    </row>
    <row r="161" spans="3:59" x14ac:dyDescent="0.25">
      <c r="C161" s="10">
        <f t="shared" ca="1" si="50"/>
        <v>41974</v>
      </c>
      <c r="D161" s="17">
        <v>41967</v>
      </c>
      <c r="E161" s="5">
        <v>5.0480000000000009</v>
      </c>
      <c r="F161" s="6">
        <v>0.17</v>
      </c>
      <c r="G161" s="7">
        <v>5.71041565734354E-2</v>
      </c>
      <c r="H161" s="7">
        <f t="shared" ca="1" si="48"/>
        <v>0.47987606286755546</v>
      </c>
      <c r="I161" s="9">
        <f t="shared" ca="1" si="49"/>
        <v>4756</v>
      </c>
      <c r="K161" s="5">
        <v>5.0069999999999997</v>
      </c>
      <c r="L161" s="5">
        <f t="shared" si="51"/>
        <v>4.1000000000001258E-2</v>
      </c>
      <c r="M161" s="6">
        <v>0.17</v>
      </c>
      <c r="N161" s="12">
        <f t="shared" si="52"/>
        <v>0</v>
      </c>
      <c r="P161" s="21">
        <f ca="1">#REF!</f>
        <v>0</v>
      </c>
      <c r="Q161" s="21">
        <f ca="1">#REF!</f>
        <v>0</v>
      </c>
      <c r="R161" s="21">
        <v>0</v>
      </c>
      <c r="S161" s="21">
        <f t="shared" ca="1" si="53"/>
        <v>0</v>
      </c>
      <c r="T161" s="21">
        <f t="shared" ca="1" si="54"/>
        <v>0</v>
      </c>
      <c r="V161" s="21">
        <f ca="1">#REF!</f>
        <v>0</v>
      </c>
      <c r="W161" s="21">
        <f ca="1">#REF!</f>
        <v>0</v>
      </c>
      <c r="X161" s="21">
        <v>0</v>
      </c>
      <c r="Y161" s="21">
        <f t="shared" ca="1" si="55"/>
        <v>0</v>
      </c>
      <c r="Z161" s="21">
        <f t="shared" ca="1" si="56"/>
        <v>0</v>
      </c>
      <c r="AB161" s="21">
        <f ca="1">#REF!</f>
        <v>0</v>
      </c>
      <c r="AC161" s="21">
        <f ca="1">#REF!</f>
        <v>0</v>
      </c>
      <c r="AD161" s="21">
        <v>0</v>
      </c>
      <c r="AE161" s="21">
        <f t="shared" ca="1" si="57"/>
        <v>0</v>
      </c>
      <c r="AF161" s="21">
        <f t="shared" ca="1" si="58"/>
        <v>0</v>
      </c>
      <c r="AH161" s="21">
        <f ca="1">#REF!</f>
        <v>0</v>
      </c>
      <c r="AI161" s="21">
        <f ca="1">#REF!</f>
        <v>0</v>
      </c>
      <c r="AJ161" s="21">
        <v>0</v>
      </c>
      <c r="AK161" s="21">
        <f t="shared" ca="1" si="59"/>
        <v>0</v>
      </c>
      <c r="AL161" s="21">
        <f t="shared" ca="1" si="60"/>
        <v>0</v>
      </c>
      <c r="AN161" s="21">
        <f ca="1">#REF!</f>
        <v>0</v>
      </c>
      <c r="AO161" s="21">
        <f ca="1">#REF!</f>
        <v>0</v>
      </c>
      <c r="AP161" s="21">
        <v>0</v>
      </c>
      <c r="AQ161" s="21">
        <f t="shared" ca="1" si="61"/>
        <v>0</v>
      </c>
      <c r="AR161" s="21">
        <f t="shared" ca="1" si="62"/>
        <v>0</v>
      </c>
      <c r="AT161" s="21">
        <v>0</v>
      </c>
      <c r="AU161" s="21">
        <v>0</v>
      </c>
      <c r="AV161" s="21">
        <f t="shared" si="63"/>
        <v>0</v>
      </c>
      <c r="AW161" s="21"/>
      <c r="AX161" s="21"/>
      <c r="AZ161" s="87">
        <v>0</v>
      </c>
      <c r="BE161" s="87">
        <v>0</v>
      </c>
      <c r="BF161" s="87">
        <v>0</v>
      </c>
      <c r="BG161" s="87">
        <v>0</v>
      </c>
    </row>
    <row r="162" spans="3:59" x14ac:dyDescent="0.25">
      <c r="C162" s="10">
        <f t="shared" ca="1" si="50"/>
        <v>42005</v>
      </c>
      <c r="D162" s="17">
        <v>41999</v>
      </c>
      <c r="E162" s="5">
        <v>5.0804999999999998</v>
      </c>
      <c r="F162" s="6">
        <v>0.17</v>
      </c>
      <c r="G162" s="7">
        <v>5.7151806127046199E-2</v>
      </c>
      <c r="H162" s="7">
        <f t="shared" ca="1" si="48"/>
        <v>0.47729803276767696</v>
      </c>
      <c r="I162" s="9">
        <f t="shared" ca="1" si="49"/>
        <v>4788</v>
      </c>
      <c r="K162" s="5">
        <v>5.0395000000000003</v>
      </c>
      <c r="L162" s="5">
        <f t="shared" si="51"/>
        <v>4.0999999999999481E-2</v>
      </c>
      <c r="M162" s="6">
        <v>0.17</v>
      </c>
      <c r="N162" s="12">
        <f t="shared" si="52"/>
        <v>0</v>
      </c>
      <c r="P162" s="21">
        <f ca="1">#REF!</f>
        <v>0</v>
      </c>
      <c r="Q162" s="21">
        <f ca="1">#REF!</f>
        <v>0</v>
      </c>
      <c r="R162" s="21">
        <v>0</v>
      </c>
      <c r="S162" s="21">
        <f t="shared" ca="1" si="53"/>
        <v>0</v>
      </c>
      <c r="T162" s="21">
        <f t="shared" ca="1" si="54"/>
        <v>0</v>
      </c>
      <c r="V162" s="21">
        <f ca="1">#REF!</f>
        <v>0</v>
      </c>
      <c r="W162" s="21">
        <f ca="1">#REF!</f>
        <v>0</v>
      </c>
      <c r="X162" s="21">
        <v>0</v>
      </c>
      <c r="Y162" s="21">
        <f t="shared" ca="1" si="55"/>
        <v>0</v>
      </c>
      <c r="Z162" s="21">
        <f t="shared" ca="1" si="56"/>
        <v>0</v>
      </c>
      <c r="AB162" s="21">
        <f ca="1">#REF!</f>
        <v>0</v>
      </c>
      <c r="AC162" s="21">
        <f ca="1">#REF!</f>
        <v>0</v>
      </c>
      <c r="AD162" s="21">
        <v>0</v>
      </c>
      <c r="AE162" s="21">
        <f t="shared" ca="1" si="57"/>
        <v>0</v>
      </c>
      <c r="AF162" s="21">
        <f t="shared" ca="1" si="58"/>
        <v>0</v>
      </c>
      <c r="AH162" s="21">
        <f ca="1">#REF!</f>
        <v>0</v>
      </c>
      <c r="AI162" s="21">
        <f ca="1">#REF!</f>
        <v>0</v>
      </c>
      <c r="AJ162" s="21">
        <v>0</v>
      </c>
      <c r="AK162" s="21">
        <f t="shared" ca="1" si="59"/>
        <v>0</v>
      </c>
      <c r="AL162" s="21">
        <f t="shared" ca="1" si="60"/>
        <v>0</v>
      </c>
      <c r="AN162" s="21">
        <f ca="1">#REF!</f>
        <v>0</v>
      </c>
      <c r="AO162" s="21">
        <f ca="1">#REF!</f>
        <v>0</v>
      </c>
      <c r="AP162" s="21">
        <v>0</v>
      </c>
      <c r="AQ162" s="21">
        <f t="shared" ca="1" si="61"/>
        <v>0</v>
      </c>
      <c r="AR162" s="21">
        <f t="shared" ca="1" si="62"/>
        <v>0</v>
      </c>
      <c r="AT162" s="21">
        <v>0</v>
      </c>
      <c r="AU162" s="21">
        <v>0</v>
      </c>
      <c r="AV162" s="21">
        <f t="shared" si="63"/>
        <v>0</v>
      </c>
      <c r="AW162" s="21"/>
      <c r="AX162" s="21"/>
      <c r="AZ162" s="87">
        <v>0</v>
      </c>
      <c r="BE162" s="87">
        <v>0</v>
      </c>
      <c r="BF162" s="87">
        <v>0</v>
      </c>
      <c r="BG162" s="87">
        <v>0</v>
      </c>
    </row>
    <row r="163" spans="3:59" x14ac:dyDescent="0.25">
      <c r="C163" s="10">
        <f t="shared" ca="1" si="50"/>
        <v>42036</v>
      </c>
      <c r="D163" s="17">
        <v>42031</v>
      </c>
      <c r="E163" s="5">
        <v>4.9965000000000002</v>
      </c>
      <c r="F163" s="6">
        <v>0.17</v>
      </c>
      <c r="G163" s="7">
        <v>5.7199455681413297E-2</v>
      </c>
      <c r="H163" s="7">
        <f t="shared" ca="1" si="48"/>
        <v>0.47473012613268045</v>
      </c>
      <c r="I163" s="9">
        <f t="shared" ca="1" si="49"/>
        <v>4820</v>
      </c>
      <c r="K163" s="5">
        <v>4.9554999999999998</v>
      </c>
      <c r="L163" s="5">
        <f t="shared" si="51"/>
        <v>4.1000000000000369E-2</v>
      </c>
      <c r="M163" s="6">
        <v>0.17</v>
      </c>
      <c r="N163" s="12">
        <f t="shared" si="52"/>
        <v>0</v>
      </c>
      <c r="P163" s="21">
        <f ca="1">#REF!</f>
        <v>0</v>
      </c>
      <c r="Q163" s="21">
        <f ca="1">#REF!</f>
        <v>0</v>
      </c>
      <c r="R163" s="21">
        <v>0</v>
      </c>
      <c r="S163" s="21">
        <f t="shared" ca="1" si="53"/>
        <v>0</v>
      </c>
      <c r="T163" s="21">
        <f t="shared" ca="1" si="54"/>
        <v>0</v>
      </c>
      <c r="V163" s="21">
        <f ca="1">#REF!</f>
        <v>0</v>
      </c>
      <c r="W163" s="21">
        <f ca="1">#REF!</f>
        <v>0</v>
      </c>
      <c r="X163" s="21">
        <v>0</v>
      </c>
      <c r="Y163" s="21">
        <f t="shared" ca="1" si="55"/>
        <v>0</v>
      </c>
      <c r="Z163" s="21">
        <f t="shared" ca="1" si="56"/>
        <v>0</v>
      </c>
      <c r="AB163" s="21">
        <f ca="1">#REF!</f>
        <v>0</v>
      </c>
      <c r="AC163" s="21">
        <f ca="1">#REF!</f>
        <v>0</v>
      </c>
      <c r="AD163" s="21">
        <v>0</v>
      </c>
      <c r="AE163" s="21">
        <f t="shared" ca="1" si="57"/>
        <v>0</v>
      </c>
      <c r="AF163" s="21">
        <f t="shared" ca="1" si="58"/>
        <v>0</v>
      </c>
      <c r="AH163" s="21">
        <f ca="1">#REF!</f>
        <v>0</v>
      </c>
      <c r="AI163" s="21">
        <f ca="1">#REF!</f>
        <v>0</v>
      </c>
      <c r="AJ163" s="21">
        <v>0</v>
      </c>
      <c r="AK163" s="21">
        <f t="shared" ca="1" si="59"/>
        <v>0</v>
      </c>
      <c r="AL163" s="21">
        <f t="shared" ca="1" si="60"/>
        <v>0</v>
      </c>
      <c r="AN163" s="21">
        <f ca="1">#REF!</f>
        <v>0</v>
      </c>
      <c r="AO163" s="21">
        <f ca="1">#REF!</f>
        <v>0</v>
      </c>
      <c r="AP163" s="21">
        <v>0</v>
      </c>
      <c r="AQ163" s="21">
        <f t="shared" ca="1" si="61"/>
        <v>0</v>
      </c>
      <c r="AR163" s="21">
        <f t="shared" ca="1" si="62"/>
        <v>0</v>
      </c>
      <c r="AT163" s="21">
        <v>0</v>
      </c>
      <c r="AU163" s="21">
        <v>0</v>
      </c>
      <c r="AV163" s="21">
        <f t="shared" si="63"/>
        <v>0</v>
      </c>
      <c r="AW163" s="21"/>
      <c r="AX163" s="21"/>
      <c r="AZ163" s="87">
        <v>0</v>
      </c>
      <c r="BE163" s="87">
        <v>0</v>
      </c>
      <c r="BF163" s="87">
        <v>0</v>
      </c>
      <c r="BG163" s="87">
        <v>0</v>
      </c>
    </row>
    <row r="164" spans="3:59" x14ac:dyDescent="0.25">
      <c r="C164" s="10">
        <f t="shared" ca="1" si="50"/>
        <v>42064</v>
      </c>
      <c r="D164" s="17">
        <v>42059</v>
      </c>
      <c r="E164" s="5">
        <v>4.8615000000000004</v>
      </c>
      <c r="F164" s="6">
        <v>0.17</v>
      </c>
      <c r="G164" s="7">
        <v>5.7242493989232597E-2</v>
      </c>
      <c r="H164" s="7">
        <f t="shared" ca="1" si="48"/>
        <v>0.47241941617443595</v>
      </c>
      <c r="I164" s="9">
        <f t="shared" ca="1" si="49"/>
        <v>4848</v>
      </c>
      <c r="K164" s="5">
        <v>4.8205</v>
      </c>
      <c r="L164" s="5">
        <f t="shared" si="51"/>
        <v>4.1000000000000369E-2</v>
      </c>
      <c r="M164" s="6">
        <v>0.17</v>
      </c>
      <c r="N164" s="12">
        <f t="shared" si="52"/>
        <v>0</v>
      </c>
      <c r="P164" s="21">
        <f ca="1">#REF!</f>
        <v>0</v>
      </c>
      <c r="Q164" s="21">
        <f ca="1">#REF!</f>
        <v>0</v>
      </c>
      <c r="R164" s="21">
        <v>0</v>
      </c>
      <c r="S164" s="21">
        <f t="shared" ca="1" si="53"/>
        <v>0</v>
      </c>
      <c r="T164" s="21">
        <f t="shared" ca="1" si="54"/>
        <v>0</v>
      </c>
      <c r="V164" s="21">
        <f ca="1">#REF!</f>
        <v>0</v>
      </c>
      <c r="W164" s="21">
        <f ca="1">#REF!</f>
        <v>0</v>
      </c>
      <c r="X164" s="21">
        <v>0</v>
      </c>
      <c r="Y164" s="21">
        <f t="shared" ca="1" si="55"/>
        <v>0</v>
      </c>
      <c r="Z164" s="21">
        <f t="shared" ca="1" si="56"/>
        <v>0</v>
      </c>
      <c r="AB164" s="21">
        <f ca="1">#REF!</f>
        <v>0</v>
      </c>
      <c r="AC164" s="21">
        <f ca="1">#REF!</f>
        <v>0</v>
      </c>
      <c r="AD164" s="21">
        <v>0</v>
      </c>
      <c r="AE164" s="21">
        <f t="shared" ca="1" si="57"/>
        <v>0</v>
      </c>
      <c r="AF164" s="21">
        <f t="shared" ca="1" si="58"/>
        <v>0</v>
      </c>
      <c r="AH164" s="21">
        <f ca="1">#REF!</f>
        <v>0</v>
      </c>
      <c r="AI164" s="21">
        <f ca="1">#REF!</f>
        <v>0</v>
      </c>
      <c r="AJ164" s="21">
        <v>0</v>
      </c>
      <c r="AK164" s="21">
        <f t="shared" ca="1" si="59"/>
        <v>0</v>
      </c>
      <c r="AL164" s="21">
        <f t="shared" ca="1" si="60"/>
        <v>0</v>
      </c>
      <c r="AN164" s="21">
        <f ca="1">#REF!</f>
        <v>0</v>
      </c>
      <c r="AO164" s="21">
        <f ca="1">#REF!</f>
        <v>0</v>
      </c>
      <c r="AP164" s="21">
        <v>0</v>
      </c>
      <c r="AQ164" s="21">
        <f t="shared" ca="1" si="61"/>
        <v>0</v>
      </c>
      <c r="AR164" s="21">
        <f t="shared" ca="1" si="62"/>
        <v>0</v>
      </c>
      <c r="AT164" s="21">
        <v>0</v>
      </c>
      <c r="AU164" s="21">
        <v>0</v>
      </c>
      <c r="AV164" s="21">
        <f t="shared" si="63"/>
        <v>0</v>
      </c>
      <c r="AW164" s="21"/>
      <c r="AX164" s="21"/>
      <c r="AZ164" s="87">
        <v>0</v>
      </c>
      <c r="BE164" s="87">
        <v>0</v>
      </c>
      <c r="BF164" s="87">
        <v>0</v>
      </c>
      <c r="BG164" s="87">
        <v>0</v>
      </c>
    </row>
    <row r="165" spans="3:59" x14ac:dyDescent="0.25">
      <c r="C165" s="10">
        <f t="shared" ca="1" si="50"/>
        <v>42095</v>
      </c>
      <c r="D165" s="17">
        <v>42089</v>
      </c>
      <c r="E165" s="5">
        <v>4.7115</v>
      </c>
      <c r="F165" s="6">
        <v>0.17</v>
      </c>
      <c r="G165" s="7">
        <v>5.7290143545037198E-2</v>
      </c>
      <c r="H165" s="7">
        <f t="shared" ca="1" si="48"/>
        <v>0.46987073760211034</v>
      </c>
      <c r="I165" s="9">
        <f t="shared" ca="1" si="49"/>
        <v>4878</v>
      </c>
      <c r="K165" s="5">
        <v>4.6704999999999997</v>
      </c>
      <c r="L165" s="5">
        <f t="shared" si="51"/>
        <v>4.1000000000000369E-2</v>
      </c>
      <c r="M165" s="6">
        <v>0.17</v>
      </c>
      <c r="N165" s="12">
        <f t="shared" si="52"/>
        <v>0</v>
      </c>
      <c r="P165" s="21">
        <f ca="1">#REF!</f>
        <v>0</v>
      </c>
      <c r="Q165" s="21">
        <f ca="1">#REF!</f>
        <v>0</v>
      </c>
      <c r="R165" s="21">
        <v>0</v>
      </c>
      <c r="S165" s="21">
        <f t="shared" ca="1" si="53"/>
        <v>0</v>
      </c>
      <c r="T165" s="21">
        <f t="shared" ca="1" si="54"/>
        <v>0</v>
      </c>
      <c r="V165" s="21">
        <f ca="1">#REF!</f>
        <v>0</v>
      </c>
      <c r="W165" s="21">
        <f ca="1">#REF!</f>
        <v>0</v>
      </c>
      <c r="X165" s="21">
        <v>0</v>
      </c>
      <c r="Y165" s="21">
        <f t="shared" ca="1" si="55"/>
        <v>0</v>
      </c>
      <c r="Z165" s="21">
        <f t="shared" ca="1" si="56"/>
        <v>0</v>
      </c>
      <c r="AB165" s="21">
        <f ca="1">#REF!</f>
        <v>0</v>
      </c>
      <c r="AC165" s="21">
        <f ca="1">#REF!</f>
        <v>0</v>
      </c>
      <c r="AD165" s="21">
        <v>0</v>
      </c>
      <c r="AE165" s="21">
        <f t="shared" ca="1" si="57"/>
        <v>0</v>
      </c>
      <c r="AF165" s="21">
        <f t="shared" ca="1" si="58"/>
        <v>0</v>
      </c>
      <c r="AH165" s="21">
        <f ca="1">#REF!</f>
        <v>0</v>
      </c>
      <c r="AI165" s="21">
        <f ca="1">#REF!</f>
        <v>0</v>
      </c>
      <c r="AJ165" s="21">
        <v>0</v>
      </c>
      <c r="AK165" s="21">
        <f t="shared" ca="1" si="59"/>
        <v>0</v>
      </c>
      <c r="AL165" s="21">
        <f t="shared" ca="1" si="60"/>
        <v>0</v>
      </c>
      <c r="AN165" s="21">
        <f ca="1">#REF!</f>
        <v>0</v>
      </c>
      <c r="AO165" s="21">
        <f ca="1">#REF!</f>
        <v>0</v>
      </c>
      <c r="AP165" s="21">
        <v>0</v>
      </c>
      <c r="AQ165" s="21">
        <f t="shared" ca="1" si="61"/>
        <v>0</v>
      </c>
      <c r="AR165" s="21">
        <f t="shared" ca="1" si="62"/>
        <v>0</v>
      </c>
      <c r="AT165" s="21">
        <v>0</v>
      </c>
      <c r="AU165" s="21">
        <v>0</v>
      </c>
      <c r="AV165" s="21">
        <f t="shared" si="63"/>
        <v>0</v>
      </c>
      <c r="AW165" s="21"/>
      <c r="AX165" s="21"/>
      <c r="AZ165" s="87">
        <v>0</v>
      </c>
      <c r="BE165" s="87">
        <v>0</v>
      </c>
      <c r="BF165" s="87">
        <v>0</v>
      </c>
      <c r="BG165" s="87">
        <v>0</v>
      </c>
    </row>
    <row r="166" spans="3:59" x14ac:dyDescent="0.25">
      <c r="C166" s="10">
        <f t="shared" ca="1" si="50"/>
        <v>42125</v>
      </c>
      <c r="D166" s="17">
        <v>42121</v>
      </c>
      <c r="E166" s="5">
        <v>4.7155000000000005</v>
      </c>
      <c r="F166" s="6">
        <v>0.17</v>
      </c>
      <c r="G166" s="7">
        <v>5.7336256019115503E-2</v>
      </c>
      <c r="H166" s="7">
        <f t="shared" ca="1" si="48"/>
        <v>0.46741387401247697</v>
      </c>
      <c r="I166" s="9">
        <f t="shared" ca="1" si="49"/>
        <v>4910</v>
      </c>
      <c r="K166" s="5">
        <v>4.6745000000000001</v>
      </c>
      <c r="L166" s="5">
        <f t="shared" si="51"/>
        <v>4.1000000000000369E-2</v>
      </c>
      <c r="M166" s="6">
        <v>0.17</v>
      </c>
      <c r="N166" s="12">
        <f t="shared" si="52"/>
        <v>0</v>
      </c>
      <c r="P166" s="21">
        <f ca="1">#REF!</f>
        <v>0</v>
      </c>
      <c r="Q166" s="21">
        <f ca="1">#REF!</f>
        <v>0</v>
      </c>
      <c r="R166" s="21">
        <v>0</v>
      </c>
      <c r="S166" s="21">
        <f t="shared" ca="1" si="53"/>
        <v>0</v>
      </c>
      <c r="T166" s="21">
        <f t="shared" ca="1" si="54"/>
        <v>0</v>
      </c>
      <c r="V166" s="21">
        <f ca="1">#REF!</f>
        <v>0</v>
      </c>
      <c r="W166" s="21">
        <f ca="1">#REF!</f>
        <v>0</v>
      </c>
      <c r="X166" s="21">
        <v>0</v>
      </c>
      <c r="Y166" s="21">
        <f t="shared" ca="1" si="55"/>
        <v>0</v>
      </c>
      <c r="Z166" s="21">
        <f t="shared" ca="1" si="56"/>
        <v>0</v>
      </c>
      <c r="AB166" s="21">
        <f ca="1">#REF!</f>
        <v>0</v>
      </c>
      <c r="AC166" s="21">
        <f ca="1">#REF!</f>
        <v>0</v>
      </c>
      <c r="AD166" s="21">
        <v>0</v>
      </c>
      <c r="AE166" s="21">
        <f t="shared" ca="1" si="57"/>
        <v>0</v>
      </c>
      <c r="AF166" s="21">
        <f t="shared" ca="1" si="58"/>
        <v>0</v>
      </c>
      <c r="AH166" s="21">
        <f ca="1">#REF!</f>
        <v>0</v>
      </c>
      <c r="AI166" s="21">
        <f ca="1">#REF!</f>
        <v>0</v>
      </c>
      <c r="AJ166" s="21">
        <v>0</v>
      </c>
      <c r="AK166" s="21">
        <f t="shared" ca="1" si="59"/>
        <v>0</v>
      </c>
      <c r="AL166" s="21">
        <f t="shared" ca="1" si="60"/>
        <v>0</v>
      </c>
      <c r="AN166" s="21">
        <f ca="1">#REF!</f>
        <v>0</v>
      </c>
      <c r="AO166" s="21">
        <f ca="1">#REF!</f>
        <v>0</v>
      </c>
      <c r="AP166" s="21">
        <v>0</v>
      </c>
      <c r="AQ166" s="21">
        <f t="shared" ca="1" si="61"/>
        <v>0</v>
      </c>
      <c r="AR166" s="21">
        <f t="shared" ca="1" si="62"/>
        <v>0</v>
      </c>
      <c r="AT166" s="21">
        <v>0</v>
      </c>
      <c r="AU166" s="21">
        <v>0</v>
      </c>
      <c r="AV166" s="21">
        <f t="shared" si="63"/>
        <v>0</v>
      </c>
      <c r="AW166" s="21"/>
      <c r="AX166" s="21"/>
      <c r="AZ166" s="87">
        <v>0</v>
      </c>
      <c r="BE166" s="87">
        <v>0</v>
      </c>
      <c r="BF166" s="87">
        <v>0</v>
      </c>
      <c r="BG166" s="87">
        <v>0</v>
      </c>
    </row>
    <row r="167" spans="3:59" x14ac:dyDescent="0.25">
      <c r="C167" s="10">
        <f t="shared" ca="1" si="50"/>
        <v>42156</v>
      </c>
      <c r="D167" s="17">
        <v>42150</v>
      </c>
      <c r="E167" s="5">
        <v>4.7554999999999996</v>
      </c>
      <c r="F167" s="6">
        <v>0.17</v>
      </c>
      <c r="G167" s="7">
        <v>5.7383905576405998E-2</v>
      </c>
      <c r="H167" s="7">
        <f t="shared" ca="1" si="48"/>
        <v>0.46488502029009687</v>
      </c>
      <c r="I167" s="9">
        <f t="shared" ca="1" si="49"/>
        <v>4939</v>
      </c>
      <c r="K167" s="5">
        <v>4.7145000000000001</v>
      </c>
      <c r="L167" s="5">
        <f t="shared" si="51"/>
        <v>4.0999999999999481E-2</v>
      </c>
      <c r="M167" s="6">
        <v>0.17</v>
      </c>
      <c r="N167" s="12">
        <f t="shared" si="52"/>
        <v>0</v>
      </c>
      <c r="P167" s="21">
        <f ca="1">#REF!</f>
        <v>0</v>
      </c>
      <c r="Q167" s="21">
        <f ca="1">#REF!</f>
        <v>0</v>
      </c>
      <c r="R167" s="21">
        <v>0</v>
      </c>
      <c r="S167" s="21">
        <f t="shared" ca="1" si="53"/>
        <v>0</v>
      </c>
      <c r="T167" s="21">
        <f t="shared" ca="1" si="54"/>
        <v>0</v>
      </c>
      <c r="V167" s="21">
        <f ca="1">#REF!</f>
        <v>0</v>
      </c>
      <c r="W167" s="21">
        <f ca="1">#REF!</f>
        <v>0</v>
      </c>
      <c r="X167" s="21">
        <v>0</v>
      </c>
      <c r="Y167" s="21">
        <f t="shared" ca="1" si="55"/>
        <v>0</v>
      </c>
      <c r="Z167" s="21">
        <f t="shared" ca="1" si="56"/>
        <v>0</v>
      </c>
      <c r="AB167" s="21">
        <f ca="1">#REF!</f>
        <v>0</v>
      </c>
      <c r="AC167" s="21">
        <f ca="1">#REF!</f>
        <v>0</v>
      </c>
      <c r="AD167" s="21">
        <v>0</v>
      </c>
      <c r="AE167" s="21">
        <f t="shared" ca="1" si="57"/>
        <v>0</v>
      </c>
      <c r="AF167" s="21">
        <f t="shared" ca="1" si="58"/>
        <v>0</v>
      </c>
      <c r="AH167" s="21">
        <f ca="1">#REF!</f>
        <v>0</v>
      </c>
      <c r="AI167" s="21">
        <f ca="1">#REF!</f>
        <v>0</v>
      </c>
      <c r="AJ167" s="21">
        <v>0</v>
      </c>
      <c r="AK167" s="21">
        <f t="shared" ca="1" si="59"/>
        <v>0</v>
      </c>
      <c r="AL167" s="21">
        <f t="shared" ca="1" si="60"/>
        <v>0</v>
      </c>
      <c r="AN167" s="21">
        <f ca="1">#REF!</f>
        <v>0</v>
      </c>
      <c r="AO167" s="21">
        <f ca="1">#REF!</f>
        <v>0</v>
      </c>
      <c r="AP167" s="21">
        <v>0</v>
      </c>
      <c r="AQ167" s="21">
        <f t="shared" ca="1" si="61"/>
        <v>0</v>
      </c>
      <c r="AR167" s="21">
        <f t="shared" ca="1" si="62"/>
        <v>0</v>
      </c>
      <c r="AT167" s="21">
        <v>0</v>
      </c>
      <c r="AU167" s="21">
        <v>0</v>
      </c>
      <c r="AV167" s="21">
        <f t="shared" si="63"/>
        <v>0</v>
      </c>
      <c r="AW167" s="21"/>
      <c r="AX167" s="21"/>
      <c r="AZ167" s="87">
        <v>0</v>
      </c>
      <c r="BE167" s="87">
        <v>0</v>
      </c>
      <c r="BF167" s="87">
        <v>0</v>
      </c>
      <c r="BG167" s="87">
        <v>0</v>
      </c>
    </row>
    <row r="168" spans="3:59" x14ac:dyDescent="0.25">
      <c r="C168" s="10">
        <f t="shared" ca="1" si="50"/>
        <v>42186</v>
      </c>
      <c r="D168" s="17">
        <v>42180</v>
      </c>
      <c r="E168" s="5">
        <v>4.8005000000000004</v>
      </c>
      <c r="F168" s="6">
        <v>0.17</v>
      </c>
      <c r="G168" s="7">
        <v>5.7430018051922702E-2</v>
      </c>
      <c r="H168" s="7">
        <f t="shared" ca="1" si="48"/>
        <v>0.46244731454014432</v>
      </c>
      <c r="I168" s="9">
        <f t="shared" ca="1" si="49"/>
        <v>4969</v>
      </c>
      <c r="K168" s="5">
        <v>4.7595000000000001</v>
      </c>
      <c r="L168" s="5">
        <f t="shared" si="51"/>
        <v>4.1000000000000369E-2</v>
      </c>
      <c r="M168" s="6">
        <v>0.17</v>
      </c>
      <c r="N168" s="12">
        <f t="shared" si="52"/>
        <v>0</v>
      </c>
      <c r="P168" s="21">
        <f ca="1">#REF!</f>
        <v>0</v>
      </c>
      <c r="Q168" s="21">
        <f ca="1">#REF!</f>
        <v>0</v>
      </c>
      <c r="R168" s="21">
        <v>0</v>
      </c>
      <c r="S168" s="21">
        <f t="shared" ca="1" si="53"/>
        <v>0</v>
      </c>
      <c r="T168" s="21">
        <f t="shared" ca="1" si="54"/>
        <v>0</v>
      </c>
      <c r="V168" s="21">
        <f ca="1">#REF!</f>
        <v>0</v>
      </c>
      <c r="W168" s="21">
        <f ca="1">#REF!</f>
        <v>0</v>
      </c>
      <c r="X168" s="21">
        <v>0</v>
      </c>
      <c r="Y168" s="21">
        <f t="shared" ca="1" si="55"/>
        <v>0</v>
      </c>
      <c r="Z168" s="21">
        <f t="shared" ca="1" si="56"/>
        <v>0</v>
      </c>
      <c r="AB168" s="21">
        <f ca="1">#REF!</f>
        <v>0</v>
      </c>
      <c r="AC168" s="21">
        <f ca="1">#REF!</f>
        <v>0</v>
      </c>
      <c r="AD168" s="21">
        <v>0</v>
      </c>
      <c r="AE168" s="21">
        <f t="shared" ca="1" si="57"/>
        <v>0</v>
      </c>
      <c r="AF168" s="21">
        <f t="shared" ca="1" si="58"/>
        <v>0</v>
      </c>
      <c r="AH168" s="21">
        <f ca="1">#REF!</f>
        <v>0</v>
      </c>
      <c r="AI168" s="21">
        <f ca="1">#REF!</f>
        <v>0</v>
      </c>
      <c r="AJ168" s="21">
        <v>0</v>
      </c>
      <c r="AK168" s="21">
        <f t="shared" ca="1" si="59"/>
        <v>0</v>
      </c>
      <c r="AL168" s="21">
        <f t="shared" ca="1" si="60"/>
        <v>0</v>
      </c>
      <c r="AN168" s="21">
        <f ca="1">#REF!</f>
        <v>0</v>
      </c>
      <c r="AO168" s="21">
        <f ca="1">#REF!</f>
        <v>0</v>
      </c>
      <c r="AP168" s="21">
        <v>0</v>
      </c>
      <c r="AQ168" s="21">
        <f t="shared" ca="1" si="61"/>
        <v>0</v>
      </c>
      <c r="AR168" s="21">
        <f t="shared" ca="1" si="62"/>
        <v>0</v>
      </c>
      <c r="AT168" s="21">
        <v>0</v>
      </c>
      <c r="AU168" s="21">
        <v>0</v>
      </c>
      <c r="AV168" s="21">
        <f t="shared" si="63"/>
        <v>0</v>
      </c>
      <c r="AW168" s="21"/>
      <c r="AX168" s="21"/>
      <c r="AZ168" s="87">
        <v>0</v>
      </c>
      <c r="BE168" s="87">
        <v>0</v>
      </c>
      <c r="BF168" s="87">
        <v>0</v>
      </c>
      <c r="BG168" s="87">
        <v>0</v>
      </c>
    </row>
    <row r="169" spans="3:59" x14ac:dyDescent="0.25">
      <c r="C169" s="10">
        <f t="shared" ca="1" si="50"/>
        <v>42217</v>
      </c>
      <c r="D169" s="17">
        <v>42213</v>
      </c>
      <c r="E169" s="5">
        <v>4.8395000000000001</v>
      </c>
      <c r="F169" s="6">
        <v>0.17</v>
      </c>
      <c r="G169" s="7">
        <v>5.7477667610700098E-2</v>
      </c>
      <c r="H169" s="7">
        <f t="shared" ca="1" si="48"/>
        <v>0.45993822853217692</v>
      </c>
      <c r="I169" s="9">
        <f t="shared" ca="1" si="49"/>
        <v>5002</v>
      </c>
      <c r="K169" s="5">
        <v>4.7984999999999998</v>
      </c>
      <c r="L169" s="5">
        <f t="shared" si="51"/>
        <v>4.1000000000000369E-2</v>
      </c>
      <c r="M169" s="6">
        <v>0.17</v>
      </c>
      <c r="N169" s="12">
        <f t="shared" si="52"/>
        <v>0</v>
      </c>
      <c r="P169" s="21">
        <f ca="1">#REF!</f>
        <v>0</v>
      </c>
      <c r="Q169" s="21">
        <f ca="1">#REF!</f>
        <v>0</v>
      </c>
      <c r="R169" s="21">
        <v>0</v>
      </c>
      <c r="S169" s="21">
        <f t="shared" ca="1" si="53"/>
        <v>0</v>
      </c>
      <c r="T169" s="21">
        <f t="shared" ca="1" si="54"/>
        <v>0</v>
      </c>
      <c r="V169" s="21">
        <f ca="1">#REF!</f>
        <v>0</v>
      </c>
      <c r="W169" s="21">
        <f ca="1">#REF!</f>
        <v>0</v>
      </c>
      <c r="X169" s="21">
        <v>0</v>
      </c>
      <c r="Y169" s="21">
        <f t="shared" ca="1" si="55"/>
        <v>0</v>
      </c>
      <c r="Z169" s="21">
        <f t="shared" ca="1" si="56"/>
        <v>0</v>
      </c>
      <c r="AB169" s="21">
        <f ca="1">#REF!</f>
        <v>0</v>
      </c>
      <c r="AC169" s="21">
        <f ca="1">#REF!</f>
        <v>0</v>
      </c>
      <c r="AD169" s="21">
        <v>0</v>
      </c>
      <c r="AE169" s="21">
        <f t="shared" ca="1" si="57"/>
        <v>0</v>
      </c>
      <c r="AF169" s="21">
        <f t="shared" ca="1" si="58"/>
        <v>0</v>
      </c>
      <c r="AH169" s="21">
        <f ca="1">#REF!</f>
        <v>0</v>
      </c>
      <c r="AI169" s="21">
        <f ca="1">#REF!</f>
        <v>0</v>
      </c>
      <c r="AJ169" s="21">
        <v>0</v>
      </c>
      <c r="AK169" s="21">
        <f t="shared" ca="1" si="59"/>
        <v>0</v>
      </c>
      <c r="AL169" s="21">
        <f t="shared" ca="1" si="60"/>
        <v>0</v>
      </c>
      <c r="AN169" s="21">
        <f ca="1">#REF!</f>
        <v>0</v>
      </c>
      <c r="AO169" s="21">
        <f ca="1">#REF!</f>
        <v>0</v>
      </c>
      <c r="AP169" s="21">
        <v>0</v>
      </c>
      <c r="AQ169" s="21">
        <f t="shared" ca="1" si="61"/>
        <v>0</v>
      </c>
      <c r="AR169" s="21">
        <f t="shared" ca="1" si="62"/>
        <v>0</v>
      </c>
      <c r="AT169" s="21">
        <v>0</v>
      </c>
      <c r="AU169" s="21">
        <v>0</v>
      </c>
      <c r="AV169" s="21">
        <f t="shared" si="63"/>
        <v>0</v>
      </c>
      <c r="AW169" s="21"/>
      <c r="AX169" s="21"/>
      <c r="AZ169" s="87">
        <v>0</v>
      </c>
      <c r="BE169" s="87">
        <v>0</v>
      </c>
      <c r="BF169" s="87">
        <v>0</v>
      </c>
      <c r="BG169" s="87">
        <v>0</v>
      </c>
    </row>
    <row r="170" spans="3:59" x14ac:dyDescent="0.25">
      <c r="C170" s="10">
        <f t="shared" ca="1" si="50"/>
        <v>42248</v>
      </c>
      <c r="D170" s="17">
        <v>42242</v>
      </c>
      <c r="E170" s="5">
        <v>4.8285</v>
      </c>
      <c r="F170" s="6">
        <v>0.17</v>
      </c>
      <c r="G170" s="7">
        <v>5.7525317170232397E-2</v>
      </c>
      <c r="H170" s="7">
        <f t="shared" ca="1" si="48"/>
        <v>0.45743916613033053</v>
      </c>
      <c r="I170" s="9">
        <f t="shared" ca="1" si="49"/>
        <v>5031</v>
      </c>
      <c r="K170" s="5">
        <v>4.7874999999999996</v>
      </c>
      <c r="L170" s="5">
        <f t="shared" si="51"/>
        <v>4.1000000000000369E-2</v>
      </c>
      <c r="M170" s="6">
        <v>0.17</v>
      </c>
      <c r="N170" s="12">
        <f t="shared" si="52"/>
        <v>0</v>
      </c>
      <c r="P170" s="21">
        <f ca="1">#REF!</f>
        <v>0</v>
      </c>
      <c r="Q170" s="21">
        <f ca="1">#REF!</f>
        <v>0</v>
      </c>
      <c r="R170" s="21">
        <v>0</v>
      </c>
      <c r="S170" s="21">
        <f t="shared" ca="1" si="53"/>
        <v>0</v>
      </c>
      <c r="T170" s="21">
        <f t="shared" ca="1" si="54"/>
        <v>0</v>
      </c>
      <c r="V170" s="21">
        <f ca="1">#REF!</f>
        <v>0</v>
      </c>
      <c r="W170" s="21">
        <f ca="1">#REF!</f>
        <v>0</v>
      </c>
      <c r="X170" s="21">
        <v>0</v>
      </c>
      <c r="Y170" s="21">
        <f t="shared" ca="1" si="55"/>
        <v>0</v>
      </c>
      <c r="Z170" s="21">
        <f t="shared" ca="1" si="56"/>
        <v>0</v>
      </c>
      <c r="AB170" s="21">
        <f ca="1">#REF!</f>
        <v>0</v>
      </c>
      <c r="AC170" s="21">
        <f ca="1">#REF!</f>
        <v>0</v>
      </c>
      <c r="AD170" s="21">
        <v>0</v>
      </c>
      <c r="AE170" s="21">
        <f t="shared" ca="1" si="57"/>
        <v>0</v>
      </c>
      <c r="AF170" s="21">
        <f t="shared" ca="1" si="58"/>
        <v>0</v>
      </c>
      <c r="AH170" s="21">
        <f ca="1">#REF!</f>
        <v>0</v>
      </c>
      <c r="AI170" s="21">
        <f ca="1">#REF!</f>
        <v>0</v>
      </c>
      <c r="AJ170" s="21">
        <v>0</v>
      </c>
      <c r="AK170" s="21">
        <f t="shared" ca="1" si="59"/>
        <v>0</v>
      </c>
      <c r="AL170" s="21">
        <f t="shared" ca="1" si="60"/>
        <v>0</v>
      </c>
      <c r="AN170" s="21">
        <f ca="1">#REF!</f>
        <v>0</v>
      </c>
      <c r="AO170" s="21">
        <f ca="1">#REF!</f>
        <v>0</v>
      </c>
      <c r="AP170" s="21">
        <v>0</v>
      </c>
      <c r="AQ170" s="21">
        <f t="shared" ca="1" si="61"/>
        <v>0</v>
      </c>
      <c r="AR170" s="21">
        <f t="shared" ca="1" si="62"/>
        <v>0</v>
      </c>
      <c r="AT170" s="21">
        <v>0</v>
      </c>
      <c r="AU170" s="21">
        <v>0</v>
      </c>
      <c r="AV170" s="21">
        <f t="shared" si="63"/>
        <v>0</v>
      </c>
      <c r="AW170" s="21"/>
      <c r="AX170" s="21"/>
      <c r="AZ170" s="87">
        <v>0</v>
      </c>
      <c r="BE170" s="87">
        <v>0</v>
      </c>
      <c r="BF170" s="87">
        <v>0</v>
      </c>
      <c r="BG170" s="87">
        <v>0</v>
      </c>
    </row>
    <row r="171" spans="3:59" x14ac:dyDescent="0.25">
      <c r="C171" s="10">
        <f t="shared" ca="1" si="50"/>
        <v>42278</v>
      </c>
      <c r="D171" s="17">
        <v>42272</v>
      </c>
      <c r="E171" s="5">
        <v>4.8435000000000006</v>
      </c>
      <c r="F171" s="6">
        <v>0.17</v>
      </c>
      <c r="G171" s="7">
        <v>5.75714296479184E-2</v>
      </c>
      <c r="H171" s="7">
        <f t="shared" ca="1" si="48"/>
        <v>0.45503024811640996</v>
      </c>
      <c r="I171" s="9">
        <f t="shared" ca="1" si="49"/>
        <v>5061</v>
      </c>
      <c r="K171" s="5">
        <v>4.8025000000000002</v>
      </c>
      <c r="L171" s="5">
        <f t="shared" si="51"/>
        <v>4.1000000000000369E-2</v>
      </c>
      <c r="M171" s="6">
        <v>0.17</v>
      </c>
      <c r="N171" s="12">
        <f t="shared" si="52"/>
        <v>0</v>
      </c>
      <c r="P171" s="21">
        <f ca="1">#REF!</f>
        <v>0</v>
      </c>
      <c r="Q171" s="21">
        <f ca="1">#REF!</f>
        <v>0</v>
      </c>
      <c r="R171" s="21">
        <v>0</v>
      </c>
      <c r="S171" s="21">
        <f t="shared" ca="1" si="53"/>
        <v>0</v>
      </c>
      <c r="T171" s="21">
        <f t="shared" ca="1" si="54"/>
        <v>0</v>
      </c>
      <c r="V171" s="21">
        <f ca="1">#REF!</f>
        <v>0</v>
      </c>
      <c r="W171" s="21">
        <f ca="1">#REF!</f>
        <v>0</v>
      </c>
      <c r="X171" s="21">
        <v>0</v>
      </c>
      <c r="Y171" s="21">
        <f t="shared" ca="1" si="55"/>
        <v>0</v>
      </c>
      <c r="Z171" s="21">
        <f t="shared" ca="1" si="56"/>
        <v>0</v>
      </c>
      <c r="AB171" s="21">
        <f ca="1">#REF!</f>
        <v>0</v>
      </c>
      <c r="AC171" s="21">
        <f ca="1">#REF!</f>
        <v>0</v>
      </c>
      <c r="AD171" s="21">
        <v>0</v>
      </c>
      <c r="AE171" s="21">
        <f t="shared" ca="1" si="57"/>
        <v>0</v>
      </c>
      <c r="AF171" s="21">
        <f t="shared" ca="1" si="58"/>
        <v>0</v>
      </c>
      <c r="AH171" s="21">
        <f ca="1">#REF!</f>
        <v>0</v>
      </c>
      <c r="AI171" s="21">
        <f ca="1">#REF!</f>
        <v>0</v>
      </c>
      <c r="AJ171" s="21">
        <v>0</v>
      </c>
      <c r="AK171" s="21">
        <f t="shared" ca="1" si="59"/>
        <v>0</v>
      </c>
      <c r="AL171" s="21">
        <f t="shared" ca="1" si="60"/>
        <v>0</v>
      </c>
      <c r="AN171" s="21">
        <f ca="1">#REF!</f>
        <v>0</v>
      </c>
      <c r="AO171" s="21">
        <f ca="1">#REF!</f>
        <v>0</v>
      </c>
      <c r="AP171" s="21">
        <v>0</v>
      </c>
      <c r="AQ171" s="21">
        <f t="shared" ca="1" si="61"/>
        <v>0</v>
      </c>
      <c r="AR171" s="21">
        <f t="shared" ca="1" si="62"/>
        <v>0</v>
      </c>
      <c r="AT171" s="21">
        <v>0</v>
      </c>
      <c r="AU171" s="21">
        <v>0</v>
      </c>
      <c r="AV171" s="21">
        <f t="shared" si="63"/>
        <v>0</v>
      </c>
      <c r="AW171" s="21"/>
      <c r="AX171" s="21"/>
      <c r="AZ171" s="87">
        <v>0</v>
      </c>
      <c r="BE171" s="87">
        <v>0</v>
      </c>
      <c r="BF171" s="87">
        <v>0</v>
      </c>
      <c r="BG171" s="87">
        <v>0</v>
      </c>
    </row>
    <row r="172" spans="3:59" x14ac:dyDescent="0.25">
      <c r="C172" s="10">
        <f t="shared" ca="1" si="50"/>
        <v>42309</v>
      </c>
      <c r="D172" s="17">
        <v>42304</v>
      </c>
      <c r="E172" s="5">
        <v>5.0004999999999997</v>
      </c>
      <c r="F172" s="6">
        <v>0.17</v>
      </c>
      <c r="G172" s="7">
        <v>5.7619079208937003E-2</v>
      </c>
      <c r="H172" s="7">
        <f t="shared" ca="1" si="48"/>
        <v>0.45255086499296265</v>
      </c>
      <c r="I172" s="9">
        <f t="shared" ca="1" si="49"/>
        <v>5093</v>
      </c>
      <c r="K172" s="5">
        <v>4.9595000000000002</v>
      </c>
      <c r="L172" s="5">
        <f t="shared" si="51"/>
        <v>4.0999999999999481E-2</v>
      </c>
      <c r="M172" s="6">
        <v>0.17</v>
      </c>
      <c r="N172" s="12">
        <f t="shared" si="52"/>
        <v>0</v>
      </c>
      <c r="P172" s="21">
        <f ca="1">#REF!</f>
        <v>0</v>
      </c>
      <c r="Q172" s="21">
        <f ca="1">#REF!</f>
        <v>0</v>
      </c>
      <c r="R172" s="21">
        <v>0</v>
      </c>
      <c r="S172" s="21">
        <f t="shared" ca="1" si="53"/>
        <v>0</v>
      </c>
      <c r="T172" s="21">
        <f t="shared" ca="1" si="54"/>
        <v>0</v>
      </c>
      <c r="V172" s="21">
        <f ca="1">#REF!</f>
        <v>0</v>
      </c>
      <c r="W172" s="21">
        <f ca="1">#REF!</f>
        <v>0</v>
      </c>
      <c r="X172" s="21">
        <v>0</v>
      </c>
      <c r="Y172" s="21">
        <f t="shared" ca="1" si="55"/>
        <v>0</v>
      </c>
      <c r="Z172" s="21">
        <f t="shared" ca="1" si="56"/>
        <v>0</v>
      </c>
      <c r="AB172" s="21">
        <f ca="1">#REF!</f>
        <v>0</v>
      </c>
      <c r="AC172" s="21">
        <f ca="1">#REF!</f>
        <v>0</v>
      </c>
      <c r="AD172" s="21">
        <v>0</v>
      </c>
      <c r="AE172" s="21">
        <f t="shared" ca="1" si="57"/>
        <v>0</v>
      </c>
      <c r="AF172" s="21">
        <f t="shared" ca="1" si="58"/>
        <v>0</v>
      </c>
      <c r="AH172" s="21">
        <f ca="1">#REF!</f>
        <v>0</v>
      </c>
      <c r="AI172" s="21">
        <f ca="1">#REF!</f>
        <v>0</v>
      </c>
      <c r="AJ172" s="21">
        <v>0</v>
      </c>
      <c r="AK172" s="21">
        <f t="shared" ca="1" si="59"/>
        <v>0</v>
      </c>
      <c r="AL172" s="21">
        <f t="shared" ca="1" si="60"/>
        <v>0</v>
      </c>
      <c r="AN172" s="21">
        <f ca="1">#REF!</f>
        <v>0</v>
      </c>
      <c r="AO172" s="21">
        <f ca="1">#REF!</f>
        <v>0</v>
      </c>
      <c r="AP172" s="21">
        <v>0</v>
      </c>
      <c r="AQ172" s="21">
        <f t="shared" ca="1" si="61"/>
        <v>0</v>
      </c>
      <c r="AR172" s="21">
        <f t="shared" ca="1" si="62"/>
        <v>0</v>
      </c>
      <c r="AT172" s="21">
        <v>0</v>
      </c>
      <c r="AU172" s="21">
        <v>0</v>
      </c>
      <c r="AV172" s="21">
        <f t="shared" si="63"/>
        <v>0</v>
      </c>
      <c r="AW172" s="21"/>
      <c r="AX172" s="21"/>
      <c r="AZ172" s="87">
        <v>0</v>
      </c>
      <c r="BE172" s="87">
        <v>0</v>
      </c>
      <c r="BF172" s="87">
        <v>0</v>
      </c>
      <c r="BG172" s="87">
        <v>0</v>
      </c>
    </row>
    <row r="173" spans="3:59" x14ac:dyDescent="0.25">
      <c r="C173" s="10">
        <f t="shared" ca="1" si="50"/>
        <v>42339</v>
      </c>
      <c r="D173" s="17">
        <v>42332</v>
      </c>
      <c r="E173" s="5">
        <v>5.1605000000000008</v>
      </c>
      <c r="F173" s="6">
        <v>0.17</v>
      </c>
      <c r="G173" s="7">
        <v>5.7665191688061501E-2</v>
      </c>
      <c r="H173" s="7">
        <f t="shared" ca="1" si="48"/>
        <v>0.45016096249819271</v>
      </c>
      <c r="I173" s="9">
        <f t="shared" ca="1" si="49"/>
        <v>5121</v>
      </c>
      <c r="K173" s="5">
        <v>5.1195000000000004</v>
      </c>
      <c r="L173" s="5">
        <f t="shared" si="51"/>
        <v>4.1000000000000369E-2</v>
      </c>
      <c r="M173" s="6">
        <v>0.17</v>
      </c>
      <c r="N173" s="12">
        <f t="shared" si="52"/>
        <v>0</v>
      </c>
      <c r="P173" s="21">
        <f ca="1">#REF!</f>
        <v>0</v>
      </c>
      <c r="Q173" s="21">
        <f ca="1">#REF!</f>
        <v>0</v>
      </c>
      <c r="R173" s="21">
        <v>0</v>
      </c>
      <c r="S173" s="21">
        <f t="shared" ca="1" si="53"/>
        <v>0</v>
      </c>
      <c r="T173" s="21">
        <f t="shared" ca="1" si="54"/>
        <v>0</v>
      </c>
      <c r="V173" s="21">
        <f ca="1">#REF!</f>
        <v>0</v>
      </c>
      <c r="W173" s="21">
        <f ca="1">#REF!</f>
        <v>0</v>
      </c>
      <c r="X173" s="21">
        <v>0</v>
      </c>
      <c r="Y173" s="21">
        <f t="shared" ca="1" si="55"/>
        <v>0</v>
      </c>
      <c r="Z173" s="21">
        <f t="shared" ca="1" si="56"/>
        <v>0</v>
      </c>
      <c r="AB173" s="21">
        <f ca="1">#REF!</f>
        <v>0</v>
      </c>
      <c r="AC173" s="21">
        <f ca="1">#REF!</f>
        <v>0</v>
      </c>
      <c r="AD173" s="21">
        <v>0</v>
      </c>
      <c r="AE173" s="21">
        <f t="shared" ca="1" si="57"/>
        <v>0</v>
      </c>
      <c r="AF173" s="21">
        <f t="shared" ca="1" si="58"/>
        <v>0</v>
      </c>
      <c r="AH173" s="21">
        <f ca="1">#REF!</f>
        <v>0</v>
      </c>
      <c r="AI173" s="21">
        <f ca="1">#REF!</f>
        <v>0</v>
      </c>
      <c r="AJ173" s="21">
        <v>0</v>
      </c>
      <c r="AK173" s="21">
        <f t="shared" ca="1" si="59"/>
        <v>0</v>
      </c>
      <c r="AL173" s="21">
        <f t="shared" ca="1" si="60"/>
        <v>0</v>
      </c>
      <c r="AN173" s="21">
        <f ca="1">#REF!</f>
        <v>0</v>
      </c>
      <c r="AO173" s="21">
        <f ca="1">#REF!</f>
        <v>0</v>
      </c>
      <c r="AP173" s="21">
        <v>0</v>
      </c>
      <c r="AQ173" s="21">
        <f t="shared" ca="1" si="61"/>
        <v>0</v>
      </c>
      <c r="AR173" s="21">
        <f t="shared" ca="1" si="62"/>
        <v>0</v>
      </c>
      <c r="AT173" s="21">
        <v>0</v>
      </c>
      <c r="AU173" s="21">
        <v>0</v>
      </c>
      <c r="AV173" s="21">
        <f t="shared" si="63"/>
        <v>0</v>
      </c>
      <c r="AW173" s="21"/>
      <c r="AX173" s="21"/>
      <c r="AZ173" s="87">
        <v>0</v>
      </c>
      <c r="BE173" s="87">
        <v>0</v>
      </c>
      <c r="BF173" s="87">
        <v>0</v>
      </c>
      <c r="BG173" s="87">
        <v>0</v>
      </c>
    </row>
    <row r="174" spans="3:59" x14ac:dyDescent="0.25">
      <c r="C174" s="10">
        <f t="shared" ca="1" si="50"/>
        <v>42370</v>
      </c>
      <c r="D174" s="17">
        <v>42366</v>
      </c>
      <c r="E174" s="5">
        <v>5.1929999999999996</v>
      </c>
      <c r="F174" s="6">
        <v>0.17</v>
      </c>
      <c r="G174" s="7">
        <v>5.7712841250566999E-2</v>
      </c>
      <c r="H174" s="7">
        <f t="shared" ca="1" si="48"/>
        <v>0.44770119854426188</v>
      </c>
      <c r="I174" s="9">
        <f t="shared" ca="1" si="49"/>
        <v>5155</v>
      </c>
      <c r="K174" s="5">
        <v>5.1520000000000001</v>
      </c>
      <c r="L174" s="5">
        <f t="shared" si="51"/>
        <v>4.0999999999999481E-2</v>
      </c>
      <c r="M174" s="6">
        <v>0.17</v>
      </c>
      <c r="N174" s="12">
        <f t="shared" si="52"/>
        <v>0</v>
      </c>
      <c r="P174" s="21">
        <f ca="1">#REF!</f>
        <v>0</v>
      </c>
      <c r="Q174" s="21">
        <f ca="1">#REF!</f>
        <v>0</v>
      </c>
      <c r="R174" s="21">
        <v>0</v>
      </c>
      <c r="S174" s="21">
        <f t="shared" ca="1" si="53"/>
        <v>0</v>
      </c>
      <c r="T174" s="21">
        <f t="shared" ca="1" si="54"/>
        <v>0</v>
      </c>
      <c r="V174" s="21">
        <f ca="1">#REF!</f>
        <v>0</v>
      </c>
      <c r="W174" s="21">
        <f ca="1">#REF!</f>
        <v>0</v>
      </c>
      <c r="X174" s="21">
        <v>0</v>
      </c>
      <c r="Y174" s="21">
        <f t="shared" ca="1" si="55"/>
        <v>0</v>
      </c>
      <c r="Z174" s="21">
        <f t="shared" ca="1" si="56"/>
        <v>0</v>
      </c>
      <c r="AB174" s="21">
        <f ca="1">#REF!</f>
        <v>0</v>
      </c>
      <c r="AC174" s="21">
        <f ca="1">#REF!</f>
        <v>0</v>
      </c>
      <c r="AD174" s="21">
        <v>0</v>
      </c>
      <c r="AE174" s="21">
        <f t="shared" ca="1" si="57"/>
        <v>0</v>
      </c>
      <c r="AF174" s="21">
        <f t="shared" ca="1" si="58"/>
        <v>0</v>
      </c>
      <c r="AH174" s="21">
        <f ca="1">#REF!</f>
        <v>0</v>
      </c>
      <c r="AI174" s="21">
        <f ca="1">#REF!</f>
        <v>0</v>
      </c>
      <c r="AJ174" s="21">
        <v>0</v>
      </c>
      <c r="AK174" s="21">
        <f t="shared" ca="1" si="59"/>
        <v>0</v>
      </c>
      <c r="AL174" s="21">
        <f t="shared" ca="1" si="60"/>
        <v>0</v>
      </c>
      <c r="AN174" s="21">
        <f ca="1">#REF!</f>
        <v>0</v>
      </c>
      <c r="AO174" s="21">
        <f ca="1">#REF!</f>
        <v>0</v>
      </c>
      <c r="AP174" s="21">
        <v>0</v>
      </c>
      <c r="AQ174" s="21">
        <f t="shared" ca="1" si="61"/>
        <v>0</v>
      </c>
      <c r="AR174" s="21">
        <f t="shared" ca="1" si="62"/>
        <v>0</v>
      </c>
      <c r="AT174" s="21">
        <v>0</v>
      </c>
      <c r="AU174" s="21">
        <v>0</v>
      </c>
      <c r="AV174" s="21">
        <f t="shared" si="63"/>
        <v>0</v>
      </c>
      <c r="AW174" s="21"/>
      <c r="AX174" s="21"/>
      <c r="AZ174" s="87">
        <v>0</v>
      </c>
      <c r="BE174" s="87">
        <v>0</v>
      </c>
      <c r="BF174" s="87">
        <v>0</v>
      </c>
      <c r="BG174" s="87">
        <v>0</v>
      </c>
    </row>
    <row r="175" spans="3:59" x14ac:dyDescent="0.25">
      <c r="C175" s="10">
        <f t="shared" ca="1" si="50"/>
        <v>42401</v>
      </c>
      <c r="D175" s="17">
        <v>42395</v>
      </c>
      <c r="E175" s="5">
        <v>5.109</v>
      </c>
      <c r="F175" s="6">
        <v>0.17</v>
      </c>
      <c r="G175" s="7">
        <v>5.7760490813827003E-2</v>
      </c>
      <c r="H175" s="7">
        <f t="shared" ca="1" si="48"/>
        <v>0.44525138158306787</v>
      </c>
      <c r="I175" s="9">
        <f t="shared" ca="1" si="49"/>
        <v>5184</v>
      </c>
      <c r="K175" s="5">
        <v>5.0679999999999996</v>
      </c>
      <c r="L175" s="5">
        <f t="shared" si="51"/>
        <v>4.1000000000000369E-2</v>
      </c>
      <c r="M175" s="6">
        <v>0.17</v>
      </c>
      <c r="N175" s="12">
        <f t="shared" si="52"/>
        <v>0</v>
      </c>
      <c r="P175" s="21">
        <f ca="1">#REF!</f>
        <v>0</v>
      </c>
      <c r="Q175" s="21">
        <f ca="1">#REF!</f>
        <v>0</v>
      </c>
      <c r="R175" s="21">
        <v>0</v>
      </c>
      <c r="S175" s="21">
        <f t="shared" ca="1" si="53"/>
        <v>0</v>
      </c>
      <c r="T175" s="21">
        <f t="shared" ca="1" si="54"/>
        <v>0</v>
      </c>
      <c r="V175" s="21">
        <f ca="1">#REF!</f>
        <v>0</v>
      </c>
      <c r="W175" s="21">
        <f ca="1">#REF!</f>
        <v>0</v>
      </c>
      <c r="X175" s="21">
        <v>0</v>
      </c>
      <c r="Y175" s="21">
        <f t="shared" ca="1" si="55"/>
        <v>0</v>
      </c>
      <c r="Z175" s="21">
        <f t="shared" ca="1" si="56"/>
        <v>0</v>
      </c>
      <c r="AB175" s="21">
        <f ca="1">#REF!</f>
        <v>0</v>
      </c>
      <c r="AC175" s="21">
        <f ca="1">#REF!</f>
        <v>0</v>
      </c>
      <c r="AD175" s="21">
        <v>0</v>
      </c>
      <c r="AE175" s="21">
        <f t="shared" ca="1" si="57"/>
        <v>0</v>
      </c>
      <c r="AF175" s="21">
        <f t="shared" ca="1" si="58"/>
        <v>0</v>
      </c>
      <c r="AH175" s="21">
        <f ca="1">#REF!</f>
        <v>0</v>
      </c>
      <c r="AI175" s="21">
        <f ca="1">#REF!</f>
        <v>0</v>
      </c>
      <c r="AJ175" s="21">
        <v>0</v>
      </c>
      <c r="AK175" s="21">
        <f t="shared" ca="1" si="59"/>
        <v>0</v>
      </c>
      <c r="AL175" s="21">
        <f t="shared" ca="1" si="60"/>
        <v>0</v>
      </c>
      <c r="AN175" s="21">
        <f ca="1">#REF!</f>
        <v>0</v>
      </c>
      <c r="AO175" s="21">
        <f ca="1">#REF!</f>
        <v>0</v>
      </c>
      <c r="AP175" s="21">
        <v>0</v>
      </c>
      <c r="AQ175" s="21">
        <f t="shared" ca="1" si="61"/>
        <v>0</v>
      </c>
      <c r="AR175" s="21">
        <f t="shared" ca="1" si="62"/>
        <v>0</v>
      </c>
      <c r="AT175" s="21">
        <v>0</v>
      </c>
      <c r="AU175" s="21">
        <v>0</v>
      </c>
      <c r="AV175" s="21">
        <f t="shared" si="63"/>
        <v>0</v>
      </c>
      <c r="AW175" s="21"/>
      <c r="AX175" s="21"/>
      <c r="AZ175" s="87">
        <v>0</v>
      </c>
      <c r="BE175" s="87">
        <v>0</v>
      </c>
      <c r="BF175" s="87">
        <v>0</v>
      </c>
      <c r="BG175" s="87">
        <v>0</v>
      </c>
    </row>
    <row r="176" spans="3:59" x14ac:dyDescent="0.25">
      <c r="C176" s="10">
        <f t="shared" ca="1" si="50"/>
        <v>42430</v>
      </c>
      <c r="D176" s="17">
        <v>42424</v>
      </c>
      <c r="E176" s="5">
        <v>4.9740000000000002</v>
      </c>
      <c r="F176" s="6">
        <v>0.17</v>
      </c>
      <c r="G176" s="7">
        <v>5.7805066212398802E-2</v>
      </c>
      <c r="H176" s="7">
        <f t="shared" ca="1" si="48"/>
        <v>0.44296860826589229</v>
      </c>
      <c r="I176" s="9">
        <f t="shared" ca="1" si="49"/>
        <v>5213</v>
      </c>
      <c r="K176" s="5">
        <v>4.9329999999999998</v>
      </c>
      <c r="L176" s="5">
        <f t="shared" si="51"/>
        <v>4.1000000000000369E-2</v>
      </c>
      <c r="M176" s="6">
        <v>0.17</v>
      </c>
      <c r="N176" s="12">
        <f t="shared" si="52"/>
        <v>0</v>
      </c>
      <c r="P176" s="21">
        <f ca="1">#REF!</f>
        <v>0</v>
      </c>
      <c r="Q176" s="21">
        <f ca="1">#REF!</f>
        <v>0</v>
      </c>
      <c r="R176" s="21">
        <v>0</v>
      </c>
      <c r="S176" s="21">
        <f t="shared" ca="1" si="53"/>
        <v>0</v>
      </c>
      <c r="T176" s="21">
        <f t="shared" ca="1" si="54"/>
        <v>0</v>
      </c>
      <c r="V176" s="21">
        <f ca="1">#REF!</f>
        <v>0</v>
      </c>
      <c r="W176" s="21">
        <f ca="1">#REF!</f>
        <v>0</v>
      </c>
      <c r="X176" s="21">
        <v>0</v>
      </c>
      <c r="Y176" s="21">
        <f t="shared" ca="1" si="55"/>
        <v>0</v>
      </c>
      <c r="Z176" s="21">
        <f t="shared" ca="1" si="56"/>
        <v>0</v>
      </c>
      <c r="AB176" s="21">
        <f ca="1">#REF!</f>
        <v>0</v>
      </c>
      <c r="AC176" s="21">
        <f ca="1">#REF!</f>
        <v>0</v>
      </c>
      <c r="AD176" s="21">
        <v>0</v>
      </c>
      <c r="AE176" s="21">
        <f t="shared" ca="1" si="57"/>
        <v>0</v>
      </c>
      <c r="AF176" s="21">
        <f t="shared" ca="1" si="58"/>
        <v>0</v>
      </c>
      <c r="AH176" s="21">
        <f ca="1">#REF!</f>
        <v>0</v>
      </c>
      <c r="AI176" s="21">
        <f ca="1">#REF!</f>
        <v>0</v>
      </c>
      <c r="AJ176" s="21">
        <v>0</v>
      </c>
      <c r="AK176" s="21">
        <f t="shared" ca="1" si="59"/>
        <v>0</v>
      </c>
      <c r="AL176" s="21">
        <f t="shared" ca="1" si="60"/>
        <v>0</v>
      </c>
      <c r="AN176" s="21">
        <f ca="1">#REF!</f>
        <v>0</v>
      </c>
      <c r="AO176" s="21">
        <f ca="1">#REF!</f>
        <v>0</v>
      </c>
      <c r="AP176" s="21">
        <v>0</v>
      </c>
      <c r="AQ176" s="21">
        <f t="shared" ca="1" si="61"/>
        <v>0</v>
      </c>
      <c r="AR176" s="21">
        <f t="shared" ca="1" si="62"/>
        <v>0</v>
      </c>
      <c r="AT176" s="21">
        <v>0</v>
      </c>
      <c r="AU176" s="21">
        <v>0</v>
      </c>
      <c r="AV176" s="21">
        <f t="shared" si="63"/>
        <v>0</v>
      </c>
      <c r="AW176" s="21"/>
      <c r="AX176" s="21"/>
      <c r="AZ176" s="87">
        <v>0</v>
      </c>
      <c r="BE176" s="87">
        <v>0</v>
      </c>
      <c r="BF176" s="87">
        <v>0</v>
      </c>
      <c r="BG176" s="87">
        <v>0</v>
      </c>
    </row>
    <row r="177" spans="3:59" x14ac:dyDescent="0.25">
      <c r="C177" s="10">
        <f t="shared" ca="1" si="50"/>
        <v>42461</v>
      </c>
      <c r="D177" s="17">
        <v>42457</v>
      </c>
      <c r="E177" s="5">
        <v>4.8239999999999998</v>
      </c>
      <c r="F177" s="6">
        <v>0.17</v>
      </c>
      <c r="G177" s="7">
        <v>5.78527157771207E-2</v>
      </c>
      <c r="H177" s="7">
        <f t="shared" ca="1" si="48"/>
        <v>0.44053799804945265</v>
      </c>
      <c r="I177" s="9">
        <f t="shared" ca="1" si="49"/>
        <v>5246</v>
      </c>
      <c r="K177" s="5">
        <v>4.7830000000000004</v>
      </c>
      <c r="L177" s="5">
        <f t="shared" si="51"/>
        <v>4.0999999999999481E-2</v>
      </c>
      <c r="M177" s="6">
        <v>0.17</v>
      </c>
      <c r="N177" s="12">
        <f t="shared" si="52"/>
        <v>0</v>
      </c>
      <c r="P177" s="21">
        <f ca="1">#REF!</f>
        <v>0</v>
      </c>
      <c r="Q177" s="21">
        <f ca="1">#REF!</f>
        <v>0</v>
      </c>
      <c r="R177" s="21">
        <v>0</v>
      </c>
      <c r="S177" s="21">
        <f t="shared" ca="1" si="53"/>
        <v>0</v>
      </c>
      <c r="T177" s="21">
        <f t="shared" ca="1" si="54"/>
        <v>0</v>
      </c>
      <c r="V177" s="21">
        <f ca="1">#REF!</f>
        <v>0</v>
      </c>
      <c r="W177" s="21">
        <f ca="1">#REF!</f>
        <v>0</v>
      </c>
      <c r="X177" s="21">
        <v>0</v>
      </c>
      <c r="Y177" s="21">
        <f t="shared" ca="1" si="55"/>
        <v>0</v>
      </c>
      <c r="Z177" s="21">
        <f t="shared" ca="1" si="56"/>
        <v>0</v>
      </c>
      <c r="AB177" s="21">
        <f ca="1">#REF!</f>
        <v>0</v>
      </c>
      <c r="AC177" s="21">
        <f ca="1">#REF!</f>
        <v>0</v>
      </c>
      <c r="AD177" s="21">
        <v>0</v>
      </c>
      <c r="AE177" s="21">
        <f t="shared" ca="1" si="57"/>
        <v>0</v>
      </c>
      <c r="AF177" s="21">
        <f t="shared" ca="1" si="58"/>
        <v>0</v>
      </c>
      <c r="AH177" s="21">
        <f ca="1">#REF!</f>
        <v>0</v>
      </c>
      <c r="AI177" s="21">
        <f ca="1">#REF!</f>
        <v>0</v>
      </c>
      <c r="AJ177" s="21">
        <v>0</v>
      </c>
      <c r="AK177" s="21">
        <f t="shared" ca="1" si="59"/>
        <v>0</v>
      </c>
      <c r="AL177" s="21">
        <f t="shared" ca="1" si="60"/>
        <v>0</v>
      </c>
      <c r="AN177" s="21">
        <f ca="1">#REF!</f>
        <v>0</v>
      </c>
      <c r="AO177" s="21">
        <f ca="1">#REF!</f>
        <v>0</v>
      </c>
      <c r="AP177" s="21">
        <v>0</v>
      </c>
      <c r="AQ177" s="21">
        <f t="shared" ca="1" si="61"/>
        <v>0</v>
      </c>
      <c r="AR177" s="21">
        <f t="shared" ca="1" si="62"/>
        <v>0</v>
      </c>
      <c r="AT177" s="21">
        <v>0</v>
      </c>
      <c r="AU177" s="21">
        <v>0</v>
      </c>
      <c r="AV177" s="21">
        <f t="shared" si="63"/>
        <v>0</v>
      </c>
      <c r="AW177" s="21"/>
      <c r="AX177" s="21"/>
      <c r="AZ177" s="87">
        <v>0</v>
      </c>
      <c r="BE177" s="87">
        <v>0</v>
      </c>
      <c r="BF177" s="87">
        <v>0</v>
      </c>
      <c r="BG177" s="87">
        <v>0</v>
      </c>
    </row>
    <row r="178" spans="3:59" x14ac:dyDescent="0.25">
      <c r="C178" s="10">
        <f t="shared" ca="1" si="50"/>
        <v>42491</v>
      </c>
      <c r="D178" s="17">
        <v>42486</v>
      </c>
      <c r="E178" s="5">
        <v>4.8280000000000003</v>
      </c>
      <c r="F178" s="6">
        <v>0.17</v>
      </c>
      <c r="G178" s="7">
        <v>5.7898828259828498E-2</v>
      </c>
      <c r="H178" s="7">
        <f t="shared" ca="1" si="48"/>
        <v>0.43819522060872912</v>
      </c>
      <c r="I178" s="9">
        <f t="shared" ca="1" si="49"/>
        <v>5275</v>
      </c>
      <c r="K178" s="5">
        <v>4.7869999999999999</v>
      </c>
      <c r="L178" s="5">
        <f t="shared" si="51"/>
        <v>4.1000000000000369E-2</v>
      </c>
      <c r="M178" s="6">
        <v>0.17</v>
      </c>
      <c r="N178" s="12">
        <f t="shared" si="52"/>
        <v>0</v>
      </c>
      <c r="P178" s="21">
        <f ca="1">#REF!</f>
        <v>0</v>
      </c>
      <c r="Q178" s="21">
        <f ca="1">#REF!</f>
        <v>0</v>
      </c>
      <c r="R178" s="21">
        <v>0</v>
      </c>
      <c r="S178" s="21">
        <f t="shared" ca="1" si="53"/>
        <v>0</v>
      </c>
      <c r="T178" s="21">
        <f t="shared" ca="1" si="54"/>
        <v>0</v>
      </c>
      <c r="V178" s="21">
        <f ca="1">#REF!</f>
        <v>0</v>
      </c>
      <c r="W178" s="21">
        <f ca="1">#REF!</f>
        <v>0</v>
      </c>
      <c r="X178" s="21">
        <v>0</v>
      </c>
      <c r="Y178" s="21">
        <f t="shared" ca="1" si="55"/>
        <v>0</v>
      </c>
      <c r="Z178" s="21">
        <f t="shared" ca="1" si="56"/>
        <v>0</v>
      </c>
      <c r="AB178" s="21">
        <f ca="1">#REF!</f>
        <v>0</v>
      </c>
      <c r="AC178" s="21">
        <f ca="1">#REF!</f>
        <v>0</v>
      </c>
      <c r="AD178" s="21">
        <v>0</v>
      </c>
      <c r="AE178" s="21">
        <f t="shared" ca="1" si="57"/>
        <v>0</v>
      </c>
      <c r="AF178" s="21">
        <f t="shared" ca="1" si="58"/>
        <v>0</v>
      </c>
      <c r="AH178" s="21">
        <f ca="1">#REF!</f>
        <v>0</v>
      </c>
      <c r="AI178" s="21">
        <f ca="1">#REF!</f>
        <v>0</v>
      </c>
      <c r="AJ178" s="21">
        <v>0</v>
      </c>
      <c r="AK178" s="21">
        <f t="shared" ca="1" si="59"/>
        <v>0</v>
      </c>
      <c r="AL178" s="21">
        <f t="shared" ca="1" si="60"/>
        <v>0</v>
      </c>
      <c r="AN178" s="21">
        <f ca="1">#REF!</f>
        <v>0</v>
      </c>
      <c r="AO178" s="21">
        <f ca="1">#REF!</f>
        <v>0</v>
      </c>
      <c r="AP178" s="21">
        <v>0</v>
      </c>
      <c r="AQ178" s="21">
        <f t="shared" ca="1" si="61"/>
        <v>0</v>
      </c>
      <c r="AR178" s="21">
        <f t="shared" ca="1" si="62"/>
        <v>0</v>
      </c>
      <c r="AT178" s="21">
        <v>0</v>
      </c>
      <c r="AU178" s="21">
        <v>0</v>
      </c>
      <c r="AV178" s="21">
        <f t="shared" si="63"/>
        <v>0</v>
      </c>
      <c r="AW178" s="21"/>
      <c r="AX178" s="21"/>
      <c r="AZ178" s="87">
        <v>0</v>
      </c>
      <c r="BE178" s="87">
        <v>0</v>
      </c>
      <c r="BF178" s="87">
        <v>0</v>
      </c>
      <c r="BG178" s="87">
        <v>0</v>
      </c>
    </row>
    <row r="179" spans="3:59" x14ac:dyDescent="0.25">
      <c r="C179" s="10">
        <f t="shared" ca="1" si="50"/>
        <v>42522</v>
      </c>
      <c r="D179" s="17">
        <v>42515</v>
      </c>
      <c r="E179" s="5">
        <v>4.8679999999999994</v>
      </c>
      <c r="F179" s="6">
        <v>0.17</v>
      </c>
      <c r="G179" s="7">
        <v>5.7946477826036402E-2</v>
      </c>
      <c r="H179" s="7">
        <f t="shared" ca="1" si="48"/>
        <v>0.43578407482124865</v>
      </c>
      <c r="I179" s="9">
        <f t="shared" ca="1" si="49"/>
        <v>5304</v>
      </c>
      <c r="K179" s="5">
        <v>4.827</v>
      </c>
      <c r="L179" s="5">
        <f t="shared" si="51"/>
        <v>4.0999999999999481E-2</v>
      </c>
      <c r="M179" s="6">
        <v>0.17</v>
      </c>
      <c r="N179" s="12">
        <f t="shared" si="52"/>
        <v>0</v>
      </c>
      <c r="P179" s="21">
        <f ca="1">#REF!</f>
        <v>0</v>
      </c>
      <c r="Q179" s="21">
        <f ca="1">#REF!</f>
        <v>0</v>
      </c>
      <c r="R179" s="21">
        <v>0</v>
      </c>
      <c r="S179" s="21">
        <f t="shared" ca="1" si="53"/>
        <v>0</v>
      </c>
      <c r="T179" s="21">
        <f t="shared" ca="1" si="54"/>
        <v>0</v>
      </c>
      <c r="V179" s="21">
        <f ca="1">#REF!</f>
        <v>0</v>
      </c>
      <c r="W179" s="21">
        <f ca="1">#REF!</f>
        <v>0</v>
      </c>
      <c r="X179" s="21">
        <v>0</v>
      </c>
      <c r="Y179" s="21">
        <f t="shared" ca="1" si="55"/>
        <v>0</v>
      </c>
      <c r="Z179" s="21">
        <f t="shared" ca="1" si="56"/>
        <v>0</v>
      </c>
      <c r="AB179" s="21">
        <f ca="1">#REF!</f>
        <v>0</v>
      </c>
      <c r="AC179" s="21">
        <f ca="1">#REF!</f>
        <v>0</v>
      </c>
      <c r="AD179" s="21">
        <v>0</v>
      </c>
      <c r="AE179" s="21">
        <f t="shared" ca="1" si="57"/>
        <v>0</v>
      </c>
      <c r="AF179" s="21">
        <f t="shared" ca="1" si="58"/>
        <v>0</v>
      </c>
      <c r="AH179" s="21">
        <f ca="1">#REF!</f>
        <v>0</v>
      </c>
      <c r="AI179" s="21">
        <f ca="1">#REF!</f>
        <v>0</v>
      </c>
      <c r="AJ179" s="21">
        <v>0</v>
      </c>
      <c r="AK179" s="21">
        <f t="shared" ca="1" si="59"/>
        <v>0</v>
      </c>
      <c r="AL179" s="21">
        <f t="shared" ca="1" si="60"/>
        <v>0</v>
      </c>
      <c r="AN179" s="21">
        <f ca="1">#REF!</f>
        <v>0</v>
      </c>
      <c r="AO179" s="21">
        <f ca="1">#REF!</f>
        <v>0</v>
      </c>
      <c r="AP179" s="21">
        <v>0</v>
      </c>
      <c r="AQ179" s="21">
        <f t="shared" ca="1" si="61"/>
        <v>0</v>
      </c>
      <c r="AR179" s="21">
        <f t="shared" ca="1" si="62"/>
        <v>0</v>
      </c>
      <c r="AT179" s="21">
        <v>0</v>
      </c>
      <c r="AU179" s="21">
        <v>0</v>
      </c>
      <c r="AV179" s="21">
        <f t="shared" si="63"/>
        <v>0</v>
      </c>
      <c r="AW179" s="21"/>
      <c r="AX179" s="21"/>
      <c r="AZ179" s="87">
        <v>0</v>
      </c>
      <c r="BE179" s="87">
        <v>0</v>
      </c>
      <c r="BF179" s="87">
        <v>0</v>
      </c>
      <c r="BG179" s="87">
        <v>0</v>
      </c>
    </row>
    <row r="180" spans="3:59" x14ac:dyDescent="0.25">
      <c r="C180" s="10">
        <f t="shared" ca="1" si="50"/>
        <v>42552</v>
      </c>
      <c r="D180" s="17">
        <v>42548</v>
      </c>
      <c r="E180" s="5">
        <v>4.9130000000000003</v>
      </c>
      <c r="F180" s="6">
        <v>0.17</v>
      </c>
      <c r="G180" s="7">
        <v>5.7992590310182099E-2</v>
      </c>
      <c r="H180" s="7">
        <f t="shared" ca="1" si="48"/>
        <v>0.43346010307089833</v>
      </c>
      <c r="I180" s="9">
        <f t="shared" ca="1" si="49"/>
        <v>5337</v>
      </c>
      <c r="K180" s="5">
        <v>4.8719999999999999</v>
      </c>
      <c r="L180" s="5">
        <f t="shared" si="51"/>
        <v>4.1000000000000369E-2</v>
      </c>
      <c r="M180" s="6">
        <v>0.17</v>
      </c>
      <c r="N180" s="12">
        <f t="shared" si="52"/>
        <v>0</v>
      </c>
      <c r="P180" s="21">
        <f ca="1">#REF!</f>
        <v>0</v>
      </c>
      <c r="Q180" s="21">
        <f ca="1">#REF!</f>
        <v>0</v>
      </c>
      <c r="R180" s="21">
        <v>0</v>
      </c>
      <c r="S180" s="21">
        <f t="shared" ca="1" si="53"/>
        <v>0</v>
      </c>
      <c r="T180" s="21">
        <f t="shared" ca="1" si="54"/>
        <v>0</v>
      </c>
      <c r="V180" s="21">
        <f ca="1">#REF!</f>
        <v>0</v>
      </c>
      <c r="W180" s="21">
        <f ca="1">#REF!</f>
        <v>0</v>
      </c>
      <c r="X180" s="21">
        <v>0</v>
      </c>
      <c r="Y180" s="21">
        <f t="shared" ca="1" si="55"/>
        <v>0</v>
      </c>
      <c r="Z180" s="21">
        <f t="shared" ca="1" si="56"/>
        <v>0</v>
      </c>
      <c r="AB180" s="21">
        <f ca="1">#REF!</f>
        <v>0</v>
      </c>
      <c r="AC180" s="21">
        <f ca="1">#REF!</f>
        <v>0</v>
      </c>
      <c r="AD180" s="21">
        <v>0</v>
      </c>
      <c r="AE180" s="21">
        <f t="shared" ca="1" si="57"/>
        <v>0</v>
      </c>
      <c r="AF180" s="21">
        <f t="shared" ca="1" si="58"/>
        <v>0</v>
      </c>
      <c r="AH180" s="21">
        <f ca="1">#REF!</f>
        <v>0</v>
      </c>
      <c r="AI180" s="21">
        <f ca="1">#REF!</f>
        <v>0</v>
      </c>
      <c r="AJ180" s="21">
        <v>0</v>
      </c>
      <c r="AK180" s="21">
        <f t="shared" ca="1" si="59"/>
        <v>0</v>
      </c>
      <c r="AL180" s="21">
        <f t="shared" ca="1" si="60"/>
        <v>0</v>
      </c>
      <c r="AN180" s="21">
        <f ca="1">#REF!</f>
        <v>0</v>
      </c>
      <c r="AO180" s="21">
        <f ca="1">#REF!</f>
        <v>0</v>
      </c>
      <c r="AP180" s="21">
        <v>0</v>
      </c>
      <c r="AQ180" s="21">
        <f t="shared" ca="1" si="61"/>
        <v>0</v>
      </c>
      <c r="AR180" s="21">
        <f t="shared" ca="1" si="62"/>
        <v>0</v>
      </c>
      <c r="AT180" s="21">
        <v>0</v>
      </c>
      <c r="AU180" s="21">
        <v>0</v>
      </c>
      <c r="AV180" s="21">
        <f t="shared" si="63"/>
        <v>0</v>
      </c>
      <c r="AW180" s="21"/>
      <c r="AX180" s="21"/>
      <c r="AZ180" s="87">
        <v>0</v>
      </c>
      <c r="BE180" s="87">
        <v>0</v>
      </c>
      <c r="BF180" s="87">
        <v>0</v>
      </c>
      <c r="BG180" s="87">
        <v>0</v>
      </c>
    </row>
    <row r="181" spans="3:59" x14ac:dyDescent="0.25">
      <c r="C181" s="10">
        <f t="shared" ca="1" si="50"/>
        <v>42583</v>
      </c>
      <c r="D181" s="17">
        <v>42577</v>
      </c>
      <c r="E181" s="5">
        <v>4.952</v>
      </c>
      <c r="F181" s="6">
        <v>0.17</v>
      </c>
      <c r="G181" s="7">
        <v>5.8040239877875897E-2</v>
      </c>
      <c r="H181" s="7">
        <f t="shared" ca="1" si="48"/>
        <v>0.43106835767374768</v>
      </c>
      <c r="I181" s="9">
        <f t="shared" ca="1" si="49"/>
        <v>5366</v>
      </c>
      <c r="K181" s="5">
        <v>4.9109999999999996</v>
      </c>
      <c r="L181" s="5">
        <f t="shared" si="51"/>
        <v>4.1000000000000369E-2</v>
      </c>
      <c r="M181" s="6">
        <v>0.17</v>
      </c>
      <c r="N181" s="12">
        <f t="shared" si="52"/>
        <v>0</v>
      </c>
      <c r="P181" s="21">
        <f ca="1">#REF!</f>
        <v>0</v>
      </c>
      <c r="Q181" s="21">
        <f ca="1">#REF!</f>
        <v>0</v>
      </c>
      <c r="R181" s="21">
        <v>0</v>
      </c>
      <c r="S181" s="21">
        <f t="shared" ca="1" si="53"/>
        <v>0</v>
      </c>
      <c r="T181" s="21">
        <f t="shared" ca="1" si="54"/>
        <v>0</v>
      </c>
      <c r="V181" s="21">
        <f ca="1">#REF!</f>
        <v>0</v>
      </c>
      <c r="W181" s="21">
        <f ca="1">#REF!</f>
        <v>0</v>
      </c>
      <c r="X181" s="21">
        <v>0</v>
      </c>
      <c r="Y181" s="21">
        <f t="shared" ca="1" si="55"/>
        <v>0</v>
      </c>
      <c r="Z181" s="21">
        <f t="shared" ca="1" si="56"/>
        <v>0</v>
      </c>
      <c r="AB181" s="21">
        <f ca="1">#REF!</f>
        <v>0</v>
      </c>
      <c r="AC181" s="21">
        <f ca="1">#REF!</f>
        <v>0</v>
      </c>
      <c r="AD181" s="21">
        <v>0</v>
      </c>
      <c r="AE181" s="21">
        <f t="shared" ca="1" si="57"/>
        <v>0</v>
      </c>
      <c r="AF181" s="21">
        <f t="shared" ca="1" si="58"/>
        <v>0</v>
      </c>
      <c r="AH181" s="21">
        <f ca="1">#REF!</f>
        <v>0</v>
      </c>
      <c r="AI181" s="21">
        <f ca="1">#REF!</f>
        <v>0</v>
      </c>
      <c r="AJ181" s="21">
        <v>0</v>
      </c>
      <c r="AK181" s="21">
        <f t="shared" ca="1" si="59"/>
        <v>0</v>
      </c>
      <c r="AL181" s="21">
        <f t="shared" ca="1" si="60"/>
        <v>0</v>
      </c>
      <c r="AN181" s="21">
        <f ca="1">#REF!</f>
        <v>0</v>
      </c>
      <c r="AO181" s="21">
        <f ca="1">#REF!</f>
        <v>0</v>
      </c>
      <c r="AP181" s="21">
        <v>0</v>
      </c>
      <c r="AQ181" s="21">
        <f t="shared" ca="1" si="61"/>
        <v>0</v>
      </c>
      <c r="AR181" s="21">
        <f t="shared" ca="1" si="62"/>
        <v>0</v>
      </c>
      <c r="AT181" s="21">
        <v>0</v>
      </c>
      <c r="AU181" s="21">
        <v>0</v>
      </c>
      <c r="AV181" s="21">
        <f t="shared" si="63"/>
        <v>0</v>
      </c>
      <c r="AW181" s="21"/>
      <c r="AX181" s="21"/>
      <c r="AZ181" s="87">
        <v>0</v>
      </c>
      <c r="BE181" s="87">
        <v>0</v>
      </c>
      <c r="BF181" s="87">
        <v>0</v>
      </c>
      <c r="BG181" s="87">
        <v>0</v>
      </c>
    </row>
    <row r="182" spans="3:59" x14ac:dyDescent="0.25">
      <c r="C182" s="10">
        <f t="shared" ca="1" si="50"/>
        <v>42614</v>
      </c>
      <c r="D182" s="17">
        <v>42608</v>
      </c>
      <c r="E182" s="5">
        <v>4.9409999999999998</v>
      </c>
      <c r="F182" s="6">
        <v>0.17</v>
      </c>
      <c r="G182" s="7">
        <v>5.8087889446324599E-2</v>
      </c>
      <c r="H182" s="7">
        <f t="shared" ca="1" si="48"/>
        <v>0.42868644660276406</v>
      </c>
      <c r="I182" s="9">
        <f t="shared" ca="1" si="49"/>
        <v>5397</v>
      </c>
      <c r="K182" s="5">
        <v>4.9000000000000004</v>
      </c>
      <c r="L182" s="5">
        <f t="shared" si="51"/>
        <v>4.0999999999999481E-2</v>
      </c>
      <c r="M182" s="6">
        <v>0.17</v>
      </c>
      <c r="N182" s="12">
        <f t="shared" si="52"/>
        <v>0</v>
      </c>
      <c r="P182" s="21">
        <f ca="1">#REF!</f>
        <v>0</v>
      </c>
      <c r="Q182" s="21">
        <f ca="1">#REF!</f>
        <v>0</v>
      </c>
      <c r="R182" s="21">
        <v>0</v>
      </c>
      <c r="S182" s="21">
        <f t="shared" ca="1" si="53"/>
        <v>0</v>
      </c>
      <c r="T182" s="21">
        <f t="shared" ca="1" si="54"/>
        <v>0</v>
      </c>
      <c r="V182" s="21">
        <f ca="1">#REF!</f>
        <v>0</v>
      </c>
      <c r="W182" s="21">
        <f ca="1">#REF!</f>
        <v>0</v>
      </c>
      <c r="X182" s="21">
        <v>0</v>
      </c>
      <c r="Y182" s="21">
        <f t="shared" ca="1" si="55"/>
        <v>0</v>
      </c>
      <c r="Z182" s="21">
        <f t="shared" ca="1" si="56"/>
        <v>0</v>
      </c>
      <c r="AB182" s="21">
        <f ca="1">#REF!</f>
        <v>0</v>
      </c>
      <c r="AC182" s="21">
        <f ca="1">#REF!</f>
        <v>0</v>
      </c>
      <c r="AD182" s="21">
        <v>0</v>
      </c>
      <c r="AE182" s="21">
        <f t="shared" ca="1" si="57"/>
        <v>0</v>
      </c>
      <c r="AF182" s="21">
        <f t="shared" ca="1" si="58"/>
        <v>0</v>
      </c>
      <c r="AH182" s="21">
        <f ca="1">#REF!</f>
        <v>0</v>
      </c>
      <c r="AI182" s="21">
        <f ca="1">#REF!</f>
        <v>0</v>
      </c>
      <c r="AJ182" s="21">
        <v>0</v>
      </c>
      <c r="AK182" s="21">
        <f t="shared" ca="1" si="59"/>
        <v>0</v>
      </c>
      <c r="AL182" s="21">
        <f t="shared" ca="1" si="60"/>
        <v>0</v>
      </c>
      <c r="AN182" s="21">
        <f ca="1">#REF!</f>
        <v>0</v>
      </c>
      <c r="AO182" s="21">
        <f ca="1">#REF!</f>
        <v>0</v>
      </c>
      <c r="AP182" s="21">
        <v>0</v>
      </c>
      <c r="AQ182" s="21">
        <f t="shared" ca="1" si="61"/>
        <v>0</v>
      </c>
      <c r="AR182" s="21">
        <f t="shared" ca="1" si="62"/>
        <v>0</v>
      </c>
      <c r="AT182" s="21">
        <v>0</v>
      </c>
      <c r="AU182" s="21">
        <v>0</v>
      </c>
      <c r="AV182" s="21">
        <f t="shared" si="63"/>
        <v>0</v>
      </c>
      <c r="AW182" s="21"/>
      <c r="AX182" s="21"/>
      <c r="AZ182" s="87">
        <v>0</v>
      </c>
      <c r="BE182" s="87">
        <v>0</v>
      </c>
      <c r="BF182" s="87">
        <v>0</v>
      </c>
      <c r="BG182" s="87">
        <v>0</v>
      </c>
    </row>
    <row r="183" spans="3:59" x14ac:dyDescent="0.25">
      <c r="C183" s="10">
        <f t="shared" ca="1" si="50"/>
        <v>42644</v>
      </c>
      <c r="D183" s="17">
        <v>42640</v>
      </c>
      <c r="E183" s="5">
        <v>4.9560000000000004</v>
      </c>
      <c r="F183" s="6">
        <v>0.17</v>
      </c>
      <c r="G183" s="7">
        <v>5.8134001932639297E-2</v>
      </c>
      <c r="H183" s="7">
        <f t="shared" ca="1" si="48"/>
        <v>0.42639071898940162</v>
      </c>
      <c r="I183" s="9">
        <f t="shared" ca="1" si="49"/>
        <v>5429</v>
      </c>
      <c r="K183" s="5">
        <v>4.915</v>
      </c>
      <c r="L183" s="5">
        <f t="shared" si="51"/>
        <v>4.1000000000000369E-2</v>
      </c>
      <c r="M183" s="6">
        <v>0.17</v>
      </c>
      <c r="N183" s="12">
        <f t="shared" si="52"/>
        <v>0</v>
      </c>
      <c r="P183" s="21">
        <f ca="1">#REF!</f>
        <v>0</v>
      </c>
      <c r="Q183" s="21">
        <f ca="1">#REF!</f>
        <v>0</v>
      </c>
      <c r="R183" s="21">
        <v>0</v>
      </c>
      <c r="S183" s="21">
        <f t="shared" ca="1" si="53"/>
        <v>0</v>
      </c>
      <c r="T183" s="21">
        <f t="shared" ca="1" si="54"/>
        <v>0</v>
      </c>
      <c r="V183" s="21">
        <f ca="1">#REF!</f>
        <v>0</v>
      </c>
      <c r="W183" s="21">
        <f ca="1">#REF!</f>
        <v>0</v>
      </c>
      <c r="X183" s="21">
        <v>0</v>
      </c>
      <c r="Y183" s="21">
        <f t="shared" ca="1" si="55"/>
        <v>0</v>
      </c>
      <c r="Z183" s="21">
        <f t="shared" ca="1" si="56"/>
        <v>0</v>
      </c>
      <c r="AB183" s="21">
        <f ca="1">#REF!</f>
        <v>0</v>
      </c>
      <c r="AC183" s="21">
        <f ca="1">#REF!</f>
        <v>0</v>
      </c>
      <c r="AD183" s="21">
        <v>0</v>
      </c>
      <c r="AE183" s="21">
        <f t="shared" ca="1" si="57"/>
        <v>0</v>
      </c>
      <c r="AF183" s="21">
        <f t="shared" ca="1" si="58"/>
        <v>0</v>
      </c>
      <c r="AH183" s="21">
        <f ca="1">#REF!</f>
        <v>0</v>
      </c>
      <c r="AI183" s="21">
        <f ca="1">#REF!</f>
        <v>0</v>
      </c>
      <c r="AJ183" s="21">
        <v>0</v>
      </c>
      <c r="AK183" s="21">
        <f t="shared" ca="1" si="59"/>
        <v>0</v>
      </c>
      <c r="AL183" s="21">
        <f t="shared" ca="1" si="60"/>
        <v>0</v>
      </c>
      <c r="AN183" s="21">
        <f ca="1">#REF!</f>
        <v>0</v>
      </c>
      <c r="AO183" s="21">
        <f ca="1">#REF!</f>
        <v>0</v>
      </c>
      <c r="AP183" s="21">
        <v>0</v>
      </c>
      <c r="AQ183" s="21">
        <f t="shared" ca="1" si="61"/>
        <v>0</v>
      </c>
      <c r="AR183" s="21">
        <f t="shared" ca="1" si="62"/>
        <v>0</v>
      </c>
      <c r="AT183" s="21">
        <v>0</v>
      </c>
      <c r="AU183" s="21">
        <v>0</v>
      </c>
      <c r="AV183" s="21">
        <f t="shared" si="63"/>
        <v>0</v>
      </c>
      <c r="AW183" s="21"/>
      <c r="AX183" s="21"/>
      <c r="AZ183" s="87">
        <v>0</v>
      </c>
      <c r="BE183" s="87">
        <v>0</v>
      </c>
      <c r="BF183" s="87">
        <v>0</v>
      </c>
      <c r="BG183" s="87">
        <v>0</v>
      </c>
    </row>
    <row r="184" spans="3:59" x14ac:dyDescent="0.25">
      <c r="C184" s="10">
        <f t="shared" ca="1" si="50"/>
        <v>42675</v>
      </c>
      <c r="D184" s="17">
        <v>42669</v>
      </c>
      <c r="E184" s="5">
        <v>5.1129999999999995</v>
      </c>
      <c r="F184" s="6">
        <v>0.17</v>
      </c>
      <c r="G184" s="7">
        <v>5.81816515025744E-2</v>
      </c>
      <c r="H184" s="7">
        <f t="shared" ca="1" si="48"/>
        <v>0.42402810968815519</v>
      </c>
      <c r="I184" s="9">
        <f t="shared" ca="1" si="49"/>
        <v>5458</v>
      </c>
      <c r="K184" s="5">
        <v>5.0720000000000001</v>
      </c>
      <c r="L184" s="5">
        <f t="shared" si="51"/>
        <v>4.0999999999999481E-2</v>
      </c>
      <c r="M184" s="6">
        <v>0.17</v>
      </c>
      <c r="N184" s="12">
        <f t="shared" si="52"/>
        <v>0</v>
      </c>
      <c r="P184" s="21">
        <f ca="1">#REF!</f>
        <v>0</v>
      </c>
      <c r="Q184" s="21">
        <f ca="1">#REF!</f>
        <v>0</v>
      </c>
      <c r="R184" s="21">
        <v>0</v>
      </c>
      <c r="S184" s="21">
        <f t="shared" ca="1" si="53"/>
        <v>0</v>
      </c>
      <c r="T184" s="21">
        <f t="shared" ca="1" si="54"/>
        <v>0</v>
      </c>
      <c r="V184" s="21">
        <f ca="1">#REF!</f>
        <v>0</v>
      </c>
      <c r="W184" s="21">
        <f ca="1">#REF!</f>
        <v>0</v>
      </c>
      <c r="X184" s="21">
        <v>0</v>
      </c>
      <c r="Y184" s="21">
        <f t="shared" ca="1" si="55"/>
        <v>0</v>
      </c>
      <c r="Z184" s="21">
        <f t="shared" ca="1" si="56"/>
        <v>0</v>
      </c>
      <c r="AB184" s="21">
        <f ca="1">#REF!</f>
        <v>0</v>
      </c>
      <c r="AC184" s="21">
        <f ca="1">#REF!</f>
        <v>0</v>
      </c>
      <c r="AD184" s="21">
        <v>0</v>
      </c>
      <c r="AE184" s="21">
        <f t="shared" ca="1" si="57"/>
        <v>0</v>
      </c>
      <c r="AF184" s="21">
        <f t="shared" ca="1" si="58"/>
        <v>0</v>
      </c>
      <c r="AH184" s="21">
        <f ca="1">#REF!</f>
        <v>0</v>
      </c>
      <c r="AI184" s="21">
        <f ca="1">#REF!</f>
        <v>0</v>
      </c>
      <c r="AJ184" s="21">
        <v>0</v>
      </c>
      <c r="AK184" s="21">
        <f t="shared" ca="1" si="59"/>
        <v>0</v>
      </c>
      <c r="AL184" s="21">
        <f t="shared" ca="1" si="60"/>
        <v>0</v>
      </c>
      <c r="AN184" s="21">
        <f ca="1">#REF!</f>
        <v>0</v>
      </c>
      <c r="AO184" s="21">
        <f ca="1">#REF!</f>
        <v>0</v>
      </c>
      <c r="AP184" s="21">
        <v>0</v>
      </c>
      <c r="AQ184" s="21">
        <f t="shared" ca="1" si="61"/>
        <v>0</v>
      </c>
      <c r="AR184" s="21">
        <f t="shared" ca="1" si="62"/>
        <v>0</v>
      </c>
      <c r="AT184" s="21">
        <v>0</v>
      </c>
      <c r="AU184" s="21">
        <v>0</v>
      </c>
      <c r="AV184" s="21">
        <f t="shared" si="63"/>
        <v>0</v>
      </c>
      <c r="AW184" s="21"/>
      <c r="AX184" s="21"/>
      <c r="AZ184" s="87">
        <v>0</v>
      </c>
      <c r="BE184" s="87">
        <v>0</v>
      </c>
      <c r="BF184" s="87">
        <v>0</v>
      </c>
      <c r="BG184" s="87">
        <v>0</v>
      </c>
    </row>
    <row r="185" spans="3:59" x14ac:dyDescent="0.25">
      <c r="C185" s="10">
        <f t="shared" ca="1" si="50"/>
        <v>42705</v>
      </c>
      <c r="D185" s="17">
        <v>42699</v>
      </c>
      <c r="E185" s="5">
        <v>5.2730000000000006</v>
      </c>
      <c r="F185" s="6">
        <v>0.17</v>
      </c>
      <c r="G185" s="7">
        <v>5.82277639903266E-2</v>
      </c>
      <c r="H185" s="7">
        <f t="shared" ca="1" si="48"/>
        <v>0.42175102905350575</v>
      </c>
      <c r="I185" s="9">
        <f t="shared" ca="1" si="49"/>
        <v>5488</v>
      </c>
      <c r="K185" s="5">
        <v>5.2320000000000002</v>
      </c>
      <c r="L185" s="5">
        <f t="shared" si="51"/>
        <v>4.1000000000000369E-2</v>
      </c>
      <c r="M185" s="6">
        <v>0.17</v>
      </c>
      <c r="N185" s="12">
        <f t="shared" si="52"/>
        <v>0</v>
      </c>
      <c r="P185" s="21">
        <f ca="1">#REF!</f>
        <v>0</v>
      </c>
      <c r="Q185" s="21">
        <f ca="1">#REF!</f>
        <v>0</v>
      </c>
      <c r="R185" s="21">
        <v>0</v>
      </c>
      <c r="S185" s="21">
        <f t="shared" ca="1" si="53"/>
        <v>0</v>
      </c>
      <c r="T185" s="21">
        <f t="shared" ca="1" si="54"/>
        <v>0</v>
      </c>
      <c r="V185" s="21">
        <f ca="1">#REF!</f>
        <v>0</v>
      </c>
      <c r="W185" s="21">
        <f ca="1">#REF!</f>
        <v>0</v>
      </c>
      <c r="X185" s="21">
        <v>0</v>
      </c>
      <c r="Y185" s="21">
        <f t="shared" ca="1" si="55"/>
        <v>0</v>
      </c>
      <c r="Z185" s="21">
        <f t="shared" ca="1" si="56"/>
        <v>0</v>
      </c>
      <c r="AB185" s="21">
        <f ca="1">#REF!</f>
        <v>0</v>
      </c>
      <c r="AC185" s="21">
        <f ca="1">#REF!</f>
        <v>0</v>
      </c>
      <c r="AD185" s="21">
        <v>0</v>
      </c>
      <c r="AE185" s="21">
        <f t="shared" ca="1" si="57"/>
        <v>0</v>
      </c>
      <c r="AF185" s="21">
        <f t="shared" ca="1" si="58"/>
        <v>0</v>
      </c>
      <c r="AH185" s="21">
        <f ca="1">#REF!</f>
        <v>0</v>
      </c>
      <c r="AI185" s="21">
        <f ca="1">#REF!</f>
        <v>0</v>
      </c>
      <c r="AJ185" s="21">
        <v>0</v>
      </c>
      <c r="AK185" s="21">
        <f t="shared" ca="1" si="59"/>
        <v>0</v>
      </c>
      <c r="AL185" s="21">
        <f t="shared" ca="1" si="60"/>
        <v>0</v>
      </c>
      <c r="AN185" s="21">
        <f ca="1">#REF!</f>
        <v>0</v>
      </c>
      <c r="AO185" s="21">
        <f ca="1">#REF!</f>
        <v>0</v>
      </c>
      <c r="AP185" s="21">
        <v>0</v>
      </c>
      <c r="AQ185" s="21">
        <f t="shared" ca="1" si="61"/>
        <v>0</v>
      </c>
      <c r="AR185" s="21">
        <f t="shared" ca="1" si="62"/>
        <v>0</v>
      </c>
      <c r="AT185" s="21">
        <v>0</v>
      </c>
      <c r="AU185" s="21">
        <v>0</v>
      </c>
      <c r="AV185" s="21">
        <f t="shared" si="63"/>
        <v>0</v>
      </c>
      <c r="AW185" s="21"/>
      <c r="AX185" s="21"/>
      <c r="AZ185" s="87">
        <v>0</v>
      </c>
      <c r="BE185" s="87">
        <v>0</v>
      </c>
      <c r="BF185" s="87">
        <v>0</v>
      </c>
      <c r="BG185" s="87">
        <v>0</v>
      </c>
    </row>
    <row r="186" spans="3:59" x14ac:dyDescent="0.25">
      <c r="C186" s="10">
        <f t="shared" ca="1" si="50"/>
        <v>42736</v>
      </c>
      <c r="D186" s="17">
        <v>42731</v>
      </c>
      <c r="E186" s="5">
        <v>5.3054999999999994</v>
      </c>
      <c r="F186" s="6">
        <v>0.17</v>
      </c>
      <c r="G186" s="7">
        <v>5.8275413561747202E-2</v>
      </c>
      <c r="H186" s="7">
        <f t="shared" ca="1" si="48"/>
        <v>0.41940765481018977</v>
      </c>
      <c r="I186" s="9">
        <f t="shared" ca="1" si="49"/>
        <v>5520</v>
      </c>
      <c r="K186" s="5">
        <v>5.2645</v>
      </c>
      <c r="L186" s="5">
        <f t="shared" si="51"/>
        <v>4.0999999999999481E-2</v>
      </c>
      <c r="M186" s="6">
        <v>0.17</v>
      </c>
      <c r="N186" s="12">
        <f t="shared" si="52"/>
        <v>0</v>
      </c>
      <c r="P186" s="21">
        <f ca="1">#REF!</f>
        <v>0</v>
      </c>
      <c r="Q186" s="21">
        <f ca="1">#REF!</f>
        <v>0</v>
      </c>
      <c r="R186" s="21">
        <v>0</v>
      </c>
      <c r="S186" s="21">
        <f t="shared" ca="1" si="53"/>
        <v>0</v>
      </c>
      <c r="T186" s="21">
        <f t="shared" ca="1" si="54"/>
        <v>0</v>
      </c>
      <c r="V186" s="21">
        <f ca="1">#REF!</f>
        <v>0</v>
      </c>
      <c r="W186" s="21">
        <f ca="1">#REF!</f>
        <v>0</v>
      </c>
      <c r="X186" s="21">
        <v>0</v>
      </c>
      <c r="Y186" s="21">
        <f t="shared" ca="1" si="55"/>
        <v>0</v>
      </c>
      <c r="Z186" s="21">
        <f t="shared" ca="1" si="56"/>
        <v>0</v>
      </c>
      <c r="AB186" s="21">
        <f ca="1">#REF!</f>
        <v>0</v>
      </c>
      <c r="AC186" s="21">
        <f ca="1">#REF!</f>
        <v>0</v>
      </c>
      <c r="AD186" s="21">
        <v>0</v>
      </c>
      <c r="AE186" s="21">
        <f t="shared" ca="1" si="57"/>
        <v>0</v>
      </c>
      <c r="AF186" s="21">
        <f t="shared" ca="1" si="58"/>
        <v>0</v>
      </c>
      <c r="AH186" s="21">
        <f ca="1">#REF!</f>
        <v>0</v>
      </c>
      <c r="AI186" s="21">
        <f ca="1">#REF!</f>
        <v>0</v>
      </c>
      <c r="AJ186" s="21">
        <v>0</v>
      </c>
      <c r="AK186" s="21">
        <f t="shared" ca="1" si="59"/>
        <v>0</v>
      </c>
      <c r="AL186" s="21">
        <f t="shared" ca="1" si="60"/>
        <v>0</v>
      </c>
      <c r="AN186" s="21">
        <f ca="1">#REF!</f>
        <v>0</v>
      </c>
      <c r="AO186" s="21">
        <f ca="1">#REF!</f>
        <v>0</v>
      </c>
      <c r="AP186" s="21">
        <v>0</v>
      </c>
      <c r="AQ186" s="21">
        <f t="shared" ca="1" si="61"/>
        <v>0</v>
      </c>
      <c r="AR186" s="21">
        <f t="shared" ca="1" si="62"/>
        <v>0</v>
      </c>
      <c r="AT186" s="21">
        <v>0</v>
      </c>
      <c r="AU186" s="21">
        <v>0</v>
      </c>
      <c r="AV186" s="21">
        <f t="shared" si="63"/>
        <v>0</v>
      </c>
      <c r="AW186" s="21"/>
      <c r="AX186" s="21"/>
      <c r="AZ186" s="87">
        <v>0</v>
      </c>
      <c r="BE186" s="87">
        <v>0</v>
      </c>
      <c r="BF186" s="87">
        <v>0</v>
      </c>
      <c r="BG186" s="87">
        <v>0</v>
      </c>
    </row>
    <row r="187" spans="3:59" x14ac:dyDescent="0.25">
      <c r="C187" s="10">
        <f t="shared" ca="1" si="50"/>
        <v>42767</v>
      </c>
      <c r="D187" s="17">
        <v>42761</v>
      </c>
      <c r="E187" s="5">
        <v>5.2214999999999998</v>
      </c>
      <c r="F187" s="6">
        <v>0.17</v>
      </c>
      <c r="G187" s="7">
        <v>5.8323063133922701E-2</v>
      </c>
      <c r="H187" s="7">
        <f t="shared" ca="1" si="48"/>
        <v>0.41707402986310604</v>
      </c>
      <c r="I187" s="9">
        <f t="shared" ca="1" si="49"/>
        <v>5550</v>
      </c>
      <c r="K187" s="5">
        <v>5.1805000000000003</v>
      </c>
      <c r="L187" s="5">
        <f t="shared" si="51"/>
        <v>4.0999999999999481E-2</v>
      </c>
      <c r="M187" s="6">
        <v>0.17</v>
      </c>
      <c r="N187" s="12">
        <f t="shared" si="52"/>
        <v>0</v>
      </c>
      <c r="P187" s="21">
        <f ca="1">#REF!</f>
        <v>0</v>
      </c>
      <c r="Q187" s="21">
        <f ca="1">#REF!</f>
        <v>0</v>
      </c>
      <c r="R187" s="21">
        <v>0</v>
      </c>
      <c r="S187" s="21">
        <f t="shared" ca="1" si="53"/>
        <v>0</v>
      </c>
      <c r="T187" s="21">
        <f t="shared" ca="1" si="54"/>
        <v>0</v>
      </c>
      <c r="V187" s="21">
        <f ca="1">#REF!</f>
        <v>0</v>
      </c>
      <c r="W187" s="21">
        <f ca="1">#REF!</f>
        <v>0</v>
      </c>
      <c r="X187" s="21">
        <v>0</v>
      </c>
      <c r="Y187" s="21">
        <f t="shared" ca="1" si="55"/>
        <v>0</v>
      </c>
      <c r="Z187" s="21">
        <f t="shared" ca="1" si="56"/>
        <v>0</v>
      </c>
      <c r="AB187" s="21">
        <f ca="1">#REF!</f>
        <v>0</v>
      </c>
      <c r="AC187" s="21">
        <f ca="1">#REF!</f>
        <v>0</v>
      </c>
      <c r="AD187" s="21">
        <v>0</v>
      </c>
      <c r="AE187" s="21">
        <f t="shared" ca="1" si="57"/>
        <v>0</v>
      </c>
      <c r="AF187" s="21">
        <f t="shared" ca="1" si="58"/>
        <v>0</v>
      </c>
      <c r="AH187" s="21">
        <f ca="1">#REF!</f>
        <v>0</v>
      </c>
      <c r="AI187" s="21">
        <f ca="1">#REF!</f>
        <v>0</v>
      </c>
      <c r="AJ187" s="21">
        <v>0</v>
      </c>
      <c r="AK187" s="21">
        <f t="shared" ca="1" si="59"/>
        <v>0</v>
      </c>
      <c r="AL187" s="21">
        <f t="shared" ca="1" si="60"/>
        <v>0</v>
      </c>
      <c r="AN187" s="21">
        <f ca="1">#REF!</f>
        <v>0</v>
      </c>
      <c r="AO187" s="21">
        <f ca="1">#REF!</f>
        <v>0</v>
      </c>
      <c r="AP187" s="21">
        <v>0</v>
      </c>
      <c r="AQ187" s="21">
        <f t="shared" ca="1" si="61"/>
        <v>0</v>
      </c>
      <c r="AR187" s="21">
        <f t="shared" ca="1" si="62"/>
        <v>0</v>
      </c>
      <c r="AT187" s="21">
        <v>0</v>
      </c>
      <c r="AU187" s="21">
        <v>0</v>
      </c>
      <c r="AV187" s="21">
        <f t="shared" si="63"/>
        <v>0</v>
      </c>
      <c r="AW187" s="21"/>
      <c r="AX187" s="21"/>
      <c r="AZ187" s="87">
        <v>0</v>
      </c>
      <c r="BE187" s="87">
        <v>0</v>
      </c>
      <c r="BF187" s="87">
        <v>0</v>
      </c>
      <c r="BG187" s="87">
        <v>0</v>
      </c>
    </row>
    <row r="188" spans="3:59" x14ac:dyDescent="0.25">
      <c r="C188" s="10">
        <f t="shared" ca="1" si="50"/>
        <v>42795</v>
      </c>
      <c r="D188" s="17">
        <v>42789</v>
      </c>
      <c r="E188" s="5">
        <v>5.0865</v>
      </c>
      <c r="F188" s="6">
        <v>0.17</v>
      </c>
      <c r="G188" s="7">
        <v>5.8366101457826502E-2</v>
      </c>
      <c r="H188" s="7">
        <f t="shared" ca="1" si="48"/>
        <v>0.4149746046551463</v>
      </c>
      <c r="I188" s="9">
        <f t="shared" ca="1" si="49"/>
        <v>5578</v>
      </c>
      <c r="K188" s="5">
        <v>5.0454999999999997</v>
      </c>
      <c r="L188" s="5">
        <f t="shared" si="51"/>
        <v>4.1000000000000369E-2</v>
      </c>
      <c r="M188" s="6">
        <v>0.17</v>
      </c>
      <c r="N188" s="12">
        <f t="shared" si="52"/>
        <v>0</v>
      </c>
      <c r="P188" s="21">
        <f ca="1">#REF!</f>
        <v>0</v>
      </c>
      <c r="Q188" s="21">
        <f ca="1">#REF!</f>
        <v>0</v>
      </c>
      <c r="R188" s="21">
        <v>0</v>
      </c>
      <c r="S188" s="21">
        <f t="shared" ca="1" si="53"/>
        <v>0</v>
      </c>
      <c r="T188" s="21">
        <f t="shared" ca="1" si="54"/>
        <v>0</v>
      </c>
      <c r="V188" s="21">
        <f ca="1">#REF!</f>
        <v>0</v>
      </c>
      <c r="W188" s="21">
        <f ca="1">#REF!</f>
        <v>0</v>
      </c>
      <c r="X188" s="21">
        <v>0</v>
      </c>
      <c r="Y188" s="21">
        <f t="shared" ca="1" si="55"/>
        <v>0</v>
      </c>
      <c r="Z188" s="21">
        <f t="shared" ca="1" si="56"/>
        <v>0</v>
      </c>
      <c r="AB188" s="21">
        <f ca="1">#REF!</f>
        <v>0</v>
      </c>
      <c r="AC188" s="21">
        <f ca="1">#REF!</f>
        <v>0</v>
      </c>
      <c r="AD188" s="21">
        <v>0</v>
      </c>
      <c r="AE188" s="21">
        <f t="shared" ca="1" si="57"/>
        <v>0</v>
      </c>
      <c r="AF188" s="21">
        <f t="shared" ca="1" si="58"/>
        <v>0</v>
      </c>
      <c r="AH188" s="21">
        <f ca="1">#REF!</f>
        <v>0</v>
      </c>
      <c r="AI188" s="21">
        <f ca="1">#REF!</f>
        <v>0</v>
      </c>
      <c r="AJ188" s="21">
        <v>0</v>
      </c>
      <c r="AK188" s="21">
        <f t="shared" ca="1" si="59"/>
        <v>0</v>
      </c>
      <c r="AL188" s="21">
        <f t="shared" ca="1" si="60"/>
        <v>0</v>
      </c>
      <c r="AN188" s="21">
        <f ca="1">#REF!</f>
        <v>0</v>
      </c>
      <c r="AO188" s="21">
        <f ca="1">#REF!</f>
        <v>0</v>
      </c>
      <c r="AP188" s="21">
        <v>0</v>
      </c>
      <c r="AQ188" s="21">
        <f t="shared" ca="1" si="61"/>
        <v>0</v>
      </c>
      <c r="AR188" s="21">
        <f t="shared" ca="1" si="62"/>
        <v>0</v>
      </c>
      <c r="AT188" s="21">
        <v>0</v>
      </c>
      <c r="AU188" s="21">
        <v>0</v>
      </c>
      <c r="AV188" s="21">
        <f t="shared" si="63"/>
        <v>0</v>
      </c>
      <c r="AW188" s="21"/>
      <c r="AX188" s="21"/>
      <c r="AZ188" s="87">
        <v>0</v>
      </c>
      <c r="BE188" s="87">
        <v>0</v>
      </c>
      <c r="BF188" s="87">
        <v>0</v>
      </c>
      <c r="BG188" s="87">
        <v>0</v>
      </c>
    </row>
    <row r="189" spans="3:59" x14ac:dyDescent="0.25">
      <c r="C189" s="10">
        <f t="shared" ca="1" si="50"/>
        <v>42826</v>
      </c>
      <c r="D189" s="17">
        <v>42822</v>
      </c>
      <c r="E189" s="5">
        <v>4.9364999999999997</v>
      </c>
      <c r="F189" s="6">
        <v>0.17</v>
      </c>
      <c r="G189" s="7">
        <v>5.8413751031439101E-2</v>
      </c>
      <c r="H189" s="7">
        <f t="shared" ca="1" si="48"/>
        <v>0.41265948600518421</v>
      </c>
      <c r="I189" s="9">
        <f t="shared" ca="1" si="49"/>
        <v>5611</v>
      </c>
      <c r="K189" s="5">
        <v>4.8955000000000002</v>
      </c>
      <c r="L189" s="5">
        <f t="shared" si="51"/>
        <v>4.0999999999999481E-2</v>
      </c>
      <c r="M189" s="6">
        <v>0.17</v>
      </c>
      <c r="N189" s="12">
        <f t="shared" si="52"/>
        <v>0</v>
      </c>
      <c r="P189" s="21">
        <f ca="1">#REF!</f>
        <v>0</v>
      </c>
      <c r="Q189" s="21">
        <f ca="1">#REF!</f>
        <v>0</v>
      </c>
      <c r="R189" s="21">
        <v>0</v>
      </c>
      <c r="S189" s="21">
        <f t="shared" ca="1" si="53"/>
        <v>0</v>
      </c>
      <c r="T189" s="21">
        <f t="shared" ca="1" si="54"/>
        <v>0</v>
      </c>
      <c r="V189" s="21">
        <f ca="1">#REF!</f>
        <v>0</v>
      </c>
      <c r="W189" s="21">
        <f ca="1">#REF!</f>
        <v>0</v>
      </c>
      <c r="X189" s="21">
        <v>0</v>
      </c>
      <c r="Y189" s="21">
        <f t="shared" ca="1" si="55"/>
        <v>0</v>
      </c>
      <c r="Z189" s="21">
        <f t="shared" ca="1" si="56"/>
        <v>0</v>
      </c>
      <c r="AB189" s="21">
        <f ca="1">#REF!</f>
        <v>0</v>
      </c>
      <c r="AC189" s="21">
        <f ca="1">#REF!</f>
        <v>0</v>
      </c>
      <c r="AD189" s="21">
        <v>0</v>
      </c>
      <c r="AE189" s="21">
        <f t="shared" ca="1" si="57"/>
        <v>0</v>
      </c>
      <c r="AF189" s="21">
        <f t="shared" ca="1" si="58"/>
        <v>0</v>
      </c>
      <c r="AH189" s="21">
        <f ca="1">#REF!</f>
        <v>0</v>
      </c>
      <c r="AI189" s="21">
        <f ca="1">#REF!</f>
        <v>0</v>
      </c>
      <c r="AJ189" s="21">
        <v>0</v>
      </c>
      <c r="AK189" s="21">
        <f t="shared" ca="1" si="59"/>
        <v>0</v>
      </c>
      <c r="AL189" s="21">
        <f t="shared" ca="1" si="60"/>
        <v>0</v>
      </c>
      <c r="AN189" s="21">
        <f ca="1">#REF!</f>
        <v>0</v>
      </c>
      <c r="AO189" s="21">
        <f ca="1">#REF!</f>
        <v>0</v>
      </c>
      <c r="AP189" s="21">
        <v>0</v>
      </c>
      <c r="AQ189" s="21">
        <f t="shared" ca="1" si="61"/>
        <v>0</v>
      </c>
      <c r="AR189" s="21">
        <f t="shared" ca="1" si="62"/>
        <v>0</v>
      </c>
      <c r="AT189" s="21">
        <v>0</v>
      </c>
      <c r="AU189" s="21">
        <v>0</v>
      </c>
      <c r="AV189" s="21">
        <f t="shared" si="63"/>
        <v>0</v>
      </c>
      <c r="AW189" s="21"/>
      <c r="AX189" s="21"/>
      <c r="AZ189" s="87">
        <v>0</v>
      </c>
      <c r="BE189" s="87">
        <v>0</v>
      </c>
      <c r="BF189" s="87">
        <v>0</v>
      </c>
      <c r="BG189" s="87">
        <v>0</v>
      </c>
    </row>
    <row r="190" spans="3:59" x14ac:dyDescent="0.25">
      <c r="C190" s="10">
        <f t="shared" ca="1" si="50"/>
        <v>42856</v>
      </c>
      <c r="D190" s="17">
        <v>42850</v>
      </c>
      <c r="E190" s="5">
        <v>4.9405000000000001</v>
      </c>
      <c r="F190" s="6">
        <v>0.17</v>
      </c>
      <c r="G190" s="7">
        <v>5.8459863522750698E-2</v>
      </c>
      <c r="H190" s="7">
        <f t="shared" ca="1" si="48"/>
        <v>0.41042828233640383</v>
      </c>
      <c r="I190" s="9">
        <f t="shared" ca="1" si="49"/>
        <v>5639</v>
      </c>
      <c r="K190" s="5">
        <v>4.8994999999999997</v>
      </c>
      <c r="L190" s="5">
        <f t="shared" si="51"/>
        <v>4.1000000000000369E-2</v>
      </c>
      <c r="M190" s="6">
        <v>0.17</v>
      </c>
      <c r="N190" s="12">
        <f t="shared" si="52"/>
        <v>0</v>
      </c>
      <c r="P190" s="21">
        <f ca="1">#REF!</f>
        <v>0</v>
      </c>
      <c r="Q190" s="21">
        <f ca="1">#REF!</f>
        <v>0</v>
      </c>
      <c r="R190" s="21">
        <v>0</v>
      </c>
      <c r="S190" s="21">
        <f t="shared" ca="1" si="53"/>
        <v>0</v>
      </c>
      <c r="T190" s="21">
        <f t="shared" ca="1" si="54"/>
        <v>0</v>
      </c>
      <c r="V190" s="21">
        <f ca="1">#REF!</f>
        <v>0</v>
      </c>
      <c r="W190" s="21">
        <f ca="1">#REF!</f>
        <v>0</v>
      </c>
      <c r="X190" s="21">
        <v>0</v>
      </c>
      <c r="Y190" s="21">
        <f t="shared" ca="1" si="55"/>
        <v>0</v>
      </c>
      <c r="Z190" s="21">
        <f t="shared" ca="1" si="56"/>
        <v>0</v>
      </c>
      <c r="AB190" s="21">
        <f ca="1">#REF!</f>
        <v>0</v>
      </c>
      <c r="AC190" s="21">
        <f ca="1">#REF!</f>
        <v>0</v>
      </c>
      <c r="AD190" s="21">
        <v>0</v>
      </c>
      <c r="AE190" s="21">
        <f t="shared" ca="1" si="57"/>
        <v>0</v>
      </c>
      <c r="AF190" s="21">
        <f t="shared" ca="1" si="58"/>
        <v>0</v>
      </c>
      <c r="AH190" s="21">
        <f ca="1">#REF!</f>
        <v>0</v>
      </c>
      <c r="AI190" s="21">
        <f ca="1">#REF!</f>
        <v>0</v>
      </c>
      <c r="AJ190" s="21">
        <v>0</v>
      </c>
      <c r="AK190" s="21">
        <f t="shared" ca="1" si="59"/>
        <v>0</v>
      </c>
      <c r="AL190" s="21">
        <f t="shared" ca="1" si="60"/>
        <v>0</v>
      </c>
      <c r="AN190" s="21">
        <f ca="1">#REF!</f>
        <v>0</v>
      </c>
      <c r="AO190" s="21">
        <f ca="1">#REF!</f>
        <v>0</v>
      </c>
      <c r="AP190" s="21">
        <v>0</v>
      </c>
      <c r="AQ190" s="21">
        <f t="shared" ca="1" si="61"/>
        <v>0</v>
      </c>
      <c r="AR190" s="21">
        <f t="shared" ca="1" si="62"/>
        <v>0</v>
      </c>
      <c r="AT190" s="21">
        <v>0</v>
      </c>
      <c r="AU190" s="21">
        <v>0</v>
      </c>
      <c r="AV190" s="21">
        <f t="shared" si="63"/>
        <v>0</v>
      </c>
      <c r="AW190" s="21"/>
      <c r="AX190" s="21"/>
      <c r="AZ190" s="87">
        <v>0</v>
      </c>
      <c r="BE190" s="87">
        <v>0</v>
      </c>
      <c r="BF190" s="87">
        <v>0</v>
      </c>
      <c r="BG190" s="87">
        <v>0</v>
      </c>
    </row>
    <row r="191" spans="3:59" x14ac:dyDescent="0.25">
      <c r="C191" s="10">
        <f t="shared" ca="1" si="50"/>
        <v>42887</v>
      </c>
      <c r="D191" s="17">
        <v>42880</v>
      </c>
      <c r="E191" s="5">
        <v>4.9804999999999993</v>
      </c>
      <c r="F191" s="6">
        <v>0.17</v>
      </c>
      <c r="G191" s="7">
        <v>5.8507513097848303E-2</v>
      </c>
      <c r="H191" s="7">
        <f t="shared" ca="1" si="48"/>
        <v>0.40813222921147668</v>
      </c>
      <c r="I191" s="9">
        <f t="shared" ca="1" si="49"/>
        <v>5669</v>
      </c>
      <c r="K191" s="5">
        <v>4.9394999999999998</v>
      </c>
      <c r="L191" s="5">
        <f t="shared" si="51"/>
        <v>4.0999999999999481E-2</v>
      </c>
      <c r="M191" s="6">
        <v>0.17</v>
      </c>
      <c r="N191" s="12">
        <f t="shared" si="52"/>
        <v>0</v>
      </c>
      <c r="P191" s="21">
        <f ca="1">#REF!</f>
        <v>0</v>
      </c>
      <c r="Q191" s="21">
        <f ca="1">#REF!</f>
        <v>0</v>
      </c>
      <c r="R191" s="21">
        <v>0</v>
      </c>
      <c r="S191" s="21">
        <f t="shared" ca="1" si="53"/>
        <v>0</v>
      </c>
      <c r="T191" s="21">
        <f t="shared" ca="1" si="54"/>
        <v>0</v>
      </c>
      <c r="V191" s="21">
        <f ca="1">#REF!</f>
        <v>0</v>
      </c>
      <c r="W191" s="21">
        <f ca="1">#REF!</f>
        <v>0</v>
      </c>
      <c r="X191" s="21">
        <v>0</v>
      </c>
      <c r="Y191" s="21">
        <f t="shared" ca="1" si="55"/>
        <v>0</v>
      </c>
      <c r="Z191" s="21">
        <f t="shared" ca="1" si="56"/>
        <v>0</v>
      </c>
      <c r="AB191" s="21">
        <f ca="1">#REF!</f>
        <v>0</v>
      </c>
      <c r="AC191" s="21">
        <f ca="1">#REF!</f>
        <v>0</v>
      </c>
      <c r="AD191" s="21">
        <v>0</v>
      </c>
      <c r="AE191" s="21">
        <f t="shared" ca="1" si="57"/>
        <v>0</v>
      </c>
      <c r="AF191" s="21">
        <f t="shared" ca="1" si="58"/>
        <v>0</v>
      </c>
      <c r="AH191" s="21">
        <f ca="1">#REF!</f>
        <v>0</v>
      </c>
      <c r="AI191" s="21">
        <f ca="1">#REF!</f>
        <v>0</v>
      </c>
      <c r="AJ191" s="21">
        <v>0</v>
      </c>
      <c r="AK191" s="21">
        <f t="shared" ca="1" si="59"/>
        <v>0</v>
      </c>
      <c r="AL191" s="21">
        <f t="shared" ca="1" si="60"/>
        <v>0</v>
      </c>
      <c r="AN191" s="21">
        <f ca="1">#REF!</f>
        <v>0</v>
      </c>
      <c r="AO191" s="21">
        <f ca="1">#REF!</f>
        <v>0</v>
      </c>
      <c r="AP191" s="21">
        <v>0</v>
      </c>
      <c r="AQ191" s="21">
        <f t="shared" ca="1" si="61"/>
        <v>0</v>
      </c>
      <c r="AR191" s="21">
        <f t="shared" ca="1" si="62"/>
        <v>0</v>
      </c>
      <c r="AT191" s="21">
        <v>0</v>
      </c>
      <c r="AU191" s="21">
        <v>0</v>
      </c>
      <c r="AV191" s="21">
        <f t="shared" si="63"/>
        <v>0</v>
      </c>
      <c r="AW191" s="21"/>
      <c r="AX191" s="21"/>
      <c r="AZ191" s="87">
        <v>0</v>
      </c>
      <c r="BE191" s="87">
        <v>0</v>
      </c>
      <c r="BF191" s="87">
        <v>0</v>
      </c>
      <c r="BG191" s="87">
        <v>0</v>
      </c>
    </row>
    <row r="192" spans="3:59" x14ac:dyDescent="0.25">
      <c r="C192" s="10">
        <f t="shared" ca="1" si="50"/>
        <v>42917</v>
      </c>
      <c r="D192" s="17">
        <v>42913</v>
      </c>
      <c r="E192" s="5">
        <v>5.0255000000000001</v>
      </c>
      <c r="F192" s="6">
        <v>0.17</v>
      </c>
      <c r="G192" s="7">
        <v>5.8553625590597402E-2</v>
      </c>
      <c r="H192" s="7">
        <f t="shared" ca="1" si="48"/>
        <v>0.40591944219608267</v>
      </c>
      <c r="I192" s="9">
        <f t="shared" ca="1" si="49"/>
        <v>5702</v>
      </c>
      <c r="K192" s="5">
        <v>4.9844999999999997</v>
      </c>
      <c r="L192" s="5">
        <f t="shared" si="51"/>
        <v>4.1000000000000369E-2</v>
      </c>
      <c r="M192" s="6">
        <v>0.17</v>
      </c>
      <c r="N192" s="12">
        <f t="shared" si="52"/>
        <v>0</v>
      </c>
      <c r="P192" s="21">
        <f ca="1">#REF!</f>
        <v>0</v>
      </c>
      <c r="Q192" s="21">
        <f ca="1">#REF!</f>
        <v>0</v>
      </c>
      <c r="R192" s="21">
        <v>0</v>
      </c>
      <c r="S192" s="21">
        <f t="shared" ca="1" si="53"/>
        <v>0</v>
      </c>
      <c r="T192" s="21">
        <f t="shared" ca="1" si="54"/>
        <v>0</v>
      </c>
      <c r="V192" s="21">
        <f ca="1">#REF!</f>
        <v>0</v>
      </c>
      <c r="W192" s="21">
        <f ca="1">#REF!</f>
        <v>0</v>
      </c>
      <c r="X192" s="21">
        <v>0</v>
      </c>
      <c r="Y192" s="21">
        <f t="shared" ca="1" si="55"/>
        <v>0</v>
      </c>
      <c r="Z192" s="21">
        <f t="shared" ca="1" si="56"/>
        <v>0</v>
      </c>
      <c r="AB192" s="21">
        <f ca="1">#REF!</f>
        <v>0</v>
      </c>
      <c r="AC192" s="21">
        <f ca="1">#REF!</f>
        <v>0</v>
      </c>
      <c r="AD192" s="21">
        <v>0</v>
      </c>
      <c r="AE192" s="21">
        <f t="shared" ca="1" si="57"/>
        <v>0</v>
      </c>
      <c r="AF192" s="21">
        <f t="shared" ca="1" si="58"/>
        <v>0</v>
      </c>
      <c r="AH192" s="21">
        <f ca="1">#REF!</f>
        <v>0</v>
      </c>
      <c r="AI192" s="21">
        <f ca="1">#REF!</f>
        <v>0</v>
      </c>
      <c r="AJ192" s="21">
        <v>0</v>
      </c>
      <c r="AK192" s="21">
        <f t="shared" ca="1" si="59"/>
        <v>0</v>
      </c>
      <c r="AL192" s="21">
        <f t="shared" ca="1" si="60"/>
        <v>0</v>
      </c>
      <c r="AN192" s="21">
        <f ca="1">#REF!</f>
        <v>0</v>
      </c>
      <c r="AO192" s="21">
        <f ca="1">#REF!</f>
        <v>0</v>
      </c>
      <c r="AP192" s="21">
        <v>0</v>
      </c>
      <c r="AQ192" s="21">
        <f t="shared" ca="1" si="61"/>
        <v>0</v>
      </c>
      <c r="AR192" s="21">
        <f t="shared" ca="1" si="62"/>
        <v>0</v>
      </c>
      <c r="AT192" s="21">
        <v>0</v>
      </c>
      <c r="AU192" s="21">
        <v>0</v>
      </c>
      <c r="AV192" s="21">
        <f t="shared" si="63"/>
        <v>0</v>
      </c>
      <c r="AW192" s="21"/>
      <c r="AX192" s="21"/>
      <c r="AZ192" s="87">
        <v>0</v>
      </c>
      <c r="BE192" s="87">
        <v>0</v>
      </c>
      <c r="BF192" s="87">
        <v>0</v>
      </c>
      <c r="BG192" s="87">
        <v>0</v>
      </c>
    </row>
    <row r="193" spans="3:59" x14ac:dyDescent="0.25">
      <c r="C193" s="10">
        <f t="shared" ca="1" si="50"/>
        <v>42948</v>
      </c>
      <c r="D193" s="17">
        <v>42942</v>
      </c>
      <c r="E193" s="5">
        <v>5.0644999999999998</v>
      </c>
      <c r="F193" s="6">
        <v>0.17</v>
      </c>
      <c r="G193" s="7">
        <v>5.8601275167180902E-2</v>
      </c>
      <c r="H193" s="7">
        <f t="shared" ca="1" si="48"/>
        <v>0.40364238438525829</v>
      </c>
      <c r="I193" s="9">
        <f t="shared" ca="1" si="49"/>
        <v>5731</v>
      </c>
      <c r="K193" s="5">
        <v>5.0235000000000003</v>
      </c>
      <c r="L193" s="5">
        <f t="shared" si="51"/>
        <v>4.0999999999999481E-2</v>
      </c>
      <c r="M193" s="6">
        <v>0.17</v>
      </c>
      <c r="N193" s="12">
        <f t="shared" si="52"/>
        <v>0</v>
      </c>
      <c r="P193" s="21">
        <f ca="1">#REF!</f>
        <v>0</v>
      </c>
      <c r="Q193" s="21">
        <f ca="1">#REF!</f>
        <v>0</v>
      </c>
      <c r="R193" s="21">
        <v>0</v>
      </c>
      <c r="S193" s="21">
        <f t="shared" ca="1" si="53"/>
        <v>0</v>
      </c>
      <c r="T193" s="21">
        <f t="shared" ca="1" si="54"/>
        <v>0</v>
      </c>
      <c r="V193" s="21">
        <f ca="1">#REF!</f>
        <v>0</v>
      </c>
      <c r="W193" s="21">
        <f ca="1">#REF!</f>
        <v>0</v>
      </c>
      <c r="X193" s="21">
        <v>0</v>
      </c>
      <c r="Y193" s="21">
        <f t="shared" ca="1" si="55"/>
        <v>0</v>
      </c>
      <c r="Z193" s="21">
        <f t="shared" ca="1" si="56"/>
        <v>0</v>
      </c>
      <c r="AB193" s="21">
        <f ca="1">#REF!</f>
        <v>0</v>
      </c>
      <c r="AC193" s="21">
        <f ca="1">#REF!</f>
        <v>0</v>
      </c>
      <c r="AD193" s="21">
        <v>0</v>
      </c>
      <c r="AE193" s="21">
        <f t="shared" ca="1" si="57"/>
        <v>0</v>
      </c>
      <c r="AF193" s="21">
        <f t="shared" ca="1" si="58"/>
        <v>0</v>
      </c>
      <c r="AH193" s="21">
        <f ca="1">#REF!</f>
        <v>0</v>
      </c>
      <c r="AI193" s="21">
        <f ca="1">#REF!</f>
        <v>0</v>
      </c>
      <c r="AJ193" s="21">
        <v>0</v>
      </c>
      <c r="AK193" s="21">
        <f t="shared" ca="1" si="59"/>
        <v>0</v>
      </c>
      <c r="AL193" s="21">
        <f t="shared" ca="1" si="60"/>
        <v>0</v>
      </c>
      <c r="AN193" s="21">
        <f ca="1">#REF!</f>
        <v>0</v>
      </c>
      <c r="AO193" s="21">
        <f ca="1">#REF!</f>
        <v>0</v>
      </c>
      <c r="AP193" s="21">
        <v>0</v>
      </c>
      <c r="AQ193" s="21">
        <f t="shared" ca="1" si="61"/>
        <v>0</v>
      </c>
      <c r="AR193" s="21">
        <f t="shared" ca="1" si="62"/>
        <v>0</v>
      </c>
      <c r="AT193" s="21">
        <v>0</v>
      </c>
      <c r="AU193" s="21">
        <v>0</v>
      </c>
      <c r="AV193" s="21">
        <f t="shared" si="63"/>
        <v>0</v>
      </c>
      <c r="AW193" s="21"/>
      <c r="AX193" s="21"/>
      <c r="AZ193" s="87">
        <v>0</v>
      </c>
      <c r="BE193" s="87">
        <v>0</v>
      </c>
      <c r="BF193" s="87">
        <v>0</v>
      </c>
      <c r="BG193" s="87">
        <v>0</v>
      </c>
    </row>
    <row r="194" spans="3:59" x14ac:dyDescent="0.25">
      <c r="C194" s="10">
        <f t="shared" ca="1" si="50"/>
        <v>42979</v>
      </c>
      <c r="D194" s="17">
        <v>42975</v>
      </c>
      <c r="E194" s="5">
        <v>5.0534999999999997</v>
      </c>
      <c r="F194" s="6">
        <v>0.17</v>
      </c>
      <c r="G194" s="7">
        <v>5.8648924744519902E-2</v>
      </c>
      <c r="H194" s="7">
        <f t="shared" ca="1" si="48"/>
        <v>0.40137495271449031</v>
      </c>
      <c r="I194" s="9">
        <f t="shared" ca="1" si="49"/>
        <v>5764</v>
      </c>
      <c r="K194" s="5">
        <v>5.0125000000000002</v>
      </c>
      <c r="L194" s="5">
        <f t="shared" si="51"/>
        <v>4.0999999999999481E-2</v>
      </c>
      <c r="M194" s="6">
        <v>0.17</v>
      </c>
      <c r="N194" s="12">
        <f t="shared" si="52"/>
        <v>0</v>
      </c>
      <c r="P194" s="21">
        <f ca="1">#REF!</f>
        <v>0</v>
      </c>
      <c r="Q194" s="21">
        <f ca="1">#REF!</f>
        <v>0</v>
      </c>
      <c r="R194" s="21">
        <v>0</v>
      </c>
      <c r="S194" s="21">
        <f t="shared" ca="1" si="53"/>
        <v>0</v>
      </c>
      <c r="T194" s="21">
        <f t="shared" ca="1" si="54"/>
        <v>0</v>
      </c>
      <c r="V194" s="21">
        <f ca="1">#REF!</f>
        <v>0</v>
      </c>
      <c r="W194" s="21">
        <f ca="1">#REF!</f>
        <v>0</v>
      </c>
      <c r="X194" s="21">
        <v>0</v>
      </c>
      <c r="Y194" s="21">
        <f t="shared" ca="1" si="55"/>
        <v>0</v>
      </c>
      <c r="Z194" s="21">
        <f t="shared" ca="1" si="56"/>
        <v>0</v>
      </c>
      <c r="AB194" s="21">
        <f ca="1">#REF!</f>
        <v>0</v>
      </c>
      <c r="AC194" s="21">
        <f ca="1">#REF!</f>
        <v>0</v>
      </c>
      <c r="AD194" s="21">
        <v>0</v>
      </c>
      <c r="AE194" s="21">
        <f t="shared" ca="1" si="57"/>
        <v>0</v>
      </c>
      <c r="AF194" s="21">
        <f t="shared" ca="1" si="58"/>
        <v>0</v>
      </c>
      <c r="AH194" s="21">
        <f ca="1">#REF!</f>
        <v>0</v>
      </c>
      <c r="AI194" s="21">
        <f ca="1">#REF!</f>
        <v>0</v>
      </c>
      <c r="AJ194" s="21">
        <v>0</v>
      </c>
      <c r="AK194" s="21">
        <f t="shared" ca="1" si="59"/>
        <v>0</v>
      </c>
      <c r="AL194" s="21">
        <f t="shared" ca="1" si="60"/>
        <v>0</v>
      </c>
      <c r="AN194" s="21">
        <f ca="1">#REF!</f>
        <v>0</v>
      </c>
      <c r="AO194" s="21">
        <f ca="1">#REF!</f>
        <v>0</v>
      </c>
      <c r="AP194" s="21">
        <v>0</v>
      </c>
      <c r="AQ194" s="21">
        <f t="shared" ca="1" si="61"/>
        <v>0</v>
      </c>
      <c r="AR194" s="21">
        <f t="shared" ca="1" si="62"/>
        <v>0</v>
      </c>
      <c r="AT194" s="21">
        <v>0</v>
      </c>
      <c r="AU194" s="21">
        <v>0</v>
      </c>
      <c r="AV194" s="21">
        <f t="shared" si="63"/>
        <v>0</v>
      </c>
      <c r="AW194" s="21"/>
      <c r="AX194" s="21"/>
      <c r="AZ194" s="87">
        <v>0</v>
      </c>
      <c r="BE194" s="87">
        <v>0</v>
      </c>
      <c r="BF194" s="87">
        <v>0</v>
      </c>
      <c r="BG194" s="87">
        <v>0</v>
      </c>
    </row>
    <row r="195" spans="3:59" x14ac:dyDescent="0.25">
      <c r="C195" s="10">
        <f t="shared" ca="1" si="50"/>
        <v>43009</v>
      </c>
      <c r="D195" s="17">
        <v>43004</v>
      </c>
      <c r="E195" s="5">
        <v>5.0685000000000002</v>
      </c>
      <c r="F195" s="6">
        <v>0.17</v>
      </c>
      <c r="G195" s="7">
        <v>5.8695037239437003E-2</v>
      </c>
      <c r="H195" s="7">
        <f t="shared" ca="1" si="48"/>
        <v>0.3991898119381313</v>
      </c>
      <c r="I195" s="9">
        <f t="shared" ca="1" si="49"/>
        <v>5793</v>
      </c>
      <c r="K195" s="5">
        <v>5.0274999999999999</v>
      </c>
      <c r="L195" s="5">
        <f t="shared" si="51"/>
        <v>4.1000000000000369E-2</v>
      </c>
      <c r="M195" s="6">
        <v>0.17</v>
      </c>
      <c r="N195" s="12">
        <f t="shared" si="52"/>
        <v>0</v>
      </c>
      <c r="P195" s="21">
        <f ca="1">#REF!</f>
        <v>0</v>
      </c>
      <c r="Q195" s="21">
        <f ca="1">#REF!</f>
        <v>0</v>
      </c>
      <c r="R195" s="21">
        <v>0</v>
      </c>
      <c r="S195" s="21">
        <f t="shared" ca="1" si="53"/>
        <v>0</v>
      </c>
      <c r="T195" s="21">
        <f t="shared" ca="1" si="54"/>
        <v>0</v>
      </c>
      <c r="V195" s="21">
        <f ca="1">#REF!</f>
        <v>0</v>
      </c>
      <c r="W195" s="21">
        <f ca="1">#REF!</f>
        <v>0</v>
      </c>
      <c r="X195" s="21">
        <v>0</v>
      </c>
      <c r="Y195" s="21">
        <f t="shared" ca="1" si="55"/>
        <v>0</v>
      </c>
      <c r="Z195" s="21">
        <f t="shared" ca="1" si="56"/>
        <v>0</v>
      </c>
      <c r="AB195" s="21">
        <f ca="1">#REF!</f>
        <v>0</v>
      </c>
      <c r="AC195" s="21">
        <f ca="1">#REF!</f>
        <v>0</v>
      </c>
      <c r="AD195" s="21">
        <v>0</v>
      </c>
      <c r="AE195" s="21">
        <f t="shared" ca="1" si="57"/>
        <v>0</v>
      </c>
      <c r="AF195" s="21">
        <f t="shared" ca="1" si="58"/>
        <v>0</v>
      </c>
      <c r="AH195" s="21">
        <f ca="1">#REF!</f>
        <v>0</v>
      </c>
      <c r="AI195" s="21">
        <f ca="1">#REF!</f>
        <v>0</v>
      </c>
      <c r="AJ195" s="21">
        <v>0</v>
      </c>
      <c r="AK195" s="21">
        <f t="shared" ca="1" si="59"/>
        <v>0</v>
      </c>
      <c r="AL195" s="21">
        <f t="shared" ca="1" si="60"/>
        <v>0</v>
      </c>
      <c r="AN195" s="21">
        <f ca="1">#REF!</f>
        <v>0</v>
      </c>
      <c r="AO195" s="21">
        <f ca="1">#REF!</f>
        <v>0</v>
      </c>
      <c r="AP195" s="21">
        <v>0</v>
      </c>
      <c r="AQ195" s="21">
        <f t="shared" ca="1" si="61"/>
        <v>0</v>
      </c>
      <c r="AR195" s="21">
        <f t="shared" ca="1" si="62"/>
        <v>0</v>
      </c>
      <c r="AT195" s="21">
        <v>0</v>
      </c>
      <c r="AU195" s="21">
        <v>0</v>
      </c>
      <c r="AV195" s="21">
        <f t="shared" si="63"/>
        <v>0</v>
      </c>
      <c r="AW195" s="21"/>
      <c r="AX195" s="21"/>
      <c r="AZ195" s="87">
        <v>0</v>
      </c>
      <c r="BE195" s="87">
        <v>0</v>
      </c>
      <c r="BF195" s="87">
        <v>0</v>
      </c>
      <c r="BG195" s="87">
        <v>0</v>
      </c>
    </row>
    <row r="196" spans="3:59" x14ac:dyDescent="0.25">
      <c r="C196" s="10">
        <f t="shared" ca="1" si="50"/>
        <v>43040</v>
      </c>
      <c r="D196" s="17">
        <v>43034</v>
      </c>
      <c r="E196" s="5">
        <v>5.2254999999999994</v>
      </c>
      <c r="F196" s="6">
        <v>0.17</v>
      </c>
      <c r="G196" s="7">
        <v>5.8742686818261003E-2</v>
      </c>
      <c r="H196" s="7">
        <f t="shared" ca="1" si="48"/>
        <v>0.39694126787426959</v>
      </c>
      <c r="I196" s="9">
        <f t="shared" ca="1" si="49"/>
        <v>5823</v>
      </c>
      <c r="K196" s="5">
        <v>5.1844999999999999</v>
      </c>
      <c r="L196" s="5">
        <f t="shared" si="51"/>
        <v>4.0999999999999481E-2</v>
      </c>
      <c r="M196" s="6">
        <v>0.17</v>
      </c>
      <c r="N196" s="12">
        <f t="shared" si="52"/>
        <v>0</v>
      </c>
      <c r="P196" s="21">
        <f ca="1">#REF!</f>
        <v>0</v>
      </c>
      <c r="Q196" s="21">
        <f ca="1">#REF!</f>
        <v>0</v>
      </c>
      <c r="R196" s="21">
        <v>0</v>
      </c>
      <c r="S196" s="21">
        <f t="shared" ca="1" si="53"/>
        <v>0</v>
      </c>
      <c r="T196" s="21">
        <f t="shared" ca="1" si="54"/>
        <v>0</v>
      </c>
      <c r="V196" s="21">
        <f ca="1">#REF!</f>
        <v>0</v>
      </c>
      <c r="W196" s="21">
        <f ca="1">#REF!</f>
        <v>0</v>
      </c>
      <c r="X196" s="21">
        <v>0</v>
      </c>
      <c r="Y196" s="21">
        <f t="shared" ca="1" si="55"/>
        <v>0</v>
      </c>
      <c r="Z196" s="21">
        <f t="shared" ca="1" si="56"/>
        <v>0</v>
      </c>
      <c r="AB196" s="21">
        <f ca="1">#REF!</f>
        <v>0</v>
      </c>
      <c r="AC196" s="21">
        <f ca="1">#REF!</f>
        <v>0</v>
      </c>
      <c r="AD196" s="21">
        <v>0</v>
      </c>
      <c r="AE196" s="21">
        <f t="shared" ca="1" si="57"/>
        <v>0</v>
      </c>
      <c r="AF196" s="21">
        <f t="shared" ca="1" si="58"/>
        <v>0</v>
      </c>
      <c r="AH196" s="21">
        <f ca="1">#REF!</f>
        <v>0</v>
      </c>
      <c r="AI196" s="21">
        <f ca="1">#REF!</f>
        <v>0</v>
      </c>
      <c r="AJ196" s="21">
        <v>0</v>
      </c>
      <c r="AK196" s="21">
        <f t="shared" ca="1" si="59"/>
        <v>0</v>
      </c>
      <c r="AL196" s="21">
        <f t="shared" ca="1" si="60"/>
        <v>0</v>
      </c>
      <c r="AN196" s="21">
        <f ca="1">#REF!</f>
        <v>0</v>
      </c>
      <c r="AO196" s="21">
        <f ca="1">#REF!</f>
        <v>0</v>
      </c>
      <c r="AP196" s="21">
        <v>0</v>
      </c>
      <c r="AQ196" s="21">
        <f t="shared" ca="1" si="61"/>
        <v>0</v>
      </c>
      <c r="AR196" s="21">
        <f t="shared" ca="1" si="62"/>
        <v>0</v>
      </c>
      <c r="AT196" s="21">
        <v>0</v>
      </c>
      <c r="AU196" s="21">
        <v>0</v>
      </c>
      <c r="AV196" s="21">
        <f t="shared" si="63"/>
        <v>0</v>
      </c>
      <c r="AW196" s="21"/>
      <c r="AX196" s="21"/>
      <c r="AZ196" s="87">
        <v>0</v>
      </c>
      <c r="BE196" s="87">
        <v>0</v>
      </c>
      <c r="BF196" s="87">
        <v>0</v>
      </c>
      <c r="BG196" s="87">
        <v>0</v>
      </c>
    </row>
    <row r="197" spans="3:59" x14ac:dyDescent="0.25">
      <c r="C197" s="10">
        <f t="shared" ca="1" si="50"/>
        <v>43070</v>
      </c>
      <c r="D197" s="17">
        <v>43066</v>
      </c>
      <c r="E197" s="5">
        <v>5.3855000000000004</v>
      </c>
      <c r="F197" s="6">
        <v>0.17</v>
      </c>
      <c r="G197" s="7">
        <v>5.8788799314615198E-2</v>
      </c>
      <c r="H197" s="7">
        <f t="shared" ref="H197:H260" ca="1" si="64">1/((1+G197/2)^(2*((C197-$C$1)/365.25)))</f>
        <v>0.39477437041551577</v>
      </c>
      <c r="I197" s="9">
        <f t="shared" ref="I197:I260" ca="1" si="65">D197-$C$1</f>
        <v>5855</v>
      </c>
      <c r="K197" s="5">
        <v>5.3445</v>
      </c>
      <c r="L197" s="5">
        <f t="shared" si="51"/>
        <v>4.1000000000000369E-2</v>
      </c>
      <c r="M197" s="6">
        <v>0.17</v>
      </c>
      <c r="N197" s="12">
        <f t="shared" si="52"/>
        <v>0</v>
      </c>
      <c r="P197" s="21">
        <f ca="1">#REF!</f>
        <v>0</v>
      </c>
      <c r="Q197" s="21">
        <f ca="1">#REF!</f>
        <v>0</v>
      </c>
      <c r="R197" s="21">
        <v>0</v>
      </c>
      <c r="S197" s="21">
        <f t="shared" ca="1" si="53"/>
        <v>0</v>
      </c>
      <c r="T197" s="21">
        <f t="shared" ca="1" si="54"/>
        <v>0</v>
      </c>
      <c r="V197" s="21">
        <f ca="1">#REF!</f>
        <v>0</v>
      </c>
      <c r="W197" s="21">
        <f ca="1">#REF!</f>
        <v>0</v>
      </c>
      <c r="X197" s="21">
        <v>0</v>
      </c>
      <c r="Y197" s="21">
        <f t="shared" ca="1" si="55"/>
        <v>0</v>
      </c>
      <c r="Z197" s="21">
        <f t="shared" ca="1" si="56"/>
        <v>0</v>
      </c>
      <c r="AB197" s="21">
        <f ca="1">#REF!</f>
        <v>0</v>
      </c>
      <c r="AC197" s="21">
        <f ca="1">#REF!</f>
        <v>0</v>
      </c>
      <c r="AD197" s="21">
        <v>0</v>
      </c>
      <c r="AE197" s="21">
        <f t="shared" ca="1" si="57"/>
        <v>0</v>
      </c>
      <c r="AF197" s="21">
        <f t="shared" ca="1" si="58"/>
        <v>0</v>
      </c>
      <c r="AH197" s="21">
        <f ca="1">#REF!</f>
        <v>0</v>
      </c>
      <c r="AI197" s="21">
        <f ca="1">#REF!</f>
        <v>0</v>
      </c>
      <c r="AJ197" s="21">
        <v>0</v>
      </c>
      <c r="AK197" s="21">
        <f t="shared" ca="1" si="59"/>
        <v>0</v>
      </c>
      <c r="AL197" s="21">
        <f t="shared" ca="1" si="60"/>
        <v>0</v>
      </c>
      <c r="AN197" s="21">
        <f ca="1">#REF!</f>
        <v>0</v>
      </c>
      <c r="AO197" s="21">
        <f ca="1">#REF!</f>
        <v>0</v>
      </c>
      <c r="AP197" s="21">
        <v>0</v>
      </c>
      <c r="AQ197" s="21">
        <f t="shared" ca="1" si="61"/>
        <v>0</v>
      </c>
      <c r="AR197" s="21">
        <f t="shared" ca="1" si="62"/>
        <v>0</v>
      </c>
      <c r="AT197" s="21">
        <v>0</v>
      </c>
      <c r="AU197" s="21">
        <v>0</v>
      </c>
      <c r="AV197" s="21">
        <f t="shared" si="63"/>
        <v>0</v>
      </c>
      <c r="AW197" s="21"/>
      <c r="AX197" s="21"/>
      <c r="AZ197" s="87">
        <v>0</v>
      </c>
      <c r="BE197" s="87">
        <v>0</v>
      </c>
      <c r="BF197" s="87">
        <v>0</v>
      </c>
      <c r="BG197" s="87">
        <v>0</v>
      </c>
    </row>
    <row r="198" spans="3:59" x14ac:dyDescent="0.25">
      <c r="C198" s="10">
        <f t="shared" ref="C198:C261" ca="1" si="66">EOMONTH(C197,0)+1</f>
        <v>43101</v>
      </c>
      <c r="D198" s="17">
        <v>43095</v>
      </c>
      <c r="E198" s="5">
        <v>5.4179999999999993</v>
      </c>
      <c r="F198" s="6">
        <v>0.17</v>
      </c>
      <c r="G198" s="7">
        <v>5.8836448894924703E-2</v>
      </c>
      <c r="H198" s="7">
        <f t="shared" ca="1" si="64"/>
        <v>0.39254464136884282</v>
      </c>
      <c r="I198" s="9">
        <f t="shared" ca="1" si="65"/>
        <v>5884</v>
      </c>
      <c r="K198" s="5">
        <v>5.3769999999999998</v>
      </c>
      <c r="L198" s="5">
        <f t="shared" ref="L198:L261" si="67">E198-K198</f>
        <v>4.0999999999999481E-2</v>
      </c>
      <c r="M198" s="6">
        <v>0.17</v>
      </c>
      <c r="N198" s="12">
        <f t="shared" ref="N198:N261" si="68">(F198-M198)*100</f>
        <v>0</v>
      </c>
      <c r="P198" s="21">
        <f ca="1">#REF!</f>
        <v>0</v>
      </c>
      <c r="Q198" s="21">
        <f ca="1">#REF!</f>
        <v>0</v>
      </c>
      <c r="R198" s="21">
        <v>0</v>
      </c>
      <c r="S198" s="21">
        <f t="shared" ref="S198:S261" ca="1" si="69">P198+Q198+R198</f>
        <v>0</v>
      </c>
      <c r="T198" s="21">
        <f t="shared" ref="T198:T261" ca="1" si="70">S198/10000</f>
        <v>0</v>
      </c>
      <c r="V198" s="21">
        <f ca="1">#REF!</f>
        <v>0</v>
      </c>
      <c r="W198" s="21">
        <f ca="1">#REF!</f>
        <v>0</v>
      </c>
      <c r="X198" s="21">
        <v>0</v>
      </c>
      <c r="Y198" s="21">
        <f t="shared" ref="Y198:Y261" ca="1" si="71">V198+W198+X198</f>
        <v>0</v>
      </c>
      <c r="Z198" s="21">
        <f t="shared" ref="Z198:Z261" ca="1" si="72">Y198/1000</f>
        <v>0</v>
      </c>
      <c r="AB198" s="21">
        <f ca="1">#REF!</f>
        <v>0</v>
      </c>
      <c r="AC198" s="21">
        <f ca="1">#REF!</f>
        <v>0</v>
      </c>
      <c r="AD198" s="21">
        <v>0</v>
      </c>
      <c r="AE198" s="21">
        <f t="shared" ref="AE198:AE261" ca="1" si="73">AB198+AC198+AD198</f>
        <v>0</v>
      </c>
      <c r="AF198" s="21">
        <f t="shared" ref="AF198:AF261" ca="1" si="74">AE198/100</f>
        <v>0</v>
      </c>
      <c r="AH198" s="21">
        <f ca="1">#REF!</f>
        <v>0</v>
      </c>
      <c r="AI198" s="21">
        <f ca="1">#REF!</f>
        <v>0</v>
      </c>
      <c r="AJ198" s="21">
        <v>0</v>
      </c>
      <c r="AK198" s="21">
        <f t="shared" ref="AK198:AK261" ca="1" si="75">AH198+AI198+AJ198</f>
        <v>0</v>
      </c>
      <c r="AL198" s="21">
        <f t="shared" ref="AL198:AL261" ca="1" si="76">AK198/365.25</f>
        <v>0</v>
      </c>
      <c r="AN198" s="21">
        <f ca="1">#REF!</f>
        <v>0</v>
      </c>
      <c r="AO198" s="21">
        <f ca="1">#REF!</f>
        <v>0</v>
      </c>
      <c r="AP198" s="21">
        <v>0</v>
      </c>
      <c r="AQ198" s="21">
        <f t="shared" ref="AQ198:AQ261" ca="1" si="77">AN198+AO198+AP198</f>
        <v>0</v>
      </c>
      <c r="AR198" s="21">
        <f t="shared" ref="AR198:AR261" ca="1" si="78">AQ198/10</f>
        <v>0</v>
      </c>
      <c r="AT198" s="21">
        <v>0</v>
      </c>
      <c r="AU198" s="21">
        <v>0</v>
      </c>
      <c r="AV198" s="21">
        <f t="shared" ref="AV198:AV254" si="79">AT198+AU198</f>
        <v>0</v>
      </c>
      <c r="AW198" s="21"/>
      <c r="AX198" s="21"/>
      <c r="AZ198" s="87">
        <v>0</v>
      </c>
      <c r="BE198" s="87">
        <v>0</v>
      </c>
      <c r="BF198" s="87">
        <v>0</v>
      </c>
      <c r="BG198" s="87">
        <v>0</v>
      </c>
    </row>
    <row r="199" spans="3:59" x14ac:dyDescent="0.25">
      <c r="C199" s="10">
        <f t="shared" ca="1" si="66"/>
        <v>43132</v>
      </c>
      <c r="D199" s="17">
        <v>43126</v>
      </c>
      <c r="E199" s="5">
        <v>5.3339999999999996</v>
      </c>
      <c r="F199" s="6">
        <v>0.17</v>
      </c>
      <c r="G199" s="7">
        <v>5.8884098475988599E-2</v>
      </c>
      <c r="H199" s="7">
        <f t="shared" ca="1" si="64"/>
        <v>0.39032444593988702</v>
      </c>
      <c r="I199" s="9">
        <f t="shared" ca="1" si="65"/>
        <v>5915</v>
      </c>
      <c r="K199" s="5">
        <v>5.2930000000000001</v>
      </c>
      <c r="L199" s="5">
        <f t="shared" si="67"/>
        <v>4.0999999999999481E-2</v>
      </c>
      <c r="M199" s="6">
        <v>0.17</v>
      </c>
      <c r="N199" s="12">
        <f t="shared" si="68"/>
        <v>0</v>
      </c>
      <c r="P199" s="21">
        <f ca="1">#REF!</f>
        <v>0</v>
      </c>
      <c r="Q199" s="21">
        <f ca="1">#REF!</f>
        <v>0</v>
      </c>
      <c r="R199" s="21">
        <v>0</v>
      </c>
      <c r="S199" s="21">
        <f t="shared" ca="1" si="69"/>
        <v>0</v>
      </c>
      <c r="T199" s="21">
        <f t="shared" ca="1" si="70"/>
        <v>0</v>
      </c>
      <c r="V199" s="21">
        <f ca="1">#REF!</f>
        <v>0</v>
      </c>
      <c r="W199" s="21">
        <f ca="1">#REF!</f>
        <v>0</v>
      </c>
      <c r="X199" s="21">
        <v>0</v>
      </c>
      <c r="Y199" s="21">
        <f t="shared" ca="1" si="71"/>
        <v>0</v>
      </c>
      <c r="Z199" s="21">
        <f t="shared" ca="1" si="72"/>
        <v>0</v>
      </c>
      <c r="AB199" s="21">
        <f ca="1">#REF!</f>
        <v>0</v>
      </c>
      <c r="AC199" s="21">
        <f ca="1">#REF!</f>
        <v>0</v>
      </c>
      <c r="AD199" s="21">
        <v>0</v>
      </c>
      <c r="AE199" s="21">
        <f t="shared" ca="1" si="73"/>
        <v>0</v>
      </c>
      <c r="AF199" s="21">
        <f t="shared" ca="1" si="74"/>
        <v>0</v>
      </c>
      <c r="AH199" s="21">
        <f ca="1">#REF!</f>
        <v>0</v>
      </c>
      <c r="AI199" s="21">
        <f ca="1">#REF!</f>
        <v>0</v>
      </c>
      <c r="AJ199" s="21">
        <v>0</v>
      </c>
      <c r="AK199" s="21">
        <f t="shared" ca="1" si="75"/>
        <v>0</v>
      </c>
      <c r="AL199" s="21">
        <f t="shared" ca="1" si="76"/>
        <v>0</v>
      </c>
      <c r="AN199" s="21">
        <f ca="1">#REF!</f>
        <v>0</v>
      </c>
      <c r="AO199" s="21">
        <f ca="1">#REF!</f>
        <v>0</v>
      </c>
      <c r="AP199" s="21">
        <v>0</v>
      </c>
      <c r="AQ199" s="21">
        <f t="shared" ca="1" si="77"/>
        <v>0</v>
      </c>
      <c r="AR199" s="21">
        <f t="shared" ca="1" si="78"/>
        <v>0</v>
      </c>
      <c r="AT199" s="21">
        <v>0</v>
      </c>
      <c r="AU199" s="21">
        <v>0</v>
      </c>
      <c r="AV199" s="21">
        <f t="shared" si="79"/>
        <v>0</v>
      </c>
      <c r="AW199" s="21"/>
      <c r="AX199" s="21"/>
      <c r="AZ199" s="87">
        <v>0</v>
      </c>
      <c r="BE199" s="87">
        <v>0</v>
      </c>
      <c r="BF199" s="87">
        <v>0</v>
      </c>
      <c r="BG199" s="87">
        <v>0</v>
      </c>
    </row>
    <row r="200" spans="3:59" x14ac:dyDescent="0.25">
      <c r="C200" s="10">
        <f t="shared" ca="1" si="66"/>
        <v>43160</v>
      </c>
      <c r="D200" s="17">
        <v>43154</v>
      </c>
      <c r="E200" s="5">
        <v>5.1989999999999998</v>
      </c>
      <c r="F200" s="6">
        <v>0.17</v>
      </c>
      <c r="G200" s="7">
        <v>5.8927136807920701E-2</v>
      </c>
      <c r="H200" s="7">
        <f t="shared" ca="1" si="64"/>
        <v>0.38832728659438798</v>
      </c>
      <c r="I200" s="9">
        <f t="shared" ca="1" si="65"/>
        <v>5943</v>
      </c>
      <c r="K200" s="5">
        <v>5.1580000000000004</v>
      </c>
      <c r="L200" s="5">
        <f t="shared" si="67"/>
        <v>4.0999999999999481E-2</v>
      </c>
      <c r="M200" s="6">
        <v>0.17</v>
      </c>
      <c r="N200" s="12">
        <f t="shared" si="68"/>
        <v>0</v>
      </c>
      <c r="P200" s="21">
        <f ca="1">#REF!</f>
        <v>0</v>
      </c>
      <c r="Q200" s="21">
        <f ca="1">#REF!</f>
        <v>0</v>
      </c>
      <c r="R200" s="21">
        <v>0</v>
      </c>
      <c r="S200" s="21">
        <f t="shared" ca="1" si="69"/>
        <v>0</v>
      </c>
      <c r="T200" s="21">
        <f t="shared" ca="1" si="70"/>
        <v>0</v>
      </c>
      <c r="V200" s="21">
        <f ca="1">#REF!</f>
        <v>0</v>
      </c>
      <c r="W200" s="21">
        <f ca="1">#REF!</f>
        <v>0</v>
      </c>
      <c r="X200" s="21">
        <v>0</v>
      </c>
      <c r="Y200" s="21">
        <f t="shared" ca="1" si="71"/>
        <v>0</v>
      </c>
      <c r="Z200" s="21">
        <f t="shared" ca="1" si="72"/>
        <v>0</v>
      </c>
      <c r="AB200" s="21">
        <f ca="1">#REF!</f>
        <v>0</v>
      </c>
      <c r="AC200" s="21">
        <f ca="1">#REF!</f>
        <v>0</v>
      </c>
      <c r="AD200" s="21">
        <v>0</v>
      </c>
      <c r="AE200" s="21">
        <f t="shared" ca="1" si="73"/>
        <v>0</v>
      </c>
      <c r="AF200" s="21">
        <f t="shared" ca="1" si="74"/>
        <v>0</v>
      </c>
      <c r="AH200" s="21">
        <f ca="1">#REF!</f>
        <v>0</v>
      </c>
      <c r="AI200" s="21">
        <f ca="1">#REF!</f>
        <v>0</v>
      </c>
      <c r="AJ200" s="21">
        <v>0</v>
      </c>
      <c r="AK200" s="21">
        <f t="shared" ca="1" si="75"/>
        <v>0</v>
      </c>
      <c r="AL200" s="21">
        <f t="shared" ca="1" si="76"/>
        <v>0</v>
      </c>
      <c r="AN200" s="21">
        <f ca="1">#REF!</f>
        <v>0</v>
      </c>
      <c r="AO200" s="21">
        <f ca="1">#REF!</f>
        <v>0</v>
      </c>
      <c r="AP200" s="21">
        <v>0</v>
      </c>
      <c r="AQ200" s="21">
        <f t="shared" ca="1" si="77"/>
        <v>0</v>
      </c>
      <c r="AR200" s="21">
        <f t="shared" ca="1" si="78"/>
        <v>0</v>
      </c>
      <c r="AT200" s="21">
        <v>0</v>
      </c>
      <c r="AU200" s="21">
        <v>0</v>
      </c>
      <c r="AV200" s="21">
        <f t="shared" si="79"/>
        <v>0</v>
      </c>
      <c r="AW200" s="21"/>
      <c r="AX200" s="21"/>
      <c r="AZ200" s="87">
        <v>0</v>
      </c>
      <c r="BE200" s="87">
        <v>0</v>
      </c>
      <c r="BF200" s="87">
        <v>0</v>
      </c>
      <c r="BG200" s="87">
        <v>0</v>
      </c>
    </row>
    <row r="201" spans="3:59" x14ac:dyDescent="0.25">
      <c r="C201" s="10">
        <f t="shared" ca="1" si="66"/>
        <v>43191</v>
      </c>
      <c r="D201" s="17">
        <v>43185</v>
      </c>
      <c r="E201" s="5">
        <v>5.0489999999999995</v>
      </c>
      <c r="F201" s="6">
        <v>0.17</v>
      </c>
      <c r="G201" s="7">
        <v>5.8974786390421301E-2</v>
      </c>
      <c r="H201" s="7">
        <f t="shared" ca="1" si="64"/>
        <v>0.38612518292179127</v>
      </c>
      <c r="I201" s="9">
        <f t="shared" ca="1" si="65"/>
        <v>5974</v>
      </c>
      <c r="K201" s="5">
        <v>5.008</v>
      </c>
      <c r="L201" s="5">
        <f t="shared" si="67"/>
        <v>4.0999999999999481E-2</v>
      </c>
      <c r="M201" s="6">
        <v>0.17</v>
      </c>
      <c r="N201" s="12">
        <f t="shared" si="68"/>
        <v>0</v>
      </c>
      <c r="P201" s="21">
        <f ca="1">#REF!</f>
        <v>0</v>
      </c>
      <c r="Q201" s="21">
        <f ca="1">#REF!</f>
        <v>0</v>
      </c>
      <c r="R201" s="21">
        <v>0</v>
      </c>
      <c r="S201" s="21">
        <f t="shared" ca="1" si="69"/>
        <v>0</v>
      </c>
      <c r="T201" s="21">
        <f t="shared" ca="1" si="70"/>
        <v>0</v>
      </c>
      <c r="V201" s="21">
        <f ca="1">#REF!</f>
        <v>0</v>
      </c>
      <c r="W201" s="21">
        <f ca="1">#REF!</f>
        <v>0</v>
      </c>
      <c r="X201" s="21">
        <v>0</v>
      </c>
      <c r="Y201" s="21">
        <f t="shared" ca="1" si="71"/>
        <v>0</v>
      </c>
      <c r="Z201" s="21">
        <f t="shared" ca="1" si="72"/>
        <v>0</v>
      </c>
      <c r="AB201" s="21">
        <f ca="1">#REF!</f>
        <v>0</v>
      </c>
      <c r="AC201" s="21">
        <f ca="1">#REF!</f>
        <v>0</v>
      </c>
      <c r="AD201" s="21">
        <v>0</v>
      </c>
      <c r="AE201" s="21">
        <f t="shared" ca="1" si="73"/>
        <v>0</v>
      </c>
      <c r="AF201" s="21">
        <f t="shared" ca="1" si="74"/>
        <v>0</v>
      </c>
      <c r="AH201" s="21">
        <f ca="1">#REF!</f>
        <v>0</v>
      </c>
      <c r="AI201" s="21">
        <f ca="1">#REF!</f>
        <v>0</v>
      </c>
      <c r="AJ201" s="21">
        <v>0</v>
      </c>
      <c r="AK201" s="21">
        <f t="shared" ca="1" si="75"/>
        <v>0</v>
      </c>
      <c r="AL201" s="21">
        <f t="shared" ca="1" si="76"/>
        <v>0</v>
      </c>
      <c r="AN201" s="21">
        <f ca="1">#REF!</f>
        <v>0</v>
      </c>
      <c r="AO201" s="21">
        <f ca="1">#REF!</f>
        <v>0</v>
      </c>
      <c r="AP201" s="21">
        <v>0</v>
      </c>
      <c r="AQ201" s="21">
        <f t="shared" ca="1" si="77"/>
        <v>0</v>
      </c>
      <c r="AR201" s="21">
        <f t="shared" ca="1" si="78"/>
        <v>0</v>
      </c>
      <c r="AT201" s="21">
        <v>0</v>
      </c>
      <c r="AU201" s="21">
        <v>0</v>
      </c>
      <c r="AV201" s="21">
        <f t="shared" si="79"/>
        <v>0</v>
      </c>
      <c r="AW201" s="21"/>
      <c r="AX201" s="21"/>
      <c r="AZ201" s="87">
        <v>0</v>
      </c>
      <c r="BE201" s="87">
        <v>0</v>
      </c>
      <c r="BF201" s="87">
        <v>0</v>
      </c>
      <c r="BG201" s="87">
        <v>0</v>
      </c>
    </row>
    <row r="202" spans="3:59" x14ac:dyDescent="0.25">
      <c r="C202" s="10">
        <f t="shared" ca="1" si="66"/>
        <v>43221</v>
      </c>
      <c r="D202" s="17">
        <v>43215</v>
      </c>
      <c r="E202" s="5">
        <v>5.0529999999999999</v>
      </c>
      <c r="F202" s="6">
        <v>0.17</v>
      </c>
      <c r="G202" s="7">
        <v>5.9020898890334003E-2</v>
      </c>
      <c r="H202" s="7">
        <f t="shared" ca="1" si="64"/>
        <v>0.38400313921526136</v>
      </c>
      <c r="I202" s="9">
        <f t="shared" ca="1" si="65"/>
        <v>6004</v>
      </c>
      <c r="K202" s="5">
        <v>5.0119999999999996</v>
      </c>
      <c r="L202" s="5">
        <f t="shared" si="67"/>
        <v>4.1000000000000369E-2</v>
      </c>
      <c r="M202" s="6">
        <v>0.17</v>
      </c>
      <c r="N202" s="12">
        <f t="shared" si="68"/>
        <v>0</v>
      </c>
      <c r="P202" s="21">
        <f ca="1">#REF!</f>
        <v>0</v>
      </c>
      <c r="Q202" s="21">
        <f ca="1">#REF!</f>
        <v>0</v>
      </c>
      <c r="R202" s="21">
        <v>0</v>
      </c>
      <c r="S202" s="21">
        <f t="shared" ca="1" si="69"/>
        <v>0</v>
      </c>
      <c r="T202" s="21">
        <f t="shared" ca="1" si="70"/>
        <v>0</v>
      </c>
      <c r="V202" s="21">
        <f ca="1">#REF!</f>
        <v>0</v>
      </c>
      <c r="W202" s="21">
        <f ca="1">#REF!</f>
        <v>0</v>
      </c>
      <c r="X202" s="21">
        <v>0</v>
      </c>
      <c r="Y202" s="21">
        <f t="shared" ca="1" si="71"/>
        <v>0</v>
      </c>
      <c r="Z202" s="21">
        <f t="shared" ca="1" si="72"/>
        <v>0</v>
      </c>
      <c r="AB202" s="21">
        <f ca="1">#REF!</f>
        <v>0</v>
      </c>
      <c r="AC202" s="21">
        <f ca="1">#REF!</f>
        <v>0</v>
      </c>
      <c r="AD202" s="21">
        <v>0</v>
      </c>
      <c r="AE202" s="21">
        <f t="shared" ca="1" si="73"/>
        <v>0</v>
      </c>
      <c r="AF202" s="21">
        <f t="shared" ca="1" si="74"/>
        <v>0</v>
      </c>
      <c r="AH202" s="21">
        <f ca="1">#REF!</f>
        <v>0</v>
      </c>
      <c r="AI202" s="21">
        <f ca="1">#REF!</f>
        <v>0</v>
      </c>
      <c r="AJ202" s="21">
        <v>0</v>
      </c>
      <c r="AK202" s="21">
        <f t="shared" ca="1" si="75"/>
        <v>0</v>
      </c>
      <c r="AL202" s="21">
        <f t="shared" ca="1" si="76"/>
        <v>0</v>
      </c>
      <c r="AN202" s="21">
        <f ca="1">#REF!</f>
        <v>0</v>
      </c>
      <c r="AO202" s="21">
        <f ca="1">#REF!</f>
        <v>0</v>
      </c>
      <c r="AP202" s="21">
        <v>0</v>
      </c>
      <c r="AQ202" s="21">
        <f t="shared" ca="1" si="77"/>
        <v>0</v>
      </c>
      <c r="AR202" s="21">
        <f t="shared" ca="1" si="78"/>
        <v>0</v>
      </c>
      <c r="AT202" s="21">
        <v>0</v>
      </c>
      <c r="AU202" s="21">
        <v>0</v>
      </c>
      <c r="AV202" s="21">
        <f t="shared" si="79"/>
        <v>0</v>
      </c>
      <c r="AW202" s="21"/>
      <c r="AX202" s="21"/>
      <c r="AZ202" s="87">
        <v>0</v>
      </c>
      <c r="BE202" s="87">
        <v>0</v>
      </c>
      <c r="BF202" s="87">
        <v>0</v>
      </c>
      <c r="BG202" s="87">
        <v>0</v>
      </c>
    </row>
    <row r="203" spans="3:59" x14ac:dyDescent="0.25">
      <c r="C203" s="10">
        <f t="shared" ca="1" si="66"/>
        <v>43252</v>
      </c>
      <c r="D203" s="17">
        <v>43245</v>
      </c>
      <c r="E203" s="5">
        <v>5.0929999999999991</v>
      </c>
      <c r="F203" s="6">
        <v>0.17</v>
      </c>
      <c r="G203" s="7">
        <v>5.9068548474319603E-2</v>
      </c>
      <c r="H203" s="7">
        <f t="shared" ca="1" si="64"/>
        <v>0.38181966697773539</v>
      </c>
      <c r="I203" s="9">
        <f t="shared" ca="1" si="65"/>
        <v>6034</v>
      </c>
      <c r="K203" s="5">
        <v>5.0519999999999996</v>
      </c>
      <c r="L203" s="5">
        <f t="shared" si="67"/>
        <v>4.0999999999999481E-2</v>
      </c>
      <c r="M203" s="6">
        <v>0.17</v>
      </c>
      <c r="N203" s="12">
        <f t="shared" si="68"/>
        <v>0</v>
      </c>
      <c r="P203" s="21">
        <f ca="1">#REF!</f>
        <v>0</v>
      </c>
      <c r="Q203" s="21">
        <f ca="1">#REF!</f>
        <v>0</v>
      </c>
      <c r="R203" s="21">
        <v>0</v>
      </c>
      <c r="S203" s="21">
        <f t="shared" ca="1" si="69"/>
        <v>0</v>
      </c>
      <c r="T203" s="21">
        <f t="shared" ca="1" si="70"/>
        <v>0</v>
      </c>
      <c r="V203" s="21">
        <f ca="1">#REF!</f>
        <v>0</v>
      </c>
      <c r="W203" s="21">
        <f ca="1">#REF!</f>
        <v>0</v>
      </c>
      <c r="X203" s="21">
        <v>0</v>
      </c>
      <c r="Y203" s="21">
        <f t="shared" ca="1" si="71"/>
        <v>0</v>
      </c>
      <c r="Z203" s="21">
        <f t="shared" ca="1" si="72"/>
        <v>0</v>
      </c>
      <c r="AB203" s="21">
        <f ca="1">#REF!</f>
        <v>0</v>
      </c>
      <c r="AC203" s="21">
        <f ca="1">#REF!</f>
        <v>0</v>
      </c>
      <c r="AD203" s="21">
        <v>0</v>
      </c>
      <c r="AE203" s="21">
        <f t="shared" ca="1" si="73"/>
        <v>0</v>
      </c>
      <c r="AF203" s="21">
        <f t="shared" ca="1" si="74"/>
        <v>0</v>
      </c>
      <c r="AH203" s="21">
        <f ca="1">#REF!</f>
        <v>0</v>
      </c>
      <c r="AI203" s="21">
        <f ca="1">#REF!</f>
        <v>0</v>
      </c>
      <c r="AJ203" s="21">
        <v>0</v>
      </c>
      <c r="AK203" s="21">
        <f t="shared" ca="1" si="75"/>
        <v>0</v>
      </c>
      <c r="AL203" s="21">
        <f t="shared" ca="1" si="76"/>
        <v>0</v>
      </c>
      <c r="AN203" s="21">
        <f ca="1">#REF!</f>
        <v>0</v>
      </c>
      <c r="AO203" s="21">
        <f ca="1">#REF!</f>
        <v>0</v>
      </c>
      <c r="AP203" s="21">
        <v>0</v>
      </c>
      <c r="AQ203" s="21">
        <f t="shared" ca="1" si="77"/>
        <v>0</v>
      </c>
      <c r="AR203" s="21">
        <f t="shared" ca="1" si="78"/>
        <v>0</v>
      </c>
      <c r="AT203" s="21">
        <v>0</v>
      </c>
      <c r="AU203" s="21">
        <v>0</v>
      </c>
      <c r="AV203" s="21">
        <f t="shared" si="79"/>
        <v>0</v>
      </c>
      <c r="AW203" s="21"/>
      <c r="AX203" s="21"/>
      <c r="AZ203" s="87">
        <v>0</v>
      </c>
      <c r="BE203" s="87">
        <v>0</v>
      </c>
      <c r="BF203" s="87">
        <v>0</v>
      </c>
      <c r="BG203" s="87">
        <v>0</v>
      </c>
    </row>
    <row r="204" spans="3:59" x14ac:dyDescent="0.25">
      <c r="C204" s="10">
        <f t="shared" ca="1" si="66"/>
        <v>43282</v>
      </c>
      <c r="D204" s="17">
        <v>43277</v>
      </c>
      <c r="E204" s="5">
        <v>5.1379999999999999</v>
      </c>
      <c r="F204" s="6">
        <v>0.17</v>
      </c>
      <c r="G204" s="7">
        <v>5.9114660975670301E-2</v>
      </c>
      <c r="H204" s="7">
        <f t="shared" ca="1" si="64"/>
        <v>0.37971561717466351</v>
      </c>
      <c r="I204" s="9">
        <f t="shared" ca="1" si="65"/>
        <v>6066</v>
      </c>
      <c r="K204" s="5">
        <v>5.0970000000000004</v>
      </c>
      <c r="L204" s="5">
        <f t="shared" si="67"/>
        <v>4.0999999999999481E-2</v>
      </c>
      <c r="M204" s="6">
        <v>0.17</v>
      </c>
      <c r="N204" s="12">
        <f t="shared" si="68"/>
        <v>0</v>
      </c>
      <c r="P204" s="21">
        <f ca="1">#REF!</f>
        <v>0</v>
      </c>
      <c r="Q204" s="21">
        <f ca="1">#REF!</f>
        <v>0</v>
      </c>
      <c r="R204" s="21">
        <v>0</v>
      </c>
      <c r="S204" s="21">
        <f t="shared" ca="1" si="69"/>
        <v>0</v>
      </c>
      <c r="T204" s="21">
        <f t="shared" ca="1" si="70"/>
        <v>0</v>
      </c>
      <c r="V204" s="21">
        <f ca="1">#REF!</f>
        <v>0</v>
      </c>
      <c r="W204" s="21">
        <f ca="1">#REF!</f>
        <v>0</v>
      </c>
      <c r="X204" s="21">
        <v>0</v>
      </c>
      <c r="Y204" s="21">
        <f t="shared" ca="1" si="71"/>
        <v>0</v>
      </c>
      <c r="Z204" s="21">
        <f t="shared" ca="1" si="72"/>
        <v>0</v>
      </c>
      <c r="AB204" s="21">
        <f ca="1">#REF!</f>
        <v>0</v>
      </c>
      <c r="AC204" s="21">
        <f ca="1">#REF!</f>
        <v>0</v>
      </c>
      <c r="AD204" s="21">
        <v>0</v>
      </c>
      <c r="AE204" s="21">
        <f t="shared" ca="1" si="73"/>
        <v>0</v>
      </c>
      <c r="AF204" s="21">
        <f t="shared" ca="1" si="74"/>
        <v>0</v>
      </c>
      <c r="AH204" s="21">
        <f ca="1">#REF!</f>
        <v>0</v>
      </c>
      <c r="AI204" s="21">
        <f ca="1">#REF!</f>
        <v>0</v>
      </c>
      <c r="AJ204" s="21">
        <v>0</v>
      </c>
      <c r="AK204" s="21">
        <f t="shared" ca="1" si="75"/>
        <v>0</v>
      </c>
      <c r="AL204" s="21">
        <f t="shared" ca="1" si="76"/>
        <v>0</v>
      </c>
      <c r="AN204" s="21">
        <f ca="1">#REF!</f>
        <v>0</v>
      </c>
      <c r="AO204" s="21">
        <f ca="1">#REF!</f>
        <v>0</v>
      </c>
      <c r="AP204" s="21">
        <v>0</v>
      </c>
      <c r="AQ204" s="21">
        <f t="shared" ca="1" si="77"/>
        <v>0</v>
      </c>
      <c r="AR204" s="21">
        <f t="shared" ca="1" si="78"/>
        <v>0</v>
      </c>
      <c r="AT204" s="21">
        <v>0</v>
      </c>
      <c r="AU204" s="21">
        <v>0</v>
      </c>
      <c r="AV204" s="21">
        <f t="shared" si="79"/>
        <v>0</v>
      </c>
      <c r="AW204" s="21"/>
      <c r="AX204" s="21"/>
      <c r="AZ204" s="87">
        <v>0</v>
      </c>
      <c r="BE204" s="87">
        <v>0</v>
      </c>
      <c r="BF204" s="87">
        <v>0</v>
      </c>
      <c r="BG204" s="87">
        <v>0</v>
      </c>
    </row>
    <row r="205" spans="3:59" x14ac:dyDescent="0.25">
      <c r="C205" s="10">
        <f t="shared" ca="1" si="66"/>
        <v>43313</v>
      </c>
      <c r="D205" s="17">
        <v>43307</v>
      </c>
      <c r="E205" s="5">
        <v>5.1769999999999996</v>
      </c>
      <c r="F205" s="6">
        <v>0.17</v>
      </c>
      <c r="G205" s="7">
        <v>5.9162310561140997E-2</v>
      </c>
      <c r="H205" s="7">
        <f t="shared" ca="1" si="64"/>
        <v>0.37755070068703173</v>
      </c>
      <c r="I205" s="9">
        <f t="shared" ca="1" si="65"/>
        <v>6096</v>
      </c>
      <c r="K205" s="5">
        <v>5.1360000000000001</v>
      </c>
      <c r="L205" s="5">
        <f t="shared" si="67"/>
        <v>4.0999999999999481E-2</v>
      </c>
      <c r="M205" s="6">
        <v>0.17</v>
      </c>
      <c r="N205" s="12">
        <f t="shared" si="68"/>
        <v>0</v>
      </c>
      <c r="P205" s="21">
        <f ca="1">#REF!</f>
        <v>0</v>
      </c>
      <c r="Q205" s="21">
        <f ca="1">#REF!</f>
        <v>0</v>
      </c>
      <c r="R205" s="21">
        <v>0</v>
      </c>
      <c r="S205" s="21">
        <f t="shared" ca="1" si="69"/>
        <v>0</v>
      </c>
      <c r="T205" s="21">
        <f t="shared" ca="1" si="70"/>
        <v>0</v>
      </c>
      <c r="V205" s="21">
        <f ca="1">#REF!</f>
        <v>0</v>
      </c>
      <c r="W205" s="21">
        <f ca="1">#REF!</f>
        <v>0</v>
      </c>
      <c r="X205" s="21">
        <v>0</v>
      </c>
      <c r="Y205" s="21">
        <f t="shared" ca="1" si="71"/>
        <v>0</v>
      </c>
      <c r="Z205" s="21">
        <f t="shared" ca="1" si="72"/>
        <v>0</v>
      </c>
      <c r="AB205" s="21">
        <f ca="1">#REF!</f>
        <v>0</v>
      </c>
      <c r="AC205" s="21">
        <f ca="1">#REF!</f>
        <v>0</v>
      </c>
      <c r="AD205" s="21">
        <v>0</v>
      </c>
      <c r="AE205" s="21">
        <f t="shared" ca="1" si="73"/>
        <v>0</v>
      </c>
      <c r="AF205" s="21">
        <f t="shared" ca="1" si="74"/>
        <v>0</v>
      </c>
      <c r="AH205" s="21">
        <f ca="1">#REF!</f>
        <v>0</v>
      </c>
      <c r="AI205" s="21">
        <f ca="1">#REF!</f>
        <v>0</v>
      </c>
      <c r="AJ205" s="21">
        <v>0</v>
      </c>
      <c r="AK205" s="21">
        <f t="shared" ca="1" si="75"/>
        <v>0</v>
      </c>
      <c r="AL205" s="21">
        <f t="shared" ca="1" si="76"/>
        <v>0</v>
      </c>
      <c r="AN205" s="21">
        <f ca="1">#REF!</f>
        <v>0</v>
      </c>
      <c r="AO205" s="21">
        <f ca="1">#REF!</f>
        <v>0</v>
      </c>
      <c r="AP205" s="21">
        <v>0</v>
      </c>
      <c r="AQ205" s="21">
        <f t="shared" ca="1" si="77"/>
        <v>0</v>
      </c>
      <c r="AR205" s="21">
        <f t="shared" ca="1" si="78"/>
        <v>0</v>
      </c>
      <c r="AT205" s="21">
        <v>0</v>
      </c>
      <c r="AU205" s="21">
        <v>0</v>
      </c>
      <c r="AV205" s="21">
        <f t="shared" si="79"/>
        <v>0</v>
      </c>
      <c r="AW205" s="21"/>
      <c r="AX205" s="21"/>
      <c r="AZ205" s="87">
        <v>0</v>
      </c>
      <c r="BE205" s="87">
        <v>0</v>
      </c>
      <c r="BF205" s="87">
        <v>0</v>
      </c>
      <c r="BG205" s="87">
        <v>0</v>
      </c>
    </row>
    <row r="206" spans="3:59" x14ac:dyDescent="0.25">
      <c r="C206" s="10">
        <f t="shared" ca="1" si="66"/>
        <v>43344</v>
      </c>
      <c r="D206" s="17">
        <v>43340</v>
      </c>
      <c r="E206" s="5">
        <v>5.1659999999999995</v>
      </c>
      <c r="F206" s="6">
        <v>0.17</v>
      </c>
      <c r="G206" s="7">
        <v>5.9209960147366597E-2</v>
      </c>
      <c r="H206" s="7">
        <f t="shared" ca="1" si="64"/>
        <v>0.37539518489337864</v>
      </c>
      <c r="I206" s="9">
        <f t="shared" ca="1" si="65"/>
        <v>6129</v>
      </c>
      <c r="K206" s="5">
        <v>5.125</v>
      </c>
      <c r="L206" s="5">
        <f t="shared" si="67"/>
        <v>4.0999999999999481E-2</v>
      </c>
      <c r="M206" s="6">
        <v>0.17</v>
      </c>
      <c r="N206" s="12">
        <f t="shared" si="68"/>
        <v>0</v>
      </c>
      <c r="P206" s="21">
        <f ca="1">#REF!</f>
        <v>0</v>
      </c>
      <c r="Q206" s="21">
        <f ca="1">#REF!</f>
        <v>0</v>
      </c>
      <c r="R206" s="21">
        <v>0</v>
      </c>
      <c r="S206" s="21">
        <f t="shared" ca="1" si="69"/>
        <v>0</v>
      </c>
      <c r="T206" s="21">
        <f t="shared" ca="1" si="70"/>
        <v>0</v>
      </c>
      <c r="V206" s="21">
        <f ca="1">#REF!</f>
        <v>0</v>
      </c>
      <c r="W206" s="21">
        <f ca="1">#REF!</f>
        <v>0</v>
      </c>
      <c r="X206" s="21">
        <v>0</v>
      </c>
      <c r="Y206" s="21">
        <f t="shared" ca="1" si="71"/>
        <v>0</v>
      </c>
      <c r="Z206" s="21">
        <f t="shared" ca="1" si="72"/>
        <v>0</v>
      </c>
      <c r="AB206" s="21">
        <f ca="1">#REF!</f>
        <v>0</v>
      </c>
      <c r="AC206" s="21">
        <f ca="1">#REF!</f>
        <v>0</v>
      </c>
      <c r="AD206" s="21">
        <v>0</v>
      </c>
      <c r="AE206" s="21">
        <f t="shared" ca="1" si="73"/>
        <v>0</v>
      </c>
      <c r="AF206" s="21">
        <f t="shared" ca="1" si="74"/>
        <v>0</v>
      </c>
      <c r="AH206" s="21">
        <f ca="1">#REF!</f>
        <v>0</v>
      </c>
      <c r="AI206" s="21">
        <f ca="1">#REF!</f>
        <v>0</v>
      </c>
      <c r="AJ206" s="21">
        <v>0</v>
      </c>
      <c r="AK206" s="21">
        <f t="shared" ca="1" si="75"/>
        <v>0</v>
      </c>
      <c r="AL206" s="21">
        <f t="shared" ca="1" si="76"/>
        <v>0</v>
      </c>
      <c r="AN206" s="21">
        <f ca="1">#REF!</f>
        <v>0</v>
      </c>
      <c r="AO206" s="21">
        <f ca="1">#REF!</f>
        <v>0</v>
      </c>
      <c r="AP206" s="21">
        <v>0</v>
      </c>
      <c r="AQ206" s="21">
        <f t="shared" ca="1" si="77"/>
        <v>0</v>
      </c>
      <c r="AR206" s="21">
        <f t="shared" ca="1" si="78"/>
        <v>0</v>
      </c>
      <c r="AT206" s="21">
        <v>0</v>
      </c>
      <c r="AU206" s="21">
        <v>0</v>
      </c>
      <c r="AV206" s="21">
        <f t="shared" si="79"/>
        <v>0</v>
      </c>
      <c r="AW206" s="21"/>
      <c r="AX206" s="21"/>
      <c r="AZ206" s="87">
        <v>0</v>
      </c>
      <c r="BE206" s="87">
        <v>0</v>
      </c>
      <c r="BF206" s="87">
        <v>0</v>
      </c>
      <c r="BG206" s="87">
        <v>0</v>
      </c>
    </row>
    <row r="207" spans="3:59" x14ac:dyDescent="0.25">
      <c r="C207" s="10">
        <f t="shared" ca="1" si="66"/>
        <v>43374</v>
      </c>
      <c r="D207" s="17">
        <v>43368</v>
      </c>
      <c r="E207" s="5">
        <v>5.181</v>
      </c>
      <c r="F207" s="6">
        <v>0.17</v>
      </c>
      <c r="G207" s="7">
        <v>5.9256072650883999E-2</v>
      </c>
      <c r="H207" s="7">
        <f t="shared" ca="1" si="64"/>
        <v>0.37331813386029095</v>
      </c>
      <c r="I207" s="9">
        <f t="shared" ca="1" si="65"/>
        <v>6157</v>
      </c>
      <c r="K207" s="5">
        <v>5.14</v>
      </c>
      <c r="L207" s="5">
        <f t="shared" si="67"/>
        <v>4.1000000000000369E-2</v>
      </c>
      <c r="M207" s="6">
        <v>0.17</v>
      </c>
      <c r="N207" s="12">
        <f t="shared" si="68"/>
        <v>0</v>
      </c>
      <c r="P207" s="21">
        <f ca="1">#REF!</f>
        <v>0</v>
      </c>
      <c r="Q207" s="21">
        <f ca="1">#REF!</f>
        <v>0</v>
      </c>
      <c r="R207" s="21">
        <v>0</v>
      </c>
      <c r="S207" s="21">
        <f t="shared" ca="1" si="69"/>
        <v>0</v>
      </c>
      <c r="T207" s="21">
        <f t="shared" ca="1" si="70"/>
        <v>0</v>
      </c>
      <c r="V207" s="21">
        <f ca="1">#REF!</f>
        <v>0</v>
      </c>
      <c r="W207" s="21">
        <f ca="1">#REF!</f>
        <v>0</v>
      </c>
      <c r="X207" s="21">
        <v>0</v>
      </c>
      <c r="Y207" s="21">
        <f t="shared" ca="1" si="71"/>
        <v>0</v>
      </c>
      <c r="Z207" s="21">
        <f t="shared" ca="1" si="72"/>
        <v>0</v>
      </c>
      <c r="AB207" s="21">
        <f ca="1">#REF!</f>
        <v>0</v>
      </c>
      <c r="AC207" s="21">
        <f ca="1">#REF!</f>
        <v>0</v>
      </c>
      <c r="AD207" s="21">
        <v>0</v>
      </c>
      <c r="AE207" s="21">
        <f t="shared" ca="1" si="73"/>
        <v>0</v>
      </c>
      <c r="AF207" s="21">
        <f t="shared" ca="1" si="74"/>
        <v>0</v>
      </c>
      <c r="AH207" s="21">
        <f ca="1">#REF!</f>
        <v>0</v>
      </c>
      <c r="AI207" s="21">
        <f ca="1">#REF!</f>
        <v>0</v>
      </c>
      <c r="AJ207" s="21">
        <v>0</v>
      </c>
      <c r="AK207" s="21">
        <f t="shared" ca="1" si="75"/>
        <v>0</v>
      </c>
      <c r="AL207" s="21">
        <f t="shared" ca="1" si="76"/>
        <v>0</v>
      </c>
      <c r="AN207" s="21">
        <f ca="1">#REF!</f>
        <v>0</v>
      </c>
      <c r="AO207" s="21">
        <f ca="1">#REF!</f>
        <v>0</v>
      </c>
      <c r="AP207" s="21">
        <v>0</v>
      </c>
      <c r="AQ207" s="21">
        <f t="shared" ca="1" si="77"/>
        <v>0</v>
      </c>
      <c r="AR207" s="21">
        <f t="shared" ca="1" si="78"/>
        <v>0</v>
      </c>
      <c r="AT207" s="21">
        <v>0</v>
      </c>
      <c r="AU207" s="21">
        <v>0</v>
      </c>
      <c r="AV207" s="21">
        <f t="shared" si="79"/>
        <v>0</v>
      </c>
      <c r="AW207" s="21"/>
      <c r="AX207" s="21"/>
      <c r="AZ207" s="87">
        <v>0</v>
      </c>
      <c r="BE207" s="87">
        <v>0</v>
      </c>
      <c r="BF207" s="87">
        <v>0</v>
      </c>
      <c r="BG207" s="87">
        <v>0</v>
      </c>
    </row>
    <row r="208" spans="3:59" x14ac:dyDescent="0.25">
      <c r="C208" s="10">
        <f t="shared" ca="1" si="66"/>
        <v>43405</v>
      </c>
      <c r="D208" s="17">
        <v>43399</v>
      </c>
      <c r="E208" s="5">
        <v>5.3379999999999992</v>
      </c>
      <c r="F208" s="6">
        <v>0.17</v>
      </c>
      <c r="G208" s="7">
        <v>5.9303722238594599E-2</v>
      </c>
      <c r="H208" s="7">
        <f t="shared" ca="1" si="64"/>
        <v>0.37118105807071222</v>
      </c>
      <c r="I208" s="9">
        <f t="shared" ca="1" si="65"/>
        <v>6188</v>
      </c>
      <c r="K208" s="5">
        <v>5.2969999999999997</v>
      </c>
      <c r="L208" s="5">
        <f t="shared" si="67"/>
        <v>4.0999999999999481E-2</v>
      </c>
      <c r="M208" s="6">
        <v>0.17</v>
      </c>
      <c r="N208" s="12">
        <f t="shared" si="68"/>
        <v>0</v>
      </c>
      <c r="P208" s="21">
        <f ca="1">#REF!</f>
        <v>0</v>
      </c>
      <c r="Q208" s="21">
        <f ca="1">#REF!</f>
        <v>0</v>
      </c>
      <c r="R208" s="21">
        <v>0</v>
      </c>
      <c r="S208" s="21">
        <f t="shared" ca="1" si="69"/>
        <v>0</v>
      </c>
      <c r="T208" s="21">
        <f t="shared" ca="1" si="70"/>
        <v>0</v>
      </c>
      <c r="V208" s="21">
        <f ca="1">#REF!</f>
        <v>0</v>
      </c>
      <c r="W208" s="21">
        <f ca="1">#REF!</f>
        <v>0</v>
      </c>
      <c r="X208" s="21">
        <v>0</v>
      </c>
      <c r="Y208" s="21">
        <f t="shared" ca="1" si="71"/>
        <v>0</v>
      </c>
      <c r="Z208" s="21">
        <f t="shared" ca="1" si="72"/>
        <v>0</v>
      </c>
      <c r="AB208" s="21">
        <f ca="1">#REF!</f>
        <v>0</v>
      </c>
      <c r="AC208" s="21">
        <f ca="1">#REF!</f>
        <v>0</v>
      </c>
      <c r="AD208" s="21">
        <v>0</v>
      </c>
      <c r="AE208" s="21">
        <f t="shared" ca="1" si="73"/>
        <v>0</v>
      </c>
      <c r="AF208" s="21">
        <f t="shared" ca="1" si="74"/>
        <v>0</v>
      </c>
      <c r="AH208" s="21">
        <f ca="1">#REF!</f>
        <v>0</v>
      </c>
      <c r="AI208" s="21">
        <f ca="1">#REF!</f>
        <v>0</v>
      </c>
      <c r="AJ208" s="21">
        <v>0</v>
      </c>
      <c r="AK208" s="21">
        <f t="shared" ca="1" si="75"/>
        <v>0</v>
      </c>
      <c r="AL208" s="21">
        <f t="shared" ca="1" si="76"/>
        <v>0</v>
      </c>
      <c r="AN208" s="21">
        <f ca="1">#REF!</f>
        <v>0</v>
      </c>
      <c r="AO208" s="21">
        <f ca="1">#REF!</f>
        <v>0</v>
      </c>
      <c r="AP208" s="21">
        <v>0</v>
      </c>
      <c r="AQ208" s="21">
        <f t="shared" ca="1" si="77"/>
        <v>0</v>
      </c>
      <c r="AR208" s="21">
        <f t="shared" ca="1" si="78"/>
        <v>0</v>
      </c>
      <c r="AT208" s="21">
        <v>0</v>
      </c>
      <c r="AU208" s="21">
        <v>0</v>
      </c>
      <c r="AV208" s="21">
        <f t="shared" si="79"/>
        <v>0</v>
      </c>
      <c r="AW208" s="21"/>
      <c r="AX208" s="21"/>
      <c r="AZ208" s="87">
        <v>0</v>
      </c>
      <c r="BE208" s="87">
        <v>0</v>
      </c>
      <c r="BF208" s="87">
        <v>0</v>
      </c>
      <c r="BG208" s="87">
        <v>0</v>
      </c>
    </row>
    <row r="209" spans="3:59" x14ac:dyDescent="0.25">
      <c r="C209" s="10">
        <f t="shared" ca="1" si="66"/>
        <v>43435</v>
      </c>
      <c r="D209" s="17">
        <v>43431</v>
      </c>
      <c r="E209" s="5">
        <v>5.4980000000000002</v>
      </c>
      <c r="F209" s="6">
        <v>0.17</v>
      </c>
      <c r="G209" s="7">
        <v>5.9349834743548997E-2</v>
      </c>
      <c r="H209" s="7">
        <f t="shared" ca="1" si="64"/>
        <v>0.3691218146677821</v>
      </c>
      <c r="I209" s="9">
        <f t="shared" ca="1" si="65"/>
        <v>6220</v>
      </c>
      <c r="K209" s="5">
        <v>5.4569999999999999</v>
      </c>
      <c r="L209" s="5">
        <f t="shared" si="67"/>
        <v>4.1000000000000369E-2</v>
      </c>
      <c r="M209" s="6">
        <v>0.17</v>
      </c>
      <c r="N209" s="12">
        <f t="shared" si="68"/>
        <v>0</v>
      </c>
      <c r="P209" s="21">
        <f ca="1">#REF!</f>
        <v>0</v>
      </c>
      <c r="Q209" s="21">
        <f ca="1">#REF!</f>
        <v>0</v>
      </c>
      <c r="R209" s="21">
        <v>0</v>
      </c>
      <c r="S209" s="21">
        <f t="shared" ca="1" si="69"/>
        <v>0</v>
      </c>
      <c r="T209" s="21">
        <f t="shared" ca="1" si="70"/>
        <v>0</v>
      </c>
      <c r="V209" s="21">
        <f ca="1">#REF!</f>
        <v>0</v>
      </c>
      <c r="W209" s="21">
        <f ca="1">#REF!</f>
        <v>0</v>
      </c>
      <c r="X209" s="21">
        <v>0</v>
      </c>
      <c r="Y209" s="21">
        <f t="shared" ca="1" si="71"/>
        <v>0</v>
      </c>
      <c r="Z209" s="21">
        <f t="shared" ca="1" si="72"/>
        <v>0</v>
      </c>
      <c r="AB209" s="21">
        <f ca="1">#REF!</f>
        <v>0</v>
      </c>
      <c r="AC209" s="21">
        <f ca="1">#REF!</f>
        <v>0</v>
      </c>
      <c r="AD209" s="21">
        <v>0</v>
      </c>
      <c r="AE209" s="21">
        <f t="shared" ca="1" si="73"/>
        <v>0</v>
      </c>
      <c r="AF209" s="21">
        <f t="shared" ca="1" si="74"/>
        <v>0</v>
      </c>
      <c r="AH209" s="21">
        <f ca="1">#REF!</f>
        <v>0</v>
      </c>
      <c r="AI209" s="21">
        <f ca="1">#REF!</f>
        <v>0</v>
      </c>
      <c r="AJ209" s="21">
        <v>0</v>
      </c>
      <c r="AK209" s="21">
        <f t="shared" ca="1" si="75"/>
        <v>0</v>
      </c>
      <c r="AL209" s="21">
        <f t="shared" ca="1" si="76"/>
        <v>0</v>
      </c>
      <c r="AN209" s="21">
        <f ca="1">#REF!</f>
        <v>0</v>
      </c>
      <c r="AO209" s="21">
        <f ca="1">#REF!</f>
        <v>0</v>
      </c>
      <c r="AP209" s="21">
        <v>0</v>
      </c>
      <c r="AQ209" s="21">
        <f t="shared" ca="1" si="77"/>
        <v>0</v>
      </c>
      <c r="AR209" s="21">
        <f t="shared" ca="1" si="78"/>
        <v>0</v>
      </c>
      <c r="AT209" s="21">
        <v>0</v>
      </c>
      <c r="AU209" s="21">
        <v>0</v>
      </c>
      <c r="AV209" s="21">
        <f t="shared" si="79"/>
        <v>0</v>
      </c>
      <c r="AW209" s="21"/>
      <c r="AX209" s="21"/>
      <c r="AZ209" s="87">
        <v>0</v>
      </c>
      <c r="BE209" s="87">
        <v>0</v>
      </c>
      <c r="BF209" s="87">
        <v>0</v>
      </c>
      <c r="BG209" s="87">
        <v>0</v>
      </c>
    </row>
    <row r="210" spans="3:59" x14ac:dyDescent="0.25">
      <c r="C210" s="10">
        <f t="shared" ca="1" si="66"/>
        <v>43466</v>
      </c>
      <c r="D210" s="17">
        <v>43460</v>
      </c>
      <c r="E210" s="5">
        <v>5.5304999999999991</v>
      </c>
      <c r="F210" s="6">
        <v>0.17</v>
      </c>
      <c r="G210" s="7">
        <v>5.93974843327447E-2</v>
      </c>
      <c r="H210" s="7">
        <f t="shared" ca="1" si="64"/>
        <v>0.36700310110619888</v>
      </c>
      <c r="I210" s="9">
        <f t="shared" ca="1" si="65"/>
        <v>6249</v>
      </c>
      <c r="K210" s="5">
        <v>5.4894999999999996</v>
      </c>
      <c r="L210" s="5">
        <f t="shared" si="67"/>
        <v>4.0999999999999481E-2</v>
      </c>
      <c r="M210" s="6">
        <v>0.17</v>
      </c>
      <c r="N210" s="12">
        <f t="shared" si="68"/>
        <v>0</v>
      </c>
      <c r="P210" s="21">
        <f ca="1">#REF!</f>
        <v>0</v>
      </c>
      <c r="Q210" s="21">
        <f ca="1">#REF!</f>
        <v>0</v>
      </c>
      <c r="R210" s="21">
        <v>0</v>
      </c>
      <c r="S210" s="21">
        <f t="shared" ca="1" si="69"/>
        <v>0</v>
      </c>
      <c r="T210" s="21">
        <f t="shared" ca="1" si="70"/>
        <v>0</v>
      </c>
      <c r="V210" s="21">
        <f ca="1">#REF!</f>
        <v>0</v>
      </c>
      <c r="W210" s="21">
        <f ca="1">#REF!</f>
        <v>0</v>
      </c>
      <c r="X210" s="21">
        <v>0</v>
      </c>
      <c r="Y210" s="21">
        <f t="shared" ca="1" si="71"/>
        <v>0</v>
      </c>
      <c r="Z210" s="21">
        <f t="shared" ca="1" si="72"/>
        <v>0</v>
      </c>
      <c r="AB210" s="21">
        <f ca="1">#REF!</f>
        <v>0</v>
      </c>
      <c r="AC210" s="21">
        <f ca="1">#REF!</f>
        <v>0</v>
      </c>
      <c r="AD210" s="21">
        <v>0</v>
      </c>
      <c r="AE210" s="21">
        <f t="shared" ca="1" si="73"/>
        <v>0</v>
      </c>
      <c r="AF210" s="21">
        <f t="shared" ca="1" si="74"/>
        <v>0</v>
      </c>
      <c r="AH210" s="21">
        <f ca="1">#REF!</f>
        <v>0</v>
      </c>
      <c r="AI210" s="21">
        <f ca="1">#REF!</f>
        <v>0</v>
      </c>
      <c r="AJ210" s="21">
        <v>0</v>
      </c>
      <c r="AK210" s="21">
        <f t="shared" ca="1" si="75"/>
        <v>0</v>
      </c>
      <c r="AL210" s="21">
        <f t="shared" ca="1" si="76"/>
        <v>0</v>
      </c>
      <c r="AN210" s="21">
        <f ca="1">#REF!</f>
        <v>0</v>
      </c>
      <c r="AO210" s="21">
        <f ca="1">#REF!</f>
        <v>0</v>
      </c>
      <c r="AP210" s="21">
        <v>0</v>
      </c>
      <c r="AQ210" s="21">
        <f t="shared" ca="1" si="77"/>
        <v>0</v>
      </c>
      <c r="AR210" s="21">
        <f t="shared" ca="1" si="78"/>
        <v>0</v>
      </c>
      <c r="AT210" s="21">
        <v>0</v>
      </c>
      <c r="AU210" s="21">
        <v>0</v>
      </c>
      <c r="AV210" s="21">
        <f t="shared" si="79"/>
        <v>0</v>
      </c>
      <c r="AW210" s="21"/>
      <c r="AX210" s="21"/>
      <c r="AZ210" s="87">
        <v>0</v>
      </c>
      <c r="BE210" s="87">
        <v>0</v>
      </c>
      <c r="BF210" s="87">
        <v>0</v>
      </c>
      <c r="BG210" s="87">
        <v>0</v>
      </c>
    </row>
    <row r="211" spans="3:59" x14ac:dyDescent="0.25">
      <c r="C211" s="10">
        <f t="shared" ca="1" si="66"/>
        <v>43497</v>
      </c>
      <c r="D211" s="17">
        <v>43493</v>
      </c>
      <c r="E211" s="5">
        <v>5.4464999999999995</v>
      </c>
      <c r="F211" s="6">
        <v>0.17</v>
      </c>
      <c r="G211" s="7">
        <v>5.9445133922694897E-2</v>
      </c>
      <c r="H211" s="7">
        <f t="shared" ca="1" si="64"/>
        <v>0.36489368910529407</v>
      </c>
      <c r="I211" s="9">
        <f t="shared" ca="1" si="65"/>
        <v>6282</v>
      </c>
      <c r="K211" s="5">
        <v>5.4055</v>
      </c>
      <c r="L211" s="5">
        <f t="shared" si="67"/>
        <v>4.0999999999999481E-2</v>
      </c>
      <c r="M211" s="6">
        <v>0.17</v>
      </c>
      <c r="N211" s="12">
        <f t="shared" si="68"/>
        <v>0</v>
      </c>
      <c r="P211" s="21">
        <f ca="1">#REF!</f>
        <v>0</v>
      </c>
      <c r="Q211" s="21">
        <f ca="1">#REF!</f>
        <v>0</v>
      </c>
      <c r="R211" s="21">
        <v>0</v>
      </c>
      <c r="S211" s="21">
        <f t="shared" ca="1" si="69"/>
        <v>0</v>
      </c>
      <c r="T211" s="21">
        <f t="shared" ca="1" si="70"/>
        <v>0</v>
      </c>
      <c r="V211" s="21">
        <f ca="1">#REF!</f>
        <v>0</v>
      </c>
      <c r="W211" s="21">
        <f ca="1">#REF!</f>
        <v>0</v>
      </c>
      <c r="X211" s="21">
        <v>0</v>
      </c>
      <c r="Y211" s="21">
        <f t="shared" ca="1" si="71"/>
        <v>0</v>
      </c>
      <c r="Z211" s="21">
        <f t="shared" ca="1" si="72"/>
        <v>0</v>
      </c>
      <c r="AB211" s="21">
        <f ca="1">#REF!</f>
        <v>0</v>
      </c>
      <c r="AC211" s="21">
        <f ca="1">#REF!</f>
        <v>0</v>
      </c>
      <c r="AD211" s="21">
        <v>0</v>
      </c>
      <c r="AE211" s="21">
        <f t="shared" ca="1" si="73"/>
        <v>0</v>
      </c>
      <c r="AF211" s="21">
        <f t="shared" ca="1" si="74"/>
        <v>0</v>
      </c>
      <c r="AH211" s="21">
        <f ca="1">#REF!</f>
        <v>0</v>
      </c>
      <c r="AI211" s="21">
        <f ca="1">#REF!</f>
        <v>0</v>
      </c>
      <c r="AJ211" s="21">
        <v>0</v>
      </c>
      <c r="AK211" s="21">
        <f t="shared" ca="1" si="75"/>
        <v>0</v>
      </c>
      <c r="AL211" s="21">
        <f t="shared" ca="1" si="76"/>
        <v>0</v>
      </c>
      <c r="AN211" s="21">
        <f ca="1">#REF!</f>
        <v>0</v>
      </c>
      <c r="AO211" s="21">
        <f ca="1">#REF!</f>
        <v>0</v>
      </c>
      <c r="AP211" s="21">
        <v>0</v>
      </c>
      <c r="AQ211" s="21">
        <f t="shared" ca="1" si="77"/>
        <v>0</v>
      </c>
      <c r="AR211" s="21">
        <f t="shared" ca="1" si="78"/>
        <v>0</v>
      </c>
      <c r="AT211" s="21">
        <v>0</v>
      </c>
      <c r="AU211" s="21">
        <v>0</v>
      </c>
      <c r="AV211" s="21">
        <f t="shared" si="79"/>
        <v>0</v>
      </c>
      <c r="AW211" s="21"/>
      <c r="AX211" s="21"/>
      <c r="AZ211" s="87">
        <v>0</v>
      </c>
      <c r="BE211" s="87">
        <v>0</v>
      </c>
      <c r="BF211" s="87">
        <v>0</v>
      </c>
      <c r="BG211" s="87">
        <v>0</v>
      </c>
    </row>
    <row r="212" spans="3:59" x14ac:dyDescent="0.25">
      <c r="C212" s="10">
        <f t="shared" ca="1" si="66"/>
        <v>43525</v>
      </c>
      <c r="D212" s="17">
        <v>43521</v>
      </c>
      <c r="E212" s="5">
        <v>5.3114999999999997</v>
      </c>
      <c r="F212" s="6">
        <v>0.17</v>
      </c>
      <c r="G212" s="7">
        <v>5.9488172262653002E-2</v>
      </c>
      <c r="H212" s="7">
        <f t="shared" ca="1" si="64"/>
        <v>0.36299639167538844</v>
      </c>
      <c r="I212" s="9">
        <f t="shared" ca="1" si="65"/>
        <v>6310</v>
      </c>
      <c r="K212" s="5">
        <v>5.2705000000000002</v>
      </c>
      <c r="L212" s="5">
        <f t="shared" si="67"/>
        <v>4.0999999999999481E-2</v>
      </c>
      <c r="M212" s="6">
        <v>0.17</v>
      </c>
      <c r="N212" s="12">
        <f t="shared" si="68"/>
        <v>0</v>
      </c>
      <c r="P212" s="21">
        <f ca="1">#REF!</f>
        <v>0</v>
      </c>
      <c r="Q212" s="21">
        <f ca="1">#REF!</f>
        <v>0</v>
      </c>
      <c r="R212" s="21">
        <v>0</v>
      </c>
      <c r="S212" s="21">
        <f t="shared" ca="1" si="69"/>
        <v>0</v>
      </c>
      <c r="T212" s="21">
        <f t="shared" ca="1" si="70"/>
        <v>0</v>
      </c>
      <c r="V212" s="21">
        <f ca="1">#REF!</f>
        <v>0</v>
      </c>
      <c r="W212" s="21">
        <f ca="1">#REF!</f>
        <v>0</v>
      </c>
      <c r="X212" s="21">
        <v>0</v>
      </c>
      <c r="Y212" s="21">
        <f t="shared" ca="1" si="71"/>
        <v>0</v>
      </c>
      <c r="Z212" s="21">
        <f t="shared" ca="1" si="72"/>
        <v>0</v>
      </c>
      <c r="AB212" s="21">
        <f ca="1">#REF!</f>
        <v>0</v>
      </c>
      <c r="AC212" s="21">
        <f ca="1">#REF!</f>
        <v>0</v>
      </c>
      <c r="AD212" s="21">
        <v>0</v>
      </c>
      <c r="AE212" s="21">
        <f t="shared" ca="1" si="73"/>
        <v>0</v>
      </c>
      <c r="AF212" s="21">
        <f t="shared" ca="1" si="74"/>
        <v>0</v>
      </c>
      <c r="AH212" s="21">
        <f ca="1">#REF!</f>
        <v>0</v>
      </c>
      <c r="AI212" s="21">
        <f ca="1">#REF!</f>
        <v>0</v>
      </c>
      <c r="AJ212" s="21">
        <v>0</v>
      </c>
      <c r="AK212" s="21">
        <f t="shared" ca="1" si="75"/>
        <v>0</v>
      </c>
      <c r="AL212" s="21">
        <f t="shared" ca="1" si="76"/>
        <v>0</v>
      </c>
      <c r="AN212" s="21">
        <f ca="1">#REF!</f>
        <v>0</v>
      </c>
      <c r="AO212" s="21">
        <f ca="1">#REF!</f>
        <v>0</v>
      </c>
      <c r="AP212" s="21">
        <v>0</v>
      </c>
      <c r="AQ212" s="21">
        <f t="shared" ca="1" si="77"/>
        <v>0</v>
      </c>
      <c r="AR212" s="21">
        <f t="shared" ca="1" si="78"/>
        <v>0</v>
      </c>
      <c r="AT212" s="21">
        <v>0</v>
      </c>
      <c r="AU212" s="21">
        <v>0</v>
      </c>
      <c r="AV212" s="21">
        <f t="shared" si="79"/>
        <v>0</v>
      </c>
      <c r="AW212" s="21"/>
      <c r="AX212" s="21"/>
      <c r="AZ212" s="87">
        <v>0</v>
      </c>
      <c r="BE212" s="87">
        <v>0</v>
      </c>
      <c r="BF212" s="87">
        <v>0</v>
      </c>
      <c r="BG212" s="87">
        <v>0</v>
      </c>
    </row>
    <row r="213" spans="3:59" x14ac:dyDescent="0.25">
      <c r="C213" s="10">
        <f t="shared" ca="1" si="66"/>
        <v>43556</v>
      </c>
      <c r="D213" s="17">
        <v>43550</v>
      </c>
      <c r="E213" s="5">
        <v>5.1614999999999993</v>
      </c>
      <c r="F213" s="6">
        <v>0.17</v>
      </c>
      <c r="G213" s="7">
        <v>5.9535821854039397E-2</v>
      </c>
      <c r="H213" s="7">
        <f t="shared" ca="1" si="64"/>
        <v>0.36090462620816866</v>
      </c>
      <c r="I213" s="9">
        <f t="shared" ca="1" si="65"/>
        <v>6339</v>
      </c>
      <c r="K213" s="5">
        <v>5.1204999999999998</v>
      </c>
      <c r="L213" s="5">
        <f t="shared" si="67"/>
        <v>4.0999999999999481E-2</v>
      </c>
      <c r="M213" s="6">
        <v>0.17</v>
      </c>
      <c r="N213" s="12">
        <f t="shared" si="68"/>
        <v>0</v>
      </c>
      <c r="P213" s="21">
        <f ca="1">#REF!</f>
        <v>0</v>
      </c>
      <c r="Q213" s="21">
        <f ca="1">#REF!</f>
        <v>0</v>
      </c>
      <c r="R213" s="21">
        <v>0</v>
      </c>
      <c r="S213" s="21">
        <f t="shared" ca="1" si="69"/>
        <v>0</v>
      </c>
      <c r="T213" s="21">
        <f t="shared" ca="1" si="70"/>
        <v>0</v>
      </c>
      <c r="V213" s="21">
        <f ca="1">#REF!</f>
        <v>0</v>
      </c>
      <c r="W213" s="21">
        <f ca="1">#REF!</f>
        <v>0</v>
      </c>
      <c r="X213" s="21">
        <v>0</v>
      </c>
      <c r="Y213" s="21">
        <f t="shared" ca="1" si="71"/>
        <v>0</v>
      </c>
      <c r="Z213" s="21">
        <f t="shared" ca="1" si="72"/>
        <v>0</v>
      </c>
      <c r="AB213" s="21">
        <f ca="1">#REF!</f>
        <v>0</v>
      </c>
      <c r="AC213" s="21">
        <f ca="1">#REF!</f>
        <v>0</v>
      </c>
      <c r="AD213" s="21">
        <v>0</v>
      </c>
      <c r="AE213" s="21">
        <f t="shared" ca="1" si="73"/>
        <v>0</v>
      </c>
      <c r="AF213" s="21">
        <f t="shared" ca="1" si="74"/>
        <v>0</v>
      </c>
      <c r="AH213" s="21">
        <f ca="1">#REF!</f>
        <v>0</v>
      </c>
      <c r="AI213" s="21">
        <f ca="1">#REF!</f>
        <v>0</v>
      </c>
      <c r="AJ213" s="21">
        <v>0</v>
      </c>
      <c r="AK213" s="21">
        <f t="shared" ca="1" si="75"/>
        <v>0</v>
      </c>
      <c r="AL213" s="21">
        <f t="shared" ca="1" si="76"/>
        <v>0</v>
      </c>
      <c r="AN213" s="21">
        <f ca="1">#REF!</f>
        <v>0</v>
      </c>
      <c r="AO213" s="21">
        <f ca="1">#REF!</f>
        <v>0</v>
      </c>
      <c r="AP213" s="21">
        <v>0</v>
      </c>
      <c r="AQ213" s="21">
        <f t="shared" ca="1" si="77"/>
        <v>0</v>
      </c>
      <c r="AR213" s="21">
        <f t="shared" ca="1" si="78"/>
        <v>0</v>
      </c>
      <c r="AT213" s="21">
        <v>0</v>
      </c>
      <c r="AU213" s="21">
        <v>0</v>
      </c>
      <c r="AV213" s="21">
        <f t="shared" si="79"/>
        <v>0</v>
      </c>
      <c r="AW213" s="21"/>
      <c r="AX213" s="21"/>
      <c r="AZ213" s="87">
        <v>0</v>
      </c>
      <c r="BE213" s="87">
        <v>0</v>
      </c>
      <c r="BF213" s="87">
        <v>0</v>
      </c>
      <c r="BG213" s="87">
        <v>0</v>
      </c>
    </row>
    <row r="214" spans="3:59" x14ac:dyDescent="0.25">
      <c r="C214" s="10">
        <f t="shared" ca="1" si="66"/>
        <v>43586</v>
      </c>
      <c r="D214" s="17">
        <v>43580</v>
      </c>
      <c r="E214" s="5">
        <v>5.1654999999999998</v>
      </c>
      <c r="F214" s="6">
        <v>0.17</v>
      </c>
      <c r="G214" s="7">
        <v>5.9581934362551402E-2</v>
      </c>
      <c r="H214" s="7">
        <f t="shared" ca="1" si="64"/>
        <v>0.35888913693273522</v>
      </c>
      <c r="I214" s="9">
        <f t="shared" ca="1" si="65"/>
        <v>6369</v>
      </c>
      <c r="K214" s="5">
        <v>5.1245000000000003</v>
      </c>
      <c r="L214" s="5">
        <f t="shared" si="67"/>
        <v>4.0999999999999481E-2</v>
      </c>
      <c r="M214" s="6">
        <v>0.17</v>
      </c>
      <c r="N214" s="12">
        <f t="shared" si="68"/>
        <v>0</v>
      </c>
      <c r="P214" s="21">
        <f ca="1">#REF!</f>
        <v>0</v>
      </c>
      <c r="Q214" s="21">
        <f ca="1">#REF!</f>
        <v>0</v>
      </c>
      <c r="R214" s="21">
        <v>0</v>
      </c>
      <c r="S214" s="21">
        <f t="shared" ca="1" si="69"/>
        <v>0</v>
      </c>
      <c r="T214" s="21">
        <f t="shared" ca="1" si="70"/>
        <v>0</v>
      </c>
      <c r="V214" s="21">
        <f ca="1">#REF!</f>
        <v>0</v>
      </c>
      <c r="W214" s="21">
        <f ca="1">#REF!</f>
        <v>0</v>
      </c>
      <c r="X214" s="21">
        <v>0</v>
      </c>
      <c r="Y214" s="21">
        <f t="shared" ca="1" si="71"/>
        <v>0</v>
      </c>
      <c r="Z214" s="21">
        <f t="shared" ca="1" si="72"/>
        <v>0</v>
      </c>
      <c r="AB214" s="21">
        <f ca="1">#REF!</f>
        <v>0</v>
      </c>
      <c r="AC214" s="21">
        <f ca="1">#REF!</f>
        <v>0</v>
      </c>
      <c r="AD214" s="21">
        <v>0</v>
      </c>
      <c r="AE214" s="21">
        <f t="shared" ca="1" si="73"/>
        <v>0</v>
      </c>
      <c r="AF214" s="21">
        <f t="shared" ca="1" si="74"/>
        <v>0</v>
      </c>
      <c r="AH214" s="21">
        <f ca="1">#REF!</f>
        <v>0</v>
      </c>
      <c r="AI214" s="21">
        <f ca="1">#REF!</f>
        <v>0</v>
      </c>
      <c r="AJ214" s="21">
        <v>0</v>
      </c>
      <c r="AK214" s="21">
        <f t="shared" ca="1" si="75"/>
        <v>0</v>
      </c>
      <c r="AL214" s="21">
        <f t="shared" ca="1" si="76"/>
        <v>0</v>
      </c>
      <c r="AN214" s="21">
        <f ca="1">#REF!</f>
        <v>0</v>
      </c>
      <c r="AO214" s="21">
        <f ca="1">#REF!</f>
        <v>0</v>
      </c>
      <c r="AP214" s="21">
        <v>0</v>
      </c>
      <c r="AQ214" s="21">
        <f t="shared" ca="1" si="77"/>
        <v>0</v>
      </c>
      <c r="AR214" s="21">
        <f t="shared" ca="1" si="78"/>
        <v>0</v>
      </c>
      <c r="AT214" s="21">
        <v>0</v>
      </c>
      <c r="AU214" s="21">
        <v>0</v>
      </c>
      <c r="AV214" s="21">
        <f t="shared" si="79"/>
        <v>0</v>
      </c>
      <c r="AW214" s="21"/>
      <c r="AX214" s="21"/>
      <c r="AZ214" s="87">
        <v>0</v>
      </c>
      <c r="BE214" s="87">
        <v>0</v>
      </c>
      <c r="BF214" s="87">
        <v>0</v>
      </c>
      <c r="BG214" s="87">
        <v>0</v>
      </c>
    </row>
    <row r="215" spans="3:59" x14ac:dyDescent="0.25">
      <c r="C215" s="10">
        <f t="shared" ca="1" si="66"/>
        <v>43617</v>
      </c>
      <c r="D215" s="17">
        <v>43613</v>
      </c>
      <c r="E215" s="5">
        <v>5.2054999999999989</v>
      </c>
      <c r="F215" s="6">
        <v>0.17</v>
      </c>
      <c r="G215" s="7">
        <v>5.9629583955422401E-2</v>
      </c>
      <c r="H215" s="7">
        <f t="shared" ca="1" si="64"/>
        <v>0.3568155377619136</v>
      </c>
      <c r="I215" s="9">
        <f t="shared" ca="1" si="65"/>
        <v>6402</v>
      </c>
      <c r="K215" s="5">
        <v>5.1645000000000003</v>
      </c>
      <c r="L215" s="5">
        <f t="shared" si="67"/>
        <v>4.0999999999998593E-2</v>
      </c>
      <c r="M215" s="6">
        <v>0.17</v>
      </c>
      <c r="N215" s="12">
        <f t="shared" si="68"/>
        <v>0</v>
      </c>
      <c r="P215" s="21">
        <f ca="1">#REF!</f>
        <v>0</v>
      </c>
      <c r="Q215" s="21">
        <f ca="1">#REF!</f>
        <v>0</v>
      </c>
      <c r="R215" s="21">
        <v>0</v>
      </c>
      <c r="S215" s="21">
        <f t="shared" ca="1" si="69"/>
        <v>0</v>
      </c>
      <c r="T215" s="21">
        <f t="shared" ca="1" si="70"/>
        <v>0</v>
      </c>
      <c r="V215" s="21">
        <f ca="1">#REF!</f>
        <v>0</v>
      </c>
      <c r="W215" s="21">
        <f ca="1">#REF!</f>
        <v>0</v>
      </c>
      <c r="X215" s="21">
        <v>0</v>
      </c>
      <c r="Y215" s="21">
        <f t="shared" ca="1" si="71"/>
        <v>0</v>
      </c>
      <c r="Z215" s="21">
        <f t="shared" ca="1" si="72"/>
        <v>0</v>
      </c>
      <c r="AB215" s="21">
        <f ca="1">#REF!</f>
        <v>0</v>
      </c>
      <c r="AC215" s="21">
        <f ca="1">#REF!</f>
        <v>0</v>
      </c>
      <c r="AD215" s="21">
        <v>0</v>
      </c>
      <c r="AE215" s="21">
        <f t="shared" ca="1" si="73"/>
        <v>0</v>
      </c>
      <c r="AF215" s="21">
        <f t="shared" ca="1" si="74"/>
        <v>0</v>
      </c>
      <c r="AH215" s="21">
        <f ca="1">#REF!</f>
        <v>0</v>
      </c>
      <c r="AI215" s="21">
        <f ca="1">#REF!</f>
        <v>0</v>
      </c>
      <c r="AJ215" s="21">
        <v>0</v>
      </c>
      <c r="AK215" s="21">
        <f t="shared" ca="1" si="75"/>
        <v>0</v>
      </c>
      <c r="AL215" s="21">
        <f t="shared" ca="1" si="76"/>
        <v>0</v>
      </c>
      <c r="AN215" s="21">
        <f ca="1">#REF!</f>
        <v>0</v>
      </c>
      <c r="AO215" s="21">
        <f ca="1">#REF!</f>
        <v>0</v>
      </c>
      <c r="AP215" s="21">
        <v>0</v>
      </c>
      <c r="AQ215" s="21">
        <f t="shared" ca="1" si="77"/>
        <v>0</v>
      </c>
      <c r="AR215" s="21">
        <f t="shared" ca="1" si="78"/>
        <v>0</v>
      </c>
      <c r="AT215" s="21">
        <v>0</v>
      </c>
      <c r="AU215" s="21">
        <v>0</v>
      </c>
      <c r="AV215" s="21">
        <f t="shared" si="79"/>
        <v>0</v>
      </c>
      <c r="AW215" s="21"/>
      <c r="AX215" s="21"/>
      <c r="AZ215" s="87">
        <v>0</v>
      </c>
      <c r="BE215" s="87">
        <v>0</v>
      </c>
      <c r="BF215" s="87">
        <v>0</v>
      </c>
      <c r="BG215" s="87">
        <v>0</v>
      </c>
    </row>
    <row r="216" spans="3:59" x14ac:dyDescent="0.25">
      <c r="C216" s="10">
        <f t="shared" ca="1" si="66"/>
        <v>43647</v>
      </c>
      <c r="D216" s="17">
        <v>43641</v>
      </c>
      <c r="E216" s="5">
        <v>5.2504999999999997</v>
      </c>
      <c r="F216" s="6">
        <v>0.17</v>
      </c>
      <c r="G216" s="7">
        <v>5.9675696465371103E-2</v>
      </c>
      <c r="H216" s="7">
        <f t="shared" ca="1" si="64"/>
        <v>0.35481758992301898</v>
      </c>
      <c r="I216" s="9">
        <f t="shared" ca="1" si="65"/>
        <v>6430</v>
      </c>
      <c r="K216" s="5">
        <v>5.2095000000000002</v>
      </c>
      <c r="L216" s="5">
        <f t="shared" si="67"/>
        <v>4.0999999999999481E-2</v>
      </c>
      <c r="M216" s="6">
        <v>0.17</v>
      </c>
      <c r="N216" s="12">
        <f t="shared" si="68"/>
        <v>0</v>
      </c>
      <c r="P216" s="21">
        <f ca="1">#REF!</f>
        <v>0</v>
      </c>
      <c r="Q216" s="21">
        <f ca="1">#REF!</f>
        <v>0</v>
      </c>
      <c r="R216" s="21">
        <v>0</v>
      </c>
      <c r="S216" s="21">
        <f t="shared" ca="1" si="69"/>
        <v>0</v>
      </c>
      <c r="T216" s="21">
        <f t="shared" ca="1" si="70"/>
        <v>0</v>
      </c>
      <c r="V216" s="21">
        <f ca="1">#REF!</f>
        <v>0</v>
      </c>
      <c r="W216" s="21">
        <f ca="1">#REF!</f>
        <v>0</v>
      </c>
      <c r="X216" s="21">
        <v>0</v>
      </c>
      <c r="Y216" s="21">
        <f t="shared" ca="1" si="71"/>
        <v>0</v>
      </c>
      <c r="Z216" s="21">
        <f t="shared" ca="1" si="72"/>
        <v>0</v>
      </c>
      <c r="AB216" s="21">
        <f ca="1">#REF!</f>
        <v>0</v>
      </c>
      <c r="AC216" s="21">
        <f ca="1">#REF!</f>
        <v>0</v>
      </c>
      <c r="AD216" s="21">
        <v>0</v>
      </c>
      <c r="AE216" s="21">
        <f t="shared" ca="1" si="73"/>
        <v>0</v>
      </c>
      <c r="AF216" s="21">
        <f t="shared" ca="1" si="74"/>
        <v>0</v>
      </c>
      <c r="AH216" s="21">
        <f ca="1">#REF!</f>
        <v>0</v>
      </c>
      <c r="AI216" s="21">
        <f ca="1">#REF!</f>
        <v>0</v>
      </c>
      <c r="AJ216" s="21">
        <v>0</v>
      </c>
      <c r="AK216" s="21">
        <f t="shared" ca="1" si="75"/>
        <v>0</v>
      </c>
      <c r="AL216" s="21">
        <f t="shared" ca="1" si="76"/>
        <v>0</v>
      </c>
      <c r="AN216" s="21">
        <f ca="1">#REF!</f>
        <v>0</v>
      </c>
      <c r="AO216" s="21">
        <f ca="1">#REF!</f>
        <v>0</v>
      </c>
      <c r="AP216" s="21">
        <v>0</v>
      </c>
      <c r="AQ216" s="21">
        <f t="shared" ca="1" si="77"/>
        <v>0</v>
      </c>
      <c r="AR216" s="21">
        <f t="shared" ca="1" si="78"/>
        <v>0</v>
      </c>
      <c r="AT216" s="21">
        <v>0</v>
      </c>
      <c r="AU216" s="21">
        <v>0</v>
      </c>
      <c r="AV216" s="21">
        <f t="shared" si="79"/>
        <v>0</v>
      </c>
      <c r="AW216" s="21"/>
      <c r="AX216" s="21"/>
      <c r="AZ216" s="87">
        <v>0</v>
      </c>
      <c r="BE216" s="87">
        <v>0</v>
      </c>
      <c r="BF216" s="87">
        <v>0</v>
      </c>
      <c r="BG216" s="87">
        <v>0</v>
      </c>
    </row>
    <row r="217" spans="3:59" x14ac:dyDescent="0.25">
      <c r="C217" s="10">
        <f t="shared" ca="1" si="66"/>
        <v>43678</v>
      </c>
      <c r="D217" s="17">
        <v>43672</v>
      </c>
      <c r="E217" s="5">
        <v>5.2894999999999994</v>
      </c>
      <c r="F217" s="6">
        <v>0.17</v>
      </c>
      <c r="G217" s="7">
        <v>5.9723346059726602E-2</v>
      </c>
      <c r="H217" s="7">
        <f t="shared" ca="1" si="64"/>
        <v>0.35276207657068925</v>
      </c>
      <c r="I217" s="9">
        <f t="shared" ca="1" si="65"/>
        <v>6461</v>
      </c>
      <c r="K217" s="5">
        <v>5.2484999999999999</v>
      </c>
      <c r="L217" s="5">
        <f t="shared" si="67"/>
        <v>4.0999999999999481E-2</v>
      </c>
      <c r="M217" s="6">
        <v>0.17</v>
      </c>
      <c r="N217" s="12">
        <f t="shared" si="68"/>
        <v>0</v>
      </c>
      <c r="P217" s="21">
        <f ca="1">#REF!</f>
        <v>0</v>
      </c>
      <c r="Q217" s="21">
        <f ca="1">#REF!</f>
        <v>0</v>
      </c>
      <c r="R217" s="21">
        <v>0</v>
      </c>
      <c r="S217" s="21">
        <f t="shared" ca="1" si="69"/>
        <v>0</v>
      </c>
      <c r="T217" s="21">
        <f t="shared" ca="1" si="70"/>
        <v>0</v>
      </c>
      <c r="V217" s="21">
        <f ca="1">#REF!</f>
        <v>0</v>
      </c>
      <c r="W217" s="21">
        <f ca="1">#REF!</f>
        <v>0</v>
      </c>
      <c r="X217" s="21">
        <v>0</v>
      </c>
      <c r="Y217" s="21">
        <f t="shared" ca="1" si="71"/>
        <v>0</v>
      </c>
      <c r="Z217" s="21">
        <f t="shared" ca="1" si="72"/>
        <v>0</v>
      </c>
      <c r="AB217" s="21">
        <f ca="1">#REF!</f>
        <v>0</v>
      </c>
      <c r="AC217" s="21">
        <f ca="1">#REF!</f>
        <v>0</v>
      </c>
      <c r="AD217" s="21">
        <v>0</v>
      </c>
      <c r="AE217" s="21">
        <f t="shared" ca="1" si="73"/>
        <v>0</v>
      </c>
      <c r="AF217" s="21">
        <f t="shared" ca="1" si="74"/>
        <v>0</v>
      </c>
      <c r="AH217" s="21">
        <f ca="1">#REF!</f>
        <v>0</v>
      </c>
      <c r="AI217" s="21">
        <f ca="1">#REF!</f>
        <v>0</v>
      </c>
      <c r="AJ217" s="21">
        <v>0</v>
      </c>
      <c r="AK217" s="21">
        <f t="shared" ca="1" si="75"/>
        <v>0</v>
      </c>
      <c r="AL217" s="21">
        <f t="shared" ca="1" si="76"/>
        <v>0</v>
      </c>
      <c r="AN217" s="21">
        <f ca="1">#REF!</f>
        <v>0</v>
      </c>
      <c r="AO217" s="21">
        <f ca="1">#REF!</f>
        <v>0</v>
      </c>
      <c r="AP217" s="21">
        <v>0</v>
      </c>
      <c r="AQ217" s="21">
        <f t="shared" ca="1" si="77"/>
        <v>0</v>
      </c>
      <c r="AR217" s="21">
        <f t="shared" ca="1" si="78"/>
        <v>0</v>
      </c>
      <c r="AT217" s="21">
        <v>0</v>
      </c>
      <c r="AU217" s="21">
        <v>0</v>
      </c>
      <c r="AV217" s="21">
        <f t="shared" si="79"/>
        <v>0</v>
      </c>
      <c r="AW217" s="21"/>
      <c r="AX217" s="21"/>
      <c r="AZ217" s="87">
        <v>0</v>
      </c>
      <c r="BE217" s="87">
        <v>0</v>
      </c>
      <c r="BF217" s="87">
        <v>0</v>
      </c>
      <c r="BG217" s="87">
        <v>0</v>
      </c>
    </row>
    <row r="218" spans="3:59" x14ac:dyDescent="0.25">
      <c r="C218" s="10">
        <f t="shared" ca="1" si="66"/>
        <v>43709</v>
      </c>
      <c r="D218" s="17">
        <v>43704</v>
      </c>
      <c r="E218" s="5">
        <v>5.2784999999999993</v>
      </c>
      <c r="F218" s="6">
        <v>0.17</v>
      </c>
      <c r="G218" s="7">
        <v>5.9770995654837102E-2</v>
      </c>
      <c r="H218" s="7">
        <f t="shared" ca="1" si="64"/>
        <v>0.35071572329394385</v>
      </c>
      <c r="I218" s="9">
        <f t="shared" ca="1" si="65"/>
        <v>6493</v>
      </c>
      <c r="K218" s="5">
        <v>5.2374999999999998</v>
      </c>
      <c r="L218" s="5">
        <f t="shared" si="67"/>
        <v>4.0999999999999481E-2</v>
      </c>
      <c r="M218" s="6">
        <v>0.17</v>
      </c>
      <c r="N218" s="12">
        <f t="shared" si="68"/>
        <v>0</v>
      </c>
      <c r="P218" s="21">
        <f ca="1">#REF!</f>
        <v>0</v>
      </c>
      <c r="Q218" s="21">
        <f ca="1">#REF!</f>
        <v>0</v>
      </c>
      <c r="R218" s="21">
        <v>0</v>
      </c>
      <c r="S218" s="21">
        <f t="shared" ca="1" si="69"/>
        <v>0</v>
      </c>
      <c r="T218" s="21">
        <f t="shared" ca="1" si="70"/>
        <v>0</v>
      </c>
      <c r="V218" s="21">
        <f ca="1">#REF!</f>
        <v>0</v>
      </c>
      <c r="W218" s="21">
        <f ca="1">#REF!</f>
        <v>0</v>
      </c>
      <c r="X218" s="21">
        <v>0</v>
      </c>
      <c r="Y218" s="21">
        <f t="shared" ca="1" si="71"/>
        <v>0</v>
      </c>
      <c r="Z218" s="21">
        <f t="shared" ca="1" si="72"/>
        <v>0</v>
      </c>
      <c r="AB218" s="21">
        <f ca="1">#REF!</f>
        <v>0</v>
      </c>
      <c r="AC218" s="21">
        <f ca="1">#REF!</f>
        <v>0</v>
      </c>
      <c r="AD218" s="21">
        <v>0</v>
      </c>
      <c r="AE218" s="21">
        <f t="shared" ca="1" si="73"/>
        <v>0</v>
      </c>
      <c r="AF218" s="21">
        <f t="shared" ca="1" si="74"/>
        <v>0</v>
      </c>
      <c r="AH218" s="21">
        <f ca="1">#REF!</f>
        <v>0</v>
      </c>
      <c r="AI218" s="21">
        <f ca="1">#REF!</f>
        <v>0</v>
      </c>
      <c r="AJ218" s="21">
        <v>0</v>
      </c>
      <c r="AK218" s="21">
        <f t="shared" ca="1" si="75"/>
        <v>0</v>
      </c>
      <c r="AL218" s="21">
        <f t="shared" ca="1" si="76"/>
        <v>0</v>
      </c>
      <c r="AN218" s="21">
        <f ca="1">#REF!</f>
        <v>0</v>
      </c>
      <c r="AO218" s="21">
        <f ca="1">#REF!</f>
        <v>0</v>
      </c>
      <c r="AP218" s="21">
        <v>0</v>
      </c>
      <c r="AQ218" s="21">
        <f t="shared" ca="1" si="77"/>
        <v>0</v>
      </c>
      <c r="AR218" s="21">
        <f t="shared" ca="1" si="78"/>
        <v>0</v>
      </c>
      <c r="AT218" s="21">
        <v>0</v>
      </c>
      <c r="AU218" s="21">
        <v>0</v>
      </c>
      <c r="AV218" s="21">
        <f t="shared" si="79"/>
        <v>0</v>
      </c>
      <c r="AW218" s="21"/>
      <c r="AX218" s="21"/>
      <c r="AZ218" s="87">
        <v>0</v>
      </c>
      <c r="BE218" s="87">
        <v>0</v>
      </c>
      <c r="BF218" s="87">
        <v>0</v>
      </c>
      <c r="BG218" s="87">
        <v>0</v>
      </c>
    </row>
    <row r="219" spans="3:59" x14ac:dyDescent="0.25">
      <c r="C219" s="10">
        <f t="shared" ca="1" si="66"/>
        <v>43739</v>
      </c>
      <c r="D219" s="17">
        <v>43733</v>
      </c>
      <c r="E219" s="5">
        <v>5.2934999999999999</v>
      </c>
      <c r="F219" s="6">
        <v>0.17</v>
      </c>
      <c r="G219" s="7">
        <v>5.9817108166952501E-2</v>
      </c>
      <c r="H219" s="7">
        <f t="shared" ca="1" si="64"/>
        <v>0.3487440831805787</v>
      </c>
      <c r="I219" s="9">
        <f t="shared" ca="1" si="65"/>
        <v>6522</v>
      </c>
      <c r="K219" s="5">
        <v>5.2525000000000004</v>
      </c>
      <c r="L219" s="5">
        <f t="shared" si="67"/>
        <v>4.0999999999999481E-2</v>
      </c>
      <c r="M219" s="6">
        <v>0.17</v>
      </c>
      <c r="N219" s="12">
        <f t="shared" si="68"/>
        <v>0</v>
      </c>
      <c r="P219" s="21">
        <f ca="1">#REF!</f>
        <v>0</v>
      </c>
      <c r="Q219" s="21">
        <f ca="1">#REF!</f>
        <v>0</v>
      </c>
      <c r="R219" s="21">
        <v>0</v>
      </c>
      <c r="S219" s="21">
        <f t="shared" ca="1" si="69"/>
        <v>0</v>
      </c>
      <c r="T219" s="21">
        <f t="shared" ca="1" si="70"/>
        <v>0</v>
      </c>
      <c r="V219" s="21">
        <f ca="1">#REF!</f>
        <v>0</v>
      </c>
      <c r="W219" s="21">
        <f ca="1">#REF!</f>
        <v>0</v>
      </c>
      <c r="X219" s="21">
        <v>0</v>
      </c>
      <c r="Y219" s="21">
        <f t="shared" ca="1" si="71"/>
        <v>0</v>
      </c>
      <c r="Z219" s="21">
        <f t="shared" ca="1" si="72"/>
        <v>0</v>
      </c>
      <c r="AB219" s="21">
        <f ca="1">#REF!</f>
        <v>0</v>
      </c>
      <c r="AC219" s="21">
        <f ca="1">#REF!</f>
        <v>0</v>
      </c>
      <c r="AD219" s="21">
        <v>0</v>
      </c>
      <c r="AE219" s="21">
        <f t="shared" ca="1" si="73"/>
        <v>0</v>
      </c>
      <c r="AF219" s="21">
        <f t="shared" ca="1" si="74"/>
        <v>0</v>
      </c>
      <c r="AH219" s="21">
        <f ca="1">#REF!</f>
        <v>0</v>
      </c>
      <c r="AI219" s="21">
        <f ca="1">#REF!</f>
        <v>0</v>
      </c>
      <c r="AJ219" s="21">
        <v>0</v>
      </c>
      <c r="AK219" s="21">
        <f t="shared" ca="1" si="75"/>
        <v>0</v>
      </c>
      <c r="AL219" s="21">
        <f t="shared" ca="1" si="76"/>
        <v>0</v>
      </c>
      <c r="AN219" s="21">
        <f ca="1">#REF!</f>
        <v>0</v>
      </c>
      <c r="AO219" s="21">
        <f ca="1">#REF!</f>
        <v>0</v>
      </c>
      <c r="AP219" s="21">
        <v>0</v>
      </c>
      <c r="AQ219" s="21">
        <f t="shared" ca="1" si="77"/>
        <v>0</v>
      </c>
      <c r="AR219" s="21">
        <f t="shared" ca="1" si="78"/>
        <v>0</v>
      </c>
      <c r="AT219" s="21">
        <v>0</v>
      </c>
      <c r="AU219" s="21">
        <v>0</v>
      </c>
      <c r="AV219" s="21">
        <f t="shared" si="79"/>
        <v>0</v>
      </c>
      <c r="AW219" s="21"/>
      <c r="AX219" s="21"/>
      <c r="AZ219" s="87">
        <v>0</v>
      </c>
      <c r="BE219" s="87">
        <v>0</v>
      </c>
      <c r="BF219" s="87">
        <v>0</v>
      </c>
      <c r="BG219" s="87">
        <v>0</v>
      </c>
    </row>
    <row r="220" spans="3:59" x14ac:dyDescent="0.25">
      <c r="C220" s="10">
        <f t="shared" ca="1" si="66"/>
        <v>43770</v>
      </c>
      <c r="D220" s="17">
        <v>43766</v>
      </c>
      <c r="E220" s="5">
        <v>5.450499999999999</v>
      </c>
      <c r="F220" s="6">
        <v>0.17</v>
      </c>
      <c r="G220" s="7">
        <v>5.9864757763547202E-2</v>
      </c>
      <c r="H220" s="7">
        <f t="shared" ca="1" si="64"/>
        <v>0.3467156929598848</v>
      </c>
      <c r="I220" s="9">
        <f t="shared" ca="1" si="65"/>
        <v>6555</v>
      </c>
      <c r="K220" s="5">
        <v>5.4095000000000004</v>
      </c>
      <c r="L220" s="5">
        <f t="shared" si="67"/>
        <v>4.0999999999998593E-2</v>
      </c>
      <c r="M220" s="6">
        <v>0.17</v>
      </c>
      <c r="N220" s="12">
        <f t="shared" si="68"/>
        <v>0</v>
      </c>
      <c r="P220" s="21">
        <f ca="1">#REF!</f>
        <v>0</v>
      </c>
      <c r="Q220" s="21">
        <f ca="1">#REF!</f>
        <v>0</v>
      </c>
      <c r="R220" s="21">
        <v>0</v>
      </c>
      <c r="S220" s="21">
        <f t="shared" ca="1" si="69"/>
        <v>0</v>
      </c>
      <c r="T220" s="21">
        <f t="shared" ca="1" si="70"/>
        <v>0</v>
      </c>
      <c r="V220" s="21">
        <f ca="1">#REF!</f>
        <v>0</v>
      </c>
      <c r="W220" s="21">
        <f ca="1">#REF!</f>
        <v>0</v>
      </c>
      <c r="X220" s="21">
        <v>0</v>
      </c>
      <c r="Y220" s="21">
        <f t="shared" ca="1" si="71"/>
        <v>0</v>
      </c>
      <c r="Z220" s="21">
        <f t="shared" ca="1" si="72"/>
        <v>0</v>
      </c>
      <c r="AB220" s="21">
        <f ca="1">#REF!</f>
        <v>0</v>
      </c>
      <c r="AC220" s="21">
        <f ca="1">#REF!</f>
        <v>0</v>
      </c>
      <c r="AD220" s="21">
        <v>0</v>
      </c>
      <c r="AE220" s="21">
        <f t="shared" ca="1" si="73"/>
        <v>0</v>
      </c>
      <c r="AF220" s="21">
        <f t="shared" ca="1" si="74"/>
        <v>0</v>
      </c>
      <c r="AH220" s="21">
        <f ca="1">#REF!</f>
        <v>0</v>
      </c>
      <c r="AI220" s="21">
        <f ca="1">#REF!</f>
        <v>0</v>
      </c>
      <c r="AJ220" s="21">
        <v>0</v>
      </c>
      <c r="AK220" s="21">
        <f t="shared" ca="1" si="75"/>
        <v>0</v>
      </c>
      <c r="AL220" s="21">
        <f t="shared" ca="1" si="76"/>
        <v>0</v>
      </c>
      <c r="AN220" s="21">
        <f ca="1">#REF!</f>
        <v>0</v>
      </c>
      <c r="AO220" s="21">
        <f ca="1">#REF!</f>
        <v>0</v>
      </c>
      <c r="AP220" s="21">
        <v>0</v>
      </c>
      <c r="AQ220" s="21">
        <f t="shared" ca="1" si="77"/>
        <v>0</v>
      </c>
      <c r="AR220" s="21">
        <f t="shared" ca="1" si="78"/>
        <v>0</v>
      </c>
      <c r="AT220" s="21">
        <v>0</v>
      </c>
      <c r="AU220" s="21">
        <v>0</v>
      </c>
      <c r="AV220" s="21">
        <f t="shared" si="79"/>
        <v>0</v>
      </c>
      <c r="AW220" s="21"/>
      <c r="AX220" s="21"/>
      <c r="AZ220" s="87">
        <v>0</v>
      </c>
      <c r="BE220" s="87">
        <v>0</v>
      </c>
      <c r="BF220" s="87">
        <v>0</v>
      </c>
      <c r="BG220" s="87">
        <v>0</v>
      </c>
    </row>
    <row r="221" spans="3:59" x14ac:dyDescent="0.25">
      <c r="C221" s="10">
        <f t="shared" ca="1" si="66"/>
        <v>43800</v>
      </c>
      <c r="D221" s="17">
        <v>43794</v>
      </c>
      <c r="E221" s="5">
        <v>5.6105</v>
      </c>
      <c r="F221" s="6">
        <v>0.17</v>
      </c>
      <c r="G221" s="7">
        <v>5.9910870277099203E-2</v>
      </c>
      <c r="H221" s="7">
        <f t="shared" ca="1" si="64"/>
        <v>0.34476139671698969</v>
      </c>
      <c r="I221" s="9">
        <f t="shared" ca="1" si="65"/>
        <v>6583</v>
      </c>
      <c r="K221" s="5">
        <v>5.5694999999999997</v>
      </c>
      <c r="L221" s="5">
        <f t="shared" si="67"/>
        <v>4.1000000000000369E-2</v>
      </c>
      <c r="M221" s="6">
        <v>0.17</v>
      </c>
      <c r="N221" s="12">
        <f t="shared" si="68"/>
        <v>0</v>
      </c>
      <c r="P221" s="21">
        <f ca="1">#REF!</f>
        <v>0</v>
      </c>
      <c r="Q221" s="21">
        <f ca="1">#REF!</f>
        <v>0</v>
      </c>
      <c r="R221" s="21">
        <v>0</v>
      </c>
      <c r="S221" s="21">
        <f t="shared" ca="1" si="69"/>
        <v>0</v>
      </c>
      <c r="T221" s="21">
        <f t="shared" ca="1" si="70"/>
        <v>0</v>
      </c>
      <c r="V221" s="21">
        <f ca="1">#REF!</f>
        <v>0</v>
      </c>
      <c r="W221" s="21">
        <f ca="1">#REF!</f>
        <v>0</v>
      </c>
      <c r="X221" s="21">
        <v>0</v>
      </c>
      <c r="Y221" s="21">
        <f t="shared" ca="1" si="71"/>
        <v>0</v>
      </c>
      <c r="Z221" s="21">
        <f t="shared" ca="1" si="72"/>
        <v>0</v>
      </c>
      <c r="AB221" s="21">
        <f ca="1">#REF!</f>
        <v>0</v>
      </c>
      <c r="AC221" s="21">
        <f ca="1">#REF!</f>
        <v>0</v>
      </c>
      <c r="AD221" s="21">
        <v>0</v>
      </c>
      <c r="AE221" s="21">
        <f t="shared" ca="1" si="73"/>
        <v>0</v>
      </c>
      <c r="AF221" s="21">
        <f t="shared" ca="1" si="74"/>
        <v>0</v>
      </c>
      <c r="AH221" s="21">
        <f ca="1">#REF!</f>
        <v>0</v>
      </c>
      <c r="AI221" s="21">
        <f ca="1">#REF!</f>
        <v>0</v>
      </c>
      <c r="AJ221" s="21">
        <v>0</v>
      </c>
      <c r="AK221" s="21">
        <f t="shared" ca="1" si="75"/>
        <v>0</v>
      </c>
      <c r="AL221" s="21">
        <f t="shared" ca="1" si="76"/>
        <v>0</v>
      </c>
      <c r="AN221" s="21">
        <f ca="1">#REF!</f>
        <v>0</v>
      </c>
      <c r="AO221" s="21">
        <f ca="1">#REF!</f>
        <v>0</v>
      </c>
      <c r="AP221" s="21">
        <v>0</v>
      </c>
      <c r="AQ221" s="21">
        <f t="shared" ca="1" si="77"/>
        <v>0</v>
      </c>
      <c r="AR221" s="21">
        <f t="shared" ca="1" si="78"/>
        <v>0</v>
      </c>
      <c r="AT221" s="21">
        <v>0</v>
      </c>
      <c r="AU221" s="21">
        <v>0</v>
      </c>
      <c r="AV221" s="21">
        <f t="shared" si="79"/>
        <v>0</v>
      </c>
      <c r="AW221" s="21"/>
      <c r="AX221" s="21"/>
      <c r="AZ221" s="87">
        <v>0</v>
      </c>
      <c r="BE221" s="87">
        <v>0</v>
      </c>
      <c r="BF221" s="87">
        <v>0</v>
      </c>
      <c r="BG221" s="87">
        <v>0</v>
      </c>
    </row>
    <row r="222" spans="3:59" x14ac:dyDescent="0.25">
      <c r="C222" s="10">
        <f t="shared" ca="1" si="66"/>
        <v>43831</v>
      </c>
      <c r="D222" s="17">
        <v>43825</v>
      </c>
      <c r="E222" s="5">
        <v>5.6429999999999989</v>
      </c>
      <c r="F222" s="6">
        <v>0.17</v>
      </c>
      <c r="G222" s="7">
        <v>5.9958519875178903E-2</v>
      </c>
      <c r="H222" s="7">
        <f t="shared" ca="1" si="64"/>
        <v>0.342750887263503</v>
      </c>
      <c r="I222" s="9">
        <f t="shared" ca="1" si="65"/>
        <v>6614</v>
      </c>
      <c r="K222" s="5">
        <v>5.6020000000000003</v>
      </c>
      <c r="L222" s="5">
        <f t="shared" si="67"/>
        <v>4.0999999999998593E-2</v>
      </c>
      <c r="M222" s="6">
        <v>0.17</v>
      </c>
      <c r="N222" s="12">
        <f t="shared" si="68"/>
        <v>0</v>
      </c>
      <c r="P222" s="21">
        <f ca="1">#REF!</f>
        <v>0</v>
      </c>
      <c r="Q222" s="21">
        <f ca="1">#REF!</f>
        <v>0</v>
      </c>
      <c r="R222" s="21">
        <v>0</v>
      </c>
      <c r="S222" s="21">
        <f t="shared" ca="1" si="69"/>
        <v>0</v>
      </c>
      <c r="T222" s="21">
        <f t="shared" ca="1" si="70"/>
        <v>0</v>
      </c>
      <c r="V222" s="21">
        <f ca="1">#REF!</f>
        <v>0</v>
      </c>
      <c r="W222" s="21">
        <f ca="1">#REF!</f>
        <v>0</v>
      </c>
      <c r="X222" s="21">
        <v>0</v>
      </c>
      <c r="Y222" s="21">
        <f t="shared" ca="1" si="71"/>
        <v>0</v>
      </c>
      <c r="Z222" s="21">
        <f t="shared" ca="1" si="72"/>
        <v>0</v>
      </c>
      <c r="AB222" s="21">
        <f ca="1">#REF!</f>
        <v>0</v>
      </c>
      <c r="AC222" s="21">
        <f ca="1">#REF!</f>
        <v>0</v>
      </c>
      <c r="AD222" s="21">
        <v>0</v>
      </c>
      <c r="AE222" s="21">
        <f t="shared" ca="1" si="73"/>
        <v>0</v>
      </c>
      <c r="AF222" s="21">
        <f t="shared" ca="1" si="74"/>
        <v>0</v>
      </c>
      <c r="AH222" s="21">
        <f ca="1">#REF!</f>
        <v>0</v>
      </c>
      <c r="AI222" s="21">
        <f ca="1">#REF!</f>
        <v>0</v>
      </c>
      <c r="AJ222" s="21">
        <v>0</v>
      </c>
      <c r="AK222" s="21">
        <f t="shared" ca="1" si="75"/>
        <v>0</v>
      </c>
      <c r="AL222" s="21">
        <f t="shared" ca="1" si="76"/>
        <v>0</v>
      </c>
      <c r="AN222" s="21">
        <f ca="1">#REF!</f>
        <v>0</v>
      </c>
      <c r="AO222" s="21">
        <f ca="1">#REF!</f>
        <v>0</v>
      </c>
      <c r="AP222" s="21">
        <v>0</v>
      </c>
      <c r="AQ222" s="21">
        <f t="shared" ca="1" si="77"/>
        <v>0</v>
      </c>
      <c r="AR222" s="21">
        <f t="shared" ca="1" si="78"/>
        <v>0</v>
      </c>
      <c r="AT222" s="21">
        <v>0</v>
      </c>
      <c r="AU222" s="21">
        <v>0</v>
      </c>
      <c r="AV222" s="21">
        <f t="shared" si="79"/>
        <v>0</v>
      </c>
      <c r="AW222" s="21"/>
      <c r="AX222" s="21"/>
      <c r="AZ222" s="87">
        <v>0</v>
      </c>
      <c r="BE222" s="87">
        <v>0</v>
      </c>
      <c r="BF222" s="87">
        <v>0</v>
      </c>
      <c r="BG222" s="87">
        <v>0</v>
      </c>
    </row>
    <row r="223" spans="3:59" x14ac:dyDescent="0.25">
      <c r="C223" s="10">
        <f t="shared" ca="1" si="66"/>
        <v>43862</v>
      </c>
      <c r="D223" s="17">
        <v>43858</v>
      </c>
      <c r="E223" s="5">
        <v>5.5589999999999993</v>
      </c>
      <c r="F223" s="6">
        <v>0.17</v>
      </c>
      <c r="G223" s="7">
        <v>6.0006169474012598E-2</v>
      </c>
      <c r="H223" s="7">
        <f t="shared" ca="1" si="64"/>
        <v>0.34074943299993771</v>
      </c>
      <c r="I223" s="9">
        <f t="shared" ca="1" si="65"/>
        <v>6647</v>
      </c>
      <c r="K223" s="5">
        <v>5.5179999999999998</v>
      </c>
      <c r="L223" s="5">
        <f t="shared" si="67"/>
        <v>4.0999999999999481E-2</v>
      </c>
      <c r="M223" s="6">
        <v>0.17</v>
      </c>
      <c r="N223" s="12">
        <f t="shared" si="68"/>
        <v>0</v>
      </c>
      <c r="P223" s="21">
        <f ca="1">#REF!</f>
        <v>0</v>
      </c>
      <c r="Q223" s="21">
        <f ca="1">#REF!</f>
        <v>0</v>
      </c>
      <c r="R223" s="21">
        <v>0</v>
      </c>
      <c r="S223" s="21">
        <f t="shared" ca="1" si="69"/>
        <v>0</v>
      </c>
      <c r="T223" s="21">
        <f t="shared" ca="1" si="70"/>
        <v>0</v>
      </c>
      <c r="V223" s="21">
        <f ca="1">#REF!</f>
        <v>0</v>
      </c>
      <c r="W223" s="21">
        <f ca="1">#REF!</f>
        <v>0</v>
      </c>
      <c r="X223" s="21">
        <v>0</v>
      </c>
      <c r="Y223" s="21">
        <f t="shared" ca="1" si="71"/>
        <v>0</v>
      </c>
      <c r="Z223" s="21">
        <f t="shared" ca="1" si="72"/>
        <v>0</v>
      </c>
      <c r="AB223" s="21">
        <f ca="1">#REF!</f>
        <v>0</v>
      </c>
      <c r="AC223" s="21">
        <f ca="1">#REF!</f>
        <v>0</v>
      </c>
      <c r="AD223" s="21">
        <v>0</v>
      </c>
      <c r="AE223" s="21">
        <f t="shared" ca="1" si="73"/>
        <v>0</v>
      </c>
      <c r="AF223" s="21">
        <f t="shared" ca="1" si="74"/>
        <v>0</v>
      </c>
      <c r="AH223" s="21">
        <f ca="1">#REF!</f>
        <v>0</v>
      </c>
      <c r="AI223" s="21">
        <f ca="1">#REF!</f>
        <v>0</v>
      </c>
      <c r="AJ223" s="21">
        <v>0</v>
      </c>
      <c r="AK223" s="21">
        <f t="shared" ca="1" si="75"/>
        <v>0</v>
      </c>
      <c r="AL223" s="21">
        <f t="shared" ca="1" si="76"/>
        <v>0</v>
      </c>
      <c r="AN223" s="21">
        <f ca="1">#REF!</f>
        <v>0</v>
      </c>
      <c r="AO223" s="21">
        <f ca="1">#REF!</f>
        <v>0</v>
      </c>
      <c r="AP223" s="21">
        <v>0</v>
      </c>
      <c r="AQ223" s="21">
        <f t="shared" ca="1" si="77"/>
        <v>0</v>
      </c>
      <c r="AR223" s="21">
        <f t="shared" ca="1" si="78"/>
        <v>0</v>
      </c>
      <c r="AT223" s="21">
        <v>0</v>
      </c>
      <c r="AU223" s="21">
        <v>0</v>
      </c>
      <c r="AV223" s="21">
        <f t="shared" si="79"/>
        <v>0</v>
      </c>
      <c r="AW223" s="21"/>
      <c r="AX223" s="21"/>
      <c r="AZ223" s="87">
        <v>0</v>
      </c>
      <c r="BE223" s="87">
        <v>0</v>
      </c>
      <c r="BF223" s="87">
        <v>0</v>
      </c>
      <c r="BG223" s="87">
        <v>0</v>
      </c>
    </row>
    <row r="224" spans="3:59" x14ac:dyDescent="0.25">
      <c r="C224" s="10">
        <f t="shared" ca="1" si="66"/>
        <v>43891</v>
      </c>
      <c r="D224" s="17">
        <v>43886</v>
      </c>
      <c r="E224" s="5">
        <v>5.4239999999999995</v>
      </c>
      <c r="F224" s="6">
        <v>0.17</v>
      </c>
      <c r="G224" s="7">
        <v>6.00507449058632E-2</v>
      </c>
      <c r="H224" s="7">
        <f t="shared" ca="1" si="64"/>
        <v>0.33888528348294811</v>
      </c>
      <c r="I224" s="9">
        <f t="shared" ca="1" si="65"/>
        <v>6675</v>
      </c>
      <c r="K224" s="5">
        <v>5.383</v>
      </c>
      <c r="L224" s="5">
        <f t="shared" si="67"/>
        <v>4.0999999999999481E-2</v>
      </c>
      <c r="M224" s="6">
        <v>0.17</v>
      </c>
      <c r="N224" s="12">
        <f t="shared" si="68"/>
        <v>0</v>
      </c>
      <c r="P224" s="21">
        <f ca="1">#REF!</f>
        <v>0</v>
      </c>
      <c r="Q224" s="21">
        <f ca="1">#REF!</f>
        <v>0</v>
      </c>
      <c r="R224" s="21">
        <v>0</v>
      </c>
      <c r="S224" s="21">
        <f t="shared" ca="1" si="69"/>
        <v>0</v>
      </c>
      <c r="T224" s="21">
        <f t="shared" ca="1" si="70"/>
        <v>0</v>
      </c>
      <c r="V224" s="21">
        <f ca="1">#REF!</f>
        <v>0</v>
      </c>
      <c r="W224" s="21">
        <f ca="1">#REF!</f>
        <v>0</v>
      </c>
      <c r="X224" s="21">
        <v>0</v>
      </c>
      <c r="Y224" s="21">
        <f t="shared" ca="1" si="71"/>
        <v>0</v>
      </c>
      <c r="Z224" s="21">
        <f t="shared" ca="1" si="72"/>
        <v>0</v>
      </c>
      <c r="AB224" s="21">
        <f ca="1">#REF!</f>
        <v>0</v>
      </c>
      <c r="AC224" s="21">
        <f ca="1">#REF!</f>
        <v>0</v>
      </c>
      <c r="AD224" s="21">
        <v>0</v>
      </c>
      <c r="AE224" s="21">
        <f t="shared" ca="1" si="73"/>
        <v>0</v>
      </c>
      <c r="AF224" s="21">
        <f t="shared" ca="1" si="74"/>
        <v>0</v>
      </c>
      <c r="AH224" s="21">
        <f ca="1">#REF!</f>
        <v>0</v>
      </c>
      <c r="AI224" s="21">
        <f ca="1">#REF!</f>
        <v>0</v>
      </c>
      <c r="AJ224" s="21">
        <v>0</v>
      </c>
      <c r="AK224" s="21">
        <f t="shared" ca="1" si="75"/>
        <v>0</v>
      </c>
      <c r="AL224" s="21">
        <f t="shared" ca="1" si="76"/>
        <v>0</v>
      </c>
      <c r="AN224" s="21">
        <f ca="1">#REF!</f>
        <v>0</v>
      </c>
      <c r="AO224" s="21">
        <f ca="1">#REF!</f>
        <v>0</v>
      </c>
      <c r="AP224" s="21">
        <v>0</v>
      </c>
      <c r="AQ224" s="21">
        <f t="shared" ca="1" si="77"/>
        <v>0</v>
      </c>
      <c r="AR224" s="21">
        <f t="shared" ca="1" si="78"/>
        <v>0</v>
      </c>
      <c r="AT224" s="21">
        <v>0</v>
      </c>
      <c r="AU224" s="21">
        <v>0</v>
      </c>
      <c r="AV224" s="21">
        <f t="shared" si="79"/>
        <v>0</v>
      </c>
      <c r="AW224" s="21"/>
      <c r="AX224" s="21"/>
      <c r="AZ224" s="87">
        <v>0</v>
      </c>
      <c r="BE224" s="87">
        <v>0</v>
      </c>
      <c r="BF224" s="87">
        <v>0</v>
      </c>
      <c r="BG224" s="87">
        <v>0</v>
      </c>
    </row>
    <row r="225" spans="3:59" x14ac:dyDescent="0.25">
      <c r="C225" s="10">
        <f t="shared" ca="1" si="66"/>
        <v>43922</v>
      </c>
      <c r="D225" s="17">
        <v>43916</v>
      </c>
      <c r="E225" s="5">
        <v>5.2739999999999991</v>
      </c>
      <c r="F225" s="6">
        <v>0.17</v>
      </c>
      <c r="G225" s="7">
        <v>6.0098394506157102E-2</v>
      </c>
      <c r="H225" s="7">
        <f t="shared" ca="1" si="64"/>
        <v>0.33690129418354103</v>
      </c>
      <c r="I225" s="9">
        <f t="shared" ca="1" si="65"/>
        <v>6705</v>
      </c>
      <c r="K225" s="5">
        <v>5.2329999999999997</v>
      </c>
      <c r="L225" s="5">
        <f t="shared" si="67"/>
        <v>4.0999999999999481E-2</v>
      </c>
      <c r="M225" s="6">
        <v>0.17</v>
      </c>
      <c r="N225" s="12">
        <f t="shared" si="68"/>
        <v>0</v>
      </c>
      <c r="P225" s="21">
        <f ca="1">#REF!</f>
        <v>0</v>
      </c>
      <c r="Q225" s="21">
        <f ca="1">#REF!</f>
        <v>0</v>
      </c>
      <c r="R225" s="21">
        <v>0</v>
      </c>
      <c r="S225" s="21">
        <f t="shared" ca="1" si="69"/>
        <v>0</v>
      </c>
      <c r="T225" s="21">
        <f t="shared" ca="1" si="70"/>
        <v>0</v>
      </c>
      <c r="V225" s="21">
        <f ca="1">#REF!</f>
        <v>0</v>
      </c>
      <c r="W225" s="21">
        <f ca="1">#REF!</f>
        <v>0</v>
      </c>
      <c r="X225" s="21">
        <v>0</v>
      </c>
      <c r="Y225" s="21">
        <f t="shared" ca="1" si="71"/>
        <v>0</v>
      </c>
      <c r="Z225" s="21">
        <f t="shared" ca="1" si="72"/>
        <v>0</v>
      </c>
      <c r="AB225" s="21">
        <f ca="1">#REF!</f>
        <v>0</v>
      </c>
      <c r="AC225" s="21">
        <f ca="1">#REF!</f>
        <v>0</v>
      </c>
      <c r="AD225" s="21">
        <v>0</v>
      </c>
      <c r="AE225" s="21">
        <f t="shared" ca="1" si="73"/>
        <v>0</v>
      </c>
      <c r="AF225" s="21">
        <f t="shared" ca="1" si="74"/>
        <v>0</v>
      </c>
      <c r="AH225" s="21">
        <f ca="1">#REF!</f>
        <v>0</v>
      </c>
      <c r="AI225" s="21">
        <f ca="1">#REF!</f>
        <v>0</v>
      </c>
      <c r="AJ225" s="21">
        <v>0</v>
      </c>
      <c r="AK225" s="21">
        <f t="shared" ca="1" si="75"/>
        <v>0</v>
      </c>
      <c r="AL225" s="21">
        <f t="shared" ca="1" si="76"/>
        <v>0</v>
      </c>
      <c r="AN225" s="21">
        <f ca="1">#REF!</f>
        <v>0</v>
      </c>
      <c r="AO225" s="21">
        <f ca="1">#REF!</f>
        <v>0</v>
      </c>
      <c r="AP225" s="21">
        <v>0</v>
      </c>
      <c r="AQ225" s="21">
        <f t="shared" ca="1" si="77"/>
        <v>0</v>
      </c>
      <c r="AR225" s="21">
        <f t="shared" ca="1" si="78"/>
        <v>0</v>
      </c>
      <c r="AT225" s="21">
        <v>0</v>
      </c>
      <c r="AU225" s="21">
        <v>0</v>
      </c>
      <c r="AV225" s="21">
        <f t="shared" si="79"/>
        <v>0</v>
      </c>
      <c r="AW225" s="21"/>
      <c r="AX225" s="21"/>
      <c r="AZ225" s="87">
        <v>0</v>
      </c>
      <c r="BE225" s="87">
        <v>0</v>
      </c>
      <c r="BF225" s="87">
        <v>0</v>
      </c>
      <c r="BG225" s="87">
        <v>0</v>
      </c>
    </row>
    <row r="226" spans="3:59" x14ac:dyDescent="0.25">
      <c r="C226" s="10">
        <f t="shared" ca="1" si="66"/>
        <v>43952</v>
      </c>
      <c r="D226" s="17">
        <v>43948</v>
      </c>
      <c r="E226" s="5">
        <v>5.2779999999999996</v>
      </c>
      <c r="F226" s="6">
        <v>0.17</v>
      </c>
      <c r="G226" s="7">
        <v>6.0144507023288898E-2</v>
      </c>
      <c r="H226" s="7">
        <f t="shared" ca="1" si="64"/>
        <v>0.33498986612645176</v>
      </c>
      <c r="I226" s="9">
        <f t="shared" ca="1" si="65"/>
        <v>6737</v>
      </c>
      <c r="K226" s="5">
        <v>5.2370000000000001</v>
      </c>
      <c r="L226" s="5">
        <f t="shared" si="67"/>
        <v>4.0999999999999481E-2</v>
      </c>
      <c r="M226" s="6">
        <v>0.17</v>
      </c>
      <c r="N226" s="12">
        <f t="shared" si="68"/>
        <v>0</v>
      </c>
      <c r="P226" s="21">
        <f ca="1">#REF!</f>
        <v>0</v>
      </c>
      <c r="Q226" s="21">
        <f ca="1">#REF!</f>
        <v>0</v>
      </c>
      <c r="R226" s="21">
        <v>0</v>
      </c>
      <c r="S226" s="21">
        <f t="shared" ca="1" si="69"/>
        <v>0</v>
      </c>
      <c r="T226" s="21">
        <f t="shared" ca="1" si="70"/>
        <v>0</v>
      </c>
      <c r="V226" s="21">
        <f ca="1">#REF!</f>
        <v>0</v>
      </c>
      <c r="W226" s="21">
        <f ca="1">#REF!</f>
        <v>0</v>
      </c>
      <c r="X226" s="21">
        <v>0</v>
      </c>
      <c r="Y226" s="21">
        <f t="shared" ca="1" si="71"/>
        <v>0</v>
      </c>
      <c r="Z226" s="21">
        <f t="shared" ca="1" si="72"/>
        <v>0</v>
      </c>
      <c r="AB226" s="21">
        <f ca="1">#REF!</f>
        <v>0</v>
      </c>
      <c r="AC226" s="21">
        <f ca="1">#REF!</f>
        <v>0</v>
      </c>
      <c r="AD226" s="21">
        <v>0</v>
      </c>
      <c r="AE226" s="21">
        <f t="shared" ca="1" si="73"/>
        <v>0</v>
      </c>
      <c r="AF226" s="21">
        <f t="shared" ca="1" si="74"/>
        <v>0</v>
      </c>
      <c r="AH226" s="21">
        <f ca="1">#REF!</f>
        <v>0</v>
      </c>
      <c r="AI226" s="21">
        <f ca="1">#REF!</f>
        <v>0</v>
      </c>
      <c r="AJ226" s="21">
        <v>0</v>
      </c>
      <c r="AK226" s="21">
        <f t="shared" ca="1" si="75"/>
        <v>0</v>
      </c>
      <c r="AL226" s="21">
        <f t="shared" ca="1" si="76"/>
        <v>0</v>
      </c>
      <c r="AN226" s="21">
        <f ca="1">#REF!</f>
        <v>0</v>
      </c>
      <c r="AO226" s="21">
        <f ca="1">#REF!</f>
        <v>0</v>
      </c>
      <c r="AP226" s="21">
        <v>0</v>
      </c>
      <c r="AQ226" s="21">
        <f t="shared" ca="1" si="77"/>
        <v>0</v>
      </c>
      <c r="AR226" s="21">
        <f t="shared" ca="1" si="78"/>
        <v>0</v>
      </c>
      <c r="AT226" s="21">
        <v>0</v>
      </c>
      <c r="AU226" s="21">
        <v>0</v>
      </c>
      <c r="AV226" s="21">
        <f t="shared" si="79"/>
        <v>0</v>
      </c>
      <c r="AW226" s="21"/>
      <c r="AX226" s="21"/>
      <c r="AZ226" s="87">
        <v>0</v>
      </c>
      <c r="BE226" s="87">
        <v>0</v>
      </c>
      <c r="BF226" s="87">
        <v>0</v>
      </c>
      <c r="BG226" s="87">
        <v>0</v>
      </c>
    </row>
    <row r="227" spans="3:59" x14ac:dyDescent="0.25">
      <c r="C227" s="10">
        <f t="shared" ca="1" si="66"/>
        <v>43983</v>
      </c>
      <c r="D227" s="17">
        <v>43977</v>
      </c>
      <c r="E227" s="5">
        <v>5.3179999999999987</v>
      </c>
      <c r="F227" s="6">
        <v>0.17</v>
      </c>
      <c r="G227" s="7">
        <v>6.0192156625066898E-2</v>
      </c>
      <c r="H227" s="7">
        <f t="shared" ca="1" si="64"/>
        <v>0.33302354958432911</v>
      </c>
      <c r="I227" s="9">
        <f t="shared" ca="1" si="65"/>
        <v>6766</v>
      </c>
      <c r="K227" s="5">
        <v>5.2770000000000001</v>
      </c>
      <c r="L227" s="5">
        <f t="shared" si="67"/>
        <v>4.0999999999998593E-2</v>
      </c>
      <c r="M227" s="6">
        <v>0.17</v>
      </c>
      <c r="N227" s="12">
        <f t="shared" si="68"/>
        <v>0</v>
      </c>
      <c r="P227" s="21">
        <f ca="1">#REF!</f>
        <v>0</v>
      </c>
      <c r="Q227" s="21">
        <f ca="1">#REF!</f>
        <v>0</v>
      </c>
      <c r="R227" s="21">
        <v>0</v>
      </c>
      <c r="S227" s="21">
        <f t="shared" ca="1" si="69"/>
        <v>0</v>
      </c>
      <c r="T227" s="21">
        <f t="shared" ca="1" si="70"/>
        <v>0</v>
      </c>
      <c r="V227" s="21">
        <f ca="1">#REF!</f>
        <v>0</v>
      </c>
      <c r="W227" s="21">
        <f ca="1">#REF!</f>
        <v>0</v>
      </c>
      <c r="X227" s="21">
        <v>0</v>
      </c>
      <c r="Y227" s="21">
        <f t="shared" ca="1" si="71"/>
        <v>0</v>
      </c>
      <c r="Z227" s="21">
        <f t="shared" ca="1" si="72"/>
        <v>0</v>
      </c>
      <c r="AB227" s="21">
        <f ca="1">#REF!</f>
        <v>0</v>
      </c>
      <c r="AC227" s="21">
        <f ca="1">#REF!</f>
        <v>0</v>
      </c>
      <c r="AD227" s="21">
        <v>0</v>
      </c>
      <c r="AE227" s="21">
        <f t="shared" ca="1" si="73"/>
        <v>0</v>
      </c>
      <c r="AF227" s="21">
        <f t="shared" ca="1" si="74"/>
        <v>0</v>
      </c>
      <c r="AH227" s="21">
        <f ca="1">#REF!</f>
        <v>0</v>
      </c>
      <c r="AI227" s="21">
        <f ca="1">#REF!</f>
        <v>0</v>
      </c>
      <c r="AJ227" s="21">
        <v>0</v>
      </c>
      <c r="AK227" s="21">
        <f t="shared" ca="1" si="75"/>
        <v>0</v>
      </c>
      <c r="AL227" s="21">
        <f t="shared" ca="1" si="76"/>
        <v>0</v>
      </c>
      <c r="AN227" s="21">
        <f ca="1">#REF!</f>
        <v>0</v>
      </c>
      <c r="AO227" s="21">
        <f ca="1">#REF!</f>
        <v>0</v>
      </c>
      <c r="AP227" s="21">
        <v>0</v>
      </c>
      <c r="AQ227" s="21">
        <f t="shared" ca="1" si="77"/>
        <v>0</v>
      </c>
      <c r="AR227" s="21">
        <f t="shared" ca="1" si="78"/>
        <v>0</v>
      </c>
      <c r="AT227" s="21">
        <v>0</v>
      </c>
      <c r="AU227" s="21">
        <v>0</v>
      </c>
      <c r="AV227" s="21">
        <f t="shared" si="79"/>
        <v>0</v>
      </c>
      <c r="AW227" s="21"/>
      <c r="AX227" s="21"/>
      <c r="AZ227" s="87">
        <v>0</v>
      </c>
      <c r="BE227" s="87">
        <v>0</v>
      </c>
      <c r="BF227" s="87">
        <v>0</v>
      </c>
      <c r="BG227" s="87">
        <v>0</v>
      </c>
    </row>
    <row r="228" spans="3:59" x14ac:dyDescent="0.25">
      <c r="C228" s="10">
        <f t="shared" ca="1" si="66"/>
        <v>44013</v>
      </c>
      <c r="D228" s="17">
        <v>44007</v>
      </c>
      <c r="E228" s="5">
        <v>5.3629999999999995</v>
      </c>
      <c r="F228" s="6">
        <v>0.17</v>
      </c>
      <c r="G228" s="7">
        <v>6.0238269143635399E-2</v>
      </c>
      <c r="H228" s="7">
        <f t="shared" ca="1" si="64"/>
        <v>0.33112918332810071</v>
      </c>
      <c r="I228" s="9">
        <f t="shared" ca="1" si="65"/>
        <v>6796</v>
      </c>
      <c r="K228" s="5">
        <v>5.3220000000000001</v>
      </c>
      <c r="L228" s="5">
        <f t="shared" si="67"/>
        <v>4.0999999999999481E-2</v>
      </c>
      <c r="M228" s="6">
        <v>0.17</v>
      </c>
      <c r="N228" s="12">
        <f t="shared" si="68"/>
        <v>0</v>
      </c>
      <c r="P228" s="21">
        <f ca="1">#REF!</f>
        <v>0</v>
      </c>
      <c r="Q228" s="21">
        <f ca="1">#REF!</f>
        <v>0</v>
      </c>
      <c r="R228" s="21">
        <v>0</v>
      </c>
      <c r="S228" s="21">
        <f t="shared" ca="1" si="69"/>
        <v>0</v>
      </c>
      <c r="T228" s="21">
        <f t="shared" ca="1" si="70"/>
        <v>0</v>
      </c>
      <c r="V228" s="21">
        <f ca="1">#REF!</f>
        <v>0</v>
      </c>
      <c r="W228" s="21">
        <f ca="1">#REF!</f>
        <v>0</v>
      </c>
      <c r="X228" s="21">
        <v>0</v>
      </c>
      <c r="Y228" s="21">
        <f t="shared" ca="1" si="71"/>
        <v>0</v>
      </c>
      <c r="Z228" s="21">
        <f t="shared" ca="1" si="72"/>
        <v>0</v>
      </c>
      <c r="AB228" s="21">
        <f ca="1">#REF!</f>
        <v>0</v>
      </c>
      <c r="AC228" s="21">
        <f ca="1">#REF!</f>
        <v>0</v>
      </c>
      <c r="AD228" s="21">
        <v>0</v>
      </c>
      <c r="AE228" s="21">
        <f t="shared" ca="1" si="73"/>
        <v>0</v>
      </c>
      <c r="AF228" s="21">
        <f t="shared" ca="1" si="74"/>
        <v>0</v>
      </c>
      <c r="AH228" s="21">
        <f ca="1">#REF!</f>
        <v>0</v>
      </c>
      <c r="AI228" s="21">
        <f ca="1">#REF!</f>
        <v>0</v>
      </c>
      <c r="AJ228" s="21">
        <v>0</v>
      </c>
      <c r="AK228" s="21">
        <f t="shared" ca="1" si="75"/>
        <v>0</v>
      </c>
      <c r="AL228" s="21">
        <f t="shared" ca="1" si="76"/>
        <v>0</v>
      </c>
      <c r="AN228" s="21">
        <f ca="1">#REF!</f>
        <v>0</v>
      </c>
      <c r="AO228" s="21">
        <f ca="1">#REF!</f>
        <v>0</v>
      </c>
      <c r="AP228" s="21">
        <v>0</v>
      </c>
      <c r="AQ228" s="21">
        <f t="shared" ca="1" si="77"/>
        <v>0</v>
      </c>
      <c r="AR228" s="21">
        <f t="shared" ca="1" si="78"/>
        <v>0</v>
      </c>
      <c r="AT228" s="21">
        <v>0</v>
      </c>
      <c r="AU228" s="21">
        <v>0</v>
      </c>
      <c r="AV228" s="21">
        <f t="shared" si="79"/>
        <v>0</v>
      </c>
      <c r="AW228" s="21"/>
      <c r="AX228" s="21"/>
      <c r="AZ228" s="87">
        <v>0</v>
      </c>
      <c r="BE228" s="87">
        <v>0</v>
      </c>
      <c r="BF228" s="87">
        <v>0</v>
      </c>
      <c r="BG228" s="87">
        <v>0</v>
      </c>
    </row>
    <row r="229" spans="3:59" x14ac:dyDescent="0.25">
      <c r="C229" s="10">
        <f t="shared" ca="1" si="66"/>
        <v>44044</v>
      </c>
      <c r="D229" s="17">
        <v>44040</v>
      </c>
      <c r="E229" s="5">
        <v>5.4019999999999992</v>
      </c>
      <c r="F229" s="6">
        <v>0.17</v>
      </c>
      <c r="G229" s="7">
        <v>6.0285918746898003E-2</v>
      </c>
      <c r="H229" s="7">
        <f t="shared" ca="1" si="64"/>
        <v>0.32918045492393411</v>
      </c>
      <c r="I229" s="9">
        <f t="shared" ca="1" si="65"/>
        <v>6829</v>
      </c>
      <c r="K229" s="5">
        <v>5.3609999999999998</v>
      </c>
      <c r="L229" s="5">
        <f t="shared" si="67"/>
        <v>4.0999999999999481E-2</v>
      </c>
      <c r="M229" s="6">
        <v>0.17</v>
      </c>
      <c r="N229" s="12">
        <f t="shared" si="68"/>
        <v>0</v>
      </c>
      <c r="P229" s="21">
        <f ca="1">#REF!</f>
        <v>0</v>
      </c>
      <c r="Q229" s="21">
        <f ca="1">#REF!</f>
        <v>0</v>
      </c>
      <c r="R229" s="21">
        <v>0</v>
      </c>
      <c r="S229" s="21">
        <f t="shared" ca="1" si="69"/>
        <v>0</v>
      </c>
      <c r="T229" s="21">
        <f t="shared" ca="1" si="70"/>
        <v>0</v>
      </c>
      <c r="V229" s="21">
        <f ca="1">#REF!</f>
        <v>0</v>
      </c>
      <c r="W229" s="21">
        <f ca="1">#REF!</f>
        <v>0</v>
      </c>
      <c r="X229" s="21">
        <v>0</v>
      </c>
      <c r="Y229" s="21">
        <f t="shared" ca="1" si="71"/>
        <v>0</v>
      </c>
      <c r="Z229" s="21">
        <f t="shared" ca="1" si="72"/>
        <v>0</v>
      </c>
      <c r="AB229" s="21">
        <f ca="1">#REF!</f>
        <v>0</v>
      </c>
      <c r="AC229" s="21">
        <f ca="1">#REF!</f>
        <v>0</v>
      </c>
      <c r="AD229" s="21">
        <v>0</v>
      </c>
      <c r="AE229" s="21">
        <f t="shared" ca="1" si="73"/>
        <v>0</v>
      </c>
      <c r="AF229" s="21">
        <f t="shared" ca="1" si="74"/>
        <v>0</v>
      </c>
      <c r="AH229" s="21">
        <f ca="1">#REF!</f>
        <v>0</v>
      </c>
      <c r="AI229" s="21">
        <f ca="1">#REF!</f>
        <v>0</v>
      </c>
      <c r="AJ229" s="21">
        <v>0</v>
      </c>
      <c r="AK229" s="21">
        <f t="shared" ca="1" si="75"/>
        <v>0</v>
      </c>
      <c r="AL229" s="21">
        <f t="shared" ca="1" si="76"/>
        <v>0</v>
      </c>
      <c r="AN229" s="21">
        <f ca="1">#REF!</f>
        <v>0</v>
      </c>
      <c r="AO229" s="21">
        <f ca="1">#REF!</f>
        <v>0</v>
      </c>
      <c r="AP229" s="21">
        <v>0</v>
      </c>
      <c r="AQ229" s="21">
        <f t="shared" ca="1" si="77"/>
        <v>0</v>
      </c>
      <c r="AR229" s="21">
        <f t="shared" ca="1" si="78"/>
        <v>0</v>
      </c>
      <c r="AT229" s="21">
        <v>0</v>
      </c>
      <c r="AU229" s="21">
        <v>0</v>
      </c>
      <c r="AV229" s="21">
        <f t="shared" si="79"/>
        <v>0</v>
      </c>
      <c r="AW229" s="21"/>
      <c r="AX229" s="21"/>
      <c r="AZ229" s="87">
        <v>0</v>
      </c>
      <c r="BE229" s="87">
        <v>0</v>
      </c>
      <c r="BF229" s="87">
        <v>0</v>
      </c>
      <c r="BG229" s="87">
        <v>0</v>
      </c>
    </row>
    <row r="230" spans="3:59" x14ac:dyDescent="0.25">
      <c r="C230" s="10">
        <f t="shared" ca="1" si="66"/>
        <v>44075</v>
      </c>
      <c r="D230" s="17">
        <v>44069</v>
      </c>
      <c r="E230" s="5">
        <v>5.3909999999999991</v>
      </c>
      <c r="F230" s="6">
        <v>0.17</v>
      </c>
      <c r="G230" s="7">
        <v>6.0333568350914697E-2</v>
      </c>
      <c r="H230" s="7">
        <f t="shared" ca="1" si="64"/>
        <v>0.32724063212349169</v>
      </c>
      <c r="I230" s="9">
        <f t="shared" ca="1" si="65"/>
        <v>6858</v>
      </c>
      <c r="K230" s="5">
        <v>5.35</v>
      </c>
      <c r="L230" s="5">
        <f t="shared" si="67"/>
        <v>4.0999999999999481E-2</v>
      </c>
      <c r="M230" s="6">
        <v>0.17</v>
      </c>
      <c r="N230" s="12">
        <f t="shared" si="68"/>
        <v>0</v>
      </c>
      <c r="P230" s="21">
        <f ca="1">#REF!</f>
        <v>0</v>
      </c>
      <c r="Q230" s="21">
        <f ca="1">#REF!</f>
        <v>0</v>
      </c>
      <c r="R230" s="21">
        <v>0</v>
      </c>
      <c r="S230" s="21">
        <f t="shared" ca="1" si="69"/>
        <v>0</v>
      </c>
      <c r="T230" s="21">
        <f t="shared" ca="1" si="70"/>
        <v>0</v>
      </c>
      <c r="V230" s="21">
        <f ca="1">#REF!</f>
        <v>0</v>
      </c>
      <c r="W230" s="21">
        <f ca="1">#REF!</f>
        <v>0</v>
      </c>
      <c r="X230" s="21">
        <v>0</v>
      </c>
      <c r="Y230" s="21">
        <f t="shared" ca="1" si="71"/>
        <v>0</v>
      </c>
      <c r="Z230" s="21">
        <f t="shared" ca="1" si="72"/>
        <v>0</v>
      </c>
      <c r="AB230" s="21">
        <f ca="1">#REF!</f>
        <v>0</v>
      </c>
      <c r="AC230" s="21">
        <f ca="1">#REF!</f>
        <v>0</v>
      </c>
      <c r="AD230" s="21">
        <v>0</v>
      </c>
      <c r="AE230" s="21">
        <f t="shared" ca="1" si="73"/>
        <v>0</v>
      </c>
      <c r="AF230" s="21">
        <f t="shared" ca="1" si="74"/>
        <v>0</v>
      </c>
      <c r="AH230" s="21">
        <f ca="1">#REF!</f>
        <v>0</v>
      </c>
      <c r="AI230" s="21">
        <f ca="1">#REF!</f>
        <v>0</v>
      </c>
      <c r="AJ230" s="21">
        <v>0</v>
      </c>
      <c r="AK230" s="21">
        <f t="shared" ca="1" si="75"/>
        <v>0</v>
      </c>
      <c r="AL230" s="21">
        <f t="shared" ca="1" si="76"/>
        <v>0</v>
      </c>
      <c r="AN230" s="21">
        <f ca="1">#REF!</f>
        <v>0</v>
      </c>
      <c r="AO230" s="21">
        <f ca="1">#REF!</f>
        <v>0</v>
      </c>
      <c r="AP230" s="21">
        <v>0</v>
      </c>
      <c r="AQ230" s="21">
        <f t="shared" ca="1" si="77"/>
        <v>0</v>
      </c>
      <c r="AR230" s="21">
        <f t="shared" ca="1" si="78"/>
        <v>0</v>
      </c>
      <c r="AT230" s="21">
        <v>0</v>
      </c>
      <c r="AU230" s="21">
        <v>0</v>
      </c>
      <c r="AV230" s="21">
        <f t="shared" si="79"/>
        <v>0</v>
      </c>
      <c r="AW230" s="21"/>
      <c r="AX230" s="21"/>
      <c r="AZ230" s="87">
        <v>0</v>
      </c>
      <c r="BE230" s="87">
        <v>0</v>
      </c>
      <c r="BF230" s="87">
        <v>0</v>
      </c>
      <c r="BG230" s="87">
        <v>0</v>
      </c>
    </row>
    <row r="231" spans="3:59" x14ac:dyDescent="0.25">
      <c r="C231" s="10">
        <f t="shared" ca="1" si="66"/>
        <v>44105</v>
      </c>
      <c r="D231" s="17">
        <v>44099</v>
      </c>
      <c r="E231" s="5">
        <v>5.4059999999999997</v>
      </c>
      <c r="F231" s="6">
        <v>0.17</v>
      </c>
      <c r="G231" s="7">
        <v>6.0379680871649501E-2</v>
      </c>
      <c r="H231" s="7">
        <f t="shared" ca="1" si="64"/>
        <v>0.32537184276064596</v>
      </c>
      <c r="I231" s="9">
        <f t="shared" ca="1" si="65"/>
        <v>6888</v>
      </c>
      <c r="K231" s="5">
        <v>5.3650000000000002</v>
      </c>
      <c r="L231" s="5">
        <f t="shared" si="67"/>
        <v>4.0999999999999481E-2</v>
      </c>
      <c r="M231" s="6">
        <v>0.17</v>
      </c>
      <c r="N231" s="12">
        <f t="shared" si="68"/>
        <v>0</v>
      </c>
      <c r="P231" s="21">
        <f ca="1">#REF!</f>
        <v>0</v>
      </c>
      <c r="Q231" s="21">
        <f ca="1">#REF!</f>
        <v>0</v>
      </c>
      <c r="R231" s="21">
        <v>0</v>
      </c>
      <c r="S231" s="21">
        <f t="shared" ca="1" si="69"/>
        <v>0</v>
      </c>
      <c r="T231" s="21">
        <f t="shared" ca="1" si="70"/>
        <v>0</v>
      </c>
      <c r="V231" s="21">
        <f ca="1">#REF!</f>
        <v>0</v>
      </c>
      <c r="W231" s="21">
        <f ca="1">#REF!</f>
        <v>0</v>
      </c>
      <c r="X231" s="21">
        <v>0</v>
      </c>
      <c r="Y231" s="21">
        <f t="shared" ca="1" si="71"/>
        <v>0</v>
      </c>
      <c r="Z231" s="21">
        <f t="shared" ca="1" si="72"/>
        <v>0</v>
      </c>
      <c r="AB231" s="21">
        <f ca="1">#REF!</f>
        <v>0</v>
      </c>
      <c r="AC231" s="21">
        <f ca="1">#REF!</f>
        <v>0</v>
      </c>
      <c r="AD231" s="21">
        <v>0</v>
      </c>
      <c r="AE231" s="21">
        <f t="shared" ca="1" si="73"/>
        <v>0</v>
      </c>
      <c r="AF231" s="21">
        <f t="shared" ca="1" si="74"/>
        <v>0</v>
      </c>
      <c r="AH231" s="21">
        <f ca="1">#REF!</f>
        <v>0</v>
      </c>
      <c r="AI231" s="21">
        <f ca="1">#REF!</f>
        <v>0</v>
      </c>
      <c r="AJ231" s="21">
        <v>0</v>
      </c>
      <c r="AK231" s="21">
        <f t="shared" ca="1" si="75"/>
        <v>0</v>
      </c>
      <c r="AL231" s="21">
        <f t="shared" ca="1" si="76"/>
        <v>0</v>
      </c>
      <c r="AN231" s="21">
        <f ca="1">#REF!</f>
        <v>0</v>
      </c>
      <c r="AO231" s="21">
        <f ca="1">#REF!</f>
        <v>0</v>
      </c>
      <c r="AP231" s="21">
        <v>0</v>
      </c>
      <c r="AQ231" s="21">
        <f t="shared" ca="1" si="77"/>
        <v>0</v>
      </c>
      <c r="AR231" s="21">
        <f t="shared" ca="1" si="78"/>
        <v>0</v>
      </c>
      <c r="AT231" s="21">
        <v>0</v>
      </c>
      <c r="AU231" s="21">
        <v>0</v>
      </c>
      <c r="AV231" s="21">
        <f t="shared" si="79"/>
        <v>0</v>
      </c>
      <c r="AW231" s="21"/>
      <c r="AX231" s="21"/>
      <c r="AZ231" s="87">
        <v>0</v>
      </c>
      <c r="BE231" s="87">
        <v>0</v>
      </c>
      <c r="BF231" s="87">
        <v>0</v>
      </c>
      <c r="BG231" s="87">
        <v>0</v>
      </c>
    </row>
    <row r="232" spans="3:59" x14ac:dyDescent="0.25">
      <c r="C232" s="10">
        <f t="shared" ca="1" si="66"/>
        <v>44136</v>
      </c>
      <c r="D232" s="17">
        <v>44131</v>
      </c>
      <c r="E232" s="5">
        <v>5.5629999999999988</v>
      </c>
      <c r="F232" s="6">
        <v>0.17</v>
      </c>
      <c r="G232" s="7">
        <v>6.04273304771503E-2</v>
      </c>
      <c r="H232" s="7">
        <f t="shared" ca="1" si="64"/>
        <v>0.32344947929512191</v>
      </c>
      <c r="I232" s="9">
        <f t="shared" ca="1" si="65"/>
        <v>6920</v>
      </c>
      <c r="K232" s="5">
        <v>5.5220000000000002</v>
      </c>
      <c r="L232" s="5">
        <f t="shared" si="67"/>
        <v>4.0999999999998593E-2</v>
      </c>
      <c r="M232" s="6">
        <v>0.17</v>
      </c>
      <c r="N232" s="12">
        <f t="shared" si="68"/>
        <v>0</v>
      </c>
      <c r="P232" s="21">
        <f ca="1">#REF!</f>
        <v>0</v>
      </c>
      <c r="Q232" s="21">
        <f ca="1">#REF!</f>
        <v>0</v>
      </c>
      <c r="R232" s="21">
        <v>0</v>
      </c>
      <c r="S232" s="21">
        <f t="shared" ca="1" si="69"/>
        <v>0</v>
      </c>
      <c r="T232" s="21">
        <f t="shared" ca="1" si="70"/>
        <v>0</v>
      </c>
      <c r="V232" s="21">
        <f ca="1">#REF!</f>
        <v>0</v>
      </c>
      <c r="W232" s="21">
        <f ca="1">#REF!</f>
        <v>0</v>
      </c>
      <c r="X232" s="21">
        <v>0</v>
      </c>
      <c r="Y232" s="21">
        <f t="shared" ca="1" si="71"/>
        <v>0</v>
      </c>
      <c r="Z232" s="21">
        <f t="shared" ca="1" si="72"/>
        <v>0</v>
      </c>
      <c r="AB232" s="21">
        <f ca="1">#REF!</f>
        <v>0</v>
      </c>
      <c r="AC232" s="21">
        <f ca="1">#REF!</f>
        <v>0</v>
      </c>
      <c r="AD232" s="21">
        <v>0</v>
      </c>
      <c r="AE232" s="21">
        <f t="shared" ca="1" si="73"/>
        <v>0</v>
      </c>
      <c r="AF232" s="21">
        <f t="shared" ca="1" si="74"/>
        <v>0</v>
      </c>
      <c r="AH232" s="21">
        <f ca="1">#REF!</f>
        <v>0</v>
      </c>
      <c r="AI232" s="21">
        <f ca="1">#REF!</f>
        <v>0</v>
      </c>
      <c r="AJ232" s="21">
        <v>0</v>
      </c>
      <c r="AK232" s="21">
        <f t="shared" ca="1" si="75"/>
        <v>0</v>
      </c>
      <c r="AL232" s="21">
        <f t="shared" ca="1" si="76"/>
        <v>0</v>
      </c>
      <c r="AN232" s="21">
        <f ca="1">#REF!</f>
        <v>0</v>
      </c>
      <c r="AO232" s="21">
        <f ca="1">#REF!</f>
        <v>0</v>
      </c>
      <c r="AP232" s="21">
        <v>0</v>
      </c>
      <c r="AQ232" s="21">
        <f t="shared" ca="1" si="77"/>
        <v>0</v>
      </c>
      <c r="AR232" s="21">
        <f t="shared" ca="1" si="78"/>
        <v>0</v>
      </c>
      <c r="AT232" s="21">
        <v>0</v>
      </c>
      <c r="AU232" s="21">
        <v>0</v>
      </c>
      <c r="AV232" s="21">
        <f t="shared" si="79"/>
        <v>0</v>
      </c>
      <c r="AW232" s="21"/>
      <c r="AX232" s="21"/>
      <c r="AZ232" s="87">
        <v>0</v>
      </c>
      <c r="BE232" s="87">
        <v>0</v>
      </c>
      <c r="BF232" s="87">
        <v>0</v>
      </c>
      <c r="BG232" s="87">
        <v>0</v>
      </c>
    </row>
    <row r="233" spans="3:59" x14ac:dyDescent="0.25">
      <c r="C233" s="10">
        <f t="shared" ca="1" si="66"/>
        <v>44166</v>
      </c>
      <c r="D233" s="17">
        <v>44159</v>
      </c>
      <c r="E233" s="5">
        <v>5.7229999999999999</v>
      </c>
      <c r="F233" s="6">
        <v>0.17</v>
      </c>
      <c r="G233" s="7">
        <v>6.0473442999321197E-2</v>
      </c>
      <c r="H233" s="7">
        <f t="shared" ca="1" si="64"/>
        <v>0.32159754444508887</v>
      </c>
      <c r="I233" s="9">
        <f t="shared" ca="1" si="65"/>
        <v>6948</v>
      </c>
      <c r="K233" s="5">
        <v>5.6820000000000004</v>
      </c>
      <c r="L233" s="5">
        <f t="shared" si="67"/>
        <v>4.0999999999999481E-2</v>
      </c>
      <c r="M233" s="6">
        <v>0.17</v>
      </c>
      <c r="N233" s="12">
        <f t="shared" si="68"/>
        <v>0</v>
      </c>
      <c r="P233" s="21">
        <f ca="1">#REF!</f>
        <v>0</v>
      </c>
      <c r="Q233" s="21">
        <f ca="1">#REF!</f>
        <v>0</v>
      </c>
      <c r="R233" s="21">
        <v>0</v>
      </c>
      <c r="S233" s="21">
        <f t="shared" ca="1" si="69"/>
        <v>0</v>
      </c>
      <c r="T233" s="21">
        <f t="shared" ca="1" si="70"/>
        <v>0</v>
      </c>
      <c r="V233" s="21">
        <f ca="1">#REF!</f>
        <v>0</v>
      </c>
      <c r="W233" s="21">
        <f ca="1">#REF!</f>
        <v>0</v>
      </c>
      <c r="X233" s="21">
        <v>0</v>
      </c>
      <c r="Y233" s="21">
        <f t="shared" ca="1" si="71"/>
        <v>0</v>
      </c>
      <c r="Z233" s="21">
        <f t="shared" ca="1" si="72"/>
        <v>0</v>
      </c>
      <c r="AB233" s="21">
        <f ca="1">#REF!</f>
        <v>0</v>
      </c>
      <c r="AC233" s="21">
        <f ca="1">#REF!</f>
        <v>0</v>
      </c>
      <c r="AD233" s="21">
        <v>0</v>
      </c>
      <c r="AE233" s="21">
        <f t="shared" ca="1" si="73"/>
        <v>0</v>
      </c>
      <c r="AF233" s="21">
        <f t="shared" ca="1" si="74"/>
        <v>0</v>
      </c>
      <c r="AH233" s="21">
        <f ca="1">#REF!</f>
        <v>0</v>
      </c>
      <c r="AI233" s="21">
        <f ca="1">#REF!</f>
        <v>0</v>
      </c>
      <c r="AJ233" s="21">
        <v>0</v>
      </c>
      <c r="AK233" s="21">
        <f t="shared" ca="1" si="75"/>
        <v>0</v>
      </c>
      <c r="AL233" s="21">
        <f t="shared" ca="1" si="76"/>
        <v>0</v>
      </c>
      <c r="AN233" s="21">
        <f ca="1">#REF!</f>
        <v>0</v>
      </c>
      <c r="AO233" s="21">
        <f ca="1">#REF!</f>
        <v>0</v>
      </c>
      <c r="AP233" s="21">
        <v>0</v>
      </c>
      <c r="AQ233" s="21">
        <f t="shared" ca="1" si="77"/>
        <v>0</v>
      </c>
      <c r="AR233" s="21">
        <f t="shared" ca="1" si="78"/>
        <v>0</v>
      </c>
      <c r="AT233" s="21">
        <v>0</v>
      </c>
      <c r="AU233" s="21">
        <v>0</v>
      </c>
      <c r="AV233" s="21">
        <f t="shared" si="79"/>
        <v>0</v>
      </c>
      <c r="AW233" s="21"/>
      <c r="AX233" s="21"/>
      <c r="AZ233" s="87">
        <v>0</v>
      </c>
      <c r="BE233" s="87">
        <v>0</v>
      </c>
      <c r="BF233" s="87">
        <v>0</v>
      </c>
      <c r="BG233" s="87">
        <v>0</v>
      </c>
    </row>
    <row r="234" spans="3:59" x14ac:dyDescent="0.25">
      <c r="C234" s="10">
        <f t="shared" ca="1" si="66"/>
        <v>44197</v>
      </c>
      <c r="D234" s="17">
        <v>44193</v>
      </c>
      <c r="E234" s="5">
        <v>5.7554999999999987</v>
      </c>
      <c r="F234" s="6">
        <v>0.17</v>
      </c>
      <c r="G234" s="7">
        <v>6.05210926063071E-2</v>
      </c>
      <c r="H234" s="7">
        <f t="shared" ca="1" si="64"/>
        <v>0.3196925541557451</v>
      </c>
      <c r="I234" s="9">
        <f t="shared" ca="1" si="65"/>
        <v>6982</v>
      </c>
      <c r="K234" s="5">
        <v>5.7145000000000001</v>
      </c>
      <c r="L234" s="5">
        <f t="shared" si="67"/>
        <v>4.0999999999998593E-2</v>
      </c>
      <c r="M234" s="6">
        <v>0.17</v>
      </c>
      <c r="N234" s="12">
        <f t="shared" si="68"/>
        <v>0</v>
      </c>
      <c r="P234" s="21">
        <f ca="1">#REF!</f>
        <v>0</v>
      </c>
      <c r="Q234" s="21">
        <f ca="1">#REF!</f>
        <v>0</v>
      </c>
      <c r="R234" s="21">
        <v>0</v>
      </c>
      <c r="S234" s="21">
        <f t="shared" ca="1" si="69"/>
        <v>0</v>
      </c>
      <c r="T234" s="21">
        <f t="shared" ca="1" si="70"/>
        <v>0</v>
      </c>
      <c r="V234" s="21">
        <f ca="1">#REF!</f>
        <v>0</v>
      </c>
      <c r="W234" s="21">
        <f ca="1">#REF!</f>
        <v>0</v>
      </c>
      <c r="X234" s="21">
        <v>0</v>
      </c>
      <c r="Y234" s="21">
        <f t="shared" ca="1" si="71"/>
        <v>0</v>
      </c>
      <c r="Z234" s="21">
        <f t="shared" ca="1" si="72"/>
        <v>0</v>
      </c>
      <c r="AB234" s="21">
        <f ca="1">#REF!</f>
        <v>0</v>
      </c>
      <c r="AC234" s="21">
        <f ca="1">#REF!</f>
        <v>0</v>
      </c>
      <c r="AD234" s="21">
        <v>0</v>
      </c>
      <c r="AE234" s="21">
        <f t="shared" ca="1" si="73"/>
        <v>0</v>
      </c>
      <c r="AF234" s="21">
        <f t="shared" ca="1" si="74"/>
        <v>0</v>
      </c>
      <c r="AH234" s="21">
        <f ca="1">#REF!</f>
        <v>0</v>
      </c>
      <c r="AI234" s="21">
        <f ca="1">#REF!</f>
        <v>0</v>
      </c>
      <c r="AJ234" s="21">
        <v>0</v>
      </c>
      <c r="AK234" s="21">
        <f t="shared" ca="1" si="75"/>
        <v>0</v>
      </c>
      <c r="AL234" s="21">
        <f t="shared" ca="1" si="76"/>
        <v>0</v>
      </c>
      <c r="AN234" s="21">
        <f ca="1">#REF!</f>
        <v>0</v>
      </c>
      <c r="AO234" s="21">
        <f ca="1">#REF!</f>
        <v>0</v>
      </c>
      <c r="AP234" s="21">
        <v>0</v>
      </c>
      <c r="AQ234" s="21">
        <f t="shared" ca="1" si="77"/>
        <v>0</v>
      </c>
      <c r="AR234" s="21">
        <f t="shared" ca="1" si="78"/>
        <v>0</v>
      </c>
      <c r="AT234" s="21">
        <v>0</v>
      </c>
      <c r="AU234" s="21">
        <v>0</v>
      </c>
      <c r="AV234" s="21">
        <f t="shared" si="79"/>
        <v>0</v>
      </c>
      <c r="AW234" s="21"/>
      <c r="AX234" s="21"/>
      <c r="AZ234" s="87">
        <v>0</v>
      </c>
      <c r="BE234" s="87">
        <v>0</v>
      </c>
      <c r="BF234" s="87">
        <v>0</v>
      </c>
      <c r="BG234" s="87">
        <v>0</v>
      </c>
    </row>
    <row r="235" spans="3:59" x14ac:dyDescent="0.25">
      <c r="C235" s="10">
        <f t="shared" ca="1" si="66"/>
        <v>44228</v>
      </c>
      <c r="D235" s="17">
        <v>44222</v>
      </c>
      <c r="E235" s="5">
        <v>5.6714999999999991</v>
      </c>
      <c r="F235" s="6">
        <v>0.17</v>
      </c>
      <c r="G235" s="7">
        <v>6.0568742214046602E-2</v>
      </c>
      <c r="H235" s="7">
        <f t="shared" ca="1" si="64"/>
        <v>0.31779635965151037</v>
      </c>
      <c r="I235" s="9">
        <f t="shared" ca="1" si="65"/>
        <v>7011</v>
      </c>
      <c r="K235" s="5">
        <v>5.6304999999999996</v>
      </c>
      <c r="L235" s="5">
        <f t="shared" si="67"/>
        <v>4.0999999999999481E-2</v>
      </c>
      <c r="M235" s="6">
        <v>0.17</v>
      </c>
      <c r="N235" s="12">
        <f t="shared" si="68"/>
        <v>0</v>
      </c>
      <c r="P235" s="21">
        <f ca="1">#REF!</f>
        <v>0</v>
      </c>
      <c r="Q235" s="21">
        <f ca="1">#REF!</f>
        <v>0</v>
      </c>
      <c r="R235" s="21">
        <v>0</v>
      </c>
      <c r="S235" s="21">
        <f t="shared" ca="1" si="69"/>
        <v>0</v>
      </c>
      <c r="T235" s="21">
        <f t="shared" ca="1" si="70"/>
        <v>0</v>
      </c>
      <c r="V235" s="21">
        <f ca="1">#REF!</f>
        <v>0</v>
      </c>
      <c r="W235" s="21">
        <f ca="1">#REF!</f>
        <v>0</v>
      </c>
      <c r="X235" s="21">
        <v>0</v>
      </c>
      <c r="Y235" s="21">
        <f t="shared" ca="1" si="71"/>
        <v>0</v>
      </c>
      <c r="Z235" s="21">
        <f t="shared" ca="1" si="72"/>
        <v>0</v>
      </c>
      <c r="AB235" s="21">
        <f ca="1">#REF!</f>
        <v>0</v>
      </c>
      <c r="AC235" s="21">
        <f ca="1">#REF!</f>
        <v>0</v>
      </c>
      <c r="AD235" s="21">
        <v>0</v>
      </c>
      <c r="AE235" s="21">
        <f t="shared" ca="1" si="73"/>
        <v>0</v>
      </c>
      <c r="AF235" s="21">
        <f t="shared" ca="1" si="74"/>
        <v>0</v>
      </c>
      <c r="AH235" s="21">
        <f ca="1">#REF!</f>
        <v>0</v>
      </c>
      <c r="AI235" s="21">
        <f ca="1">#REF!</f>
        <v>0</v>
      </c>
      <c r="AJ235" s="21">
        <v>0</v>
      </c>
      <c r="AK235" s="21">
        <f t="shared" ca="1" si="75"/>
        <v>0</v>
      </c>
      <c r="AL235" s="21">
        <f t="shared" ca="1" si="76"/>
        <v>0</v>
      </c>
      <c r="AN235" s="21">
        <f ca="1">#REF!</f>
        <v>0</v>
      </c>
      <c r="AO235" s="21">
        <f ca="1">#REF!</f>
        <v>0</v>
      </c>
      <c r="AP235" s="21">
        <v>0</v>
      </c>
      <c r="AQ235" s="21">
        <f t="shared" ca="1" si="77"/>
        <v>0</v>
      </c>
      <c r="AR235" s="21">
        <f t="shared" ca="1" si="78"/>
        <v>0</v>
      </c>
      <c r="AT235" s="21">
        <v>0</v>
      </c>
      <c r="AU235" s="21">
        <v>0</v>
      </c>
      <c r="AV235" s="21">
        <f t="shared" si="79"/>
        <v>0</v>
      </c>
      <c r="AW235" s="21"/>
      <c r="AX235" s="21"/>
      <c r="AZ235" s="87">
        <v>0</v>
      </c>
      <c r="BE235" s="87">
        <v>0</v>
      </c>
      <c r="BF235" s="87">
        <v>0</v>
      </c>
      <c r="BG235" s="87">
        <v>0</v>
      </c>
    </row>
    <row r="236" spans="3:59" x14ac:dyDescent="0.25">
      <c r="C236" s="10">
        <f t="shared" ca="1" si="66"/>
        <v>44256</v>
      </c>
      <c r="D236" s="17">
        <v>44250</v>
      </c>
      <c r="E236" s="5">
        <v>5.5364999999999993</v>
      </c>
      <c r="F236" s="6">
        <v>0.17</v>
      </c>
      <c r="G236" s="7">
        <v>6.0611780570072299E-2</v>
      </c>
      <c r="H236" s="7">
        <f t="shared" ca="1" si="64"/>
        <v>0.31609120931118001</v>
      </c>
      <c r="I236" s="9">
        <f t="shared" ca="1" si="65"/>
        <v>7039</v>
      </c>
      <c r="K236" s="5">
        <v>5.4954999999999998</v>
      </c>
      <c r="L236" s="5">
        <f t="shared" si="67"/>
        <v>4.0999999999999481E-2</v>
      </c>
      <c r="M236" s="6">
        <v>0.17</v>
      </c>
      <c r="N236" s="12">
        <f t="shared" si="68"/>
        <v>0</v>
      </c>
      <c r="P236" s="21">
        <f ca="1">#REF!</f>
        <v>0</v>
      </c>
      <c r="Q236" s="21">
        <f ca="1">#REF!</f>
        <v>0</v>
      </c>
      <c r="R236" s="21">
        <v>0</v>
      </c>
      <c r="S236" s="21">
        <f t="shared" ca="1" si="69"/>
        <v>0</v>
      </c>
      <c r="T236" s="21">
        <f t="shared" ca="1" si="70"/>
        <v>0</v>
      </c>
      <c r="V236" s="21">
        <f ca="1">#REF!</f>
        <v>0</v>
      </c>
      <c r="W236" s="21">
        <f ca="1">#REF!</f>
        <v>0</v>
      </c>
      <c r="X236" s="21">
        <v>0</v>
      </c>
      <c r="Y236" s="21">
        <f t="shared" ca="1" si="71"/>
        <v>0</v>
      </c>
      <c r="Z236" s="21">
        <f t="shared" ca="1" si="72"/>
        <v>0</v>
      </c>
      <c r="AB236" s="21">
        <f ca="1">#REF!</f>
        <v>0</v>
      </c>
      <c r="AC236" s="21">
        <f ca="1">#REF!</f>
        <v>0</v>
      </c>
      <c r="AD236" s="21">
        <v>0</v>
      </c>
      <c r="AE236" s="21">
        <f t="shared" ca="1" si="73"/>
        <v>0</v>
      </c>
      <c r="AF236" s="21">
        <f t="shared" ca="1" si="74"/>
        <v>0</v>
      </c>
      <c r="AH236" s="21">
        <f ca="1">#REF!</f>
        <v>0</v>
      </c>
      <c r="AI236" s="21">
        <f ca="1">#REF!</f>
        <v>0</v>
      </c>
      <c r="AJ236" s="21">
        <v>0</v>
      </c>
      <c r="AK236" s="21">
        <f t="shared" ca="1" si="75"/>
        <v>0</v>
      </c>
      <c r="AL236" s="21">
        <f t="shared" ca="1" si="76"/>
        <v>0</v>
      </c>
      <c r="AN236" s="21">
        <f ca="1">#REF!</f>
        <v>0</v>
      </c>
      <c r="AO236" s="21">
        <f ca="1">#REF!</f>
        <v>0</v>
      </c>
      <c r="AP236" s="21">
        <v>0</v>
      </c>
      <c r="AQ236" s="21">
        <f t="shared" ca="1" si="77"/>
        <v>0</v>
      </c>
      <c r="AR236" s="21">
        <f t="shared" ca="1" si="78"/>
        <v>0</v>
      </c>
      <c r="AT236" s="21">
        <v>0</v>
      </c>
      <c r="AU236" s="21">
        <v>0</v>
      </c>
      <c r="AV236" s="21">
        <f t="shared" si="79"/>
        <v>0</v>
      </c>
      <c r="AW236" s="21"/>
      <c r="AX236" s="21"/>
      <c r="AZ236" s="87">
        <v>0</v>
      </c>
      <c r="BE236" s="87">
        <v>0</v>
      </c>
      <c r="BF236" s="87">
        <v>0</v>
      </c>
      <c r="BG236" s="87">
        <v>0</v>
      </c>
    </row>
    <row r="237" spans="3:59" x14ac:dyDescent="0.25">
      <c r="C237" s="10">
        <f t="shared" ca="1" si="66"/>
        <v>44287</v>
      </c>
      <c r="D237" s="17">
        <v>44281</v>
      </c>
      <c r="E237" s="5">
        <v>5.386499999999999</v>
      </c>
      <c r="F237" s="6">
        <v>0.17</v>
      </c>
      <c r="G237" s="7">
        <v>6.0659430179247097E-2</v>
      </c>
      <c r="H237" s="7">
        <f t="shared" ca="1" si="64"/>
        <v>0.31421169301190627</v>
      </c>
      <c r="I237" s="9">
        <f t="shared" ca="1" si="65"/>
        <v>7070</v>
      </c>
      <c r="K237" s="5">
        <v>5.3455000000000004</v>
      </c>
      <c r="L237" s="5">
        <f t="shared" si="67"/>
        <v>4.0999999999998593E-2</v>
      </c>
      <c r="M237" s="6">
        <v>0.17</v>
      </c>
      <c r="N237" s="12">
        <f t="shared" si="68"/>
        <v>0</v>
      </c>
      <c r="P237" s="21">
        <f ca="1">#REF!</f>
        <v>0</v>
      </c>
      <c r="Q237" s="21">
        <f ca="1">#REF!</f>
        <v>0</v>
      </c>
      <c r="R237" s="21">
        <v>0</v>
      </c>
      <c r="S237" s="21">
        <f t="shared" ca="1" si="69"/>
        <v>0</v>
      </c>
      <c r="T237" s="21">
        <f t="shared" ca="1" si="70"/>
        <v>0</v>
      </c>
      <c r="V237" s="21">
        <f ca="1">#REF!</f>
        <v>0</v>
      </c>
      <c r="W237" s="21">
        <f ca="1">#REF!</f>
        <v>0</v>
      </c>
      <c r="X237" s="21">
        <v>0</v>
      </c>
      <c r="Y237" s="21">
        <f t="shared" ca="1" si="71"/>
        <v>0</v>
      </c>
      <c r="Z237" s="21">
        <f t="shared" ca="1" si="72"/>
        <v>0</v>
      </c>
      <c r="AB237" s="21">
        <f ca="1">#REF!</f>
        <v>0</v>
      </c>
      <c r="AC237" s="21">
        <f ca="1">#REF!</f>
        <v>0</v>
      </c>
      <c r="AD237" s="21">
        <v>0</v>
      </c>
      <c r="AE237" s="21">
        <f t="shared" ca="1" si="73"/>
        <v>0</v>
      </c>
      <c r="AF237" s="21">
        <f t="shared" ca="1" si="74"/>
        <v>0</v>
      </c>
      <c r="AH237" s="21">
        <f ca="1">#REF!</f>
        <v>0</v>
      </c>
      <c r="AI237" s="21">
        <f ca="1">#REF!</f>
        <v>0</v>
      </c>
      <c r="AJ237" s="21">
        <v>0</v>
      </c>
      <c r="AK237" s="21">
        <f t="shared" ca="1" si="75"/>
        <v>0</v>
      </c>
      <c r="AL237" s="21">
        <f t="shared" ca="1" si="76"/>
        <v>0</v>
      </c>
      <c r="AN237" s="21">
        <f ca="1">#REF!</f>
        <v>0</v>
      </c>
      <c r="AO237" s="21">
        <f ca="1">#REF!</f>
        <v>0</v>
      </c>
      <c r="AP237" s="21">
        <v>0</v>
      </c>
      <c r="AQ237" s="21">
        <f t="shared" ca="1" si="77"/>
        <v>0</v>
      </c>
      <c r="AR237" s="21">
        <f t="shared" ca="1" si="78"/>
        <v>0</v>
      </c>
      <c r="AT237" s="21">
        <v>0</v>
      </c>
      <c r="AU237" s="21">
        <v>0</v>
      </c>
      <c r="AV237" s="21">
        <f t="shared" si="79"/>
        <v>0</v>
      </c>
      <c r="AW237" s="21"/>
      <c r="AX237" s="21"/>
      <c r="AZ237" s="87">
        <v>0</v>
      </c>
      <c r="BE237" s="87">
        <v>0</v>
      </c>
      <c r="BF237" s="87">
        <v>0</v>
      </c>
      <c r="BG237" s="87">
        <v>0</v>
      </c>
    </row>
    <row r="238" spans="3:59" x14ac:dyDescent="0.25">
      <c r="C238" s="10">
        <f t="shared" ca="1" si="66"/>
        <v>44317</v>
      </c>
      <c r="D238" s="17">
        <v>44313</v>
      </c>
      <c r="E238" s="5">
        <v>5.3904999999999994</v>
      </c>
      <c r="F238" s="6">
        <v>0.17</v>
      </c>
      <c r="G238" s="7">
        <v>6.0705542704972998E-2</v>
      </c>
      <c r="H238" s="7">
        <f t="shared" ca="1" si="64"/>
        <v>0.31240111893608435</v>
      </c>
      <c r="I238" s="9">
        <f t="shared" ca="1" si="65"/>
        <v>7102</v>
      </c>
      <c r="K238" s="5">
        <v>5.3494999999999999</v>
      </c>
      <c r="L238" s="5">
        <f t="shared" si="67"/>
        <v>4.0999999999999481E-2</v>
      </c>
      <c r="M238" s="6">
        <v>0.17</v>
      </c>
      <c r="N238" s="12">
        <f t="shared" si="68"/>
        <v>0</v>
      </c>
      <c r="P238" s="21">
        <f ca="1">#REF!</f>
        <v>0</v>
      </c>
      <c r="Q238" s="21">
        <f ca="1">#REF!</f>
        <v>0</v>
      </c>
      <c r="R238" s="21">
        <v>0</v>
      </c>
      <c r="S238" s="21">
        <f t="shared" ca="1" si="69"/>
        <v>0</v>
      </c>
      <c r="T238" s="21">
        <f t="shared" ca="1" si="70"/>
        <v>0</v>
      </c>
      <c r="V238" s="21">
        <f ca="1">#REF!</f>
        <v>0</v>
      </c>
      <c r="W238" s="21">
        <f ca="1">#REF!</f>
        <v>0</v>
      </c>
      <c r="X238" s="21">
        <v>0</v>
      </c>
      <c r="Y238" s="21">
        <f t="shared" ca="1" si="71"/>
        <v>0</v>
      </c>
      <c r="Z238" s="21">
        <f t="shared" ca="1" si="72"/>
        <v>0</v>
      </c>
      <c r="AB238" s="21">
        <f ca="1">#REF!</f>
        <v>0</v>
      </c>
      <c r="AC238" s="21">
        <f ca="1">#REF!</f>
        <v>0</v>
      </c>
      <c r="AD238" s="21">
        <v>0</v>
      </c>
      <c r="AE238" s="21">
        <f t="shared" ca="1" si="73"/>
        <v>0</v>
      </c>
      <c r="AF238" s="21">
        <f t="shared" ca="1" si="74"/>
        <v>0</v>
      </c>
      <c r="AH238" s="21">
        <f ca="1">#REF!</f>
        <v>0</v>
      </c>
      <c r="AI238" s="21">
        <f ca="1">#REF!</f>
        <v>0</v>
      </c>
      <c r="AJ238" s="21">
        <v>0</v>
      </c>
      <c r="AK238" s="21">
        <f t="shared" ca="1" si="75"/>
        <v>0</v>
      </c>
      <c r="AL238" s="21">
        <f t="shared" ca="1" si="76"/>
        <v>0</v>
      </c>
      <c r="AN238" s="21">
        <f ca="1">#REF!</f>
        <v>0</v>
      </c>
      <c r="AO238" s="21">
        <f ca="1">#REF!</f>
        <v>0</v>
      </c>
      <c r="AP238" s="21">
        <v>0</v>
      </c>
      <c r="AQ238" s="21">
        <f t="shared" ca="1" si="77"/>
        <v>0</v>
      </c>
      <c r="AR238" s="21">
        <f t="shared" ca="1" si="78"/>
        <v>0</v>
      </c>
      <c r="AT238" s="21">
        <v>0</v>
      </c>
      <c r="AU238" s="21">
        <v>0</v>
      </c>
      <c r="AV238" s="21">
        <f t="shared" si="79"/>
        <v>0</v>
      </c>
      <c r="AW238" s="21"/>
      <c r="AX238" s="21"/>
      <c r="AZ238" s="87">
        <v>0</v>
      </c>
      <c r="BE238" s="87">
        <v>0</v>
      </c>
      <c r="BF238" s="87">
        <v>0</v>
      </c>
      <c r="BG238" s="87">
        <v>0</v>
      </c>
    </row>
    <row r="239" spans="3:59" x14ac:dyDescent="0.25">
      <c r="C239" s="10">
        <f t="shared" ca="1" si="66"/>
        <v>44348</v>
      </c>
      <c r="D239" s="17">
        <v>44341</v>
      </c>
      <c r="E239" s="5">
        <v>5.4304999999999986</v>
      </c>
      <c r="F239" s="6">
        <v>0.17</v>
      </c>
      <c r="G239" s="7">
        <v>6.07531923156319E-2</v>
      </c>
      <c r="H239" s="7">
        <f t="shared" ca="1" si="64"/>
        <v>0.31053876006461362</v>
      </c>
      <c r="I239" s="9">
        <f t="shared" ca="1" si="65"/>
        <v>7130</v>
      </c>
      <c r="K239" s="5">
        <v>5.3895</v>
      </c>
      <c r="L239" s="5">
        <f t="shared" si="67"/>
        <v>4.0999999999998593E-2</v>
      </c>
      <c r="M239" s="6">
        <v>0.17</v>
      </c>
      <c r="N239" s="12">
        <f t="shared" si="68"/>
        <v>0</v>
      </c>
      <c r="P239" s="21">
        <f ca="1">#REF!</f>
        <v>0</v>
      </c>
      <c r="Q239" s="21">
        <f ca="1">#REF!</f>
        <v>0</v>
      </c>
      <c r="R239" s="21">
        <v>0</v>
      </c>
      <c r="S239" s="21">
        <f t="shared" ca="1" si="69"/>
        <v>0</v>
      </c>
      <c r="T239" s="21">
        <f t="shared" ca="1" si="70"/>
        <v>0</v>
      </c>
      <c r="V239" s="21">
        <f ca="1">#REF!</f>
        <v>0</v>
      </c>
      <c r="W239" s="21">
        <f ca="1">#REF!</f>
        <v>0</v>
      </c>
      <c r="X239" s="21">
        <v>0</v>
      </c>
      <c r="Y239" s="21">
        <f t="shared" ca="1" si="71"/>
        <v>0</v>
      </c>
      <c r="Z239" s="21">
        <f t="shared" ca="1" si="72"/>
        <v>0</v>
      </c>
      <c r="AB239" s="21">
        <f ca="1">#REF!</f>
        <v>0</v>
      </c>
      <c r="AC239" s="21">
        <f ca="1">#REF!</f>
        <v>0</v>
      </c>
      <c r="AD239" s="21">
        <v>0</v>
      </c>
      <c r="AE239" s="21">
        <f t="shared" ca="1" si="73"/>
        <v>0</v>
      </c>
      <c r="AF239" s="21">
        <f t="shared" ca="1" si="74"/>
        <v>0</v>
      </c>
      <c r="AH239" s="21">
        <f ca="1">#REF!</f>
        <v>0</v>
      </c>
      <c r="AI239" s="21">
        <f ca="1">#REF!</f>
        <v>0</v>
      </c>
      <c r="AJ239" s="21">
        <v>0</v>
      </c>
      <c r="AK239" s="21">
        <f t="shared" ca="1" si="75"/>
        <v>0</v>
      </c>
      <c r="AL239" s="21">
        <f t="shared" ca="1" si="76"/>
        <v>0</v>
      </c>
      <c r="AN239" s="21">
        <f ca="1">#REF!</f>
        <v>0</v>
      </c>
      <c r="AO239" s="21">
        <f ca="1">#REF!</f>
        <v>0</v>
      </c>
      <c r="AP239" s="21">
        <v>0</v>
      </c>
      <c r="AQ239" s="21">
        <f t="shared" ca="1" si="77"/>
        <v>0</v>
      </c>
      <c r="AR239" s="21">
        <f t="shared" ca="1" si="78"/>
        <v>0</v>
      </c>
      <c r="AT239" s="21">
        <v>0</v>
      </c>
      <c r="AU239" s="21">
        <v>0</v>
      </c>
      <c r="AV239" s="21">
        <f t="shared" si="79"/>
        <v>0</v>
      </c>
      <c r="AW239" s="21"/>
      <c r="AX239" s="21"/>
      <c r="AZ239" s="87">
        <v>0</v>
      </c>
      <c r="BE239" s="87">
        <v>0</v>
      </c>
      <c r="BF239" s="87">
        <v>0</v>
      </c>
      <c r="BG239" s="87">
        <v>0</v>
      </c>
    </row>
    <row r="240" spans="3:59" x14ac:dyDescent="0.25">
      <c r="C240" s="10">
        <f t="shared" ca="1" si="66"/>
        <v>44378</v>
      </c>
      <c r="D240" s="17">
        <v>44372</v>
      </c>
      <c r="E240" s="5">
        <v>5.4754999999999994</v>
      </c>
      <c r="F240" s="6">
        <v>0.17</v>
      </c>
      <c r="G240" s="7">
        <v>6.0799304842793903E-2</v>
      </c>
      <c r="H240" s="7">
        <f t="shared" ca="1" si="64"/>
        <v>0.30874474738215651</v>
      </c>
      <c r="I240" s="9">
        <f t="shared" ca="1" si="65"/>
        <v>7161</v>
      </c>
      <c r="K240" s="5">
        <v>5.4344999999999999</v>
      </c>
      <c r="L240" s="5">
        <f t="shared" si="67"/>
        <v>4.0999999999999481E-2</v>
      </c>
      <c r="M240" s="6">
        <v>0.17</v>
      </c>
      <c r="N240" s="12">
        <f t="shared" si="68"/>
        <v>0</v>
      </c>
      <c r="P240" s="21">
        <f ca="1">#REF!</f>
        <v>0</v>
      </c>
      <c r="Q240" s="21">
        <f ca="1">#REF!</f>
        <v>0</v>
      </c>
      <c r="R240" s="21">
        <v>0</v>
      </c>
      <c r="S240" s="21">
        <f t="shared" ca="1" si="69"/>
        <v>0</v>
      </c>
      <c r="T240" s="21">
        <f t="shared" ca="1" si="70"/>
        <v>0</v>
      </c>
      <c r="V240" s="21">
        <f ca="1">#REF!</f>
        <v>0</v>
      </c>
      <c r="W240" s="21">
        <f ca="1">#REF!</f>
        <v>0</v>
      </c>
      <c r="X240" s="21">
        <v>0</v>
      </c>
      <c r="Y240" s="21">
        <f t="shared" ca="1" si="71"/>
        <v>0</v>
      </c>
      <c r="Z240" s="21">
        <f t="shared" ca="1" si="72"/>
        <v>0</v>
      </c>
      <c r="AB240" s="21">
        <f ca="1">#REF!</f>
        <v>0</v>
      </c>
      <c r="AC240" s="21">
        <f ca="1">#REF!</f>
        <v>0</v>
      </c>
      <c r="AD240" s="21">
        <v>0</v>
      </c>
      <c r="AE240" s="21">
        <f t="shared" ca="1" si="73"/>
        <v>0</v>
      </c>
      <c r="AF240" s="21">
        <f t="shared" ca="1" si="74"/>
        <v>0</v>
      </c>
      <c r="AH240" s="21">
        <f ca="1">#REF!</f>
        <v>0</v>
      </c>
      <c r="AI240" s="21">
        <f ca="1">#REF!</f>
        <v>0</v>
      </c>
      <c r="AJ240" s="21">
        <v>0</v>
      </c>
      <c r="AK240" s="21">
        <f t="shared" ca="1" si="75"/>
        <v>0</v>
      </c>
      <c r="AL240" s="21">
        <f t="shared" ca="1" si="76"/>
        <v>0</v>
      </c>
      <c r="AN240" s="21">
        <f ca="1">#REF!</f>
        <v>0</v>
      </c>
      <c r="AO240" s="21">
        <f ca="1">#REF!</f>
        <v>0</v>
      </c>
      <c r="AP240" s="21">
        <v>0</v>
      </c>
      <c r="AQ240" s="21">
        <f t="shared" ca="1" si="77"/>
        <v>0</v>
      </c>
      <c r="AR240" s="21">
        <f t="shared" ca="1" si="78"/>
        <v>0</v>
      </c>
      <c r="AT240" s="21">
        <v>0</v>
      </c>
      <c r="AU240" s="21">
        <v>0</v>
      </c>
      <c r="AV240" s="21">
        <f t="shared" si="79"/>
        <v>0</v>
      </c>
      <c r="AW240" s="21"/>
      <c r="AX240" s="21"/>
      <c r="AZ240" s="87">
        <v>0</v>
      </c>
      <c r="BE240" s="87">
        <v>0</v>
      </c>
      <c r="BF240" s="87">
        <v>0</v>
      </c>
      <c r="BG240" s="87">
        <v>0</v>
      </c>
    </row>
    <row r="241" spans="3:59" x14ac:dyDescent="0.25">
      <c r="C241" s="10">
        <f t="shared" ca="1" si="66"/>
        <v>44409</v>
      </c>
      <c r="D241" s="17">
        <v>44404</v>
      </c>
      <c r="E241" s="5">
        <v>5.5144999999999991</v>
      </c>
      <c r="F241" s="6">
        <v>0.17</v>
      </c>
      <c r="G241" s="7">
        <v>6.0846954454936597E-2</v>
      </c>
      <c r="H241" s="7">
        <f t="shared" ca="1" si="64"/>
        <v>0.30689945782896255</v>
      </c>
      <c r="I241" s="9">
        <f t="shared" ca="1" si="65"/>
        <v>7193</v>
      </c>
      <c r="K241" s="5">
        <v>5.4734999999999996</v>
      </c>
      <c r="L241" s="5">
        <f t="shared" si="67"/>
        <v>4.0999999999999481E-2</v>
      </c>
      <c r="M241" s="6">
        <v>0.17</v>
      </c>
      <c r="N241" s="12">
        <f t="shared" si="68"/>
        <v>0</v>
      </c>
      <c r="P241" s="21">
        <f ca="1">#REF!</f>
        <v>0</v>
      </c>
      <c r="Q241" s="21">
        <f ca="1">#REF!</f>
        <v>0</v>
      </c>
      <c r="R241" s="21">
        <v>0</v>
      </c>
      <c r="S241" s="21">
        <f t="shared" ca="1" si="69"/>
        <v>0</v>
      </c>
      <c r="T241" s="21">
        <f t="shared" ca="1" si="70"/>
        <v>0</v>
      </c>
      <c r="V241" s="21">
        <f ca="1">#REF!</f>
        <v>0</v>
      </c>
      <c r="W241" s="21">
        <f ca="1">#REF!</f>
        <v>0</v>
      </c>
      <c r="X241" s="21">
        <v>0</v>
      </c>
      <c r="Y241" s="21">
        <f t="shared" ca="1" si="71"/>
        <v>0</v>
      </c>
      <c r="Z241" s="21">
        <f t="shared" ca="1" si="72"/>
        <v>0</v>
      </c>
      <c r="AB241" s="21">
        <f ca="1">#REF!</f>
        <v>0</v>
      </c>
      <c r="AC241" s="21">
        <f ca="1">#REF!</f>
        <v>0</v>
      </c>
      <c r="AD241" s="21">
        <v>0</v>
      </c>
      <c r="AE241" s="21">
        <f t="shared" ca="1" si="73"/>
        <v>0</v>
      </c>
      <c r="AF241" s="21">
        <f t="shared" ca="1" si="74"/>
        <v>0</v>
      </c>
      <c r="AH241" s="21">
        <f ca="1">#REF!</f>
        <v>0</v>
      </c>
      <c r="AI241" s="21">
        <f ca="1">#REF!</f>
        <v>0</v>
      </c>
      <c r="AJ241" s="21">
        <v>0</v>
      </c>
      <c r="AK241" s="21">
        <f t="shared" ca="1" si="75"/>
        <v>0</v>
      </c>
      <c r="AL241" s="21">
        <f t="shared" ca="1" si="76"/>
        <v>0</v>
      </c>
      <c r="AN241" s="21">
        <f ca="1">#REF!</f>
        <v>0</v>
      </c>
      <c r="AO241" s="21">
        <f ca="1">#REF!</f>
        <v>0</v>
      </c>
      <c r="AP241" s="21">
        <v>0</v>
      </c>
      <c r="AQ241" s="21">
        <f t="shared" ca="1" si="77"/>
        <v>0</v>
      </c>
      <c r="AR241" s="21">
        <f t="shared" ca="1" si="78"/>
        <v>0</v>
      </c>
      <c r="AT241" s="21">
        <v>0</v>
      </c>
      <c r="AU241" s="21">
        <v>0</v>
      </c>
      <c r="AV241" s="21">
        <f t="shared" si="79"/>
        <v>0</v>
      </c>
      <c r="AW241" s="21"/>
      <c r="AX241" s="21"/>
      <c r="AZ241" s="87">
        <v>0</v>
      </c>
      <c r="BE241" s="87">
        <v>0</v>
      </c>
      <c r="BF241" s="87">
        <v>0</v>
      </c>
      <c r="BG241" s="87">
        <v>0</v>
      </c>
    </row>
    <row r="242" spans="3:59" x14ac:dyDescent="0.25">
      <c r="C242" s="10">
        <f t="shared" ca="1" si="66"/>
        <v>44440</v>
      </c>
      <c r="D242" s="17">
        <v>44434</v>
      </c>
      <c r="E242" s="5">
        <v>5.5034999999999989</v>
      </c>
      <c r="F242" s="6">
        <v>0.17</v>
      </c>
      <c r="G242" s="7">
        <v>6.0894604067833799E-2</v>
      </c>
      <c r="H242" s="7">
        <f t="shared" ca="1" si="64"/>
        <v>0.30506280891295323</v>
      </c>
      <c r="I242" s="9">
        <f t="shared" ca="1" si="65"/>
        <v>7223</v>
      </c>
      <c r="K242" s="5">
        <v>5.4625000000000004</v>
      </c>
      <c r="L242" s="5">
        <f t="shared" si="67"/>
        <v>4.0999999999998593E-2</v>
      </c>
      <c r="M242" s="6">
        <v>0.17</v>
      </c>
      <c r="N242" s="12">
        <f t="shared" si="68"/>
        <v>0</v>
      </c>
      <c r="P242" s="21">
        <f ca="1">#REF!</f>
        <v>0</v>
      </c>
      <c r="Q242" s="21">
        <f ca="1">#REF!</f>
        <v>0</v>
      </c>
      <c r="R242" s="21">
        <v>0</v>
      </c>
      <c r="S242" s="21">
        <f t="shared" ca="1" si="69"/>
        <v>0</v>
      </c>
      <c r="T242" s="21">
        <f t="shared" ca="1" si="70"/>
        <v>0</v>
      </c>
      <c r="V242" s="21">
        <f ca="1">#REF!</f>
        <v>0</v>
      </c>
      <c r="W242" s="21">
        <f ca="1">#REF!</f>
        <v>0</v>
      </c>
      <c r="X242" s="21">
        <v>0</v>
      </c>
      <c r="Y242" s="21">
        <f t="shared" ca="1" si="71"/>
        <v>0</v>
      </c>
      <c r="Z242" s="21">
        <f t="shared" ca="1" si="72"/>
        <v>0</v>
      </c>
      <c r="AB242" s="21">
        <f ca="1">#REF!</f>
        <v>0</v>
      </c>
      <c r="AC242" s="21">
        <f ca="1">#REF!</f>
        <v>0</v>
      </c>
      <c r="AD242" s="21">
        <v>0</v>
      </c>
      <c r="AE242" s="21">
        <f t="shared" ca="1" si="73"/>
        <v>0</v>
      </c>
      <c r="AF242" s="21">
        <f t="shared" ca="1" si="74"/>
        <v>0</v>
      </c>
      <c r="AH242" s="21">
        <f ca="1">#REF!</f>
        <v>0</v>
      </c>
      <c r="AI242" s="21">
        <f ca="1">#REF!</f>
        <v>0</v>
      </c>
      <c r="AJ242" s="21">
        <v>0</v>
      </c>
      <c r="AK242" s="21">
        <f t="shared" ca="1" si="75"/>
        <v>0</v>
      </c>
      <c r="AL242" s="21">
        <f t="shared" ca="1" si="76"/>
        <v>0</v>
      </c>
      <c r="AN242" s="21">
        <f ca="1">#REF!</f>
        <v>0</v>
      </c>
      <c r="AO242" s="21">
        <f ca="1">#REF!</f>
        <v>0</v>
      </c>
      <c r="AP242" s="21">
        <v>0</v>
      </c>
      <c r="AQ242" s="21">
        <f t="shared" ca="1" si="77"/>
        <v>0</v>
      </c>
      <c r="AR242" s="21">
        <f t="shared" ca="1" si="78"/>
        <v>0</v>
      </c>
      <c r="AT242" s="21">
        <v>0</v>
      </c>
      <c r="AU242" s="21">
        <v>0</v>
      </c>
      <c r="AV242" s="21">
        <f t="shared" si="79"/>
        <v>0</v>
      </c>
      <c r="AW242" s="21"/>
      <c r="AX242" s="21"/>
      <c r="AZ242" s="87">
        <v>0</v>
      </c>
      <c r="BE242" s="87">
        <v>0</v>
      </c>
      <c r="BF242" s="87">
        <v>0</v>
      </c>
      <c r="BG242" s="87">
        <v>0</v>
      </c>
    </row>
    <row r="243" spans="3:59" x14ac:dyDescent="0.25">
      <c r="C243" s="10">
        <f t="shared" ca="1" si="66"/>
        <v>44470</v>
      </c>
      <c r="D243" s="17">
        <v>44466</v>
      </c>
      <c r="E243" s="5">
        <v>5.5184999999999995</v>
      </c>
      <c r="F243" s="6">
        <v>0.17</v>
      </c>
      <c r="G243" s="7">
        <v>6.0940716597161597E-2</v>
      </c>
      <c r="H243" s="7">
        <f t="shared" ca="1" si="64"/>
        <v>0.30329361215041434</v>
      </c>
      <c r="I243" s="9">
        <f t="shared" ca="1" si="65"/>
        <v>7255</v>
      </c>
      <c r="K243" s="5">
        <v>5.4775</v>
      </c>
      <c r="L243" s="5">
        <f t="shared" si="67"/>
        <v>4.0999999999999481E-2</v>
      </c>
      <c r="M243" s="6">
        <v>0.17</v>
      </c>
      <c r="N243" s="12">
        <f t="shared" si="68"/>
        <v>0</v>
      </c>
      <c r="P243" s="21">
        <f ca="1">#REF!</f>
        <v>0</v>
      </c>
      <c r="Q243" s="21">
        <f ca="1">#REF!</f>
        <v>0</v>
      </c>
      <c r="R243" s="21">
        <v>0</v>
      </c>
      <c r="S243" s="21">
        <f t="shared" ca="1" si="69"/>
        <v>0</v>
      </c>
      <c r="T243" s="21">
        <f t="shared" ca="1" si="70"/>
        <v>0</v>
      </c>
      <c r="V243" s="21">
        <f ca="1">#REF!</f>
        <v>0</v>
      </c>
      <c r="W243" s="21">
        <f ca="1">#REF!</f>
        <v>0</v>
      </c>
      <c r="X243" s="21">
        <v>0</v>
      </c>
      <c r="Y243" s="21">
        <f t="shared" ca="1" si="71"/>
        <v>0</v>
      </c>
      <c r="Z243" s="21">
        <f t="shared" ca="1" si="72"/>
        <v>0</v>
      </c>
      <c r="AB243" s="21">
        <f ca="1">#REF!</f>
        <v>0</v>
      </c>
      <c r="AC243" s="21">
        <f ca="1">#REF!</f>
        <v>0</v>
      </c>
      <c r="AD243" s="21">
        <v>0</v>
      </c>
      <c r="AE243" s="21">
        <f t="shared" ca="1" si="73"/>
        <v>0</v>
      </c>
      <c r="AF243" s="21">
        <f t="shared" ca="1" si="74"/>
        <v>0</v>
      </c>
      <c r="AH243" s="21">
        <f ca="1">#REF!</f>
        <v>0</v>
      </c>
      <c r="AI243" s="21">
        <f ca="1">#REF!</f>
        <v>0</v>
      </c>
      <c r="AJ243" s="21">
        <v>0</v>
      </c>
      <c r="AK243" s="21">
        <f t="shared" ca="1" si="75"/>
        <v>0</v>
      </c>
      <c r="AL243" s="21">
        <f t="shared" ca="1" si="76"/>
        <v>0</v>
      </c>
      <c r="AN243" s="21">
        <f ca="1">#REF!</f>
        <v>0</v>
      </c>
      <c r="AO243" s="21">
        <f ca="1">#REF!</f>
        <v>0</v>
      </c>
      <c r="AP243" s="21">
        <v>0</v>
      </c>
      <c r="AQ243" s="21">
        <f t="shared" ca="1" si="77"/>
        <v>0</v>
      </c>
      <c r="AR243" s="21">
        <f t="shared" ca="1" si="78"/>
        <v>0</v>
      </c>
      <c r="AT243" s="21">
        <v>0</v>
      </c>
      <c r="AU243" s="21">
        <v>0</v>
      </c>
      <c r="AV243" s="21">
        <f t="shared" si="79"/>
        <v>0</v>
      </c>
      <c r="AW243" s="21"/>
      <c r="AX243" s="21"/>
      <c r="AZ243" s="87">
        <v>0</v>
      </c>
      <c r="BE243" s="87">
        <v>0</v>
      </c>
      <c r="BF243" s="87">
        <v>0</v>
      </c>
      <c r="BG243" s="87">
        <v>0</v>
      </c>
    </row>
    <row r="244" spans="3:59" x14ac:dyDescent="0.25">
      <c r="C244" s="10">
        <f t="shared" ca="1" si="66"/>
        <v>44501</v>
      </c>
      <c r="D244" s="17">
        <v>44495</v>
      </c>
      <c r="E244" s="5">
        <v>5.6754999999999987</v>
      </c>
      <c r="F244" s="6">
        <v>0.17</v>
      </c>
      <c r="G244" s="7">
        <v>6.0988366211542501E-2</v>
      </c>
      <c r="H244" s="7">
        <f t="shared" ca="1" si="64"/>
        <v>0.30147389868295954</v>
      </c>
      <c r="I244" s="9">
        <f t="shared" ca="1" si="65"/>
        <v>7284</v>
      </c>
      <c r="K244" s="5">
        <v>5.6345000000000001</v>
      </c>
      <c r="L244" s="5">
        <f t="shared" si="67"/>
        <v>4.0999999999998593E-2</v>
      </c>
      <c r="M244" s="6">
        <v>0.17</v>
      </c>
      <c r="N244" s="12">
        <f t="shared" si="68"/>
        <v>0</v>
      </c>
      <c r="P244" s="21">
        <f ca="1">#REF!</f>
        <v>0</v>
      </c>
      <c r="Q244" s="21">
        <f ca="1">#REF!</f>
        <v>0</v>
      </c>
      <c r="R244" s="21">
        <v>0</v>
      </c>
      <c r="S244" s="21">
        <f t="shared" ca="1" si="69"/>
        <v>0</v>
      </c>
      <c r="T244" s="21">
        <f t="shared" ca="1" si="70"/>
        <v>0</v>
      </c>
      <c r="V244" s="21">
        <f ca="1">#REF!</f>
        <v>0</v>
      </c>
      <c r="W244" s="21">
        <f ca="1">#REF!</f>
        <v>0</v>
      </c>
      <c r="X244" s="21">
        <v>0</v>
      </c>
      <c r="Y244" s="21">
        <f t="shared" ca="1" si="71"/>
        <v>0</v>
      </c>
      <c r="Z244" s="21">
        <f t="shared" ca="1" si="72"/>
        <v>0</v>
      </c>
      <c r="AB244" s="21">
        <f ca="1">#REF!</f>
        <v>0</v>
      </c>
      <c r="AC244" s="21">
        <f ca="1">#REF!</f>
        <v>0</v>
      </c>
      <c r="AD244" s="21">
        <v>0</v>
      </c>
      <c r="AE244" s="21">
        <f t="shared" ca="1" si="73"/>
        <v>0</v>
      </c>
      <c r="AF244" s="21">
        <f t="shared" ca="1" si="74"/>
        <v>0</v>
      </c>
      <c r="AH244" s="21">
        <f ca="1">#REF!</f>
        <v>0</v>
      </c>
      <c r="AI244" s="21">
        <f ca="1">#REF!</f>
        <v>0</v>
      </c>
      <c r="AJ244" s="21">
        <v>0</v>
      </c>
      <c r="AK244" s="21">
        <f t="shared" ca="1" si="75"/>
        <v>0</v>
      </c>
      <c r="AL244" s="21">
        <f t="shared" ca="1" si="76"/>
        <v>0</v>
      </c>
      <c r="AN244" s="21">
        <f ca="1">#REF!</f>
        <v>0</v>
      </c>
      <c r="AO244" s="21">
        <f ca="1">#REF!</f>
        <v>0</v>
      </c>
      <c r="AP244" s="21">
        <v>0</v>
      </c>
      <c r="AQ244" s="21">
        <f t="shared" ca="1" si="77"/>
        <v>0</v>
      </c>
      <c r="AR244" s="21">
        <f t="shared" ca="1" si="78"/>
        <v>0</v>
      </c>
      <c r="AT244" s="21">
        <v>0</v>
      </c>
      <c r="AU244" s="21">
        <v>0</v>
      </c>
      <c r="AV244" s="21">
        <f t="shared" si="79"/>
        <v>0</v>
      </c>
      <c r="AW244" s="21"/>
      <c r="AX244" s="21"/>
      <c r="AZ244" s="87">
        <v>0</v>
      </c>
      <c r="BE244" s="87">
        <v>0</v>
      </c>
      <c r="BF244" s="87">
        <v>0</v>
      </c>
      <c r="BG244" s="87">
        <v>0</v>
      </c>
    </row>
    <row r="245" spans="3:59" x14ac:dyDescent="0.25">
      <c r="C245" s="10">
        <f t="shared" ca="1" si="66"/>
        <v>44531</v>
      </c>
      <c r="D245" s="17">
        <v>44524</v>
      </c>
      <c r="E245" s="5">
        <v>5.8354999999999997</v>
      </c>
      <c r="F245" s="6">
        <v>0.17</v>
      </c>
      <c r="G245" s="7">
        <v>6.1013250025943898E-2</v>
      </c>
      <c r="H245" s="7">
        <f t="shared" ca="1" si="64"/>
        <v>0.29984481304623778</v>
      </c>
      <c r="I245" s="9">
        <f t="shared" ca="1" si="65"/>
        <v>7313</v>
      </c>
      <c r="K245" s="5">
        <v>5.7945000000000002</v>
      </c>
      <c r="L245" s="5">
        <f t="shared" si="67"/>
        <v>4.0999999999999481E-2</v>
      </c>
      <c r="M245" s="6">
        <v>0.17</v>
      </c>
      <c r="N245" s="12">
        <f t="shared" si="68"/>
        <v>0</v>
      </c>
      <c r="P245" s="21">
        <f ca="1">#REF!</f>
        <v>0</v>
      </c>
      <c r="Q245" s="21">
        <f ca="1">#REF!</f>
        <v>0</v>
      </c>
      <c r="R245" s="21">
        <v>0</v>
      </c>
      <c r="S245" s="21">
        <f t="shared" ca="1" si="69"/>
        <v>0</v>
      </c>
      <c r="T245" s="21">
        <f t="shared" ca="1" si="70"/>
        <v>0</v>
      </c>
      <c r="V245" s="21">
        <f ca="1">#REF!</f>
        <v>0</v>
      </c>
      <c r="W245" s="21">
        <f ca="1">#REF!</f>
        <v>0</v>
      </c>
      <c r="X245" s="21">
        <v>0</v>
      </c>
      <c r="Y245" s="21">
        <f t="shared" ca="1" si="71"/>
        <v>0</v>
      </c>
      <c r="Z245" s="21">
        <f t="shared" ca="1" si="72"/>
        <v>0</v>
      </c>
      <c r="AB245" s="21">
        <f ca="1">#REF!</f>
        <v>0</v>
      </c>
      <c r="AC245" s="21">
        <f ca="1">#REF!</f>
        <v>0</v>
      </c>
      <c r="AD245" s="21">
        <v>0</v>
      </c>
      <c r="AE245" s="21">
        <f t="shared" ca="1" si="73"/>
        <v>0</v>
      </c>
      <c r="AF245" s="21">
        <f t="shared" ca="1" si="74"/>
        <v>0</v>
      </c>
      <c r="AH245" s="21">
        <f ca="1">#REF!</f>
        <v>0</v>
      </c>
      <c r="AI245" s="21">
        <f ca="1">#REF!</f>
        <v>0</v>
      </c>
      <c r="AJ245" s="21">
        <v>0</v>
      </c>
      <c r="AK245" s="21">
        <f t="shared" ca="1" si="75"/>
        <v>0</v>
      </c>
      <c r="AL245" s="21">
        <f t="shared" ca="1" si="76"/>
        <v>0</v>
      </c>
      <c r="AN245" s="21">
        <f ca="1">#REF!</f>
        <v>0</v>
      </c>
      <c r="AO245" s="21">
        <f ca="1">#REF!</f>
        <v>0</v>
      </c>
      <c r="AP245" s="21">
        <v>0</v>
      </c>
      <c r="AQ245" s="21">
        <f t="shared" ca="1" si="77"/>
        <v>0</v>
      </c>
      <c r="AR245" s="21">
        <f t="shared" ca="1" si="78"/>
        <v>0</v>
      </c>
      <c r="AT245" s="21">
        <v>0</v>
      </c>
      <c r="AU245" s="21">
        <v>0</v>
      </c>
      <c r="AV245" s="21">
        <f t="shared" si="79"/>
        <v>0</v>
      </c>
      <c r="AW245" s="21"/>
      <c r="AX245" s="21"/>
      <c r="AZ245" s="87">
        <v>0</v>
      </c>
      <c r="BE245" s="87">
        <v>0</v>
      </c>
      <c r="BF245" s="87">
        <v>0</v>
      </c>
      <c r="BG245" s="87">
        <v>0</v>
      </c>
    </row>
    <row r="246" spans="3:59" x14ac:dyDescent="0.25">
      <c r="C246" s="10">
        <f t="shared" ca="1" si="66"/>
        <v>44562</v>
      </c>
      <c r="D246" s="17">
        <v>44557</v>
      </c>
      <c r="E246" s="5">
        <v>5.8679999999999986</v>
      </c>
      <c r="F246" s="6">
        <v>0.17</v>
      </c>
      <c r="G246" s="7">
        <v>6.1006058790694401E-2</v>
      </c>
      <c r="H246" s="7">
        <f t="shared" ca="1" si="64"/>
        <v>0.29836110476058153</v>
      </c>
      <c r="I246" s="9">
        <f t="shared" ca="1" si="65"/>
        <v>7346</v>
      </c>
      <c r="K246" s="5">
        <v>5.827</v>
      </c>
      <c r="L246" s="5">
        <f t="shared" si="67"/>
        <v>4.0999999999998593E-2</v>
      </c>
      <c r="M246" s="6">
        <v>0.17</v>
      </c>
      <c r="N246" s="12">
        <f t="shared" si="68"/>
        <v>0</v>
      </c>
      <c r="P246" s="21">
        <f ca="1">#REF!</f>
        <v>0</v>
      </c>
      <c r="Q246" s="21">
        <f ca="1">#REF!</f>
        <v>0</v>
      </c>
      <c r="R246" s="21">
        <v>0</v>
      </c>
      <c r="S246" s="21">
        <f t="shared" ca="1" si="69"/>
        <v>0</v>
      </c>
      <c r="T246" s="21">
        <f t="shared" ca="1" si="70"/>
        <v>0</v>
      </c>
      <c r="V246" s="21">
        <f ca="1">#REF!</f>
        <v>0</v>
      </c>
      <c r="W246" s="21">
        <f ca="1">#REF!</f>
        <v>0</v>
      </c>
      <c r="X246" s="21">
        <v>0</v>
      </c>
      <c r="Y246" s="21">
        <f t="shared" ca="1" si="71"/>
        <v>0</v>
      </c>
      <c r="Z246" s="21">
        <f t="shared" ca="1" si="72"/>
        <v>0</v>
      </c>
      <c r="AB246" s="21">
        <f ca="1">#REF!</f>
        <v>0</v>
      </c>
      <c r="AC246" s="21">
        <f ca="1">#REF!</f>
        <v>0</v>
      </c>
      <c r="AD246" s="21">
        <v>0</v>
      </c>
      <c r="AE246" s="21">
        <f t="shared" ca="1" si="73"/>
        <v>0</v>
      </c>
      <c r="AF246" s="21">
        <f t="shared" ca="1" si="74"/>
        <v>0</v>
      </c>
      <c r="AH246" s="21">
        <f ca="1">#REF!</f>
        <v>0</v>
      </c>
      <c r="AI246" s="21">
        <f ca="1">#REF!</f>
        <v>0</v>
      </c>
      <c r="AJ246" s="21">
        <v>0</v>
      </c>
      <c r="AK246" s="21">
        <f t="shared" ca="1" si="75"/>
        <v>0</v>
      </c>
      <c r="AL246" s="21">
        <f t="shared" ca="1" si="76"/>
        <v>0</v>
      </c>
      <c r="AN246" s="21">
        <f ca="1">#REF!</f>
        <v>0</v>
      </c>
      <c r="AO246" s="21">
        <f ca="1">#REF!</f>
        <v>0</v>
      </c>
      <c r="AP246" s="21">
        <v>0</v>
      </c>
      <c r="AQ246" s="21">
        <f t="shared" ca="1" si="77"/>
        <v>0</v>
      </c>
      <c r="AR246" s="21">
        <f t="shared" ca="1" si="78"/>
        <v>0</v>
      </c>
      <c r="AT246" s="21">
        <v>0</v>
      </c>
      <c r="AU246" s="21">
        <v>0</v>
      </c>
      <c r="AV246" s="21">
        <f t="shared" si="79"/>
        <v>0</v>
      </c>
      <c r="AW246" s="21"/>
      <c r="AX246" s="21"/>
      <c r="AZ246" s="87">
        <v>0</v>
      </c>
      <c r="BE246" s="87">
        <v>0</v>
      </c>
      <c r="BF246" s="87">
        <v>0</v>
      </c>
      <c r="BG246" s="87">
        <v>0</v>
      </c>
    </row>
    <row r="247" spans="3:59" x14ac:dyDescent="0.25">
      <c r="C247" s="10">
        <f t="shared" ca="1" si="66"/>
        <v>44593</v>
      </c>
      <c r="D247" s="17">
        <v>44587</v>
      </c>
      <c r="E247" s="5">
        <v>5.7839999999999989</v>
      </c>
      <c r="F247" s="6">
        <v>0.17</v>
      </c>
      <c r="G247" s="7">
        <v>6.0998867555462202E-2</v>
      </c>
      <c r="H247" s="7">
        <f t="shared" ca="1" si="64"/>
        <v>0.29688509006260183</v>
      </c>
      <c r="I247" s="9">
        <f t="shared" ca="1" si="65"/>
        <v>7376</v>
      </c>
      <c r="K247" s="5">
        <v>5.7430000000000003</v>
      </c>
      <c r="L247" s="5">
        <f t="shared" si="67"/>
        <v>4.0999999999998593E-2</v>
      </c>
      <c r="M247" s="6">
        <v>0.17</v>
      </c>
      <c r="N247" s="12">
        <f t="shared" si="68"/>
        <v>0</v>
      </c>
      <c r="P247" s="21">
        <f ca="1">#REF!</f>
        <v>0</v>
      </c>
      <c r="Q247" s="21">
        <f ca="1">#REF!</f>
        <v>0</v>
      </c>
      <c r="R247" s="21">
        <v>0</v>
      </c>
      <c r="S247" s="21">
        <f t="shared" ca="1" si="69"/>
        <v>0</v>
      </c>
      <c r="T247" s="21">
        <f t="shared" ca="1" si="70"/>
        <v>0</v>
      </c>
      <c r="V247" s="21">
        <f ca="1">#REF!</f>
        <v>0</v>
      </c>
      <c r="W247" s="21">
        <f ca="1">#REF!</f>
        <v>0</v>
      </c>
      <c r="X247" s="21">
        <v>0</v>
      </c>
      <c r="Y247" s="21">
        <f t="shared" ca="1" si="71"/>
        <v>0</v>
      </c>
      <c r="Z247" s="21">
        <f t="shared" ca="1" si="72"/>
        <v>0</v>
      </c>
      <c r="AB247" s="21">
        <f ca="1">#REF!</f>
        <v>0</v>
      </c>
      <c r="AC247" s="21">
        <f ca="1">#REF!</f>
        <v>0</v>
      </c>
      <c r="AD247" s="21">
        <v>0</v>
      </c>
      <c r="AE247" s="21">
        <f t="shared" ca="1" si="73"/>
        <v>0</v>
      </c>
      <c r="AF247" s="21">
        <f t="shared" ca="1" si="74"/>
        <v>0</v>
      </c>
      <c r="AH247" s="21">
        <f ca="1">#REF!</f>
        <v>0</v>
      </c>
      <c r="AI247" s="21">
        <f ca="1">#REF!</f>
        <v>0</v>
      </c>
      <c r="AJ247" s="21">
        <v>0</v>
      </c>
      <c r="AK247" s="21">
        <f t="shared" ca="1" si="75"/>
        <v>0</v>
      </c>
      <c r="AL247" s="21">
        <f t="shared" ca="1" si="76"/>
        <v>0</v>
      </c>
      <c r="AN247" s="21">
        <f ca="1">#REF!</f>
        <v>0</v>
      </c>
      <c r="AO247" s="21">
        <f ca="1">#REF!</f>
        <v>0</v>
      </c>
      <c r="AP247" s="21">
        <v>0</v>
      </c>
      <c r="AQ247" s="21">
        <f t="shared" ca="1" si="77"/>
        <v>0</v>
      </c>
      <c r="AR247" s="21">
        <f t="shared" ca="1" si="78"/>
        <v>0</v>
      </c>
      <c r="AT247" s="21">
        <v>0</v>
      </c>
      <c r="AU247" s="21">
        <v>0</v>
      </c>
      <c r="AV247" s="21">
        <f t="shared" si="79"/>
        <v>0</v>
      </c>
      <c r="AW247" s="21"/>
      <c r="AX247" s="21"/>
      <c r="AZ247" s="87">
        <v>0</v>
      </c>
      <c r="BE247" s="87">
        <v>0</v>
      </c>
      <c r="BF247" s="87">
        <v>0</v>
      </c>
      <c r="BG247" s="87">
        <v>0</v>
      </c>
    </row>
    <row r="248" spans="3:59" x14ac:dyDescent="0.25">
      <c r="C248" s="10">
        <f t="shared" ca="1" si="66"/>
        <v>44621</v>
      </c>
      <c r="D248" s="17">
        <v>44615</v>
      </c>
      <c r="E248" s="5">
        <v>5.6489999999999991</v>
      </c>
      <c r="F248" s="6">
        <v>0.17</v>
      </c>
      <c r="G248" s="7">
        <v>6.0992372246235299E-2</v>
      </c>
      <c r="H248" s="7">
        <f t="shared" ca="1" si="64"/>
        <v>0.29555849373484433</v>
      </c>
      <c r="I248" s="9">
        <f t="shared" ca="1" si="65"/>
        <v>7404</v>
      </c>
      <c r="K248" s="5">
        <v>5.6079999999999997</v>
      </c>
      <c r="L248" s="5">
        <f t="shared" si="67"/>
        <v>4.0999999999999481E-2</v>
      </c>
      <c r="M248" s="6">
        <v>0.17</v>
      </c>
      <c r="N248" s="12">
        <f t="shared" si="68"/>
        <v>0</v>
      </c>
      <c r="P248" s="21">
        <f ca="1">#REF!</f>
        <v>0</v>
      </c>
      <c r="Q248" s="21">
        <f ca="1">#REF!</f>
        <v>0</v>
      </c>
      <c r="R248" s="21">
        <v>0</v>
      </c>
      <c r="S248" s="21">
        <f t="shared" ca="1" si="69"/>
        <v>0</v>
      </c>
      <c r="T248" s="21">
        <f t="shared" ca="1" si="70"/>
        <v>0</v>
      </c>
      <c r="V248" s="21">
        <f ca="1">#REF!</f>
        <v>0</v>
      </c>
      <c r="W248" s="21">
        <f ca="1">#REF!</f>
        <v>0</v>
      </c>
      <c r="X248" s="21">
        <v>0</v>
      </c>
      <c r="Y248" s="21">
        <f t="shared" ca="1" si="71"/>
        <v>0</v>
      </c>
      <c r="Z248" s="21">
        <f t="shared" ca="1" si="72"/>
        <v>0</v>
      </c>
      <c r="AB248" s="21">
        <f ca="1">#REF!</f>
        <v>0</v>
      </c>
      <c r="AC248" s="21">
        <f ca="1">#REF!</f>
        <v>0</v>
      </c>
      <c r="AD248" s="21">
        <v>0</v>
      </c>
      <c r="AE248" s="21">
        <f t="shared" ca="1" si="73"/>
        <v>0</v>
      </c>
      <c r="AF248" s="21">
        <f t="shared" ca="1" si="74"/>
        <v>0</v>
      </c>
      <c r="AH248" s="21">
        <f ca="1">#REF!</f>
        <v>0</v>
      </c>
      <c r="AI248" s="21">
        <f ca="1">#REF!</f>
        <v>0</v>
      </c>
      <c r="AJ248" s="21">
        <v>0</v>
      </c>
      <c r="AK248" s="21">
        <f t="shared" ca="1" si="75"/>
        <v>0</v>
      </c>
      <c r="AL248" s="21">
        <f t="shared" ca="1" si="76"/>
        <v>0</v>
      </c>
      <c r="AN248" s="21">
        <f ca="1">#REF!</f>
        <v>0</v>
      </c>
      <c r="AO248" s="21">
        <f ca="1">#REF!</f>
        <v>0</v>
      </c>
      <c r="AP248" s="21">
        <v>0</v>
      </c>
      <c r="AQ248" s="21">
        <f t="shared" ca="1" si="77"/>
        <v>0</v>
      </c>
      <c r="AR248" s="21">
        <f t="shared" ca="1" si="78"/>
        <v>0</v>
      </c>
      <c r="AT248" s="21">
        <v>0</v>
      </c>
      <c r="AU248" s="21">
        <v>0</v>
      </c>
      <c r="AV248" s="21">
        <f t="shared" si="79"/>
        <v>0</v>
      </c>
      <c r="AW248" s="21"/>
      <c r="AX248" s="21"/>
      <c r="AZ248" s="87">
        <v>0</v>
      </c>
      <c r="BE248" s="87">
        <v>0</v>
      </c>
      <c r="BF248" s="87">
        <v>0</v>
      </c>
      <c r="BG248" s="87">
        <v>0</v>
      </c>
    </row>
    <row r="249" spans="3:59" x14ac:dyDescent="0.25">
      <c r="C249" s="10">
        <f t="shared" ca="1" si="66"/>
        <v>44652</v>
      </c>
      <c r="D249" s="17">
        <v>44648</v>
      </c>
      <c r="E249" s="5">
        <v>5.4989999999999988</v>
      </c>
      <c r="F249" s="6">
        <v>0.17</v>
      </c>
      <c r="G249" s="7">
        <v>6.0985181011035998E-2</v>
      </c>
      <c r="H249" s="7">
        <f t="shared" ca="1" si="64"/>
        <v>0.29409700707683201</v>
      </c>
      <c r="I249" s="9">
        <f t="shared" ca="1" si="65"/>
        <v>7437</v>
      </c>
      <c r="K249" s="5">
        <v>5.4580000000000002</v>
      </c>
      <c r="L249" s="5">
        <f t="shared" si="67"/>
        <v>4.0999999999998593E-2</v>
      </c>
      <c r="M249" s="6">
        <v>0.17</v>
      </c>
      <c r="N249" s="12">
        <f t="shared" si="68"/>
        <v>0</v>
      </c>
      <c r="P249" s="21">
        <f ca="1">#REF!</f>
        <v>0</v>
      </c>
      <c r="Q249" s="21">
        <f ca="1">#REF!</f>
        <v>0</v>
      </c>
      <c r="R249" s="21">
        <v>0</v>
      </c>
      <c r="S249" s="21">
        <f t="shared" ca="1" si="69"/>
        <v>0</v>
      </c>
      <c r="T249" s="21">
        <f t="shared" ca="1" si="70"/>
        <v>0</v>
      </c>
      <c r="V249" s="21">
        <f ca="1">#REF!</f>
        <v>0</v>
      </c>
      <c r="W249" s="21">
        <f ca="1">#REF!</f>
        <v>0</v>
      </c>
      <c r="X249" s="21">
        <v>0</v>
      </c>
      <c r="Y249" s="21">
        <f t="shared" ca="1" si="71"/>
        <v>0</v>
      </c>
      <c r="Z249" s="21">
        <f t="shared" ca="1" si="72"/>
        <v>0</v>
      </c>
      <c r="AB249" s="21">
        <f ca="1">#REF!</f>
        <v>0</v>
      </c>
      <c r="AC249" s="21">
        <f ca="1">#REF!</f>
        <v>0</v>
      </c>
      <c r="AD249" s="21">
        <v>0</v>
      </c>
      <c r="AE249" s="21">
        <f t="shared" ca="1" si="73"/>
        <v>0</v>
      </c>
      <c r="AF249" s="21">
        <f t="shared" ca="1" si="74"/>
        <v>0</v>
      </c>
      <c r="AH249" s="21">
        <f ca="1">#REF!</f>
        <v>0</v>
      </c>
      <c r="AI249" s="21">
        <f ca="1">#REF!</f>
        <v>0</v>
      </c>
      <c r="AJ249" s="21">
        <v>0</v>
      </c>
      <c r="AK249" s="21">
        <f t="shared" ca="1" si="75"/>
        <v>0</v>
      </c>
      <c r="AL249" s="21">
        <f t="shared" ca="1" si="76"/>
        <v>0</v>
      </c>
      <c r="AN249" s="21">
        <f ca="1">#REF!</f>
        <v>0</v>
      </c>
      <c r="AO249" s="21">
        <f ca="1">#REF!</f>
        <v>0</v>
      </c>
      <c r="AP249" s="21">
        <v>0</v>
      </c>
      <c r="AQ249" s="21">
        <f t="shared" ca="1" si="77"/>
        <v>0</v>
      </c>
      <c r="AR249" s="21">
        <f t="shared" ca="1" si="78"/>
        <v>0</v>
      </c>
      <c r="AT249" s="21">
        <v>0</v>
      </c>
      <c r="AU249" s="21">
        <v>0</v>
      </c>
      <c r="AV249" s="21">
        <f t="shared" si="79"/>
        <v>0</v>
      </c>
      <c r="AW249" s="21"/>
      <c r="AX249" s="21"/>
      <c r="AZ249" s="87">
        <v>0</v>
      </c>
      <c r="BE249" s="87">
        <v>0</v>
      </c>
      <c r="BF249" s="87">
        <v>0</v>
      </c>
      <c r="BG249" s="87">
        <v>0</v>
      </c>
    </row>
    <row r="250" spans="3:59" x14ac:dyDescent="0.25">
      <c r="C250" s="10">
        <f t="shared" ca="1" si="66"/>
        <v>44682</v>
      </c>
      <c r="D250" s="17">
        <v>44677</v>
      </c>
      <c r="E250" s="5">
        <v>5.5029999999999992</v>
      </c>
      <c r="F250" s="6">
        <v>0.17</v>
      </c>
      <c r="G250" s="7">
        <v>6.0978221751181803E-2</v>
      </c>
      <c r="H250" s="7">
        <f t="shared" ca="1" si="64"/>
        <v>0.29268987664897606</v>
      </c>
      <c r="I250" s="9">
        <f t="shared" ca="1" si="65"/>
        <v>7466</v>
      </c>
      <c r="K250" s="5">
        <v>5.4619999999999997</v>
      </c>
      <c r="L250" s="5">
        <f t="shared" si="67"/>
        <v>4.0999999999999481E-2</v>
      </c>
      <c r="M250" s="6">
        <v>0.17</v>
      </c>
      <c r="N250" s="12">
        <f t="shared" si="68"/>
        <v>0</v>
      </c>
      <c r="P250" s="21">
        <f ca="1">#REF!</f>
        <v>0</v>
      </c>
      <c r="Q250" s="21">
        <f ca="1">#REF!</f>
        <v>0</v>
      </c>
      <c r="R250" s="21">
        <v>0</v>
      </c>
      <c r="S250" s="21">
        <f t="shared" ca="1" si="69"/>
        <v>0</v>
      </c>
      <c r="T250" s="21">
        <f t="shared" ca="1" si="70"/>
        <v>0</v>
      </c>
      <c r="V250" s="21">
        <f ca="1">#REF!</f>
        <v>0</v>
      </c>
      <c r="W250" s="21">
        <f ca="1">#REF!</f>
        <v>0</v>
      </c>
      <c r="X250" s="21">
        <v>0</v>
      </c>
      <c r="Y250" s="21">
        <f t="shared" ca="1" si="71"/>
        <v>0</v>
      </c>
      <c r="Z250" s="21">
        <f t="shared" ca="1" si="72"/>
        <v>0</v>
      </c>
      <c r="AB250" s="21">
        <f ca="1">#REF!</f>
        <v>0</v>
      </c>
      <c r="AC250" s="21">
        <f ca="1">#REF!</f>
        <v>0</v>
      </c>
      <c r="AD250" s="21">
        <v>0</v>
      </c>
      <c r="AE250" s="21">
        <f t="shared" ca="1" si="73"/>
        <v>0</v>
      </c>
      <c r="AF250" s="21">
        <f t="shared" ca="1" si="74"/>
        <v>0</v>
      </c>
      <c r="AH250" s="21">
        <f ca="1">#REF!</f>
        <v>0</v>
      </c>
      <c r="AI250" s="21">
        <f ca="1">#REF!</f>
        <v>0</v>
      </c>
      <c r="AJ250" s="21">
        <v>0</v>
      </c>
      <c r="AK250" s="21">
        <f t="shared" ca="1" si="75"/>
        <v>0</v>
      </c>
      <c r="AL250" s="21">
        <f t="shared" ca="1" si="76"/>
        <v>0</v>
      </c>
      <c r="AN250" s="21">
        <f ca="1">#REF!</f>
        <v>0</v>
      </c>
      <c r="AO250" s="21">
        <f ca="1">#REF!</f>
        <v>0</v>
      </c>
      <c r="AP250" s="21">
        <v>0</v>
      </c>
      <c r="AQ250" s="21">
        <f t="shared" ca="1" si="77"/>
        <v>0</v>
      </c>
      <c r="AR250" s="21">
        <f t="shared" ca="1" si="78"/>
        <v>0</v>
      </c>
      <c r="AT250" s="21">
        <v>0</v>
      </c>
      <c r="AU250" s="21">
        <v>0</v>
      </c>
      <c r="AV250" s="21">
        <f t="shared" si="79"/>
        <v>0</v>
      </c>
      <c r="AW250" s="21"/>
      <c r="AX250" s="21"/>
      <c r="AZ250" s="87">
        <v>0</v>
      </c>
      <c r="BE250" s="87">
        <v>0</v>
      </c>
      <c r="BF250" s="87">
        <v>0</v>
      </c>
      <c r="BG250" s="87">
        <v>0</v>
      </c>
    </row>
    <row r="251" spans="3:59" x14ac:dyDescent="0.25">
      <c r="C251" s="10">
        <f t="shared" ca="1" si="66"/>
        <v>44713</v>
      </c>
      <c r="D251" s="17">
        <v>44706</v>
      </c>
      <c r="E251" s="5">
        <v>5.5429999999999984</v>
      </c>
      <c r="F251" s="6">
        <v>0.17</v>
      </c>
      <c r="G251" s="7">
        <v>6.0971030516016302E-2</v>
      </c>
      <c r="H251" s="7">
        <f t="shared" ca="1" si="64"/>
        <v>0.2912432539673403</v>
      </c>
      <c r="I251" s="9">
        <f t="shared" ca="1" si="65"/>
        <v>7495</v>
      </c>
      <c r="K251" s="5">
        <v>5.5019999999999998</v>
      </c>
      <c r="L251" s="5">
        <f t="shared" si="67"/>
        <v>4.0999999999998593E-2</v>
      </c>
      <c r="M251" s="6">
        <v>0.17</v>
      </c>
      <c r="N251" s="12">
        <f t="shared" si="68"/>
        <v>0</v>
      </c>
      <c r="P251" s="21">
        <f ca="1">#REF!</f>
        <v>0</v>
      </c>
      <c r="Q251" s="21">
        <f ca="1">#REF!</f>
        <v>0</v>
      </c>
      <c r="R251" s="21">
        <v>0</v>
      </c>
      <c r="S251" s="21">
        <f t="shared" ca="1" si="69"/>
        <v>0</v>
      </c>
      <c r="T251" s="21">
        <f t="shared" ca="1" si="70"/>
        <v>0</v>
      </c>
      <c r="V251" s="21">
        <f ca="1">#REF!</f>
        <v>0</v>
      </c>
      <c r="W251" s="21">
        <f ca="1">#REF!</f>
        <v>0</v>
      </c>
      <c r="X251" s="21">
        <v>0</v>
      </c>
      <c r="Y251" s="21">
        <f t="shared" ca="1" si="71"/>
        <v>0</v>
      </c>
      <c r="Z251" s="21">
        <f t="shared" ca="1" si="72"/>
        <v>0</v>
      </c>
      <c r="AB251" s="21">
        <f ca="1">#REF!</f>
        <v>0</v>
      </c>
      <c r="AC251" s="21">
        <f ca="1">#REF!</f>
        <v>0</v>
      </c>
      <c r="AD251" s="21">
        <v>0</v>
      </c>
      <c r="AE251" s="21">
        <f t="shared" ca="1" si="73"/>
        <v>0</v>
      </c>
      <c r="AF251" s="21">
        <f t="shared" ca="1" si="74"/>
        <v>0</v>
      </c>
      <c r="AH251" s="21">
        <f ca="1">#REF!</f>
        <v>0</v>
      </c>
      <c r="AI251" s="21">
        <f ca="1">#REF!</f>
        <v>0</v>
      </c>
      <c r="AJ251" s="21">
        <v>0</v>
      </c>
      <c r="AK251" s="21">
        <f t="shared" ca="1" si="75"/>
        <v>0</v>
      </c>
      <c r="AL251" s="21">
        <f t="shared" ca="1" si="76"/>
        <v>0</v>
      </c>
      <c r="AN251" s="21">
        <f ca="1">#REF!</f>
        <v>0</v>
      </c>
      <c r="AO251" s="21">
        <f ca="1">#REF!</f>
        <v>0</v>
      </c>
      <c r="AP251" s="21">
        <v>0</v>
      </c>
      <c r="AQ251" s="21">
        <f t="shared" ca="1" si="77"/>
        <v>0</v>
      </c>
      <c r="AR251" s="21">
        <f t="shared" ca="1" si="78"/>
        <v>0</v>
      </c>
      <c r="AT251" s="21"/>
      <c r="AU251" s="21"/>
      <c r="AV251" s="21">
        <f t="shared" si="79"/>
        <v>0</v>
      </c>
      <c r="AW251" s="21"/>
      <c r="AX251" s="21"/>
      <c r="AZ251" s="87">
        <v>0</v>
      </c>
      <c r="BE251" s="87">
        <v>0</v>
      </c>
      <c r="BF251" s="87">
        <v>0</v>
      </c>
      <c r="BG251" s="87">
        <v>0</v>
      </c>
    </row>
    <row r="252" spans="3:59" x14ac:dyDescent="0.25">
      <c r="C252" s="10">
        <f t="shared" ca="1" si="66"/>
        <v>44743</v>
      </c>
      <c r="D252" s="17">
        <v>44739</v>
      </c>
      <c r="E252" s="5">
        <v>5.5879999999999992</v>
      </c>
      <c r="F252" s="6">
        <v>0.17</v>
      </c>
      <c r="G252" s="7">
        <v>6.0964071256194498E-2</v>
      </c>
      <c r="H252" s="7">
        <f t="shared" ca="1" si="64"/>
        <v>0.28985043165052249</v>
      </c>
      <c r="I252" s="9">
        <f t="shared" ca="1" si="65"/>
        <v>7528</v>
      </c>
      <c r="K252" s="5">
        <v>5.5469999999999997</v>
      </c>
      <c r="L252" s="5">
        <f t="shared" si="67"/>
        <v>4.0999999999999481E-2</v>
      </c>
      <c r="M252" s="6">
        <v>0.17</v>
      </c>
      <c r="N252" s="12">
        <f t="shared" si="68"/>
        <v>0</v>
      </c>
      <c r="P252" s="21">
        <f ca="1">#REF!</f>
        <v>0</v>
      </c>
      <c r="Q252" s="21">
        <f ca="1">#REF!</f>
        <v>0</v>
      </c>
      <c r="R252" s="21">
        <v>0</v>
      </c>
      <c r="S252" s="21">
        <f t="shared" ca="1" si="69"/>
        <v>0</v>
      </c>
      <c r="T252" s="21">
        <f t="shared" ca="1" si="70"/>
        <v>0</v>
      </c>
      <c r="V252" s="21">
        <f ca="1">#REF!</f>
        <v>0</v>
      </c>
      <c r="W252" s="21">
        <f ca="1">#REF!</f>
        <v>0</v>
      </c>
      <c r="X252" s="21">
        <v>0</v>
      </c>
      <c r="Y252" s="21">
        <f t="shared" ca="1" si="71"/>
        <v>0</v>
      </c>
      <c r="Z252" s="21">
        <f t="shared" ca="1" si="72"/>
        <v>0</v>
      </c>
      <c r="AB252" s="21">
        <f ca="1">#REF!</f>
        <v>0</v>
      </c>
      <c r="AC252" s="21">
        <f ca="1">#REF!</f>
        <v>0</v>
      </c>
      <c r="AD252" s="21">
        <v>0</v>
      </c>
      <c r="AE252" s="21">
        <f t="shared" ca="1" si="73"/>
        <v>0</v>
      </c>
      <c r="AF252" s="21">
        <f t="shared" ca="1" si="74"/>
        <v>0</v>
      </c>
      <c r="AH252" s="21">
        <f ca="1">#REF!</f>
        <v>0</v>
      </c>
      <c r="AI252" s="21">
        <f ca="1">#REF!</f>
        <v>0</v>
      </c>
      <c r="AJ252" s="21">
        <v>0</v>
      </c>
      <c r="AK252" s="21">
        <f t="shared" ca="1" si="75"/>
        <v>0</v>
      </c>
      <c r="AL252" s="21">
        <f t="shared" ca="1" si="76"/>
        <v>0</v>
      </c>
      <c r="AN252" s="21">
        <f ca="1">#REF!</f>
        <v>0</v>
      </c>
      <c r="AQ252" s="21">
        <f t="shared" ca="1" si="77"/>
        <v>0</v>
      </c>
      <c r="AR252" s="21">
        <f t="shared" ca="1" si="78"/>
        <v>0</v>
      </c>
      <c r="AT252" s="21"/>
      <c r="AU252" s="21"/>
      <c r="AV252" s="21">
        <f t="shared" si="79"/>
        <v>0</v>
      </c>
      <c r="AW252" s="21"/>
      <c r="AX252" s="21"/>
      <c r="AZ252" s="87">
        <v>0</v>
      </c>
      <c r="BE252" s="87">
        <v>0</v>
      </c>
      <c r="BF252" s="87">
        <v>0</v>
      </c>
      <c r="BG252" s="87">
        <v>0</v>
      </c>
    </row>
    <row r="253" spans="3:59" x14ac:dyDescent="0.25">
      <c r="C253" s="10">
        <f t="shared" ca="1" si="66"/>
        <v>44774</v>
      </c>
      <c r="D253" s="17">
        <v>44768</v>
      </c>
      <c r="E253" s="5">
        <v>5.6269999999999989</v>
      </c>
      <c r="F253" s="6">
        <v>0.17</v>
      </c>
      <c r="G253" s="7">
        <v>6.0956880021063101E-2</v>
      </c>
      <c r="H253" s="7">
        <f t="shared" ca="1" si="64"/>
        <v>0.28841851552555403</v>
      </c>
      <c r="I253" s="9">
        <f t="shared" ca="1" si="65"/>
        <v>7557</v>
      </c>
      <c r="K253" s="5">
        <v>5.5860000000000003</v>
      </c>
      <c r="L253" s="5">
        <f t="shared" si="67"/>
        <v>4.0999999999998593E-2</v>
      </c>
      <c r="M253" s="6">
        <v>0.17</v>
      </c>
      <c r="N253" s="12">
        <f t="shared" si="68"/>
        <v>0</v>
      </c>
      <c r="P253" s="21">
        <f ca="1">#REF!</f>
        <v>0</v>
      </c>
      <c r="Q253" s="21">
        <f ca="1">#REF!</f>
        <v>0</v>
      </c>
      <c r="R253" s="21">
        <v>0</v>
      </c>
      <c r="S253" s="21">
        <f t="shared" ca="1" si="69"/>
        <v>0</v>
      </c>
      <c r="T253" s="21">
        <f t="shared" ca="1" si="70"/>
        <v>0</v>
      </c>
      <c r="V253" s="21">
        <f ca="1">#REF!</f>
        <v>0</v>
      </c>
      <c r="W253" s="21">
        <f ca="1">#REF!</f>
        <v>0</v>
      </c>
      <c r="X253" s="21">
        <v>0</v>
      </c>
      <c r="Y253" s="21">
        <f t="shared" ca="1" si="71"/>
        <v>0</v>
      </c>
      <c r="Z253" s="21">
        <f t="shared" ca="1" si="72"/>
        <v>0</v>
      </c>
      <c r="AB253" s="21">
        <f ca="1">#REF!</f>
        <v>0</v>
      </c>
      <c r="AC253" s="21">
        <f ca="1">#REF!</f>
        <v>0</v>
      </c>
      <c r="AD253" s="21">
        <v>0</v>
      </c>
      <c r="AE253" s="21">
        <f t="shared" ca="1" si="73"/>
        <v>0</v>
      </c>
      <c r="AF253" s="21">
        <f t="shared" ca="1" si="74"/>
        <v>0</v>
      </c>
      <c r="AH253" s="21">
        <f ca="1">#REF!</f>
        <v>0</v>
      </c>
      <c r="AI253" s="21">
        <f ca="1">#REF!</f>
        <v>0</v>
      </c>
      <c r="AJ253" s="21">
        <v>0</v>
      </c>
      <c r="AK253" s="21">
        <f t="shared" ca="1" si="75"/>
        <v>0</v>
      </c>
      <c r="AL253" s="21">
        <f t="shared" ca="1" si="76"/>
        <v>0</v>
      </c>
      <c r="AN253" s="21">
        <f ca="1">#REF!</f>
        <v>0</v>
      </c>
      <c r="AQ253" s="21">
        <f t="shared" ca="1" si="77"/>
        <v>0</v>
      </c>
      <c r="AR253" s="21">
        <f t="shared" ca="1" si="78"/>
        <v>0</v>
      </c>
      <c r="AT253" s="21"/>
      <c r="AU253" s="21"/>
      <c r="AV253" s="21">
        <f t="shared" si="79"/>
        <v>0</v>
      </c>
      <c r="AW253" s="21"/>
      <c r="AX253" s="21"/>
      <c r="AZ253" s="87">
        <v>0</v>
      </c>
      <c r="BE253" s="87">
        <v>0</v>
      </c>
      <c r="BF253" s="87">
        <v>0</v>
      </c>
      <c r="BG253" s="87">
        <v>0</v>
      </c>
    </row>
    <row r="254" spans="3:59" x14ac:dyDescent="0.25">
      <c r="C254" s="10">
        <f t="shared" ca="1" si="66"/>
        <v>44805</v>
      </c>
      <c r="D254" s="17">
        <v>44799</v>
      </c>
      <c r="E254" s="5">
        <v>5.6159999999999988</v>
      </c>
      <c r="F254" s="6">
        <v>0.17</v>
      </c>
      <c r="G254" s="7">
        <v>6.0949688785948197E-2</v>
      </c>
      <c r="H254" s="7">
        <f t="shared" ca="1" si="64"/>
        <v>0.28699401345098124</v>
      </c>
      <c r="I254" s="9">
        <f t="shared" ca="1" si="65"/>
        <v>7588</v>
      </c>
      <c r="K254" s="5">
        <v>5.5750000000000002</v>
      </c>
      <c r="L254" s="5">
        <f t="shared" si="67"/>
        <v>4.0999999999998593E-2</v>
      </c>
      <c r="M254" s="6">
        <v>0.17</v>
      </c>
      <c r="N254" s="12">
        <f t="shared" si="68"/>
        <v>0</v>
      </c>
      <c r="P254" s="21">
        <f ca="1">#REF!</f>
        <v>0</v>
      </c>
      <c r="Q254" s="21">
        <f ca="1">#REF!</f>
        <v>0</v>
      </c>
      <c r="R254" s="21">
        <v>0</v>
      </c>
      <c r="S254" s="21">
        <f t="shared" ca="1" si="69"/>
        <v>0</v>
      </c>
      <c r="T254" s="21">
        <f t="shared" ca="1" si="70"/>
        <v>0</v>
      </c>
      <c r="V254" s="21">
        <f ca="1">#REF!</f>
        <v>0</v>
      </c>
      <c r="W254" s="21">
        <f ca="1">#REF!</f>
        <v>0</v>
      </c>
      <c r="X254" s="21">
        <v>0</v>
      </c>
      <c r="Y254" s="21">
        <f t="shared" ca="1" si="71"/>
        <v>0</v>
      </c>
      <c r="Z254" s="21">
        <f t="shared" ca="1" si="72"/>
        <v>0</v>
      </c>
      <c r="AB254" s="21">
        <f ca="1">#REF!</f>
        <v>0</v>
      </c>
      <c r="AC254" s="21">
        <f ca="1">#REF!</f>
        <v>0</v>
      </c>
      <c r="AD254" s="21">
        <v>0</v>
      </c>
      <c r="AE254" s="21">
        <f t="shared" ca="1" si="73"/>
        <v>0</v>
      </c>
      <c r="AF254" s="21">
        <f t="shared" ca="1" si="74"/>
        <v>0</v>
      </c>
      <c r="AH254" s="21">
        <f ca="1">#REF!</f>
        <v>0</v>
      </c>
      <c r="AI254" s="21">
        <f ca="1">#REF!</f>
        <v>0</v>
      </c>
      <c r="AJ254" s="21">
        <v>0</v>
      </c>
      <c r="AK254" s="21">
        <f t="shared" ca="1" si="75"/>
        <v>0</v>
      </c>
      <c r="AL254" s="21">
        <f t="shared" ca="1" si="76"/>
        <v>0</v>
      </c>
      <c r="AN254" s="21">
        <f ca="1">#REF!</f>
        <v>0</v>
      </c>
      <c r="AQ254" s="21">
        <f t="shared" ca="1" si="77"/>
        <v>0</v>
      </c>
      <c r="AR254" s="21">
        <f t="shared" ca="1" si="78"/>
        <v>0</v>
      </c>
      <c r="AT254" s="21"/>
      <c r="AU254" s="21"/>
      <c r="AV254" s="21">
        <f t="shared" si="79"/>
        <v>0</v>
      </c>
      <c r="AW254" s="21"/>
      <c r="AX254" s="21"/>
      <c r="AZ254" s="87">
        <v>0</v>
      </c>
      <c r="BE254" s="87">
        <v>0</v>
      </c>
      <c r="BF254" s="87">
        <v>0</v>
      </c>
      <c r="BG254" s="87">
        <v>0</v>
      </c>
    </row>
    <row r="255" spans="3:59" x14ac:dyDescent="0.25">
      <c r="C255" s="10">
        <f t="shared" ca="1" si="66"/>
        <v>44835</v>
      </c>
      <c r="D255" s="17">
        <v>44831</v>
      </c>
      <c r="E255" s="5">
        <v>5.6309999999999993</v>
      </c>
      <c r="F255" s="6">
        <v>0.17</v>
      </c>
      <c r="G255" s="7">
        <v>6.0942729526176201E-2</v>
      </c>
      <c r="H255" s="7">
        <f t="shared" ca="1" si="64"/>
        <v>0.28562248455700634</v>
      </c>
      <c r="I255" s="9">
        <f t="shared" ca="1" si="65"/>
        <v>7620</v>
      </c>
      <c r="K255" s="5">
        <v>5.59</v>
      </c>
      <c r="L255" s="5">
        <f t="shared" si="67"/>
        <v>4.0999999999999481E-2</v>
      </c>
      <c r="M255" s="6">
        <v>0.17</v>
      </c>
      <c r="N255" s="12">
        <f t="shared" si="68"/>
        <v>0</v>
      </c>
      <c r="P255" s="21">
        <f ca="1">#REF!</f>
        <v>0</v>
      </c>
      <c r="Q255" s="21">
        <f ca="1">#REF!</f>
        <v>0</v>
      </c>
      <c r="R255" s="21">
        <v>0</v>
      </c>
      <c r="S255" s="21">
        <f t="shared" ca="1" si="69"/>
        <v>0</v>
      </c>
      <c r="T255" s="21">
        <f t="shared" ca="1" si="70"/>
        <v>0</v>
      </c>
      <c r="V255" s="21">
        <f ca="1">#REF!</f>
        <v>0</v>
      </c>
      <c r="W255" s="21">
        <f ca="1">#REF!</f>
        <v>0</v>
      </c>
      <c r="X255" s="21">
        <v>0</v>
      </c>
      <c r="Y255" s="21">
        <f t="shared" ca="1" si="71"/>
        <v>0</v>
      </c>
      <c r="Z255" s="21">
        <f t="shared" ca="1" si="72"/>
        <v>0</v>
      </c>
      <c r="AB255" s="21">
        <f ca="1">#REF!</f>
        <v>0</v>
      </c>
      <c r="AC255" s="21">
        <f ca="1">#REF!</f>
        <v>0</v>
      </c>
      <c r="AD255" s="21">
        <v>0</v>
      </c>
      <c r="AE255" s="21">
        <f t="shared" ca="1" si="73"/>
        <v>0</v>
      </c>
      <c r="AF255" s="21">
        <f t="shared" ca="1" si="74"/>
        <v>0</v>
      </c>
      <c r="AH255" s="21">
        <f ca="1">#REF!</f>
        <v>0</v>
      </c>
      <c r="AI255" s="21">
        <f ca="1">#REF!</f>
        <v>0</v>
      </c>
      <c r="AJ255" s="21">
        <v>0</v>
      </c>
      <c r="AK255" s="21">
        <f t="shared" ca="1" si="75"/>
        <v>0</v>
      </c>
      <c r="AL255" s="21">
        <f t="shared" ca="1" si="76"/>
        <v>0</v>
      </c>
      <c r="AN255" s="21">
        <f ca="1">#REF!</f>
        <v>0</v>
      </c>
      <c r="AQ255" s="21">
        <f t="shared" ca="1" si="77"/>
        <v>0</v>
      </c>
      <c r="AR255" s="21">
        <f t="shared" ca="1" si="78"/>
        <v>0</v>
      </c>
      <c r="AT255" s="21"/>
      <c r="AU255" s="21"/>
      <c r="AV255" s="21"/>
      <c r="AW255" s="21"/>
      <c r="AX255" s="21"/>
      <c r="AZ255" s="87">
        <v>0</v>
      </c>
      <c r="BE255" s="87">
        <v>0</v>
      </c>
      <c r="BF255" s="87">
        <v>0</v>
      </c>
      <c r="BG255" s="87">
        <v>0</v>
      </c>
    </row>
    <row r="256" spans="3:59" x14ac:dyDescent="0.25">
      <c r="C256" s="10">
        <f t="shared" ca="1" si="66"/>
        <v>44866</v>
      </c>
      <c r="D256" s="17">
        <v>44860</v>
      </c>
      <c r="E256" s="5">
        <v>5.7879999999999985</v>
      </c>
      <c r="F256" s="6">
        <v>0.17</v>
      </c>
      <c r="G256" s="7">
        <v>6.0935538291095402E-2</v>
      </c>
      <c r="H256" s="7">
        <f t="shared" ca="1" si="64"/>
        <v>0.28421245488177366</v>
      </c>
      <c r="I256" s="9">
        <f t="shared" ca="1" si="65"/>
        <v>7649</v>
      </c>
      <c r="K256" s="5">
        <v>5.7469999999999999</v>
      </c>
      <c r="L256" s="5">
        <f t="shared" si="67"/>
        <v>4.0999999999998593E-2</v>
      </c>
      <c r="M256" s="6">
        <v>0.17</v>
      </c>
      <c r="N256" s="12">
        <f t="shared" si="68"/>
        <v>0</v>
      </c>
      <c r="P256" s="21">
        <f ca="1">#REF!</f>
        <v>0</v>
      </c>
      <c r="Q256" s="21">
        <f ca="1">#REF!</f>
        <v>0</v>
      </c>
      <c r="R256" s="21">
        <v>0</v>
      </c>
      <c r="S256" s="21">
        <f t="shared" ca="1" si="69"/>
        <v>0</v>
      </c>
      <c r="T256" s="21">
        <f t="shared" ca="1" si="70"/>
        <v>0</v>
      </c>
      <c r="V256" s="21">
        <f ca="1">#REF!</f>
        <v>0</v>
      </c>
      <c r="W256" s="21">
        <f ca="1">#REF!</f>
        <v>0</v>
      </c>
      <c r="X256" s="21">
        <v>0</v>
      </c>
      <c r="Y256" s="21">
        <f t="shared" ca="1" si="71"/>
        <v>0</v>
      </c>
      <c r="Z256" s="21">
        <f t="shared" ca="1" si="72"/>
        <v>0</v>
      </c>
      <c r="AB256" s="21">
        <f ca="1">#REF!</f>
        <v>0</v>
      </c>
      <c r="AC256" s="21">
        <f ca="1">#REF!</f>
        <v>0</v>
      </c>
      <c r="AD256" s="21">
        <v>0</v>
      </c>
      <c r="AE256" s="21">
        <f t="shared" ca="1" si="73"/>
        <v>0</v>
      </c>
      <c r="AF256" s="21">
        <f t="shared" ca="1" si="74"/>
        <v>0</v>
      </c>
      <c r="AH256" s="21">
        <f ca="1">#REF!</f>
        <v>0</v>
      </c>
      <c r="AI256" s="21">
        <f ca="1">#REF!</f>
        <v>0</v>
      </c>
      <c r="AJ256" s="21">
        <v>0</v>
      </c>
      <c r="AK256" s="21">
        <f t="shared" ca="1" si="75"/>
        <v>0</v>
      </c>
      <c r="AL256" s="21">
        <f t="shared" ca="1" si="76"/>
        <v>0</v>
      </c>
      <c r="AN256" s="21">
        <f ca="1">#REF!</f>
        <v>0</v>
      </c>
      <c r="AQ256" s="21">
        <f t="shared" ca="1" si="77"/>
        <v>0</v>
      </c>
      <c r="AR256" s="21">
        <f t="shared" ca="1" si="78"/>
        <v>0</v>
      </c>
      <c r="AT256" s="21"/>
      <c r="AU256" s="21"/>
      <c r="AV256" s="21"/>
      <c r="AW256" s="21"/>
      <c r="AX256" s="21"/>
      <c r="AZ256" s="87">
        <v>0</v>
      </c>
      <c r="BE256" s="87">
        <v>0</v>
      </c>
      <c r="BF256" s="87">
        <v>0</v>
      </c>
      <c r="BG256" s="87">
        <v>0</v>
      </c>
    </row>
    <row r="257" spans="3:59" x14ac:dyDescent="0.25">
      <c r="C257" s="10">
        <f t="shared" ca="1" si="66"/>
        <v>44896</v>
      </c>
      <c r="D257" s="17">
        <v>44890</v>
      </c>
      <c r="E257" s="5">
        <v>5.9479999999999995</v>
      </c>
      <c r="F257" s="6">
        <v>0.17</v>
      </c>
      <c r="G257" s="7">
        <v>6.0928579031356303E-2</v>
      </c>
      <c r="H257" s="7">
        <f t="shared" ca="1" si="64"/>
        <v>0.28285485723884918</v>
      </c>
      <c r="I257" s="9">
        <f t="shared" ca="1" si="65"/>
        <v>7679</v>
      </c>
      <c r="K257" s="5">
        <v>5.907</v>
      </c>
      <c r="L257" s="5">
        <f t="shared" si="67"/>
        <v>4.0999999999999481E-2</v>
      </c>
      <c r="M257" s="6">
        <v>0.17</v>
      </c>
      <c r="N257" s="12">
        <f t="shared" si="68"/>
        <v>0</v>
      </c>
      <c r="P257" s="21">
        <f ca="1">#REF!</f>
        <v>0</v>
      </c>
      <c r="Q257" s="21">
        <f ca="1">#REF!</f>
        <v>0</v>
      </c>
      <c r="R257" s="21">
        <v>0</v>
      </c>
      <c r="S257" s="21">
        <f t="shared" ca="1" si="69"/>
        <v>0</v>
      </c>
      <c r="T257" s="21">
        <f t="shared" ca="1" si="70"/>
        <v>0</v>
      </c>
      <c r="V257" s="21">
        <f ca="1">#REF!</f>
        <v>0</v>
      </c>
      <c r="W257" s="21">
        <f ca="1">#REF!</f>
        <v>0</v>
      </c>
      <c r="X257" s="21">
        <v>0</v>
      </c>
      <c r="Y257" s="21">
        <f t="shared" ca="1" si="71"/>
        <v>0</v>
      </c>
      <c r="Z257" s="21">
        <f t="shared" ca="1" si="72"/>
        <v>0</v>
      </c>
      <c r="AB257" s="21">
        <f ca="1">#REF!</f>
        <v>0</v>
      </c>
      <c r="AC257" s="21">
        <f ca="1">#REF!</f>
        <v>0</v>
      </c>
      <c r="AD257" s="21">
        <v>0</v>
      </c>
      <c r="AE257" s="21">
        <f t="shared" ca="1" si="73"/>
        <v>0</v>
      </c>
      <c r="AF257" s="21">
        <f t="shared" ca="1" si="74"/>
        <v>0</v>
      </c>
      <c r="AH257" s="21">
        <f ca="1">#REF!</f>
        <v>0</v>
      </c>
      <c r="AI257" s="21">
        <f ca="1">#REF!</f>
        <v>0</v>
      </c>
      <c r="AJ257" s="21">
        <v>0</v>
      </c>
      <c r="AK257" s="21">
        <f t="shared" ca="1" si="75"/>
        <v>0</v>
      </c>
      <c r="AL257" s="21">
        <f t="shared" ca="1" si="76"/>
        <v>0</v>
      </c>
      <c r="AN257" s="21">
        <f ca="1">#REF!</f>
        <v>0</v>
      </c>
      <c r="AQ257" s="21">
        <f t="shared" ca="1" si="77"/>
        <v>0</v>
      </c>
      <c r="AR257" s="21">
        <f t="shared" ca="1" si="78"/>
        <v>0</v>
      </c>
      <c r="AT257" s="21"/>
      <c r="AU257" s="21"/>
      <c r="AV257" s="21"/>
      <c r="AW257" s="21"/>
      <c r="AX257" s="21"/>
      <c r="AZ257" s="87">
        <v>0</v>
      </c>
      <c r="BE257" s="87">
        <v>0</v>
      </c>
      <c r="BF257" s="87">
        <v>0</v>
      </c>
      <c r="BG257" s="87">
        <v>0</v>
      </c>
    </row>
    <row r="258" spans="3:59" x14ac:dyDescent="0.25">
      <c r="C258" s="10">
        <f t="shared" ca="1" si="66"/>
        <v>44927</v>
      </c>
      <c r="D258" s="17">
        <v>44922</v>
      </c>
      <c r="E258" s="5">
        <v>5.9804999999999984</v>
      </c>
      <c r="F258" s="6">
        <v>0.17</v>
      </c>
      <c r="G258" s="7">
        <v>6.0921387796309297E-2</v>
      </c>
      <c r="H258" s="7">
        <f t="shared" ca="1" si="64"/>
        <v>0.28145914684103002</v>
      </c>
      <c r="I258" s="9">
        <f t="shared" ca="1" si="65"/>
        <v>7711</v>
      </c>
      <c r="K258" s="5">
        <v>5.9394999999999998</v>
      </c>
      <c r="L258" s="5">
        <f t="shared" si="67"/>
        <v>4.0999999999998593E-2</v>
      </c>
      <c r="M258" s="6">
        <v>0.17</v>
      </c>
      <c r="N258" s="12">
        <f t="shared" si="68"/>
        <v>0</v>
      </c>
      <c r="P258" s="21">
        <f ca="1">#REF!</f>
        <v>0</v>
      </c>
      <c r="Q258" s="21">
        <f ca="1">#REF!</f>
        <v>0</v>
      </c>
      <c r="R258" s="21">
        <v>0</v>
      </c>
      <c r="S258" s="21">
        <f t="shared" ca="1" si="69"/>
        <v>0</v>
      </c>
      <c r="T258" s="21">
        <f t="shared" ca="1" si="70"/>
        <v>0</v>
      </c>
      <c r="V258" s="21">
        <f ca="1">#REF!</f>
        <v>0</v>
      </c>
      <c r="W258" s="21">
        <f ca="1">#REF!</f>
        <v>0</v>
      </c>
      <c r="X258" s="21">
        <v>0</v>
      </c>
      <c r="Y258" s="21">
        <f t="shared" ca="1" si="71"/>
        <v>0</v>
      </c>
      <c r="Z258" s="21">
        <f t="shared" ca="1" si="72"/>
        <v>0</v>
      </c>
      <c r="AB258" s="21">
        <f ca="1">#REF!</f>
        <v>0</v>
      </c>
      <c r="AC258" s="21">
        <f ca="1">#REF!</f>
        <v>0</v>
      </c>
      <c r="AD258" s="21">
        <v>0</v>
      </c>
      <c r="AE258" s="21">
        <f t="shared" ca="1" si="73"/>
        <v>0</v>
      </c>
      <c r="AF258" s="21">
        <f t="shared" ca="1" si="74"/>
        <v>0</v>
      </c>
      <c r="AH258" s="21">
        <f ca="1">#REF!</f>
        <v>0</v>
      </c>
      <c r="AI258" s="21">
        <f ca="1">#REF!</f>
        <v>0</v>
      </c>
      <c r="AJ258" s="21">
        <v>0</v>
      </c>
      <c r="AK258" s="21">
        <f t="shared" ca="1" si="75"/>
        <v>0</v>
      </c>
      <c r="AL258" s="21">
        <f t="shared" ca="1" si="76"/>
        <v>0</v>
      </c>
      <c r="AN258" s="21">
        <f ca="1">#REF!</f>
        <v>0</v>
      </c>
      <c r="AQ258" s="21">
        <f t="shared" ca="1" si="77"/>
        <v>0</v>
      </c>
      <c r="AR258" s="21">
        <f t="shared" ca="1" si="78"/>
        <v>0</v>
      </c>
      <c r="AT258" s="21"/>
      <c r="AU258" s="21"/>
      <c r="AV258" s="21"/>
      <c r="AW258" s="21"/>
      <c r="AX258" s="21"/>
      <c r="AZ258" s="87">
        <v>0</v>
      </c>
      <c r="BE258" s="87">
        <v>0</v>
      </c>
      <c r="BF258" s="87">
        <v>0</v>
      </c>
      <c r="BG258" s="87">
        <v>0</v>
      </c>
    </row>
    <row r="259" spans="3:59" x14ac:dyDescent="0.25">
      <c r="C259" s="10">
        <f t="shared" ca="1" si="66"/>
        <v>44958</v>
      </c>
      <c r="D259" s="17">
        <v>44952</v>
      </c>
      <c r="E259" s="5">
        <v>5.8964999999999987</v>
      </c>
      <c r="F259" s="6">
        <v>0.17</v>
      </c>
      <c r="G259" s="7">
        <v>6.0914196561279201E-2</v>
      </c>
      <c r="H259" s="7">
        <f t="shared" ca="1" si="64"/>
        <v>0.28007065531095937</v>
      </c>
      <c r="I259" s="9">
        <f t="shared" ca="1" si="65"/>
        <v>7741</v>
      </c>
      <c r="K259" s="5">
        <v>5.8555000000000001</v>
      </c>
      <c r="L259" s="5">
        <f t="shared" si="67"/>
        <v>4.0999999999998593E-2</v>
      </c>
      <c r="M259" s="6">
        <v>0.17</v>
      </c>
      <c r="N259" s="12">
        <f t="shared" si="68"/>
        <v>0</v>
      </c>
      <c r="P259" s="21">
        <f ca="1">#REF!</f>
        <v>0</v>
      </c>
      <c r="Q259" s="21">
        <f ca="1">#REF!</f>
        <v>0</v>
      </c>
      <c r="R259" s="21">
        <v>0</v>
      </c>
      <c r="S259" s="21">
        <f t="shared" ca="1" si="69"/>
        <v>0</v>
      </c>
      <c r="T259" s="21">
        <f t="shared" ca="1" si="70"/>
        <v>0</v>
      </c>
      <c r="V259" s="21">
        <f ca="1">#REF!</f>
        <v>0</v>
      </c>
      <c r="W259" s="21">
        <f ca="1">#REF!</f>
        <v>0</v>
      </c>
      <c r="X259" s="21">
        <v>0</v>
      </c>
      <c r="Y259" s="21">
        <f t="shared" ca="1" si="71"/>
        <v>0</v>
      </c>
      <c r="Z259" s="21">
        <f t="shared" ca="1" si="72"/>
        <v>0</v>
      </c>
      <c r="AB259" s="21">
        <f ca="1">#REF!</f>
        <v>0</v>
      </c>
      <c r="AC259" s="21">
        <f ca="1">#REF!</f>
        <v>0</v>
      </c>
      <c r="AD259" s="21">
        <v>0</v>
      </c>
      <c r="AE259" s="21">
        <f t="shared" ca="1" si="73"/>
        <v>0</v>
      </c>
      <c r="AF259" s="21">
        <f t="shared" ca="1" si="74"/>
        <v>0</v>
      </c>
      <c r="AH259" s="21">
        <f ca="1">#REF!</f>
        <v>0</v>
      </c>
      <c r="AI259" s="21">
        <f ca="1">#REF!</f>
        <v>0</v>
      </c>
      <c r="AJ259" s="21">
        <v>0</v>
      </c>
      <c r="AK259" s="21">
        <f t="shared" ca="1" si="75"/>
        <v>0</v>
      </c>
      <c r="AL259" s="21">
        <f t="shared" ca="1" si="76"/>
        <v>0</v>
      </c>
      <c r="AN259" s="21">
        <f ca="1">#REF!</f>
        <v>0</v>
      </c>
      <c r="AQ259" s="21">
        <f t="shared" ca="1" si="77"/>
        <v>0</v>
      </c>
      <c r="AR259" s="21">
        <f t="shared" ca="1" si="78"/>
        <v>0</v>
      </c>
      <c r="AT259" s="21"/>
      <c r="AU259" s="21"/>
      <c r="AV259" s="21"/>
      <c r="AW259" s="21"/>
      <c r="AX259" s="21"/>
      <c r="AZ259" s="87">
        <v>0</v>
      </c>
      <c r="BE259" s="87">
        <v>0</v>
      </c>
      <c r="BF259" s="87">
        <v>0</v>
      </c>
      <c r="BG259" s="87">
        <v>0</v>
      </c>
    </row>
    <row r="260" spans="3:59" x14ac:dyDescent="0.25">
      <c r="C260" s="10">
        <f t="shared" ca="1" si="66"/>
        <v>44986</v>
      </c>
      <c r="D260" s="17">
        <v>44980</v>
      </c>
      <c r="E260" s="5">
        <v>5.761499999999999</v>
      </c>
      <c r="F260" s="6">
        <v>0.17</v>
      </c>
      <c r="G260" s="7">
        <v>6.0907701252234797E-2</v>
      </c>
      <c r="H260" s="7">
        <f t="shared" ca="1" si="64"/>
        <v>0.27882270634418799</v>
      </c>
      <c r="I260" s="9">
        <f t="shared" ca="1" si="65"/>
        <v>7769</v>
      </c>
      <c r="K260" s="5">
        <v>5.7205000000000004</v>
      </c>
      <c r="L260" s="5">
        <f t="shared" si="67"/>
        <v>4.0999999999998593E-2</v>
      </c>
      <c r="M260" s="6">
        <v>0.17</v>
      </c>
      <c r="N260" s="12">
        <f t="shared" si="68"/>
        <v>0</v>
      </c>
      <c r="P260" s="21">
        <f ca="1">#REF!</f>
        <v>0</v>
      </c>
      <c r="Q260" s="21">
        <f ca="1">#REF!</f>
        <v>0</v>
      </c>
      <c r="R260" s="21">
        <v>0</v>
      </c>
      <c r="S260" s="21">
        <f t="shared" ca="1" si="69"/>
        <v>0</v>
      </c>
      <c r="T260" s="21">
        <f t="shared" ca="1" si="70"/>
        <v>0</v>
      </c>
      <c r="V260" s="21">
        <f ca="1">#REF!</f>
        <v>0</v>
      </c>
      <c r="W260" s="21">
        <f ca="1">#REF!</f>
        <v>0</v>
      </c>
      <c r="X260" s="21">
        <v>0</v>
      </c>
      <c r="Y260" s="21">
        <f t="shared" ca="1" si="71"/>
        <v>0</v>
      </c>
      <c r="Z260" s="21">
        <f t="shared" ca="1" si="72"/>
        <v>0</v>
      </c>
      <c r="AB260" s="21">
        <f ca="1">#REF!</f>
        <v>0</v>
      </c>
      <c r="AC260" s="21">
        <f ca="1">#REF!</f>
        <v>0</v>
      </c>
      <c r="AD260" s="21">
        <v>0</v>
      </c>
      <c r="AE260" s="21">
        <f t="shared" ca="1" si="73"/>
        <v>0</v>
      </c>
      <c r="AF260" s="21">
        <f t="shared" ca="1" si="74"/>
        <v>0</v>
      </c>
      <c r="AH260" s="21">
        <f ca="1">#REF!</f>
        <v>0</v>
      </c>
      <c r="AI260" s="21">
        <f ca="1">#REF!</f>
        <v>0</v>
      </c>
      <c r="AJ260" s="21">
        <v>0</v>
      </c>
      <c r="AK260" s="21">
        <f t="shared" ca="1" si="75"/>
        <v>0</v>
      </c>
      <c r="AL260" s="21">
        <f t="shared" ca="1" si="76"/>
        <v>0</v>
      </c>
      <c r="AN260" s="21">
        <f ca="1">#REF!</f>
        <v>0</v>
      </c>
      <c r="AQ260" s="21">
        <f t="shared" ca="1" si="77"/>
        <v>0</v>
      </c>
      <c r="AR260" s="21">
        <f t="shared" ca="1" si="78"/>
        <v>0</v>
      </c>
      <c r="AT260" s="21"/>
      <c r="AU260" s="21"/>
      <c r="AV260" s="21"/>
      <c r="AW260" s="21"/>
      <c r="AX260" s="21"/>
      <c r="AZ260" s="87">
        <v>0</v>
      </c>
      <c r="BE260" s="87">
        <v>0</v>
      </c>
      <c r="BF260" s="87">
        <v>0</v>
      </c>
      <c r="BG260" s="87">
        <v>0</v>
      </c>
    </row>
    <row r="261" spans="3:59" x14ac:dyDescent="0.25">
      <c r="C261" s="10">
        <f t="shared" ca="1" si="66"/>
        <v>45017</v>
      </c>
      <c r="D261" s="17">
        <v>45013</v>
      </c>
      <c r="E261" s="5">
        <v>5.6114999999999986</v>
      </c>
      <c r="F261" s="6">
        <v>0.17</v>
      </c>
      <c r="G261" s="7">
        <v>6.0900510017238001E-2</v>
      </c>
      <c r="H261" s="7">
        <f t="shared" ref="H261:H291" ca="1" si="80">1/((1+G261/2)^(2*((C261-$C$1)/365.25)))</f>
        <v>0.27744784667802086</v>
      </c>
      <c r="I261" s="9">
        <f t="shared" ref="I261:I291" ca="1" si="81">D261-$C$1</f>
        <v>7802</v>
      </c>
      <c r="K261" s="5">
        <v>5.5705</v>
      </c>
      <c r="L261" s="5">
        <f t="shared" si="67"/>
        <v>4.0999999999998593E-2</v>
      </c>
      <c r="M261" s="6">
        <v>0.17</v>
      </c>
      <c r="N261" s="12">
        <f t="shared" si="68"/>
        <v>0</v>
      </c>
      <c r="P261" s="21">
        <f ca="1">#REF!</f>
        <v>0</v>
      </c>
      <c r="Q261" s="21">
        <f ca="1">#REF!</f>
        <v>0</v>
      </c>
      <c r="R261" s="21">
        <v>0</v>
      </c>
      <c r="S261" s="21">
        <f t="shared" ca="1" si="69"/>
        <v>0</v>
      </c>
      <c r="T261" s="21">
        <f t="shared" ca="1" si="70"/>
        <v>0</v>
      </c>
      <c r="V261" s="21">
        <f ca="1">#REF!</f>
        <v>0</v>
      </c>
      <c r="W261" s="21">
        <f ca="1">#REF!</f>
        <v>0</v>
      </c>
      <c r="X261" s="21">
        <v>0</v>
      </c>
      <c r="Y261" s="21">
        <f t="shared" ca="1" si="71"/>
        <v>0</v>
      </c>
      <c r="Z261" s="21">
        <f t="shared" ca="1" si="72"/>
        <v>0</v>
      </c>
      <c r="AB261" s="21">
        <f ca="1">#REF!</f>
        <v>0</v>
      </c>
      <c r="AC261" s="21">
        <f ca="1">#REF!</f>
        <v>0</v>
      </c>
      <c r="AD261" s="21">
        <v>0</v>
      </c>
      <c r="AE261" s="21">
        <f t="shared" ca="1" si="73"/>
        <v>0</v>
      </c>
      <c r="AF261" s="21">
        <f t="shared" ca="1" si="74"/>
        <v>0</v>
      </c>
      <c r="AH261" s="21">
        <f ca="1">#REF!</f>
        <v>0</v>
      </c>
      <c r="AI261" s="21">
        <f ca="1">#REF!</f>
        <v>0</v>
      </c>
      <c r="AJ261" s="21">
        <v>0</v>
      </c>
      <c r="AK261" s="21">
        <f t="shared" ca="1" si="75"/>
        <v>0</v>
      </c>
      <c r="AL261" s="21">
        <f t="shared" ca="1" si="76"/>
        <v>0</v>
      </c>
      <c r="AN261" s="21">
        <f ca="1">#REF!</f>
        <v>0</v>
      </c>
      <c r="AQ261" s="21">
        <f t="shared" ca="1" si="77"/>
        <v>0</v>
      </c>
      <c r="AR261" s="21">
        <f t="shared" ca="1" si="78"/>
        <v>0</v>
      </c>
      <c r="AT261" s="21"/>
      <c r="AU261" s="21"/>
      <c r="AV261" s="21"/>
      <c r="AW261" s="21"/>
      <c r="AX261" s="21"/>
      <c r="AZ261" s="87">
        <v>0</v>
      </c>
      <c r="BE261" s="87">
        <v>0</v>
      </c>
      <c r="BF261" s="87">
        <v>0</v>
      </c>
      <c r="BG261" s="87">
        <v>0</v>
      </c>
    </row>
    <row r="262" spans="3:59" x14ac:dyDescent="0.25">
      <c r="C262" s="10">
        <f t="shared" ref="C262:C297" ca="1" si="82">EOMONTH(C261,0)+1</f>
        <v>45047</v>
      </c>
      <c r="D262" s="17">
        <v>45041</v>
      </c>
      <c r="E262" s="5">
        <v>5.615499999999999</v>
      </c>
      <c r="F262" s="6">
        <v>0.17</v>
      </c>
      <c r="G262" s="7">
        <v>6.0893550757579198E-2</v>
      </c>
      <c r="H262" s="7">
        <f t="shared" ca="1" si="80"/>
        <v>0.27612410409919108</v>
      </c>
      <c r="I262" s="9">
        <f t="shared" ca="1" si="81"/>
        <v>7830</v>
      </c>
      <c r="K262" s="5">
        <v>5.5744999999999996</v>
      </c>
      <c r="L262" s="5">
        <f t="shared" ref="L262:L291" si="83">E262-K262</f>
        <v>4.0999999999999481E-2</v>
      </c>
      <c r="M262" s="6">
        <v>0.17</v>
      </c>
      <c r="N262" s="12">
        <f t="shared" ref="N262:N291" si="84">(F262-M262)*100</f>
        <v>0</v>
      </c>
      <c r="P262" s="21">
        <f ca="1">#REF!</f>
        <v>0</v>
      </c>
      <c r="Q262" s="21">
        <f ca="1">#REF!</f>
        <v>0</v>
      </c>
      <c r="R262" s="21">
        <v>0</v>
      </c>
      <c r="S262" s="21">
        <f t="shared" ref="S262:S291" ca="1" si="85">P262+Q262+R262</f>
        <v>0</v>
      </c>
      <c r="T262" s="21">
        <f t="shared" ref="T262:T291" ca="1" si="86">S262/10000</f>
        <v>0</v>
      </c>
      <c r="V262" s="21">
        <f ca="1">#REF!</f>
        <v>0</v>
      </c>
      <c r="W262" s="21">
        <f ca="1">#REF!</f>
        <v>0</v>
      </c>
      <c r="X262" s="21">
        <v>0</v>
      </c>
      <c r="Y262" s="21">
        <f t="shared" ref="Y262:Y291" ca="1" si="87">V262+W262+X262</f>
        <v>0</v>
      </c>
      <c r="Z262" s="21">
        <f t="shared" ref="Z262:Z291" ca="1" si="88">Y262/1000</f>
        <v>0</v>
      </c>
      <c r="AB262" s="21">
        <f ca="1">#REF!</f>
        <v>0</v>
      </c>
      <c r="AC262" s="21">
        <f ca="1">#REF!</f>
        <v>0</v>
      </c>
      <c r="AD262" s="21">
        <v>0</v>
      </c>
      <c r="AE262" s="21">
        <f t="shared" ref="AE262:AE291" ca="1" si="89">AB262+AC262+AD262</f>
        <v>0</v>
      </c>
      <c r="AF262" s="21">
        <f t="shared" ref="AF262:AF291" ca="1" si="90">AE262/100</f>
        <v>0</v>
      </c>
      <c r="AH262" s="21">
        <f ca="1">#REF!</f>
        <v>0</v>
      </c>
      <c r="AI262" s="21">
        <f ca="1">#REF!</f>
        <v>0</v>
      </c>
      <c r="AJ262" s="21">
        <v>0</v>
      </c>
      <c r="AK262" s="21">
        <f t="shared" ref="AK262:AK291" ca="1" si="91">AH262+AI262+AJ262</f>
        <v>0</v>
      </c>
      <c r="AL262" s="21">
        <f t="shared" ref="AL262:AL291" ca="1" si="92">AK262/365.25</f>
        <v>0</v>
      </c>
      <c r="AN262" s="21">
        <f ca="1">#REF!</f>
        <v>0</v>
      </c>
      <c r="AQ262" s="21">
        <f t="shared" ref="AQ262:AQ291" ca="1" si="93">AN262+AO262+AP262</f>
        <v>0</v>
      </c>
      <c r="AR262" s="21">
        <f t="shared" ref="AR262:AR291" ca="1" si="94">AQ262/10</f>
        <v>0</v>
      </c>
      <c r="AT262" s="21"/>
      <c r="AU262" s="21"/>
      <c r="AV262" s="21"/>
      <c r="AW262" s="21"/>
      <c r="AX262" s="21"/>
      <c r="AZ262" s="87">
        <v>0</v>
      </c>
      <c r="BE262" s="87">
        <v>0</v>
      </c>
      <c r="BF262" s="87">
        <v>0</v>
      </c>
      <c r="BG262" s="87">
        <v>0</v>
      </c>
    </row>
    <row r="263" spans="3:59" x14ac:dyDescent="0.25">
      <c r="C263" s="10">
        <f t="shared" ca="1" si="82"/>
        <v>45078</v>
      </c>
      <c r="D263" s="17">
        <v>45071</v>
      </c>
      <c r="E263" s="5">
        <v>5.6554999999999982</v>
      </c>
      <c r="F263" s="6">
        <v>0.17</v>
      </c>
      <c r="G263" s="7">
        <v>6.0886359522615702E-2</v>
      </c>
      <c r="H263" s="7">
        <f t="shared" ca="1" si="80"/>
        <v>0.27476319185519826</v>
      </c>
      <c r="I263" s="9">
        <f t="shared" ca="1" si="81"/>
        <v>7860</v>
      </c>
      <c r="K263" s="5">
        <v>5.6144999999999996</v>
      </c>
      <c r="L263" s="5">
        <f t="shared" si="83"/>
        <v>4.0999999999998593E-2</v>
      </c>
      <c r="M263" s="6">
        <v>0.17</v>
      </c>
      <c r="N263" s="12">
        <f t="shared" si="84"/>
        <v>0</v>
      </c>
      <c r="P263" s="21">
        <f ca="1">#REF!</f>
        <v>0</v>
      </c>
      <c r="Q263" s="21">
        <f ca="1">#REF!</f>
        <v>0</v>
      </c>
      <c r="R263" s="21">
        <v>0</v>
      </c>
      <c r="S263" s="21">
        <f t="shared" ca="1" si="85"/>
        <v>0</v>
      </c>
      <c r="T263" s="21">
        <f t="shared" ca="1" si="86"/>
        <v>0</v>
      </c>
      <c r="V263" s="21">
        <f ca="1">#REF!</f>
        <v>0</v>
      </c>
      <c r="W263" s="21">
        <f ca="1">#REF!</f>
        <v>0</v>
      </c>
      <c r="X263" s="21">
        <v>0</v>
      </c>
      <c r="Y263" s="21">
        <f t="shared" ca="1" si="87"/>
        <v>0</v>
      </c>
      <c r="Z263" s="21">
        <f t="shared" ca="1" si="88"/>
        <v>0</v>
      </c>
      <c r="AB263" s="21">
        <f ca="1">#REF!</f>
        <v>0</v>
      </c>
      <c r="AC263" s="21">
        <f ca="1">#REF!</f>
        <v>0</v>
      </c>
      <c r="AD263" s="21">
        <v>0</v>
      </c>
      <c r="AE263" s="21">
        <f t="shared" ca="1" si="89"/>
        <v>0</v>
      </c>
      <c r="AF263" s="21">
        <f t="shared" ca="1" si="90"/>
        <v>0</v>
      </c>
      <c r="AH263" s="21">
        <f ca="1">#REF!</f>
        <v>0</v>
      </c>
      <c r="AI263" s="21">
        <f ca="1">#REF!</f>
        <v>0</v>
      </c>
      <c r="AJ263" s="21">
        <v>0</v>
      </c>
      <c r="AK263" s="21">
        <f t="shared" ca="1" si="91"/>
        <v>0</v>
      </c>
      <c r="AL263" s="21">
        <f t="shared" ca="1" si="92"/>
        <v>0</v>
      </c>
      <c r="AN263" s="21">
        <f ca="1">#REF!</f>
        <v>0</v>
      </c>
      <c r="AQ263" s="21">
        <f t="shared" ca="1" si="93"/>
        <v>0</v>
      </c>
      <c r="AR263" s="21">
        <f t="shared" ca="1" si="94"/>
        <v>0</v>
      </c>
      <c r="AT263" s="21"/>
      <c r="AU263" s="21"/>
      <c r="AV263" s="21"/>
      <c r="AW263" s="21"/>
      <c r="AX263" s="21"/>
      <c r="AZ263" s="87">
        <v>0</v>
      </c>
      <c r="BE263" s="87">
        <v>0</v>
      </c>
      <c r="BF263" s="87">
        <v>0</v>
      </c>
      <c r="BG263" s="87">
        <v>0</v>
      </c>
    </row>
    <row r="264" spans="3:59" x14ac:dyDescent="0.25">
      <c r="C264" s="10">
        <f t="shared" ca="1" si="82"/>
        <v>45108</v>
      </c>
      <c r="D264" s="17">
        <v>45104</v>
      </c>
      <c r="E264" s="5">
        <v>5.700499999999999</v>
      </c>
      <c r="F264" s="6">
        <v>0.17</v>
      </c>
      <c r="G264" s="7">
        <v>6.0879400262990199E-2</v>
      </c>
      <c r="H264" s="7">
        <f t="shared" ca="1" si="80"/>
        <v>0.27345287527794343</v>
      </c>
      <c r="I264" s="9">
        <f t="shared" ca="1" si="81"/>
        <v>7893</v>
      </c>
      <c r="K264" s="5">
        <v>5.6595000000000004</v>
      </c>
      <c r="L264" s="5">
        <f t="shared" si="83"/>
        <v>4.0999999999998593E-2</v>
      </c>
      <c r="M264" s="6">
        <v>0.17</v>
      </c>
      <c r="N264" s="12">
        <f t="shared" si="84"/>
        <v>0</v>
      </c>
      <c r="P264" s="21">
        <f ca="1">#REF!</f>
        <v>0</v>
      </c>
      <c r="Q264" s="21">
        <f ca="1">#REF!</f>
        <v>0</v>
      </c>
      <c r="R264" s="21">
        <v>0</v>
      </c>
      <c r="S264" s="21">
        <f t="shared" ca="1" si="85"/>
        <v>0</v>
      </c>
      <c r="T264" s="21">
        <f t="shared" ca="1" si="86"/>
        <v>0</v>
      </c>
      <c r="V264" s="21">
        <f ca="1">#REF!</f>
        <v>0</v>
      </c>
      <c r="W264" s="21">
        <f ca="1">#REF!</f>
        <v>0</v>
      </c>
      <c r="X264" s="21">
        <v>0</v>
      </c>
      <c r="Y264" s="21">
        <f t="shared" ca="1" si="87"/>
        <v>0</v>
      </c>
      <c r="Z264" s="21">
        <f t="shared" ca="1" si="88"/>
        <v>0</v>
      </c>
      <c r="AB264" s="21">
        <f ca="1">#REF!</f>
        <v>0</v>
      </c>
      <c r="AC264" s="21">
        <f ca="1">#REF!</f>
        <v>0</v>
      </c>
      <c r="AD264" s="21">
        <v>0</v>
      </c>
      <c r="AE264" s="21">
        <f t="shared" ca="1" si="89"/>
        <v>0</v>
      </c>
      <c r="AF264" s="21">
        <f t="shared" ca="1" si="90"/>
        <v>0</v>
      </c>
      <c r="AH264" s="21">
        <f ca="1">#REF!</f>
        <v>0</v>
      </c>
      <c r="AI264" s="21">
        <f ca="1">#REF!</f>
        <v>0</v>
      </c>
      <c r="AJ264" s="21">
        <v>0</v>
      </c>
      <c r="AK264" s="21">
        <f t="shared" ca="1" si="91"/>
        <v>0</v>
      </c>
      <c r="AL264" s="21">
        <f t="shared" ca="1" si="92"/>
        <v>0</v>
      </c>
      <c r="AN264" s="21">
        <f ca="1">#REF!</f>
        <v>0</v>
      </c>
      <c r="AQ264" s="21">
        <f t="shared" ca="1" si="93"/>
        <v>0</v>
      </c>
      <c r="AR264" s="21">
        <f t="shared" ca="1" si="94"/>
        <v>0</v>
      </c>
      <c r="AT264" s="21"/>
      <c r="AU264" s="21"/>
      <c r="AV264" s="21"/>
      <c r="AW264" s="21"/>
      <c r="AX264" s="21"/>
      <c r="AZ264" s="87">
        <v>0</v>
      </c>
      <c r="BE264" s="87">
        <v>0</v>
      </c>
      <c r="BF264" s="87">
        <v>0</v>
      </c>
      <c r="BG264" s="87">
        <v>0</v>
      </c>
    </row>
    <row r="265" spans="3:59" x14ac:dyDescent="0.25">
      <c r="C265" s="10">
        <f t="shared" ca="1" si="82"/>
        <v>45139</v>
      </c>
      <c r="D265" s="17">
        <v>45133</v>
      </c>
      <c r="E265" s="5">
        <v>5.7394999999999987</v>
      </c>
      <c r="F265" s="6">
        <v>0.17</v>
      </c>
      <c r="G265" s="7">
        <v>6.0872209028060897E-2</v>
      </c>
      <c r="H265" s="7">
        <f t="shared" ca="1" si="80"/>
        <v>0.27210576308980539</v>
      </c>
      <c r="I265" s="9">
        <f t="shared" ca="1" si="81"/>
        <v>7922</v>
      </c>
      <c r="K265" s="5">
        <v>5.6985000000000001</v>
      </c>
      <c r="L265" s="5">
        <f t="shared" si="83"/>
        <v>4.0999999999998593E-2</v>
      </c>
      <c r="M265" s="6">
        <v>0.17</v>
      </c>
      <c r="N265" s="12">
        <f t="shared" si="84"/>
        <v>0</v>
      </c>
      <c r="P265" s="21">
        <f ca="1">#REF!</f>
        <v>0</v>
      </c>
      <c r="Q265" s="21">
        <f ca="1">#REF!</f>
        <v>0</v>
      </c>
      <c r="R265" s="21">
        <v>0</v>
      </c>
      <c r="S265" s="21">
        <f t="shared" ca="1" si="85"/>
        <v>0</v>
      </c>
      <c r="T265" s="21">
        <f t="shared" ca="1" si="86"/>
        <v>0</v>
      </c>
      <c r="V265" s="21">
        <f ca="1">#REF!</f>
        <v>0</v>
      </c>
      <c r="W265" s="21">
        <f ca="1">#REF!</f>
        <v>0</v>
      </c>
      <c r="X265" s="21">
        <v>0</v>
      </c>
      <c r="Y265" s="21">
        <f t="shared" ca="1" si="87"/>
        <v>0</v>
      </c>
      <c r="Z265" s="21">
        <f t="shared" ca="1" si="88"/>
        <v>0</v>
      </c>
      <c r="AB265" s="21">
        <f ca="1">#REF!</f>
        <v>0</v>
      </c>
      <c r="AC265" s="21">
        <f ca="1">#REF!</f>
        <v>0</v>
      </c>
      <c r="AD265" s="21">
        <v>0</v>
      </c>
      <c r="AE265" s="21">
        <f t="shared" ca="1" si="89"/>
        <v>0</v>
      </c>
      <c r="AF265" s="21">
        <f t="shared" ca="1" si="90"/>
        <v>0</v>
      </c>
      <c r="AH265" s="21">
        <f ca="1">#REF!</f>
        <v>0</v>
      </c>
      <c r="AI265" s="21">
        <f ca="1">#REF!</f>
        <v>0</v>
      </c>
      <c r="AJ265" s="21">
        <v>0</v>
      </c>
      <c r="AK265" s="21">
        <f t="shared" ca="1" si="91"/>
        <v>0</v>
      </c>
      <c r="AL265" s="21">
        <f t="shared" ca="1" si="92"/>
        <v>0</v>
      </c>
      <c r="AN265" s="21">
        <f ca="1">#REF!</f>
        <v>0</v>
      </c>
      <c r="AQ265" s="21">
        <f t="shared" ca="1" si="93"/>
        <v>0</v>
      </c>
      <c r="AR265" s="21">
        <f t="shared" ca="1" si="94"/>
        <v>0</v>
      </c>
      <c r="AT265" s="21"/>
      <c r="AU265" s="21"/>
      <c r="AV265" s="21"/>
      <c r="AW265" s="21"/>
      <c r="AX265" s="21"/>
      <c r="AZ265" s="87">
        <v>0</v>
      </c>
      <c r="BE265" s="87">
        <v>0</v>
      </c>
      <c r="BF265" s="87">
        <v>0</v>
      </c>
      <c r="BG265" s="87">
        <v>0</v>
      </c>
    </row>
    <row r="266" spans="3:59" x14ac:dyDescent="0.25">
      <c r="C266" s="10">
        <f t="shared" ca="1" si="82"/>
        <v>45170</v>
      </c>
      <c r="D266" s="17">
        <v>45166</v>
      </c>
      <c r="E266" s="5">
        <v>5.7284999999999986</v>
      </c>
      <c r="F266" s="6">
        <v>0.17</v>
      </c>
      <c r="G266" s="7">
        <v>6.0865017793148499E-2</v>
      </c>
      <c r="H266" s="7">
        <f t="shared" ca="1" si="80"/>
        <v>0.27076560808753192</v>
      </c>
      <c r="I266" s="9">
        <f t="shared" ca="1" si="81"/>
        <v>7955</v>
      </c>
      <c r="K266" s="5">
        <v>5.6875</v>
      </c>
      <c r="L266" s="5">
        <f t="shared" si="83"/>
        <v>4.0999999999998593E-2</v>
      </c>
      <c r="M266" s="6">
        <v>0.17</v>
      </c>
      <c r="N266" s="12">
        <f t="shared" si="84"/>
        <v>0</v>
      </c>
      <c r="P266" s="21">
        <f ca="1">#REF!</f>
        <v>0</v>
      </c>
      <c r="Q266" s="21">
        <f ca="1">#REF!</f>
        <v>0</v>
      </c>
      <c r="R266" s="21">
        <v>0</v>
      </c>
      <c r="S266" s="21">
        <f t="shared" ca="1" si="85"/>
        <v>0</v>
      </c>
      <c r="T266" s="21">
        <f t="shared" ca="1" si="86"/>
        <v>0</v>
      </c>
      <c r="V266" s="21">
        <f ca="1">#REF!</f>
        <v>0</v>
      </c>
      <c r="W266" s="21">
        <f ca="1">#REF!</f>
        <v>0</v>
      </c>
      <c r="X266" s="21">
        <v>0</v>
      </c>
      <c r="Y266" s="21">
        <f t="shared" ca="1" si="87"/>
        <v>0</v>
      </c>
      <c r="Z266" s="21">
        <f t="shared" ca="1" si="88"/>
        <v>0</v>
      </c>
      <c r="AB266" s="21">
        <f ca="1">#REF!</f>
        <v>0</v>
      </c>
      <c r="AC266" s="21">
        <f ca="1">#REF!</f>
        <v>0</v>
      </c>
      <c r="AD266" s="21">
        <v>0</v>
      </c>
      <c r="AE266" s="21">
        <f t="shared" ca="1" si="89"/>
        <v>0</v>
      </c>
      <c r="AF266" s="21">
        <f t="shared" ca="1" si="90"/>
        <v>0</v>
      </c>
      <c r="AH266" s="21">
        <f ca="1">#REF!</f>
        <v>0</v>
      </c>
      <c r="AI266" s="21">
        <f ca="1">#REF!</f>
        <v>0</v>
      </c>
      <c r="AJ266" s="21">
        <v>0</v>
      </c>
      <c r="AK266" s="21">
        <f t="shared" ca="1" si="91"/>
        <v>0</v>
      </c>
      <c r="AL266" s="21">
        <f t="shared" ca="1" si="92"/>
        <v>0</v>
      </c>
      <c r="AN266" s="21">
        <f ca="1">#REF!</f>
        <v>0</v>
      </c>
      <c r="AQ266" s="21">
        <f t="shared" ca="1" si="93"/>
        <v>0</v>
      </c>
      <c r="AR266" s="21">
        <f t="shared" ca="1" si="94"/>
        <v>0</v>
      </c>
      <c r="AT266" s="21"/>
      <c r="AU266" s="21"/>
      <c r="AV266" s="21"/>
      <c r="AW266" s="21"/>
      <c r="AX266" s="21"/>
      <c r="AZ266" s="87">
        <v>0</v>
      </c>
      <c r="BE266" s="87">
        <v>0</v>
      </c>
      <c r="BF266" s="87">
        <v>0</v>
      </c>
      <c r="BG266" s="87">
        <v>0</v>
      </c>
    </row>
    <row r="267" spans="3:59" x14ac:dyDescent="0.25">
      <c r="C267" s="10">
        <f t="shared" ca="1" si="82"/>
        <v>45200</v>
      </c>
      <c r="D267" s="17">
        <v>45195</v>
      </c>
      <c r="E267" s="5">
        <v>5.7434999999999992</v>
      </c>
      <c r="F267" s="6">
        <v>0.17</v>
      </c>
      <c r="G267" s="7">
        <v>6.0858058533571797E-2</v>
      </c>
      <c r="H267" s="7">
        <f t="shared" ca="1" si="80"/>
        <v>0.26947527280066214</v>
      </c>
      <c r="I267" s="9">
        <f t="shared" ca="1" si="81"/>
        <v>7984</v>
      </c>
      <c r="K267" s="5">
        <v>5.7024999999999997</v>
      </c>
      <c r="L267" s="5">
        <f t="shared" si="83"/>
        <v>4.0999999999999481E-2</v>
      </c>
      <c r="M267" s="6">
        <v>0.17</v>
      </c>
      <c r="N267" s="12">
        <f t="shared" si="84"/>
        <v>0</v>
      </c>
      <c r="P267" s="21">
        <f ca="1">#REF!</f>
        <v>0</v>
      </c>
      <c r="Q267" s="21">
        <f ca="1">#REF!</f>
        <v>0</v>
      </c>
      <c r="R267" s="21">
        <v>0</v>
      </c>
      <c r="S267" s="21">
        <f t="shared" ca="1" si="85"/>
        <v>0</v>
      </c>
      <c r="T267" s="21">
        <f t="shared" ca="1" si="86"/>
        <v>0</v>
      </c>
      <c r="V267" s="21">
        <f ca="1">#REF!</f>
        <v>0</v>
      </c>
      <c r="W267" s="21">
        <f ca="1">#REF!</f>
        <v>0</v>
      </c>
      <c r="X267" s="21">
        <v>0</v>
      </c>
      <c r="Y267" s="21">
        <f t="shared" ca="1" si="87"/>
        <v>0</v>
      </c>
      <c r="Z267" s="21">
        <f t="shared" ca="1" si="88"/>
        <v>0</v>
      </c>
      <c r="AB267" s="21">
        <f ca="1">#REF!</f>
        <v>0</v>
      </c>
      <c r="AC267" s="21">
        <f ca="1">#REF!</f>
        <v>0</v>
      </c>
      <c r="AD267" s="21">
        <v>0</v>
      </c>
      <c r="AE267" s="21">
        <f t="shared" ca="1" si="89"/>
        <v>0</v>
      </c>
      <c r="AF267" s="21">
        <f t="shared" ca="1" si="90"/>
        <v>0</v>
      </c>
      <c r="AH267" s="21">
        <f ca="1">#REF!</f>
        <v>0</v>
      </c>
      <c r="AI267" s="21">
        <f ca="1">#REF!</f>
        <v>0</v>
      </c>
      <c r="AJ267" s="21">
        <v>0</v>
      </c>
      <c r="AK267" s="21">
        <f t="shared" ca="1" si="91"/>
        <v>0</v>
      </c>
      <c r="AL267" s="21">
        <f t="shared" ca="1" si="92"/>
        <v>0</v>
      </c>
      <c r="AN267" s="21">
        <f ca="1">#REF!</f>
        <v>0</v>
      </c>
      <c r="AQ267" s="21">
        <f t="shared" ca="1" si="93"/>
        <v>0</v>
      </c>
      <c r="AR267" s="21">
        <f t="shared" ca="1" si="94"/>
        <v>0</v>
      </c>
      <c r="AT267" s="21"/>
      <c r="AU267" s="21"/>
      <c r="AV267" s="21"/>
      <c r="AW267" s="21"/>
      <c r="AX267" s="21"/>
      <c r="AZ267" s="87">
        <v>0</v>
      </c>
      <c r="BE267" s="87">
        <v>0</v>
      </c>
      <c r="BF267" s="87">
        <v>0</v>
      </c>
      <c r="BG267" s="87">
        <v>0</v>
      </c>
    </row>
    <row r="268" spans="3:59" x14ac:dyDescent="0.25">
      <c r="C268" s="10">
        <f t="shared" ca="1" si="82"/>
        <v>45231</v>
      </c>
      <c r="D268" s="17">
        <v>45225</v>
      </c>
      <c r="E268" s="5">
        <v>5.9004999999999983</v>
      </c>
      <c r="F268" s="6">
        <v>0.17</v>
      </c>
      <c r="G268" s="7">
        <v>6.0850867298693198E-2</v>
      </c>
      <c r="H268" s="7">
        <f t="shared" ca="1" si="80"/>
        <v>0.26814869864437141</v>
      </c>
      <c r="I268" s="9">
        <f t="shared" ca="1" si="81"/>
        <v>8014</v>
      </c>
      <c r="K268" s="5">
        <v>5.8594999999999997</v>
      </c>
      <c r="L268" s="5">
        <f t="shared" si="83"/>
        <v>4.0999999999998593E-2</v>
      </c>
      <c r="M268" s="6">
        <v>0.17</v>
      </c>
      <c r="N268" s="12">
        <f t="shared" si="84"/>
        <v>0</v>
      </c>
      <c r="P268" s="21">
        <f ca="1">#REF!</f>
        <v>0</v>
      </c>
      <c r="Q268" s="21">
        <f ca="1">#REF!</f>
        <v>0</v>
      </c>
      <c r="R268" s="21">
        <v>0</v>
      </c>
      <c r="S268" s="21">
        <f t="shared" ca="1" si="85"/>
        <v>0</v>
      </c>
      <c r="T268" s="21">
        <f t="shared" ca="1" si="86"/>
        <v>0</v>
      </c>
      <c r="V268" s="21">
        <f ca="1">#REF!</f>
        <v>0</v>
      </c>
      <c r="W268" s="21">
        <f ca="1">#REF!</f>
        <v>0</v>
      </c>
      <c r="X268" s="21">
        <v>0</v>
      </c>
      <c r="Y268" s="21">
        <f t="shared" ca="1" si="87"/>
        <v>0</v>
      </c>
      <c r="Z268" s="21">
        <f t="shared" ca="1" si="88"/>
        <v>0</v>
      </c>
      <c r="AB268" s="21">
        <f ca="1">#REF!</f>
        <v>0</v>
      </c>
      <c r="AC268" s="21">
        <f ca="1">#REF!</f>
        <v>0</v>
      </c>
      <c r="AD268" s="21">
        <v>0</v>
      </c>
      <c r="AE268" s="21">
        <f t="shared" ca="1" si="89"/>
        <v>0</v>
      </c>
      <c r="AF268" s="21">
        <f t="shared" ca="1" si="90"/>
        <v>0</v>
      </c>
      <c r="AH268" s="21">
        <f ca="1">#REF!</f>
        <v>0</v>
      </c>
      <c r="AI268" s="21">
        <f ca="1">#REF!</f>
        <v>0</v>
      </c>
      <c r="AJ268" s="21">
        <v>0</v>
      </c>
      <c r="AK268" s="21">
        <f t="shared" ca="1" si="91"/>
        <v>0</v>
      </c>
      <c r="AL268" s="21">
        <f t="shared" ca="1" si="92"/>
        <v>0</v>
      </c>
      <c r="AN268" s="21">
        <f ca="1">#REF!</f>
        <v>0</v>
      </c>
      <c r="AQ268" s="21">
        <f t="shared" ca="1" si="93"/>
        <v>0</v>
      </c>
      <c r="AR268" s="21">
        <f t="shared" ca="1" si="94"/>
        <v>0</v>
      </c>
      <c r="AT268" s="21"/>
      <c r="AU268" s="21"/>
      <c r="AV268" s="21"/>
      <c r="AW268" s="21"/>
      <c r="AX268" s="21"/>
      <c r="AZ268" s="87">
        <v>0</v>
      </c>
      <c r="BE268" s="87">
        <v>0</v>
      </c>
      <c r="BF268" s="87">
        <v>0</v>
      </c>
      <c r="BG268" s="87">
        <v>0</v>
      </c>
    </row>
    <row r="269" spans="3:59" x14ac:dyDescent="0.25">
      <c r="C269" s="10">
        <f t="shared" ca="1" si="82"/>
        <v>45261</v>
      </c>
      <c r="D269" s="17">
        <v>45257</v>
      </c>
      <c r="E269" s="5">
        <v>6.0604999999999993</v>
      </c>
      <c r="F269" s="6">
        <v>0.17</v>
      </c>
      <c r="G269" s="7">
        <v>6.0843908039149797E-2</v>
      </c>
      <c r="H269" s="7">
        <f t="shared" ca="1" si="80"/>
        <v>0.26687143655601181</v>
      </c>
      <c r="I269" s="9">
        <f t="shared" ca="1" si="81"/>
        <v>8046</v>
      </c>
      <c r="K269" s="5">
        <v>6.0194999999999999</v>
      </c>
      <c r="L269" s="5">
        <f t="shared" si="83"/>
        <v>4.0999999999999481E-2</v>
      </c>
      <c r="M269" s="6">
        <v>0.17</v>
      </c>
      <c r="N269" s="12">
        <f t="shared" si="84"/>
        <v>0</v>
      </c>
      <c r="P269" s="21">
        <f ca="1">#REF!</f>
        <v>0</v>
      </c>
      <c r="Q269" s="21">
        <f ca="1">#REF!</f>
        <v>0</v>
      </c>
      <c r="R269" s="21">
        <v>0</v>
      </c>
      <c r="S269" s="21">
        <f t="shared" ca="1" si="85"/>
        <v>0</v>
      </c>
      <c r="T269" s="21">
        <f t="shared" ca="1" si="86"/>
        <v>0</v>
      </c>
      <c r="V269" s="21">
        <f ca="1">#REF!</f>
        <v>0</v>
      </c>
      <c r="W269" s="21">
        <f ca="1">#REF!</f>
        <v>0</v>
      </c>
      <c r="X269" s="21">
        <v>0</v>
      </c>
      <c r="Y269" s="21">
        <f t="shared" ca="1" si="87"/>
        <v>0</v>
      </c>
      <c r="Z269" s="21">
        <f t="shared" ca="1" si="88"/>
        <v>0</v>
      </c>
      <c r="AB269" s="21">
        <f ca="1">#REF!</f>
        <v>0</v>
      </c>
      <c r="AC269" s="21">
        <f ca="1">#REF!</f>
        <v>0</v>
      </c>
      <c r="AD269" s="21">
        <v>0</v>
      </c>
      <c r="AE269" s="21">
        <f t="shared" ca="1" si="89"/>
        <v>0</v>
      </c>
      <c r="AF269" s="21">
        <f t="shared" ca="1" si="90"/>
        <v>0</v>
      </c>
      <c r="AH269" s="21">
        <f ca="1">#REF!</f>
        <v>0</v>
      </c>
      <c r="AI269" s="21">
        <f ca="1">#REF!</f>
        <v>0</v>
      </c>
      <c r="AJ269" s="21">
        <v>0</v>
      </c>
      <c r="AK269" s="21">
        <f t="shared" ca="1" si="91"/>
        <v>0</v>
      </c>
      <c r="AL269" s="21">
        <f t="shared" ca="1" si="92"/>
        <v>0</v>
      </c>
      <c r="AN269" s="21">
        <f ca="1">#REF!</f>
        <v>0</v>
      </c>
      <c r="AQ269" s="21">
        <f t="shared" ca="1" si="93"/>
        <v>0</v>
      </c>
      <c r="AR269" s="21">
        <f t="shared" ca="1" si="94"/>
        <v>0</v>
      </c>
      <c r="AT269" s="21"/>
      <c r="AU269" s="21"/>
      <c r="AV269" s="21"/>
      <c r="AW269" s="21"/>
      <c r="AX269" s="21"/>
      <c r="AZ269" s="87">
        <v>0</v>
      </c>
      <c r="BE269" s="87">
        <v>0</v>
      </c>
      <c r="BF269" s="87">
        <v>0</v>
      </c>
      <c r="BG269" s="87">
        <v>0</v>
      </c>
    </row>
    <row r="270" spans="3:59" x14ac:dyDescent="0.25">
      <c r="C270" s="10">
        <f t="shared" ca="1" si="82"/>
        <v>45292</v>
      </c>
      <c r="D270" s="17">
        <v>45286</v>
      </c>
      <c r="E270" s="5">
        <v>6.0929999999999982</v>
      </c>
      <c r="F270" s="6">
        <v>0.17</v>
      </c>
      <c r="G270" s="7">
        <v>6.0836716804304899E-2</v>
      </c>
      <c r="H270" s="7">
        <f t="shared" ca="1" si="80"/>
        <v>0.26555829989394908</v>
      </c>
      <c r="I270" s="9">
        <f t="shared" ca="1" si="81"/>
        <v>8075</v>
      </c>
      <c r="K270" s="5">
        <v>6.0519999999999996</v>
      </c>
      <c r="L270" s="5">
        <f t="shared" si="83"/>
        <v>4.0999999999998593E-2</v>
      </c>
      <c r="M270" s="6">
        <v>0.17</v>
      </c>
      <c r="N270" s="12">
        <f t="shared" si="84"/>
        <v>0</v>
      </c>
      <c r="P270" s="21">
        <f ca="1">#REF!</f>
        <v>0</v>
      </c>
      <c r="Q270" s="21">
        <f ca="1">#REF!</f>
        <v>0</v>
      </c>
      <c r="R270" s="21">
        <v>0</v>
      </c>
      <c r="S270" s="21">
        <f t="shared" ca="1" si="85"/>
        <v>0</v>
      </c>
      <c r="T270" s="21">
        <f t="shared" ca="1" si="86"/>
        <v>0</v>
      </c>
      <c r="V270" s="21">
        <f ca="1">#REF!</f>
        <v>0</v>
      </c>
      <c r="W270" s="21">
        <f ca="1">#REF!</f>
        <v>0</v>
      </c>
      <c r="X270" s="21">
        <v>0</v>
      </c>
      <c r="Y270" s="21">
        <f t="shared" ca="1" si="87"/>
        <v>0</v>
      </c>
      <c r="Z270" s="21">
        <f t="shared" ca="1" si="88"/>
        <v>0</v>
      </c>
      <c r="AB270" s="21">
        <f ca="1">#REF!</f>
        <v>0</v>
      </c>
      <c r="AC270" s="21">
        <f ca="1">#REF!</f>
        <v>0</v>
      </c>
      <c r="AD270" s="21">
        <v>0</v>
      </c>
      <c r="AE270" s="21">
        <f t="shared" ca="1" si="89"/>
        <v>0</v>
      </c>
      <c r="AF270" s="21">
        <f t="shared" ca="1" si="90"/>
        <v>0</v>
      </c>
      <c r="AH270" s="21">
        <f ca="1">#REF!</f>
        <v>0</v>
      </c>
      <c r="AI270" s="21">
        <f ca="1">#REF!</f>
        <v>0</v>
      </c>
      <c r="AJ270" s="21">
        <v>0</v>
      </c>
      <c r="AK270" s="21">
        <f t="shared" ca="1" si="91"/>
        <v>0</v>
      </c>
      <c r="AL270" s="21">
        <f t="shared" ca="1" si="92"/>
        <v>0</v>
      </c>
      <c r="AN270" s="21">
        <f ca="1">#REF!</f>
        <v>0</v>
      </c>
      <c r="AQ270" s="21">
        <f t="shared" ca="1" si="93"/>
        <v>0</v>
      </c>
      <c r="AR270" s="21">
        <f t="shared" ca="1" si="94"/>
        <v>0</v>
      </c>
      <c r="AT270" s="21"/>
      <c r="AU270" s="21"/>
      <c r="AV270" s="21"/>
      <c r="AW270" s="21"/>
      <c r="AX270" s="21"/>
      <c r="AZ270" s="87">
        <v>0</v>
      </c>
      <c r="BE270" s="87">
        <v>0</v>
      </c>
      <c r="BF270" s="87">
        <v>0</v>
      </c>
      <c r="BG270" s="87">
        <v>0</v>
      </c>
    </row>
    <row r="271" spans="3:59" x14ac:dyDescent="0.25">
      <c r="C271" s="10">
        <f t="shared" ca="1" si="82"/>
        <v>45323</v>
      </c>
      <c r="D271" s="17">
        <v>45317</v>
      </c>
      <c r="E271" s="5">
        <v>6.0089999999999986</v>
      </c>
      <c r="F271" s="6">
        <v>0.17</v>
      </c>
      <c r="G271" s="7">
        <v>6.0829525569477301E-2</v>
      </c>
      <c r="H271" s="7">
        <f t="shared" ca="1" si="80"/>
        <v>0.26425193768904343</v>
      </c>
      <c r="I271" s="9">
        <f t="shared" ca="1" si="81"/>
        <v>8106</v>
      </c>
      <c r="K271" s="5">
        <v>5.968</v>
      </c>
      <c r="L271" s="5">
        <f t="shared" si="83"/>
        <v>4.0999999999998593E-2</v>
      </c>
      <c r="M271" s="6">
        <v>0.17</v>
      </c>
      <c r="N271" s="12">
        <f t="shared" si="84"/>
        <v>0</v>
      </c>
      <c r="P271" s="21">
        <f ca="1">#REF!</f>
        <v>0</v>
      </c>
      <c r="Q271" s="21">
        <f ca="1">#REF!</f>
        <v>0</v>
      </c>
      <c r="R271" s="21">
        <v>0</v>
      </c>
      <c r="S271" s="21">
        <f t="shared" ca="1" si="85"/>
        <v>0</v>
      </c>
      <c r="T271" s="21">
        <f t="shared" ca="1" si="86"/>
        <v>0</v>
      </c>
      <c r="V271" s="21">
        <f ca="1">#REF!</f>
        <v>0</v>
      </c>
      <c r="W271" s="21">
        <f ca="1">#REF!</f>
        <v>0</v>
      </c>
      <c r="X271" s="21">
        <v>0</v>
      </c>
      <c r="Y271" s="21">
        <f t="shared" ca="1" si="87"/>
        <v>0</v>
      </c>
      <c r="Z271" s="21">
        <f t="shared" ca="1" si="88"/>
        <v>0</v>
      </c>
      <c r="AB271" s="21">
        <f ca="1">#REF!</f>
        <v>0</v>
      </c>
      <c r="AC271" s="21">
        <f ca="1">#REF!</f>
        <v>0</v>
      </c>
      <c r="AD271" s="21">
        <v>0</v>
      </c>
      <c r="AE271" s="21">
        <f t="shared" ca="1" si="89"/>
        <v>0</v>
      </c>
      <c r="AF271" s="21">
        <f t="shared" ca="1" si="90"/>
        <v>0</v>
      </c>
      <c r="AH271" s="21">
        <f ca="1">#REF!</f>
        <v>0</v>
      </c>
      <c r="AI271" s="21">
        <f ca="1">#REF!</f>
        <v>0</v>
      </c>
      <c r="AJ271" s="21">
        <v>0</v>
      </c>
      <c r="AK271" s="21">
        <f t="shared" ca="1" si="91"/>
        <v>0</v>
      </c>
      <c r="AL271" s="21">
        <f t="shared" ca="1" si="92"/>
        <v>0</v>
      </c>
      <c r="AN271" s="21">
        <f ca="1">#REF!</f>
        <v>0</v>
      </c>
      <c r="AQ271" s="21">
        <f t="shared" ca="1" si="93"/>
        <v>0</v>
      </c>
      <c r="AR271" s="21">
        <f t="shared" ca="1" si="94"/>
        <v>0</v>
      </c>
      <c r="AT271" s="21"/>
      <c r="AU271" s="21"/>
      <c r="AV271" s="21"/>
      <c r="AW271" s="21"/>
      <c r="AX271" s="21"/>
      <c r="AZ271" s="87">
        <v>0</v>
      </c>
      <c r="BE271" s="87">
        <v>0</v>
      </c>
      <c r="BF271" s="87">
        <v>0</v>
      </c>
      <c r="BG271" s="87">
        <v>0</v>
      </c>
    </row>
    <row r="272" spans="3:59" x14ac:dyDescent="0.25">
      <c r="C272" s="10">
        <f t="shared" ca="1" si="82"/>
        <v>45352</v>
      </c>
      <c r="D272" s="17">
        <v>45348</v>
      </c>
      <c r="E272" s="5">
        <v>5.8739999999999988</v>
      </c>
      <c r="F272" s="6">
        <v>0.17</v>
      </c>
      <c r="G272" s="7">
        <v>6.0822798285299101E-2</v>
      </c>
      <c r="H272" s="7">
        <f t="shared" ca="1" si="80"/>
        <v>0.2630359576211268</v>
      </c>
      <c r="I272" s="9">
        <f t="shared" ca="1" si="81"/>
        <v>8137</v>
      </c>
      <c r="K272" s="5">
        <v>5.8330000000000002</v>
      </c>
      <c r="L272" s="5">
        <f t="shared" si="83"/>
        <v>4.0999999999998593E-2</v>
      </c>
      <c r="M272" s="6">
        <v>0.17</v>
      </c>
      <c r="N272" s="12">
        <f t="shared" si="84"/>
        <v>0</v>
      </c>
      <c r="P272" s="21">
        <f ca="1">#REF!</f>
        <v>0</v>
      </c>
      <c r="Q272" s="21">
        <f ca="1">#REF!</f>
        <v>0</v>
      </c>
      <c r="R272" s="21">
        <v>0</v>
      </c>
      <c r="S272" s="21">
        <f t="shared" ca="1" si="85"/>
        <v>0</v>
      </c>
      <c r="T272" s="21">
        <f t="shared" ca="1" si="86"/>
        <v>0</v>
      </c>
      <c r="V272" s="21">
        <f ca="1">#REF!</f>
        <v>0</v>
      </c>
      <c r="W272" s="21">
        <f ca="1">#REF!</f>
        <v>0</v>
      </c>
      <c r="X272" s="21">
        <v>0</v>
      </c>
      <c r="Y272" s="21">
        <f t="shared" ca="1" si="87"/>
        <v>0</v>
      </c>
      <c r="Z272" s="21">
        <f t="shared" ca="1" si="88"/>
        <v>0</v>
      </c>
      <c r="AB272" s="21">
        <f ca="1">#REF!</f>
        <v>0</v>
      </c>
      <c r="AC272" s="21">
        <f ca="1">#REF!</f>
        <v>0</v>
      </c>
      <c r="AD272" s="21">
        <v>0</v>
      </c>
      <c r="AE272" s="21">
        <f t="shared" ca="1" si="89"/>
        <v>0</v>
      </c>
      <c r="AF272" s="21">
        <f t="shared" ca="1" si="90"/>
        <v>0</v>
      </c>
      <c r="AH272" s="21">
        <f ca="1">#REF!</f>
        <v>0</v>
      </c>
      <c r="AI272" s="21">
        <f ca="1">#REF!</f>
        <v>0</v>
      </c>
      <c r="AJ272" s="21">
        <v>0</v>
      </c>
      <c r="AK272" s="21">
        <f t="shared" ca="1" si="91"/>
        <v>0</v>
      </c>
      <c r="AL272" s="21">
        <f t="shared" ca="1" si="92"/>
        <v>0</v>
      </c>
      <c r="AN272" s="21">
        <f ca="1">#REF!</f>
        <v>0</v>
      </c>
      <c r="AQ272" s="21">
        <f t="shared" ca="1" si="93"/>
        <v>0</v>
      </c>
      <c r="AR272" s="21">
        <f t="shared" ca="1" si="94"/>
        <v>0</v>
      </c>
      <c r="AT272" s="21"/>
      <c r="AU272" s="21"/>
      <c r="AV272" s="21"/>
      <c r="AW272" s="21"/>
      <c r="AX272" s="21"/>
      <c r="AZ272" s="87">
        <v>0</v>
      </c>
      <c r="BE272" s="87">
        <v>0</v>
      </c>
      <c r="BF272" s="87">
        <v>0</v>
      </c>
      <c r="BG272" s="87">
        <v>0</v>
      </c>
    </row>
    <row r="273" spans="3:59" x14ac:dyDescent="0.25">
      <c r="C273" s="10">
        <f t="shared" ca="1" si="82"/>
        <v>45383</v>
      </c>
      <c r="D273" s="17">
        <v>45376</v>
      </c>
      <c r="E273" s="5">
        <v>5.7239999999999984</v>
      </c>
      <c r="F273" s="6">
        <v>0.17</v>
      </c>
      <c r="G273" s="7">
        <v>6.0815607050504802E-2</v>
      </c>
      <c r="H273" s="7">
        <f t="shared" ca="1" si="80"/>
        <v>0.26174260400702182</v>
      </c>
      <c r="I273" s="9">
        <f t="shared" ca="1" si="81"/>
        <v>8165</v>
      </c>
      <c r="K273" s="5">
        <v>5.6829999999999998</v>
      </c>
      <c r="L273" s="5">
        <f t="shared" si="83"/>
        <v>4.0999999999998593E-2</v>
      </c>
      <c r="M273" s="6">
        <v>0.17</v>
      </c>
      <c r="N273" s="12">
        <f t="shared" si="84"/>
        <v>0</v>
      </c>
      <c r="P273" s="21">
        <f ca="1">#REF!</f>
        <v>0</v>
      </c>
      <c r="Q273" s="21">
        <f ca="1">#REF!</f>
        <v>0</v>
      </c>
      <c r="R273" s="21">
        <v>0</v>
      </c>
      <c r="S273" s="21">
        <f t="shared" ca="1" si="85"/>
        <v>0</v>
      </c>
      <c r="T273" s="21">
        <f t="shared" ca="1" si="86"/>
        <v>0</v>
      </c>
      <c r="V273" s="21">
        <f ca="1">#REF!</f>
        <v>0</v>
      </c>
      <c r="W273" s="21">
        <f ca="1">#REF!</f>
        <v>0</v>
      </c>
      <c r="X273" s="21">
        <v>0</v>
      </c>
      <c r="Y273" s="21">
        <f t="shared" ca="1" si="87"/>
        <v>0</v>
      </c>
      <c r="Z273" s="21">
        <f t="shared" ca="1" si="88"/>
        <v>0</v>
      </c>
      <c r="AB273" s="21">
        <f ca="1">#REF!</f>
        <v>0</v>
      </c>
      <c r="AC273" s="21">
        <f ca="1">#REF!</f>
        <v>0</v>
      </c>
      <c r="AD273" s="21">
        <v>0</v>
      </c>
      <c r="AE273" s="21">
        <f t="shared" ca="1" si="89"/>
        <v>0</v>
      </c>
      <c r="AF273" s="21">
        <f t="shared" ca="1" si="90"/>
        <v>0</v>
      </c>
      <c r="AH273" s="21">
        <f ca="1">#REF!</f>
        <v>0</v>
      </c>
      <c r="AI273" s="21">
        <f ca="1">#REF!</f>
        <v>0</v>
      </c>
      <c r="AJ273" s="21">
        <v>0</v>
      </c>
      <c r="AK273" s="21">
        <f t="shared" ca="1" si="91"/>
        <v>0</v>
      </c>
      <c r="AL273" s="21">
        <f t="shared" ca="1" si="92"/>
        <v>0</v>
      </c>
      <c r="AN273" s="21">
        <f ca="1">#REF!</f>
        <v>0</v>
      </c>
      <c r="AQ273" s="21">
        <f t="shared" ca="1" si="93"/>
        <v>0</v>
      </c>
      <c r="AR273" s="21">
        <f t="shared" ca="1" si="94"/>
        <v>0</v>
      </c>
      <c r="AT273" s="21"/>
      <c r="AU273" s="21"/>
      <c r="AV273" s="21"/>
      <c r="AW273" s="21"/>
      <c r="AX273" s="21"/>
      <c r="AZ273" s="87">
        <v>0</v>
      </c>
      <c r="BE273" s="87">
        <v>0</v>
      </c>
      <c r="BF273" s="87">
        <v>0</v>
      </c>
      <c r="BG273" s="87">
        <v>0</v>
      </c>
    </row>
    <row r="274" spans="3:59" x14ac:dyDescent="0.25">
      <c r="C274" s="10">
        <f t="shared" ca="1" si="82"/>
        <v>45413</v>
      </c>
      <c r="D274" s="17">
        <v>45407</v>
      </c>
      <c r="E274" s="5">
        <v>5.7279999999999989</v>
      </c>
      <c r="F274" s="6">
        <v>0.17</v>
      </c>
      <c r="G274" s="7">
        <v>6.0808647791042801E-2</v>
      </c>
      <c r="H274" s="7">
        <f t="shared" ca="1" si="80"/>
        <v>0.26049732080489746</v>
      </c>
      <c r="I274" s="9">
        <f t="shared" ca="1" si="81"/>
        <v>8196</v>
      </c>
      <c r="K274" s="5">
        <v>5.6870000000000003</v>
      </c>
      <c r="L274" s="5">
        <f t="shared" si="83"/>
        <v>4.0999999999998593E-2</v>
      </c>
      <c r="M274" s="6">
        <v>0.17</v>
      </c>
      <c r="N274" s="12">
        <f t="shared" si="84"/>
        <v>0</v>
      </c>
      <c r="P274" s="21">
        <f ca="1">#REF!</f>
        <v>0</v>
      </c>
      <c r="Q274" s="21">
        <f ca="1">#REF!</f>
        <v>0</v>
      </c>
      <c r="R274" s="21">
        <v>0</v>
      </c>
      <c r="S274" s="21">
        <f t="shared" ca="1" si="85"/>
        <v>0</v>
      </c>
      <c r="T274" s="21">
        <f t="shared" ca="1" si="86"/>
        <v>0</v>
      </c>
      <c r="V274" s="21">
        <f ca="1">#REF!</f>
        <v>0</v>
      </c>
      <c r="W274" s="21">
        <f ca="1">#REF!</f>
        <v>0</v>
      </c>
      <c r="X274" s="21">
        <v>0</v>
      </c>
      <c r="Y274" s="21">
        <f t="shared" ca="1" si="87"/>
        <v>0</v>
      </c>
      <c r="Z274" s="21">
        <f t="shared" ca="1" si="88"/>
        <v>0</v>
      </c>
      <c r="AB274" s="21">
        <f ca="1">#REF!</f>
        <v>0</v>
      </c>
      <c r="AC274" s="21">
        <f ca="1">#REF!</f>
        <v>0</v>
      </c>
      <c r="AD274" s="21">
        <v>0</v>
      </c>
      <c r="AE274" s="21">
        <f t="shared" ca="1" si="89"/>
        <v>0</v>
      </c>
      <c r="AF274" s="21">
        <f t="shared" ca="1" si="90"/>
        <v>0</v>
      </c>
      <c r="AH274" s="21">
        <f ca="1">#REF!</f>
        <v>0</v>
      </c>
      <c r="AI274" s="21">
        <f ca="1">#REF!</f>
        <v>0</v>
      </c>
      <c r="AJ274" s="21">
        <v>0</v>
      </c>
      <c r="AK274" s="21">
        <f t="shared" ca="1" si="91"/>
        <v>0</v>
      </c>
      <c r="AL274" s="21">
        <f t="shared" ca="1" si="92"/>
        <v>0</v>
      </c>
      <c r="AN274" s="21">
        <f ca="1">#REF!</f>
        <v>0</v>
      </c>
      <c r="AQ274" s="21">
        <f t="shared" ca="1" si="93"/>
        <v>0</v>
      </c>
      <c r="AR274" s="21">
        <f t="shared" ca="1" si="94"/>
        <v>0</v>
      </c>
      <c r="AT274" s="21"/>
      <c r="AU274" s="21"/>
      <c r="AV274" s="21"/>
      <c r="AW274" s="21"/>
      <c r="AX274" s="21"/>
      <c r="AZ274" s="87">
        <v>0</v>
      </c>
      <c r="BE274" s="87">
        <v>0</v>
      </c>
      <c r="BF274" s="87">
        <v>0</v>
      </c>
      <c r="BG274" s="87">
        <v>0</v>
      </c>
    </row>
    <row r="275" spans="3:59" x14ac:dyDescent="0.25">
      <c r="C275" s="10">
        <f t="shared" ca="1" si="82"/>
        <v>45444</v>
      </c>
      <c r="D275" s="17">
        <v>45440</v>
      </c>
      <c r="E275" s="5">
        <v>5.767999999999998</v>
      </c>
      <c r="F275" s="6">
        <v>0.17</v>
      </c>
      <c r="G275" s="7">
        <v>6.0801456556282198E-2</v>
      </c>
      <c r="H275" s="7">
        <f t="shared" ca="1" si="80"/>
        <v>0.25921705426774971</v>
      </c>
      <c r="I275" s="9">
        <f t="shared" ca="1" si="81"/>
        <v>8229</v>
      </c>
      <c r="K275" s="5">
        <v>5.7270000000000003</v>
      </c>
      <c r="L275" s="5">
        <f t="shared" si="83"/>
        <v>4.0999999999997705E-2</v>
      </c>
      <c r="M275" s="6">
        <v>0.17</v>
      </c>
      <c r="N275" s="12">
        <f t="shared" si="84"/>
        <v>0</v>
      </c>
      <c r="P275" s="21">
        <f ca="1">#REF!</f>
        <v>0</v>
      </c>
      <c r="Q275" s="21">
        <f ca="1">#REF!</f>
        <v>0</v>
      </c>
      <c r="R275" s="21">
        <v>0</v>
      </c>
      <c r="S275" s="21">
        <f t="shared" ca="1" si="85"/>
        <v>0</v>
      </c>
      <c r="T275" s="21">
        <f t="shared" ca="1" si="86"/>
        <v>0</v>
      </c>
      <c r="V275" s="21">
        <f ca="1">#REF!</f>
        <v>0</v>
      </c>
      <c r="W275" s="21">
        <f ca="1">#REF!</f>
        <v>0</v>
      </c>
      <c r="X275" s="21">
        <v>0</v>
      </c>
      <c r="Y275" s="21">
        <f t="shared" ca="1" si="87"/>
        <v>0</v>
      </c>
      <c r="Z275" s="21">
        <f t="shared" ca="1" si="88"/>
        <v>0</v>
      </c>
      <c r="AB275" s="21">
        <f ca="1">#REF!</f>
        <v>0</v>
      </c>
      <c r="AC275" s="21">
        <f ca="1">#REF!</f>
        <v>0</v>
      </c>
      <c r="AD275" s="21">
        <v>0</v>
      </c>
      <c r="AE275" s="21">
        <f t="shared" ca="1" si="89"/>
        <v>0</v>
      </c>
      <c r="AF275" s="21">
        <f t="shared" ca="1" si="90"/>
        <v>0</v>
      </c>
      <c r="AH275" s="21">
        <f ca="1">#REF!</f>
        <v>0</v>
      </c>
      <c r="AI275" s="21">
        <f ca="1">#REF!</f>
        <v>0</v>
      </c>
      <c r="AJ275" s="21">
        <v>0</v>
      </c>
      <c r="AK275" s="21">
        <f t="shared" ca="1" si="91"/>
        <v>0</v>
      </c>
      <c r="AL275" s="21">
        <f t="shared" ca="1" si="92"/>
        <v>0</v>
      </c>
      <c r="AN275" s="21">
        <f ca="1">#REF!</f>
        <v>0</v>
      </c>
      <c r="AQ275" s="21">
        <f t="shared" ca="1" si="93"/>
        <v>0</v>
      </c>
      <c r="AR275" s="21">
        <f t="shared" ca="1" si="94"/>
        <v>0</v>
      </c>
      <c r="AT275" s="21"/>
      <c r="AU275" s="21"/>
      <c r="AV275" s="21"/>
      <c r="AW275" s="21"/>
      <c r="AX275" s="21"/>
      <c r="AZ275" s="87">
        <v>0</v>
      </c>
      <c r="BE275" s="87">
        <v>0</v>
      </c>
      <c r="BF275" s="87">
        <v>0</v>
      </c>
      <c r="BG275" s="87">
        <v>0</v>
      </c>
    </row>
    <row r="276" spans="3:59" x14ac:dyDescent="0.25">
      <c r="C276" s="10">
        <f t="shared" ca="1" si="82"/>
        <v>45474</v>
      </c>
      <c r="D276" s="17">
        <v>45468</v>
      </c>
      <c r="E276" s="5">
        <v>5.8129999999999988</v>
      </c>
      <c r="F276" s="6">
        <v>0.17</v>
      </c>
      <c r="G276" s="7">
        <v>6.0794497296852601E-2</v>
      </c>
      <c r="H276" s="7">
        <f t="shared" ca="1" si="80"/>
        <v>0.25798436904428013</v>
      </c>
      <c r="I276" s="9">
        <f t="shared" ca="1" si="81"/>
        <v>8257</v>
      </c>
      <c r="K276" s="5">
        <v>5.7720000000000002</v>
      </c>
      <c r="L276" s="5">
        <f t="shared" si="83"/>
        <v>4.0999999999998593E-2</v>
      </c>
      <c r="M276" s="6">
        <v>0.17</v>
      </c>
      <c r="N276" s="12">
        <f t="shared" si="84"/>
        <v>0</v>
      </c>
      <c r="P276" s="21">
        <f ca="1">#REF!</f>
        <v>0</v>
      </c>
      <c r="Q276" s="21">
        <f ca="1">#REF!</f>
        <v>0</v>
      </c>
      <c r="R276" s="21">
        <v>0</v>
      </c>
      <c r="S276" s="21">
        <f t="shared" ca="1" si="85"/>
        <v>0</v>
      </c>
      <c r="T276" s="21">
        <f t="shared" ca="1" si="86"/>
        <v>0</v>
      </c>
      <c r="V276" s="21">
        <f ca="1">#REF!</f>
        <v>0</v>
      </c>
      <c r="W276" s="21">
        <f ca="1">#REF!</f>
        <v>0</v>
      </c>
      <c r="X276" s="21">
        <v>0</v>
      </c>
      <c r="Y276" s="21">
        <f t="shared" ca="1" si="87"/>
        <v>0</v>
      </c>
      <c r="Z276" s="21">
        <f t="shared" ca="1" si="88"/>
        <v>0</v>
      </c>
      <c r="AB276" s="21">
        <f ca="1">#REF!</f>
        <v>0</v>
      </c>
      <c r="AC276" s="21">
        <f ca="1">#REF!</f>
        <v>0</v>
      </c>
      <c r="AD276" s="21">
        <v>0</v>
      </c>
      <c r="AE276" s="21">
        <f t="shared" ca="1" si="89"/>
        <v>0</v>
      </c>
      <c r="AF276" s="21">
        <f t="shared" ca="1" si="90"/>
        <v>0</v>
      </c>
      <c r="AH276" s="21">
        <f ca="1">#REF!</f>
        <v>0</v>
      </c>
      <c r="AI276" s="21">
        <f ca="1">#REF!</f>
        <v>0</v>
      </c>
      <c r="AJ276" s="21">
        <v>0</v>
      </c>
      <c r="AK276" s="21">
        <f t="shared" ca="1" si="91"/>
        <v>0</v>
      </c>
      <c r="AL276" s="21">
        <f t="shared" ca="1" si="92"/>
        <v>0</v>
      </c>
      <c r="AN276" s="21">
        <f ca="1">#REF!</f>
        <v>0</v>
      </c>
      <c r="AQ276" s="21">
        <f t="shared" ca="1" si="93"/>
        <v>0</v>
      </c>
      <c r="AR276" s="21">
        <f t="shared" ca="1" si="94"/>
        <v>0</v>
      </c>
      <c r="AT276" s="21"/>
      <c r="AU276" s="21"/>
      <c r="AV276" s="21"/>
      <c r="AW276" s="21"/>
      <c r="AX276" s="21"/>
      <c r="AZ276" s="87">
        <v>0</v>
      </c>
      <c r="BE276" s="87">
        <v>0</v>
      </c>
      <c r="BF276" s="87">
        <v>0</v>
      </c>
      <c r="BG276" s="87">
        <v>0</v>
      </c>
    </row>
    <row r="277" spans="3:59" x14ac:dyDescent="0.25">
      <c r="C277" s="10">
        <f t="shared" ca="1" si="82"/>
        <v>45505</v>
      </c>
      <c r="D277" s="17">
        <v>45499</v>
      </c>
      <c r="E277" s="5">
        <v>5.8519999999999985</v>
      </c>
      <c r="F277" s="6">
        <v>0.17</v>
      </c>
      <c r="G277" s="7">
        <v>6.0787306062126199E-2</v>
      </c>
      <c r="H277" s="7">
        <f t="shared" ca="1" si="80"/>
        <v>0.25671705163390163</v>
      </c>
      <c r="I277" s="9">
        <f t="shared" ca="1" si="81"/>
        <v>8288</v>
      </c>
      <c r="K277" s="5">
        <v>5.8109999999999999</v>
      </c>
      <c r="L277" s="5">
        <f t="shared" si="83"/>
        <v>4.0999999999998593E-2</v>
      </c>
      <c r="M277" s="6">
        <v>0.17</v>
      </c>
      <c r="N277" s="12">
        <f t="shared" si="84"/>
        <v>0</v>
      </c>
      <c r="P277" s="21">
        <f ca="1">#REF!</f>
        <v>0</v>
      </c>
      <c r="Q277" s="21">
        <f ca="1">#REF!</f>
        <v>0</v>
      </c>
      <c r="R277" s="21">
        <v>0</v>
      </c>
      <c r="S277" s="21">
        <f t="shared" ca="1" si="85"/>
        <v>0</v>
      </c>
      <c r="T277" s="21">
        <f t="shared" ca="1" si="86"/>
        <v>0</v>
      </c>
      <c r="V277" s="21">
        <f ca="1">#REF!</f>
        <v>0</v>
      </c>
      <c r="W277" s="21">
        <f ca="1">#REF!</f>
        <v>0</v>
      </c>
      <c r="X277" s="21">
        <v>0</v>
      </c>
      <c r="Y277" s="21">
        <f t="shared" ca="1" si="87"/>
        <v>0</v>
      </c>
      <c r="Z277" s="21">
        <f t="shared" ca="1" si="88"/>
        <v>0</v>
      </c>
      <c r="AB277" s="21">
        <f ca="1">#REF!</f>
        <v>0</v>
      </c>
      <c r="AC277" s="21">
        <f ca="1">#REF!</f>
        <v>0</v>
      </c>
      <c r="AD277" s="21">
        <v>0</v>
      </c>
      <c r="AE277" s="21">
        <f t="shared" ca="1" si="89"/>
        <v>0</v>
      </c>
      <c r="AF277" s="21">
        <f t="shared" ca="1" si="90"/>
        <v>0</v>
      </c>
      <c r="AH277" s="21">
        <f ca="1">#REF!</f>
        <v>0</v>
      </c>
      <c r="AI277" s="21">
        <f ca="1">#REF!</f>
        <v>0</v>
      </c>
      <c r="AJ277" s="21">
        <v>0</v>
      </c>
      <c r="AK277" s="21">
        <f t="shared" ca="1" si="91"/>
        <v>0</v>
      </c>
      <c r="AL277" s="21">
        <f t="shared" ca="1" si="92"/>
        <v>0</v>
      </c>
      <c r="AN277" s="21">
        <f ca="1">#REF!</f>
        <v>0</v>
      </c>
      <c r="AQ277" s="21">
        <f t="shared" ca="1" si="93"/>
        <v>0</v>
      </c>
      <c r="AR277" s="21">
        <f t="shared" ca="1" si="94"/>
        <v>0</v>
      </c>
      <c r="AT277" s="21"/>
      <c r="AU277" s="21"/>
      <c r="AV277" s="21"/>
      <c r="AW277" s="21"/>
      <c r="AX277" s="21"/>
      <c r="AZ277" s="87">
        <v>0</v>
      </c>
      <c r="BE277" s="87">
        <v>0</v>
      </c>
      <c r="BF277" s="87">
        <v>0</v>
      </c>
      <c r="BG277" s="87">
        <v>0</v>
      </c>
    </row>
    <row r="278" spans="3:59" x14ac:dyDescent="0.25">
      <c r="C278" s="10">
        <f t="shared" ca="1" si="82"/>
        <v>45536</v>
      </c>
      <c r="D278" s="17">
        <v>45531</v>
      </c>
      <c r="E278" s="5">
        <v>5.8409999999999984</v>
      </c>
      <c r="F278" s="6">
        <v>0.17</v>
      </c>
      <c r="G278" s="7">
        <v>6.0780114827416298E-2</v>
      </c>
      <c r="H278" s="7">
        <f t="shared" ca="1" si="80"/>
        <v>0.25545626254440051</v>
      </c>
      <c r="I278" s="9">
        <f t="shared" ca="1" si="81"/>
        <v>8320</v>
      </c>
      <c r="K278" s="5">
        <v>5.8</v>
      </c>
      <c r="L278" s="5">
        <f t="shared" si="83"/>
        <v>4.0999999999998593E-2</v>
      </c>
      <c r="M278" s="6">
        <v>0.17</v>
      </c>
      <c r="N278" s="12">
        <f t="shared" si="84"/>
        <v>0</v>
      </c>
      <c r="P278" s="21">
        <f ca="1">#REF!</f>
        <v>0</v>
      </c>
      <c r="Q278" s="21">
        <f ca="1">#REF!</f>
        <v>0</v>
      </c>
      <c r="R278" s="21">
        <v>0</v>
      </c>
      <c r="S278" s="21">
        <f t="shared" ca="1" si="85"/>
        <v>0</v>
      </c>
      <c r="T278" s="21">
        <f t="shared" ca="1" si="86"/>
        <v>0</v>
      </c>
      <c r="V278" s="21">
        <f ca="1">#REF!</f>
        <v>0</v>
      </c>
      <c r="W278" s="21">
        <f ca="1">#REF!</f>
        <v>0</v>
      </c>
      <c r="X278" s="21">
        <v>0</v>
      </c>
      <c r="Y278" s="21">
        <f t="shared" ca="1" si="87"/>
        <v>0</v>
      </c>
      <c r="Z278" s="21">
        <f t="shared" ca="1" si="88"/>
        <v>0</v>
      </c>
      <c r="AB278" s="21">
        <f ca="1">#REF!</f>
        <v>0</v>
      </c>
      <c r="AC278" s="21">
        <f ca="1">#REF!</f>
        <v>0</v>
      </c>
      <c r="AD278" s="21">
        <v>0</v>
      </c>
      <c r="AE278" s="21">
        <f t="shared" ca="1" si="89"/>
        <v>0</v>
      </c>
      <c r="AF278" s="21">
        <f t="shared" ca="1" si="90"/>
        <v>0</v>
      </c>
      <c r="AH278" s="21">
        <f ca="1">#REF!</f>
        <v>0</v>
      </c>
      <c r="AI278" s="21">
        <f ca="1">#REF!</f>
        <v>0</v>
      </c>
      <c r="AJ278" s="21">
        <v>0</v>
      </c>
      <c r="AK278" s="21">
        <f t="shared" ca="1" si="91"/>
        <v>0</v>
      </c>
      <c r="AL278" s="21">
        <f t="shared" ca="1" si="92"/>
        <v>0</v>
      </c>
      <c r="AN278" s="21">
        <f ca="1">#REF!</f>
        <v>0</v>
      </c>
      <c r="AQ278" s="21">
        <f t="shared" ca="1" si="93"/>
        <v>0</v>
      </c>
      <c r="AR278" s="21">
        <f t="shared" ca="1" si="94"/>
        <v>0</v>
      </c>
      <c r="AT278" s="21"/>
      <c r="AU278" s="21"/>
      <c r="AV278" s="21"/>
      <c r="AW278" s="21"/>
      <c r="AX278" s="21"/>
      <c r="AZ278" s="87">
        <v>0</v>
      </c>
      <c r="BE278" s="87">
        <v>0</v>
      </c>
      <c r="BF278" s="87">
        <v>0</v>
      </c>
      <c r="BG278" s="87">
        <v>0</v>
      </c>
    </row>
    <row r="279" spans="3:59" x14ac:dyDescent="0.25">
      <c r="C279" s="10">
        <f t="shared" ca="1" si="82"/>
        <v>45566</v>
      </c>
      <c r="D279" s="17">
        <v>45560</v>
      </c>
      <c r="E279" s="5">
        <v>5.855999999999999</v>
      </c>
      <c r="F279" s="6">
        <v>0.17</v>
      </c>
      <c r="G279" s="7">
        <v>6.0773155568036002E-2</v>
      </c>
      <c r="H279" s="7">
        <f t="shared" ca="1" si="80"/>
        <v>0.25424232689465659</v>
      </c>
      <c r="I279" s="9">
        <f t="shared" ca="1" si="81"/>
        <v>8349</v>
      </c>
      <c r="K279" s="5">
        <v>5.8150000000000004</v>
      </c>
      <c r="L279" s="5">
        <f t="shared" si="83"/>
        <v>4.0999999999998593E-2</v>
      </c>
      <c r="M279" s="6">
        <v>0.17</v>
      </c>
      <c r="N279" s="12">
        <f t="shared" si="84"/>
        <v>0</v>
      </c>
      <c r="P279" s="21">
        <f ca="1">#REF!</f>
        <v>0</v>
      </c>
      <c r="Q279" s="21">
        <f ca="1">#REF!</f>
        <v>0</v>
      </c>
      <c r="R279" s="21">
        <v>0</v>
      </c>
      <c r="S279" s="21">
        <f t="shared" ca="1" si="85"/>
        <v>0</v>
      </c>
      <c r="T279" s="21">
        <f t="shared" ca="1" si="86"/>
        <v>0</v>
      </c>
      <c r="V279" s="21">
        <f ca="1">#REF!</f>
        <v>0</v>
      </c>
      <c r="W279" s="21">
        <f ca="1">#REF!</f>
        <v>0</v>
      </c>
      <c r="X279" s="21">
        <v>0</v>
      </c>
      <c r="Y279" s="21">
        <f t="shared" ca="1" si="87"/>
        <v>0</v>
      </c>
      <c r="Z279" s="21">
        <f t="shared" ca="1" si="88"/>
        <v>0</v>
      </c>
      <c r="AB279" s="21">
        <f ca="1">#REF!</f>
        <v>0</v>
      </c>
      <c r="AC279" s="21">
        <f ca="1">#REF!</f>
        <v>0</v>
      </c>
      <c r="AD279" s="21">
        <v>0</v>
      </c>
      <c r="AE279" s="21">
        <f t="shared" ca="1" si="89"/>
        <v>0</v>
      </c>
      <c r="AF279" s="21">
        <f t="shared" ca="1" si="90"/>
        <v>0</v>
      </c>
      <c r="AH279" s="21">
        <f ca="1">#REF!</f>
        <v>0</v>
      </c>
      <c r="AI279" s="21">
        <f ca="1">#REF!</f>
        <v>0</v>
      </c>
      <c r="AJ279" s="21">
        <v>0</v>
      </c>
      <c r="AK279" s="21">
        <f t="shared" ca="1" si="91"/>
        <v>0</v>
      </c>
      <c r="AL279" s="21">
        <f t="shared" ca="1" si="92"/>
        <v>0</v>
      </c>
      <c r="AN279" s="21">
        <f ca="1">#REF!</f>
        <v>0</v>
      </c>
      <c r="AQ279" s="21">
        <f t="shared" ca="1" si="93"/>
        <v>0</v>
      </c>
      <c r="AR279" s="21">
        <f t="shared" ca="1" si="94"/>
        <v>0</v>
      </c>
      <c r="AT279" s="21"/>
      <c r="AU279" s="21"/>
      <c r="AV279" s="21"/>
      <c r="AW279" s="21"/>
      <c r="AX279" s="21"/>
      <c r="AZ279" s="87">
        <v>0</v>
      </c>
      <c r="BE279" s="87">
        <v>0</v>
      </c>
      <c r="BF279" s="87">
        <v>0</v>
      </c>
      <c r="BG279" s="87">
        <v>0</v>
      </c>
    </row>
    <row r="280" spans="3:59" x14ac:dyDescent="0.25">
      <c r="C280" s="10">
        <f t="shared" ca="1" si="82"/>
        <v>45597</v>
      </c>
      <c r="D280" s="17">
        <v>45593</v>
      </c>
      <c r="E280" s="5">
        <v>6.0129999999999981</v>
      </c>
      <c r="F280" s="6">
        <v>0.17</v>
      </c>
      <c r="G280" s="7">
        <v>6.0765964333360699E-2</v>
      </c>
      <c r="H280" s="7">
        <f t="shared" ca="1" si="80"/>
        <v>0.25299428172242977</v>
      </c>
      <c r="I280" s="9">
        <f t="shared" ca="1" si="81"/>
        <v>8382</v>
      </c>
      <c r="K280" s="5">
        <v>5.9720000000000004</v>
      </c>
      <c r="L280" s="5">
        <f t="shared" si="83"/>
        <v>4.0999999999997705E-2</v>
      </c>
      <c r="M280" s="6">
        <v>0.17</v>
      </c>
      <c r="N280" s="12">
        <f t="shared" si="84"/>
        <v>0</v>
      </c>
      <c r="P280" s="21">
        <f ca="1">#REF!</f>
        <v>0</v>
      </c>
      <c r="Q280" s="21">
        <f ca="1">#REF!</f>
        <v>0</v>
      </c>
      <c r="R280" s="21">
        <v>0</v>
      </c>
      <c r="S280" s="21">
        <f t="shared" ca="1" si="85"/>
        <v>0</v>
      </c>
      <c r="T280" s="21">
        <f t="shared" ca="1" si="86"/>
        <v>0</v>
      </c>
      <c r="V280" s="21">
        <f ca="1">#REF!</f>
        <v>0</v>
      </c>
      <c r="W280" s="21">
        <f ca="1">#REF!</f>
        <v>0</v>
      </c>
      <c r="X280" s="21">
        <v>0</v>
      </c>
      <c r="Y280" s="21">
        <f t="shared" ca="1" si="87"/>
        <v>0</v>
      </c>
      <c r="Z280" s="21">
        <f t="shared" ca="1" si="88"/>
        <v>0</v>
      </c>
      <c r="AB280" s="21">
        <f ca="1">#REF!</f>
        <v>0</v>
      </c>
      <c r="AC280" s="21">
        <f ca="1">#REF!</f>
        <v>0</v>
      </c>
      <c r="AD280" s="21">
        <v>0</v>
      </c>
      <c r="AE280" s="21">
        <f t="shared" ca="1" si="89"/>
        <v>0</v>
      </c>
      <c r="AF280" s="21">
        <f t="shared" ca="1" si="90"/>
        <v>0</v>
      </c>
      <c r="AH280" s="21">
        <f ca="1">#REF!</f>
        <v>0</v>
      </c>
      <c r="AI280" s="21">
        <f ca="1">#REF!</f>
        <v>0</v>
      </c>
      <c r="AJ280" s="21">
        <v>0</v>
      </c>
      <c r="AK280" s="21">
        <f t="shared" ca="1" si="91"/>
        <v>0</v>
      </c>
      <c r="AL280" s="21">
        <f t="shared" ca="1" si="92"/>
        <v>0</v>
      </c>
      <c r="AN280" s="21">
        <f ca="1">#REF!</f>
        <v>0</v>
      </c>
      <c r="AQ280" s="21">
        <f t="shared" ca="1" si="93"/>
        <v>0</v>
      </c>
      <c r="AR280" s="21">
        <f t="shared" ca="1" si="94"/>
        <v>0</v>
      </c>
      <c r="AT280" s="21"/>
      <c r="AU280" s="21"/>
      <c r="AV280" s="21"/>
      <c r="AW280" s="21"/>
      <c r="AX280" s="21"/>
      <c r="AZ280" s="87">
        <v>0</v>
      </c>
      <c r="BE280" s="87">
        <v>0</v>
      </c>
      <c r="BF280" s="87">
        <v>0</v>
      </c>
      <c r="BG280" s="87">
        <v>0</v>
      </c>
    </row>
    <row r="281" spans="3:59" x14ac:dyDescent="0.25">
      <c r="C281" s="10">
        <f t="shared" ca="1" si="82"/>
        <v>45627</v>
      </c>
      <c r="D281" s="17">
        <v>45621</v>
      </c>
      <c r="E281" s="5">
        <v>6.1729999999999992</v>
      </c>
      <c r="F281" s="6">
        <v>0.17</v>
      </c>
      <c r="G281" s="7">
        <v>6.0759005074013203E-2</v>
      </c>
      <c r="H281" s="7">
        <f t="shared" ca="1" si="80"/>
        <v>0.25179261378094531</v>
      </c>
      <c r="I281" s="9">
        <f t="shared" ca="1" si="81"/>
        <v>8410</v>
      </c>
      <c r="K281" s="5">
        <v>6.1319999999999997</v>
      </c>
      <c r="L281" s="5">
        <f t="shared" si="83"/>
        <v>4.0999999999999481E-2</v>
      </c>
      <c r="M281" s="6">
        <v>0.17</v>
      </c>
      <c r="N281" s="12">
        <f t="shared" si="84"/>
        <v>0</v>
      </c>
      <c r="P281" s="21">
        <f ca="1">#REF!</f>
        <v>0</v>
      </c>
      <c r="Q281" s="21">
        <f ca="1">#REF!</f>
        <v>0</v>
      </c>
      <c r="R281" s="21">
        <v>0</v>
      </c>
      <c r="S281" s="21">
        <f t="shared" ca="1" si="85"/>
        <v>0</v>
      </c>
      <c r="T281" s="21">
        <f t="shared" ca="1" si="86"/>
        <v>0</v>
      </c>
      <c r="V281" s="21">
        <f ca="1">#REF!</f>
        <v>0</v>
      </c>
      <c r="W281" s="21">
        <f ca="1">#REF!</f>
        <v>0</v>
      </c>
      <c r="X281" s="21">
        <v>0</v>
      </c>
      <c r="Y281" s="21">
        <f t="shared" ca="1" si="87"/>
        <v>0</v>
      </c>
      <c r="Z281" s="21">
        <f t="shared" ca="1" si="88"/>
        <v>0</v>
      </c>
      <c r="AB281" s="21">
        <f ca="1">#REF!</f>
        <v>0</v>
      </c>
      <c r="AC281" s="21">
        <f ca="1">#REF!</f>
        <v>0</v>
      </c>
      <c r="AD281" s="21">
        <v>0</v>
      </c>
      <c r="AE281" s="21">
        <f t="shared" ca="1" si="89"/>
        <v>0</v>
      </c>
      <c r="AF281" s="21">
        <f t="shared" ca="1" si="90"/>
        <v>0</v>
      </c>
      <c r="AH281" s="21">
        <f ca="1">#REF!</f>
        <v>0</v>
      </c>
      <c r="AI281" s="21">
        <f ca="1">#REF!</f>
        <v>0</v>
      </c>
      <c r="AJ281" s="21">
        <v>0</v>
      </c>
      <c r="AK281" s="21">
        <f t="shared" ca="1" si="91"/>
        <v>0</v>
      </c>
      <c r="AL281" s="21">
        <f t="shared" ca="1" si="92"/>
        <v>0</v>
      </c>
      <c r="AN281" s="21">
        <f ca="1">#REF!</f>
        <v>0</v>
      </c>
      <c r="AQ281" s="21">
        <f t="shared" ca="1" si="93"/>
        <v>0</v>
      </c>
      <c r="AR281" s="21">
        <f t="shared" ca="1" si="94"/>
        <v>0</v>
      </c>
      <c r="AT281" s="21"/>
      <c r="AU281" s="21"/>
      <c r="AV281" s="21"/>
      <c r="AW281" s="21"/>
      <c r="AX281" s="21"/>
      <c r="AZ281" s="87">
        <v>0</v>
      </c>
      <c r="BE281" s="87">
        <v>0</v>
      </c>
      <c r="BF281" s="87">
        <v>0</v>
      </c>
      <c r="BG281" s="87">
        <v>0</v>
      </c>
    </row>
    <row r="282" spans="3:59" x14ac:dyDescent="0.25">
      <c r="C282" s="10">
        <f t="shared" ca="1" si="82"/>
        <v>45658</v>
      </c>
      <c r="D282" s="17">
        <v>45652</v>
      </c>
      <c r="E282" s="5">
        <v>6.205499999999998</v>
      </c>
      <c r="F282" s="6">
        <v>0.17</v>
      </c>
      <c r="G282" s="7">
        <v>6.0751813839370797E-2</v>
      </c>
      <c r="H282" s="7">
        <f t="shared" ca="1" si="80"/>
        <v>0.2505571783256561</v>
      </c>
      <c r="I282" s="9">
        <f t="shared" ca="1" si="81"/>
        <v>8441</v>
      </c>
      <c r="K282" s="5"/>
      <c r="L282" s="5">
        <f t="shared" si="83"/>
        <v>6.205499999999998</v>
      </c>
      <c r="N282" s="12">
        <f t="shared" si="84"/>
        <v>17</v>
      </c>
      <c r="P282" s="21">
        <f ca="1">#REF!</f>
        <v>0</v>
      </c>
      <c r="Q282" s="21">
        <f ca="1">#REF!</f>
        <v>0</v>
      </c>
      <c r="R282" s="21">
        <v>0</v>
      </c>
      <c r="S282" s="21">
        <f t="shared" ca="1" si="85"/>
        <v>0</v>
      </c>
      <c r="T282" s="21">
        <f t="shared" ca="1" si="86"/>
        <v>0</v>
      </c>
      <c r="V282" s="21">
        <f ca="1">#REF!</f>
        <v>0</v>
      </c>
      <c r="W282" s="21">
        <f ca="1">#REF!</f>
        <v>0</v>
      </c>
      <c r="X282" s="21">
        <v>0</v>
      </c>
      <c r="Y282" s="21">
        <f t="shared" ca="1" si="87"/>
        <v>0</v>
      </c>
      <c r="Z282" s="21">
        <f t="shared" ca="1" si="88"/>
        <v>0</v>
      </c>
      <c r="AB282" s="21">
        <f ca="1">#REF!</f>
        <v>0</v>
      </c>
      <c r="AC282" s="21">
        <f ca="1">#REF!</f>
        <v>0</v>
      </c>
      <c r="AD282" s="21">
        <v>0</v>
      </c>
      <c r="AE282" s="21">
        <f t="shared" ca="1" si="89"/>
        <v>0</v>
      </c>
      <c r="AF282" s="21">
        <f t="shared" ca="1" si="90"/>
        <v>0</v>
      </c>
      <c r="AH282" s="21">
        <f ca="1">#REF!</f>
        <v>0</v>
      </c>
      <c r="AI282" s="21">
        <f ca="1">#REF!</f>
        <v>0</v>
      </c>
      <c r="AJ282" s="21">
        <v>0</v>
      </c>
      <c r="AK282" s="21">
        <f t="shared" ca="1" si="91"/>
        <v>0</v>
      </c>
      <c r="AL282" s="21">
        <f t="shared" ca="1" si="92"/>
        <v>0</v>
      </c>
      <c r="AN282" s="21">
        <f ca="1">#REF!</f>
        <v>0</v>
      </c>
      <c r="AQ282" s="21">
        <f t="shared" ca="1" si="93"/>
        <v>0</v>
      </c>
      <c r="AR282" s="21">
        <f t="shared" ca="1" si="94"/>
        <v>0</v>
      </c>
      <c r="AT282" s="21"/>
      <c r="AU282" s="21"/>
      <c r="AV282" s="21"/>
      <c r="AW282" s="21"/>
      <c r="AX282" s="21"/>
      <c r="AZ282" s="87">
        <v>0</v>
      </c>
      <c r="BE282" s="87">
        <v>0</v>
      </c>
      <c r="BF282" s="87">
        <v>0</v>
      </c>
      <c r="BG282" s="87">
        <v>0</v>
      </c>
    </row>
    <row r="283" spans="3:59" x14ac:dyDescent="0.25">
      <c r="C283" s="10">
        <f t="shared" ca="1" si="82"/>
        <v>45689</v>
      </c>
      <c r="D283" s="17">
        <v>45685</v>
      </c>
      <c r="E283" s="5">
        <v>6.1214999999999984</v>
      </c>
      <c r="F283" s="6">
        <v>0.17</v>
      </c>
      <c r="G283" s="7">
        <v>6.0744622604746099E-2</v>
      </c>
      <c r="H283" s="7">
        <f t="shared" ca="1" si="80"/>
        <v>0.24932810012773621</v>
      </c>
      <c r="I283" s="9">
        <f t="shared" ca="1" si="81"/>
        <v>8474</v>
      </c>
      <c r="K283" s="5"/>
      <c r="L283" s="5">
        <f t="shared" si="83"/>
        <v>6.1214999999999984</v>
      </c>
      <c r="N283" s="12">
        <f t="shared" si="84"/>
        <v>17</v>
      </c>
      <c r="P283" s="21">
        <f ca="1">#REF!</f>
        <v>0</v>
      </c>
      <c r="Q283" s="21">
        <f ca="1">#REF!</f>
        <v>0</v>
      </c>
      <c r="R283" s="21">
        <v>0</v>
      </c>
      <c r="S283" s="21">
        <f t="shared" ca="1" si="85"/>
        <v>0</v>
      </c>
      <c r="T283" s="21">
        <f t="shared" ca="1" si="86"/>
        <v>0</v>
      </c>
      <c r="V283" s="21">
        <f ca="1">#REF!</f>
        <v>0</v>
      </c>
      <c r="W283" s="21">
        <f ca="1">#REF!</f>
        <v>0</v>
      </c>
      <c r="X283" s="21">
        <v>0</v>
      </c>
      <c r="Y283" s="21">
        <f t="shared" ca="1" si="87"/>
        <v>0</v>
      </c>
      <c r="Z283" s="21">
        <f t="shared" ca="1" si="88"/>
        <v>0</v>
      </c>
      <c r="AB283" s="21">
        <f ca="1">#REF!</f>
        <v>0</v>
      </c>
      <c r="AC283" s="21">
        <f ca="1">#REF!</f>
        <v>0</v>
      </c>
      <c r="AD283" s="21">
        <v>0</v>
      </c>
      <c r="AE283" s="21">
        <f t="shared" ca="1" si="89"/>
        <v>0</v>
      </c>
      <c r="AF283" s="21">
        <f t="shared" ca="1" si="90"/>
        <v>0</v>
      </c>
      <c r="AH283" s="21">
        <f ca="1">#REF!</f>
        <v>0</v>
      </c>
      <c r="AI283" s="21">
        <f ca="1">#REF!</f>
        <v>0</v>
      </c>
      <c r="AJ283" s="21">
        <v>0</v>
      </c>
      <c r="AK283" s="21">
        <f t="shared" ca="1" si="91"/>
        <v>0</v>
      </c>
      <c r="AL283" s="21">
        <f t="shared" ca="1" si="92"/>
        <v>0</v>
      </c>
      <c r="AN283" s="21">
        <f ca="1">#REF!</f>
        <v>0</v>
      </c>
      <c r="AQ283" s="21">
        <f t="shared" ca="1" si="93"/>
        <v>0</v>
      </c>
      <c r="AR283" s="21">
        <f t="shared" ca="1" si="94"/>
        <v>0</v>
      </c>
      <c r="AT283" s="21"/>
      <c r="AU283" s="21"/>
      <c r="AV283" s="21"/>
      <c r="AW283" s="21"/>
      <c r="AX283" s="21"/>
      <c r="AZ283" s="87">
        <v>0</v>
      </c>
      <c r="BE283" s="87">
        <v>0</v>
      </c>
      <c r="BF283" s="87">
        <v>0</v>
      </c>
      <c r="BG283" s="87">
        <v>0</v>
      </c>
    </row>
    <row r="284" spans="3:59" x14ac:dyDescent="0.25">
      <c r="C284" s="10">
        <f t="shared" ca="1" si="82"/>
        <v>45717</v>
      </c>
      <c r="D284" s="17">
        <v>45713</v>
      </c>
      <c r="E284" s="5">
        <v>5.9864999999999986</v>
      </c>
      <c r="F284" s="6">
        <v>0.17</v>
      </c>
      <c r="G284" s="7">
        <v>6.0738127296067201E-2</v>
      </c>
      <c r="H284" s="7">
        <f t="shared" ca="1" si="80"/>
        <v>0.2482234008201408</v>
      </c>
      <c r="I284" s="9">
        <f t="shared" ca="1" si="81"/>
        <v>8502</v>
      </c>
      <c r="K284" s="5"/>
      <c r="L284" s="5">
        <f t="shared" si="83"/>
        <v>5.9864999999999986</v>
      </c>
      <c r="N284" s="12">
        <f t="shared" si="84"/>
        <v>17</v>
      </c>
      <c r="P284" s="21">
        <f ca="1">#REF!</f>
        <v>0</v>
      </c>
      <c r="Q284" s="21">
        <f ca="1">#REF!</f>
        <v>0</v>
      </c>
      <c r="R284" s="21">
        <v>0</v>
      </c>
      <c r="S284" s="21">
        <f t="shared" ca="1" si="85"/>
        <v>0</v>
      </c>
      <c r="T284" s="21">
        <f t="shared" ca="1" si="86"/>
        <v>0</v>
      </c>
      <c r="V284" s="21">
        <f ca="1">#REF!</f>
        <v>0</v>
      </c>
      <c r="W284" s="21">
        <f ca="1">#REF!</f>
        <v>0</v>
      </c>
      <c r="X284" s="21">
        <v>0</v>
      </c>
      <c r="Y284" s="21">
        <f t="shared" ca="1" si="87"/>
        <v>0</v>
      </c>
      <c r="Z284" s="21">
        <f t="shared" ca="1" si="88"/>
        <v>0</v>
      </c>
      <c r="AB284" s="21">
        <f ca="1">#REF!</f>
        <v>0</v>
      </c>
      <c r="AC284" s="21">
        <f ca="1">#REF!</f>
        <v>0</v>
      </c>
      <c r="AD284" s="21">
        <v>0</v>
      </c>
      <c r="AE284" s="21">
        <f t="shared" ca="1" si="89"/>
        <v>0</v>
      </c>
      <c r="AF284" s="21">
        <f t="shared" ca="1" si="90"/>
        <v>0</v>
      </c>
      <c r="AH284" s="21">
        <f ca="1">#REF!</f>
        <v>0</v>
      </c>
      <c r="AI284" s="21">
        <f ca="1">#REF!</f>
        <v>0</v>
      </c>
      <c r="AJ284" s="21">
        <v>0</v>
      </c>
      <c r="AK284" s="21">
        <f t="shared" ca="1" si="91"/>
        <v>0</v>
      </c>
      <c r="AL284" s="21">
        <f t="shared" ca="1" si="92"/>
        <v>0</v>
      </c>
      <c r="AN284" s="21">
        <f ca="1">#REF!</f>
        <v>0</v>
      </c>
      <c r="AQ284" s="21">
        <f t="shared" ca="1" si="93"/>
        <v>0</v>
      </c>
      <c r="AR284" s="21">
        <f t="shared" ca="1" si="94"/>
        <v>0</v>
      </c>
      <c r="AT284" s="21"/>
      <c r="AU284" s="21"/>
      <c r="AV284" s="21"/>
      <c r="AW284" s="21"/>
      <c r="AX284" s="21"/>
      <c r="AZ284" s="87">
        <v>0</v>
      </c>
      <c r="BE284" s="87">
        <v>0</v>
      </c>
      <c r="BF284" s="87">
        <v>0</v>
      </c>
      <c r="BG284" s="87">
        <v>0</v>
      </c>
    </row>
    <row r="285" spans="3:59" x14ac:dyDescent="0.25">
      <c r="C285" s="10">
        <f t="shared" ca="1" si="82"/>
        <v>45748</v>
      </c>
      <c r="D285" s="17">
        <v>45742</v>
      </c>
      <c r="E285" s="5">
        <v>5.8364999999999982</v>
      </c>
      <c r="F285" s="6">
        <v>0</v>
      </c>
      <c r="G285" s="7">
        <v>6.07309360614754E-2</v>
      </c>
      <c r="H285" s="7">
        <f t="shared" ca="1" si="80"/>
        <v>0.24700632789516935</v>
      </c>
      <c r="I285" s="9">
        <f t="shared" ca="1" si="81"/>
        <v>8531</v>
      </c>
      <c r="K285" s="5"/>
      <c r="L285" s="5">
        <f t="shared" si="83"/>
        <v>5.8364999999999982</v>
      </c>
      <c r="N285" s="12">
        <f t="shared" si="84"/>
        <v>0</v>
      </c>
      <c r="P285" s="21">
        <f ca="1">#REF!</f>
        <v>0</v>
      </c>
      <c r="Q285" s="21">
        <f ca="1">#REF!</f>
        <v>0</v>
      </c>
      <c r="R285" s="21">
        <v>0</v>
      </c>
      <c r="S285" s="21">
        <f t="shared" ca="1" si="85"/>
        <v>0</v>
      </c>
      <c r="T285" s="21">
        <f t="shared" ca="1" si="86"/>
        <v>0</v>
      </c>
      <c r="V285" s="21">
        <f ca="1">#REF!</f>
        <v>0</v>
      </c>
      <c r="W285" s="21">
        <f ca="1">#REF!</f>
        <v>0</v>
      </c>
      <c r="X285" s="21">
        <v>0</v>
      </c>
      <c r="Y285" s="21">
        <f t="shared" ca="1" si="87"/>
        <v>0</v>
      </c>
      <c r="Z285" s="21">
        <f t="shared" ca="1" si="88"/>
        <v>0</v>
      </c>
      <c r="AB285" s="21">
        <f ca="1">#REF!</f>
        <v>0</v>
      </c>
      <c r="AC285" s="21">
        <f ca="1">#REF!</f>
        <v>0</v>
      </c>
      <c r="AD285" s="21">
        <v>0</v>
      </c>
      <c r="AE285" s="21">
        <f t="shared" ca="1" si="89"/>
        <v>0</v>
      </c>
      <c r="AF285" s="21">
        <f t="shared" ca="1" si="90"/>
        <v>0</v>
      </c>
      <c r="AH285" s="21">
        <f ca="1">#REF!</f>
        <v>0</v>
      </c>
      <c r="AI285" s="21">
        <f ca="1">#REF!</f>
        <v>0</v>
      </c>
      <c r="AJ285" s="21">
        <v>0</v>
      </c>
      <c r="AK285" s="21">
        <f t="shared" ca="1" si="91"/>
        <v>0</v>
      </c>
      <c r="AL285" s="21">
        <f t="shared" ca="1" si="92"/>
        <v>0</v>
      </c>
      <c r="AN285" s="21">
        <f ca="1">#REF!</f>
        <v>0</v>
      </c>
      <c r="AQ285" s="21">
        <f t="shared" ca="1" si="93"/>
        <v>0</v>
      </c>
      <c r="AR285" s="21">
        <f t="shared" ca="1" si="94"/>
        <v>0</v>
      </c>
      <c r="AT285" s="21"/>
      <c r="AU285" s="21"/>
      <c r="AV285" s="21"/>
      <c r="AW285" s="21"/>
      <c r="AX285" s="21"/>
      <c r="AZ285" s="87">
        <v>0</v>
      </c>
      <c r="BE285" s="87">
        <v>0</v>
      </c>
      <c r="BF285" s="87">
        <v>0</v>
      </c>
      <c r="BG285" s="87">
        <v>0</v>
      </c>
    </row>
    <row r="286" spans="3:59" x14ac:dyDescent="0.25">
      <c r="C286" s="10">
        <f t="shared" ca="1" si="82"/>
        <v>45778</v>
      </c>
      <c r="D286" s="17">
        <v>45772</v>
      </c>
      <c r="E286" s="5">
        <v>5.8404999999999987</v>
      </c>
      <c r="F286" s="6">
        <v>0.17</v>
      </c>
      <c r="G286" s="7">
        <v>6.0723976802208798E-2</v>
      </c>
      <c r="H286" s="7">
        <f t="shared" ca="1" si="80"/>
        <v>0.24583447495213709</v>
      </c>
      <c r="I286" s="9">
        <f t="shared" ca="1" si="81"/>
        <v>8561</v>
      </c>
      <c r="K286" s="5"/>
      <c r="L286" s="5">
        <f t="shared" si="83"/>
        <v>5.8404999999999987</v>
      </c>
      <c r="N286" s="12">
        <f t="shared" si="84"/>
        <v>17</v>
      </c>
      <c r="P286" s="21">
        <f ca="1">#REF!</f>
        <v>0</v>
      </c>
      <c r="Q286" s="21">
        <f ca="1">#REF!</f>
        <v>0</v>
      </c>
      <c r="R286" s="21">
        <v>0</v>
      </c>
      <c r="S286" s="21">
        <f t="shared" ca="1" si="85"/>
        <v>0</v>
      </c>
      <c r="T286" s="21">
        <f t="shared" ca="1" si="86"/>
        <v>0</v>
      </c>
      <c r="V286" s="21">
        <f ca="1">#REF!</f>
        <v>0</v>
      </c>
      <c r="W286" s="21">
        <f ca="1">#REF!</f>
        <v>0</v>
      </c>
      <c r="X286" s="21">
        <v>0</v>
      </c>
      <c r="Y286" s="21">
        <f t="shared" ca="1" si="87"/>
        <v>0</v>
      </c>
      <c r="Z286" s="21">
        <f t="shared" ca="1" si="88"/>
        <v>0</v>
      </c>
      <c r="AB286" s="21">
        <f ca="1">#REF!</f>
        <v>0</v>
      </c>
      <c r="AC286" s="21">
        <f ca="1">#REF!</f>
        <v>0</v>
      </c>
      <c r="AD286" s="21">
        <v>0</v>
      </c>
      <c r="AE286" s="21">
        <f t="shared" ca="1" si="89"/>
        <v>0</v>
      </c>
      <c r="AF286" s="21">
        <f t="shared" ca="1" si="90"/>
        <v>0</v>
      </c>
      <c r="AH286" s="21">
        <f ca="1">#REF!</f>
        <v>0</v>
      </c>
      <c r="AI286" s="21">
        <f ca="1">#REF!</f>
        <v>0</v>
      </c>
      <c r="AJ286" s="21">
        <v>0</v>
      </c>
      <c r="AK286" s="21">
        <f t="shared" ca="1" si="91"/>
        <v>0</v>
      </c>
      <c r="AL286" s="21">
        <f t="shared" ca="1" si="92"/>
        <v>0</v>
      </c>
      <c r="AN286" s="21">
        <f ca="1">#REF!</f>
        <v>0</v>
      </c>
      <c r="AQ286" s="21">
        <f t="shared" ca="1" si="93"/>
        <v>0</v>
      </c>
      <c r="AR286" s="21">
        <f t="shared" ca="1" si="94"/>
        <v>0</v>
      </c>
      <c r="AT286" s="21"/>
      <c r="AU286" s="21"/>
      <c r="AV286" s="21"/>
      <c r="AW286" s="21"/>
      <c r="AX286" s="21"/>
      <c r="AZ286" s="87">
        <v>0</v>
      </c>
      <c r="BE286" s="87">
        <v>0</v>
      </c>
      <c r="BF286" s="87">
        <v>0</v>
      </c>
      <c r="BG286" s="87">
        <v>0</v>
      </c>
    </row>
    <row r="287" spans="3:59" x14ac:dyDescent="0.25">
      <c r="C287" s="10">
        <f t="shared" ca="1" si="82"/>
        <v>45809</v>
      </c>
      <c r="D287" s="17">
        <v>45804</v>
      </c>
      <c r="E287" s="5">
        <v>5.8804999999999978</v>
      </c>
      <c r="F287" s="6">
        <v>0.17</v>
      </c>
      <c r="G287" s="7">
        <v>6.0716785567650297E-2</v>
      </c>
      <c r="H287" s="7">
        <f t="shared" ca="1" si="80"/>
        <v>0.24462968581224906</v>
      </c>
      <c r="I287" s="9">
        <f t="shared" ca="1" si="81"/>
        <v>8593</v>
      </c>
      <c r="K287" s="5"/>
      <c r="L287" s="5">
        <f t="shared" si="83"/>
        <v>5.8804999999999978</v>
      </c>
      <c r="N287" s="12">
        <f t="shared" si="84"/>
        <v>17</v>
      </c>
      <c r="P287" s="21">
        <f ca="1">#REF!</f>
        <v>0</v>
      </c>
      <c r="Q287" s="21">
        <f ca="1">#REF!</f>
        <v>0</v>
      </c>
      <c r="R287" s="21">
        <v>0</v>
      </c>
      <c r="S287" s="21">
        <f t="shared" ca="1" si="85"/>
        <v>0</v>
      </c>
      <c r="T287" s="21">
        <f t="shared" ca="1" si="86"/>
        <v>0</v>
      </c>
      <c r="V287" s="21">
        <f ca="1">#REF!</f>
        <v>0</v>
      </c>
      <c r="W287" s="21">
        <f ca="1">#REF!</f>
        <v>0</v>
      </c>
      <c r="X287" s="21">
        <v>0</v>
      </c>
      <c r="Y287" s="21">
        <f t="shared" ca="1" si="87"/>
        <v>0</v>
      </c>
      <c r="Z287" s="21">
        <f t="shared" ca="1" si="88"/>
        <v>0</v>
      </c>
      <c r="AB287" s="21">
        <f ca="1">#REF!</f>
        <v>0</v>
      </c>
      <c r="AC287" s="21">
        <f ca="1">#REF!</f>
        <v>0</v>
      </c>
      <c r="AD287" s="21">
        <v>0</v>
      </c>
      <c r="AE287" s="21">
        <f t="shared" ca="1" si="89"/>
        <v>0</v>
      </c>
      <c r="AF287" s="21">
        <f t="shared" ca="1" si="90"/>
        <v>0</v>
      </c>
      <c r="AH287" s="21">
        <f ca="1">#REF!</f>
        <v>0</v>
      </c>
      <c r="AI287" s="21">
        <f ca="1">#REF!</f>
        <v>0</v>
      </c>
      <c r="AJ287" s="21">
        <v>0</v>
      </c>
      <c r="AK287" s="21">
        <f t="shared" ca="1" si="91"/>
        <v>0</v>
      </c>
      <c r="AL287" s="21">
        <f t="shared" ca="1" si="92"/>
        <v>0</v>
      </c>
      <c r="AN287" s="21">
        <f ca="1">#REF!</f>
        <v>0</v>
      </c>
      <c r="AQ287" s="21">
        <f t="shared" ca="1" si="93"/>
        <v>0</v>
      </c>
      <c r="AR287" s="21">
        <f t="shared" ca="1" si="94"/>
        <v>0</v>
      </c>
      <c r="AT287" s="21"/>
      <c r="AU287" s="21"/>
      <c r="AV287" s="21"/>
      <c r="AW287" s="21"/>
      <c r="AX287" s="21"/>
      <c r="AZ287" s="87">
        <v>0</v>
      </c>
      <c r="BE287" s="87">
        <v>0</v>
      </c>
      <c r="BF287" s="87">
        <v>0</v>
      </c>
      <c r="BG287" s="87">
        <v>0</v>
      </c>
    </row>
    <row r="288" spans="3:59" x14ac:dyDescent="0.25">
      <c r="C288" s="10">
        <f t="shared" ca="1" si="82"/>
        <v>45839</v>
      </c>
      <c r="D288" s="17">
        <v>45833</v>
      </c>
      <c r="F288" s="6">
        <v>0.17</v>
      </c>
      <c r="G288" s="7">
        <v>6.0709826308416502E-2</v>
      </c>
      <c r="H288" s="7">
        <f t="shared" ca="1" si="80"/>
        <v>0.24346965772543552</v>
      </c>
      <c r="I288" s="9">
        <f t="shared" ca="1" si="81"/>
        <v>8622</v>
      </c>
      <c r="L288" s="5">
        <f t="shared" si="83"/>
        <v>0</v>
      </c>
      <c r="N288" s="12">
        <f t="shared" si="84"/>
        <v>17</v>
      </c>
      <c r="P288" s="21">
        <f ca="1">#REF!</f>
        <v>0</v>
      </c>
      <c r="Q288" s="21">
        <f ca="1">#REF!</f>
        <v>0</v>
      </c>
      <c r="R288" s="21">
        <v>0</v>
      </c>
      <c r="S288" s="21">
        <f t="shared" ca="1" si="85"/>
        <v>0</v>
      </c>
      <c r="T288" s="21">
        <f t="shared" ca="1" si="86"/>
        <v>0</v>
      </c>
      <c r="V288" s="21">
        <f ca="1">#REF!</f>
        <v>0</v>
      </c>
      <c r="W288" s="21">
        <f ca="1">#REF!</f>
        <v>0</v>
      </c>
      <c r="X288" s="21">
        <v>0</v>
      </c>
      <c r="Y288" s="21">
        <f t="shared" ca="1" si="87"/>
        <v>0</v>
      </c>
      <c r="Z288" s="21">
        <f t="shared" ca="1" si="88"/>
        <v>0</v>
      </c>
      <c r="AB288" s="21">
        <f ca="1">#REF!</f>
        <v>0</v>
      </c>
      <c r="AC288" s="21">
        <f ca="1">#REF!</f>
        <v>0</v>
      </c>
      <c r="AD288" s="21">
        <v>0</v>
      </c>
      <c r="AE288" s="21">
        <f t="shared" ca="1" si="89"/>
        <v>0</v>
      </c>
      <c r="AF288" s="21">
        <f t="shared" ca="1" si="90"/>
        <v>0</v>
      </c>
      <c r="AH288" s="21">
        <f ca="1">#REF!</f>
        <v>0</v>
      </c>
      <c r="AI288" s="21">
        <f ca="1">#REF!</f>
        <v>0</v>
      </c>
      <c r="AJ288" s="21">
        <v>0</v>
      </c>
      <c r="AK288" s="21">
        <f t="shared" ca="1" si="91"/>
        <v>0</v>
      </c>
      <c r="AL288" s="21">
        <f t="shared" ca="1" si="92"/>
        <v>0</v>
      </c>
      <c r="AN288" s="21">
        <f ca="1">#REF!</f>
        <v>0</v>
      </c>
      <c r="AQ288" s="21">
        <f t="shared" ca="1" si="93"/>
        <v>0</v>
      </c>
      <c r="AR288" s="21">
        <f t="shared" ca="1" si="94"/>
        <v>0</v>
      </c>
      <c r="AT288" s="21"/>
      <c r="AU288" s="21"/>
      <c r="AV288" s="21"/>
      <c r="AW288" s="21"/>
      <c r="AX288" s="21"/>
      <c r="AZ288" s="87">
        <v>0</v>
      </c>
      <c r="BE288" s="87">
        <v>0</v>
      </c>
      <c r="BF288" s="87">
        <v>0</v>
      </c>
      <c r="BG288" s="87">
        <v>0</v>
      </c>
    </row>
    <row r="289" spans="3:59" x14ac:dyDescent="0.25">
      <c r="C289" s="10">
        <f t="shared" ca="1" si="82"/>
        <v>45870</v>
      </c>
      <c r="D289" s="17">
        <v>45866</v>
      </c>
      <c r="F289" s="6">
        <v>0</v>
      </c>
      <c r="G289" s="7">
        <v>6.0702635073892598E-2</v>
      </c>
      <c r="H289" s="7">
        <f t="shared" ca="1" si="80"/>
        <v>0.24227702319279951</v>
      </c>
      <c r="I289" s="9">
        <f t="shared" ca="1" si="81"/>
        <v>8655</v>
      </c>
      <c r="L289" s="5">
        <f t="shared" si="83"/>
        <v>0</v>
      </c>
      <c r="N289" s="12">
        <f t="shared" si="84"/>
        <v>0</v>
      </c>
      <c r="P289" s="21">
        <f ca="1">#REF!</f>
        <v>0</v>
      </c>
      <c r="Q289" s="21">
        <f ca="1">#REF!</f>
        <v>0</v>
      </c>
      <c r="R289" s="21">
        <v>0</v>
      </c>
      <c r="S289" s="21">
        <f t="shared" ca="1" si="85"/>
        <v>0</v>
      </c>
      <c r="T289" s="21">
        <f t="shared" ca="1" si="86"/>
        <v>0</v>
      </c>
      <c r="V289" s="21">
        <f ca="1">#REF!</f>
        <v>0</v>
      </c>
      <c r="W289" s="21">
        <f ca="1">#REF!</f>
        <v>0</v>
      </c>
      <c r="X289" s="21">
        <v>0</v>
      </c>
      <c r="Y289" s="21">
        <f t="shared" ca="1" si="87"/>
        <v>0</v>
      </c>
      <c r="Z289" s="21">
        <f t="shared" ca="1" si="88"/>
        <v>0</v>
      </c>
      <c r="AB289" s="21">
        <f ca="1">#REF!</f>
        <v>0</v>
      </c>
      <c r="AC289" s="21">
        <f ca="1">#REF!</f>
        <v>0</v>
      </c>
      <c r="AD289" s="21">
        <v>0</v>
      </c>
      <c r="AE289" s="21">
        <f t="shared" ca="1" si="89"/>
        <v>0</v>
      </c>
      <c r="AF289" s="21">
        <f t="shared" ca="1" si="90"/>
        <v>0</v>
      </c>
      <c r="AH289" s="21">
        <f ca="1">#REF!</f>
        <v>0</v>
      </c>
      <c r="AI289" s="21">
        <f ca="1">#REF!</f>
        <v>0</v>
      </c>
      <c r="AJ289" s="21">
        <v>0</v>
      </c>
      <c r="AK289" s="21">
        <f t="shared" ca="1" si="91"/>
        <v>0</v>
      </c>
      <c r="AL289" s="21">
        <f t="shared" ca="1" si="92"/>
        <v>0</v>
      </c>
      <c r="AN289" s="21">
        <f ca="1">#REF!</f>
        <v>0</v>
      </c>
      <c r="AQ289" s="21">
        <f t="shared" ca="1" si="93"/>
        <v>0</v>
      </c>
      <c r="AR289" s="21">
        <f t="shared" ca="1" si="94"/>
        <v>0</v>
      </c>
      <c r="AT289" s="21"/>
      <c r="AU289" s="21"/>
      <c r="AV289" s="21"/>
      <c r="AW289" s="21"/>
      <c r="AX289" s="21"/>
      <c r="AZ289" s="87">
        <v>0</v>
      </c>
      <c r="BE289" s="87">
        <v>0</v>
      </c>
      <c r="BF289" s="87">
        <v>0</v>
      </c>
      <c r="BG289" s="87">
        <v>0</v>
      </c>
    </row>
    <row r="290" spans="3:59" x14ac:dyDescent="0.25">
      <c r="C290" s="10">
        <f t="shared" ca="1" si="82"/>
        <v>45901</v>
      </c>
      <c r="D290" s="17">
        <v>45895</v>
      </c>
      <c r="G290" s="7">
        <v>6.0695443839384702E-2</v>
      </c>
      <c r="H290" s="7">
        <f t="shared" ca="1" si="80"/>
        <v>0.2410905165389029</v>
      </c>
      <c r="I290" s="9">
        <f t="shared" ca="1" si="81"/>
        <v>8684</v>
      </c>
      <c r="L290" s="5">
        <f t="shared" si="83"/>
        <v>0</v>
      </c>
      <c r="N290" s="12">
        <f t="shared" si="84"/>
        <v>0</v>
      </c>
      <c r="P290" s="21">
        <f ca="1">#REF!</f>
        <v>0</v>
      </c>
      <c r="Q290" s="21">
        <f ca="1">#REF!</f>
        <v>0</v>
      </c>
      <c r="R290" s="21">
        <v>0</v>
      </c>
      <c r="S290" s="21">
        <f t="shared" ca="1" si="85"/>
        <v>0</v>
      </c>
      <c r="T290" s="21">
        <f t="shared" ca="1" si="86"/>
        <v>0</v>
      </c>
      <c r="V290" s="21">
        <f ca="1">#REF!</f>
        <v>0</v>
      </c>
      <c r="W290" s="21">
        <f ca="1">#REF!</f>
        <v>0</v>
      </c>
      <c r="X290" s="21">
        <v>0</v>
      </c>
      <c r="Y290" s="21">
        <f t="shared" ca="1" si="87"/>
        <v>0</v>
      </c>
      <c r="Z290" s="21">
        <f t="shared" ca="1" si="88"/>
        <v>0</v>
      </c>
      <c r="AB290" s="21">
        <f ca="1">#REF!</f>
        <v>0</v>
      </c>
      <c r="AC290" s="21">
        <f ca="1">#REF!</f>
        <v>0</v>
      </c>
      <c r="AD290" s="21">
        <v>0</v>
      </c>
      <c r="AE290" s="21">
        <f t="shared" ca="1" si="89"/>
        <v>0</v>
      </c>
      <c r="AF290" s="21">
        <f t="shared" ca="1" si="90"/>
        <v>0</v>
      </c>
      <c r="AH290" s="21">
        <f ca="1">#REF!</f>
        <v>0</v>
      </c>
      <c r="AI290" s="21">
        <f ca="1">#REF!</f>
        <v>0</v>
      </c>
      <c r="AJ290" s="21">
        <v>0</v>
      </c>
      <c r="AK290" s="21">
        <f t="shared" ca="1" si="91"/>
        <v>0</v>
      </c>
      <c r="AL290" s="21">
        <f t="shared" ca="1" si="92"/>
        <v>0</v>
      </c>
      <c r="AN290" s="21">
        <f ca="1">#REF!</f>
        <v>0</v>
      </c>
      <c r="AQ290" s="21">
        <f t="shared" ca="1" si="93"/>
        <v>0</v>
      </c>
      <c r="AR290" s="21">
        <f t="shared" ca="1" si="94"/>
        <v>0</v>
      </c>
      <c r="AT290" s="21"/>
      <c r="AU290" s="21"/>
      <c r="AV290" s="21"/>
      <c r="AW290" s="21"/>
      <c r="AX290" s="21"/>
      <c r="AZ290" s="87">
        <v>0</v>
      </c>
      <c r="BE290" s="87">
        <v>0</v>
      </c>
      <c r="BF290" s="87">
        <v>0</v>
      </c>
      <c r="BG290" s="87">
        <v>0</v>
      </c>
    </row>
    <row r="291" spans="3:59" x14ac:dyDescent="0.25">
      <c r="C291" s="10">
        <f t="shared" ca="1" si="82"/>
        <v>45931</v>
      </c>
      <c r="D291" s="17">
        <v>45925</v>
      </c>
      <c r="G291" s="7">
        <v>6.0688484580200298E-2</v>
      </c>
      <c r="H291" s="7">
        <f t="shared" ca="1" si="80"/>
        <v>0.23994808794072048</v>
      </c>
      <c r="I291" s="9">
        <f t="shared" ca="1" si="81"/>
        <v>8714</v>
      </c>
      <c r="L291" s="5">
        <f t="shared" si="83"/>
        <v>0</v>
      </c>
      <c r="N291" s="12">
        <f t="shared" si="84"/>
        <v>0</v>
      </c>
      <c r="P291" s="21">
        <f ca="1">#REF!</f>
        <v>0</v>
      </c>
      <c r="Q291" s="21">
        <f ca="1">#REF!</f>
        <v>0</v>
      </c>
      <c r="R291" s="21">
        <v>0</v>
      </c>
      <c r="S291" s="21">
        <f t="shared" ca="1" si="85"/>
        <v>0</v>
      </c>
      <c r="T291" s="21">
        <f t="shared" ca="1" si="86"/>
        <v>0</v>
      </c>
      <c r="V291" s="21">
        <f ca="1">#REF!</f>
        <v>0</v>
      </c>
      <c r="W291" s="21">
        <f ca="1">#REF!</f>
        <v>0</v>
      </c>
      <c r="X291" s="21">
        <v>0</v>
      </c>
      <c r="Y291" s="21">
        <f t="shared" ca="1" si="87"/>
        <v>0</v>
      </c>
      <c r="Z291" s="21">
        <f t="shared" ca="1" si="88"/>
        <v>0</v>
      </c>
      <c r="AB291" s="21">
        <f ca="1">#REF!</f>
        <v>0</v>
      </c>
      <c r="AC291" s="21">
        <f ca="1">#REF!</f>
        <v>0</v>
      </c>
      <c r="AD291" s="21">
        <v>0</v>
      </c>
      <c r="AE291" s="21">
        <f t="shared" ca="1" si="89"/>
        <v>0</v>
      </c>
      <c r="AF291" s="21">
        <f t="shared" ca="1" si="90"/>
        <v>0</v>
      </c>
      <c r="AH291" s="21">
        <f ca="1">#REF!</f>
        <v>0</v>
      </c>
      <c r="AI291" s="21">
        <f ca="1">#REF!</f>
        <v>0</v>
      </c>
      <c r="AJ291" s="21">
        <v>0</v>
      </c>
      <c r="AK291" s="21">
        <f t="shared" ca="1" si="91"/>
        <v>0</v>
      </c>
      <c r="AL291" s="21">
        <f t="shared" ca="1" si="92"/>
        <v>0</v>
      </c>
      <c r="AN291" s="21">
        <f ca="1">#REF!</f>
        <v>0</v>
      </c>
      <c r="AQ291" s="21">
        <f t="shared" ca="1" si="93"/>
        <v>0</v>
      </c>
      <c r="AR291" s="21">
        <f t="shared" ca="1" si="94"/>
        <v>0</v>
      </c>
      <c r="AT291" s="21"/>
      <c r="AU291" s="21"/>
      <c r="AV291" s="21"/>
      <c r="AW291" s="21"/>
      <c r="AX291" s="21"/>
      <c r="AZ291" s="87">
        <v>0</v>
      </c>
      <c r="BE291" s="87">
        <v>0</v>
      </c>
      <c r="BF291" s="87">
        <v>0</v>
      </c>
      <c r="BG291" s="87">
        <v>0</v>
      </c>
    </row>
    <row r="292" spans="3:59" x14ac:dyDescent="0.25">
      <c r="C292" s="10">
        <f t="shared" ca="1" si="82"/>
        <v>45962</v>
      </c>
      <c r="D292" s="17">
        <v>45958</v>
      </c>
      <c r="G292" s="7">
        <v>6.0681293345727E-2</v>
      </c>
    </row>
    <row r="293" spans="3:59" x14ac:dyDescent="0.25">
      <c r="C293" s="10">
        <f t="shared" ca="1" si="82"/>
        <v>45992</v>
      </c>
      <c r="D293" s="17">
        <v>45985</v>
      </c>
      <c r="G293" s="7">
        <v>6.0674334086575403E-2</v>
      </c>
    </row>
    <row r="294" spans="3:59" x14ac:dyDescent="0.25">
      <c r="C294" s="10">
        <f t="shared" ca="1" si="82"/>
        <v>46023</v>
      </c>
      <c r="D294" s="17">
        <v>46017</v>
      </c>
      <c r="G294" s="7">
        <v>6.0667142852135501E-2</v>
      </c>
    </row>
    <row r="295" spans="3:59" x14ac:dyDescent="0.25">
      <c r="C295" s="10">
        <f t="shared" ca="1" si="82"/>
        <v>46054</v>
      </c>
      <c r="D295" s="17">
        <v>46049</v>
      </c>
      <c r="G295" s="7">
        <v>6.0659951617712898E-2</v>
      </c>
    </row>
    <row r="296" spans="3:59" x14ac:dyDescent="0.25">
      <c r="C296" s="10">
        <f t="shared" ca="1" si="82"/>
        <v>46082</v>
      </c>
      <c r="D296" s="17">
        <v>46077</v>
      </c>
      <c r="G296" s="7">
        <v>6.0653456309216897E-2</v>
      </c>
    </row>
    <row r="297" spans="3:59" x14ac:dyDescent="0.25">
      <c r="C297" s="10">
        <f t="shared" ca="1" si="82"/>
        <v>46113</v>
      </c>
      <c r="D297" s="17">
        <v>46107</v>
      </c>
      <c r="G297" s="7">
        <v>6.0646265074827198E-2</v>
      </c>
    </row>
    <row r="298" spans="3:59" x14ac:dyDescent="0.25">
      <c r="D298" s="17">
        <v>46139</v>
      </c>
      <c r="G298" s="7">
        <v>6.0639305815756397E-2</v>
      </c>
    </row>
    <row r="299" spans="3:59" x14ac:dyDescent="0.25">
      <c r="D299" s="17">
        <v>46168</v>
      </c>
      <c r="G299" s="7">
        <v>6.0632114581399901E-2</v>
      </c>
    </row>
    <row r="300" spans="3:59" x14ac:dyDescent="0.25">
      <c r="D300" s="17">
        <v>46198</v>
      </c>
      <c r="G300" s="7">
        <v>6.0625155322361998E-2</v>
      </c>
    </row>
    <row r="301" spans="3:59" x14ac:dyDescent="0.25">
      <c r="D301" s="17">
        <v>46231</v>
      </c>
      <c r="G301" s="7">
        <v>6.0617964088040197E-2</v>
      </c>
    </row>
    <row r="302" spans="3:59" x14ac:dyDescent="0.25">
      <c r="D302" s="17">
        <v>46260</v>
      </c>
      <c r="G302" s="7">
        <v>6.0610772853734798E-2</v>
      </c>
    </row>
    <row r="303" spans="3:59" x14ac:dyDescent="0.25">
      <c r="D303" s="17">
        <v>46290</v>
      </c>
      <c r="G303" s="7">
        <v>6.0603813594746203E-2</v>
      </c>
    </row>
    <row r="304" spans="3:59" x14ac:dyDescent="0.25">
      <c r="D304" s="17">
        <v>46322</v>
      </c>
      <c r="G304" s="7">
        <v>6.0596622360474597E-2</v>
      </c>
    </row>
    <row r="305" spans="4:7" x14ac:dyDescent="0.25">
      <c r="D305" s="17">
        <v>46350</v>
      </c>
      <c r="G305" s="7">
        <v>6.0589663101518802E-2</v>
      </c>
    </row>
    <row r="306" spans="4:7" x14ac:dyDescent="0.25">
      <c r="D306" s="17">
        <v>46384</v>
      </c>
      <c r="G306" s="7">
        <v>6.0582471867281398E-2</v>
      </c>
    </row>
    <row r="307" spans="4:7" x14ac:dyDescent="0.25">
      <c r="D307" s="17">
        <v>46413</v>
      </c>
      <c r="G307" s="7">
        <v>6.05752806330608E-2</v>
      </c>
    </row>
    <row r="308" spans="4:7" x14ac:dyDescent="0.25">
      <c r="D308" s="17">
        <v>46441</v>
      </c>
      <c r="G308" s="7">
        <v>6.0568785324747403E-2</v>
      </c>
    </row>
    <row r="309" spans="4:7" x14ac:dyDescent="0.25">
      <c r="D309" s="17">
        <v>46471</v>
      </c>
      <c r="G309" s="7">
        <v>6.0561594090560202E-2</v>
      </c>
    </row>
    <row r="310" spans="4:7" x14ac:dyDescent="0.25">
      <c r="D310" s="17">
        <v>46504</v>
      </c>
      <c r="G310" s="7">
        <v>6.0554634831685203E-2</v>
      </c>
    </row>
    <row r="311" spans="4:7" x14ac:dyDescent="0.25">
      <c r="D311" s="17">
        <v>46532</v>
      </c>
      <c r="G311" s="7">
        <v>6.0547443597531302E-2</v>
      </c>
    </row>
    <row r="312" spans="4:7" x14ac:dyDescent="0.25">
      <c r="D312" s="17">
        <v>46563</v>
      </c>
      <c r="G312" s="7">
        <v>6.0540484338688798E-2</v>
      </c>
    </row>
    <row r="313" spans="4:7" x14ac:dyDescent="0.25">
      <c r="D313" s="17">
        <v>46595</v>
      </c>
      <c r="G313" s="7">
        <v>6.0533293104569001E-2</v>
      </c>
    </row>
    <row r="314" spans="4:7" x14ac:dyDescent="0.25">
      <c r="D314" s="17">
        <v>46625</v>
      </c>
      <c r="G314" s="7">
        <v>6.0526101870466101E-2</v>
      </c>
    </row>
    <row r="315" spans="4:7" x14ac:dyDescent="0.25">
      <c r="D315" s="17">
        <v>46657</v>
      </c>
      <c r="G315" s="7">
        <v>6.0519142611672898E-2</v>
      </c>
    </row>
    <row r="316" spans="4:7" x14ac:dyDescent="0.25">
      <c r="D316" s="17">
        <v>46686</v>
      </c>
      <c r="G316" s="7">
        <v>6.0511951377603797E-2</v>
      </c>
    </row>
    <row r="317" spans="4:7" x14ac:dyDescent="0.25">
      <c r="D317" s="17">
        <v>46715</v>
      </c>
      <c r="G317" s="7">
        <v>6.05049921188439E-2</v>
      </c>
    </row>
    <row r="318" spans="4:7" x14ac:dyDescent="0.25">
      <c r="D318" s="17">
        <v>46748</v>
      </c>
      <c r="G318" s="7">
        <v>6.0497800884808502E-2</v>
      </c>
    </row>
    <row r="319" spans="4:7" x14ac:dyDescent="0.25">
      <c r="D319" s="17">
        <v>46778</v>
      </c>
      <c r="G319" s="7">
        <v>6.0490609650790401E-2</v>
      </c>
    </row>
    <row r="320" spans="4:7" x14ac:dyDescent="0.25">
      <c r="D320" s="17">
        <v>46807</v>
      </c>
      <c r="G320" s="7">
        <v>6.0483882367369499E-2</v>
      </c>
    </row>
    <row r="321" spans="4:7" x14ac:dyDescent="0.25">
      <c r="D321" s="17">
        <v>46840</v>
      </c>
      <c r="G321" s="7">
        <v>6.0476691133384698E-2</v>
      </c>
    </row>
    <row r="322" spans="4:7" x14ac:dyDescent="0.25">
      <c r="D322" s="17">
        <v>46868</v>
      </c>
      <c r="G322" s="7">
        <v>6.0469731874706098E-2</v>
      </c>
    </row>
    <row r="323" spans="4:7" x14ac:dyDescent="0.25">
      <c r="D323" s="17">
        <v>46898</v>
      </c>
      <c r="G323" s="7">
        <v>6.0462540640755097E-2</v>
      </c>
    </row>
    <row r="324" spans="4:7" x14ac:dyDescent="0.25">
      <c r="D324" s="17">
        <v>46931</v>
      </c>
      <c r="G324" s="7">
        <v>6.0455581382108797E-2</v>
      </c>
    </row>
    <row r="325" spans="4:7" x14ac:dyDescent="0.25">
      <c r="D325" s="17">
        <v>46960</v>
      </c>
      <c r="G325" s="7">
        <v>6.0448390148191998E-2</v>
      </c>
    </row>
    <row r="326" spans="4:7" x14ac:dyDescent="0.25">
      <c r="D326" s="17">
        <v>46993</v>
      </c>
      <c r="G326" s="7">
        <v>6.0441198914291699E-2</v>
      </c>
    </row>
    <row r="327" spans="4:7" x14ac:dyDescent="0.25">
      <c r="D327" s="17">
        <v>47022</v>
      </c>
      <c r="G327" s="7">
        <v>6.04342396556952E-2</v>
      </c>
    </row>
    <row r="328" spans="4:7" x14ac:dyDescent="0.25">
      <c r="D328" s="17">
        <v>47052</v>
      </c>
      <c r="G328" s="7">
        <v>6.0427048421828999E-2</v>
      </c>
    </row>
    <row r="329" spans="4:7" x14ac:dyDescent="0.25">
      <c r="D329" s="17">
        <v>47084</v>
      </c>
      <c r="G329" s="7">
        <v>6.0420089163264898E-2</v>
      </c>
    </row>
    <row r="330" spans="4:7" x14ac:dyDescent="0.25">
      <c r="D330" s="17">
        <v>47113</v>
      </c>
      <c r="G330" s="7">
        <v>6.0412897929432503E-2</v>
      </c>
    </row>
    <row r="331" spans="4:7" x14ac:dyDescent="0.25">
      <c r="D331" s="17">
        <v>47144</v>
      </c>
      <c r="G331" s="7">
        <v>6.0405706695616998E-2</v>
      </c>
    </row>
    <row r="332" spans="4:7" x14ac:dyDescent="0.25">
      <c r="D332" s="17">
        <v>47172</v>
      </c>
      <c r="G332" s="7">
        <v>6.0399211387669502E-2</v>
      </c>
    </row>
    <row r="333" spans="4:7" x14ac:dyDescent="0.25">
      <c r="D333" s="17">
        <v>47203</v>
      </c>
      <c r="G333" s="7">
        <v>6.0392020153887199E-2</v>
      </c>
    </row>
    <row r="334" spans="4:7" x14ac:dyDescent="0.25">
      <c r="D334" s="17">
        <v>47233</v>
      </c>
      <c r="G334" s="7">
        <v>6.0385060895404401E-2</v>
      </c>
    </row>
    <row r="335" spans="4:7" x14ac:dyDescent="0.25">
      <c r="D335" s="17">
        <v>47263</v>
      </c>
      <c r="G335" s="7">
        <v>6.0377869661655502E-2</v>
      </c>
    </row>
    <row r="336" spans="4:7" x14ac:dyDescent="0.25">
      <c r="D336" s="17">
        <v>47295</v>
      </c>
      <c r="G336" s="7">
        <v>6.0370910403205101E-2</v>
      </c>
    </row>
    <row r="337" spans="4:7" x14ac:dyDescent="0.25">
      <c r="D337" s="17">
        <v>47325</v>
      </c>
      <c r="G337" s="7">
        <v>6.0363719169490397E-2</v>
      </c>
    </row>
    <row r="338" spans="4:7" x14ac:dyDescent="0.25">
      <c r="D338" s="17">
        <v>47358</v>
      </c>
      <c r="G338" s="7">
        <v>6.0356527935792499E-2</v>
      </c>
    </row>
    <row r="339" spans="4:7" x14ac:dyDescent="0.25">
      <c r="D339" s="17">
        <v>47386</v>
      </c>
      <c r="G339" s="7">
        <v>6.0349568677391399E-2</v>
      </c>
    </row>
    <row r="340" spans="4:7" x14ac:dyDescent="0.25">
      <c r="D340" s="17">
        <v>47417</v>
      </c>
      <c r="G340" s="7">
        <v>6.0342377443727703E-2</v>
      </c>
    </row>
    <row r="341" spans="4:7" x14ac:dyDescent="0.25">
      <c r="D341" s="17">
        <v>47449</v>
      </c>
      <c r="G341" s="7">
        <v>6.03354181853595E-2</v>
      </c>
    </row>
    <row r="342" spans="4:7" x14ac:dyDescent="0.25">
      <c r="D342" s="17">
        <v>47478</v>
      </c>
      <c r="G342" s="7">
        <v>6.0328226951729097E-2</v>
      </c>
    </row>
    <row r="343" spans="4:7" x14ac:dyDescent="0.25">
      <c r="D343" s="17">
        <v>47511</v>
      </c>
      <c r="G343" s="7">
        <v>6.0321035718116103E-2</v>
      </c>
    </row>
    <row r="344" spans="4:7" x14ac:dyDescent="0.25">
      <c r="D344" s="17">
        <v>47539</v>
      </c>
      <c r="G344" s="7">
        <v>6.03145404103516E-2</v>
      </c>
    </row>
    <row r="345" spans="4:7" x14ac:dyDescent="0.25">
      <c r="D345" s="17">
        <v>47568</v>
      </c>
      <c r="G345" s="7">
        <v>6.0307349176771399E-2</v>
      </c>
    </row>
    <row r="346" spans="4:7" x14ac:dyDescent="0.25">
      <c r="D346" s="17">
        <v>47598</v>
      </c>
      <c r="G346" s="7">
        <v>6.0300389918484E-2</v>
      </c>
    </row>
    <row r="347" spans="4:7" x14ac:dyDescent="0.25">
      <c r="D347" s="17">
        <v>47631</v>
      </c>
      <c r="G347" s="7">
        <v>6.0293198684937502E-2</v>
      </c>
    </row>
    <row r="348" spans="4:7" x14ac:dyDescent="0.25">
      <c r="D348" s="17">
        <v>47659</v>
      </c>
      <c r="G348" s="7">
        <v>6.0286239426683E-2</v>
      </c>
    </row>
    <row r="349" spans="4:7" x14ac:dyDescent="0.25">
      <c r="D349" s="17">
        <v>47690</v>
      </c>
      <c r="G349" s="7">
        <v>6.0279048193170801E-2</v>
      </c>
    </row>
    <row r="350" spans="4:7" x14ac:dyDescent="0.25">
      <c r="D350" s="17">
        <v>47722</v>
      </c>
      <c r="G350" s="7">
        <v>6.0271856959674998E-2</v>
      </c>
    </row>
    <row r="351" spans="4:7" x14ac:dyDescent="0.25">
      <c r="D351" s="17">
        <v>47751</v>
      </c>
      <c r="G351" s="7">
        <v>6.02648977014697E-2</v>
      </c>
    </row>
    <row r="352" spans="4:7" x14ac:dyDescent="0.25">
      <c r="D352" s="17">
        <v>47784</v>
      </c>
      <c r="G352" s="7">
        <v>6.0257706468008099E-2</v>
      </c>
    </row>
    <row r="353" spans="4:7" x14ac:dyDescent="0.25">
      <c r="D353" s="17">
        <v>47812</v>
      </c>
      <c r="G353" s="7">
        <v>6.0250747209835698E-2</v>
      </c>
    </row>
    <row r="354" spans="4:7" x14ac:dyDescent="0.25">
      <c r="D354" s="17">
        <v>47812</v>
      </c>
      <c r="G354" s="7">
        <v>6.0243555976407799E-2</v>
      </c>
    </row>
    <row r="355" spans="4:7" x14ac:dyDescent="0.25">
      <c r="D355" s="17">
        <v>47812</v>
      </c>
      <c r="G355" s="7">
        <v>6.0236364742996901E-2</v>
      </c>
    </row>
    <row r="356" spans="4:7" x14ac:dyDescent="0.25">
      <c r="G356" s="7">
        <v>6.0229869435414897E-2</v>
      </c>
    </row>
    <row r="357" spans="4:7" x14ac:dyDescent="0.25">
      <c r="G357" s="7">
        <v>6.0222678202037201E-2</v>
      </c>
    </row>
    <row r="358" spans="4:7" x14ac:dyDescent="0.25">
      <c r="G358" s="7">
        <v>6.0215718943945597E-2</v>
      </c>
    </row>
    <row r="359" spans="4:7" x14ac:dyDescent="0.25">
      <c r="G359" s="7">
        <v>6.0208527710601298E-2</v>
      </c>
    </row>
    <row r="360" spans="4:7" x14ac:dyDescent="0.25">
      <c r="G360" s="7">
        <v>6.02015684525425E-2</v>
      </c>
    </row>
    <row r="361" spans="4:7" x14ac:dyDescent="0.25">
      <c r="G361" s="7">
        <v>6.0194377219232403E-2</v>
      </c>
    </row>
    <row r="362" spans="4:7" x14ac:dyDescent="0.25">
      <c r="G362" s="7">
        <v>6.0187185985939098E-2</v>
      </c>
    </row>
    <row r="363" spans="4:7" x14ac:dyDescent="0.25">
      <c r="G363" s="7">
        <v>6.0180226727929699E-2</v>
      </c>
    </row>
    <row r="364" spans="4:7" x14ac:dyDescent="0.25">
      <c r="G364" s="7">
        <v>6.0173035494670103E-2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>
    <pageSetUpPr fitToPage="1"/>
  </sheetPr>
  <dimension ref="A1:AH434"/>
  <sheetViews>
    <sheetView showGridLines="0" zoomScale="80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G13" sqref="G13"/>
    </sheetView>
  </sheetViews>
  <sheetFormatPr defaultColWidth="10.6640625" defaultRowHeight="15.6" x14ac:dyDescent="0.3"/>
  <cols>
    <col min="1" max="2" width="5.6640625" style="48" customWidth="1"/>
    <col min="3" max="3" width="12.6640625" style="227" customWidth="1"/>
    <col min="4" max="4" width="12.6640625" style="233" customWidth="1"/>
    <col min="5" max="9" width="12.6640625" style="268" customWidth="1"/>
    <col min="10" max="10" width="12.6640625" style="233" customWidth="1"/>
    <col min="11" max="11" width="8.109375" style="169" customWidth="1"/>
    <col min="12" max="12" width="9.109375" style="249" bestFit="1" customWidth="1"/>
    <col min="13" max="13" width="10" style="169" bestFit="1" customWidth="1"/>
    <col min="14" max="14" width="10.109375" style="256" customWidth="1"/>
    <col min="15" max="15" width="8.5546875" style="169" customWidth="1"/>
    <col min="16" max="16" width="10.44140625" style="255" customWidth="1"/>
    <col min="17" max="17" width="10.44140625" style="252" customWidth="1"/>
    <col min="18" max="18" width="3.6640625" style="1" customWidth="1"/>
    <col min="19" max="21" width="13.109375" style="273" customWidth="1"/>
    <col min="22" max="22" width="13.109375" style="254" customWidth="1"/>
    <col min="23" max="23" width="3.6640625" style="1" customWidth="1"/>
    <col min="24" max="26" width="13" style="273" customWidth="1"/>
    <col min="27" max="27" width="13" style="254" customWidth="1"/>
    <col min="28" max="28" width="3.6640625" style="1" customWidth="1"/>
    <col min="29" max="31" width="12.44140625" style="273" customWidth="1"/>
    <col min="32" max="32" width="12.44140625" style="254" customWidth="1"/>
    <col min="33" max="33" width="3.6640625" style="1" customWidth="1"/>
    <col min="34" max="34" width="13.109375" style="254" customWidth="1"/>
  </cols>
  <sheetData>
    <row r="1" spans="1:34" ht="13.2" x14ac:dyDescent="0.25">
      <c r="A1" s="58">
        <f ca="1">COLUMN(C1)</f>
        <v>3</v>
      </c>
      <c r="C1" s="8">
        <f ca="1">TodayDate</f>
        <v>37211</v>
      </c>
      <c r="D1" s="21"/>
      <c r="E1" s="104">
        <v>2</v>
      </c>
      <c r="F1" s="104">
        <v>5</v>
      </c>
      <c r="G1" s="21"/>
      <c r="H1" s="21"/>
      <c r="I1" s="21"/>
      <c r="J1" s="21"/>
      <c r="K1"/>
      <c r="L1" s="74"/>
      <c r="M1"/>
      <c r="N1"/>
      <c r="O1"/>
      <c r="P1" s="5"/>
      <c r="Q1" s="5"/>
      <c r="R1"/>
      <c r="S1" s="67"/>
      <c r="T1" s="67"/>
      <c r="U1" s="104">
        <v>7</v>
      </c>
      <c r="V1" s="67"/>
      <c r="W1"/>
      <c r="X1" s="67"/>
      <c r="Y1" s="67"/>
      <c r="Z1" s="104">
        <v>6</v>
      </c>
      <c r="AA1" s="67"/>
      <c r="AB1"/>
      <c r="AC1" s="67"/>
      <c r="AD1" s="67"/>
      <c r="AE1" s="104">
        <v>8</v>
      </c>
      <c r="AF1" s="67"/>
      <c r="AG1"/>
      <c r="AH1" s="42"/>
    </row>
    <row r="2" spans="1:34" x14ac:dyDescent="0.3">
      <c r="A2" s="58">
        <f>COLUMN(G1)</f>
        <v>7</v>
      </c>
      <c r="C2" s="178" t="s">
        <v>222</v>
      </c>
      <c r="D2" s="21"/>
      <c r="E2" s="21"/>
      <c r="F2" s="21"/>
      <c r="G2" s="21"/>
      <c r="H2" s="21"/>
      <c r="I2" s="21"/>
      <c r="J2" s="21"/>
      <c r="K2"/>
      <c r="L2" s="74"/>
      <c r="M2"/>
      <c r="N2"/>
      <c r="O2"/>
      <c r="P2" s="5"/>
      <c r="Q2" s="5"/>
      <c r="R2"/>
      <c r="S2" s="226">
        <f ca="1">SUM(INDIRECT(getentirerange(S5,FALSE,"COL")))</f>
        <v>3683.0973522486947</v>
      </c>
      <c r="T2" s="226">
        <f ca="1">SUM(INDIRECT(getentirerange(T5,FALSE,"COL")))</f>
        <v>-96.644033618987095</v>
      </c>
      <c r="U2" s="226">
        <f ca="1">SUM(INDIRECT(getentirerange(U5,FALSE,"COL")))</f>
        <v>-78.764137453589782</v>
      </c>
      <c r="V2" s="226">
        <f ca="1">SUM(INDIRECT(getentirerange(V5,FALSE,"COL")))</f>
        <v>3507.6891811761197</v>
      </c>
      <c r="W2" s="76"/>
      <c r="X2" s="212">
        <f ca="1">SUM(INDIRECT(getentirerange(X5,FALSE,"COL")))</f>
        <v>997.3282317973119</v>
      </c>
      <c r="Y2" s="212">
        <f ca="1">SUM(INDIRECT(getentirerange(Y5,FALSE,"COL")))</f>
        <v>-52.295948263717243</v>
      </c>
      <c r="Z2" s="212">
        <f ca="1">SUM(INDIRECT(getentirerange(Z5,FALSE,"COL")))</f>
        <v>-30.685766848110312</v>
      </c>
      <c r="AA2" s="212">
        <f ca="1">SUM(INDIRECT(getentirerange(AA5,FALSE,"COL")))</f>
        <v>914.3465166854844</v>
      </c>
      <c r="AB2" s="76"/>
      <c r="AC2" s="226">
        <f ca="1">SUM(INDIRECT(getentirerange(AC5,FALSE,"COL")))</f>
        <v>-510.5348766786646</v>
      </c>
      <c r="AD2" s="226">
        <f ca="1">SUM(INDIRECT(getentirerange(AD5,FALSE,"COL")))</f>
        <v>1.1354685797392312</v>
      </c>
      <c r="AE2" s="226">
        <f ca="1">SUM(INDIRECT(getentirerange(AE5,FALSE,"COL")))</f>
        <v>12.170985567571428</v>
      </c>
      <c r="AF2" s="226">
        <f ca="1">SUM(INDIRECT(getentirerange(AF5,FALSE,"COL")))</f>
        <v>-497.22842253135371</v>
      </c>
      <c r="AG2" s="76"/>
      <c r="AH2" s="212">
        <f ca="1">SUM(INDIRECT(getentirerange(AH5,FALSE,"COL")))</f>
        <v>-93.967303920592087</v>
      </c>
    </row>
    <row r="3" spans="1:34" s="80" customFormat="1" x14ac:dyDescent="0.3">
      <c r="A3" s="58"/>
      <c r="B3" s="78"/>
      <c r="C3" s="79"/>
      <c r="D3" s="212">
        <f t="shared" ref="D3:J3" ca="1" si="0">SUM(INDIRECT(getentirerange(D5,FALSE,"COL")))</f>
        <v>-1769.4498273356112</v>
      </c>
      <c r="E3" s="212">
        <f t="shared" ca="1" si="0"/>
        <v>-63.640711270052776</v>
      </c>
      <c r="F3" s="212">
        <f t="shared" ca="1" si="0"/>
        <v>743.21174238425397</v>
      </c>
      <c r="G3" s="212">
        <f t="shared" ca="1" si="0"/>
        <v>22.404050393239626</v>
      </c>
      <c r="H3" s="212">
        <f t="shared" ca="1" si="0"/>
        <v>-325.0832914174747</v>
      </c>
      <c r="I3" s="212">
        <f t="shared" ca="1" si="0"/>
        <v>463.019690036236</v>
      </c>
      <c r="J3" s="212">
        <f t="shared" ca="1" si="0"/>
        <v>-929.53834720941018</v>
      </c>
      <c r="L3" s="81"/>
      <c r="N3" s="212">
        <f ca="1">SUM(INDIRECT(getentirerange(N5,FALSE,"COL")))</f>
        <v>-603.34440471170592</v>
      </c>
      <c r="P3" s="82"/>
      <c r="Q3" s="82"/>
      <c r="S3" s="323" t="s">
        <v>26</v>
      </c>
      <c r="T3" s="324"/>
      <c r="U3" s="324"/>
      <c r="V3" s="325"/>
      <c r="X3" s="323" t="s">
        <v>28</v>
      </c>
      <c r="Y3" s="324"/>
      <c r="Z3" s="324"/>
      <c r="AA3" s="325"/>
      <c r="AC3" s="323" t="s">
        <v>27</v>
      </c>
      <c r="AD3" s="324"/>
      <c r="AE3" s="324"/>
      <c r="AF3" s="325"/>
      <c r="AH3" s="218" t="s">
        <v>86</v>
      </c>
    </row>
    <row r="4" spans="1:34" s="50" customFormat="1" ht="26.4" x14ac:dyDescent="0.25">
      <c r="A4" s="58">
        <f ca="1">ROW(D5)</f>
        <v>5</v>
      </c>
      <c r="B4" s="49"/>
      <c r="C4" s="51" t="s">
        <v>3</v>
      </c>
      <c r="D4" s="219" t="s">
        <v>59</v>
      </c>
      <c r="E4" s="220" t="s">
        <v>118</v>
      </c>
      <c r="F4" s="220" t="s">
        <v>119</v>
      </c>
      <c r="G4" s="220" t="s">
        <v>239</v>
      </c>
      <c r="H4" s="220" t="s">
        <v>60</v>
      </c>
      <c r="I4" s="221" t="s">
        <v>61</v>
      </c>
      <c r="J4" s="222" t="s">
        <v>11</v>
      </c>
      <c r="K4" s="216"/>
      <c r="L4" s="223" t="s">
        <v>223</v>
      </c>
      <c r="M4" s="224" t="s">
        <v>62</v>
      </c>
      <c r="N4" s="225" t="s">
        <v>63</v>
      </c>
      <c r="P4" s="223" t="s">
        <v>5</v>
      </c>
      <c r="Q4" s="225" t="s">
        <v>7</v>
      </c>
      <c r="S4" s="213" t="s">
        <v>85</v>
      </c>
      <c r="T4" s="214" t="s">
        <v>7</v>
      </c>
      <c r="U4" s="214" t="s">
        <v>84</v>
      </c>
      <c r="V4" s="215" t="s">
        <v>11</v>
      </c>
      <c r="W4" s="216"/>
      <c r="X4" s="213" t="s">
        <v>85</v>
      </c>
      <c r="Y4" s="214" t="s">
        <v>7</v>
      </c>
      <c r="Z4" s="214" t="s">
        <v>84</v>
      </c>
      <c r="AA4" s="215" t="s">
        <v>11</v>
      </c>
      <c r="AB4" s="216"/>
      <c r="AC4" s="213" t="s">
        <v>85</v>
      </c>
      <c r="AD4" s="214" t="s">
        <v>7</v>
      </c>
      <c r="AE4" s="214" t="s">
        <v>84</v>
      </c>
      <c r="AF4" s="215" t="s">
        <v>11</v>
      </c>
      <c r="AG4" s="216"/>
      <c r="AH4" s="217" t="s">
        <v>85</v>
      </c>
    </row>
    <row r="5" spans="1:34" x14ac:dyDescent="0.3">
      <c r="A5" s="48">
        <f ca="1">MATCH(C5,Options!$C:$C,0)</f>
        <v>5</v>
      </c>
      <c r="B5" s="48">
        <f ca="1">MATCH(C5,Swaps!$C:$C,0)</f>
        <v>5</v>
      </c>
      <c r="C5" s="228">
        <f ca="1">Inputs!C5</f>
        <v>37226</v>
      </c>
      <c r="D5" s="229">
        <f ca="1">Inputs!AV5</f>
        <v>-92.181282509998709</v>
      </c>
      <c r="E5" s="264">
        <f ca="1">IF(ISERROR(B5),0,OFFSET(Swaps!$C$1,B5+$E$1,0))</f>
        <v>518.79585954435527</v>
      </c>
      <c r="F5" s="264">
        <f ca="1">IF(ISERROR(A5),0,OFFSET(Options!$C$1,A5+$F$1,0))</f>
        <v>-122.14466036205243</v>
      </c>
      <c r="G5" s="264">
        <v>48.361328118360689</v>
      </c>
      <c r="H5" s="264">
        <f ca="1">AH5*Inputs!N5</f>
        <v>0</v>
      </c>
      <c r="I5" s="264">
        <f ca="1">Inputs!AX5-G5-H5</f>
        <v>158.86895233207179</v>
      </c>
      <c r="J5" s="230">
        <f ca="1">SUM(D5:I5)</f>
        <v>511.7001971227366</v>
      </c>
      <c r="K5" s="234">
        <f ca="1">SUM(J5:J5)</f>
        <v>511.7001971227366</v>
      </c>
      <c r="L5" s="235">
        <v>1</v>
      </c>
      <c r="M5" s="236">
        <f ca="1">SUM($J$5:$J$117)</f>
        <v>-929.53834720941018</v>
      </c>
      <c r="N5" s="234">
        <f ca="1">J5*L5</f>
        <v>511.7001971227366</v>
      </c>
      <c r="O5" s="234">
        <f ca="1">SUM(N5:N5)</f>
        <v>511.7001971227366</v>
      </c>
      <c r="P5" s="237">
        <f ca="1">Inputs!E5</f>
        <v>2.6</v>
      </c>
      <c r="Q5" s="238">
        <f ca="1">Inputs!L5</f>
        <v>4.8999999999999932E-2</v>
      </c>
      <c r="R5" s="239"/>
      <c r="S5" s="269">
        <f ca="1">Inputs!BE5/1000</f>
        <v>52.774478031100166</v>
      </c>
      <c r="T5" s="269">
        <f ca="1">Inputs!AF5/1000-S5</f>
        <v>-8.094404945347172</v>
      </c>
      <c r="U5" s="269">
        <f ca="1">IF(ISERROR($A5),0,OFFSET(Options!$C$1,$A5+U$1,0)/1000)</f>
        <v>-0.67742204736175493</v>
      </c>
      <c r="V5" s="240">
        <f ca="1">SUM(S5:U5)</f>
        <v>44.002651038391242</v>
      </c>
      <c r="W5" s="239"/>
      <c r="X5" s="264">
        <f ca="1">Inputs!BG5/10000</f>
        <v>320.79217271250997</v>
      </c>
      <c r="Y5" s="264">
        <f ca="1">Inputs!AR5/10000-X5</f>
        <v>-34.839377686209275</v>
      </c>
      <c r="Z5" s="264">
        <f ca="1">IF(ISERROR($A5),0,OFFSET(Options!$C$1,$A5+Z$1,0))</f>
        <v>-4.6381249671510218</v>
      </c>
      <c r="AA5" s="229">
        <f ca="1">SUM(X5:Z5)</f>
        <v>281.31467005914965</v>
      </c>
      <c r="AB5" s="239"/>
      <c r="AC5" s="269">
        <f ca="1">Inputs!BF5/1000</f>
        <v>-171.70331097529831</v>
      </c>
      <c r="AD5" s="269">
        <f ca="1">Inputs!AL5/1000-AC5</f>
        <v>13.562946637610082</v>
      </c>
      <c r="AE5" s="269">
        <f ca="1">IF(ISERROR($A5),0,OFFSET(Options!$C$1,$A5+AE$1,0)/1000)</f>
        <v>2.1821753380271001</v>
      </c>
      <c r="AF5" s="240">
        <f ca="1">SUM(AC5:AE5)</f>
        <v>-155.95818899966113</v>
      </c>
      <c r="AG5" s="239"/>
      <c r="AH5" s="229">
        <f ca="1">(#REF!+#REF!)/10000/100</f>
        <v>-17.90766731666087</v>
      </c>
    </row>
    <row r="6" spans="1:34" x14ac:dyDescent="0.3">
      <c r="A6" s="48">
        <f ca="1">MATCH(C6,Options!$C:$C,0)</f>
        <v>51</v>
      </c>
      <c r="B6" s="48">
        <f ca="1">MATCH(C6,Swaps!$C:$C,0)</f>
        <v>93</v>
      </c>
      <c r="C6" s="227">
        <f ca="1">Inputs!C6</f>
        <v>37257</v>
      </c>
      <c r="D6" s="231">
        <f ca="1">Inputs!AV6</f>
        <v>126.65766256000006</v>
      </c>
      <c r="E6" s="265">
        <f ca="1">IF(ISERROR(B6),0,OFFSET(Swaps!$C$1,B6+$E$1,0))</f>
        <v>75.746605123579258</v>
      </c>
      <c r="F6" s="265">
        <f ca="1">IF(ISERROR(A6),0,OFFSET(Options!$C$1,A6+$F$1,0))</f>
        <v>-34.104785934926902</v>
      </c>
      <c r="G6" s="265">
        <v>-15.152543199758838</v>
      </c>
      <c r="H6" s="265">
        <f ca="1">AH6*Inputs!N6</f>
        <v>7.8717086850866167</v>
      </c>
      <c r="I6" s="265">
        <f ca="1">Inputs!AX6-G6-H6</f>
        <v>28.671480893465684</v>
      </c>
      <c r="J6" s="231">
        <f t="shared" ref="J6:J69" ca="1" si="1">SUM(D6:I6)</f>
        <v>189.69012812744589</v>
      </c>
      <c r="K6" s="241"/>
      <c r="L6" s="242">
        <v>0.91573965734093632</v>
      </c>
      <c r="M6" s="241">
        <f ca="1">M5-J5</f>
        <v>-1441.2385443321468</v>
      </c>
      <c r="N6" s="243">
        <f t="shared" ref="N6:N69" ca="1" si="2">J6*L6</f>
        <v>173.7067729323856</v>
      </c>
      <c r="O6" s="241"/>
      <c r="P6" s="244">
        <f ca="1">Inputs!E6</f>
        <v>2.82</v>
      </c>
      <c r="Q6" s="245">
        <f ca="1">Inputs!L6</f>
        <v>5.2999999999999936E-2</v>
      </c>
      <c r="R6" s="246"/>
      <c r="S6" s="270">
        <f ca="1">Inputs!BE6/1000</f>
        <v>41.933464085963152</v>
      </c>
      <c r="T6" s="270">
        <f ca="1">Inputs!AF6/1000-S6</f>
        <v>6.6774477113124462</v>
      </c>
      <c r="U6" s="270">
        <f ca="1">IF(ISERROR($A6),0,OFFSET(Options!$C$1,$A6+U$1,0)/1000)</f>
        <v>5.7390188639448603</v>
      </c>
      <c r="V6" s="247">
        <f t="shared" ref="V6:V69" ca="1" si="3">SUM(S6:U6)</f>
        <v>54.349930661220455</v>
      </c>
      <c r="W6" s="246"/>
      <c r="X6" s="265">
        <f ca="1">Inputs!BG6/10000</f>
        <v>56.864718881743705</v>
      </c>
      <c r="Y6" s="265">
        <f ca="1">Inputs!AR6/10000-X6</f>
        <v>8.9199164583488297</v>
      </c>
      <c r="Z6" s="265">
        <f ca="1">IF(ISERROR($A6),0,OFFSET(Options!$C$1,$A6+Z$1,0))</f>
        <v>8.5067783725181894</v>
      </c>
      <c r="AA6" s="231">
        <f t="shared" ref="AA6:AA69" ca="1" si="4">SUM(X6:Z6)</f>
        <v>74.291413712610719</v>
      </c>
      <c r="AB6" s="246"/>
      <c r="AC6" s="270">
        <f ca="1">Inputs!BF6/1000</f>
        <v>-46.229050565091953</v>
      </c>
      <c r="AD6" s="270">
        <f ca="1">Inputs!AL6/1000-AC6</f>
        <v>-7.6541858914162688</v>
      </c>
      <c r="AE6" s="270">
        <f ca="1">IF(ISERROR($A6),0,OFFSET(Options!$C$1,$A6+AE$1,0)/1000)</f>
        <v>-5.5452606384728229</v>
      </c>
      <c r="AF6" s="247">
        <f t="shared" ref="AF6:AF69" ca="1" si="5">SUM(AC6:AE6)</f>
        <v>-59.428497094981047</v>
      </c>
      <c r="AG6" s="246"/>
      <c r="AH6" s="231">
        <f ca="1">(#REF!+#REF!)/10000/100</f>
        <v>15.743417370173219</v>
      </c>
    </row>
    <row r="7" spans="1:34" x14ac:dyDescent="0.3">
      <c r="A7" s="48">
        <f ca="1">MATCH(C7,Options!$C:$C,0)</f>
        <v>89</v>
      </c>
      <c r="B7" s="48">
        <f ca="1">MATCH(C7,Swaps!$C:$C,0)</f>
        <v>132</v>
      </c>
      <c r="C7" s="227">
        <f ca="1">Inputs!C7</f>
        <v>37288</v>
      </c>
      <c r="D7" s="231">
        <f ca="1">Inputs!AV7</f>
        <v>-987.02947268676655</v>
      </c>
      <c r="E7" s="265">
        <f ca="1">IF(ISERROR(B7),0,OFFSET(Swaps!$C$1,B7+$E$1,0))</f>
        <v>68.293103771053936</v>
      </c>
      <c r="F7" s="265">
        <f ca="1">IF(ISERROR(A7),0,OFFSET(Options!$C$1,A7+$F$1,0))</f>
        <v>-29.741162697311381</v>
      </c>
      <c r="G7" s="265">
        <v>-21.903858638618431</v>
      </c>
      <c r="H7" s="265">
        <f ca="1">AH7*Inputs!N7</f>
        <v>19.485833911586528</v>
      </c>
      <c r="I7" s="265">
        <f ca="1">Inputs!AX7-G7-H7</f>
        <v>187.37340427741512</v>
      </c>
      <c r="J7" s="231">
        <f t="shared" ca="1" si="1"/>
        <v>-763.52215206264077</v>
      </c>
      <c r="K7" s="241"/>
      <c r="L7" s="242">
        <v>0.85303797169572748</v>
      </c>
      <c r="M7" s="241">
        <f t="shared" ref="M7:M70" ca="1" si="6">M6-J6</f>
        <v>-1630.9286724595927</v>
      </c>
      <c r="N7" s="243">
        <f t="shared" ca="1" si="2"/>
        <v>-651.31338794027192</v>
      </c>
      <c r="O7" s="241"/>
      <c r="P7" s="244">
        <f ca="1">Inputs!E7</f>
        <v>2.8780000000000001</v>
      </c>
      <c r="Q7" s="245">
        <f ca="1">Inputs!L7</f>
        <v>5.2999999999999936E-2</v>
      </c>
      <c r="R7" s="246"/>
      <c r="S7" s="270">
        <f ca="1">Inputs!BE7/1000</f>
        <v>465.07601924918225</v>
      </c>
      <c r="T7" s="270">
        <f ca="1">Inputs!AF7/1000-S7</f>
        <v>15.215387021136223</v>
      </c>
      <c r="U7" s="270">
        <f ca="1">IF(ISERROR($A7),0,OFFSET(Options!$C$1,$A7+U$1,0)/1000)</f>
        <v>5.7783079957643411</v>
      </c>
      <c r="V7" s="247">
        <f t="shared" ca="1" si="3"/>
        <v>486.06971426608283</v>
      </c>
      <c r="W7" s="246"/>
      <c r="X7" s="265">
        <f ca="1">Inputs!BG7/10000</f>
        <v>373.36203383609092</v>
      </c>
      <c r="Y7" s="265">
        <f ca="1">Inputs!AR7/10000-X7</f>
        <v>0.62030270635807483</v>
      </c>
      <c r="Z7" s="265">
        <f ca="1">IF(ISERROR($A7),0,OFFSET(Options!$C$1,$A7+Z$1,0))</f>
        <v>4.7977327540896848</v>
      </c>
      <c r="AA7" s="231">
        <f t="shared" ca="1" si="4"/>
        <v>378.78006929653867</v>
      </c>
      <c r="AB7" s="246"/>
      <c r="AC7" s="270">
        <f ca="1">Inputs!BF7/1000</f>
        <v>-245.26471347900133</v>
      </c>
      <c r="AD7" s="270">
        <f ca="1">Inputs!AL7/1000-AC7</f>
        <v>-13.260780557004807</v>
      </c>
      <c r="AE7" s="270">
        <f ca="1">IF(ISERROR($A7),0,OFFSET(Options!$C$1,$A7+AE$1,0)/1000)</f>
        <v>-2.8614135992553043</v>
      </c>
      <c r="AF7" s="247">
        <f t="shared" ca="1" si="5"/>
        <v>-261.38690763526142</v>
      </c>
      <c r="AG7" s="246"/>
      <c r="AH7" s="231">
        <f ca="1">(#REF!+#REF!)/10000/100</f>
        <v>38.971667823173021</v>
      </c>
    </row>
    <row r="8" spans="1:34" x14ac:dyDescent="0.3">
      <c r="A8" s="48">
        <f ca="1">MATCH(C8,Options!$C:$C,0)</f>
        <v>127</v>
      </c>
      <c r="B8" s="48">
        <f ca="1">MATCH(C8,Swaps!$C:$C,0)</f>
        <v>171</v>
      </c>
      <c r="C8" s="227">
        <f ca="1">Inputs!C8</f>
        <v>37316</v>
      </c>
      <c r="D8" s="231">
        <f ca="1">Inputs!AV8</f>
        <v>-76.441720466766583</v>
      </c>
      <c r="E8" s="265">
        <f ca="1">IF(ISERROR(B8),0,OFFSET(Swaps!$C$1,B8+$E$1,0))</f>
        <v>75.487301495499892</v>
      </c>
      <c r="F8" s="265">
        <f ca="1">IF(ISERROR(A8),0,OFFSET(Options!$C$1,A8+$F$1,0))</f>
        <v>-101.23828775701196</v>
      </c>
      <c r="G8" s="265">
        <v>-11.414151015948164</v>
      </c>
      <c r="H8" s="265">
        <f ca="1">AH8*Inputs!N8</f>
        <v>15.057444248218296</v>
      </c>
      <c r="I8" s="265">
        <f ca="1">Inputs!AX8-G8-H8</f>
        <v>66.644158935923542</v>
      </c>
      <c r="J8" s="231">
        <f t="shared" ca="1" si="1"/>
        <v>-31.905254560084984</v>
      </c>
      <c r="K8" s="241"/>
      <c r="L8" s="242">
        <v>0.81490947960467108</v>
      </c>
      <c r="M8" s="241">
        <f t="shared" ca="1" si="6"/>
        <v>-867.40652039695192</v>
      </c>
      <c r="N8" s="243">
        <f t="shared" ca="1" si="2"/>
        <v>-25.999894390213413</v>
      </c>
      <c r="O8" s="241"/>
      <c r="P8" s="244">
        <f ca="1">Inputs!E8</f>
        <v>2.8730000000000002</v>
      </c>
      <c r="Q8" s="245">
        <f ca="1">Inputs!L8</f>
        <v>5.1000000000000156E-2</v>
      </c>
      <c r="R8" s="246"/>
      <c r="S8" s="270">
        <f ca="1">Inputs!BE8/1000</f>
        <v>244.772021943981</v>
      </c>
      <c r="T8" s="270">
        <f ca="1">Inputs!AF8/1000-S8</f>
        <v>12.666142885688515</v>
      </c>
      <c r="U8" s="270">
        <f ca="1">IF(ISERROR($A8),0,OFFSET(Options!$C$1,$A8+U$1,0)/1000)</f>
        <v>-25.395795686946233</v>
      </c>
      <c r="V8" s="247">
        <f t="shared" ca="1" si="3"/>
        <v>232.04236914272329</v>
      </c>
      <c r="W8" s="246"/>
      <c r="X8" s="265">
        <f ca="1">Inputs!BG8/10000</f>
        <v>146.46409573758962</v>
      </c>
      <c r="Y8" s="265">
        <f ca="1">Inputs!AR8/10000-X8</f>
        <v>1.5543194983627586</v>
      </c>
      <c r="Z8" s="265">
        <f ca="1">IF(ISERROR($A8),0,OFFSET(Options!$C$1,$A8+Z$1,0))</f>
        <v>-16.116099651008192</v>
      </c>
      <c r="AA8" s="231">
        <f t="shared" ca="1" si="4"/>
        <v>131.90231558494418</v>
      </c>
      <c r="AB8" s="246"/>
      <c r="AC8" s="270">
        <f ca="1">Inputs!BF8/1000</f>
        <v>-90.212766441481122</v>
      </c>
      <c r="AD8" s="270">
        <f ca="1">Inputs!AL8/1000-AC8</f>
        <v>-6.7999490496664947</v>
      </c>
      <c r="AE8" s="270">
        <f ca="1">IF(ISERROR($A8),0,OFFSET(Options!$C$1,$A8+AE$1,0)/1000)</f>
        <v>8.6536790085195605</v>
      </c>
      <c r="AF8" s="247">
        <f t="shared" ca="1" si="5"/>
        <v>-88.359036482628056</v>
      </c>
      <c r="AG8" s="246"/>
      <c r="AH8" s="231">
        <f ca="1">(#REF!+#REF!)/10000/100</f>
        <v>30.114888496436564</v>
      </c>
    </row>
    <row r="9" spans="1:34" x14ac:dyDescent="0.3">
      <c r="A9" s="48">
        <f ca="1">MATCH(C9,Options!$C:$C,0)</f>
        <v>165</v>
      </c>
      <c r="B9" s="48">
        <f ca="1">MATCH(C9,Swaps!$C:$C,0)</f>
        <v>210</v>
      </c>
      <c r="C9" s="227">
        <f ca="1">Inputs!C9</f>
        <v>37347</v>
      </c>
      <c r="D9" s="231">
        <f ca="1">Inputs!AV9</f>
        <v>-259.47478441676674</v>
      </c>
      <c r="E9" s="265">
        <f ca="1">IF(ISERROR(B9),0,OFFSET(Swaps!$C$1,B9+$E$1,0))</f>
        <v>28.274162476128009</v>
      </c>
      <c r="F9" s="265">
        <f ca="1">IF(ISERROR(A9),0,OFFSET(Options!$C$1,A9+$F$1,0))</f>
        <v>-2.5254297701897332</v>
      </c>
      <c r="G9" s="265">
        <v>-5.4650744274389353</v>
      </c>
      <c r="H9" s="265">
        <f ca="1">AH9*Inputs!N9</f>
        <v>18.379771449983757</v>
      </c>
      <c r="I9" s="265">
        <f ca="1">Inputs!AX9-G9-H9</f>
        <v>62.610135211624318</v>
      </c>
      <c r="J9" s="231">
        <f t="shared" ca="1" si="1"/>
        <v>-158.20121947665933</v>
      </c>
      <c r="K9" s="241"/>
      <c r="L9" s="242">
        <v>0.76011758041293132</v>
      </c>
      <c r="M9" s="241">
        <f t="shared" ca="1" si="6"/>
        <v>-835.50126583686688</v>
      </c>
      <c r="N9" s="243">
        <f t="shared" ca="1" si="2"/>
        <v>-120.2515281669734</v>
      </c>
      <c r="O9" s="241"/>
      <c r="P9" s="244">
        <f ca="1">Inputs!E9</f>
        <v>2.8580000000000001</v>
      </c>
      <c r="Q9" s="245">
        <f ca="1">Inputs!L9</f>
        <v>4.8999999999999932E-2</v>
      </c>
      <c r="R9" s="246"/>
      <c r="S9" s="270">
        <f ca="1">Inputs!BE9/1000</f>
        <v>213.97277455398981</v>
      </c>
      <c r="T9" s="270">
        <f ca="1">Inputs!AF9/1000-S9</f>
        <v>13.828860693930238</v>
      </c>
      <c r="U9" s="270">
        <f ca="1">IF(ISERROR($A9),0,OFFSET(Options!$C$1,$A9+U$1,0)/1000)</f>
        <v>1.9716560766014501</v>
      </c>
      <c r="V9" s="247">
        <f t="shared" ca="1" si="3"/>
        <v>229.77329132452149</v>
      </c>
      <c r="W9" s="246"/>
      <c r="X9" s="265">
        <f ca="1">Inputs!BG9/10000</f>
        <v>133.59356681002998</v>
      </c>
      <c r="Y9" s="265">
        <f ca="1">Inputs!AR9/10000-X9</f>
        <v>3.5892642939472523</v>
      </c>
      <c r="Z9" s="265">
        <f ca="1">IF(ISERROR($A9),0,OFFSET(Options!$C$1,$A9+Z$1,0))</f>
        <v>1.2081932435732623</v>
      </c>
      <c r="AA9" s="231">
        <f t="shared" ca="1" si="4"/>
        <v>138.39102434755048</v>
      </c>
      <c r="AB9" s="246"/>
      <c r="AC9" s="270">
        <f ca="1">Inputs!BF9/1000</f>
        <v>-46.262487469601147</v>
      </c>
      <c r="AD9" s="270">
        <f ca="1">Inputs!AL9/1000-AC9</f>
        <v>-3.951775306117888</v>
      </c>
      <c r="AE9" s="270">
        <f ca="1">IF(ISERROR($A9),0,OFFSET(Options!$C$1,$A9+AE$1,0)/1000)</f>
        <v>-0.42464898142354524</v>
      </c>
      <c r="AF9" s="247">
        <f t="shared" ca="1" si="5"/>
        <v>-50.63891175714258</v>
      </c>
      <c r="AG9" s="246"/>
      <c r="AH9" s="231">
        <f ca="1">(#REF!+#REF!)/10000/100</f>
        <v>24.506361933311474</v>
      </c>
    </row>
    <row r="10" spans="1:34" x14ac:dyDescent="0.3">
      <c r="A10" s="48">
        <f ca="1">MATCH(C10,Options!$C:$C,0)</f>
        <v>203</v>
      </c>
      <c r="B10" s="48">
        <f ca="1">MATCH(C10,Swaps!$C:$C,0)</f>
        <v>248</v>
      </c>
      <c r="C10" s="227">
        <f ca="1">Inputs!C10</f>
        <v>37377</v>
      </c>
      <c r="D10" s="231">
        <f ca="1">Inputs!AV10</f>
        <v>110.54661961323291</v>
      </c>
      <c r="E10" s="265">
        <f ca="1">IF(ISERROR(B10),0,OFFSET(Swaps!$C$1,B10+$E$1,0))</f>
        <v>29.162276592159923</v>
      </c>
      <c r="F10" s="265">
        <f ca="1">IF(ISERROR(A10),0,OFFSET(Options!$C$1,A10+$F$1,0))</f>
        <v>-1.9195474775208936</v>
      </c>
      <c r="G10" s="265">
        <v>6.6497984410325444</v>
      </c>
      <c r="H10" s="265">
        <f ca="1">AH10*Inputs!N10</f>
        <v>-27.997221206598308</v>
      </c>
      <c r="I10" s="265">
        <f ca="1">Inputs!AX10-G10-H10</f>
        <v>-149.92428108291037</v>
      </c>
      <c r="J10" s="231">
        <f t="shared" ca="1" si="1"/>
        <v>-33.482355120604211</v>
      </c>
      <c r="K10" s="241"/>
      <c r="L10" s="242">
        <v>0.74861243648061304</v>
      </c>
      <c r="M10" s="241">
        <f t="shared" ca="1" si="6"/>
        <v>-677.30004636020749</v>
      </c>
      <c r="N10" s="243">
        <f t="shared" ca="1" si="2"/>
        <v>-25.065307445944647</v>
      </c>
      <c r="O10" s="241"/>
      <c r="P10" s="244">
        <f ca="1">Inputs!E10</f>
        <v>2.899</v>
      </c>
      <c r="Q10" s="245">
        <f ca="1">Inputs!L10</f>
        <v>4.7000000000000153E-2</v>
      </c>
      <c r="R10" s="246"/>
      <c r="S10" s="270">
        <f ca="1">Inputs!BE10/1000</f>
        <v>-599.27491640004382</v>
      </c>
      <c r="T10" s="270">
        <f ca="1">Inputs!AF10/1000-S10</f>
        <v>-17.543153101339954</v>
      </c>
      <c r="U10" s="270">
        <f ca="1">IF(ISERROR($A10),0,OFFSET(Options!$C$1,$A10+U$1,0)/1000)</f>
        <v>2.2447547279427318</v>
      </c>
      <c r="V10" s="247">
        <f t="shared" ca="1" si="3"/>
        <v>-614.5733147734411</v>
      </c>
      <c r="W10" s="246"/>
      <c r="X10" s="265">
        <f ca="1">Inputs!BG10/10000</f>
        <v>-325.32710265507569</v>
      </c>
      <c r="Y10" s="265">
        <f ca="1">Inputs!AR10/10000-X10</f>
        <v>3.3803033002346297</v>
      </c>
      <c r="Z10" s="265">
        <f ca="1">IF(ISERROR($A10),0,OFFSET(Options!$C$1,$A10+Z$1,0))</f>
        <v>1.1787258857306222</v>
      </c>
      <c r="AA10" s="231">
        <f t="shared" ca="1" si="4"/>
        <v>-320.76807346911045</v>
      </c>
      <c r="AB10" s="246"/>
      <c r="AC10" s="270">
        <f ca="1">Inputs!BF10/1000</f>
        <v>90.357121797910196</v>
      </c>
      <c r="AD10" s="270">
        <f ca="1">Inputs!AL10/1000-AC10</f>
        <v>4.7308906432282924</v>
      </c>
      <c r="AE10" s="270">
        <f ca="1">IF(ISERROR($A10),0,OFFSET(Options!$C$1,$A10+AE$1,0)/1000)</f>
        <v>-0.35508063588505007</v>
      </c>
      <c r="AF10" s="247">
        <f t="shared" ca="1" si="5"/>
        <v>94.732931805253443</v>
      </c>
      <c r="AG10" s="246"/>
      <c r="AH10" s="231">
        <f ca="1">(#REF!+#REF!)/10000/100</f>
        <v>-37.32962827546438</v>
      </c>
    </row>
    <row r="11" spans="1:34" x14ac:dyDescent="0.3">
      <c r="A11" s="48">
        <f ca="1">MATCH(C11,Options!$C:$C,0)</f>
        <v>241</v>
      </c>
      <c r="B11" s="48">
        <f ca="1">MATCH(C11,Swaps!$C:$C,0)</f>
        <v>286</v>
      </c>
      <c r="C11" s="227">
        <f ca="1">Inputs!C11</f>
        <v>37408</v>
      </c>
      <c r="D11" s="231">
        <f ca="1">Inputs!AV11</f>
        <v>-165.8115168667664</v>
      </c>
      <c r="E11" s="265">
        <f ca="1">IF(ISERROR(B11),0,OFFSET(Swaps!$C$1,B11+$E$1,0))</f>
        <v>28.166155491765004</v>
      </c>
      <c r="F11" s="265">
        <f ca="1">IF(ISERROR(A11),0,OFFSET(Options!$C$1,A11+$F$1,0))</f>
        <v>-0.94891787161889418</v>
      </c>
      <c r="G11" s="265">
        <v>2.559686798101211</v>
      </c>
      <c r="H11" s="265">
        <f ca="1">AH11*Inputs!N11</f>
        <v>-12.49843011794737</v>
      </c>
      <c r="I11" s="265">
        <f ca="1">Inputs!AX11-G11-H11</f>
        <v>-89.04021465798688</v>
      </c>
      <c r="J11" s="231">
        <f t="shared" ca="1" si="1"/>
        <v>-237.57323722445335</v>
      </c>
      <c r="K11" s="241"/>
      <c r="L11" s="242">
        <v>0.72866726462842657</v>
      </c>
      <c r="M11" s="241">
        <f t="shared" ca="1" si="6"/>
        <v>-643.81769123960328</v>
      </c>
      <c r="N11" s="243">
        <f t="shared" ca="1" si="2"/>
        <v>-173.11184091726273</v>
      </c>
      <c r="O11" s="241"/>
      <c r="P11" s="244">
        <f ca="1">Inputs!E11</f>
        <v>2.9470000000000001</v>
      </c>
      <c r="Q11" s="245">
        <f ca="1">Inputs!L11</f>
        <v>4.4999999999999929E-2</v>
      </c>
      <c r="R11" s="246"/>
      <c r="S11" s="270">
        <f ca="1">Inputs!BE11/1000</f>
        <v>-457.5034808202941</v>
      </c>
      <c r="T11" s="270">
        <f ca="1">Inputs!AF11/1000-S11</f>
        <v>-6.9557712627722594</v>
      </c>
      <c r="U11" s="270">
        <f ca="1">IF(ISERROR($A11),0,OFFSET(Options!$C$1,$A11+U$1,0)/1000)</f>
        <v>2.5261202802676777</v>
      </c>
      <c r="V11" s="247">
        <f t="shared" ca="1" si="3"/>
        <v>-461.9331318027987</v>
      </c>
      <c r="W11" s="246"/>
      <c r="X11" s="265">
        <f ca="1">Inputs!BG11/10000</f>
        <v>-202.82448409746479</v>
      </c>
      <c r="Y11" s="265">
        <f ca="1">Inputs!AR11/10000-X11</f>
        <v>4.7524061903624784</v>
      </c>
      <c r="Z11" s="265">
        <f ca="1">IF(ISERROR($A11),0,OFFSET(Options!$C$1,$A11+Z$1,0))</f>
        <v>1.0833610086020944</v>
      </c>
      <c r="AA11" s="231">
        <f t="shared" ca="1" si="4"/>
        <v>-196.98871689850023</v>
      </c>
      <c r="AB11" s="246"/>
      <c r="AC11" s="270">
        <f ca="1">Inputs!BF11/1000</f>
        <v>55.264447032793242</v>
      </c>
      <c r="AD11" s="270">
        <f ca="1">Inputs!AL11/1000-AC11</f>
        <v>2.0176481690832944</v>
      </c>
      <c r="AE11" s="270">
        <f ca="1">IF(ISERROR($A11),0,OFFSET(Options!$C$1,$A11+AE$1,0)/1000)</f>
        <v>-0.32414660031219433</v>
      </c>
      <c r="AF11" s="247">
        <f t="shared" ca="1" si="5"/>
        <v>56.95794860156434</v>
      </c>
      <c r="AG11" s="246"/>
      <c r="AH11" s="231">
        <f ca="1">(#REF!+#REF!)/10000/100</f>
        <v>-16.664573490596478</v>
      </c>
    </row>
    <row r="12" spans="1:34" x14ac:dyDescent="0.3">
      <c r="A12" s="48">
        <f ca="1">MATCH(C12,Options!$C:$C,0)</f>
        <v>279</v>
      </c>
      <c r="B12" s="48">
        <f ca="1">MATCH(C12,Swaps!$C:$C,0)</f>
        <v>324</v>
      </c>
      <c r="C12" s="227">
        <f ca="1">Inputs!C12</f>
        <v>37438</v>
      </c>
      <c r="D12" s="231">
        <f ca="1">Inputs!AV12</f>
        <v>-62.521012570871335</v>
      </c>
      <c r="E12" s="265">
        <f ca="1">IF(ISERROR(B12),0,OFFSET(Swaps!$C$1,B12+$E$1,0))</f>
        <v>29.046695613304976</v>
      </c>
      <c r="F12" s="265">
        <f ca="1">IF(ISERROR(A12),0,OFFSET(Options!$C$1,A12+$F$1,0))</f>
        <v>-0.17194694569210078</v>
      </c>
      <c r="G12" s="265">
        <v>3.2876685248929789</v>
      </c>
      <c r="H12" s="265">
        <f ca="1">AH12*Inputs!N12</f>
        <v>-21.053424576965398</v>
      </c>
      <c r="I12" s="265">
        <f ca="1">Inputs!AX12-G12-H12</f>
        <v>-1.130091579309493</v>
      </c>
      <c r="J12" s="231">
        <f t="shared" ca="1" si="1"/>
        <v>-52.54211153464037</v>
      </c>
      <c r="K12" s="241"/>
      <c r="L12" s="242">
        <v>0.71749763119472099</v>
      </c>
      <c r="M12" s="241">
        <f t="shared" ca="1" si="6"/>
        <v>-406.24445401514993</v>
      </c>
      <c r="N12" s="243">
        <f t="shared" ca="1" si="2"/>
        <v>-37.698840564073294</v>
      </c>
      <c r="O12" s="241"/>
      <c r="P12" s="244">
        <f ca="1">Inputs!E12</f>
        <v>2.99</v>
      </c>
      <c r="Q12" s="245">
        <f ca="1">Inputs!L12</f>
        <v>4.3000000000000149E-2</v>
      </c>
      <c r="R12" s="246"/>
      <c r="S12" s="270">
        <f ca="1">Inputs!BE12/1000</f>
        <v>-38.400899145299434</v>
      </c>
      <c r="T12" s="270">
        <f ca="1">Inputs!AF12/1000-S12</f>
        <v>-12.63521798678785</v>
      </c>
      <c r="U12" s="270">
        <f ca="1">IF(ISERROR($A12),0,OFFSET(Options!$C$1,$A12+U$1,0)/1000)</f>
        <v>2.7459634131319155</v>
      </c>
      <c r="V12" s="247">
        <f t="shared" ca="1" si="3"/>
        <v>-48.290153718955366</v>
      </c>
      <c r="W12" s="246"/>
      <c r="X12" s="265">
        <f ca="1">Inputs!BG12/10000</f>
        <v>-6.0989030099490167</v>
      </c>
      <c r="Y12" s="265">
        <f ca="1">Inputs!AR12/10000-X12</f>
        <v>-4.2788181981831306</v>
      </c>
      <c r="Z12" s="265">
        <f ca="1">IF(ISERROR($A12),0,OFFSET(Options!$C$1,$A12+Z$1,0))</f>
        <v>1.0020401776199157</v>
      </c>
      <c r="AA12" s="231">
        <f t="shared" ca="1" si="4"/>
        <v>-9.3756810305122311</v>
      </c>
      <c r="AB12" s="246"/>
      <c r="AC12" s="270">
        <f ca="1">Inputs!BF12/1000</f>
        <v>4.067086762503842</v>
      </c>
      <c r="AD12" s="270">
        <f ca="1">Inputs!AL12/1000-AC12</f>
        <v>1.5629074450802554</v>
      </c>
      <c r="AE12" s="270">
        <f ca="1">IF(ISERROR($A12),0,OFFSET(Options!$C$1,$A12+AE$1,0)/1000)</f>
        <v>-0.30572512145764563</v>
      </c>
      <c r="AF12" s="247">
        <f t="shared" ca="1" si="5"/>
        <v>5.3242690861264519</v>
      </c>
      <c r="AG12" s="246"/>
      <c r="AH12" s="231">
        <f ca="1">(#REF!+#REF!)/10000/100</f>
        <v>-28.071232769287171</v>
      </c>
    </row>
    <row r="13" spans="1:34" x14ac:dyDescent="0.3">
      <c r="A13" s="48">
        <f ca="1">MATCH(C13,Options!$C:$C,0)</f>
        <v>317</v>
      </c>
      <c r="B13" s="48">
        <f ca="1">MATCH(C13,Swaps!$C:$C,0)</f>
        <v>362</v>
      </c>
      <c r="C13" s="227">
        <f ca="1">Inputs!C13</f>
        <v>37469</v>
      </c>
      <c r="D13" s="231">
        <f ca="1">Inputs!AV13</f>
        <v>129.68473885323328</v>
      </c>
      <c r="E13" s="265">
        <f ca="1">IF(ISERROR(B13),0,OFFSET(Swaps!$C$1,B13+$E$1,0))</f>
        <v>28.981379782929135</v>
      </c>
      <c r="F13" s="265">
        <f ca="1">IF(ISERROR(A13),0,OFFSET(Options!$C$1,A13+$F$1,0))</f>
        <v>0.53072162256690625</v>
      </c>
      <c r="G13" s="265">
        <v>3.0448526645313905</v>
      </c>
      <c r="H13" s="265">
        <f ca="1">AH13*Inputs!N13</f>
        <v>-21.975863853998952</v>
      </c>
      <c r="I13" s="265">
        <f ca="1">Inputs!AX13-G13-H13</f>
        <v>10.829884521376833</v>
      </c>
      <c r="J13" s="231">
        <f t="shared" ca="1" si="1"/>
        <v>151.09571359063861</v>
      </c>
      <c r="K13" s="241"/>
      <c r="L13" s="242">
        <v>0.71125949629589724</v>
      </c>
      <c r="M13" s="241">
        <f t="shared" ca="1" si="6"/>
        <v>-353.70234248050957</v>
      </c>
      <c r="N13" s="243">
        <f t="shared" ca="1" si="2"/>
        <v>107.46826114094678</v>
      </c>
      <c r="O13" s="241"/>
      <c r="P13" s="244">
        <f ca="1">Inputs!E13</f>
        <v>3.0329999999999999</v>
      </c>
      <c r="Q13" s="245">
        <f ca="1">Inputs!L13</f>
        <v>4.0999999999999925E-2</v>
      </c>
      <c r="R13" s="246"/>
      <c r="S13" s="270">
        <f ca="1">Inputs!BE13/1000</f>
        <v>41.386498452135989</v>
      </c>
      <c r="T13" s="270">
        <f ca="1">Inputs!AF13/1000-S13</f>
        <v>-12.895568710194375</v>
      </c>
      <c r="U13" s="270">
        <f ca="1">IF(ISERROR($A13),0,OFFSET(Options!$C$1,$A13+U$1,0)/1000)</f>
        <v>2.9650014895062351</v>
      </c>
      <c r="V13" s="247">
        <f t="shared" ca="1" si="3"/>
        <v>31.455931231447849</v>
      </c>
      <c r="W13" s="246"/>
      <c r="X13" s="265">
        <f ca="1">Inputs!BG13/10000</f>
        <v>23.289688593447018</v>
      </c>
      <c r="Y13" s="265">
        <f ca="1">Inputs!AR13/10000-X13</f>
        <v>-4.7531748988851632</v>
      </c>
      <c r="Z13" s="265">
        <f ca="1">IF(ISERROR($A13),0,OFFSET(Options!$C$1,$A13+Z$1,0))</f>
        <v>0.924904110753067</v>
      </c>
      <c r="AA13" s="231">
        <f t="shared" ca="1" si="4"/>
        <v>19.461417805314923</v>
      </c>
      <c r="AB13" s="246"/>
      <c r="AC13" s="270">
        <f ca="1">Inputs!BF13/1000</f>
        <v>-3.9553718830269338</v>
      </c>
      <c r="AD13" s="270">
        <f ca="1">Inputs!AL13/1000-AC13</f>
        <v>1.2712584751738083</v>
      </c>
      <c r="AE13" s="270">
        <f ca="1">IF(ISERROR($A13),0,OFFSET(Options!$C$1,$A13+AE$1,0)/1000)</f>
        <v>-0.28737778433180133</v>
      </c>
      <c r="AF13" s="247">
        <f t="shared" ca="1" si="5"/>
        <v>-2.971491192184927</v>
      </c>
      <c r="AG13" s="246"/>
      <c r="AH13" s="231">
        <f ca="1">(#REF!+#REF!)/10000/100</f>
        <v>-29.301151805331912</v>
      </c>
    </row>
    <row r="14" spans="1:34" x14ac:dyDescent="0.3">
      <c r="A14" s="48">
        <f ca="1">MATCH(C14,Options!$C:$C,0)</f>
        <v>355</v>
      </c>
      <c r="B14" s="48">
        <f ca="1">MATCH(C14,Swaps!$C:$C,0)</f>
        <v>400</v>
      </c>
      <c r="C14" s="227">
        <f ca="1">Inputs!C14</f>
        <v>37500</v>
      </c>
      <c r="D14" s="231">
        <f ca="1">Inputs!AV14</f>
        <v>357.77810301</v>
      </c>
      <c r="E14" s="265">
        <f ca="1">IF(ISERROR(B14),0,OFFSET(Swaps!$C$1,B14+$E$1,0))</f>
        <v>27.980957734354842</v>
      </c>
      <c r="F14" s="265">
        <f ca="1">IF(ISERROR(A14),0,OFFSET(Options!$C$1,A14+$F$1,0))</f>
        <v>0.91856019677032918</v>
      </c>
      <c r="G14" s="265">
        <v>3.4958797436170244</v>
      </c>
      <c r="H14" s="265">
        <f ca="1">AH14*Inputs!N14</f>
        <v>-37.442361096080084</v>
      </c>
      <c r="I14" s="265">
        <f ca="1">Inputs!AX14-G14-H14</f>
        <v>3.1134461766139694</v>
      </c>
      <c r="J14" s="231">
        <f t="shared" ca="1" si="1"/>
        <v>355.84458576527607</v>
      </c>
      <c r="K14" s="241"/>
      <c r="L14" s="242">
        <v>0.70323843500369254</v>
      </c>
      <c r="M14" s="241">
        <f t="shared" ca="1" si="6"/>
        <v>-504.79805607114815</v>
      </c>
      <c r="N14" s="243">
        <f t="shared" ca="1" si="2"/>
        <v>250.24358959810999</v>
      </c>
      <c r="O14" s="241"/>
      <c r="P14" s="244">
        <f ca="1">Inputs!E14</f>
        <v>3.048</v>
      </c>
      <c r="Q14" s="245">
        <f ca="1">Inputs!L14</f>
        <v>4.0999999999999925E-2</v>
      </c>
      <c r="R14" s="246"/>
      <c r="S14" s="270">
        <f ca="1">Inputs!BE14/1000</f>
        <v>-24.436710594645653</v>
      </c>
      <c r="T14" s="270">
        <f ca="1">Inputs!AF14/1000-S14</f>
        <v>-18.525267989948404</v>
      </c>
      <c r="U14" s="270">
        <f ca="1">IF(ISERROR($A14),0,OFFSET(Options!$C$1,$A14+U$1,0)/1000)</f>
        <v>3.1491350685491222</v>
      </c>
      <c r="V14" s="247">
        <f t="shared" ca="1" si="3"/>
        <v>-39.812843516044936</v>
      </c>
      <c r="W14" s="246"/>
      <c r="X14" s="265">
        <f ca="1">Inputs!BG14/10000</f>
        <v>5.143137054028724</v>
      </c>
      <c r="Y14" s="265">
        <f ca="1">Inputs!AR14/10000-X14</f>
        <v>-4.9898543823438226</v>
      </c>
      <c r="Z14" s="265">
        <f ca="1">IF(ISERROR($A14),0,OFFSET(Options!$C$1,$A14+Z$1,0))</f>
        <v>0.86399617965425202</v>
      </c>
      <c r="AA14" s="231">
        <f t="shared" ca="1" si="4"/>
        <v>1.0172788513391535</v>
      </c>
      <c r="AB14" s="246"/>
      <c r="AC14" s="270">
        <f ca="1">Inputs!BF14/1000</f>
        <v>2.3505465841808073</v>
      </c>
      <c r="AD14" s="270">
        <f ca="1">Inputs!AL14/1000-AC14</f>
        <v>1.8170686173806132</v>
      </c>
      <c r="AE14" s="270">
        <f ca="1">IF(ISERROR($A14),0,OFFSET(Options!$C$1,$A14+AE$1,0)/1000)</f>
        <v>-0.26919249932764178</v>
      </c>
      <c r="AF14" s="247">
        <f t="shared" ca="1" si="5"/>
        <v>3.8984227022337787</v>
      </c>
      <c r="AG14" s="246"/>
      <c r="AH14" s="231">
        <f ca="1">(#REF!+#REF!)/10000/100</f>
        <v>-37.442361096080049</v>
      </c>
    </row>
    <row r="15" spans="1:34" x14ac:dyDescent="0.3">
      <c r="A15" s="48">
        <f ca="1">MATCH(C15,Options!$C:$C,0)</f>
        <v>393</v>
      </c>
      <c r="B15" s="48">
        <f ca="1">MATCH(C15,Swaps!$C:$C,0)</f>
        <v>438</v>
      </c>
      <c r="C15" s="227">
        <f ca="1">Inputs!C15</f>
        <v>37530</v>
      </c>
      <c r="D15" s="231">
        <f ca="1">Inputs!AV15</f>
        <v>141.3495650599998</v>
      </c>
      <c r="E15" s="265">
        <f ca="1">IF(ISERROR(B15),0,OFFSET(Swaps!$C$1,B15+$E$1,0))</f>
        <v>28.843961928110431</v>
      </c>
      <c r="F15" s="265">
        <f ca="1">IF(ISERROR(A15),0,OFFSET(Options!$C$1,A15+$F$1,0))</f>
        <v>1.4399942962490684</v>
      </c>
      <c r="G15" s="265">
        <v>1.6426753381742856</v>
      </c>
      <c r="H15" s="265">
        <f ca="1">AH15*Inputs!N15</f>
        <v>-24.061630844442924</v>
      </c>
      <c r="I15" s="265">
        <f ca="1">Inputs!AX15-G15-H15</f>
        <v>2.5847931250797487</v>
      </c>
      <c r="J15" s="231">
        <f t="shared" ca="1" si="1"/>
        <v>151.79935890317043</v>
      </c>
      <c r="K15" s="241"/>
      <c r="L15" s="242">
        <v>0.69084224937028604</v>
      </c>
      <c r="M15" s="241">
        <f t="shared" ca="1" si="6"/>
        <v>-860.64264183642422</v>
      </c>
      <c r="N15" s="243">
        <f t="shared" ca="1" si="2"/>
        <v>104.86941055763361</v>
      </c>
      <c r="O15" s="241"/>
      <c r="P15" s="244">
        <f ca="1">Inputs!E15</f>
        <v>3.0880000000000001</v>
      </c>
      <c r="Q15" s="245">
        <f ca="1">Inputs!L15</f>
        <v>4.0999999999999925E-2</v>
      </c>
      <c r="R15" s="246"/>
      <c r="S15" s="270">
        <f ca="1">Inputs!BE15/1000</f>
        <v>-16.110937718241214</v>
      </c>
      <c r="T15" s="270">
        <f ca="1">Inputs!AF15/1000-S15</f>
        <v>-7.9051210633911992</v>
      </c>
      <c r="U15" s="270">
        <f ca="1">IF(ISERROR($A15),0,OFFSET(Options!$C$1,$A15+U$1,0)/1000)</f>
        <v>3.3264453972448735</v>
      </c>
      <c r="V15" s="247">
        <f t="shared" ca="1" si="3"/>
        <v>-20.689613384387538</v>
      </c>
      <c r="W15" s="246"/>
      <c r="X15" s="265">
        <f ca="1">Inputs!BG15/10000</f>
        <v>3.0923183622038755</v>
      </c>
      <c r="Y15" s="265">
        <f ca="1">Inputs!AR15/10000-X15</f>
        <v>-2.0695712591196402</v>
      </c>
      <c r="Z15" s="265">
        <f ca="1">IF(ISERROR($A15),0,OFFSET(Options!$C$1,$A15+Z$1,0))</f>
        <v>0.80901572476125339</v>
      </c>
      <c r="AA15" s="231">
        <f t="shared" ca="1" si="4"/>
        <v>1.8317628278454885</v>
      </c>
      <c r="AB15" s="246"/>
      <c r="AC15" s="270">
        <f ca="1">Inputs!BF15/1000</f>
        <v>0.2103307626899566</v>
      </c>
      <c r="AD15" s="270">
        <f ca="1">Inputs!AL15/1000-AC15</f>
        <v>0.65099045703345459</v>
      </c>
      <c r="AE15" s="270">
        <f ca="1">IF(ISERROR($A15),0,OFFSET(Options!$C$1,$A15+AE$1,0)/1000)</f>
        <v>-0.25606148982939925</v>
      </c>
      <c r="AF15" s="247">
        <f t="shared" ca="1" si="5"/>
        <v>0.605259729894012</v>
      </c>
      <c r="AG15" s="246"/>
      <c r="AH15" s="231">
        <f ca="1">(#REF!+#REF!)/10000/100</f>
        <v>-19.24930467555432</v>
      </c>
    </row>
    <row r="16" spans="1:34" x14ac:dyDescent="0.3">
      <c r="A16" s="48">
        <f ca="1">MATCH(C16,Options!$C:$C,0)</f>
        <v>431</v>
      </c>
      <c r="B16" s="48">
        <f ca="1">MATCH(C16,Swaps!$C:$C,0)</f>
        <v>476</v>
      </c>
      <c r="C16" s="227">
        <f ca="1">Inputs!C16</f>
        <v>37561</v>
      </c>
      <c r="D16" s="231">
        <f ca="1">Inputs!AV16</f>
        <v>-285.36416772999974</v>
      </c>
      <c r="E16" s="265">
        <f ca="1">IF(ISERROR(B16),0,OFFSET(Swaps!$C$1,B16+$E$1,0))</f>
        <v>27.838389145172265</v>
      </c>
      <c r="F16" s="265">
        <f ca="1">IF(ISERROR(A16),0,OFFSET(Options!$C$1,A16+$F$1,0))</f>
        <v>-172.37969521524514</v>
      </c>
      <c r="G16" s="265">
        <v>3.2113339050392824</v>
      </c>
      <c r="H16" s="265">
        <f ca="1">AH16*Inputs!N16</f>
        <v>-74.486396478080977</v>
      </c>
      <c r="I16" s="265">
        <f ca="1">Inputs!AX16-G16-H16</f>
        <v>-3.9129265422972566</v>
      </c>
      <c r="J16" s="231">
        <f t="shared" ca="1" si="1"/>
        <v>-505.09346291541158</v>
      </c>
      <c r="K16" s="241"/>
      <c r="L16" s="242">
        <v>0.68483425106975659</v>
      </c>
      <c r="M16" s="241">
        <f t="shared" ca="1" si="6"/>
        <v>-1012.4420007395946</v>
      </c>
      <c r="N16" s="243">
        <f t="shared" ca="1" si="2"/>
        <v>-345.90530339590578</v>
      </c>
      <c r="O16" s="241"/>
      <c r="P16" s="244">
        <f ca="1">Inputs!E16</f>
        <v>3.2829999999999999</v>
      </c>
      <c r="Q16" s="245">
        <f ca="1">Inputs!L16</f>
        <v>4.0999999999999925E-2</v>
      </c>
      <c r="R16" s="246"/>
      <c r="S16" s="270">
        <f ca="1">Inputs!BE16/1000</f>
        <v>-106.49505622463522</v>
      </c>
      <c r="T16" s="270">
        <f ca="1">Inputs!AF16/1000-S16</f>
        <v>-27.515936395750543</v>
      </c>
      <c r="U16" s="270">
        <f ca="1">IF(ISERROR($A16),0,OFFSET(Options!$C$1,$A16+U$1,0)/1000)</f>
        <v>-232.72855775135753</v>
      </c>
      <c r="V16" s="247">
        <f t="shared" ca="1" si="3"/>
        <v>-366.73955037174329</v>
      </c>
      <c r="W16" s="246"/>
      <c r="X16" s="265">
        <f ca="1">Inputs!BG16/10000</f>
        <v>-12.007139163113136</v>
      </c>
      <c r="Y16" s="265">
        <f ca="1">Inputs!AR16/10000-X16</f>
        <v>-4.389653155385167</v>
      </c>
      <c r="Z16" s="265">
        <f ca="1">IF(ISERROR($A16),0,OFFSET(Options!$C$1,$A16+Z$1,0))</f>
        <v>-45.548185948257803</v>
      </c>
      <c r="AA16" s="231">
        <f t="shared" ca="1" si="4"/>
        <v>-61.94497826675611</v>
      </c>
      <c r="AB16" s="246"/>
      <c r="AC16" s="270">
        <f ca="1">Inputs!BF16/1000</f>
        <v>8.2561201744391894</v>
      </c>
      <c r="AD16" s="270">
        <f ca="1">Inputs!AL16/1000-AC16</f>
        <v>2.3918782250611024</v>
      </c>
      <c r="AE16" s="270">
        <f ca="1">IF(ISERROR($A16),0,OFFSET(Options!$C$1,$A16+AE$1,0)/1000)</f>
        <v>16.028180065095391</v>
      </c>
      <c r="AF16" s="247">
        <f t="shared" ca="1" si="5"/>
        <v>26.676178464595683</v>
      </c>
      <c r="AG16" s="246"/>
      <c r="AH16" s="231">
        <f ca="1">(#REF!+#REF!)/10000/100</f>
        <v>-42.563655130331945</v>
      </c>
    </row>
    <row r="17" spans="1:34" x14ac:dyDescent="0.3">
      <c r="A17" s="48">
        <f ca="1">MATCH(C17,Options!$C:$C,0)</f>
        <v>469</v>
      </c>
      <c r="B17" s="48">
        <f ca="1">MATCH(C17,Swaps!$C:$C,0)</f>
        <v>514</v>
      </c>
      <c r="C17" s="228">
        <f ca="1">Inputs!C17</f>
        <v>37591</v>
      </c>
      <c r="D17" s="230">
        <f ca="1">Inputs!AV17</f>
        <v>-217.70040843000015</v>
      </c>
      <c r="E17" s="266">
        <f ca="1">IF(ISERROR(B17),0,OFFSET(Swaps!$C$1,B17+$E$1,0))</f>
        <v>28.688156476102492</v>
      </c>
      <c r="F17" s="266">
        <f ca="1">IF(ISERROR(A17),0,OFFSET(Options!$C$1,A17+$F$1,0))</f>
        <v>-37.288054705841091</v>
      </c>
      <c r="G17" s="266">
        <v>2.7251764798802469</v>
      </c>
      <c r="H17" s="266">
        <f ca="1">AH17*Inputs!N17</f>
        <v>-67.804830929978664</v>
      </c>
      <c r="I17" s="266">
        <f ca="1">Inputs!AX17-G17-H17</f>
        <v>-10.426859526008855</v>
      </c>
      <c r="J17" s="230">
        <f t="shared" ca="1" si="1"/>
        <v>-301.80682063584601</v>
      </c>
      <c r="K17" s="234">
        <f ca="1">SUM(J6:J17)</f>
        <v>-1235.6968271438095</v>
      </c>
      <c r="L17" s="235">
        <v>0.66195462684151418</v>
      </c>
      <c r="M17" s="236">
        <f t="shared" ca="1" si="6"/>
        <v>-507.34853782418304</v>
      </c>
      <c r="N17" s="234">
        <f t="shared" ca="1" si="2"/>
        <v>-199.78242133222525</v>
      </c>
      <c r="O17" s="234">
        <f ca="1">SUM(N6:N17)</f>
        <v>-942.84048992379439</v>
      </c>
      <c r="P17" s="237">
        <f ca="1">Inputs!E17</f>
        <v>3.4830000000000001</v>
      </c>
      <c r="Q17" s="238">
        <f ca="1">Inputs!L17</f>
        <v>4.0999999999999925E-2</v>
      </c>
      <c r="R17" s="239"/>
      <c r="S17" s="271">
        <f ca="1">Inputs!BE17/1000</f>
        <v>-217.44939962690762</v>
      </c>
      <c r="T17" s="271">
        <f ca="1">Inputs!AF17/1000-S17</f>
        <v>-22.848583526894572</v>
      </c>
      <c r="U17" s="271">
        <f ca="1">IF(ISERROR($A17),0,OFFSET(Options!$C$1,$A17+U$1,0)/1000)</f>
        <v>-49.006677123511238</v>
      </c>
      <c r="V17" s="248">
        <f t="shared" ca="1" si="3"/>
        <v>-289.30466027731342</v>
      </c>
      <c r="W17" s="239"/>
      <c r="X17" s="266">
        <f ca="1">Inputs!BG17/10000</f>
        <v>-27.700234154988721</v>
      </c>
      <c r="Y17" s="266">
        <f ca="1">Inputs!AR17/10000-X17</f>
        <v>-1.8805563080243886</v>
      </c>
      <c r="Z17" s="266">
        <f ca="1">IF(ISERROR($A17),0,OFFSET(Options!$C$1,$A17+Z$1,0))</f>
        <v>-7.8941979633952499</v>
      </c>
      <c r="AA17" s="230">
        <f t="shared" ca="1" si="4"/>
        <v>-37.474988426408359</v>
      </c>
      <c r="AB17" s="239"/>
      <c r="AC17" s="271">
        <f ca="1">Inputs!BF17/1000</f>
        <v>14.503443301637551</v>
      </c>
      <c r="AD17" s="271">
        <f ca="1">Inputs!AL17/1000-AC17</f>
        <v>2.1446191966611021</v>
      </c>
      <c r="AE17" s="271">
        <f ca="1">IF(ISERROR($A17),0,OFFSET(Options!$C$1,$A17+AE$1,0)/1000)</f>
        <v>3.1007800030902612</v>
      </c>
      <c r="AF17" s="248">
        <f t="shared" ca="1" si="5"/>
        <v>19.748842501388914</v>
      </c>
      <c r="AG17" s="239"/>
      <c r="AH17" s="230">
        <f ca="1">(#REF!+#REF!)/10000/100</f>
        <v>-38.74561767427349</v>
      </c>
    </row>
    <row r="18" spans="1:34" x14ac:dyDescent="0.3">
      <c r="A18" s="48">
        <f ca="1">MATCH(C18,Options!$C:$C,0)</f>
        <v>507</v>
      </c>
      <c r="B18" s="48">
        <f ca="1">MATCH(C18,Swaps!$C:$C,0)</f>
        <v>552</v>
      </c>
      <c r="C18" s="227">
        <f ca="1">Inputs!C18</f>
        <v>37622</v>
      </c>
      <c r="D18" s="231">
        <f ca="1">Inputs!AV18</f>
        <v>5.540056943269235</v>
      </c>
      <c r="E18" s="265">
        <f ca="1">IF(ISERROR(B18),0,OFFSET(Swaps!$C$1,B18+$E$1,0))</f>
        <v>0</v>
      </c>
      <c r="F18" s="265">
        <f ca="1">IF(ISERROR(A18),0,OFFSET(Options!$C$1,A18+$F$1,0))</f>
        <v>5.2047304973903028</v>
      </c>
      <c r="G18" s="265">
        <v>1.9643963588564475</v>
      </c>
      <c r="H18" s="265">
        <f ca="1">AH18*Inputs!N18</f>
        <v>-54.135234574920034</v>
      </c>
      <c r="I18" s="265">
        <f ca="1">Inputs!AX18-G18-H18</f>
        <v>-14.183933563031715</v>
      </c>
      <c r="J18" s="231">
        <f t="shared" ca="1" si="1"/>
        <v>-55.609984338435765</v>
      </c>
      <c r="K18" s="241"/>
      <c r="L18" s="242">
        <v>0.64902314179449272</v>
      </c>
      <c r="M18" s="241">
        <f t="shared" ca="1" si="6"/>
        <v>-205.54171718833703</v>
      </c>
      <c r="N18" s="243">
        <f t="shared" ca="1" si="2"/>
        <v>-36.092166750474114</v>
      </c>
      <c r="O18" s="241"/>
      <c r="P18" s="244">
        <f ca="1">Inputs!E18</f>
        <v>3.613</v>
      </c>
      <c r="Q18" s="245">
        <f ca="1">Inputs!L18</f>
        <v>4.0999999999999925E-2</v>
      </c>
      <c r="R18" s="246"/>
      <c r="S18" s="270">
        <f ca="1">Inputs!BE18/1000</f>
        <v>-283.92431816273177</v>
      </c>
      <c r="T18" s="270">
        <f ca="1">Inputs!AF18/1000-S18</f>
        <v>-27.037272790760767</v>
      </c>
      <c r="U18" s="270">
        <f ca="1">IF(ISERROR($A18),0,OFFSET(Options!$C$1,$A18+U$1,0)/1000)</f>
        <v>3.9724770930402831</v>
      </c>
      <c r="V18" s="247">
        <f t="shared" ca="1" si="3"/>
        <v>-306.98911386045222</v>
      </c>
      <c r="W18" s="246"/>
      <c r="X18" s="265">
        <f ca="1">Inputs!BG18/10000</f>
        <v>-34.631124541847257</v>
      </c>
      <c r="Y18" s="265">
        <f ca="1">Inputs!AR18/10000-X18</f>
        <v>-1.6112075708530398</v>
      </c>
      <c r="Z18" s="265">
        <f ca="1">IF(ISERROR($A18),0,OFFSET(Options!$C$1,$A18+Z$1,0))</f>
        <v>0.5545330442577947</v>
      </c>
      <c r="AA18" s="231">
        <f t="shared" ca="1" si="4"/>
        <v>-35.687799068442501</v>
      </c>
      <c r="AB18" s="246"/>
      <c r="AC18" s="270">
        <f ca="1">Inputs!BF18/1000</f>
        <v>19.580455207626557</v>
      </c>
      <c r="AD18" s="270">
        <f ca="1">Inputs!AL18/1000-AC18</f>
        <v>2.4083875046860541</v>
      </c>
      <c r="AE18" s="270">
        <f ca="1">IF(ISERROR($A18),0,OFFSET(Options!$C$1,$A18+AE$1,0)/1000)</f>
        <v>-0.22773393370611875</v>
      </c>
      <c r="AF18" s="247">
        <f t="shared" ca="1" si="5"/>
        <v>21.761108778606491</v>
      </c>
      <c r="AG18" s="246"/>
      <c r="AH18" s="231">
        <f ca="1">(#REF!+#REF!)/10000/100</f>
        <v>-30.934419757097135</v>
      </c>
    </row>
    <row r="19" spans="1:34" x14ac:dyDescent="0.3">
      <c r="A19" s="48">
        <f ca="1">MATCH(C19,Options!$C:$C,0)</f>
        <v>545</v>
      </c>
      <c r="B19" s="48">
        <f ca="1">MATCH(C19,Swaps!$C:$C,0)</f>
        <v>590</v>
      </c>
      <c r="C19" s="227">
        <f ca="1">Inputs!C19</f>
        <v>37653</v>
      </c>
      <c r="D19" s="231">
        <f ca="1">Inputs!AV19</f>
        <v>-150.12523138820166</v>
      </c>
      <c r="E19" s="265">
        <f ca="1">IF(ISERROR(B19),0,OFFSET(Swaps!$C$1,B19+$E$1,0))</f>
        <v>0</v>
      </c>
      <c r="F19" s="265">
        <f ca="1">IF(ISERROR(A19),0,OFFSET(Options!$C$1,A19+$F$1,0))</f>
        <v>4.815319818870968</v>
      </c>
      <c r="G19" s="265">
        <v>1.971744823013637</v>
      </c>
      <c r="H19" s="265">
        <f ca="1">AH19*Inputs!N19</f>
        <v>-51.754007760040956</v>
      </c>
      <c r="I19" s="265">
        <f ca="1">Inputs!AX19-G19-H19</f>
        <v>-7.212094814405198</v>
      </c>
      <c r="J19" s="231">
        <f t="shared" ca="1" si="1"/>
        <v>-202.30426932076321</v>
      </c>
      <c r="K19" s="241"/>
      <c r="L19" s="242">
        <v>0.63392769833054097</v>
      </c>
      <c r="M19" s="241">
        <f t="shared" ca="1" si="6"/>
        <v>-149.93173284990127</v>
      </c>
      <c r="N19" s="243">
        <f t="shared" ca="1" si="2"/>
        <v>-128.2462798129533</v>
      </c>
      <c r="O19" s="241"/>
      <c r="P19" s="244">
        <f ca="1">Inputs!E19</f>
        <v>3.5430000000000001</v>
      </c>
      <c r="Q19" s="245">
        <f ca="1">Inputs!L19</f>
        <v>4.1000000000000369E-2</v>
      </c>
      <c r="R19" s="246"/>
      <c r="S19" s="270">
        <f ca="1">Inputs!BE19/1000</f>
        <v>-179.20606716203272</v>
      </c>
      <c r="T19" s="270">
        <f ca="1">Inputs!AF19/1000-S19</f>
        <v>-27.721981756162307</v>
      </c>
      <c r="U19" s="270">
        <f ca="1">IF(ISERROR($A19),0,OFFSET(Options!$C$1,$A19+U$1,0)/1000)</f>
        <v>4.1020933991186794</v>
      </c>
      <c r="V19" s="247">
        <f t="shared" ca="1" si="3"/>
        <v>-202.82595551907636</v>
      </c>
      <c r="W19" s="246"/>
      <c r="X19" s="265">
        <f ca="1">Inputs!BG19/10000</f>
        <v>-17.882198828899774</v>
      </c>
      <c r="Y19" s="265">
        <f ca="1">Inputs!AR19/10000-X19</f>
        <v>-2.633941829815484</v>
      </c>
      <c r="Z19" s="265">
        <f ca="1">IF(ISERROR($A19),0,OFFSET(Options!$C$1,$A19+Z$1,0))</f>
        <v>0.56083388117129707</v>
      </c>
      <c r="AA19" s="231">
        <f t="shared" ca="1" si="4"/>
        <v>-19.95530677754396</v>
      </c>
      <c r="AB19" s="246"/>
      <c r="AC19" s="270">
        <f ca="1">Inputs!BF19/1000</f>
        <v>12.875906354094234</v>
      </c>
      <c r="AD19" s="270">
        <f ca="1">Inputs!AL19/1000-AC19</f>
        <v>1.9528713901796007</v>
      </c>
      <c r="AE19" s="270">
        <f ca="1">IF(ISERROR($A19),0,OFFSET(Options!$C$1,$A19+AE$1,0)/1000)</f>
        <v>-0.21209351027381285</v>
      </c>
      <c r="AF19" s="247">
        <f t="shared" ca="1" si="5"/>
        <v>14.616684234000022</v>
      </c>
      <c r="AG19" s="246"/>
      <c r="AH19" s="231">
        <f ca="1">(#REF!+#REF!)/10000/100</f>
        <v>-34.502671840027276</v>
      </c>
    </row>
    <row r="20" spans="1:34" x14ac:dyDescent="0.3">
      <c r="A20" s="48">
        <f ca="1">MATCH(C20,Options!$C:$C,0)</f>
        <v>583</v>
      </c>
      <c r="B20" s="48">
        <f ca="1">MATCH(C20,Swaps!$C:$C,0)</f>
        <v>628</v>
      </c>
      <c r="C20" s="227">
        <f ca="1">Inputs!C20</f>
        <v>37681</v>
      </c>
      <c r="D20" s="231">
        <f ca="1">Inputs!AV20</f>
        <v>-142.23934985820165</v>
      </c>
      <c r="E20" s="265">
        <f ca="1">IF(ISERROR(B20),0,OFFSET(Swaps!$C$1,B20+$E$1,0))</f>
        <v>0</v>
      </c>
      <c r="F20" s="265">
        <f ca="1">IF(ISERROR(A20),0,OFFSET(Options!$C$1,A20+$F$1,0))</f>
        <v>4.2640548197865309</v>
      </c>
      <c r="G20" s="265">
        <v>2.1230355093389335</v>
      </c>
      <c r="H20" s="265">
        <f ca="1">AH20*Inputs!N20</f>
        <v>-63.226101534010873</v>
      </c>
      <c r="I20" s="265">
        <f ca="1">Inputs!AX20-G20-H20</f>
        <v>-16.6624067823846</v>
      </c>
      <c r="J20" s="231">
        <f t="shared" ca="1" si="1"/>
        <v>-215.74076784547165</v>
      </c>
      <c r="K20" s="241"/>
      <c r="L20" s="242">
        <v>0.60489929627094441</v>
      </c>
      <c r="M20" s="241">
        <f t="shared" ca="1" si="6"/>
        <v>52.372536470861945</v>
      </c>
      <c r="N20" s="243">
        <f t="shared" ca="1" si="2"/>
        <v>-130.50143864667899</v>
      </c>
      <c r="O20" s="241"/>
      <c r="P20" s="244">
        <f ca="1">Inputs!E20</f>
        <v>3.4530000000000003</v>
      </c>
      <c r="Q20" s="245">
        <f ca="1">Inputs!L20</f>
        <v>4.1000000000000369E-2</v>
      </c>
      <c r="R20" s="246"/>
      <c r="S20" s="270">
        <f ca="1">Inputs!BE20/1000</f>
        <v>-357.73320711567197</v>
      </c>
      <c r="T20" s="270">
        <f ca="1">Inputs!AF20/1000-S20</f>
        <v>-31.217988278551729</v>
      </c>
      <c r="U20" s="270">
        <f ca="1">IF(ISERROR($A20),0,OFFSET(Options!$C$1,$A20+U$1,0)/1000)</f>
        <v>4.1958047265202962</v>
      </c>
      <c r="V20" s="247">
        <f t="shared" ca="1" si="3"/>
        <v>-384.75539066770341</v>
      </c>
      <c r="W20" s="246"/>
      <c r="X20" s="265">
        <f ca="1">Inputs!BG20/10000</f>
        <v>-44.188364128322107</v>
      </c>
      <c r="Y20" s="265">
        <f ca="1">Inputs!AR20/10000-X20</f>
        <v>-1.8975324253863022</v>
      </c>
      <c r="Z20" s="265">
        <f ca="1">IF(ISERROR($A20),0,OFFSET(Options!$C$1,$A20+Z$1,0))</f>
        <v>0.59359878082324058</v>
      </c>
      <c r="AA20" s="231">
        <f t="shared" ca="1" si="4"/>
        <v>-45.492297772885166</v>
      </c>
      <c r="AB20" s="246"/>
      <c r="AC20" s="270">
        <f ca="1">Inputs!BF20/1000</f>
        <v>19.498445411094785</v>
      </c>
      <c r="AD20" s="270">
        <f ca="1">Inputs!AL20/1000-AC20</f>
        <v>2.185636185777021</v>
      </c>
      <c r="AE20" s="270">
        <f ca="1">IF(ISERROR($A20),0,OFFSET(Options!$C$1,$A20+AE$1,0)/1000)</f>
        <v>-0.19389134225956406</v>
      </c>
      <c r="AF20" s="247">
        <f t="shared" ca="1" si="5"/>
        <v>21.490190254612241</v>
      </c>
      <c r="AG20" s="246"/>
      <c r="AH20" s="231">
        <f ca="1">(#REF!+#REF!)/10000/100</f>
        <v>-42.150734356007213</v>
      </c>
    </row>
    <row r="21" spans="1:34" x14ac:dyDescent="0.3">
      <c r="A21" s="48">
        <f ca="1">MATCH(C21,Options!$C:$C,0)</f>
        <v>621</v>
      </c>
      <c r="B21" s="48">
        <f ca="1">MATCH(C21,Swaps!$C:$C,0)</f>
        <v>666</v>
      </c>
      <c r="C21" s="227">
        <f ca="1">Inputs!C21</f>
        <v>37712</v>
      </c>
      <c r="D21" s="231">
        <f ca="1">Inputs!AV21</f>
        <v>-138.11478654820161</v>
      </c>
      <c r="E21" s="265">
        <f ca="1">IF(ISERROR(B21),0,OFFSET(Swaps!$C$1,B21+$E$1,0))</f>
        <v>-150.07736914718816</v>
      </c>
      <c r="F21" s="265">
        <f ca="1">IF(ISERROR(A21),0,OFFSET(Options!$C$1,A21+$F$1,0))</f>
        <v>165.29941811415819</v>
      </c>
      <c r="G21" s="265">
        <v>-0.46426000263124934</v>
      </c>
      <c r="H21" s="265">
        <f ca="1">AH21*Inputs!N21</f>
        <v>4.6517610568518437</v>
      </c>
      <c r="I21" s="265">
        <f ca="1">Inputs!AX21-G21-H21</f>
        <v>35.427854433763009</v>
      </c>
      <c r="J21" s="231">
        <f t="shared" ca="1" si="1"/>
        <v>-83.277382093247979</v>
      </c>
      <c r="K21" s="241"/>
      <c r="L21" s="242">
        <v>0.57813011063416597</v>
      </c>
      <c r="M21" s="241">
        <f t="shared" ca="1" si="6"/>
        <v>268.1133043163336</v>
      </c>
      <c r="N21" s="243">
        <f t="shared" ca="1" si="2"/>
        <v>-48.145162122893169</v>
      </c>
      <c r="O21" s="241"/>
      <c r="P21" s="244">
        <f ca="1">Inputs!E21</f>
        <v>3.3479999999999999</v>
      </c>
      <c r="Q21" s="245">
        <f ca="1">Inputs!L21</f>
        <v>4.0999999999999925E-2</v>
      </c>
      <c r="R21" s="246"/>
      <c r="S21" s="270">
        <f ca="1">Inputs!BE21/1000</f>
        <v>532.62002994220245</v>
      </c>
      <c r="T21" s="270">
        <f ca="1">Inputs!AF21/1000-S21</f>
        <v>4.2206423708604461</v>
      </c>
      <c r="U21" s="270">
        <f ca="1">IF(ISERROR($A21),0,OFFSET(Options!$C$1,$A21+U$1,0)/1000)</f>
        <v>20.359426123688362</v>
      </c>
      <c r="V21" s="247">
        <f t="shared" ca="1" si="3"/>
        <v>557.2000984367512</v>
      </c>
      <c r="W21" s="246"/>
      <c r="X21" s="265">
        <f ca="1">Inputs!BG21/10000</f>
        <v>88.079828976712861</v>
      </c>
      <c r="Y21" s="265">
        <f ca="1">Inputs!AR21/10000-X21</f>
        <v>-2.3263041036867662</v>
      </c>
      <c r="Z21" s="265">
        <f ca="1">IF(ISERROR($A21),0,OFFSET(Options!$C$1,$A21+Z$1,0))</f>
        <v>2.7914927605822797</v>
      </c>
      <c r="AA21" s="231">
        <f t="shared" ca="1" si="4"/>
        <v>88.545017633608381</v>
      </c>
      <c r="AB21" s="246"/>
      <c r="AC21" s="270">
        <f ca="1">Inputs!BF21/1000</f>
        <v>-19.658526927537711</v>
      </c>
      <c r="AD21" s="270">
        <f ca="1">Inputs!AL21/1000-AC21</f>
        <v>-0.49002331970980606</v>
      </c>
      <c r="AE21" s="270">
        <f ca="1">IF(ISERROR($A21),0,OFFSET(Options!$C$1,$A21+AE$1,0)/1000)</f>
        <v>-0.92962604979235264</v>
      </c>
      <c r="AF21" s="247">
        <f t="shared" ca="1" si="5"/>
        <v>-21.078176297039871</v>
      </c>
      <c r="AG21" s="246"/>
      <c r="AH21" s="231">
        <f ca="1">(#REF!+#REF!)/10000/100</f>
        <v>9.3035221137037816</v>
      </c>
    </row>
    <row r="22" spans="1:34" x14ac:dyDescent="0.3">
      <c r="A22" s="48">
        <f ca="1">MATCH(C22,Options!$C:$C,0)</f>
        <v>659</v>
      </c>
      <c r="B22" s="48">
        <f ca="1">MATCH(C22,Swaps!$C:$C,0)</f>
        <v>704</v>
      </c>
      <c r="C22" s="227">
        <f ca="1">Inputs!C22</f>
        <v>37742</v>
      </c>
      <c r="D22" s="231">
        <f ca="1">Inputs!AV22</f>
        <v>-167.31281731820161</v>
      </c>
      <c r="E22" s="265">
        <f ca="1">IF(ISERROR(B22),0,OFFSET(Swaps!$C$1,B22+$E$1,0))</f>
        <v>-154.55452944789747</v>
      </c>
      <c r="F22" s="265">
        <f ca="1">IF(ISERROR(A22),0,OFFSET(Options!$C$1,A22+$F$1,0))</f>
        <v>169.23443045138708</v>
      </c>
      <c r="G22" s="265">
        <v>-0.66285106861892018</v>
      </c>
      <c r="H22" s="265">
        <f ca="1">AH22*Inputs!N22</f>
        <v>7.4422575900765926</v>
      </c>
      <c r="I22" s="265">
        <f ca="1">Inputs!AX22-G22-H22</f>
        <v>32.305732184961215</v>
      </c>
      <c r="J22" s="231">
        <f t="shared" ca="1" si="1"/>
        <v>-113.54777760829313</v>
      </c>
      <c r="K22" s="241"/>
      <c r="L22" s="242">
        <v>0.56809008541186878</v>
      </c>
      <c r="M22" s="241">
        <f t="shared" ca="1" si="6"/>
        <v>351.39068640958158</v>
      </c>
      <c r="N22" s="243">
        <f t="shared" ca="1" si="2"/>
        <v>-64.505366679823126</v>
      </c>
      <c r="O22" s="241"/>
      <c r="P22" s="244">
        <f ca="1">Inputs!E22</f>
        <v>3.3579999999999997</v>
      </c>
      <c r="Q22" s="245">
        <f ca="1">Inputs!L22</f>
        <v>4.0999999999999481E-2</v>
      </c>
      <c r="R22" s="246"/>
      <c r="S22" s="270">
        <f ca="1">Inputs!BE22/1000</f>
        <v>511.14596176519564</v>
      </c>
      <c r="T22" s="270">
        <f ca="1">Inputs!AF22/1000-S22</f>
        <v>6.6609069903115028</v>
      </c>
      <c r="U22" s="270">
        <f ca="1">IF(ISERROR($A22),0,OFFSET(Options!$C$1,$A22+U$1,0)/1000)</f>
        <v>21.177451579723172</v>
      </c>
      <c r="V22" s="247">
        <f t="shared" ca="1" si="3"/>
        <v>538.98432033523034</v>
      </c>
      <c r="W22" s="246"/>
      <c r="X22" s="265">
        <f ca="1">Inputs!BG22/10000</f>
        <v>81.252894913420377</v>
      </c>
      <c r="Y22" s="265">
        <f ca="1">Inputs!AR22/10000-X22</f>
        <v>-1.7456455374530435</v>
      </c>
      <c r="Z22" s="265">
        <f ca="1">IF(ISERROR($A22),0,OFFSET(Options!$C$1,$A22+Z$1,0))</f>
        <v>2.7996707076339113</v>
      </c>
      <c r="AA22" s="231">
        <f t="shared" ca="1" si="4"/>
        <v>82.306920083601241</v>
      </c>
      <c r="AB22" s="246"/>
      <c r="AC22" s="270">
        <f ca="1">Inputs!BF22/1000</f>
        <v>-17.174480071125757</v>
      </c>
      <c r="AD22" s="270">
        <f ca="1">Inputs!AL22/1000-AC22</f>
        <v>-0.53971810016174615</v>
      </c>
      <c r="AE22" s="270">
        <f ca="1">IF(ISERROR($A22),0,OFFSET(Options!$C$1,$A22+AE$1,0)/1000)</f>
        <v>-0.88114127296911149</v>
      </c>
      <c r="AF22" s="247">
        <f t="shared" ca="1" si="5"/>
        <v>-18.595339444256613</v>
      </c>
      <c r="AG22" s="246"/>
      <c r="AH22" s="231">
        <f ca="1">(#REF!+#REF!)/10000/100</f>
        <v>14.884515180153173</v>
      </c>
    </row>
    <row r="23" spans="1:34" x14ac:dyDescent="0.3">
      <c r="A23" s="48">
        <f ca="1">MATCH(C23,Options!$C:$C,0)</f>
        <v>697</v>
      </c>
      <c r="B23" s="48">
        <f ca="1">MATCH(C23,Swaps!$C:$C,0)</f>
        <v>742</v>
      </c>
      <c r="C23" s="227">
        <f ca="1">Inputs!C23</f>
        <v>37773</v>
      </c>
      <c r="D23" s="231">
        <f ca="1">Inputs!AV23</f>
        <v>-74.159279108201645</v>
      </c>
      <c r="E23" s="265">
        <f ca="1">IF(ISERROR(B23),0,OFFSET(Swaps!$C$1,B23+$E$1,0))</f>
        <v>-149.02631795410281</v>
      </c>
      <c r="F23" s="265">
        <f ca="1">IF(ISERROR(A23),0,OFFSET(Options!$C$1,A23+$F$1,0))</f>
        <v>166.72323765215799</v>
      </c>
      <c r="G23" s="265">
        <v>-0.64896671807531447</v>
      </c>
      <c r="H23" s="265">
        <f ca="1">AH23*Inputs!N23</f>
        <v>8.3743739433755859</v>
      </c>
      <c r="I23" s="265">
        <f ca="1">Inputs!AX23-G23-H23</f>
        <v>25.506170759430915</v>
      </c>
      <c r="J23" s="231">
        <f t="shared" ca="1" si="1"/>
        <v>-23.230781425415273</v>
      </c>
      <c r="K23" s="241"/>
      <c r="L23" s="242">
        <v>0.56080664142189085</v>
      </c>
      <c r="M23" s="241">
        <f t="shared" ca="1" si="6"/>
        <v>464.93846401787471</v>
      </c>
      <c r="N23" s="243">
        <f t="shared" ca="1" si="2"/>
        <v>-13.027976508793186</v>
      </c>
      <c r="O23" s="241"/>
      <c r="P23" s="244">
        <f ca="1">Inputs!E23</f>
        <v>3.3930000000000002</v>
      </c>
      <c r="Q23" s="245">
        <f ca="1">Inputs!L23</f>
        <v>4.1000000000000369E-2</v>
      </c>
      <c r="R23" s="246"/>
      <c r="S23" s="270">
        <f ca="1">Inputs!BE23/1000</f>
        <v>441.6780897059769</v>
      </c>
      <c r="T23" s="270">
        <f ca="1">Inputs!AF23/1000-S23</f>
        <v>7.3529129148697052</v>
      </c>
      <c r="U23" s="270">
        <f ca="1">IF(ISERROR($A23),0,OFFSET(Options!$C$1,$A23+U$1,0)/1000)</f>
        <v>23.148524945203761</v>
      </c>
      <c r="V23" s="247">
        <f t="shared" ca="1" si="3"/>
        <v>472.17952756605035</v>
      </c>
      <c r="W23" s="246"/>
      <c r="X23" s="265">
        <f ca="1">Inputs!BG23/10000</f>
        <v>64.949580768802349</v>
      </c>
      <c r="Y23" s="265">
        <f ca="1">Inputs!AR23/10000-X23</f>
        <v>-1.1499266260087921</v>
      </c>
      <c r="Z23" s="265">
        <f ca="1">IF(ISERROR($A23),0,OFFSET(Options!$C$1,$A23+Z$1,0))</f>
        <v>2.9009193967913216</v>
      </c>
      <c r="AA23" s="231">
        <f t="shared" ca="1" si="4"/>
        <v>66.70057353958488</v>
      </c>
      <c r="AB23" s="246"/>
      <c r="AC23" s="270">
        <f ca="1">Inputs!BF23/1000</f>
        <v>-13.636660317794389</v>
      </c>
      <c r="AD23" s="270">
        <f ca="1">Inputs!AL23/1000-AC23</f>
        <v>-0.48072311478429874</v>
      </c>
      <c r="AE23" s="270">
        <f ca="1">IF(ISERROR($A23),0,OFFSET(Options!$C$1,$A23+AE$1,0)/1000)</f>
        <v>-0.87950195046355706</v>
      </c>
      <c r="AF23" s="247">
        <f t="shared" ca="1" si="5"/>
        <v>-14.996885383042244</v>
      </c>
      <c r="AG23" s="246"/>
      <c r="AH23" s="231">
        <f ca="1">(#REF!+#REF!)/10000/100</f>
        <v>16.748747886751158</v>
      </c>
    </row>
    <row r="24" spans="1:34" x14ac:dyDescent="0.3">
      <c r="A24" s="48">
        <f ca="1">MATCH(C24,Options!$C:$C,0)</f>
        <v>735</v>
      </c>
      <c r="B24" s="48">
        <f ca="1">MATCH(C24,Swaps!$C:$C,0)</f>
        <v>780</v>
      </c>
      <c r="C24" s="227">
        <f ca="1">Inputs!C24</f>
        <v>37803</v>
      </c>
      <c r="D24" s="231">
        <f ca="1">Inputs!AV24</f>
        <v>-115.06508737820161</v>
      </c>
      <c r="E24" s="265">
        <f ca="1">IF(ISERROR(B24),0,OFFSET(Swaps!$C$1,B24+$E$1,0))</f>
        <v>-153.43805376865944</v>
      </c>
      <c r="F24" s="265">
        <f ca="1">IF(ISERROR(A24),0,OFFSET(Options!$C$1,A24+$F$1,0))</f>
        <v>175.60519791015653</v>
      </c>
      <c r="G24" s="265">
        <v>-0.50632843624043744</v>
      </c>
      <c r="H24" s="265">
        <f ca="1">AH24*Inputs!N24</f>
        <v>6.7279348387107172</v>
      </c>
      <c r="I24" s="265">
        <f ca="1">Inputs!AX24-G24-H24</f>
        <v>19.496113342840609</v>
      </c>
      <c r="J24" s="231">
        <f t="shared" ca="1" si="1"/>
        <v>-67.180223491393605</v>
      </c>
      <c r="K24" s="241"/>
      <c r="L24" s="242">
        <v>0.54592784669699179</v>
      </c>
      <c r="M24" s="241">
        <f t="shared" ca="1" si="6"/>
        <v>488.16924544328998</v>
      </c>
      <c r="N24" s="243">
        <f t="shared" ca="1" si="2"/>
        <v>-36.675554751279172</v>
      </c>
      <c r="O24" s="241"/>
      <c r="P24" s="244">
        <f ca="1">Inputs!E24</f>
        <v>3.4279999999999999</v>
      </c>
      <c r="Q24" s="245">
        <f ca="1">Inputs!L24</f>
        <v>4.0999999999999925E-2</v>
      </c>
      <c r="R24" s="246"/>
      <c r="S24" s="270">
        <f ca="1">Inputs!BE24/1000</f>
        <v>362.77532130236318</v>
      </c>
      <c r="T24" s="270">
        <f ca="1">Inputs!AF24/1000-S24</f>
        <v>5.9467461367445935</v>
      </c>
      <c r="U24" s="270">
        <f ca="1">IF(ISERROR($A24),0,OFFSET(Options!$C$1,$A24+U$1,0)/1000)</f>
        <v>25.376764331318498</v>
      </c>
      <c r="V24" s="247">
        <f t="shared" ca="1" si="3"/>
        <v>394.09883177042627</v>
      </c>
      <c r="W24" s="246"/>
      <c r="X24" s="265">
        <f ca="1">Inputs!BG24/10000</f>
        <v>49.739413545796808</v>
      </c>
      <c r="Y24" s="265">
        <f ca="1">Inputs!AR24/10000-X24</f>
        <v>-0.90183022861437934</v>
      </c>
      <c r="Z24" s="265">
        <f ca="1">IF(ISERROR($A24),0,OFFSET(Options!$C$1,$A24+Z$1,0))</f>
        <v>2.9750399832047618</v>
      </c>
      <c r="AA24" s="231">
        <f t="shared" ca="1" si="4"/>
        <v>51.812623300387187</v>
      </c>
      <c r="AB24" s="246"/>
      <c r="AC24" s="270">
        <f ca="1">Inputs!BF24/1000</f>
        <v>-10.448741762160132</v>
      </c>
      <c r="AD24" s="270">
        <f ca="1">Inputs!AL24/1000-AC24</f>
        <v>-0.37957964834202862</v>
      </c>
      <c r="AE24" s="270">
        <f ca="1">IF(ISERROR($A24),0,OFFSET(Options!$C$1,$A24+AE$1,0)/1000)</f>
        <v>-0.90721128299334264</v>
      </c>
      <c r="AF24" s="247">
        <f t="shared" ca="1" si="5"/>
        <v>-11.735532693495504</v>
      </c>
      <c r="AG24" s="246"/>
      <c r="AH24" s="231">
        <f ca="1">(#REF!+#REF!)/10000/100</f>
        <v>13.455869677421422</v>
      </c>
    </row>
    <row r="25" spans="1:34" x14ac:dyDescent="0.3">
      <c r="A25" s="48">
        <f ca="1">MATCH(C25,Options!$C:$C,0)</f>
        <v>773</v>
      </c>
      <c r="B25" s="48">
        <f ca="1">MATCH(C25,Swaps!$C:$C,0)</f>
        <v>818</v>
      </c>
      <c r="C25" s="227">
        <f ca="1">Inputs!C25</f>
        <v>37834</v>
      </c>
      <c r="D25" s="231">
        <f ca="1">Inputs!AV25</f>
        <v>-104.15142718820164</v>
      </c>
      <c r="E25" s="265">
        <f ca="1">IF(ISERROR(B25),0,OFFSET(Swaps!$C$1,B25+$E$1,0))</f>
        <v>-152.85237087451472</v>
      </c>
      <c r="F25" s="265">
        <f ca="1">IF(ISERROR(A25),0,OFFSET(Options!$C$1,A25+$F$1,0))</f>
        <v>179.29485078955616</v>
      </c>
      <c r="G25" s="265">
        <v>-0.49275514027152667</v>
      </c>
      <c r="H25" s="265">
        <f ca="1">AH25*Inputs!N25</f>
        <v>7.0430916754312323</v>
      </c>
      <c r="I25" s="265">
        <f ca="1">Inputs!AX25-G25-H25</f>
        <v>20.604529909166114</v>
      </c>
      <c r="J25" s="231">
        <f t="shared" ca="1" si="1"/>
        <v>-50.554080828834344</v>
      </c>
      <c r="K25" s="241"/>
      <c r="L25" s="242">
        <v>0.54775292265049913</v>
      </c>
      <c r="M25" s="241">
        <f t="shared" ca="1" si="6"/>
        <v>555.34946893468361</v>
      </c>
      <c r="N25" s="243">
        <f t="shared" ca="1" si="2"/>
        <v>-27.691145525903579</v>
      </c>
      <c r="O25" s="241"/>
      <c r="P25" s="244">
        <f ca="1">Inputs!E25</f>
        <v>3.4550000000000001</v>
      </c>
      <c r="Q25" s="245">
        <f ca="1">Inputs!L25</f>
        <v>4.0999999999999925E-2</v>
      </c>
      <c r="R25" s="246"/>
      <c r="S25" s="270">
        <f ca="1">Inputs!BE25/1000</f>
        <v>410.09571830807886</v>
      </c>
      <c r="T25" s="270">
        <f ca="1">Inputs!AF25/1000-S25</f>
        <v>6.118839184047431</v>
      </c>
      <c r="U25" s="270">
        <f ca="1">IF(ISERROR($A25),0,OFFSET(Options!$C$1,$A25+U$1,0)/1000)</f>
        <v>27.300722862281891</v>
      </c>
      <c r="V25" s="247">
        <f t="shared" ca="1" si="3"/>
        <v>443.51528035440816</v>
      </c>
      <c r="W25" s="246"/>
      <c r="X25" s="265">
        <f ca="1">Inputs!BG25/10000</f>
        <v>52.516607864790494</v>
      </c>
      <c r="Y25" s="265">
        <f ca="1">Inputs!AR25/10000-X25</f>
        <v>-1.0219343593843178</v>
      </c>
      <c r="Z25" s="265">
        <f ca="1">IF(ISERROR($A25),0,OFFSET(Options!$C$1,$A25+Z$1,0))</f>
        <v>3.0019363825676626</v>
      </c>
      <c r="AA25" s="231">
        <f t="shared" ca="1" si="4"/>
        <v>54.49660988797384</v>
      </c>
      <c r="AB25" s="246"/>
      <c r="AC25" s="270">
        <f ca="1">Inputs!BF25/1000</f>
        <v>-11.170893224689024</v>
      </c>
      <c r="AD25" s="270">
        <f ca="1">Inputs!AL25/1000-AC25</f>
        <v>-0.37838473050025279</v>
      </c>
      <c r="AE25" s="270">
        <f ca="1">IF(ISERROR($A25),0,OFFSET(Options!$C$1,$A25+AE$1,0)/1000)</f>
        <v>-0.91212158628064199</v>
      </c>
      <c r="AF25" s="247">
        <f t="shared" ca="1" si="5"/>
        <v>-12.46139954146992</v>
      </c>
      <c r="AG25" s="246"/>
      <c r="AH25" s="231">
        <f ca="1">(#REF!+#REF!)/10000/100</f>
        <v>14.086183350862452</v>
      </c>
    </row>
    <row r="26" spans="1:34" x14ac:dyDescent="0.3">
      <c r="A26" s="48">
        <f ca="1">MATCH(C26,Options!$C:$C,0)</f>
        <v>811</v>
      </c>
      <c r="B26" s="48">
        <f ca="1">MATCH(C26,Swaps!$C:$C,0)</f>
        <v>856</v>
      </c>
      <c r="C26" s="227">
        <f ca="1">Inputs!C26</f>
        <v>37865</v>
      </c>
      <c r="D26" s="231">
        <f ca="1">Inputs!AV26</f>
        <v>-110.11274981000003</v>
      </c>
      <c r="E26" s="265">
        <f ca="1">IF(ISERROR(B26),0,OFFSET(Swaps!$C$1,B26+$E$1,0))</f>
        <v>-147.3389061022944</v>
      </c>
      <c r="F26" s="265">
        <f ca="1">IF(ISERROR(A26),0,OFFSET(Options!$C$1,A26+$F$1,0))</f>
        <v>176.49439966853265</v>
      </c>
      <c r="G26" s="265">
        <v>-0.46429395515298211</v>
      </c>
      <c r="H26" s="265">
        <f ca="1">AH26*Inputs!N26</f>
        <v>6.9538117287604191</v>
      </c>
      <c r="I26" s="265">
        <f ca="1">Inputs!AX26-G26-H26</f>
        <v>20.41323893777767</v>
      </c>
      <c r="J26" s="231">
        <f t="shared" ca="1" si="1"/>
        <v>-54.054499532376674</v>
      </c>
      <c r="K26" s="241"/>
      <c r="L26" s="242">
        <v>0.54514133590501845</v>
      </c>
      <c r="M26" s="241">
        <f t="shared" ca="1" si="6"/>
        <v>605.90354976351796</v>
      </c>
      <c r="N26" s="243">
        <f t="shared" ca="1" si="2"/>
        <v>-29.467342086757014</v>
      </c>
      <c r="O26" s="241"/>
      <c r="P26" s="244">
        <f ca="1">Inputs!E26</f>
        <v>3.4630000000000001</v>
      </c>
      <c r="Q26" s="245">
        <f ca="1">Inputs!L26</f>
        <v>4.0999999999999925E-2</v>
      </c>
      <c r="R26" s="246"/>
      <c r="S26" s="270">
        <f ca="1">Inputs!BE26/1000</f>
        <v>426.42344478248373</v>
      </c>
      <c r="T26" s="270">
        <f ca="1">Inputs!AF26/1000-S26</f>
        <v>5.9878771279476268</v>
      </c>
      <c r="U26" s="270">
        <f ca="1">IF(ISERROR($A26),0,OFFSET(Options!$C$1,$A26+U$1,0)/1000)</f>
        <v>28.199335257327292</v>
      </c>
      <c r="V26" s="247">
        <f t="shared" ca="1" si="3"/>
        <v>460.61065716775863</v>
      </c>
      <c r="W26" s="246"/>
      <c r="X26" s="265">
        <f ca="1">Inputs!BG26/10000</f>
        <v>52.03385253551685</v>
      </c>
      <c r="Y26" s="265">
        <f ca="1">Inputs!AR26/10000-X26</f>
        <v>-1.0585959327587915</v>
      </c>
      <c r="Z26" s="265">
        <f ca="1">IF(ISERROR($A26),0,OFFSET(Options!$C$1,$A26+Z$1,0))</f>
        <v>2.9654063705092151</v>
      </c>
      <c r="AA26" s="231">
        <f t="shared" ca="1" si="4"/>
        <v>53.940662973267273</v>
      </c>
      <c r="AB26" s="246"/>
      <c r="AC26" s="270">
        <f ca="1">Inputs!BF26/1000</f>
        <v>-10.986010598454882</v>
      </c>
      <c r="AD26" s="270">
        <f ca="1">Inputs!AL26/1000-AC26</f>
        <v>-0.36132170096562355</v>
      </c>
      <c r="AE26" s="270">
        <f ca="1">IF(ISERROR($A26),0,OFFSET(Options!$C$1,$A26+AE$1,0)/1000)</f>
        <v>-0.88947493372178132</v>
      </c>
      <c r="AF26" s="247">
        <f t="shared" ca="1" si="5"/>
        <v>-12.236807233142287</v>
      </c>
      <c r="AG26" s="246"/>
      <c r="AH26" s="231">
        <f ca="1">(#REF!+#REF!)/10000/100</f>
        <v>13.907623457520826</v>
      </c>
    </row>
    <row r="27" spans="1:34" x14ac:dyDescent="0.3">
      <c r="A27" s="48">
        <f ca="1">MATCH(C27,Options!$C:$C,0)</f>
        <v>849</v>
      </c>
      <c r="B27" s="48">
        <f ca="1">MATCH(C27,Swaps!$C:$C,0)</f>
        <v>894</v>
      </c>
      <c r="C27" s="227">
        <f ca="1">Inputs!C27</f>
        <v>37895</v>
      </c>
      <c r="D27" s="231">
        <f ca="1">Inputs!AV27</f>
        <v>50.41549083000001</v>
      </c>
      <c r="E27" s="265">
        <f ca="1">IF(ISERROR(B27),0,OFFSET(Swaps!$C$1,B27+$E$1,0))</f>
        <v>-151.6581691499112</v>
      </c>
      <c r="F27" s="265">
        <f ca="1">IF(ISERROR(A27),0,OFFSET(Options!$C$1,A27+$F$1,0))</f>
        <v>184.4082182655369</v>
      </c>
      <c r="G27" s="265">
        <v>-0.75299819100365539</v>
      </c>
      <c r="H27" s="265">
        <f ca="1">AH27*Inputs!N27</f>
        <v>12.147649996100082</v>
      </c>
      <c r="I27" s="265">
        <f ca="1">Inputs!AX27-G27-H27</f>
        <v>44.378017520177366</v>
      </c>
      <c r="J27" s="231">
        <f t="shared" ca="1" si="1"/>
        <v>138.93820927089951</v>
      </c>
      <c r="K27" s="241"/>
      <c r="L27" s="242">
        <v>0.53797843965700398</v>
      </c>
      <c r="M27" s="241">
        <f t="shared" ca="1" si="6"/>
        <v>659.95804929589463</v>
      </c>
      <c r="N27" s="243">
        <f t="shared" ca="1" si="2"/>
        <v>74.745761032296798</v>
      </c>
      <c r="O27" s="241"/>
      <c r="P27" s="244">
        <f ca="1">Inputs!E27</f>
        <v>3.5049999999999999</v>
      </c>
      <c r="Q27" s="245">
        <f ca="1">Inputs!L27</f>
        <v>4.0999999999999925E-2</v>
      </c>
      <c r="R27" s="246"/>
      <c r="S27" s="270">
        <f ca="1">Inputs!BE27/1000</f>
        <v>980.85250017037754</v>
      </c>
      <c r="T27" s="270">
        <f ca="1">Inputs!AF27/1000-S27</f>
        <v>9.7124873600594128</v>
      </c>
      <c r="U27" s="270">
        <f ca="1">IF(ISERROR($A27),0,OFFSET(Options!$C$1,$A27+U$1,0)/1000)</f>
        <v>30.530074427912528</v>
      </c>
      <c r="V27" s="247">
        <f t="shared" ca="1" si="3"/>
        <v>1021.0950619583494</v>
      </c>
      <c r="W27" s="246"/>
      <c r="X27" s="265">
        <f ca="1">Inputs!BG27/10000</f>
        <v>113.05799682088536</v>
      </c>
      <c r="Y27" s="265">
        <f ca="1">Inputs!AR27/10000-X27</f>
        <v>-2.6404310376242961</v>
      </c>
      <c r="Z27" s="265">
        <f ca="1">IF(ISERROR($A27),0,OFFSET(Options!$C$1,$A27+Z$1,0))</f>
        <v>3.0242063186841293</v>
      </c>
      <c r="AA27" s="231">
        <f t="shared" ca="1" si="4"/>
        <v>113.44177210194519</v>
      </c>
      <c r="AB27" s="246"/>
      <c r="AC27" s="270">
        <f ca="1">Inputs!BF27/1000</f>
        <v>-24.159920036355501</v>
      </c>
      <c r="AD27" s="270">
        <f ca="1">Inputs!AL27/1000-AC27</f>
        <v>-0.62116637989869261</v>
      </c>
      <c r="AE27" s="270">
        <f ca="1">IF(ISERROR($A27),0,OFFSET(Options!$C$1,$A27+AE$1,0)/1000)</f>
        <v>-0.90417536072215254</v>
      </c>
      <c r="AF27" s="247">
        <f t="shared" ca="1" si="5"/>
        <v>-25.685261776976347</v>
      </c>
      <c r="AG27" s="246"/>
      <c r="AH27" s="231">
        <f ca="1">(#REF!+#REF!)/10000/100</f>
        <v>24.295299992200142</v>
      </c>
    </row>
    <row r="28" spans="1:34" x14ac:dyDescent="0.3">
      <c r="A28" s="48">
        <f ca="1">MATCH(C28,Options!$C:$C,0)</f>
        <v>887</v>
      </c>
      <c r="B28" s="48">
        <f ca="1">MATCH(C28,Swaps!$C:$C,0)</f>
        <v>932</v>
      </c>
      <c r="C28" s="227">
        <f ca="1">Inputs!C28</f>
        <v>37926</v>
      </c>
      <c r="D28" s="231">
        <f ca="1">Inputs!AV28</f>
        <v>32.139719220000075</v>
      </c>
      <c r="E28" s="265">
        <f ca="1">IF(ISERROR(B28),0,OFFSET(Swaps!$C$1,B28+$E$1,0))</f>
        <v>0</v>
      </c>
      <c r="F28" s="265">
        <f ca="1">IF(ISERROR(A28),0,OFFSET(Options!$C$1,A28+$F$1,0))</f>
        <v>5.2987315873820728</v>
      </c>
      <c r="G28" s="265">
        <v>-0.31194830981996802</v>
      </c>
      <c r="H28" s="265">
        <f ca="1">AH28*Inputs!N28</f>
        <v>7.0897429612010621</v>
      </c>
      <c r="I28" s="265">
        <f ca="1">Inputs!AX28-G28-H28</f>
        <v>3.1283274296498638</v>
      </c>
      <c r="J28" s="231">
        <f t="shared" ca="1" si="1"/>
        <v>47.344572888413104</v>
      </c>
      <c r="K28" s="241"/>
      <c r="L28" s="242">
        <v>0.53153208593115131</v>
      </c>
      <c r="M28" s="241">
        <f t="shared" ca="1" si="6"/>
        <v>521.01984002499512</v>
      </c>
      <c r="N28" s="243">
        <f t="shared" ca="1" si="2"/>
        <v>25.165159584897651</v>
      </c>
      <c r="O28" s="241"/>
      <c r="P28" s="244">
        <f ca="1">Inputs!E28</f>
        <v>3.665</v>
      </c>
      <c r="Q28" s="245">
        <f ca="1">Inputs!L28</f>
        <v>4.0999999999999925E-2</v>
      </c>
      <c r="R28" s="246"/>
      <c r="S28" s="270">
        <f ca="1">Inputs!BE28/1000</f>
        <v>115.94307597500658</v>
      </c>
      <c r="T28" s="270">
        <f ca="1">Inputs!AF28/1000-S28</f>
        <v>5.7567502402115309</v>
      </c>
      <c r="U28" s="270">
        <f ca="1">IF(ISERROR($A28),0,OFFSET(Options!$C$1,$A28+U$1,0)/1000)</f>
        <v>5.0803071983950012</v>
      </c>
      <c r="V28" s="247">
        <f t="shared" ca="1" si="3"/>
        <v>126.78013341361311</v>
      </c>
      <c r="W28" s="246"/>
      <c r="X28" s="265">
        <f ca="1">Inputs!BG28/10000</f>
        <v>10.422559966697609</v>
      </c>
      <c r="Y28" s="265">
        <f ca="1">Inputs!AR28/10000-X28</f>
        <v>0.28217831470075971</v>
      </c>
      <c r="Z28" s="265">
        <f ca="1">IF(ISERROR($A28),0,OFFSET(Options!$C$1,$A28+Z$1,0))</f>
        <v>0.51183586710915141</v>
      </c>
      <c r="AA28" s="231">
        <f t="shared" ca="1" si="4"/>
        <v>11.216574148507521</v>
      </c>
      <c r="AB28" s="246"/>
      <c r="AC28" s="270">
        <f ca="1">Inputs!BF28/1000</f>
        <v>-2.8204522610115381</v>
      </c>
      <c r="AD28" s="270">
        <f ca="1">Inputs!AL28/1000-AC28</f>
        <v>-0.1586698357908447</v>
      </c>
      <c r="AE28" s="270">
        <f ca="1">IF(ISERROR($A28),0,OFFSET(Options!$C$1,$A28+AE$1,0)/1000)</f>
        <v>-0.11652019054412399</v>
      </c>
      <c r="AF28" s="247">
        <f t="shared" ca="1" si="5"/>
        <v>-3.0956422873465068</v>
      </c>
      <c r="AG28" s="246"/>
      <c r="AH28" s="231">
        <f ca="1">(#REF!+#REF!)/10000/100</f>
        <v>14.179485922402112</v>
      </c>
    </row>
    <row r="29" spans="1:34" x14ac:dyDescent="0.3">
      <c r="A29" s="48">
        <f ca="1">MATCH(C29,Options!$C:$C,0)</f>
        <v>925</v>
      </c>
      <c r="B29" s="48">
        <f ca="1">MATCH(C29,Swaps!$C:$C,0)</f>
        <v>970</v>
      </c>
      <c r="C29" s="228">
        <f ca="1">Inputs!C29</f>
        <v>37956</v>
      </c>
      <c r="D29" s="230">
        <f ca="1">Inputs!AV29</f>
        <v>15.12609314000008</v>
      </c>
      <c r="E29" s="266">
        <f ca="1">IF(ISERROR(B29),0,OFFSET(Swaps!$C$1,B29+$E$1,0))</f>
        <v>0</v>
      </c>
      <c r="F29" s="266">
        <f ca="1">IF(ISERROR(A29),0,OFFSET(Options!$C$1,A29+$F$1,0))</f>
        <v>6.1423654311628386</v>
      </c>
      <c r="G29" s="266">
        <v>-0.21495513402692268</v>
      </c>
      <c r="H29" s="266">
        <f ca="1">AH29*Inputs!N29</f>
        <v>3.2613441169812241</v>
      </c>
      <c r="I29" s="266">
        <f ca="1">Inputs!AX29-G29-H29</f>
        <v>11.298863917538977</v>
      </c>
      <c r="J29" s="230">
        <f t="shared" ca="1" si="1"/>
        <v>35.613711471656195</v>
      </c>
      <c r="K29" s="234">
        <f ca="1">SUM(J18:J29)</f>
        <v>-643.60327285326264</v>
      </c>
      <c r="L29" s="235">
        <v>0.53588444950988545</v>
      </c>
      <c r="M29" s="236">
        <f t="shared" ca="1" si="6"/>
        <v>473.67526713658202</v>
      </c>
      <c r="N29" s="234">
        <f t="shared" ca="1" si="2"/>
        <v>19.084834166992373</v>
      </c>
      <c r="O29" s="234">
        <f ca="1">SUM(N18:N29)</f>
        <v>-395.35667810136874</v>
      </c>
      <c r="P29" s="237">
        <f ca="1">Inputs!E29</f>
        <v>3.8440000000000003</v>
      </c>
      <c r="Q29" s="238">
        <f ca="1">Inputs!L29</f>
        <v>4.1000000000000369E-2</v>
      </c>
      <c r="R29" s="239"/>
      <c r="S29" s="271">
        <f ca="1">Inputs!BE29/1000</f>
        <v>334.36032916298802</v>
      </c>
      <c r="T29" s="271">
        <f ca="1">Inputs!AF29/1000-S29</f>
        <v>2.7885468671942135</v>
      </c>
      <c r="U29" s="271">
        <f ca="1">IF(ISERROR($A29),0,OFFSET(Options!$C$1,$A29+U$1,0)/1000)</f>
        <v>5.1549298981039549</v>
      </c>
      <c r="V29" s="248">
        <f t="shared" ca="1" si="3"/>
        <v>342.30380592828618</v>
      </c>
      <c r="W29" s="239"/>
      <c r="X29" s="266">
        <f ca="1">Inputs!BG29/10000</f>
        <v>30.113031507705816</v>
      </c>
      <c r="Y29" s="266">
        <f ca="1">Inputs!AR29/10000-X29</f>
        <v>-0.69360014825421601</v>
      </c>
      <c r="Z29" s="266">
        <f ca="1">IF(ISERROR($A29),0,OFFSET(Options!$C$1,$A29+Z$1,0))</f>
        <v>0.45662073106484152</v>
      </c>
      <c r="AA29" s="230">
        <f t="shared" ca="1" si="4"/>
        <v>29.876052090516442</v>
      </c>
      <c r="AB29" s="239"/>
      <c r="AC29" s="271">
        <f ca="1">Inputs!BF29/1000</f>
        <v>-7.6067622896467837</v>
      </c>
      <c r="AD29" s="271">
        <f ca="1">Inputs!AL29/1000-AC29</f>
        <v>-0.19191098435657938</v>
      </c>
      <c r="AE29" s="271">
        <f ca="1">IF(ISERROR($A29),0,OFFSET(Options!$C$1,$A29+AE$1,0)/1000)</f>
        <v>-0.1114300831389167</v>
      </c>
      <c r="AF29" s="248">
        <f t="shared" ca="1" si="5"/>
        <v>-7.9101033571422796</v>
      </c>
      <c r="AG29" s="239"/>
      <c r="AH29" s="230">
        <f ca="1">(#REF!+#REF!)/10000/100</f>
        <v>6.5226882339624419</v>
      </c>
    </row>
    <row r="30" spans="1:34" x14ac:dyDescent="0.3">
      <c r="A30" s="48">
        <f ca="1">MATCH(C30,Options!$C:$C,0)</f>
        <v>963</v>
      </c>
      <c r="B30" s="48">
        <f ca="1">MATCH(C30,Swaps!$C:$C,0)</f>
        <v>1008</v>
      </c>
      <c r="C30" s="227">
        <f ca="1">Inputs!C30</f>
        <v>37987</v>
      </c>
      <c r="D30" s="231">
        <f ca="1">Inputs!AV30</f>
        <v>53.701380280000024</v>
      </c>
      <c r="E30" s="265">
        <f ca="1">IF(ISERROR(B30),0,OFFSET(Swaps!$C$1,B30+$E$1,0))</f>
        <v>0</v>
      </c>
      <c r="F30" s="265">
        <f ca="1">IF(ISERROR(A30),0,OFFSET(Options!$C$1,A30+$F$1,0))</f>
        <v>0</v>
      </c>
      <c r="G30" s="265">
        <v>4.3228832327770306E-2</v>
      </c>
      <c r="H30" s="265">
        <f ca="1">AH30*Inputs!N30</f>
        <v>-0.24627689460290064</v>
      </c>
      <c r="I30" s="265">
        <f ca="1">Inputs!AX30-G30-H30</f>
        <v>0.6000063329942269</v>
      </c>
      <c r="J30" s="231">
        <f t="shared" ca="1" si="1"/>
        <v>54.09833855071912</v>
      </c>
      <c r="K30" s="241"/>
      <c r="L30" s="242">
        <v>0.52717297842279709</v>
      </c>
      <c r="M30" s="241">
        <f t="shared" ca="1" si="6"/>
        <v>438.06155566492583</v>
      </c>
      <c r="N30" s="243">
        <f t="shared" ca="1" si="2"/>
        <v>28.519182261507424</v>
      </c>
      <c r="O30" s="241"/>
      <c r="P30" s="244">
        <f ca="1">Inputs!E30</f>
        <v>3.903</v>
      </c>
      <c r="Q30" s="245">
        <f ca="1">Inputs!L30</f>
        <v>4.0999999999999925E-2</v>
      </c>
      <c r="R30" s="246"/>
      <c r="S30" s="270">
        <f ca="1">Inputs!BE30/1000</f>
        <v>21.677701363809906</v>
      </c>
      <c r="T30" s="270">
        <f ca="1">Inputs!AF30/1000-S30</f>
        <v>0.13034803555237673</v>
      </c>
      <c r="U30" s="270">
        <f ca="1">IF(ISERROR($A30),0,OFFSET(Options!$C$1,$A30+U$1,0)/1000)</f>
        <v>0</v>
      </c>
      <c r="V30" s="247">
        <f t="shared" ca="1" si="3"/>
        <v>21.808049399362282</v>
      </c>
      <c r="W30" s="246"/>
      <c r="X30" s="265">
        <f ca="1">Inputs!BG30/10000</f>
        <v>1.6117523505946487</v>
      </c>
      <c r="Y30" s="265">
        <f ca="1">Inputs!AR30/10000-X30</f>
        <v>-4.8091936897683984E-2</v>
      </c>
      <c r="Z30" s="265">
        <f ca="1">IF(ISERROR($A30),0,OFFSET(Options!$C$1,$A30+Z$1,0))</f>
        <v>0</v>
      </c>
      <c r="AA30" s="231">
        <f t="shared" ca="1" si="4"/>
        <v>1.5636604136969647</v>
      </c>
      <c r="AB30" s="246"/>
      <c r="AC30" s="270">
        <f ca="1">Inputs!BF30/1000</f>
        <v>-0.4196102690319784</v>
      </c>
      <c r="AD30" s="270">
        <f ca="1">Inputs!AL30/1000-AC30</f>
        <v>1.799443765640063E-3</v>
      </c>
      <c r="AE30" s="270">
        <f ca="1">IF(ISERROR($A30),0,OFFSET(Options!$C$1,$A30+AE$1,0)/1000)</f>
        <v>0</v>
      </c>
      <c r="AF30" s="247">
        <f t="shared" ca="1" si="5"/>
        <v>-0.41781082526633834</v>
      </c>
      <c r="AG30" s="246"/>
      <c r="AH30" s="231">
        <f ca="1">(#REF!+#REF!)/10000/100</f>
        <v>-0.49255378920580084</v>
      </c>
    </row>
    <row r="31" spans="1:34" x14ac:dyDescent="0.3">
      <c r="A31" s="48">
        <f ca="1">MATCH(C31,Options!$C:$C,0)</f>
        <v>1001</v>
      </c>
      <c r="B31" s="48">
        <f ca="1">MATCH(C31,Swaps!$C:$C,0)</f>
        <v>1046</v>
      </c>
      <c r="C31" s="227">
        <f ca="1">Inputs!C31</f>
        <v>38018</v>
      </c>
      <c r="D31" s="231">
        <f ca="1">Inputs!AV31</f>
        <v>37.210078180000011</v>
      </c>
      <c r="E31" s="265">
        <f ca="1">IF(ISERROR(B31),0,OFFSET(Swaps!$C$1,B31+$E$1,0))</f>
        <v>0</v>
      </c>
      <c r="F31" s="265">
        <f ca="1">IF(ISERROR(A31),0,OFFSET(Options!$C$1,A31+$F$1,0))</f>
        <v>0</v>
      </c>
      <c r="G31" s="265">
        <v>-2.1534063516327251E-2</v>
      </c>
      <c r="H31" s="265">
        <f ca="1">AH31*Inputs!N31</f>
        <v>0.65029502697118868</v>
      </c>
      <c r="I31" s="265">
        <f ca="1">Inputs!AX31-G31-H31</f>
        <v>5.9063908364650688</v>
      </c>
      <c r="J31" s="231">
        <f t="shared" ca="1" si="1"/>
        <v>43.745229979919941</v>
      </c>
      <c r="K31" s="241"/>
      <c r="L31" s="242">
        <v>0.52455633373010124</v>
      </c>
      <c r="M31" s="241">
        <f t="shared" ca="1" si="6"/>
        <v>383.96321711420671</v>
      </c>
      <c r="N31" s="243">
        <f t="shared" ca="1" si="2"/>
        <v>22.946837456446914</v>
      </c>
      <c r="O31" s="241"/>
      <c r="P31" s="244">
        <f ca="1">Inputs!E31</f>
        <v>3.8190000000000004</v>
      </c>
      <c r="Q31" s="245">
        <f ca="1">Inputs!L31</f>
        <v>4.1000000000000369E-2</v>
      </c>
      <c r="R31" s="246"/>
      <c r="S31" s="270">
        <f ca="1">Inputs!BE31/1000</f>
        <v>175.15230528520758</v>
      </c>
      <c r="T31" s="270">
        <f ca="1">Inputs!AF31/1000-S31</f>
        <v>0.76668432590437874</v>
      </c>
      <c r="U31" s="270">
        <f ca="1">IF(ISERROR($A31),0,OFFSET(Options!$C$1,$A31+U$1,0)/1000)</f>
        <v>0</v>
      </c>
      <c r="V31" s="247">
        <f t="shared" ca="1" si="3"/>
        <v>175.91898961111195</v>
      </c>
      <c r="W31" s="246"/>
      <c r="X31" s="265">
        <f ca="1">Inputs!BG31/10000</f>
        <v>14.841868907138938</v>
      </c>
      <c r="Y31" s="265">
        <f ca="1">Inputs!AR31/10000-X31</f>
        <v>-0.41797702363354894</v>
      </c>
      <c r="Z31" s="265">
        <f ca="1">IF(ISERROR($A31),0,OFFSET(Options!$C$1,$A31+Z$1,0))</f>
        <v>0</v>
      </c>
      <c r="AA31" s="231">
        <f t="shared" ca="1" si="4"/>
        <v>14.423891883505389</v>
      </c>
      <c r="AB31" s="246"/>
      <c r="AC31" s="270">
        <f ca="1">Inputs!BF31/1000</f>
        <v>-3.4352279840878941</v>
      </c>
      <c r="AD31" s="270">
        <f ca="1">Inputs!AL31/1000-AC31</f>
        <v>-6.0960004997699269E-2</v>
      </c>
      <c r="AE31" s="270">
        <f ca="1">IF(ISERROR($A31),0,OFFSET(Options!$C$1,$A31+AE$1,0)/1000)</f>
        <v>0</v>
      </c>
      <c r="AF31" s="247">
        <f t="shared" ca="1" si="5"/>
        <v>-3.4961879890855934</v>
      </c>
      <c r="AG31" s="246"/>
      <c r="AH31" s="231">
        <f ca="1">(#REF!+#REF!)/10000/100</f>
        <v>1.3005900539423763</v>
      </c>
    </row>
    <row r="32" spans="1:34" x14ac:dyDescent="0.3">
      <c r="A32" s="48">
        <f ca="1">MATCH(C32,Options!$C:$C,0)</f>
        <v>1039</v>
      </c>
      <c r="B32" s="48">
        <f ca="1">MATCH(C32,Swaps!$C:$C,0)</f>
        <v>1084</v>
      </c>
      <c r="C32" s="227">
        <f ca="1">Inputs!C32</f>
        <v>38047</v>
      </c>
      <c r="D32" s="231">
        <f ca="1">Inputs!AV32</f>
        <v>55.71279603</v>
      </c>
      <c r="E32" s="265">
        <f ca="1">IF(ISERROR(B32),0,OFFSET(Swaps!$C$1,B32+$E$1,0))</f>
        <v>0</v>
      </c>
      <c r="F32" s="265">
        <f ca="1">IF(ISERROR(A32),0,OFFSET(Options!$C$1,A32+$F$1,0))</f>
        <v>0</v>
      </c>
      <c r="G32" s="265">
        <v>-3.3405266234251663E-2</v>
      </c>
      <c r="H32" s="265">
        <f ca="1">AH32*Inputs!N32</f>
        <v>0.63903491240228827</v>
      </c>
      <c r="I32" s="265">
        <f ca="1">Inputs!AX32-G32-H32</f>
        <v>8.2446591000468352</v>
      </c>
      <c r="J32" s="231">
        <f t="shared" ca="1" si="1"/>
        <v>64.563084776214865</v>
      </c>
      <c r="K32" s="241"/>
      <c r="L32" s="242">
        <v>0.52193968903740551</v>
      </c>
      <c r="M32" s="241">
        <f t="shared" ca="1" si="6"/>
        <v>340.21798713428677</v>
      </c>
      <c r="N32" s="243">
        <f t="shared" ca="1" si="2"/>
        <v>33.698036391393238</v>
      </c>
      <c r="O32" s="241"/>
      <c r="P32" s="244">
        <f ca="1">Inputs!E32</f>
        <v>3.6840000000000002</v>
      </c>
      <c r="Q32" s="245">
        <f ca="1">Inputs!L32</f>
        <v>4.1000000000000369E-2</v>
      </c>
      <c r="R32" s="246"/>
      <c r="S32" s="270">
        <f ca="1">Inputs!BE32/1000</f>
        <v>224.12091346235616</v>
      </c>
      <c r="T32" s="270">
        <f ca="1">Inputs!AF32/1000-S32</f>
        <v>0.85004632053482965</v>
      </c>
      <c r="U32" s="270">
        <f ca="1">IF(ISERROR($A32),0,OFFSET(Options!$C$1,$A32+U$1,0)/1000)</f>
        <v>0</v>
      </c>
      <c r="V32" s="247">
        <f t="shared" ca="1" si="3"/>
        <v>224.97095978289099</v>
      </c>
      <c r="W32" s="246"/>
      <c r="X32" s="265">
        <f ca="1">Inputs!BG32/10000</f>
        <v>20.713769438817813</v>
      </c>
      <c r="Y32" s="265">
        <f ca="1">Inputs!AR32/10000-X32</f>
        <v>-0.62631811995988329</v>
      </c>
      <c r="Z32" s="265">
        <f ca="1">IF(ISERROR($A32),0,OFFSET(Options!$C$1,$A32+Z$1,0))</f>
        <v>0</v>
      </c>
      <c r="AA32" s="231">
        <f t="shared" ca="1" si="4"/>
        <v>20.08745131885793</v>
      </c>
      <c r="AB32" s="246"/>
      <c r="AC32" s="270">
        <f ca="1">Inputs!BF32/1000</f>
        <v>-4.1084279217248856</v>
      </c>
      <c r="AD32" s="270">
        <f ca="1">Inputs!AL32/1000-AC32</f>
        <v>-7.7918892559924124E-2</v>
      </c>
      <c r="AE32" s="270">
        <f ca="1">IF(ISERROR($A32),0,OFFSET(Options!$C$1,$A32+AE$1,0)/1000)</f>
        <v>0</v>
      </c>
      <c r="AF32" s="247">
        <f t="shared" ca="1" si="5"/>
        <v>-4.1863468142848097</v>
      </c>
      <c r="AG32" s="246"/>
      <c r="AH32" s="231">
        <f ca="1">(#REF!+#REF!)/10000/100</f>
        <v>1.2780698248045754</v>
      </c>
    </row>
    <row r="33" spans="1:34" x14ac:dyDescent="0.3">
      <c r="A33" s="48">
        <f ca="1">MATCH(C33,Options!$C:$C,0)</f>
        <v>1077</v>
      </c>
      <c r="B33" s="48">
        <f ca="1">MATCH(C33,Swaps!$C:$C,0)</f>
        <v>1122</v>
      </c>
      <c r="C33" s="227">
        <f ca="1">Inputs!C33</f>
        <v>38078</v>
      </c>
      <c r="D33" s="231">
        <f ca="1">Inputs!AV33</f>
        <v>15.679666489999999</v>
      </c>
      <c r="E33" s="265">
        <f ca="1">IF(ISERROR(B33),0,OFFSET(Swaps!$C$1,B33+$E$1,0))</f>
        <v>0</v>
      </c>
      <c r="F33" s="265">
        <f ca="1">IF(ISERROR(A33),0,OFFSET(Options!$C$1,A33+$F$1,0))</f>
        <v>0</v>
      </c>
      <c r="G33" s="265">
        <v>-3.3826108057454007E-2</v>
      </c>
      <c r="H33" s="265">
        <f ca="1">AH33*Inputs!N33</f>
        <v>0.36925309798011052</v>
      </c>
      <c r="I33" s="265">
        <f ca="1">Inputs!AX33-G33-H33</f>
        <v>4.0037074405902997</v>
      </c>
      <c r="J33" s="231">
        <f t="shared" ca="1" si="1"/>
        <v>20.018800920512955</v>
      </c>
      <c r="K33" s="241"/>
      <c r="L33" s="242">
        <v>0.52050323202827065</v>
      </c>
      <c r="M33" s="241">
        <f t="shared" ca="1" si="6"/>
        <v>275.65490235807192</v>
      </c>
      <c r="N33" s="243">
        <f t="shared" ca="1" si="2"/>
        <v>10.419850580457513</v>
      </c>
      <c r="O33" s="241"/>
      <c r="P33" s="244">
        <f ca="1">Inputs!E33</f>
        <v>3.5340000000000003</v>
      </c>
      <c r="Q33" s="245">
        <f ca="1">Inputs!L33</f>
        <v>4.1000000000000369E-2</v>
      </c>
      <c r="R33" s="246"/>
      <c r="S33" s="270">
        <f ca="1">Inputs!BE33/1000</f>
        <v>99.702065564950459</v>
      </c>
      <c r="T33" s="270">
        <f ca="1">Inputs!AF33/1000-S33</f>
        <v>0.76611297769920839</v>
      </c>
      <c r="U33" s="270">
        <f ca="1">IF(ISERROR($A33),0,OFFSET(Options!$C$1,$A33+U$1,0)/1000)</f>
        <v>0</v>
      </c>
      <c r="V33" s="247">
        <f t="shared" ca="1" si="3"/>
        <v>100.46817854264967</v>
      </c>
      <c r="W33" s="246"/>
      <c r="X33" s="265">
        <f ca="1">Inputs!BG33/10000</f>
        <v>10.289668701223112</v>
      </c>
      <c r="Y33" s="265">
        <f ca="1">Inputs!AR33/10000-X33</f>
        <v>-0.2075980148242067</v>
      </c>
      <c r="Z33" s="265">
        <f ca="1">IF(ISERROR($A33),0,OFFSET(Options!$C$1,$A33+Z$1,0))</f>
        <v>0</v>
      </c>
      <c r="AA33" s="231">
        <f t="shared" ca="1" si="4"/>
        <v>10.082070686398906</v>
      </c>
      <c r="AB33" s="246"/>
      <c r="AC33" s="270">
        <f ca="1">Inputs!BF33/1000</f>
        <v>-1.5784610701205959</v>
      </c>
      <c r="AD33" s="270">
        <f ca="1">Inputs!AL33/1000-AC33</f>
        <v>-2.7266705394696888E-2</v>
      </c>
      <c r="AE33" s="270">
        <f ca="1">IF(ISERROR($A33),0,OFFSET(Options!$C$1,$A33+AE$1,0)/1000)</f>
        <v>0</v>
      </c>
      <c r="AF33" s="247">
        <f t="shared" ca="1" si="5"/>
        <v>-1.6057277755152928</v>
      </c>
      <c r="AG33" s="246"/>
      <c r="AH33" s="231">
        <f ca="1">(#REF!+#REF!)/10000/100</f>
        <v>1.4770123919204408</v>
      </c>
    </row>
    <row r="34" spans="1:34" x14ac:dyDescent="0.3">
      <c r="A34" s="48">
        <f ca="1">MATCH(C34,Options!$C:$C,0)</f>
        <v>1115</v>
      </c>
      <c r="B34" s="48">
        <f ca="1">MATCH(C34,Swaps!$C:$C,0)</f>
        <v>1160</v>
      </c>
      <c r="C34" s="227">
        <f ca="1">Inputs!C34</f>
        <v>38108</v>
      </c>
      <c r="D34" s="231">
        <f ca="1">Inputs!AV34</f>
        <v>-16.905694539999999</v>
      </c>
      <c r="E34" s="265">
        <f ca="1">IF(ISERROR(B34),0,OFFSET(Swaps!$C$1,B34+$E$1,0))</f>
        <v>0</v>
      </c>
      <c r="F34" s="265">
        <f ca="1">IF(ISERROR(A34),0,OFFSET(Options!$C$1,A34+$F$1,0))</f>
        <v>0</v>
      </c>
      <c r="G34" s="265">
        <v>-3.2141289345126722E-2</v>
      </c>
      <c r="H34" s="265">
        <f ca="1">AH34*Inputs!N34</f>
        <v>0.36645582011915112</v>
      </c>
      <c r="I34" s="265">
        <f ca="1">Inputs!AX34-G34-H34</f>
        <v>4.002058931750641</v>
      </c>
      <c r="J34" s="231">
        <f t="shared" ca="1" si="1"/>
        <v>-12.569321077475335</v>
      </c>
      <c r="K34" s="241"/>
      <c r="L34" s="242">
        <v>0.52052514979953657</v>
      </c>
      <c r="M34" s="241">
        <f t="shared" ca="1" si="6"/>
        <v>255.63610143755898</v>
      </c>
      <c r="N34" s="243">
        <f t="shared" ca="1" si="2"/>
        <v>-6.5426477367313209</v>
      </c>
      <c r="O34" s="241"/>
      <c r="P34" s="244">
        <f ca="1">Inputs!E34</f>
        <v>3.5380000000000003</v>
      </c>
      <c r="Q34" s="245">
        <f ca="1">Inputs!L34</f>
        <v>4.1000000000000369E-2</v>
      </c>
      <c r="R34" s="246"/>
      <c r="S34" s="270">
        <f ca="1">Inputs!BE34/1000</f>
        <v>102.04252100738913</v>
      </c>
      <c r="T34" s="270">
        <f ca="1">Inputs!AF34/1000-S34</f>
        <v>0.77439258068146444</v>
      </c>
      <c r="U34" s="270">
        <f ca="1">IF(ISERROR($A34),0,OFFSET(Options!$C$1,$A34+U$1,0)/1000)</f>
        <v>0</v>
      </c>
      <c r="V34" s="247">
        <f t="shared" ca="1" si="3"/>
        <v>102.81691358807059</v>
      </c>
      <c r="W34" s="246"/>
      <c r="X34" s="265">
        <f ca="1">Inputs!BG34/10000</f>
        <v>10.285924302987809</v>
      </c>
      <c r="Y34" s="265">
        <f ca="1">Inputs!AR34/10000-X34</f>
        <v>-0.20955225138806632</v>
      </c>
      <c r="Z34" s="265">
        <f ca="1">IF(ISERROR($A34),0,OFFSET(Options!$C$1,$A34+Z$1,0))</f>
        <v>0</v>
      </c>
      <c r="AA34" s="231">
        <f t="shared" ca="1" si="4"/>
        <v>10.076372051599742</v>
      </c>
      <c r="AB34" s="246"/>
      <c r="AC34" s="270">
        <f ca="1">Inputs!BF34/1000</f>
        <v>-1.5171457868679135</v>
      </c>
      <c r="AD34" s="270">
        <f ca="1">Inputs!AL34/1000-AC34</f>
        <v>-2.6307055237021704E-2</v>
      </c>
      <c r="AE34" s="270">
        <f ca="1">IF(ISERROR($A34),0,OFFSET(Options!$C$1,$A34+AE$1,0)/1000)</f>
        <v>0</v>
      </c>
      <c r="AF34" s="247">
        <f t="shared" ca="1" si="5"/>
        <v>-1.5434528421049352</v>
      </c>
      <c r="AG34" s="246"/>
      <c r="AH34" s="231">
        <f ca="1">(#REF!+#REF!)/10000/100</f>
        <v>1.4658232804766032</v>
      </c>
    </row>
    <row r="35" spans="1:34" x14ac:dyDescent="0.3">
      <c r="A35" s="48">
        <f ca="1">MATCH(C35,Options!$C:$C,0)</f>
        <v>1153</v>
      </c>
      <c r="B35" s="48">
        <f ca="1">MATCH(C35,Swaps!$C:$C,0)</f>
        <v>1198</v>
      </c>
      <c r="C35" s="227">
        <f ca="1">Inputs!C35</f>
        <v>38139</v>
      </c>
      <c r="D35" s="231">
        <f ca="1">Inputs!AV35</f>
        <v>6.4817240600000012</v>
      </c>
      <c r="E35" s="265">
        <f ca="1">IF(ISERROR(B35),0,OFFSET(Swaps!$C$1,B35+$E$1,0))</f>
        <v>0</v>
      </c>
      <c r="F35" s="265">
        <f ca="1">IF(ISERROR(A35),0,OFFSET(Options!$C$1,A35+$F$1,0))</f>
        <v>0</v>
      </c>
      <c r="G35" s="265">
        <v>-2.9523064516528308E-2</v>
      </c>
      <c r="H35" s="265">
        <f ca="1">AH35*Inputs!N35</f>
        <v>0.35225444585658539</v>
      </c>
      <c r="I35" s="265">
        <f ca="1">Inputs!AX35-G35-H35</f>
        <v>3.8673493473471567</v>
      </c>
      <c r="J35" s="231">
        <f t="shared" ca="1" si="1"/>
        <v>10.671804788687215</v>
      </c>
      <c r="K35" s="241"/>
      <c r="L35" s="242">
        <v>0.51808721924178003</v>
      </c>
      <c r="M35" s="241">
        <f t="shared" ca="1" si="6"/>
        <v>268.20542251503429</v>
      </c>
      <c r="N35" s="243">
        <f t="shared" ca="1" si="2"/>
        <v>5.5289256672620715</v>
      </c>
      <c r="O35" s="241"/>
      <c r="P35" s="244">
        <f ca="1">Inputs!E35</f>
        <v>3.5779999999999998</v>
      </c>
      <c r="Q35" s="245">
        <f ca="1">Inputs!L35</f>
        <v>4.0999999999999925E-2</v>
      </c>
      <c r="R35" s="246"/>
      <c r="S35" s="270">
        <f ca="1">Inputs!BE35/1000</f>
        <v>103.44254720898431</v>
      </c>
      <c r="T35" s="270">
        <f ca="1">Inputs!AF35/1000-S35</f>
        <v>0.74357915159677646</v>
      </c>
      <c r="U35" s="270">
        <f ca="1">IF(ISERROR($A35),0,OFFSET(Options!$C$1,$A35+U$1,0)/1000)</f>
        <v>0</v>
      </c>
      <c r="V35" s="247">
        <f t="shared" ca="1" si="3"/>
        <v>104.18612636058108</v>
      </c>
      <c r="W35" s="246"/>
      <c r="X35" s="265">
        <f ca="1">Inputs!BG35/10000</f>
        <v>9.8842836853924929</v>
      </c>
      <c r="Y35" s="265">
        <f ca="1">Inputs!AR35/10000-X35</f>
        <v>-0.20650387750802501</v>
      </c>
      <c r="Z35" s="265">
        <f ca="1">IF(ISERROR($A35),0,OFFSET(Options!$C$1,$A35+Z$1,0))</f>
        <v>0</v>
      </c>
      <c r="AA35" s="231">
        <f t="shared" ca="1" si="4"/>
        <v>9.6777798078844679</v>
      </c>
      <c r="AB35" s="246"/>
      <c r="AC35" s="270">
        <f ca="1">Inputs!BF35/1000</f>
        <v>-1.4763164103066304</v>
      </c>
      <c r="AD35" s="270">
        <f ca="1">Inputs!AL35/1000-AC35</f>
        <v>-2.5232821158096108E-2</v>
      </c>
      <c r="AE35" s="270">
        <f ca="1">IF(ISERROR($A35),0,OFFSET(Options!$C$1,$A35+AE$1,0)/1000)</f>
        <v>0</v>
      </c>
      <c r="AF35" s="247">
        <f t="shared" ca="1" si="5"/>
        <v>-1.5015492314647265</v>
      </c>
      <c r="AG35" s="246"/>
      <c r="AH35" s="231">
        <f ca="1">(#REF!+#REF!)/10000/100</f>
        <v>1.4090177834263402</v>
      </c>
    </row>
    <row r="36" spans="1:34" x14ac:dyDescent="0.3">
      <c r="A36" s="48">
        <f ca="1">MATCH(C36,Options!$C:$C,0)</f>
        <v>1191</v>
      </c>
      <c r="B36" s="48">
        <f ca="1">MATCH(C36,Swaps!$C:$C,0)</f>
        <v>1236</v>
      </c>
      <c r="C36" s="227">
        <f ca="1">Inputs!C36</f>
        <v>38169</v>
      </c>
      <c r="D36" s="231">
        <f ca="1">Inputs!AV36</f>
        <v>0.47847708000000111</v>
      </c>
      <c r="E36" s="265">
        <f ca="1">IF(ISERROR(B36),0,OFFSET(Swaps!$C$1,B36+$E$1,0))</f>
        <v>0</v>
      </c>
      <c r="F36" s="265">
        <f ca="1">IF(ISERROR(A36),0,OFFSET(Options!$C$1,A36+$F$1,0))</f>
        <v>0</v>
      </c>
      <c r="G36" s="265">
        <v>-2.6277813768418312E-2</v>
      </c>
      <c r="H36" s="265">
        <f ca="1">AH36*Inputs!N36</f>
        <v>0.32629600816244481</v>
      </c>
      <c r="I36" s="265">
        <f ca="1">Inputs!AX36-G36-H36</f>
        <v>3.7717869083735773</v>
      </c>
      <c r="J36" s="231">
        <f t="shared" ca="1" si="1"/>
        <v>4.5502821827676048</v>
      </c>
      <c r="K36" s="241"/>
      <c r="L36" s="242">
        <v>0.51808721924178036</v>
      </c>
      <c r="M36" s="241">
        <f t="shared" ca="1" si="6"/>
        <v>257.53361772634707</v>
      </c>
      <c r="N36" s="243">
        <f t="shared" ca="1" si="2"/>
        <v>2.3574430428354871</v>
      </c>
      <c r="O36" s="241"/>
      <c r="P36" s="244">
        <f ca="1">Inputs!E36</f>
        <v>3.6230000000000002</v>
      </c>
      <c r="Q36" s="245">
        <f ca="1">Inputs!L36</f>
        <v>4.1000000000000369E-2</v>
      </c>
      <c r="R36" s="246"/>
      <c r="S36" s="270">
        <f ca="1">Inputs!BE36/1000</f>
        <v>106.64804284046069</v>
      </c>
      <c r="T36" s="270">
        <f ca="1">Inputs!AF36/1000-S36</f>
        <v>0.71035010106517404</v>
      </c>
      <c r="U36" s="270">
        <f ca="1">IF(ISERROR($A36),0,OFFSET(Options!$C$1,$A36+U$1,0)/1000)</f>
        <v>0</v>
      </c>
      <c r="V36" s="247">
        <f t="shared" ca="1" si="3"/>
        <v>107.35839294152586</v>
      </c>
      <c r="W36" s="246"/>
      <c r="X36" s="265">
        <f ca="1">Inputs!BG36/10000</f>
        <v>9.6156289062838827</v>
      </c>
      <c r="Y36" s="265">
        <f ca="1">Inputs!AR36/10000-X36</f>
        <v>-0.20785386992861277</v>
      </c>
      <c r="Z36" s="265">
        <f ca="1">IF(ISERROR($A36),0,OFFSET(Options!$C$1,$A36+Z$1,0))</f>
        <v>0</v>
      </c>
      <c r="AA36" s="231">
        <f t="shared" ca="1" si="4"/>
        <v>9.4077750363552699</v>
      </c>
      <c r="AB36" s="246"/>
      <c r="AC36" s="270">
        <f ca="1">Inputs!BF36/1000</f>
        <v>-1.4590381991765586</v>
      </c>
      <c r="AD36" s="270">
        <f ca="1">Inputs!AL36/1000-AC36</f>
        <v>-2.4461028929841921E-2</v>
      </c>
      <c r="AE36" s="270">
        <f ca="1">IF(ISERROR($A36),0,OFFSET(Options!$C$1,$A36+AE$1,0)/1000)</f>
        <v>0</v>
      </c>
      <c r="AF36" s="247">
        <f t="shared" ca="1" si="5"/>
        <v>-1.4834992281064006</v>
      </c>
      <c r="AG36" s="246"/>
      <c r="AH36" s="231">
        <f ca="1">(#REF!+#REF!)/10000/100</f>
        <v>1.3051840326497781</v>
      </c>
    </row>
    <row r="37" spans="1:34" x14ac:dyDescent="0.3">
      <c r="A37" s="48">
        <f ca="1">MATCH(C37,Options!$C:$C,0)</f>
        <v>1229</v>
      </c>
      <c r="B37" s="48">
        <f ca="1">MATCH(C37,Swaps!$C:$C,0)</f>
        <v>1274</v>
      </c>
      <c r="C37" s="227">
        <f ca="1">Inputs!C37</f>
        <v>38200</v>
      </c>
      <c r="D37" s="231">
        <f ca="1">Inputs!AV37</f>
        <v>-1.5672043500000008</v>
      </c>
      <c r="E37" s="265">
        <f ca="1">IF(ISERROR(B37),0,OFFSET(Swaps!$C$1,B37+$E$1,0))</f>
        <v>0</v>
      </c>
      <c r="F37" s="265">
        <f ca="1">IF(ISERROR(A37),0,OFFSET(Options!$C$1,A37+$F$1,0))</f>
        <v>0</v>
      </c>
      <c r="G37" s="265">
        <v>-2.3762889050164659E-2</v>
      </c>
      <c r="H37" s="265">
        <f ca="1">AH37*Inputs!N37</f>
        <v>0.30929774474131788</v>
      </c>
      <c r="I37" s="265">
        <f ca="1">Inputs!AX37-G37-H37</f>
        <v>3.6460284271078867</v>
      </c>
      <c r="J37" s="231">
        <f t="shared" ca="1" si="1"/>
        <v>2.3643589327990391</v>
      </c>
      <c r="K37" s="241"/>
      <c r="L37" s="242">
        <v>0.51686825396290137</v>
      </c>
      <c r="M37" s="241">
        <f t="shared" ca="1" si="6"/>
        <v>252.98333554357947</v>
      </c>
      <c r="N37" s="243">
        <f t="shared" ca="1" si="2"/>
        <v>1.2220620733374281</v>
      </c>
      <c r="O37" s="241"/>
      <c r="P37" s="244">
        <f ca="1">Inputs!E37</f>
        <v>3.6620000000000004</v>
      </c>
      <c r="Q37" s="245">
        <f ca="1">Inputs!L37</f>
        <v>4.1000000000000369E-2</v>
      </c>
      <c r="R37" s="246"/>
      <c r="S37" s="270">
        <f ca="1">Inputs!BE37/1000</f>
        <v>108.92227994015113</v>
      </c>
      <c r="T37" s="270">
        <f ca="1">Inputs!AF37/1000-S37</f>
        <v>0.68574701296687124</v>
      </c>
      <c r="U37" s="270">
        <f ca="1">IF(ISERROR($A37),0,OFFSET(Options!$C$1,$A37+U$1,0)/1000)</f>
        <v>0</v>
      </c>
      <c r="V37" s="247">
        <f t="shared" ca="1" si="3"/>
        <v>109.608026953118</v>
      </c>
      <c r="W37" s="246"/>
      <c r="X37" s="265">
        <f ca="1">Inputs!BG37/10000</f>
        <v>9.2932637159830787</v>
      </c>
      <c r="Y37" s="265">
        <f ca="1">Inputs!AR37/10000-X37</f>
        <v>-0.20411864431180682</v>
      </c>
      <c r="Z37" s="265">
        <f ca="1">IF(ISERROR($A37),0,OFFSET(Options!$C$1,$A37+Z$1,0))</f>
        <v>0</v>
      </c>
      <c r="AA37" s="231">
        <f t="shared" ca="1" si="4"/>
        <v>9.0891450716712718</v>
      </c>
      <c r="AB37" s="246"/>
      <c r="AC37" s="270">
        <f ca="1">Inputs!BF37/1000</f>
        <v>-1.4271421278858762</v>
      </c>
      <c r="AD37" s="270">
        <f ca="1">Inputs!AL37/1000-AC37</f>
        <v>-2.3395968135661471E-2</v>
      </c>
      <c r="AE37" s="270">
        <f ca="1">IF(ISERROR($A37),0,OFFSET(Options!$C$1,$A37+AE$1,0)/1000)</f>
        <v>0</v>
      </c>
      <c r="AF37" s="247">
        <f t="shared" ca="1" si="5"/>
        <v>-1.4505380960215377</v>
      </c>
      <c r="AG37" s="246"/>
      <c r="AH37" s="231">
        <f ca="1">(#REF!+#REF!)/10000/100</f>
        <v>1.2371909789652704</v>
      </c>
    </row>
    <row r="38" spans="1:34" x14ac:dyDescent="0.3">
      <c r="A38" s="48">
        <f ca="1">MATCH(C38,Options!$C:$C,0)</f>
        <v>1267</v>
      </c>
      <c r="B38" s="48">
        <f ca="1">MATCH(C38,Swaps!$C:$C,0)</f>
        <v>1312</v>
      </c>
      <c r="C38" s="227">
        <f ca="1">Inputs!C38</f>
        <v>38231</v>
      </c>
      <c r="D38" s="231">
        <f ca="1">Inputs!AV38</f>
        <v>-102.32365109</v>
      </c>
      <c r="E38" s="265">
        <f ca="1">IF(ISERROR(B38),0,OFFSET(Swaps!$C$1,B38+$E$1,0))</f>
        <v>0</v>
      </c>
      <c r="F38" s="265">
        <f ca="1">IF(ISERROR(A38),0,OFFSET(Options!$C$1,A38+$F$1,0))</f>
        <v>0</v>
      </c>
      <c r="G38" s="265">
        <v>-1.8056550284597961E-2</v>
      </c>
      <c r="H38" s="265">
        <f ca="1">AH38*Inputs!N38</f>
        <v>8.5381438812577051E-2</v>
      </c>
      <c r="I38" s="265">
        <f ca="1">Inputs!AX38-G38-H38</f>
        <v>2.1763068356868431</v>
      </c>
      <c r="J38" s="231">
        <f t="shared" ca="1" si="1"/>
        <v>-100.08001936578518</v>
      </c>
      <c r="K38" s="241"/>
      <c r="L38" s="242">
        <v>0.51472284135242818</v>
      </c>
      <c r="M38" s="241">
        <f t="shared" ca="1" si="6"/>
        <v>250.61897661078044</v>
      </c>
      <c r="N38" s="243">
        <f t="shared" ca="1" si="2"/>
        <v>-51.513471930562986</v>
      </c>
      <c r="O38" s="241"/>
      <c r="P38" s="244">
        <f ca="1">Inputs!E38</f>
        <v>3.6510000000000002</v>
      </c>
      <c r="Q38" s="245">
        <f ca="1">Inputs!L38</f>
        <v>4.1000000000000369E-2</v>
      </c>
      <c r="R38" s="246"/>
      <c r="S38" s="270">
        <f ca="1">Inputs!BE38/1000</f>
        <v>66.56645353245213</v>
      </c>
      <c r="T38" s="270">
        <f ca="1">Inputs!AF38/1000-S38</f>
        <v>0.32459458645251971</v>
      </c>
      <c r="U38" s="270">
        <f ca="1">IF(ISERROR($A38),0,OFFSET(Options!$C$1,$A38+U$1,0)/1000)</f>
        <v>0</v>
      </c>
      <c r="V38" s="247">
        <f t="shared" ca="1" si="3"/>
        <v>66.891048118904649</v>
      </c>
      <c r="W38" s="246"/>
      <c r="X38" s="265">
        <f ca="1">Inputs!BG38/10000</f>
        <v>5.4961237568911034</v>
      </c>
      <c r="Y38" s="265">
        <f ca="1">Inputs!AR38/10000-X38</f>
        <v>-0.13547249244038451</v>
      </c>
      <c r="Z38" s="265">
        <f ca="1">IF(ISERROR($A38),0,OFFSET(Options!$C$1,$A38+Z$1,0))</f>
        <v>0</v>
      </c>
      <c r="AA38" s="231">
        <f t="shared" ca="1" si="4"/>
        <v>5.3606512644507189</v>
      </c>
      <c r="AB38" s="246"/>
      <c r="AC38" s="270">
        <f ca="1">Inputs!BF38/1000</f>
        <v>-0.80587863060934095</v>
      </c>
      <c r="AD38" s="270">
        <f ca="1">Inputs!AL38/1000-AC38</f>
        <v>-1.7439531693769217E-2</v>
      </c>
      <c r="AE38" s="270">
        <f ca="1">IF(ISERROR($A38),0,OFFSET(Options!$C$1,$A38+AE$1,0)/1000)</f>
        <v>0</v>
      </c>
      <c r="AF38" s="247">
        <f t="shared" ca="1" si="5"/>
        <v>-0.82331816230311017</v>
      </c>
      <c r="AG38" s="246"/>
      <c r="AH38" s="231">
        <f ca="1">(#REF!+#REF!)/10000/100</f>
        <v>0.34152575525030793</v>
      </c>
    </row>
    <row r="39" spans="1:34" x14ac:dyDescent="0.3">
      <c r="A39" s="48">
        <f ca="1">MATCH(C39,Options!$C:$C,0)</f>
        <v>1305</v>
      </c>
      <c r="B39" s="48">
        <f ca="1">MATCH(C39,Swaps!$C:$C,0)</f>
        <v>1350</v>
      </c>
      <c r="C39" s="227">
        <f ca="1">Inputs!C39</f>
        <v>38261</v>
      </c>
      <c r="D39" s="231">
        <f ca="1">Inputs!AV39</f>
        <v>-4.7944156900000001</v>
      </c>
      <c r="E39" s="265">
        <f ca="1">IF(ISERROR(B39),0,OFFSET(Swaps!$C$1,B39+$E$1,0))</f>
        <v>0</v>
      </c>
      <c r="F39" s="265">
        <f ca="1">IF(ISERROR(A39),0,OFFSET(Options!$C$1,A39+$F$1,0))</f>
        <v>0</v>
      </c>
      <c r="G39" s="265">
        <v>-2.2506553090451575E-2</v>
      </c>
      <c r="H39" s="265">
        <f ca="1">AH39*Inputs!N39</f>
        <v>0.31468311195982929</v>
      </c>
      <c r="I39" s="265">
        <f ca="1">Inputs!AX39-G39-H39</f>
        <v>3.514833839735954</v>
      </c>
      <c r="J39" s="231">
        <f t="shared" ca="1" si="1"/>
        <v>-0.98740529139466826</v>
      </c>
      <c r="K39" s="241"/>
      <c r="L39" s="242">
        <v>0.50233508563104645</v>
      </c>
      <c r="M39" s="241">
        <f t="shared" ca="1" si="6"/>
        <v>350.69899597656558</v>
      </c>
      <c r="N39" s="243">
        <f t="shared" ca="1" si="2"/>
        <v>-0.49600832160528907</v>
      </c>
      <c r="O39" s="241"/>
      <c r="P39" s="244">
        <f ca="1">Inputs!E39</f>
        <v>3.6660000000000004</v>
      </c>
      <c r="Q39" s="245">
        <f ca="1">Inputs!L39</f>
        <v>4.1000000000000369E-2</v>
      </c>
      <c r="R39" s="246"/>
      <c r="S39" s="270">
        <f ca="1">Inputs!BE39/1000</f>
        <v>112.13003148389137</v>
      </c>
      <c r="T39" s="270">
        <f ca="1">Inputs!AF39/1000-S39</f>
        <v>0.6899854472648741</v>
      </c>
      <c r="U39" s="270">
        <f ca="1">IF(ISERROR($A39),0,OFFSET(Options!$C$1,$A39+U$1,0)/1000)</f>
        <v>0</v>
      </c>
      <c r="V39" s="247">
        <f t="shared" ca="1" si="3"/>
        <v>112.82001693115625</v>
      </c>
      <c r="W39" s="246"/>
      <c r="X39" s="265">
        <f ca="1">Inputs!BG39/10000</f>
        <v>8.9669720848889476</v>
      </c>
      <c r="Y39" s="265">
        <f ca="1">Inputs!AR39/10000-X39</f>
        <v>-0.19857481758035078</v>
      </c>
      <c r="Z39" s="265">
        <f ca="1">IF(ISERROR($A39),0,OFFSET(Options!$C$1,$A39+Z$1,0))</f>
        <v>0</v>
      </c>
      <c r="AA39" s="231">
        <f t="shared" ca="1" si="4"/>
        <v>8.7683972673085968</v>
      </c>
      <c r="AB39" s="246"/>
      <c r="AC39" s="270">
        <f ca="1">Inputs!BF39/1000</f>
        <v>-1.3516358247188287</v>
      </c>
      <c r="AD39" s="270">
        <f ca="1">Inputs!AL39/1000-AC39</f>
        <v>-2.19943991635001E-2</v>
      </c>
      <c r="AE39" s="270">
        <f ca="1">IF(ISERROR($A39),0,OFFSET(Options!$C$1,$A39+AE$1,0)/1000)</f>
        <v>0</v>
      </c>
      <c r="AF39" s="247">
        <f t="shared" ca="1" si="5"/>
        <v>-1.3736302238823288</v>
      </c>
      <c r="AG39" s="246"/>
      <c r="AH39" s="231">
        <f ca="1">(#REF!+#REF!)/10000/100</f>
        <v>1.258732447839316</v>
      </c>
    </row>
    <row r="40" spans="1:34" x14ac:dyDescent="0.3">
      <c r="A40" s="48">
        <f ca="1">MATCH(C40,Options!$C:$C,0)</f>
        <v>1343</v>
      </c>
      <c r="B40" s="48">
        <f ca="1">MATCH(C40,Swaps!$C:$C,0)</f>
        <v>1388</v>
      </c>
      <c r="C40" s="227">
        <f ca="1">Inputs!C40</f>
        <v>38292</v>
      </c>
      <c r="D40" s="231">
        <f ca="1">Inputs!AV40</f>
        <v>11.55091767</v>
      </c>
      <c r="E40" s="265">
        <f ca="1">IF(ISERROR(B40),0,OFFSET(Swaps!$C$1,B40+$E$1,0))</f>
        <v>0</v>
      </c>
      <c r="F40" s="265">
        <f ca="1">IF(ISERROR(A40),0,OFFSET(Options!$C$1,A40+$F$1,0))</f>
        <v>0</v>
      </c>
      <c r="G40" s="265">
        <v>-9.5337402680897299E-3</v>
      </c>
      <c r="H40" s="265">
        <f ca="1">AH40*Inputs!N40</f>
        <v>0.18366985808424438</v>
      </c>
      <c r="I40" s="265">
        <f ca="1">Inputs!AX40-G40-H40</f>
        <v>3.8120574405984509</v>
      </c>
      <c r="J40" s="231">
        <f t="shared" ca="1" si="1"/>
        <v>15.537111228414606</v>
      </c>
      <c r="K40" s="241"/>
      <c r="L40" s="242">
        <v>0.48694375225500136</v>
      </c>
      <c r="M40" s="241">
        <f t="shared" ca="1" si="6"/>
        <v>351.68640126796026</v>
      </c>
      <c r="N40" s="243">
        <f t="shared" ca="1" si="2"/>
        <v>7.5656992407675219</v>
      </c>
      <c r="O40" s="241"/>
      <c r="P40" s="244">
        <f ca="1">Inputs!E40</f>
        <v>3.823</v>
      </c>
      <c r="Q40" s="245">
        <f ca="1">Inputs!L40</f>
        <v>4.0999999999999925E-2</v>
      </c>
      <c r="R40" s="246"/>
      <c r="S40" s="270">
        <f ca="1">Inputs!BE40/1000</f>
        <v>132.12127618466812</v>
      </c>
      <c r="T40" s="270">
        <f ca="1">Inputs!AF40/1000-S40</f>
        <v>0.48980256900983932</v>
      </c>
      <c r="U40" s="270">
        <f ca="1">IF(ISERROR($A40),0,OFFSET(Options!$C$1,$A40+U$1,0)/1000)</f>
        <v>0</v>
      </c>
      <c r="V40" s="247">
        <f t="shared" ca="1" si="3"/>
        <v>132.61107875367796</v>
      </c>
      <c r="W40" s="246"/>
      <c r="X40" s="265">
        <f ca="1">Inputs!BG40/10000</f>
        <v>9.6162409912102298</v>
      </c>
      <c r="Y40" s="265">
        <f ca="1">Inputs!AR40/10000-X40</f>
        <v>-0.22851522226411625</v>
      </c>
      <c r="Z40" s="265">
        <f ca="1">IF(ISERROR($A40),0,OFFSET(Options!$C$1,$A40+Z$1,0))</f>
        <v>0</v>
      </c>
      <c r="AA40" s="231">
        <f t="shared" ca="1" si="4"/>
        <v>9.3877257689461135</v>
      </c>
      <c r="AB40" s="246"/>
      <c r="AC40" s="270">
        <f ca="1">Inputs!BF40/1000</f>
        <v>-1.4965975401653333</v>
      </c>
      <c r="AD40" s="270">
        <f ca="1">Inputs!AL40/1000-AC40</f>
        <v>-1.8181340103799792E-2</v>
      </c>
      <c r="AE40" s="270">
        <f ca="1">IF(ISERROR($A40),0,OFFSET(Options!$C$1,$A40+AE$1,0)/1000)</f>
        <v>0</v>
      </c>
      <c r="AF40" s="247">
        <f t="shared" ca="1" si="5"/>
        <v>-1.5147788802691331</v>
      </c>
      <c r="AG40" s="246"/>
      <c r="AH40" s="231">
        <f ca="1">(#REF!+#REF!)/10000/100</f>
        <v>0.73467943233697686</v>
      </c>
    </row>
    <row r="41" spans="1:34" x14ac:dyDescent="0.3">
      <c r="A41" s="48">
        <f ca="1">MATCH(C41,Options!$C:$C,0)</f>
        <v>1381</v>
      </c>
      <c r="B41" s="48">
        <f ca="1">MATCH(C41,Swaps!$C:$C,0)</f>
        <v>1426</v>
      </c>
      <c r="C41" s="228">
        <f ca="1">Inputs!C41</f>
        <v>38322</v>
      </c>
      <c r="D41" s="230">
        <f ca="1">Inputs!AV41</f>
        <v>3.412806340000003</v>
      </c>
      <c r="E41" s="266">
        <f ca="1">IF(ISERROR(B41),0,OFFSET(Swaps!$C$1,B41+$E$1,0))</f>
        <v>0</v>
      </c>
      <c r="F41" s="266">
        <f ca="1">IF(ISERROR(A41),0,OFFSET(Options!$C$1,A41+$F$1,0))</f>
        <v>0</v>
      </c>
      <c r="G41" s="266">
        <v>-1.8407437732577137E-3</v>
      </c>
      <c r="H41" s="266">
        <f ca="1">AH41*Inputs!N41</f>
        <v>9.0934586696394815E-2</v>
      </c>
      <c r="I41" s="266">
        <f ca="1">Inputs!AX41-G41-H41</f>
        <v>3.5356211131492725</v>
      </c>
      <c r="J41" s="230">
        <f t="shared" ca="1" si="1"/>
        <v>7.0375212960724127</v>
      </c>
      <c r="K41" s="234">
        <f ca="1">SUM(J30:J41)</f>
        <v>108.94978692145254</v>
      </c>
      <c r="L41" s="235">
        <v>0.52423936903794421</v>
      </c>
      <c r="M41" s="236">
        <f t="shared" ca="1" si="6"/>
        <v>336.14929003954563</v>
      </c>
      <c r="N41" s="234">
        <f t="shared" ca="1" si="2"/>
        <v>3.689345723844097</v>
      </c>
      <c r="O41" s="234">
        <f ca="1">SUM(N30:N41)</f>
        <v>57.39525444895208</v>
      </c>
      <c r="P41" s="237">
        <f ca="1">Inputs!E41</f>
        <v>3.9830000000000005</v>
      </c>
      <c r="Q41" s="238">
        <f ca="1">Inputs!L41</f>
        <v>4.1000000000000369E-2</v>
      </c>
      <c r="R41" s="239"/>
      <c r="S41" s="271">
        <f ca="1">Inputs!BE41/1000</f>
        <v>135.45262083095548</v>
      </c>
      <c r="T41" s="271">
        <f ca="1">Inputs!AF41/1000-S41</f>
        <v>0.36875086841354232</v>
      </c>
      <c r="U41" s="271">
        <f ca="1">IF(ISERROR($A41),0,OFFSET(Options!$C$1,$A41+U$1,0)/1000)</f>
        <v>0</v>
      </c>
      <c r="V41" s="248">
        <f t="shared" ca="1" si="3"/>
        <v>135.82137169936902</v>
      </c>
      <c r="W41" s="239"/>
      <c r="X41" s="266">
        <f ca="1">Inputs!BG41/10000</f>
        <v>8.9030888264632235</v>
      </c>
      <c r="Y41" s="266">
        <f ca="1">Inputs!AR41/10000-X41</f>
        <v>-0.21614873240664068</v>
      </c>
      <c r="Z41" s="266">
        <f ca="1">IF(ISERROR($A41),0,OFFSET(Options!$C$1,$A41+Z$1,0))</f>
        <v>0</v>
      </c>
      <c r="AA41" s="230">
        <f t="shared" ca="1" si="4"/>
        <v>8.6869400940565829</v>
      </c>
      <c r="AB41" s="239"/>
      <c r="AC41" s="271">
        <f ca="1">Inputs!BF41/1000</f>
        <v>-1.4610881395860129</v>
      </c>
      <c r="AD41" s="271">
        <f ca="1">Inputs!AL41/1000-AC41</f>
        <v>-1.5723166424063351E-2</v>
      </c>
      <c r="AE41" s="271">
        <f ca="1">IF(ISERROR($A41),0,OFFSET(Options!$C$1,$A41+AE$1,0)/1000)</f>
        <v>0</v>
      </c>
      <c r="AF41" s="248">
        <f t="shared" ca="1" si="5"/>
        <v>-1.4768113060100763</v>
      </c>
      <c r="AG41" s="239"/>
      <c r="AH41" s="230">
        <f ca="1">(#REF!+#REF!)/10000/100</f>
        <v>0.36373834678557893</v>
      </c>
    </row>
    <row r="42" spans="1:34" x14ac:dyDescent="0.3">
      <c r="A42" s="48">
        <f ca="1">MATCH(C42,Options!$C:$C,0)</f>
        <v>1419</v>
      </c>
      <c r="B42" s="48">
        <f ca="1">MATCH(C42,Swaps!$C:$C,0)</f>
        <v>1464</v>
      </c>
      <c r="C42" s="227">
        <f ca="1">Inputs!C42</f>
        <v>38353</v>
      </c>
      <c r="D42" s="231">
        <f ca="1">Inputs!AV42</f>
        <v>83.319006720000004</v>
      </c>
      <c r="E42" s="265">
        <f ca="1">IF(ISERROR(B42),0,OFFSET(Swaps!$C$1,B42+$E$1,0))</f>
        <v>0</v>
      </c>
      <c r="F42" s="265">
        <f ca="1">IF(ISERROR(A42),0,OFFSET(Options!$C$1,A42+$F$1,0))</f>
        <v>0</v>
      </c>
      <c r="G42" s="265">
        <v>-5.9249587649787827E-3</v>
      </c>
      <c r="H42" s="265">
        <f ca="1">AH42*Inputs!N42</f>
        <v>0.63218647078868984</v>
      </c>
      <c r="I42" s="265">
        <f ca="1">Inputs!AX42-G42-H42</f>
        <v>-0.53121668210607098</v>
      </c>
      <c r="J42" s="231">
        <f t="shared" ca="1" si="1"/>
        <v>83.414051549917644</v>
      </c>
      <c r="K42" s="241"/>
      <c r="L42" s="242">
        <v>0.50987690642460526</v>
      </c>
      <c r="M42" s="241">
        <f t="shared" ca="1" si="6"/>
        <v>329.11176874347325</v>
      </c>
      <c r="N42" s="243">
        <f t="shared" ca="1" si="2"/>
        <v>42.530898556614559</v>
      </c>
      <c r="O42" s="241"/>
      <c r="P42" s="244">
        <f ca="1">Inputs!E42</f>
        <v>4.008</v>
      </c>
      <c r="Q42" s="245">
        <f ca="1">Inputs!L42</f>
        <v>4.0999999999999925E-2</v>
      </c>
      <c r="R42" s="246"/>
      <c r="S42" s="270">
        <f ca="1">Inputs!BE42/1000</f>
        <v>-6.2101345232957481</v>
      </c>
      <c r="T42" s="270">
        <f ca="1">Inputs!AF42/1000-S42</f>
        <v>1.0663125163568132</v>
      </c>
      <c r="U42" s="270">
        <f ca="1">IF(ISERROR($A42),0,OFFSET(Options!$C$1,$A42+U$1,0)/1000)</f>
        <v>0</v>
      </c>
      <c r="V42" s="247">
        <f t="shared" ca="1" si="3"/>
        <v>-5.1438220069389349</v>
      </c>
      <c r="W42" s="246"/>
      <c r="X42" s="265">
        <f ca="1">Inputs!BG42/10000</f>
        <v>-0.95019943969885468</v>
      </c>
      <c r="Y42" s="265">
        <f ca="1">Inputs!AR42/10000-X42</f>
        <v>0.10584441312727366</v>
      </c>
      <c r="Z42" s="265">
        <f ca="1">IF(ISERROR($A42),0,OFFSET(Options!$C$1,$A42+Z$1,0))</f>
        <v>0</v>
      </c>
      <c r="AA42" s="231">
        <f t="shared" ca="1" si="4"/>
        <v>-0.84435502657158101</v>
      </c>
      <c r="AB42" s="246"/>
      <c r="AC42" s="270">
        <f ca="1">Inputs!BF42/1000</f>
        <v>1.2052172864081633E-2</v>
      </c>
      <c r="AD42" s="270">
        <f ca="1">Inputs!AL42/1000-AC42</f>
        <v>-5.0596567174841789E-6</v>
      </c>
      <c r="AE42" s="270">
        <f ca="1">IF(ISERROR($A42),0,OFFSET(Options!$C$1,$A42+AE$1,0)/1000)</f>
        <v>0</v>
      </c>
      <c r="AF42" s="247">
        <f t="shared" ca="1" si="5"/>
        <v>1.2047113207364148E-2</v>
      </c>
      <c r="AG42" s="246"/>
      <c r="AH42" s="231">
        <f ca="1">(#REF!+#REF!)/10000/100</f>
        <v>2.5287458831547571</v>
      </c>
    </row>
    <row r="43" spans="1:34" x14ac:dyDescent="0.3">
      <c r="A43" s="48">
        <f ca="1">MATCH(C43,Options!$C:$C,0)</f>
        <v>1457</v>
      </c>
      <c r="B43" s="48">
        <f ca="1">MATCH(C43,Swaps!$C:$C,0)</f>
        <v>1502</v>
      </c>
      <c r="C43" s="227">
        <f ca="1">Inputs!C43</f>
        <v>38384</v>
      </c>
      <c r="D43" s="231">
        <f ca="1">Inputs!AV43</f>
        <v>52.176738400000005</v>
      </c>
      <c r="E43" s="265">
        <f ca="1">IF(ISERROR(B43),0,OFFSET(Swaps!$C$1,B43+$E$1,0))</f>
        <v>0</v>
      </c>
      <c r="F43" s="265">
        <f ca="1">IF(ISERROR(A43),0,OFFSET(Options!$C$1,A43+$F$1,0))</f>
        <v>0</v>
      </c>
      <c r="G43" s="265">
        <v>-4.9798875335795856E-3</v>
      </c>
      <c r="H43" s="265">
        <f ca="1">AH43*Inputs!N43</f>
        <v>0.64406037284720075</v>
      </c>
      <c r="I43" s="265">
        <f ca="1">Inputs!AX43-G43-H43</f>
        <v>-0.68589375875171132</v>
      </c>
      <c r="J43" s="231">
        <f t="shared" ca="1" si="1"/>
        <v>52.129925126561915</v>
      </c>
      <c r="K43" s="241"/>
      <c r="L43" s="242">
        <v>0.50726026173190886</v>
      </c>
      <c r="M43" s="241">
        <f t="shared" ca="1" si="6"/>
        <v>245.6977171935556</v>
      </c>
      <c r="N43" s="243">
        <f t="shared" ca="1" si="2"/>
        <v>26.443439463764609</v>
      </c>
      <c r="O43" s="241"/>
      <c r="P43" s="244">
        <f ca="1">Inputs!E43</f>
        <v>3.9240000000000004</v>
      </c>
      <c r="Q43" s="245">
        <f ca="1">Inputs!L43</f>
        <v>4.1000000000000369E-2</v>
      </c>
      <c r="R43" s="246"/>
      <c r="S43" s="270">
        <f ca="1">Inputs!BE43/1000</f>
        <v>-10.696975182435017</v>
      </c>
      <c r="T43" s="270">
        <f ca="1">Inputs!AF43/1000-S43</f>
        <v>1.102520158388069</v>
      </c>
      <c r="U43" s="270">
        <f ca="1">IF(ISERROR($A43),0,OFFSET(Options!$C$1,$A43+U$1,0)/1000)</f>
        <v>0</v>
      </c>
      <c r="V43" s="247">
        <f t="shared" ca="1" si="3"/>
        <v>-9.5944550240469475</v>
      </c>
      <c r="W43" s="246"/>
      <c r="X43" s="265">
        <f ca="1">Inputs!BG43/10000</f>
        <v>-1.2933711215399415</v>
      </c>
      <c r="Y43" s="265">
        <f ca="1">Inputs!AR43/10000-X43</f>
        <v>0.11783909440040552</v>
      </c>
      <c r="Z43" s="265">
        <f ca="1">IF(ISERROR($A43),0,OFFSET(Options!$C$1,$A43+Z$1,0))</f>
        <v>0</v>
      </c>
      <c r="AA43" s="231">
        <f t="shared" ca="1" si="4"/>
        <v>-1.175532027139536</v>
      </c>
      <c r="AB43" s="246"/>
      <c r="AC43" s="270">
        <f ca="1">Inputs!BF43/1000</f>
        <v>4.0355306497272238E-2</v>
      </c>
      <c r="AD43" s="270">
        <f ca="1">Inputs!AL43/1000-AC43</f>
        <v>1.6077308024221165E-4</v>
      </c>
      <c r="AE43" s="270">
        <f ca="1">IF(ISERROR($A43),0,OFFSET(Options!$C$1,$A43+AE$1,0)/1000)</f>
        <v>0</v>
      </c>
      <c r="AF43" s="247">
        <f t="shared" ca="1" si="5"/>
        <v>4.0516079577514449E-2</v>
      </c>
      <c r="AG43" s="246"/>
      <c r="AH43" s="231">
        <f ca="1">(#REF!+#REF!)/10000/100</f>
        <v>2.5762414913888008</v>
      </c>
    </row>
    <row r="44" spans="1:34" x14ac:dyDescent="0.3">
      <c r="A44" s="48">
        <f ca="1">MATCH(C44,Options!$C:$C,0)</f>
        <v>1495</v>
      </c>
      <c r="B44" s="48">
        <f ca="1">MATCH(C44,Swaps!$C:$C,0)</f>
        <v>1540</v>
      </c>
      <c r="C44" s="227">
        <f ca="1">Inputs!C44</f>
        <v>38412</v>
      </c>
      <c r="D44" s="231">
        <f ca="1">Inputs!AV44</f>
        <v>49.259234179999993</v>
      </c>
      <c r="E44" s="265">
        <f ca="1">IF(ISERROR(B44),0,OFFSET(Swaps!$C$1,B44+$E$1,0))</f>
        <v>0</v>
      </c>
      <c r="F44" s="265">
        <f ca="1">IF(ISERROR(A44),0,OFFSET(Options!$C$1,A44+$F$1,0))</f>
        <v>0</v>
      </c>
      <c r="G44" s="265">
        <v>-2.8493778389702129E-3</v>
      </c>
      <c r="H44" s="265">
        <f ca="1">AH44*Inputs!N44</f>
        <v>0.63462409539408926</v>
      </c>
      <c r="I44" s="265">
        <f ca="1">Inputs!AX44-G44-H44</f>
        <v>-0.80645563798054953</v>
      </c>
      <c r="J44" s="231">
        <f t="shared" ca="1" si="1"/>
        <v>49.084553259574562</v>
      </c>
      <c r="K44" s="241"/>
      <c r="L44" s="242">
        <v>0.50464361703921201</v>
      </c>
      <c r="M44" s="241">
        <f t="shared" ca="1" si="6"/>
        <v>193.56779206699369</v>
      </c>
      <c r="N44" s="243">
        <f t="shared" ca="1" si="2"/>
        <v>24.770206497665551</v>
      </c>
      <c r="O44" s="241"/>
      <c r="P44" s="244">
        <f ca="1">Inputs!E44</f>
        <v>3.7890000000000001</v>
      </c>
      <c r="Q44" s="245">
        <f ca="1">Inputs!L44</f>
        <v>4.0999999999999925E-2</v>
      </c>
      <c r="R44" s="246"/>
      <c r="S44" s="270">
        <f ca="1">Inputs!BE44/1000</f>
        <v>-12.262624723282427</v>
      </c>
      <c r="T44" s="270">
        <f ca="1">Inputs!AF44/1000-S44</f>
        <v>1.1598005696087483</v>
      </c>
      <c r="U44" s="270">
        <f ca="1">IF(ISERROR($A44),0,OFFSET(Options!$C$1,$A44+U$1,0)/1000)</f>
        <v>0</v>
      </c>
      <c r="V44" s="247">
        <f t="shared" ca="1" si="3"/>
        <v>-11.102824153673678</v>
      </c>
      <c r="W44" s="246"/>
      <c r="X44" s="265">
        <f ca="1">Inputs!BG44/10000</f>
        <v>-1.5274182452408969</v>
      </c>
      <c r="Y44" s="265">
        <f ca="1">Inputs!AR44/10000-X44</f>
        <v>0.13351443235657245</v>
      </c>
      <c r="Z44" s="265">
        <f ca="1">IF(ISERROR($A44),0,OFFSET(Options!$C$1,$A44+Z$1,0))</f>
        <v>0</v>
      </c>
      <c r="AA44" s="231">
        <f t="shared" ca="1" si="4"/>
        <v>-1.3939038128843244</v>
      </c>
      <c r="AB44" s="246"/>
      <c r="AC44" s="270">
        <f ca="1">Inputs!BF44/1000</f>
        <v>1.4899645262956252E-2</v>
      </c>
      <c r="AD44" s="270">
        <f ca="1">Inputs!AL44/1000-AC44</f>
        <v>-1.9201372267562029E-4</v>
      </c>
      <c r="AE44" s="270">
        <f ca="1">IF(ISERROR($A44),0,OFFSET(Options!$C$1,$A44+AE$1,0)/1000)</f>
        <v>0</v>
      </c>
      <c r="AF44" s="247">
        <f t="shared" ca="1" si="5"/>
        <v>1.4707631540280632E-2</v>
      </c>
      <c r="AG44" s="246"/>
      <c r="AH44" s="231">
        <f ca="1">(#REF!+#REF!)/10000/100</f>
        <v>2.5384963815763548</v>
      </c>
    </row>
    <row r="45" spans="1:34" x14ac:dyDescent="0.3">
      <c r="A45" s="48">
        <f ca="1">MATCH(C45,Options!$C:$C,0)</f>
        <v>1533</v>
      </c>
      <c r="B45" s="48">
        <f ca="1">MATCH(C45,Swaps!$C:$C,0)</f>
        <v>1578</v>
      </c>
      <c r="C45" s="227">
        <f ca="1">Inputs!C45</f>
        <v>38443</v>
      </c>
      <c r="D45" s="231">
        <f ca="1">Inputs!AV45</f>
        <v>31.969059889999983</v>
      </c>
      <c r="E45" s="265">
        <f ca="1">IF(ISERROR(B45),0,OFFSET(Swaps!$C$1,B45+$E$1,0))</f>
        <v>0</v>
      </c>
      <c r="F45" s="265">
        <f ca="1">IF(ISERROR(A45),0,OFFSET(Options!$C$1,A45+$F$1,0))</f>
        <v>0</v>
      </c>
      <c r="G45" s="265">
        <v>5.7978727441820865E-3</v>
      </c>
      <c r="H45" s="265">
        <f ca="1">AH45*Inputs!N45</f>
        <v>0.47560323928608955</v>
      </c>
      <c r="I45" s="265">
        <f ca="1">Inputs!AX45-G45-H45</f>
        <v>-2.452658184102392</v>
      </c>
      <c r="J45" s="231">
        <f t="shared" ca="1" si="1"/>
        <v>29.997802817927859</v>
      </c>
      <c r="K45" s="241"/>
      <c r="L45" s="242">
        <v>0.50320716003007837</v>
      </c>
      <c r="M45" s="241">
        <f t="shared" ca="1" si="6"/>
        <v>144.48323880741913</v>
      </c>
      <c r="N45" s="243">
        <f t="shared" ca="1" si="2"/>
        <v>15.09510916315176</v>
      </c>
      <c r="O45" s="241"/>
      <c r="P45" s="244">
        <f ca="1">Inputs!E45</f>
        <v>3.6390000000000002</v>
      </c>
      <c r="Q45" s="245">
        <f ca="1">Inputs!L45</f>
        <v>4.1000000000000369E-2</v>
      </c>
      <c r="R45" s="246"/>
      <c r="S45" s="270">
        <f ca="1">Inputs!BE45/1000</f>
        <v>-62.161960016858508</v>
      </c>
      <c r="T45" s="270">
        <f ca="1">Inputs!AF45/1000-S45</f>
        <v>0.97356392037040251</v>
      </c>
      <c r="U45" s="270">
        <f ca="1">IF(ISERROR($A45),0,OFFSET(Options!$C$1,$A45+U$1,0)/1000)</f>
        <v>0</v>
      </c>
      <c r="V45" s="247">
        <f t="shared" ca="1" si="3"/>
        <v>-61.188396096488106</v>
      </c>
      <c r="W45" s="246"/>
      <c r="X45" s="265">
        <f ca="1">Inputs!BG45/10000</f>
        <v>-5.6298658975820715</v>
      </c>
      <c r="Y45" s="265">
        <f ca="1">Inputs!AR45/10000-X45</f>
        <v>0.24352601042158994</v>
      </c>
      <c r="Z45" s="265">
        <f ca="1">IF(ISERROR($A45),0,OFFSET(Options!$C$1,$A45+Z$1,0))</f>
        <v>0</v>
      </c>
      <c r="AA45" s="231">
        <f t="shared" ca="1" si="4"/>
        <v>-5.3863398871604815</v>
      </c>
      <c r="AB45" s="246"/>
      <c r="AC45" s="270">
        <f ca="1">Inputs!BF45/1000</f>
        <v>0.39658045130536507</v>
      </c>
      <c r="AD45" s="270">
        <f ca="1">Inputs!AL45/1000-AC45</f>
        <v>5.3218047034249705E-3</v>
      </c>
      <c r="AE45" s="270">
        <f ca="1">IF(ISERROR($A45),0,OFFSET(Options!$C$1,$A45+AE$1,0)/1000)</f>
        <v>0</v>
      </c>
      <c r="AF45" s="247">
        <f t="shared" ca="1" si="5"/>
        <v>0.40190225600879004</v>
      </c>
      <c r="AG45" s="246"/>
      <c r="AH45" s="231">
        <f ca="1">(#REF!+#REF!)/10000/100</f>
        <v>1.9024129571443564</v>
      </c>
    </row>
    <row r="46" spans="1:34" x14ac:dyDescent="0.3">
      <c r="A46" s="48">
        <f ca="1">MATCH(C46,Options!$C:$C,0)</f>
        <v>1571</v>
      </c>
      <c r="B46" s="48">
        <f ca="1">MATCH(C46,Swaps!$C:$C,0)</f>
        <v>1616</v>
      </c>
      <c r="C46" s="227">
        <f ca="1">Inputs!C46</f>
        <v>38473</v>
      </c>
      <c r="D46" s="231">
        <f ca="1">Inputs!AV46</f>
        <v>30.255570710000001</v>
      </c>
      <c r="E46" s="265">
        <f ca="1">IF(ISERROR(B46),0,OFFSET(Swaps!$C$1,B46+$E$1,0))</f>
        <v>0</v>
      </c>
      <c r="F46" s="265">
        <f ca="1">IF(ISERROR(A46),0,OFFSET(Options!$C$1,A46+$F$1,0))</f>
        <v>0</v>
      </c>
      <c r="G46" s="265">
        <v>5.9652174201403341E-3</v>
      </c>
      <c r="H46" s="265">
        <f ca="1">AH46*Inputs!N46</f>
        <v>0.4945689563073743</v>
      </c>
      <c r="I46" s="265">
        <f ca="1">Inputs!AX46-G46-H46</f>
        <v>-2.4630782202181352</v>
      </c>
      <c r="J46" s="231">
        <f t="shared" ca="1" si="1"/>
        <v>28.29302666350938</v>
      </c>
      <c r="K46" s="241"/>
      <c r="L46" s="242">
        <v>0.50322907780134396</v>
      </c>
      <c r="M46" s="241">
        <f t="shared" ca="1" si="6"/>
        <v>114.48543598949126</v>
      </c>
      <c r="N46" s="243">
        <f t="shared" ca="1" si="2"/>
        <v>14.237873716086661</v>
      </c>
      <c r="O46" s="241"/>
      <c r="P46" s="244">
        <f ca="1">Inputs!E46</f>
        <v>3.6430000000000002</v>
      </c>
      <c r="Q46" s="245">
        <f ca="1">Inputs!L46</f>
        <v>4.1000000000000369E-2</v>
      </c>
      <c r="R46" s="246"/>
      <c r="S46" s="270">
        <f ca="1">Inputs!BE46/1000</f>
        <v>-62.04473958155377</v>
      </c>
      <c r="T46" s="270">
        <f ca="1">Inputs!AF46/1000-S46</f>
        <v>1.0176179339173643</v>
      </c>
      <c r="U46" s="270">
        <f ca="1">IF(ISERROR($A46),0,OFFSET(Options!$C$1,$A46+U$1,0)/1000)</f>
        <v>0</v>
      </c>
      <c r="V46" s="247">
        <f t="shared" ca="1" si="3"/>
        <v>-61.027121647636406</v>
      </c>
      <c r="W46" s="246"/>
      <c r="X46" s="265">
        <f ca="1">Inputs!BG46/10000</f>
        <v>-5.6387753083351058</v>
      </c>
      <c r="Y46" s="265">
        <f ca="1">Inputs!AR46/10000-X46</f>
        <v>0.2483973399997641</v>
      </c>
      <c r="Z46" s="265">
        <f ca="1">IF(ISERROR($A46),0,OFFSET(Options!$C$1,$A46+Z$1,0))</f>
        <v>0</v>
      </c>
      <c r="AA46" s="231">
        <f t="shared" ca="1" si="4"/>
        <v>-5.3903779683353417</v>
      </c>
      <c r="AB46" s="246"/>
      <c r="AC46" s="270">
        <f ca="1">Inputs!BF46/1000</f>
        <v>0.36617679721883756</v>
      </c>
      <c r="AD46" s="270">
        <f ca="1">Inputs!AL46/1000-AC46</f>
        <v>5.134932845760054E-3</v>
      </c>
      <c r="AE46" s="270">
        <f ca="1">IF(ISERROR($A46),0,OFFSET(Options!$C$1,$A46+AE$1,0)/1000)</f>
        <v>0</v>
      </c>
      <c r="AF46" s="247">
        <f t="shared" ca="1" si="5"/>
        <v>0.37131173006459761</v>
      </c>
      <c r="AG46" s="246"/>
      <c r="AH46" s="231">
        <f ca="1">(#REF!+#REF!)/10000/100</f>
        <v>1.9782758252294954</v>
      </c>
    </row>
    <row r="47" spans="1:34" x14ac:dyDescent="0.3">
      <c r="A47" s="48">
        <f ca="1">MATCH(C47,Options!$C:$C,0)</f>
        <v>1609</v>
      </c>
      <c r="B47" s="48">
        <f ca="1">MATCH(C47,Swaps!$C:$C,0)</f>
        <v>1654</v>
      </c>
      <c r="C47" s="227">
        <f ca="1">Inputs!C47</f>
        <v>38504</v>
      </c>
      <c r="D47" s="231">
        <f ca="1">Inputs!AV47</f>
        <v>28.567970669999994</v>
      </c>
      <c r="E47" s="265">
        <f ca="1">IF(ISERROR(B47),0,OFFSET(Swaps!$C$1,B47+$E$1,0))</f>
        <v>0</v>
      </c>
      <c r="F47" s="265">
        <f ca="1">IF(ISERROR(A47),0,OFFSET(Options!$C$1,A47+$F$1,0))</f>
        <v>0</v>
      </c>
      <c r="G47" s="265">
        <v>4.6967223362912591E-3</v>
      </c>
      <c r="H47" s="265">
        <f ca="1">AH47*Inputs!N47</f>
        <v>0.5431630614191254</v>
      </c>
      <c r="I47" s="265">
        <f ca="1">Inputs!AX47-G47-H47</f>
        <v>-2.4256988387403062</v>
      </c>
      <c r="J47" s="231">
        <f t="shared" ca="1" si="1"/>
        <v>26.690131615015105</v>
      </c>
      <c r="K47" s="241"/>
      <c r="L47" s="242">
        <v>0.50079114724358731</v>
      </c>
      <c r="M47" s="241">
        <f t="shared" ca="1" si="6"/>
        <v>86.192409325981885</v>
      </c>
      <c r="N47" s="243">
        <f t="shared" ca="1" si="2"/>
        <v>13.366181631565754</v>
      </c>
      <c r="O47" s="241"/>
      <c r="P47" s="244">
        <f ca="1">Inputs!E47</f>
        <v>3.6829999999999998</v>
      </c>
      <c r="Q47" s="245">
        <f ca="1">Inputs!L47</f>
        <v>4.0999999999999925E-2</v>
      </c>
      <c r="R47" s="246"/>
      <c r="S47" s="270">
        <f ca="1">Inputs!BE47/1000</f>
        <v>-62.519983476084455</v>
      </c>
      <c r="T47" s="270">
        <f ca="1">Inputs!AF47/1000-S47</f>
        <v>1.0776721854653957</v>
      </c>
      <c r="U47" s="270">
        <f ca="1">IF(ISERROR($A47),0,OFFSET(Options!$C$1,$A47+U$1,0)/1000)</f>
        <v>0</v>
      </c>
      <c r="V47" s="247">
        <f t="shared" ca="1" si="3"/>
        <v>-61.44231129061906</v>
      </c>
      <c r="W47" s="246"/>
      <c r="X47" s="265">
        <f ca="1">Inputs!BG47/10000</f>
        <v>-5.548917528754667</v>
      </c>
      <c r="Y47" s="265">
        <f ca="1">Inputs!AR47/10000-X47</f>
        <v>0.2485019012823857</v>
      </c>
      <c r="Z47" s="265">
        <f ca="1">IF(ISERROR($A47),0,OFFSET(Options!$C$1,$A47+Z$1,0))</f>
        <v>0</v>
      </c>
      <c r="AA47" s="231">
        <f t="shared" ca="1" si="4"/>
        <v>-5.3004156274722813</v>
      </c>
      <c r="AB47" s="246"/>
      <c r="AC47" s="270">
        <f ca="1">Inputs!BF47/1000</f>
        <v>0.35571423299154686</v>
      </c>
      <c r="AD47" s="270">
        <f ca="1">Inputs!AL47/1000-AC47</f>
        <v>4.8310084816240439E-3</v>
      </c>
      <c r="AE47" s="270">
        <f ca="1">IF(ISERROR($A47),0,OFFSET(Options!$C$1,$A47+AE$1,0)/1000)</f>
        <v>0</v>
      </c>
      <c r="AF47" s="247">
        <f t="shared" ca="1" si="5"/>
        <v>0.36054524147317091</v>
      </c>
      <c r="AG47" s="246"/>
      <c r="AH47" s="231">
        <f ca="1">(#REF!+#REF!)/10000/100</f>
        <v>2.1726522456764998</v>
      </c>
    </row>
    <row r="48" spans="1:34" x14ac:dyDescent="0.3">
      <c r="A48" s="48">
        <f ca="1">MATCH(C48,Options!$C:$C,0)</f>
        <v>1647</v>
      </c>
      <c r="B48" s="48">
        <f ca="1">MATCH(C48,Swaps!$C:$C,0)</f>
        <v>1692</v>
      </c>
      <c r="C48" s="227">
        <f ca="1">Inputs!C48</f>
        <v>38534</v>
      </c>
      <c r="D48" s="231">
        <f ca="1">Inputs!AV48</f>
        <v>26.369409880000006</v>
      </c>
      <c r="E48" s="265">
        <f ca="1">IF(ISERROR(B48),0,OFFSET(Swaps!$C$1,B48+$E$1,0))</f>
        <v>0</v>
      </c>
      <c r="F48" s="265">
        <f ca="1">IF(ISERROR(A48),0,OFFSET(Options!$C$1,A48+$F$1,0))</f>
        <v>0</v>
      </c>
      <c r="G48" s="265">
        <v>4.5073559859929446E-3</v>
      </c>
      <c r="H48" s="265">
        <f ca="1">AH48*Inputs!N48</f>
        <v>0</v>
      </c>
      <c r="I48" s="265">
        <f ca="1">Inputs!AX48-G48-H48</f>
        <v>-2.3146633577980253</v>
      </c>
      <c r="J48" s="231">
        <f t="shared" ca="1" si="1"/>
        <v>24.059253878187974</v>
      </c>
      <c r="K48" s="241"/>
      <c r="L48" s="242">
        <v>0.50079114724358709</v>
      </c>
      <c r="M48" s="241">
        <f t="shared" ca="1" si="6"/>
        <v>59.50227771096678</v>
      </c>
      <c r="N48" s="243">
        <f t="shared" ca="1" si="2"/>
        <v>12.048661351482478</v>
      </c>
      <c r="O48" s="241"/>
      <c r="P48" s="244">
        <f ca="1">Inputs!E48</f>
        <v>3.7280000000000002</v>
      </c>
      <c r="Q48" s="245">
        <f ca="1">Inputs!L48</f>
        <v>4.1000000000000369E-2</v>
      </c>
      <c r="R48" s="246"/>
      <c r="S48" s="270">
        <f ca="1">Inputs!BE48/1000</f>
        <v>-61.119100960302532</v>
      </c>
      <c r="T48" s="270">
        <f ca="1">Inputs!AF48/1000-S48</f>
        <v>0.96509632968859904</v>
      </c>
      <c r="U48" s="270">
        <f ca="1">IF(ISERROR($A48),0,OFFSET(Options!$C$1,$A48+U$1,0)/1000)</f>
        <v>0</v>
      </c>
      <c r="V48" s="247">
        <f t="shared" ca="1" si="3"/>
        <v>-60.154004630613933</v>
      </c>
      <c r="W48" s="246"/>
      <c r="X48" s="265">
        <f ca="1">Inputs!BG48/10000</f>
        <v>-5.2445611726973365</v>
      </c>
      <c r="Y48" s="265">
        <f ca="1">Inputs!AR48/10000-X48</f>
        <v>0.18227909224421346</v>
      </c>
      <c r="Z48" s="265">
        <f ca="1">IF(ISERROR($A48),0,OFFSET(Options!$C$1,$A48+Z$1,0))</f>
        <v>0</v>
      </c>
      <c r="AA48" s="231">
        <f t="shared" ca="1" si="4"/>
        <v>-5.062282080453123</v>
      </c>
      <c r="AB48" s="246"/>
      <c r="AC48" s="270">
        <f ca="1">Inputs!BF48/1000</f>
        <v>0.33214309801159747</v>
      </c>
      <c r="AD48" s="270">
        <f ca="1">Inputs!AL48/1000-AC48</f>
        <v>2.4767064095276292E-3</v>
      </c>
      <c r="AE48" s="270">
        <f ca="1">IF(ISERROR($A48),0,OFFSET(Options!$C$1,$A48+AE$1,0)/1000)</f>
        <v>0</v>
      </c>
      <c r="AF48" s="247">
        <f t="shared" ca="1" si="5"/>
        <v>0.3346198044211251</v>
      </c>
      <c r="AG48" s="246"/>
      <c r="AH48" s="231">
        <f ca="1">(#REF!+#REF!)/10000/100</f>
        <v>2.3082480040076194</v>
      </c>
    </row>
    <row r="49" spans="1:34" x14ac:dyDescent="0.3">
      <c r="A49" s="48">
        <f ca="1">MATCH(C49,Options!$C:$C,0)</f>
        <v>1685</v>
      </c>
      <c r="B49" s="48">
        <f ca="1">MATCH(C49,Swaps!$C:$C,0)</f>
        <v>1730</v>
      </c>
      <c r="C49" s="227">
        <f ca="1">Inputs!C49</f>
        <v>38565</v>
      </c>
      <c r="D49" s="231">
        <f ca="1">Inputs!AV49</f>
        <v>25.847530970000008</v>
      </c>
      <c r="E49" s="265">
        <f ca="1">IF(ISERROR(B49),0,OFFSET(Swaps!$C$1,B49+$E$1,0))</f>
        <v>0</v>
      </c>
      <c r="F49" s="265">
        <f ca="1">IF(ISERROR(A49),0,OFFSET(Options!$C$1,A49+$F$1,0))</f>
        <v>0</v>
      </c>
      <c r="G49" s="265">
        <v>4.6200405959382351E-3</v>
      </c>
      <c r="H49" s="265">
        <f ca="1">AH49*Inputs!N49</f>
        <v>0</v>
      </c>
      <c r="I49" s="265">
        <f ca="1">Inputs!AX49-G49-H49</f>
        <v>-2.2099504150629343</v>
      </c>
      <c r="J49" s="231">
        <f t="shared" ca="1" si="1"/>
        <v>23.642200595533012</v>
      </c>
      <c r="K49" s="241"/>
      <c r="L49" s="242">
        <v>0.49957218196470982</v>
      </c>
      <c r="M49" s="241">
        <f t="shared" ca="1" si="6"/>
        <v>35.443023832778806</v>
      </c>
      <c r="N49" s="243">
        <f t="shared" ca="1" si="2"/>
        <v>11.810985737957788</v>
      </c>
      <c r="O49" s="241"/>
      <c r="P49" s="244">
        <f ca="1">Inputs!E49</f>
        <v>3.7670000000000003</v>
      </c>
      <c r="Q49" s="245">
        <f ca="1">Inputs!L49</f>
        <v>4.1000000000000369E-2</v>
      </c>
      <c r="R49" s="246"/>
      <c r="S49" s="270">
        <f ca="1">Inputs!BE49/1000</f>
        <v>-60.387226735118681</v>
      </c>
      <c r="T49" s="270">
        <f ca="1">Inputs!AF49/1000-S49</f>
        <v>0.98659069324653359</v>
      </c>
      <c r="U49" s="270">
        <f ca="1">IF(ISERROR($A49),0,OFFSET(Options!$C$1,$A49+U$1,0)/1000)</f>
        <v>0</v>
      </c>
      <c r="V49" s="247">
        <f t="shared" ca="1" si="3"/>
        <v>-59.400636041872147</v>
      </c>
      <c r="W49" s="246"/>
      <c r="X49" s="265">
        <f ca="1">Inputs!BG49/10000</f>
        <v>-4.9895717678258205</v>
      </c>
      <c r="Y49" s="265">
        <f ca="1">Inputs!AR49/10000-X49</f>
        <v>0.17558001515542543</v>
      </c>
      <c r="Z49" s="265">
        <f ca="1">IF(ISERROR($A49),0,OFFSET(Options!$C$1,$A49+Z$1,0))</f>
        <v>0</v>
      </c>
      <c r="AA49" s="231">
        <f t="shared" ca="1" si="4"/>
        <v>-4.813991752670395</v>
      </c>
      <c r="AB49" s="246"/>
      <c r="AC49" s="270">
        <f ca="1">Inputs!BF49/1000</f>
        <v>0.32035383505703707</v>
      </c>
      <c r="AD49" s="270">
        <f ca="1">Inputs!AL49/1000-AC49</f>
        <v>2.5387450737736628E-3</v>
      </c>
      <c r="AE49" s="270">
        <f ca="1">IF(ISERROR($A49),0,OFFSET(Options!$C$1,$A49+AE$1,0)/1000)</f>
        <v>0</v>
      </c>
      <c r="AF49" s="247">
        <f t="shared" ca="1" si="5"/>
        <v>0.32289258013081074</v>
      </c>
      <c r="AG49" s="246"/>
      <c r="AH49" s="231">
        <f ca="1">(#REF!+#REF!)/10000/100</f>
        <v>2.345178454932642</v>
      </c>
    </row>
    <row r="50" spans="1:34" x14ac:dyDescent="0.3">
      <c r="A50" s="48">
        <f ca="1">MATCH(C50,Options!$C:$C,0)</f>
        <v>1723</v>
      </c>
      <c r="B50" s="48">
        <f ca="1">MATCH(C50,Swaps!$C:$C,0)</f>
        <v>1768</v>
      </c>
      <c r="C50" s="227">
        <f ca="1">Inputs!C50</f>
        <v>38596</v>
      </c>
      <c r="D50" s="231">
        <f ca="1">Inputs!AV50</f>
        <v>25.156533129999985</v>
      </c>
      <c r="E50" s="265">
        <f ca="1">IF(ISERROR(B50),0,OFFSET(Swaps!$C$1,B50+$E$1,0))</f>
        <v>0</v>
      </c>
      <c r="F50" s="265">
        <f ca="1">IF(ISERROR(A50),0,OFFSET(Options!$C$1,A50+$F$1,0))</f>
        <v>0</v>
      </c>
      <c r="G50" s="265">
        <v>-1.6112290338128332E-3</v>
      </c>
      <c r="H50" s="265">
        <f ca="1">AH50*Inputs!N50</f>
        <v>0</v>
      </c>
      <c r="I50" s="265">
        <f ca="1">Inputs!AX50-G50-H50</f>
        <v>-2.8530198426879849</v>
      </c>
      <c r="J50" s="231">
        <f t="shared" ca="1" si="1"/>
        <v>22.301902058278188</v>
      </c>
      <c r="K50" s="241"/>
      <c r="L50" s="242">
        <v>0.49742676935423497</v>
      </c>
      <c r="M50" s="241">
        <f t="shared" ca="1" si="6"/>
        <v>11.800823237245794</v>
      </c>
      <c r="N50" s="243">
        <f t="shared" ca="1" si="2"/>
        <v>11.093563091303881</v>
      </c>
      <c r="O50" s="241"/>
      <c r="P50" s="244">
        <f ca="1">Inputs!E50</f>
        <v>3.7560000000000002</v>
      </c>
      <c r="Q50" s="245">
        <f ca="1">Inputs!L50</f>
        <v>4.1000000000000369E-2</v>
      </c>
      <c r="R50" s="246"/>
      <c r="S50" s="270">
        <f ca="1">Inputs!BE50/1000</f>
        <v>-85.106284324886133</v>
      </c>
      <c r="T50" s="270">
        <f ca="1">Inputs!AF50/1000-S50</f>
        <v>1.3535143788103028</v>
      </c>
      <c r="U50" s="270">
        <f ca="1">IF(ISERROR($A50),0,OFFSET(Options!$C$1,$A50+U$1,0)/1000)</f>
        <v>0</v>
      </c>
      <c r="V50" s="247">
        <f t="shared" ca="1" si="3"/>
        <v>-83.75276994607583</v>
      </c>
      <c r="W50" s="246"/>
      <c r="X50" s="265">
        <f ca="1">Inputs!BG50/10000</f>
        <v>-6.6748069807059958</v>
      </c>
      <c r="Y50" s="265">
        <f ca="1">Inputs!AR50/10000-X50</f>
        <v>0.23757916504399912</v>
      </c>
      <c r="Z50" s="265">
        <f ca="1">IF(ISERROR($A50),0,OFFSET(Options!$C$1,$A50+Z$1,0))</f>
        <v>0</v>
      </c>
      <c r="AA50" s="231">
        <f t="shared" ca="1" si="4"/>
        <v>-6.4372278156619966</v>
      </c>
      <c r="AB50" s="246"/>
      <c r="AC50" s="270">
        <f ca="1">Inputs!BF50/1000</f>
        <v>0.51790751220310316</v>
      </c>
      <c r="AD50" s="270">
        <f ca="1">Inputs!AL50/1000-AC50</f>
        <v>5.2434446148474922E-4</v>
      </c>
      <c r="AE50" s="270">
        <f ca="1">IF(ISERROR($A50),0,OFFSET(Options!$C$1,$A50+AE$1,0)/1000)</f>
        <v>0</v>
      </c>
      <c r="AF50" s="247">
        <f t="shared" ca="1" si="5"/>
        <v>0.51843185666458791</v>
      </c>
      <c r="AG50" s="246"/>
      <c r="AH50" s="231">
        <f ca="1">(#REF!+#REF!)/10000/100</f>
        <v>3.2851113555285019</v>
      </c>
    </row>
    <row r="51" spans="1:34" x14ac:dyDescent="0.3">
      <c r="A51" s="48">
        <f ca="1">MATCH(C51,Options!$C:$C,0)</f>
        <v>1761</v>
      </c>
      <c r="B51" s="48">
        <f ca="1">MATCH(C51,Swaps!$C:$C,0)</f>
        <v>1806</v>
      </c>
      <c r="C51" s="227">
        <f ca="1">Inputs!C51</f>
        <v>38626</v>
      </c>
      <c r="D51" s="231">
        <f ca="1">Inputs!AV51</f>
        <v>24.415788230000004</v>
      </c>
      <c r="E51" s="265">
        <f ca="1">IF(ISERROR(B51),0,OFFSET(Swaps!$C$1,B51+$E$1,0))</f>
        <v>0</v>
      </c>
      <c r="F51" s="265">
        <f ca="1">IF(ISERROR(A51),0,OFFSET(Options!$C$1,A51+$F$1,0))</f>
        <v>0</v>
      </c>
      <c r="G51" s="265">
        <v>-4.2555607623739888E-4</v>
      </c>
      <c r="H51" s="265">
        <f ca="1">AH51*Inputs!N51</f>
        <v>0</v>
      </c>
      <c r="I51" s="265">
        <f ca="1">Inputs!AX51-G51-H51</f>
        <v>-2.7783271924392636</v>
      </c>
      <c r="J51" s="231">
        <f t="shared" ca="1" si="1"/>
        <v>21.637035481484503</v>
      </c>
      <c r="K51" s="241"/>
      <c r="L51" s="242">
        <v>0.48503901363285407</v>
      </c>
      <c r="M51" s="241">
        <f t="shared" ca="1" si="6"/>
        <v>-10.501078821032394</v>
      </c>
      <c r="N51" s="243">
        <f t="shared" ca="1" si="2"/>
        <v>10.49480634787831</v>
      </c>
      <c r="O51" s="241"/>
      <c r="P51" s="244">
        <f ca="1">Inputs!E51</f>
        <v>3.7710000000000004</v>
      </c>
      <c r="Q51" s="245">
        <f ca="1">Inputs!L51</f>
        <v>4.1000000000000369E-2</v>
      </c>
      <c r="R51" s="246"/>
      <c r="S51" s="270">
        <f ca="1">Inputs!BE51/1000</f>
        <v>-85.272156801883668</v>
      </c>
      <c r="T51" s="270">
        <f ca="1">Inputs!AF51/1000-S51</f>
        <v>1.3392113028187396</v>
      </c>
      <c r="U51" s="270">
        <f ca="1">IF(ISERROR($A51),0,OFFSET(Options!$C$1,$A51+U$1,0)/1000)</f>
        <v>0</v>
      </c>
      <c r="V51" s="247">
        <f t="shared" ca="1" si="3"/>
        <v>-83.932945499064928</v>
      </c>
      <c r="W51" s="246"/>
      <c r="X51" s="265">
        <f ca="1">Inputs!BG51/10000</f>
        <v>-6.4950199336149383</v>
      </c>
      <c r="Y51" s="265">
        <f ca="1">Inputs!AR51/10000-X51</f>
        <v>0.22964507945008261</v>
      </c>
      <c r="Z51" s="265">
        <f ca="1">IF(ISERROR($A51),0,OFFSET(Options!$C$1,$A51+Z$1,0))</f>
        <v>0</v>
      </c>
      <c r="AA51" s="231">
        <f t="shared" ca="1" si="4"/>
        <v>-6.2653748541648557</v>
      </c>
      <c r="AB51" s="246"/>
      <c r="AC51" s="270">
        <f ca="1">Inputs!BF51/1000</f>
        <v>0.502740934019963</v>
      </c>
      <c r="AD51" s="270">
        <f ca="1">Inputs!AL51/1000-AC51</f>
        <v>9.7618568167345821E-4</v>
      </c>
      <c r="AE51" s="270">
        <f ca="1">IF(ISERROR($A51),0,OFFSET(Options!$C$1,$A51+AE$1,0)/1000)</f>
        <v>0</v>
      </c>
      <c r="AF51" s="247">
        <f t="shared" ca="1" si="5"/>
        <v>0.50371711970163646</v>
      </c>
      <c r="AG51" s="246"/>
      <c r="AH51" s="231">
        <f ca="1">(#REF!+#REF!)/10000/100</f>
        <v>3.2465637993311161</v>
      </c>
    </row>
    <row r="52" spans="1:34" x14ac:dyDescent="0.3">
      <c r="A52" s="48">
        <f ca="1">MATCH(C52,Options!$C:$C,0)</f>
        <v>1799</v>
      </c>
      <c r="B52" s="48">
        <f ca="1">MATCH(C52,Swaps!$C:$C,0)</f>
        <v>1844</v>
      </c>
      <c r="C52" s="227">
        <f ca="1">Inputs!C52</f>
        <v>38657</v>
      </c>
      <c r="D52" s="231">
        <f ca="1">Inputs!AV52</f>
        <v>45.115418229999989</v>
      </c>
      <c r="E52" s="265">
        <f ca="1">IF(ISERROR(B52),0,OFFSET(Swaps!$C$1,B52+$E$1,0))</f>
        <v>0</v>
      </c>
      <c r="F52" s="265">
        <f ca="1">IF(ISERROR(A52),0,OFFSET(Options!$C$1,A52+$F$1,0))</f>
        <v>0</v>
      </c>
      <c r="G52" s="265">
        <v>-3.7565765111935434E-3</v>
      </c>
      <c r="H52" s="265">
        <f ca="1">AH52*Inputs!N52</f>
        <v>0</v>
      </c>
      <c r="I52" s="265">
        <f ca="1">Inputs!AX52-G52-H52</f>
        <v>-1.2111217833050318</v>
      </c>
      <c r="J52" s="231">
        <f t="shared" ca="1" si="1"/>
        <v>43.900539870183763</v>
      </c>
      <c r="K52" s="241"/>
      <c r="L52" s="242">
        <v>0.46964768025680953</v>
      </c>
      <c r="M52" s="241">
        <f t="shared" ca="1" si="6"/>
        <v>-32.138114302516897</v>
      </c>
      <c r="N52" s="243">
        <f t="shared" ca="1" si="2"/>
        <v>20.617786712053384</v>
      </c>
      <c r="O52" s="241"/>
      <c r="P52" s="244">
        <f ca="1">Inputs!E52</f>
        <v>3.9279999999999999</v>
      </c>
      <c r="Q52" s="245">
        <f ca="1">Inputs!L52</f>
        <v>4.0999999999999925E-2</v>
      </c>
      <c r="R52" s="246"/>
      <c r="S52" s="270">
        <f ca="1">Inputs!BE52/1000</f>
        <v>-32.334736062221978</v>
      </c>
      <c r="T52" s="270">
        <f ca="1">Inputs!AF52/1000-S52</f>
        <v>1.6062041535091289</v>
      </c>
      <c r="U52" s="270">
        <f ca="1">IF(ISERROR($A52),0,OFFSET(Options!$C$1,$A52+U$1,0)/1000)</f>
        <v>0</v>
      </c>
      <c r="V52" s="247">
        <f t="shared" ca="1" si="3"/>
        <v>-30.728531908712849</v>
      </c>
      <c r="W52" s="246"/>
      <c r="X52" s="265">
        <f ca="1">Inputs!BG52/10000</f>
        <v>-2.6206110734888273</v>
      </c>
      <c r="Y52" s="265">
        <f ca="1">Inputs!AR52/10000-X52</f>
        <v>0.16298961949180102</v>
      </c>
      <c r="Z52" s="265">
        <f ca="1">IF(ISERROR($A52),0,OFFSET(Options!$C$1,$A52+Z$1,0))</f>
        <v>0</v>
      </c>
      <c r="AA52" s="231">
        <f t="shared" ca="1" si="4"/>
        <v>-2.4576214539970263</v>
      </c>
      <c r="AB52" s="246"/>
      <c r="AC52" s="270">
        <f ca="1">Inputs!BF52/1000</f>
        <v>0.19895214804127578</v>
      </c>
      <c r="AD52" s="270">
        <f ca="1">Inputs!AL52/1000-AC52</f>
        <v>9.0398218299370114E-5</v>
      </c>
      <c r="AE52" s="270">
        <f ca="1">IF(ISERROR($A52),0,OFFSET(Options!$C$1,$A52+AE$1,0)/1000)</f>
        <v>0</v>
      </c>
      <c r="AF52" s="247">
        <f t="shared" ca="1" si="5"/>
        <v>0.19904254625957515</v>
      </c>
      <c r="AG52" s="246"/>
      <c r="AH52" s="231">
        <f ca="1">(#REF!+#REF!)/10000/100</f>
        <v>3.8343625414049813</v>
      </c>
    </row>
    <row r="53" spans="1:34" x14ac:dyDescent="0.3">
      <c r="A53" s="48">
        <f ca="1">MATCH(C53,Options!$C:$C,0)</f>
        <v>1837</v>
      </c>
      <c r="B53" s="48">
        <f ca="1">MATCH(C53,Swaps!$C:$C,0)</f>
        <v>1882</v>
      </c>
      <c r="C53" s="228">
        <f ca="1">Inputs!C53</f>
        <v>38687</v>
      </c>
      <c r="D53" s="230">
        <f ca="1">Inputs!AV53</f>
        <v>45.915352299999967</v>
      </c>
      <c r="E53" s="266">
        <f ca="1">IF(ISERROR(B53),0,OFFSET(Swaps!$C$1,B53+$E$1,0))</f>
        <v>0</v>
      </c>
      <c r="F53" s="266">
        <f ca="1">IF(ISERROR(A53),0,OFFSET(Options!$C$1,A53+$F$1,0))</f>
        <v>0</v>
      </c>
      <c r="G53" s="266">
        <v>-2.7055990965436649E-3</v>
      </c>
      <c r="H53" s="266">
        <f ca="1">AH53*Inputs!N53</f>
        <v>0</v>
      </c>
      <c r="I53" s="266">
        <f ca="1">Inputs!AX53-G53-H53</f>
        <v>-0.8664639990621481</v>
      </c>
      <c r="J53" s="230">
        <f t="shared" ca="1" si="1"/>
        <v>45.046182701841275</v>
      </c>
      <c r="K53" s="234">
        <f ca="1">SUM(J42:J53)</f>
        <v>450.19660561801516</v>
      </c>
      <c r="L53" s="235">
        <v>0.50694329703975261</v>
      </c>
      <c r="M53" s="236">
        <f t="shared" ca="1" si="6"/>
        <v>-76.03865417270066</v>
      </c>
      <c r="N53" s="234">
        <f t="shared" ca="1" si="2"/>
        <v>22.835860377926487</v>
      </c>
      <c r="O53" s="234">
        <f ca="1">SUM(N42:N53)</f>
        <v>225.34537264745123</v>
      </c>
      <c r="P53" s="237">
        <f ca="1">Inputs!E53</f>
        <v>4.088000000000001</v>
      </c>
      <c r="Q53" s="238">
        <f ca="1">Inputs!L53</f>
        <v>4.1000000000001258E-2</v>
      </c>
      <c r="R53" s="239"/>
      <c r="S53" s="271">
        <f ca="1">Inputs!BE53/1000</f>
        <v>-26.64307627214799</v>
      </c>
      <c r="T53" s="271">
        <f ca="1">Inputs!AF53/1000-S53</f>
        <v>1.5455763049094067</v>
      </c>
      <c r="U53" s="271">
        <f ca="1">IF(ISERROR($A53),0,OFFSET(Options!$C$1,$A53+U$1,0)/1000)</f>
        <v>0</v>
      </c>
      <c r="V53" s="248">
        <f t="shared" ca="1" si="3"/>
        <v>-25.097499967238583</v>
      </c>
      <c r="W53" s="239"/>
      <c r="X53" s="266">
        <f ca="1">Inputs!BG53/10000</f>
        <v>-2.0311883349859468</v>
      </c>
      <c r="Y53" s="266">
        <f ca="1">Inputs!AR53/10000-X53</f>
        <v>0.14173234420226022</v>
      </c>
      <c r="Z53" s="266">
        <f ca="1">IF(ISERROR($A53),0,OFFSET(Options!$C$1,$A53+Z$1,0))</f>
        <v>0</v>
      </c>
      <c r="AA53" s="230">
        <f t="shared" ca="1" si="4"/>
        <v>-1.8894559907836865</v>
      </c>
      <c r="AB53" s="239"/>
      <c r="AC53" s="271">
        <f ca="1">Inputs!BF53/1000</f>
        <v>0.19671296110317416</v>
      </c>
      <c r="AD53" s="271">
        <f ca="1">Inputs!AL53/1000-AC53</f>
        <v>1.3710980753865454E-3</v>
      </c>
      <c r="AE53" s="271">
        <f ca="1">IF(ISERROR($A53),0,OFFSET(Options!$C$1,$A53+AE$1,0)/1000)</f>
        <v>0</v>
      </c>
      <c r="AF53" s="248">
        <f t="shared" ca="1" si="5"/>
        <v>0.1980840591785607</v>
      </c>
      <c r="AG53" s="239"/>
      <c r="AH53" s="230">
        <f ca="1">(#REF!+#REF!)/10000/100</f>
        <v>3.7801433494814729</v>
      </c>
    </row>
    <row r="54" spans="1:34" x14ac:dyDescent="0.3">
      <c r="A54" s="48" t="e">
        <f ca="1">MATCH(C54,Options!$C:$C,0)</f>
        <v>#N/A</v>
      </c>
      <c r="B54" s="48" t="e">
        <f ca="1">MATCH(C54,Swaps!$C:$C,0)</f>
        <v>#N/A</v>
      </c>
      <c r="C54" s="227">
        <f ca="1">Inputs!C54</f>
        <v>38718</v>
      </c>
      <c r="D54" s="231">
        <f ca="1">Inputs!AV54</f>
        <v>-11.535262830000001</v>
      </c>
      <c r="E54" s="265">
        <f ca="1">IF(ISERROR(B54),0,OFFSET(Swaps!$C$1,B54+$E$1,0))</f>
        <v>0</v>
      </c>
      <c r="F54" s="265">
        <f ca="1">IF(ISERROR(A54),0,OFFSET(Options!$C$1,A54+$F$1,0))</f>
        <v>0</v>
      </c>
      <c r="G54" s="265">
        <v>1.1376313064976884E-3</v>
      </c>
      <c r="H54" s="265">
        <f ca="1">AH54*Inputs!N54</f>
        <v>0</v>
      </c>
      <c r="I54" s="265">
        <f ca="1">Inputs!AX54-G54-H54</f>
        <v>-0.13436933191241573</v>
      </c>
      <c r="J54" s="231">
        <f t="shared" ca="1" si="1"/>
        <v>-11.668494530605917</v>
      </c>
      <c r="K54" s="241"/>
      <c r="L54" s="242">
        <v>0.50202022841689675</v>
      </c>
      <c r="M54" s="241">
        <f t="shared" ca="1" si="6"/>
        <v>-121.08483687454194</v>
      </c>
      <c r="N54" s="243">
        <f t="shared" ca="1" si="2"/>
        <v>-5.8578202895360931</v>
      </c>
      <c r="O54" s="241"/>
      <c r="P54" s="244">
        <f ca="1">Inputs!E54</f>
        <v>4.1055000000000001</v>
      </c>
      <c r="Q54" s="245">
        <f ca="1">Inputs!L54</f>
        <v>4.1000000000000369E-2</v>
      </c>
      <c r="R54" s="246"/>
      <c r="S54" s="270">
        <f ca="1">Inputs!BE54/1000</f>
        <v>-1.3915475940430602</v>
      </c>
      <c r="T54" s="270">
        <f ca="1">Inputs!AF54/1000-S54</f>
        <v>-7.3078224846403472E-3</v>
      </c>
      <c r="U54" s="270">
        <f ca="1">IF(ISERROR($A54),0,OFFSET(Options!$C$1,$A54+U$1,0)/1000)</f>
        <v>0</v>
      </c>
      <c r="V54" s="247">
        <f t="shared" ca="1" si="3"/>
        <v>-1.3988554165277005</v>
      </c>
      <c r="W54" s="246"/>
      <c r="X54" s="265">
        <f ca="1">Inputs!BG54/10000</f>
        <v>-0.31891647393350953</v>
      </c>
      <c r="Y54" s="265">
        <f ca="1">Inputs!AR54/10000-X54</f>
        <v>6.9422149135612288E-3</v>
      </c>
      <c r="Z54" s="265">
        <f ca="1">IF(ISERROR($A54),0,OFFSET(Options!$C$1,$A54+Z$1,0))</f>
        <v>0</v>
      </c>
      <c r="AA54" s="231">
        <f t="shared" ca="1" si="4"/>
        <v>-0.3119742590199483</v>
      </c>
      <c r="AB54" s="246"/>
      <c r="AC54" s="270">
        <f ca="1">Inputs!BF54/1000</f>
        <v>4.4722876847781416E-2</v>
      </c>
      <c r="AD54" s="270">
        <f ca="1">Inputs!AL54/1000-AC54</f>
        <v>8.5028324502126745E-4</v>
      </c>
      <c r="AE54" s="270">
        <f ca="1">IF(ISERROR($A54),0,OFFSET(Options!$C$1,$A54+AE$1,0)/1000)</f>
        <v>0</v>
      </c>
      <c r="AF54" s="247">
        <f t="shared" ca="1" si="5"/>
        <v>4.5573160092802684E-2</v>
      </c>
      <c r="AG54" s="246"/>
      <c r="AH54" s="231">
        <f ca="1">(#REF!+#REF!)/10000/100</f>
        <v>0</v>
      </c>
    </row>
    <row r="55" spans="1:34" x14ac:dyDescent="0.3">
      <c r="A55" s="48" t="e">
        <f ca="1">MATCH(C55,Options!$C:$C,0)</f>
        <v>#N/A</v>
      </c>
      <c r="B55" s="48" t="e">
        <f ca="1">MATCH(C55,Swaps!$C:$C,0)</f>
        <v>#N/A</v>
      </c>
      <c r="C55" s="227">
        <f ca="1">Inputs!C55</f>
        <v>38749</v>
      </c>
      <c r="D55" s="231">
        <f ca="1">Inputs!AV55</f>
        <v>-10.36945341</v>
      </c>
      <c r="E55" s="265">
        <f ca="1">IF(ISERROR(B55),0,OFFSET(Swaps!$C$1,B55+$E$1,0))</f>
        <v>0</v>
      </c>
      <c r="F55" s="265">
        <f ca="1">IF(ISERROR(A55),0,OFFSET(Options!$C$1,A55+$F$1,0))</f>
        <v>0</v>
      </c>
      <c r="G55" s="265">
        <v>1.1376313064976884E-3</v>
      </c>
      <c r="H55" s="265">
        <f ca="1">AH55*Inputs!N55</f>
        <v>0</v>
      </c>
      <c r="I55" s="265">
        <f ca="1">Inputs!AX55-G55-H55</f>
        <v>-0.13436933191241573</v>
      </c>
      <c r="J55" s="231">
        <f t="shared" ca="1" si="1"/>
        <v>-10.502685110605919</v>
      </c>
      <c r="K55" s="241"/>
      <c r="L55" s="242">
        <v>0.49940358372420046</v>
      </c>
      <c r="M55" s="241">
        <f t="shared" ca="1" si="6"/>
        <v>-109.41634234393602</v>
      </c>
      <c r="N55" s="243">
        <f t="shared" ca="1" si="2"/>
        <v>-5.2450785829633961</v>
      </c>
      <c r="O55" s="241"/>
      <c r="P55" s="244">
        <f ca="1">Inputs!E55</f>
        <v>4.0215000000000005</v>
      </c>
      <c r="Q55" s="245">
        <f ca="1">Inputs!L55</f>
        <v>4.1000000000000369E-2</v>
      </c>
      <c r="R55" s="246"/>
      <c r="S55" s="270">
        <f ca="1">Inputs!BE55/1000</f>
        <v>-1.3915475940430602</v>
      </c>
      <c r="T55" s="270">
        <f ca="1">Inputs!AF55/1000-S55</f>
        <v>-7.3078224846403472E-3</v>
      </c>
      <c r="U55" s="270">
        <f ca="1">IF(ISERROR($A55),0,OFFSET(Options!$C$1,$A55+U$1,0)/1000)</f>
        <v>0</v>
      </c>
      <c r="V55" s="247">
        <f t="shared" ca="1" si="3"/>
        <v>-1.3988554165277005</v>
      </c>
      <c r="W55" s="246"/>
      <c r="X55" s="265">
        <f ca="1">Inputs!BG55/10000</f>
        <v>-0.31891647393350953</v>
      </c>
      <c r="Y55" s="265">
        <f ca="1">Inputs!AR55/10000-X55</f>
        <v>6.9422149135612288E-3</v>
      </c>
      <c r="Z55" s="265">
        <f ca="1">IF(ISERROR($A55),0,OFFSET(Options!$C$1,$A55+Z$1,0))</f>
        <v>0</v>
      </c>
      <c r="AA55" s="231">
        <f t="shared" ca="1" si="4"/>
        <v>-0.3119742590199483</v>
      </c>
      <c r="AB55" s="246"/>
      <c r="AC55" s="270">
        <f ca="1">Inputs!BF55/1000</f>
        <v>4.4722876847781416E-2</v>
      </c>
      <c r="AD55" s="270">
        <f ca="1">Inputs!AL55/1000-AC55</f>
        <v>8.5028324502126745E-4</v>
      </c>
      <c r="AE55" s="270">
        <f ca="1">IF(ISERROR($A55),0,OFFSET(Options!$C$1,$A55+AE$1,0)/1000)</f>
        <v>0</v>
      </c>
      <c r="AF55" s="247">
        <f t="shared" ca="1" si="5"/>
        <v>4.5573160092802684E-2</v>
      </c>
      <c r="AG55" s="246"/>
      <c r="AH55" s="231">
        <f ca="1">(#REF!+#REF!)/10000/100</f>
        <v>0</v>
      </c>
    </row>
    <row r="56" spans="1:34" x14ac:dyDescent="0.3">
      <c r="A56" s="48" t="e">
        <f ca="1">MATCH(C56,Options!$C:$C,0)</f>
        <v>#N/A</v>
      </c>
      <c r="B56" s="48" t="e">
        <f ca="1">MATCH(C56,Swaps!$C:$C,0)</f>
        <v>#N/A</v>
      </c>
      <c r="C56" s="227">
        <f ca="1">Inputs!C56</f>
        <v>38777</v>
      </c>
      <c r="D56" s="231">
        <f ca="1">Inputs!AV56</f>
        <v>-11.43079256</v>
      </c>
      <c r="E56" s="265">
        <f ca="1">IF(ISERROR(B56),0,OFFSET(Swaps!$C$1,B56+$E$1,0))</f>
        <v>0</v>
      </c>
      <c r="F56" s="265">
        <f ca="1">IF(ISERROR(A56),0,OFFSET(Options!$C$1,A56+$F$1,0))</f>
        <v>0</v>
      </c>
      <c r="G56" s="265">
        <v>1.1376313064976884E-3</v>
      </c>
      <c r="H56" s="265">
        <f ca="1">AH56*Inputs!N56</f>
        <v>0</v>
      </c>
      <c r="I56" s="265">
        <f ca="1">Inputs!AX56-G56-H56</f>
        <v>-0.13436933191241573</v>
      </c>
      <c r="J56" s="231">
        <f t="shared" ca="1" si="1"/>
        <v>-11.564024260605917</v>
      </c>
      <c r="K56" s="241"/>
      <c r="L56" s="242">
        <v>0.49678693903150439</v>
      </c>
      <c r="M56" s="241">
        <f t="shared" ca="1" si="6"/>
        <v>-98.913657233330099</v>
      </c>
      <c r="N56" s="243">
        <f t="shared" ca="1" si="2"/>
        <v>-5.7448562153124696</v>
      </c>
      <c r="O56" s="241"/>
      <c r="P56" s="244">
        <f ca="1">Inputs!E56</f>
        <v>3.8865000000000003</v>
      </c>
      <c r="Q56" s="245">
        <f ca="1">Inputs!L56</f>
        <v>4.1000000000000369E-2</v>
      </c>
      <c r="R56" s="246"/>
      <c r="S56" s="270">
        <f ca="1">Inputs!BE56/1000</f>
        <v>-1.3915475940430602</v>
      </c>
      <c r="T56" s="270">
        <f ca="1">Inputs!AF56/1000-S56</f>
        <v>-7.3078224846403472E-3</v>
      </c>
      <c r="U56" s="270">
        <f ca="1">IF(ISERROR($A56),0,OFFSET(Options!$C$1,$A56+U$1,0)/1000)</f>
        <v>0</v>
      </c>
      <c r="V56" s="247">
        <f t="shared" ca="1" si="3"/>
        <v>-1.3988554165277005</v>
      </c>
      <c r="W56" s="246"/>
      <c r="X56" s="265">
        <f ca="1">Inputs!BG56/10000</f>
        <v>-0.31891647393350953</v>
      </c>
      <c r="Y56" s="265">
        <f ca="1">Inputs!AR56/10000-X56</f>
        <v>6.9422149135612288E-3</v>
      </c>
      <c r="Z56" s="265">
        <f ca="1">IF(ISERROR($A56),0,OFFSET(Options!$C$1,$A56+Z$1,0))</f>
        <v>0</v>
      </c>
      <c r="AA56" s="231">
        <f t="shared" ca="1" si="4"/>
        <v>-0.3119742590199483</v>
      </c>
      <c r="AB56" s="246"/>
      <c r="AC56" s="270">
        <f ca="1">Inputs!BF56/1000</f>
        <v>4.4722876847781416E-2</v>
      </c>
      <c r="AD56" s="270">
        <f ca="1">Inputs!AL56/1000-AC56</f>
        <v>8.5028324502126745E-4</v>
      </c>
      <c r="AE56" s="270">
        <f ca="1">IF(ISERROR($A56),0,OFFSET(Options!$C$1,$A56+AE$1,0)/1000)</f>
        <v>0</v>
      </c>
      <c r="AF56" s="247">
        <f t="shared" ca="1" si="5"/>
        <v>4.5573160092802684E-2</v>
      </c>
      <c r="AG56" s="246"/>
      <c r="AH56" s="231">
        <f ca="1">(#REF!+#REF!)/10000/100</f>
        <v>0</v>
      </c>
    </row>
    <row r="57" spans="1:34" x14ac:dyDescent="0.3">
      <c r="A57" s="48" t="e">
        <f ca="1">MATCH(C57,Options!$C:$C,0)</f>
        <v>#N/A</v>
      </c>
      <c r="B57" s="48" t="e">
        <f ca="1">MATCH(C57,Swaps!$C:$C,0)</f>
        <v>#N/A</v>
      </c>
      <c r="C57" s="227">
        <f ca="1">Inputs!C57</f>
        <v>38808</v>
      </c>
      <c r="D57" s="231">
        <f ca="1">Inputs!AV57</f>
        <v>-11.008707449999999</v>
      </c>
      <c r="E57" s="265">
        <f ca="1">IF(ISERROR(B57),0,OFFSET(Swaps!$C$1,B57+$E$1,0))</f>
        <v>0</v>
      </c>
      <c r="F57" s="265">
        <f ca="1">IF(ISERROR(A57),0,OFFSET(Options!$C$1,A57+$F$1,0))</f>
        <v>0</v>
      </c>
      <c r="G57" s="265">
        <v>1.1376313064976884E-3</v>
      </c>
      <c r="H57" s="265">
        <f ca="1">AH57*Inputs!N57</f>
        <v>0</v>
      </c>
      <c r="I57" s="265">
        <f ca="1">Inputs!AX57-G57-H57</f>
        <v>-0.13436933191241573</v>
      </c>
      <c r="J57" s="231">
        <f t="shared" ca="1" si="1"/>
        <v>-11.141939150605916</v>
      </c>
      <c r="K57" s="241"/>
      <c r="L57" s="242">
        <v>0.49535048202236948</v>
      </c>
      <c r="M57" s="241">
        <f t="shared" ca="1" si="6"/>
        <v>-87.34963297272418</v>
      </c>
      <c r="N57" s="243">
        <f t="shared" ca="1" si="2"/>
        <v>-5.5191649289165507</v>
      </c>
      <c r="O57" s="241"/>
      <c r="P57" s="244">
        <f ca="1">Inputs!E57</f>
        <v>3.7365000000000004</v>
      </c>
      <c r="Q57" s="245">
        <f ca="1">Inputs!L57</f>
        <v>4.1000000000000369E-2</v>
      </c>
      <c r="R57" s="246"/>
      <c r="S57" s="270">
        <f ca="1">Inputs!BE57/1000</f>
        <v>-1.3915475940430602</v>
      </c>
      <c r="T57" s="270">
        <f ca="1">Inputs!AF57/1000-S57</f>
        <v>-7.3078224846403472E-3</v>
      </c>
      <c r="U57" s="270">
        <f ca="1">IF(ISERROR($A57),0,OFFSET(Options!$C$1,$A57+U$1,0)/1000)</f>
        <v>0</v>
      </c>
      <c r="V57" s="247">
        <f t="shared" ca="1" si="3"/>
        <v>-1.3988554165277005</v>
      </c>
      <c r="W57" s="246"/>
      <c r="X57" s="265">
        <f ca="1">Inputs!BG57/10000</f>
        <v>-0.31891647393350953</v>
      </c>
      <c r="Y57" s="265">
        <f ca="1">Inputs!AR57/10000-X57</f>
        <v>6.9422149135612288E-3</v>
      </c>
      <c r="Z57" s="265">
        <f ca="1">IF(ISERROR($A57),0,OFFSET(Options!$C$1,$A57+Z$1,0))</f>
        <v>0</v>
      </c>
      <c r="AA57" s="231">
        <f t="shared" ca="1" si="4"/>
        <v>-0.3119742590199483</v>
      </c>
      <c r="AB57" s="246"/>
      <c r="AC57" s="270">
        <f ca="1">Inputs!BF57/1000</f>
        <v>4.4722876847781416E-2</v>
      </c>
      <c r="AD57" s="270">
        <f ca="1">Inputs!AL57/1000-AC57</f>
        <v>8.5028324502126745E-4</v>
      </c>
      <c r="AE57" s="270">
        <f ca="1">IF(ISERROR($A57),0,OFFSET(Options!$C$1,$A57+AE$1,0)/1000)</f>
        <v>0</v>
      </c>
      <c r="AF57" s="247">
        <f t="shared" ca="1" si="5"/>
        <v>4.5573160092802684E-2</v>
      </c>
      <c r="AG57" s="246"/>
      <c r="AH57" s="231">
        <f ca="1">(#REF!+#REF!)/10000/100</f>
        <v>0</v>
      </c>
    </row>
    <row r="58" spans="1:34" x14ac:dyDescent="0.3">
      <c r="A58" s="48" t="e">
        <f ca="1">MATCH(C58,Options!$C:$C,0)</f>
        <v>#N/A</v>
      </c>
      <c r="B58" s="48" t="e">
        <f ca="1">MATCH(C58,Swaps!$C:$C,0)</f>
        <v>#N/A</v>
      </c>
      <c r="C58" s="227">
        <f ca="1">Inputs!C58</f>
        <v>38838</v>
      </c>
      <c r="D58" s="231">
        <f ca="1">Inputs!AV58</f>
        <v>-11.322150839999999</v>
      </c>
      <c r="E58" s="265">
        <f ca="1">IF(ISERROR(B58),0,OFFSET(Swaps!$C$1,B58+$E$1,0))</f>
        <v>0</v>
      </c>
      <c r="F58" s="265">
        <f ca="1">IF(ISERROR(A58),0,OFFSET(Options!$C$1,A58+$F$1,0))</f>
        <v>0</v>
      </c>
      <c r="G58" s="265">
        <v>1.1376313064976884E-3</v>
      </c>
      <c r="H58" s="265">
        <f ca="1">AH58*Inputs!N58</f>
        <v>0</v>
      </c>
      <c r="I58" s="265">
        <f ca="1">Inputs!AX58-G58-H58</f>
        <v>-0.13436933191241573</v>
      </c>
      <c r="J58" s="231">
        <f t="shared" ca="1" si="1"/>
        <v>-11.455382540605916</v>
      </c>
      <c r="K58" s="241"/>
      <c r="L58" s="242">
        <v>0.4953723997936354</v>
      </c>
      <c r="M58" s="241">
        <f t="shared" ca="1" si="6"/>
        <v>-76.207693822118259</v>
      </c>
      <c r="N58" s="243">
        <f t="shared" ca="1" si="2"/>
        <v>-5.6746803396940644</v>
      </c>
      <c r="O58" s="241"/>
      <c r="P58" s="244">
        <f ca="1">Inputs!E58</f>
        <v>3.7405000000000004</v>
      </c>
      <c r="Q58" s="245">
        <f ca="1">Inputs!L58</f>
        <v>4.1000000000000369E-2</v>
      </c>
      <c r="R58" s="246"/>
      <c r="S58" s="270">
        <f ca="1">Inputs!BE58/1000</f>
        <v>-1.3915475940430602</v>
      </c>
      <c r="T58" s="270">
        <f ca="1">Inputs!AF58/1000-S58</f>
        <v>-7.3078224846403472E-3</v>
      </c>
      <c r="U58" s="270">
        <f ca="1">IF(ISERROR($A58),0,OFFSET(Options!$C$1,$A58+U$1,0)/1000)</f>
        <v>0</v>
      </c>
      <c r="V58" s="247">
        <f t="shared" ca="1" si="3"/>
        <v>-1.3988554165277005</v>
      </c>
      <c r="W58" s="246"/>
      <c r="X58" s="265">
        <f ca="1">Inputs!BG58/10000</f>
        <v>-0.31891647393350953</v>
      </c>
      <c r="Y58" s="265">
        <f ca="1">Inputs!AR58/10000-X58</f>
        <v>6.9422149135612288E-3</v>
      </c>
      <c r="Z58" s="265">
        <f ca="1">IF(ISERROR($A58),0,OFFSET(Options!$C$1,$A58+Z$1,0))</f>
        <v>0</v>
      </c>
      <c r="AA58" s="231">
        <f t="shared" ca="1" si="4"/>
        <v>-0.3119742590199483</v>
      </c>
      <c r="AB58" s="246"/>
      <c r="AC58" s="270">
        <f ca="1">Inputs!BF58/1000</f>
        <v>4.4722876847781416E-2</v>
      </c>
      <c r="AD58" s="270">
        <f ca="1">Inputs!AL58/1000-AC58</f>
        <v>8.5028324502126745E-4</v>
      </c>
      <c r="AE58" s="270">
        <f ca="1">IF(ISERROR($A58),0,OFFSET(Options!$C$1,$A58+AE$1,0)/1000)</f>
        <v>0</v>
      </c>
      <c r="AF58" s="247">
        <f t="shared" ca="1" si="5"/>
        <v>4.5573160092802684E-2</v>
      </c>
      <c r="AG58" s="246"/>
      <c r="AH58" s="231">
        <f ca="1">(#REF!+#REF!)/10000/100</f>
        <v>0</v>
      </c>
    </row>
    <row r="59" spans="1:34" x14ac:dyDescent="0.3">
      <c r="A59" s="48" t="e">
        <f ca="1">MATCH(C59,Options!$C:$C,0)</f>
        <v>#N/A</v>
      </c>
      <c r="B59" s="48" t="e">
        <f ca="1">MATCH(C59,Swaps!$C:$C,0)</f>
        <v>#N/A</v>
      </c>
      <c r="C59" s="227">
        <f ca="1">Inputs!C59</f>
        <v>38869</v>
      </c>
      <c r="D59" s="231">
        <f ca="1">Inputs!AV59</f>
        <v>-10.90326913</v>
      </c>
      <c r="E59" s="265">
        <f ca="1">IF(ISERROR(B59),0,OFFSET(Swaps!$C$1,B59+$E$1,0))</f>
        <v>0</v>
      </c>
      <c r="F59" s="265">
        <f ca="1">IF(ISERROR(A59),0,OFFSET(Options!$C$1,A59+$F$1,0))</f>
        <v>0</v>
      </c>
      <c r="G59" s="265">
        <v>1.1376313064976884E-3</v>
      </c>
      <c r="H59" s="265">
        <f ca="1">AH59*Inputs!N59</f>
        <v>0</v>
      </c>
      <c r="I59" s="265">
        <f ca="1">Inputs!AX59-G59-H59</f>
        <v>-0.13436933191241573</v>
      </c>
      <c r="J59" s="231">
        <f t="shared" ca="1" si="1"/>
        <v>-11.036500830605918</v>
      </c>
      <c r="K59" s="241"/>
      <c r="L59" s="242">
        <v>0.49293446923587908</v>
      </c>
      <c r="M59" s="241">
        <f t="shared" ca="1" si="6"/>
        <v>-64.752311281512348</v>
      </c>
      <c r="N59" s="243">
        <f t="shared" ca="1" si="2"/>
        <v>-5.4402716791560675</v>
      </c>
      <c r="O59" s="241"/>
      <c r="P59" s="244">
        <f ca="1">Inputs!E59</f>
        <v>3.7805</v>
      </c>
      <c r="Q59" s="245">
        <f ca="1">Inputs!L59</f>
        <v>4.0999999999999925E-2</v>
      </c>
      <c r="R59" s="246"/>
      <c r="S59" s="270">
        <f ca="1">Inputs!BE59/1000</f>
        <v>-1.3915475940430602</v>
      </c>
      <c r="T59" s="270">
        <f ca="1">Inputs!AF59/1000-S59</f>
        <v>-7.3078224846403472E-3</v>
      </c>
      <c r="U59" s="270">
        <f ca="1">IF(ISERROR($A59),0,OFFSET(Options!$C$1,$A59+U$1,0)/1000)</f>
        <v>0</v>
      </c>
      <c r="V59" s="247">
        <f t="shared" ca="1" si="3"/>
        <v>-1.3988554165277005</v>
      </c>
      <c r="W59" s="246"/>
      <c r="X59" s="265">
        <f ca="1">Inputs!BG59/10000</f>
        <v>-0.31891647393350953</v>
      </c>
      <c r="Y59" s="265">
        <f ca="1">Inputs!AR59/10000-X59</f>
        <v>6.9422149135612288E-3</v>
      </c>
      <c r="Z59" s="265">
        <f ca="1">IF(ISERROR($A59),0,OFFSET(Options!$C$1,$A59+Z$1,0))</f>
        <v>0</v>
      </c>
      <c r="AA59" s="231">
        <f t="shared" ca="1" si="4"/>
        <v>-0.3119742590199483</v>
      </c>
      <c r="AB59" s="246"/>
      <c r="AC59" s="270">
        <f ca="1">Inputs!BF59/1000</f>
        <v>4.4722876847781416E-2</v>
      </c>
      <c r="AD59" s="270">
        <f ca="1">Inputs!AL59/1000-AC59</f>
        <v>8.5028324502126745E-4</v>
      </c>
      <c r="AE59" s="270">
        <f ca="1">IF(ISERROR($A59),0,OFFSET(Options!$C$1,$A59+AE$1,0)/1000)</f>
        <v>0</v>
      </c>
      <c r="AF59" s="247">
        <f t="shared" ca="1" si="5"/>
        <v>4.5573160092802684E-2</v>
      </c>
      <c r="AG59" s="246"/>
      <c r="AH59" s="231">
        <f ca="1">(#REF!+#REF!)/10000/100</f>
        <v>0</v>
      </c>
    </row>
    <row r="60" spans="1:34" x14ac:dyDescent="0.3">
      <c r="A60" s="48" t="e">
        <f ca="1">MATCH(C60,Options!$C:$C,0)</f>
        <v>#N/A</v>
      </c>
      <c r="B60" s="48" t="e">
        <f ca="1">MATCH(C60,Swaps!$C:$C,0)</f>
        <v>#N/A</v>
      </c>
      <c r="C60" s="227">
        <f ca="1">Inputs!C60</f>
        <v>38899</v>
      </c>
      <c r="D60" s="231">
        <f ca="1">Inputs!AV60</f>
        <v>-11.21290621</v>
      </c>
      <c r="E60" s="265">
        <f ca="1">IF(ISERROR(B60),0,OFFSET(Swaps!$C$1,B60+$E$1,0))</f>
        <v>0</v>
      </c>
      <c r="F60" s="265">
        <f ca="1">IF(ISERROR(A60),0,OFFSET(Options!$C$1,A60+$F$1,0))</f>
        <v>0</v>
      </c>
      <c r="G60" s="265">
        <v>1.1376313064976884E-3</v>
      </c>
      <c r="H60" s="265">
        <f ca="1">AH60*Inputs!N60</f>
        <v>0</v>
      </c>
      <c r="I60" s="265">
        <f ca="1">Inputs!AX60-G60-H60</f>
        <v>-0.13436933191241573</v>
      </c>
      <c r="J60" s="231">
        <f t="shared" ca="1" si="1"/>
        <v>-11.346137910605917</v>
      </c>
      <c r="K60" s="241"/>
      <c r="L60" s="242">
        <v>0.49293446923587908</v>
      </c>
      <c r="M60" s="241">
        <f t="shared" ca="1" si="6"/>
        <v>-53.715810450906432</v>
      </c>
      <c r="N60" s="243">
        <f t="shared" ca="1" si="2"/>
        <v>-5.5929024688416131</v>
      </c>
      <c r="O60" s="241"/>
      <c r="P60" s="244">
        <f ca="1">Inputs!E60</f>
        <v>3.8255000000000003</v>
      </c>
      <c r="Q60" s="245">
        <f ca="1">Inputs!L60</f>
        <v>4.1000000000000369E-2</v>
      </c>
      <c r="R60" s="246"/>
      <c r="S60" s="270">
        <f ca="1">Inputs!BE60/1000</f>
        <v>-1.3915475940430602</v>
      </c>
      <c r="T60" s="270">
        <f ca="1">Inputs!AF60/1000-S60</f>
        <v>-7.3078224846403472E-3</v>
      </c>
      <c r="U60" s="270">
        <f ca="1">IF(ISERROR($A60),0,OFFSET(Options!$C$1,$A60+U$1,0)/1000)</f>
        <v>0</v>
      </c>
      <c r="V60" s="247">
        <f t="shared" ca="1" si="3"/>
        <v>-1.3988554165277005</v>
      </c>
      <c r="W60" s="246"/>
      <c r="X60" s="265">
        <f ca="1">Inputs!BG60/10000</f>
        <v>-0.31891647393350953</v>
      </c>
      <c r="Y60" s="265">
        <f ca="1">Inputs!AR60/10000-X60</f>
        <v>6.9422149135612288E-3</v>
      </c>
      <c r="Z60" s="265">
        <f ca="1">IF(ISERROR($A60),0,OFFSET(Options!$C$1,$A60+Z$1,0))</f>
        <v>0</v>
      </c>
      <c r="AA60" s="231">
        <f t="shared" ca="1" si="4"/>
        <v>-0.3119742590199483</v>
      </c>
      <c r="AB60" s="246"/>
      <c r="AC60" s="270">
        <f ca="1">Inputs!BF60/1000</f>
        <v>4.4722876847781416E-2</v>
      </c>
      <c r="AD60" s="270">
        <f ca="1">Inputs!AL60/1000-AC60</f>
        <v>8.5028324502126745E-4</v>
      </c>
      <c r="AE60" s="270">
        <f ca="1">IF(ISERROR($A60),0,OFFSET(Options!$C$1,$A60+AE$1,0)/1000)</f>
        <v>0</v>
      </c>
      <c r="AF60" s="247">
        <f t="shared" ca="1" si="5"/>
        <v>4.5573160092802684E-2</v>
      </c>
      <c r="AG60" s="246"/>
      <c r="AH60" s="231">
        <f ca="1">(#REF!+#REF!)/10000/100</f>
        <v>0</v>
      </c>
    </row>
    <row r="61" spans="1:34" x14ac:dyDescent="0.3">
      <c r="A61" s="48" t="e">
        <f ca="1">MATCH(C61,Options!$C:$C,0)</f>
        <v>#N/A</v>
      </c>
      <c r="B61" s="48" t="e">
        <f ca="1">MATCH(C61,Swaps!$C:$C,0)</f>
        <v>#N/A</v>
      </c>
      <c r="C61" s="227">
        <f ca="1">Inputs!C61</f>
        <v>38930</v>
      </c>
      <c r="D61" s="231">
        <f ca="1">Inputs!AV61</f>
        <v>-11.157169629999999</v>
      </c>
      <c r="E61" s="265">
        <f ca="1">IF(ISERROR(B61),0,OFFSET(Swaps!$C$1,B61+$E$1,0))</f>
        <v>0</v>
      </c>
      <c r="F61" s="265">
        <f ca="1">IF(ISERROR(A61),0,OFFSET(Options!$C$1,A61+$F$1,0))</f>
        <v>0</v>
      </c>
      <c r="G61" s="265">
        <v>1.1376313064976884E-3</v>
      </c>
      <c r="H61" s="265">
        <f ca="1">AH61*Inputs!N61</f>
        <v>0</v>
      </c>
      <c r="I61" s="265">
        <f ca="1">Inputs!AX61-G61-H61</f>
        <v>-0.13436933191241573</v>
      </c>
      <c r="J61" s="231">
        <f t="shared" ca="1" si="1"/>
        <v>-11.290401330605915</v>
      </c>
      <c r="K61" s="241"/>
      <c r="L61" s="242">
        <v>0.49171550395700125</v>
      </c>
      <c r="M61" s="241">
        <f t="shared" ca="1" si="6"/>
        <v>-42.369672540300513</v>
      </c>
      <c r="N61" s="243">
        <f t="shared" ca="1" si="2"/>
        <v>-5.5516653801556854</v>
      </c>
      <c r="O61" s="241"/>
      <c r="P61" s="244">
        <f ca="1">Inputs!E61</f>
        <v>3.8645000000000005</v>
      </c>
      <c r="Q61" s="245">
        <f ca="1">Inputs!L61</f>
        <v>4.1000000000000369E-2</v>
      </c>
      <c r="R61" s="246"/>
      <c r="S61" s="270">
        <f ca="1">Inputs!BE61/1000</f>
        <v>-1.3915475940430602</v>
      </c>
      <c r="T61" s="270">
        <f ca="1">Inputs!AF61/1000-S61</f>
        <v>-7.3078224846403472E-3</v>
      </c>
      <c r="U61" s="270">
        <f ca="1">IF(ISERROR($A61),0,OFFSET(Options!$C$1,$A61+U$1,0)/1000)</f>
        <v>0</v>
      </c>
      <c r="V61" s="247">
        <f t="shared" ca="1" si="3"/>
        <v>-1.3988554165277005</v>
      </c>
      <c r="W61" s="246"/>
      <c r="X61" s="265">
        <f ca="1">Inputs!BG61/10000</f>
        <v>-0.31891647393350953</v>
      </c>
      <c r="Y61" s="265">
        <f ca="1">Inputs!AR61/10000-X61</f>
        <v>6.9422149135612288E-3</v>
      </c>
      <c r="Z61" s="265">
        <f ca="1">IF(ISERROR($A61),0,OFFSET(Options!$C$1,$A61+Z$1,0))</f>
        <v>0</v>
      </c>
      <c r="AA61" s="231">
        <f t="shared" ca="1" si="4"/>
        <v>-0.3119742590199483</v>
      </c>
      <c r="AB61" s="246"/>
      <c r="AC61" s="270">
        <f ca="1">Inputs!BF61/1000</f>
        <v>4.4722876847781416E-2</v>
      </c>
      <c r="AD61" s="270">
        <f ca="1">Inputs!AL61/1000-AC61</f>
        <v>8.5028324502126745E-4</v>
      </c>
      <c r="AE61" s="270">
        <f ca="1">IF(ISERROR($A61),0,OFFSET(Options!$C$1,$A61+AE$1,0)/1000)</f>
        <v>0</v>
      </c>
      <c r="AF61" s="247">
        <f t="shared" ca="1" si="5"/>
        <v>4.5573160092802684E-2</v>
      </c>
      <c r="AG61" s="246"/>
      <c r="AH61" s="231">
        <f ca="1">(#REF!+#REF!)/10000/100</f>
        <v>0</v>
      </c>
    </row>
    <row r="62" spans="1:34" x14ac:dyDescent="0.3">
      <c r="A62" s="48" t="e">
        <f ca="1">MATCH(C62,Options!$C:$C,0)</f>
        <v>#N/A</v>
      </c>
      <c r="B62" s="48" t="e">
        <f ca="1">MATCH(C62,Swaps!$C:$C,0)</f>
        <v>#N/A</v>
      </c>
      <c r="C62" s="227">
        <f ca="1">Inputs!C62</f>
        <v>38961</v>
      </c>
      <c r="D62" s="231">
        <f ca="1">Inputs!AV62</f>
        <v>-10.743191100000001</v>
      </c>
      <c r="E62" s="265">
        <f ca="1">IF(ISERROR(B62),0,OFFSET(Swaps!$C$1,B62+$E$1,0))</f>
        <v>0</v>
      </c>
      <c r="F62" s="265">
        <f ca="1">IF(ISERROR(A62),0,OFFSET(Options!$C$1,A62+$F$1,0))</f>
        <v>0</v>
      </c>
      <c r="G62" s="265">
        <v>1.1376313064976884E-3</v>
      </c>
      <c r="H62" s="265">
        <f ca="1">AH62*Inputs!N62</f>
        <v>0</v>
      </c>
      <c r="I62" s="265">
        <f ca="1">Inputs!AX62-G62-H62</f>
        <v>-0.13436933191241573</v>
      </c>
      <c r="J62" s="231">
        <f t="shared" ca="1" si="1"/>
        <v>-10.876422800605917</v>
      </c>
      <c r="K62" s="241"/>
      <c r="L62" s="242">
        <v>0.48957009134652596</v>
      </c>
      <c r="M62" s="241">
        <f t="shared" ca="1" si="6"/>
        <v>-31.079271209694596</v>
      </c>
      <c r="N62" s="243">
        <f t="shared" ca="1" si="2"/>
        <v>-5.3247713040160765</v>
      </c>
      <c r="O62" s="241"/>
      <c r="P62" s="244">
        <f ca="1">Inputs!E62</f>
        <v>3.8535000000000004</v>
      </c>
      <c r="Q62" s="245">
        <f ca="1">Inputs!L62</f>
        <v>4.1000000000000369E-2</v>
      </c>
      <c r="R62" s="246"/>
      <c r="S62" s="270">
        <f ca="1">Inputs!BE62/1000</f>
        <v>-1.3915475940430602</v>
      </c>
      <c r="T62" s="270">
        <f ca="1">Inputs!AF62/1000-S62</f>
        <v>-7.3078224846403472E-3</v>
      </c>
      <c r="U62" s="270">
        <f ca="1">IF(ISERROR($A62),0,OFFSET(Options!$C$1,$A62+U$1,0)/1000)</f>
        <v>0</v>
      </c>
      <c r="V62" s="247">
        <f t="shared" ca="1" si="3"/>
        <v>-1.3988554165277005</v>
      </c>
      <c r="W62" s="246"/>
      <c r="X62" s="265">
        <f ca="1">Inputs!BG62/10000</f>
        <v>-0.31891647393350953</v>
      </c>
      <c r="Y62" s="265">
        <f ca="1">Inputs!AR62/10000-X62</f>
        <v>6.9422149135612288E-3</v>
      </c>
      <c r="Z62" s="265">
        <f ca="1">IF(ISERROR($A62),0,OFFSET(Options!$C$1,$A62+Z$1,0))</f>
        <v>0</v>
      </c>
      <c r="AA62" s="231">
        <f t="shared" ca="1" si="4"/>
        <v>-0.3119742590199483</v>
      </c>
      <c r="AB62" s="246"/>
      <c r="AC62" s="270">
        <f ca="1">Inputs!BF62/1000</f>
        <v>4.4722876847781416E-2</v>
      </c>
      <c r="AD62" s="270">
        <f ca="1">Inputs!AL62/1000-AC62</f>
        <v>8.5028324502126745E-4</v>
      </c>
      <c r="AE62" s="270">
        <f ca="1">IF(ISERROR($A62),0,OFFSET(Options!$C$1,$A62+AE$1,0)/1000)</f>
        <v>0</v>
      </c>
      <c r="AF62" s="247">
        <f t="shared" ca="1" si="5"/>
        <v>4.5573160092802684E-2</v>
      </c>
      <c r="AG62" s="246"/>
      <c r="AH62" s="231">
        <f ca="1">(#REF!+#REF!)/10000/100</f>
        <v>0</v>
      </c>
    </row>
    <row r="63" spans="1:34" x14ac:dyDescent="0.3">
      <c r="A63" s="48" t="e">
        <f ca="1">MATCH(C63,Options!$C:$C,0)</f>
        <v>#N/A</v>
      </c>
      <c r="B63" s="48" t="e">
        <f ca="1">MATCH(C63,Swaps!$C:$C,0)</f>
        <v>#N/A</v>
      </c>
      <c r="C63" s="227">
        <f ca="1">Inputs!C63</f>
        <v>38991</v>
      </c>
      <c r="D63" s="231">
        <f ca="1">Inputs!AV63</f>
        <v>-11.04708772</v>
      </c>
      <c r="E63" s="265">
        <f ca="1">IF(ISERROR(B63),0,OFFSET(Swaps!$C$1,B63+$E$1,0))</f>
        <v>0</v>
      </c>
      <c r="F63" s="265">
        <f ca="1">IF(ISERROR(A63),0,OFFSET(Options!$C$1,A63+$F$1,0))</f>
        <v>0</v>
      </c>
      <c r="G63" s="265">
        <v>1.1376313064976884E-3</v>
      </c>
      <c r="H63" s="265">
        <f ca="1">AH63*Inputs!N63</f>
        <v>0</v>
      </c>
      <c r="I63" s="265">
        <f ca="1">Inputs!AX63-G63-H63</f>
        <v>-0.13436933191241573</v>
      </c>
      <c r="J63" s="231">
        <f t="shared" ca="1" si="1"/>
        <v>-11.180319420605917</v>
      </c>
      <c r="K63" s="241"/>
      <c r="L63" s="242">
        <v>0.47718233562514484</v>
      </c>
      <c r="M63" s="241">
        <f t="shared" ca="1" si="6"/>
        <v>-20.202848409088681</v>
      </c>
      <c r="N63" s="243">
        <f t="shared" ca="1" si="2"/>
        <v>-5.3350509341598977</v>
      </c>
      <c r="O63" s="241"/>
      <c r="P63" s="244">
        <f ca="1">Inputs!E63</f>
        <v>3.8685000000000005</v>
      </c>
      <c r="Q63" s="245">
        <f ca="1">Inputs!L63</f>
        <v>4.1000000000000369E-2</v>
      </c>
      <c r="R63" s="246"/>
      <c r="S63" s="270">
        <f ca="1">Inputs!BE63/1000</f>
        <v>-1.3915475940430602</v>
      </c>
      <c r="T63" s="270">
        <f ca="1">Inputs!AF63/1000-S63</f>
        <v>-7.3078224846403472E-3</v>
      </c>
      <c r="U63" s="270">
        <f ca="1">IF(ISERROR($A63),0,OFFSET(Options!$C$1,$A63+U$1,0)/1000)</f>
        <v>0</v>
      </c>
      <c r="V63" s="247">
        <f t="shared" ca="1" si="3"/>
        <v>-1.3988554165277005</v>
      </c>
      <c r="W63" s="246"/>
      <c r="X63" s="265">
        <f ca="1">Inputs!BG63/10000</f>
        <v>-0.31891647393350953</v>
      </c>
      <c r="Y63" s="265">
        <f ca="1">Inputs!AR63/10000-X63</f>
        <v>6.9422149135612288E-3</v>
      </c>
      <c r="Z63" s="265">
        <f ca="1">IF(ISERROR($A63),0,OFFSET(Options!$C$1,$A63+Z$1,0))</f>
        <v>0</v>
      </c>
      <c r="AA63" s="231">
        <f t="shared" ca="1" si="4"/>
        <v>-0.3119742590199483</v>
      </c>
      <c r="AB63" s="246"/>
      <c r="AC63" s="270">
        <f ca="1">Inputs!BF63/1000</f>
        <v>4.4722876847781416E-2</v>
      </c>
      <c r="AD63" s="270">
        <f ca="1">Inputs!AL63/1000-AC63</f>
        <v>8.5028324502126745E-4</v>
      </c>
      <c r="AE63" s="270">
        <f ca="1">IF(ISERROR($A63),0,OFFSET(Options!$C$1,$A63+AE$1,0)/1000)</f>
        <v>0</v>
      </c>
      <c r="AF63" s="247">
        <f t="shared" ca="1" si="5"/>
        <v>4.5573160092802684E-2</v>
      </c>
      <c r="AG63" s="246"/>
      <c r="AH63" s="231">
        <f ca="1">(#REF!+#REF!)/10000/100</f>
        <v>0</v>
      </c>
    </row>
    <row r="64" spans="1:34" x14ac:dyDescent="0.3">
      <c r="A64" s="48" t="e">
        <f ca="1">MATCH(C64,Options!$C:$C,0)</f>
        <v>#N/A</v>
      </c>
      <c r="B64" s="48" t="e">
        <f ca="1">MATCH(C64,Swaps!$C:$C,0)</f>
        <v>#N/A</v>
      </c>
      <c r="C64" s="227">
        <f ca="1">Inputs!C64</f>
        <v>39022</v>
      </c>
      <c r="D64" s="231">
        <f ca="1">Inputs!AV64</f>
        <v>-10.63640593</v>
      </c>
      <c r="E64" s="265">
        <f ca="1">IF(ISERROR(B64),0,OFFSET(Swaps!$C$1,B64+$E$1,0))</f>
        <v>0</v>
      </c>
      <c r="F64" s="265">
        <f ca="1">IF(ISERROR(A64),0,OFFSET(Options!$C$1,A64+$F$1,0))</f>
        <v>0</v>
      </c>
      <c r="G64" s="265">
        <v>1.1376313064976884E-3</v>
      </c>
      <c r="H64" s="265">
        <f ca="1">AH64*Inputs!N64</f>
        <v>0</v>
      </c>
      <c r="I64" s="265">
        <f ca="1">Inputs!AX64-G64-H64</f>
        <v>-0.13436933191241573</v>
      </c>
      <c r="J64" s="231">
        <f t="shared" ca="1" si="1"/>
        <v>-10.769637630605919</v>
      </c>
      <c r="K64" s="241"/>
      <c r="L64" s="242">
        <v>0.46179100224910025</v>
      </c>
      <c r="M64" s="241">
        <f t="shared" ca="1" si="6"/>
        <v>-9.0225289884827635</v>
      </c>
      <c r="N64" s="243">
        <f t="shared" ca="1" si="2"/>
        <v>-4.9733217552971327</v>
      </c>
      <c r="O64" s="241"/>
      <c r="P64" s="244">
        <f ca="1">Inputs!E64</f>
        <v>4.0255000000000001</v>
      </c>
      <c r="Q64" s="245">
        <f ca="1">Inputs!L64</f>
        <v>4.0999999999999925E-2</v>
      </c>
      <c r="R64" s="246"/>
      <c r="S64" s="270">
        <f ca="1">Inputs!BE64/1000</f>
        <v>-1.3915475940430602</v>
      </c>
      <c r="T64" s="270">
        <f ca="1">Inputs!AF64/1000-S64</f>
        <v>-7.3078224846403472E-3</v>
      </c>
      <c r="U64" s="270">
        <f ca="1">IF(ISERROR($A64),0,OFFSET(Options!$C$1,$A64+U$1,0)/1000)</f>
        <v>0</v>
      </c>
      <c r="V64" s="247">
        <f t="shared" ca="1" si="3"/>
        <v>-1.3988554165277005</v>
      </c>
      <c r="W64" s="246"/>
      <c r="X64" s="265">
        <f ca="1">Inputs!BG64/10000</f>
        <v>-0.31891647393350953</v>
      </c>
      <c r="Y64" s="265">
        <f ca="1">Inputs!AR64/10000-X64</f>
        <v>6.9422149135612288E-3</v>
      </c>
      <c r="Z64" s="265">
        <f ca="1">IF(ISERROR($A64),0,OFFSET(Options!$C$1,$A64+Z$1,0))</f>
        <v>0</v>
      </c>
      <c r="AA64" s="231">
        <f t="shared" ca="1" si="4"/>
        <v>-0.3119742590199483</v>
      </c>
      <c r="AB64" s="246"/>
      <c r="AC64" s="270">
        <f ca="1">Inputs!BF64/1000</f>
        <v>4.4722876847781416E-2</v>
      </c>
      <c r="AD64" s="270">
        <f ca="1">Inputs!AL64/1000-AC64</f>
        <v>8.5028324502126745E-4</v>
      </c>
      <c r="AE64" s="270">
        <f ca="1">IF(ISERROR($A64),0,OFFSET(Options!$C$1,$A64+AE$1,0)/1000)</f>
        <v>0</v>
      </c>
      <c r="AF64" s="247">
        <f t="shared" ca="1" si="5"/>
        <v>4.5573160092802684E-2</v>
      </c>
      <c r="AG64" s="246"/>
      <c r="AH64" s="231">
        <f ca="1">(#REF!+#REF!)/10000/100</f>
        <v>0</v>
      </c>
    </row>
    <row r="65" spans="1:34" x14ac:dyDescent="0.3">
      <c r="A65" s="48" t="e">
        <f ca="1">MATCH(C65,Options!$C:$C,0)</f>
        <v>#N/A</v>
      </c>
      <c r="B65" s="48" t="e">
        <f ca="1">MATCH(C65,Swaps!$C:$C,0)</f>
        <v>#N/A</v>
      </c>
      <c r="C65" s="228">
        <f ca="1">Inputs!C65</f>
        <v>39052</v>
      </c>
      <c r="D65" s="230">
        <f ca="1">Inputs!AV65</f>
        <v>-10.937575110000001</v>
      </c>
      <c r="E65" s="266">
        <f ca="1">IF(ISERROR(B65),0,OFFSET(Swaps!$C$1,B65+$E$1,0))</f>
        <v>0</v>
      </c>
      <c r="F65" s="266">
        <f ca="1">IF(ISERROR(A65),0,OFFSET(Options!$C$1,A65+$F$1,0))</f>
        <v>0</v>
      </c>
      <c r="G65" s="266">
        <v>1.1376313064976884E-3</v>
      </c>
      <c r="H65" s="266">
        <f ca="1">AH65*Inputs!N65</f>
        <v>0</v>
      </c>
      <c r="I65" s="266">
        <f ca="1">Inputs!AX65-G65-H65</f>
        <v>-0.13436933191241573</v>
      </c>
      <c r="J65" s="230">
        <f t="shared" ca="1" si="1"/>
        <v>-11.070806810605918</v>
      </c>
      <c r="K65" s="234">
        <f ca="1">SUM(J54:J65)</f>
        <v>-133.902752327271</v>
      </c>
      <c r="L65" s="235">
        <v>0.49908661903204427</v>
      </c>
      <c r="M65" s="236">
        <f t="shared" ca="1" si="6"/>
        <v>1.7471086421231554</v>
      </c>
      <c r="N65" s="234">
        <f t="shared" ca="1" si="2"/>
        <v>-5.525291541062237</v>
      </c>
      <c r="O65" s="234">
        <f ca="1">SUM(N54:N65)</f>
        <v>-65.784875419111273</v>
      </c>
      <c r="P65" s="237">
        <f ca="1">Inputs!E65</f>
        <v>4.1855000000000011</v>
      </c>
      <c r="Q65" s="238">
        <f ca="1">Inputs!L65</f>
        <v>4.1000000000001258E-2</v>
      </c>
      <c r="R65" s="239"/>
      <c r="S65" s="271">
        <f ca="1">Inputs!BE65/1000</f>
        <v>-1.3915475940430602</v>
      </c>
      <c r="T65" s="271">
        <f ca="1">Inputs!AF65/1000-S65</f>
        <v>-7.3078224846403472E-3</v>
      </c>
      <c r="U65" s="271">
        <f ca="1">IF(ISERROR($A65),0,OFFSET(Options!$C$1,$A65+U$1,0)/1000)</f>
        <v>0</v>
      </c>
      <c r="V65" s="248">
        <f t="shared" ca="1" si="3"/>
        <v>-1.3988554165277005</v>
      </c>
      <c r="W65" s="239"/>
      <c r="X65" s="266">
        <f ca="1">Inputs!BG65/10000</f>
        <v>-0.31891647393350953</v>
      </c>
      <c r="Y65" s="266">
        <f ca="1">Inputs!AR65/10000-X65</f>
        <v>6.9422149135612288E-3</v>
      </c>
      <c r="Z65" s="266">
        <f ca="1">IF(ISERROR($A65),0,OFFSET(Options!$C$1,$A65+Z$1,0))</f>
        <v>0</v>
      </c>
      <c r="AA65" s="230">
        <f t="shared" ca="1" si="4"/>
        <v>-0.3119742590199483</v>
      </c>
      <c r="AB65" s="239"/>
      <c r="AC65" s="271">
        <f ca="1">Inputs!BF65/1000</f>
        <v>4.4722876847781416E-2</v>
      </c>
      <c r="AD65" s="271">
        <f ca="1">Inputs!AL65/1000-AC65</f>
        <v>8.5028324502126745E-4</v>
      </c>
      <c r="AE65" s="271">
        <f ca="1">IF(ISERROR($A65),0,OFFSET(Options!$C$1,$A65+AE$1,0)/1000)</f>
        <v>0</v>
      </c>
      <c r="AF65" s="248">
        <f t="shared" ca="1" si="5"/>
        <v>4.5573160092802684E-2</v>
      </c>
      <c r="AG65" s="239"/>
      <c r="AH65" s="230">
        <f ca="1">(#REF!+#REF!)/10000/100</f>
        <v>0</v>
      </c>
    </row>
    <row r="66" spans="1:34" x14ac:dyDescent="0.3">
      <c r="A66" s="48" t="e">
        <f ca="1">MATCH(C66,Options!$C:$C,0)</f>
        <v>#N/A</v>
      </c>
      <c r="B66" s="48" t="e">
        <f ca="1">MATCH(C66,Swaps!$C:$C,0)</f>
        <v>#N/A</v>
      </c>
      <c r="C66" s="227">
        <f ca="1">Inputs!C66</f>
        <v>39083</v>
      </c>
      <c r="D66" s="231">
        <f ca="1">Inputs!AV66</f>
        <v>1.2577753299999999</v>
      </c>
      <c r="E66" s="265">
        <f ca="1">IF(ISERROR(B66),0,OFFSET(Swaps!$C$1,B66+$E$1,0))</f>
        <v>0</v>
      </c>
      <c r="F66" s="265">
        <f ca="1">IF(ISERROR(A66),0,OFFSET(Options!$C$1,A66+$F$1,0))</f>
        <v>0</v>
      </c>
      <c r="G66" s="265">
        <v>1.1376313064976884E-3</v>
      </c>
      <c r="H66" s="265">
        <f ca="1">AH66*Inputs!N66</f>
        <v>0</v>
      </c>
      <c r="I66" s="265">
        <f ca="1">Inputs!AX66-G66-H66</f>
        <v>-0.13436933191241573</v>
      </c>
      <c r="J66" s="231">
        <f t="shared" ca="1" si="1"/>
        <v>1.1245436293940818</v>
      </c>
      <c r="K66" s="241"/>
      <c r="L66" s="242">
        <v>0.49416355040918697</v>
      </c>
      <c r="M66" s="241">
        <f t="shared" ca="1" si="6"/>
        <v>12.817915452729073</v>
      </c>
      <c r="N66" s="243">
        <f t="shared" ca="1" si="2"/>
        <v>0.55570847249141242</v>
      </c>
      <c r="O66" s="241"/>
      <c r="P66" s="244">
        <f ca="1">Inputs!E66</f>
        <v>4.2054999999999998</v>
      </c>
      <c r="Q66" s="245">
        <f ca="1">Inputs!L66</f>
        <v>4.0999999999999481E-2</v>
      </c>
      <c r="R66" s="246"/>
      <c r="S66" s="270">
        <f ca="1">Inputs!BE66/1000</f>
        <v>-1.3915475940430602</v>
      </c>
      <c r="T66" s="270">
        <f ca="1">Inputs!AF66/1000-S66</f>
        <v>-7.3078224846403472E-3</v>
      </c>
      <c r="U66" s="270">
        <f ca="1">IF(ISERROR($A66),0,OFFSET(Options!$C$1,$A66+U$1,0)/1000)</f>
        <v>0</v>
      </c>
      <c r="V66" s="247">
        <f t="shared" ca="1" si="3"/>
        <v>-1.3988554165277005</v>
      </c>
      <c r="W66" s="246"/>
      <c r="X66" s="265">
        <f ca="1">Inputs!BG66/10000</f>
        <v>-0.31891647393350953</v>
      </c>
      <c r="Y66" s="265">
        <f ca="1">Inputs!AR66/10000-X66</f>
        <v>6.9422149135612288E-3</v>
      </c>
      <c r="Z66" s="265">
        <f ca="1">IF(ISERROR($A66),0,OFFSET(Options!$C$1,$A66+Z$1,0))</f>
        <v>0</v>
      </c>
      <c r="AA66" s="231">
        <f t="shared" ca="1" si="4"/>
        <v>-0.3119742590199483</v>
      </c>
      <c r="AB66" s="246"/>
      <c r="AC66" s="270">
        <f ca="1">Inputs!BF66/1000</f>
        <v>4.4722876847781416E-2</v>
      </c>
      <c r="AD66" s="270">
        <f ca="1">Inputs!AL66/1000-AC66</f>
        <v>8.5028324502126745E-4</v>
      </c>
      <c r="AE66" s="270">
        <f ca="1">IF(ISERROR($A66),0,OFFSET(Options!$C$1,$A66+AE$1,0)/1000)</f>
        <v>0</v>
      </c>
      <c r="AF66" s="247">
        <f t="shared" ca="1" si="5"/>
        <v>4.5573160092802684E-2</v>
      </c>
      <c r="AG66" s="246"/>
      <c r="AH66" s="231">
        <f ca="1">(#REF!+#REF!)/10000/100</f>
        <v>0</v>
      </c>
    </row>
    <row r="67" spans="1:34" x14ac:dyDescent="0.3">
      <c r="A67" s="48" t="e">
        <f ca="1">MATCH(C67,Options!$C:$C,0)</f>
        <v>#N/A</v>
      </c>
      <c r="B67" s="48" t="e">
        <f ca="1">MATCH(C67,Swaps!$C:$C,0)</f>
        <v>#N/A</v>
      </c>
      <c r="C67" s="227">
        <f ca="1">Inputs!C67</f>
        <v>39114</v>
      </c>
      <c r="D67" s="231">
        <f ca="1">Inputs!AV67</f>
        <v>1.1304718200000001</v>
      </c>
      <c r="E67" s="265">
        <f ca="1">IF(ISERROR(B67),0,OFFSET(Swaps!$C$1,B67+$E$1,0))</f>
        <v>0</v>
      </c>
      <c r="F67" s="265">
        <f ca="1">IF(ISERROR(A67),0,OFFSET(Options!$C$1,A67+$F$1,0))</f>
        <v>0</v>
      </c>
      <c r="G67" s="265">
        <v>1.1376313064976884E-3</v>
      </c>
      <c r="H67" s="265">
        <f ca="1">AH67*Inputs!N67</f>
        <v>0</v>
      </c>
      <c r="I67" s="265">
        <f ca="1">Inputs!AX67-G67-H67</f>
        <v>-0.13436933191241573</v>
      </c>
      <c r="J67" s="231">
        <f t="shared" ca="1" si="1"/>
        <v>0.99724011939408208</v>
      </c>
      <c r="K67" s="241"/>
      <c r="L67" s="242">
        <v>0.49154690571649107</v>
      </c>
      <c r="M67" s="241">
        <f t="shared" ca="1" si="6"/>
        <v>11.693371823334992</v>
      </c>
      <c r="N67" s="243">
        <f t="shared" ca="1" si="2"/>
        <v>0.49019029494450517</v>
      </c>
      <c r="O67" s="241"/>
      <c r="P67" s="244">
        <f ca="1">Inputs!E67</f>
        <v>4.1215000000000002</v>
      </c>
      <c r="Q67" s="245">
        <f ca="1">Inputs!L67</f>
        <v>4.1000000000000369E-2</v>
      </c>
      <c r="R67" s="246"/>
      <c r="S67" s="270">
        <f ca="1">Inputs!BE67/1000</f>
        <v>-1.3915475940430602</v>
      </c>
      <c r="T67" s="270">
        <f ca="1">Inputs!AF67/1000-S67</f>
        <v>-7.3078224846403472E-3</v>
      </c>
      <c r="U67" s="270">
        <f ca="1">IF(ISERROR($A67),0,OFFSET(Options!$C$1,$A67+U$1,0)/1000)</f>
        <v>0</v>
      </c>
      <c r="V67" s="247">
        <f t="shared" ca="1" si="3"/>
        <v>-1.3988554165277005</v>
      </c>
      <c r="W67" s="246"/>
      <c r="X67" s="265">
        <f ca="1">Inputs!BG67/10000</f>
        <v>-0.31891647393350953</v>
      </c>
      <c r="Y67" s="265">
        <f ca="1">Inputs!AR67/10000-X67</f>
        <v>6.9422149135612288E-3</v>
      </c>
      <c r="Z67" s="265">
        <f ca="1">IF(ISERROR($A67),0,OFFSET(Options!$C$1,$A67+Z$1,0))</f>
        <v>0</v>
      </c>
      <c r="AA67" s="231">
        <f t="shared" ca="1" si="4"/>
        <v>-0.3119742590199483</v>
      </c>
      <c r="AB67" s="246"/>
      <c r="AC67" s="270">
        <f ca="1">Inputs!BF67/1000</f>
        <v>4.4722876847781416E-2</v>
      </c>
      <c r="AD67" s="270">
        <f ca="1">Inputs!AL67/1000-AC67</f>
        <v>8.5028324502126745E-4</v>
      </c>
      <c r="AE67" s="270">
        <f ca="1">IF(ISERROR($A67),0,OFFSET(Options!$C$1,$A67+AE$1,0)/1000)</f>
        <v>0</v>
      </c>
      <c r="AF67" s="247">
        <f t="shared" ca="1" si="5"/>
        <v>4.5573160092802684E-2</v>
      </c>
      <c r="AG67" s="246"/>
      <c r="AH67" s="231">
        <f ca="1">(#REF!+#REF!)/10000/100</f>
        <v>0</v>
      </c>
    </row>
    <row r="68" spans="1:34" x14ac:dyDescent="0.3">
      <c r="A68" s="48" t="e">
        <f ca="1">MATCH(C68,Options!$C:$C,0)</f>
        <v>#N/A</v>
      </c>
      <c r="B68" s="48" t="e">
        <f ca="1">MATCH(C68,Swaps!$C:$C,0)</f>
        <v>#N/A</v>
      </c>
      <c r="C68" s="227">
        <f ca="1">Inputs!C68</f>
        <v>39142</v>
      </c>
      <c r="D68" s="231">
        <f ca="1">Inputs!AV68</f>
        <v>1.2460379100000001</v>
      </c>
      <c r="E68" s="265">
        <f ca="1">IF(ISERROR(B68),0,OFFSET(Swaps!$C$1,B68+$E$1,0))</f>
        <v>0</v>
      </c>
      <c r="F68" s="265">
        <f ca="1">IF(ISERROR(A68),0,OFFSET(Options!$C$1,A68+$F$1,0))</f>
        <v>0</v>
      </c>
      <c r="G68" s="265">
        <v>1.1376313064976884E-3</v>
      </c>
      <c r="H68" s="265">
        <f ca="1">AH68*Inputs!N68</f>
        <v>0</v>
      </c>
      <c r="I68" s="265">
        <f ca="1">Inputs!AX68-G68-H68</f>
        <v>-0.13436933191241573</v>
      </c>
      <c r="J68" s="231">
        <f t="shared" ca="1" si="1"/>
        <v>1.112806209394082</v>
      </c>
      <c r="K68" s="241"/>
      <c r="L68" s="242">
        <v>0.48893026102379644</v>
      </c>
      <c r="M68" s="241">
        <f t="shared" ca="1" si="6"/>
        <v>10.69613170394091</v>
      </c>
      <c r="N68" s="243">
        <f t="shared" ca="1" si="2"/>
        <v>0.54408463042794997</v>
      </c>
      <c r="O68" s="241"/>
      <c r="P68" s="244">
        <f ca="1">Inputs!E68</f>
        <v>3.9865000000000004</v>
      </c>
      <c r="Q68" s="245">
        <f ca="1">Inputs!L68</f>
        <v>4.1000000000000369E-2</v>
      </c>
      <c r="R68" s="246"/>
      <c r="S68" s="270">
        <f ca="1">Inputs!BE68/1000</f>
        <v>-1.3915475940430602</v>
      </c>
      <c r="T68" s="270">
        <f ca="1">Inputs!AF68/1000-S68</f>
        <v>-7.3078224846403472E-3</v>
      </c>
      <c r="U68" s="270">
        <f ca="1">IF(ISERROR($A68),0,OFFSET(Options!$C$1,$A68+U$1,0)/1000)</f>
        <v>0</v>
      </c>
      <c r="V68" s="247">
        <f t="shared" ca="1" si="3"/>
        <v>-1.3988554165277005</v>
      </c>
      <c r="W68" s="246"/>
      <c r="X68" s="265">
        <f ca="1">Inputs!BG68/10000</f>
        <v>-0.31891647393350953</v>
      </c>
      <c r="Y68" s="265">
        <f ca="1">Inputs!AR68/10000-X68</f>
        <v>6.9422149135612288E-3</v>
      </c>
      <c r="Z68" s="265">
        <f ca="1">IF(ISERROR($A68),0,OFFSET(Options!$C$1,$A68+Z$1,0))</f>
        <v>0</v>
      </c>
      <c r="AA68" s="231">
        <f t="shared" ca="1" si="4"/>
        <v>-0.3119742590199483</v>
      </c>
      <c r="AB68" s="246"/>
      <c r="AC68" s="270">
        <f ca="1">Inputs!BF68/1000</f>
        <v>4.4722876847781416E-2</v>
      </c>
      <c r="AD68" s="270">
        <f ca="1">Inputs!AL68/1000-AC68</f>
        <v>8.5028324502126745E-4</v>
      </c>
      <c r="AE68" s="270">
        <f ca="1">IF(ISERROR($A68),0,OFFSET(Options!$C$1,$A68+AE$1,0)/1000)</f>
        <v>0</v>
      </c>
      <c r="AF68" s="247">
        <f t="shared" ca="1" si="5"/>
        <v>4.5573160092802684E-2</v>
      </c>
      <c r="AG68" s="246"/>
      <c r="AH68" s="231">
        <f ca="1">(#REF!+#REF!)/10000/100</f>
        <v>0</v>
      </c>
    </row>
    <row r="69" spans="1:34" x14ac:dyDescent="0.3">
      <c r="A69" s="48" t="e">
        <f ca="1">MATCH(C69,Options!$C:$C,0)</f>
        <v>#N/A</v>
      </c>
      <c r="B69" s="48" t="e">
        <f ca="1">MATCH(C69,Swaps!$C:$C,0)</f>
        <v>#N/A</v>
      </c>
      <c r="C69" s="227">
        <f ca="1">Inputs!C69</f>
        <v>39173</v>
      </c>
      <c r="D69" s="231">
        <f ca="1">Inputs!AV69</f>
        <v>1.1998631799999999</v>
      </c>
      <c r="E69" s="265">
        <f ca="1">IF(ISERROR(B69),0,OFFSET(Swaps!$C$1,B69+$E$1,0))</f>
        <v>0</v>
      </c>
      <c r="F69" s="265">
        <f ca="1">IF(ISERROR(A69),0,OFFSET(Options!$C$1,A69+$F$1,0))</f>
        <v>0</v>
      </c>
      <c r="G69" s="265">
        <v>1.1376313064976884E-3</v>
      </c>
      <c r="H69" s="265">
        <f ca="1">AH69*Inputs!N69</f>
        <v>0</v>
      </c>
      <c r="I69" s="265">
        <f ca="1">Inputs!AX69-G69-H69</f>
        <v>-0.13436933191241573</v>
      </c>
      <c r="J69" s="231">
        <f t="shared" ca="1" si="1"/>
        <v>1.0666314793940819</v>
      </c>
      <c r="K69" s="241"/>
      <c r="L69" s="242">
        <v>0.48749380401466152</v>
      </c>
      <c r="M69" s="241">
        <f t="shared" ca="1" si="6"/>
        <v>9.5833254945468287</v>
      </c>
      <c r="N69" s="243">
        <f t="shared" ca="1" si="2"/>
        <v>0.51997623737160703</v>
      </c>
      <c r="O69" s="241"/>
      <c r="P69" s="244">
        <f ca="1">Inputs!E69</f>
        <v>3.8365000000000005</v>
      </c>
      <c r="Q69" s="245">
        <f ca="1">Inputs!L69</f>
        <v>4.1000000000000369E-2</v>
      </c>
      <c r="R69" s="246"/>
      <c r="S69" s="270">
        <f ca="1">Inputs!BE69/1000</f>
        <v>-1.3915475940430602</v>
      </c>
      <c r="T69" s="270">
        <f ca="1">Inputs!AF69/1000-S69</f>
        <v>-7.3078224846403472E-3</v>
      </c>
      <c r="U69" s="270">
        <f ca="1">IF(ISERROR($A69),0,OFFSET(Options!$C$1,$A69+U$1,0)/1000)</f>
        <v>0</v>
      </c>
      <c r="V69" s="247">
        <f t="shared" ca="1" si="3"/>
        <v>-1.3988554165277005</v>
      </c>
      <c r="W69" s="246"/>
      <c r="X69" s="265">
        <f ca="1">Inputs!BG69/10000</f>
        <v>-0.31891647393350953</v>
      </c>
      <c r="Y69" s="265">
        <f ca="1">Inputs!AR69/10000-X69</f>
        <v>6.9422149135612288E-3</v>
      </c>
      <c r="Z69" s="265">
        <f ca="1">IF(ISERROR($A69),0,OFFSET(Options!$C$1,$A69+Z$1,0))</f>
        <v>0</v>
      </c>
      <c r="AA69" s="231">
        <f t="shared" ca="1" si="4"/>
        <v>-0.3119742590199483</v>
      </c>
      <c r="AB69" s="246"/>
      <c r="AC69" s="270">
        <f ca="1">Inputs!BF69/1000</f>
        <v>4.4722876847781416E-2</v>
      </c>
      <c r="AD69" s="270">
        <f ca="1">Inputs!AL69/1000-AC69</f>
        <v>8.5028324502126745E-4</v>
      </c>
      <c r="AE69" s="270">
        <f ca="1">IF(ISERROR($A69),0,OFFSET(Options!$C$1,$A69+AE$1,0)/1000)</f>
        <v>0</v>
      </c>
      <c r="AF69" s="247">
        <f t="shared" ca="1" si="5"/>
        <v>4.5573160092802684E-2</v>
      </c>
      <c r="AG69" s="246"/>
      <c r="AH69" s="231">
        <f ca="1">(#REF!+#REF!)/10000/100</f>
        <v>0</v>
      </c>
    </row>
    <row r="70" spans="1:34" x14ac:dyDescent="0.3">
      <c r="A70" s="48" t="e">
        <f ca="1">MATCH(C70,Options!$C:$C,0)</f>
        <v>#N/A</v>
      </c>
      <c r="B70" s="48" t="e">
        <f ca="1">MATCH(C70,Swaps!$C:$C,0)</f>
        <v>#N/A</v>
      </c>
      <c r="C70" s="227">
        <f ca="1">Inputs!C70</f>
        <v>39203</v>
      </c>
      <c r="D70" s="231">
        <f ca="1">Inputs!AV70</f>
        <v>1.2338846299999999</v>
      </c>
      <c r="E70" s="265">
        <f ca="1">IF(ISERROR(B70),0,OFFSET(Swaps!$C$1,B70+$E$1,0))</f>
        <v>0</v>
      </c>
      <c r="F70" s="265">
        <f ca="1">IF(ISERROR(A70),0,OFFSET(Options!$C$1,A70+$F$1,0))</f>
        <v>0</v>
      </c>
      <c r="G70" s="265">
        <v>1.1376313064976884E-3</v>
      </c>
      <c r="H70" s="265">
        <f ca="1">AH70*Inputs!N70</f>
        <v>0</v>
      </c>
      <c r="I70" s="265">
        <f ca="1">Inputs!AX70-G70-H70</f>
        <v>-0.13436933191241573</v>
      </c>
      <c r="J70" s="231">
        <f t="shared" ref="J70:J117" ca="1" si="7">SUM(D70:I70)</f>
        <v>1.1006529293940819</v>
      </c>
      <c r="K70" s="241"/>
      <c r="L70" s="242">
        <v>0.48751572178592767</v>
      </c>
      <c r="M70" s="241">
        <f t="shared" ca="1" si="6"/>
        <v>8.5166940151527477</v>
      </c>
      <c r="N70" s="243">
        <f t="shared" ref="N70:N117" ca="1" si="8">J70*L70</f>
        <v>0.53658560730935156</v>
      </c>
      <c r="O70" s="241"/>
      <c r="P70" s="244">
        <f ca="1">Inputs!E70</f>
        <v>3.8405000000000005</v>
      </c>
      <c r="Q70" s="245">
        <f ca="1">Inputs!L70</f>
        <v>4.1000000000000369E-2</v>
      </c>
      <c r="R70" s="246"/>
      <c r="S70" s="270">
        <f ca="1">Inputs!BE70/1000</f>
        <v>-1.3915475940430602</v>
      </c>
      <c r="T70" s="270">
        <f ca="1">Inputs!AF70/1000-S70</f>
        <v>-7.3078224846403472E-3</v>
      </c>
      <c r="U70" s="270">
        <f ca="1">IF(ISERROR($A70),0,OFFSET(Options!$C$1,$A70+U$1,0)/1000)</f>
        <v>0</v>
      </c>
      <c r="V70" s="247">
        <f t="shared" ref="V70:V117" ca="1" si="9">SUM(S70:U70)</f>
        <v>-1.3988554165277005</v>
      </c>
      <c r="W70" s="246"/>
      <c r="X70" s="265">
        <f ca="1">Inputs!BG70/10000</f>
        <v>-0.31891647393350953</v>
      </c>
      <c r="Y70" s="265">
        <f ca="1">Inputs!AR70/10000-X70</f>
        <v>6.9422149135612288E-3</v>
      </c>
      <c r="Z70" s="265">
        <f ca="1">IF(ISERROR($A70),0,OFFSET(Options!$C$1,$A70+Z$1,0))</f>
        <v>0</v>
      </c>
      <c r="AA70" s="231">
        <f t="shared" ref="AA70:AA117" ca="1" si="10">SUM(X70:Z70)</f>
        <v>-0.3119742590199483</v>
      </c>
      <c r="AB70" s="246"/>
      <c r="AC70" s="270">
        <f ca="1">Inputs!BF70/1000</f>
        <v>4.4722876847781416E-2</v>
      </c>
      <c r="AD70" s="270">
        <f ca="1">Inputs!AL70/1000-AC70</f>
        <v>8.5028324502126745E-4</v>
      </c>
      <c r="AE70" s="270">
        <f ca="1">IF(ISERROR($A70),0,OFFSET(Options!$C$1,$A70+AE$1,0)/1000)</f>
        <v>0</v>
      </c>
      <c r="AF70" s="247">
        <f t="shared" ref="AF70:AF117" ca="1" si="11">SUM(AC70:AE70)</f>
        <v>4.5573160092802684E-2</v>
      </c>
      <c r="AG70" s="246"/>
      <c r="AH70" s="231">
        <f ca="1">(#REF!+#REF!)/10000/100</f>
        <v>0</v>
      </c>
    </row>
    <row r="71" spans="1:34" x14ac:dyDescent="0.3">
      <c r="A71" s="48" t="e">
        <f ca="1">MATCH(C71,Options!$C:$C,0)</f>
        <v>#N/A</v>
      </c>
      <c r="B71" s="48" t="e">
        <f ca="1">MATCH(C71,Swaps!$C:$C,0)</f>
        <v>#N/A</v>
      </c>
      <c r="C71" s="227">
        <f ca="1">Inputs!C71</f>
        <v>39234</v>
      </c>
      <c r="D71" s="231">
        <f ca="1">Inputs!AV71</f>
        <v>1.18809407</v>
      </c>
      <c r="E71" s="265">
        <f ca="1">IF(ISERROR(B71),0,OFFSET(Swaps!$C$1,B71+$E$1,0))</f>
        <v>0</v>
      </c>
      <c r="F71" s="265">
        <f ca="1">IF(ISERROR(A71),0,OFFSET(Options!$C$1,A71+$F$1,0))</f>
        <v>0</v>
      </c>
      <c r="G71" s="265">
        <v>1.1376313064976884E-3</v>
      </c>
      <c r="H71" s="265">
        <f ca="1">AH71*Inputs!N71</f>
        <v>0</v>
      </c>
      <c r="I71" s="265">
        <f ca="1">Inputs!AX71-G71-H71</f>
        <v>-0.13436933191241573</v>
      </c>
      <c r="J71" s="231">
        <f t="shared" ca="1" si="7"/>
        <v>1.054862369394082</v>
      </c>
      <c r="K71" s="241"/>
      <c r="L71" s="242">
        <v>0.48507779122817013</v>
      </c>
      <c r="M71" s="241">
        <f t="shared" ref="M71:M117" ca="1" si="12">M70-J70</f>
        <v>7.4160410857586658</v>
      </c>
      <c r="N71" s="243">
        <f t="shared" ca="1" si="8"/>
        <v>0.5116903081953954</v>
      </c>
      <c r="O71" s="241"/>
      <c r="P71" s="244">
        <f ca="1">Inputs!E71</f>
        <v>3.8805000000000001</v>
      </c>
      <c r="Q71" s="245">
        <f ca="1">Inputs!L71</f>
        <v>4.0999999999999925E-2</v>
      </c>
      <c r="R71" s="246"/>
      <c r="S71" s="270">
        <f ca="1">Inputs!BE71/1000</f>
        <v>-1.3915475940430602</v>
      </c>
      <c r="T71" s="270">
        <f ca="1">Inputs!AF71/1000-S71</f>
        <v>-7.3078224846403472E-3</v>
      </c>
      <c r="U71" s="270">
        <f ca="1">IF(ISERROR($A71),0,OFFSET(Options!$C$1,$A71+U$1,0)/1000)</f>
        <v>0</v>
      </c>
      <c r="V71" s="247">
        <f t="shared" ca="1" si="9"/>
        <v>-1.3988554165277005</v>
      </c>
      <c r="W71" s="246"/>
      <c r="X71" s="265">
        <f ca="1">Inputs!BG71/10000</f>
        <v>-0.31891647393350953</v>
      </c>
      <c r="Y71" s="265">
        <f ca="1">Inputs!AR71/10000-X71</f>
        <v>6.9422149135612288E-3</v>
      </c>
      <c r="Z71" s="265">
        <f ca="1">IF(ISERROR($A71),0,OFFSET(Options!$C$1,$A71+Z$1,0))</f>
        <v>0</v>
      </c>
      <c r="AA71" s="231">
        <f t="shared" ca="1" si="10"/>
        <v>-0.3119742590199483</v>
      </c>
      <c r="AB71" s="246"/>
      <c r="AC71" s="270">
        <f ca="1">Inputs!BF71/1000</f>
        <v>4.4722876847781416E-2</v>
      </c>
      <c r="AD71" s="270">
        <f ca="1">Inputs!AL71/1000-AC71</f>
        <v>8.5028324502126745E-4</v>
      </c>
      <c r="AE71" s="270">
        <f ca="1">IF(ISERROR($A71),0,OFFSET(Options!$C$1,$A71+AE$1,0)/1000)</f>
        <v>0</v>
      </c>
      <c r="AF71" s="247">
        <f t="shared" ca="1" si="11"/>
        <v>4.5573160092802684E-2</v>
      </c>
      <c r="AG71" s="246"/>
      <c r="AH71" s="231">
        <f ca="1">(#REF!+#REF!)/10000/100</f>
        <v>0</v>
      </c>
    </row>
    <row r="72" spans="1:34" x14ac:dyDescent="0.3">
      <c r="A72" s="48" t="e">
        <f ca="1">MATCH(C72,Options!$C:$C,0)</f>
        <v>#N/A</v>
      </c>
      <c r="B72" s="48" t="e">
        <f ca="1">MATCH(C72,Swaps!$C:$C,0)</f>
        <v>#N/A</v>
      </c>
      <c r="C72" s="227">
        <f ca="1">Inputs!C72</f>
        <v>39264</v>
      </c>
      <c r="D72" s="231">
        <f ca="1">Inputs!AV72</f>
        <v>1.2217159399999997</v>
      </c>
      <c r="E72" s="265">
        <f ca="1">IF(ISERROR(B72),0,OFFSET(Swaps!$C$1,B72+$E$1,0))</f>
        <v>0</v>
      </c>
      <c r="F72" s="265">
        <f ca="1">IF(ISERROR(A72),0,OFFSET(Options!$C$1,A72+$F$1,0))</f>
        <v>0</v>
      </c>
      <c r="G72" s="265">
        <v>1.1376313064976884E-3</v>
      </c>
      <c r="H72" s="265">
        <f ca="1">AH72*Inputs!N72</f>
        <v>0</v>
      </c>
      <c r="I72" s="265">
        <f ca="1">Inputs!AX72-G72-H72</f>
        <v>-0.13436933191241573</v>
      </c>
      <c r="J72" s="231">
        <f t="shared" ca="1" si="7"/>
        <v>1.0884842393940817</v>
      </c>
      <c r="K72" s="241"/>
      <c r="L72" s="242">
        <v>0.48507779122817002</v>
      </c>
      <c r="M72" s="241">
        <f t="shared" ca="1" si="12"/>
        <v>6.3611787163645843</v>
      </c>
      <c r="N72" s="243">
        <f t="shared" ca="1" si="8"/>
        <v>0.52799953063195582</v>
      </c>
      <c r="O72" s="241"/>
      <c r="P72" s="244">
        <f ca="1">Inputs!E72</f>
        <v>3.9255000000000004</v>
      </c>
      <c r="Q72" s="245">
        <f ca="1">Inputs!L72</f>
        <v>4.1000000000000369E-2</v>
      </c>
      <c r="R72" s="246"/>
      <c r="S72" s="270">
        <f ca="1">Inputs!BE72/1000</f>
        <v>-1.3915475940430602</v>
      </c>
      <c r="T72" s="270">
        <f ca="1">Inputs!AF72/1000-S72</f>
        <v>-7.3078224846403472E-3</v>
      </c>
      <c r="U72" s="270">
        <f ca="1">IF(ISERROR($A72),0,OFFSET(Options!$C$1,$A72+U$1,0)/1000)</f>
        <v>0</v>
      </c>
      <c r="V72" s="247">
        <f t="shared" ca="1" si="9"/>
        <v>-1.3988554165277005</v>
      </c>
      <c r="W72" s="246"/>
      <c r="X72" s="265">
        <f ca="1">Inputs!BG72/10000</f>
        <v>-0.31891647393350953</v>
      </c>
      <c r="Y72" s="265">
        <f ca="1">Inputs!AR72/10000-X72</f>
        <v>6.9422149135612288E-3</v>
      </c>
      <c r="Z72" s="265">
        <f ca="1">IF(ISERROR($A72),0,OFFSET(Options!$C$1,$A72+Z$1,0))</f>
        <v>0</v>
      </c>
      <c r="AA72" s="231">
        <f t="shared" ca="1" si="10"/>
        <v>-0.3119742590199483</v>
      </c>
      <c r="AB72" s="246"/>
      <c r="AC72" s="270">
        <f ca="1">Inputs!BF72/1000</f>
        <v>4.4722876847781416E-2</v>
      </c>
      <c r="AD72" s="270">
        <f ca="1">Inputs!AL72/1000-AC72</f>
        <v>8.5028324502126745E-4</v>
      </c>
      <c r="AE72" s="270">
        <f ca="1">IF(ISERROR($A72),0,OFFSET(Options!$C$1,$A72+AE$1,0)/1000)</f>
        <v>0</v>
      </c>
      <c r="AF72" s="247">
        <f t="shared" ca="1" si="11"/>
        <v>4.5573160092802684E-2</v>
      </c>
      <c r="AG72" s="246"/>
      <c r="AH72" s="231">
        <f ca="1">(#REF!+#REF!)/10000/100</f>
        <v>0</v>
      </c>
    </row>
    <row r="73" spans="1:34" x14ac:dyDescent="0.3">
      <c r="A73" s="48" t="e">
        <f ca="1">MATCH(C73,Options!$C:$C,0)</f>
        <v>#N/A</v>
      </c>
      <c r="B73" s="48" t="e">
        <f ca="1">MATCH(C73,Swaps!$C:$C,0)</f>
        <v>#N/A</v>
      </c>
      <c r="C73" s="227">
        <f ca="1">Inputs!C73</f>
        <v>39295</v>
      </c>
      <c r="D73" s="231">
        <f ca="1">Inputs!AV73</f>
        <v>1.2155268599999998</v>
      </c>
      <c r="E73" s="265">
        <f ca="1">IF(ISERROR(B73),0,OFFSET(Swaps!$C$1,B73+$E$1,0))</f>
        <v>0</v>
      </c>
      <c r="F73" s="265">
        <f ca="1">IF(ISERROR(A73),0,OFFSET(Options!$C$1,A73+$F$1,0))</f>
        <v>0</v>
      </c>
      <c r="G73" s="265">
        <v>1.1376313064976884E-3</v>
      </c>
      <c r="H73" s="265">
        <f ca="1">AH73*Inputs!N73</f>
        <v>0</v>
      </c>
      <c r="I73" s="265">
        <f ca="1">Inputs!AX73-G73-H73</f>
        <v>-0.13436933191241573</v>
      </c>
      <c r="J73" s="231">
        <f t="shared" ca="1" si="7"/>
        <v>1.0822951593940817</v>
      </c>
      <c r="K73" s="241"/>
      <c r="L73" s="242">
        <v>0.48385882594929264</v>
      </c>
      <c r="M73" s="241">
        <f t="shared" ca="1" si="12"/>
        <v>5.2726944769705026</v>
      </c>
      <c r="N73" s="243">
        <f t="shared" ca="1" si="8"/>
        <v>0.52367806515502291</v>
      </c>
      <c r="O73" s="241"/>
      <c r="P73" s="244">
        <f ca="1">Inputs!E73</f>
        <v>3.9645000000000006</v>
      </c>
      <c r="Q73" s="245">
        <f ca="1">Inputs!L73</f>
        <v>4.1000000000000369E-2</v>
      </c>
      <c r="R73" s="246"/>
      <c r="S73" s="270">
        <f ca="1">Inputs!BE73/1000</f>
        <v>-1.3915475940430602</v>
      </c>
      <c r="T73" s="270">
        <f ca="1">Inputs!AF73/1000-S73</f>
        <v>-7.3078224846403472E-3</v>
      </c>
      <c r="U73" s="270">
        <f ca="1">IF(ISERROR($A73),0,OFFSET(Options!$C$1,$A73+U$1,0)/1000)</f>
        <v>0</v>
      </c>
      <c r="V73" s="247">
        <f t="shared" ca="1" si="9"/>
        <v>-1.3988554165277005</v>
      </c>
      <c r="W73" s="246"/>
      <c r="X73" s="265">
        <f ca="1">Inputs!BG73/10000</f>
        <v>-0.31891647393350953</v>
      </c>
      <c r="Y73" s="265">
        <f ca="1">Inputs!AR73/10000-X73</f>
        <v>6.9422149135612288E-3</v>
      </c>
      <c r="Z73" s="265">
        <f ca="1">IF(ISERROR($A73),0,OFFSET(Options!$C$1,$A73+Z$1,0))</f>
        <v>0</v>
      </c>
      <c r="AA73" s="231">
        <f t="shared" ca="1" si="10"/>
        <v>-0.3119742590199483</v>
      </c>
      <c r="AB73" s="246"/>
      <c r="AC73" s="270">
        <f ca="1">Inputs!BF73/1000</f>
        <v>4.4722876847781416E-2</v>
      </c>
      <c r="AD73" s="270">
        <f ca="1">Inputs!AL73/1000-AC73</f>
        <v>8.5028324502126745E-4</v>
      </c>
      <c r="AE73" s="270">
        <f ca="1">IF(ISERROR($A73),0,OFFSET(Options!$C$1,$A73+AE$1,0)/1000)</f>
        <v>0</v>
      </c>
      <c r="AF73" s="247">
        <f t="shared" ca="1" si="11"/>
        <v>4.5573160092802684E-2</v>
      </c>
      <c r="AG73" s="246"/>
      <c r="AH73" s="231">
        <f ca="1">(#REF!+#REF!)/10000/100</f>
        <v>0</v>
      </c>
    </row>
    <row r="74" spans="1:34" x14ac:dyDescent="0.3">
      <c r="A74" s="48" t="e">
        <f ca="1">MATCH(C74,Options!$C:$C,0)</f>
        <v>#N/A</v>
      </c>
      <c r="B74" s="48" t="e">
        <f ca="1">MATCH(C74,Swaps!$C:$C,0)</f>
        <v>#N/A</v>
      </c>
      <c r="C74" s="227">
        <f ca="1">Inputs!C74</f>
        <v>39326</v>
      </c>
      <c r="D74" s="231">
        <f ca="1">Inputs!AV74</f>
        <v>1.1703192199999999</v>
      </c>
      <c r="E74" s="265">
        <f ca="1">IF(ISERROR(B74),0,OFFSET(Swaps!$C$1,B74+$E$1,0))</f>
        <v>0</v>
      </c>
      <c r="F74" s="265">
        <f ca="1">IF(ISERROR(A74),0,OFFSET(Options!$C$1,A74+$F$1,0))</f>
        <v>0</v>
      </c>
      <c r="G74" s="265">
        <v>1.1376313064976884E-3</v>
      </c>
      <c r="H74" s="265">
        <f ca="1">AH74*Inputs!N74</f>
        <v>0</v>
      </c>
      <c r="I74" s="265">
        <f ca="1">Inputs!AX74-G74-H74</f>
        <v>-0.13436933191241573</v>
      </c>
      <c r="J74" s="231">
        <f t="shared" ca="1" si="7"/>
        <v>1.0370875193940818</v>
      </c>
      <c r="K74" s="241"/>
      <c r="L74" s="242">
        <v>0.48171341333881851</v>
      </c>
      <c r="M74" s="241">
        <f t="shared" ca="1" si="12"/>
        <v>4.1903993175764214</v>
      </c>
      <c r="N74" s="243">
        <f t="shared" ca="1" si="8"/>
        <v>0.4995789688984113</v>
      </c>
      <c r="O74" s="241"/>
      <c r="P74" s="244">
        <f ca="1">Inputs!E74</f>
        <v>3.9535000000000005</v>
      </c>
      <c r="Q74" s="245">
        <f ca="1">Inputs!L74</f>
        <v>4.1000000000000369E-2</v>
      </c>
      <c r="R74" s="246"/>
      <c r="S74" s="270">
        <f ca="1">Inputs!BE74/1000</f>
        <v>-1.3915475940430602</v>
      </c>
      <c r="T74" s="270">
        <f ca="1">Inputs!AF74/1000-S74</f>
        <v>-7.3078224846403472E-3</v>
      </c>
      <c r="U74" s="270">
        <f ca="1">IF(ISERROR($A74),0,OFFSET(Options!$C$1,$A74+U$1,0)/1000)</f>
        <v>0</v>
      </c>
      <c r="V74" s="247">
        <f t="shared" ca="1" si="9"/>
        <v>-1.3988554165277005</v>
      </c>
      <c r="W74" s="246"/>
      <c r="X74" s="265">
        <f ca="1">Inputs!BG74/10000</f>
        <v>-0.31891647393350953</v>
      </c>
      <c r="Y74" s="265">
        <f ca="1">Inputs!AR74/10000-X74</f>
        <v>6.9422149135612288E-3</v>
      </c>
      <c r="Z74" s="265">
        <f ca="1">IF(ISERROR($A74),0,OFFSET(Options!$C$1,$A74+Z$1,0))</f>
        <v>0</v>
      </c>
      <c r="AA74" s="231">
        <f t="shared" ca="1" si="10"/>
        <v>-0.3119742590199483</v>
      </c>
      <c r="AB74" s="246"/>
      <c r="AC74" s="270">
        <f ca="1">Inputs!BF74/1000</f>
        <v>4.4722876847781416E-2</v>
      </c>
      <c r="AD74" s="270">
        <f ca="1">Inputs!AL74/1000-AC74</f>
        <v>8.5028324502126745E-4</v>
      </c>
      <c r="AE74" s="270">
        <f ca="1">IF(ISERROR($A74),0,OFFSET(Options!$C$1,$A74+AE$1,0)/1000)</f>
        <v>0</v>
      </c>
      <c r="AF74" s="247">
        <f t="shared" ca="1" si="11"/>
        <v>4.5573160092802684E-2</v>
      </c>
      <c r="AG74" s="246"/>
      <c r="AH74" s="231">
        <f ca="1">(#REF!+#REF!)/10000/100</f>
        <v>0</v>
      </c>
    </row>
    <row r="75" spans="1:34" x14ac:dyDescent="0.3">
      <c r="A75" s="48" t="e">
        <f ca="1">MATCH(C75,Options!$C:$C,0)</f>
        <v>#N/A</v>
      </c>
      <c r="B75" s="48" t="e">
        <f ca="1">MATCH(C75,Swaps!$C:$C,0)</f>
        <v>#N/A</v>
      </c>
      <c r="C75" s="227">
        <f ca="1">Inputs!C75</f>
        <v>39356</v>
      </c>
      <c r="D75" s="231">
        <f ca="1">Inputs!AV75</f>
        <v>1.2033402500000001</v>
      </c>
      <c r="E75" s="265">
        <f ca="1">IF(ISERROR(B75),0,OFFSET(Swaps!$C$1,B75+$E$1,0))</f>
        <v>0</v>
      </c>
      <c r="F75" s="265">
        <f ca="1">IF(ISERROR(A75),0,OFFSET(Options!$C$1,A75+$F$1,0))</f>
        <v>0</v>
      </c>
      <c r="G75" s="265">
        <v>1.1376313064976884E-3</v>
      </c>
      <c r="H75" s="265">
        <f ca="1">AH75*Inputs!N75</f>
        <v>0</v>
      </c>
      <c r="I75" s="265">
        <f ca="1">Inputs!AX75-G75-H75</f>
        <v>-0.13436933191241573</v>
      </c>
      <c r="J75" s="231">
        <f t="shared" ca="1" si="7"/>
        <v>1.0701085493940821</v>
      </c>
      <c r="K75" s="241"/>
      <c r="L75" s="242">
        <v>0.46932565761743744</v>
      </c>
      <c r="M75" s="241">
        <f t="shared" ca="1" si="12"/>
        <v>3.1533117981823393</v>
      </c>
      <c r="N75" s="243">
        <f t="shared" ca="1" si="8"/>
        <v>0.50222939866641958</v>
      </c>
      <c r="O75" s="241"/>
      <c r="P75" s="244">
        <f ca="1">Inputs!E75</f>
        <v>3.9685000000000006</v>
      </c>
      <c r="Q75" s="245">
        <f ca="1">Inputs!L75</f>
        <v>4.1000000000000369E-2</v>
      </c>
      <c r="R75" s="246"/>
      <c r="S75" s="270">
        <f ca="1">Inputs!BE75/1000</f>
        <v>-1.3915475940430602</v>
      </c>
      <c r="T75" s="270">
        <f ca="1">Inputs!AF75/1000-S75</f>
        <v>-7.3078224846403472E-3</v>
      </c>
      <c r="U75" s="270">
        <f ca="1">IF(ISERROR($A75),0,OFFSET(Options!$C$1,$A75+U$1,0)/1000)</f>
        <v>0</v>
      </c>
      <c r="V75" s="247">
        <f t="shared" ca="1" si="9"/>
        <v>-1.3988554165277005</v>
      </c>
      <c r="W75" s="246"/>
      <c r="X75" s="265">
        <f ca="1">Inputs!BG75/10000</f>
        <v>-0.31891647393350953</v>
      </c>
      <c r="Y75" s="265">
        <f ca="1">Inputs!AR75/10000-X75</f>
        <v>6.9422149135612288E-3</v>
      </c>
      <c r="Z75" s="265">
        <f ca="1">IF(ISERROR($A75),0,OFFSET(Options!$C$1,$A75+Z$1,0))</f>
        <v>0</v>
      </c>
      <c r="AA75" s="231">
        <f t="shared" ca="1" si="10"/>
        <v>-0.3119742590199483</v>
      </c>
      <c r="AB75" s="246"/>
      <c r="AC75" s="270">
        <f ca="1">Inputs!BF75/1000</f>
        <v>4.4722876847781416E-2</v>
      </c>
      <c r="AD75" s="270">
        <f ca="1">Inputs!AL75/1000-AC75</f>
        <v>8.5028324502126745E-4</v>
      </c>
      <c r="AE75" s="270">
        <f ca="1">IF(ISERROR($A75),0,OFFSET(Options!$C$1,$A75+AE$1,0)/1000)</f>
        <v>0</v>
      </c>
      <c r="AF75" s="247">
        <f t="shared" ca="1" si="11"/>
        <v>4.5573160092802684E-2</v>
      </c>
      <c r="AG75" s="246"/>
      <c r="AH75" s="231">
        <f ca="1">(#REF!+#REF!)/10000/100</f>
        <v>0</v>
      </c>
    </row>
    <row r="76" spans="1:34" x14ac:dyDescent="0.3">
      <c r="A76" s="48" t="e">
        <f ca="1">MATCH(C76,Options!$C:$C,0)</f>
        <v>#N/A</v>
      </c>
      <c r="B76" s="48" t="e">
        <f ca="1">MATCH(C76,Swaps!$C:$C,0)</f>
        <v>#N/A</v>
      </c>
      <c r="C76" s="227">
        <f ca="1">Inputs!C76</f>
        <v>39387</v>
      </c>
      <c r="D76" s="231">
        <f ca="1">Inputs!AV76</f>
        <v>1.1585213400000001</v>
      </c>
      <c r="E76" s="265">
        <f ca="1">IF(ISERROR(B76),0,OFFSET(Swaps!$C$1,B76+$E$1,0))</f>
        <v>0</v>
      </c>
      <c r="F76" s="265">
        <f ca="1">IF(ISERROR(A76),0,OFFSET(Options!$C$1,A76+$F$1,0))</f>
        <v>0</v>
      </c>
      <c r="G76" s="265">
        <v>1.1376313064976884E-3</v>
      </c>
      <c r="H76" s="265">
        <f ca="1">AH76*Inputs!N76</f>
        <v>0</v>
      </c>
      <c r="I76" s="265">
        <f ca="1">Inputs!AX76-G76-H76</f>
        <v>-0.13436933191241573</v>
      </c>
      <c r="J76" s="231">
        <f t="shared" ca="1" si="7"/>
        <v>1.025289639394082</v>
      </c>
      <c r="K76" s="241"/>
      <c r="L76" s="242">
        <v>0.45393432424139196</v>
      </c>
      <c r="M76" s="241">
        <f t="shared" ca="1" si="12"/>
        <v>2.0832032487882572</v>
      </c>
      <c r="N76" s="243">
        <f t="shared" ca="1" si="8"/>
        <v>0.46541415961005306</v>
      </c>
      <c r="O76" s="241"/>
      <c r="P76" s="244">
        <f ca="1">Inputs!E76</f>
        <v>4.1254999999999997</v>
      </c>
      <c r="Q76" s="245">
        <f ca="1">Inputs!L76</f>
        <v>4.0999999999999481E-2</v>
      </c>
      <c r="R76" s="246"/>
      <c r="S76" s="270">
        <f ca="1">Inputs!BE76/1000</f>
        <v>-1.3915475940430602</v>
      </c>
      <c r="T76" s="270">
        <f ca="1">Inputs!AF76/1000-S76</f>
        <v>-7.3078224846403472E-3</v>
      </c>
      <c r="U76" s="270">
        <f ca="1">IF(ISERROR($A76),0,OFFSET(Options!$C$1,$A76+U$1,0)/1000)</f>
        <v>0</v>
      </c>
      <c r="V76" s="247">
        <f t="shared" ca="1" si="9"/>
        <v>-1.3988554165277005</v>
      </c>
      <c r="W76" s="246"/>
      <c r="X76" s="265">
        <f ca="1">Inputs!BG76/10000</f>
        <v>-0.31891647393350953</v>
      </c>
      <c r="Y76" s="265">
        <f ca="1">Inputs!AR76/10000-X76</f>
        <v>6.9422149135612288E-3</v>
      </c>
      <c r="Z76" s="265">
        <f ca="1">IF(ISERROR($A76),0,OFFSET(Options!$C$1,$A76+Z$1,0))</f>
        <v>0</v>
      </c>
      <c r="AA76" s="231">
        <f t="shared" ca="1" si="10"/>
        <v>-0.3119742590199483</v>
      </c>
      <c r="AB76" s="246"/>
      <c r="AC76" s="270">
        <f ca="1">Inputs!BF76/1000</f>
        <v>4.4722876847781416E-2</v>
      </c>
      <c r="AD76" s="270">
        <f ca="1">Inputs!AL76/1000-AC76</f>
        <v>8.5028324502126745E-4</v>
      </c>
      <c r="AE76" s="270">
        <f ca="1">IF(ISERROR($A76),0,OFFSET(Options!$C$1,$A76+AE$1,0)/1000)</f>
        <v>0</v>
      </c>
      <c r="AF76" s="247">
        <f t="shared" ca="1" si="11"/>
        <v>4.5573160092802684E-2</v>
      </c>
      <c r="AG76" s="246"/>
      <c r="AH76" s="231">
        <f ca="1">(#REF!+#REF!)/10000/100</f>
        <v>0</v>
      </c>
    </row>
    <row r="77" spans="1:34" x14ac:dyDescent="0.3">
      <c r="A77" s="48" t="e">
        <f ca="1">MATCH(C77,Options!$C:$C,0)</f>
        <v>#N/A</v>
      </c>
      <c r="B77" s="48" t="e">
        <f ca="1">MATCH(C77,Swaps!$C:$C,0)</f>
        <v>#N/A</v>
      </c>
      <c r="C77" s="228">
        <f ca="1">Inputs!C77</f>
        <v>39417</v>
      </c>
      <c r="D77" s="230">
        <f ca="1">Inputs!AV77</f>
        <v>1.1911453000000001</v>
      </c>
      <c r="E77" s="266">
        <f ca="1">IF(ISERROR(B77),0,OFFSET(Swaps!$C$1,B77+$E$1,0))</f>
        <v>0</v>
      </c>
      <c r="F77" s="266">
        <f ca="1">IF(ISERROR(A77),0,OFFSET(Options!$C$1,A77+$F$1,0))</f>
        <v>0</v>
      </c>
      <c r="G77" s="266">
        <v>1.1376313064976884E-3</v>
      </c>
      <c r="H77" s="266">
        <f ca="1">AH77*Inputs!N77</f>
        <v>0</v>
      </c>
      <c r="I77" s="266">
        <f ca="1">Inputs!AX77-G77-H77</f>
        <v>-0.13436933191241573</v>
      </c>
      <c r="J77" s="230">
        <f t="shared" ca="1" si="7"/>
        <v>1.057913599394082</v>
      </c>
      <c r="K77" s="234">
        <f ca="1">SUM(J66:J77)</f>
        <v>12.81791544272898</v>
      </c>
      <c r="L77" s="235">
        <v>0.49122994102433548</v>
      </c>
      <c r="M77" s="236">
        <f t="shared" ca="1" si="12"/>
        <v>1.0579136093941752</v>
      </c>
      <c r="N77" s="234">
        <f t="shared" ca="1" si="8"/>
        <v>0.51967883503919743</v>
      </c>
      <c r="O77" s="234">
        <f ca="1">SUM(N66:N77)</f>
        <v>6.1968145087412818</v>
      </c>
      <c r="P77" s="237">
        <f ca="1">Inputs!E77</f>
        <v>4.2855000000000008</v>
      </c>
      <c r="Q77" s="238">
        <f ca="1">Inputs!L77</f>
        <v>4.1000000000000369E-2</v>
      </c>
      <c r="R77" s="239"/>
      <c r="S77" s="271">
        <f ca="1">Inputs!BE77/1000</f>
        <v>-1.3915475940430602</v>
      </c>
      <c r="T77" s="271">
        <f ca="1">Inputs!AF77/1000-S77</f>
        <v>-7.3078224846403472E-3</v>
      </c>
      <c r="U77" s="271">
        <f ca="1">IF(ISERROR($A77),0,OFFSET(Options!$C$1,$A77+U$1,0)/1000)</f>
        <v>0</v>
      </c>
      <c r="V77" s="248">
        <f t="shared" ca="1" si="9"/>
        <v>-1.3988554165277005</v>
      </c>
      <c r="W77" s="239"/>
      <c r="X77" s="266">
        <f ca="1">Inputs!BG77/10000</f>
        <v>-0.31891647393350953</v>
      </c>
      <c r="Y77" s="266">
        <f ca="1">Inputs!AR77/10000-X77</f>
        <v>6.9422149135612288E-3</v>
      </c>
      <c r="Z77" s="266">
        <f ca="1">IF(ISERROR($A77),0,OFFSET(Options!$C$1,$A77+Z$1,0))</f>
        <v>0</v>
      </c>
      <c r="AA77" s="230">
        <f t="shared" ca="1" si="10"/>
        <v>-0.3119742590199483</v>
      </c>
      <c r="AB77" s="239"/>
      <c r="AC77" s="271">
        <f ca="1">Inputs!BF77/1000</f>
        <v>4.4722876847781416E-2</v>
      </c>
      <c r="AD77" s="271">
        <f ca="1">Inputs!AL77/1000-AC77</f>
        <v>8.5028324502126745E-4</v>
      </c>
      <c r="AE77" s="271">
        <f ca="1">IF(ISERROR($A77),0,OFFSET(Options!$C$1,$A77+AE$1,0)/1000)</f>
        <v>0</v>
      </c>
      <c r="AF77" s="248">
        <f t="shared" ca="1" si="11"/>
        <v>4.5573160092802684E-2</v>
      </c>
      <c r="AG77" s="239"/>
      <c r="AH77" s="230">
        <f ca="1">(#REF!+#REF!)/10000/100</f>
        <v>0</v>
      </c>
    </row>
    <row r="78" spans="1:34" x14ac:dyDescent="0.3">
      <c r="A78" s="48" t="e">
        <f ca="1">MATCH(C78,Options!$C:$C,0)</f>
        <v>#N/A</v>
      </c>
      <c r="B78" s="48" t="e">
        <f ca="1">MATCH(C78,Swaps!$C:$C,0)</f>
        <v>#N/A</v>
      </c>
      <c r="C78" s="227">
        <f ca="1">Inputs!C78</f>
        <v>39448</v>
      </c>
      <c r="D78" s="231">
        <f ca="1">Inputs!AV78</f>
        <v>0</v>
      </c>
      <c r="E78" s="265">
        <f ca="1">IF(ISERROR(B78),0,OFFSET(Swaps!$C$1,B78+$E$1,0))</f>
        <v>0</v>
      </c>
      <c r="F78" s="265">
        <f ca="1">IF(ISERROR(A78),0,OFFSET(Options!$C$1,A78+$F$1,0))</f>
        <v>0</v>
      </c>
      <c r="G78" s="265">
        <v>0</v>
      </c>
      <c r="H78" s="265">
        <f ca="1">AH78*Inputs!N78</f>
        <v>0</v>
      </c>
      <c r="I78" s="265">
        <f ca="1">Inputs!AX78-G78-H78</f>
        <v>0</v>
      </c>
      <c r="J78" s="231">
        <f t="shared" ca="1" si="7"/>
        <v>0</v>
      </c>
      <c r="K78" s="241"/>
      <c r="L78" s="242">
        <v>0.48630687240147935</v>
      </c>
      <c r="M78" s="241">
        <f t="shared" ca="1" si="12"/>
        <v>1.0000093197959359E-8</v>
      </c>
      <c r="N78" s="243">
        <f t="shared" ca="1" si="8"/>
        <v>0</v>
      </c>
      <c r="O78" s="241"/>
      <c r="P78" s="244">
        <f ca="1">Inputs!E78</f>
        <v>4.3079999999999998</v>
      </c>
      <c r="Q78" s="245">
        <f ca="1">Inputs!L78</f>
        <v>4.0999999999999481E-2</v>
      </c>
      <c r="R78" s="246"/>
      <c r="S78" s="270">
        <f ca="1">Inputs!BE78/1000</f>
        <v>0</v>
      </c>
      <c r="T78" s="270">
        <f ca="1">Inputs!AF78/1000-S78</f>
        <v>0</v>
      </c>
      <c r="U78" s="270">
        <f ca="1">IF(ISERROR($A78),0,OFFSET(Options!$C$1,$A78+U$1,0)/1000)</f>
        <v>0</v>
      </c>
      <c r="V78" s="247">
        <f t="shared" ca="1" si="9"/>
        <v>0</v>
      </c>
      <c r="W78" s="246"/>
      <c r="X78" s="265">
        <f ca="1">Inputs!BG78/10000</f>
        <v>0</v>
      </c>
      <c r="Y78" s="265">
        <f ca="1">Inputs!AR78/10000-X78</f>
        <v>0</v>
      </c>
      <c r="Z78" s="265">
        <f ca="1">IF(ISERROR($A78),0,OFFSET(Options!$C$1,$A78+Z$1,0))</f>
        <v>0</v>
      </c>
      <c r="AA78" s="231">
        <f t="shared" ca="1" si="10"/>
        <v>0</v>
      </c>
      <c r="AB78" s="246"/>
      <c r="AC78" s="270">
        <f ca="1">Inputs!BF78/1000</f>
        <v>0</v>
      </c>
      <c r="AD78" s="270">
        <f ca="1">Inputs!AL78/1000-AC78</f>
        <v>0</v>
      </c>
      <c r="AE78" s="270">
        <f ca="1">IF(ISERROR($A78),0,OFFSET(Options!$C$1,$A78+AE$1,0)/1000)</f>
        <v>0</v>
      </c>
      <c r="AF78" s="247">
        <f t="shared" ca="1" si="11"/>
        <v>0</v>
      </c>
      <c r="AG78" s="246"/>
      <c r="AH78" s="231">
        <f ca="1">(#REF!+#REF!)/10000/100</f>
        <v>0</v>
      </c>
    </row>
    <row r="79" spans="1:34" x14ac:dyDescent="0.3">
      <c r="A79" s="48" t="e">
        <f ca="1">MATCH(C79,Options!$C:$C,0)</f>
        <v>#N/A</v>
      </c>
      <c r="B79" s="48" t="e">
        <f ca="1">MATCH(C79,Swaps!$C:$C,0)</f>
        <v>#N/A</v>
      </c>
      <c r="C79" s="227">
        <f ca="1">Inputs!C79</f>
        <v>39479</v>
      </c>
      <c r="D79" s="231">
        <f ca="1">Inputs!AV79</f>
        <v>0</v>
      </c>
      <c r="E79" s="265">
        <f ca="1">IF(ISERROR(B79),0,OFFSET(Swaps!$C$1,B79+$E$1,0))</f>
        <v>0</v>
      </c>
      <c r="F79" s="265">
        <f ca="1">IF(ISERROR(A79),0,OFFSET(Options!$C$1,A79+$F$1,0))</f>
        <v>0</v>
      </c>
      <c r="G79" s="265">
        <v>0</v>
      </c>
      <c r="H79" s="265">
        <f ca="1">AH79*Inputs!N79</f>
        <v>0</v>
      </c>
      <c r="I79" s="265">
        <f ca="1">Inputs!AX79-G79-H79</f>
        <v>0</v>
      </c>
      <c r="J79" s="231">
        <f t="shared" ca="1" si="7"/>
        <v>0</v>
      </c>
      <c r="K79" s="241"/>
      <c r="L79" s="242">
        <v>0.48369022770878306</v>
      </c>
      <c r="M79" s="241">
        <f t="shared" ca="1" si="12"/>
        <v>1.0000093197959359E-8</v>
      </c>
      <c r="N79" s="243">
        <f t="shared" ca="1" si="8"/>
        <v>0</v>
      </c>
      <c r="O79" s="241"/>
      <c r="P79" s="244">
        <f ca="1">Inputs!E79</f>
        <v>4.2240000000000002</v>
      </c>
      <c r="Q79" s="245">
        <f ca="1">Inputs!L79</f>
        <v>4.1000000000000369E-2</v>
      </c>
      <c r="R79" s="246"/>
      <c r="S79" s="270">
        <f ca="1">Inputs!BE79/1000</f>
        <v>0</v>
      </c>
      <c r="T79" s="270">
        <f ca="1">Inputs!AF79/1000-S79</f>
        <v>0</v>
      </c>
      <c r="U79" s="270">
        <f ca="1">IF(ISERROR($A79),0,OFFSET(Options!$C$1,$A79+U$1,0)/1000)</f>
        <v>0</v>
      </c>
      <c r="V79" s="247">
        <f t="shared" ca="1" si="9"/>
        <v>0</v>
      </c>
      <c r="W79" s="246"/>
      <c r="X79" s="265">
        <f ca="1">Inputs!BG79/10000</f>
        <v>0</v>
      </c>
      <c r="Y79" s="265">
        <f ca="1">Inputs!AR79/10000-X79</f>
        <v>0</v>
      </c>
      <c r="Z79" s="265">
        <f ca="1">IF(ISERROR($A79),0,OFFSET(Options!$C$1,$A79+Z$1,0))</f>
        <v>0</v>
      </c>
      <c r="AA79" s="231">
        <f t="shared" ca="1" si="10"/>
        <v>0</v>
      </c>
      <c r="AB79" s="246"/>
      <c r="AC79" s="270">
        <f ca="1">Inputs!BF79/1000</f>
        <v>0</v>
      </c>
      <c r="AD79" s="270">
        <f ca="1">Inputs!AL79/1000-AC79</f>
        <v>0</v>
      </c>
      <c r="AE79" s="270">
        <f ca="1">IF(ISERROR($A79),0,OFFSET(Options!$C$1,$A79+AE$1,0)/1000)</f>
        <v>0</v>
      </c>
      <c r="AF79" s="247">
        <f t="shared" ca="1" si="11"/>
        <v>0</v>
      </c>
      <c r="AG79" s="246"/>
      <c r="AH79" s="231">
        <f ca="1">(#REF!+#REF!)/10000/100</f>
        <v>0</v>
      </c>
    </row>
    <row r="80" spans="1:34" x14ac:dyDescent="0.3">
      <c r="A80" s="48" t="e">
        <f ca="1">MATCH(C80,Options!$C:$C,0)</f>
        <v>#N/A</v>
      </c>
      <c r="B80" s="48" t="e">
        <f ca="1">MATCH(C80,Swaps!$C:$C,0)</f>
        <v>#N/A</v>
      </c>
      <c r="C80" s="227">
        <f ca="1">Inputs!C80</f>
        <v>39508</v>
      </c>
      <c r="D80" s="231">
        <f ca="1">Inputs!AV80</f>
        <v>0</v>
      </c>
      <c r="E80" s="265">
        <f ca="1">IF(ISERROR(B80),0,OFFSET(Swaps!$C$1,B80+$E$1,0))</f>
        <v>0</v>
      </c>
      <c r="F80" s="265">
        <f ca="1">IF(ISERROR(A80),0,OFFSET(Options!$C$1,A80+$F$1,0))</f>
        <v>0</v>
      </c>
      <c r="G80" s="265">
        <v>0</v>
      </c>
      <c r="H80" s="265">
        <f ca="1">AH80*Inputs!N80</f>
        <v>0</v>
      </c>
      <c r="I80" s="265">
        <f ca="1">Inputs!AX80-G80-H80</f>
        <v>0</v>
      </c>
      <c r="J80" s="231">
        <f t="shared" ca="1" si="7"/>
        <v>0</v>
      </c>
      <c r="K80" s="241"/>
      <c r="L80" s="242">
        <v>0.48107358301608788</v>
      </c>
      <c r="M80" s="241">
        <f t="shared" ca="1" si="12"/>
        <v>1.0000093197959359E-8</v>
      </c>
      <c r="N80" s="243">
        <f t="shared" ca="1" si="8"/>
        <v>0</v>
      </c>
      <c r="O80" s="241"/>
      <c r="P80" s="244">
        <f ca="1">Inputs!E80</f>
        <v>4.0890000000000004</v>
      </c>
      <c r="Q80" s="245">
        <f ca="1">Inputs!L80</f>
        <v>4.1000000000000369E-2</v>
      </c>
      <c r="R80" s="246"/>
      <c r="S80" s="270">
        <f ca="1">Inputs!BE80/1000</f>
        <v>0</v>
      </c>
      <c r="T80" s="270">
        <f ca="1">Inputs!AF80/1000-S80</f>
        <v>0</v>
      </c>
      <c r="U80" s="270">
        <f ca="1">IF(ISERROR($A80),0,OFFSET(Options!$C$1,$A80+U$1,0)/1000)</f>
        <v>0</v>
      </c>
      <c r="V80" s="247">
        <f t="shared" ca="1" si="9"/>
        <v>0</v>
      </c>
      <c r="W80" s="246"/>
      <c r="X80" s="265">
        <f ca="1">Inputs!BG80/10000</f>
        <v>0</v>
      </c>
      <c r="Y80" s="265">
        <f ca="1">Inputs!AR80/10000-X80</f>
        <v>0</v>
      </c>
      <c r="Z80" s="265">
        <f ca="1">IF(ISERROR($A80),0,OFFSET(Options!$C$1,$A80+Z$1,0))</f>
        <v>0</v>
      </c>
      <c r="AA80" s="231">
        <f t="shared" ca="1" si="10"/>
        <v>0</v>
      </c>
      <c r="AB80" s="246"/>
      <c r="AC80" s="270">
        <f ca="1">Inputs!BF80/1000</f>
        <v>0</v>
      </c>
      <c r="AD80" s="270">
        <f ca="1">Inputs!AL80/1000-AC80</f>
        <v>0</v>
      </c>
      <c r="AE80" s="270">
        <f ca="1">IF(ISERROR($A80),0,OFFSET(Options!$C$1,$A80+AE$1,0)/1000)</f>
        <v>0</v>
      </c>
      <c r="AF80" s="247">
        <f t="shared" ca="1" si="11"/>
        <v>0</v>
      </c>
      <c r="AG80" s="246"/>
      <c r="AH80" s="231">
        <f ca="1">(#REF!+#REF!)/10000/100</f>
        <v>0</v>
      </c>
    </row>
    <row r="81" spans="1:34" x14ac:dyDescent="0.3">
      <c r="A81" s="48" t="e">
        <f ca="1">MATCH(C81,Options!$C:$C,0)</f>
        <v>#N/A</v>
      </c>
      <c r="B81" s="48" t="e">
        <f ca="1">MATCH(C81,Swaps!$C:$C,0)</f>
        <v>#N/A</v>
      </c>
      <c r="C81" s="227">
        <f ca="1">Inputs!C81</f>
        <v>39539</v>
      </c>
      <c r="D81" s="231">
        <f ca="1">Inputs!AV81</f>
        <v>0</v>
      </c>
      <c r="E81" s="265">
        <f ca="1">IF(ISERROR(B81),0,OFFSET(Swaps!$C$1,B81+$E$1,0))</f>
        <v>0</v>
      </c>
      <c r="F81" s="265">
        <f ca="1">IF(ISERROR(A81),0,OFFSET(Options!$C$1,A81+$F$1,0))</f>
        <v>0</v>
      </c>
      <c r="G81" s="265">
        <v>0</v>
      </c>
      <c r="H81" s="265">
        <f ca="1">AH81*Inputs!N81</f>
        <v>0</v>
      </c>
      <c r="I81" s="265">
        <f ca="1">Inputs!AX81-G81-H81</f>
        <v>0</v>
      </c>
      <c r="J81" s="231">
        <f t="shared" ca="1" si="7"/>
        <v>0</v>
      </c>
      <c r="K81" s="241"/>
      <c r="L81" s="242">
        <v>0.47963712600695274</v>
      </c>
      <c r="M81" s="241">
        <f t="shared" ca="1" si="12"/>
        <v>1.0000093197959359E-8</v>
      </c>
      <c r="N81" s="243">
        <f t="shared" ca="1" si="8"/>
        <v>0</v>
      </c>
      <c r="O81" s="241"/>
      <c r="P81" s="244">
        <f ca="1">Inputs!E81</f>
        <v>3.9390000000000005</v>
      </c>
      <c r="Q81" s="245">
        <f ca="1">Inputs!L81</f>
        <v>4.1000000000000369E-2</v>
      </c>
      <c r="R81" s="246"/>
      <c r="S81" s="270">
        <f ca="1">Inputs!BE81/1000</f>
        <v>0</v>
      </c>
      <c r="T81" s="270">
        <f ca="1">Inputs!AF81/1000-S81</f>
        <v>0</v>
      </c>
      <c r="U81" s="270">
        <f ca="1">IF(ISERROR($A81),0,OFFSET(Options!$C$1,$A81+U$1,0)/1000)</f>
        <v>0</v>
      </c>
      <c r="V81" s="247">
        <f t="shared" ca="1" si="9"/>
        <v>0</v>
      </c>
      <c r="W81" s="246"/>
      <c r="X81" s="265">
        <f ca="1">Inputs!BG81/10000</f>
        <v>0</v>
      </c>
      <c r="Y81" s="265">
        <f ca="1">Inputs!AR81/10000-X81</f>
        <v>0</v>
      </c>
      <c r="Z81" s="265">
        <f ca="1">IF(ISERROR($A81),0,OFFSET(Options!$C$1,$A81+Z$1,0))</f>
        <v>0</v>
      </c>
      <c r="AA81" s="231">
        <f t="shared" ca="1" si="10"/>
        <v>0</v>
      </c>
      <c r="AB81" s="246"/>
      <c r="AC81" s="270">
        <f ca="1">Inputs!BF81/1000</f>
        <v>0</v>
      </c>
      <c r="AD81" s="270">
        <f ca="1">Inputs!AL81/1000-AC81</f>
        <v>0</v>
      </c>
      <c r="AE81" s="270">
        <f ca="1">IF(ISERROR($A81),0,OFFSET(Options!$C$1,$A81+AE$1,0)/1000)</f>
        <v>0</v>
      </c>
      <c r="AF81" s="247">
        <f t="shared" ca="1" si="11"/>
        <v>0</v>
      </c>
      <c r="AG81" s="246"/>
      <c r="AH81" s="231">
        <f ca="1">(#REF!+#REF!)/10000/100</f>
        <v>0</v>
      </c>
    </row>
    <row r="82" spans="1:34" x14ac:dyDescent="0.3">
      <c r="A82" s="48" t="e">
        <f ca="1">MATCH(C82,Options!$C:$C,0)</f>
        <v>#N/A</v>
      </c>
      <c r="B82" s="48" t="e">
        <f ca="1">MATCH(C82,Swaps!$C:$C,0)</f>
        <v>#N/A</v>
      </c>
      <c r="C82" s="227">
        <f ca="1">Inputs!C82</f>
        <v>39569</v>
      </c>
      <c r="D82" s="231">
        <f ca="1">Inputs!AV82</f>
        <v>0</v>
      </c>
      <c r="E82" s="265">
        <f ca="1">IF(ISERROR(B82),0,OFFSET(Swaps!$C$1,B82+$E$1,0))</f>
        <v>0</v>
      </c>
      <c r="F82" s="265">
        <f ca="1">IF(ISERROR(A82),0,OFFSET(Options!$C$1,A82+$F$1,0))</f>
        <v>0</v>
      </c>
      <c r="G82" s="265">
        <v>0</v>
      </c>
      <c r="H82" s="265">
        <f ca="1">AH82*Inputs!N82</f>
        <v>0</v>
      </c>
      <c r="I82" s="265">
        <f ca="1">Inputs!AX82-G82-H82</f>
        <v>0</v>
      </c>
      <c r="J82" s="231">
        <f t="shared" ca="1" si="7"/>
        <v>0</v>
      </c>
      <c r="K82" s="241"/>
      <c r="L82" s="242">
        <v>0.47965904377821927</v>
      </c>
      <c r="M82" s="241">
        <f t="shared" ca="1" si="12"/>
        <v>1.0000093197959359E-8</v>
      </c>
      <c r="N82" s="243">
        <f t="shared" ca="1" si="8"/>
        <v>0</v>
      </c>
      <c r="O82" s="241"/>
      <c r="P82" s="244">
        <f ca="1">Inputs!E82</f>
        <v>3.9430000000000005</v>
      </c>
      <c r="Q82" s="245">
        <f ca="1">Inputs!L82</f>
        <v>4.1000000000000369E-2</v>
      </c>
      <c r="R82" s="246"/>
      <c r="S82" s="270">
        <f ca="1">Inputs!BE82/1000</f>
        <v>0</v>
      </c>
      <c r="T82" s="270">
        <f ca="1">Inputs!AF82/1000-S82</f>
        <v>0</v>
      </c>
      <c r="U82" s="270">
        <f ca="1">IF(ISERROR($A82),0,OFFSET(Options!$C$1,$A82+U$1,0)/1000)</f>
        <v>0</v>
      </c>
      <c r="V82" s="247">
        <f t="shared" ca="1" si="9"/>
        <v>0</v>
      </c>
      <c r="W82" s="246"/>
      <c r="X82" s="265">
        <f ca="1">Inputs!BG82/10000</f>
        <v>0</v>
      </c>
      <c r="Y82" s="265">
        <f ca="1">Inputs!AR82/10000-X82</f>
        <v>0</v>
      </c>
      <c r="Z82" s="265">
        <f ca="1">IF(ISERROR($A82),0,OFFSET(Options!$C$1,$A82+Z$1,0))</f>
        <v>0</v>
      </c>
      <c r="AA82" s="231">
        <f t="shared" ca="1" si="10"/>
        <v>0</v>
      </c>
      <c r="AB82" s="246"/>
      <c r="AC82" s="270">
        <f ca="1">Inputs!BF82/1000</f>
        <v>0</v>
      </c>
      <c r="AD82" s="270">
        <f ca="1">Inputs!AL82/1000-AC82</f>
        <v>0</v>
      </c>
      <c r="AE82" s="270">
        <f ca="1">IF(ISERROR($A82),0,OFFSET(Options!$C$1,$A82+AE$1,0)/1000)</f>
        <v>0</v>
      </c>
      <c r="AF82" s="247">
        <f t="shared" ca="1" si="11"/>
        <v>0</v>
      </c>
      <c r="AG82" s="246"/>
      <c r="AH82" s="231">
        <f ca="1">(#REF!+#REF!)/10000/100</f>
        <v>0</v>
      </c>
    </row>
    <row r="83" spans="1:34" x14ac:dyDescent="0.3">
      <c r="A83" s="48" t="e">
        <f ca="1">MATCH(C83,Options!$C:$C,0)</f>
        <v>#N/A</v>
      </c>
      <c r="B83" s="48" t="e">
        <f ca="1">MATCH(C83,Swaps!$C:$C,0)</f>
        <v>#N/A</v>
      </c>
      <c r="C83" s="227">
        <f ca="1">Inputs!C83</f>
        <v>39600</v>
      </c>
      <c r="D83" s="231">
        <f ca="1">Inputs!AV83</f>
        <v>-1E-8</v>
      </c>
      <c r="E83" s="265">
        <f ca="1">IF(ISERROR(B83),0,OFFSET(Swaps!$C$1,B83+$E$1,0))</f>
        <v>0</v>
      </c>
      <c r="F83" s="265">
        <f ca="1">IF(ISERROR(A83),0,OFFSET(Options!$C$1,A83+$F$1,0))</f>
        <v>0</v>
      </c>
      <c r="G83" s="265">
        <v>0</v>
      </c>
      <c r="H83" s="265">
        <f ca="1">AH83*Inputs!N83</f>
        <v>0</v>
      </c>
      <c r="I83" s="265">
        <f ca="1">Inputs!AX83-G83-H83</f>
        <v>0</v>
      </c>
      <c r="J83" s="231">
        <f t="shared" ca="1" si="7"/>
        <v>-1E-8</v>
      </c>
      <c r="K83" s="241"/>
      <c r="L83" s="242">
        <v>0.47722111322046357</v>
      </c>
      <c r="M83" s="241">
        <f t="shared" ca="1" si="12"/>
        <v>1.0000093197959359E-8</v>
      </c>
      <c r="N83" s="243">
        <f t="shared" ca="1" si="8"/>
        <v>-4.772211132204636E-9</v>
      </c>
      <c r="O83" s="241"/>
      <c r="P83" s="244">
        <f ca="1">Inputs!E83</f>
        <v>3.9830000000000001</v>
      </c>
      <c r="Q83" s="245">
        <f ca="1">Inputs!L83</f>
        <v>4.0999999999999925E-2</v>
      </c>
      <c r="R83" s="246"/>
      <c r="S83" s="270">
        <f ca="1">Inputs!BE83/1000</f>
        <v>0</v>
      </c>
      <c r="T83" s="270">
        <f ca="1">Inputs!AF83/1000-S83</f>
        <v>0</v>
      </c>
      <c r="U83" s="270">
        <f ca="1">IF(ISERROR($A83),0,OFFSET(Options!$C$1,$A83+U$1,0)/1000)</f>
        <v>0</v>
      </c>
      <c r="V83" s="247">
        <f t="shared" ca="1" si="9"/>
        <v>0</v>
      </c>
      <c r="W83" s="246"/>
      <c r="X83" s="265">
        <f ca="1">Inputs!BG83/10000</f>
        <v>0</v>
      </c>
      <c r="Y83" s="265">
        <f ca="1">Inputs!AR83/10000-X83</f>
        <v>0</v>
      </c>
      <c r="Z83" s="265">
        <f ca="1">IF(ISERROR($A83),0,OFFSET(Options!$C$1,$A83+Z$1,0))</f>
        <v>0</v>
      </c>
      <c r="AA83" s="231">
        <f t="shared" ca="1" si="10"/>
        <v>0</v>
      </c>
      <c r="AB83" s="246"/>
      <c r="AC83" s="270">
        <f ca="1">Inputs!BF83/1000</f>
        <v>0</v>
      </c>
      <c r="AD83" s="270">
        <f ca="1">Inputs!AL83/1000-AC83</f>
        <v>0</v>
      </c>
      <c r="AE83" s="270">
        <f ca="1">IF(ISERROR($A83),0,OFFSET(Options!$C$1,$A83+AE$1,0)/1000)</f>
        <v>0</v>
      </c>
      <c r="AF83" s="247">
        <f t="shared" ca="1" si="11"/>
        <v>0</v>
      </c>
      <c r="AG83" s="246"/>
      <c r="AH83" s="231">
        <f ca="1">(#REF!+#REF!)/10000/100</f>
        <v>0</v>
      </c>
    </row>
    <row r="84" spans="1:34" x14ac:dyDescent="0.3">
      <c r="A84" s="48" t="e">
        <f ca="1">MATCH(C84,Options!$C:$C,0)</f>
        <v>#N/A</v>
      </c>
      <c r="B84" s="48" t="e">
        <f ca="1">MATCH(C84,Swaps!$C:$C,0)</f>
        <v>#N/A</v>
      </c>
      <c r="C84" s="227">
        <f ca="1">Inputs!C84</f>
        <v>39630</v>
      </c>
      <c r="D84" s="231">
        <f ca="1">Inputs!AV84</f>
        <v>0</v>
      </c>
      <c r="E84" s="265">
        <f ca="1">IF(ISERROR(B84),0,OFFSET(Swaps!$C$1,B84+$E$1,0))</f>
        <v>0</v>
      </c>
      <c r="F84" s="265">
        <f ca="1">IF(ISERROR(A84),0,OFFSET(Options!$C$1,A84+$F$1,0))</f>
        <v>0</v>
      </c>
      <c r="G84" s="265">
        <v>0</v>
      </c>
      <c r="H84" s="265">
        <f ca="1">AH84*Inputs!N84</f>
        <v>0</v>
      </c>
      <c r="I84" s="265">
        <f ca="1">Inputs!AX84-G84-H84</f>
        <v>0</v>
      </c>
      <c r="J84" s="231">
        <f t="shared" ca="1" si="7"/>
        <v>0</v>
      </c>
      <c r="K84" s="241"/>
      <c r="L84" s="242">
        <v>0.47722111322046379</v>
      </c>
      <c r="M84" s="241">
        <f t="shared" ca="1" si="12"/>
        <v>2.0000093197959359E-8</v>
      </c>
      <c r="N84" s="243">
        <f t="shared" ca="1" si="8"/>
        <v>0</v>
      </c>
      <c r="O84" s="241"/>
      <c r="P84" s="244">
        <f ca="1">Inputs!E84</f>
        <v>4.0280000000000005</v>
      </c>
      <c r="Q84" s="245">
        <f ca="1">Inputs!L84</f>
        <v>4.1000000000000369E-2</v>
      </c>
      <c r="R84" s="246"/>
      <c r="S84" s="270">
        <f ca="1">Inputs!BE84/1000</f>
        <v>0</v>
      </c>
      <c r="T84" s="270">
        <f ca="1">Inputs!AF84/1000-S84</f>
        <v>0</v>
      </c>
      <c r="U84" s="270">
        <f ca="1">IF(ISERROR($A84),0,OFFSET(Options!$C$1,$A84+U$1,0)/1000)</f>
        <v>0</v>
      </c>
      <c r="V84" s="247">
        <f t="shared" ca="1" si="9"/>
        <v>0</v>
      </c>
      <c r="W84" s="246"/>
      <c r="X84" s="265">
        <f ca="1">Inputs!BG84/10000</f>
        <v>0</v>
      </c>
      <c r="Y84" s="265">
        <f ca="1">Inputs!AR84/10000-X84</f>
        <v>0</v>
      </c>
      <c r="Z84" s="265">
        <f ca="1">IF(ISERROR($A84),0,OFFSET(Options!$C$1,$A84+Z$1,0))</f>
        <v>0</v>
      </c>
      <c r="AA84" s="231">
        <f t="shared" ca="1" si="10"/>
        <v>0</v>
      </c>
      <c r="AB84" s="246"/>
      <c r="AC84" s="270">
        <f ca="1">Inputs!BF84/1000</f>
        <v>0</v>
      </c>
      <c r="AD84" s="270">
        <f ca="1">Inputs!AL84/1000-AC84</f>
        <v>0</v>
      </c>
      <c r="AE84" s="270">
        <f ca="1">IF(ISERROR($A84),0,OFFSET(Options!$C$1,$A84+AE$1,0)/1000)</f>
        <v>0</v>
      </c>
      <c r="AF84" s="247">
        <f t="shared" ca="1" si="11"/>
        <v>0</v>
      </c>
      <c r="AG84" s="246"/>
      <c r="AH84" s="231">
        <f ca="1">(#REF!+#REF!)/10000/100</f>
        <v>0</v>
      </c>
    </row>
    <row r="85" spans="1:34" x14ac:dyDescent="0.3">
      <c r="A85" s="48" t="e">
        <f ca="1">MATCH(C85,Options!$C:$C,0)</f>
        <v>#N/A</v>
      </c>
      <c r="B85" s="48" t="e">
        <f ca="1">MATCH(C85,Swaps!$C:$C,0)</f>
        <v>#N/A</v>
      </c>
      <c r="C85" s="227">
        <f ca="1">Inputs!C85</f>
        <v>39661</v>
      </c>
      <c r="D85" s="231">
        <f ca="1">Inputs!AV85</f>
        <v>-1E-8</v>
      </c>
      <c r="E85" s="265">
        <f ca="1">IF(ISERROR(B85),0,OFFSET(Swaps!$C$1,B85+$E$1,0))</f>
        <v>0</v>
      </c>
      <c r="F85" s="265">
        <f ca="1">IF(ISERROR(A85),0,OFFSET(Options!$C$1,A85+$F$1,0))</f>
        <v>0</v>
      </c>
      <c r="G85" s="265">
        <v>0</v>
      </c>
      <c r="H85" s="265">
        <f ca="1">AH85*Inputs!N85</f>
        <v>0</v>
      </c>
      <c r="I85" s="265">
        <f ca="1">Inputs!AX85-G85-H85</f>
        <v>0</v>
      </c>
      <c r="J85" s="231">
        <f t="shared" ca="1" si="7"/>
        <v>-1E-8</v>
      </c>
      <c r="K85" s="241"/>
      <c r="L85" s="242">
        <v>0.47600214794158452</v>
      </c>
      <c r="M85" s="241">
        <f t="shared" ca="1" si="12"/>
        <v>2.0000093197959359E-8</v>
      </c>
      <c r="N85" s="243">
        <f t="shared" ca="1" si="8"/>
        <v>-4.7600214794158449E-9</v>
      </c>
      <c r="O85" s="241"/>
      <c r="P85" s="244">
        <f ca="1">Inputs!E85</f>
        <v>4.0670000000000002</v>
      </c>
      <c r="Q85" s="245">
        <f ca="1">Inputs!L85</f>
        <v>4.1000000000000369E-2</v>
      </c>
      <c r="R85" s="246"/>
      <c r="S85" s="270">
        <f ca="1">Inputs!BE85/1000</f>
        <v>0</v>
      </c>
      <c r="T85" s="270">
        <f ca="1">Inputs!AF85/1000-S85</f>
        <v>0</v>
      </c>
      <c r="U85" s="270">
        <f ca="1">IF(ISERROR($A85),0,OFFSET(Options!$C$1,$A85+U$1,0)/1000)</f>
        <v>0</v>
      </c>
      <c r="V85" s="247">
        <f t="shared" ca="1" si="9"/>
        <v>0</v>
      </c>
      <c r="W85" s="246"/>
      <c r="X85" s="265">
        <f ca="1">Inputs!BG85/10000</f>
        <v>0</v>
      </c>
      <c r="Y85" s="265">
        <f ca="1">Inputs!AR85/10000-X85</f>
        <v>0</v>
      </c>
      <c r="Z85" s="265">
        <f ca="1">IF(ISERROR($A85),0,OFFSET(Options!$C$1,$A85+Z$1,0))</f>
        <v>0</v>
      </c>
      <c r="AA85" s="231">
        <f t="shared" ca="1" si="10"/>
        <v>0</v>
      </c>
      <c r="AB85" s="246"/>
      <c r="AC85" s="270">
        <f ca="1">Inputs!BF85/1000</f>
        <v>0</v>
      </c>
      <c r="AD85" s="270">
        <f ca="1">Inputs!AL85/1000-AC85</f>
        <v>0</v>
      </c>
      <c r="AE85" s="270">
        <f ca="1">IF(ISERROR($A85),0,OFFSET(Options!$C$1,$A85+AE$1,0)/1000)</f>
        <v>0</v>
      </c>
      <c r="AF85" s="247">
        <f t="shared" ca="1" si="11"/>
        <v>0</v>
      </c>
      <c r="AG85" s="246"/>
      <c r="AH85" s="231">
        <f ca="1">(#REF!+#REF!)/10000/100</f>
        <v>0</v>
      </c>
    </row>
    <row r="86" spans="1:34" x14ac:dyDescent="0.3">
      <c r="A86" s="48" t="e">
        <f ca="1">MATCH(C86,Options!$C:$C,0)</f>
        <v>#N/A</v>
      </c>
      <c r="B86" s="48" t="e">
        <f ca="1">MATCH(C86,Swaps!$C:$C,0)</f>
        <v>#N/A</v>
      </c>
      <c r="C86" s="227">
        <f ca="1">Inputs!C86</f>
        <v>39692</v>
      </c>
      <c r="D86" s="231">
        <f ca="1">Inputs!AV86</f>
        <v>0</v>
      </c>
      <c r="E86" s="265">
        <f ca="1">IF(ISERROR(B86),0,OFFSET(Swaps!$C$1,B86+$E$1,0))</f>
        <v>0</v>
      </c>
      <c r="F86" s="265">
        <f ca="1">IF(ISERROR(A86),0,OFFSET(Options!$C$1,A86+$F$1,0))</f>
        <v>0</v>
      </c>
      <c r="G86" s="265">
        <v>0</v>
      </c>
      <c r="H86" s="265">
        <f ca="1">AH86*Inputs!N86</f>
        <v>0</v>
      </c>
      <c r="I86" s="265">
        <f ca="1">Inputs!AX86-G86-H86</f>
        <v>0</v>
      </c>
      <c r="J86" s="231">
        <f t="shared" ca="1" si="7"/>
        <v>0</v>
      </c>
      <c r="K86" s="241"/>
      <c r="L86" s="242">
        <v>0.47385673533110961</v>
      </c>
      <c r="M86" s="241">
        <f t="shared" ca="1" si="12"/>
        <v>3.0000093197959359E-8</v>
      </c>
      <c r="N86" s="243">
        <f t="shared" ca="1" si="8"/>
        <v>0</v>
      </c>
      <c r="O86" s="241"/>
      <c r="P86" s="244">
        <f ca="1">Inputs!E86</f>
        <v>4.056</v>
      </c>
      <c r="Q86" s="245">
        <f ca="1">Inputs!L86</f>
        <v>4.1000000000000369E-2</v>
      </c>
      <c r="R86" s="246"/>
      <c r="S86" s="270">
        <f ca="1">Inputs!BE86/1000</f>
        <v>0</v>
      </c>
      <c r="T86" s="270">
        <f ca="1">Inputs!AF86/1000-S86</f>
        <v>0</v>
      </c>
      <c r="U86" s="270">
        <f ca="1">IF(ISERROR($A86),0,OFFSET(Options!$C$1,$A86+U$1,0)/1000)</f>
        <v>0</v>
      </c>
      <c r="V86" s="247">
        <f t="shared" ca="1" si="9"/>
        <v>0</v>
      </c>
      <c r="W86" s="246"/>
      <c r="X86" s="265">
        <f ca="1">Inputs!BG86/10000</f>
        <v>0</v>
      </c>
      <c r="Y86" s="265">
        <f ca="1">Inputs!AR86/10000-X86</f>
        <v>0</v>
      </c>
      <c r="Z86" s="265">
        <f ca="1">IF(ISERROR($A86),0,OFFSET(Options!$C$1,$A86+Z$1,0))</f>
        <v>0</v>
      </c>
      <c r="AA86" s="231">
        <f t="shared" ca="1" si="10"/>
        <v>0</v>
      </c>
      <c r="AB86" s="246"/>
      <c r="AC86" s="270">
        <f ca="1">Inputs!BF86/1000</f>
        <v>0</v>
      </c>
      <c r="AD86" s="270">
        <f ca="1">Inputs!AL86/1000-AC86</f>
        <v>0</v>
      </c>
      <c r="AE86" s="270">
        <f ca="1">IF(ISERROR($A86),0,OFFSET(Options!$C$1,$A86+AE$1,0)/1000)</f>
        <v>0</v>
      </c>
      <c r="AF86" s="247">
        <f t="shared" ca="1" si="11"/>
        <v>0</v>
      </c>
      <c r="AG86" s="246"/>
      <c r="AH86" s="231">
        <f ca="1">(#REF!+#REF!)/10000/100</f>
        <v>0</v>
      </c>
    </row>
    <row r="87" spans="1:34" x14ac:dyDescent="0.3">
      <c r="A87" s="48" t="e">
        <f ca="1">MATCH(C87,Options!$C:$C,0)</f>
        <v>#N/A</v>
      </c>
      <c r="B87" s="48" t="e">
        <f ca="1">MATCH(C87,Swaps!$C:$C,0)</f>
        <v>#N/A</v>
      </c>
      <c r="C87" s="227">
        <f ca="1">Inputs!C87</f>
        <v>39722</v>
      </c>
      <c r="D87" s="231">
        <f ca="1">Inputs!AV87</f>
        <v>0</v>
      </c>
      <c r="E87" s="265">
        <f ca="1">IF(ISERROR(B87),0,OFFSET(Swaps!$C$1,B87+$E$1,0))</f>
        <v>0</v>
      </c>
      <c r="F87" s="265">
        <f ca="1">IF(ISERROR(A87),0,OFFSET(Options!$C$1,A87+$F$1,0))</f>
        <v>0</v>
      </c>
      <c r="G87" s="265">
        <v>0</v>
      </c>
      <c r="H87" s="265">
        <f ca="1">AH87*Inputs!N87</f>
        <v>0</v>
      </c>
      <c r="I87" s="265">
        <f ca="1">Inputs!AX87-G87-H87</f>
        <v>0</v>
      </c>
      <c r="J87" s="231">
        <f t="shared" ca="1" si="7"/>
        <v>0</v>
      </c>
      <c r="K87" s="241"/>
      <c r="L87" s="242">
        <v>0.4614689796097296</v>
      </c>
      <c r="M87" s="241">
        <f t="shared" ca="1" si="12"/>
        <v>3.0000093197959359E-8</v>
      </c>
      <c r="N87" s="243">
        <f t="shared" ca="1" si="8"/>
        <v>0</v>
      </c>
      <c r="O87" s="241"/>
      <c r="P87" s="244">
        <f ca="1">Inputs!E87</f>
        <v>4.0710000000000006</v>
      </c>
      <c r="Q87" s="245">
        <f ca="1">Inputs!L87</f>
        <v>4.1000000000000369E-2</v>
      </c>
      <c r="R87" s="246"/>
      <c r="S87" s="270">
        <f ca="1">Inputs!BE87/1000</f>
        <v>0</v>
      </c>
      <c r="T87" s="270">
        <f ca="1">Inputs!AF87/1000-S87</f>
        <v>0</v>
      </c>
      <c r="U87" s="270">
        <f ca="1">IF(ISERROR($A87),0,OFFSET(Options!$C$1,$A87+U$1,0)/1000)</f>
        <v>0</v>
      </c>
      <c r="V87" s="247">
        <f t="shared" ca="1" si="9"/>
        <v>0</v>
      </c>
      <c r="W87" s="246"/>
      <c r="X87" s="265">
        <f ca="1">Inputs!BG87/10000</f>
        <v>0</v>
      </c>
      <c r="Y87" s="265">
        <f ca="1">Inputs!AR87/10000-X87</f>
        <v>0</v>
      </c>
      <c r="Z87" s="265">
        <f ca="1">IF(ISERROR($A87),0,OFFSET(Options!$C$1,$A87+Z$1,0))</f>
        <v>0</v>
      </c>
      <c r="AA87" s="231">
        <f t="shared" ca="1" si="10"/>
        <v>0</v>
      </c>
      <c r="AB87" s="246"/>
      <c r="AC87" s="270">
        <f ca="1">Inputs!BF87/1000</f>
        <v>0</v>
      </c>
      <c r="AD87" s="270">
        <f ca="1">Inputs!AL87/1000-AC87</f>
        <v>0</v>
      </c>
      <c r="AE87" s="270">
        <f ca="1">IF(ISERROR($A87),0,OFFSET(Options!$C$1,$A87+AE$1,0)/1000)</f>
        <v>0</v>
      </c>
      <c r="AF87" s="247">
        <f t="shared" ca="1" si="11"/>
        <v>0</v>
      </c>
      <c r="AG87" s="246"/>
      <c r="AH87" s="231">
        <f ca="1">(#REF!+#REF!)/10000/100</f>
        <v>0</v>
      </c>
    </row>
    <row r="88" spans="1:34" x14ac:dyDescent="0.3">
      <c r="A88" s="48" t="e">
        <f ca="1">MATCH(C88,Options!$C:$C,0)</f>
        <v>#N/A</v>
      </c>
      <c r="B88" s="48" t="e">
        <f ca="1">MATCH(C88,Swaps!$C:$C,0)</f>
        <v>#N/A</v>
      </c>
      <c r="C88" s="227">
        <f ca="1">Inputs!C88</f>
        <v>39753</v>
      </c>
      <c r="D88" s="231">
        <f ca="1">Inputs!AV88</f>
        <v>-1E-8</v>
      </c>
      <c r="E88" s="265">
        <f ca="1">IF(ISERROR(B88),0,OFFSET(Swaps!$C$1,B88+$E$1,0))</f>
        <v>0</v>
      </c>
      <c r="F88" s="265">
        <f ca="1">IF(ISERROR(A88),0,OFFSET(Options!$C$1,A88+$F$1,0))</f>
        <v>0</v>
      </c>
      <c r="G88" s="265">
        <v>0</v>
      </c>
      <c r="H88" s="265">
        <f ca="1">AH88*Inputs!N88</f>
        <v>0</v>
      </c>
      <c r="I88" s="265">
        <f ca="1">Inputs!AX88-G88-H88</f>
        <v>0</v>
      </c>
      <c r="J88" s="231">
        <f t="shared" ca="1" si="7"/>
        <v>-1E-8</v>
      </c>
      <c r="K88" s="241"/>
      <c r="L88" s="242">
        <v>0.4460776462336844</v>
      </c>
      <c r="M88" s="241">
        <f t="shared" ca="1" si="12"/>
        <v>3.0000093197959359E-8</v>
      </c>
      <c r="N88" s="243">
        <f t="shared" ca="1" si="8"/>
        <v>-4.4607764623368439E-9</v>
      </c>
      <c r="O88" s="241"/>
      <c r="P88" s="244">
        <f ca="1">Inputs!E88</f>
        <v>4.2279999999999998</v>
      </c>
      <c r="Q88" s="245">
        <f ca="1">Inputs!L88</f>
        <v>4.0999999999999481E-2</v>
      </c>
      <c r="R88" s="246"/>
      <c r="S88" s="270">
        <f ca="1">Inputs!BE88/1000</f>
        <v>0</v>
      </c>
      <c r="T88" s="270">
        <f ca="1">Inputs!AF88/1000-S88</f>
        <v>0</v>
      </c>
      <c r="U88" s="270">
        <f ca="1">IF(ISERROR($A88),0,OFFSET(Options!$C$1,$A88+U$1,0)/1000)</f>
        <v>0</v>
      </c>
      <c r="V88" s="247">
        <f t="shared" ca="1" si="9"/>
        <v>0</v>
      </c>
      <c r="W88" s="246"/>
      <c r="X88" s="265">
        <f ca="1">Inputs!BG88/10000</f>
        <v>0</v>
      </c>
      <c r="Y88" s="265">
        <f ca="1">Inputs!AR88/10000-X88</f>
        <v>0</v>
      </c>
      <c r="Z88" s="265">
        <f ca="1">IF(ISERROR($A88),0,OFFSET(Options!$C$1,$A88+Z$1,0))</f>
        <v>0</v>
      </c>
      <c r="AA88" s="231">
        <f t="shared" ca="1" si="10"/>
        <v>0</v>
      </c>
      <c r="AB88" s="246"/>
      <c r="AC88" s="270">
        <f ca="1">Inputs!BF88/1000</f>
        <v>0</v>
      </c>
      <c r="AD88" s="270">
        <f ca="1">Inputs!AL88/1000-AC88</f>
        <v>0</v>
      </c>
      <c r="AE88" s="270">
        <f ca="1">IF(ISERROR($A88),0,OFFSET(Options!$C$1,$A88+AE$1,0)/1000)</f>
        <v>0</v>
      </c>
      <c r="AF88" s="247">
        <f t="shared" ca="1" si="11"/>
        <v>0</v>
      </c>
      <c r="AG88" s="246"/>
      <c r="AH88" s="231">
        <f ca="1">(#REF!+#REF!)/10000/100</f>
        <v>0</v>
      </c>
    </row>
    <row r="89" spans="1:34" x14ac:dyDescent="0.3">
      <c r="A89" s="48" t="e">
        <f ca="1">MATCH(C89,Options!$C:$C,0)</f>
        <v>#N/A</v>
      </c>
      <c r="B89" s="48" t="e">
        <f ca="1">MATCH(C89,Swaps!$C:$C,0)</f>
        <v>#N/A</v>
      </c>
      <c r="C89" s="228">
        <f ca="1">Inputs!C89</f>
        <v>39783</v>
      </c>
      <c r="D89" s="230">
        <f ca="1">Inputs!AV89</f>
        <v>0</v>
      </c>
      <c r="E89" s="266">
        <f ca="1">IF(ISERROR(B89),0,OFFSET(Swaps!$C$1,B89+$E$1,0))</f>
        <v>0</v>
      </c>
      <c r="F89" s="266">
        <f ca="1">IF(ISERROR(A89),0,OFFSET(Options!$C$1,A89+$F$1,0))</f>
        <v>0</v>
      </c>
      <c r="G89" s="266">
        <v>0</v>
      </c>
      <c r="H89" s="266">
        <f ca="1">AH89*Inputs!N89</f>
        <v>0</v>
      </c>
      <c r="I89" s="266">
        <f ca="1">Inputs!AX89-G89-H89</f>
        <v>0</v>
      </c>
      <c r="J89" s="230">
        <f t="shared" ca="1" si="7"/>
        <v>0</v>
      </c>
      <c r="K89" s="234">
        <f ca="1">SUM(J78:J89)</f>
        <v>-3.0000000000000004E-8</v>
      </c>
      <c r="L89" s="235">
        <v>0.48337326301662753</v>
      </c>
      <c r="M89" s="236">
        <f t="shared" ca="1" si="12"/>
        <v>4.0000093197959363E-8</v>
      </c>
      <c r="N89" s="234">
        <f t="shared" ca="1" si="8"/>
        <v>0</v>
      </c>
      <c r="O89" s="234">
        <f ca="1">SUM(N78:N89)</f>
        <v>-1.3993009073957326E-8</v>
      </c>
      <c r="P89" s="237">
        <f ca="1">Inputs!E89</f>
        <v>4.3880000000000008</v>
      </c>
      <c r="Q89" s="238">
        <f ca="1">Inputs!L89</f>
        <v>4.1000000000000369E-2</v>
      </c>
      <c r="R89" s="239"/>
      <c r="S89" s="271">
        <f ca="1">Inputs!BE89/1000</f>
        <v>0</v>
      </c>
      <c r="T89" s="271">
        <f ca="1">Inputs!AF89/1000-S89</f>
        <v>0</v>
      </c>
      <c r="U89" s="271">
        <f ca="1">IF(ISERROR($A89),0,OFFSET(Options!$C$1,$A89+U$1,0)/1000)</f>
        <v>0</v>
      </c>
      <c r="V89" s="248">
        <f t="shared" ca="1" si="9"/>
        <v>0</v>
      </c>
      <c r="W89" s="239"/>
      <c r="X89" s="266">
        <f ca="1">Inputs!BG89/10000</f>
        <v>0</v>
      </c>
      <c r="Y89" s="266">
        <f ca="1">Inputs!AR89/10000-X89</f>
        <v>0</v>
      </c>
      <c r="Z89" s="266">
        <f ca="1">IF(ISERROR($A89),0,OFFSET(Options!$C$1,$A89+Z$1,0))</f>
        <v>0</v>
      </c>
      <c r="AA89" s="230">
        <f t="shared" ca="1" si="10"/>
        <v>0</v>
      </c>
      <c r="AB89" s="239"/>
      <c r="AC89" s="271">
        <f ca="1">Inputs!BF89/1000</f>
        <v>0</v>
      </c>
      <c r="AD89" s="271">
        <f ca="1">Inputs!AL89/1000-AC89</f>
        <v>0</v>
      </c>
      <c r="AE89" s="271">
        <f ca="1">IF(ISERROR($A89),0,OFFSET(Options!$C$1,$A89+AE$1,0)/1000)</f>
        <v>0</v>
      </c>
      <c r="AF89" s="248">
        <f t="shared" ca="1" si="11"/>
        <v>0</v>
      </c>
      <c r="AG89" s="239"/>
      <c r="AH89" s="230">
        <f ca="1">(#REF!+#REF!)/10000/100</f>
        <v>0</v>
      </c>
    </row>
    <row r="90" spans="1:34" x14ac:dyDescent="0.3">
      <c r="A90" s="48" t="e">
        <f ca="1">MATCH(C90,Options!$C:$C,0)</f>
        <v>#N/A</v>
      </c>
      <c r="B90" s="48" t="e">
        <f ca="1">MATCH(C90,Swaps!$C:$C,0)</f>
        <v>#N/A</v>
      </c>
      <c r="C90" s="227">
        <f ca="1">Inputs!C90</f>
        <v>39814</v>
      </c>
      <c r="D90" s="231">
        <f ca="1">Inputs!AV90</f>
        <v>-1E-8</v>
      </c>
      <c r="E90" s="265">
        <f ca="1">IF(ISERROR(B90),0,OFFSET(Swaps!$C$1,B90+$E$1,0))</f>
        <v>0</v>
      </c>
      <c r="F90" s="265">
        <f ca="1">IF(ISERROR(A90),0,OFFSET(Options!$C$1,A90+$F$1,0))</f>
        <v>0</v>
      </c>
      <c r="G90" s="265">
        <v>0</v>
      </c>
      <c r="H90" s="265">
        <f ca="1">AH90*Inputs!N90</f>
        <v>0</v>
      </c>
      <c r="I90" s="265">
        <f ca="1">Inputs!AX90-G90-H90</f>
        <v>0</v>
      </c>
      <c r="J90" s="231">
        <f t="shared" ca="1" si="7"/>
        <v>-1E-8</v>
      </c>
      <c r="K90" s="241"/>
      <c r="L90" s="242">
        <v>0.47845019439377195</v>
      </c>
      <c r="M90" s="241">
        <f t="shared" ca="1" si="12"/>
        <v>4.0000093197959363E-8</v>
      </c>
      <c r="N90" s="243">
        <f t="shared" ca="1" si="8"/>
        <v>-4.7845019439377194E-9</v>
      </c>
      <c r="O90" s="241"/>
      <c r="P90" s="244">
        <f ca="1">Inputs!E90</f>
        <v>4.4130000000000003</v>
      </c>
      <c r="Q90" s="245">
        <f ca="1">Inputs!L90</f>
        <v>4.1000000000000369E-2</v>
      </c>
      <c r="R90" s="246"/>
      <c r="S90" s="270">
        <f ca="1">Inputs!BE90/1000</f>
        <v>0</v>
      </c>
      <c r="T90" s="270">
        <f ca="1">Inputs!AF90/1000-S90</f>
        <v>0</v>
      </c>
      <c r="U90" s="270">
        <f ca="1">IF(ISERROR($A90),0,OFFSET(Options!$C$1,$A90+U$1,0)/1000)</f>
        <v>0</v>
      </c>
      <c r="V90" s="247">
        <f t="shared" ca="1" si="9"/>
        <v>0</v>
      </c>
      <c r="W90" s="246"/>
      <c r="X90" s="265">
        <f ca="1">Inputs!BG90/10000</f>
        <v>0</v>
      </c>
      <c r="Y90" s="265">
        <f ca="1">Inputs!AR90/10000-X90</f>
        <v>0</v>
      </c>
      <c r="Z90" s="265">
        <f ca="1">IF(ISERROR($A90),0,OFFSET(Options!$C$1,$A90+Z$1,0))</f>
        <v>0</v>
      </c>
      <c r="AA90" s="231">
        <f t="shared" ca="1" si="10"/>
        <v>0</v>
      </c>
      <c r="AB90" s="246"/>
      <c r="AC90" s="270">
        <f ca="1">Inputs!BF90/1000</f>
        <v>0</v>
      </c>
      <c r="AD90" s="270">
        <f ca="1">Inputs!AL90/1000-AC90</f>
        <v>0</v>
      </c>
      <c r="AE90" s="270">
        <f ca="1">IF(ISERROR($A90),0,OFFSET(Options!$C$1,$A90+AE$1,0)/1000)</f>
        <v>0</v>
      </c>
      <c r="AF90" s="247">
        <f t="shared" ca="1" si="11"/>
        <v>0</v>
      </c>
      <c r="AG90" s="246"/>
      <c r="AH90" s="231">
        <f ca="1">(#REF!+#REF!)/10000/100</f>
        <v>0</v>
      </c>
    </row>
    <row r="91" spans="1:34" x14ac:dyDescent="0.3">
      <c r="A91" s="48" t="e">
        <f ca="1">MATCH(C91,Options!$C:$C,0)</f>
        <v>#N/A</v>
      </c>
      <c r="B91" s="48" t="e">
        <f ca="1">MATCH(C91,Swaps!$C:$C,0)</f>
        <v>#N/A</v>
      </c>
      <c r="C91" s="227">
        <f ca="1">Inputs!C91</f>
        <v>39845</v>
      </c>
      <c r="D91" s="231">
        <f ca="1">Inputs!AV91</f>
        <v>1E-8</v>
      </c>
      <c r="E91" s="265">
        <f ca="1">IF(ISERROR(B91),0,OFFSET(Swaps!$C$1,B91+$E$1,0))</f>
        <v>0</v>
      </c>
      <c r="F91" s="265">
        <f ca="1">IF(ISERROR(A91),0,OFFSET(Options!$C$1,A91+$F$1,0))</f>
        <v>0</v>
      </c>
      <c r="G91" s="265">
        <v>0</v>
      </c>
      <c r="H91" s="265">
        <f ca="1">AH91*Inputs!N91</f>
        <v>0</v>
      </c>
      <c r="I91" s="265">
        <f ca="1">Inputs!AX91-G91-H91</f>
        <v>0</v>
      </c>
      <c r="J91" s="231">
        <f t="shared" ca="1" si="7"/>
        <v>1E-8</v>
      </c>
      <c r="K91" s="241"/>
      <c r="L91" s="242">
        <v>0.47583354970107605</v>
      </c>
      <c r="M91" s="241">
        <f t="shared" ca="1" si="12"/>
        <v>5.000009319795936E-8</v>
      </c>
      <c r="N91" s="243">
        <f t="shared" ca="1" si="8"/>
        <v>4.7583354970107609E-9</v>
      </c>
      <c r="O91" s="241"/>
      <c r="P91" s="244">
        <f ca="1">Inputs!E91</f>
        <v>4.3290000000000006</v>
      </c>
      <c r="Q91" s="245">
        <f ca="1">Inputs!L91</f>
        <v>4.1000000000000369E-2</v>
      </c>
      <c r="R91" s="246"/>
      <c r="S91" s="270">
        <f ca="1">Inputs!BE91/1000</f>
        <v>0</v>
      </c>
      <c r="T91" s="270">
        <f ca="1">Inputs!AF91/1000-S91</f>
        <v>0</v>
      </c>
      <c r="U91" s="270">
        <f ca="1">IF(ISERROR($A91),0,OFFSET(Options!$C$1,$A91+U$1,0)/1000)</f>
        <v>0</v>
      </c>
      <c r="V91" s="247">
        <f t="shared" ca="1" si="9"/>
        <v>0</v>
      </c>
      <c r="W91" s="246"/>
      <c r="X91" s="265">
        <f ca="1">Inputs!BG91/10000</f>
        <v>0</v>
      </c>
      <c r="Y91" s="265">
        <f ca="1">Inputs!AR91/10000-X91</f>
        <v>0</v>
      </c>
      <c r="Z91" s="265">
        <f ca="1">IF(ISERROR($A91),0,OFFSET(Options!$C$1,$A91+Z$1,0))</f>
        <v>0</v>
      </c>
      <c r="AA91" s="231">
        <f t="shared" ca="1" si="10"/>
        <v>0</v>
      </c>
      <c r="AB91" s="246"/>
      <c r="AC91" s="270">
        <f ca="1">Inputs!BF91/1000</f>
        <v>0</v>
      </c>
      <c r="AD91" s="270">
        <f ca="1">Inputs!AL91/1000-AC91</f>
        <v>0</v>
      </c>
      <c r="AE91" s="270">
        <f ca="1">IF(ISERROR($A91),0,OFFSET(Options!$C$1,$A91+AE$1,0)/1000)</f>
        <v>0</v>
      </c>
      <c r="AF91" s="247">
        <f t="shared" ca="1" si="11"/>
        <v>0</v>
      </c>
      <c r="AG91" s="246"/>
      <c r="AH91" s="231">
        <f ca="1">(#REF!+#REF!)/10000/100</f>
        <v>0</v>
      </c>
    </row>
    <row r="92" spans="1:34" x14ac:dyDescent="0.3">
      <c r="A92" s="48" t="e">
        <f ca="1">MATCH(C92,Options!$C:$C,0)</f>
        <v>#N/A</v>
      </c>
      <c r="B92" s="48" t="e">
        <f ca="1">MATCH(C92,Swaps!$C:$C,0)</f>
        <v>#N/A</v>
      </c>
      <c r="C92" s="227">
        <f ca="1">Inputs!C92</f>
        <v>39873</v>
      </c>
      <c r="D92" s="231">
        <f ca="1">Inputs!AV92</f>
        <v>0</v>
      </c>
      <c r="E92" s="265">
        <f ca="1">IF(ISERROR(B92),0,OFFSET(Swaps!$C$1,B92+$E$1,0))</f>
        <v>0</v>
      </c>
      <c r="F92" s="265">
        <f ca="1">IF(ISERROR(A92),0,OFFSET(Options!$C$1,A92+$F$1,0))</f>
        <v>0</v>
      </c>
      <c r="G92" s="265">
        <v>0</v>
      </c>
      <c r="H92" s="265">
        <f ca="1">AH92*Inputs!N92</f>
        <v>0</v>
      </c>
      <c r="I92" s="265">
        <f ca="1">Inputs!AX92-G92-H92</f>
        <v>0</v>
      </c>
      <c r="J92" s="231">
        <f t="shared" ca="1" si="7"/>
        <v>0</v>
      </c>
      <c r="K92" s="241"/>
      <c r="L92" s="242">
        <v>0.47321690500837899</v>
      </c>
      <c r="M92" s="241">
        <f t="shared" ca="1" si="12"/>
        <v>4.0000093197959363E-8</v>
      </c>
      <c r="N92" s="243">
        <f t="shared" ca="1" si="8"/>
        <v>0</v>
      </c>
      <c r="O92" s="241"/>
      <c r="P92" s="244">
        <f ca="1">Inputs!E92</f>
        <v>4.1940000000000008</v>
      </c>
      <c r="Q92" s="245">
        <f ca="1">Inputs!L92</f>
        <v>4.1000000000001258E-2</v>
      </c>
      <c r="R92" s="246"/>
      <c r="S92" s="270">
        <f ca="1">Inputs!BE92/1000</f>
        <v>0</v>
      </c>
      <c r="T92" s="270">
        <f ca="1">Inputs!AF92/1000-S92</f>
        <v>0</v>
      </c>
      <c r="U92" s="270">
        <f ca="1">IF(ISERROR($A92),0,OFFSET(Options!$C$1,$A92+U$1,0)/1000)</f>
        <v>0</v>
      </c>
      <c r="V92" s="247">
        <f t="shared" ca="1" si="9"/>
        <v>0</v>
      </c>
      <c r="W92" s="246"/>
      <c r="X92" s="265">
        <f ca="1">Inputs!BG92/10000</f>
        <v>0</v>
      </c>
      <c r="Y92" s="265">
        <f ca="1">Inputs!AR92/10000-X92</f>
        <v>0</v>
      </c>
      <c r="Z92" s="265">
        <f ca="1">IF(ISERROR($A92),0,OFFSET(Options!$C$1,$A92+Z$1,0))</f>
        <v>0</v>
      </c>
      <c r="AA92" s="231">
        <f t="shared" ca="1" si="10"/>
        <v>0</v>
      </c>
      <c r="AB92" s="246"/>
      <c r="AC92" s="270">
        <f ca="1">Inputs!BF92/1000</f>
        <v>0</v>
      </c>
      <c r="AD92" s="270">
        <f ca="1">Inputs!AL92/1000-AC92</f>
        <v>0</v>
      </c>
      <c r="AE92" s="270">
        <f ca="1">IF(ISERROR($A92),0,OFFSET(Options!$C$1,$A92+AE$1,0)/1000)</f>
        <v>0</v>
      </c>
      <c r="AF92" s="247">
        <f t="shared" ca="1" si="11"/>
        <v>0</v>
      </c>
      <c r="AG92" s="246"/>
      <c r="AH92" s="231">
        <f ca="1">(#REF!+#REF!)/10000/100</f>
        <v>0</v>
      </c>
    </row>
    <row r="93" spans="1:34" x14ac:dyDescent="0.3">
      <c r="A93" s="48" t="e">
        <f ca="1">MATCH(C93,Options!$C:$C,0)</f>
        <v>#N/A</v>
      </c>
      <c r="B93" s="48" t="e">
        <f ca="1">MATCH(C93,Swaps!$C:$C,0)</f>
        <v>#N/A</v>
      </c>
      <c r="C93" s="227">
        <f ca="1">Inputs!C93</f>
        <v>39904</v>
      </c>
      <c r="D93" s="231">
        <f ca="1">Inputs!AV93</f>
        <v>0</v>
      </c>
      <c r="E93" s="265">
        <f ca="1">IF(ISERROR(B93),0,OFFSET(Swaps!$C$1,B93+$E$1,0))</f>
        <v>0</v>
      </c>
      <c r="F93" s="265">
        <f ca="1">IF(ISERROR(A93),0,OFFSET(Options!$C$1,A93+$F$1,0))</f>
        <v>0</v>
      </c>
      <c r="G93" s="265">
        <v>0</v>
      </c>
      <c r="H93" s="265">
        <f ca="1">AH93*Inputs!N93</f>
        <v>0</v>
      </c>
      <c r="I93" s="265">
        <f ca="1">Inputs!AX93-G93-H93</f>
        <v>0</v>
      </c>
      <c r="J93" s="231">
        <f t="shared" ca="1" si="7"/>
        <v>0</v>
      </c>
      <c r="K93" s="241"/>
      <c r="L93" s="242">
        <v>0.47178044799924418</v>
      </c>
      <c r="M93" s="241">
        <f t="shared" ca="1" si="12"/>
        <v>4.0000093197959363E-8</v>
      </c>
      <c r="N93" s="243">
        <f t="shared" ca="1" si="8"/>
        <v>0</v>
      </c>
      <c r="O93" s="241"/>
      <c r="P93" s="244">
        <f ca="1">Inputs!E93</f>
        <v>4.0440000000000005</v>
      </c>
      <c r="Q93" s="245">
        <f ca="1">Inputs!L93</f>
        <v>4.1000000000000369E-2</v>
      </c>
      <c r="R93" s="246"/>
      <c r="S93" s="270">
        <f ca="1">Inputs!BE93/1000</f>
        <v>0</v>
      </c>
      <c r="T93" s="270">
        <f ca="1">Inputs!AF93/1000-S93</f>
        <v>0</v>
      </c>
      <c r="U93" s="270">
        <f ca="1">IF(ISERROR($A93),0,OFFSET(Options!$C$1,$A93+U$1,0)/1000)</f>
        <v>0</v>
      </c>
      <c r="V93" s="247">
        <f t="shared" ca="1" si="9"/>
        <v>0</v>
      </c>
      <c r="W93" s="246"/>
      <c r="X93" s="265">
        <f ca="1">Inputs!BG93/10000</f>
        <v>0</v>
      </c>
      <c r="Y93" s="265">
        <f ca="1">Inputs!AR93/10000-X93</f>
        <v>0</v>
      </c>
      <c r="Z93" s="265">
        <f ca="1">IF(ISERROR($A93),0,OFFSET(Options!$C$1,$A93+Z$1,0))</f>
        <v>0</v>
      </c>
      <c r="AA93" s="231">
        <f t="shared" ca="1" si="10"/>
        <v>0</v>
      </c>
      <c r="AB93" s="246"/>
      <c r="AC93" s="270">
        <f ca="1">Inputs!BF93/1000</f>
        <v>0</v>
      </c>
      <c r="AD93" s="270">
        <f ca="1">Inputs!AL93/1000-AC93</f>
        <v>0</v>
      </c>
      <c r="AE93" s="270">
        <f ca="1">IF(ISERROR($A93),0,OFFSET(Options!$C$1,$A93+AE$1,0)/1000)</f>
        <v>0</v>
      </c>
      <c r="AF93" s="247">
        <f t="shared" ca="1" si="11"/>
        <v>0</v>
      </c>
      <c r="AG93" s="246"/>
      <c r="AH93" s="231">
        <f ca="1">(#REF!+#REF!)/10000/100</f>
        <v>0</v>
      </c>
    </row>
    <row r="94" spans="1:34" x14ac:dyDescent="0.3">
      <c r="A94" s="48" t="e">
        <f ca="1">MATCH(C94,Options!$C:$C,0)</f>
        <v>#N/A</v>
      </c>
      <c r="B94" s="48" t="e">
        <f ca="1">MATCH(C94,Swaps!$C:$C,0)</f>
        <v>#N/A</v>
      </c>
      <c r="C94" s="227">
        <f ca="1">Inputs!C94</f>
        <v>39934</v>
      </c>
      <c r="D94" s="231">
        <f ca="1">Inputs!AV94</f>
        <v>1E-8</v>
      </c>
      <c r="E94" s="265">
        <f ca="1">IF(ISERROR(B94),0,OFFSET(Swaps!$C$1,B94+$E$1,0))</f>
        <v>0</v>
      </c>
      <c r="F94" s="265">
        <f ca="1">IF(ISERROR(A94),0,OFFSET(Options!$C$1,A94+$F$1,0))</f>
        <v>0</v>
      </c>
      <c r="G94" s="265">
        <v>0</v>
      </c>
      <c r="H94" s="265">
        <f ca="1">AH94*Inputs!N94</f>
        <v>0</v>
      </c>
      <c r="I94" s="265">
        <f ca="1">Inputs!AX94-G94-H94</f>
        <v>0</v>
      </c>
      <c r="J94" s="231">
        <f t="shared" ca="1" si="7"/>
        <v>1E-8</v>
      </c>
      <c r="K94" s="241"/>
      <c r="L94" s="242">
        <v>0.47180236577051154</v>
      </c>
      <c r="M94" s="241">
        <f t="shared" ca="1" si="12"/>
        <v>4.0000093197959363E-8</v>
      </c>
      <c r="N94" s="243">
        <f t="shared" ca="1" si="8"/>
        <v>4.7180236577051152E-9</v>
      </c>
      <c r="O94" s="241"/>
      <c r="P94" s="244">
        <f ca="1">Inputs!E94</f>
        <v>4.0480000000000009</v>
      </c>
      <c r="Q94" s="245">
        <f ca="1">Inputs!L94</f>
        <v>4.1000000000001258E-2</v>
      </c>
      <c r="R94" s="246"/>
      <c r="S94" s="270">
        <f ca="1">Inputs!BE94/1000</f>
        <v>0</v>
      </c>
      <c r="T94" s="270">
        <f ca="1">Inputs!AF94/1000-S94</f>
        <v>0</v>
      </c>
      <c r="U94" s="270">
        <f ca="1">IF(ISERROR($A94),0,OFFSET(Options!$C$1,$A94+U$1,0)/1000)</f>
        <v>0</v>
      </c>
      <c r="V94" s="247">
        <f t="shared" ca="1" si="9"/>
        <v>0</v>
      </c>
      <c r="W94" s="246"/>
      <c r="X94" s="265">
        <f ca="1">Inputs!BG94/10000</f>
        <v>0</v>
      </c>
      <c r="Y94" s="265">
        <f ca="1">Inputs!AR94/10000-X94</f>
        <v>0</v>
      </c>
      <c r="Z94" s="265">
        <f ca="1">IF(ISERROR($A94),0,OFFSET(Options!$C$1,$A94+Z$1,0))</f>
        <v>0</v>
      </c>
      <c r="AA94" s="231">
        <f t="shared" ca="1" si="10"/>
        <v>0</v>
      </c>
      <c r="AB94" s="246"/>
      <c r="AC94" s="270">
        <f ca="1">Inputs!BF94/1000</f>
        <v>0</v>
      </c>
      <c r="AD94" s="270">
        <f ca="1">Inputs!AL94/1000-AC94</f>
        <v>0</v>
      </c>
      <c r="AE94" s="270">
        <f ca="1">IF(ISERROR($A94),0,OFFSET(Options!$C$1,$A94+AE$1,0)/1000)</f>
        <v>0</v>
      </c>
      <c r="AF94" s="247">
        <f t="shared" ca="1" si="11"/>
        <v>0</v>
      </c>
      <c r="AG94" s="246"/>
      <c r="AH94" s="231">
        <f ca="1">(#REF!+#REF!)/10000/100</f>
        <v>0</v>
      </c>
    </row>
    <row r="95" spans="1:34" x14ac:dyDescent="0.3">
      <c r="A95" s="48" t="e">
        <f ca="1">MATCH(C95,Options!$C:$C,0)</f>
        <v>#N/A</v>
      </c>
      <c r="B95" s="48" t="e">
        <f ca="1">MATCH(C95,Swaps!$C:$C,0)</f>
        <v>#N/A</v>
      </c>
      <c r="C95" s="227">
        <f ca="1">Inputs!C95</f>
        <v>39965</v>
      </c>
      <c r="D95" s="231">
        <f ca="1">Inputs!AV95</f>
        <v>0</v>
      </c>
      <c r="E95" s="265">
        <f ca="1">IF(ISERROR(B95),0,OFFSET(Swaps!$C$1,B95+$E$1,0))</f>
        <v>0</v>
      </c>
      <c r="F95" s="265">
        <f ca="1">IF(ISERROR(A95),0,OFFSET(Options!$C$1,A95+$F$1,0))</f>
        <v>0</v>
      </c>
      <c r="G95" s="265">
        <v>0</v>
      </c>
      <c r="H95" s="265">
        <f ca="1">AH95*Inputs!N95</f>
        <v>0</v>
      </c>
      <c r="I95" s="265">
        <f ca="1">Inputs!AX95-G95-H95</f>
        <v>0</v>
      </c>
      <c r="J95" s="231">
        <f t="shared" ca="1" si="7"/>
        <v>0</v>
      </c>
      <c r="K95" s="241"/>
      <c r="L95" s="242">
        <v>0.46936443521275401</v>
      </c>
      <c r="M95" s="241">
        <f t="shared" ca="1" si="12"/>
        <v>3.0000093197959366E-8</v>
      </c>
      <c r="N95" s="243">
        <f t="shared" ca="1" si="8"/>
        <v>0</v>
      </c>
      <c r="O95" s="241"/>
      <c r="P95" s="244">
        <f ca="1">Inputs!E95</f>
        <v>4.0880000000000001</v>
      </c>
      <c r="Q95" s="245">
        <f ca="1">Inputs!L95</f>
        <v>4.1000000000000369E-2</v>
      </c>
      <c r="R95" s="246"/>
      <c r="S95" s="270">
        <f ca="1">Inputs!BE95/1000</f>
        <v>0</v>
      </c>
      <c r="T95" s="270">
        <f ca="1">Inputs!AF95/1000-S95</f>
        <v>0</v>
      </c>
      <c r="U95" s="270">
        <f ca="1">IF(ISERROR($A95),0,OFFSET(Options!$C$1,$A95+U$1,0)/1000)</f>
        <v>0</v>
      </c>
      <c r="V95" s="247">
        <f t="shared" ca="1" si="9"/>
        <v>0</v>
      </c>
      <c r="W95" s="246"/>
      <c r="X95" s="265">
        <f ca="1">Inputs!BG95/10000</f>
        <v>0</v>
      </c>
      <c r="Y95" s="265">
        <f ca="1">Inputs!AR95/10000-X95</f>
        <v>0</v>
      </c>
      <c r="Z95" s="265">
        <f ca="1">IF(ISERROR($A95),0,OFFSET(Options!$C$1,$A95+Z$1,0))</f>
        <v>0</v>
      </c>
      <c r="AA95" s="231">
        <f t="shared" ca="1" si="10"/>
        <v>0</v>
      </c>
      <c r="AB95" s="246"/>
      <c r="AC95" s="270">
        <f ca="1">Inputs!BF95/1000</f>
        <v>0</v>
      </c>
      <c r="AD95" s="270">
        <f ca="1">Inputs!AL95/1000-AC95</f>
        <v>0</v>
      </c>
      <c r="AE95" s="270">
        <f ca="1">IF(ISERROR($A95),0,OFFSET(Options!$C$1,$A95+AE$1,0)/1000)</f>
        <v>0</v>
      </c>
      <c r="AF95" s="247">
        <f t="shared" ca="1" si="11"/>
        <v>0</v>
      </c>
      <c r="AG95" s="246"/>
      <c r="AH95" s="231">
        <f ca="1">(#REF!+#REF!)/10000/100</f>
        <v>0</v>
      </c>
    </row>
    <row r="96" spans="1:34" x14ac:dyDescent="0.3">
      <c r="A96" s="48" t="e">
        <f ca="1">MATCH(C96,Options!$C:$C,0)</f>
        <v>#N/A</v>
      </c>
      <c r="B96" s="48" t="e">
        <f ca="1">MATCH(C96,Swaps!$C:$C,0)</f>
        <v>#N/A</v>
      </c>
      <c r="C96" s="227">
        <f ca="1">Inputs!C96</f>
        <v>39995</v>
      </c>
      <c r="D96" s="231">
        <f ca="1">Inputs!AV96</f>
        <v>0</v>
      </c>
      <c r="E96" s="265">
        <f ca="1">IF(ISERROR(B96),0,OFFSET(Swaps!$C$1,B96+$E$1,0))</f>
        <v>0</v>
      </c>
      <c r="F96" s="265">
        <f ca="1">IF(ISERROR(A96),0,OFFSET(Options!$C$1,A96+$F$1,0))</f>
        <v>0</v>
      </c>
      <c r="G96" s="265">
        <v>0</v>
      </c>
      <c r="H96" s="265">
        <f ca="1">AH96*Inputs!N96</f>
        <v>0</v>
      </c>
      <c r="I96" s="265">
        <f ca="1">Inputs!AX96-G96-H96</f>
        <v>0</v>
      </c>
      <c r="J96" s="231">
        <f t="shared" ca="1" si="7"/>
        <v>0</v>
      </c>
      <c r="K96" s="241"/>
      <c r="L96" s="242">
        <v>0.46936443521275406</v>
      </c>
      <c r="M96" s="241">
        <f t="shared" ca="1" si="12"/>
        <v>3.0000093197959366E-8</v>
      </c>
      <c r="N96" s="243">
        <f t="shared" ca="1" si="8"/>
        <v>0</v>
      </c>
      <c r="O96" s="241"/>
      <c r="P96" s="244">
        <f ca="1">Inputs!E96</f>
        <v>4.1330000000000009</v>
      </c>
      <c r="Q96" s="245">
        <f ca="1">Inputs!L96</f>
        <v>4.1000000000001258E-2</v>
      </c>
      <c r="R96" s="246"/>
      <c r="S96" s="270">
        <f ca="1">Inputs!BE96/1000</f>
        <v>0</v>
      </c>
      <c r="T96" s="270">
        <f ca="1">Inputs!AF96/1000-S96</f>
        <v>0</v>
      </c>
      <c r="U96" s="270">
        <f ca="1">IF(ISERROR($A96),0,OFFSET(Options!$C$1,$A96+U$1,0)/1000)</f>
        <v>0</v>
      </c>
      <c r="V96" s="247">
        <f t="shared" ca="1" si="9"/>
        <v>0</v>
      </c>
      <c r="W96" s="246"/>
      <c r="X96" s="265">
        <f ca="1">Inputs!BG96/10000</f>
        <v>0</v>
      </c>
      <c r="Y96" s="265">
        <f ca="1">Inputs!AR96/10000-X96</f>
        <v>0</v>
      </c>
      <c r="Z96" s="265">
        <f ca="1">IF(ISERROR($A96),0,OFFSET(Options!$C$1,$A96+Z$1,0))</f>
        <v>0</v>
      </c>
      <c r="AA96" s="231">
        <f t="shared" ca="1" si="10"/>
        <v>0</v>
      </c>
      <c r="AB96" s="246"/>
      <c r="AC96" s="270">
        <f ca="1">Inputs!BF96/1000</f>
        <v>0</v>
      </c>
      <c r="AD96" s="270">
        <f ca="1">Inputs!AL96/1000-AC96</f>
        <v>0</v>
      </c>
      <c r="AE96" s="270">
        <f ca="1">IF(ISERROR($A96),0,OFFSET(Options!$C$1,$A96+AE$1,0)/1000)</f>
        <v>0</v>
      </c>
      <c r="AF96" s="247">
        <f t="shared" ca="1" si="11"/>
        <v>0</v>
      </c>
      <c r="AG96" s="246"/>
      <c r="AH96" s="231">
        <f ca="1">(#REF!+#REF!)/10000/100</f>
        <v>0</v>
      </c>
    </row>
    <row r="97" spans="1:34" x14ac:dyDescent="0.3">
      <c r="A97" s="48" t="e">
        <f ca="1">MATCH(C97,Options!$C:$C,0)</f>
        <v>#N/A</v>
      </c>
      <c r="B97" s="48" t="e">
        <f ca="1">MATCH(C97,Swaps!$C:$C,0)</f>
        <v>#N/A</v>
      </c>
      <c r="C97" s="227">
        <f ca="1">Inputs!C97</f>
        <v>40026</v>
      </c>
      <c r="D97" s="231">
        <f ca="1">Inputs!AV97</f>
        <v>0</v>
      </c>
      <c r="E97" s="265">
        <f ca="1">IF(ISERROR(B97),0,OFFSET(Swaps!$C$1,B97+$E$1,0))</f>
        <v>0</v>
      </c>
      <c r="F97" s="265">
        <f ca="1">IF(ISERROR(A97),0,OFFSET(Options!$C$1,A97+$F$1,0))</f>
        <v>0</v>
      </c>
      <c r="G97" s="265">
        <v>0</v>
      </c>
      <c r="H97" s="265">
        <f ca="1">AH97*Inputs!N97</f>
        <v>0</v>
      </c>
      <c r="I97" s="265">
        <f ca="1">Inputs!AX97-G97-H97</f>
        <v>0</v>
      </c>
      <c r="J97" s="231">
        <f t="shared" ca="1" si="7"/>
        <v>0</v>
      </c>
      <c r="K97" s="241"/>
      <c r="L97" s="242">
        <v>0.46814546993387585</v>
      </c>
      <c r="M97" s="241">
        <f t="shared" ca="1" si="12"/>
        <v>3.0000093197959366E-8</v>
      </c>
      <c r="N97" s="243">
        <f t="shared" ca="1" si="8"/>
        <v>0</v>
      </c>
      <c r="O97" s="241"/>
      <c r="P97" s="244">
        <f ca="1">Inputs!E97</f>
        <v>4.1720000000000006</v>
      </c>
      <c r="Q97" s="245">
        <f ca="1">Inputs!L97</f>
        <v>4.1000000000000369E-2</v>
      </c>
      <c r="R97" s="246"/>
      <c r="S97" s="270">
        <f ca="1">Inputs!BE97/1000</f>
        <v>0</v>
      </c>
      <c r="T97" s="270">
        <f ca="1">Inputs!AF97/1000-S97</f>
        <v>0</v>
      </c>
      <c r="U97" s="270">
        <f ca="1">IF(ISERROR($A97),0,OFFSET(Options!$C$1,$A97+U$1,0)/1000)</f>
        <v>0</v>
      </c>
      <c r="V97" s="247">
        <f t="shared" ca="1" si="9"/>
        <v>0</v>
      </c>
      <c r="W97" s="246"/>
      <c r="X97" s="265">
        <f ca="1">Inputs!BG97/10000</f>
        <v>0</v>
      </c>
      <c r="Y97" s="265">
        <f ca="1">Inputs!AR97/10000-X97</f>
        <v>0</v>
      </c>
      <c r="Z97" s="265">
        <f ca="1">IF(ISERROR($A97),0,OFFSET(Options!$C$1,$A97+Z$1,0))</f>
        <v>0</v>
      </c>
      <c r="AA97" s="231">
        <f t="shared" ca="1" si="10"/>
        <v>0</v>
      </c>
      <c r="AB97" s="246"/>
      <c r="AC97" s="270">
        <f ca="1">Inputs!BF97/1000</f>
        <v>0</v>
      </c>
      <c r="AD97" s="270">
        <f ca="1">Inputs!AL97/1000-AC97</f>
        <v>0</v>
      </c>
      <c r="AE97" s="270">
        <f ca="1">IF(ISERROR($A97),0,OFFSET(Options!$C$1,$A97+AE$1,0)/1000)</f>
        <v>0</v>
      </c>
      <c r="AF97" s="247">
        <f t="shared" ca="1" si="11"/>
        <v>0</v>
      </c>
      <c r="AG97" s="246"/>
      <c r="AH97" s="231">
        <f ca="1">(#REF!+#REF!)/10000/100</f>
        <v>0</v>
      </c>
    </row>
    <row r="98" spans="1:34" x14ac:dyDescent="0.3">
      <c r="A98" s="48" t="e">
        <f ca="1">MATCH(C98,Options!$C:$C,0)</f>
        <v>#N/A</v>
      </c>
      <c r="B98" s="48" t="e">
        <f ca="1">MATCH(C98,Swaps!$C:$C,0)</f>
        <v>#N/A</v>
      </c>
      <c r="C98" s="227">
        <f ca="1">Inputs!C98</f>
        <v>40057</v>
      </c>
      <c r="D98" s="231">
        <f ca="1">Inputs!AV98</f>
        <v>0</v>
      </c>
      <c r="E98" s="265">
        <f ca="1">IF(ISERROR(B98),0,OFFSET(Swaps!$C$1,B98+$E$1,0))</f>
        <v>0</v>
      </c>
      <c r="F98" s="265">
        <f ca="1">IF(ISERROR(A98),0,OFFSET(Options!$C$1,A98+$F$1,0))</f>
        <v>0</v>
      </c>
      <c r="G98" s="265">
        <v>0</v>
      </c>
      <c r="H98" s="265">
        <f ca="1">AH98*Inputs!N98</f>
        <v>0</v>
      </c>
      <c r="I98" s="265">
        <f ca="1">Inputs!AX98-G98-H98</f>
        <v>0</v>
      </c>
      <c r="J98" s="231">
        <f t="shared" ca="1" si="7"/>
        <v>0</v>
      </c>
      <c r="K98" s="241"/>
      <c r="L98" s="242">
        <v>0.46600005732340116</v>
      </c>
      <c r="M98" s="241">
        <f t="shared" ca="1" si="12"/>
        <v>3.0000093197959366E-8</v>
      </c>
      <c r="N98" s="243">
        <f t="shared" ca="1" si="8"/>
        <v>0</v>
      </c>
      <c r="O98" s="241"/>
      <c r="P98" s="244">
        <f ca="1">Inputs!E98</f>
        <v>4.1610000000000005</v>
      </c>
      <c r="Q98" s="245">
        <f ca="1">Inputs!L98</f>
        <v>4.1000000000000369E-2</v>
      </c>
      <c r="R98" s="246"/>
      <c r="S98" s="270">
        <f ca="1">Inputs!BE98/1000</f>
        <v>0</v>
      </c>
      <c r="T98" s="270">
        <f ca="1">Inputs!AF98/1000-S98</f>
        <v>0</v>
      </c>
      <c r="U98" s="270">
        <f ca="1">IF(ISERROR($A98),0,OFFSET(Options!$C$1,$A98+U$1,0)/1000)</f>
        <v>0</v>
      </c>
      <c r="V98" s="247">
        <f t="shared" ca="1" si="9"/>
        <v>0</v>
      </c>
      <c r="W98" s="246"/>
      <c r="X98" s="265">
        <f ca="1">Inputs!BG98/10000</f>
        <v>0</v>
      </c>
      <c r="Y98" s="265">
        <f ca="1">Inputs!AR98/10000-X98</f>
        <v>0</v>
      </c>
      <c r="Z98" s="265">
        <f ca="1">IF(ISERROR($A98),0,OFFSET(Options!$C$1,$A98+Z$1,0))</f>
        <v>0</v>
      </c>
      <c r="AA98" s="231">
        <f t="shared" ca="1" si="10"/>
        <v>0</v>
      </c>
      <c r="AB98" s="246"/>
      <c r="AC98" s="270">
        <f ca="1">Inputs!BF98/1000</f>
        <v>0</v>
      </c>
      <c r="AD98" s="270">
        <f ca="1">Inputs!AL98/1000-AC98</f>
        <v>0</v>
      </c>
      <c r="AE98" s="270">
        <f ca="1">IF(ISERROR($A98),0,OFFSET(Options!$C$1,$A98+AE$1,0)/1000)</f>
        <v>0</v>
      </c>
      <c r="AF98" s="247">
        <f t="shared" ca="1" si="11"/>
        <v>0</v>
      </c>
      <c r="AG98" s="246"/>
      <c r="AH98" s="231">
        <f ca="1">(#REF!+#REF!)/10000/100</f>
        <v>0</v>
      </c>
    </row>
    <row r="99" spans="1:34" x14ac:dyDescent="0.3">
      <c r="A99" s="48" t="e">
        <f ca="1">MATCH(C99,Options!$C:$C,0)</f>
        <v>#N/A</v>
      </c>
      <c r="B99" s="48" t="e">
        <f ca="1">MATCH(C99,Swaps!$C:$C,0)</f>
        <v>#N/A</v>
      </c>
      <c r="C99" s="227">
        <f ca="1">Inputs!C99</f>
        <v>40087</v>
      </c>
      <c r="D99" s="231">
        <f ca="1">Inputs!AV99</f>
        <v>0</v>
      </c>
      <c r="E99" s="265">
        <f ca="1">IF(ISERROR(B99),0,OFFSET(Swaps!$C$1,B99+$E$1,0))</f>
        <v>0</v>
      </c>
      <c r="F99" s="265">
        <f ca="1">IF(ISERROR(A99),0,OFFSET(Options!$C$1,A99+$F$1,0))</f>
        <v>0</v>
      </c>
      <c r="G99" s="265">
        <v>0</v>
      </c>
      <c r="H99" s="265">
        <f ca="1">AH99*Inputs!N99</f>
        <v>0</v>
      </c>
      <c r="I99" s="265">
        <f ca="1">Inputs!AX99-G99-H99</f>
        <v>0</v>
      </c>
      <c r="J99" s="231">
        <f t="shared" ca="1" si="7"/>
        <v>0</v>
      </c>
      <c r="K99" s="241"/>
      <c r="L99" s="242">
        <v>0.45361230160201993</v>
      </c>
      <c r="M99" s="241">
        <f t="shared" ca="1" si="12"/>
        <v>3.0000093197959366E-8</v>
      </c>
      <c r="N99" s="243">
        <f t="shared" ca="1" si="8"/>
        <v>0</v>
      </c>
      <c r="O99" s="241"/>
      <c r="P99" s="244">
        <f ca="1">Inputs!E99</f>
        <v>4.176000000000001</v>
      </c>
      <c r="Q99" s="245">
        <f ca="1">Inputs!L99</f>
        <v>4.1000000000001258E-2</v>
      </c>
      <c r="R99" s="246"/>
      <c r="S99" s="270">
        <f ca="1">Inputs!BE99/1000</f>
        <v>0</v>
      </c>
      <c r="T99" s="270">
        <f ca="1">Inputs!AF99/1000-S99</f>
        <v>0</v>
      </c>
      <c r="U99" s="270">
        <f ca="1">IF(ISERROR($A99),0,OFFSET(Options!$C$1,$A99+U$1,0)/1000)</f>
        <v>0</v>
      </c>
      <c r="V99" s="247">
        <f t="shared" ca="1" si="9"/>
        <v>0</v>
      </c>
      <c r="W99" s="246"/>
      <c r="X99" s="265">
        <f ca="1">Inputs!BG99/10000</f>
        <v>0</v>
      </c>
      <c r="Y99" s="265">
        <f ca="1">Inputs!AR99/10000-X99</f>
        <v>0</v>
      </c>
      <c r="Z99" s="265">
        <f ca="1">IF(ISERROR($A99),0,OFFSET(Options!$C$1,$A99+Z$1,0))</f>
        <v>0</v>
      </c>
      <c r="AA99" s="231">
        <f t="shared" ca="1" si="10"/>
        <v>0</v>
      </c>
      <c r="AB99" s="246"/>
      <c r="AC99" s="270">
        <f ca="1">Inputs!BF99/1000</f>
        <v>0</v>
      </c>
      <c r="AD99" s="270">
        <f ca="1">Inputs!AL99/1000-AC99</f>
        <v>0</v>
      </c>
      <c r="AE99" s="270">
        <f ca="1">IF(ISERROR($A99),0,OFFSET(Options!$C$1,$A99+AE$1,0)/1000)</f>
        <v>0</v>
      </c>
      <c r="AF99" s="247">
        <f t="shared" ca="1" si="11"/>
        <v>0</v>
      </c>
      <c r="AG99" s="246"/>
      <c r="AH99" s="231">
        <f ca="1">(#REF!+#REF!)/10000/100</f>
        <v>0</v>
      </c>
    </row>
    <row r="100" spans="1:34" x14ac:dyDescent="0.3">
      <c r="A100" s="48" t="e">
        <f ca="1">MATCH(C100,Options!$C:$C,0)</f>
        <v>#N/A</v>
      </c>
      <c r="B100" s="48" t="e">
        <f ca="1">MATCH(C100,Swaps!$C:$C,0)</f>
        <v>#N/A</v>
      </c>
      <c r="C100" s="227">
        <f ca="1">Inputs!C100</f>
        <v>40118</v>
      </c>
      <c r="D100" s="231">
        <f ca="1">Inputs!AV100</f>
        <v>0</v>
      </c>
      <c r="E100" s="265">
        <f ca="1">IF(ISERROR(B100),0,OFFSET(Swaps!$C$1,B100+$E$1,0))</f>
        <v>0</v>
      </c>
      <c r="F100" s="265">
        <f ca="1">IF(ISERROR(A100),0,OFFSET(Options!$C$1,A100+$F$1,0))</f>
        <v>0</v>
      </c>
      <c r="G100" s="265">
        <v>0</v>
      </c>
      <c r="H100" s="265">
        <f ca="1">AH100*Inputs!N100</f>
        <v>0</v>
      </c>
      <c r="I100" s="265">
        <f ca="1">Inputs!AX100-G100-H100</f>
        <v>0</v>
      </c>
      <c r="J100" s="231">
        <f t="shared" ca="1" si="7"/>
        <v>0</v>
      </c>
      <c r="K100" s="241"/>
      <c r="L100" s="242">
        <v>0.43822096822597506</v>
      </c>
      <c r="M100" s="241">
        <f t="shared" ca="1" si="12"/>
        <v>3.0000093197959366E-8</v>
      </c>
      <c r="N100" s="243">
        <f t="shared" ca="1" si="8"/>
        <v>0</v>
      </c>
      <c r="O100" s="241"/>
      <c r="P100" s="244">
        <f ca="1">Inputs!E100</f>
        <v>4.3330000000000002</v>
      </c>
      <c r="Q100" s="245">
        <f ca="1">Inputs!L100</f>
        <v>4.1000000000000369E-2</v>
      </c>
      <c r="R100" s="246"/>
      <c r="S100" s="270">
        <f ca="1">Inputs!BE100/1000</f>
        <v>0</v>
      </c>
      <c r="T100" s="270">
        <f ca="1">Inputs!AF100/1000-S100</f>
        <v>0</v>
      </c>
      <c r="U100" s="270">
        <f ca="1">IF(ISERROR($A100),0,OFFSET(Options!$C$1,$A100+U$1,0)/1000)</f>
        <v>0</v>
      </c>
      <c r="V100" s="247">
        <f t="shared" ca="1" si="9"/>
        <v>0</v>
      </c>
      <c r="W100" s="246"/>
      <c r="X100" s="265">
        <f ca="1">Inputs!BG100/10000</f>
        <v>0</v>
      </c>
      <c r="Y100" s="265">
        <f ca="1">Inputs!AR100/10000-X100</f>
        <v>0</v>
      </c>
      <c r="Z100" s="265">
        <f ca="1">IF(ISERROR($A100),0,OFFSET(Options!$C$1,$A100+Z$1,0))</f>
        <v>0</v>
      </c>
      <c r="AA100" s="231">
        <f t="shared" ca="1" si="10"/>
        <v>0</v>
      </c>
      <c r="AB100" s="246"/>
      <c r="AC100" s="270">
        <f ca="1">Inputs!BF100/1000</f>
        <v>0</v>
      </c>
      <c r="AD100" s="270">
        <f ca="1">Inputs!AL100/1000-AC100</f>
        <v>0</v>
      </c>
      <c r="AE100" s="270">
        <f ca="1">IF(ISERROR($A100),0,OFFSET(Options!$C$1,$A100+AE$1,0)/1000)</f>
        <v>0</v>
      </c>
      <c r="AF100" s="247">
        <f t="shared" ca="1" si="11"/>
        <v>0</v>
      </c>
      <c r="AG100" s="246"/>
      <c r="AH100" s="231">
        <f ca="1">(#REF!+#REF!)/10000/100</f>
        <v>0</v>
      </c>
    </row>
    <row r="101" spans="1:34" x14ac:dyDescent="0.3">
      <c r="A101" s="48" t="e">
        <f ca="1">MATCH(C101,Options!$C:$C,0)</f>
        <v>#N/A</v>
      </c>
      <c r="B101" s="48" t="e">
        <f ca="1">MATCH(C101,Swaps!$C:$C,0)</f>
        <v>#N/A</v>
      </c>
      <c r="C101" s="228">
        <f ca="1">Inputs!C101</f>
        <v>40148</v>
      </c>
      <c r="D101" s="230">
        <f ca="1">Inputs!AV101</f>
        <v>0</v>
      </c>
      <c r="E101" s="266">
        <f ca="1">IF(ISERROR(B101),0,OFFSET(Swaps!$C$1,B101+$E$1,0))</f>
        <v>0</v>
      </c>
      <c r="F101" s="266">
        <f ca="1">IF(ISERROR(A101),0,OFFSET(Options!$C$1,A101+$F$1,0))</f>
        <v>0</v>
      </c>
      <c r="G101" s="266">
        <v>0</v>
      </c>
      <c r="H101" s="266">
        <f ca="1">AH101*Inputs!N101</f>
        <v>0</v>
      </c>
      <c r="I101" s="266">
        <f ca="1">Inputs!AX101-G101-H101</f>
        <v>0</v>
      </c>
      <c r="J101" s="230">
        <f t="shared" ca="1" si="7"/>
        <v>0</v>
      </c>
      <c r="K101" s="234">
        <f ca="1">SUM(J90:J101)</f>
        <v>1E-8</v>
      </c>
      <c r="L101" s="235">
        <v>0.47551658500891825</v>
      </c>
      <c r="M101" s="236">
        <f t="shared" ca="1" si="12"/>
        <v>3.0000093197959366E-8</v>
      </c>
      <c r="N101" s="234">
        <f t="shared" ca="1" si="8"/>
        <v>0</v>
      </c>
      <c r="O101" s="234">
        <f ca="1">SUM(N90:N101)</f>
        <v>4.6918572107781567E-9</v>
      </c>
      <c r="P101" s="237">
        <f ca="1">Inputs!E101</f>
        <v>4.4930000000000012</v>
      </c>
      <c r="Q101" s="238">
        <f ca="1">Inputs!L101</f>
        <v>4.1000000000001258E-2</v>
      </c>
      <c r="R101" s="239"/>
      <c r="S101" s="271">
        <f ca="1">Inputs!BE101/1000</f>
        <v>0</v>
      </c>
      <c r="T101" s="271">
        <f ca="1">Inputs!AF101/1000-S101</f>
        <v>0</v>
      </c>
      <c r="U101" s="271">
        <f ca="1">IF(ISERROR($A101),0,OFFSET(Options!$C$1,$A101+U$1,0)/1000)</f>
        <v>0</v>
      </c>
      <c r="V101" s="248">
        <f t="shared" ca="1" si="9"/>
        <v>0</v>
      </c>
      <c r="W101" s="239"/>
      <c r="X101" s="266">
        <f ca="1">Inputs!BG101/10000</f>
        <v>0</v>
      </c>
      <c r="Y101" s="266">
        <f ca="1">Inputs!AR101/10000-X101</f>
        <v>0</v>
      </c>
      <c r="Z101" s="266">
        <f ca="1">IF(ISERROR($A101),0,OFFSET(Options!$C$1,$A101+Z$1,0))</f>
        <v>0</v>
      </c>
      <c r="AA101" s="230">
        <f t="shared" ca="1" si="10"/>
        <v>0</v>
      </c>
      <c r="AB101" s="239"/>
      <c r="AC101" s="271">
        <f ca="1">Inputs!BF101/1000</f>
        <v>0</v>
      </c>
      <c r="AD101" s="271">
        <f ca="1">Inputs!AL101/1000-AC101</f>
        <v>0</v>
      </c>
      <c r="AE101" s="271">
        <f ca="1">IF(ISERROR($A101),0,OFFSET(Options!$C$1,$A101+AE$1,0)/1000)</f>
        <v>0</v>
      </c>
      <c r="AF101" s="248">
        <f t="shared" ca="1" si="11"/>
        <v>0</v>
      </c>
      <c r="AG101" s="239"/>
      <c r="AH101" s="230">
        <f ca="1">(#REF!+#REF!)/10000/100</f>
        <v>0</v>
      </c>
    </row>
    <row r="102" spans="1:34" x14ac:dyDescent="0.3">
      <c r="A102" s="48" t="e">
        <f ca="1">MATCH(C102,Options!$C:$C,0)</f>
        <v>#N/A</v>
      </c>
      <c r="B102" s="48" t="e">
        <f ca="1">MATCH(C102,Swaps!$C:$C,0)</f>
        <v>#N/A</v>
      </c>
      <c r="C102" s="227">
        <f ca="1">Inputs!C102</f>
        <v>40179</v>
      </c>
      <c r="D102" s="231">
        <f ca="1">Inputs!AV102</f>
        <v>1E-8</v>
      </c>
      <c r="E102" s="265">
        <f ca="1">IF(ISERROR(B102),0,OFFSET(Swaps!$C$1,B102+$E$1,0))</f>
        <v>0</v>
      </c>
      <c r="F102" s="265">
        <f ca="1">IF(ISERROR(A102),0,OFFSET(Options!$C$1,A102+$F$1,0))</f>
        <v>0</v>
      </c>
      <c r="G102" s="265">
        <v>0</v>
      </c>
      <c r="H102" s="265">
        <f ca="1">AH102*Inputs!N102</f>
        <v>0</v>
      </c>
      <c r="I102" s="265">
        <f ca="1">Inputs!AX102-G102-H102</f>
        <v>0</v>
      </c>
      <c r="J102" s="231">
        <f t="shared" ca="1" si="7"/>
        <v>1E-8</v>
      </c>
      <c r="K102" s="241"/>
      <c r="L102" s="242">
        <v>0.470593516386064</v>
      </c>
      <c r="M102" s="241">
        <f t="shared" ca="1" si="12"/>
        <v>3.0000093197959366E-8</v>
      </c>
      <c r="N102" s="243">
        <f t="shared" ca="1" si="8"/>
        <v>4.7059351638606404E-9</v>
      </c>
      <c r="O102" s="241"/>
      <c r="P102" s="244">
        <f ca="1">Inputs!E102</f>
        <v>4.5205000000000002</v>
      </c>
      <c r="Q102" s="245">
        <f ca="1">Inputs!L102</f>
        <v>4.1000000000000369E-2</v>
      </c>
      <c r="R102" s="246"/>
      <c r="S102" s="270">
        <f ca="1">Inputs!BE102/1000</f>
        <v>0</v>
      </c>
      <c r="T102" s="270">
        <f ca="1">Inputs!AF102/1000-S102</f>
        <v>0</v>
      </c>
      <c r="U102" s="270">
        <f ca="1">IF(ISERROR($A102),0,OFFSET(Options!$C$1,$A102+U$1,0)/1000)</f>
        <v>0</v>
      </c>
      <c r="V102" s="247">
        <f t="shared" ca="1" si="9"/>
        <v>0</v>
      </c>
      <c r="W102" s="246"/>
      <c r="X102" s="265">
        <f ca="1">Inputs!BG102/10000</f>
        <v>0</v>
      </c>
      <c r="Y102" s="265">
        <f ca="1">Inputs!AR102/10000-X102</f>
        <v>0</v>
      </c>
      <c r="Z102" s="265">
        <f ca="1">IF(ISERROR($A102),0,OFFSET(Options!$C$1,$A102+Z$1,0))</f>
        <v>0</v>
      </c>
      <c r="AA102" s="231">
        <f t="shared" ca="1" si="10"/>
        <v>0</v>
      </c>
      <c r="AB102" s="246"/>
      <c r="AC102" s="270">
        <f ca="1">Inputs!BF102/1000</f>
        <v>0</v>
      </c>
      <c r="AD102" s="270">
        <f ca="1">Inputs!AL102/1000-AC102</f>
        <v>0</v>
      </c>
      <c r="AE102" s="270">
        <f ca="1">IF(ISERROR($A102),0,OFFSET(Options!$C$1,$A102+AE$1,0)/1000)</f>
        <v>0</v>
      </c>
      <c r="AF102" s="247">
        <f t="shared" ca="1" si="11"/>
        <v>0</v>
      </c>
      <c r="AG102" s="246"/>
      <c r="AH102" s="231">
        <f ca="1">(#REF!+#REF!)/10000/100</f>
        <v>0</v>
      </c>
    </row>
    <row r="103" spans="1:34" x14ac:dyDescent="0.3">
      <c r="A103" s="48" t="e">
        <f ca="1">MATCH(C103,Options!$C:$C,0)</f>
        <v>#N/A</v>
      </c>
      <c r="B103" s="48" t="e">
        <f ca="1">MATCH(C103,Swaps!$C:$C,0)</f>
        <v>#N/A</v>
      </c>
      <c r="C103" s="227">
        <f ca="1">Inputs!C103</f>
        <v>40210</v>
      </c>
      <c r="D103" s="231">
        <f ca="1">Inputs!AV103</f>
        <v>1E-8</v>
      </c>
      <c r="E103" s="265">
        <f ca="1">IF(ISERROR(B103),0,OFFSET(Swaps!$C$1,B103+$E$1,0))</f>
        <v>0</v>
      </c>
      <c r="F103" s="265">
        <f ca="1">IF(ISERROR(A103),0,OFFSET(Options!$C$1,A103+$F$1,0))</f>
        <v>0</v>
      </c>
      <c r="G103" s="265">
        <v>0</v>
      </c>
      <c r="H103" s="265">
        <f ca="1">AH103*Inputs!N103</f>
        <v>0</v>
      </c>
      <c r="I103" s="265">
        <f ca="1">Inputs!AX103-G103-H103</f>
        <v>0</v>
      </c>
      <c r="J103" s="231">
        <f t="shared" ca="1" si="7"/>
        <v>1E-8</v>
      </c>
      <c r="K103" s="241"/>
      <c r="L103" s="242">
        <v>0.46797687169336633</v>
      </c>
      <c r="M103" s="241">
        <f t="shared" ca="1" si="12"/>
        <v>2.0000093197959366E-8</v>
      </c>
      <c r="N103" s="243">
        <f t="shared" ca="1" si="8"/>
        <v>4.6797687169336637E-9</v>
      </c>
      <c r="O103" s="241"/>
      <c r="P103" s="244">
        <f ca="1">Inputs!E103</f>
        <v>4.4365000000000006</v>
      </c>
      <c r="Q103" s="245">
        <f ca="1">Inputs!L103</f>
        <v>4.1000000000000369E-2</v>
      </c>
      <c r="R103" s="246"/>
      <c r="S103" s="270">
        <f ca="1">Inputs!BE103/1000</f>
        <v>0</v>
      </c>
      <c r="T103" s="270">
        <f ca="1">Inputs!AF103/1000-S103</f>
        <v>0</v>
      </c>
      <c r="U103" s="270">
        <f ca="1">IF(ISERROR($A103),0,OFFSET(Options!$C$1,$A103+U$1,0)/1000)</f>
        <v>0</v>
      </c>
      <c r="V103" s="247">
        <f t="shared" ca="1" si="9"/>
        <v>0</v>
      </c>
      <c r="W103" s="246"/>
      <c r="X103" s="265">
        <f ca="1">Inputs!BG103/10000</f>
        <v>0</v>
      </c>
      <c r="Y103" s="265">
        <f ca="1">Inputs!AR103/10000-X103</f>
        <v>0</v>
      </c>
      <c r="Z103" s="265">
        <f ca="1">IF(ISERROR($A103),0,OFFSET(Options!$C$1,$A103+Z$1,0))</f>
        <v>0</v>
      </c>
      <c r="AA103" s="231">
        <f t="shared" ca="1" si="10"/>
        <v>0</v>
      </c>
      <c r="AB103" s="246"/>
      <c r="AC103" s="270">
        <f ca="1">Inputs!BF103/1000</f>
        <v>0</v>
      </c>
      <c r="AD103" s="270">
        <f ca="1">Inputs!AL103/1000-AC103</f>
        <v>0</v>
      </c>
      <c r="AE103" s="270">
        <f ca="1">IF(ISERROR($A103),0,OFFSET(Options!$C$1,$A103+AE$1,0)/1000)</f>
        <v>0</v>
      </c>
      <c r="AF103" s="247">
        <f t="shared" ca="1" si="11"/>
        <v>0</v>
      </c>
      <c r="AG103" s="246"/>
      <c r="AH103" s="231">
        <f ca="1">(#REF!+#REF!)/10000/100</f>
        <v>0</v>
      </c>
    </row>
    <row r="104" spans="1:34" x14ac:dyDescent="0.3">
      <c r="A104" s="48" t="e">
        <f ca="1">MATCH(C104,Options!$C:$C,0)</f>
        <v>#N/A</v>
      </c>
      <c r="B104" s="48" t="e">
        <f ca="1">MATCH(C104,Swaps!$C:$C,0)</f>
        <v>#N/A</v>
      </c>
      <c r="C104" s="227">
        <f ca="1">Inputs!C104</f>
        <v>40238</v>
      </c>
      <c r="D104" s="231">
        <f ca="1">Inputs!AV104</f>
        <v>0</v>
      </c>
      <c r="E104" s="265">
        <f ca="1">IF(ISERROR(B104),0,OFFSET(Swaps!$C$1,B104+$E$1,0))</f>
        <v>0</v>
      </c>
      <c r="F104" s="265">
        <f ca="1">IF(ISERROR(A104),0,OFFSET(Options!$C$1,A104+$F$1,0))</f>
        <v>0</v>
      </c>
      <c r="G104" s="265">
        <v>0</v>
      </c>
      <c r="H104" s="265">
        <f ca="1">AH104*Inputs!N104</f>
        <v>0</v>
      </c>
      <c r="I104" s="265">
        <f ca="1">Inputs!AX104-G104-H104</f>
        <v>0</v>
      </c>
      <c r="J104" s="231">
        <f t="shared" ca="1" si="7"/>
        <v>0</v>
      </c>
      <c r="K104" s="241"/>
      <c r="L104" s="242">
        <v>0.46536022700067092</v>
      </c>
      <c r="M104" s="241">
        <f t="shared" ca="1" si="12"/>
        <v>1.0000093197959365E-8</v>
      </c>
      <c r="N104" s="243">
        <f t="shared" ca="1" si="8"/>
        <v>0</v>
      </c>
      <c r="O104" s="241"/>
      <c r="P104" s="244">
        <f ca="1">Inputs!E104</f>
        <v>4.3015000000000008</v>
      </c>
      <c r="Q104" s="245">
        <f ca="1">Inputs!L104</f>
        <v>4.1000000000000369E-2</v>
      </c>
      <c r="R104" s="246"/>
      <c r="S104" s="270">
        <f ca="1">Inputs!BE104/1000</f>
        <v>0</v>
      </c>
      <c r="T104" s="270">
        <f ca="1">Inputs!AF104/1000-S104</f>
        <v>0</v>
      </c>
      <c r="U104" s="270">
        <f ca="1">IF(ISERROR($A104),0,OFFSET(Options!$C$1,$A104+U$1,0)/1000)</f>
        <v>0</v>
      </c>
      <c r="V104" s="247">
        <f t="shared" ca="1" si="9"/>
        <v>0</v>
      </c>
      <c r="W104" s="246"/>
      <c r="X104" s="265">
        <f ca="1">Inputs!BG104/10000</f>
        <v>0</v>
      </c>
      <c r="Y104" s="265">
        <f ca="1">Inputs!AR104/10000-X104</f>
        <v>0</v>
      </c>
      <c r="Z104" s="265">
        <f ca="1">IF(ISERROR($A104),0,OFFSET(Options!$C$1,$A104+Z$1,0))</f>
        <v>0</v>
      </c>
      <c r="AA104" s="231">
        <f t="shared" ca="1" si="10"/>
        <v>0</v>
      </c>
      <c r="AB104" s="246"/>
      <c r="AC104" s="270">
        <f ca="1">Inputs!BF104/1000</f>
        <v>0</v>
      </c>
      <c r="AD104" s="270">
        <f ca="1">Inputs!AL104/1000-AC104</f>
        <v>0</v>
      </c>
      <c r="AE104" s="270">
        <f ca="1">IF(ISERROR($A104),0,OFFSET(Options!$C$1,$A104+AE$1,0)/1000)</f>
        <v>0</v>
      </c>
      <c r="AF104" s="247">
        <f t="shared" ca="1" si="11"/>
        <v>0</v>
      </c>
      <c r="AG104" s="246"/>
      <c r="AH104" s="231">
        <f ca="1">(#REF!+#REF!)/10000/100</f>
        <v>0</v>
      </c>
    </row>
    <row r="105" spans="1:34" x14ac:dyDescent="0.3">
      <c r="A105" s="48" t="e">
        <f ca="1">MATCH(C105,Options!$C:$C,0)</f>
        <v>#N/A</v>
      </c>
      <c r="B105" s="48" t="e">
        <f ca="1">MATCH(C105,Swaps!$C:$C,0)</f>
        <v>#N/A</v>
      </c>
      <c r="C105" s="227">
        <f ca="1">Inputs!C105</f>
        <v>40269</v>
      </c>
      <c r="D105" s="231">
        <f ca="1">Inputs!AV105</f>
        <v>0</v>
      </c>
      <c r="E105" s="265">
        <f ca="1">IF(ISERROR(B105),0,OFFSET(Swaps!$C$1,B105+$E$1,0))</f>
        <v>0</v>
      </c>
      <c r="F105" s="265">
        <f ca="1">IF(ISERROR(A105),0,OFFSET(Options!$C$1,A105+$F$1,0))</f>
        <v>0</v>
      </c>
      <c r="G105" s="265">
        <v>0</v>
      </c>
      <c r="H105" s="265">
        <f ca="1">AH105*Inputs!N105</f>
        <v>0</v>
      </c>
      <c r="I105" s="265">
        <f ca="1">Inputs!AX105-G105-H105</f>
        <v>0</v>
      </c>
      <c r="J105" s="231">
        <f t="shared" ca="1" si="7"/>
        <v>0</v>
      </c>
      <c r="K105" s="241"/>
      <c r="L105" s="242">
        <v>0.46392376999153645</v>
      </c>
      <c r="M105" s="241">
        <f t="shared" ca="1" si="12"/>
        <v>1.0000093197959365E-8</v>
      </c>
      <c r="N105" s="243">
        <f t="shared" ca="1" si="8"/>
        <v>0</v>
      </c>
      <c r="O105" s="241"/>
      <c r="P105" s="244">
        <f ca="1">Inputs!E105</f>
        <v>4.1515000000000004</v>
      </c>
      <c r="Q105" s="245">
        <f ca="1">Inputs!L105</f>
        <v>4.1000000000000369E-2</v>
      </c>
      <c r="R105" s="246"/>
      <c r="S105" s="270">
        <f ca="1">Inputs!BE105/1000</f>
        <v>0</v>
      </c>
      <c r="T105" s="270">
        <f ca="1">Inputs!AF105/1000-S105</f>
        <v>0</v>
      </c>
      <c r="U105" s="270">
        <f ca="1">IF(ISERROR($A105),0,OFFSET(Options!$C$1,$A105+U$1,0)/1000)</f>
        <v>0</v>
      </c>
      <c r="V105" s="247">
        <f t="shared" ca="1" si="9"/>
        <v>0</v>
      </c>
      <c r="W105" s="246"/>
      <c r="X105" s="265">
        <f ca="1">Inputs!BG105/10000</f>
        <v>0</v>
      </c>
      <c r="Y105" s="265">
        <f ca="1">Inputs!AR105/10000-X105</f>
        <v>0</v>
      </c>
      <c r="Z105" s="265">
        <f ca="1">IF(ISERROR($A105),0,OFFSET(Options!$C$1,$A105+Z$1,0))</f>
        <v>0</v>
      </c>
      <c r="AA105" s="231">
        <f t="shared" ca="1" si="10"/>
        <v>0</v>
      </c>
      <c r="AB105" s="246"/>
      <c r="AC105" s="270">
        <f ca="1">Inputs!BF105/1000</f>
        <v>0</v>
      </c>
      <c r="AD105" s="270">
        <f ca="1">Inputs!AL105/1000-AC105</f>
        <v>0</v>
      </c>
      <c r="AE105" s="270">
        <f ca="1">IF(ISERROR($A105),0,OFFSET(Options!$C$1,$A105+AE$1,0)/1000)</f>
        <v>0</v>
      </c>
      <c r="AF105" s="247">
        <f t="shared" ca="1" si="11"/>
        <v>0</v>
      </c>
      <c r="AG105" s="246"/>
      <c r="AH105" s="231">
        <f ca="1">(#REF!+#REF!)/10000/100</f>
        <v>0</v>
      </c>
    </row>
    <row r="106" spans="1:34" x14ac:dyDescent="0.3">
      <c r="A106" s="48" t="e">
        <f ca="1">MATCH(C106,Options!$C:$C,0)</f>
        <v>#N/A</v>
      </c>
      <c r="B106" s="48" t="e">
        <f ca="1">MATCH(C106,Swaps!$C:$C,0)</f>
        <v>#N/A</v>
      </c>
      <c r="C106" s="227">
        <f ca="1">Inputs!C106</f>
        <v>40299</v>
      </c>
      <c r="D106" s="231">
        <f ca="1">Inputs!AV106</f>
        <v>0</v>
      </c>
      <c r="E106" s="265">
        <f ca="1">IF(ISERROR(B106),0,OFFSET(Swaps!$C$1,B106+$E$1,0))</f>
        <v>0</v>
      </c>
      <c r="F106" s="265">
        <f ca="1">IF(ISERROR(A106),0,OFFSET(Options!$C$1,A106+$F$1,0))</f>
        <v>0</v>
      </c>
      <c r="G106" s="265">
        <v>0</v>
      </c>
      <c r="H106" s="265">
        <f ca="1">AH106*Inputs!N106</f>
        <v>0</v>
      </c>
      <c r="I106" s="265">
        <f ca="1">Inputs!AX106-G106-H106</f>
        <v>0</v>
      </c>
      <c r="J106" s="231">
        <f t="shared" ca="1" si="7"/>
        <v>0</v>
      </c>
      <c r="K106" s="241"/>
      <c r="L106" s="242">
        <v>0.46394568776280304</v>
      </c>
      <c r="M106" s="241">
        <f t="shared" ca="1" si="12"/>
        <v>1.0000093197959365E-8</v>
      </c>
      <c r="N106" s="243">
        <f t="shared" ca="1" si="8"/>
        <v>0</v>
      </c>
      <c r="O106" s="241"/>
      <c r="P106" s="244">
        <f ca="1">Inputs!E106</f>
        <v>4.1555000000000009</v>
      </c>
      <c r="Q106" s="245">
        <f ca="1">Inputs!L106</f>
        <v>4.1000000000001258E-2</v>
      </c>
      <c r="R106" s="246"/>
      <c r="S106" s="270">
        <f ca="1">Inputs!BE106/1000</f>
        <v>0</v>
      </c>
      <c r="T106" s="270">
        <f ca="1">Inputs!AF106/1000-S106</f>
        <v>0</v>
      </c>
      <c r="U106" s="270">
        <f ca="1">IF(ISERROR($A106),0,OFFSET(Options!$C$1,$A106+U$1,0)/1000)</f>
        <v>0</v>
      </c>
      <c r="V106" s="247">
        <f t="shared" ca="1" si="9"/>
        <v>0</v>
      </c>
      <c r="W106" s="246"/>
      <c r="X106" s="265">
        <f ca="1">Inputs!BG106/10000</f>
        <v>0</v>
      </c>
      <c r="Y106" s="265">
        <f ca="1">Inputs!AR106/10000-X106</f>
        <v>0</v>
      </c>
      <c r="Z106" s="265">
        <f ca="1">IF(ISERROR($A106),0,OFFSET(Options!$C$1,$A106+Z$1,0))</f>
        <v>0</v>
      </c>
      <c r="AA106" s="231">
        <f t="shared" ca="1" si="10"/>
        <v>0</v>
      </c>
      <c r="AB106" s="246"/>
      <c r="AC106" s="270">
        <f ca="1">Inputs!BF106/1000</f>
        <v>0</v>
      </c>
      <c r="AD106" s="270">
        <f ca="1">Inputs!AL106/1000-AC106</f>
        <v>0</v>
      </c>
      <c r="AE106" s="270">
        <f ca="1">IF(ISERROR($A106),0,OFFSET(Options!$C$1,$A106+AE$1,0)/1000)</f>
        <v>0</v>
      </c>
      <c r="AF106" s="247">
        <f t="shared" ca="1" si="11"/>
        <v>0</v>
      </c>
      <c r="AG106" s="246"/>
      <c r="AH106" s="231">
        <f ca="1">(#REF!+#REF!)/10000/100</f>
        <v>0</v>
      </c>
    </row>
    <row r="107" spans="1:34" x14ac:dyDescent="0.3">
      <c r="A107" s="48" t="e">
        <f ca="1">MATCH(C107,Options!$C:$C,0)</f>
        <v>#N/A</v>
      </c>
      <c r="B107" s="48" t="e">
        <f ca="1">MATCH(C107,Swaps!$C:$C,0)</f>
        <v>#N/A</v>
      </c>
      <c r="C107" s="227">
        <f ca="1">Inputs!C107</f>
        <v>40330</v>
      </c>
      <c r="D107" s="231">
        <f ca="1">Inputs!AV107</f>
        <v>0</v>
      </c>
      <c r="E107" s="265">
        <f ca="1">IF(ISERROR(B107),0,OFFSET(Swaps!$C$1,B107+$E$1,0))</f>
        <v>0</v>
      </c>
      <c r="F107" s="265">
        <f ca="1">IF(ISERROR(A107),0,OFFSET(Options!$C$1,A107+$F$1,0))</f>
        <v>0</v>
      </c>
      <c r="G107" s="265">
        <v>0</v>
      </c>
      <c r="H107" s="265">
        <f ca="1">AH107*Inputs!N107</f>
        <v>0</v>
      </c>
      <c r="I107" s="265">
        <f ca="1">Inputs!AX107-G107-H107</f>
        <v>0</v>
      </c>
      <c r="J107" s="231">
        <f t="shared" ca="1" si="7"/>
        <v>0</v>
      </c>
      <c r="K107" s="241"/>
      <c r="L107" s="242">
        <v>0.46150775720504555</v>
      </c>
      <c r="M107" s="241">
        <f t="shared" ca="1" si="12"/>
        <v>1.0000093197959365E-8</v>
      </c>
      <c r="N107" s="243">
        <f t="shared" ca="1" si="8"/>
        <v>0</v>
      </c>
      <c r="O107" s="241"/>
      <c r="P107" s="244">
        <f ca="1">Inputs!E107</f>
        <v>4.1955</v>
      </c>
      <c r="Q107" s="245">
        <f ca="1">Inputs!L107</f>
        <v>4.1000000000000369E-2</v>
      </c>
      <c r="R107" s="246"/>
      <c r="S107" s="270">
        <f ca="1">Inputs!BE107/1000</f>
        <v>0</v>
      </c>
      <c r="T107" s="270">
        <f ca="1">Inputs!AF107/1000-S107</f>
        <v>0</v>
      </c>
      <c r="U107" s="270">
        <f ca="1">IF(ISERROR($A107),0,OFFSET(Options!$C$1,$A107+U$1,0)/1000)</f>
        <v>0</v>
      </c>
      <c r="V107" s="247">
        <f t="shared" ca="1" si="9"/>
        <v>0</v>
      </c>
      <c r="W107" s="246"/>
      <c r="X107" s="265">
        <f ca="1">Inputs!BG107/10000</f>
        <v>0</v>
      </c>
      <c r="Y107" s="265">
        <f ca="1">Inputs!AR107/10000-X107</f>
        <v>0</v>
      </c>
      <c r="Z107" s="265">
        <f ca="1">IF(ISERROR($A107),0,OFFSET(Options!$C$1,$A107+Z$1,0))</f>
        <v>0</v>
      </c>
      <c r="AA107" s="231">
        <f t="shared" ca="1" si="10"/>
        <v>0</v>
      </c>
      <c r="AB107" s="246"/>
      <c r="AC107" s="270">
        <f ca="1">Inputs!BF107/1000</f>
        <v>0</v>
      </c>
      <c r="AD107" s="270">
        <f ca="1">Inputs!AL107/1000-AC107</f>
        <v>0</v>
      </c>
      <c r="AE107" s="270">
        <f ca="1">IF(ISERROR($A107),0,OFFSET(Options!$C$1,$A107+AE$1,0)/1000)</f>
        <v>0</v>
      </c>
      <c r="AF107" s="247">
        <f t="shared" ca="1" si="11"/>
        <v>0</v>
      </c>
      <c r="AG107" s="246"/>
      <c r="AH107" s="231">
        <f ca="1">(#REF!+#REF!)/10000/100</f>
        <v>0</v>
      </c>
    </row>
    <row r="108" spans="1:34" x14ac:dyDescent="0.3">
      <c r="A108" s="48" t="e">
        <f ca="1">MATCH(C108,Options!$C:$C,0)</f>
        <v>#N/A</v>
      </c>
      <c r="B108" s="48" t="e">
        <f ca="1">MATCH(C108,Swaps!$C:$C,0)</f>
        <v>#N/A</v>
      </c>
      <c r="C108" s="227">
        <f ca="1">Inputs!C108</f>
        <v>40360</v>
      </c>
      <c r="D108" s="231">
        <f ca="1">Inputs!AV108</f>
        <v>0</v>
      </c>
      <c r="E108" s="265">
        <f ca="1">IF(ISERROR(B108),0,OFFSET(Swaps!$C$1,B108+$E$1,0))</f>
        <v>0</v>
      </c>
      <c r="F108" s="265">
        <f ca="1">IF(ISERROR(A108),0,OFFSET(Options!$C$1,A108+$F$1,0))</f>
        <v>0</v>
      </c>
      <c r="G108" s="265">
        <v>0</v>
      </c>
      <c r="H108" s="265">
        <f ca="1">AH108*Inputs!N108</f>
        <v>0</v>
      </c>
      <c r="I108" s="265">
        <f ca="1">Inputs!AX108-G108-H108</f>
        <v>0</v>
      </c>
      <c r="J108" s="231">
        <f t="shared" ca="1" si="7"/>
        <v>0</v>
      </c>
      <c r="K108" s="241"/>
      <c r="L108" s="242">
        <v>0.46150775720504555</v>
      </c>
      <c r="M108" s="241">
        <f t="shared" ca="1" si="12"/>
        <v>1.0000093197959365E-8</v>
      </c>
      <c r="N108" s="243">
        <f t="shared" ca="1" si="8"/>
        <v>0</v>
      </c>
      <c r="O108" s="241"/>
      <c r="P108" s="244">
        <f ca="1">Inputs!E108</f>
        <v>4.2405000000000008</v>
      </c>
      <c r="Q108" s="245">
        <f ca="1">Inputs!L108</f>
        <v>4.1000000000001258E-2</v>
      </c>
      <c r="R108" s="246"/>
      <c r="S108" s="270">
        <f ca="1">Inputs!BE108/1000</f>
        <v>0</v>
      </c>
      <c r="T108" s="270">
        <f ca="1">Inputs!AF108/1000-S108</f>
        <v>0</v>
      </c>
      <c r="U108" s="270">
        <f ca="1">IF(ISERROR($A108),0,OFFSET(Options!$C$1,$A108+U$1,0)/1000)</f>
        <v>0</v>
      </c>
      <c r="V108" s="247">
        <f t="shared" ca="1" si="9"/>
        <v>0</v>
      </c>
      <c r="W108" s="246"/>
      <c r="X108" s="265">
        <f ca="1">Inputs!BG108/10000</f>
        <v>0</v>
      </c>
      <c r="Y108" s="265">
        <f ca="1">Inputs!AR108/10000-X108</f>
        <v>0</v>
      </c>
      <c r="Z108" s="265">
        <f ca="1">IF(ISERROR($A108),0,OFFSET(Options!$C$1,$A108+Z$1,0))</f>
        <v>0</v>
      </c>
      <c r="AA108" s="231">
        <f t="shared" ca="1" si="10"/>
        <v>0</v>
      </c>
      <c r="AB108" s="246"/>
      <c r="AC108" s="270">
        <f ca="1">Inputs!BF108/1000</f>
        <v>0</v>
      </c>
      <c r="AD108" s="270">
        <f ca="1">Inputs!AL108/1000-AC108</f>
        <v>0</v>
      </c>
      <c r="AE108" s="270">
        <f ca="1">IF(ISERROR($A108),0,OFFSET(Options!$C$1,$A108+AE$1,0)/1000)</f>
        <v>0</v>
      </c>
      <c r="AF108" s="247">
        <f t="shared" ca="1" si="11"/>
        <v>0</v>
      </c>
      <c r="AG108" s="246"/>
      <c r="AH108" s="231">
        <f ca="1">(#REF!+#REF!)/10000/100</f>
        <v>0</v>
      </c>
    </row>
    <row r="109" spans="1:34" x14ac:dyDescent="0.3">
      <c r="A109" s="48" t="e">
        <f ca="1">MATCH(C109,Options!$C:$C,0)</f>
        <v>#N/A</v>
      </c>
      <c r="B109" s="48" t="e">
        <f ca="1">MATCH(C109,Swaps!$C:$C,0)</f>
        <v>#N/A</v>
      </c>
      <c r="C109" s="227">
        <f ca="1">Inputs!C109</f>
        <v>40391</v>
      </c>
      <c r="D109" s="231">
        <f ca="1">Inputs!AV109</f>
        <v>1E-8</v>
      </c>
      <c r="E109" s="265">
        <f ca="1">IF(ISERROR(B109),0,OFFSET(Swaps!$C$1,B109+$E$1,0))</f>
        <v>0</v>
      </c>
      <c r="F109" s="265">
        <f ca="1">IF(ISERROR(A109),0,OFFSET(Options!$C$1,A109+$F$1,0))</f>
        <v>0</v>
      </c>
      <c r="G109" s="265">
        <v>0</v>
      </c>
      <c r="H109" s="265">
        <f ca="1">AH109*Inputs!N109</f>
        <v>0</v>
      </c>
      <c r="I109" s="265">
        <f ca="1">Inputs!AX109-G109-H109</f>
        <v>0</v>
      </c>
      <c r="J109" s="231">
        <f t="shared" ca="1" si="7"/>
        <v>1E-8</v>
      </c>
      <c r="K109" s="241"/>
      <c r="L109" s="242">
        <v>0.46028879192616701</v>
      </c>
      <c r="M109" s="241">
        <f t="shared" ca="1" si="12"/>
        <v>1.0000093197959365E-8</v>
      </c>
      <c r="N109" s="243">
        <f t="shared" ca="1" si="8"/>
        <v>4.6028879192616704E-9</v>
      </c>
      <c r="O109" s="241"/>
      <c r="P109" s="244">
        <f ca="1">Inputs!E109</f>
        <v>4.2795000000000005</v>
      </c>
      <c r="Q109" s="245">
        <f ca="1">Inputs!L109</f>
        <v>4.1000000000000369E-2</v>
      </c>
      <c r="R109" s="246"/>
      <c r="S109" s="270">
        <f ca="1">Inputs!BE109/1000</f>
        <v>0</v>
      </c>
      <c r="T109" s="270">
        <f ca="1">Inputs!AF109/1000-S109</f>
        <v>0</v>
      </c>
      <c r="U109" s="270">
        <f ca="1">IF(ISERROR($A109),0,OFFSET(Options!$C$1,$A109+U$1,0)/1000)</f>
        <v>0</v>
      </c>
      <c r="V109" s="247">
        <f t="shared" ca="1" si="9"/>
        <v>0</v>
      </c>
      <c r="W109" s="246"/>
      <c r="X109" s="265">
        <f ca="1">Inputs!BG109/10000</f>
        <v>0</v>
      </c>
      <c r="Y109" s="265">
        <f ca="1">Inputs!AR109/10000-X109</f>
        <v>0</v>
      </c>
      <c r="Z109" s="265">
        <f ca="1">IF(ISERROR($A109),0,OFFSET(Options!$C$1,$A109+Z$1,0))</f>
        <v>0</v>
      </c>
      <c r="AA109" s="231">
        <f t="shared" ca="1" si="10"/>
        <v>0</v>
      </c>
      <c r="AB109" s="246"/>
      <c r="AC109" s="270">
        <f ca="1">Inputs!BF109/1000</f>
        <v>0</v>
      </c>
      <c r="AD109" s="270">
        <f ca="1">Inputs!AL109/1000-AC109</f>
        <v>0</v>
      </c>
      <c r="AE109" s="270">
        <f ca="1">IF(ISERROR($A109),0,OFFSET(Options!$C$1,$A109+AE$1,0)/1000)</f>
        <v>0</v>
      </c>
      <c r="AF109" s="247">
        <f t="shared" ca="1" si="11"/>
        <v>0</v>
      </c>
      <c r="AG109" s="246"/>
      <c r="AH109" s="231">
        <f ca="1">(#REF!+#REF!)/10000/100</f>
        <v>0</v>
      </c>
    </row>
    <row r="110" spans="1:34" x14ac:dyDescent="0.3">
      <c r="A110" s="48" t="e">
        <f ca="1">MATCH(C110,Options!$C:$C,0)</f>
        <v>#N/A</v>
      </c>
      <c r="B110" s="48" t="e">
        <f ca="1">MATCH(C110,Swaps!$C:$C,0)</f>
        <v>#N/A</v>
      </c>
      <c r="C110" s="227">
        <f ca="1">Inputs!C110</f>
        <v>40422</v>
      </c>
      <c r="D110" s="231">
        <f ca="1">Inputs!AV110</f>
        <v>0</v>
      </c>
      <c r="E110" s="265">
        <f ca="1">IF(ISERROR(B110),0,OFFSET(Swaps!$C$1,B110+$E$1,0))</f>
        <v>0</v>
      </c>
      <c r="F110" s="265">
        <f ca="1">IF(ISERROR(A110),0,OFFSET(Options!$C$1,A110+$F$1,0))</f>
        <v>0</v>
      </c>
      <c r="G110" s="265">
        <v>0</v>
      </c>
      <c r="H110" s="265">
        <f ca="1">AH110*Inputs!N110</f>
        <v>0</v>
      </c>
      <c r="I110" s="265">
        <f ca="1">Inputs!AX110-G110-H110</f>
        <v>0</v>
      </c>
      <c r="J110" s="231">
        <f t="shared" ca="1" si="7"/>
        <v>0</v>
      </c>
      <c r="K110" s="241"/>
      <c r="L110" s="242">
        <v>0.45814337931569338</v>
      </c>
      <c r="M110" s="241">
        <f t="shared" ca="1" si="12"/>
        <v>9.3197959365212147E-14</v>
      </c>
      <c r="N110" s="243">
        <f t="shared" ca="1" si="8"/>
        <v>0</v>
      </c>
      <c r="O110" s="241"/>
      <c r="P110" s="244">
        <f ca="1">Inputs!E110</f>
        <v>4.2685000000000004</v>
      </c>
      <c r="Q110" s="245">
        <f ca="1">Inputs!L110</f>
        <v>4.1000000000000369E-2</v>
      </c>
      <c r="R110" s="246"/>
      <c r="S110" s="270">
        <f ca="1">Inputs!BE110/1000</f>
        <v>0</v>
      </c>
      <c r="T110" s="270">
        <f ca="1">Inputs!AF110/1000-S110</f>
        <v>0</v>
      </c>
      <c r="U110" s="270">
        <f ca="1">IF(ISERROR($A110),0,OFFSET(Options!$C$1,$A110+U$1,0)/1000)</f>
        <v>0</v>
      </c>
      <c r="V110" s="247">
        <f t="shared" ca="1" si="9"/>
        <v>0</v>
      </c>
      <c r="W110" s="246"/>
      <c r="X110" s="265">
        <f ca="1">Inputs!BG110/10000</f>
        <v>0</v>
      </c>
      <c r="Y110" s="265">
        <f ca="1">Inputs!AR110/10000-X110</f>
        <v>0</v>
      </c>
      <c r="Z110" s="265">
        <f ca="1">IF(ISERROR($A110),0,OFFSET(Options!$C$1,$A110+Z$1,0))</f>
        <v>0</v>
      </c>
      <c r="AA110" s="231">
        <f t="shared" ca="1" si="10"/>
        <v>0</v>
      </c>
      <c r="AB110" s="246"/>
      <c r="AC110" s="270">
        <f ca="1">Inputs!BF110/1000</f>
        <v>0</v>
      </c>
      <c r="AD110" s="270">
        <f ca="1">Inputs!AL110/1000-AC110</f>
        <v>0</v>
      </c>
      <c r="AE110" s="270">
        <f ca="1">IF(ISERROR($A110),0,OFFSET(Options!$C$1,$A110+AE$1,0)/1000)</f>
        <v>0</v>
      </c>
      <c r="AF110" s="247">
        <f t="shared" ca="1" si="11"/>
        <v>0</v>
      </c>
      <c r="AG110" s="246"/>
      <c r="AH110" s="231">
        <f ca="1">(#REF!+#REF!)/10000/100</f>
        <v>0</v>
      </c>
    </row>
    <row r="111" spans="1:34" x14ac:dyDescent="0.3">
      <c r="A111" s="48" t="e">
        <f ca="1">MATCH(C111,Options!$C:$C,0)</f>
        <v>#N/A</v>
      </c>
      <c r="B111" s="48" t="e">
        <f ca="1">MATCH(C111,Swaps!$C:$C,0)</f>
        <v>#N/A</v>
      </c>
      <c r="C111" s="227">
        <f ca="1">Inputs!C111</f>
        <v>40452</v>
      </c>
      <c r="D111" s="231">
        <f ca="1">Inputs!AV111</f>
        <v>0</v>
      </c>
      <c r="E111" s="265">
        <f ca="1">IF(ISERROR(B111),0,OFFSET(Swaps!$C$1,B111+$E$1,0))</f>
        <v>0</v>
      </c>
      <c r="F111" s="265">
        <f ca="1">IF(ISERROR(A111),0,OFFSET(Options!$C$1,A111+$F$1,0))</f>
        <v>0</v>
      </c>
      <c r="G111" s="265">
        <v>0</v>
      </c>
      <c r="H111" s="265">
        <f ca="1">AH111*Inputs!N111</f>
        <v>0</v>
      </c>
      <c r="I111" s="265">
        <f ca="1">Inputs!AX111-G111-H111</f>
        <v>0</v>
      </c>
      <c r="J111" s="231">
        <f t="shared" ca="1" si="7"/>
        <v>0</v>
      </c>
      <c r="K111" s="241"/>
      <c r="L111" s="242">
        <v>0.44575562359431153</v>
      </c>
      <c r="M111" s="241">
        <f t="shared" ca="1" si="12"/>
        <v>9.3197959365212147E-14</v>
      </c>
      <c r="N111" s="243">
        <f t="shared" ca="1" si="8"/>
        <v>0</v>
      </c>
      <c r="O111" s="241"/>
      <c r="P111" s="244">
        <f ca="1">Inputs!E111</f>
        <v>4.283500000000001</v>
      </c>
      <c r="Q111" s="245">
        <f ca="1">Inputs!L111</f>
        <v>4.1000000000001258E-2</v>
      </c>
      <c r="R111" s="246"/>
      <c r="S111" s="270">
        <f ca="1">Inputs!BE111/1000</f>
        <v>0</v>
      </c>
      <c r="T111" s="270">
        <f ca="1">Inputs!AF111/1000-S111</f>
        <v>0</v>
      </c>
      <c r="U111" s="270">
        <f ca="1">IF(ISERROR($A111),0,OFFSET(Options!$C$1,$A111+U$1,0)/1000)</f>
        <v>0</v>
      </c>
      <c r="V111" s="247">
        <f t="shared" ca="1" si="9"/>
        <v>0</v>
      </c>
      <c r="W111" s="246"/>
      <c r="X111" s="265">
        <f ca="1">Inputs!BG111/10000</f>
        <v>0</v>
      </c>
      <c r="Y111" s="265">
        <f ca="1">Inputs!AR111/10000-X111</f>
        <v>0</v>
      </c>
      <c r="Z111" s="265">
        <f ca="1">IF(ISERROR($A111),0,OFFSET(Options!$C$1,$A111+Z$1,0))</f>
        <v>0</v>
      </c>
      <c r="AA111" s="231">
        <f t="shared" ca="1" si="10"/>
        <v>0</v>
      </c>
      <c r="AB111" s="246"/>
      <c r="AC111" s="270">
        <f ca="1">Inputs!BF111/1000</f>
        <v>0</v>
      </c>
      <c r="AD111" s="270">
        <f ca="1">Inputs!AL111/1000-AC111</f>
        <v>0</v>
      </c>
      <c r="AE111" s="270">
        <f ca="1">IF(ISERROR($A111),0,OFFSET(Options!$C$1,$A111+AE$1,0)/1000)</f>
        <v>0</v>
      </c>
      <c r="AF111" s="247">
        <f t="shared" ca="1" si="11"/>
        <v>0</v>
      </c>
      <c r="AG111" s="246"/>
      <c r="AH111" s="231">
        <f ca="1">(#REF!+#REF!)/10000/100</f>
        <v>0</v>
      </c>
    </row>
    <row r="112" spans="1:34" x14ac:dyDescent="0.3">
      <c r="A112" s="48" t="e">
        <f ca="1">MATCH(C112,Options!$C:$C,0)</f>
        <v>#N/A</v>
      </c>
      <c r="B112" s="48" t="e">
        <f ca="1">MATCH(C112,Swaps!$C:$C,0)</f>
        <v>#N/A</v>
      </c>
      <c r="C112" s="227">
        <f ca="1">Inputs!C112</f>
        <v>40483</v>
      </c>
      <c r="D112" s="231">
        <f ca="1">Inputs!AV112</f>
        <v>0</v>
      </c>
      <c r="E112" s="265">
        <f ca="1">IF(ISERROR(B112),0,OFFSET(Swaps!$C$1,B112+$E$1,0))</f>
        <v>0</v>
      </c>
      <c r="F112" s="265">
        <f ca="1">IF(ISERROR(A112),0,OFFSET(Options!$C$1,A112+$F$1,0))</f>
        <v>0</v>
      </c>
      <c r="G112" s="265">
        <v>0</v>
      </c>
      <c r="H112" s="265">
        <f ca="1">AH112*Inputs!N112</f>
        <v>0</v>
      </c>
      <c r="I112" s="265">
        <f ca="1">Inputs!AX112-G112-H112</f>
        <v>0</v>
      </c>
      <c r="J112" s="231">
        <f t="shared" ca="1" si="7"/>
        <v>0</v>
      </c>
      <c r="K112" s="241"/>
      <c r="L112" s="242">
        <v>0.43036429021826644</v>
      </c>
      <c r="M112" s="241">
        <f t="shared" ca="1" si="12"/>
        <v>9.3197959365212147E-14</v>
      </c>
      <c r="N112" s="243">
        <f t="shared" ca="1" si="8"/>
        <v>0</v>
      </c>
      <c r="O112" s="241"/>
      <c r="P112" s="244">
        <f ca="1">Inputs!E112</f>
        <v>4.4405000000000001</v>
      </c>
      <c r="Q112" s="245">
        <f ca="1">Inputs!L112</f>
        <v>4.1000000000000369E-2</v>
      </c>
      <c r="R112" s="246"/>
      <c r="S112" s="270">
        <f ca="1">Inputs!BE112/1000</f>
        <v>0</v>
      </c>
      <c r="T112" s="270">
        <f ca="1">Inputs!AF112/1000-S112</f>
        <v>0</v>
      </c>
      <c r="U112" s="270">
        <f ca="1">IF(ISERROR($A112),0,OFFSET(Options!$C$1,$A112+U$1,0)/1000)</f>
        <v>0</v>
      </c>
      <c r="V112" s="247">
        <f t="shared" ca="1" si="9"/>
        <v>0</v>
      </c>
      <c r="W112" s="246"/>
      <c r="X112" s="265">
        <f ca="1">Inputs!BG112/10000</f>
        <v>0</v>
      </c>
      <c r="Y112" s="265">
        <f ca="1">Inputs!AR112/10000-X112</f>
        <v>0</v>
      </c>
      <c r="Z112" s="265">
        <f ca="1">IF(ISERROR($A112),0,OFFSET(Options!$C$1,$A112+Z$1,0))</f>
        <v>0</v>
      </c>
      <c r="AA112" s="231">
        <f t="shared" ca="1" si="10"/>
        <v>0</v>
      </c>
      <c r="AB112" s="246"/>
      <c r="AC112" s="270">
        <f ca="1">Inputs!BF112/1000</f>
        <v>0</v>
      </c>
      <c r="AD112" s="270">
        <f ca="1">Inputs!AL112/1000-AC112</f>
        <v>0</v>
      </c>
      <c r="AE112" s="270">
        <f ca="1">IF(ISERROR($A112),0,OFFSET(Options!$C$1,$A112+AE$1,0)/1000)</f>
        <v>0</v>
      </c>
      <c r="AF112" s="247">
        <f t="shared" ca="1" si="11"/>
        <v>0</v>
      </c>
      <c r="AG112" s="246"/>
      <c r="AH112" s="231">
        <f ca="1">(#REF!+#REF!)/10000/100</f>
        <v>0</v>
      </c>
    </row>
    <row r="113" spans="1:34" x14ac:dyDescent="0.3">
      <c r="A113" s="48" t="e">
        <f ca="1">MATCH(C113,Options!$C:$C,0)</f>
        <v>#N/A</v>
      </c>
      <c r="B113" s="48" t="e">
        <f ca="1">MATCH(C113,Swaps!$C:$C,0)</f>
        <v>#N/A</v>
      </c>
      <c r="C113" s="227">
        <f ca="1">Inputs!C113</f>
        <v>40513</v>
      </c>
      <c r="D113" s="231">
        <f ca="1">Inputs!AV113</f>
        <v>0</v>
      </c>
      <c r="E113" s="265">
        <f ca="1">IF(ISERROR(B113),0,OFFSET(Swaps!$C$1,B113+$E$1,0))</f>
        <v>0</v>
      </c>
      <c r="F113" s="265">
        <f ca="1">IF(ISERROR(A113),0,OFFSET(Options!$C$1,A113+$F$1,0))</f>
        <v>0</v>
      </c>
      <c r="G113" s="265">
        <v>0</v>
      </c>
      <c r="H113" s="265">
        <f ca="1">AH113*Inputs!N113</f>
        <v>0</v>
      </c>
      <c r="I113" s="265">
        <f ca="1">Inputs!AX113-G113-H113</f>
        <v>0</v>
      </c>
      <c r="J113" s="231">
        <f t="shared" ca="1" si="7"/>
        <v>0</v>
      </c>
      <c r="K113" s="243">
        <f ca="1">SUM(J102:J113)</f>
        <v>3.0000000000000004E-8</v>
      </c>
      <c r="L113" s="242">
        <v>0.46765990700120991</v>
      </c>
      <c r="M113" s="241">
        <f t="shared" ca="1" si="12"/>
        <v>9.3197959365212147E-14</v>
      </c>
      <c r="N113" s="243">
        <f t="shared" ca="1" si="8"/>
        <v>0</v>
      </c>
      <c r="O113" s="243">
        <f ca="1">SUM(N102:N113)</f>
        <v>1.3988591800055975E-8</v>
      </c>
      <c r="P113" s="244">
        <f ca="1">Inputs!E113</f>
        <v>4.6005000000000011</v>
      </c>
      <c r="Q113" s="245">
        <f ca="1">Inputs!L113</f>
        <v>4.1000000000001258E-2</v>
      </c>
      <c r="R113" s="246"/>
      <c r="S113" s="270">
        <f ca="1">Inputs!BE113/1000</f>
        <v>0</v>
      </c>
      <c r="T113" s="270">
        <f ca="1">Inputs!AF113/1000-S113</f>
        <v>0</v>
      </c>
      <c r="U113" s="270">
        <f ca="1">IF(ISERROR($A113),0,OFFSET(Options!$C$1,$A113+U$1,0)/1000)</f>
        <v>0</v>
      </c>
      <c r="V113" s="247">
        <f t="shared" ca="1" si="9"/>
        <v>0</v>
      </c>
      <c r="W113" s="246"/>
      <c r="X113" s="265">
        <f ca="1">Inputs!BG113/10000</f>
        <v>0</v>
      </c>
      <c r="Y113" s="265">
        <f ca="1">Inputs!AR113/10000-X113</f>
        <v>0</v>
      </c>
      <c r="Z113" s="265">
        <f ca="1">IF(ISERROR($A113),0,OFFSET(Options!$C$1,$A113+Z$1,0))</f>
        <v>0</v>
      </c>
      <c r="AA113" s="231">
        <f t="shared" ca="1" si="10"/>
        <v>0</v>
      </c>
      <c r="AB113" s="246"/>
      <c r="AC113" s="270">
        <f ca="1">Inputs!BF113/1000</f>
        <v>0</v>
      </c>
      <c r="AD113" s="270">
        <f ca="1">Inputs!AL113/1000-AC113</f>
        <v>0</v>
      </c>
      <c r="AE113" s="270">
        <f ca="1">IF(ISERROR($A113),0,OFFSET(Options!$C$1,$A113+AE$1,0)/1000)</f>
        <v>0</v>
      </c>
      <c r="AF113" s="247">
        <f t="shared" ca="1" si="11"/>
        <v>0</v>
      </c>
      <c r="AG113" s="246"/>
      <c r="AH113" s="231">
        <f ca="1">(#REF!+#REF!)/10000/100</f>
        <v>0</v>
      </c>
    </row>
    <row r="114" spans="1:34" x14ac:dyDescent="0.3">
      <c r="A114" s="48" t="e">
        <f ca="1">MATCH(C114,Options!$C:$C,0)</f>
        <v>#N/A</v>
      </c>
      <c r="B114" s="48" t="e">
        <f ca="1">MATCH(C114,Swaps!$C:$C,0)</f>
        <v>#N/A</v>
      </c>
      <c r="C114" s="227">
        <f ca="1">Inputs!C114</f>
        <v>40544</v>
      </c>
      <c r="D114" s="231">
        <f ca="1">Inputs!AV114</f>
        <v>0</v>
      </c>
      <c r="E114" s="265">
        <f ca="1">IF(ISERROR(B114),0,OFFSET(Swaps!$C$1,B114+$E$1,0))</f>
        <v>0</v>
      </c>
      <c r="F114" s="265">
        <f ca="1">IF(ISERROR(A114),0,OFFSET(Options!$C$1,A114+$F$1,0))</f>
        <v>0</v>
      </c>
      <c r="G114" s="265">
        <v>0</v>
      </c>
      <c r="H114" s="265">
        <f ca="1">AH114*Inputs!N114</f>
        <v>0</v>
      </c>
      <c r="I114" s="265">
        <f ca="1">Inputs!AX114-G114-H114</f>
        <v>0</v>
      </c>
      <c r="J114" s="231">
        <f t="shared" ca="1" si="7"/>
        <v>0</v>
      </c>
      <c r="K114" s="241"/>
      <c r="L114" s="242">
        <v>0.46273683837835539</v>
      </c>
      <c r="M114" s="241">
        <f t="shared" ca="1" si="12"/>
        <v>9.3197959365212147E-14</v>
      </c>
      <c r="N114" s="243">
        <f t="shared" ca="1" si="8"/>
        <v>0</v>
      </c>
      <c r="O114" s="241"/>
      <c r="P114" s="244">
        <f ca="1">Inputs!E114</f>
        <v>4.6305000000000005</v>
      </c>
      <c r="Q114" s="245">
        <f ca="1">Inputs!L114</f>
        <v>4.1000000000000369E-2</v>
      </c>
      <c r="R114" s="246"/>
      <c r="S114" s="270">
        <f ca="1">Inputs!BE114/1000</f>
        <v>0</v>
      </c>
      <c r="T114" s="270">
        <f ca="1">Inputs!AF114/1000-S114</f>
        <v>0</v>
      </c>
      <c r="U114" s="270">
        <f ca="1">IF(ISERROR($A114),0,OFFSET(Options!$C$1,$A114+U$1,0)/1000)</f>
        <v>0</v>
      </c>
      <c r="V114" s="247">
        <f t="shared" ca="1" si="9"/>
        <v>0</v>
      </c>
      <c r="W114" s="246"/>
      <c r="X114" s="265">
        <f ca="1">Inputs!BG114/10000</f>
        <v>0</v>
      </c>
      <c r="Y114" s="265">
        <f ca="1">Inputs!AR114/10000-X114</f>
        <v>0</v>
      </c>
      <c r="Z114" s="265">
        <f ca="1">IF(ISERROR($A114),0,OFFSET(Options!$C$1,$A114+Z$1,0))</f>
        <v>0</v>
      </c>
      <c r="AA114" s="231">
        <f t="shared" ca="1" si="10"/>
        <v>0</v>
      </c>
      <c r="AB114" s="246"/>
      <c r="AC114" s="270">
        <f ca="1">Inputs!BF114/1000</f>
        <v>0</v>
      </c>
      <c r="AD114" s="270">
        <f ca="1">Inputs!AL114/1000-AC114</f>
        <v>0</v>
      </c>
      <c r="AE114" s="270">
        <f ca="1">IF(ISERROR($A114),0,OFFSET(Options!$C$1,$A114+AE$1,0)/1000)</f>
        <v>0</v>
      </c>
      <c r="AF114" s="247">
        <f t="shared" ca="1" si="11"/>
        <v>0</v>
      </c>
      <c r="AG114" s="246"/>
      <c r="AH114" s="231">
        <f ca="1">(#REF!+#REF!)/10000/100</f>
        <v>0</v>
      </c>
    </row>
    <row r="115" spans="1:34" x14ac:dyDescent="0.3">
      <c r="A115" s="48" t="e">
        <f ca="1">MATCH(C115,Options!$C:$C,0)</f>
        <v>#N/A</v>
      </c>
      <c r="B115" s="48" t="e">
        <f ca="1">MATCH(C115,Swaps!$C:$C,0)</f>
        <v>#N/A</v>
      </c>
      <c r="C115" s="227">
        <f ca="1">Inputs!C115</f>
        <v>40575</v>
      </c>
      <c r="D115" s="231">
        <f ca="1">Inputs!AV115</f>
        <v>0</v>
      </c>
      <c r="E115" s="265">
        <f ca="1">IF(ISERROR(B115),0,OFFSET(Swaps!$C$1,B115+$E$1,0))</f>
        <v>0</v>
      </c>
      <c r="F115" s="265">
        <f ca="1">IF(ISERROR(A115),0,OFFSET(Options!$C$1,A115+$F$1,0))</f>
        <v>0</v>
      </c>
      <c r="G115" s="265">
        <v>0</v>
      </c>
      <c r="H115" s="265">
        <f ca="1">AH115*Inputs!N115</f>
        <v>0</v>
      </c>
      <c r="I115" s="265">
        <f ca="1">Inputs!AX115-G115-H115</f>
        <v>0</v>
      </c>
      <c r="J115" s="231">
        <f t="shared" ca="1" si="7"/>
        <v>0</v>
      </c>
      <c r="K115" s="241"/>
      <c r="L115" s="242">
        <v>0.46012019368565948</v>
      </c>
      <c r="M115" s="241">
        <f t="shared" ca="1" si="12"/>
        <v>9.3197959365212147E-14</v>
      </c>
      <c r="N115" s="243">
        <f t="shared" ca="1" si="8"/>
        <v>0</v>
      </c>
      <c r="O115" s="241"/>
      <c r="P115" s="244">
        <f ca="1">Inputs!E115</f>
        <v>4.5465000000000009</v>
      </c>
      <c r="Q115" s="245">
        <f ca="1">Inputs!L115</f>
        <v>4.1000000000001258E-2</v>
      </c>
      <c r="R115" s="246"/>
      <c r="S115" s="270">
        <f ca="1">Inputs!BE115/1000</f>
        <v>0</v>
      </c>
      <c r="T115" s="270">
        <f ca="1">Inputs!AF115/1000-S115</f>
        <v>0</v>
      </c>
      <c r="U115" s="270">
        <f ca="1">IF(ISERROR($A115),0,OFFSET(Options!$C$1,$A115+U$1,0)/1000)</f>
        <v>0</v>
      </c>
      <c r="V115" s="247">
        <f t="shared" ca="1" si="9"/>
        <v>0</v>
      </c>
      <c r="W115" s="246"/>
      <c r="X115" s="265">
        <f ca="1">Inputs!BG115/10000</f>
        <v>0</v>
      </c>
      <c r="Y115" s="265">
        <f ca="1">Inputs!AR115/10000-X115</f>
        <v>0</v>
      </c>
      <c r="Z115" s="265">
        <f ca="1">IF(ISERROR($A115),0,OFFSET(Options!$C$1,$A115+Z$1,0))</f>
        <v>0</v>
      </c>
      <c r="AA115" s="231">
        <f t="shared" ca="1" si="10"/>
        <v>0</v>
      </c>
      <c r="AB115" s="246"/>
      <c r="AC115" s="270">
        <f ca="1">Inputs!BF115/1000</f>
        <v>0</v>
      </c>
      <c r="AD115" s="270">
        <f ca="1">Inputs!AL115/1000-AC115</f>
        <v>0</v>
      </c>
      <c r="AE115" s="270">
        <f ca="1">IF(ISERROR($A115),0,OFFSET(Options!$C$1,$A115+AE$1,0)/1000)</f>
        <v>0</v>
      </c>
      <c r="AF115" s="247">
        <f t="shared" ca="1" si="11"/>
        <v>0</v>
      </c>
      <c r="AG115" s="246"/>
      <c r="AH115" s="231">
        <f ca="1">(#REF!+#REF!)/10000/100</f>
        <v>0</v>
      </c>
    </row>
    <row r="116" spans="1:34" x14ac:dyDescent="0.3">
      <c r="A116" s="48" t="e">
        <f ca="1">MATCH(C116,Options!$C:$C,0)</f>
        <v>#N/A</v>
      </c>
      <c r="B116" s="48" t="e">
        <f ca="1">MATCH(C116,Swaps!$C:$C,0)</f>
        <v>#N/A</v>
      </c>
      <c r="C116" s="227">
        <f ca="1">Inputs!C116</f>
        <v>40603</v>
      </c>
      <c r="D116" s="231">
        <f ca="1">Inputs!AV116</f>
        <v>0</v>
      </c>
      <c r="E116" s="265">
        <f ca="1">IF(ISERROR(B116),0,OFFSET(Swaps!$C$1,B116+$E$1,0))</f>
        <v>0</v>
      </c>
      <c r="F116" s="265">
        <f ca="1">IF(ISERROR(A116),0,OFFSET(Options!$C$1,A116+$F$1,0))</f>
        <v>0</v>
      </c>
      <c r="G116" s="265">
        <v>0</v>
      </c>
      <c r="H116" s="265">
        <f ca="1">AH116*Inputs!N116</f>
        <v>0</v>
      </c>
      <c r="I116" s="265">
        <f ca="1">Inputs!AX116-G116-H116</f>
        <v>0</v>
      </c>
      <c r="J116" s="231">
        <f t="shared" ca="1" si="7"/>
        <v>0</v>
      </c>
      <c r="K116" s="241"/>
      <c r="L116" s="242">
        <v>0.45750354899296203</v>
      </c>
      <c r="M116" s="241">
        <f t="shared" ca="1" si="12"/>
        <v>9.3197959365212147E-14</v>
      </c>
      <c r="N116" s="243">
        <f t="shared" ca="1" si="8"/>
        <v>0</v>
      </c>
      <c r="O116" s="241"/>
      <c r="P116" s="244">
        <f ca="1">Inputs!E116</f>
        <v>4.4115000000000011</v>
      </c>
      <c r="Q116" s="245">
        <f ca="1">Inputs!L116</f>
        <v>4.1000000000001258E-2</v>
      </c>
      <c r="R116" s="246"/>
      <c r="S116" s="270">
        <f ca="1">Inputs!BE116/1000</f>
        <v>0</v>
      </c>
      <c r="T116" s="270">
        <f ca="1">Inputs!AF116/1000-S116</f>
        <v>0</v>
      </c>
      <c r="U116" s="270">
        <f ca="1">IF(ISERROR($A116),0,OFFSET(Options!$C$1,$A116+U$1,0)/1000)</f>
        <v>0</v>
      </c>
      <c r="V116" s="247">
        <f t="shared" ca="1" si="9"/>
        <v>0</v>
      </c>
      <c r="W116" s="246"/>
      <c r="X116" s="265">
        <f ca="1">Inputs!BG116/10000</f>
        <v>0</v>
      </c>
      <c r="Y116" s="265">
        <f ca="1">Inputs!AR116/10000-X116</f>
        <v>0</v>
      </c>
      <c r="Z116" s="265">
        <f ca="1">IF(ISERROR($A116),0,OFFSET(Options!$C$1,$A116+Z$1,0))</f>
        <v>0</v>
      </c>
      <c r="AA116" s="231">
        <f t="shared" ca="1" si="10"/>
        <v>0</v>
      </c>
      <c r="AB116" s="246"/>
      <c r="AC116" s="270">
        <f ca="1">Inputs!BF116/1000</f>
        <v>0</v>
      </c>
      <c r="AD116" s="270">
        <f ca="1">Inputs!AL116/1000-AC116</f>
        <v>0</v>
      </c>
      <c r="AE116" s="270">
        <f ca="1">IF(ISERROR($A116),0,OFFSET(Options!$C$1,$A116+AE$1,0)/1000)</f>
        <v>0</v>
      </c>
      <c r="AF116" s="247">
        <f t="shared" ca="1" si="11"/>
        <v>0</v>
      </c>
      <c r="AG116" s="246"/>
      <c r="AH116" s="231">
        <f ca="1">(#REF!+#REF!)/10000/100</f>
        <v>0</v>
      </c>
    </row>
    <row r="117" spans="1:34" x14ac:dyDescent="0.3">
      <c r="A117" s="48" t="e">
        <f ca="1">MATCH(C117,Options!$C:$C,0)</f>
        <v>#N/A</v>
      </c>
      <c r="B117" s="48" t="e">
        <f ca="1">MATCH(C117,Swaps!$C:$C,0)</f>
        <v>#N/A</v>
      </c>
      <c r="C117" s="227">
        <f ca="1">Inputs!C117</f>
        <v>40634</v>
      </c>
      <c r="D117" s="231">
        <f ca="1">Inputs!AV117</f>
        <v>0</v>
      </c>
      <c r="E117" s="265">
        <f ca="1">IF(ISERROR(B117),0,OFFSET(Swaps!$C$1,B117+$E$1,0))</f>
        <v>0</v>
      </c>
      <c r="F117" s="265">
        <f ca="1">IF(ISERROR(A117),0,OFFSET(Options!$C$1,A117+$F$1,0))</f>
        <v>0</v>
      </c>
      <c r="G117" s="265">
        <v>0</v>
      </c>
      <c r="H117" s="265">
        <f ca="1">AH117*Inputs!N117</f>
        <v>0</v>
      </c>
      <c r="I117" s="265">
        <f ca="1">Inputs!AX117-G117-H117</f>
        <v>0</v>
      </c>
      <c r="J117" s="231">
        <f t="shared" ca="1" si="7"/>
        <v>0</v>
      </c>
      <c r="K117" s="241"/>
      <c r="L117" s="242">
        <v>0.45606709198382683</v>
      </c>
      <c r="M117" s="241">
        <f t="shared" ca="1" si="12"/>
        <v>9.3197959365212147E-14</v>
      </c>
      <c r="N117" s="243">
        <f t="shared" ca="1" si="8"/>
        <v>0</v>
      </c>
      <c r="O117" s="241"/>
      <c r="P117" s="244">
        <f ca="1">Inputs!E117</f>
        <v>4.2615000000000007</v>
      </c>
      <c r="Q117" s="245">
        <f ca="1">Inputs!L117</f>
        <v>4.1000000000000369E-2</v>
      </c>
      <c r="R117" s="246"/>
      <c r="S117" s="270">
        <f ca="1">Inputs!BE117/1000</f>
        <v>0</v>
      </c>
      <c r="T117" s="270">
        <f ca="1">Inputs!AF117/1000-S117</f>
        <v>0</v>
      </c>
      <c r="U117" s="270">
        <f ca="1">IF(ISERROR($A117),0,OFFSET(Options!$C$1,$A117+U$1,0)/1000)</f>
        <v>0</v>
      </c>
      <c r="V117" s="247">
        <f t="shared" ca="1" si="9"/>
        <v>0</v>
      </c>
      <c r="W117" s="246"/>
      <c r="X117" s="265">
        <f ca="1">Inputs!BG117/10000</f>
        <v>0</v>
      </c>
      <c r="Y117" s="265">
        <f ca="1">Inputs!AR117/10000-X117</f>
        <v>0</v>
      </c>
      <c r="Z117" s="265">
        <f ca="1">IF(ISERROR($A117),0,OFFSET(Options!$C$1,$A117+Z$1,0))</f>
        <v>0</v>
      </c>
      <c r="AA117" s="231">
        <f t="shared" ca="1" si="10"/>
        <v>0</v>
      </c>
      <c r="AB117" s="246"/>
      <c r="AC117" s="270">
        <f ca="1">Inputs!BF117/1000</f>
        <v>0</v>
      </c>
      <c r="AD117" s="270">
        <f ca="1">Inputs!AL117/1000-AC117</f>
        <v>0</v>
      </c>
      <c r="AE117" s="270">
        <f ca="1">IF(ISERROR($A117),0,OFFSET(Options!$C$1,$A117+AE$1,0)/1000)</f>
        <v>0</v>
      </c>
      <c r="AF117" s="247">
        <f t="shared" ca="1" si="11"/>
        <v>0</v>
      </c>
      <c r="AG117" s="246"/>
      <c r="AH117" s="231">
        <f ca="1">(#REF!+#REF!)/10000/100</f>
        <v>0</v>
      </c>
    </row>
    <row r="118" spans="1:34" x14ac:dyDescent="0.3">
      <c r="D118" s="231"/>
      <c r="E118" s="265"/>
      <c r="F118" s="265"/>
      <c r="G118" s="265"/>
      <c r="H118" s="265"/>
      <c r="I118" s="265"/>
      <c r="J118" s="231"/>
      <c r="K118" s="241"/>
      <c r="L118" s="242">
        <v>0.45608900975509442</v>
      </c>
      <c r="M118" s="241"/>
      <c r="N118" s="243"/>
      <c r="O118" s="241"/>
      <c r="P118" s="244"/>
      <c r="Q118" s="245"/>
      <c r="R118" s="246"/>
      <c r="S118" s="270"/>
      <c r="T118" s="270"/>
      <c r="U118" s="270"/>
      <c r="V118" s="247"/>
      <c r="W118" s="246"/>
      <c r="X118" s="265"/>
      <c r="Y118" s="265"/>
      <c r="Z118" s="265"/>
      <c r="AA118" s="231"/>
      <c r="AB118" s="246"/>
      <c r="AC118" s="270"/>
      <c r="AD118" s="270"/>
      <c r="AE118" s="270"/>
      <c r="AF118" s="247"/>
      <c r="AG118" s="246"/>
      <c r="AH118" s="231"/>
    </row>
    <row r="119" spans="1:34" x14ac:dyDescent="0.3">
      <c r="D119" s="231"/>
      <c r="E119" s="265"/>
      <c r="F119" s="265"/>
      <c r="G119" s="265"/>
      <c r="H119" s="265"/>
      <c r="I119" s="265"/>
      <c r="J119" s="231"/>
      <c r="K119" s="241"/>
      <c r="L119" s="242">
        <v>0.45365107919733777</v>
      </c>
      <c r="M119" s="241"/>
      <c r="N119" s="243"/>
      <c r="O119" s="241"/>
      <c r="P119" s="244"/>
      <c r="Q119" s="245"/>
      <c r="R119" s="246"/>
      <c r="S119" s="270"/>
      <c r="T119" s="270"/>
      <c r="U119" s="270"/>
      <c r="V119" s="247"/>
      <c r="W119" s="246"/>
      <c r="X119" s="265"/>
      <c r="Y119" s="265"/>
      <c r="Z119" s="265"/>
      <c r="AA119" s="231"/>
      <c r="AB119" s="246"/>
      <c r="AC119" s="270"/>
      <c r="AD119" s="270"/>
      <c r="AE119" s="270"/>
      <c r="AF119" s="247"/>
      <c r="AG119" s="246"/>
      <c r="AH119" s="231"/>
    </row>
    <row r="120" spans="1:34" x14ac:dyDescent="0.3">
      <c r="D120" s="231"/>
      <c r="E120" s="265"/>
      <c r="F120" s="265"/>
      <c r="G120" s="265"/>
      <c r="H120" s="265"/>
      <c r="I120" s="265"/>
      <c r="J120" s="231"/>
      <c r="K120" s="241"/>
      <c r="L120" s="242">
        <v>0.45365107919733777</v>
      </c>
      <c r="M120" s="241"/>
      <c r="N120" s="243"/>
      <c r="O120" s="241"/>
      <c r="P120" s="244"/>
      <c r="Q120" s="245"/>
      <c r="R120" s="246"/>
      <c r="S120" s="270"/>
      <c r="T120" s="270"/>
      <c r="U120" s="270"/>
      <c r="V120" s="247"/>
      <c r="W120" s="246"/>
      <c r="X120" s="265"/>
      <c r="Y120" s="265"/>
      <c r="Z120" s="265"/>
      <c r="AA120" s="231"/>
      <c r="AB120" s="246"/>
      <c r="AC120" s="270"/>
      <c r="AD120" s="270"/>
      <c r="AE120" s="270"/>
      <c r="AF120" s="247"/>
      <c r="AG120" s="246"/>
      <c r="AH120" s="231"/>
    </row>
    <row r="121" spans="1:34" x14ac:dyDescent="0.3">
      <c r="D121" s="231"/>
      <c r="E121" s="265"/>
      <c r="F121" s="265"/>
      <c r="G121" s="265"/>
      <c r="H121" s="265"/>
      <c r="I121" s="265"/>
      <c r="J121" s="231"/>
      <c r="K121" s="241"/>
      <c r="L121" s="242">
        <v>0.45243211391846011</v>
      </c>
      <c r="M121" s="241"/>
      <c r="N121" s="243"/>
      <c r="O121" s="241"/>
      <c r="P121" s="244"/>
      <c r="Q121" s="245"/>
      <c r="R121" s="246"/>
      <c r="S121" s="270"/>
      <c r="T121" s="270"/>
      <c r="U121" s="270"/>
      <c r="V121" s="247"/>
      <c r="W121" s="246"/>
      <c r="X121" s="265"/>
      <c r="Y121" s="265"/>
      <c r="Z121" s="265"/>
      <c r="AA121" s="231"/>
      <c r="AB121" s="246"/>
      <c r="AC121" s="270"/>
      <c r="AD121" s="270"/>
      <c r="AE121" s="270"/>
      <c r="AF121" s="247"/>
      <c r="AG121" s="246"/>
      <c r="AH121" s="231"/>
    </row>
    <row r="122" spans="1:34" x14ac:dyDescent="0.3">
      <c r="D122" s="231"/>
      <c r="E122" s="265"/>
      <c r="F122" s="265"/>
      <c r="G122" s="265"/>
      <c r="H122" s="265"/>
      <c r="I122" s="265"/>
      <c r="J122" s="231"/>
      <c r="K122" s="241"/>
      <c r="L122" s="242">
        <v>0.45028670130798398</v>
      </c>
      <c r="M122" s="241"/>
      <c r="N122" s="243"/>
      <c r="O122" s="241"/>
      <c r="P122" s="244"/>
      <c r="Q122" s="245"/>
      <c r="R122" s="246"/>
      <c r="S122" s="270"/>
      <c r="T122" s="270"/>
      <c r="U122" s="270"/>
      <c r="V122" s="247"/>
      <c r="W122" s="246"/>
      <c r="X122" s="265"/>
      <c r="Y122" s="265"/>
      <c r="Z122" s="265"/>
      <c r="AA122" s="231"/>
      <c r="AB122" s="246"/>
      <c r="AC122" s="270"/>
      <c r="AD122" s="270"/>
      <c r="AE122" s="270"/>
      <c r="AF122" s="247"/>
      <c r="AG122" s="246"/>
      <c r="AH122" s="231"/>
    </row>
    <row r="123" spans="1:34" x14ac:dyDescent="0.3">
      <c r="D123" s="231"/>
      <c r="E123" s="265"/>
      <c r="F123" s="265"/>
      <c r="G123" s="265"/>
      <c r="H123" s="265"/>
      <c r="I123" s="265"/>
      <c r="J123" s="231"/>
      <c r="K123" s="241"/>
      <c r="L123" s="242">
        <v>0.43789894558660342</v>
      </c>
      <c r="M123" s="241"/>
      <c r="N123" s="243"/>
      <c r="O123" s="241"/>
      <c r="P123" s="244"/>
      <c r="Q123" s="245"/>
      <c r="R123" s="246"/>
      <c r="S123" s="270"/>
      <c r="T123" s="270"/>
      <c r="U123" s="270"/>
      <c r="V123" s="247"/>
      <c r="W123" s="246"/>
      <c r="X123" s="265"/>
      <c r="Y123" s="265"/>
      <c r="Z123" s="265"/>
      <c r="AA123" s="231"/>
      <c r="AB123" s="246"/>
      <c r="AC123" s="270"/>
      <c r="AD123" s="270"/>
      <c r="AE123" s="270"/>
      <c r="AF123" s="247"/>
      <c r="AG123" s="246"/>
      <c r="AH123" s="231"/>
    </row>
    <row r="124" spans="1:34" x14ac:dyDescent="0.3">
      <c r="D124" s="231"/>
      <c r="E124" s="265"/>
      <c r="F124" s="265"/>
      <c r="G124" s="265"/>
      <c r="H124" s="265"/>
      <c r="I124" s="265"/>
      <c r="J124" s="231"/>
      <c r="K124" s="241"/>
      <c r="L124" s="242">
        <v>0.42250761221055749</v>
      </c>
      <c r="M124" s="241"/>
      <c r="N124" s="243"/>
      <c r="O124" s="241"/>
      <c r="P124" s="244"/>
      <c r="Q124" s="245"/>
      <c r="R124" s="246"/>
      <c r="S124" s="270"/>
      <c r="T124" s="270"/>
      <c r="U124" s="270"/>
      <c r="V124" s="247"/>
      <c r="W124" s="246"/>
      <c r="X124" s="265"/>
      <c r="Y124" s="265"/>
      <c r="Z124" s="265"/>
      <c r="AA124" s="231"/>
      <c r="AB124" s="246"/>
      <c r="AC124" s="270"/>
      <c r="AD124" s="270"/>
      <c r="AE124" s="270"/>
      <c r="AF124" s="247"/>
      <c r="AG124" s="246"/>
      <c r="AH124" s="231"/>
    </row>
    <row r="125" spans="1:34" x14ac:dyDescent="0.3">
      <c r="D125" s="231"/>
      <c r="E125" s="265"/>
      <c r="F125" s="265"/>
      <c r="G125" s="265"/>
      <c r="H125" s="265"/>
      <c r="I125" s="265"/>
      <c r="J125" s="231"/>
      <c r="K125" s="241"/>
      <c r="L125" s="242">
        <v>0.45980322899350229</v>
      </c>
      <c r="M125" s="241"/>
      <c r="N125" s="243"/>
      <c r="O125" s="241"/>
      <c r="P125" s="244"/>
      <c r="Q125" s="245"/>
      <c r="R125" s="246"/>
      <c r="S125" s="270"/>
      <c r="T125" s="270"/>
      <c r="U125" s="270"/>
      <c r="V125" s="247"/>
      <c r="W125" s="246"/>
      <c r="X125" s="265"/>
      <c r="Y125" s="265"/>
      <c r="Z125" s="265"/>
      <c r="AA125" s="231"/>
      <c r="AB125" s="246"/>
      <c r="AC125" s="270"/>
      <c r="AD125" s="270"/>
      <c r="AE125" s="270"/>
      <c r="AF125" s="247"/>
      <c r="AG125" s="246"/>
      <c r="AH125" s="231"/>
    </row>
    <row r="126" spans="1:34" x14ac:dyDescent="0.3">
      <c r="D126" s="231"/>
      <c r="E126" s="265"/>
      <c r="F126" s="265"/>
      <c r="G126" s="265"/>
      <c r="H126" s="265"/>
      <c r="I126" s="265"/>
      <c r="J126" s="231"/>
      <c r="K126" s="241"/>
      <c r="L126" s="242">
        <v>0.45488016037064616</v>
      </c>
      <c r="M126" s="241"/>
      <c r="N126" s="243"/>
      <c r="O126" s="241"/>
      <c r="P126" s="244"/>
      <c r="Q126" s="245"/>
      <c r="R126" s="246"/>
      <c r="S126" s="270"/>
      <c r="T126" s="270"/>
      <c r="U126" s="270"/>
      <c r="V126" s="247"/>
      <c r="W126" s="246"/>
      <c r="X126" s="265"/>
      <c r="Y126" s="265"/>
      <c r="Z126" s="265"/>
      <c r="AA126" s="231"/>
      <c r="AB126" s="246"/>
      <c r="AC126" s="270"/>
      <c r="AD126" s="270"/>
      <c r="AE126" s="270"/>
      <c r="AF126" s="247"/>
      <c r="AG126" s="246"/>
      <c r="AH126" s="231"/>
    </row>
    <row r="127" spans="1:34" x14ac:dyDescent="0.3">
      <c r="D127" s="231"/>
      <c r="E127" s="265"/>
      <c r="F127" s="265"/>
      <c r="G127" s="265"/>
      <c r="H127" s="265"/>
      <c r="I127" s="265"/>
      <c r="J127" s="231"/>
      <c r="K127" s="241"/>
      <c r="L127" s="242">
        <v>0.45226351567795015</v>
      </c>
      <c r="M127" s="241"/>
      <c r="N127" s="243"/>
      <c r="O127" s="241"/>
      <c r="P127" s="244"/>
      <c r="Q127" s="245"/>
      <c r="R127" s="246"/>
      <c r="S127" s="270"/>
      <c r="T127" s="270"/>
      <c r="U127" s="270"/>
      <c r="V127" s="247"/>
      <c r="W127" s="246"/>
      <c r="X127" s="265"/>
      <c r="Y127" s="265"/>
      <c r="Z127" s="265"/>
      <c r="AA127" s="231"/>
      <c r="AB127" s="246"/>
      <c r="AC127" s="270"/>
      <c r="AD127" s="270"/>
      <c r="AE127" s="270"/>
      <c r="AF127" s="247"/>
      <c r="AG127" s="246"/>
      <c r="AH127" s="231"/>
    </row>
    <row r="128" spans="1:34" x14ac:dyDescent="0.3">
      <c r="D128" s="231"/>
      <c r="E128" s="265"/>
      <c r="F128" s="265"/>
      <c r="G128" s="265"/>
      <c r="H128" s="265"/>
      <c r="I128" s="265"/>
      <c r="J128" s="231"/>
      <c r="K128" s="241"/>
      <c r="L128" s="242">
        <v>0.44964687098525491</v>
      </c>
      <c r="M128" s="241"/>
      <c r="N128" s="243"/>
      <c r="O128" s="241"/>
      <c r="P128" s="244"/>
      <c r="Q128" s="245"/>
      <c r="R128" s="246"/>
      <c r="S128" s="270"/>
      <c r="T128" s="270"/>
      <c r="U128" s="270"/>
      <c r="V128" s="247"/>
      <c r="W128" s="246"/>
      <c r="X128" s="265"/>
      <c r="Y128" s="265"/>
      <c r="Z128" s="265"/>
      <c r="AA128" s="231"/>
      <c r="AB128" s="246"/>
      <c r="AC128" s="270"/>
      <c r="AD128" s="270"/>
      <c r="AE128" s="270"/>
      <c r="AF128" s="247"/>
      <c r="AG128" s="246"/>
      <c r="AH128" s="231"/>
    </row>
    <row r="129" spans="4:34" x14ac:dyDescent="0.3">
      <c r="D129" s="231"/>
      <c r="E129" s="265"/>
      <c r="F129" s="265"/>
      <c r="G129" s="265"/>
      <c r="H129" s="265"/>
      <c r="I129" s="265"/>
      <c r="J129" s="231"/>
      <c r="K129" s="241"/>
      <c r="L129" s="242">
        <v>0.44821041397612016</v>
      </c>
      <c r="M129" s="241"/>
      <c r="N129" s="243"/>
      <c r="O129" s="241"/>
      <c r="P129" s="244"/>
      <c r="Q129" s="245"/>
      <c r="R129" s="246"/>
      <c r="S129" s="270"/>
      <c r="T129" s="270"/>
      <c r="U129" s="270"/>
      <c r="V129" s="247"/>
      <c r="W129" s="246"/>
      <c r="X129" s="265"/>
      <c r="Y129" s="265"/>
      <c r="Z129" s="265"/>
      <c r="AA129" s="231"/>
      <c r="AB129" s="246"/>
      <c r="AC129" s="270"/>
      <c r="AD129" s="270"/>
      <c r="AE129" s="270"/>
      <c r="AF129" s="247"/>
      <c r="AG129" s="246"/>
      <c r="AH129" s="231"/>
    </row>
    <row r="130" spans="4:34" x14ac:dyDescent="0.3">
      <c r="D130" s="231"/>
      <c r="E130" s="265"/>
      <c r="F130" s="265"/>
      <c r="G130" s="265"/>
      <c r="H130" s="265"/>
      <c r="I130" s="265"/>
      <c r="J130" s="231"/>
      <c r="K130" s="241"/>
      <c r="L130" s="242">
        <v>0.44823233174738569</v>
      </c>
      <c r="M130" s="241"/>
      <c r="N130" s="243"/>
      <c r="O130" s="241"/>
      <c r="P130" s="244"/>
      <c r="Q130" s="245"/>
      <c r="R130" s="246"/>
      <c r="S130" s="270"/>
      <c r="T130" s="270"/>
      <c r="U130" s="270"/>
      <c r="V130" s="247"/>
      <c r="W130" s="246"/>
      <c r="X130" s="265"/>
      <c r="Y130" s="265"/>
      <c r="Z130" s="265"/>
      <c r="AA130" s="231"/>
      <c r="AB130" s="246"/>
      <c r="AC130" s="270"/>
      <c r="AD130" s="270"/>
      <c r="AE130" s="270"/>
      <c r="AF130" s="247"/>
      <c r="AG130" s="246"/>
      <c r="AH130" s="231"/>
    </row>
    <row r="131" spans="4:34" x14ac:dyDescent="0.3">
      <c r="D131" s="231"/>
      <c r="E131" s="265"/>
      <c r="F131" s="265"/>
      <c r="G131" s="265"/>
      <c r="H131" s="265"/>
      <c r="I131" s="265"/>
      <c r="J131" s="231"/>
      <c r="K131" s="241"/>
      <c r="L131" s="242">
        <v>0.44579440118962926</v>
      </c>
      <c r="M131" s="241"/>
      <c r="N131" s="243"/>
      <c r="O131" s="241"/>
      <c r="P131" s="244"/>
      <c r="Q131" s="245"/>
      <c r="R131" s="246"/>
      <c r="S131" s="270"/>
      <c r="T131" s="270"/>
      <c r="U131" s="270"/>
      <c r="V131" s="247"/>
      <c r="W131" s="246"/>
      <c r="X131" s="265"/>
      <c r="Y131" s="265"/>
      <c r="Z131" s="265"/>
      <c r="AA131" s="231"/>
      <c r="AB131" s="246"/>
      <c r="AC131" s="270"/>
      <c r="AD131" s="270"/>
      <c r="AE131" s="270"/>
      <c r="AF131" s="247"/>
      <c r="AG131" s="246"/>
      <c r="AH131" s="231"/>
    </row>
    <row r="132" spans="4:34" x14ac:dyDescent="0.3">
      <c r="D132" s="231"/>
      <c r="E132" s="265"/>
      <c r="F132" s="265"/>
      <c r="G132" s="265"/>
      <c r="H132" s="265"/>
      <c r="I132" s="265"/>
      <c r="J132" s="231"/>
      <c r="K132" s="241"/>
      <c r="L132" s="242">
        <v>0.44579440118962926</v>
      </c>
      <c r="M132" s="241"/>
      <c r="N132" s="243"/>
      <c r="O132" s="241"/>
      <c r="P132" s="244"/>
      <c r="Q132" s="245"/>
      <c r="R132" s="246"/>
      <c r="S132" s="270"/>
      <c r="T132" s="270"/>
      <c r="U132" s="270"/>
      <c r="V132" s="247"/>
      <c r="W132" s="246"/>
      <c r="X132" s="265"/>
      <c r="Y132" s="265"/>
      <c r="Z132" s="265"/>
      <c r="AA132" s="231"/>
      <c r="AB132" s="246"/>
      <c r="AC132" s="270"/>
      <c r="AD132" s="270"/>
      <c r="AE132" s="270"/>
      <c r="AF132" s="247"/>
      <c r="AG132" s="246"/>
      <c r="AH132" s="231"/>
    </row>
    <row r="133" spans="4:34" x14ac:dyDescent="0.3">
      <c r="D133" s="231"/>
      <c r="E133" s="265"/>
      <c r="F133" s="265"/>
      <c r="G133" s="265"/>
      <c r="H133" s="265"/>
      <c r="I133" s="265"/>
      <c r="J133" s="231"/>
      <c r="K133" s="241"/>
      <c r="L133" s="242">
        <v>0.44457543591075094</v>
      </c>
      <c r="M133" s="241"/>
      <c r="N133" s="243"/>
      <c r="O133" s="241"/>
      <c r="P133" s="244"/>
      <c r="Q133" s="245"/>
      <c r="R133" s="246"/>
      <c r="S133" s="270"/>
      <c r="T133" s="270"/>
      <c r="U133" s="270"/>
      <c r="V133" s="247"/>
      <c r="W133" s="246"/>
      <c r="X133" s="265"/>
      <c r="Y133" s="265"/>
      <c r="Z133" s="265"/>
      <c r="AA133" s="231"/>
      <c r="AB133" s="246"/>
      <c r="AC133" s="270"/>
      <c r="AD133" s="270"/>
      <c r="AE133" s="270"/>
      <c r="AF133" s="247"/>
      <c r="AG133" s="246"/>
      <c r="AH133" s="231"/>
    </row>
    <row r="134" spans="4:34" x14ac:dyDescent="0.3">
      <c r="D134" s="231"/>
      <c r="E134" s="265"/>
      <c r="F134" s="265"/>
      <c r="G134" s="265"/>
      <c r="H134" s="265"/>
      <c r="I134" s="265"/>
      <c r="J134" s="231"/>
      <c r="K134" s="241"/>
      <c r="L134" s="242">
        <v>0.44243002330027714</v>
      </c>
      <c r="M134" s="241"/>
      <c r="N134" s="243"/>
      <c r="O134" s="241"/>
      <c r="P134" s="244"/>
      <c r="Q134" s="245"/>
      <c r="R134" s="246"/>
      <c r="S134" s="270"/>
      <c r="T134" s="270"/>
      <c r="U134" s="270"/>
      <c r="V134" s="247"/>
      <c r="W134" s="246"/>
      <c r="X134" s="265"/>
      <c r="Y134" s="265"/>
      <c r="Z134" s="265"/>
      <c r="AA134" s="231"/>
      <c r="AB134" s="246"/>
      <c r="AC134" s="270"/>
      <c r="AD134" s="270"/>
      <c r="AE134" s="270"/>
      <c r="AF134" s="247"/>
      <c r="AG134" s="246"/>
      <c r="AH134" s="231"/>
    </row>
    <row r="135" spans="4:34" x14ac:dyDescent="0.3">
      <c r="D135" s="231"/>
      <c r="E135" s="265"/>
      <c r="F135" s="265"/>
      <c r="G135" s="265"/>
      <c r="H135" s="265"/>
      <c r="I135" s="265"/>
      <c r="J135" s="231"/>
      <c r="K135" s="241"/>
      <c r="L135" s="242">
        <v>0.43004226757889452</v>
      </c>
      <c r="M135" s="241"/>
      <c r="N135" s="243"/>
      <c r="O135" s="241"/>
      <c r="P135" s="244"/>
      <c r="Q135" s="245"/>
      <c r="R135" s="246"/>
      <c r="S135" s="270"/>
      <c r="T135" s="270"/>
      <c r="U135" s="270"/>
      <c r="V135" s="247"/>
      <c r="W135" s="246"/>
      <c r="X135" s="265"/>
      <c r="Y135" s="265"/>
      <c r="Z135" s="265"/>
      <c r="AA135" s="231"/>
      <c r="AB135" s="246"/>
      <c r="AC135" s="270"/>
      <c r="AD135" s="270"/>
      <c r="AE135" s="270"/>
      <c r="AF135" s="247"/>
      <c r="AG135" s="246"/>
      <c r="AH135" s="231"/>
    </row>
    <row r="136" spans="4:34" x14ac:dyDescent="0.3">
      <c r="D136" s="231"/>
      <c r="E136" s="265"/>
      <c r="F136" s="265"/>
      <c r="G136" s="265"/>
      <c r="H136" s="265"/>
      <c r="I136" s="265"/>
      <c r="J136" s="231"/>
      <c r="K136" s="241"/>
      <c r="L136" s="242">
        <v>0.41465093420284965</v>
      </c>
      <c r="M136" s="241"/>
      <c r="N136" s="243"/>
      <c r="O136" s="241"/>
      <c r="P136" s="244"/>
      <c r="Q136" s="245"/>
      <c r="R136" s="246"/>
      <c r="S136" s="270"/>
      <c r="T136" s="270"/>
      <c r="U136" s="270"/>
      <c r="V136" s="247"/>
      <c r="W136" s="246"/>
      <c r="X136" s="265"/>
      <c r="Y136" s="265"/>
      <c r="Z136" s="265"/>
      <c r="AA136" s="231"/>
      <c r="AB136" s="246"/>
      <c r="AC136" s="270"/>
      <c r="AD136" s="270"/>
      <c r="AE136" s="270"/>
      <c r="AF136" s="247"/>
      <c r="AG136" s="246"/>
      <c r="AH136" s="231"/>
    </row>
    <row r="137" spans="4:34" x14ac:dyDescent="0.3">
      <c r="D137" s="231"/>
      <c r="E137" s="265"/>
      <c r="F137" s="265"/>
      <c r="G137" s="265"/>
      <c r="H137" s="265"/>
      <c r="I137" s="265"/>
      <c r="J137" s="231"/>
      <c r="K137" s="241"/>
      <c r="L137" s="242">
        <v>0.45194655098579312</v>
      </c>
      <c r="M137" s="241"/>
      <c r="N137" s="243"/>
      <c r="O137" s="241"/>
      <c r="P137" s="244"/>
      <c r="Q137" s="245"/>
      <c r="R137" s="246"/>
      <c r="S137" s="270"/>
      <c r="T137" s="270"/>
      <c r="U137" s="270"/>
      <c r="V137" s="247"/>
      <c r="W137" s="246"/>
      <c r="X137" s="265"/>
      <c r="Y137" s="265"/>
      <c r="Z137" s="265"/>
      <c r="AA137" s="231"/>
      <c r="AB137" s="246"/>
      <c r="AC137" s="270"/>
      <c r="AD137" s="270"/>
      <c r="AE137" s="270"/>
      <c r="AF137" s="247"/>
      <c r="AG137" s="246"/>
      <c r="AH137" s="231"/>
    </row>
    <row r="138" spans="4:34" x14ac:dyDescent="0.3">
      <c r="D138" s="231"/>
      <c r="E138" s="265"/>
      <c r="F138" s="265"/>
      <c r="G138" s="265"/>
      <c r="H138" s="265"/>
      <c r="I138" s="265"/>
      <c r="J138" s="231"/>
      <c r="K138" s="241"/>
      <c r="L138" s="242">
        <v>0.44702348236293821</v>
      </c>
      <c r="M138" s="241"/>
      <c r="N138" s="243"/>
      <c r="O138" s="241"/>
      <c r="P138" s="244"/>
      <c r="Q138" s="245"/>
      <c r="R138" s="246"/>
      <c r="S138" s="270"/>
      <c r="T138" s="270"/>
      <c r="U138" s="270"/>
      <c r="V138" s="247"/>
      <c r="W138" s="246"/>
      <c r="X138" s="265"/>
      <c r="Y138" s="265"/>
      <c r="Z138" s="265"/>
      <c r="AA138" s="231"/>
      <c r="AB138" s="246"/>
      <c r="AC138" s="270"/>
      <c r="AD138" s="270"/>
      <c r="AE138" s="270"/>
      <c r="AF138" s="247"/>
      <c r="AG138" s="246"/>
      <c r="AH138" s="231"/>
    </row>
    <row r="139" spans="4:34" x14ac:dyDescent="0.3">
      <c r="D139" s="231"/>
      <c r="E139" s="265"/>
      <c r="F139" s="265"/>
      <c r="G139" s="265"/>
      <c r="H139" s="265"/>
      <c r="I139" s="265"/>
      <c r="J139" s="231"/>
      <c r="K139" s="241"/>
      <c r="L139" s="242">
        <v>0.44440683767024225</v>
      </c>
      <c r="M139" s="241"/>
      <c r="N139" s="243"/>
      <c r="O139" s="241"/>
      <c r="P139" s="244"/>
      <c r="Q139" s="245"/>
      <c r="R139" s="246"/>
      <c r="S139" s="270"/>
      <c r="T139" s="270"/>
      <c r="U139" s="270"/>
      <c r="V139" s="247"/>
      <c r="W139" s="246"/>
      <c r="X139" s="265"/>
      <c r="Y139" s="265"/>
      <c r="Z139" s="265"/>
      <c r="AA139" s="231"/>
      <c r="AB139" s="246"/>
      <c r="AC139" s="270"/>
      <c r="AD139" s="270"/>
      <c r="AE139" s="270"/>
      <c r="AF139" s="247"/>
      <c r="AG139" s="246"/>
      <c r="AH139" s="231"/>
    </row>
    <row r="140" spans="4:34" x14ac:dyDescent="0.3">
      <c r="D140" s="231"/>
      <c r="E140" s="265"/>
      <c r="F140" s="265"/>
      <c r="G140" s="265"/>
      <c r="H140" s="265"/>
      <c r="I140" s="265"/>
      <c r="J140" s="231"/>
      <c r="K140" s="241"/>
      <c r="L140" s="242">
        <v>0.44179019297754624</v>
      </c>
      <c r="M140" s="241"/>
      <c r="N140" s="243"/>
      <c r="O140" s="241"/>
      <c r="P140" s="244"/>
      <c r="Q140" s="245"/>
      <c r="R140" s="246"/>
      <c r="S140" s="270"/>
      <c r="T140" s="270"/>
      <c r="U140" s="270"/>
      <c r="V140" s="247"/>
      <c r="W140" s="246"/>
      <c r="X140" s="265"/>
      <c r="Y140" s="265"/>
      <c r="Z140" s="265"/>
      <c r="AA140" s="231"/>
      <c r="AB140" s="246"/>
      <c r="AC140" s="270"/>
      <c r="AD140" s="270"/>
      <c r="AE140" s="270"/>
      <c r="AF140" s="247"/>
      <c r="AG140" s="246"/>
      <c r="AH140" s="231"/>
    </row>
    <row r="141" spans="4:34" x14ac:dyDescent="0.3">
      <c r="D141" s="231"/>
      <c r="E141" s="265"/>
      <c r="F141" s="265"/>
      <c r="G141" s="265"/>
      <c r="H141" s="265"/>
      <c r="I141" s="265"/>
      <c r="J141" s="231"/>
      <c r="K141" s="241"/>
      <c r="L141" s="242">
        <v>0.44035373596841171</v>
      </c>
      <c r="M141" s="241"/>
      <c r="N141" s="243"/>
      <c r="O141" s="241"/>
      <c r="P141" s="244"/>
      <c r="Q141" s="245"/>
      <c r="R141" s="246"/>
      <c r="S141" s="270"/>
      <c r="T141" s="270"/>
      <c r="U141" s="270"/>
      <c r="V141" s="247"/>
      <c r="W141" s="246"/>
      <c r="X141" s="265"/>
      <c r="Y141" s="265"/>
      <c r="Z141" s="265"/>
      <c r="AA141" s="231"/>
      <c r="AB141" s="246"/>
      <c r="AC141" s="270"/>
      <c r="AD141" s="270"/>
      <c r="AE141" s="270"/>
      <c r="AF141" s="247"/>
      <c r="AG141" s="246"/>
      <c r="AH141" s="231"/>
    </row>
    <row r="142" spans="4:34" x14ac:dyDescent="0.3">
      <c r="D142" s="231"/>
      <c r="E142" s="265"/>
      <c r="F142" s="265"/>
      <c r="G142" s="265"/>
      <c r="H142" s="265"/>
      <c r="I142" s="265"/>
      <c r="J142" s="231"/>
      <c r="K142" s="241"/>
      <c r="L142" s="242">
        <v>0.44037565373967663</v>
      </c>
      <c r="M142" s="241"/>
      <c r="N142" s="243"/>
      <c r="O142" s="241"/>
      <c r="P142" s="244"/>
      <c r="Q142" s="245"/>
      <c r="R142" s="246"/>
      <c r="S142" s="270"/>
      <c r="T142" s="270"/>
      <c r="U142" s="270"/>
      <c r="V142" s="247"/>
      <c r="W142" s="246"/>
      <c r="X142" s="265"/>
      <c r="Y142" s="265"/>
      <c r="Z142" s="265"/>
      <c r="AA142" s="231"/>
      <c r="AB142" s="246"/>
      <c r="AC142" s="270"/>
      <c r="AD142" s="270"/>
      <c r="AE142" s="270"/>
      <c r="AF142" s="247"/>
      <c r="AG142" s="246"/>
      <c r="AH142" s="231"/>
    </row>
    <row r="143" spans="4:34" x14ac:dyDescent="0.3">
      <c r="D143" s="231"/>
      <c r="E143" s="265"/>
      <c r="F143" s="265"/>
      <c r="G143" s="265"/>
      <c r="H143" s="265"/>
      <c r="I143" s="265"/>
      <c r="J143" s="231"/>
      <c r="K143" s="241"/>
      <c r="L143" s="242">
        <v>0.43793772318191948</v>
      </c>
      <c r="M143" s="241"/>
      <c r="N143" s="243"/>
      <c r="O143" s="241"/>
      <c r="P143" s="244"/>
      <c r="Q143" s="245"/>
      <c r="R143" s="246"/>
      <c r="S143" s="270"/>
      <c r="T143" s="270"/>
      <c r="U143" s="270"/>
      <c r="V143" s="247"/>
      <c r="W143" s="246"/>
      <c r="X143" s="265"/>
      <c r="Y143" s="265"/>
      <c r="Z143" s="265"/>
      <c r="AA143" s="231"/>
      <c r="AB143" s="246"/>
      <c r="AC143" s="270"/>
      <c r="AD143" s="270"/>
      <c r="AE143" s="270"/>
      <c r="AF143" s="247"/>
      <c r="AG143" s="246"/>
      <c r="AH143" s="231"/>
    </row>
    <row r="144" spans="4:34" x14ac:dyDescent="0.3">
      <c r="D144" s="231"/>
      <c r="E144" s="265"/>
      <c r="F144" s="265"/>
      <c r="G144" s="265"/>
      <c r="H144" s="265"/>
      <c r="I144" s="265"/>
      <c r="J144" s="231"/>
      <c r="K144" s="241"/>
      <c r="L144" s="242">
        <v>0.43793772318191887</v>
      </c>
      <c r="M144" s="241"/>
      <c r="N144" s="243"/>
      <c r="O144" s="241"/>
      <c r="P144" s="244"/>
      <c r="Q144" s="245"/>
      <c r="R144" s="246"/>
      <c r="S144" s="270"/>
      <c r="T144" s="270"/>
      <c r="U144" s="270"/>
      <c r="V144" s="247"/>
      <c r="W144" s="246"/>
      <c r="X144" s="265"/>
      <c r="Y144" s="265"/>
      <c r="Z144" s="265"/>
      <c r="AA144" s="231"/>
      <c r="AB144" s="246"/>
      <c r="AC144" s="270"/>
      <c r="AD144" s="270"/>
      <c r="AE144" s="270"/>
      <c r="AF144" s="247"/>
      <c r="AG144" s="246"/>
      <c r="AH144" s="231"/>
    </row>
    <row r="145" spans="4:34" x14ac:dyDescent="0.3">
      <c r="D145" s="231"/>
      <c r="E145" s="265"/>
      <c r="F145" s="265"/>
      <c r="G145" s="265"/>
      <c r="H145" s="265"/>
      <c r="I145" s="265"/>
      <c r="J145" s="231"/>
      <c r="K145" s="241"/>
      <c r="L145" s="242">
        <v>0.43671875790304243</v>
      </c>
      <c r="M145" s="241"/>
      <c r="N145" s="243"/>
      <c r="O145" s="241"/>
      <c r="P145" s="244"/>
      <c r="Q145" s="245"/>
      <c r="R145" s="246"/>
      <c r="S145" s="270"/>
      <c r="T145" s="270"/>
      <c r="U145" s="270"/>
      <c r="V145" s="247"/>
      <c r="W145" s="246"/>
      <c r="X145" s="265"/>
      <c r="Y145" s="265"/>
      <c r="Z145" s="265"/>
      <c r="AA145" s="231"/>
      <c r="AB145" s="246"/>
      <c r="AC145" s="270"/>
      <c r="AD145" s="270"/>
      <c r="AE145" s="270"/>
      <c r="AF145" s="247"/>
      <c r="AG145" s="246"/>
      <c r="AH145" s="231"/>
    </row>
    <row r="146" spans="4:34" x14ac:dyDescent="0.3">
      <c r="D146" s="231"/>
      <c r="E146" s="265"/>
      <c r="F146" s="265"/>
      <c r="G146" s="265"/>
      <c r="H146" s="265"/>
      <c r="I146" s="265"/>
      <c r="J146" s="231"/>
      <c r="K146" s="241"/>
      <c r="L146" s="242">
        <v>0.43457334529256875</v>
      </c>
      <c r="M146" s="241"/>
      <c r="N146" s="243"/>
      <c r="O146" s="241"/>
      <c r="P146" s="244"/>
      <c r="Q146" s="245"/>
      <c r="R146" s="246"/>
      <c r="S146" s="270"/>
      <c r="T146" s="270"/>
      <c r="U146" s="270"/>
      <c r="V146" s="247"/>
      <c r="W146" s="246"/>
      <c r="X146" s="265"/>
      <c r="Y146" s="265"/>
      <c r="Z146" s="265"/>
      <c r="AA146" s="231"/>
      <c r="AB146" s="246"/>
      <c r="AC146" s="270"/>
      <c r="AD146" s="270"/>
      <c r="AE146" s="270"/>
      <c r="AF146" s="247"/>
      <c r="AG146" s="246"/>
      <c r="AH146" s="231"/>
    </row>
    <row r="147" spans="4:34" x14ac:dyDescent="0.3">
      <c r="D147" s="231"/>
      <c r="E147" s="265"/>
      <c r="F147" s="265"/>
      <c r="G147" s="265"/>
      <c r="H147" s="265"/>
      <c r="I147" s="265"/>
      <c r="J147" s="231"/>
      <c r="K147" s="241"/>
      <c r="L147" s="242">
        <v>0.42218558957118602</v>
      </c>
      <c r="M147" s="241"/>
      <c r="N147" s="243"/>
      <c r="O147" s="241"/>
      <c r="P147" s="244"/>
      <c r="Q147" s="245"/>
      <c r="R147" s="246"/>
      <c r="S147" s="270"/>
      <c r="T147" s="270"/>
      <c r="U147" s="270"/>
      <c r="V147" s="247"/>
      <c r="W147" s="246"/>
      <c r="X147" s="265"/>
      <c r="Y147" s="265"/>
      <c r="Z147" s="265"/>
      <c r="AA147" s="231"/>
      <c r="AB147" s="246"/>
      <c r="AC147" s="270"/>
      <c r="AD147" s="270"/>
      <c r="AE147" s="270"/>
      <c r="AF147" s="247"/>
      <c r="AG147" s="246"/>
      <c r="AH147" s="231"/>
    </row>
    <row r="148" spans="4:34" x14ac:dyDescent="0.3">
      <c r="D148" s="231"/>
      <c r="E148" s="265"/>
      <c r="F148" s="265"/>
      <c r="G148" s="265"/>
      <c r="H148" s="265"/>
      <c r="I148" s="265"/>
      <c r="J148" s="231"/>
      <c r="K148" s="241"/>
      <c r="L148" s="242">
        <v>0.40679425619514353</v>
      </c>
      <c r="M148" s="241"/>
      <c r="N148" s="243"/>
      <c r="O148" s="241"/>
      <c r="P148" s="244"/>
      <c r="Q148" s="245"/>
      <c r="R148" s="246"/>
      <c r="S148" s="270"/>
      <c r="T148" s="270"/>
      <c r="U148" s="270"/>
      <c r="V148" s="247"/>
      <c r="W148" s="246"/>
      <c r="X148" s="265"/>
      <c r="Y148" s="265"/>
      <c r="Z148" s="265"/>
      <c r="AA148" s="231"/>
      <c r="AB148" s="246"/>
      <c r="AC148" s="270"/>
      <c r="AD148" s="270"/>
      <c r="AE148" s="270"/>
      <c r="AF148" s="247"/>
      <c r="AG148" s="246"/>
      <c r="AH148" s="231"/>
    </row>
    <row r="149" spans="4:34" x14ac:dyDescent="0.3">
      <c r="D149" s="231"/>
      <c r="E149" s="265"/>
      <c r="F149" s="265"/>
      <c r="G149" s="265"/>
      <c r="H149" s="265"/>
      <c r="I149" s="265"/>
      <c r="J149" s="231"/>
      <c r="K149" s="241"/>
      <c r="L149" s="242">
        <v>0.44408987297808683</v>
      </c>
      <c r="M149" s="241"/>
      <c r="N149" s="243"/>
      <c r="O149" s="241"/>
      <c r="P149" s="244"/>
      <c r="Q149" s="245"/>
      <c r="R149" s="246"/>
      <c r="S149" s="270"/>
      <c r="T149" s="270"/>
      <c r="U149" s="270"/>
      <c r="V149" s="247"/>
      <c r="W149" s="246"/>
      <c r="X149" s="265"/>
      <c r="Y149" s="265"/>
      <c r="Z149" s="265"/>
      <c r="AA149" s="231"/>
      <c r="AB149" s="246"/>
      <c r="AC149" s="270"/>
      <c r="AD149" s="270"/>
      <c r="AE149" s="270"/>
      <c r="AF149" s="247"/>
      <c r="AG149" s="246"/>
      <c r="AH149" s="231"/>
    </row>
    <row r="150" spans="4:34" x14ac:dyDescent="0.3">
      <c r="D150" s="231"/>
      <c r="E150" s="265"/>
      <c r="F150" s="265"/>
      <c r="G150" s="265"/>
      <c r="H150" s="265"/>
      <c r="I150" s="265"/>
      <c r="J150" s="231"/>
      <c r="K150" s="241"/>
      <c r="L150" s="242">
        <v>0.43916680435522965</v>
      </c>
      <c r="M150" s="241"/>
      <c r="N150" s="243"/>
      <c r="O150" s="241"/>
      <c r="P150" s="244"/>
      <c r="Q150" s="245"/>
      <c r="R150" s="246"/>
      <c r="S150" s="270"/>
      <c r="T150" s="270"/>
      <c r="U150" s="270"/>
      <c r="V150" s="247"/>
      <c r="W150" s="246"/>
      <c r="X150" s="265"/>
      <c r="Y150" s="265"/>
      <c r="Z150" s="265"/>
      <c r="AA150" s="231"/>
      <c r="AB150" s="246"/>
      <c r="AC150" s="270"/>
      <c r="AD150" s="270"/>
      <c r="AE150" s="270"/>
      <c r="AF150" s="247"/>
      <c r="AG150" s="246"/>
      <c r="AH150" s="231"/>
    </row>
    <row r="151" spans="4:34" x14ac:dyDescent="0.3">
      <c r="D151" s="231"/>
      <c r="E151" s="265"/>
      <c r="F151" s="265"/>
      <c r="G151" s="265"/>
      <c r="H151" s="265"/>
      <c r="I151" s="265"/>
      <c r="J151" s="231"/>
      <c r="K151" s="241"/>
      <c r="L151" s="242">
        <v>0.43655015966253385</v>
      </c>
      <c r="M151" s="241"/>
      <c r="N151" s="243"/>
      <c r="O151" s="241"/>
      <c r="P151" s="244"/>
      <c r="Q151" s="245"/>
      <c r="R151" s="246"/>
      <c r="S151" s="270"/>
      <c r="T151" s="270"/>
      <c r="U151" s="270"/>
      <c r="V151" s="247"/>
      <c r="W151" s="246"/>
      <c r="X151" s="265"/>
      <c r="Y151" s="265"/>
      <c r="Z151" s="265"/>
      <c r="AA151" s="231"/>
      <c r="AB151" s="246"/>
      <c r="AC151" s="270"/>
      <c r="AD151" s="270"/>
      <c r="AE151" s="270"/>
      <c r="AF151" s="247"/>
      <c r="AG151" s="246"/>
      <c r="AH151" s="231"/>
    </row>
    <row r="152" spans="4:34" x14ac:dyDescent="0.3">
      <c r="D152" s="231"/>
      <c r="E152" s="265"/>
      <c r="F152" s="265"/>
      <c r="G152" s="265"/>
      <c r="H152" s="265"/>
      <c r="I152" s="265"/>
      <c r="J152" s="231"/>
      <c r="K152" s="241"/>
      <c r="L152" s="242">
        <v>0.43393351496983634</v>
      </c>
      <c r="M152" s="241"/>
      <c r="N152" s="243"/>
      <c r="O152" s="241"/>
      <c r="P152" s="244"/>
      <c r="Q152" s="245"/>
      <c r="R152" s="246"/>
      <c r="S152" s="270"/>
      <c r="T152" s="270"/>
      <c r="U152" s="270"/>
      <c r="V152" s="247"/>
      <c r="W152" s="246"/>
      <c r="X152" s="265"/>
      <c r="Y152" s="265"/>
      <c r="Z152" s="265"/>
      <c r="AA152" s="231"/>
      <c r="AB152" s="246"/>
      <c r="AC152" s="270"/>
      <c r="AD152" s="270"/>
      <c r="AE152" s="270"/>
      <c r="AF152" s="247"/>
      <c r="AG152" s="246"/>
      <c r="AH152" s="231"/>
    </row>
    <row r="153" spans="4:34" x14ac:dyDescent="0.3">
      <c r="D153" s="231"/>
      <c r="E153" s="265"/>
      <c r="F153" s="265"/>
      <c r="G153" s="265"/>
      <c r="H153" s="265"/>
      <c r="I153" s="265"/>
      <c r="J153" s="231"/>
      <c r="K153" s="241"/>
      <c r="L153" s="242">
        <v>0.43249705796070276</v>
      </c>
      <c r="M153" s="241"/>
      <c r="N153" s="243"/>
      <c r="O153" s="241"/>
      <c r="P153" s="244"/>
      <c r="Q153" s="245"/>
      <c r="R153" s="246"/>
      <c r="S153" s="270"/>
      <c r="T153" s="270"/>
      <c r="U153" s="270"/>
      <c r="V153" s="247"/>
      <c r="W153" s="246"/>
      <c r="X153" s="265"/>
      <c r="Y153" s="265"/>
      <c r="Z153" s="265"/>
      <c r="AA153" s="231"/>
      <c r="AB153" s="246"/>
      <c r="AC153" s="270"/>
      <c r="AD153" s="270"/>
      <c r="AE153" s="270"/>
      <c r="AF153" s="247"/>
      <c r="AG153" s="246"/>
      <c r="AH153" s="231"/>
    </row>
    <row r="154" spans="4:34" x14ac:dyDescent="0.3">
      <c r="D154" s="231"/>
      <c r="E154" s="265"/>
      <c r="F154" s="265"/>
      <c r="G154" s="265"/>
      <c r="H154" s="265"/>
      <c r="I154" s="265"/>
      <c r="J154" s="231"/>
      <c r="K154" s="241"/>
      <c r="L154" s="242">
        <v>0.43251897573196935</v>
      </c>
      <c r="M154" s="241"/>
      <c r="N154" s="243"/>
      <c r="O154" s="241"/>
      <c r="P154" s="244"/>
      <c r="Q154" s="245"/>
      <c r="R154" s="246"/>
      <c r="S154" s="270"/>
      <c r="T154" s="270"/>
      <c r="U154" s="270"/>
      <c r="V154" s="247"/>
      <c r="W154" s="246"/>
      <c r="X154" s="265"/>
      <c r="Y154" s="265"/>
      <c r="Z154" s="265"/>
      <c r="AA154" s="231"/>
      <c r="AB154" s="246"/>
      <c r="AC154" s="270"/>
      <c r="AD154" s="270"/>
      <c r="AE154" s="270"/>
      <c r="AF154" s="247"/>
      <c r="AG154" s="246"/>
      <c r="AH154" s="231"/>
    </row>
    <row r="155" spans="4:34" x14ac:dyDescent="0.3">
      <c r="D155" s="231"/>
      <c r="E155" s="265"/>
      <c r="F155" s="265"/>
      <c r="G155" s="265"/>
      <c r="H155" s="265"/>
      <c r="I155" s="265"/>
      <c r="J155" s="231"/>
      <c r="K155" s="241"/>
      <c r="L155" s="242">
        <v>0.43008104517421303</v>
      </c>
      <c r="M155" s="241"/>
      <c r="N155" s="243"/>
      <c r="O155" s="241"/>
      <c r="P155" s="244"/>
      <c r="Q155" s="245"/>
      <c r="R155" s="246"/>
      <c r="S155" s="270"/>
      <c r="T155" s="270"/>
      <c r="U155" s="270"/>
      <c r="V155" s="247"/>
      <c r="W155" s="246"/>
      <c r="X155" s="265"/>
      <c r="Y155" s="265"/>
      <c r="Z155" s="265"/>
      <c r="AA155" s="231"/>
      <c r="AB155" s="246"/>
      <c r="AC155" s="270"/>
      <c r="AD155" s="270"/>
      <c r="AE155" s="270"/>
      <c r="AF155" s="247"/>
      <c r="AG155" s="246"/>
      <c r="AH155" s="231"/>
    </row>
    <row r="156" spans="4:34" x14ac:dyDescent="0.3">
      <c r="D156" s="231"/>
      <c r="E156" s="265"/>
      <c r="F156" s="265"/>
      <c r="G156" s="265"/>
      <c r="H156" s="265"/>
      <c r="I156" s="265"/>
      <c r="J156" s="231"/>
      <c r="K156" s="241"/>
      <c r="L156" s="242">
        <v>0.43008104517421303</v>
      </c>
      <c r="M156" s="241"/>
      <c r="N156" s="243"/>
      <c r="O156" s="241"/>
      <c r="P156" s="244"/>
      <c r="Q156" s="245"/>
      <c r="R156" s="246"/>
      <c r="S156" s="270"/>
      <c r="T156" s="270"/>
      <c r="U156" s="270"/>
      <c r="V156" s="247"/>
      <c r="W156" s="246"/>
      <c r="X156" s="265"/>
      <c r="Y156" s="265"/>
      <c r="Z156" s="265"/>
      <c r="AA156" s="231"/>
      <c r="AB156" s="246"/>
      <c r="AC156" s="270"/>
      <c r="AD156" s="270"/>
      <c r="AE156" s="270"/>
      <c r="AF156" s="247"/>
      <c r="AG156" s="246"/>
      <c r="AH156" s="231"/>
    </row>
    <row r="157" spans="4:34" x14ac:dyDescent="0.3">
      <c r="D157" s="231"/>
      <c r="E157" s="265"/>
      <c r="F157" s="265"/>
      <c r="G157" s="265"/>
      <c r="H157" s="265"/>
      <c r="I157" s="265"/>
      <c r="J157" s="231"/>
      <c r="K157" s="241"/>
      <c r="L157" s="242">
        <v>0.42886207989533454</v>
      </c>
      <c r="M157" s="241"/>
      <c r="N157" s="243"/>
      <c r="O157" s="241"/>
      <c r="P157" s="244"/>
      <c r="Q157" s="245"/>
      <c r="R157" s="246"/>
      <c r="S157" s="270"/>
      <c r="T157" s="270"/>
      <c r="U157" s="270"/>
      <c r="V157" s="247"/>
      <c r="W157" s="246"/>
      <c r="X157" s="265"/>
      <c r="Y157" s="265"/>
      <c r="Z157" s="265"/>
      <c r="AA157" s="231"/>
      <c r="AB157" s="246"/>
      <c r="AC157" s="270"/>
      <c r="AD157" s="270"/>
      <c r="AE157" s="270"/>
      <c r="AF157" s="247"/>
      <c r="AG157" s="246"/>
      <c r="AH157" s="231"/>
    </row>
    <row r="158" spans="4:34" x14ac:dyDescent="0.3">
      <c r="D158" s="231"/>
      <c r="E158" s="265"/>
      <c r="F158" s="265"/>
      <c r="G158" s="265"/>
      <c r="H158" s="265"/>
      <c r="I158" s="265"/>
      <c r="J158" s="231"/>
      <c r="K158" s="241"/>
      <c r="L158" s="242">
        <v>0.42671666728485985</v>
      </c>
      <c r="M158" s="241"/>
      <c r="N158" s="243"/>
      <c r="O158" s="241"/>
      <c r="P158" s="244"/>
      <c r="Q158" s="245"/>
      <c r="R158" s="246"/>
      <c r="S158" s="270"/>
      <c r="T158" s="270"/>
      <c r="U158" s="270"/>
      <c r="V158" s="247"/>
      <c r="W158" s="246"/>
      <c r="X158" s="265"/>
      <c r="Y158" s="265"/>
      <c r="Z158" s="265"/>
      <c r="AA158" s="231"/>
      <c r="AB158" s="246"/>
      <c r="AC158" s="270"/>
      <c r="AD158" s="270"/>
      <c r="AE158" s="270"/>
      <c r="AF158" s="247"/>
      <c r="AG158" s="246"/>
      <c r="AH158" s="231"/>
    </row>
    <row r="159" spans="4:34" x14ac:dyDescent="0.3">
      <c r="D159" s="231"/>
      <c r="E159" s="265"/>
      <c r="F159" s="265"/>
      <c r="G159" s="265"/>
      <c r="H159" s="265"/>
      <c r="I159" s="265"/>
      <c r="J159" s="231"/>
      <c r="K159" s="241"/>
      <c r="L159" s="242">
        <v>0.41432891156347901</v>
      </c>
      <c r="M159" s="241"/>
      <c r="N159" s="243"/>
      <c r="O159" s="241"/>
      <c r="P159" s="244"/>
      <c r="Q159" s="245"/>
      <c r="R159" s="246"/>
      <c r="S159" s="270"/>
      <c r="T159" s="270"/>
      <c r="U159" s="270"/>
      <c r="V159" s="247"/>
      <c r="W159" s="246"/>
      <c r="X159" s="265"/>
      <c r="Y159" s="265"/>
      <c r="Z159" s="265"/>
      <c r="AA159" s="231"/>
      <c r="AB159" s="246"/>
      <c r="AC159" s="270"/>
      <c r="AD159" s="270"/>
      <c r="AE159" s="270"/>
      <c r="AF159" s="247"/>
      <c r="AG159" s="246"/>
      <c r="AH159" s="231"/>
    </row>
    <row r="160" spans="4:34" x14ac:dyDescent="0.3">
      <c r="D160" s="231"/>
      <c r="E160" s="265"/>
      <c r="F160" s="265"/>
      <c r="G160" s="265"/>
      <c r="H160" s="265"/>
      <c r="I160" s="265"/>
      <c r="J160" s="231"/>
      <c r="K160" s="241"/>
      <c r="L160" s="242">
        <v>0.39893757818743358</v>
      </c>
      <c r="M160" s="241"/>
      <c r="N160" s="243"/>
      <c r="O160" s="241"/>
      <c r="P160" s="244"/>
      <c r="Q160" s="245"/>
      <c r="R160" s="246"/>
      <c r="S160" s="270"/>
      <c r="T160" s="270"/>
      <c r="U160" s="270"/>
      <c r="V160" s="247"/>
      <c r="W160" s="246"/>
      <c r="X160" s="265"/>
      <c r="Y160" s="265"/>
      <c r="Z160" s="265"/>
      <c r="AA160" s="231"/>
      <c r="AB160" s="246"/>
      <c r="AC160" s="270"/>
      <c r="AD160" s="270"/>
      <c r="AE160" s="270"/>
      <c r="AF160" s="247"/>
      <c r="AG160" s="246"/>
      <c r="AH160" s="231"/>
    </row>
    <row r="161" spans="4:34" x14ac:dyDescent="0.3">
      <c r="D161" s="231"/>
      <c r="E161" s="265"/>
      <c r="F161" s="265"/>
      <c r="G161" s="265"/>
      <c r="H161" s="265"/>
      <c r="I161" s="265"/>
      <c r="J161" s="231"/>
      <c r="K161" s="241"/>
      <c r="L161" s="242">
        <v>0.43623319497037782</v>
      </c>
      <c r="M161" s="241"/>
      <c r="N161" s="243"/>
      <c r="O161" s="241"/>
      <c r="P161" s="244"/>
      <c r="Q161" s="245"/>
      <c r="R161" s="246"/>
      <c r="S161" s="270"/>
      <c r="T161" s="270"/>
      <c r="U161" s="270"/>
      <c r="V161" s="247"/>
      <c r="W161" s="246"/>
      <c r="X161" s="265"/>
      <c r="Y161" s="265"/>
      <c r="Z161" s="265"/>
      <c r="AA161" s="231"/>
      <c r="AB161" s="246"/>
      <c r="AC161" s="270"/>
      <c r="AD161" s="270"/>
      <c r="AE161" s="270"/>
      <c r="AF161" s="247"/>
      <c r="AG161" s="246"/>
      <c r="AH161" s="231"/>
    </row>
    <row r="162" spans="4:34" x14ac:dyDescent="0.3">
      <c r="D162" s="231"/>
      <c r="E162" s="265"/>
      <c r="F162" s="265"/>
      <c r="G162" s="265"/>
      <c r="H162" s="265"/>
      <c r="I162" s="265"/>
      <c r="J162" s="231"/>
      <c r="K162" s="241"/>
      <c r="L162" s="242">
        <v>0.43131012634752081</v>
      </c>
      <c r="M162" s="241"/>
      <c r="N162" s="243"/>
      <c r="O162" s="241"/>
      <c r="P162" s="244"/>
      <c r="Q162" s="245"/>
      <c r="R162" s="246"/>
      <c r="S162" s="270"/>
      <c r="T162" s="270"/>
      <c r="U162" s="270"/>
      <c r="V162" s="247"/>
      <c r="W162" s="246"/>
      <c r="X162" s="265"/>
      <c r="Y162" s="265"/>
      <c r="Z162" s="265"/>
      <c r="AA162" s="231"/>
      <c r="AB162" s="246"/>
      <c r="AC162" s="270"/>
      <c r="AD162" s="270"/>
      <c r="AE162" s="270"/>
      <c r="AF162" s="247"/>
      <c r="AG162" s="246"/>
      <c r="AH162" s="231"/>
    </row>
    <row r="163" spans="4:34" x14ac:dyDescent="0.3">
      <c r="D163" s="231"/>
      <c r="E163" s="265"/>
      <c r="F163" s="265"/>
      <c r="G163" s="265"/>
      <c r="H163" s="265"/>
      <c r="I163" s="265"/>
      <c r="J163" s="231"/>
      <c r="K163" s="241"/>
      <c r="L163" s="242">
        <v>0.42869348165482463</v>
      </c>
      <c r="M163" s="241"/>
      <c r="N163" s="243"/>
      <c r="O163" s="241"/>
      <c r="P163" s="244"/>
      <c r="Q163" s="245"/>
      <c r="R163" s="246"/>
      <c r="S163" s="270"/>
      <c r="T163" s="270"/>
      <c r="U163" s="270"/>
      <c r="V163" s="247"/>
      <c r="W163" s="246"/>
      <c r="X163" s="265"/>
      <c r="Y163" s="265"/>
      <c r="Z163" s="265"/>
      <c r="AA163" s="231"/>
      <c r="AB163" s="246"/>
      <c r="AC163" s="270"/>
      <c r="AD163" s="270"/>
      <c r="AE163" s="270"/>
      <c r="AF163" s="247"/>
      <c r="AG163" s="246"/>
      <c r="AH163" s="231"/>
    </row>
    <row r="164" spans="4:34" x14ac:dyDescent="0.3">
      <c r="D164" s="231"/>
      <c r="E164" s="265"/>
      <c r="F164" s="265"/>
      <c r="G164" s="265"/>
      <c r="H164" s="265"/>
      <c r="I164" s="265"/>
      <c r="J164" s="231"/>
      <c r="K164" s="241"/>
      <c r="L164" s="242">
        <v>0.42607683696212872</v>
      </c>
      <c r="M164" s="241"/>
      <c r="N164" s="243"/>
      <c r="O164" s="241"/>
      <c r="P164" s="244"/>
      <c r="Q164" s="245"/>
      <c r="R164" s="246"/>
      <c r="S164" s="270"/>
      <c r="T164" s="270"/>
      <c r="U164" s="270"/>
      <c r="V164" s="247"/>
      <c r="W164" s="246"/>
      <c r="X164" s="265"/>
      <c r="Y164" s="265"/>
      <c r="Z164" s="265"/>
      <c r="AA164" s="231"/>
      <c r="AB164" s="246"/>
      <c r="AC164" s="270"/>
      <c r="AD164" s="270"/>
      <c r="AE164" s="270"/>
      <c r="AF164" s="247"/>
      <c r="AG164" s="246"/>
      <c r="AH164" s="231"/>
    </row>
    <row r="165" spans="4:34" x14ac:dyDescent="0.3">
      <c r="D165" s="231"/>
      <c r="E165" s="265"/>
      <c r="F165" s="265"/>
      <c r="G165" s="265"/>
      <c r="H165" s="265"/>
      <c r="I165" s="265"/>
      <c r="J165" s="231"/>
      <c r="K165" s="241"/>
      <c r="L165" s="242">
        <v>0.42464037995299431</v>
      </c>
      <c r="M165" s="241"/>
      <c r="N165" s="243"/>
      <c r="O165" s="241"/>
      <c r="P165" s="244"/>
      <c r="Q165" s="245"/>
      <c r="R165" s="246"/>
      <c r="S165" s="270"/>
      <c r="T165" s="270"/>
      <c r="U165" s="270"/>
      <c r="V165" s="247"/>
      <c r="W165" s="246"/>
      <c r="X165" s="265"/>
      <c r="Y165" s="265"/>
      <c r="Z165" s="265"/>
      <c r="AA165" s="231"/>
      <c r="AB165" s="246"/>
      <c r="AC165" s="270"/>
      <c r="AD165" s="270"/>
      <c r="AE165" s="270"/>
      <c r="AF165" s="247"/>
      <c r="AG165" s="246"/>
      <c r="AH165" s="231"/>
    </row>
    <row r="166" spans="4:34" x14ac:dyDescent="0.3">
      <c r="D166" s="231"/>
      <c r="E166" s="265"/>
      <c r="F166" s="265"/>
      <c r="G166" s="265"/>
      <c r="H166" s="265"/>
      <c r="I166" s="265"/>
      <c r="J166" s="231"/>
      <c r="K166" s="241"/>
      <c r="L166" s="242">
        <v>0.42466229772426173</v>
      </c>
      <c r="M166" s="241"/>
      <c r="N166" s="243"/>
      <c r="O166" s="241"/>
      <c r="P166" s="244"/>
      <c r="Q166" s="245"/>
      <c r="R166" s="246"/>
      <c r="S166" s="270"/>
      <c r="T166" s="270"/>
      <c r="U166" s="270"/>
      <c r="V166" s="247"/>
      <c r="W166" s="246"/>
      <c r="X166" s="265"/>
      <c r="Y166" s="265"/>
      <c r="Z166" s="265"/>
      <c r="AA166" s="231"/>
      <c r="AB166" s="246"/>
      <c r="AC166" s="270"/>
      <c r="AD166" s="270"/>
      <c r="AE166" s="270"/>
      <c r="AF166" s="247"/>
      <c r="AG166" s="246"/>
      <c r="AH166" s="231"/>
    </row>
    <row r="167" spans="4:34" x14ac:dyDescent="0.3">
      <c r="D167" s="231"/>
      <c r="E167" s="265"/>
      <c r="F167" s="265"/>
      <c r="G167" s="265"/>
      <c r="H167" s="265"/>
      <c r="I167" s="265"/>
      <c r="J167" s="231"/>
      <c r="K167" s="241"/>
      <c r="L167" s="242">
        <v>0.42222436716650524</v>
      </c>
      <c r="M167" s="241"/>
      <c r="N167" s="243"/>
      <c r="O167" s="241"/>
      <c r="P167" s="244"/>
      <c r="Q167" s="245"/>
      <c r="R167" s="246"/>
      <c r="S167" s="270"/>
      <c r="T167" s="270"/>
      <c r="U167" s="270"/>
      <c r="V167" s="247"/>
      <c r="W167" s="246"/>
      <c r="X167" s="265"/>
      <c r="Y167" s="265"/>
      <c r="Z167" s="265"/>
      <c r="AA167" s="231"/>
      <c r="AB167" s="246"/>
      <c r="AC167" s="270"/>
      <c r="AD167" s="270"/>
      <c r="AE167" s="270"/>
      <c r="AF167" s="247"/>
      <c r="AG167" s="246"/>
      <c r="AH167" s="231"/>
    </row>
    <row r="168" spans="4:34" x14ac:dyDescent="0.3">
      <c r="D168" s="231"/>
      <c r="E168" s="265"/>
      <c r="F168" s="265"/>
      <c r="G168" s="265"/>
      <c r="H168" s="265"/>
      <c r="I168" s="265"/>
      <c r="J168" s="231"/>
      <c r="K168" s="241"/>
      <c r="L168" s="242">
        <v>0.42222436716650524</v>
      </c>
      <c r="M168" s="241"/>
      <c r="N168" s="243"/>
      <c r="O168" s="241"/>
      <c r="P168" s="244"/>
      <c r="Q168" s="245"/>
      <c r="R168" s="246"/>
      <c r="S168" s="270"/>
      <c r="T168" s="270"/>
      <c r="U168" s="270"/>
      <c r="V168" s="247"/>
      <c r="W168" s="246"/>
      <c r="X168" s="265"/>
      <c r="Y168" s="265"/>
      <c r="Z168" s="265"/>
      <c r="AA168" s="231"/>
      <c r="AB168" s="246"/>
      <c r="AC168" s="270"/>
      <c r="AD168" s="270"/>
      <c r="AE168" s="270"/>
      <c r="AF168" s="247"/>
      <c r="AG168" s="246"/>
      <c r="AH168" s="231"/>
    </row>
    <row r="169" spans="4:34" x14ac:dyDescent="0.3">
      <c r="D169" s="231"/>
      <c r="E169" s="265"/>
      <c r="F169" s="265"/>
      <c r="G169" s="265"/>
      <c r="H169" s="265"/>
      <c r="I169" s="265"/>
      <c r="J169" s="231"/>
      <c r="K169" s="241"/>
      <c r="L169" s="242">
        <v>0.42100540188762609</v>
      </c>
      <c r="M169" s="241"/>
      <c r="N169" s="243"/>
      <c r="O169" s="241"/>
      <c r="P169" s="244"/>
      <c r="Q169" s="245"/>
      <c r="R169" s="246"/>
      <c r="S169" s="270"/>
      <c r="T169" s="270"/>
      <c r="U169" s="270"/>
      <c r="V169" s="247"/>
      <c r="W169" s="246"/>
      <c r="X169" s="265"/>
      <c r="Y169" s="265"/>
      <c r="Z169" s="265"/>
      <c r="AA169" s="231"/>
      <c r="AB169" s="246"/>
      <c r="AC169" s="270"/>
      <c r="AD169" s="270"/>
      <c r="AE169" s="270"/>
      <c r="AF169" s="247"/>
      <c r="AG169" s="246"/>
      <c r="AH169" s="231"/>
    </row>
    <row r="170" spans="4:34" x14ac:dyDescent="0.3">
      <c r="D170" s="231"/>
      <c r="E170" s="265"/>
      <c r="F170" s="265"/>
      <c r="G170" s="265"/>
      <c r="H170" s="265"/>
      <c r="I170" s="265"/>
      <c r="J170" s="231"/>
      <c r="K170" s="241"/>
      <c r="L170" s="242">
        <v>0.41885998927715107</v>
      </c>
      <c r="M170" s="241"/>
      <c r="N170" s="243"/>
      <c r="O170" s="241"/>
      <c r="P170" s="244"/>
      <c r="Q170" s="245"/>
      <c r="R170" s="246"/>
      <c r="S170" s="270"/>
      <c r="T170" s="270"/>
      <c r="U170" s="270"/>
      <c r="V170" s="247"/>
      <c r="W170" s="246"/>
      <c r="X170" s="265"/>
      <c r="Y170" s="265"/>
      <c r="Z170" s="265"/>
      <c r="AA170" s="231"/>
      <c r="AB170" s="246"/>
      <c r="AC170" s="270"/>
      <c r="AD170" s="270"/>
      <c r="AE170" s="270"/>
      <c r="AF170" s="247"/>
      <c r="AG170" s="246"/>
      <c r="AH170" s="231"/>
    </row>
    <row r="171" spans="4:34" x14ac:dyDescent="0.3">
      <c r="D171" s="231"/>
      <c r="E171" s="265"/>
      <c r="F171" s="265"/>
      <c r="G171" s="265"/>
      <c r="H171" s="265"/>
      <c r="I171" s="265"/>
      <c r="J171" s="231"/>
      <c r="K171" s="241"/>
      <c r="L171" s="242">
        <v>0.40647223355577128</v>
      </c>
      <c r="M171" s="241"/>
      <c r="N171" s="243"/>
      <c r="O171" s="241"/>
      <c r="P171" s="244"/>
      <c r="Q171" s="245"/>
      <c r="R171" s="246"/>
      <c r="S171" s="270"/>
      <c r="T171" s="270"/>
      <c r="U171" s="270"/>
      <c r="V171" s="247"/>
      <c r="W171" s="246"/>
      <c r="X171" s="265"/>
      <c r="Y171" s="265"/>
      <c r="Z171" s="265"/>
      <c r="AA171" s="231"/>
      <c r="AB171" s="246"/>
      <c r="AC171" s="270"/>
      <c r="AD171" s="270"/>
      <c r="AE171" s="270"/>
      <c r="AF171" s="247"/>
      <c r="AG171" s="246"/>
      <c r="AH171" s="231"/>
    </row>
    <row r="172" spans="4:34" x14ac:dyDescent="0.3">
      <c r="D172" s="231"/>
      <c r="E172" s="265"/>
      <c r="F172" s="265"/>
      <c r="G172" s="265"/>
      <c r="H172" s="265"/>
      <c r="I172" s="265"/>
      <c r="J172" s="231"/>
      <c r="K172" s="241"/>
      <c r="L172" s="242">
        <v>0.3910809001797258</v>
      </c>
      <c r="M172" s="241"/>
      <c r="N172" s="243"/>
      <c r="O172" s="241"/>
      <c r="P172" s="244"/>
      <c r="Q172" s="245"/>
      <c r="R172" s="246"/>
      <c r="S172" s="270"/>
      <c r="T172" s="270"/>
      <c r="U172" s="270"/>
      <c r="V172" s="247"/>
      <c r="W172" s="246"/>
      <c r="X172" s="265"/>
      <c r="Y172" s="265"/>
      <c r="Z172" s="265"/>
      <c r="AA172" s="231"/>
      <c r="AB172" s="246"/>
      <c r="AC172" s="270"/>
      <c r="AD172" s="270"/>
      <c r="AE172" s="270"/>
      <c r="AF172" s="247"/>
      <c r="AG172" s="246"/>
      <c r="AH172" s="231"/>
    </row>
    <row r="173" spans="4:34" x14ac:dyDescent="0.3">
      <c r="D173" s="231"/>
      <c r="E173" s="265"/>
      <c r="F173" s="265"/>
      <c r="G173" s="265"/>
      <c r="H173" s="265"/>
      <c r="I173" s="265"/>
      <c r="J173" s="231"/>
      <c r="K173" s="241"/>
      <c r="L173" s="242">
        <v>0.42837651696266899</v>
      </c>
      <c r="M173" s="241"/>
      <c r="N173" s="243"/>
      <c r="O173" s="241"/>
      <c r="P173" s="244"/>
      <c r="Q173" s="245"/>
      <c r="R173" s="246"/>
      <c r="S173" s="270"/>
      <c r="T173" s="270"/>
      <c r="U173" s="270"/>
      <c r="V173" s="247"/>
      <c r="W173" s="246"/>
      <c r="X173" s="265"/>
      <c r="Y173" s="265"/>
      <c r="Z173" s="265"/>
      <c r="AA173" s="231"/>
      <c r="AB173" s="246"/>
      <c r="AC173" s="270"/>
      <c r="AD173" s="270"/>
      <c r="AE173" s="270"/>
      <c r="AF173" s="247"/>
      <c r="AG173" s="246"/>
      <c r="AH173" s="231"/>
    </row>
    <row r="174" spans="4:34" x14ac:dyDescent="0.3">
      <c r="D174" s="231"/>
      <c r="E174" s="265"/>
      <c r="F174" s="265"/>
      <c r="G174" s="265"/>
      <c r="H174" s="265"/>
      <c r="I174" s="265"/>
      <c r="J174" s="231"/>
      <c r="K174" s="241"/>
      <c r="L174" s="242">
        <v>0.42345344833981324</v>
      </c>
      <c r="M174" s="241"/>
      <c r="N174" s="243"/>
      <c r="O174" s="241"/>
      <c r="P174" s="244"/>
      <c r="Q174" s="245"/>
      <c r="R174" s="246"/>
      <c r="S174" s="270"/>
      <c r="T174" s="270"/>
      <c r="U174" s="270"/>
      <c r="V174" s="247"/>
      <c r="W174" s="246"/>
      <c r="X174" s="265"/>
      <c r="Y174" s="265"/>
      <c r="Z174" s="265"/>
      <c r="AA174" s="231"/>
      <c r="AB174" s="246"/>
      <c r="AC174" s="270"/>
      <c r="AD174" s="270"/>
      <c r="AE174" s="270"/>
      <c r="AF174" s="247"/>
      <c r="AG174" s="246"/>
      <c r="AH174" s="231"/>
    </row>
    <row r="175" spans="4:34" x14ac:dyDescent="0.3">
      <c r="D175" s="231"/>
      <c r="E175" s="265"/>
      <c r="F175" s="265"/>
      <c r="G175" s="265"/>
      <c r="H175" s="265"/>
      <c r="I175" s="265"/>
      <c r="J175" s="231"/>
      <c r="K175" s="241"/>
      <c r="L175" s="242">
        <v>0.42083680364711695</v>
      </c>
      <c r="M175" s="241"/>
      <c r="N175" s="243"/>
      <c r="O175" s="241"/>
      <c r="P175" s="244"/>
      <c r="Q175" s="245"/>
      <c r="R175" s="246"/>
      <c r="S175" s="270"/>
      <c r="T175" s="270"/>
      <c r="U175" s="270"/>
      <c r="V175" s="247"/>
      <c r="W175" s="246"/>
      <c r="X175" s="265"/>
      <c r="Y175" s="265"/>
      <c r="Z175" s="265"/>
      <c r="AA175" s="231"/>
      <c r="AB175" s="246"/>
      <c r="AC175" s="270"/>
      <c r="AD175" s="270"/>
      <c r="AE175" s="270"/>
      <c r="AF175" s="247"/>
      <c r="AG175" s="246"/>
      <c r="AH175" s="231"/>
    </row>
    <row r="176" spans="4:34" x14ac:dyDescent="0.3">
      <c r="D176" s="231"/>
      <c r="E176" s="265"/>
      <c r="F176" s="265"/>
      <c r="G176" s="265"/>
      <c r="H176" s="265"/>
      <c r="I176" s="265"/>
      <c r="J176" s="231"/>
      <c r="K176" s="241"/>
      <c r="L176" s="242">
        <v>0.41822015895442233</v>
      </c>
      <c r="M176" s="241"/>
      <c r="N176" s="243"/>
      <c r="O176" s="241"/>
      <c r="P176" s="244"/>
      <c r="Q176" s="245"/>
      <c r="R176" s="246"/>
      <c r="S176" s="270"/>
      <c r="T176" s="270"/>
      <c r="U176" s="270"/>
      <c r="V176" s="247"/>
      <c r="W176" s="246"/>
      <c r="X176" s="265"/>
      <c r="Y176" s="265"/>
      <c r="Z176" s="265"/>
      <c r="AA176" s="231"/>
      <c r="AB176" s="246"/>
      <c r="AC176" s="270"/>
      <c r="AD176" s="270"/>
      <c r="AE176" s="270"/>
      <c r="AF176" s="247"/>
      <c r="AG176" s="246"/>
      <c r="AH176" s="231"/>
    </row>
    <row r="177" spans="4:34" x14ac:dyDescent="0.3">
      <c r="D177" s="232"/>
      <c r="E177" s="267"/>
      <c r="F177" s="267"/>
      <c r="G177" s="267"/>
      <c r="H177" s="267"/>
      <c r="I177" s="267"/>
      <c r="J177" s="232"/>
      <c r="K177" s="170"/>
      <c r="L177" s="249">
        <v>0.41678370194528702</v>
      </c>
      <c r="M177" s="170"/>
      <c r="N177" s="250"/>
      <c r="O177" s="170"/>
      <c r="P177" s="251"/>
      <c r="S177" s="272"/>
      <c r="T177" s="272"/>
      <c r="U177" s="272"/>
      <c r="V177" s="253"/>
      <c r="X177" s="267"/>
      <c r="Y177" s="267"/>
      <c r="Z177" s="267"/>
      <c r="AA177" s="232"/>
      <c r="AC177" s="272"/>
      <c r="AD177" s="272"/>
      <c r="AE177" s="272"/>
      <c r="AF177" s="253"/>
      <c r="AH177" s="232"/>
    </row>
    <row r="178" spans="4:34" x14ac:dyDescent="0.3">
      <c r="D178" s="232"/>
      <c r="E178" s="267"/>
      <c r="F178" s="267"/>
      <c r="G178" s="267"/>
      <c r="H178" s="267"/>
      <c r="I178" s="267"/>
      <c r="J178" s="232"/>
      <c r="K178" s="170"/>
      <c r="L178" s="249">
        <v>0.41680561971655189</v>
      </c>
      <c r="M178" s="170"/>
      <c r="N178" s="250"/>
      <c r="O178" s="170"/>
      <c r="P178" s="251"/>
      <c r="S178" s="272"/>
      <c r="T178" s="272"/>
      <c r="U178" s="272"/>
      <c r="V178" s="253"/>
      <c r="X178" s="267"/>
      <c r="Y178" s="267"/>
      <c r="Z178" s="267"/>
      <c r="AA178" s="232"/>
      <c r="AC178" s="272"/>
      <c r="AD178" s="272"/>
      <c r="AE178" s="272"/>
      <c r="AF178" s="253"/>
      <c r="AH178" s="232"/>
    </row>
    <row r="179" spans="4:34" x14ac:dyDescent="0.3">
      <c r="D179" s="232"/>
      <c r="E179" s="267"/>
      <c r="F179" s="267"/>
      <c r="G179" s="267"/>
      <c r="H179" s="267"/>
      <c r="I179" s="267"/>
      <c r="J179" s="232"/>
      <c r="K179" s="170"/>
      <c r="L179" s="249">
        <v>0.41436768915879574</v>
      </c>
      <c r="M179" s="170"/>
      <c r="N179" s="250"/>
      <c r="O179" s="170"/>
      <c r="P179" s="251"/>
      <c r="S179" s="272"/>
      <c r="T179" s="272"/>
      <c r="U179" s="272"/>
      <c r="V179" s="253"/>
      <c r="X179" s="267"/>
      <c r="Y179" s="267"/>
      <c r="Z179" s="267"/>
      <c r="AA179" s="232"/>
      <c r="AC179" s="272"/>
      <c r="AD179" s="272"/>
      <c r="AE179" s="272"/>
      <c r="AF179" s="253"/>
      <c r="AH179" s="232"/>
    </row>
    <row r="180" spans="4:34" x14ac:dyDescent="0.3">
      <c r="D180" s="232"/>
      <c r="E180" s="267"/>
      <c r="F180" s="267"/>
      <c r="G180" s="267"/>
      <c r="H180" s="267"/>
      <c r="I180" s="267"/>
      <c r="J180" s="232"/>
      <c r="K180" s="170"/>
      <c r="L180" s="249">
        <v>0.41436768915879574</v>
      </c>
      <c r="M180" s="170"/>
      <c r="N180" s="250"/>
      <c r="O180" s="170"/>
      <c r="P180" s="251"/>
      <c r="S180" s="272"/>
      <c r="T180" s="272"/>
      <c r="U180" s="272"/>
      <c r="V180" s="253"/>
      <c r="X180" s="267"/>
      <c r="Y180" s="267"/>
      <c r="Z180" s="267"/>
      <c r="AA180" s="232"/>
      <c r="AC180" s="272"/>
      <c r="AD180" s="272"/>
      <c r="AE180" s="272"/>
      <c r="AF180" s="253"/>
      <c r="AH180" s="232"/>
    </row>
    <row r="181" spans="4:34" x14ac:dyDescent="0.3">
      <c r="D181" s="232"/>
      <c r="E181" s="267"/>
      <c r="F181" s="267"/>
      <c r="G181" s="267"/>
      <c r="H181" s="267"/>
      <c r="I181" s="267"/>
      <c r="J181" s="232"/>
      <c r="K181" s="170"/>
      <c r="L181" s="249">
        <v>0.41314872387991758</v>
      </c>
      <c r="M181" s="170"/>
      <c r="N181" s="250"/>
      <c r="O181" s="170"/>
      <c r="P181" s="251"/>
      <c r="S181" s="272"/>
      <c r="T181" s="272"/>
      <c r="U181" s="272"/>
      <c r="V181" s="253"/>
      <c r="X181" s="267"/>
      <c r="Y181" s="267"/>
      <c r="Z181" s="267"/>
      <c r="AA181" s="232"/>
      <c r="AC181" s="272"/>
      <c r="AD181" s="272"/>
      <c r="AE181" s="272"/>
      <c r="AF181" s="253"/>
      <c r="AH181" s="232"/>
    </row>
    <row r="182" spans="4:34" x14ac:dyDescent="0.3">
      <c r="D182" s="232"/>
      <c r="E182" s="267"/>
      <c r="F182" s="267"/>
      <c r="G182" s="267"/>
      <c r="H182" s="267"/>
      <c r="I182" s="267"/>
      <c r="J182" s="232"/>
      <c r="K182" s="170"/>
      <c r="L182" s="249">
        <v>0.41100331126944428</v>
      </c>
      <c r="M182" s="170"/>
      <c r="N182" s="250"/>
      <c r="O182" s="170"/>
      <c r="P182" s="251"/>
      <c r="S182" s="272"/>
      <c r="T182" s="272"/>
      <c r="U182" s="272"/>
      <c r="V182" s="253"/>
      <c r="X182" s="267"/>
      <c r="Y182" s="267"/>
      <c r="Z182" s="267"/>
      <c r="AA182" s="232"/>
      <c r="AC182" s="272"/>
      <c r="AD182" s="272"/>
      <c r="AE182" s="272"/>
      <c r="AF182" s="253"/>
      <c r="AH182" s="232"/>
    </row>
    <row r="183" spans="4:34" x14ac:dyDescent="0.3">
      <c r="D183" s="232"/>
      <c r="E183" s="267"/>
      <c r="F183" s="267"/>
      <c r="G183" s="267"/>
      <c r="H183" s="267"/>
      <c r="I183" s="267"/>
      <c r="J183" s="232"/>
      <c r="K183" s="170"/>
      <c r="L183" s="249">
        <v>0.39861555554806238</v>
      </c>
      <c r="M183" s="170"/>
      <c r="N183" s="250"/>
      <c r="O183" s="170"/>
      <c r="P183" s="251"/>
      <c r="S183" s="272"/>
      <c r="T183" s="272"/>
      <c r="U183" s="272"/>
      <c r="V183" s="253"/>
      <c r="X183" s="267"/>
      <c r="Y183" s="267"/>
      <c r="Z183" s="267"/>
      <c r="AA183" s="232"/>
      <c r="AC183" s="272"/>
      <c r="AD183" s="272"/>
      <c r="AE183" s="272"/>
      <c r="AF183" s="253"/>
      <c r="AH183" s="232"/>
    </row>
    <row r="184" spans="4:34" x14ac:dyDescent="0.3">
      <c r="D184" s="232"/>
      <c r="E184" s="267"/>
      <c r="F184" s="267"/>
      <c r="G184" s="267"/>
      <c r="H184" s="267"/>
      <c r="I184" s="267"/>
      <c r="J184" s="232"/>
      <c r="K184" s="170"/>
      <c r="L184" s="249">
        <v>0.38322422217201624</v>
      </c>
      <c r="M184" s="170"/>
      <c r="N184" s="250"/>
      <c r="O184" s="170"/>
      <c r="P184" s="251"/>
      <c r="S184" s="272"/>
      <c r="T184" s="272"/>
      <c r="U184" s="272"/>
      <c r="V184" s="253"/>
      <c r="X184" s="267"/>
      <c r="Y184" s="267"/>
      <c r="Z184" s="267"/>
      <c r="AA184" s="232"/>
      <c r="AC184" s="272"/>
      <c r="AD184" s="272"/>
      <c r="AE184" s="272"/>
      <c r="AF184" s="253"/>
      <c r="AH184" s="232"/>
    </row>
    <row r="185" spans="4:34" x14ac:dyDescent="0.3">
      <c r="D185" s="232"/>
      <c r="E185" s="267"/>
      <c r="F185" s="267"/>
      <c r="G185" s="267"/>
      <c r="H185" s="267"/>
      <c r="I185" s="267"/>
      <c r="J185" s="232"/>
      <c r="K185" s="170"/>
      <c r="L185" s="249">
        <v>0.4205198389549602</v>
      </c>
      <c r="M185" s="170"/>
      <c r="N185" s="250"/>
      <c r="O185" s="170"/>
      <c r="P185" s="251"/>
      <c r="S185" s="272"/>
      <c r="T185" s="272"/>
      <c r="U185" s="272"/>
      <c r="V185" s="253"/>
      <c r="X185" s="267"/>
      <c r="Y185" s="267"/>
      <c r="Z185" s="267"/>
      <c r="AA185" s="232"/>
      <c r="AC185" s="272"/>
      <c r="AD185" s="272"/>
      <c r="AE185" s="272"/>
      <c r="AF185" s="253"/>
      <c r="AH185" s="232"/>
    </row>
    <row r="186" spans="4:34" x14ac:dyDescent="0.3">
      <c r="D186" s="232"/>
      <c r="E186" s="267"/>
      <c r="F186" s="267"/>
      <c r="G186" s="267"/>
      <c r="H186" s="267"/>
      <c r="I186" s="267"/>
      <c r="J186" s="232"/>
      <c r="K186" s="170"/>
      <c r="L186" s="249">
        <v>0.41559677033210518</v>
      </c>
      <c r="M186" s="170"/>
      <c r="N186" s="250"/>
      <c r="O186" s="170"/>
      <c r="P186" s="251"/>
      <c r="S186" s="272"/>
      <c r="T186" s="272"/>
      <c r="U186" s="272"/>
      <c r="V186" s="253"/>
      <c r="X186" s="267"/>
      <c r="Y186" s="267"/>
      <c r="Z186" s="267"/>
      <c r="AA186" s="232"/>
      <c r="AC186" s="272"/>
      <c r="AD186" s="272"/>
      <c r="AE186" s="272"/>
      <c r="AF186" s="253"/>
      <c r="AH186" s="232"/>
    </row>
    <row r="187" spans="4:34" x14ac:dyDescent="0.3">
      <c r="D187" s="232"/>
      <c r="E187" s="267"/>
      <c r="F187" s="267"/>
      <c r="G187" s="267"/>
      <c r="H187" s="267"/>
      <c r="I187" s="267"/>
      <c r="J187" s="232"/>
      <c r="K187" s="170"/>
      <c r="L187" s="249">
        <v>0.41298012563940928</v>
      </c>
      <c r="M187" s="170"/>
      <c r="N187" s="250"/>
      <c r="O187" s="170"/>
      <c r="P187" s="251"/>
      <c r="S187" s="272"/>
      <c r="T187" s="272"/>
      <c r="U187" s="272"/>
      <c r="V187" s="253"/>
      <c r="X187" s="267"/>
      <c r="Y187" s="267"/>
      <c r="Z187" s="267"/>
      <c r="AA187" s="232"/>
      <c r="AC187" s="272"/>
      <c r="AD187" s="272"/>
      <c r="AE187" s="272"/>
      <c r="AF187" s="253"/>
      <c r="AH187" s="232"/>
    </row>
    <row r="188" spans="4:34" x14ac:dyDescent="0.3">
      <c r="D188" s="232"/>
      <c r="E188" s="267"/>
      <c r="F188" s="267"/>
      <c r="G188" s="267"/>
      <c r="H188" s="267"/>
      <c r="I188" s="267"/>
      <c r="J188" s="232"/>
      <c r="K188" s="170"/>
      <c r="L188" s="249">
        <v>0.41036348094671299</v>
      </c>
      <c r="M188" s="170"/>
      <c r="N188" s="250"/>
      <c r="O188" s="170"/>
      <c r="P188" s="251"/>
      <c r="S188" s="272"/>
      <c r="T188" s="272"/>
      <c r="U188" s="272"/>
      <c r="V188" s="253"/>
      <c r="X188" s="267"/>
      <c r="Y188" s="267"/>
      <c r="Z188" s="267"/>
      <c r="AA188" s="232"/>
      <c r="AC188" s="272"/>
      <c r="AD188" s="272"/>
      <c r="AE188" s="272"/>
      <c r="AF188" s="253"/>
      <c r="AH188" s="232"/>
    </row>
    <row r="189" spans="4:34" x14ac:dyDescent="0.3">
      <c r="D189" s="232"/>
      <c r="E189" s="267"/>
      <c r="F189" s="267"/>
      <c r="G189" s="267"/>
      <c r="H189" s="267"/>
      <c r="I189" s="267"/>
      <c r="J189" s="232"/>
      <c r="K189" s="170"/>
      <c r="L189" s="249">
        <v>0.40892702393757879</v>
      </c>
      <c r="M189" s="170"/>
      <c r="N189" s="250"/>
      <c r="O189" s="170"/>
      <c r="P189" s="251"/>
      <c r="S189" s="272"/>
      <c r="T189" s="272"/>
      <c r="U189" s="272"/>
      <c r="V189" s="253"/>
      <c r="X189" s="267"/>
      <c r="Y189" s="267"/>
      <c r="Z189" s="267"/>
      <c r="AA189" s="232"/>
      <c r="AC189" s="272"/>
      <c r="AD189" s="272"/>
      <c r="AE189" s="272"/>
      <c r="AF189" s="253"/>
      <c r="AH189" s="232"/>
    </row>
    <row r="190" spans="4:34" x14ac:dyDescent="0.3">
      <c r="D190" s="232"/>
      <c r="E190" s="267"/>
      <c r="F190" s="267"/>
      <c r="G190" s="267"/>
      <c r="H190" s="267"/>
      <c r="I190" s="267"/>
      <c r="J190" s="232"/>
      <c r="K190" s="170"/>
      <c r="L190" s="249">
        <v>0.40894894170884272</v>
      </c>
      <c r="M190" s="170"/>
      <c r="N190" s="250"/>
      <c r="O190" s="170"/>
      <c r="P190" s="251"/>
      <c r="S190" s="272"/>
      <c r="T190" s="272"/>
      <c r="U190" s="272"/>
      <c r="V190" s="253"/>
      <c r="X190" s="267"/>
      <c r="Y190" s="267"/>
      <c r="Z190" s="267"/>
      <c r="AA190" s="232"/>
      <c r="AC190" s="272"/>
      <c r="AD190" s="272"/>
      <c r="AE190" s="272"/>
      <c r="AF190" s="253"/>
      <c r="AH190" s="232"/>
    </row>
    <row r="191" spans="4:34" x14ac:dyDescent="0.3">
      <c r="D191" s="232"/>
      <c r="E191" s="267"/>
      <c r="F191" s="267"/>
      <c r="G191" s="267"/>
      <c r="H191" s="267"/>
      <c r="I191" s="267"/>
      <c r="J191" s="232"/>
      <c r="K191" s="170"/>
      <c r="L191" s="249">
        <v>0.40651101115108618</v>
      </c>
      <c r="M191" s="170"/>
      <c r="N191" s="250"/>
      <c r="O191" s="170"/>
      <c r="P191" s="251"/>
      <c r="S191" s="272"/>
      <c r="T191" s="272"/>
      <c r="U191" s="272"/>
      <c r="V191" s="253"/>
      <c r="X191" s="267"/>
      <c r="Y191" s="267"/>
      <c r="Z191" s="267"/>
      <c r="AA191" s="232"/>
      <c r="AC191" s="272"/>
      <c r="AD191" s="272"/>
      <c r="AE191" s="272"/>
      <c r="AF191" s="253"/>
      <c r="AH191" s="232"/>
    </row>
    <row r="192" spans="4:34" x14ac:dyDescent="0.3">
      <c r="D192" s="232"/>
      <c r="E192" s="267"/>
      <c r="F192" s="267"/>
      <c r="G192" s="267"/>
      <c r="H192" s="267"/>
      <c r="I192" s="267"/>
      <c r="J192" s="232"/>
      <c r="K192" s="170"/>
      <c r="L192" s="249">
        <v>0.40651101115108595</v>
      </c>
      <c r="M192" s="170"/>
      <c r="N192" s="250"/>
      <c r="O192" s="170"/>
      <c r="P192" s="251"/>
      <c r="S192" s="272"/>
      <c r="T192" s="272"/>
      <c r="U192" s="272"/>
      <c r="V192" s="253"/>
      <c r="X192" s="267"/>
      <c r="Y192" s="267"/>
      <c r="Z192" s="267"/>
      <c r="AA192" s="232"/>
      <c r="AC192" s="272"/>
      <c r="AD192" s="272"/>
      <c r="AE192" s="272"/>
      <c r="AF192" s="253"/>
      <c r="AH192" s="232"/>
    </row>
    <row r="193" spans="4:34" x14ac:dyDescent="0.3">
      <c r="D193" s="232"/>
      <c r="E193" s="267"/>
      <c r="F193" s="267"/>
      <c r="G193" s="267"/>
      <c r="H193" s="267"/>
      <c r="I193" s="267"/>
      <c r="J193" s="232"/>
      <c r="K193" s="170"/>
      <c r="L193" s="249">
        <v>0.40529204587220963</v>
      </c>
      <c r="M193" s="170"/>
      <c r="N193" s="250"/>
      <c r="O193" s="170"/>
      <c r="P193" s="251"/>
      <c r="S193" s="272"/>
      <c r="T193" s="272"/>
      <c r="U193" s="272"/>
      <c r="V193" s="253"/>
      <c r="X193" s="267"/>
      <c r="Y193" s="267"/>
      <c r="Z193" s="267"/>
      <c r="AA193" s="232"/>
      <c r="AC193" s="272"/>
      <c r="AD193" s="272"/>
      <c r="AE193" s="272"/>
      <c r="AF193" s="253"/>
      <c r="AH193" s="232"/>
    </row>
    <row r="194" spans="4:34" x14ac:dyDescent="0.3">
      <c r="D194" s="232"/>
      <c r="E194" s="267"/>
      <c r="F194" s="267"/>
      <c r="G194" s="267"/>
      <c r="H194" s="267"/>
      <c r="I194" s="267"/>
      <c r="J194" s="232"/>
      <c r="K194" s="170"/>
      <c r="L194" s="249">
        <v>0.40314663326173472</v>
      </c>
      <c r="M194" s="170"/>
      <c r="N194" s="250"/>
      <c r="O194" s="170"/>
      <c r="P194" s="251"/>
      <c r="S194" s="272"/>
      <c r="T194" s="272"/>
      <c r="U194" s="272"/>
      <c r="V194" s="253"/>
      <c r="X194" s="267"/>
      <c r="Y194" s="267"/>
      <c r="Z194" s="267"/>
      <c r="AA194" s="232"/>
      <c r="AC194" s="272"/>
      <c r="AD194" s="272"/>
      <c r="AE194" s="272"/>
      <c r="AF194" s="253"/>
      <c r="AH194" s="232"/>
    </row>
    <row r="195" spans="4:34" x14ac:dyDescent="0.3">
      <c r="D195" s="232"/>
      <c r="E195" s="267"/>
      <c r="F195" s="267"/>
      <c r="G195" s="267"/>
      <c r="H195" s="267"/>
      <c r="I195" s="267"/>
      <c r="J195" s="232"/>
      <c r="K195" s="170"/>
      <c r="L195" s="249">
        <v>0.39075887754035277</v>
      </c>
      <c r="M195" s="170"/>
      <c r="N195" s="250"/>
      <c r="O195" s="170"/>
      <c r="P195" s="251"/>
      <c r="S195" s="272"/>
      <c r="T195" s="272"/>
      <c r="U195" s="272"/>
      <c r="V195" s="253"/>
      <c r="X195" s="267"/>
      <c r="Y195" s="267"/>
      <c r="Z195" s="267"/>
      <c r="AA195" s="232"/>
      <c r="AC195" s="272"/>
      <c r="AD195" s="272"/>
      <c r="AE195" s="272"/>
      <c r="AF195" s="253"/>
      <c r="AH195" s="232"/>
    </row>
    <row r="196" spans="4:34" x14ac:dyDescent="0.3">
      <c r="D196" s="232"/>
      <c r="E196" s="267"/>
      <c r="F196" s="267"/>
      <c r="G196" s="267"/>
      <c r="H196" s="267"/>
      <c r="I196" s="267"/>
      <c r="J196" s="232"/>
      <c r="K196" s="170"/>
      <c r="L196" s="249">
        <v>0.37536754416430745</v>
      </c>
      <c r="M196" s="170"/>
      <c r="N196" s="250"/>
      <c r="O196" s="170"/>
      <c r="P196" s="251"/>
      <c r="S196" s="272"/>
      <c r="T196" s="272"/>
      <c r="U196" s="272"/>
      <c r="V196" s="253"/>
      <c r="X196" s="267"/>
      <c r="Y196" s="267"/>
      <c r="Z196" s="267"/>
      <c r="AA196" s="232"/>
      <c r="AC196" s="272"/>
      <c r="AD196" s="272"/>
      <c r="AE196" s="272"/>
      <c r="AF196" s="253"/>
      <c r="AH196" s="232"/>
    </row>
    <row r="197" spans="4:34" x14ac:dyDescent="0.3">
      <c r="D197" s="232"/>
      <c r="E197" s="267"/>
      <c r="F197" s="267"/>
      <c r="G197" s="267"/>
      <c r="H197" s="267"/>
      <c r="I197" s="267"/>
      <c r="J197" s="232"/>
      <c r="K197" s="170"/>
      <c r="L197" s="249">
        <v>0.41266316094725175</v>
      </c>
      <c r="M197" s="170"/>
      <c r="N197" s="250"/>
      <c r="O197" s="170"/>
      <c r="P197" s="251"/>
      <c r="S197" s="272"/>
      <c r="T197" s="272"/>
      <c r="U197" s="272"/>
      <c r="V197" s="253"/>
      <c r="X197" s="267"/>
      <c r="Y197" s="267"/>
      <c r="Z197" s="267"/>
      <c r="AA197" s="232"/>
      <c r="AC197" s="272"/>
      <c r="AD197" s="272"/>
      <c r="AE197" s="272"/>
      <c r="AF197" s="253"/>
      <c r="AH197" s="232"/>
    </row>
    <row r="198" spans="4:34" x14ac:dyDescent="0.3">
      <c r="D198" s="232"/>
      <c r="E198" s="267"/>
      <c r="F198" s="267"/>
      <c r="G198" s="267"/>
      <c r="H198" s="267"/>
      <c r="I198" s="267"/>
      <c r="J198" s="232"/>
      <c r="K198" s="170"/>
      <c r="L198" s="249">
        <v>0.40774009232439656</v>
      </c>
      <c r="M198" s="170"/>
      <c r="N198" s="250"/>
      <c r="O198" s="170"/>
      <c r="P198" s="251"/>
      <c r="S198" s="272"/>
      <c r="T198" s="272"/>
      <c r="U198" s="272"/>
      <c r="V198" s="253"/>
      <c r="X198" s="267"/>
      <c r="Y198" s="267"/>
      <c r="Z198" s="267"/>
      <c r="AA198" s="232"/>
      <c r="AC198" s="272"/>
      <c r="AD198" s="272"/>
      <c r="AE198" s="272"/>
      <c r="AF198" s="253"/>
      <c r="AH198" s="232"/>
    </row>
    <row r="199" spans="4:34" x14ac:dyDescent="0.3">
      <c r="D199" s="232"/>
      <c r="E199" s="267"/>
      <c r="F199" s="267"/>
      <c r="G199" s="267"/>
      <c r="H199" s="267"/>
      <c r="I199" s="267"/>
      <c r="J199" s="232"/>
      <c r="K199" s="170"/>
      <c r="L199" s="249">
        <v>0.40512344763170016</v>
      </c>
      <c r="M199" s="170"/>
      <c r="N199" s="250"/>
      <c r="O199" s="170"/>
      <c r="P199" s="251"/>
      <c r="S199" s="272"/>
      <c r="T199" s="272"/>
      <c r="U199" s="272"/>
      <c r="V199" s="253"/>
      <c r="X199" s="267"/>
      <c r="Y199" s="267"/>
      <c r="Z199" s="267"/>
      <c r="AA199" s="232"/>
      <c r="AC199" s="272"/>
      <c r="AD199" s="272"/>
      <c r="AE199" s="272"/>
      <c r="AF199" s="253"/>
      <c r="AH199" s="232"/>
    </row>
    <row r="200" spans="4:34" x14ac:dyDescent="0.3">
      <c r="D200" s="232"/>
      <c r="E200" s="267"/>
      <c r="F200" s="267"/>
      <c r="G200" s="267"/>
      <c r="H200" s="267"/>
      <c r="I200" s="267"/>
      <c r="J200" s="232"/>
      <c r="K200" s="170"/>
      <c r="L200" s="249">
        <v>0.40250680293900354</v>
      </c>
      <c r="M200" s="170"/>
      <c r="N200" s="250"/>
      <c r="O200" s="170"/>
      <c r="P200" s="251"/>
      <c r="S200" s="272"/>
      <c r="T200" s="272"/>
      <c r="U200" s="272"/>
      <c r="V200" s="253"/>
      <c r="X200" s="267"/>
      <c r="Y200" s="267"/>
      <c r="Z200" s="267"/>
      <c r="AA200" s="232"/>
      <c r="AC200" s="272"/>
      <c r="AD200" s="272"/>
      <c r="AE200" s="272"/>
      <c r="AF200" s="253"/>
      <c r="AH200" s="232"/>
    </row>
    <row r="201" spans="4:34" x14ac:dyDescent="0.3">
      <c r="D201" s="232"/>
      <c r="E201" s="267"/>
      <c r="F201" s="267"/>
      <c r="G201" s="267"/>
      <c r="H201" s="267"/>
      <c r="I201" s="267"/>
      <c r="J201" s="232"/>
      <c r="K201" s="170"/>
      <c r="L201" s="249">
        <v>0.40107034592986945</v>
      </c>
      <c r="M201" s="170"/>
      <c r="N201" s="250"/>
      <c r="O201" s="170"/>
      <c r="P201" s="251"/>
      <c r="S201" s="272"/>
      <c r="T201" s="272"/>
      <c r="U201" s="272"/>
      <c r="V201" s="253"/>
      <c r="X201" s="267"/>
      <c r="Y201" s="267"/>
      <c r="Z201" s="267"/>
      <c r="AA201" s="232"/>
      <c r="AC201" s="272"/>
      <c r="AD201" s="272"/>
      <c r="AE201" s="272"/>
      <c r="AF201" s="253"/>
      <c r="AH201" s="232"/>
    </row>
    <row r="202" spans="4:34" x14ac:dyDescent="0.3">
      <c r="D202" s="232"/>
      <c r="E202" s="267"/>
      <c r="F202" s="267"/>
      <c r="G202" s="267"/>
      <c r="H202" s="267"/>
      <c r="I202" s="267"/>
      <c r="J202" s="232"/>
      <c r="K202" s="170"/>
      <c r="L202" s="249">
        <v>0.40109226370113643</v>
      </c>
      <c r="M202" s="170"/>
      <c r="N202" s="250"/>
      <c r="O202" s="170"/>
      <c r="P202" s="251"/>
      <c r="S202" s="272"/>
      <c r="T202" s="272"/>
      <c r="U202" s="272"/>
      <c r="V202" s="253"/>
      <c r="X202" s="267"/>
      <c r="Y202" s="267"/>
      <c r="Z202" s="267"/>
      <c r="AA202" s="232"/>
      <c r="AC202" s="272"/>
      <c r="AD202" s="272"/>
      <c r="AE202" s="272"/>
      <c r="AF202" s="253"/>
      <c r="AH202" s="232"/>
    </row>
    <row r="203" spans="4:34" x14ac:dyDescent="0.3">
      <c r="D203" s="232"/>
      <c r="E203" s="267"/>
      <c r="F203" s="267"/>
      <c r="G203" s="267"/>
      <c r="H203" s="267"/>
      <c r="I203" s="267"/>
      <c r="J203" s="232"/>
      <c r="K203" s="170"/>
      <c r="L203" s="249">
        <v>0.39865433314337922</v>
      </c>
      <c r="M203" s="170"/>
      <c r="N203" s="250"/>
      <c r="O203" s="170"/>
      <c r="P203" s="251"/>
      <c r="S203" s="272"/>
      <c r="T203" s="272"/>
      <c r="U203" s="272"/>
      <c r="V203" s="253"/>
      <c r="X203" s="267"/>
      <c r="Y203" s="267"/>
      <c r="Z203" s="267"/>
      <c r="AA203" s="232"/>
      <c r="AC203" s="272"/>
      <c r="AD203" s="272"/>
      <c r="AE203" s="272"/>
      <c r="AF203" s="253"/>
      <c r="AH203" s="232"/>
    </row>
    <row r="204" spans="4:34" x14ac:dyDescent="0.3">
      <c r="D204" s="232"/>
      <c r="E204" s="267"/>
      <c r="F204" s="267"/>
      <c r="G204" s="267"/>
      <c r="H204" s="267"/>
      <c r="I204" s="267"/>
      <c r="J204" s="232"/>
      <c r="K204" s="170"/>
      <c r="L204" s="249">
        <v>0.39865433314337889</v>
      </c>
      <c r="M204" s="170"/>
      <c r="N204" s="250"/>
      <c r="O204" s="170"/>
      <c r="P204" s="251"/>
      <c r="S204" s="272"/>
      <c r="T204" s="272"/>
      <c r="U204" s="272"/>
      <c r="V204" s="253"/>
      <c r="X204" s="267"/>
      <c r="Y204" s="267"/>
      <c r="Z204" s="267"/>
      <c r="AA204" s="232"/>
      <c r="AC204" s="272"/>
      <c r="AD204" s="272"/>
      <c r="AE204" s="272"/>
      <c r="AF204" s="253"/>
      <c r="AH204" s="232"/>
    </row>
    <row r="205" spans="4:34" x14ac:dyDescent="0.3">
      <c r="D205" s="232"/>
      <c r="E205" s="267"/>
      <c r="F205" s="267"/>
      <c r="G205" s="267"/>
      <c r="H205" s="267"/>
      <c r="I205" s="267"/>
      <c r="J205" s="232"/>
      <c r="K205" s="170"/>
      <c r="L205" s="249">
        <v>0.3974353678645004</v>
      </c>
      <c r="M205" s="170"/>
      <c r="N205" s="250"/>
      <c r="O205" s="170"/>
      <c r="P205" s="251"/>
      <c r="S205" s="272"/>
      <c r="T205" s="272"/>
      <c r="U205" s="272"/>
      <c r="V205" s="253"/>
      <c r="X205" s="267"/>
      <c r="Y205" s="267"/>
      <c r="Z205" s="267"/>
      <c r="AA205" s="232"/>
      <c r="AC205" s="272"/>
      <c r="AD205" s="272"/>
      <c r="AE205" s="272"/>
      <c r="AF205" s="253"/>
      <c r="AH205" s="232"/>
    </row>
    <row r="206" spans="4:34" x14ac:dyDescent="0.3">
      <c r="D206" s="232"/>
      <c r="E206" s="267"/>
      <c r="F206" s="267"/>
      <c r="G206" s="267"/>
      <c r="H206" s="267"/>
      <c r="I206" s="267"/>
      <c r="J206" s="232"/>
      <c r="K206" s="170"/>
      <c r="L206" s="249">
        <v>0.39528995525402688</v>
      </c>
      <c r="M206" s="170"/>
      <c r="N206" s="250"/>
      <c r="O206" s="170"/>
      <c r="P206" s="251"/>
      <c r="S206" s="272"/>
      <c r="T206" s="272"/>
      <c r="U206" s="272"/>
      <c r="V206" s="253"/>
      <c r="X206" s="267"/>
      <c r="Y206" s="267"/>
      <c r="Z206" s="267"/>
      <c r="AA206" s="232"/>
      <c r="AC206" s="272"/>
      <c r="AD206" s="272"/>
      <c r="AE206" s="272"/>
      <c r="AF206" s="253"/>
      <c r="AH206" s="232"/>
    </row>
    <row r="207" spans="4:34" x14ac:dyDescent="0.3">
      <c r="D207" s="232"/>
      <c r="E207" s="267"/>
      <c r="F207" s="267"/>
      <c r="G207" s="267"/>
      <c r="H207" s="267"/>
      <c r="I207" s="267"/>
      <c r="J207" s="232"/>
      <c r="K207" s="170"/>
      <c r="L207" s="249">
        <v>0.38290219953264515</v>
      </c>
      <c r="M207" s="170"/>
      <c r="N207" s="250"/>
      <c r="O207" s="170"/>
      <c r="P207" s="251"/>
      <c r="S207" s="272"/>
      <c r="T207" s="272"/>
      <c r="U207" s="272"/>
      <c r="V207" s="253"/>
      <c r="X207" s="267"/>
      <c r="Y207" s="267"/>
      <c r="Z207" s="267"/>
      <c r="AA207" s="232"/>
      <c r="AC207" s="272"/>
      <c r="AD207" s="272"/>
      <c r="AE207" s="272"/>
      <c r="AF207" s="253"/>
      <c r="AH207" s="232"/>
    </row>
    <row r="208" spans="4:34" x14ac:dyDescent="0.3">
      <c r="D208" s="232"/>
      <c r="E208" s="267"/>
      <c r="F208" s="267"/>
      <c r="G208" s="267"/>
      <c r="H208" s="267"/>
      <c r="I208" s="267"/>
      <c r="J208" s="232"/>
      <c r="K208" s="170"/>
      <c r="L208" s="249">
        <v>0.36751086615660133</v>
      </c>
      <c r="M208" s="170"/>
      <c r="N208" s="250"/>
      <c r="O208" s="170"/>
      <c r="P208" s="251"/>
      <c r="S208" s="272"/>
      <c r="T208" s="272"/>
      <c r="U208" s="272"/>
      <c r="V208" s="253"/>
      <c r="X208" s="267"/>
      <c r="Y208" s="267"/>
      <c r="Z208" s="267"/>
      <c r="AA208" s="232"/>
      <c r="AC208" s="272"/>
      <c r="AD208" s="272"/>
      <c r="AE208" s="272"/>
      <c r="AF208" s="253"/>
      <c r="AH208" s="232"/>
    </row>
    <row r="209" spans="4:34" x14ac:dyDescent="0.3">
      <c r="D209" s="232"/>
      <c r="E209" s="267"/>
      <c r="F209" s="267"/>
      <c r="G209" s="267"/>
      <c r="H209" s="267"/>
      <c r="I209" s="267"/>
      <c r="J209" s="232"/>
      <c r="K209" s="170"/>
      <c r="L209" s="249">
        <v>0.40480648293954458</v>
      </c>
      <c r="M209" s="170"/>
      <c r="N209" s="250"/>
      <c r="O209" s="170"/>
      <c r="P209" s="251"/>
      <c r="S209" s="272"/>
      <c r="T209" s="272"/>
      <c r="U209" s="272"/>
      <c r="V209" s="253"/>
      <c r="X209" s="267"/>
      <c r="Y209" s="267"/>
      <c r="Z209" s="267"/>
      <c r="AA209" s="232"/>
      <c r="AC209" s="272"/>
      <c r="AD209" s="272"/>
      <c r="AE209" s="272"/>
      <c r="AF209" s="253"/>
      <c r="AH209" s="232"/>
    </row>
    <row r="210" spans="4:34" x14ac:dyDescent="0.3">
      <c r="D210" s="232"/>
      <c r="E210" s="267"/>
      <c r="F210" s="267"/>
      <c r="G210" s="267"/>
      <c r="H210" s="267"/>
      <c r="I210" s="267"/>
      <c r="J210" s="232"/>
      <c r="K210" s="170"/>
      <c r="L210" s="249">
        <v>0.3998834143166885</v>
      </c>
      <c r="M210" s="170"/>
      <c r="N210" s="250"/>
      <c r="O210" s="170"/>
      <c r="P210" s="251"/>
      <c r="S210" s="272"/>
      <c r="T210" s="272"/>
      <c r="U210" s="272"/>
      <c r="V210" s="253"/>
      <c r="X210" s="267"/>
      <c r="Y210" s="267"/>
      <c r="Z210" s="267"/>
      <c r="AA210" s="232"/>
      <c r="AC210" s="272"/>
      <c r="AD210" s="272"/>
      <c r="AE210" s="272"/>
      <c r="AF210" s="253"/>
      <c r="AH210" s="232"/>
    </row>
    <row r="211" spans="4:34" x14ac:dyDescent="0.3">
      <c r="D211" s="232"/>
      <c r="E211" s="267"/>
      <c r="F211" s="267"/>
      <c r="G211" s="267"/>
      <c r="H211" s="267"/>
      <c r="I211" s="267"/>
      <c r="J211" s="232"/>
      <c r="K211" s="170"/>
      <c r="L211" s="249">
        <v>0.39726676962399221</v>
      </c>
      <c r="M211" s="170"/>
      <c r="N211" s="250"/>
      <c r="O211" s="170"/>
      <c r="P211" s="251"/>
      <c r="S211" s="272"/>
      <c r="T211" s="272"/>
      <c r="U211" s="272"/>
      <c r="V211" s="253"/>
      <c r="X211" s="267"/>
      <c r="Y211" s="267"/>
      <c r="Z211" s="267"/>
      <c r="AA211" s="232"/>
      <c r="AC211" s="272"/>
      <c r="AD211" s="272"/>
      <c r="AE211" s="272"/>
      <c r="AF211" s="253"/>
      <c r="AH211" s="232"/>
    </row>
    <row r="212" spans="4:34" x14ac:dyDescent="0.3">
      <c r="D212" s="232"/>
      <c r="E212" s="267"/>
      <c r="F212" s="267"/>
      <c r="G212" s="267"/>
      <c r="H212" s="267"/>
      <c r="I212" s="267"/>
      <c r="J212" s="232"/>
      <c r="K212" s="170"/>
      <c r="L212" s="249">
        <v>0.39465012493129559</v>
      </c>
      <c r="M212" s="170"/>
      <c r="N212" s="250"/>
      <c r="O212" s="170"/>
      <c r="P212" s="251"/>
      <c r="S212" s="272"/>
      <c r="T212" s="272"/>
      <c r="U212" s="272"/>
      <c r="V212" s="253"/>
      <c r="X212" s="267"/>
      <c r="Y212" s="267"/>
      <c r="Z212" s="267"/>
      <c r="AA212" s="232"/>
      <c r="AC212" s="272"/>
      <c r="AD212" s="272"/>
      <c r="AE212" s="272"/>
      <c r="AF212" s="253"/>
      <c r="AH212" s="232"/>
    </row>
    <row r="213" spans="4:34" x14ac:dyDescent="0.3">
      <c r="D213" s="232"/>
      <c r="E213" s="267"/>
      <c r="F213" s="267"/>
      <c r="G213" s="267"/>
      <c r="H213" s="267"/>
      <c r="I213" s="267"/>
      <c r="J213" s="232"/>
      <c r="K213" s="170"/>
      <c r="L213" s="249">
        <v>0.39321366792216034</v>
      </c>
      <c r="M213" s="170"/>
      <c r="N213" s="250"/>
      <c r="O213" s="170"/>
      <c r="P213" s="251"/>
      <c r="S213" s="272"/>
      <c r="T213" s="272"/>
      <c r="U213" s="272"/>
      <c r="V213" s="253"/>
      <c r="X213" s="267"/>
      <c r="Y213" s="267"/>
      <c r="Z213" s="267"/>
      <c r="AA213" s="232"/>
      <c r="AC213" s="272"/>
      <c r="AD213" s="272"/>
      <c r="AE213" s="272"/>
      <c r="AF213" s="253"/>
      <c r="AH213" s="232"/>
    </row>
    <row r="214" spans="4:34" x14ac:dyDescent="0.3">
      <c r="D214" s="232"/>
      <c r="E214" s="267"/>
      <c r="F214" s="267"/>
      <c r="G214" s="267"/>
      <c r="H214" s="267"/>
      <c r="I214" s="267"/>
      <c r="J214" s="232"/>
      <c r="K214" s="170"/>
      <c r="L214" s="249">
        <v>0.39323558569342804</v>
      </c>
      <c r="M214" s="170"/>
      <c r="N214" s="250"/>
      <c r="O214" s="170"/>
      <c r="P214" s="251"/>
      <c r="S214" s="272"/>
      <c r="T214" s="272"/>
      <c r="U214" s="272"/>
      <c r="V214" s="253"/>
      <c r="X214" s="267"/>
      <c r="Y214" s="267"/>
      <c r="Z214" s="267"/>
      <c r="AA214" s="232"/>
      <c r="AC214" s="272"/>
      <c r="AD214" s="272"/>
      <c r="AE214" s="272"/>
      <c r="AF214" s="253"/>
      <c r="AH214" s="232"/>
    </row>
    <row r="215" spans="4:34" x14ac:dyDescent="0.3">
      <c r="D215" s="232"/>
      <c r="E215" s="267"/>
      <c r="F215" s="267"/>
      <c r="G215" s="267"/>
      <c r="H215" s="267"/>
      <c r="I215" s="267"/>
      <c r="J215" s="232"/>
      <c r="K215" s="170"/>
      <c r="L215" s="249">
        <v>0.3907976551356715</v>
      </c>
      <c r="M215" s="170"/>
      <c r="N215" s="250"/>
      <c r="O215" s="170"/>
      <c r="P215" s="251"/>
      <c r="S215" s="272"/>
      <c r="T215" s="272"/>
      <c r="U215" s="272"/>
      <c r="V215" s="253"/>
      <c r="X215" s="267"/>
      <c r="Y215" s="267"/>
      <c r="Z215" s="267"/>
      <c r="AA215" s="232"/>
      <c r="AC215" s="272"/>
      <c r="AD215" s="272"/>
      <c r="AE215" s="272"/>
      <c r="AF215" s="253"/>
      <c r="AH215" s="232"/>
    </row>
    <row r="216" spans="4:34" x14ac:dyDescent="0.3">
      <c r="D216" s="232"/>
      <c r="E216" s="267"/>
      <c r="F216" s="267"/>
      <c r="G216" s="267"/>
      <c r="H216" s="267"/>
      <c r="I216" s="267"/>
      <c r="J216" s="232"/>
      <c r="K216" s="170"/>
      <c r="L216" s="249">
        <v>0.3907976551356715</v>
      </c>
      <c r="M216" s="170"/>
      <c r="N216" s="250"/>
      <c r="O216" s="170"/>
      <c r="P216" s="251"/>
      <c r="S216" s="272"/>
      <c r="T216" s="272"/>
      <c r="U216" s="272"/>
      <c r="V216" s="253"/>
      <c r="X216" s="267"/>
      <c r="Y216" s="267"/>
      <c r="Z216" s="267"/>
      <c r="AA216" s="232"/>
      <c r="AC216" s="272"/>
      <c r="AD216" s="272"/>
      <c r="AE216" s="272"/>
      <c r="AF216" s="253"/>
      <c r="AH216" s="232"/>
    </row>
    <row r="217" spans="4:34" x14ac:dyDescent="0.3">
      <c r="D217" s="232"/>
      <c r="E217" s="267"/>
      <c r="F217" s="267"/>
      <c r="G217" s="267"/>
      <c r="H217" s="267"/>
      <c r="I217" s="267"/>
      <c r="J217" s="232"/>
      <c r="K217" s="170"/>
      <c r="L217" s="249">
        <v>0.38957868985679261</v>
      </c>
      <c r="M217" s="170"/>
      <c r="N217" s="250"/>
      <c r="O217" s="170"/>
      <c r="P217" s="251"/>
      <c r="S217" s="272"/>
      <c r="T217" s="272"/>
      <c r="U217" s="272"/>
      <c r="V217" s="253"/>
      <c r="X217" s="267"/>
      <c r="Y217" s="267"/>
      <c r="Z217" s="267"/>
      <c r="AA217" s="232"/>
      <c r="AC217" s="272"/>
      <c r="AD217" s="272"/>
      <c r="AE217" s="272"/>
      <c r="AF217" s="253"/>
      <c r="AH217" s="232"/>
    </row>
    <row r="218" spans="4:34" x14ac:dyDescent="0.3">
      <c r="D218" s="232"/>
      <c r="E218" s="267"/>
      <c r="F218" s="267"/>
      <c r="G218" s="267"/>
      <c r="H218" s="267"/>
      <c r="I218" s="267"/>
      <c r="J218" s="232"/>
      <c r="K218" s="170"/>
      <c r="L218" s="249">
        <v>0.38743327724631832</v>
      </c>
      <c r="M218" s="170"/>
      <c r="N218" s="250"/>
      <c r="O218" s="170"/>
      <c r="P218" s="251"/>
      <c r="S218" s="272"/>
      <c r="T218" s="272"/>
      <c r="U218" s="272"/>
      <c r="V218" s="253"/>
      <c r="X218" s="267"/>
      <c r="Y218" s="267"/>
      <c r="Z218" s="267"/>
      <c r="AA218" s="232"/>
      <c r="AC218" s="272"/>
      <c r="AD218" s="272"/>
      <c r="AE218" s="272"/>
      <c r="AF218" s="253"/>
      <c r="AH218" s="232"/>
    </row>
    <row r="219" spans="4:34" x14ac:dyDescent="0.3">
      <c r="D219" s="232"/>
      <c r="E219" s="267"/>
      <c r="F219" s="267"/>
      <c r="G219" s="267"/>
      <c r="H219" s="267"/>
      <c r="I219" s="267"/>
      <c r="J219" s="232"/>
      <c r="K219" s="170"/>
      <c r="L219" s="249">
        <v>0.37504552152493847</v>
      </c>
      <c r="M219" s="170"/>
      <c r="N219" s="250"/>
      <c r="O219" s="170"/>
      <c r="P219" s="251"/>
      <c r="S219" s="272"/>
      <c r="T219" s="272"/>
      <c r="U219" s="272"/>
      <c r="V219" s="253"/>
      <c r="X219" s="267"/>
      <c r="Y219" s="267"/>
      <c r="Z219" s="267"/>
      <c r="AA219" s="232"/>
      <c r="AC219" s="272"/>
      <c r="AD219" s="272"/>
      <c r="AE219" s="272"/>
      <c r="AF219" s="253"/>
      <c r="AH219" s="232"/>
    </row>
    <row r="220" spans="4:34" x14ac:dyDescent="0.3">
      <c r="D220" s="232"/>
      <c r="E220" s="267"/>
      <c r="F220" s="267"/>
      <c r="G220" s="267"/>
      <c r="H220" s="267"/>
      <c r="I220" s="267"/>
      <c r="J220" s="232"/>
      <c r="K220" s="170"/>
      <c r="L220" s="249">
        <v>0.35965418814889305</v>
      </c>
      <c r="M220" s="170"/>
      <c r="N220" s="250"/>
      <c r="O220" s="170"/>
      <c r="P220" s="251"/>
      <c r="S220" s="272"/>
      <c r="T220" s="272"/>
      <c r="U220" s="272"/>
      <c r="V220" s="253"/>
      <c r="X220" s="267"/>
      <c r="Y220" s="267"/>
      <c r="Z220" s="267"/>
      <c r="AA220" s="232"/>
      <c r="AC220" s="272"/>
      <c r="AD220" s="272"/>
      <c r="AE220" s="272"/>
      <c r="AF220" s="253"/>
      <c r="AH220" s="232"/>
    </row>
    <row r="221" spans="4:34" x14ac:dyDescent="0.3">
      <c r="D221" s="232"/>
      <c r="E221" s="267"/>
      <c r="F221" s="267"/>
      <c r="G221" s="267"/>
      <c r="H221" s="267"/>
      <c r="I221" s="267"/>
      <c r="J221" s="232"/>
      <c r="K221" s="170"/>
      <c r="L221" s="249">
        <v>0.39694980493183674</v>
      </c>
      <c r="M221" s="170"/>
      <c r="N221" s="250"/>
      <c r="O221" s="170"/>
      <c r="P221" s="251"/>
      <c r="S221" s="272"/>
      <c r="T221" s="272"/>
      <c r="U221" s="272"/>
      <c r="V221" s="253"/>
      <c r="X221" s="267"/>
      <c r="Y221" s="267"/>
      <c r="Z221" s="267"/>
      <c r="AA221" s="232"/>
      <c r="AC221" s="272"/>
      <c r="AD221" s="272"/>
      <c r="AE221" s="272"/>
      <c r="AF221" s="253"/>
      <c r="AH221" s="232"/>
    </row>
    <row r="222" spans="4:34" x14ac:dyDescent="0.3">
      <c r="D222" s="232"/>
      <c r="E222" s="267"/>
      <c r="F222" s="267"/>
      <c r="G222" s="267"/>
      <c r="H222" s="267"/>
      <c r="I222" s="267"/>
      <c r="J222" s="232"/>
      <c r="K222" s="170"/>
      <c r="L222" s="249">
        <v>0.39202673630898016</v>
      </c>
      <c r="M222" s="170"/>
      <c r="N222" s="250"/>
      <c r="O222" s="170"/>
      <c r="P222" s="251"/>
      <c r="S222" s="272"/>
      <c r="T222" s="272"/>
      <c r="U222" s="272"/>
      <c r="V222" s="253"/>
      <c r="X222" s="267"/>
      <c r="Y222" s="267"/>
      <c r="Z222" s="267"/>
      <c r="AA222" s="232"/>
      <c r="AC222" s="272"/>
      <c r="AD222" s="272"/>
      <c r="AE222" s="272"/>
      <c r="AF222" s="253"/>
      <c r="AH222" s="232"/>
    </row>
    <row r="223" spans="4:34" x14ac:dyDescent="0.3">
      <c r="D223" s="232"/>
      <c r="E223" s="267"/>
      <c r="F223" s="267"/>
      <c r="G223" s="267"/>
      <c r="H223" s="267"/>
      <c r="I223" s="267"/>
      <c r="J223" s="232"/>
      <c r="K223" s="170"/>
      <c r="L223" s="249">
        <v>0.38941009161628404</v>
      </c>
      <c r="M223" s="170"/>
      <c r="N223" s="250"/>
      <c r="O223" s="170"/>
      <c r="P223" s="251"/>
      <c r="S223" s="272"/>
      <c r="T223" s="272"/>
      <c r="U223" s="272"/>
      <c r="V223" s="253"/>
      <c r="X223" s="267"/>
      <c r="Y223" s="267"/>
      <c r="Z223" s="267"/>
      <c r="AA223" s="232"/>
      <c r="AC223" s="272"/>
      <c r="AD223" s="272"/>
      <c r="AE223" s="272"/>
      <c r="AF223" s="253"/>
      <c r="AH223" s="232"/>
    </row>
    <row r="224" spans="4:34" x14ac:dyDescent="0.3">
      <c r="D224" s="232"/>
      <c r="E224" s="267"/>
      <c r="F224" s="267"/>
      <c r="G224" s="267"/>
      <c r="H224" s="267"/>
      <c r="I224" s="267"/>
      <c r="J224" s="232"/>
      <c r="K224" s="170"/>
      <c r="L224" s="249">
        <v>0.38679344692358858</v>
      </c>
      <c r="M224" s="170"/>
      <c r="N224" s="250"/>
      <c r="O224" s="170"/>
      <c r="P224" s="251"/>
      <c r="S224" s="272"/>
      <c r="T224" s="272"/>
      <c r="U224" s="272"/>
      <c r="V224" s="253"/>
      <c r="X224" s="267"/>
      <c r="Y224" s="267"/>
      <c r="Z224" s="267"/>
      <c r="AA224" s="232"/>
      <c r="AC224" s="272"/>
      <c r="AD224" s="272"/>
      <c r="AE224" s="272"/>
      <c r="AF224" s="253"/>
      <c r="AH224" s="232"/>
    </row>
    <row r="225" spans="4:34" x14ac:dyDescent="0.3">
      <c r="D225" s="232"/>
      <c r="E225" s="267"/>
      <c r="F225" s="267"/>
      <c r="G225" s="267"/>
      <c r="H225" s="267"/>
      <c r="I225" s="267"/>
      <c r="J225" s="232"/>
      <c r="K225" s="170"/>
      <c r="L225" s="249">
        <v>0.38535698991445411</v>
      </c>
      <c r="M225" s="170"/>
      <c r="N225" s="250"/>
      <c r="O225" s="170"/>
      <c r="P225" s="251"/>
      <c r="S225" s="272"/>
      <c r="T225" s="272"/>
      <c r="U225" s="272"/>
      <c r="V225" s="253"/>
      <c r="X225" s="267"/>
      <c r="Y225" s="267"/>
      <c r="Z225" s="267"/>
      <c r="AA225" s="232"/>
      <c r="AC225" s="272"/>
      <c r="AD225" s="272"/>
      <c r="AE225" s="272"/>
      <c r="AF225" s="253"/>
      <c r="AH225" s="232"/>
    </row>
    <row r="226" spans="4:34" x14ac:dyDescent="0.3">
      <c r="D226" s="232"/>
      <c r="E226" s="267"/>
      <c r="F226" s="267"/>
      <c r="G226" s="267"/>
      <c r="H226" s="267"/>
      <c r="I226" s="267"/>
      <c r="J226" s="232"/>
      <c r="K226" s="170"/>
      <c r="L226" s="249">
        <v>0.38537890768571897</v>
      </c>
      <c r="M226" s="170"/>
      <c r="N226" s="250"/>
      <c r="O226" s="170"/>
      <c r="P226" s="251"/>
      <c r="S226" s="272"/>
      <c r="T226" s="272"/>
      <c r="U226" s="272"/>
      <c r="V226" s="253"/>
      <c r="X226" s="267"/>
      <c r="Y226" s="267"/>
      <c r="Z226" s="267"/>
      <c r="AA226" s="232"/>
      <c r="AC226" s="272"/>
      <c r="AD226" s="272"/>
      <c r="AE226" s="272"/>
      <c r="AF226" s="253"/>
      <c r="AH226" s="232"/>
    </row>
    <row r="227" spans="4:34" x14ac:dyDescent="0.3">
      <c r="D227" s="232"/>
      <c r="E227" s="267"/>
      <c r="F227" s="267"/>
      <c r="G227" s="267"/>
      <c r="H227" s="267"/>
      <c r="I227" s="267"/>
      <c r="J227" s="232"/>
      <c r="K227" s="170"/>
      <c r="L227" s="249">
        <v>0.38294097712796299</v>
      </c>
      <c r="M227" s="170"/>
      <c r="N227" s="250"/>
      <c r="O227" s="170"/>
      <c r="P227" s="251"/>
      <c r="S227" s="272"/>
      <c r="T227" s="272"/>
      <c r="U227" s="272"/>
      <c r="V227" s="253"/>
      <c r="X227" s="267"/>
      <c r="Y227" s="267"/>
      <c r="Z227" s="267"/>
      <c r="AA227" s="232"/>
      <c r="AC227" s="272"/>
      <c r="AD227" s="272"/>
      <c r="AE227" s="272"/>
      <c r="AF227" s="253"/>
      <c r="AH227" s="232"/>
    </row>
    <row r="228" spans="4:34" x14ac:dyDescent="0.3">
      <c r="D228" s="232"/>
      <c r="E228" s="267"/>
      <c r="F228" s="267"/>
      <c r="G228" s="267"/>
      <c r="H228" s="267"/>
      <c r="I228" s="267"/>
      <c r="J228" s="232"/>
      <c r="K228" s="170"/>
      <c r="M228" s="170"/>
      <c r="N228" s="250"/>
      <c r="O228" s="170"/>
      <c r="P228" s="251"/>
      <c r="S228" s="272"/>
      <c r="T228" s="272"/>
      <c r="U228" s="272"/>
      <c r="V228" s="253"/>
      <c r="X228" s="267"/>
      <c r="Y228" s="267"/>
      <c r="Z228" s="267"/>
      <c r="AA228" s="232"/>
      <c r="AC228" s="272"/>
      <c r="AD228" s="272"/>
      <c r="AE228" s="272"/>
      <c r="AF228" s="253"/>
      <c r="AH228" s="232"/>
    </row>
    <row r="229" spans="4:34" x14ac:dyDescent="0.3">
      <c r="D229" s="232"/>
      <c r="E229" s="267"/>
      <c r="F229" s="267"/>
      <c r="G229" s="267"/>
      <c r="H229" s="267"/>
      <c r="I229" s="267"/>
      <c r="J229" s="232"/>
      <c r="K229" s="170"/>
      <c r="M229" s="170"/>
      <c r="N229" s="250"/>
      <c r="O229" s="170"/>
      <c r="P229" s="251"/>
      <c r="S229" s="272"/>
      <c r="T229" s="272"/>
      <c r="U229" s="272"/>
      <c r="V229" s="253"/>
      <c r="AC229" s="272"/>
      <c r="AD229" s="272"/>
      <c r="AE229" s="272"/>
      <c r="AF229" s="253"/>
      <c r="AH229" s="232"/>
    </row>
    <row r="230" spans="4:34" x14ac:dyDescent="0.3">
      <c r="D230" s="232"/>
      <c r="E230" s="267"/>
      <c r="F230" s="267"/>
      <c r="G230" s="267"/>
      <c r="H230" s="267"/>
      <c r="I230" s="267"/>
      <c r="J230" s="232"/>
      <c r="K230" s="170"/>
      <c r="M230" s="170"/>
      <c r="N230" s="250"/>
      <c r="O230" s="170"/>
      <c r="P230" s="251"/>
      <c r="S230" s="272"/>
      <c r="T230" s="272"/>
      <c r="U230" s="272"/>
      <c r="V230" s="253"/>
      <c r="AC230" s="272"/>
      <c r="AD230" s="272"/>
      <c r="AE230" s="272"/>
      <c r="AF230" s="253"/>
      <c r="AH230" s="232"/>
    </row>
    <row r="231" spans="4:34" x14ac:dyDescent="0.3">
      <c r="D231" s="232"/>
      <c r="E231" s="267"/>
      <c r="F231" s="267"/>
      <c r="G231" s="267"/>
      <c r="H231" s="267"/>
      <c r="I231" s="267"/>
      <c r="J231" s="232"/>
      <c r="K231" s="170"/>
      <c r="M231" s="170"/>
      <c r="N231" s="250"/>
      <c r="O231" s="170"/>
      <c r="P231" s="251"/>
      <c r="S231" s="272"/>
      <c r="T231" s="272"/>
      <c r="U231" s="272"/>
      <c r="V231" s="253"/>
      <c r="AC231" s="272"/>
      <c r="AD231" s="272"/>
      <c r="AE231" s="272"/>
      <c r="AF231" s="253"/>
      <c r="AH231" s="232"/>
    </row>
    <row r="232" spans="4:34" x14ac:dyDescent="0.3">
      <c r="D232" s="232"/>
      <c r="E232" s="267"/>
      <c r="F232" s="267"/>
      <c r="G232" s="267"/>
      <c r="H232" s="267"/>
      <c r="I232" s="267"/>
      <c r="J232" s="232"/>
      <c r="K232" s="170"/>
      <c r="M232" s="170"/>
      <c r="N232" s="250"/>
      <c r="O232" s="170"/>
      <c r="P232" s="251"/>
      <c r="S232" s="272"/>
      <c r="T232" s="272"/>
      <c r="U232" s="272"/>
      <c r="V232" s="253"/>
      <c r="AC232" s="272"/>
      <c r="AD232" s="272"/>
      <c r="AE232" s="272"/>
      <c r="AF232" s="253"/>
      <c r="AH232" s="232"/>
    </row>
    <row r="233" spans="4:34" x14ac:dyDescent="0.3">
      <c r="D233" s="232"/>
      <c r="E233" s="267"/>
      <c r="F233" s="267"/>
      <c r="G233" s="267"/>
      <c r="H233" s="267"/>
      <c r="I233" s="267"/>
      <c r="J233" s="232"/>
      <c r="K233" s="170"/>
      <c r="M233" s="170"/>
      <c r="N233" s="250"/>
      <c r="O233" s="170"/>
      <c r="P233" s="251"/>
      <c r="S233" s="272"/>
      <c r="T233" s="272"/>
      <c r="U233" s="272"/>
      <c r="V233" s="253"/>
      <c r="AC233" s="272"/>
      <c r="AD233" s="272"/>
      <c r="AE233" s="272"/>
      <c r="AF233" s="253"/>
      <c r="AH233" s="232"/>
    </row>
    <row r="234" spans="4:34" x14ac:dyDescent="0.3">
      <c r="D234" s="232"/>
      <c r="E234" s="267"/>
      <c r="F234" s="267"/>
      <c r="G234" s="267"/>
      <c r="H234" s="267"/>
      <c r="I234" s="267"/>
      <c r="J234" s="232"/>
      <c r="K234" s="170"/>
      <c r="M234" s="170"/>
      <c r="N234" s="250"/>
      <c r="O234" s="170"/>
      <c r="P234" s="251"/>
      <c r="S234" s="272"/>
      <c r="T234" s="272"/>
      <c r="U234" s="272"/>
      <c r="V234" s="253"/>
      <c r="AC234" s="272"/>
      <c r="AD234" s="272"/>
      <c r="AE234" s="272"/>
      <c r="AF234" s="253"/>
      <c r="AH234" s="232"/>
    </row>
    <row r="235" spans="4:34" x14ac:dyDescent="0.3">
      <c r="D235" s="232"/>
      <c r="E235" s="267"/>
      <c r="F235" s="267"/>
      <c r="G235" s="267"/>
      <c r="H235" s="267"/>
      <c r="I235" s="267"/>
      <c r="J235" s="232"/>
      <c r="K235" s="170"/>
      <c r="M235" s="170"/>
      <c r="N235" s="250"/>
      <c r="O235" s="170"/>
      <c r="P235" s="251"/>
      <c r="S235" s="272"/>
      <c r="T235" s="272"/>
      <c r="U235" s="272"/>
      <c r="V235" s="253"/>
      <c r="AC235" s="272"/>
      <c r="AD235" s="272"/>
      <c r="AE235" s="272"/>
      <c r="AF235" s="253"/>
      <c r="AH235" s="232"/>
    </row>
    <row r="236" spans="4:34" x14ac:dyDescent="0.3">
      <c r="D236" s="232"/>
      <c r="E236" s="267"/>
      <c r="F236" s="267"/>
      <c r="G236" s="267"/>
      <c r="H236" s="267"/>
      <c r="I236" s="267"/>
      <c r="J236" s="232"/>
      <c r="K236" s="170"/>
      <c r="M236" s="170"/>
      <c r="N236" s="250"/>
      <c r="O236" s="170"/>
      <c r="P236" s="251"/>
      <c r="S236" s="272"/>
      <c r="T236" s="272"/>
      <c r="U236" s="272"/>
      <c r="V236" s="253"/>
      <c r="AC236" s="272"/>
      <c r="AD236" s="272"/>
      <c r="AE236" s="272"/>
      <c r="AF236" s="253"/>
      <c r="AH236" s="232"/>
    </row>
    <row r="237" spans="4:34" x14ac:dyDescent="0.3">
      <c r="D237" s="232"/>
      <c r="E237" s="267"/>
      <c r="F237" s="267"/>
      <c r="G237" s="267"/>
      <c r="H237" s="267"/>
      <c r="I237" s="267"/>
      <c r="J237" s="232"/>
      <c r="K237" s="170"/>
      <c r="M237" s="170"/>
      <c r="N237" s="250"/>
      <c r="O237" s="170"/>
      <c r="P237" s="251"/>
      <c r="S237" s="272"/>
      <c r="T237" s="272"/>
      <c r="U237" s="272"/>
      <c r="V237" s="253"/>
      <c r="AC237" s="272"/>
      <c r="AD237" s="272"/>
      <c r="AE237" s="272"/>
      <c r="AF237" s="253"/>
      <c r="AH237" s="232"/>
    </row>
    <row r="238" spans="4:34" x14ac:dyDescent="0.3">
      <c r="D238" s="232"/>
      <c r="E238" s="267"/>
      <c r="F238" s="267"/>
      <c r="G238" s="267"/>
      <c r="H238" s="267"/>
      <c r="I238" s="267"/>
      <c r="J238" s="232"/>
      <c r="K238" s="170"/>
      <c r="M238" s="170"/>
      <c r="N238" s="250"/>
      <c r="O238" s="170"/>
      <c r="P238" s="251"/>
      <c r="S238" s="272"/>
      <c r="T238" s="272"/>
      <c r="U238" s="272"/>
      <c r="V238" s="253"/>
      <c r="AC238" s="272"/>
      <c r="AD238" s="272"/>
      <c r="AE238" s="272"/>
      <c r="AF238" s="253"/>
      <c r="AH238" s="232"/>
    </row>
    <row r="239" spans="4:34" x14ac:dyDescent="0.3">
      <c r="D239" s="232"/>
      <c r="E239" s="267"/>
      <c r="F239" s="267"/>
      <c r="G239" s="267"/>
      <c r="H239" s="267"/>
      <c r="I239" s="267"/>
      <c r="J239" s="232"/>
      <c r="K239" s="170"/>
      <c r="M239" s="170"/>
      <c r="N239" s="250"/>
      <c r="O239" s="170"/>
      <c r="P239" s="251"/>
      <c r="S239" s="272"/>
      <c r="T239" s="272"/>
      <c r="U239" s="272"/>
      <c r="V239" s="253"/>
      <c r="AC239" s="272"/>
      <c r="AD239" s="272"/>
      <c r="AE239" s="272"/>
      <c r="AF239" s="253"/>
      <c r="AH239" s="232"/>
    </row>
    <row r="240" spans="4:34" x14ac:dyDescent="0.3">
      <c r="D240" s="232"/>
      <c r="E240" s="267"/>
      <c r="F240" s="267"/>
      <c r="G240" s="267"/>
      <c r="H240" s="267"/>
      <c r="I240" s="267"/>
      <c r="J240" s="232"/>
      <c r="K240" s="170"/>
      <c r="M240" s="170"/>
      <c r="N240" s="250"/>
      <c r="O240" s="170"/>
      <c r="P240" s="251"/>
      <c r="S240" s="272"/>
      <c r="T240" s="272"/>
      <c r="U240" s="272"/>
      <c r="V240" s="253"/>
      <c r="AC240" s="272"/>
      <c r="AD240" s="272"/>
      <c r="AE240" s="272"/>
      <c r="AF240" s="253"/>
      <c r="AH240" s="232"/>
    </row>
    <row r="241" spans="4:34" x14ac:dyDescent="0.3">
      <c r="D241" s="232"/>
      <c r="E241" s="267"/>
      <c r="F241" s="267"/>
      <c r="G241" s="267"/>
      <c r="H241" s="267"/>
      <c r="I241" s="267"/>
      <c r="J241" s="232"/>
      <c r="K241" s="170"/>
      <c r="M241" s="170"/>
      <c r="N241" s="250"/>
      <c r="O241" s="170"/>
      <c r="P241" s="251"/>
      <c r="S241" s="272"/>
      <c r="T241" s="272"/>
      <c r="U241" s="272"/>
      <c r="V241" s="253"/>
      <c r="AC241" s="272"/>
      <c r="AD241" s="272"/>
      <c r="AE241" s="272"/>
      <c r="AF241" s="253"/>
      <c r="AH241" s="232"/>
    </row>
    <row r="242" spans="4:34" x14ac:dyDescent="0.3">
      <c r="D242" s="232"/>
      <c r="E242" s="267"/>
      <c r="F242" s="267"/>
      <c r="G242" s="267"/>
      <c r="H242" s="267"/>
      <c r="I242" s="267"/>
      <c r="J242" s="232"/>
      <c r="K242" s="170"/>
      <c r="M242" s="170"/>
      <c r="N242" s="250"/>
      <c r="O242" s="170"/>
      <c r="P242" s="251"/>
      <c r="S242" s="272"/>
      <c r="T242" s="272"/>
      <c r="U242" s="272"/>
      <c r="V242" s="253"/>
      <c r="AC242" s="272"/>
      <c r="AD242" s="272"/>
      <c r="AE242" s="272"/>
      <c r="AF242" s="253"/>
      <c r="AH242" s="232"/>
    </row>
    <row r="243" spans="4:34" x14ac:dyDescent="0.3">
      <c r="D243" s="232"/>
      <c r="E243" s="267"/>
      <c r="F243" s="267"/>
      <c r="G243" s="267"/>
      <c r="H243" s="267"/>
      <c r="I243" s="267"/>
      <c r="J243" s="232"/>
      <c r="K243" s="170"/>
      <c r="M243" s="170"/>
      <c r="N243" s="250"/>
      <c r="O243" s="170"/>
      <c r="P243" s="251"/>
      <c r="S243" s="272"/>
      <c r="T243" s="272"/>
      <c r="U243" s="272"/>
      <c r="V243" s="253"/>
      <c r="AC243" s="272"/>
      <c r="AD243" s="272"/>
      <c r="AE243" s="272"/>
      <c r="AF243" s="253"/>
      <c r="AH243" s="232"/>
    </row>
    <row r="244" spans="4:34" x14ac:dyDescent="0.3">
      <c r="D244" s="232"/>
      <c r="E244" s="267"/>
      <c r="F244" s="267"/>
      <c r="G244" s="267"/>
      <c r="H244" s="267"/>
      <c r="I244" s="267"/>
      <c r="J244" s="232"/>
      <c r="K244" s="170"/>
      <c r="M244" s="170"/>
      <c r="N244" s="250"/>
      <c r="O244" s="170"/>
      <c r="P244" s="251"/>
      <c r="S244" s="272"/>
      <c r="T244" s="272"/>
      <c r="U244" s="272"/>
      <c r="V244" s="253"/>
      <c r="AC244" s="272"/>
      <c r="AD244" s="272"/>
      <c r="AE244" s="272"/>
      <c r="AF244" s="253"/>
      <c r="AH244" s="232"/>
    </row>
    <row r="245" spans="4:34" x14ac:dyDescent="0.3">
      <c r="D245" s="232"/>
      <c r="E245" s="267"/>
      <c r="F245" s="267"/>
      <c r="G245" s="267"/>
      <c r="H245" s="267"/>
      <c r="I245" s="267"/>
      <c r="J245" s="232"/>
      <c r="K245" s="170"/>
      <c r="M245" s="170"/>
      <c r="N245" s="250"/>
      <c r="O245" s="170"/>
      <c r="P245" s="251"/>
      <c r="S245" s="272"/>
      <c r="T245" s="272"/>
      <c r="U245" s="272"/>
      <c r="V245" s="253"/>
      <c r="AC245" s="272"/>
      <c r="AD245" s="272"/>
      <c r="AE245" s="272"/>
      <c r="AF245" s="253"/>
      <c r="AH245" s="232"/>
    </row>
    <row r="246" spans="4:34" x14ac:dyDescent="0.3">
      <c r="D246" s="232"/>
      <c r="E246" s="267"/>
      <c r="F246" s="267"/>
      <c r="G246" s="267"/>
      <c r="H246" s="267"/>
      <c r="I246" s="267"/>
      <c r="J246" s="232"/>
      <c r="K246" s="170"/>
      <c r="M246" s="170"/>
      <c r="N246" s="250"/>
      <c r="O246" s="170"/>
      <c r="P246" s="251"/>
      <c r="S246" s="272"/>
      <c r="T246" s="272"/>
      <c r="U246" s="272"/>
      <c r="V246" s="253"/>
      <c r="AC246" s="272"/>
      <c r="AD246" s="272"/>
      <c r="AE246" s="272"/>
      <c r="AF246" s="253"/>
      <c r="AH246" s="232"/>
    </row>
    <row r="247" spans="4:34" x14ac:dyDescent="0.3">
      <c r="D247" s="232"/>
      <c r="E247" s="267"/>
      <c r="F247" s="267"/>
      <c r="G247" s="267"/>
      <c r="H247" s="267"/>
      <c r="I247" s="267"/>
      <c r="J247" s="232"/>
      <c r="K247" s="170"/>
      <c r="M247" s="170"/>
      <c r="N247" s="250"/>
      <c r="O247" s="170"/>
      <c r="S247" s="272"/>
      <c r="T247" s="272"/>
      <c r="U247" s="272"/>
      <c r="V247" s="253"/>
      <c r="AC247" s="272"/>
      <c r="AD247" s="272"/>
      <c r="AE247" s="272"/>
      <c r="AF247" s="253"/>
      <c r="AH247" s="232"/>
    </row>
    <row r="248" spans="4:34" x14ac:dyDescent="0.3">
      <c r="D248" s="232"/>
      <c r="E248" s="267"/>
      <c r="F248" s="267"/>
      <c r="G248" s="267"/>
      <c r="H248" s="267"/>
      <c r="I248" s="267"/>
      <c r="J248" s="232"/>
      <c r="K248" s="170"/>
      <c r="M248" s="170"/>
      <c r="N248" s="250"/>
      <c r="O248" s="170"/>
      <c r="S248" s="272"/>
      <c r="T248" s="272"/>
      <c r="U248" s="272"/>
      <c r="V248" s="253"/>
      <c r="AC248" s="272"/>
      <c r="AD248" s="272"/>
      <c r="AE248" s="272"/>
      <c r="AF248" s="253"/>
      <c r="AH248" s="232"/>
    </row>
    <row r="249" spans="4:34" x14ac:dyDescent="0.3">
      <c r="D249" s="232"/>
      <c r="E249" s="267"/>
      <c r="F249" s="267"/>
      <c r="G249" s="267"/>
      <c r="H249" s="267"/>
      <c r="I249" s="267"/>
      <c r="J249" s="232"/>
      <c r="K249" s="170"/>
      <c r="M249" s="170"/>
      <c r="N249" s="250"/>
      <c r="O249" s="170"/>
      <c r="S249" s="272"/>
      <c r="T249" s="272"/>
      <c r="U249" s="272"/>
      <c r="V249" s="253"/>
      <c r="AC249" s="272"/>
      <c r="AD249" s="272"/>
      <c r="AE249" s="272"/>
      <c r="AF249" s="253"/>
      <c r="AH249" s="232"/>
    </row>
    <row r="250" spans="4:34" x14ac:dyDescent="0.3">
      <c r="D250" s="232"/>
      <c r="E250" s="267"/>
      <c r="F250" s="267"/>
      <c r="G250" s="267"/>
      <c r="H250" s="267"/>
      <c r="I250" s="267"/>
      <c r="J250" s="232"/>
      <c r="K250" s="170"/>
      <c r="M250" s="170"/>
      <c r="N250" s="250"/>
      <c r="O250" s="170"/>
      <c r="S250" s="272"/>
      <c r="T250" s="272"/>
      <c r="U250" s="272"/>
      <c r="V250" s="253"/>
      <c r="AC250" s="272"/>
      <c r="AD250" s="272"/>
      <c r="AE250" s="272"/>
      <c r="AF250" s="253"/>
      <c r="AH250" s="232"/>
    </row>
    <row r="251" spans="4:34" x14ac:dyDescent="0.3">
      <c r="D251" s="232"/>
      <c r="E251" s="267"/>
      <c r="F251" s="267"/>
      <c r="G251" s="267"/>
      <c r="H251" s="267"/>
      <c r="I251" s="267"/>
      <c r="J251" s="232"/>
      <c r="K251" s="170"/>
      <c r="M251" s="170"/>
      <c r="N251" s="250"/>
      <c r="O251" s="170"/>
      <c r="S251" s="272"/>
      <c r="T251" s="272"/>
      <c r="U251" s="272"/>
      <c r="V251" s="253"/>
      <c r="AC251" s="272"/>
      <c r="AD251" s="272"/>
      <c r="AE251" s="272"/>
      <c r="AF251" s="253"/>
      <c r="AH251" s="232"/>
    </row>
    <row r="252" spans="4:34" x14ac:dyDescent="0.3">
      <c r="D252" s="232"/>
      <c r="E252" s="267"/>
      <c r="F252" s="267"/>
      <c r="G252" s="267"/>
      <c r="H252" s="267"/>
      <c r="I252" s="267"/>
      <c r="J252" s="232"/>
      <c r="K252" s="170"/>
      <c r="M252" s="170"/>
      <c r="N252" s="250"/>
      <c r="O252" s="170"/>
      <c r="S252" s="272"/>
      <c r="T252" s="272"/>
      <c r="U252" s="272"/>
      <c r="V252" s="253"/>
      <c r="AC252" s="272"/>
      <c r="AD252" s="272"/>
      <c r="AE252" s="272"/>
      <c r="AF252" s="253"/>
      <c r="AH252" s="232"/>
    </row>
    <row r="253" spans="4:34" x14ac:dyDescent="0.3">
      <c r="D253" s="232"/>
      <c r="E253" s="267"/>
      <c r="F253" s="267"/>
      <c r="G253" s="267"/>
      <c r="H253" s="267"/>
      <c r="I253" s="267"/>
      <c r="J253" s="232"/>
      <c r="K253" s="170"/>
      <c r="M253" s="170"/>
      <c r="N253" s="250"/>
      <c r="O253" s="170"/>
      <c r="S253" s="272"/>
      <c r="T253" s="272"/>
      <c r="U253" s="272"/>
      <c r="V253" s="253"/>
      <c r="AC253" s="272"/>
      <c r="AD253" s="272"/>
      <c r="AE253" s="272"/>
      <c r="AF253" s="253"/>
      <c r="AH253" s="232"/>
    </row>
    <row r="254" spans="4:34" x14ac:dyDescent="0.3">
      <c r="D254" s="232"/>
      <c r="E254" s="267"/>
      <c r="F254" s="267"/>
      <c r="G254" s="267"/>
      <c r="H254" s="267"/>
      <c r="I254" s="267"/>
      <c r="J254" s="232"/>
      <c r="K254" s="170"/>
      <c r="M254" s="170"/>
      <c r="N254" s="250"/>
      <c r="O254" s="170"/>
      <c r="S254" s="272"/>
      <c r="T254" s="272"/>
      <c r="U254" s="272"/>
      <c r="V254" s="253"/>
      <c r="AC254" s="272"/>
      <c r="AD254" s="272"/>
      <c r="AE254" s="272"/>
      <c r="AF254" s="253"/>
      <c r="AH254" s="232"/>
    </row>
    <row r="255" spans="4:34" x14ac:dyDescent="0.3">
      <c r="D255" s="232"/>
      <c r="E255" s="267"/>
      <c r="F255" s="267"/>
      <c r="G255" s="267"/>
      <c r="H255" s="267"/>
      <c r="I255" s="267"/>
      <c r="J255" s="232"/>
      <c r="K255" s="170"/>
      <c r="M255" s="170"/>
      <c r="N255" s="250"/>
      <c r="O255" s="170"/>
      <c r="S255" s="272"/>
      <c r="T255" s="272"/>
      <c r="U255" s="272"/>
      <c r="V255" s="253"/>
      <c r="AC255" s="272"/>
      <c r="AD255" s="272"/>
      <c r="AE255" s="272"/>
      <c r="AF255" s="253"/>
      <c r="AH255" s="232"/>
    </row>
    <row r="256" spans="4:34" x14ac:dyDescent="0.3">
      <c r="D256" s="232"/>
      <c r="E256" s="267"/>
      <c r="F256" s="267"/>
      <c r="G256" s="267"/>
      <c r="H256" s="267"/>
      <c r="I256" s="267"/>
      <c r="J256" s="232"/>
      <c r="K256" s="170"/>
      <c r="M256" s="170"/>
      <c r="N256" s="250"/>
      <c r="O256" s="170"/>
      <c r="S256" s="272"/>
      <c r="T256" s="272"/>
      <c r="U256" s="272"/>
      <c r="V256" s="253"/>
      <c r="AC256" s="272"/>
      <c r="AD256" s="272"/>
      <c r="AE256" s="272"/>
      <c r="AF256" s="253"/>
      <c r="AH256" s="232"/>
    </row>
    <row r="257" spans="4:34" x14ac:dyDescent="0.3">
      <c r="D257" s="232"/>
      <c r="E257" s="267"/>
      <c r="F257" s="267"/>
      <c r="G257" s="267"/>
      <c r="H257" s="267"/>
      <c r="I257" s="267"/>
      <c r="J257" s="232"/>
      <c r="K257" s="170"/>
      <c r="M257" s="170"/>
      <c r="N257" s="250"/>
      <c r="O257" s="170"/>
      <c r="S257" s="272"/>
      <c r="T257" s="272"/>
      <c r="U257" s="272"/>
      <c r="V257" s="253"/>
      <c r="AC257" s="272"/>
      <c r="AD257" s="272"/>
      <c r="AE257" s="272"/>
      <c r="AF257" s="253"/>
      <c r="AH257" s="232"/>
    </row>
    <row r="258" spans="4:34" x14ac:dyDescent="0.3">
      <c r="D258" s="232"/>
      <c r="E258" s="267"/>
      <c r="F258" s="267"/>
      <c r="G258" s="267"/>
      <c r="H258" s="267"/>
      <c r="I258" s="267"/>
      <c r="J258" s="232"/>
      <c r="K258" s="170"/>
      <c r="M258" s="170"/>
      <c r="N258" s="250"/>
      <c r="O258" s="170"/>
      <c r="S258" s="272"/>
      <c r="T258" s="272"/>
      <c r="U258" s="272"/>
      <c r="V258" s="253"/>
      <c r="AC258" s="272"/>
      <c r="AD258" s="272"/>
      <c r="AE258" s="272"/>
      <c r="AF258" s="253"/>
      <c r="AH258" s="232"/>
    </row>
    <row r="259" spans="4:34" x14ac:dyDescent="0.3">
      <c r="D259" s="232"/>
      <c r="E259" s="267"/>
      <c r="F259" s="267"/>
      <c r="G259" s="267"/>
      <c r="H259" s="267"/>
      <c r="I259" s="267"/>
      <c r="J259" s="232"/>
      <c r="K259" s="170"/>
      <c r="M259" s="170"/>
      <c r="N259" s="250"/>
      <c r="O259" s="170"/>
      <c r="S259" s="272"/>
      <c r="T259" s="272"/>
      <c r="U259" s="272"/>
      <c r="V259" s="253"/>
      <c r="AC259" s="272"/>
      <c r="AD259" s="272"/>
      <c r="AE259" s="272"/>
      <c r="AF259" s="253"/>
      <c r="AH259" s="232"/>
    </row>
    <row r="260" spans="4:34" x14ac:dyDescent="0.3">
      <c r="D260" s="232"/>
      <c r="E260" s="267"/>
      <c r="F260" s="267"/>
      <c r="G260" s="267"/>
      <c r="H260" s="267"/>
      <c r="I260" s="267"/>
      <c r="J260" s="232"/>
      <c r="K260" s="170"/>
      <c r="M260" s="170"/>
      <c r="N260" s="250"/>
      <c r="O260" s="170"/>
      <c r="S260" s="272"/>
      <c r="T260" s="272"/>
      <c r="U260" s="272"/>
      <c r="V260" s="253"/>
      <c r="AC260" s="272"/>
      <c r="AD260" s="272"/>
      <c r="AE260" s="272"/>
      <c r="AF260" s="253"/>
      <c r="AH260" s="232"/>
    </row>
    <row r="261" spans="4:34" x14ac:dyDescent="0.3">
      <c r="D261" s="232"/>
      <c r="E261" s="267"/>
      <c r="F261" s="267"/>
      <c r="G261" s="267"/>
      <c r="H261" s="267"/>
      <c r="I261" s="267"/>
      <c r="J261" s="232"/>
      <c r="K261" s="170"/>
      <c r="M261" s="170"/>
      <c r="N261" s="250"/>
      <c r="O261" s="170"/>
      <c r="S261" s="272"/>
      <c r="T261" s="272"/>
      <c r="U261" s="272"/>
      <c r="V261" s="253"/>
      <c r="AC261" s="272"/>
      <c r="AD261" s="272"/>
      <c r="AE261" s="272"/>
      <c r="AF261" s="253"/>
      <c r="AH261" s="232"/>
    </row>
    <row r="262" spans="4:34" x14ac:dyDescent="0.3">
      <c r="D262" s="232"/>
      <c r="E262" s="267"/>
      <c r="F262" s="267"/>
      <c r="G262" s="267"/>
      <c r="H262" s="267"/>
      <c r="I262" s="267"/>
      <c r="J262" s="232"/>
      <c r="K262" s="170"/>
      <c r="M262" s="170"/>
      <c r="N262" s="250"/>
      <c r="O262" s="170"/>
      <c r="S262" s="272"/>
      <c r="T262" s="272"/>
      <c r="U262" s="272"/>
      <c r="V262" s="253"/>
      <c r="AC262" s="272"/>
      <c r="AD262" s="272"/>
      <c r="AE262" s="272"/>
      <c r="AF262" s="253"/>
      <c r="AH262" s="232"/>
    </row>
    <row r="263" spans="4:34" x14ac:dyDescent="0.3">
      <c r="K263" s="170"/>
      <c r="M263" s="170"/>
      <c r="N263" s="250"/>
      <c r="O263" s="170"/>
      <c r="S263" s="272"/>
      <c r="T263" s="272"/>
      <c r="U263" s="272"/>
      <c r="V263" s="253"/>
      <c r="AC263" s="272"/>
      <c r="AD263" s="272"/>
      <c r="AE263" s="272"/>
      <c r="AF263" s="253"/>
      <c r="AH263" s="232"/>
    </row>
    <row r="264" spans="4:34" x14ac:dyDescent="0.3">
      <c r="K264" s="170"/>
      <c r="M264" s="170"/>
      <c r="N264" s="250"/>
      <c r="O264" s="170"/>
      <c r="S264" s="272"/>
      <c r="T264" s="272"/>
      <c r="U264" s="272"/>
      <c r="V264" s="253"/>
      <c r="AC264" s="272"/>
      <c r="AD264" s="272"/>
      <c r="AE264" s="272"/>
      <c r="AF264" s="253"/>
      <c r="AH264" s="232"/>
    </row>
    <row r="265" spans="4:34" x14ac:dyDescent="0.3">
      <c r="K265" s="170"/>
      <c r="M265" s="170"/>
      <c r="N265" s="250"/>
      <c r="O265" s="170"/>
      <c r="S265" s="272"/>
      <c r="T265" s="272"/>
      <c r="U265" s="272"/>
      <c r="V265" s="253"/>
      <c r="AC265" s="272"/>
      <c r="AD265" s="272"/>
      <c r="AE265" s="272"/>
      <c r="AF265" s="253"/>
      <c r="AH265" s="232"/>
    </row>
    <row r="266" spans="4:34" x14ac:dyDescent="0.3">
      <c r="K266" s="170"/>
      <c r="M266" s="170"/>
      <c r="N266" s="250"/>
      <c r="O266" s="170"/>
      <c r="S266" s="272"/>
      <c r="T266" s="272"/>
      <c r="U266" s="272"/>
      <c r="V266" s="253"/>
      <c r="AC266" s="272"/>
      <c r="AD266" s="272"/>
      <c r="AE266" s="272"/>
      <c r="AF266" s="253"/>
      <c r="AH266" s="232"/>
    </row>
    <row r="267" spans="4:34" x14ac:dyDescent="0.3">
      <c r="K267" s="170"/>
      <c r="M267" s="170"/>
      <c r="N267" s="250"/>
      <c r="O267" s="170"/>
      <c r="S267" s="272"/>
      <c r="T267" s="272"/>
      <c r="U267" s="272"/>
      <c r="V267" s="253"/>
      <c r="AC267" s="272"/>
      <c r="AD267" s="272"/>
      <c r="AE267" s="272"/>
      <c r="AF267" s="253"/>
      <c r="AH267" s="232"/>
    </row>
    <row r="268" spans="4:34" x14ac:dyDescent="0.3">
      <c r="K268" s="170"/>
      <c r="M268" s="170"/>
      <c r="N268" s="250"/>
      <c r="O268" s="170"/>
      <c r="S268" s="272"/>
      <c r="T268" s="272"/>
      <c r="U268" s="272"/>
      <c r="V268" s="253"/>
      <c r="AC268" s="272"/>
      <c r="AD268" s="272"/>
      <c r="AE268" s="272"/>
      <c r="AF268" s="253"/>
      <c r="AH268" s="232"/>
    </row>
    <row r="269" spans="4:34" x14ac:dyDescent="0.3">
      <c r="K269" s="170"/>
      <c r="M269" s="170"/>
      <c r="N269" s="250"/>
      <c r="O269" s="170"/>
      <c r="S269" s="272"/>
      <c r="T269" s="272"/>
      <c r="U269" s="272"/>
      <c r="V269" s="253"/>
      <c r="AC269" s="272"/>
      <c r="AD269" s="272"/>
      <c r="AE269" s="272"/>
      <c r="AF269" s="253"/>
      <c r="AH269" s="232"/>
    </row>
    <row r="270" spans="4:34" x14ac:dyDescent="0.3">
      <c r="K270" s="170"/>
      <c r="M270" s="170"/>
      <c r="N270" s="250"/>
      <c r="O270" s="170"/>
      <c r="S270" s="272"/>
      <c r="T270" s="272"/>
      <c r="U270" s="272"/>
      <c r="V270" s="253"/>
      <c r="AC270" s="272"/>
      <c r="AD270" s="272"/>
      <c r="AE270" s="272"/>
      <c r="AF270" s="253"/>
      <c r="AH270" s="232"/>
    </row>
    <row r="271" spans="4:34" x14ac:dyDescent="0.3">
      <c r="K271" s="170"/>
      <c r="M271" s="170"/>
      <c r="N271" s="250"/>
      <c r="O271" s="170"/>
      <c r="S271" s="272"/>
      <c r="T271" s="272"/>
      <c r="U271" s="272"/>
      <c r="V271" s="253"/>
      <c r="AC271" s="272"/>
      <c r="AD271" s="272"/>
      <c r="AE271" s="272"/>
      <c r="AF271" s="253"/>
      <c r="AH271" s="232"/>
    </row>
    <row r="272" spans="4:34" x14ac:dyDescent="0.3">
      <c r="K272" s="170"/>
      <c r="M272" s="170"/>
      <c r="N272" s="250"/>
      <c r="O272" s="170"/>
      <c r="S272" s="272"/>
      <c r="T272" s="272"/>
      <c r="U272" s="272"/>
      <c r="V272" s="253"/>
      <c r="AC272" s="272"/>
      <c r="AD272" s="272"/>
      <c r="AE272" s="272"/>
      <c r="AF272" s="253"/>
      <c r="AH272" s="232"/>
    </row>
    <row r="273" spans="11:34" x14ac:dyDescent="0.3">
      <c r="K273" s="170"/>
      <c r="M273" s="170"/>
      <c r="N273" s="250"/>
      <c r="O273" s="170"/>
      <c r="S273" s="272"/>
      <c r="T273" s="272"/>
      <c r="U273" s="272"/>
      <c r="V273" s="253"/>
      <c r="AC273" s="272"/>
      <c r="AD273" s="272"/>
      <c r="AE273" s="272"/>
      <c r="AF273" s="253"/>
      <c r="AH273" s="232"/>
    </row>
    <row r="274" spans="11:34" x14ac:dyDescent="0.3">
      <c r="K274" s="170"/>
      <c r="M274" s="170"/>
      <c r="N274" s="250"/>
      <c r="O274" s="170"/>
      <c r="S274" s="272"/>
      <c r="T274" s="272"/>
      <c r="U274" s="272"/>
      <c r="V274" s="253"/>
      <c r="AC274" s="272"/>
      <c r="AD274" s="272"/>
      <c r="AE274" s="272"/>
      <c r="AF274" s="253"/>
      <c r="AH274" s="232"/>
    </row>
    <row r="275" spans="11:34" x14ac:dyDescent="0.3">
      <c r="K275" s="170"/>
      <c r="M275" s="170"/>
      <c r="N275" s="250"/>
      <c r="O275" s="170"/>
      <c r="S275" s="272"/>
      <c r="T275" s="272"/>
      <c r="U275" s="272"/>
      <c r="V275" s="253"/>
      <c r="AC275" s="272"/>
      <c r="AD275" s="272"/>
      <c r="AE275" s="272"/>
      <c r="AF275" s="253"/>
      <c r="AH275" s="232"/>
    </row>
    <row r="276" spans="11:34" x14ac:dyDescent="0.3">
      <c r="K276" s="170"/>
      <c r="M276" s="170"/>
      <c r="N276" s="250"/>
      <c r="O276" s="170"/>
      <c r="S276" s="272"/>
      <c r="T276" s="272"/>
      <c r="U276" s="272"/>
      <c r="V276" s="253"/>
      <c r="AC276" s="272"/>
      <c r="AD276" s="272"/>
      <c r="AE276" s="272"/>
      <c r="AF276" s="253"/>
      <c r="AH276" s="232"/>
    </row>
    <row r="277" spans="11:34" x14ac:dyDescent="0.3">
      <c r="K277" s="170"/>
      <c r="M277" s="170"/>
      <c r="N277" s="250"/>
      <c r="O277" s="170"/>
      <c r="S277" s="272"/>
      <c r="T277" s="272"/>
      <c r="U277" s="272"/>
      <c r="V277" s="253"/>
      <c r="AC277" s="272"/>
      <c r="AD277" s="272"/>
      <c r="AE277" s="272"/>
      <c r="AF277" s="253"/>
      <c r="AH277" s="232"/>
    </row>
    <row r="278" spans="11:34" x14ac:dyDescent="0.3">
      <c r="K278" s="170"/>
      <c r="M278" s="170"/>
      <c r="N278" s="250"/>
      <c r="O278" s="170"/>
      <c r="S278" s="272"/>
      <c r="T278" s="272"/>
      <c r="U278" s="272"/>
      <c r="V278" s="253"/>
      <c r="AC278" s="272"/>
      <c r="AD278" s="272"/>
      <c r="AE278" s="272"/>
      <c r="AF278" s="253"/>
      <c r="AH278" s="232"/>
    </row>
    <row r="279" spans="11:34" x14ac:dyDescent="0.3">
      <c r="K279" s="170"/>
      <c r="M279" s="170"/>
      <c r="N279" s="250"/>
      <c r="O279" s="170"/>
      <c r="S279" s="272"/>
      <c r="T279" s="272"/>
      <c r="U279" s="272"/>
      <c r="V279" s="253"/>
      <c r="AC279" s="272"/>
      <c r="AD279" s="272"/>
      <c r="AE279" s="272"/>
      <c r="AF279" s="253"/>
      <c r="AH279" s="232"/>
    </row>
    <row r="280" spans="11:34" x14ac:dyDescent="0.3">
      <c r="K280" s="170"/>
      <c r="M280" s="170"/>
      <c r="N280" s="250"/>
      <c r="O280" s="170"/>
      <c r="S280" s="272"/>
      <c r="T280" s="272"/>
      <c r="U280" s="272"/>
      <c r="V280" s="253"/>
      <c r="AC280" s="272"/>
      <c r="AD280" s="272"/>
      <c r="AE280" s="272"/>
      <c r="AF280" s="253"/>
      <c r="AH280" s="232"/>
    </row>
    <row r="281" spans="11:34" x14ac:dyDescent="0.3">
      <c r="K281" s="170"/>
      <c r="M281" s="170"/>
      <c r="N281" s="250"/>
      <c r="O281" s="170"/>
      <c r="S281" s="272"/>
      <c r="T281" s="272"/>
      <c r="U281" s="272"/>
      <c r="V281" s="253"/>
      <c r="AC281" s="272"/>
      <c r="AD281" s="272"/>
      <c r="AE281" s="272"/>
      <c r="AF281" s="253"/>
      <c r="AH281" s="232"/>
    </row>
    <row r="282" spans="11:34" x14ac:dyDescent="0.3">
      <c r="K282" s="170"/>
      <c r="M282" s="170"/>
      <c r="N282" s="250"/>
      <c r="O282" s="170"/>
      <c r="S282" s="272"/>
      <c r="T282" s="272"/>
      <c r="U282" s="272"/>
      <c r="V282" s="253"/>
      <c r="AC282" s="272"/>
      <c r="AD282" s="272"/>
      <c r="AE282" s="272"/>
      <c r="AF282" s="253"/>
      <c r="AH282" s="232"/>
    </row>
    <row r="283" spans="11:34" x14ac:dyDescent="0.3">
      <c r="K283" s="170"/>
      <c r="M283" s="170"/>
      <c r="N283" s="250"/>
      <c r="O283" s="170"/>
      <c r="S283" s="272"/>
      <c r="T283" s="272"/>
      <c r="U283" s="272"/>
      <c r="V283" s="253"/>
      <c r="AC283" s="272"/>
      <c r="AD283" s="272"/>
      <c r="AE283" s="272"/>
      <c r="AF283" s="253"/>
      <c r="AH283" s="232"/>
    </row>
    <row r="284" spans="11:34" x14ac:dyDescent="0.3">
      <c r="K284" s="170"/>
      <c r="M284" s="170"/>
      <c r="N284" s="250"/>
      <c r="O284" s="170"/>
      <c r="S284" s="272"/>
      <c r="T284" s="272"/>
      <c r="U284" s="272"/>
      <c r="V284" s="253"/>
      <c r="AC284" s="272"/>
      <c r="AD284" s="272"/>
      <c r="AE284" s="272"/>
      <c r="AF284" s="253"/>
      <c r="AH284" s="232"/>
    </row>
    <row r="285" spans="11:34" x14ac:dyDescent="0.3">
      <c r="K285" s="170"/>
      <c r="M285" s="170"/>
      <c r="N285" s="250"/>
      <c r="O285" s="170"/>
      <c r="S285" s="272"/>
      <c r="T285" s="272"/>
      <c r="U285" s="272"/>
      <c r="V285" s="253"/>
      <c r="AC285" s="272"/>
      <c r="AD285" s="272"/>
      <c r="AE285" s="272"/>
      <c r="AF285" s="253"/>
      <c r="AH285" s="232"/>
    </row>
    <row r="286" spans="11:34" x14ac:dyDescent="0.3">
      <c r="K286" s="170"/>
      <c r="M286" s="170"/>
      <c r="N286" s="250"/>
      <c r="O286" s="170"/>
      <c r="S286" s="272"/>
      <c r="T286" s="272"/>
      <c r="U286" s="272"/>
      <c r="V286" s="253"/>
      <c r="AC286" s="272"/>
      <c r="AD286" s="272"/>
      <c r="AE286" s="272"/>
      <c r="AF286" s="253"/>
      <c r="AH286" s="232"/>
    </row>
    <row r="287" spans="11:34" x14ac:dyDescent="0.3">
      <c r="K287" s="170"/>
      <c r="M287" s="170"/>
      <c r="N287" s="250"/>
      <c r="O287" s="170"/>
      <c r="S287" s="272"/>
      <c r="T287" s="272"/>
      <c r="U287" s="272"/>
      <c r="V287" s="253"/>
      <c r="AC287" s="272"/>
      <c r="AD287" s="272"/>
      <c r="AE287" s="272"/>
      <c r="AF287" s="253"/>
      <c r="AH287" s="232"/>
    </row>
    <row r="288" spans="11:34" x14ac:dyDescent="0.3">
      <c r="K288" s="170"/>
      <c r="M288" s="170"/>
      <c r="N288" s="250"/>
      <c r="O288" s="170"/>
      <c r="S288" s="272"/>
      <c r="T288" s="272"/>
      <c r="U288" s="272"/>
      <c r="V288" s="253"/>
      <c r="AC288" s="272"/>
      <c r="AD288" s="272"/>
      <c r="AE288" s="272"/>
      <c r="AF288" s="253"/>
      <c r="AH288" s="232"/>
    </row>
    <row r="289" spans="11:34" x14ac:dyDescent="0.3">
      <c r="K289" s="170"/>
      <c r="M289" s="170"/>
      <c r="N289" s="250"/>
      <c r="O289" s="170"/>
      <c r="S289" s="272"/>
      <c r="T289" s="272"/>
      <c r="U289" s="272"/>
      <c r="V289" s="253"/>
      <c r="AC289" s="272"/>
      <c r="AD289" s="272"/>
      <c r="AE289" s="272"/>
      <c r="AF289" s="253"/>
      <c r="AH289" s="232"/>
    </row>
    <row r="290" spans="11:34" x14ac:dyDescent="0.3">
      <c r="K290" s="170"/>
      <c r="M290" s="170"/>
      <c r="N290" s="250"/>
      <c r="O290" s="170"/>
      <c r="S290" s="272"/>
      <c r="T290" s="272"/>
      <c r="U290" s="272"/>
      <c r="V290" s="253"/>
      <c r="AC290" s="272"/>
      <c r="AD290" s="272"/>
      <c r="AE290" s="272"/>
      <c r="AF290" s="253"/>
      <c r="AH290" s="232"/>
    </row>
    <row r="291" spans="11:34" x14ac:dyDescent="0.3">
      <c r="K291" s="170"/>
      <c r="M291" s="170"/>
      <c r="N291" s="250"/>
      <c r="O291" s="170"/>
      <c r="S291" s="272"/>
      <c r="T291" s="272"/>
      <c r="U291" s="272"/>
      <c r="V291" s="253"/>
      <c r="AC291" s="272"/>
      <c r="AD291" s="272"/>
      <c r="AE291" s="272"/>
      <c r="AF291" s="253"/>
      <c r="AH291" s="232"/>
    </row>
    <row r="292" spans="11:34" x14ac:dyDescent="0.3">
      <c r="K292" s="170"/>
      <c r="M292" s="170"/>
      <c r="N292" s="250"/>
      <c r="O292" s="170"/>
      <c r="S292" s="272"/>
      <c r="T292" s="272"/>
      <c r="U292" s="272"/>
      <c r="V292" s="253"/>
      <c r="AC292" s="272"/>
      <c r="AD292" s="272"/>
      <c r="AE292" s="272"/>
      <c r="AF292" s="253"/>
      <c r="AH292" s="232"/>
    </row>
    <row r="293" spans="11:34" x14ac:dyDescent="0.3">
      <c r="K293" s="170"/>
      <c r="M293" s="170"/>
      <c r="N293" s="250"/>
      <c r="O293" s="170"/>
      <c r="S293" s="272"/>
      <c r="T293" s="272"/>
      <c r="U293" s="272"/>
      <c r="V293" s="253"/>
      <c r="AC293" s="272"/>
      <c r="AD293" s="272"/>
      <c r="AE293" s="272"/>
      <c r="AF293" s="253"/>
      <c r="AH293" s="232"/>
    </row>
    <row r="294" spans="11:34" x14ac:dyDescent="0.3">
      <c r="K294" s="170"/>
      <c r="M294" s="170"/>
      <c r="N294" s="250"/>
      <c r="O294" s="170"/>
      <c r="S294" s="272"/>
      <c r="T294" s="272"/>
      <c r="U294" s="272"/>
      <c r="V294" s="253"/>
      <c r="AC294" s="272"/>
      <c r="AD294" s="272"/>
      <c r="AE294" s="272"/>
      <c r="AF294" s="253"/>
      <c r="AH294" s="232"/>
    </row>
    <row r="295" spans="11:34" x14ac:dyDescent="0.3">
      <c r="K295" s="170"/>
      <c r="M295" s="170"/>
      <c r="N295" s="250"/>
      <c r="O295" s="170"/>
      <c r="S295" s="272"/>
      <c r="T295" s="272"/>
      <c r="U295" s="272"/>
      <c r="V295" s="253"/>
      <c r="AC295" s="272"/>
      <c r="AD295" s="272"/>
      <c r="AE295" s="272"/>
      <c r="AF295" s="253"/>
      <c r="AH295" s="232"/>
    </row>
    <row r="296" spans="11:34" x14ac:dyDescent="0.3">
      <c r="K296" s="170"/>
      <c r="M296" s="170"/>
      <c r="N296" s="250"/>
      <c r="O296" s="170"/>
      <c r="S296" s="272"/>
      <c r="T296" s="272"/>
      <c r="U296" s="272"/>
      <c r="V296" s="253"/>
      <c r="AC296" s="272"/>
      <c r="AD296" s="272"/>
      <c r="AE296" s="272"/>
      <c r="AF296" s="253"/>
      <c r="AH296" s="232"/>
    </row>
    <row r="297" spans="11:34" x14ac:dyDescent="0.3">
      <c r="K297" s="170"/>
      <c r="M297" s="170"/>
      <c r="N297" s="250"/>
      <c r="O297" s="170"/>
      <c r="S297" s="272"/>
      <c r="T297" s="272"/>
      <c r="U297" s="272"/>
      <c r="V297" s="253"/>
      <c r="AC297" s="272"/>
      <c r="AD297" s="272"/>
      <c r="AE297" s="272"/>
      <c r="AF297" s="253"/>
      <c r="AH297" s="232"/>
    </row>
    <row r="298" spans="11:34" x14ac:dyDescent="0.3">
      <c r="K298" s="170"/>
      <c r="M298" s="170"/>
      <c r="N298" s="250"/>
      <c r="O298" s="170"/>
      <c r="S298" s="272"/>
      <c r="T298" s="272"/>
      <c r="U298" s="272"/>
      <c r="V298" s="253"/>
      <c r="AC298" s="272"/>
      <c r="AD298" s="272"/>
      <c r="AE298" s="272"/>
      <c r="AF298" s="253"/>
      <c r="AH298" s="232"/>
    </row>
    <row r="299" spans="11:34" x14ac:dyDescent="0.3">
      <c r="K299" s="170"/>
      <c r="M299" s="170"/>
      <c r="N299" s="250"/>
      <c r="O299" s="170"/>
      <c r="S299" s="272"/>
      <c r="T299" s="272"/>
      <c r="U299" s="272"/>
      <c r="V299" s="253"/>
      <c r="AC299" s="272"/>
      <c r="AD299" s="272"/>
      <c r="AE299" s="272"/>
      <c r="AF299" s="253"/>
      <c r="AH299" s="232"/>
    </row>
    <row r="300" spans="11:34" x14ac:dyDescent="0.3">
      <c r="K300" s="170"/>
      <c r="M300" s="170"/>
      <c r="N300" s="250"/>
      <c r="O300" s="170"/>
      <c r="S300" s="272"/>
      <c r="T300" s="272"/>
      <c r="U300" s="272"/>
      <c r="V300" s="253"/>
      <c r="AC300" s="272"/>
      <c r="AD300" s="272"/>
      <c r="AE300" s="272"/>
      <c r="AF300" s="253"/>
      <c r="AH300" s="232"/>
    </row>
    <row r="301" spans="11:34" x14ac:dyDescent="0.3">
      <c r="K301" s="170"/>
      <c r="M301" s="170"/>
      <c r="N301" s="250"/>
      <c r="O301" s="170"/>
      <c r="S301" s="272"/>
      <c r="T301" s="272"/>
      <c r="U301" s="272"/>
      <c r="V301" s="253"/>
      <c r="AC301" s="272"/>
      <c r="AD301" s="272"/>
      <c r="AE301" s="272"/>
      <c r="AF301" s="253"/>
      <c r="AH301" s="232"/>
    </row>
    <row r="302" spans="11:34" x14ac:dyDescent="0.3">
      <c r="K302" s="170"/>
      <c r="M302" s="170"/>
      <c r="N302" s="250"/>
      <c r="O302" s="170"/>
      <c r="S302" s="272"/>
      <c r="T302" s="272"/>
      <c r="U302" s="272"/>
      <c r="V302" s="253"/>
      <c r="AC302" s="272"/>
      <c r="AD302" s="272"/>
      <c r="AE302" s="272"/>
      <c r="AF302" s="253"/>
      <c r="AH302" s="232"/>
    </row>
    <row r="303" spans="11:34" x14ac:dyDescent="0.3">
      <c r="K303" s="170"/>
      <c r="M303" s="170"/>
      <c r="N303" s="250"/>
      <c r="O303" s="170"/>
      <c r="S303" s="272"/>
      <c r="T303" s="272"/>
      <c r="U303" s="272"/>
      <c r="V303" s="253"/>
      <c r="AC303" s="272"/>
      <c r="AD303" s="272"/>
      <c r="AE303" s="272"/>
      <c r="AF303" s="253"/>
      <c r="AH303" s="232"/>
    </row>
    <row r="304" spans="11:34" x14ac:dyDescent="0.3">
      <c r="K304" s="170"/>
      <c r="M304" s="170"/>
      <c r="N304" s="250"/>
      <c r="O304" s="170"/>
      <c r="S304" s="272"/>
      <c r="T304" s="272"/>
      <c r="U304" s="272"/>
      <c r="V304" s="253"/>
      <c r="AC304" s="272"/>
      <c r="AD304" s="272"/>
      <c r="AE304" s="272"/>
      <c r="AF304" s="253"/>
      <c r="AH304" s="232"/>
    </row>
    <row r="305" spans="11:34" x14ac:dyDescent="0.3">
      <c r="K305" s="170"/>
      <c r="M305" s="170"/>
      <c r="N305" s="250"/>
      <c r="O305" s="170"/>
      <c r="S305" s="272"/>
      <c r="T305" s="272"/>
      <c r="U305" s="272"/>
      <c r="V305" s="253"/>
      <c r="AC305" s="272"/>
      <c r="AD305" s="272"/>
      <c r="AE305" s="272"/>
      <c r="AF305" s="253"/>
      <c r="AH305" s="232"/>
    </row>
    <row r="306" spans="11:34" x14ac:dyDescent="0.3">
      <c r="K306" s="170"/>
      <c r="O306" s="170"/>
      <c r="AC306" s="272"/>
      <c r="AD306" s="272"/>
      <c r="AE306" s="272"/>
      <c r="AF306" s="253"/>
    </row>
    <row r="307" spans="11:34" x14ac:dyDescent="0.3">
      <c r="K307" s="170"/>
      <c r="O307" s="170"/>
      <c r="AC307" s="272"/>
      <c r="AD307" s="272"/>
      <c r="AE307" s="272"/>
      <c r="AF307" s="253"/>
    </row>
    <row r="308" spans="11:34" x14ac:dyDescent="0.3">
      <c r="K308" s="170"/>
      <c r="O308" s="170"/>
      <c r="AC308" s="272"/>
      <c r="AD308" s="272"/>
      <c r="AE308" s="272"/>
      <c r="AF308" s="253"/>
    </row>
    <row r="309" spans="11:34" x14ac:dyDescent="0.3">
      <c r="K309" s="170"/>
      <c r="O309" s="170"/>
      <c r="AC309" s="272"/>
      <c r="AD309" s="272"/>
      <c r="AE309" s="272"/>
      <c r="AF309" s="253"/>
    </row>
    <row r="310" spans="11:34" x14ac:dyDescent="0.3">
      <c r="K310" s="170"/>
      <c r="O310" s="170"/>
      <c r="AC310" s="272"/>
      <c r="AD310" s="272"/>
      <c r="AE310" s="272"/>
      <c r="AF310" s="253"/>
    </row>
    <row r="311" spans="11:34" x14ac:dyDescent="0.3">
      <c r="K311" s="170"/>
      <c r="O311" s="170"/>
      <c r="AC311" s="272"/>
      <c r="AD311" s="272"/>
      <c r="AE311" s="272"/>
      <c r="AF311" s="253"/>
    </row>
    <row r="312" spans="11:34" x14ac:dyDescent="0.3">
      <c r="K312" s="170"/>
      <c r="O312" s="170"/>
      <c r="AC312" s="272"/>
      <c r="AD312" s="272"/>
      <c r="AE312" s="272"/>
      <c r="AF312" s="253"/>
    </row>
    <row r="313" spans="11:34" x14ac:dyDescent="0.3">
      <c r="K313" s="170"/>
      <c r="O313" s="170"/>
      <c r="AC313" s="272"/>
      <c r="AD313" s="272"/>
      <c r="AE313" s="272"/>
      <c r="AF313" s="253"/>
    </row>
    <row r="314" spans="11:34" x14ac:dyDescent="0.3">
      <c r="K314" s="170"/>
      <c r="O314" s="170"/>
      <c r="AC314" s="272"/>
      <c r="AD314" s="272"/>
      <c r="AE314" s="272"/>
      <c r="AF314" s="253"/>
    </row>
    <row r="315" spans="11:34" x14ac:dyDescent="0.3">
      <c r="K315" s="170"/>
      <c r="O315" s="170"/>
      <c r="AC315" s="272"/>
      <c r="AD315" s="272"/>
      <c r="AE315" s="272"/>
      <c r="AF315" s="253"/>
    </row>
    <row r="316" spans="11:34" x14ac:dyDescent="0.3">
      <c r="K316" s="170"/>
      <c r="O316" s="170"/>
      <c r="AC316" s="272"/>
      <c r="AD316" s="272"/>
      <c r="AE316" s="272"/>
      <c r="AF316" s="253"/>
    </row>
    <row r="317" spans="11:34" x14ac:dyDescent="0.3">
      <c r="K317" s="170"/>
      <c r="O317" s="170"/>
      <c r="AC317" s="272"/>
      <c r="AD317" s="272"/>
      <c r="AE317" s="272"/>
      <c r="AF317" s="253"/>
    </row>
    <row r="318" spans="11:34" x14ac:dyDescent="0.3">
      <c r="K318" s="170"/>
      <c r="O318" s="170"/>
      <c r="AC318" s="272"/>
      <c r="AD318" s="272"/>
      <c r="AE318" s="272"/>
      <c r="AF318" s="253"/>
    </row>
    <row r="319" spans="11:34" x14ac:dyDescent="0.3">
      <c r="K319" s="170"/>
      <c r="O319" s="170"/>
      <c r="AC319" s="272"/>
      <c r="AD319" s="272"/>
      <c r="AE319" s="272"/>
      <c r="AF319" s="253"/>
    </row>
    <row r="320" spans="11:34" x14ac:dyDescent="0.3">
      <c r="K320" s="170"/>
      <c r="O320" s="170"/>
      <c r="AC320" s="272"/>
      <c r="AD320" s="272"/>
      <c r="AE320" s="272"/>
      <c r="AF320" s="253"/>
    </row>
    <row r="321" spans="11:32" x14ac:dyDescent="0.3">
      <c r="K321" s="170"/>
      <c r="O321" s="170"/>
      <c r="AC321" s="272"/>
      <c r="AD321" s="272"/>
      <c r="AE321" s="272"/>
      <c r="AF321" s="253"/>
    </row>
    <row r="322" spans="11:32" x14ac:dyDescent="0.3">
      <c r="K322" s="170"/>
      <c r="O322" s="170"/>
      <c r="AC322" s="272"/>
      <c r="AD322" s="272"/>
      <c r="AE322" s="272"/>
      <c r="AF322" s="253"/>
    </row>
    <row r="323" spans="11:32" x14ac:dyDescent="0.3">
      <c r="K323" s="170"/>
      <c r="O323" s="170"/>
      <c r="AC323" s="272"/>
      <c r="AD323" s="272"/>
      <c r="AE323" s="272"/>
      <c r="AF323" s="253"/>
    </row>
    <row r="324" spans="11:32" x14ac:dyDescent="0.3">
      <c r="K324" s="170"/>
      <c r="O324" s="170"/>
      <c r="AC324" s="272"/>
      <c r="AD324" s="272"/>
      <c r="AE324" s="272"/>
      <c r="AF324" s="253"/>
    </row>
    <row r="325" spans="11:32" x14ac:dyDescent="0.3">
      <c r="K325" s="170"/>
      <c r="O325" s="170"/>
      <c r="AC325" s="272"/>
      <c r="AD325" s="272"/>
      <c r="AE325" s="272"/>
      <c r="AF325" s="253"/>
    </row>
    <row r="326" spans="11:32" x14ac:dyDescent="0.3">
      <c r="K326" s="170"/>
      <c r="O326" s="170"/>
      <c r="AC326" s="272"/>
      <c r="AD326" s="272"/>
      <c r="AE326" s="272"/>
      <c r="AF326" s="253"/>
    </row>
    <row r="327" spans="11:32" x14ac:dyDescent="0.3">
      <c r="K327" s="170"/>
      <c r="O327" s="170"/>
      <c r="AC327" s="272"/>
      <c r="AD327" s="272"/>
      <c r="AE327" s="272"/>
      <c r="AF327" s="253"/>
    </row>
    <row r="328" spans="11:32" x14ac:dyDescent="0.3">
      <c r="K328" s="170"/>
      <c r="O328" s="170"/>
      <c r="AC328" s="272"/>
      <c r="AD328" s="272"/>
      <c r="AE328" s="272"/>
      <c r="AF328" s="253"/>
    </row>
    <row r="329" spans="11:32" x14ac:dyDescent="0.3">
      <c r="K329" s="170"/>
      <c r="O329" s="170"/>
      <c r="AC329" s="272"/>
      <c r="AD329" s="272"/>
      <c r="AE329" s="272"/>
      <c r="AF329" s="253"/>
    </row>
    <row r="330" spans="11:32" x14ac:dyDescent="0.3">
      <c r="K330" s="170"/>
      <c r="O330" s="170"/>
      <c r="AC330" s="272"/>
      <c r="AD330" s="272"/>
      <c r="AE330" s="272"/>
      <c r="AF330" s="253"/>
    </row>
    <row r="331" spans="11:32" x14ac:dyDescent="0.3">
      <c r="K331" s="170"/>
      <c r="O331" s="170"/>
      <c r="AC331" s="272"/>
      <c r="AD331" s="272"/>
      <c r="AE331" s="272"/>
      <c r="AF331" s="253"/>
    </row>
    <row r="332" spans="11:32" x14ac:dyDescent="0.3">
      <c r="K332" s="170"/>
      <c r="O332" s="170"/>
      <c r="AC332" s="272"/>
      <c r="AD332" s="272"/>
      <c r="AE332" s="272"/>
      <c r="AF332" s="253"/>
    </row>
    <row r="333" spans="11:32" x14ac:dyDescent="0.3">
      <c r="K333" s="170"/>
      <c r="O333" s="170"/>
      <c r="AC333" s="272"/>
      <c r="AD333" s="272"/>
      <c r="AE333" s="272"/>
      <c r="AF333" s="253"/>
    </row>
    <row r="334" spans="11:32" x14ac:dyDescent="0.3">
      <c r="K334" s="170"/>
      <c r="O334" s="170"/>
      <c r="AC334" s="272"/>
      <c r="AD334" s="272"/>
      <c r="AE334" s="272"/>
      <c r="AF334" s="253"/>
    </row>
    <row r="335" spans="11:32" x14ac:dyDescent="0.3">
      <c r="K335" s="170"/>
      <c r="O335" s="170"/>
      <c r="AC335" s="272"/>
      <c r="AD335" s="272"/>
      <c r="AE335" s="272"/>
      <c r="AF335" s="253"/>
    </row>
    <row r="336" spans="11:32" x14ac:dyDescent="0.3">
      <c r="K336" s="170"/>
      <c r="O336" s="170"/>
      <c r="AC336" s="272"/>
      <c r="AD336" s="272"/>
      <c r="AE336" s="272"/>
      <c r="AF336" s="253"/>
    </row>
    <row r="337" spans="11:32" x14ac:dyDescent="0.3">
      <c r="K337" s="170"/>
      <c r="O337" s="170"/>
      <c r="AC337" s="272"/>
      <c r="AD337" s="272"/>
      <c r="AE337" s="272"/>
      <c r="AF337" s="253"/>
    </row>
    <row r="338" spans="11:32" x14ac:dyDescent="0.3">
      <c r="K338" s="170"/>
      <c r="O338" s="170"/>
      <c r="AC338" s="272"/>
      <c r="AD338" s="272"/>
      <c r="AE338" s="272"/>
      <c r="AF338" s="253"/>
    </row>
    <row r="339" spans="11:32" x14ac:dyDescent="0.3">
      <c r="K339" s="170"/>
      <c r="O339" s="170"/>
      <c r="AC339" s="272"/>
      <c r="AD339" s="272"/>
      <c r="AE339" s="272"/>
      <c r="AF339" s="253"/>
    </row>
    <row r="340" spans="11:32" x14ac:dyDescent="0.3">
      <c r="K340" s="170"/>
      <c r="O340" s="170"/>
      <c r="AC340" s="272"/>
      <c r="AD340" s="272"/>
      <c r="AE340" s="272"/>
      <c r="AF340" s="253"/>
    </row>
    <row r="341" spans="11:32" x14ac:dyDescent="0.3">
      <c r="K341" s="170"/>
      <c r="O341" s="170"/>
      <c r="AC341" s="272"/>
      <c r="AD341" s="272"/>
      <c r="AE341" s="272"/>
      <c r="AF341" s="253"/>
    </row>
    <row r="342" spans="11:32" x14ac:dyDescent="0.3">
      <c r="K342" s="170"/>
      <c r="O342" s="170"/>
      <c r="AC342" s="272"/>
      <c r="AD342" s="272"/>
      <c r="AE342" s="272"/>
      <c r="AF342" s="253"/>
    </row>
    <row r="343" spans="11:32" x14ac:dyDescent="0.3">
      <c r="K343" s="170"/>
      <c r="O343" s="170"/>
      <c r="AC343" s="272"/>
      <c r="AD343" s="272"/>
      <c r="AE343" s="272"/>
      <c r="AF343" s="253"/>
    </row>
    <row r="344" spans="11:32" x14ac:dyDescent="0.3">
      <c r="K344" s="170"/>
      <c r="O344" s="170"/>
      <c r="AC344" s="272"/>
      <c r="AD344" s="272"/>
      <c r="AE344" s="272"/>
      <c r="AF344" s="253"/>
    </row>
    <row r="345" spans="11:32" x14ac:dyDescent="0.3">
      <c r="K345" s="170"/>
      <c r="O345" s="170"/>
      <c r="AC345" s="272"/>
      <c r="AD345" s="272"/>
      <c r="AE345" s="272"/>
      <c r="AF345" s="253"/>
    </row>
    <row r="346" spans="11:32" x14ac:dyDescent="0.3">
      <c r="K346" s="170"/>
      <c r="O346" s="170"/>
      <c r="AC346" s="272"/>
      <c r="AD346" s="272"/>
      <c r="AE346" s="272"/>
      <c r="AF346" s="253"/>
    </row>
    <row r="347" spans="11:32" x14ac:dyDescent="0.3">
      <c r="K347" s="170"/>
      <c r="O347" s="170"/>
      <c r="AC347" s="272"/>
      <c r="AD347" s="272"/>
      <c r="AE347" s="272"/>
      <c r="AF347" s="253"/>
    </row>
    <row r="348" spans="11:32" x14ac:dyDescent="0.3">
      <c r="K348" s="170"/>
      <c r="O348" s="170"/>
      <c r="AC348" s="272"/>
      <c r="AD348" s="272"/>
      <c r="AE348" s="272"/>
      <c r="AF348" s="253"/>
    </row>
    <row r="349" spans="11:32" x14ac:dyDescent="0.3">
      <c r="K349" s="170"/>
      <c r="O349" s="170"/>
    </row>
    <row r="350" spans="11:32" x14ac:dyDescent="0.3">
      <c r="K350" s="170"/>
      <c r="O350" s="170"/>
    </row>
    <row r="351" spans="11:32" x14ac:dyDescent="0.3">
      <c r="K351" s="170"/>
      <c r="O351" s="170"/>
    </row>
    <row r="352" spans="11:32" x14ac:dyDescent="0.3">
      <c r="K352" s="170"/>
      <c r="O352" s="170"/>
    </row>
    <row r="353" spans="11:15" x14ac:dyDescent="0.3">
      <c r="K353" s="170"/>
      <c r="O353" s="170"/>
    </row>
    <row r="354" spans="11:15" x14ac:dyDescent="0.3">
      <c r="K354" s="170"/>
      <c r="O354" s="170"/>
    </row>
    <row r="355" spans="11:15" x14ac:dyDescent="0.3">
      <c r="K355" s="170"/>
      <c r="O355" s="170"/>
    </row>
    <row r="356" spans="11:15" x14ac:dyDescent="0.3">
      <c r="K356" s="170"/>
      <c r="O356" s="170"/>
    </row>
    <row r="357" spans="11:15" x14ac:dyDescent="0.3">
      <c r="K357" s="170"/>
      <c r="O357" s="170"/>
    </row>
    <row r="358" spans="11:15" x14ac:dyDescent="0.3">
      <c r="K358" s="170"/>
      <c r="O358" s="170"/>
    </row>
    <row r="359" spans="11:15" x14ac:dyDescent="0.3">
      <c r="K359" s="170"/>
      <c r="O359" s="170"/>
    </row>
    <row r="360" spans="11:15" x14ac:dyDescent="0.3">
      <c r="K360" s="170"/>
      <c r="O360" s="170"/>
    </row>
    <row r="361" spans="11:15" x14ac:dyDescent="0.3">
      <c r="K361" s="170"/>
      <c r="O361" s="170"/>
    </row>
    <row r="362" spans="11:15" x14ac:dyDescent="0.3">
      <c r="K362" s="170"/>
      <c r="O362" s="170"/>
    </row>
    <row r="363" spans="11:15" x14ac:dyDescent="0.3">
      <c r="K363" s="170"/>
      <c r="O363" s="170"/>
    </row>
    <row r="364" spans="11:15" x14ac:dyDescent="0.3">
      <c r="K364" s="170"/>
      <c r="O364" s="170"/>
    </row>
    <row r="365" spans="11:15" x14ac:dyDescent="0.3">
      <c r="K365" s="170"/>
      <c r="O365" s="170"/>
    </row>
    <row r="366" spans="11:15" x14ac:dyDescent="0.3">
      <c r="K366" s="170"/>
      <c r="O366" s="170"/>
    </row>
    <row r="367" spans="11:15" x14ac:dyDescent="0.3">
      <c r="K367" s="170"/>
      <c r="O367" s="170"/>
    </row>
    <row r="368" spans="11:15" x14ac:dyDescent="0.3">
      <c r="K368" s="170"/>
      <c r="O368" s="170"/>
    </row>
    <row r="369" spans="11:15" x14ac:dyDescent="0.3">
      <c r="K369" s="170"/>
      <c r="O369" s="170"/>
    </row>
    <row r="370" spans="11:15" x14ac:dyDescent="0.3">
      <c r="K370" s="170"/>
      <c r="O370" s="170"/>
    </row>
    <row r="371" spans="11:15" x14ac:dyDescent="0.3">
      <c r="K371" s="170"/>
      <c r="O371" s="170"/>
    </row>
    <row r="372" spans="11:15" x14ac:dyDescent="0.3">
      <c r="K372" s="170"/>
      <c r="O372" s="170"/>
    </row>
    <row r="373" spans="11:15" x14ac:dyDescent="0.3">
      <c r="K373" s="170"/>
      <c r="O373" s="170"/>
    </row>
    <row r="374" spans="11:15" x14ac:dyDescent="0.3">
      <c r="K374" s="170"/>
      <c r="O374" s="170"/>
    </row>
    <row r="375" spans="11:15" x14ac:dyDescent="0.3">
      <c r="K375" s="170"/>
      <c r="O375" s="170"/>
    </row>
    <row r="376" spans="11:15" x14ac:dyDescent="0.3">
      <c r="K376" s="170"/>
      <c r="O376" s="170"/>
    </row>
    <row r="377" spans="11:15" x14ac:dyDescent="0.3">
      <c r="K377" s="170"/>
      <c r="O377" s="170"/>
    </row>
    <row r="378" spans="11:15" x14ac:dyDescent="0.3">
      <c r="K378" s="170"/>
      <c r="O378" s="170"/>
    </row>
    <row r="379" spans="11:15" x14ac:dyDescent="0.3">
      <c r="K379" s="170"/>
      <c r="O379" s="170"/>
    </row>
    <row r="380" spans="11:15" x14ac:dyDescent="0.3">
      <c r="K380" s="170"/>
      <c r="O380" s="170"/>
    </row>
    <row r="381" spans="11:15" x14ac:dyDescent="0.3">
      <c r="K381" s="170"/>
      <c r="O381" s="170"/>
    </row>
    <row r="382" spans="11:15" x14ac:dyDescent="0.3">
      <c r="K382" s="170"/>
      <c r="O382" s="170"/>
    </row>
    <row r="383" spans="11:15" x14ac:dyDescent="0.3">
      <c r="K383" s="170"/>
      <c r="O383" s="170"/>
    </row>
    <row r="384" spans="11:15" x14ac:dyDescent="0.3">
      <c r="K384" s="170"/>
      <c r="O384" s="170"/>
    </row>
    <row r="385" spans="11:15" x14ac:dyDescent="0.3">
      <c r="K385" s="170"/>
      <c r="O385" s="170"/>
    </row>
    <row r="386" spans="11:15" x14ac:dyDescent="0.3">
      <c r="K386" s="170"/>
      <c r="O386" s="170"/>
    </row>
    <row r="387" spans="11:15" x14ac:dyDescent="0.3">
      <c r="K387" s="170"/>
      <c r="O387" s="170"/>
    </row>
    <row r="388" spans="11:15" x14ac:dyDescent="0.3">
      <c r="K388" s="170"/>
      <c r="O388" s="170"/>
    </row>
    <row r="389" spans="11:15" x14ac:dyDescent="0.3">
      <c r="K389" s="170"/>
      <c r="O389" s="170"/>
    </row>
    <row r="390" spans="11:15" x14ac:dyDescent="0.3">
      <c r="K390" s="170"/>
      <c r="O390" s="170"/>
    </row>
    <row r="391" spans="11:15" x14ac:dyDescent="0.3">
      <c r="K391" s="170"/>
      <c r="O391" s="170"/>
    </row>
    <row r="392" spans="11:15" x14ac:dyDescent="0.3">
      <c r="K392" s="170"/>
      <c r="O392" s="170"/>
    </row>
    <row r="393" spans="11:15" x14ac:dyDescent="0.3">
      <c r="K393" s="170"/>
      <c r="O393" s="170"/>
    </row>
    <row r="394" spans="11:15" x14ac:dyDescent="0.3">
      <c r="K394" s="170"/>
      <c r="O394" s="170"/>
    </row>
    <row r="395" spans="11:15" x14ac:dyDescent="0.3">
      <c r="K395" s="170"/>
      <c r="O395" s="170"/>
    </row>
    <row r="396" spans="11:15" x14ac:dyDescent="0.3">
      <c r="K396" s="170"/>
      <c r="O396" s="170"/>
    </row>
    <row r="397" spans="11:15" x14ac:dyDescent="0.3">
      <c r="K397" s="170"/>
      <c r="O397" s="170"/>
    </row>
    <row r="398" spans="11:15" x14ac:dyDescent="0.3">
      <c r="K398" s="170"/>
      <c r="O398" s="170"/>
    </row>
    <row r="399" spans="11:15" x14ac:dyDescent="0.3">
      <c r="K399" s="170"/>
      <c r="O399" s="170"/>
    </row>
    <row r="400" spans="11:15" x14ac:dyDescent="0.3">
      <c r="K400" s="170"/>
      <c r="O400" s="170"/>
    </row>
    <row r="401" spans="11:15" x14ac:dyDescent="0.3">
      <c r="K401" s="170"/>
      <c r="O401" s="170"/>
    </row>
    <row r="402" spans="11:15" x14ac:dyDescent="0.3">
      <c r="K402" s="170"/>
      <c r="O402" s="170"/>
    </row>
    <row r="403" spans="11:15" x14ac:dyDescent="0.3">
      <c r="K403" s="170"/>
      <c r="O403" s="170"/>
    </row>
    <row r="404" spans="11:15" x14ac:dyDescent="0.3">
      <c r="K404" s="170"/>
      <c r="O404" s="170"/>
    </row>
    <row r="405" spans="11:15" x14ac:dyDescent="0.3">
      <c r="K405" s="170"/>
      <c r="O405" s="170"/>
    </row>
    <row r="406" spans="11:15" x14ac:dyDescent="0.3">
      <c r="K406" s="170"/>
      <c r="O406" s="170"/>
    </row>
    <row r="407" spans="11:15" x14ac:dyDescent="0.3">
      <c r="K407" s="170"/>
      <c r="O407" s="170"/>
    </row>
    <row r="408" spans="11:15" x14ac:dyDescent="0.3">
      <c r="K408" s="170"/>
      <c r="O408" s="170"/>
    </row>
    <row r="409" spans="11:15" x14ac:dyDescent="0.3">
      <c r="K409" s="170"/>
      <c r="O409" s="170"/>
    </row>
    <row r="410" spans="11:15" x14ac:dyDescent="0.3">
      <c r="K410" s="170"/>
      <c r="O410" s="170"/>
    </row>
    <row r="411" spans="11:15" x14ac:dyDescent="0.3">
      <c r="K411" s="170"/>
      <c r="O411" s="170"/>
    </row>
    <row r="412" spans="11:15" x14ac:dyDescent="0.3">
      <c r="K412" s="170"/>
      <c r="O412" s="170"/>
    </row>
    <row r="413" spans="11:15" x14ac:dyDescent="0.3">
      <c r="K413" s="170"/>
      <c r="O413" s="170"/>
    </row>
    <row r="414" spans="11:15" x14ac:dyDescent="0.3">
      <c r="K414" s="170"/>
      <c r="O414" s="170"/>
    </row>
    <row r="415" spans="11:15" x14ac:dyDescent="0.3">
      <c r="K415" s="170"/>
      <c r="O415" s="170"/>
    </row>
    <row r="416" spans="11:15" x14ac:dyDescent="0.3">
      <c r="K416" s="170"/>
      <c r="O416" s="170"/>
    </row>
    <row r="417" spans="11:15" x14ac:dyDescent="0.3">
      <c r="K417" s="170"/>
      <c r="O417" s="170"/>
    </row>
    <row r="418" spans="11:15" x14ac:dyDescent="0.3">
      <c r="K418" s="170"/>
      <c r="O418" s="170"/>
    </row>
    <row r="419" spans="11:15" x14ac:dyDescent="0.3">
      <c r="K419" s="170"/>
      <c r="O419" s="170"/>
    </row>
    <row r="420" spans="11:15" x14ac:dyDescent="0.3">
      <c r="K420" s="170"/>
      <c r="O420" s="170"/>
    </row>
    <row r="421" spans="11:15" x14ac:dyDescent="0.3">
      <c r="K421" s="170"/>
      <c r="O421" s="170"/>
    </row>
    <row r="422" spans="11:15" x14ac:dyDescent="0.3">
      <c r="K422" s="170"/>
      <c r="O422" s="170"/>
    </row>
    <row r="423" spans="11:15" x14ac:dyDescent="0.3">
      <c r="K423" s="170"/>
      <c r="O423" s="170"/>
    </row>
    <row r="424" spans="11:15" x14ac:dyDescent="0.3">
      <c r="K424" s="170"/>
      <c r="O424" s="170"/>
    </row>
    <row r="425" spans="11:15" x14ac:dyDescent="0.3">
      <c r="K425" s="170"/>
      <c r="O425" s="170"/>
    </row>
    <row r="426" spans="11:15" x14ac:dyDescent="0.3">
      <c r="K426" s="170"/>
      <c r="O426" s="170"/>
    </row>
    <row r="427" spans="11:15" x14ac:dyDescent="0.3">
      <c r="K427" s="170"/>
      <c r="O427" s="170"/>
    </row>
    <row r="428" spans="11:15" x14ac:dyDescent="0.3">
      <c r="K428" s="170"/>
      <c r="O428" s="170"/>
    </row>
    <row r="429" spans="11:15" x14ac:dyDescent="0.3">
      <c r="K429" s="170"/>
      <c r="O429" s="170"/>
    </row>
    <row r="430" spans="11:15" x14ac:dyDescent="0.3">
      <c r="K430" s="170"/>
      <c r="O430" s="170"/>
    </row>
    <row r="431" spans="11:15" x14ac:dyDescent="0.3">
      <c r="K431" s="170"/>
      <c r="O431" s="170"/>
    </row>
    <row r="432" spans="11:15" x14ac:dyDescent="0.3">
      <c r="K432" s="170"/>
      <c r="O432" s="170"/>
    </row>
    <row r="433" spans="11:15" x14ac:dyDescent="0.3">
      <c r="K433" s="170"/>
      <c r="O433" s="170"/>
    </row>
    <row r="434" spans="11:15" x14ac:dyDescent="0.3">
      <c r="K434" s="170"/>
      <c r="O434" s="170"/>
    </row>
  </sheetData>
  <sheetCalcPr fullCalcOnLoad="1"/>
  <mergeCells count="3">
    <mergeCell ref="AC3:AF3"/>
    <mergeCell ref="X3:AA3"/>
    <mergeCell ref="S3:V3"/>
  </mergeCells>
  <phoneticPr fontId="0" type="noConversion"/>
  <pageMargins left="0.25" right="0" top="0.25" bottom="0" header="0.5" footer="0.5"/>
  <pageSetup scale="37" orientation="landscape" r:id="rId1"/>
  <headerFooter alignWithMargins="0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R65536"/>
  <sheetViews>
    <sheetView showGridLines="0" zoomScale="80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I9" sqref="I9"/>
    </sheetView>
  </sheetViews>
  <sheetFormatPr defaultColWidth="10.6640625" defaultRowHeight="13.8" x14ac:dyDescent="0.25"/>
  <cols>
    <col min="1" max="2" width="5.6640625" style="48" customWidth="1"/>
    <col min="3" max="3" width="12.6640625" style="10" customWidth="1"/>
    <col min="4" max="11" width="12.6640625" style="265" customWidth="1"/>
    <col min="12" max="12" width="12.6640625" style="231" customWidth="1"/>
    <col min="13" max="13" width="3.6640625" customWidth="1"/>
    <col min="14" max="15" width="13.6640625" style="259" customWidth="1"/>
    <col min="16" max="16" width="3.6640625" style="1" customWidth="1"/>
    <col min="17" max="18" width="13.6640625" style="260" customWidth="1"/>
  </cols>
  <sheetData>
    <row r="1" spans="1:18" ht="13.2" x14ac:dyDescent="0.25">
      <c r="C1" s="8">
        <f ca="1">TodayDate</f>
        <v>37211</v>
      </c>
      <c r="D1" s="21"/>
      <c r="E1" s="104"/>
      <c r="F1" s="104"/>
      <c r="G1" s="104">
        <v>9</v>
      </c>
      <c r="H1" s="104">
        <v>3</v>
      </c>
      <c r="I1" s="21"/>
      <c r="J1" s="21"/>
      <c r="K1" s="21"/>
      <c r="L1" s="21"/>
      <c r="N1" s="5"/>
      <c r="O1" s="5"/>
      <c r="P1"/>
      <c r="Q1" s="69"/>
      <c r="R1" s="69"/>
    </row>
    <row r="2" spans="1:18" ht="13.2" x14ac:dyDescent="0.25">
      <c r="C2" s="177" t="s">
        <v>14</v>
      </c>
      <c r="D2" s="21"/>
      <c r="E2" s="21"/>
      <c r="F2" s="21"/>
      <c r="G2" s="21"/>
      <c r="H2" s="21"/>
      <c r="I2" s="21"/>
      <c r="J2" s="21"/>
      <c r="K2" s="21"/>
      <c r="L2" s="21"/>
      <c r="N2" s="5"/>
      <c r="O2" s="5"/>
      <c r="P2"/>
      <c r="Q2" s="69"/>
      <c r="R2" s="69"/>
    </row>
    <row r="3" spans="1:18" s="80" customFormat="1" ht="15.6" x14ac:dyDescent="0.3">
      <c r="A3" s="78"/>
      <c r="B3" s="78"/>
      <c r="C3" s="79"/>
      <c r="D3" s="212">
        <f t="shared" ref="D3:L3" ca="1" si="0">SUM(INDIRECT(getentirerange(D5,FALSE,"COL")))</f>
        <v>-865.74578757292318</v>
      </c>
      <c r="E3" s="212">
        <f t="shared" ca="1" si="0"/>
        <v>0</v>
      </c>
      <c r="F3" s="212">
        <f t="shared" ca="1" si="0"/>
        <v>1002.5417372308144</v>
      </c>
      <c r="G3" s="212">
        <f t="shared" ca="1" si="0"/>
        <v>239.37979442199759</v>
      </c>
      <c r="H3" s="212">
        <f t="shared" ca="1" si="0"/>
        <v>52.768441967679387</v>
      </c>
      <c r="I3" s="212">
        <f t="shared" ca="1" si="0"/>
        <v>57.469821317474725</v>
      </c>
      <c r="J3" s="212">
        <f t="shared" ca="1" si="0"/>
        <v>-168.45213694786614</v>
      </c>
      <c r="K3" s="212">
        <f t="shared" ca="1" si="0"/>
        <v>-516.02951172436997</v>
      </c>
      <c r="L3" s="212">
        <f t="shared" ca="1" si="0"/>
        <v>-198.0676413071956</v>
      </c>
      <c r="N3" s="82"/>
      <c r="O3" s="82"/>
      <c r="Q3" s="105"/>
      <c r="R3" s="105"/>
    </row>
    <row r="4" spans="1:18" s="50" customFormat="1" ht="25.5" customHeight="1" x14ac:dyDescent="0.25">
      <c r="A4" s="49"/>
      <c r="B4" s="49"/>
      <c r="C4" s="222" t="s">
        <v>3</v>
      </c>
      <c r="D4" s="219" t="s">
        <v>87</v>
      </c>
      <c r="E4" s="220" t="s">
        <v>88</v>
      </c>
      <c r="F4" s="220" t="s">
        <v>118</v>
      </c>
      <c r="G4" s="220" t="s">
        <v>119</v>
      </c>
      <c r="H4" s="220" t="s">
        <v>61</v>
      </c>
      <c r="I4" s="220" t="s">
        <v>69</v>
      </c>
      <c r="J4" s="220" t="s">
        <v>89</v>
      </c>
      <c r="K4" s="220" t="s">
        <v>70</v>
      </c>
      <c r="L4" s="222" t="s">
        <v>11</v>
      </c>
      <c r="M4" s="216"/>
      <c r="N4" s="223" t="s">
        <v>5</v>
      </c>
      <c r="O4" s="225" t="s">
        <v>7</v>
      </c>
      <c r="P4" s="216"/>
      <c r="Q4" s="257" t="s">
        <v>83</v>
      </c>
      <c r="R4" s="258" t="s">
        <v>90</v>
      </c>
    </row>
    <row r="5" spans="1:18" ht="15.6" x14ac:dyDescent="0.3">
      <c r="A5" s="48">
        <f ca="1">MATCH(C5,Options!$C:$C,0)</f>
        <v>5</v>
      </c>
      <c r="B5" s="48">
        <f ca="1">MATCH(C5,Swaps!$C:$C,0)</f>
        <v>5</v>
      </c>
      <c r="C5" s="228">
        <f ca="1">Inputs!C5</f>
        <v>37226</v>
      </c>
      <c r="D5" s="264">
        <f ca="1">Inputs!BI5</f>
        <v>-45.1688284298993</v>
      </c>
      <c r="E5" s="264">
        <v>0</v>
      </c>
      <c r="F5" s="264">
        <f ca="1">IF(ISERROR(B5),0,OFFSET(Swaps!$C$1,B5+H$1,0))</f>
        <v>533.50798093441915</v>
      </c>
      <c r="G5" s="264">
        <f ca="1">+IF(ISERROR(A5),0,OFFSET(Options!$C$1,A5+G$1,0))</f>
        <v>6.7121847698773962</v>
      </c>
      <c r="H5" s="264">
        <f ca="1">Inputs!BJ5</f>
        <v>50.771418710355888</v>
      </c>
      <c r="I5" s="264">
        <f ca="1">Inputs!BK5</f>
        <v>0</v>
      </c>
      <c r="J5" s="264">
        <f ca="1">Inputs!BM5</f>
        <v>15.313854566824489</v>
      </c>
      <c r="K5" s="264">
        <f ca="1">Inputs!BL5</f>
        <v>-178.64343417353183</v>
      </c>
      <c r="L5" s="230">
        <f ca="1">SUM(D5:K5)</f>
        <v>382.4931763780458</v>
      </c>
      <c r="M5" s="261"/>
      <c r="N5" s="237">
        <f ca="1">Inputs!E5</f>
        <v>2.6</v>
      </c>
      <c r="O5" s="237">
        <f ca="1">Inputs!L5</f>
        <v>4.8999999999999932E-2</v>
      </c>
      <c r="P5" s="262"/>
      <c r="Q5" s="263">
        <f ca="1">Inputs!F5</f>
        <v>0.78500000000000003</v>
      </c>
      <c r="R5" s="263">
        <f ca="1">Inputs!N5</f>
        <v>0</v>
      </c>
    </row>
    <row r="6" spans="1:18" ht="15.6" x14ac:dyDescent="0.3">
      <c r="A6" s="48">
        <f ca="1">MATCH(C6,Options!$C:$C,0)</f>
        <v>51</v>
      </c>
      <c r="B6" s="48">
        <f ca="1">MATCH(C6,Swaps!$C:$C,0)</f>
        <v>93</v>
      </c>
      <c r="C6" s="227">
        <f ca="1">Inputs!C6</f>
        <v>37257</v>
      </c>
      <c r="D6" s="265">
        <f ca="1">Inputs!BI6</f>
        <v>67.128561156799947</v>
      </c>
      <c r="E6" s="265">
        <v>0</v>
      </c>
      <c r="F6" s="265">
        <f ca="1">IF(ISERROR(B6),0,OFFSET(Swaps!$C$1,B6+H$1,0))</f>
        <v>-20.791670181880534</v>
      </c>
      <c r="G6" s="265">
        <f ca="1">+IF(ISERROR(A6),0,OFFSET(Options!$C$1,A6+G$1,0))</f>
        <v>-53.430499096353344</v>
      </c>
      <c r="H6" s="265">
        <f ca="1">Inputs!BJ6</f>
        <v>5.6685212903802604</v>
      </c>
      <c r="I6" s="265">
        <f ca="1">Inputs!BK6</f>
        <v>24.30545589863782</v>
      </c>
      <c r="J6" s="265">
        <f ca="1">Inputs!BM6</f>
        <v>-44.248956235539708</v>
      </c>
      <c r="K6" s="265">
        <f ca="1">Inputs!BL6</f>
        <v>-45.716293427802626</v>
      </c>
      <c r="L6" s="231">
        <f t="shared" ref="L6:L69" ca="1" si="1">SUM(D6:K6)</f>
        <v>-67.084880595758193</v>
      </c>
      <c r="N6" s="244">
        <f ca="1">Inputs!E6</f>
        <v>2.82</v>
      </c>
      <c r="O6" s="244">
        <f ca="1">Inputs!L6</f>
        <v>5.2999999999999936E-2</v>
      </c>
      <c r="Q6" s="260">
        <f ca="1">Inputs!F6</f>
        <v>0.78</v>
      </c>
      <c r="R6" s="260">
        <f ca="1">Inputs!N6</f>
        <v>0.50000000000000044</v>
      </c>
    </row>
    <row r="7" spans="1:18" ht="15.6" x14ac:dyDescent="0.3">
      <c r="A7" s="48">
        <f ca="1">MATCH(C7,Options!$C:$C,0)</f>
        <v>89</v>
      </c>
      <c r="B7" s="48">
        <f ca="1">MATCH(C7,Swaps!$C:$C,0)</f>
        <v>132</v>
      </c>
      <c r="C7" s="227">
        <f ca="1">Inputs!C7</f>
        <v>37288</v>
      </c>
      <c r="D7" s="265">
        <f ca="1">Inputs!BI7</f>
        <v>-523.12562052398562</v>
      </c>
      <c r="E7" s="265">
        <v>0</v>
      </c>
      <c r="F7" s="265">
        <f ca="1">IF(ISERROR(B7),0,OFFSET(Swaps!$C$1,B7+H$1,0))</f>
        <v>12.50181920053792</v>
      </c>
      <c r="G7" s="265">
        <f ca="1">+IF(ISERROR(A7),0,OFFSET(Options!$C$1,A7+G$1,0))</f>
        <v>-43.830908785926383</v>
      </c>
      <c r="H7" s="265">
        <f ca="1">Inputs!BJ7</f>
        <v>49.013175580851495</v>
      </c>
      <c r="I7" s="265">
        <f ca="1">Inputs!BK7</f>
        <v>240.14570313515944</v>
      </c>
      <c r="J7" s="265">
        <f ca="1">Inputs!BM7</f>
        <v>-107.34984124493189</v>
      </c>
      <c r="K7" s="265">
        <f ca="1">Inputs!BL7</f>
        <v>-244.88155791826546</v>
      </c>
      <c r="L7" s="231">
        <f t="shared" ca="1" si="1"/>
        <v>-617.52723055656054</v>
      </c>
      <c r="N7" s="244">
        <f ca="1">Inputs!E7</f>
        <v>2.8780000000000001</v>
      </c>
      <c r="O7" s="244">
        <f ca="1">Inputs!L7</f>
        <v>5.2999999999999936E-2</v>
      </c>
      <c r="Q7" s="260">
        <f ca="1">Inputs!F7</f>
        <v>0.72750000000000004</v>
      </c>
      <c r="R7" s="260">
        <f ca="1">Inputs!N7</f>
        <v>0.50000000000000044</v>
      </c>
    </row>
    <row r="8" spans="1:18" ht="15.6" x14ac:dyDescent="0.3">
      <c r="A8" s="48">
        <f ca="1">MATCH(C8,Options!$C:$C,0)</f>
        <v>127</v>
      </c>
      <c r="B8" s="48">
        <f ca="1">MATCH(C8,Swaps!$C:$C,0)</f>
        <v>171</v>
      </c>
      <c r="C8" s="227">
        <f ca="1">Inputs!C8</f>
        <v>37316</v>
      </c>
      <c r="D8" s="265">
        <f ca="1">Inputs!BI8</f>
        <v>-38.985277438051085</v>
      </c>
      <c r="E8" s="265">
        <v>0</v>
      </c>
      <c r="F8" s="265">
        <f ca="1">IF(ISERROR(B8),0,OFFSET(Swaps!$C$1,B8+H$1,0))</f>
        <v>0.80108973015656026</v>
      </c>
      <c r="G8" s="265">
        <f ca="1">+IF(ISERROR(A8),0,OFFSET(Options!$C$1,A8+G$1,0))</f>
        <v>6.8664163482068226</v>
      </c>
      <c r="H8" s="265">
        <f ca="1">Inputs!BJ8</f>
        <v>17.923300302889444</v>
      </c>
      <c r="I8" s="265">
        <f ca="1">Inputs!BK8</f>
        <v>128.71908241483487</v>
      </c>
      <c r="J8" s="265">
        <f ca="1">Inputs!BM8</f>
        <v>-3.6248697510969237</v>
      </c>
      <c r="K8" s="265">
        <f ca="1">Inputs!BL8</f>
        <v>-89.778531334254893</v>
      </c>
      <c r="L8" s="231">
        <f t="shared" ca="1" si="1"/>
        <v>21.921210272684803</v>
      </c>
      <c r="N8" s="244">
        <f ca="1">Inputs!E8</f>
        <v>2.8730000000000002</v>
      </c>
      <c r="O8" s="244">
        <f ca="1">Inputs!L8</f>
        <v>5.1000000000000156E-2</v>
      </c>
      <c r="Q8" s="260">
        <f ca="1">Inputs!F8</f>
        <v>0.64749999999999996</v>
      </c>
      <c r="R8" s="260">
        <f ca="1">Inputs!N8</f>
        <v>0.50000000000000044</v>
      </c>
    </row>
    <row r="9" spans="1:18" ht="15.6" x14ac:dyDescent="0.3">
      <c r="A9" s="48">
        <f ca="1">MATCH(C9,Options!$C:$C,0)</f>
        <v>165</v>
      </c>
      <c r="B9" s="48">
        <f ca="1">MATCH(C9,Swaps!$C:$C,0)</f>
        <v>210</v>
      </c>
      <c r="C9" s="227">
        <f ca="1">Inputs!C9</f>
        <v>37347</v>
      </c>
      <c r="D9" s="265">
        <f ca="1">Inputs!BI9</f>
        <v>-127.14264436421553</v>
      </c>
      <c r="E9" s="265">
        <v>0</v>
      </c>
      <c r="F9" s="265">
        <f ca="1">IF(ISERROR(B9),0,OFFSET(Swaps!$C$1,B9+H$1,0))</f>
        <v>-17.455575044472699</v>
      </c>
      <c r="G9" s="265">
        <f ca="1">+IF(ISERROR(A9),0,OFFSET(Options!$C$1,A9+G$1,0))</f>
        <v>-39.455617254788983</v>
      </c>
      <c r="H9" s="265">
        <f ca="1">Inputs!BJ9</f>
        <v>18.503583897371414</v>
      </c>
      <c r="I9" s="265">
        <f ca="1">Inputs!BK9</f>
        <v>170.85122643594147</v>
      </c>
      <c r="J9" s="265">
        <f ca="1">Inputs!BM9</f>
        <v>-54.381482688364997</v>
      </c>
      <c r="K9" s="265">
        <f ca="1">Inputs!BL9</f>
        <v>-46.21343715048954</v>
      </c>
      <c r="L9" s="231">
        <f t="shared" ca="1" si="1"/>
        <v>-95.293946169018881</v>
      </c>
      <c r="N9" s="244">
        <f ca="1">Inputs!E9</f>
        <v>2.8580000000000001</v>
      </c>
      <c r="O9" s="244">
        <f ca="1">Inputs!L9</f>
        <v>4.8999999999999932E-2</v>
      </c>
      <c r="Q9" s="260">
        <f ca="1">Inputs!F9</f>
        <v>0.55000000000000004</v>
      </c>
      <c r="R9" s="260">
        <f ca="1">Inputs!N9</f>
        <v>0.75000000000000622</v>
      </c>
    </row>
    <row r="10" spans="1:18" ht="15.6" x14ac:dyDescent="0.3">
      <c r="A10" s="48">
        <f ca="1">MATCH(C10,Options!$C:$C,0)</f>
        <v>203</v>
      </c>
      <c r="B10" s="48">
        <f ca="1">MATCH(C10,Swaps!$C:$C,0)</f>
        <v>248</v>
      </c>
      <c r="C10" s="227">
        <f ca="1">Inputs!C10</f>
        <v>37377</v>
      </c>
      <c r="D10" s="265">
        <f ca="1">Inputs!BI10</f>
        <v>51.956911218219631</v>
      </c>
      <c r="E10" s="265">
        <v>0</v>
      </c>
      <c r="F10" s="265">
        <f ca="1">IF(ISERROR(B10),0,OFFSET(Swaps!$C$1,B10+H$1,0))</f>
        <v>-6.0473352512163299</v>
      </c>
      <c r="G10" s="265">
        <f ca="1">+IF(ISERROR(A10),0,OFFSET(Options!$C$1,A10+G$1,0))</f>
        <v>-38.54050033565423</v>
      </c>
      <c r="H10" s="265">
        <f ca="1">Inputs!BJ10</f>
        <v>-40.248850404392023</v>
      </c>
      <c r="I10" s="265">
        <f ca="1">Inputs!BK10</f>
        <v>-462.61355212603831</v>
      </c>
      <c r="J10" s="265">
        <f ca="1">Inputs!BM10</f>
        <v>74.799020956490523</v>
      </c>
      <c r="K10" s="265">
        <f ca="1">Inputs!BL10</f>
        <v>90.476155717909336</v>
      </c>
      <c r="L10" s="231">
        <f t="shared" ca="1" si="1"/>
        <v>-330.21815022468138</v>
      </c>
      <c r="N10" s="244">
        <f ca="1">Inputs!E10</f>
        <v>2.899</v>
      </c>
      <c r="O10" s="244">
        <f ca="1">Inputs!L10</f>
        <v>4.7000000000000153E-2</v>
      </c>
      <c r="Q10" s="260">
        <f ca="1">Inputs!F10</f>
        <v>0.505</v>
      </c>
      <c r="R10" s="260">
        <f ca="1">Inputs!N10</f>
        <v>0.75000000000000067</v>
      </c>
    </row>
    <row r="11" spans="1:18" ht="15.6" x14ac:dyDescent="0.3">
      <c r="A11" s="48">
        <f ca="1">MATCH(C11,Options!$C:$C,0)</f>
        <v>241</v>
      </c>
      <c r="B11" s="48">
        <f ca="1">MATCH(C11,Swaps!$C:$C,0)</f>
        <v>286</v>
      </c>
      <c r="C11" s="227">
        <f ca="1">Inputs!C11</f>
        <v>37408</v>
      </c>
      <c r="D11" s="265">
        <f ca="1">Inputs!BI11</f>
        <v>-74.615182590044753</v>
      </c>
      <c r="E11" s="265">
        <v>0</v>
      </c>
      <c r="F11" s="265">
        <f ca="1">IF(ISERROR(B11),0,OFFSET(Swaps!$C$1,B11+H$1,0))</f>
        <v>7.6789834445969882</v>
      </c>
      <c r="G11" s="265">
        <f ca="1">+IF(ISERROR(A11),0,OFFSET(Options!$C$1,A11+G$1,0))</f>
        <v>-30.237420332354002</v>
      </c>
      <c r="H11" s="265">
        <f ca="1">Inputs!BJ11</f>
        <v>-22.270265545012396</v>
      </c>
      <c r="I11" s="265">
        <f ca="1">Inputs!BK11</f>
        <v>-348.34443906230007</v>
      </c>
      <c r="J11" s="265">
        <f ca="1">Inputs!BM11</f>
        <v>48.556427523540428</v>
      </c>
      <c r="K11" s="265">
        <f ca="1">Inputs!BL11</f>
        <v>55.341999196305871</v>
      </c>
      <c r="L11" s="231">
        <f t="shared" ca="1" si="1"/>
        <v>-363.88989736526793</v>
      </c>
      <c r="N11" s="244">
        <f ca="1">Inputs!E11</f>
        <v>2.9470000000000001</v>
      </c>
      <c r="O11" s="244">
        <f ca="1">Inputs!L11</f>
        <v>4.4999999999999929E-2</v>
      </c>
      <c r="Q11" s="260">
        <f ca="1">Inputs!F11</f>
        <v>0.4975</v>
      </c>
      <c r="R11" s="260">
        <f ca="1">Inputs!N11</f>
        <v>0.75000000000000067</v>
      </c>
    </row>
    <row r="12" spans="1:18" ht="15.6" x14ac:dyDescent="0.3">
      <c r="A12" s="48">
        <f ca="1">MATCH(C12,Options!$C:$C,0)</f>
        <v>279</v>
      </c>
      <c r="B12" s="48">
        <f ca="1">MATCH(C12,Swaps!$C:$C,0)</f>
        <v>324</v>
      </c>
      <c r="C12" s="227">
        <f ca="1">Inputs!C12</f>
        <v>37438</v>
      </c>
      <c r="D12" s="265">
        <f ca="1">Inputs!BI12</f>
        <v>-26.884035405474766</v>
      </c>
      <c r="E12" s="265">
        <v>0</v>
      </c>
      <c r="F12" s="265">
        <f ca="1">IF(ISERROR(B12),0,OFFSET(Swaps!$C$1,B12+H$1,0))</f>
        <v>20.409125601980122</v>
      </c>
      <c r="G12" s="265">
        <f ca="1">+IF(ISERROR(A12),0,OFFSET(Options!$C$1,A12+G$1,0))</f>
        <v>-22.086483628474106</v>
      </c>
      <c r="H12" s="265">
        <f ca="1">Inputs!BJ12</f>
        <v>-4.0626072407471252</v>
      </c>
      <c r="I12" s="265">
        <f ca="1">Inputs!BK12</f>
        <v>-38.277087849065495</v>
      </c>
      <c r="J12" s="265">
        <f ca="1">Inputs!BM12</f>
        <v>12.94422628592541</v>
      </c>
      <c r="K12" s="265">
        <f ca="1">Inputs!BL12</f>
        <v>4.062158002361655</v>
      </c>
      <c r="L12" s="231">
        <f t="shared" ca="1" si="1"/>
        <v>-53.894704233494295</v>
      </c>
      <c r="N12" s="244">
        <f ca="1">Inputs!E12</f>
        <v>2.99</v>
      </c>
      <c r="O12" s="244">
        <f ca="1">Inputs!L12</f>
        <v>4.3000000000000149E-2</v>
      </c>
      <c r="Q12" s="260">
        <f ca="1">Inputs!F12</f>
        <v>0.4975</v>
      </c>
      <c r="R12" s="260">
        <f ca="1">Inputs!N12</f>
        <v>0.75000000000000067</v>
      </c>
    </row>
    <row r="13" spans="1:18" ht="15.6" x14ac:dyDescent="0.3">
      <c r="A13" s="48">
        <f ca="1">MATCH(C13,Options!$C:$C,0)</f>
        <v>317</v>
      </c>
      <c r="B13" s="48">
        <f ca="1">MATCH(C13,Swaps!$C:$C,0)</f>
        <v>362</v>
      </c>
      <c r="C13" s="227">
        <f ca="1">Inputs!C13</f>
        <v>37469</v>
      </c>
      <c r="D13" s="265">
        <f ca="1">Inputs!BI13</f>
        <v>53.170742929825551</v>
      </c>
      <c r="E13" s="265">
        <v>0</v>
      </c>
      <c r="F13" s="265">
        <f ca="1">IF(ISERROR(B13),0,OFFSET(Swaps!$C$1,B13+H$1,0))</f>
        <v>32.825225943612331</v>
      </c>
      <c r="G13" s="265">
        <f ca="1">+IF(ISERROR(A13),0,OFFSET(Options!$C$1,A13+G$1,0))</f>
        <v>-13.300843015348132</v>
      </c>
      <c r="H13" s="265">
        <f ca="1">Inputs!BJ13</f>
        <v>-1.6607309669585961</v>
      </c>
      <c r="I13" s="265">
        <f ca="1">Inputs!BK13</f>
        <v>21.368197306456231</v>
      </c>
      <c r="J13" s="265">
        <f ca="1">Inputs!BM13</f>
        <v>7.6086613068258995</v>
      </c>
      <c r="K13" s="265">
        <f ca="1">Inputs!BL13</f>
        <v>-3.9690471782013774</v>
      </c>
      <c r="L13" s="231">
        <f t="shared" ca="1" si="1"/>
        <v>96.042206326211897</v>
      </c>
      <c r="N13" s="244">
        <f ca="1">Inputs!E13</f>
        <v>3.0329999999999999</v>
      </c>
      <c r="O13" s="244">
        <f ca="1">Inputs!L13</f>
        <v>4.0999999999999925E-2</v>
      </c>
      <c r="Q13" s="260">
        <f ca="1">Inputs!F13</f>
        <v>0.4975</v>
      </c>
      <c r="R13" s="260">
        <f ca="1">Inputs!N13</f>
        <v>0.75000000000000067</v>
      </c>
    </row>
    <row r="14" spans="1:18" ht="15.6" x14ac:dyDescent="0.3">
      <c r="A14" s="48">
        <f ca="1">MATCH(C14,Options!$C:$C,0)</f>
        <v>355</v>
      </c>
      <c r="B14" s="48">
        <f ca="1">MATCH(C14,Swaps!$C:$C,0)</f>
        <v>400</v>
      </c>
      <c r="C14" s="227">
        <f ca="1">Inputs!C14</f>
        <v>37500</v>
      </c>
      <c r="D14" s="265">
        <f ca="1">Inputs!BI14</f>
        <v>146.68902223409975</v>
      </c>
      <c r="E14" s="265">
        <v>0</v>
      </c>
      <c r="F14" s="265">
        <f ca="1">IF(ISERROR(B14),0,OFFSET(Swaps!$C$1,B14+H$1,0))</f>
        <v>35.889259999275126</v>
      </c>
      <c r="G14" s="265">
        <f ca="1">+IF(ISERROR(A14),0,OFFSET(Options!$C$1,A14+G$1,0))</f>
        <v>-4.5166877438269957</v>
      </c>
      <c r="H14" s="265">
        <f ca="1">Inputs!BJ14</f>
        <v>-6.320772211049051</v>
      </c>
      <c r="I14" s="265">
        <f ca="1">Inputs!BK14</f>
        <v>-42.961978584594092</v>
      </c>
      <c r="J14" s="265">
        <f ca="1">Inputs!BM14</f>
        <v>-11.537162278017956</v>
      </c>
      <c r="K14" s="265">
        <f ca="1">Inputs!BL14</f>
        <v>2.33689727557078</v>
      </c>
      <c r="L14" s="231">
        <f t="shared" ca="1" si="1"/>
        <v>119.57857869145754</v>
      </c>
      <c r="N14" s="244">
        <f ca="1">Inputs!E14</f>
        <v>3.048</v>
      </c>
      <c r="O14" s="244">
        <f ca="1">Inputs!L14</f>
        <v>4.0999999999999925E-2</v>
      </c>
      <c r="Q14" s="260">
        <f ca="1">Inputs!F14</f>
        <v>0.4975</v>
      </c>
      <c r="R14" s="260">
        <f ca="1">Inputs!N14</f>
        <v>1.0000000000000009</v>
      </c>
    </row>
    <row r="15" spans="1:18" ht="15.6" x14ac:dyDescent="0.3">
      <c r="A15" s="48">
        <f ca="1">MATCH(C15,Options!$C:$C,0)</f>
        <v>393</v>
      </c>
      <c r="B15" s="48">
        <f ca="1">MATCH(C15,Swaps!$C:$C,0)</f>
        <v>438</v>
      </c>
      <c r="C15" s="227">
        <f ca="1">Inputs!C15</f>
        <v>37530</v>
      </c>
      <c r="D15" s="265">
        <f ca="1">Inputs!BI15</f>
        <v>57.953321674599813</v>
      </c>
      <c r="E15" s="265">
        <v>0</v>
      </c>
      <c r="F15" s="265">
        <f ca="1">IF(ISERROR(B15),0,OFFSET(Swaps!$C$1,B15+H$1,0))</f>
        <v>48.533761202194242</v>
      </c>
      <c r="G15" s="265">
        <f ca="1">+IF(ISERROR(A15),0,OFFSET(Options!$C$1,A15+G$1,0))</f>
        <v>3.035627441161159</v>
      </c>
      <c r="H15" s="265">
        <f ca="1">Inputs!BJ15</f>
        <v>-4.0660032881437145</v>
      </c>
      <c r="I15" s="265">
        <f ca="1">Inputs!BK15</f>
        <v>-30.02007347704054</v>
      </c>
      <c r="J15" s="265">
        <f ca="1">Inputs!BM15</f>
        <v>32.770179958191399</v>
      </c>
      <c r="K15" s="265">
        <f ca="1">Inputs!BL15</f>
        <v>0.21170884632691742</v>
      </c>
      <c r="L15" s="231">
        <f t="shared" ca="1" si="1"/>
        <v>108.41852235728926</v>
      </c>
      <c r="N15" s="244">
        <f ca="1">Inputs!E15</f>
        <v>3.0880000000000001</v>
      </c>
      <c r="O15" s="244">
        <f ca="1">Inputs!L15</f>
        <v>4.0999999999999925E-2</v>
      </c>
      <c r="Q15" s="260">
        <f ca="1">Inputs!F15</f>
        <v>0.4975</v>
      </c>
      <c r="R15" s="260">
        <f ca="1">Inputs!N15</f>
        <v>1.2500000000000011</v>
      </c>
    </row>
    <row r="16" spans="1:18" ht="15.6" x14ac:dyDescent="0.3">
      <c r="A16" s="48">
        <f ca="1">MATCH(C16,Options!$C:$C,0)</f>
        <v>431</v>
      </c>
      <c r="B16" s="48">
        <f ca="1">MATCH(C16,Swaps!$C:$C,0)</f>
        <v>476</v>
      </c>
      <c r="C16" s="227">
        <f ca="1">Inputs!C16</f>
        <v>37561</v>
      </c>
      <c r="D16" s="265">
        <f ca="1">Inputs!BI16</f>
        <v>-116.99930876929967</v>
      </c>
      <c r="E16" s="265">
        <v>0</v>
      </c>
      <c r="F16" s="265">
        <f ca="1">IF(ISERROR(B16),0,OFFSET(Swaps!$C$1,B16+H$1,0))</f>
        <v>101.12661151577836</v>
      </c>
      <c r="G16" s="265">
        <f ca="1">+IF(ISERROR(A16),0,OFFSET(Options!$C$1,A16+G$1,0))</f>
        <v>111.05602373171672</v>
      </c>
      <c r="H16" s="265">
        <f ca="1">Inputs!BJ16</f>
        <v>-15.413537768644456</v>
      </c>
      <c r="I16" s="265">
        <f ca="1">Inputs!BK16</f>
        <v>-234.51923708567531</v>
      </c>
      <c r="J16" s="265">
        <f ca="1">Inputs!BM16</f>
        <v>40.342547576523096</v>
      </c>
      <c r="K16" s="265">
        <f ca="1">Inputs!BL16</f>
        <v>8.2440164866186674</v>
      </c>
      <c r="L16" s="231">
        <f t="shared" ca="1" si="1"/>
        <v>-106.1628843129826</v>
      </c>
      <c r="N16" s="244">
        <f ca="1">Inputs!E16</f>
        <v>3.2829999999999999</v>
      </c>
      <c r="O16" s="244">
        <f ca="1">Inputs!L16</f>
        <v>4.0999999999999925E-2</v>
      </c>
      <c r="Q16" s="260">
        <f ca="1">Inputs!F16</f>
        <v>0.5</v>
      </c>
      <c r="R16" s="260">
        <f ca="1">Inputs!N16</f>
        <v>1.7500000000000016</v>
      </c>
    </row>
    <row r="17" spans="1:18" ht="15.6" x14ac:dyDescent="0.3">
      <c r="A17" s="48">
        <f ca="1">MATCH(C17,Options!$C:$C,0)</f>
        <v>469</v>
      </c>
      <c r="B17" s="48">
        <f ca="1">MATCH(C17,Swaps!$C:$C,0)</f>
        <v>514</v>
      </c>
      <c r="C17" s="228">
        <f ca="1">Inputs!C17</f>
        <v>37591</v>
      </c>
      <c r="D17" s="266">
        <f ca="1">Inputs!BI17</f>
        <v>-89.257167456299896</v>
      </c>
      <c r="E17" s="266">
        <v>0</v>
      </c>
      <c r="F17" s="266">
        <f ca="1">IF(ISERROR(B17),0,OFFSET(Swaps!$C$1,B17+H$1,0))</f>
        <v>161.58981610907836</v>
      </c>
      <c r="G17" s="266">
        <f ca="1">+IF(ISERROR(A17),0,OFFSET(Options!$C$1,A17+G$1,0))</f>
        <v>11.289964471243493</v>
      </c>
      <c r="H17" s="266">
        <f ca="1">Inputs!BJ17</f>
        <v>-15.478835365101963</v>
      </c>
      <c r="I17" s="266">
        <f ca="1">Inputs!BK17</f>
        <v>-420.52147051915421</v>
      </c>
      <c r="J17" s="266">
        <f ca="1">Inputs!BM17</f>
        <v>41.285038481630124</v>
      </c>
      <c r="K17" s="266">
        <f ca="1">Inputs!BL17</f>
        <v>14.502514462636784</v>
      </c>
      <c r="L17" s="230">
        <f t="shared" ca="1" si="1"/>
        <v>-296.59013981596729</v>
      </c>
      <c r="M17" s="261"/>
      <c r="N17" s="237">
        <f ca="1">Inputs!E17</f>
        <v>3.4830000000000001</v>
      </c>
      <c r="O17" s="237">
        <f ca="1">Inputs!L17</f>
        <v>4.0999999999999925E-2</v>
      </c>
      <c r="P17" s="262"/>
      <c r="Q17" s="263">
        <f ca="1">Inputs!F17</f>
        <v>0.5</v>
      </c>
      <c r="R17" s="263">
        <f ca="1">Inputs!N17</f>
        <v>1.7500000000000016</v>
      </c>
    </row>
    <row r="18" spans="1:18" ht="15.6" x14ac:dyDescent="0.3">
      <c r="A18" s="48">
        <f ca="1">MATCH(C18,Options!$C:$C,0)</f>
        <v>507</v>
      </c>
      <c r="B18" s="48">
        <f ca="1">MATCH(C18,Swaps!$C:$C,0)</f>
        <v>552</v>
      </c>
      <c r="C18" s="227">
        <f ca="1">Inputs!C18</f>
        <v>37622</v>
      </c>
      <c r="D18" s="265">
        <f ca="1">Inputs!BI18</f>
        <v>2.2714233467403826</v>
      </c>
      <c r="E18" s="265">
        <v>0</v>
      </c>
      <c r="F18" s="265">
        <f ca="1">IF(ISERROR(B18),0,OFFSET(Swaps!$C$1,B18+H$1,0))</f>
        <v>0</v>
      </c>
      <c r="G18" s="265">
        <f ca="1">+IF(ISERROR(A18),0,OFFSET(Options!$C$1,A18+G$1,0))</f>
        <v>40.226957519850281</v>
      </c>
      <c r="H18" s="265">
        <f ca="1">Inputs!BJ18</f>
        <v>-13.602728214714512</v>
      </c>
      <c r="I18" s="265">
        <f ca="1">Inputs!BK18</f>
        <v>-544.18278416861244</v>
      </c>
      <c r="J18" s="265">
        <f ca="1">Inputs!BM18</f>
        <v>9.1004185084866869</v>
      </c>
      <c r="K18" s="265">
        <f ca="1">Inputs!BL18</f>
        <v>19.574052197823303</v>
      </c>
      <c r="L18" s="231">
        <f t="shared" ca="1" si="1"/>
        <v>-486.61266081042629</v>
      </c>
      <c r="N18" s="244">
        <f ca="1">Inputs!E18</f>
        <v>3.613</v>
      </c>
      <c r="O18" s="244">
        <f ca="1">Inputs!L18</f>
        <v>4.0999999999999925E-2</v>
      </c>
      <c r="Q18" s="260">
        <f ca="1">Inputs!F18</f>
        <v>0.5</v>
      </c>
      <c r="R18" s="260">
        <f ca="1">Inputs!N18</f>
        <v>1.7500000000000016</v>
      </c>
    </row>
    <row r="19" spans="1:18" ht="15.6" x14ac:dyDescent="0.3">
      <c r="A19" s="48">
        <f ca="1">MATCH(C19,Options!$C:$C,0)</f>
        <v>545</v>
      </c>
      <c r="B19" s="48">
        <f ca="1">MATCH(C19,Swaps!$C:$C,0)</f>
        <v>590</v>
      </c>
      <c r="C19" s="227">
        <f ca="1">Inputs!C19</f>
        <v>37653</v>
      </c>
      <c r="D19" s="265">
        <f ca="1">Inputs!BI19</f>
        <v>-61.551344869163238</v>
      </c>
      <c r="E19" s="265">
        <v>0</v>
      </c>
      <c r="F19" s="265">
        <f ca="1">IF(ISERROR(B19),0,OFFSET(Swaps!$C$1,B19+H$1,0))</f>
        <v>0</v>
      </c>
      <c r="G19" s="265">
        <f ca="1">+IF(ISERROR(A19),0,OFFSET(Options!$C$1,A19+G$1,0))</f>
        <v>40.137817637748832</v>
      </c>
      <c r="H19" s="265">
        <f ca="1">Inputs!BJ19</f>
        <v>-11.683843339043772</v>
      </c>
      <c r="I19" s="265">
        <f ca="1">Inputs!BK19</f>
        <v>-310.39207337729283</v>
      </c>
      <c r="J19" s="265">
        <f ca="1">Inputs!BM19</f>
        <v>12.616135521987307</v>
      </c>
      <c r="K19" s="265">
        <f ca="1">Inputs!BL19</f>
        <v>12.865747204717248</v>
      </c>
      <c r="L19" s="231">
        <f t="shared" ca="1" si="1"/>
        <v>-318.00756122104644</v>
      </c>
      <c r="N19" s="244">
        <f ca="1">Inputs!E19</f>
        <v>3.5430000000000001</v>
      </c>
      <c r="O19" s="244">
        <f ca="1">Inputs!L19</f>
        <v>4.1000000000000369E-2</v>
      </c>
      <c r="Q19" s="260">
        <f ca="1">Inputs!F19</f>
        <v>0.49</v>
      </c>
      <c r="R19" s="260">
        <f ca="1">Inputs!N19</f>
        <v>1.5000000000000013</v>
      </c>
    </row>
    <row r="20" spans="1:18" ht="15.6" x14ac:dyDescent="0.3">
      <c r="A20" s="48">
        <f ca="1">MATCH(C20,Options!$C:$C,0)</f>
        <v>583</v>
      </c>
      <c r="B20" s="48">
        <f ca="1">MATCH(C20,Swaps!$C:$C,0)</f>
        <v>628</v>
      </c>
      <c r="C20" s="227">
        <f ca="1">Inputs!C20</f>
        <v>37681</v>
      </c>
      <c r="D20" s="265">
        <f ca="1">Inputs!BI20</f>
        <v>-58.318133441863203</v>
      </c>
      <c r="E20" s="265">
        <v>0</v>
      </c>
      <c r="F20" s="265">
        <f ca="1">IF(ISERROR(B20),0,OFFSET(Swaps!$C$1,B20+H$1,0))</f>
        <v>0</v>
      </c>
      <c r="G20" s="265">
        <f ca="1">+IF(ISERROR(A20),0,OFFSET(Options!$C$1,A20+G$1,0))</f>
        <v>32.731352151980111</v>
      </c>
      <c r="H20" s="265">
        <f ca="1">Inputs!BJ20</f>
        <v>-15.941921925446733</v>
      </c>
      <c r="I20" s="265">
        <f ca="1">Inputs!BK20</f>
        <v>-583.42679309133609</v>
      </c>
      <c r="J20" s="265">
        <f ca="1">Inputs!BM20</f>
        <v>47.886100624442008</v>
      </c>
      <c r="K20" s="265">
        <f ca="1">Inputs!BL20</f>
        <v>19.495244720290938</v>
      </c>
      <c r="L20" s="231">
        <f t="shared" ca="1" si="1"/>
        <v>-557.57415096193313</v>
      </c>
      <c r="N20" s="244">
        <f ca="1">Inputs!E20</f>
        <v>3.4530000000000003</v>
      </c>
      <c r="O20" s="244">
        <f ca="1">Inputs!L20</f>
        <v>4.1000000000000369E-2</v>
      </c>
      <c r="Q20" s="260">
        <f ca="1">Inputs!F20</f>
        <v>0.46750000000000003</v>
      </c>
      <c r="R20" s="260">
        <f ca="1">Inputs!N20</f>
        <v>1.5000000000000013</v>
      </c>
    </row>
    <row r="21" spans="1:18" ht="15.6" x14ac:dyDescent="0.3">
      <c r="A21" s="48">
        <f ca="1">MATCH(C21,Options!$C:$C,0)</f>
        <v>621</v>
      </c>
      <c r="B21" s="48">
        <f ca="1">MATCH(C21,Swaps!$C:$C,0)</f>
        <v>666</v>
      </c>
      <c r="C21" s="227">
        <f ca="1">Inputs!C21</f>
        <v>37712</v>
      </c>
      <c r="D21" s="265">
        <f ca="1">Inputs!BI21</f>
        <v>-56.627062484762561</v>
      </c>
      <c r="E21" s="265">
        <v>0</v>
      </c>
      <c r="F21" s="265">
        <f ca="1">IF(ISERROR(B21),0,OFFSET(Swaps!$C$1,B21+H$1,0))</f>
        <v>123.06344270069474</v>
      </c>
      <c r="G21" s="265">
        <f ca="1">+IF(ISERROR(A21),0,OFFSET(Options!$C$1,A21+G$1,0))</f>
        <v>-141.85624329094907</v>
      </c>
      <c r="H21" s="265">
        <f ca="1">Inputs!BJ21</f>
        <v>8.1211478750366251</v>
      </c>
      <c r="I21" s="265">
        <f ca="1">Inputs!BK21</f>
        <v>268.42033615652872</v>
      </c>
      <c r="J21" s="265">
        <f ca="1">Inputs!BM21</f>
        <v>-11.244974204730642</v>
      </c>
      <c r="K21" s="265">
        <f ca="1">Inputs!BL21</f>
        <v>-19.669542849861084</v>
      </c>
      <c r="L21" s="231">
        <f t="shared" ca="1" si="1"/>
        <v>170.20710390195671</v>
      </c>
      <c r="N21" s="244">
        <f ca="1">Inputs!E21</f>
        <v>3.3479999999999999</v>
      </c>
      <c r="O21" s="244">
        <f ca="1">Inputs!L21</f>
        <v>4.0999999999999925E-2</v>
      </c>
      <c r="Q21" s="260">
        <f ca="1">Inputs!F21</f>
        <v>0.41</v>
      </c>
      <c r="R21" s="260">
        <f ca="1">Inputs!N21</f>
        <v>0.49999999999999489</v>
      </c>
    </row>
    <row r="22" spans="1:18" ht="15.6" x14ac:dyDescent="0.3">
      <c r="A22" s="48">
        <f ca="1">MATCH(C22,Options!$C:$C,0)</f>
        <v>659</v>
      </c>
      <c r="B22" s="48">
        <f ca="1">MATCH(C22,Swaps!$C:$C,0)</f>
        <v>704</v>
      </c>
      <c r="C22" s="227">
        <f ca="1">Inputs!C22</f>
        <v>37742</v>
      </c>
      <c r="D22" s="265">
        <f ca="1">Inputs!BI22</f>
        <v>-68.598255100461799</v>
      </c>
      <c r="E22" s="265">
        <v>0</v>
      </c>
      <c r="F22" s="265">
        <f ca="1">IF(ISERROR(B22),0,OFFSET(Swaps!$C$1,B22+H$1,0))</f>
        <v>111.27926120248696</v>
      </c>
      <c r="G22" s="265">
        <f ca="1">+IF(ISERROR(A22),0,OFFSET(Options!$C$1,A22+G$1,0))</f>
        <v>-134.87017870111262</v>
      </c>
      <c r="H22" s="265">
        <f ca="1">Inputs!BJ22</f>
        <v>8.0124534348157699</v>
      </c>
      <c r="I22" s="265">
        <f ca="1">Inputs!BK22</f>
        <v>258.9034343777538</v>
      </c>
      <c r="J22" s="265">
        <f ca="1">Inputs!BM22</f>
        <v>-15.842035637487047</v>
      </c>
      <c r="K22" s="265">
        <f ca="1">Inputs!BL22</f>
        <v>-17.183643874395639</v>
      </c>
      <c r="L22" s="231">
        <f t="shared" ca="1" si="1"/>
        <v>141.70103570159944</v>
      </c>
      <c r="N22" s="244">
        <f ca="1">Inputs!E22</f>
        <v>3.3579999999999997</v>
      </c>
      <c r="O22" s="244">
        <f ca="1">Inputs!L22</f>
        <v>4.0999999999999481E-2</v>
      </c>
      <c r="Q22" s="260">
        <f ca="1">Inputs!F22</f>
        <v>0.39500000000000002</v>
      </c>
      <c r="R22" s="260">
        <f ca="1">Inputs!N22</f>
        <v>0.50000000000000044</v>
      </c>
    </row>
    <row r="23" spans="1:18" ht="15.6" x14ac:dyDescent="0.3">
      <c r="A23" s="48">
        <f ca="1">MATCH(C23,Options!$C:$C,0)</f>
        <v>697</v>
      </c>
      <c r="B23" s="48">
        <f ca="1">MATCH(C23,Swaps!$C:$C,0)</f>
        <v>742</v>
      </c>
      <c r="C23" s="227">
        <f ca="1">Inputs!C23</f>
        <v>37773</v>
      </c>
      <c r="D23" s="265">
        <f ca="1">Inputs!BI23</f>
        <v>-30.405304434362947</v>
      </c>
      <c r="E23" s="265">
        <v>0</v>
      </c>
      <c r="F23" s="265">
        <f ca="1">IF(ISERROR(B23),0,OFFSET(Swaps!$C$1,B23+H$1,0))</f>
        <v>55.139737643017924</v>
      </c>
      <c r="G23" s="265">
        <f ca="1">+IF(ISERROR(A23),0,OFFSET(Options!$C$1,A23+G$1,0))</f>
        <v>-59.415140213672366</v>
      </c>
      <c r="H23" s="265">
        <f ca="1">Inputs!BJ23</f>
        <v>6.8124734868699548</v>
      </c>
      <c r="I23" s="265">
        <f ca="1">Inputs!BK23</f>
        <v>224.5155013104235</v>
      </c>
      <c r="J23" s="265">
        <f ca="1">Inputs!BM23</f>
        <v>-16.435231158071794</v>
      </c>
      <c r="K23" s="265">
        <f ca="1">Inputs!BL23</f>
        <v>-13.643800321795046</v>
      </c>
      <c r="L23" s="231">
        <f t="shared" ca="1" si="1"/>
        <v>166.56823631240923</v>
      </c>
      <c r="N23" s="244">
        <f ca="1">Inputs!E23</f>
        <v>3.3930000000000002</v>
      </c>
      <c r="O23" s="244">
        <f ca="1">Inputs!L23</f>
        <v>4.1000000000000369E-2</v>
      </c>
      <c r="Q23" s="260">
        <f ca="1">Inputs!F23</f>
        <v>0.39</v>
      </c>
      <c r="R23" s="260">
        <f ca="1">Inputs!N23</f>
        <v>0.50000000000000044</v>
      </c>
    </row>
    <row r="24" spans="1:18" ht="15.6" x14ac:dyDescent="0.3">
      <c r="A24" s="48">
        <f ca="1">MATCH(C24,Options!$C:$C,0)</f>
        <v>735</v>
      </c>
      <c r="B24" s="48">
        <f ca="1">MATCH(C24,Swaps!$C:$C,0)</f>
        <v>780</v>
      </c>
      <c r="C24" s="227">
        <f ca="1">Inputs!C24</f>
        <v>37803</v>
      </c>
      <c r="D24" s="265">
        <f ca="1">Inputs!BI24</f>
        <v>-47.17668582506257</v>
      </c>
      <c r="E24" s="265">
        <v>0</v>
      </c>
      <c r="F24" s="265">
        <f ca="1">IF(ISERROR(B24),0,OFFSET(Swaps!$C$1,B24+H$1,0))</f>
        <v>3.0687610753735322</v>
      </c>
      <c r="G24" s="265">
        <f ca="1">+IF(ISERROR(A24),0,OFFSET(Options!$C$1,A24+G$1,0))</f>
        <v>21.810033841163531</v>
      </c>
      <c r="H24" s="265">
        <f ca="1">Inputs!BJ24</f>
        <v>5.2721325477887229</v>
      </c>
      <c r="I24" s="265">
        <f ca="1">Inputs!BK24</f>
        <v>184.36103371955406</v>
      </c>
      <c r="J24" s="265">
        <f ca="1">Inputs!BM24</f>
        <v>-8.7065889752606918</v>
      </c>
      <c r="K24" s="265">
        <f ca="1">Inputs!BL24</f>
        <v>-10.454100784033537</v>
      </c>
      <c r="L24" s="231">
        <f t="shared" ca="1" si="1"/>
        <v>148.17458559952306</v>
      </c>
      <c r="N24" s="244">
        <f ca="1">Inputs!E24</f>
        <v>3.4279999999999999</v>
      </c>
      <c r="O24" s="244">
        <f ca="1">Inputs!L24</f>
        <v>4.0999999999999925E-2</v>
      </c>
      <c r="Q24" s="260">
        <f ca="1">Inputs!F24</f>
        <v>0.39</v>
      </c>
      <c r="R24" s="260">
        <f ca="1">Inputs!N24</f>
        <v>0.50000000000000044</v>
      </c>
    </row>
    <row r="25" spans="1:18" ht="15.6" x14ac:dyDescent="0.3">
      <c r="A25" s="48">
        <f ca="1">MATCH(C25,Options!$C:$C,0)</f>
        <v>773</v>
      </c>
      <c r="B25" s="48">
        <f ca="1">MATCH(C25,Swaps!$C:$C,0)</f>
        <v>818</v>
      </c>
      <c r="C25" s="227">
        <f ca="1">Inputs!C25</f>
        <v>37834</v>
      </c>
      <c r="D25" s="265">
        <f ca="1">Inputs!BI25</f>
        <v>-42.702085147162592</v>
      </c>
      <c r="E25" s="265">
        <v>0</v>
      </c>
      <c r="F25" s="265">
        <f ca="1">IF(ISERROR(B25),0,OFFSET(Swaps!$C$1,B25+H$1,0))</f>
        <v>-38.213092718628545</v>
      </c>
      <c r="G25" s="265">
        <f ca="1">+IF(ISERROR(A25),0,OFFSET(Options!$C$1,A25+G$1,0))</f>
        <v>96.692448750306724</v>
      </c>
      <c r="H25" s="265">
        <f ca="1">Inputs!BJ25</f>
        <v>5.5667476210867823</v>
      </c>
      <c r="I25" s="265">
        <f ca="1">Inputs!BK25</f>
        <v>208.10727874606332</v>
      </c>
      <c r="J25" s="265">
        <f ca="1">Inputs!BM25</f>
        <v>-11.047296635747957</v>
      </c>
      <c r="K25" s="265">
        <f ca="1">Inputs!BL25</f>
        <v>-11.176597608976065</v>
      </c>
      <c r="L25" s="231">
        <f t="shared" ca="1" si="1"/>
        <v>207.22740300694167</v>
      </c>
      <c r="N25" s="244">
        <f ca="1">Inputs!E25</f>
        <v>3.4550000000000001</v>
      </c>
      <c r="O25" s="244">
        <f ca="1">Inputs!L25</f>
        <v>4.0999999999999925E-2</v>
      </c>
      <c r="Q25" s="260">
        <f ca="1">Inputs!F25</f>
        <v>0.39</v>
      </c>
      <c r="R25" s="260">
        <f ca="1">Inputs!N25</f>
        <v>0.50000000000000044</v>
      </c>
    </row>
    <row r="26" spans="1:18" ht="15.6" x14ac:dyDescent="0.3">
      <c r="A26" s="48">
        <f ca="1">MATCH(C26,Options!$C:$C,0)</f>
        <v>811</v>
      </c>
      <c r="B26" s="48">
        <f ca="1">MATCH(C26,Swaps!$C:$C,0)</f>
        <v>856</v>
      </c>
      <c r="C26" s="227">
        <f ca="1">Inputs!C26</f>
        <v>37865</v>
      </c>
      <c r="D26" s="265">
        <f ca="1">Inputs!BI26</f>
        <v>-45.146227422099933</v>
      </c>
      <c r="E26" s="265">
        <v>0</v>
      </c>
      <c r="F26" s="265">
        <f ca="1">IF(ISERROR(B26),0,OFFSET(Swaps!$C$1,B26+H$1,0))</f>
        <v>-48.621839013757025</v>
      </c>
      <c r="G26" s="265">
        <f ca="1">+IF(ISERROR(A26),0,OFFSET(Options!$C$1,A26+G$1,0))</f>
        <v>133.40649991610857</v>
      </c>
      <c r="H26" s="265">
        <f ca="1">Inputs!BJ26</f>
        <v>5.5150651258339378</v>
      </c>
      <c r="I26" s="265">
        <f ca="1">Inputs!BK26</f>
        <v>216.2056609552159</v>
      </c>
      <c r="J26" s="265">
        <f ca="1">Inputs!BM26</f>
        <v>-12.385083253334598</v>
      </c>
      <c r="K26" s="265">
        <f ca="1">Inputs!BL26</f>
        <v>-10.991582528043539</v>
      </c>
      <c r="L26" s="231">
        <f t="shared" ca="1" si="1"/>
        <v>237.98249377992332</v>
      </c>
      <c r="N26" s="244">
        <f ca="1">Inputs!E26</f>
        <v>3.4630000000000001</v>
      </c>
      <c r="O26" s="244">
        <f ca="1">Inputs!L26</f>
        <v>4.0999999999999925E-2</v>
      </c>
      <c r="Q26" s="260">
        <f ca="1">Inputs!F26</f>
        <v>0.39</v>
      </c>
      <c r="R26" s="260">
        <f ca="1">Inputs!N26</f>
        <v>0.50000000000000044</v>
      </c>
    </row>
    <row r="27" spans="1:18" ht="15.6" x14ac:dyDescent="0.3">
      <c r="A27" s="48">
        <f ca="1">MATCH(C27,Options!$C:$C,0)</f>
        <v>849</v>
      </c>
      <c r="B27" s="48">
        <f ca="1">MATCH(C27,Swaps!$C:$C,0)</f>
        <v>894</v>
      </c>
      <c r="C27" s="227">
        <f ca="1">Inputs!C27</f>
        <v>37895</v>
      </c>
      <c r="D27" s="265">
        <f ca="1">Inputs!BI27</f>
        <v>20.670351240299965</v>
      </c>
      <c r="E27" s="265">
        <v>0</v>
      </c>
      <c r="F27" s="265">
        <f ca="1">IF(ISERROR(B27),0,OFFSET(Swaps!$C$1,B27+H$1,0))</f>
        <v>-113.743626862433</v>
      </c>
      <c r="G27" s="265">
        <f ca="1">+IF(ISERROR(A27),0,OFFSET(Options!$C$1,A27+G$1,0))</f>
        <v>227.63917304935987</v>
      </c>
      <c r="H27" s="265">
        <f ca="1">Inputs!BJ27</f>
        <v>11.433397211681108</v>
      </c>
      <c r="I27" s="265">
        <f ca="1">Inputs!BK27</f>
        <v>495.28249376521893</v>
      </c>
      <c r="J27" s="265">
        <f ca="1">Inputs!BM27</f>
        <v>-58.749068963614398</v>
      </c>
      <c r="K27" s="265">
        <f ca="1">Inputs!BL27</f>
        <v>-24.172561353549362</v>
      </c>
      <c r="L27" s="231">
        <f t="shared" ca="1" si="1"/>
        <v>558.36015808696322</v>
      </c>
      <c r="N27" s="244">
        <f ca="1">Inputs!E27</f>
        <v>3.5049999999999999</v>
      </c>
      <c r="O27" s="244">
        <f ca="1">Inputs!L27</f>
        <v>4.0999999999999925E-2</v>
      </c>
      <c r="Q27" s="260">
        <f ca="1">Inputs!F27</f>
        <v>0.38750000000000001</v>
      </c>
      <c r="R27" s="260">
        <f ca="1">Inputs!N27</f>
        <v>0.50000000000000044</v>
      </c>
    </row>
    <row r="28" spans="1:18" ht="15.6" x14ac:dyDescent="0.3">
      <c r="A28" s="48">
        <f ca="1">MATCH(C28,Options!$C:$C,0)</f>
        <v>887</v>
      </c>
      <c r="B28" s="48">
        <f ca="1">MATCH(C28,Swaps!$C:$C,0)</f>
        <v>932</v>
      </c>
      <c r="C28" s="227">
        <f ca="1">Inputs!C28</f>
        <v>37926</v>
      </c>
      <c r="D28" s="265">
        <f ca="1">Inputs!BI28</f>
        <v>13.177284880200006</v>
      </c>
      <c r="E28" s="265">
        <v>0</v>
      </c>
      <c r="F28" s="265">
        <f ca="1">IF(ISERROR(B28),0,OFFSET(Swaps!$C$1,B28+H$1,0))</f>
        <v>0</v>
      </c>
      <c r="G28" s="265">
        <f ca="1">+IF(ISERROR(A28),0,OFFSET(Options!$C$1,A28+G$1,0))</f>
        <v>38.510379308529572</v>
      </c>
      <c r="H28" s="265">
        <f ca="1">Inputs!BJ28</f>
        <v>2.030755026611343</v>
      </c>
      <c r="I28" s="265">
        <f ca="1">Inputs!BK28</f>
        <v>60.849913107609105</v>
      </c>
      <c r="J28" s="265">
        <f ca="1">Inputs!BM28</f>
        <v>-25.653549971360825</v>
      </c>
      <c r="K28" s="265">
        <f ca="1">Inputs!BL28</f>
        <v>-2.8221685601789503</v>
      </c>
      <c r="L28" s="231">
        <f t="shared" ca="1" si="1"/>
        <v>86.092613791410244</v>
      </c>
      <c r="N28" s="244">
        <f ca="1">Inputs!E28</f>
        <v>3.665</v>
      </c>
      <c r="O28" s="244">
        <f ca="1">Inputs!L28</f>
        <v>4.0999999999999925E-2</v>
      </c>
      <c r="Q28" s="260">
        <f ca="1">Inputs!F28</f>
        <v>0.38500000000000001</v>
      </c>
      <c r="R28" s="260">
        <f ca="1">Inputs!N28</f>
        <v>0.50000000000000044</v>
      </c>
    </row>
    <row r="29" spans="1:18" ht="15.6" x14ac:dyDescent="0.3">
      <c r="A29" s="48">
        <f ca="1">MATCH(C29,Options!$C:$C,0)</f>
        <v>925</v>
      </c>
      <c r="B29" s="48">
        <f ca="1">MATCH(C29,Swaps!$C:$C,0)</f>
        <v>970</v>
      </c>
      <c r="C29" s="228">
        <f ca="1">Inputs!C29</f>
        <v>37956</v>
      </c>
      <c r="D29" s="266">
        <f ca="1">Inputs!BI29</f>
        <v>6.2016981874000887</v>
      </c>
      <c r="E29" s="266">
        <v>0</v>
      </c>
      <c r="F29" s="266">
        <f ca="1">IF(ISERROR(B29),0,OFFSET(Swaps!$C$1,B29+H$1,0))</f>
        <v>0</v>
      </c>
      <c r="G29" s="266">
        <f ca="1">+IF(ISERROR(A29),0,OFFSET(Options!$C$1,A29+G$1,0))</f>
        <v>50.805437883204732</v>
      </c>
      <c r="H29" s="266">
        <f ca="1">Inputs!BJ29</f>
        <v>2.9407768446011482</v>
      </c>
      <c r="I29" s="266">
        <f ca="1">Inputs!BK29</f>
        <v>168.57443801509126</v>
      </c>
      <c r="J29" s="266">
        <f ca="1">Inputs!BM29</f>
        <v>-25.107982933158429</v>
      </c>
      <c r="K29" s="266">
        <f ca="1">Inputs!BL29</f>
        <v>-7.6104384763352577</v>
      </c>
      <c r="L29" s="230">
        <f t="shared" ca="1" si="1"/>
        <v>195.80392952080354</v>
      </c>
      <c r="M29" s="261"/>
      <c r="N29" s="237">
        <f ca="1">Inputs!E29</f>
        <v>3.8440000000000003</v>
      </c>
      <c r="O29" s="237">
        <f ca="1">Inputs!L29</f>
        <v>4.1000000000000369E-2</v>
      </c>
      <c r="P29" s="262"/>
      <c r="Q29" s="263">
        <f ca="1">Inputs!F29</f>
        <v>0.38500000000000001</v>
      </c>
      <c r="R29" s="263">
        <f ca="1">Inputs!N29</f>
        <v>0.50000000000000044</v>
      </c>
    </row>
    <row r="30" spans="1:18" ht="15.6" x14ac:dyDescent="0.3">
      <c r="A30" s="48">
        <f ca="1">MATCH(C30,Options!$C:$C,0)</f>
        <v>963</v>
      </c>
      <c r="B30" s="48">
        <f ca="1">MATCH(C30,Swaps!$C:$C,0)</f>
        <v>1008</v>
      </c>
      <c r="C30" s="227">
        <f ca="1">Inputs!C30</f>
        <v>37987</v>
      </c>
      <c r="D30" s="265">
        <f ca="1">Inputs!BI30</f>
        <v>22.01756591479997</v>
      </c>
      <c r="E30" s="265">
        <v>0</v>
      </c>
      <c r="F30" s="265">
        <f ca="1">IF(ISERROR(B30),0,OFFSET(Swaps!$C$1,B30+H$1,0))</f>
        <v>0</v>
      </c>
      <c r="G30" s="265">
        <f ca="1">+IF(ISERROR(A30),0,OFFSET(Options!$C$1,A30+G$1,0))</f>
        <v>0</v>
      </c>
      <c r="H30" s="265">
        <f ca="1">Inputs!BJ30</f>
        <v>8.1376445497414657E-2</v>
      </c>
      <c r="I30" s="265">
        <f ca="1">Inputs!BK30</f>
        <v>10.904024699681152</v>
      </c>
      <c r="J30" s="265">
        <f ca="1">Inputs!BM30</f>
        <v>-2.8828557373134833E-2</v>
      </c>
      <c r="K30" s="265">
        <f ca="1">Inputs!BL30</f>
        <v>-0.41959375330968762</v>
      </c>
      <c r="L30" s="231">
        <f t="shared" ca="1" si="1"/>
        <v>32.554544749295715</v>
      </c>
      <c r="N30" s="244">
        <f ca="1">Inputs!E30</f>
        <v>3.903</v>
      </c>
      <c r="O30" s="244">
        <f ca="1">Inputs!L30</f>
        <v>4.0999999999999925E-2</v>
      </c>
      <c r="Q30" s="260">
        <f ca="1">Inputs!F30</f>
        <v>0.38</v>
      </c>
      <c r="R30" s="260">
        <f ca="1">Inputs!N30</f>
        <v>0.50000000000000044</v>
      </c>
    </row>
    <row r="31" spans="1:18" ht="15.6" x14ac:dyDescent="0.3">
      <c r="A31" s="48">
        <f ca="1">MATCH(C31,Options!$C:$C,0)</f>
        <v>1001</v>
      </c>
      <c r="B31" s="48">
        <f ca="1">MATCH(C31,Swaps!$C:$C,0)</f>
        <v>1046</v>
      </c>
      <c r="C31" s="227">
        <f ca="1">Inputs!C31</f>
        <v>38018</v>
      </c>
      <c r="D31" s="265">
        <f ca="1">Inputs!BI31</f>
        <v>15.256132053800142</v>
      </c>
      <c r="E31" s="265">
        <v>0</v>
      </c>
      <c r="F31" s="265">
        <f ca="1">IF(ISERROR(B31),0,OFFSET(Swaps!$C$1,B31+H$1,0))</f>
        <v>0</v>
      </c>
      <c r="G31" s="265">
        <f ca="1">+IF(ISERROR(A31),0,OFFSET(Options!$C$1,A31+G$1,0))</f>
        <v>0</v>
      </c>
      <c r="H31" s="265">
        <f ca="1">Inputs!BJ31</f>
        <v>1.3397061189835977</v>
      </c>
      <c r="I31" s="265">
        <f ca="1">Inputs!BK31</f>
        <v>87.959494805556048</v>
      </c>
      <c r="J31" s="265">
        <f ca="1">Inputs!BM31</f>
        <v>-9.1054869277060693</v>
      </c>
      <c r="K31" s="265">
        <f ca="1">Inputs!BL31</f>
        <v>-3.4366614413289351</v>
      </c>
      <c r="L31" s="231">
        <f t="shared" ca="1" si="1"/>
        <v>92.013184609304787</v>
      </c>
      <c r="N31" s="244">
        <f ca="1">Inputs!E31</f>
        <v>3.8190000000000004</v>
      </c>
      <c r="O31" s="244">
        <f ca="1">Inputs!L31</f>
        <v>4.1000000000000369E-2</v>
      </c>
      <c r="Q31" s="260">
        <f ca="1">Inputs!F31</f>
        <v>0.375</v>
      </c>
      <c r="R31" s="260">
        <f ca="1">Inputs!N31</f>
        <v>0.50000000000000044</v>
      </c>
    </row>
    <row r="32" spans="1:18" ht="15.6" x14ac:dyDescent="0.3">
      <c r="A32" s="48">
        <f ca="1">MATCH(C32,Options!$C:$C,0)</f>
        <v>1039</v>
      </c>
      <c r="B32" s="48">
        <f ca="1">MATCH(C32,Swaps!$C:$C,0)</f>
        <v>1084</v>
      </c>
      <c r="C32" s="227">
        <f ca="1">Inputs!C32</f>
        <v>38047</v>
      </c>
      <c r="D32" s="265">
        <f ca="1">Inputs!BI32</f>
        <v>22.842246372300206</v>
      </c>
      <c r="E32" s="265">
        <v>0</v>
      </c>
      <c r="F32" s="265">
        <f ca="1">IF(ISERROR(B32),0,OFFSET(Swaps!$C$1,B32+H$1,0))</f>
        <v>0</v>
      </c>
      <c r="G32" s="265">
        <f ca="1">+IF(ISERROR(A32),0,OFFSET(Options!$C$1,A32+G$1,0))</f>
        <v>0</v>
      </c>
      <c r="H32" s="265">
        <f ca="1">Inputs!BJ32</f>
        <v>1.8143091929740651</v>
      </c>
      <c r="I32" s="265">
        <f ca="1">Inputs!BK32</f>
        <v>112.48547989144559</v>
      </c>
      <c r="J32" s="265">
        <f ca="1">Inputs!BM32</f>
        <v>-7.1558296025768691</v>
      </c>
      <c r="K32" s="265">
        <f ca="1">Inputs!BL32</f>
        <v>-4.1100850373497231</v>
      </c>
      <c r="L32" s="231">
        <f t="shared" ca="1" si="1"/>
        <v>125.87612081679329</v>
      </c>
      <c r="N32" s="244">
        <f ca="1">Inputs!E32</f>
        <v>3.6840000000000002</v>
      </c>
      <c r="O32" s="244">
        <f ca="1">Inputs!L32</f>
        <v>4.1000000000000369E-2</v>
      </c>
      <c r="Q32" s="260">
        <f ca="1">Inputs!F32</f>
        <v>0.36</v>
      </c>
      <c r="R32" s="260">
        <f ca="1">Inputs!N32</f>
        <v>0.50000000000000044</v>
      </c>
    </row>
    <row r="33" spans="1:18" ht="15.6" x14ac:dyDescent="0.3">
      <c r="A33" s="48">
        <f ca="1">MATCH(C33,Options!$C:$C,0)</f>
        <v>1077</v>
      </c>
      <c r="B33" s="48">
        <f ca="1">MATCH(C33,Swaps!$C:$C,0)</f>
        <v>1122</v>
      </c>
      <c r="C33" s="227">
        <f ca="1">Inputs!C33</f>
        <v>38078</v>
      </c>
      <c r="D33" s="265">
        <f ca="1">Inputs!BI33</f>
        <v>6.4286632609000574</v>
      </c>
      <c r="E33" s="265">
        <v>0</v>
      </c>
      <c r="F33" s="265">
        <f ca="1">IF(ISERROR(B33),0,OFFSET(Swaps!$C$1,B33+H$1,0))</f>
        <v>0</v>
      </c>
      <c r="G33" s="265">
        <f ca="1">+IF(ISERROR(A33),0,OFFSET(Options!$C$1,A33+G$1,0))</f>
        <v>0</v>
      </c>
      <c r="H33" s="265">
        <f ca="1">Inputs!BJ33</f>
        <v>0.88952255825516413</v>
      </c>
      <c r="I33" s="265">
        <f ca="1">Inputs!BK33</f>
        <v>25.117044635662438</v>
      </c>
      <c r="J33" s="265">
        <f ca="1">Inputs!BM33</f>
        <v>-7.3907057614847798</v>
      </c>
      <c r="K33" s="265">
        <f ca="1">Inputs!BL33</f>
        <v>-1.5790111043648793</v>
      </c>
      <c r="L33" s="231">
        <f t="shared" ca="1" si="1"/>
        <v>23.465513588967994</v>
      </c>
      <c r="N33" s="244">
        <f ca="1">Inputs!E33</f>
        <v>3.5340000000000003</v>
      </c>
      <c r="O33" s="244">
        <f ca="1">Inputs!L33</f>
        <v>4.1000000000000369E-2</v>
      </c>
      <c r="Q33" s="260">
        <f ca="1">Inputs!F33</f>
        <v>0.32750000000000001</v>
      </c>
      <c r="R33" s="260">
        <f ca="1">Inputs!N33</f>
        <v>0.25000000000000022</v>
      </c>
    </row>
    <row r="34" spans="1:18" ht="15.6" x14ac:dyDescent="0.3">
      <c r="A34" s="48">
        <f ca="1">MATCH(C34,Options!$C:$C,0)</f>
        <v>1115</v>
      </c>
      <c r="B34" s="48">
        <f ca="1">MATCH(C34,Swaps!$C:$C,0)</f>
        <v>1160</v>
      </c>
      <c r="C34" s="227">
        <f ca="1">Inputs!C34</f>
        <v>38108</v>
      </c>
      <c r="D34" s="265">
        <f ca="1">Inputs!BI34</f>
        <v>-6.9313347614000627</v>
      </c>
      <c r="E34" s="265">
        <v>0</v>
      </c>
      <c r="F34" s="265">
        <f ca="1">IF(ISERROR(B34),0,OFFSET(Swaps!$C$1,B34+H$1,0))</f>
        <v>0</v>
      </c>
      <c r="G34" s="265">
        <f ca="1">+IF(ISERROR(A34),0,OFFSET(Options!$C$1,A34+G$1,0))</f>
        <v>0</v>
      </c>
      <c r="H34" s="265">
        <f ca="1">Inputs!BJ34</f>
        <v>0.88895655981756438</v>
      </c>
      <c r="I34" s="265">
        <f ca="1">Inputs!BK34</f>
        <v>25.704228397017669</v>
      </c>
      <c r="J34" s="265">
        <f ca="1">Inputs!BM34</f>
        <v>-7.6038781365506178</v>
      </c>
      <c r="K34" s="265">
        <f ca="1">Inputs!BL34</f>
        <v>-1.5176646856279112</v>
      </c>
      <c r="L34" s="231">
        <f t="shared" ca="1" si="1"/>
        <v>10.540307373256642</v>
      </c>
      <c r="N34" s="244">
        <f ca="1">Inputs!E34</f>
        <v>3.5380000000000003</v>
      </c>
      <c r="O34" s="244">
        <f ca="1">Inputs!L34</f>
        <v>4.1000000000000369E-2</v>
      </c>
      <c r="Q34" s="260">
        <f ca="1">Inputs!F34</f>
        <v>0.32250000000000001</v>
      </c>
      <c r="R34" s="260">
        <f ca="1">Inputs!N34</f>
        <v>0.25000000000000022</v>
      </c>
    </row>
    <row r="35" spans="1:18" ht="15.6" x14ac:dyDescent="0.3">
      <c r="A35" s="48">
        <f ca="1">MATCH(C35,Options!$C:$C,0)</f>
        <v>1153</v>
      </c>
      <c r="B35" s="48">
        <f ca="1">MATCH(C35,Swaps!$C:$C,0)</f>
        <v>1198</v>
      </c>
      <c r="C35" s="227">
        <f ca="1">Inputs!C35</f>
        <v>38139</v>
      </c>
      <c r="D35" s="265">
        <f ca="1">Inputs!BI35</f>
        <v>2.6575068645999957</v>
      </c>
      <c r="E35" s="265">
        <v>0</v>
      </c>
      <c r="F35" s="265">
        <f ca="1">IF(ISERROR(B35),0,OFFSET(Swaps!$C$1,B35+H$1,0))</f>
        <v>0</v>
      </c>
      <c r="G35" s="265">
        <f ca="1">+IF(ISERROR(A35),0,OFFSET(Options!$C$1,A35+G$1,0))</f>
        <v>0</v>
      </c>
      <c r="H35" s="265">
        <f ca="1">Inputs!BJ35</f>
        <v>0.85896654938087724</v>
      </c>
      <c r="I35" s="265">
        <f ca="1">Inputs!BK35</f>
        <v>26.046531590145293</v>
      </c>
      <c r="J35" s="265">
        <f ca="1">Inputs!BM35</f>
        <v>-6.3903859939592742</v>
      </c>
      <c r="K35" s="265">
        <f ca="1">Inputs!BL35</f>
        <v>-1.4768240779973567</v>
      </c>
      <c r="L35" s="231">
        <f t="shared" ca="1" si="1"/>
        <v>21.695794932169534</v>
      </c>
      <c r="N35" s="244">
        <f ca="1">Inputs!E35</f>
        <v>3.5779999999999998</v>
      </c>
      <c r="O35" s="244">
        <f ca="1">Inputs!L35</f>
        <v>4.0999999999999925E-2</v>
      </c>
      <c r="Q35" s="260">
        <f ca="1">Inputs!F35</f>
        <v>0.32250000000000001</v>
      </c>
      <c r="R35" s="260">
        <f ca="1">Inputs!N35</f>
        <v>0.25000000000000022</v>
      </c>
    </row>
    <row r="36" spans="1:18" ht="15.6" x14ac:dyDescent="0.3">
      <c r="A36" s="48">
        <f ca="1">MATCH(C36,Options!$C:$C,0)</f>
        <v>1191</v>
      </c>
      <c r="B36" s="48">
        <f ca="1">MATCH(C36,Swaps!$C:$C,0)</f>
        <v>1236</v>
      </c>
      <c r="C36" s="227">
        <f ca="1">Inputs!C36</f>
        <v>38169</v>
      </c>
      <c r="D36" s="265">
        <f ca="1">Inputs!BI36</f>
        <v>0.19617560280000224</v>
      </c>
      <c r="E36" s="265">
        <v>0</v>
      </c>
      <c r="F36" s="265">
        <f ca="1">IF(ISERROR(B36),0,OFFSET(Swaps!$C$1,B36+H$1,0))</f>
        <v>0</v>
      </c>
      <c r="G36" s="265">
        <f ca="1">+IF(ISERROR(A36),0,OFFSET(Options!$C$1,A36+G$1,0))</f>
        <v>0</v>
      </c>
      <c r="H36" s="265">
        <f ca="1">Inputs!BJ36</f>
        <v>0.83472004606736616</v>
      </c>
      <c r="I36" s="265">
        <f ca="1">Inputs!BK36</f>
        <v>26.839598235381491</v>
      </c>
      <c r="J36" s="265">
        <f ca="1">Inputs!BM36</f>
        <v>-4.9822361316007449</v>
      </c>
      <c r="K36" s="265">
        <f ca="1">Inputs!BL36</f>
        <v>-1.4595361380013636</v>
      </c>
      <c r="L36" s="231">
        <f t="shared" ca="1" si="1"/>
        <v>21.428721614646751</v>
      </c>
      <c r="N36" s="244">
        <f ca="1">Inputs!E36</f>
        <v>3.6230000000000002</v>
      </c>
      <c r="O36" s="244">
        <f ca="1">Inputs!L36</f>
        <v>4.1000000000000369E-2</v>
      </c>
      <c r="Q36" s="260">
        <f ca="1">Inputs!F36</f>
        <v>0.32250000000000001</v>
      </c>
      <c r="R36" s="260">
        <f ca="1">Inputs!N36</f>
        <v>0.25000000000000022</v>
      </c>
    </row>
    <row r="37" spans="1:18" ht="15.6" x14ac:dyDescent="0.3">
      <c r="A37" s="48">
        <f ca="1">MATCH(C37,Options!$C:$C,0)</f>
        <v>1229</v>
      </c>
      <c r="B37" s="48">
        <f ca="1">MATCH(C37,Swaps!$C:$C,0)</f>
        <v>1274</v>
      </c>
      <c r="C37" s="227">
        <f ca="1">Inputs!C37</f>
        <v>38200</v>
      </c>
      <c r="D37" s="265">
        <f ca="1">Inputs!BI37</f>
        <v>-0.64255378350000614</v>
      </c>
      <c r="E37" s="265">
        <v>0</v>
      </c>
      <c r="F37" s="265">
        <f ca="1">IF(ISERROR(B37),0,OFFSET(Swaps!$C$1,B37+H$1,0))</f>
        <v>0</v>
      </c>
      <c r="G37" s="265">
        <f ca="1">+IF(ISERROR(A37),0,OFFSET(Options!$C$1,A37+G$1,0))</f>
        <v>0</v>
      </c>
      <c r="H37" s="265">
        <f ca="1">Inputs!BJ37</f>
        <v>0.80597047297381041</v>
      </c>
      <c r="I37" s="265">
        <f ca="1">Inputs!BK37</f>
        <v>27.402006738279525</v>
      </c>
      <c r="J37" s="265">
        <f ca="1">Inputs!BM37</f>
        <v>-4.3167853264366567</v>
      </c>
      <c r="K37" s="265">
        <f ca="1">Inputs!BL37</f>
        <v>-1.4276278128409758</v>
      </c>
      <c r="L37" s="231">
        <f t="shared" ca="1" si="1"/>
        <v>21.821010288475698</v>
      </c>
      <c r="N37" s="244">
        <f ca="1">Inputs!E37</f>
        <v>3.6620000000000004</v>
      </c>
      <c r="O37" s="244">
        <f ca="1">Inputs!L37</f>
        <v>4.1000000000000369E-2</v>
      </c>
      <c r="Q37" s="260">
        <f ca="1">Inputs!F37</f>
        <v>0.32250000000000001</v>
      </c>
      <c r="R37" s="260">
        <f ca="1">Inputs!N37</f>
        <v>0.25000000000000022</v>
      </c>
    </row>
    <row r="38" spans="1:18" ht="15.6" x14ac:dyDescent="0.3">
      <c r="A38" s="48">
        <f ca="1">MATCH(C38,Options!$C:$C,0)</f>
        <v>1267</v>
      </c>
      <c r="B38" s="48">
        <f ca="1">MATCH(C38,Swaps!$C:$C,0)</f>
        <v>1312</v>
      </c>
      <c r="C38" s="227">
        <f ca="1">Inputs!C38</f>
        <v>38231</v>
      </c>
      <c r="D38" s="265">
        <f ca="1">Inputs!BI38</f>
        <v>-41.952696946900375</v>
      </c>
      <c r="E38" s="265">
        <v>0</v>
      </c>
      <c r="F38" s="265">
        <f ca="1">IF(ISERROR(B38),0,OFFSET(Swaps!$C$1,B38+H$1,0))</f>
        <v>0</v>
      </c>
      <c r="G38" s="265">
        <f ca="1">+IF(ISERROR(A38),0,OFFSET(Options!$C$1,A38+G$1,0))</f>
        <v>0</v>
      </c>
      <c r="H38" s="265">
        <f ca="1">Inputs!BJ38</f>
        <v>0.45994450346404264</v>
      </c>
      <c r="I38" s="265">
        <f ca="1">Inputs!BK38</f>
        <v>16.722762029726177</v>
      </c>
      <c r="J38" s="265">
        <f ca="1">Inputs!BM38</f>
        <v>1.3257110683845292</v>
      </c>
      <c r="K38" s="265">
        <f ca="1">Inputs!BL38</f>
        <v>-0.80610467743361369</v>
      </c>
      <c r="L38" s="231">
        <f t="shared" ca="1" si="1"/>
        <v>-24.250384022759238</v>
      </c>
      <c r="N38" s="244">
        <f ca="1">Inputs!E38</f>
        <v>3.6510000000000002</v>
      </c>
      <c r="O38" s="244">
        <f ca="1">Inputs!L38</f>
        <v>4.1000000000000369E-2</v>
      </c>
      <c r="Q38" s="260">
        <f ca="1">Inputs!F38</f>
        <v>0.32250000000000001</v>
      </c>
      <c r="R38" s="260">
        <f ca="1">Inputs!N38</f>
        <v>0.25000000000000022</v>
      </c>
    </row>
    <row r="39" spans="1:18" ht="15.6" x14ac:dyDescent="0.3">
      <c r="A39" s="48">
        <f ca="1">MATCH(C39,Options!$C:$C,0)</f>
        <v>1305</v>
      </c>
      <c r="B39" s="48">
        <f ca="1">MATCH(C39,Swaps!$C:$C,0)</f>
        <v>1350</v>
      </c>
      <c r="C39" s="227">
        <f ca="1">Inputs!C39</f>
        <v>38261</v>
      </c>
      <c r="D39" s="265">
        <f ca="1">Inputs!BI39</f>
        <v>-1.9657104329000179</v>
      </c>
      <c r="E39" s="265">
        <v>0</v>
      </c>
      <c r="F39" s="265">
        <f ca="1">IF(ISERROR(B39),0,OFFSET(Swaps!$C$1,B39+H$1,0))</f>
        <v>0</v>
      </c>
      <c r="G39" s="265">
        <f ca="1">+IF(ISERROR(A39),0,OFFSET(Options!$C$1,A39+G$1,0))</f>
        <v>0</v>
      </c>
      <c r="H39" s="265">
        <f ca="1">Inputs!BJ39</f>
        <v>0.78043713171410012</v>
      </c>
      <c r="I39" s="265">
        <f ca="1">Inputs!BK39</f>
        <v>28.205004232789086</v>
      </c>
      <c r="J39" s="265">
        <f ca="1">Inputs!BM39</f>
        <v>-4.3199327877823546</v>
      </c>
      <c r="K39" s="265">
        <f ca="1">Inputs!BL39</f>
        <v>-1.3520962916640564</v>
      </c>
      <c r="L39" s="231">
        <f t="shared" ca="1" si="1"/>
        <v>21.347701852156757</v>
      </c>
      <c r="N39" s="244">
        <f ca="1">Inputs!E39</f>
        <v>3.6660000000000004</v>
      </c>
      <c r="O39" s="244">
        <f ca="1">Inputs!L39</f>
        <v>4.1000000000000369E-2</v>
      </c>
      <c r="Q39" s="260">
        <f ca="1">Inputs!F39</f>
        <v>0.32250000000000001</v>
      </c>
      <c r="R39" s="260">
        <f ca="1">Inputs!N39</f>
        <v>0.25000000000000022</v>
      </c>
    </row>
    <row r="40" spans="1:18" ht="15.6" x14ac:dyDescent="0.3">
      <c r="A40" s="48">
        <f ca="1">MATCH(C40,Options!$C:$C,0)</f>
        <v>1343</v>
      </c>
      <c r="B40" s="48">
        <f ca="1">MATCH(C40,Swaps!$C:$C,0)</f>
        <v>1388</v>
      </c>
      <c r="C40" s="227">
        <f ca="1">Inputs!C40</f>
        <v>38292</v>
      </c>
      <c r="D40" s="265">
        <f ca="1">Inputs!BI40</f>
        <v>4.735876244699992</v>
      </c>
      <c r="E40" s="265">
        <v>0</v>
      </c>
      <c r="F40" s="265">
        <f ca="1">IF(ISERROR(B40),0,OFFSET(Swaps!$C$1,B40+H$1,0))</f>
        <v>0</v>
      </c>
      <c r="G40" s="265">
        <f ca="1">+IF(ISERROR(A40),0,OFFSET(Options!$C$1,A40+G$1,0))</f>
        <v>0</v>
      </c>
      <c r="H40" s="265">
        <f ca="1">Inputs!BJ40</f>
        <v>0.81716967947499253</v>
      </c>
      <c r="I40" s="265">
        <f ca="1">Inputs!BK40</f>
        <v>33.152769688419518</v>
      </c>
      <c r="J40" s="265">
        <f ca="1">Inputs!BM40</f>
        <v>-4.7541527869449958</v>
      </c>
      <c r="K40" s="265">
        <f ca="1">Inputs!BL40</f>
        <v>-1.4971226403592155</v>
      </c>
      <c r="L40" s="231">
        <f t="shared" ca="1" si="1"/>
        <v>32.454540185290291</v>
      </c>
      <c r="N40" s="244">
        <f ca="1">Inputs!E40</f>
        <v>3.823</v>
      </c>
      <c r="O40" s="244">
        <f ca="1">Inputs!L40</f>
        <v>4.0999999999999925E-2</v>
      </c>
      <c r="Q40" s="260">
        <f ca="1">Inputs!F40</f>
        <v>0.32</v>
      </c>
      <c r="R40" s="260">
        <f ca="1">Inputs!N40</f>
        <v>0.25000000000000022</v>
      </c>
    </row>
    <row r="41" spans="1:18" ht="15.6" x14ac:dyDescent="0.3">
      <c r="A41" s="48">
        <f ca="1">MATCH(C41,Options!$C:$C,0)</f>
        <v>1381</v>
      </c>
      <c r="B41" s="48">
        <f ca="1">MATCH(C41,Swaps!$C:$C,0)</f>
        <v>1426</v>
      </c>
      <c r="C41" s="228">
        <f ca="1">Inputs!C41</f>
        <v>38322</v>
      </c>
      <c r="D41" s="266">
        <f ca="1">Inputs!BI41</f>
        <v>1.399250599400014</v>
      </c>
      <c r="E41" s="266">
        <v>0</v>
      </c>
      <c r="F41" s="266">
        <f ca="1">IF(ISERROR(B41),0,OFFSET(Swaps!$C$1,B41+H$1,0))</f>
        <v>0</v>
      </c>
      <c r="G41" s="266">
        <f ca="1">+IF(ISERROR(A41),0,OFFSET(Options!$C$1,A41+G$1,0))</f>
        <v>0</v>
      </c>
      <c r="H41" s="266">
        <f ca="1">Inputs!BJ41</f>
        <v>0.74306656599485077</v>
      </c>
      <c r="I41" s="266">
        <f ca="1">Inputs!BK41</f>
        <v>33.955342924842284</v>
      </c>
      <c r="J41" s="266">
        <f ca="1">Inputs!BM41</f>
        <v>-3.4286052731419798</v>
      </c>
      <c r="K41" s="266">
        <f ca="1">Inputs!BL41</f>
        <v>-1.4615924779525957</v>
      </c>
      <c r="L41" s="230">
        <f t="shared" ca="1" si="1"/>
        <v>31.20746233914257</v>
      </c>
      <c r="M41" s="261"/>
      <c r="N41" s="237">
        <f ca="1">Inputs!E41</f>
        <v>3.9830000000000005</v>
      </c>
      <c r="O41" s="237">
        <f ca="1">Inputs!L41</f>
        <v>4.1000000000000369E-2</v>
      </c>
      <c r="P41" s="262"/>
      <c r="Q41" s="263">
        <f ca="1">Inputs!F41</f>
        <v>0.3175</v>
      </c>
      <c r="R41" s="263">
        <f ca="1">Inputs!N41</f>
        <v>0.25000000000000022</v>
      </c>
    </row>
    <row r="42" spans="1:18" ht="15.6" x14ac:dyDescent="0.3">
      <c r="A42" s="48">
        <f ca="1">MATCH(C42,Options!$C:$C,0)</f>
        <v>1419</v>
      </c>
      <c r="B42" s="48">
        <f ca="1">MATCH(C42,Swaps!$C:$C,0)</f>
        <v>1464</v>
      </c>
      <c r="C42" s="227">
        <f ca="1">Inputs!C42</f>
        <v>38353</v>
      </c>
      <c r="D42" s="265">
        <f ca="1">Inputs!BI42</f>
        <v>34.160792755199935</v>
      </c>
      <c r="E42" s="265">
        <v>0</v>
      </c>
      <c r="F42" s="265">
        <f ca="1">IF(ISERROR(B42),0,OFFSET(Swaps!$C$1,B42+H$1,0))</f>
        <v>0</v>
      </c>
      <c r="G42" s="265">
        <f ca="1">+IF(ISERROR(A42),0,OFFSET(Options!$C$1,A42+G$1,0))</f>
        <v>0</v>
      </c>
      <c r="H42" s="265">
        <f ca="1">Inputs!BJ42</f>
        <v>1.948419013311618E-2</v>
      </c>
      <c r="I42" s="265">
        <f ca="1">Inputs!BK42</f>
        <v>-1.2859555017347348</v>
      </c>
      <c r="J42" s="265">
        <f ca="1">Inputs!BM42</f>
        <v>-6.5433394928043329</v>
      </c>
      <c r="K42" s="265">
        <f ca="1">Inputs!BL42</f>
        <v>1.208567764464533E-2</v>
      </c>
      <c r="L42" s="231">
        <f t="shared" ca="1" si="1"/>
        <v>26.363067628438628</v>
      </c>
      <c r="N42" s="244">
        <f ca="1">Inputs!E42</f>
        <v>4.008</v>
      </c>
      <c r="O42" s="244">
        <f ca="1">Inputs!L42</f>
        <v>4.0999999999999925E-2</v>
      </c>
      <c r="Q42" s="260">
        <f ca="1">Inputs!F42</f>
        <v>0.3175</v>
      </c>
      <c r="R42" s="260">
        <f ca="1">Inputs!N42</f>
        <v>0.25000000000000022</v>
      </c>
    </row>
    <row r="43" spans="1:18" ht="15.6" x14ac:dyDescent="0.3">
      <c r="A43" s="48">
        <f ca="1">MATCH(C43,Options!$C:$C,0)</f>
        <v>1457</v>
      </c>
      <c r="B43" s="48">
        <f ca="1">MATCH(C43,Swaps!$C:$C,0)</f>
        <v>1502</v>
      </c>
      <c r="C43" s="227">
        <f ca="1">Inputs!C43</f>
        <v>38384</v>
      </c>
      <c r="D43" s="265">
        <f ca="1">Inputs!BI43</f>
        <v>21.392462744000195</v>
      </c>
      <c r="E43" s="265">
        <v>0</v>
      </c>
      <c r="F43" s="265">
        <f ca="1">IF(ISERROR(B43),0,OFFSET(Swaps!$C$1,B43+H$1,0))</f>
        <v>0</v>
      </c>
      <c r="G43" s="265">
        <f ca="1">+IF(ISERROR(A43),0,OFFSET(Options!$C$1,A43+G$1,0))</f>
        <v>0</v>
      </c>
      <c r="H43" s="265">
        <f ca="1">Inputs!BJ43</f>
        <v>-9.5967210548085682E-3</v>
      </c>
      <c r="I43" s="265">
        <f ca="1">Inputs!BK43</f>
        <v>-2.3986137560117391</v>
      </c>
      <c r="J43" s="265">
        <f ca="1">Inputs!BM43</f>
        <v>-5.4735024808863244</v>
      </c>
      <c r="K43" s="265">
        <f ca="1">Inputs!BL43</f>
        <v>4.0410021510208026E-2</v>
      </c>
      <c r="L43" s="231">
        <f t="shared" ca="1" si="1"/>
        <v>13.551159807557532</v>
      </c>
      <c r="N43" s="244">
        <f ca="1">Inputs!E43</f>
        <v>3.9240000000000004</v>
      </c>
      <c r="O43" s="244">
        <f ca="1">Inputs!L43</f>
        <v>4.1000000000000369E-2</v>
      </c>
      <c r="Q43" s="260">
        <f ca="1">Inputs!F43</f>
        <v>0.315</v>
      </c>
      <c r="R43" s="260">
        <f ca="1">Inputs!N43</f>
        <v>0.25000000000000022</v>
      </c>
    </row>
    <row r="44" spans="1:18" ht="15.6" x14ac:dyDescent="0.3">
      <c r="A44" s="48">
        <f ca="1">MATCH(C44,Options!$C:$C,0)</f>
        <v>1495</v>
      </c>
      <c r="B44" s="48">
        <f ca="1">MATCH(C44,Swaps!$C:$C,0)</f>
        <v>1540</v>
      </c>
      <c r="C44" s="227">
        <f ca="1">Inputs!C44</f>
        <v>38412</v>
      </c>
      <c r="D44" s="265">
        <f ca="1">Inputs!BI44</f>
        <v>20.196286013799959</v>
      </c>
      <c r="E44" s="265">
        <v>0</v>
      </c>
      <c r="F44" s="265">
        <f ca="1">IF(ISERROR(B44),0,OFFSET(Swaps!$C$1,B44+H$1,0))</f>
        <v>0</v>
      </c>
      <c r="G44" s="265">
        <f ca="1">+IF(ISERROR(A44),0,OFFSET(Options!$C$1,A44+G$1,0))</f>
        <v>0</v>
      </c>
      <c r="H44" s="265">
        <f ca="1">Inputs!BJ44</f>
        <v>-3.5809588687213185E-2</v>
      </c>
      <c r="I44" s="265">
        <f ca="1">Inputs!BK44</f>
        <v>-2.7757060384184218</v>
      </c>
      <c r="J44" s="265">
        <f ca="1">Inputs!BM44</f>
        <v>-4.5843243593822027</v>
      </c>
      <c r="K44" s="265">
        <f ca="1">Inputs!BL44</f>
        <v>1.4979138643248006E-2</v>
      </c>
      <c r="L44" s="231">
        <f t="shared" ca="1" si="1"/>
        <v>12.815425165955366</v>
      </c>
      <c r="N44" s="244">
        <f ca="1">Inputs!E44</f>
        <v>3.7890000000000001</v>
      </c>
      <c r="O44" s="244">
        <f ca="1">Inputs!L44</f>
        <v>4.0999999999999925E-2</v>
      </c>
      <c r="Q44" s="260">
        <f ca="1">Inputs!F44</f>
        <v>0.30499999999999999</v>
      </c>
      <c r="R44" s="260">
        <f ca="1">Inputs!N44</f>
        <v>0.25000000000000022</v>
      </c>
    </row>
    <row r="45" spans="1:18" ht="15.6" x14ac:dyDescent="0.3">
      <c r="A45" s="48">
        <f ca="1">MATCH(C45,Options!$C:$C,0)</f>
        <v>1533</v>
      </c>
      <c r="B45" s="48">
        <f ca="1">MATCH(C45,Swaps!$C:$C,0)</f>
        <v>1578</v>
      </c>
      <c r="C45" s="227">
        <f ca="1">Inputs!C45</f>
        <v>38443</v>
      </c>
      <c r="D45" s="265">
        <f ca="1">Inputs!BI45</f>
        <v>13.10731455490011</v>
      </c>
      <c r="E45" s="265">
        <v>0</v>
      </c>
      <c r="F45" s="265">
        <f ca="1">IF(ISERROR(B45),0,OFFSET(Swaps!$C$1,B45+H$1,0))</f>
        <v>0</v>
      </c>
      <c r="G45" s="265">
        <f ca="1">+IF(ISERROR(A45),0,OFFSET(Options!$C$1,A45+G$1,0))</f>
        <v>0</v>
      </c>
      <c r="H45" s="265">
        <f ca="1">Inputs!BJ45</f>
        <v>-0.40410769977478833</v>
      </c>
      <c r="I45" s="265">
        <f ca="1">Inputs!BK45</f>
        <v>-15.297099024122039</v>
      </c>
      <c r="J45" s="265">
        <f ca="1">Inputs!BM45</f>
        <v>-1.2603517197853458</v>
      </c>
      <c r="K45" s="265">
        <f ca="1">Inputs!BL45</f>
        <v>0.39685727952700106</v>
      </c>
      <c r="L45" s="231">
        <f t="shared" ca="1" si="1"/>
        <v>-3.4573866092550625</v>
      </c>
      <c r="N45" s="244">
        <f ca="1">Inputs!E45</f>
        <v>3.6390000000000002</v>
      </c>
      <c r="O45" s="244">
        <f ca="1">Inputs!L45</f>
        <v>4.1000000000000369E-2</v>
      </c>
      <c r="Q45" s="260">
        <f ca="1">Inputs!F45</f>
        <v>0.29249999999999998</v>
      </c>
      <c r="R45" s="260">
        <f ca="1">Inputs!N45</f>
        <v>0.25000000000000022</v>
      </c>
    </row>
    <row r="46" spans="1:18" ht="15.6" x14ac:dyDescent="0.3">
      <c r="A46" s="48">
        <f ca="1">MATCH(C46,Options!$C:$C,0)</f>
        <v>1571</v>
      </c>
      <c r="B46" s="48">
        <f ca="1">MATCH(C46,Swaps!$C:$C,0)</f>
        <v>1616</v>
      </c>
      <c r="C46" s="227">
        <f ca="1">Inputs!C46</f>
        <v>38473</v>
      </c>
      <c r="D46" s="265">
        <f ca="1">Inputs!BI46</f>
        <v>12.404783991100112</v>
      </c>
      <c r="E46" s="265">
        <v>0</v>
      </c>
      <c r="F46" s="265">
        <f ca="1">IF(ISERROR(B46),0,OFFSET(Swaps!$C$1,B46+H$1,0))</f>
        <v>0</v>
      </c>
      <c r="G46" s="265">
        <f ca="1">+IF(ISERROR(A46),0,OFFSET(Options!$C$1,A46+G$1,0))</f>
        <v>0</v>
      </c>
      <c r="H46" s="265">
        <f ca="1">Inputs!BJ46</f>
        <v>-0.40232152953058087</v>
      </c>
      <c r="I46" s="265">
        <f ca="1">Inputs!BK46</f>
        <v>-15.256780411909114</v>
      </c>
      <c r="J46" s="265">
        <f ca="1">Inputs!BM46</f>
        <v>-1.2822148727061826</v>
      </c>
      <c r="K46" s="265">
        <f ca="1">Inputs!BL46</f>
        <v>0.36643754663085565</v>
      </c>
      <c r="L46" s="231">
        <f t="shared" ca="1" si="1"/>
        <v>-4.1700952764149086</v>
      </c>
      <c r="N46" s="244">
        <f ca="1">Inputs!E46</f>
        <v>3.6430000000000002</v>
      </c>
      <c r="O46" s="244">
        <f ca="1">Inputs!L46</f>
        <v>4.1000000000000369E-2</v>
      </c>
      <c r="Q46" s="260">
        <f ca="1">Inputs!F46</f>
        <v>0.28499999999999998</v>
      </c>
      <c r="R46" s="260">
        <f ca="1">Inputs!N46</f>
        <v>0.25000000000000022</v>
      </c>
    </row>
    <row r="47" spans="1:18" ht="15.6" x14ac:dyDescent="0.3">
      <c r="A47" s="48">
        <f ca="1">MATCH(C47,Options!$C:$C,0)</f>
        <v>1609</v>
      </c>
      <c r="B47" s="48">
        <f ca="1">MATCH(C47,Swaps!$C:$C,0)</f>
        <v>1654</v>
      </c>
      <c r="C47" s="227">
        <f ca="1">Inputs!C47</f>
        <v>38504</v>
      </c>
      <c r="D47" s="265">
        <f ca="1">Inputs!BI47</f>
        <v>11.712867974699977</v>
      </c>
      <c r="E47" s="265">
        <v>0</v>
      </c>
      <c r="F47" s="265">
        <f ca="1">IF(ISERROR(B47),0,OFFSET(Swaps!$C$1,B47+H$1,0))</f>
        <v>0</v>
      </c>
      <c r="G47" s="265">
        <f ca="1">+IF(ISERROR(A47),0,OFFSET(Options!$C$1,A47+G$1,0))</f>
        <v>0</v>
      </c>
      <c r="H47" s="265">
        <f ca="1">Inputs!BJ47</f>
        <v>-0.3849570062719016</v>
      </c>
      <c r="I47" s="265">
        <f ca="1">Inputs!BK47</f>
        <v>-15.360577822654779</v>
      </c>
      <c r="J47" s="265">
        <f ca="1">Inputs!BM47</f>
        <v>-1.348962282856502</v>
      </c>
      <c r="K47" s="265">
        <f ca="1">Inputs!BL47</f>
        <v>0.35595693066855894</v>
      </c>
      <c r="L47" s="231">
        <f t="shared" ca="1" si="1"/>
        <v>-5.0256722064146473</v>
      </c>
      <c r="N47" s="244">
        <f ca="1">Inputs!E47</f>
        <v>3.6829999999999998</v>
      </c>
      <c r="O47" s="244">
        <f ca="1">Inputs!L47</f>
        <v>4.0999999999999925E-2</v>
      </c>
      <c r="Q47" s="260">
        <f ca="1">Inputs!F47</f>
        <v>0.28000000000000003</v>
      </c>
      <c r="R47" s="260">
        <f ca="1">Inputs!N47</f>
        <v>0.25000000000000022</v>
      </c>
    </row>
    <row r="48" spans="1:18" ht="15.6" x14ac:dyDescent="0.3">
      <c r="A48" s="48">
        <f ca="1">MATCH(C48,Options!$C:$C,0)</f>
        <v>1647</v>
      </c>
      <c r="B48" s="48">
        <f ca="1">MATCH(C48,Swaps!$C:$C,0)</f>
        <v>1692</v>
      </c>
      <c r="C48" s="227">
        <f ca="1">Inputs!C48</f>
        <v>38534</v>
      </c>
      <c r="D48" s="265">
        <f ca="1">Inputs!BI48</f>
        <v>10.8114580508001</v>
      </c>
      <c r="E48" s="265">
        <v>0</v>
      </c>
      <c r="F48" s="265">
        <f ca="1">IF(ISERROR(B48),0,OFFSET(Swaps!$C$1,B48+H$1,0))</f>
        <v>0</v>
      </c>
      <c r="G48" s="265">
        <f ca="1">+IF(ISERROR(A48),0,OFFSET(Options!$C$1,A48+G$1,0))</f>
        <v>0</v>
      </c>
      <c r="H48" s="265">
        <f ca="1">Inputs!BJ48</f>
        <v>-0.47358198037147087</v>
      </c>
      <c r="I48" s="265">
        <f ca="1">Inputs!BK48</f>
        <v>0</v>
      </c>
      <c r="J48" s="265">
        <f ca="1">Inputs!BM48</f>
        <v>-2.1167046321937133</v>
      </c>
      <c r="K48" s="265">
        <f ca="1">Inputs!BL48</f>
        <v>0.33236738790292292</v>
      </c>
      <c r="L48" s="231">
        <f t="shared" ca="1" si="1"/>
        <v>8.5535388261378404</v>
      </c>
      <c r="N48" s="244">
        <f ca="1">Inputs!E48</f>
        <v>3.7280000000000002</v>
      </c>
      <c r="O48" s="244">
        <f ca="1">Inputs!L48</f>
        <v>4.1000000000000369E-2</v>
      </c>
      <c r="Q48" s="260">
        <f ca="1">Inputs!F48</f>
        <v>0.27500000000000002</v>
      </c>
      <c r="R48" s="260">
        <f ca="1">Inputs!N48</f>
        <v>0</v>
      </c>
    </row>
    <row r="49" spans="1:18" ht="15.6" x14ac:dyDescent="0.3">
      <c r="A49" s="48">
        <f ca="1">MATCH(C49,Options!$C:$C,0)</f>
        <v>1685</v>
      </c>
      <c r="B49" s="48">
        <f ca="1">MATCH(C49,Swaps!$C:$C,0)</f>
        <v>1730</v>
      </c>
      <c r="C49" s="227">
        <f ca="1">Inputs!C49</f>
        <v>38565</v>
      </c>
      <c r="D49" s="265">
        <f ca="1">Inputs!BI49</f>
        <v>10.597487697700098</v>
      </c>
      <c r="E49" s="265">
        <v>0</v>
      </c>
      <c r="F49" s="265">
        <f ca="1">IF(ISERROR(B49),0,OFFSET(Swaps!$C$1,B49+H$1,0))</f>
        <v>0</v>
      </c>
      <c r="G49" s="265">
        <f ca="1">+IF(ISERROR(A49),0,OFFSET(Options!$C$1,A49+G$1,0))</f>
        <v>0</v>
      </c>
      <c r="H49" s="265">
        <f ca="1">Inputs!BJ49</f>
        <v>-0.45209272676573831</v>
      </c>
      <c r="I49" s="265">
        <f ca="1">Inputs!BK49</f>
        <v>0</v>
      </c>
      <c r="J49" s="265">
        <f ca="1">Inputs!BM49</f>
        <v>-2.4157461377195011</v>
      </c>
      <c r="K49" s="265">
        <f ca="1">Inputs!BL49</f>
        <v>0.32056512585561725</v>
      </c>
      <c r="L49" s="231">
        <f t="shared" ca="1" si="1"/>
        <v>8.0502139590704758</v>
      </c>
      <c r="N49" s="244">
        <f ca="1">Inputs!E49</f>
        <v>3.7670000000000003</v>
      </c>
      <c r="O49" s="244">
        <f ca="1">Inputs!L49</f>
        <v>4.1000000000000369E-2</v>
      </c>
      <c r="Q49" s="260">
        <f ca="1">Inputs!F49</f>
        <v>0.27500000000000002</v>
      </c>
      <c r="R49" s="260">
        <f ca="1">Inputs!N49</f>
        <v>0</v>
      </c>
    </row>
    <row r="50" spans="1:18" ht="15.6" x14ac:dyDescent="0.3">
      <c r="A50" s="48">
        <f ca="1">MATCH(C50,Options!$C:$C,0)</f>
        <v>1723</v>
      </c>
      <c r="B50" s="48">
        <f ca="1">MATCH(C50,Swaps!$C:$C,0)</f>
        <v>1768</v>
      </c>
      <c r="C50" s="227">
        <f ca="1">Inputs!C50</f>
        <v>38596</v>
      </c>
      <c r="D50" s="265">
        <f ca="1">Inputs!BI50</f>
        <v>10.314178583300087</v>
      </c>
      <c r="E50" s="265">
        <v>0</v>
      </c>
      <c r="F50" s="265">
        <f ca="1">IF(ISERROR(B50),0,OFFSET(Swaps!$C$1,B50+H$1,0))</f>
        <v>0</v>
      </c>
      <c r="G50" s="265">
        <f ca="1">+IF(ISERROR(A50),0,OFFSET(Options!$C$1,A50+G$1,0))</f>
        <v>0</v>
      </c>
      <c r="H50" s="265">
        <f ca="1">Inputs!BJ50</f>
        <v>-0.5851993697029737</v>
      </c>
      <c r="I50" s="265">
        <f ca="1">Inputs!BK50</f>
        <v>0</v>
      </c>
      <c r="J50" s="265">
        <f ca="1">Inputs!BM50</f>
        <v>-3.1226807530947038</v>
      </c>
      <c r="K50" s="265">
        <f ca="1">Inputs!BL50</f>
        <v>0.51813542829826476</v>
      </c>
      <c r="L50" s="231">
        <f t="shared" ca="1" si="1"/>
        <v>7.1244338888006746</v>
      </c>
      <c r="N50" s="244">
        <f ca="1">Inputs!E50</f>
        <v>3.7560000000000002</v>
      </c>
      <c r="O50" s="244">
        <f ca="1">Inputs!L50</f>
        <v>4.1000000000000369E-2</v>
      </c>
      <c r="Q50" s="260">
        <f ca="1">Inputs!F50</f>
        <v>0.27500000000000002</v>
      </c>
      <c r="R50" s="260">
        <f ca="1">Inputs!N50</f>
        <v>0</v>
      </c>
    </row>
    <row r="51" spans="1:18" ht="15.6" x14ac:dyDescent="0.3">
      <c r="A51" s="48">
        <f ca="1">MATCH(C51,Options!$C:$C,0)</f>
        <v>1761</v>
      </c>
      <c r="B51" s="48">
        <f ca="1">MATCH(C51,Swaps!$C:$C,0)</f>
        <v>1806</v>
      </c>
      <c r="C51" s="227">
        <f ca="1">Inputs!C51</f>
        <v>38626</v>
      </c>
      <c r="D51" s="265">
        <f ca="1">Inputs!BI51</f>
        <v>10.010473174300092</v>
      </c>
      <c r="E51" s="265">
        <v>0</v>
      </c>
      <c r="F51" s="265">
        <f ca="1">IF(ISERROR(B51),0,OFFSET(Swaps!$C$1,B51+H$1,0))</f>
        <v>0</v>
      </c>
      <c r="G51" s="265">
        <f ca="1">+IF(ISERROR(A51),0,OFFSET(Options!$C$1,A51+G$1,0))</f>
        <v>0</v>
      </c>
      <c r="H51" s="265">
        <f ca="1">Inputs!BJ51</f>
        <v>-0.56964431344568289</v>
      </c>
      <c r="I51" s="265">
        <f ca="1">Inputs!BK51</f>
        <v>0</v>
      </c>
      <c r="J51" s="265">
        <f ca="1">Inputs!BM51</f>
        <v>-3.2049437946390382</v>
      </c>
      <c r="K51" s="265">
        <f ca="1">Inputs!BL51</f>
        <v>0.50296093229530381</v>
      </c>
      <c r="L51" s="231">
        <f t="shared" ca="1" si="1"/>
        <v>6.7388459985106755</v>
      </c>
      <c r="N51" s="244">
        <f ca="1">Inputs!E51</f>
        <v>3.7710000000000004</v>
      </c>
      <c r="O51" s="244">
        <f ca="1">Inputs!L51</f>
        <v>4.1000000000000369E-2</v>
      </c>
      <c r="Q51" s="260">
        <f ca="1">Inputs!F51</f>
        <v>0.27500000000000002</v>
      </c>
      <c r="R51" s="260">
        <f ca="1">Inputs!N51</f>
        <v>0</v>
      </c>
    </row>
    <row r="52" spans="1:18" ht="15.6" x14ac:dyDescent="0.3">
      <c r="A52" s="48">
        <f ca="1">MATCH(C52,Options!$C:$C,0)</f>
        <v>1799</v>
      </c>
      <c r="B52" s="48">
        <f ca="1">MATCH(C52,Swaps!$C:$C,0)</f>
        <v>1844</v>
      </c>
      <c r="C52" s="227">
        <f ca="1">Inputs!C52</f>
        <v>38657</v>
      </c>
      <c r="D52" s="265">
        <f ca="1">Inputs!BI52</f>
        <v>18.497321474299962</v>
      </c>
      <c r="E52" s="265">
        <v>0</v>
      </c>
      <c r="F52" s="265">
        <f ca="1">IF(ISERROR(B52),0,OFFSET(Swaps!$C$1,B52+H$1,0))</f>
        <v>0</v>
      </c>
      <c r="G52" s="265">
        <f ca="1">+IF(ISERROR(A52),0,OFFSET(Options!$C$1,A52+G$1,0))</f>
        <v>0</v>
      </c>
      <c r="H52" s="265">
        <f ca="1">Inputs!BJ52</f>
        <v>-0.24905006376232577</v>
      </c>
      <c r="I52" s="265">
        <f ca="1">Inputs!BK52</f>
        <v>0</v>
      </c>
      <c r="J52" s="265">
        <f ca="1">Inputs!BM52</f>
        <v>-6.8199019866567703</v>
      </c>
      <c r="K52" s="265">
        <f ca="1">Inputs!BL52</f>
        <v>0.19900828003231436</v>
      </c>
      <c r="L52" s="231">
        <f t="shared" ca="1" si="1"/>
        <v>11.627377703913181</v>
      </c>
      <c r="N52" s="244">
        <f ca="1">Inputs!E52</f>
        <v>3.9279999999999999</v>
      </c>
      <c r="O52" s="244">
        <f ca="1">Inputs!L52</f>
        <v>4.0999999999999925E-2</v>
      </c>
      <c r="Q52" s="260">
        <f ca="1">Inputs!F52</f>
        <v>0.27500000000000002</v>
      </c>
      <c r="R52" s="260">
        <f ca="1">Inputs!N52</f>
        <v>0</v>
      </c>
    </row>
    <row r="53" spans="1:18" ht="15.6" x14ac:dyDescent="0.3">
      <c r="A53" s="48">
        <f ca="1">MATCH(C53,Options!$C:$C,0)</f>
        <v>1837</v>
      </c>
      <c r="B53" s="48">
        <f ca="1">MATCH(C53,Swaps!$C:$C,0)</f>
        <v>1882</v>
      </c>
      <c r="C53" s="228">
        <f ca="1">Inputs!C53</f>
        <v>38687</v>
      </c>
      <c r="D53" s="266">
        <f ca="1">Inputs!BI53</f>
        <v>18.825294443000562</v>
      </c>
      <c r="E53" s="266">
        <v>0</v>
      </c>
      <c r="F53" s="266">
        <f ca="1">IF(ISERROR(B53),0,OFFSET(Swaps!$C$1,B53+H$1,0))</f>
        <v>0</v>
      </c>
      <c r="G53" s="266">
        <f ca="1">+IF(ISERROR(A53),0,OFFSET(Options!$C$1,A53+G$1,0))</f>
        <v>0</v>
      </c>
      <c r="H53" s="266">
        <f ca="1">Inputs!BJ53</f>
        <v>-0.17817976762253726</v>
      </c>
      <c r="I53" s="266">
        <f ca="1">Inputs!BK53</f>
        <v>0</v>
      </c>
      <c r="J53" s="266">
        <f ca="1">Inputs!BM53</f>
        <v>-9.0567540593836355</v>
      </c>
      <c r="K53" s="266">
        <f ca="1">Inputs!BL53</f>
        <v>0.19674403652030742</v>
      </c>
      <c r="L53" s="230">
        <f t="shared" ca="1" si="1"/>
        <v>9.7871046525146959</v>
      </c>
      <c r="M53" s="261"/>
      <c r="N53" s="237">
        <f ca="1">Inputs!E53</f>
        <v>4.088000000000001</v>
      </c>
      <c r="O53" s="237">
        <f ca="1">Inputs!L53</f>
        <v>4.1000000000001258E-2</v>
      </c>
      <c r="P53" s="262"/>
      <c r="Q53" s="263">
        <f ca="1">Inputs!F53</f>
        <v>0.27500000000000002</v>
      </c>
      <c r="R53" s="263">
        <f ca="1">Inputs!N53</f>
        <v>0</v>
      </c>
    </row>
    <row r="54" spans="1:18" ht="15.6" x14ac:dyDescent="0.3">
      <c r="A54" s="48" t="e">
        <f ca="1">MATCH(C54,Options!$C:$C,0)</f>
        <v>#N/A</v>
      </c>
      <c r="B54" s="48" t="e">
        <f ca="1">MATCH(C54,Swaps!$C:$C,0)</f>
        <v>#N/A</v>
      </c>
      <c r="C54" s="227">
        <f ca="1">Inputs!C54</f>
        <v>38718</v>
      </c>
      <c r="D54" s="265">
        <f ca="1">Inputs!BI54</f>
        <v>-4.7294577603000425</v>
      </c>
      <c r="E54" s="265">
        <v>0</v>
      </c>
      <c r="F54" s="265">
        <f ca="1">IF(ISERROR(B54),0,OFFSET(Swaps!$C$1,B54+H$1,0))</f>
        <v>0</v>
      </c>
      <c r="G54" s="265">
        <f ca="1">+IF(ISERROR(A54),0,OFFSET(Options!$C$1,A54+G$1,0))</f>
        <v>0</v>
      </c>
      <c r="H54" s="265">
        <f ca="1">Inputs!BJ54</f>
        <v>-2.7312498624213446E-2</v>
      </c>
      <c r="I54" s="265">
        <f ca="1">Inputs!BK54</f>
        <v>0</v>
      </c>
      <c r="J54" s="265">
        <f ca="1">Inputs!BM54</f>
        <v>-0.10407102377227503</v>
      </c>
      <c r="K54" s="265">
        <f ca="1">Inputs!BL54</f>
        <v>4.4756002395130057E-2</v>
      </c>
      <c r="L54" s="231">
        <f t="shared" ca="1" si="1"/>
        <v>-4.8160852803014009</v>
      </c>
      <c r="N54" s="244">
        <f ca="1">Inputs!E54</f>
        <v>4.1055000000000001</v>
      </c>
      <c r="O54" s="244">
        <f ca="1">Inputs!L54</f>
        <v>4.1000000000000369E-2</v>
      </c>
      <c r="Q54" s="260">
        <f ca="1">Inputs!F54</f>
        <v>0.27250000000000002</v>
      </c>
      <c r="R54" s="260">
        <f ca="1">Inputs!N54</f>
        <v>0</v>
      </c>
    </row>
    <row r="55" spans="1:18" ht="15.6" x14ac:dyDescent="0.3">
      <c r="A55" s="48" t="e">
        <f ca="1">MATCH(C55,Options!$C:$C,0)</f>
        <v>#N/A</v>
      </c>
      <c r="B55" s="48" t="e">
        <f ca="1">MATCH(C55,Swaps!$C:$C,0)</f>
        <v>#N/A</v>
      </c>
      <c r="C55" s="227">
        <f ca="1">Inputs!C55</f>
        <v>38749</v>
      </c>
      <c r="D55" s="265">
        <f ca="1">Inputs!BI55</f>
        <v>-4.2514758981000389</v>
      </c>
      <c r="E55" s="265">
        <v>0</v>
      </c>
      <c r="F55" s="265">
        <f ca="1">IF(ISERROR(B55),0,OFFSET(Swaps!$C$1,B55+H$1,0))</f>
        <v>0</v>
      </c>
      <c r="G55" s="265">
        <f ca="1">+IF(ISERROR(A55),0,OFFSET(Options!$C$1,A55+G$1,0))</f>
        <v>0</v>
      </c>
      <c r="H55" s="265">
        <f ca="1">Inputs!BJ55</f>
        <v>-2.7312498624213446E-2</v>
      </c>
      <c r="I55" s="265">
        <f ca="1">Inputs!BK55</f>
        <v>0</v>
      </c>
      <c r="J55" s="265">
        <f ca="1">Inputs!BM55</f>
        <v>4.4272654727728372E-2</v>
      </c>
      <c r="K55" s="265">
        <f ca="1">Inputs!BL55</f>
        <v>4.4756002395130057E-2</v>
      </c>
      <c r="L55" s="231">
        <f t="shared" ca="1" si="1"/>
        <v>-4.1897597396013939</v>
      </c>
      <c r="N55" s="244">
        <f ca="1">Inputs!E55</f>
        <v>4.0215000000000005</v>
      </c>
      <c r="O55" s="244">
        <f ca="1">Inputs!L55</f>
        <v>4.1000000000000369E-2</v>
      </c>
      <c r="Q55" s="260">
        <f ca="1">Inputs!F55</f>
        <v>0.26250000000000001</v>
      </c>
      <c r="R55" s="260">
        <f ca="1">Inputs!N55</f>
        <v>0</v>
      </c>
    </row>
    <row r="56" spans="1:18" ht="15.6" x14ac:dyDescent="0.3">
      <c r="A56" s="48" t="e">
        <f ca="1">MATCH(C56,Options!$C:$C,0)</f>
        <v>#N/A</v>
      </c>
      <c r="B56" s="48" t="e">
        <f ca="1">MATCH(C56,Swaps!$C:$C,0)</f>
        <v>#N/A</v>
      </c>
      <c r="C56" s="227">
        <f ca="1">Inputs!C56</f>
        <v>38777</v>
      </c>
      <c r="D56" s="265">
        <f ca="1">Inputs!BI56</f>
        <v>-4.6866249496000432</v>
      </c>
      <c r="E56" s="265">
        <v>0</v>
      </c>
      <c r="F56" s="265">
        <f ca="1">IF(ISERROR(B56),0,OFFSET(Swaps!$C$1,B56+H$1,0))</f>
        <v>0</v>
      </c>
      <c r="G56" s="265">
        <f ca="1">+IF(ISERROR(A56),0,OFFSET(Options!$C$1,A56+G$1,0))</f>
        <v>0</v>
      </c>
      <c r="H56" s="265">
        <f ca="1">Inputs!BJ56</f>
        <v>-2.7312498624213446E-2</v>
      </c>
      <c r="I56" s="265">
        <f ca="1">Inputs!BK56</f>
        <v>0</v>
      </c>
      <c r="J56" s="265">
        <f ca="1">Inputs!BM56</f>
        <v>-9.0777864372274281E-2</v>
      </c>
      <c r="K56" s="265">
        <f ca="1">Inputs!BL56</f>
        <v>4.4756002395130057E-2</v>
      </c>
      <c r="L56" s="231">
        <f t="shared" ca="1" si="1"/>
        <v>-4.7599593102014008</v>
      </c>
      <c r="N56" s="244">
        <f ca="1">Inputs!E56</f>
        <v>3.8865000000000003</v>
      </c>
      <c r="O56" s="244">
        <f ca="1">Inputs!L56</f>
        <v>4.1000000000000369E-2</v>
      </c>
      <c r="Q56" s="260">
        <f ca="1">Inputs!F56</f>
        <v>0.25</v>
      </c>
      <c r="R56" s="260">
        <f ca="1">Inputs!N56</f>
        <v>0</v>
      </c>
    </row>
    <row r="57" spans="1:18" ht="15.6" x14ac:dyDescent="0.3">
      <c r="A57" s="48" t="e">
        <f ca="1">MATCH(C57,Options!$C:$C,0)</f>
        <v>#N/A</v>
      </c>
      <c r="B57" s="48" t="e">
        <f ca="1">MATCH(C57,Swaps!$C:$C,0)</f>
        <v>#N/A</v>
      </c>
      <c r="C57" s="227">
        <f ca="1">Inputs!C57</f>
        <v>38808</v>
      </c>
      <c r="D57" s="265">
        <f ca="1">Inputs!BI57</f>
        <v>-4.5135700545000397</v>
      </c>
      <c r="E57" s="265">
        <v>0</v>
      </c>
      <c r="F57" s="265">
        <f ca="1">IF(ISERROR(B57),0,OFFSET(Swaps!$C$1,B57+H$1,0))</f>
        <v>0</v>
      </c>
      <c r="G57" s="265">
        <f ca="1">+IF(ISERROR(A57),0,OFFSET(Options!$C$1,A57+G$1,0))</f>
        <v>0</v>
      </c>
      <c r="H57" s="265">
        <f ca="1">Inputs!BJ57</f>
        <v>-2.7312498624213446E-2</v>
      </c>
      <c r="I57" s="265">
        <f ca="1">Inputs!BK57</f>
        <v>0</v>
      </c>
      <c r="J57" s="265">
        <f ca="1">Inputs!BM57</f>
        <v>-3.7069610972274319E-2</v>
      </c>
      <c r="K57" s="265">
        <f ca="1">Inputs!BL57</f>
        <v>4.4756002395130057E-2</v>
      </c>
      <c r="L57" s="231">
        <f t="shared" ca="1" si="1"/>
        <v>-4.5331961617013974</v>
      </c>
      <c r="N57" s="244">
        <f ca="1">Inputs!E57</f>
        <v>3.7365000000000004</v>
      </c>
      <c r="O57" s="244">
        <f ca="1">Inputs!L57</f>
        <v>4.1000000000000369E-2</v>
      </c>
      <c r="Q57" s="260">
        <f ca="1">Inputs!F57</f>
        <v>0.2475</v>
      </c>
      <c r="R57" s="260">
        <f ca="1">Inputs!N57</f>
        <v>0</v>
      </c>
    </row>
    <row r="58" spans="1:18" ht="15.6" x14ac:dyDescent="0.3">
      <c r="A58" s="48" t="e">
        <f ca="1">MATCH(C58,Options!$C:$C,0)</f>
        <v>#N/A</v>
      </c>
      <c r="B58" s="48" t="e">
        <f ca="1">MATCH(C58,Swaps!$C:$C,0)</f>
        <v>#N/A</v>
      </c>
      <c r="C58" s="227">
        <f ca="1">Inputs!C58</f>
        <v>38838</v>
      </c>
      <c r="D58" s="265">
        <f ca="1">Inputs!BI58</f>
        <v>-4.6420818444000416</v>
      </c>
      <c r="E58" s="265">
        <v>0</v>
      </c>
      <c r="F58" s="265">
        <f ca="1">IF(ISERROR(B58),0,OFFSET(Swaps!$C$1,B58+H$1,0))</f>
        <v>0</v>
      </c>
      <c r="G58" s="265">
        <f ca="1">+IF(ISERROR(A58),0,OFFSET(Options!$C$1,A58+G$1,0))</f>
        <v>0</v>
      </c>
      <c r="H58" s="265">
        <f ca="1">Inputs!BJ58</f>
        <v>-2.7312498624213446E-2</v>
      </c>
      <c r="I58" s="265">
        <f ca="1">Inputs!BK58</f>
        <v>0</v>
      </c>
      <c r="J58" s="265">
        <f ca="1">Inputs!BM58</f>
        <v>-7.6953910772274065E-2</v>
      </c>
      <c r="K58" s="265">
        <f ca="1">Inputs!BL58</f>
        <v>4.4756002395130057E-2</v>
      </c>
      <c r="L58" s="231">
        <f t="shared" ca="1" si="1"/>
        <v>-4.701592251401399</v>
      </c>
      <c r="N58" s="244">
        <f ca="1">Inputs!E58</f>
        <v>3.7405000000000004</v>
      </c>
      <c r="O58" s="244">
        <f ca="1">Inputs!L58</f>
        <v>4.1000000000000369E-2</v>
      </c>
      <c r="Q58" s="260">
        <f ca="1">Inputs!F58</f>
        <v>0.245</v>
      </c>
      <c r="R58" s="260">
        <f ca="1">Inputs!N58</f>
        <v>0</v>
      </c>
    </row>
    <row r="59" spans="1:18" ht="15.6" x14ac:dyDescent="0.3">
      <c r="A59" s="48" t="e">
        <f ca="1">MATCH(C59,Options!$C:$C,0)</f>
        <v>#N/A</v>
      </c>
      <c r="B59" s="48" t="e">
        <f ca="1">MATCH(C59,Swaps!$C:$C,0)</f>
        <v>#N/A</v>
      </c>
      <c r="C59" s="227">
        <f ca="1">Inputs!C59</f>
        <v>38869</v>
      </c>
      <c r="D59" s="265">
        <f ca="1">Inputs!BI59</f>
        <v>-4.4703403432999922</v>
      </c>
      <c r="E59" s="265">
        <v>0</v>
      </c>
      <c r="F59" s="265">
        <f ca="1">IF(ISERROR(B59),0,OFFSET(Swaps!$C$1,B59+H$1,0))</f>
        <v>0</v>
      </c>
      <c r="G59" s="265">
        <f ca="1">+IF(ISERROR(A59),0,OFFSET(Options!$C$1,A59+G$1,0))</f>
        <v>0</v>
      </c>
      <c r="H59" s="265">
        <f ca="1">Inputs!BJ59</f>
        <v>-2.7312498624213151E-2</v>
      </c>
      <c r="I59" s="265">
        <f ca="1">Inputs!BK59</f>
        <v>0</v>
      </c>
      <c r="J59" s="265">
        <f ca="1">Inputs!BM59</f>
        <v>-2.3653279372258411E-2</v>
      </c>
      <c r="K59" s="265">
        <f ca="1">Inputs!BL59</f>
        <v>4.4756002395130057E-2</v>
      </c>
      <c r="L59" s="231">
        <f t="shared" ca="1" si="1"/>
        <v>-4.4765501189013337</v>
      </c>
      <c r="N59" s="244">
        <f ca="1">Inputs!E59</f>
        <v>3.7805</v>
      </c>
      <c r="O59" s="244">
        <f ca="1">Inputs!L59</f>
        <v>4.0999999999999925E-2</v>
      </c>
      <c r="Q59" s="260">
        <f ca="1">Inputs!F59</f>
        <v>0.2475</v>
      </c>
      <c r="R59" s="260">
        <f ca="1">Inputs!N59</f>
        <v>0</v>
      </c>
    </row>
    <row r="60" spans="1:18" ht="15.6" x14ac:dyDescent="0.3">
      <c r="A60" s="48" t="e">
        <f ca="1">MATCH(C60,Options!$C:$C,0)</f>
        <v>#N/A</v>
      </c>
      <c r="B60" s="48" t="e">
        <f ca="1">MATCH(C60,Swaps!$C:$C,0)</f>
        <v>#N/A</v>
      </c>
      <c r="C60" s="227">
        <f ca="1">Inputs!C60</f>
        <v>38899</v>
      </c>
      <c r="D60" s="265">
        <f ca="1">Inputs!BI60</f>
        <v>-4.597291546100041</v>
      </c>
      <c r="E60" s="265">
        <v>0</v>
      </c>
      <c r="F60" s="265">
        <f ca="1">IF(ISERROR(B60),0,OFFSET(Swaps!$C$1,B60+H$1,0))</f>
        <v>0</v>
      </c>
      <c r="G60" s="265">
        <f ca="1">+IF(ISERROR(A60),0,OFFSET(Options!$C$1,A60+G$1,0))</f>
        <v>0</v>
      </c>
      <c r="H60" s="265">
        <f ca="1">Inputs!BJ60</f>
        <v>-2.7312498624213446E-2</v>
      </c>
      <c r="I60" s="265">
        <f ca="1">Inputs!BK60</f>
        <v>0</v>
      </c>
      <c r="J60" s="265">
        <f ca="1">Inputs!BM60</f>
        <v>-6.3053246172274563E-2</v>
      </c>
      <c r="K60" s="265">
        <f ca="1">Inputs!BL60</f>
        <v>4.4756002395130057E-2</v>
      </c>
      <c r="L60" s="231">
        <f t="shared" ca="1" si="1"/>
        <v>-4.6429012885013989</v>
      </c>
      <c r="N60" s="244">
        <f ca="1">Inputs!E60</f>
        <v>3.8255000000000003</v>
      </c>
      <c r="O60" s="244">
        <f ca="1">Inputs!L60</f>
        <v>4.1000000000000369E-2</v>
      </c>
      <c r="Q60" s="260">
        <f ca="1">Inputs!F60</f>
        <v>0.2475</v>
      </c>
      <c r="R60" s="260">
        <f ca="1">Inputs!N60</f>
        <v>0</v>
      </c>
    </row>
    <row r="61" spans="1:18" ht="15.6" x14ac:dyDescent="0.3">
      <c r="A61" s="48" t="e">
        <f ca="1">MATCH(C61,Options!$C:$C,0)</f>
        <v>#N/A</v>
      </c>
      <c r="B61" s="48" t="e">
        <f ca="1">MATCH(C61,Swaps!$C:$C,0)</f>
        <v>#N/A</v>
      </c>
      <c r="C61" s="227">
        <f ca="1">Inputs!C61</f>
        <v>38930</v>
      </c>
      <c r="D61" s="265">
        <f ca="1">Inputs!BI61</f>
        <v>-4.5744395483000408</v>
      </c>
      <c r="E61" s="265">
        <v>0</v>
      </c>
      <c r="F61" s="265">
        <f ca="1">IF(ISERROR(B61),0,OFFSET(Swaps!$C$1,B61+H$1,0))</f>
        <v>0</v>
      </c>
      <c r="G61" s="265">
        <f ca="1">+IF(ISERROR(A61),0,OFFSET(Options!$C$1,A61+G$1,0))</f>
        <v>0</v>
      </c>
      <c r="H61" s="265">
        <f ca="1">Inputs!BJ61</f>
        <v>-2.7312498624213446E-2</v>
      </c>
      <c r="I61" s="265">
        <f ca="1">Inputs!BK61</f>
        <v>0</v>
      </c>
      <c r="J61" s="265">
        <f ca="1">Inputs!BM61</f>
        <v>-5.596112767227443E-2</v>
      </c>
      <c r="K61" s="265">
        <f ca="1">Inputs!BL61</f>
        <v>4.4756002395130057E-2</v>
      </c>
      <c r="L61" s="231">
        <f t="shared" ca="1" si="1"/>
        <v>-4.6129571722013987</v>
      </c>
      <c r="N61" s="244">
        <f ca="1">Inputs!E61</f>
        <v>3.8645000000000005</v>
      </c>
      <c r="O61" s="244">
        <f ca="1">Inputs!L61</f>
        <v>4.1000000000000369E-2</v>
      </c>
      <c r="Q61" s="260">
        <f ca="1">Inputs!F61</f>
        <v>0.2475</v>
      </c>
      <c r="R61" s="260">
        <f ca="1">Inputs!N61</f>
        <v>0</v>
      </c>
    </row>
    <row r="62" spans="1:18" ht="15.6" x14ac:dyDescent="0.3">
      <c r="A62" s="48" t="e">
        <f ca="1">MATCH(C62,Options!$C:$C,0)</f>
        <v>#N/A</v>
      </c>
      <c r="B62" s="48" t="e">
        <f ca="1">MATCH(C62,Swaps!$C:$C,0)</f>
        <v>#N/A</v>
      </c>
      <c r="C62" s="227">
        <f ca="1">Inputs!C62</f>
        <v>38961</v>
      </c>
      <c r="D62" s="265">
        <f ca="1">Inputs!BI62</f>
        <v>-4.40470835100004</v>
      </c>
      <c r="E62" s="265">
        <v>0</v>
      </c>
      <c r="F62" s="265">
        <f ca="1">IF(ISERROR(B62),0,OFFSET(Swaps!$C$1,B62+H$1,0))</f>
        <v>0</v>
      </c>
      <c r="G62" s="265">
        <f ca="1">+IF(ISERROR(A62),0,OFFSET(Options!$C$1,A62+G$1,0))</f>
        <v>0</v>
      </c>
      <c r="H62" s="265">
        <f ca="1">Inputs!BJ62</f>
        <v>-2.7312498624213446E-2</v>
      </c>
      <c r="I62" s="265">
        <f ca="1">Inputs!BK62</f>
        <v>0</v>
      </c>
      <c r="J62" s="265">
        <f ca="1">Inputs!BM62</f>
        <v>-3.284405572274246E-3</v>
      </c>
      <c r="K62" s="265">
        <f ca="1">Inputs!BL62</f>
        <v>4.4756002395130057E-2</v>
      </c>
      <c r="L62" s="231">
        <f t="shared" ca="1" si="1"/>
        <v>-4.3905492528013976</v>
      </c>
      <c r="N62" s="244">
        <f ca="1">Inputs!E62</f>
        <v>3.8535000000000004</v>
      </c>
      <c r="O62" s="244">
        <f ca="1">Inputs!L62</f>
        <v>4.1000000000000369E-2</v>
      </c>
      <c r="Q62" s="260">
        <f ca="1">Inputs!F62</f>
        <v>0.2475</v>
      </c>
      <c r="R62" s="260">
        <f ca="1">Inputs!N62</f>
        <v>0</v>
      </c>
    </row>
    <row r="63" spans="1:18" ht="15.6" x14ac:dyDescent="0.3">
      <c r="A63" s="48" t="e">
        <f ca="1">MATCH(C63,Options!$C:$C,0)</f>
        <v>#N/A</v>
      </c>
      <c r="B63" s="48" t="e">
        <f ca="1">MATCH(C63,Swaps!$C:$C,0)</f>
        <v>#N/A</v>
      </c>
      <c r="C63" s="227">
        <f ca="1">Inputs!C63</f>
        <v>38991</v>
      </c>
      <c r="D63" s="265">
        <f ca="1">Inputs!BI63</f>
        <v>-4.5293059652000407</v>
      </c>
      <c r="E63" s="265">
        <v>0</v>
      </c>
      <c r="F63" s="265">
        <f ca="1">IF(ISERROR(B63),0,OFFSET(Swaps!$C$1,B63+H$1,0))</f>
        <v>0</v>
      </c>
      <c r="G63" s="265">
        <f ca="1">+IF(ISERROR(A63),0,OFFSET(Options!$C$1,A63+G$1,0))</f>
        <v>0</v>
      </c>
      <c r="H63" s="265">
        <f ca="1">Inputs!BJ63</f>
        <v>-2.7312498624213446E-2</v>
      </c>
      <c r="I63" s="265">
        <f ca="1">Inputs!BK63</f>
        <v>0</v>
      </c>
      <c r="J63" s="265">
        <f ca="1">Inputs!BM63</f>
        <v>-4.1953924572274176E-2</v>
      </c>
      <c r="K63" s="265">
        <f ca="1">Inputs!BL63</f>
        <v>4.4756002395130057E-2</v>
      </c>
      <c r="L63" s="231">
        <f t="shared" ca="1" si="1"/>
        <v>-4.5538163860013983</v>
      </c>
      <c r="N63" s="244">
        <f ca="1">Inputs!E63</f>
        <v>3.8685000000000005</v>
      </c>
      <c r="O63" s="244">
        <f ca="1">Inputs!L63</f>
        <v>4.1000000000000369E-2</v>
      </c>
      <c r="Q63" s="260">
        <f ca="1">Inputs!F63</f>
        <v>0.2475</v>
      </c>
      <c r="R63" s="260">
        <f ca="1">Inputs!N63</f>
        <v>0</v>
      </c>
    </row>
    <row r="64" spans="1:18" ht="15.6" x14ac:dyDescent="0.3">
      <c r="A64" s="48" t="e">
        <f ca="1">MATCH(C64,Options!$C:$C,0)</f>
        <v>#N/A</v>
      </c>
      <c r="B64" s="48" t="e">
        <f ca="1">MATCH(C64,Swaps!$C:$C,0)</f>
        <v>#N/A</v>
      </c>
      <c r="C64" s="227">
        <f ca="1">Inputs!C64</f>
        <v>39022</v>
      </c>
      <c r="D64" s="265">
        <f ca="1">Inputs!BI64</f>
        <v>-4.3609264312999922</v>
      </c>
      <c r="E64" s="265">
        <v>0</v>
      </c>
      <c r="F64" s="265">
        <f ca="1">IF(ISERROR(B64),0,OFFSET(Swaps!$C$1,B64+H$1,0))</f>
        <v>0</v>
      </c>
      <c r="G64" s="265">
        <f ca="1">+IF(ISERROR(A64),0,OFFSET(Options!$C$1,A64+G$1,0))</f>
        <v>0</v>
      </c>
      <c r="H64" s="265">
        <f ca="1">Inputs!BJ64</f>
        <v>-2.7312498624213151E-2</v>
      </c>
      <c r="I64" s="265">
        <f ca="1">Inputs!BK64</f>
        <v>0</v>
      </c>
      <c r="J64" s="265">
        <f ca="1">Inputs!BM64</f>
        <v>1.0303301927740711E-2</v>
      </c>
      <c r="K64" s="265">
        <f ca="1">Inputs!BL64</f>
        <v>4.4756002395130057E-2</v>
      </c>
      <c r="L64" s="231">
        <f t="shared" ca="1" si="1"/>
        <v>-4.3331796256013346</v>
      </c>
      <c r="N64" s="244">
        <f ca="1">Inputs!E64</f>
        <v>4.0255000000000001</v>
      </c>
      <c r="O64" s="244">
        <f ca="1">Inputs!L64</f>
        <v>4.0999999999999925E-2</v>
      </c>
      <c r="Q64" s="260">
        <f ca="1">Inputs!F64</f>
        <v>0.2475</v>
      </c>
      <c r="R64" s="260">
        <f ca="1">Inputs!N64</f>
        <v>0</v>
      </c>
    </row>
    <row r="65" spans="1:18" ht="15.6" x14ac:dyDescent="0.3">
      <c r="A65" s="48" t="e">
        <f ca="1">MATCH(C65,Options!$C:$C,0)</f>
        <v>#N/A</v>
      </c>
      <c r="B65" s="48" t="e">
        <f ca="1">MATCH(C65,Swaps!$C:$C,0)</f>
        <v>#N/A</v>
      </c>
      <c r="C65" s="228">
        <f ca="1">Inputs!C65</f>
        <v>39052</v>
      </c>
      <c r="D65" s="266">
        <f ca="1">Inputs!BI65</f>
        <v>-4.4844057951001375</v>
      </c>
      <c r="E65" s="266">
        <v>0</v>
      </c>
      <c r="F65" s="266">
        <f ca="1">IF(ISERROR(B65),0,OFFSET(Swaps!$C$1,B65+H$1,0))</f>
        <v>0</v>
      </c>
      <c r="G65" s="266">
        <f ca="1">+IF(ISERROR(A65),0,OFFSET(Options!$C$1,A65+G$1,0))</f>
        <v>0</v>
      </c>
      <c r="H65" s="266">
        <f ca="1">Inputs!BJ65</f>
        <v>-2.7312498624214036E-2</v>
      </c>
      <c r="I65" s="266">
        <f ca="1">Inputs!BK65</f>
        <v>0</v>
      </c>
      <c r="J65" s="266">
        <f ca="1">Inputs!BM65</f>
        <v>-2.8019160272304607E-2</v>
      </c>
      <c r="K65" s="266">
        <f ca="1">Inputs!BL65</f>
        <v>4.4756002395130057E-2</v>
      </c>
      <c r="L65" s="230">
        <f t="shared" ca="1" si="1"/>
        <v>-4.4949814516015261</v>
      </c>
      <c r="M65" s="261"/>
      <c r="N65" s="237">
        <f ca="1">Inputs!E65</f>
        <v>4.1855000000000011</v>
      </c>
      <c r="O65" s="237">
        <f ca="1">Inputs!L65</f>
        <v>4.1000000000001258E-2</v>
      </c>
      <c r="P65" s="262"/>
      <c r="Q65" s="263">
        <f ca="1">Inputs!F65</f>
        <v>0.2475</v>
      </c>
      <c r="R65" s="263">
        <f ca="1">Inputs!N65</f>
        <v>0</v>
      </c>
    </row>
    <row r="66" spans="1:18" ht="15.6" x14ac:dyDescent="0.3">
      <c r="A66" s="48" t="e">
        <f ca="1">MATCH(C66,Options!$C:$C,0)</f>
        <v>#N/A</v>
      </c>
      <c r="B66" s="48" t="e">
        <f ca="1">MATCH(C66,Swaps!$C:$C,0)</f>
        <v>#N/A</v>
      </c>
      <c r="C66" s="227">
        <f ca="1">Inputs!C66</f>
        <v>39083</v>
      </c>
      <c r="D66" s="265">
        <f ca="1">Inputs!BI66</f>
        <v>0.51568788529999343</v>
      </c>
      <c r="E66" s="265">
        <v>0</v>
      </c>
      <c r="F66" s="265">
        <f ca="1">IF(ISERROR(B66),0,OFFSET(Swaps!$C$1,B66+H$1,0))</f>
        <v>0</v>
      </c>
      <c r="G66" s="265">
        <f ca="1">+IF(ISERROR(A66),0,OFFSET(Options!$C$1,A66+G$1,0))</f>
        <v>0</v>
      </c>
      <c r="H66" s="265">
        <f ca="1">Inputs!BJ66</f>
        <v>-2.7312498624212853E-2</v>
      </c>
      <c r="I66" s="265">
        <f ca="1">Inputs!BK66</f>
        <v>0</v>
      </c>
      <c r="J66" s="265">
        <f ca="1">Inputs!BM66</f>
        <v>-2.1236985372244402E-2</v>
      </c>
      <c r="K66" s="265">
        <f ca="1">Inputs!BL66</f>
        <v>4.4756002395130057E-2</v>
      </c>
      <c r="L66" s="231">
        <f t="shared" ca="1" si="1"/>
        <v>0.51189440369866623</v>
      </c>
      <c r="N66" s="244">
        <f ca="1">Inputs!E66</f>
        <v>4.2054999999999998</v>
      </c>
      <c r="O66" s="244">
        <f ca="1">Inputs!L66</f>
        <v>4.0999999999999481E-2</v>
      </c>
      <c r="Q66" s="260">
        <f ca="1">Inputs!F66</f>
        <v>0.2475</v>
      </c>
      <c r="R66" s="260">
        <f ca="1">Inputs!N66</f>
        <v>0</v>
      </c>
    </row>
    <row r="67" spans="1:18" ht="15.6" x14ac:dyDescent="0.3">
      <c r="A67" s="48" t="e">
        <f ca="1">MATCH(C67,Options!$C:$C,0)</f>
        <v>#N/A</v>
      </c>
      <c r="B67" s="48" t="e">
        <f ca="1">MATCH(C67,Swaps!$C:$C,0)</f>
        <v>#N/A</v>
      </c>
      <c r="C67" s="227">
        <f ca="1">Inputs!C67</f>
        <v>39114</v>
      </c>
      <c r="D67" s="265">
        <f ca="1">Inputs!BI67</f>
        <v>0.46349344620000427</v>
      </c>
      <c r="E67" s="265">
        <v>0</v>
      </c>
      <c r="F67" s="265">
        <f ca="1">IF(ISERROR(B67),0,OFFSET(Swaps!$C$1,B67+H$1,0))</f>
        <v>0</v>
      </c>
      <c r="G67" s="265">
        <f ca="1">+IF(ISERROR(A67),0,OFFSET(Options!$C$1,A67+G$1,0))</f>
        <v>0</v>
      </c>
      <c r="H67" s="265">
        <f ca="1">Inputs!BJ67</f>
        <v>-2.7312498624213446E-2</v>
      </c>
      <c r="I67" s="265">
        <f ca="1">Inputs!BK67</f>
        <v>0</v>
      </c>
      <c r="J67" s="265">
        <f ca="1">Inputs!BM67</f>
        <v>0.11892196562772747</v>
      </c>
      <c r="K67" s="265">
        <f ca="1">Inputs!BL67</f>
        <v>4.4756002395130057E-2</v>
      </c>
      <c r="L67" s="231">
        <f t="shared" ca="1" si="1"/>
        <v>0.59985891559864846</v>
      </c>
      <c r="N67" s="244">
        <f ca="1">Inputs!E67</f>
        <v>4.1215000000000002</v>
      </c>
      <c r="O67" s="244">
        <f ca="1">Inputs!L67</f>
        <v>4.1000000000000369E-2</v>
      </c>
      <c r="Q67" s="260">
        <f ca="1">Inputs!F67</f>
        <v>0.24249999999999999</v>
      </c>
      <c r="R67" s="260">
        <f ca="1">Inputs!N67</f>
        <v>0</v>
      </c>
    </row>
    <row r="68" spans="1:18" ht="15.6" x14ac:dyDescent="0.3">
      <c r="A68" s="48" t="e">
        <f ca="1">MATCH(C68,Options!$C:$C,0)</f>
        <v>#N/A</v>
      </c>
      <c r="B68" s="48" t="e">
        <f ca="1">MATCH(C68,Swaps!$C:$C,0)</f>
        <v>#N/A</v>
      </c>
      <c r="C68" s="227">
        <f ca="1">Inputs!C68</f>
        <v>39142</v>
      </c>
      <c r="D68" s="265">
        <f ca="1">Inputs!BI68</f>
        <v>0.5108755431000046</v>
      </c>
      <c r="E68" s="265">
        <v>0</v>
      </c>
      <c r="F68" s="265">
        <f ca="1">IF(ISERROR(B68),0,OFFSET(Swaps!$C$1,B68+H$1,0))</f>
        <v>0</v>
      </c>
      <c r="G68" s="265">
        <f ca="1">+IF(ISERROR(A68),0,OFFSET(Options!$C$1,A68+G$1,0))</f>
        <v>0</v>
      </c>
      <c r="H68" s="265">
        <f ca="1">Inputs!BJ68</f>
        <v>-2.7312498624213446E-2</v>
      </c>
      <c r="I68" s="265">
        <f ca="1">Inputs!BK68</f>
        <v>0</v>
      </c>
      <c r="J68" s="265">
        <f ca="1">Inputs!BM68</f>
        <v>-8.3127562722736525E-3</v>
      </c>
      <c r="K68" s="265">
        <f ca="1">Inputs!BL68</f>
        <v>4.4756002395130057E-2</v>
      </c>
      <c r="L68" s="231">
        <f t="shared" ca="1" si="1"/>
        <v>0.52000629059864756</v>
      </c>
      <c r="N68" s="244">
        <f ca="1">Inputs!E68</f>
        <v>3.9865000000000004</v>
      </c>
      <c r="O68" s="244">
        <f ca="1">Inputs!L68</f>
        <v>4.1000000000000369E-2</v>
      </c>
      <c r="Q68" s="260">
        <f ca="1">Inputs!F68</f>
        <v>0.24</v>
      </c>
      <c r="R68" s="260">
        <f ca="1">Inputs!N68</f>
        <v>0</v>
      </c>
    </row>
    <row r="69" spans="1:18" ht="15.6" x14ac:dyDescent="0.3">
      <c r="A69" s="48" t="e">
        <f ca="1">MATCH(C69,Options!$C:$C,0)</f>
        <v>#N/A</v>
      </c>
      <c r="B69" s="48" t="e">
        <f ca="1">MATCH(C69,Swaps!$C:$C,0)</f>
        <v>#N/A</v>
      </c>
      <c r="C69" s="227">
        <f ca="1">Inputs!C69</f>
        <v>39173</v>
      </c>
      <c r="D69" s="265">
        <f ca="1">Inputs!BI69</f>
        <v>0.49194390380000441</v>
      </c>
      <c r="E69" s="265">
        <v>0</v>
      </c>
      <c r="F69" s="265">
        <f ca="1">IF(ISERROR(B69),0,OFFSET(Swaps!$C$1,B69+H$1,0))</f>
        <v>0</v>
      </c>
      <c r="G69" s="265">
        <f ca="1">+IF(ISERROR(A69),0,OFFSET(Options!$C$1,A69+G$1,0))</f>
        <v>0</v>
      </c>
      <c r="H69" s="265">
        <f ca="1">Inputs!BJ69</f>
        <v>-2.7312498624213446E-2</v>
      </c>
      <c r="I69" s="265">
        <f ca="1">Inputs!BK69</f>
        <v>0</v>
      </c>
      <c r="J69" s="265">
        <f ca="1">Inputs!BM69</f>
        <v>4.2525357727726837E-2</v>
      </c>
      <c r="K69" s="265">
        <f ca="1">Inputs!BL69</f>
        <v>4.4756002395130057E-2</v>
      </c>
      <c r="L69" s="231">
        <f t="shared" ca="1" si="1"/>
        <v>0.55191276529864797</v>
      </c>
      <c r="N69" s="244">
        <f ca="1">Inputs!E69</f>
        <v>3.8365000000000005</v>
      </c>
      <c r="O69" s="244">
        <f ca="1">Inputs!L69</f>
        <v>4.1000000000000369E-2</v>
      </c>
      <c r="Q69" s="260">
        <f ca="1">Inputs!F69</f>
        <v>0.24</v>
      </c>
      <c r="R69" s="260">
        <f ca="1">Inputs!N69</f>
        <v>0</v>
      </c>
    </row>
    <row r="70" spans="1:18" ht="15.6" x14ac:dyDescent="0.3">
      <c r="A70" s="48" t="e">
        <f ca="1">MATCH(C70,Options!$C:$C,0)</f>
        <v>#N/A</v>
      </c>
      <c r="B70" s="48" t="e">
        <f ca="1">MATCH(C70,Swaps!$C:$C,0)</f>
        <v>#N/A</v>
      </c>
      <c r="C70" s="227">
        <f ca="1">Inputs!C70</f>
        <v>39203</v>
      </c>
      <c r="D70" s="265">
        <f ca="1">Inputs!BI70</f>
        <v>0.50589269830000461</v>
      </c>
      <c r="E70" s="265">
        <v>0</v>
      </c>
      <c r="F70" s="265">
        <f ca="1">IF(ISERROR(B70),0,OFFSET(Swaps!$C$1,B70+H$1,0))</f>
        <v>0</v>
      </c>
      <c r="G70" s="265">
        <f ca="1">+IF(ISERROR(A70),0,OFFSET(Options!$C$1,A70+G$1,0))</f>
        <v>0</v>
      </c>
      <c r="H70" s="265">
        <f ca="1">Inputs!BJ70</f>
        <v>-2.7312498624213446E-2</v>
      </c>
      <c r="I70" s="265">
        <f ca="1">Inputs!BK70</f>
        <v>0</v>
      </c>
      <c r="J70" s="265">
        <f ca="1">Inputs!BM70</f>
        <v>5.0693608277263824E-3</v>
      </c>
      <c r="K70" s="265">
        <f ca="1">Inputs!BL70</f>
        <v>4.4756002395130057E-2</v>
      </c>
      <c r="L70" s="231">
        <f t="shared" ref="L70:L117" ca="1" si="2">SUM(D70:K70)</f>
        <v>0.52840556289864771</v>
      </c>
      <c r="N70" s="244">
        <f ca="1">Inputs!E70</f>
        <v>3.8405000000000005</v>
      </c>
      <c r="O70" s="244">
        <f ca="1">Inputs!L70</f>
        <v>4.1000000000000369E-2</v>
      </c>
      <c r="Q70" s="260">
        <f ca="1">Inputs!F70</f>
        <v>0.24</v>
      </c>
      <c r="R70" s="260">
        <f ca="1">Inputs!N70</f>
        <v>0</v>
      </c>
    </row>
    <row r="71" spans="1:18" ht="15.6" x14ac:dyDescent="0.3">
      <c r="A71" s="48" t="e">
        <f ca="1">MATCH(C71,Options!$C:$C,0)</f>
        <v>#N/A</v>
      </c>
      <c r="B71" s="48" t="e">
        <f ca="1">MATCH(C71,Swaps!$C:$C,0)</f>
        <v>#N/A</v>
      </c>
      <c r="C71" s="227">
        <f ca="1">Inputs!C71</f>
        <v>39234</v>
      </c>
      <c r="D71" s="265">
        <f ca="1">Inputs!BI71</f>
        <v>0.48711856869999914</v>
      </c>
      <c r="E71" s="265">
        <v>0</v>
      </c>
      <c r="F71" s="265">
        <f ca="1">IF(ISERROR(B71),0,OFFSET(Swaps!$C$1,B71+H$1,0))</f>
        <v>0</v>
      </c>
      <c r="G71" s="265">
        <f ca="1">+IF(ISERROR(A71),0,OFFSET(Options!$C$1,A71+G$1,0))</f>
        <v>0</v>
      </c>
      <c r="H71" s="265">
        <f ca="1">Inputs!BJ71</f>
        <v>-2.7312498624213151E-2</v>
      </c>
      <c r="I71" s="265">
        <f ca="1">Inputs!BK71</f>
        <v>0</v>
      </c>
      <c r="J71" s="265">
        <f ca="1">Inputs!BM71</f>
        <v>5.548453112774071E-2</v>
      </c>
      <c r="K71" s="265">
        <f ca="1">Inputs!BL71</f>
        <v>4.4756002395130057E-2</v>
      </c>
      <c r="L71" s="231">
        <f t="shared" ca="1" si="2"/>
        <v>0.56004660359865688</v>
      </c>
      <c r="N71" s="244">
        <f ca="1">Inputs!E71</f>
        <v>3.8805000000000001</v>
      </c>
      <c r="O71" s="244">
        <f ca="1">Inputs!L71</f>
        <v>4.0999999999999925E-2</v>
      </c>
      <c r="Q71" s="260">
        <f ca="1">Inputs!F71</f>
        <v>0.24</v>
      </c>
      <c r="R71" s="260">
        <f ca="1">Inputs!N71</f>
        <v>0</v>
      </c>
    </row>
    <row r="72" spans="1:18" ht="15.6" x14ac:dyDescent="0.3">
      <c r="A72" s="48" t="e">
        <f ca="1">MATCH(C72,Options!$C:$C,0)</f>
        <v>#N/A</v>
      </c>
      <c r="B72" s="48" t="e">
        <f ca="1">MATCH(C72,Swaps!$C:$C,0)</f>
        <v>#N/A</v>
      </c>
      <c r="C72" s="227">
        <f ca="1">Inputs!C72</f>
        <v>39264</v>
      </c>
      <c r="D72" s="265">
        <f ca="1">Inputs!BI72</f>
        <v>0.50090353540000443</v>
      </c>
      <c r="E72" s="265">
        <v>0</v>
      </c>
      <c r="F72" s="265">
        <f ca="1">IF(ISERROR(B72),0,OFFSET(Swaps!$C$1,B72+H$1,0))</f>
        <v>0</v>
      </c>
      <c r="G72" s="265">
        <f ca="1">+IF(ISERROR(A72),0,OFFSET(Options!$C$1,A72+G$1,0))</f>
        <v>0</v>
      </c>
      <c r="H72" s="265">
        <f ca="1">Inputs!BJ72</f>
        <v>-2.7312498624213446E-2</v>
      </c>
      <c r="I72" s="265">
        <f ca="1">Inputs!BK72</f>
        <v>0</v>
      </c>
      <c r="J72" s="265">
        <f ca="1">Inputs!BM72</f>
        <v>1.8468472427726562E-2</v>
      </c>
      <c r="K72" s="265">
        <f ca="1">Inputs!BL72</f>
        <v>4.4756002395130057E-2</v>
      </c>
      <c r="L72" s="231">
        <f t="shared" ca="1" si="2"/>
        <v>0.53681551159864771</v>
      </c>
      <c r="N72" s="244">
        <f ca="1">Inputs!E72</f>
        <v>3.9255000000000004</v>
      </c>
      <c r="O72" s="244">
        <f ca="1">Inputs!L72</f>
        <v>4.1000000000000369E-2</v>
      </c>
      <c r="Q72" s="260">
        <f ca="1">Inputs!F72</f>
        <v>0.24</v>
      </c>
      <c r="R72" s="260">
        <f ca="1">Inputs!N72</f>
        <v>0</v>
      </c>
    </row>
    <row r="73" spans="1:18" ht="15.6" x14ac:dyDescent="0.3">
      <c r="A73" s="48" t="e">
        <f ca="1">MATCH(C73,Options!$C:$C,0)</f>
        <v>#N/A</v>
      </c>
      <c r="B73" s="48" t="e">
        <f ca="1">MATCH(C73,Swaps!$C:$C,0)</f>
        <v>#N/A</v>
      </c>
      <c r="C73" s="227">
        <f ca="1">Inputs!C73</f>
        <v>39295</v>
      </c>
      <c r="D73" s="265">
        <f ca="1">Inputs!BI73</f>
        <v>0.4983660126000044</v>
      </c>
      <c r="E73" s="265">
        <v>0</v>
      </c>
      <c r="F73" s="265">
        <f ca="1">IF(ISERROR(B73),0,OFFSET(Swaps!$C$1,B73+H$1,0))</f>
        <v>0</v>
      </c>
      <c r="G73" s="265">
        <f ca="1">+IF(ISERROR(A73),0,OFFSET(Options!$C$1,A73+G$1,0))</f>
        <v>0</v>
      </c>
      <c r="H73" s="265">
        <f ca="1">Inputs!BJ73</f>
        <v>-2.7312498624213446E-2</v>
      </c>
      <c r="I73" s="265">
        <f ca="1">Inputs!BK73</f>
        <v>0</v>
      </c>
      <c r="J73" s="265">
        <f ca="1">Inputs!BM73</f>
        <v>2.5283365327726653E-2</v>
      </c>
      <c r="K73" s="265">
        <f ca="1">Inputs!BL73</f>
        <v>4.4756002395130057E-2</v>
      </c>
      <c r="L73" s="231">
        <f t="shared" ca="1" si="2"/>
        <v>0.54109288169864778</v>
      </c>
      <c r="N73" s="244">
        <f ca="1">Inputs!E73</f>
        <v>3.9645000000000006</v>
      </c>
      <c r="O73" s="244">
        <f ca="1">Inputs!L73</f>
        <v>4.1000000000000369E-2</v>
      </c>
      <c r="Q73" s="260">
        <f ca="1">Inputs!F73</f>
        <v>0.24</v>
      </c>
      <c r="R73" s="260">
        <f ca="1">Inputs!N73</f>
        <v>0</v>
      </c>
    </row>
    <row r="74" spans="1:18" ht="15.6" x14ac:dyDescent="0.3">
      <c r="A74" s="48" t="e">
        <f ca="1">MATCH(C74,Options!$C:$C,0)</f>
        <v>#N/A</v>
      </c>
      <c r="B74" s="48" t="e">
        <f ca="1">MATCH(C74,Swaps!$C:$C,0)</f>
        <v>#N/A</v>
      </c>
      <c r="C74" s="227">
        <f ca="1">Inputs!C74</f>
        <v>39326</v>
      </c>
      <c r="D74" s="265">
        <f ca="1">Inputs!BI74</f>
        <v>0.47983088020000431</v>
      </c>
      <c r="E74" s="265">
        <v>0</v>
      </c>
      <c r="F74" s="265">
        <f ca="1">IF(ISERROR(B74),0,OFFSET(Swaps!$C$1,B74+H$1,0))</f>
        <v>0</v>
      </c>
      <c r="G74" s="265">
        <f ca="1">+IF(ISERROR(A74),0,OFFSET(Options!$C$1,A74+G$1,0))</f>
        <v>0</v>
      </c>
      <c r="H74" s="265">
        <f ca="1">Inputs!BJ74</f>
        <v>-2.7312498624213446E-2</v>
      </c>
      <c r="I74" s="265">
        <f ca="1">Inputs!BK74</f>
        <v>0</v>
      </c>
      <c r="J74" s="265">
        <f ca="1">Inputs!BM74</f>
        <v>7.5056733927727076E-2</v>
      </c>
      <c r="K74" s="265">
        <f ca="1">Inputs!BL74</f>
        <v>4.4756002395130057E-2</v>
      </c>
      <c r="L74" s="231">
        <f t="shared" ca="1" si="2"/>
        <v>0.5723311178986481</v>
      </c>
      <c r="N74" s="244">
        <f ca="1">Inputs!E74</f>
        <v>3.9535000000000005</v>
      </c>
      <c r="O74" s="244">
        <f ca="1">Inputs!L74</f>
        <v>4.1000000000000369E-2</v>
      </c>
      <c r="Q74" s="260">
        <f ca="1">Inputs!F74</f>
        <v>0.24</v>
      </c>
      <c r="R74" s="260">
        <f ca="1">Inputs!N74</f>
        <v>0</v>
      </c>
    </row>
    <row r="75" spans="1:18" ht="15.6" x14ac:dyDescent="0.3">
      <c r="A75" s="48" t="e">
        <f ca="1">MATCH(C75,Options!$C:$C,0)</f>
        <v>#N/A</v>
      </c>
      <c r="B75" s="48" t="e">
        <f ca="1">MATCH(C75,Swaps!$C:$C,0)</f>
        <v>#N/A</v>
      </c>
      <c r="C75" s="227">
        <f ca="1">Inputs!C75</f>
        <v>39356</v>
      </c>
      <c r="D75" s="265">
        <f ca="1">Inputs!BI75</f>
        <v>0.4933695025000045</v>
      </c>
      <c r="E75" s="265">
        <v>0</v>
      </c>
      <c r="F75" s="265">
        <f ca="1">IF(ISERROR(B75),0,OFFSET(Swaps!$C$1,B75+H$1,0))</f>
        <v>0</v>
      </c>
      <c r="G75" s="265">
        <f ca="1">+IF(ISERROR(A75),0,OFFSET(Options!$C$1,A75+G$1,0))</f>
        <v>0</v>
      </c>
      <c r="H75" s="265">
        <f ca="1">Inputs!BJ75</f>
        <v>-2.7312498624213446E-2</v>
      </c>
      <c r="I75" s="265">
        <f ca="1">Inputs!BK75</f>
        <v>0</v>
      </c>
      <c r="J75" s="265">
        <f ca="1">Inputs!BM75</f>
        <v>3.8702193827726855E-2</v>
      </c>
      <c r="K75" s="265">
        <f ca="1">Inputs!BL75</f>
        <v>4.4756002395130057E-2</v>
      </c>
      <c r="L75" s="231">
        <f t="shared" ca="1" si="2"/>
        <v>0.54951520009864807</v>
      </c>
      <c r="N75" s="244">
        <f ca="1">Inputs!E75</f>
        <v>3.9685000000000006</v>
      </c>
      <c r="O75" s="244">
        <f ca="1">Inputs!L75</f>
        <v>4.1000000000000369E-2</v>
      </c>
      <c r="Q75" s="260">
        <f ca="1">Inputs!F75</f>
        <v>0.24</v>
      </c>
      <c r="R75" s="260">
        <f ca="1">Inputs!N75</f>
        <v>0</v>
      </c>
    </row>
    <row r="76" spans="1:18" ht="15.6" x14ac:dyDescent="0.3">
      <c r="A76" s="48" t="e">
        <f ca="1">MATCH(C76,Options!$C:$C,0)</f>
        <v>#N/A</v>
      </c>
      <c r="B76" s="48" t="e">
        <f ca="1">MATCH(C76,Swaps!$C:$C,0)</f>
        <v>#N/A</v>
      </c>
      <c r="C76" s="227">
        <f ca="1">Inputs!C76</f>
        <v>39387</v>
      </c>
      <c r="D76" s="265">
        <f ca="1">Inputs!BI76</f>
        <v>0.47499374939999406</v>
      </c>
      <c r="E76" s="265">
        <v>0</v>
      </c>
      <c r="F76" s="265">
        <f ca="1">IF(ISERROR(B76),0,OFFSET(Swaps!$C$1,B76+H$1,0))</f>
        <v>0</v>
      </c>
      <c r="G76" s="265">
        <f ca="1">+IF(ISERROR(A76),0,OFFSET(Options!$C$1,A76+G$1,0))</f>
        <v>0</v>
      </c>
      <c r="H76" s="265">
        <f ca="1">Inputs!BJ76</f>
        <v>-2.7312498624212853E-2</v>
      </c>
      <c r="I76" s="265">
        <f ca="1">Inputs!BK76</f>
        <v>0</v>
      </c>
      <c r="J76" s="265">
        <f ca="1">Inputs!BM76</f>
        <v>8.8047596227754044E-2</v>
      </c>
      <c r="K76" s="265">
        <f ca="1">Inputs!BL76</f>
        <v>4.4756002395130057E-2</v>
      </c>
      <c r="L76" s="231">
        <f t="shared" ca="1" si="2"/>
        <v>0.5804848493986654</v>
      </c>
      <c r="N76" s="244">
        <f ca="1">Inputs!E76</f>
        <v>4.1254999999999997</v>
      </c>
      <c r="O76" s="244">
        <f ca="1">Inputs!L76</f>
        <v>4.0999999999999481E-2</v>
      </c>
      <c r="Q76" s="260">
        <f ca="1">Inputs!F76</f>
        <v>0.24</v>
      </c>
      <c r="R76" s="260">
        <f ca="1">Inputs!N76</f>
        <v>0</v>
      </c>
    </row>
    <row r="77" spans="1:18" ht="15.6" x14ac:dyDescent="0.3">
      <c r="A77" s="48" t="e">
        <f ca="1">MATCH(C77,Options!$C:$C,0)</f>
        <v>#N/A</v>
      </c>
      <c r="B77" s="48" t="e">
        <f ca="1">MATCH(C77,Swaps!$C:$C,0)</f>
        <v>#N/A</v>
      </c>
      <c r="C77" s="228">
        <f ca="1">Inputs!C77</f>
        <v>39417</v>
      </c>
      <c r="D77" s="266">
        <f ca="1">Inputs!BI77</f>
        <v>0.48836957300000444</v>
      </c>
      <c r="E77" s="266">
        <v>0</v>
      </c>
      <c r="F77" s="266">
        <f ca="1">IF(ISERROR(B77),0,OFFSET(Swaps!$C$1,B77+H$1,0))</f>
        <v>0</v>
      </c>
      <c r="G77" s="266">
        <f ca="1">+IF(ISERROR(A77),0,OFFSET(Options!$C$1,A77+G$1,0))</f>
        <v>0</v>
      </c>
      <c r="H77" s="266">
        <f ca="1">Inputs!BJ77</f>
        <v>-2.7312498624213446E-2</v>
      </c>
      <c r="I77" s="266">
        <f ca="1">Inputs!BK77</f>
        <v>0</v>
      </c>
      <c r="J77" s="266">
        <f ca="1">Inputs!BM77</f>
        <v>5.213022272772691E-2</v>
      </c>
      <c r="K77" s="266">
        <f ca="1">Inputs!BL77</f>
        <v>4.4756002395130057E-2</v>
      </c>
      <c r="L77" s="230">
        <f t="shared" ca="1" si="2"/>
        <v>0.55794329949864796</v>
      </c>
      <c r="M77" s="261"/>
      <c r="N77" s="237">
        <f ca="1">Inputs!E77</f>
        <v>4.2855000000000008</v>
      </c>
      <c r="O77" s="237">
        <f ca="1">Inputs!L77</f>
        <v>4.1000000000000369E-2</v>
      </c>
      <c r="P77" s="262"/>
      <c r="Q77" s="263">
        <f ca="1">Inputs!F77</f>
        <v>0.24</v>
      </c>
      <c r="R77" s="263">
        <f ca="1">Inputs!N77</f>
        <v>0</v>
      </c>
    </row>
    <row r="78" spans="1:18" ht="15.6" x14ac:dyDescent="0.3">
      <c r="A78" s="48" t="e">
        <f ca="1">MATCH(C78,Options!$C:$C,0)</f>
        <v>#N/A</v>
      </c>
      <c r="B78" s="48" t="e">
        <f ca="1">MATCH(C78,Swaps!$C:$C,0)</f>
        <v>#N/A</v>
      </c>
      <c r="C78" s="227">
        <f ca="1">Inputs!C78</f>
        <v>39448</v>
      </c>
      <c r="D78" s="265">
        <f ca="1">Inputs!BI78</f>
        <v>0</v>
      </c>
      <c r="E78" s="265">
        <v>0</v>
      </c>
      <c r="F78" s="265">
        <f ca="1">IF(ISERROR(B78),0,OFFSET(Swaps!$C$1,B78+H$1,0))</f>
        <v>0</v>
      </c>
      <c r="G78" s="265">
        <f ca="1">+IF(ISERROR(A78),0,OFFSET(Options!$C$1,A78+G$1,0))</f>
        <v>0</v>
      </c>
      <c r="H78" s="265">
        <f ca="1">Inputs!BJ78</f>
        <v>0</v>
      </c>
      <c r="I78" s="265">
        <f ca="1">Inputs!BK78</f>
        <v>0</v>
      </c>
      <c r="J78" s="265">
        <f ca="1">Inputs!BM78</f>
        <v>0</v>
      </c>
      <c r="K78" s="265">
        <f ca="1">Inputs!BL78</f>
        <v>0</v>
      </c>
      <c r="L78" s="231">
        <f t="shared" ca="1" si="2"/>
        <v>0</v>
      </c>
      <c r="N78" s="244">
        <f ca="1">Inputs!E78</f>
        <v>4.3079999999999998</v>
      </c>
      <c r="O78" s="244">
        <f ca="1">Inputs!L78</f>
        <v>4.0999999999999481E-2</v>
      </c>
      <c r="Q78" s="260">
        <f ca="1">Inputs!F78</f>
        <v>0.24</v>
      </c>
      <c r="R78" s="260">
        <f ca="1">Inputs!N78</f>
        <v>0</v>
      </c>
    </row>
    <row r="79" spans="1:18" ht="15.6" x14ac:dyDescent="0.3">
      <c r="A79" s="48" t="e">
        <f ca="1">MATCH(C79,Options!$C:$C,0)</f>
        <v>#N/A</v>
      </c>
      <c r="B79" s="48" t="e">
        <f ca="1">MATCH(C79,Swaps!$C:$C,0)</f>
        <v>#N/A</v>
      </c>
      <c r="C79" s="227">
        <f ca="1">Inputs!C79</f>
        <v>39479</v>
      </c>
      <c r="D79" s="265">
        <f ca="1">Inputs!BI79</f>
        <v>0</v>
      </c>
      <c r="E79" s="265">
        <v>0</v>
      </c>
      <c r="F79" s="265">
        <f ca="1">IF(ISERROR(B79),0,OFFSET(Swaps!$C$1,B79+H$1,0))</f>
        <v>0</v>
      </c>
      <c r="G79" s="265">
        <f ca="1">+IF(ISERROR(A79),0,OFFSET(Options!$C$1,A79+G$1,0))</f>
        <v>0</v>
      </c>
      <c r="H79" s="265">
        <f ca="1">Inputs!BJ79</f>
        <v>0</v>
      </c>
      <c r="I79" s="265">
        <f ca="1">Inputs!BK79</f>
        <v>0</v>
      </c>
      <c r="J79" s="265">
        <f ca="1">Inputs!BM79</f>
        <v>0</v>
      </c>
      <c r="K79" s="265">
        <f ca="1">Inputs!BL79</f>
        <v>0</v>
      </c>
      <c r="L79" s="231">
        <f t="shared" ca="1" si="2"/>
        <v>0</v>
      </c>
      <c r="N79" s="244">
        <f ca="1">Inputs!E79</f>
        <v>4.2240000000000002</v>
      </c>
      <c r="O79" s="244">
        <f ca="1">Inputs!L79</f>
        <v>4.1000000000000369E-2</v>
      </c>
      <c r="Q79" s="260">
        <f ca="1">Inputs!F79</f>
        <v>0.24</v>
      </c>
      <c r="R79" s="260">
        <f ca="1">Inputs!N79</f>
        <v>0</v>
      </c>
    </row>
    <row r="80" spans="1:18" ht="15.6" x14ac:dyDescent="0.3">
      <c r="A80" s="48" t="e">
        <f ca="1">MATCH(C80,Options!$C:$C,0)</f>
        <v>#N/A</v>
      </c>
      <c r="B80" s="48" t="e">
        <f ca="1">MATCH(C80,Swaps!$C:$C,0)</f>
        <v>#N/A</v>
      </c>
      <c r="C80" s="227">
        <f ca="1">Inputs!C80</f>
        <v>39508</v>
      </c>
      <c r="D80" s="265">
        <f ca="1">Inputs!BI80</f>
        <v>0</v>
      </c>
      <c r="E80" s="265">
        <v>0</v>
      </c>
      <c r="F80" s="265">
        <f ca="1">IF(ISERROR(B80),0,OFFSET(Swaps!$C$1,B80+H$1,0))</f>
        <v>0</v>
      </c>
      <c r="G80" s="265">
        <f ca="1">+IF(ISERROR(A80),0,OFFSET(Options!$C$1,A80+G$1,0))</f>
        <v>0</v>
      </c>
      <c r="H80" s="265">
        <f ca="1">Inputs!BJ80</f>
        <v>0</v>
      </c>
      <c r="I80" s="265">
        <f ca="1">Inputs!BK80</f>
        <v>0</v>
      </c>
      <c r="J80" s="265">
        <f ca="1">Inputs!BM80</f>
        <v>0</v>
      </c>
      <c r="K80" s="265">
        <f ca="1">Inputs!BL80</f>
        <v>0</v>
      </c>
      <c r="L80" s="231">
        <f t="shared" ca="1" si="2"/>
        <v>0</v>
      </c>
      <c r="N80" s="244">
        <f ca="1">Inputs!E80</f>
        <v>4.0890000000000004</v>
      </c>
      <c r="O80" s="244">
        <f ca="1">Inputs!L80</f>
        <v>4.1000000000000369E-2</v>
      </c>
      <c r="Q80" s="260">
        <f ca="1">Inputs!F80</f>
        <v>0.23499999999999999</v>
      </c>
      <c r="R80" s="260">
        <f ca="1">Inputs!N80</f>
        <v>0</v>
      </c>
    </row>
    <row r="81" spans="1:18" ht="15.6" x14ac:dyDescent="0.3">
      <c r="A81" s="48" t="e">
        <f ca="1">MATCH(C81,Options!$C:$C,0)</f>
        <v>#N/A</v>
      </c>
      <c r="B81" s="48" t="e">
        <f ca="1">MATCH(C81,Swaps!$C:$C,0)</f>
        <v>#N/A</v>
      </c>
      <c r="C81" s="227">
        <f ca="1">Inputs!C81</f>
        <v>39539</v>
      </c>
      <c r="D81" s="265">
        <f ca="1">Inputs!BI81</f>
        <v>0</v>
      </c>
      <c r="E81" s="265">
        <v>0</v>
      </c>
      <c r="F81" s="265">
        <f ca="1">IF(ISERROR(B81),0,OFFSET(Swaps!$C$1,B81+H$1,0))</f>
        <v>0</v>
      </c>
      <c r="G81" s="265">
        <f ca="1">+IF(ISERROR(A81),0,OFFSET(Options!$C$1,A81+G$1,0))</f>
        <v>0</v>
      </c>
      <c r="H81" s="265">
        <f ca="1">Inputs!BJ81</f>
        <v>0</v>
      </c>
      <c r="I81" s="265">
        <f ca="1">Inputs!BK81</f>
        <v>0</v>
      </c>
      <c r="J81" s="265">
        <f ca="1">Inputs!BM81</f>
        <v>0</v>
      </c>
      <c r="K81" s="265">
        <f ca="1">Inputs!BL81</f>
        <v>0</v>
      </c>
      <c r="L81" s="231">
        <f t="shared" ca="1" si="2"/>
        <v>0</v>
      </c>
      <c r="N81" s="244">
        <f ca="1">Inputs!E81</f>
        <v>3.9390000000000005</v>
      </c>
      <c r="O81" s="244">
        <f ca="1">Inputs!L81</f>
        <v>4.1000000000000369E-2</v>
      </c>
      <c r="Q81" s="260">
        <f ca="1">Inputs!F81</f>
        <v>0.23</v>
      </c>
      <c r="R81" s="260">
        <f ca="1">Inputs!N81</f>
        <v>0</v>
      </c>
    </row>
    <row r="82" spans="1:18" ht="15.6" x14ac:dyDescent="0.3">
      <c r="A82" s="48" t="e">
        <f ca="1">MATCH(C82,Options!$C:$C,0)</f>
        <v>#N/A</v>
      </c>
      <c r="B82" s="48" t="e">
        <f ca="1">MATCH(C82,Swaps!$C:$C,0)</f>
        <v>#N/A</v>
      </c>
      <c r="C82" s="227">
        <f ca="1">Inputs!C82</f>
        <v>39569</v>
      </c>
      <c r="D82" s="265">
        <f ca="1">Inputs!BI82</f>
        <v>0</v>
      </c>
      <c r="E82" s="265">
        <v>0</v>
      </c>
      <c r="F82" s="265">
        <f ca="1">IF(ISERROR(B82),0,OFFSET(Swaps!$C$1,B82+H$1,0))</f>
        <v>0</v>
      </c>
      <c r="G82" s="265">
        <f ca="1">+IF(ISERROR(A82),0,OFFSET(Options!$C$1,A82+G$1,0))</f>
        <v>0</v>
      </c>
      <c r="H82" s="265">
        <f ca="1">Inputs!BJ82</f>
        <v>0</v>
      </c>
      <c r="I82" s="265">
        <f ca="1">Inputs!BK82</f>
        <v>0</v>
      </c>
      <c r="J82" s="265">
        <f ca="1">Inputs!BM82</f>
        <v>0</v>
      </c>
      <c r="K82" s="265">
        <f ca="1">Inputs!BL82</f>
        <v>0</v>
      </c>
      <c r="L82" s="231">
        <f t="shared" ca="1" si="2"/>
        <v>0</v>
      </c>
      <c r="N82" s="244">
        <f ca="1">Inputs!E82</f>
        <v>3.9430000000000005</v>
      </c>
      <c r="O82" s="244">
        <f ca="1">Inputs!L82</f>
        <v>4.1000000000000369E-2</v>
      </c>
      <c r="Q82" s="260">
        <f ca="1">Inputs!F82</f>
        <v>0.23</v>
      </c>
      <c r="R82" s="260">
        <f ca="1">Inputs!N82</f>
        <v>0</v>
      </c>
    </row>
    <row r="83" spans="1:18" ht="15.6" x14ac:dyDescent="0.3">
      <c r="A83" s="48" t="e">
        <f ca="1">MATCH(C83,Options!$C:$C,0)</f>
        <v>#N/A</v>
      </c>
      <c r="B83" s="48" t="e">
        <f ca="1">MATCH(C83,Swaps!$C:$C,0)</f>
        <v>#N/A</v>
      </c>
      <c r="C83" s="227">
        <f ca="1">Inputs!C83</f>
        <v>39600</v>
      </c>
      <c r="D83" s="265">
        <f ca="1">Inputs!BI83</f>
        <v>-4.0999999999999929E-9</v>
      </c>
      <c r="E83" s="265">
        <v>0</v>
      </c>
      <c r="F83" s="265">
        <f ca="1">IF(ISERROR(B83),0,OFFSET(Swaps!$C$1,B83+H$1,0))</f>
        <v>0</v>
      </c>
      <c r="G83" s="265">
        <f ca="1">+IF(ISERROR(A83),0,OFFSET(Options!$C$1,A83+G$1,0))</f>
        <v>0</v>
      </c>
      <c r="H83" s="265">
        <f ca="1">Inputs!BJ83</f>
        <v>0</v>
      </c>
      <c r="I83" s="265">
        <f ca="1">Inputs!BK83</f>
        <v>0</v>
      </c>
      <c r="J83" s="265">
        <f ca="1">Inputs!BM83</f>
        <v>0</v>
      </c>
      <c r="K83" s="265">
        <f ca="1">Inputs!BL83</f>
        <v>0</v>
      </c>
      <c r="L83" s="231">
        <f t="shared" ca="1" si="2"/>
        <v>-4.0999999999999929E-9</v>
      </c>
      <c r="N83" s="244">
        <f ca="1">Inputs!E83</f>
        <v>3.9830000000000001</v>
      </c>
      <c r="O83" s="244">
        <f ca="1">Inputs!L83</f>
        <v>4.0999999999999925E-2</v>
      </c>
      <c r="Q83" s="260">
        <f ca="1">Inputs!F83</f>
        <v>0.23</v>
      </c>
      <c r="R83" s="260">
        <f ca="1">Inputs!N83</f>
        <v>0</v>
      </c>
    </row>
    <row r="84" spans="1:18" ht="15.6" x14ac:dyDescent="0.3">
      <c r="A84" s="48" t="e">
        <f ca="1">MATCH(C84,Options!$C:$C,0)</f>
        <v>#N/A</v>
      </c>
      <c r="B84" s="48" t="e">
        <f ca="1">MATCH(C84,Swaps!$C:$C,0)</f>
        <v>#N/A</v>
      </c>
      <c r="C84" s="227">
        <f ca="1">Inputs!C84</f>
        <v>39630</v>
      </c>
      <c r="D84" s="265">
        <f ca="1">Inputs!BI84</f>
        <v>0</v>
      </c>
      <c r="E84" s="265">
        <v>0</v>
      </c>
      <c r="F84" s="265">
        <f ca="1">IF(ISERROR(B84),0,OFFSET(Swaps!$C$1,B84+H$1,0))</f>
        <v>0</v>
      </c>
      <c r="G84" s="265">
        <f ca="1">+IF(ISERROR(A84),0,OFFSET(Options!$C$1,A84+G$1,0))</f>
        <v>0</v>
      </c>
      <c r="H84" s="265">
        <f ca="1">Inputs!BJ84</f>
        <v>0</v>
      </c>
      <c r="I84" s="265">
        <f ca="1">Inputs!BK84</f>
        <v>0</v>
      </c>
      <c r="J84" s="265">
        <f ca="1">Inputs!BM84</f>
        <v>0</v>
      </c>
      <c r="K84" s="265">
        <f ca="1">Inputs!BL84</f>
        <v>0</v>
      </c>
      <c r="L84" s="231">
        <f t="shared" ca="1" si="2"/>
        <v>0</v>
      </c>
      <c r="N84" s="244">
        <f ca="1">Inputs!E84</f>
        <v>4.0280000000000005</v>
      </c>
      <c r="O84" s="244">
        <f ca="1">Inputs!L84</f>
        <v>4.1000000000000369E-2</v>
      </c>
      <c r="Q84" s="260">
        <f ca="1">Inputs!F84</f>
        <v>0.23</v>
      </c>
      <c r="R84" s="260">
        <f ca="1">Inputs!N84</f>
        <v>0</v>
      </c>
    </row>
    <row r="85" spans="1:18" ht="15.6" x14ac:dyDescent="0.3">
      <c r="A85" s="48" t="e">
        <f ca="1">MATCH(C85,Options!$C:$C,0)</f>
        <v>#N/A</v>
      </c>
      <c r="B85" s="48" t="e">
        <f ca="1">MATCH(C85,Swaps!$C:$C,0)</f>
        <v>#N/A</v>
      </c>
      <c r="C85" s="227">
        <f ca="1">Inputs!C85</f>
        <v>39661</v>
      </c>
      <c r="D85" s="265">
        <f ca="1">Inputs!BI85</f>
        <v>-4.1000000000000367E-9</v>
      </c>
      <c r="E85" s="265">
        <v>0</v>
      </c>
      <c r="F85" s="265">
        <f ca="1">IF(ISERROR(B85),0,OFFSET(Swaps!$C$1,B85+H$1,0))</f>
        <v>0</v>
      </c>
      <c r="G85" s="265">
        <f ca="1">+IF(ISERROR(A85),0,OFFSET(Options!$C$1,A85+G$1,0))</f>
        <v>0</v>
      </c>
      <c r="H85" s="265">
        <f ca="1">Inputs!BJ85</f>
        <v>0</v>
      </c>
      <c r="I85" s="265">
        <f ca="1">Inputs!BK85</f>
        <v>0</v>
      </c>
      <c r="J85" s="265">
        <f ca="1">Inputs!BM85</f>
        <v>0</v>
      </c>
      <c r="K85" s="265">
        <f ca="1">Inputs!BL85</f>
        <v>0</v>
      </c>
      <c r="L85" s="231">
        <f t="shared" ca="1" si="2"/>
        <v>-4.1000000000000367E-9</v>
      </c>
      <c r="N85" s="244">
        <f ca="1">Inputs!E85</f>
        <v>4.0670000000000002</v>
      </c>
      <c r="O85" s="244">
        <f ca="1">Inputs!L85</f>
        <v>4.1000000000000369E-2</v>
      </c>
      <c r="Q85" s="260">
        <f ca="1">Inputs!F85</f>
        <v>0.23</v>
      </c>
      <c r="R85" s="260">
        <f ca="1">Inputs!N85</f>
        <v>0</v>
      </c>
    </row>
    <row r="86" spans="1:18" ht="15.6" x14ac:dyDescent="0.3">
      <c r="A86" s="48" t="e">
        <f ca="1">MATCH(C86,Options!$C:$C,0)</f>
        <v>#N/A</v>
      </c>
      <c r="B86" s="48" t="e">
        <f ca="1">MATCH(C86,Swaps!$C:$C,0)</f>
        <v>#N/A</v>
      </c>
      <c r="C86" s="227">
        <f ca="1">Inputs!C86</f>
        <v>39692</v>
      </c>
      <c r="D86" s="265">
        <f ca="1">Inputs!BI86</f>
        <v>0</v>
      </c>
      <c r="E86" s="265">
        <v>0</v>
      </c>
      <c r="F86" s="265">
        <f ca="1">IF(ISERROR(B86),0,OFFSET(Swaps!$C$1,B86+H$1,0))</f>
        <v>0</v>
      </c>
      <c r="G86" s="265">
        <f ca="1">+IF(ISERROR(A86),0,OFFSET(Options!$C$1,A86+G$1,0))</f>
        <v>0</v>
      </c>
      <c r="H86" s="265">
        <f ca="1">Inputs!BJ86</f>
        <v>0</v>
      </c>
      <c r="I86" s="265">
        <f ca="1">Inputs!BK86</f>
        <v>0</v>
      </c>
      <c r="J86" s="265">
        <f ca="1">Inputs!BM86</f>
        <v>0</v>
      </c>
      <c r="K86" s="265">
        <f ca="1">Inputs!BL86</f>
        <v>0</v>
      </c>
      <c r="L86" s="231">
        <f t="shared" ca="1" si="2"/>
        <v>0</v>
      </c>
      <c r="N86" s="244">
        <f ca="1">Inputs!E86</f>
        <v>4.056</v>
      </c>
      <c r="O86" s="244">
        <f ca="1">Inputs!L86</f>
        <v>4.1000000000000369E-2</v>
      </c>
      <c r="Q86" s="260">
        <f ca="1">Inputs!F86</f>
        <v>0.23</v>
      </c>
      <c r="R86" s="260">
        <f ca="1">Inputs!N86</f>
        <v>0</v>
      </c>
    </row>
    <row r="87" spans="1:18" ht="15.6" x14ac:dyDescent="0.3">
      <c r="A87" s="48" t="e">
        <f ca="1">MATCH(C87,Options!$C:$C,0)</f>
        <v>#N/A</v>
      </c>
      <c r="B87" s="48" t="e">
        <f ca="1">MATCH(C87,Swaps!$C:$C,0)</f>
        <v>#N/A</v>
      </c>
      <c r="C87" s="227">
        <f ca="1">Inputs!C87</f>
        <v>39722</v>
      </c>
      <c r="D87" s="265">
        <f ca="1">Inputs!BI87</f>
        <v>0</v>
      </c>
      <c r="E87" s="265">
        <v>0</v>
      </c>
      <c r="F87" s="265">
        <f ca="1">IF(ISERROR(B87),0,OFFSET(Swaps!$C$1,B87+H$1,0))</f>
        <v>0</v>
      </c>
      <c r="G87" s="265">
        <f ca="1">+IF(ISERROR(A87),0,OFFSET(Options!$C$1,A87+G$1,0))</f>
        <v>0</v>
      </c>
      <c r="H87" s="265">
        <f ca="1">Inputs!BJ87</f>
        <v>0</v>
      </c>
      <c r="I87" s="265">
        <f ca="1">Inputs!BK87</f>
        <v>0</v>
      </c>
      <c r="J87" s="265">
        <f ca="1">Inputs!BM87</f>
        <v>0</v>
      </c>
      <c r="K87" s="265">
        <f ca="1">Inputs!BL87</f>
        <v>0</v>
      </c>
      <c r="L87" s="231">
        <f t="shared" ca="1" si="2"/>
        <v>0</v>
      </c>
      <c r="N87" s="244">
        <f ca="1">Inputs!E87</f>
        <v>4.0710000000000006</v>
      </c>
      <c r="O87" s="244">
        <f ca="1">Inputs!L87</f>
        <v>4.1000000000000369E-2</v>
      </c>
      <c r="Q87" s="260">
        <f ca="1">Inputs!F87</f>
        <v>0.23</v>
      </c>
      <c r="R87" s="260">
        <f ca="1">Inputs!N87</f>
        <v>0</v>
      </c>
    </row>
    <row r="88" spans="1:18" ht="15.6" x14ac:dyDescent="0.3">
      <c r="A88" s="48" t="e">
        <f ca="1">MATCH(C88,Options!$C:$C,0)</f>
        <v>#N/A</v>
      </c>
      <c r="B88" s="48" t="e">
        <f ca="1">MATCH(C88,Swaps!$C:$C,0)</f>
        <v>#N/A</v>
      </c>
      <c r="C88" s="227">
        <f ca="1">Inputs!C88</f>
        <v>39753</v>
      </c>
      <c r="D88" s="265">
        <f ca="1">Inputs!BI88</f>
        <v>-4.0999999999999482E-9</v>
      </c>
      <c r="E88" s="265">
        <v>0</v>
      </c>
      <c r="F88" s="265">
        <f ca="1">IF(ISERROR(B88),0,OFFSET(Swaps!$C$1,B88+H$1,0))</f>
        <v>0</v>
      </c>
      <c r="G88" s="265">
        <f ca="1">+IF(ISERROR(A88),0,OFFSET(Options!$C$1,A88+G$1,0))</f>
        <v>0</v>
      </c>
      <c r="H88" s="265">
        <f ca="1">Inputs!BJ88</f>
        <v>0</v>
      </c>
      <c r="I88" s="265">
        <f ca="1">Inputs!BK88</f>
        <v>0</v>
      </c>
      <c r="J88" s="265">
        <f ca="1">Inputs!BM88</f>
        <v>0</v>
      </c>
      <c r="K88" s="265">
        <f ca="1">Inputs!BL88</f>
        <v>0</v>
      </c>
      <c r="L88" s="231">
        <f t="shared" ca="1" si="2"/>
        <v>-4.0999999999999482E-9</v>
      </c>
      <c r="N88" s="244">
        <f ca="1">Inputs!E88</f>
        <v>4.2279999999999998</v>
      </c>
      <c r="O88" s="244">
        <f ca="1">Inputs!L88</f>
        <v>4.0999999999999481E-2</v>
      </c>
      <c r="Q88" s="260">
        <f ca="1">Inputs!F88</f>
        <v>0.23</v>
      </c>
      <c r="R88" s="260">
        <f ca="1">Inputs!N88</f>
        <v>0</v>
      </c>
    </row>
    <row r="89" spans="1:18" ht="15.6" x14ac:dyDescent="0.3">
      <c r="A89" s="48" t="e">
        <f ca="1">MATCH(C89,Options!$C:$C,0)</f>
        <v>#N/A</v>
      </c>
      <c r="B89" s="48" t="e">
        <f ca="1">MATCH(C89,Swaps!$C:$C,0)</f>
        <v>#N/A</v>
      </c>
      <c r="C89" s="228">
        <f ca="1">Inputs!C89</f>
        <v>39783</v>
      </c>
      <c r="D89" s="266">
        <f ca="1">Inputs!BI89</f>
        <v>0</v>
      </c>
      <c r="E89" s="266">
        <v>0</v>
      </c>
      <c r="F89" s="266">
        <f ca="1">IF(ISERROR(B89),0,OFFSET(Swaps!$C$1,B89+H$1,0))</f>
        <v>0</v>
      </c>
      <c r="G89" s="266">
        <f ca="1">+IF(ISERROR(A89),0,OFFSET(Options!$C$1,A89+G$1,0))</f>
        <v>0</v>
      </c>
      <c r="H89" s="266">
        <f ca="1">Inputs!BJ89</f>
        <v>0</v>
      </c>
      <c r="I89" s="266">
        <f ca="1">Inputs!BK89</f>
        <v>0</v>
      </c>
      <c r="J89" s="266">
        <f ca="1">Inputs!BM89</f>
        <v>0</v>
      </c>
      <c r="K89" s="266">
        <f ca="1">Inputs!BL89</f>
        <v>0</v>
      </c>
      <c r="L89" s="230">
        <f t="shared" ca="1" si="2"/>
        <v>0</v>
      </c>
      <c r="M89" s="261"/>
      <c r="N89" s="237">
        <f ca="1">Inputs!E89</f>
        <v>4.3880000000000008</v>
      </c>
      <c r="O89" s="237">
        <f ca="1">Inputs!L89</f>
        <v>4.1000000000000369E-2</v>
      </c>
      <c r="P89" s="262"/>
      <c r="Q89" s="263">
        <f ca="1">Inputs!F89</f>
        <v>0.23</v>
      </c>
      <c r="R89" s="263">
        <f ca="1">Inputs!N89</f>
        <v>0</v>
      </c>
    </row>
    <row r="90" spans="1:18" ht="15.6" x14ac:dyDescent="0.3">
      <c r="A90" s="48" t="e">
        <f ca="1">MATCH(C90,Options!$C:$C,0)</f>
        <v>#N/A</v>
      </c>
      <c r="B90" s="48" t="e">
        <f ca="1">MATCH(C90,Swaps!$C:$C,0)</f>
        <v>#N/A</v>
      </c>
      <c r="C90" s="227">
        <f ca="1">Inputs!C90</f>
        <v>39814</v>
      </c>
      <c r="D90" s="265">
        <f ca="1">Inputs!BI90</f>
        <v>-4.1000000000000367E-9</v>
      </c>
      <c r="E90" s="265">
        <v>0</v>
      </c>
      <c r="F90" s="265">
        <f ca="1">IF(ISERROR(B90),0,OFFSET(Swaps!$C$1,B90+H$1,0))</f>
        <v>0</v>
      </c>
      <c r="G90" s="265">
        <f ca="1">+IF(ISERROR(A90),0,OFFSET(Options!$C$1,A90+G$1,0))</f>
        <v>0</v>
      </c>
      <c r="H90" s="265">
        <f ca="1">Inputs!BJ90</f>
        <v>0</v>
      </c>
      <c r="I90" s="265">
        <f ca="1">Inputs!BK90</f>
        <v>0</v>
      </c>
      <c r="J90" s="265">
        <f ca="1">Inputs!BM90</f>
        <v>0</v>
      </c>
      <c r="K90" s="265">
        <f ca="1">Inputs!BL90</f>
        <v>0</v>
      </c>
      <c r="L90" s="231">
        <f t="shared" ca="1" si="2"/>
        <v>-4.1000000000000367E-9</v>
      </c>
      <c r="N90" s="244">
        <f ca="1">Inputs!E90</f>
        <v>4.4130000000000003</v>
      </c>
      <c r="O90" s="244">
        <f ca="1">Inputs!L90</f>
        <v>4.1000000000000369E-2</v>
      </c>
      <c r="Q90" s="260">
        <f ca="1">Inputs!F90</f>
        <v>0.23</v>
      </c>
      <c r="R90" s="260">
        <f ca="1">Inputs!N90</f>
        <v>0</v>
      </c>
    </row>
    <row r="91" spans="1:18" ht="15.6" x14ac:dyDescent="0.3">
      <c r="A91" s="48" t="e">
        <f ca="1">MATCH(C91,Options!$C:$C,0)</f>
        <v>#N/A</v>
      </c>
      <c r="B91" s="48" t="e">
        <f ca="1">MATCH(C91,Swaps!$C:$C,0)</f>
        <v>#N/A</v>
      </c>
      <c r="C91" s="227">
        <f ca="1">Inputs!C91</f>
        <v>39845</v>
      </c>
      <c r="D91" s="265">
        <f ca="1">Inputs!BI91</f>
        <v>4.1000000000000367E-9</v>
      </c>
      <c r="E91" s="265">
        <v>0</v>
      </c>
      <c r="F91" s="265">
        <f ca="1">IF(ISERROR(B91),0,OFFSET(Swaps!$C$1,B91+H$1,0))</f>
        <v>0</v>
      </c>
      <c r="G91" s="265">
        <f ca="1">+IF(ISERROR(A91),0,OFFSET(Options!$C$1,A91+G$1,0))</f>
        <v>0</v>
      </c>
      <c r="H91" s="265">
        <f ca="1">Inputs!BJ91</f>
        <v>0</v>
      </c>
      <c r="I91" s="265">
        <f ca="1">Inputs!BK91</f>
        <v>0</v>
      </c>
      <c r="J91" s="265">
        <f ca="1">Inputs!BM91</f>
        <v>0</v>
      </c>
      <c r="K91" s="265">
        <f ca="1">Inputs!BL91</f>
        <v>0</v>
      </c>
      <c r="L91" s="231">
        <f t="shared" ca="1" si="2"/>
        <v>4.1000000000000367E-9</v>
      </c>
      <c r="N91" s="244">
        <f ca="1">Inputs!E91</f>
        <v>4.3290000000000006</v>
      </c>
      <c r="O91" s="244">
        <f ca="1">Inputs!L91</f>
        <v>4.1000000000000369E-2</v>
      </c>
      <c r="Q91" s="260">
        <f ca="1">Inputs!F91</f>
        <v>0.22750000000000001</v>
      </c>
      <c r="R91" s="260">
        <f ca="1">Inputs!N91</f>
        <v>0</v>
      </c>
    </row>
    <row r="92" spans="1:18" ht="15.6" x14ac:dyDescent="0.3">
      <c r="A92" s="48" t="e">
        <f ca="1">MATCH(C92,Options!$C:$C,0)</f>
        <v>#N/A</v>
      </c>
      <c r="B92" s="48" t="e">
        <f ca="1">MATCH(C92,Swaps!$C:$C,0)</f>
        <v>#N/A</v>
      </c>
      <c r="C92" s="227">
        <f ca="1">Inputs!C92</f>
        <v>39873</v>
      </c>
      <c r="D92" s="265">
        <f ca="1">Inputs!BI92</f>
        <v>0</v>
      </c>
      <c r="E92" s="265">
        <v>0</v>
      </c>
      <c r="F92" s="265">
        <f ca="1">IF(ISERROR(B92),0,OFFSET(Swaps!$C$1,B92+H$1,0))</f>
        <v>0</v>
      </c>
      <c r="G92" s="265">
        <f ca="1">+IF(ISERROR(A92),0,OFFSET(Options!$C$1,A92+G$1,0))</f>
        <v>0</v>
      </c>
      <c r="H92" s="265">
        <f ca="1">Inputs!BJ92</f>
        <v>0</v>
      </c>
      <c r="I92" s="265">
        <f ca="1">Inputs!BK92</f>
        <v>0</v>
      </c>
      <c r="J92" s="265">
        <f ca="1">Inputs!BM92</f>
        <v>0</v>
      </c>
      <c r="K92" s="265">
        <f ca="1">Inputs!BL92</f>
        <v>0</v>
      </c>
      <c r="L92" s="231">
        <f t="shared" ca="1" si="2"/>
        <v>0</v>
      </c>
      <c r="N92" s="244">
        <f ca="1">Inputs!E92</f>
        <v>4.1940000000000008</v>
      </c>
      <c r="O92" s="244">
        <f ca="1">Inputs!L92</f>
        <v>4.1000000000001258E-2</v>
      </c>
      <c r="Q92" s="260">
        <f ca="1">Inputs!F92</f>
        <v>0.22</v>
      </c>
      <c r="R92" s="260">
        <f ca="1">Inputs!N92</f>
        <v>0</v>
      </c>
    </row>
    <row r="93" spans="1:18" ht="15.6" x14ac:dyDescent="0.3">
      <c r="A93" s="48" t="e">
        <f ca="1">MATCH(C93,Options!$C:$C,0)</f>
        <v>#N/A</v>
      </c>
      <c r="B93" s="48" t="e">
        <f ca="1">MATCH(C93,Swaps!$C:$C,0)</f>
        <v>#N/A</v>
      </c>
      <c r="C93" s="227">
        <f ca="1">Inputs!C93</f>
        <v>39904</v>
      </c>
      <c r="D93" s="265">
        <f ca="1">Inputs!BI93</f>
        <v>0</v>
      </c>
      <c r="E93" s="265">
        <v>0</v>
      </c>
      <c r="F93" s="265">
        <f ca="1">IF(ISERROR(B93),0,OFFSET(Swaps!$C$1,B93+H$1,0))</f>
        <v>0</v>
      </c>
      <c r="G93" s="265">
        <f ca="1">+IF(ISERROR(A93),0,OFFSET(Options!$C$1,A93+G$1,0))</f>
        <v>0</v>
      </c>
      <c r="H93" s="265">
        <f ca="1">Inputs!BJ93</f>
        <v>0</v>
      </c>
      <c r="I93" s="265">
        <f ca="1">Inputs!BK93</f>
        <v>0</v>
      </c>
      <c r="J93" s="265">
        <f ca="1">Inputs!BM93</f>
        <v>0</v>
      </c>
      <c r="K93" s="265">
        <f ca="1">Inputs!BL93</f>
        <v>0</v>
      </c>
      <c r="L93" s="231">
        <f t="shared" ca="1" si="2"/>
        <v>0</v>
      </c>
      <c r="N93" s="244">
        <f ca="1">Inputs!E93</f>
        <v>4.0440000000000005</v>
      </c>
      <c r="O93" s="244">
        <f ca="1">Inputs!L93</f>
        <v>4.1000000000000369E-2</v>
      </c>
      <c r="Q93" s="260">
        <f ca="1">Inputs!F93</f>
        <v>0.20250000000000001</v>
      </c>
      <c r="R93" s="260">
        <f ca="1">Inputs!N93</f>
        <v>0</v>
      </c>
    </row>
    <row r="94" spans="1:18" ht="15.6" x14ac:dyDescent="0.3">
      <c r="A94" s="48" t="e">
        <f ca="1">MATCH(C94,Options!$C:$C,0)</f>
        <v>#N/A</v>
      </c>
      <c r="B94" s="48" t="e">
        <f ca="1">MATCH(C94,Swaps!$C:$C,0)</f>
        <v>#N/A</v>
      </c>
      <c r="C94" s="227">
        <f ca="1">Inputs!C94</f>
        <v>39934</v>
      </c>
      <c r="D94" s="265">
        <f ca="1">Inputs!BI94</f>
        <v>4.100000000000126E-9</v>
      </c>
      <c r="E94" s="265">
        <v>0</v>
      </c>
      <c r="F94" s="265">
        <f ca="1">IF(ISERROR(B94),0,OFFSET(Swaps!$C$1,B94+H$1,0))</f>
        <v>0</v>
      </c>
      <c r="G94" s="265">
        <f ca="1">+IF(ISERROR(A94),0,OFFSET(Options!$C$1,A94+G$1,0))</f>
        <v>0</v>
      </c>
      <c r="H94" s="265">
        <f ca="1">Inputs!BJ94</f>
        <v>0</v>
      </c>
      <c r="I94" s="265">
        <f ca="1">Inputs!BK94</f>
        <v>0</v>
      </c>
      <c r="J94" s="265">
        <f ca="1">Inputs!BM94</f>
        <v>0</v>
      </c>
      <c r="K94" s="265">
        <f ca="1">Inputs!BL94</f>
        <v>0</v>
      </c>
      <c r="L94" s="231">
        <f t="shared" ca="1" si="2"/>
        <v>4.100000000000126E-9</v>
      </c>
      <c r="N94" s="244">
        <f ca="1">Inputs!E94</f>
        <v>4.0480000000000009</v>
      </c>
      <c r="O94" s="244">
        <f ca="1">Inputs!L94</f>
        <v>4.1000000000001258E-2</v>
      </c>
      <c r="Q94" s="260">
        <f ca="1">Inputs!F94</f>
        <v>0.20250000000000001</v>
      </c>
      <c r="R94" s="260">
        <f ca="1">Inputs!N94</f>
        <v>0</v>
      </c>
    </row>
    <row r="95" spans="1:18" ht="15.6" x14ac:dyDescent="0.3">
      <c r="A95" s="48" t="e">
        <f ca="1">MATCH(C95,Options!$C:$C,0)</f>
        <v>#N/A</v>
      </c>
      <c r="B95" s="48" t="e">
        <f ca="1">MATCH(C95,Swaps!$C:$C,0)</f>
        <v>#N/A</v>
      </c>
      <c r="C95" s="227">
        <f ca="1">Inputs!C95</f>
        <v>39965</v>
      </c>
      <c r="D95" s="265">
        <f ca="1">Inputs!BI95</f>
        <v>0</v>
      </c>
      <c r="E95" s="265">
        <v>0</v>
      </c>
      <c r="F95" s="265">
        <f ca="1">IF(ISERROR(B95),0,OFFSET(Swaps!$C$1,B95+H$1,0))</f>
        <v>0</v>
      </c>
      <c r="G95" s="265">
        <f ca="1">+IF(ISERROR(A95),0,OFFSET(Options!$C$1,A95+G$1,0))</f>
        <v>0</v>
      </c>
      <c r="H95" s="265">
        <f ca="1">Inputs!BJ95</f>
        <v>0</v>
      </c>
      <c r="I95" s="265">
        <f ca="1">Inputs!BK95</f>
        <v>0</v>
      </c>
      <c r="J95" s="265">
        <f ca="1">Inputs!BM95</f>
        <v>0</v>
      </c>
      <c r="K95" s="265">
        <f ca="1">Inputs!BL95</f>
        <v>0</v>
      </c>
      <c r="L95" s="231">
        <f t="shared" ca="1" si="2"/>
        <v>0</v>
      </c>
      <c r="N95" s="244">
        <f ca="1">Inputs!E95</f>
        <v>4.0880000000000001</v>
      </c>
      <c r="O95" s="244">
        <f ca="1">Inputs!L95</f>
        <v>4.1000000000000369E-2</v>
      </c>
      <c r="Q95" s="260">
        <f ca="1">Inputs!F95</f>
        <v>0.20250000000000001</v>
      </c>
      <c r="R95" s="260">
        <f ca="1">Inputs!N95</f>
        <v>0</v>
      </c>
    </row>
    <row r="96" spans="1:18" ht="15.6" x14ac:dyDescent="0.3">
      <c r="A96" s="48" t="e">
        <f ca="1">MATCH(C96,Options!$C:$C,0)</f>
        <v>#N/A</v>
      </c>
      <c r="B96" s="48" t="e">
        <f ca="1">MATCH(C96,Swaps!$C:$C,0)</f>
        <v>#N/A</v>
      </c>
      <c r="C96" s="227">
        <f ca="1">Inputs!C96</f>
        <v>39995</v>
      </c>
      <c r="D96" s="265">
        <f ca="1">Inputs!BI96</f>
        <v>0</v>
      </c>
      <c r="E96" s="265">
        <v>0</v>
      </c>
      <c r="F96" s="265">
        <f ca="1">IF(ISERROR(B96),0,OFFSET(Swaps!$C$1,B96+H$1,0))</f>
        <v>0</v>
      </c>
      <c r="G96" s="265">
        <f ca="1">+IF(ISERROR(A96),0,OFFSET(Options!$C$1,A96+G$1,0))</f>
        <v>0</v>
      </c>
      <c r="H96" s="265">
        <f ca="1">Inputs!BJ96</f>
        <v>0</v>
      </c>
      <c r="I96" s="265">
        <f ca="1">Inputs!BK96</f>
        <v>0</v>
      </c>
      <c r="J96" s="265">
        <f ca="1">Inputs!BM96</f>
        <v>0</v>
      </c>
      <c r="K96" s="265">
        <f ca="1">Inputs!BL96</f>
        <v>0</v>
      </c>
      <c r="L96" s="231">
        <f t="shared" ca="1" si="2"/>
        <v>0</v>
      </c>
      <c r="N96" s="244">
        <f ca="1">Inputs!E96</f>
        <v>4.1330000000000009</v>
      </c>
      <c r="O96" s="244">
        <f ca="1">Inputs!L96</f>
        <v>4.1000000000001258E-2</v>
      </c>
      <c r="Q96" s="260">
        <f ca="1">Inputs!F96</f>
        <v>0.20250000000000001</v>
      </c>
      <c r="R96" s="260">
        <f ca="1">Inputs!N96</f>
        <v>0</v>
      </c>
    </row>
    <row r="97" spans="1:18" ht="15.6" x14ac:dyDescent="0.3">
      <c r="A97" s="48" t="e">
        <f ca="1">MATCH(C97,Options!$C:$C,0)</f>
        <v>#N/A</v>
      </c>
      <c r="B97" s="48" t="e">
        <f ca="1">MATCH(C97,Swaps!$C:$C,0)</f>
        <v>#N/A</v>
      </c>
      <c r="C97" s="227">
        <f ca="1">Inputs!C97</f>
        <v>40026</v>
      </c>
      <c r="D97" s="265">
        <f ca="1">Inputs!BI97</f>
        <v>0</v>
      </c>
      <c r="E97" s="265">
        <v>0</v>
      </c>
      <c r="F97" s="265">
        <f ca="1">IF(ISERROR(B97),0,OFFSET(Swaps!$C$1,B97+H$1,0))</f>
        <v>0</v>
      </c>
      <c r="G97" s="265">
        <f ca="1">+IF(ISERROR(A97),0,OFFSET(Options!$C$1,A97+G$1,0))</f>
        <v>0</v>
      </c>
      <c r="H97" s="265">
        <f ca="1">Inputs!BJ97</f>
        <v>0</v>
      </c>
      <c r="I97" s="265">
        <f ca="1">Inputs!BK97</f>
        <v>0</v>
      </c>
      <c r="J97" s="265">
        <f ca="1">Inputs!BM97</f>
        <v>0</v>
      </c>
      <c r="K97" s="265">
        <f ca="1">Inputs!BL97</f>
        <v>0</v>
      </c>
      <c r="L97" s="231">
        <f t="shared" ca="1" si="2"/>
        <v>0</v>
      </c>
      <c r="N97" s="244">
        <f ca="1">Inputs!E97</f>
        <v>4.1720000000000006</v>
      </c>
      <c r="O97" s="244">
        <f ca="1">Inputs!L97</f>
        <v>4.1000000000000369E-2</v>
      </c>
      <c r="Q97" s="260">
        <f ca="1">Inputs!F97</f>
        <v>0.20250000000000001</v>
      </c>
      <c r="R97" s="260">
        <f ca="1">Inputs!N97</f>
        <v>0</v>
      </c>
    </row>
    <row r="98" spans="1:18" ht="15.6" x14ac:dyDescent="0.3">
      <c r="A98" s="48" t="e">
        <f ca="1">MATCH(C98,Options!$C:$C,0)</f>
        <v>#N/A</v>
      </c>
      <c r="B98" s="48" t="e">
        <f ca="1">MATCH(C98,Swaps!$C:$C,0)</f>
        <v>#N/A</v>
      </c>
      <c r="C98" s="227">
        <f ca="1">Inputs!C98</f>
        <v>40057</v>
      </c>
      <c r="D98" s="265">
        <f ca="1">Inputs!BI98</f>
        <v>0</v>
      </c>
      <c r="E98" s="265">
        <v>0</v>
      </c>
      <c r="F98" s="265">
        <f ca="1">IF(ISERROR(B98),0,OFFSET(Swaps!$C$1,B98+H$1,0))</f>
        <v>0</v>
      </c>
      <c r="G98" s="265">
        <f ca="1">+IF(ISERROR(A98),0,OFFSET(Options!$C$1,A98+G$1,0))</f>
        <v>0</v>
      </c>
      <c r="H98" s="265">
        <f ca="1">Inputs!BJ98</f>
        <v>0</v>
      </c>
      <c r="I98" s="265">
        <f ca="1">Inputs!BK98</f>
        <v>0</v>
      </c>
      <c r="J98" s="265">
        <f ca="1">Inputs!BM98</f>
        <v>0</v>
      </c>
      <c r="K98" s="265">
        <f ca="1">Inputs!BL98</f>
        <v>0</v>
      </c>
      <c r="L98" s="231">
        <f t="shared" ca="1" si="2"/>
        <v>0</v>
      </c>
      <c r="N98" s="244">
        <f ca="1">Inputs!E98</f>
        <v>4.1610000000000005</v>
      </c>
      <c r="O98" s="244">
        <f ca="1">Inputs!L98</f>
        <v>4.1000000000000369E-2</v>
      </c>
      <c r="Q98" s="260">
        <f ca="1">Inputs!F98</f>
        <v>0.20250000000000001</v>
      </c>
      <c r="R98" s="260">
        <f ca="1">Inputs!N98</f>
        <v>0</v>
      </c>
    </row>
    <row r="99" spans="1:18" ht="15.6" x14ac:dyDescent="0.3">
      <c r="A99" s="48" t="e">
        <f ca="1">MATCH(C99,Options!$C:$C,0)</f>
        <v>#N/A</v>
      </c>
      <c r="B99" s="48" t="e">
        <f ca="1">MATCH(C99,Swaps!$C:$C,0)</f>
        <v>#N/A</v>
      </c>
      <c r="C99" s="227">
        <f ca="1">Inputs!C99</f>
        <v>40087</v>
      </c>
      <c r="D99" s="265">
        <f ca="1">Inputs!BI99</f>
        <v>0</v>
      </c>
      <c r="E99" s="265">
        <v>0</v>
      </c>
      <c r="F99" s="265">
        <f ca="1">IF(ISERROR(B99),0,OFFSET(Swaps!$C$1,B99+H$1,0))</f>
        <v>0</v>
      </c>
      <c r="G99" s="265">
        <f ca="1">+IF(ISERROR(A99),0,OFFSET(Options!$C$1,A99+G$1,0))</f>
        <v>0</v>
      </c>
      <c r="H99" s="265">
        <f ca="1">Inputs!BJ99</f>
        <v>0</v>
      </c>
      <c r="I99" s="265">
        <f ca="1">Inputs!BK99</f>
        <v>0</v>
      </c>
      <c r="J99" s="265">
        <f ca="1">Inputs!BM99</f>
        <v>0</v>
      </c>
      <c r="K99" s="265">
        <f ca="1">Inputs!BL99</f>
        <v>0</v>
      </c>
      <c r="L99" s="231">
        <f t="shared" ca="1" si="2"/>
        <v>0</v>
      </c>
      <c r="N99" s="244">
        <f ca="1">Inputs!E99</f>
        <v>4.176000000000001</v>
      </c>
      <c r="O99" s="244">
        <f ca="1">Inputs!L99</f>
        <v>4.1000000000001258E-2</v>
      </c>
      <c r="Q99" s="260">
        <f ca="1">Inputs!F99</f>
        <v>0.20250000000000001</v>
      </c>
      <c r="R99" s="260">
        <f ca="1">Inputs!N99</f>
        <v>0</v>
      </c>
    </row>
    <row r="100" spans="1:18" ht="15.6" x14ac:dyDescent="0.3">
      <c r="A100" s="48" t="e">
        <f ca="1">MATCH(C100,Options!$C:$C,0)</f>
        <v>#N/A</v>
      </c>
      <c r="B100" s="48" t="e">
        <f ca="1">MATCH(C100,Swaps!$C:$C,0)</f>
        <v>#N/A</v>
      </c>
      <c r="C100" s="227">
        <f ca="1">Inputs!C100</f>
        <v>40118</v>
      </c>
      <c r="D100" s="265">
        <f ca="1">Inputs!BI100</f>
        <v>0</v>
      </c>
      <c r="E100" s="265">
        <v>0</v>
      </c>
      <c r="F100" s="265">
        <f ca="1">IF(ISERROR(B100),0,OFFSET(Swaps!$C$1,B100+H$1,0))</f>
        <v>0</v>
      </c>
      <c r="G100" s="265">
        <f ca="1">+IF(ISERROR(A100),0,OFFSET(Options!$C$1,A100+G$1,0))</f>
        <v>0</v>
      </c>
      <c r="H100" s="265">
        <f ca="1">Inputs!BJ100</f>
        <v>0</v>
      </c>
      <c r="I100" s="265">
        <f ca="1">Inputs!BK100</f>
        <v>0</v>
      </c>
      <c r="J100" s="265">
        <f ca="1">Inputs!BM100</f>
        <v>0</v>
      </c>
      <c r="K100" s="265">
        <f ca="1">Inputs!BL100</f>
        <v>0</v>
      </c>
      <c r="L100" s="231">
        <f t="shared" ca="1" si="2"/>
        <v>0</v>
      </c>
      <c r="N100" s="244">
        <f ca="1">Inputs!E100</f>
        <v>4.3330000000000002</v>
      </c>
      <c r="O100" s="244">
        <f ca="1">Inputs!L100</f>
        <v>4.1000000000000369E-2</v>
      </c>
      <c r="Q100" s="260">
        <f ca="1">Inputs!F100</f>
        <v>0.20250000000000001</v>
      </c>
      <c r="R100" s="260">
        <f ca="1">Inputs!N100</f>
        <v>0</v>
      </c>
    </row>
    <row r="101" spans="1:18" ht="15.6" x14ac:dyDescent="0.3">
      <c r="A101" s="48" t="e">
        <f ca="1">MATCH(C101,Options!$C:$C,0)</f>
        <v>#N/A</v>
      </c>
      <c r="B101" s="48" t="e">
        <f ca="1">MATCH(C101,Swaps!$C:$C,0)</f>
        <v>#N/A</v>
      </c>
      <c r="C101" s="228">
        <f ca="1">Inputs!C101</f>
        <v>40148</v>
      </c>
      <c r="D101" s="266">
        <f ca="1">Inputs!BI101</f>
        <v>0</v>
      </c>
      <c r="E101" s="266">
        <v>0</v>
      </c>
      <c r="F101" s="266">
        <f ca="1">IF(ISERROR(B101),0,OFFSET(Swaps!$C$1,B101+H$1,0))</f>
        <v>0</v>
      </c>
      <c r="G101" s="266">
        <f ca="1">+IF(ISERROR(A101),0,OFFSET(Options!$C$1,A101+G$1,0))</f>
        <v>0</v>
      </c>
      <c r="H101" s="266">
        <f ca="1">Inputs!BJ101</f>
        <v>0</v>
      </c>
      <c r="I101" s="266">
        <f ca="1">Inputs!BK101</f>
        <v>0</v>
      </c>
      <c r="J101" s="266">
        <f ca="1">Inputs!BM101</f>
        <v>0</v>
      </c>
      <c r="K101" s="266">
        <f ca="1">Inputs!BL101</f>
        <v>0</v>
      </c>
      <c r="L101" s="230">
        <f t="shared" ca="1" si="2"/>
        <v>0</v>
      </c>
      <c r="M101" s="261"/>
      <c r="N101" s="237">
        <f ca="1">Inputs!E101</f>
        <v>4.4930000000000012</v>
      </c>
      <c r="O101" s="237">
        <f ca="1">Inputs!L101</f>
        <v>4.1000000000001258E-2</v>
      </c>
      <c r="P101" s="262"/>
      <c r="Q101" s="263">
        <f ca="1">Inputs!F101</f>
        <v>0.20250000000000001</v>
      </c>
      <c r="R101" s="263">
        <f ca="1">Inputs!N101</f>
        <v>0</v>
      </c>
    </row>
    <row r="102" spans="1:18" ht="15.6" x14ac:dyDescent="0.3">
      <c r="A102" s="48" t="e">
        <f ca="1">MATCH(C102,Options!$C:$C,0)</f>
        <v>#N/A</v>
      </c>
      <c r="B102" s="48" t="e">
        <f ca="1">MATCH(C102,Swaps!$C:$C,0)</f>
        <v>#N/A</v>
      </c>
      <c r="C102" s="227">
        <f ca="1">Inputs!C102</f>
        <v>40179</v>
      </c>
      <c r="D102" s="265">
        <f ca="1">Inputs!BI102</f>
        <v>4.1000000000000367E-9</v>
      </c>
      <c r="E102" s="265">
        <v>0</v>
      </c>
      <c r="F102" s="265">
        <f ca="1">IF(ISERROR(B102),0,OFFSET(Swaps!$C$1,B102+H$1,0))</f>
        <v>0</v>
      </c>
      <c r="G102" s="265">
        <f ca="1">+IF(ISERROR(A102),0,OFFSET(Options!$C$1,A102+G$1,0))</f>
        <v>0</v>
      </c>
      <c r="H102" s="265">
        <f ca="1">Inputs!BJ102</f>
        <v>0</v>
      </c>
      <c r="I102" s="265">
        <f ca="1">Inputs!BK102</f>
        <v>0</v>
      </c>
      <c r="J102" s="265">
        <f ca="1">Inputs!BM102</f>
        <v>0</v>
      </c>
      <c r="K102" s="265">
        <f ca="1">Inputs!BL102</f>
        <v>0</v>
      </c>
      <c r="L102" s="231">
        <f t="shared" ca="1" si="2"/>
        <v>4.1000000000000367E-9</v>
      </c>
      <c r="N102" s="244">
        <f ca="1">Inputs!E102</f>
        <v>4.5205000000000002</v>
      </c>
      <c r="O102" s="244">
        <f ca="1">Inputs!L102</f>
        <v>4.1000000000000369E-2</v>
      </c>
      <c r="Q102" s="260">
        <f ca="1">Inputs!F102</f>
        <v>0.20250000000000001</v>
      </c>
      <c r="R102" s="260">
        <f ca="1">Inputs!N102</f>
        <v>0</v>
      </c>
    </row>
    <row r="103" spans="1:18" ht="15.6" x14ac:dyDescent="0.3">
      <c r="A103" s="48" t="e">
        <f ca="1">MATCH(C103,Options!$C:$C,0)</f>
        <v>#N/A</v>
      </c>
      <c r="B103" s="48" t="e">
        <f ca="1">MATCH(C103,Swaps!$C:$C,0)</f>
        <v>#N/A</v>
      </c>
      <c r="C103" s="227">
        <f ca="1">Inputs!C103</f>
        <v>40210</v>
      </c>
      <c r="D103" s="265">
        <f ca="1">Inputs!BI103</f>
        <v>4.1000000000000367E-9</v>
      </c>
      <c r="E103" s="265">
        <v>0</v>
      </c>
      <c r="F103" s="265">
        <f ca="1">IF(ISERROR(B103),0,OFFSET(Swaps!$C$1,B103+H$1,0))</f>
        <v>0</v>
      </c>
      <c r="G103" s="265">
        <f ca="1">+IF(ISERROR(A103),0,OFFSET(Options!$C$1,A103+G$1,0))</f>
        <v>0</v>
      </c>
      <c r="H103" s="265">
        <f ca="1">Inputs!BJ103</f>
        <v>0</v>
      </c>
      <c r="I103" s="265">
        <f ca="1">Inputs!BK103</f>
        <v>0</v>
      </c>
      <c r="J103" s="265">
        <f ca="1">Inputs!BM103</f>
        <v>0</v>
      </c>
      <c r="K103" s="265">
        <f ca="1">Inputs!BL103</f>
        <v>0</v>
      </c>
      <c r="L103" s="231">
        <f t="shared" ca="1" si="2"/>
        <v>4.1000000000000367E-9</v>
      </c>
      <c r="N103" s="244">
        <f ca="1">Inputs!E103</f>
        <v>4.4365000000000006</v>
      </c>
      <c r="O103" s="244">
        <f ca="1">Inputs!L103</f>
        <v>4.1000000000000369E-2</v>
      </c>
      <c r="Q103" s="260">
        <f ca="1">Inputs!F103</f>
        <v>0.2</v>
      </c>
      <c r="R103" s="260">
        <f ca="1">Inputs!N103</f>
        <v>0</v>
      </c>
    </row>
    <row r="104" spans="1:18" ht="15.6" x14ac:dyDescent="0.3">
      <c r="A104" s="48" t="e">
        <f ca="1">MATCH(C104,Options!$C:$C,0)</f>
        <v>#N/A</v>
      </c>
      <c r="B104" s="48" t="e">
        <f ca="1">MATCH(C104,Swaps!$C:$C,0)</f>
        <v>#N/A</v>
      </c>
      <c r="C104" s="227">
        <f ca="1">Inputs!C104</f>
        <v>40238</v>
      </c>
      <c r="D104" s="265">
        <f ca="1">Inputs!BI104</f>
        <v>0</v>
      </c>
      <c r="E104" s="265">
        <v>0</v>
      </c>
      <c r="F104" s="265">
        <f ca="1">IF(ISERROR(B104),0,OFFSET(Swaps!$C$1,B104+H$1,0))</f>
        <v>0</v>
      </c>
      <c r="G104" s="265">
        <f ca="1">+IF(ISERROR(A104),0,OFFSET(Options!$C$1,A104+G$1,0))</f>
        <v>0</v>
      </c>
      <c r="H104" s="265">
        <f ca="1">Inputs!BJ104</f>
        <v>0</v>
      </c>
      <c r="I104" s="265">
        <f ca="1">Inputs!BK104</f>
        <v>0</v>
      </c>
      <c r="J104" s="265">
        <f ca="1">Inputs!BM104</f>
        <v>0</v>
      </c>
      <c r="K104" s="265">
        <f ca="1">Inputs!BL104</f>
        <v>0</v>
      </c>
      <c r="L104" s="231">
        <f t="shared" ca="1" si="2"/>
        <v>0</v>
      </c>
      <c r="N104" s="244">
        <f ca="1">Inputs!E104</f>
        <v>4.3015000000000008</v>
      </c>
      <c r="O104" s="244">
        <f ca="1">Inputs!L104</f>
        <v>4.1000000000000369E-2</v>
      </c>
      <c r="Q104" s="260">
        <f ca="1">Inputs!F104</f>
        <v>0.19500000000000001</v>
      </c>
      <c r="R104" s="260">
        <f ca="1">Inputs!N104</f>
        <v>0</v>
      </c>
    </row>
    <row r="105" spans="1:18" ht="15.6" x14ac:dyDescent="0.3">
      <c r="A105" s="48" t="e">
        <f ca="1">MATCH(C105,Options!$C:$C,0)</f>
        <v>#N/A</v>
      </c>
      <c r="B105" s="48" t="e">
        <f ca="1">MATCH(C105,Swaps!$C:$C,0)</f>
        <v>#N/A</v>
      </c>
      <c r="C105" s="227">
        <f ca="1">Inputs!C105</f>
        <v>40269</v>
      </c>
      <c r="D105" s="265">
        <f ca="1">Inputs!BI105</f>
        <v>0</v>
      </c>
      <c r="E105" s="265">
        <v>0</v>
      </c>
      <c r="F105" s="265">
        <f ca="1">IF(ISERROR(B105),0,OFFSET(Swaps!$C$1,B105+H$1,0))</f>
        <v>0</v>
      </c>
      <c r="G105" s="265">
        <f ca="1">+IF(ISERROR(A105),0,OFFSET(Options!$C$1,A105+G$1,0))</f>
        <v>0</v>
      </c>
      <c r="H105" s="265">
        <f ca="1">Inputs!BJ105</f>
        <v>0</v>
      </c>
      <c r="I105" s="265">
        <f ca="1">Inputs!BK105</f>
        <v>0</v>
      </c>
      <c r="J105" s="265">
        <f ca="1">Inputs!BM105</f>
        <v>0</v>
      </c>
      <c r="K105" s="265">
        <f ca="1">Inputs!BL105</f>
        <v>0</v>
      </c>
      <c r="L105" s="231">
        <f t="shared" ca="1" si="2"/>
        <v>0</v>
      </c>
      <c r="N105" s="244">
        <f ca="1">Inputs!E105</f>
        <v>4.1515000000000004</v>
      </c>
      <c r="O105" s="244">
        <f ca="1">Inputs!L105</f>
        <v>4.1000000000000369E-2</v>
      </c>
      <c r="Q105" s="260">
        <f ca="1">Inputs!F105</f>
        <v>0.19</v>
      </c>
      <c r="R105" s="260">
        <f ca="1">Inputs!N105</f>
        <v>0</v>
      </c>
    </row>
    <row r="106" spans="1:18" ht="15.6" x14ac:dyDescent="0.3">
      <c r="A106" s="48" t="e">
        <f ca="1">MATCH(C106,Options!$C:$C,0)</f>
        <v>#N/A</v>
      </c>
      <c r="B106" s="48" t="e">
        <f ca="1">MATCH(C106,Swaps!$C:$C,0)</f>
        <v>#N/A</v>
      </c>
      <c r="C106" s="227">
        <f ca="1">Inputs!C106</f>
        <v>40299</v>
      </c>
      <c r="D106" s="265">
        <f ca="1">Inputs!BI106</f>
        <v>0</v>
      </c>
      <c r="E106" s="265">
        <v>0</v>
      </c>
      <c r="F106" s="265">
        <f ca="1">IF(ISERROR(B106),0,OFFSET(Swaps!$C$1,B106+H$1,0))</f>
        <v>0</v>
      </c>
      <c r="G106" s="265">
        <f ca="1">+IF(ISERROR(A106),0,OFFSET(Options!$C$1,A106+G$1,0))</f>
        <v>0</v>
      </c>
      <c r="H106" s="265">
        <f ca="1">Inputs!BJ106</f>
        <v>0</v>
      </c>
      <c r="I106" s="265">
        <f ca="1">Inputs!BK106</f>
        <v>0</v>
      </c>
      <c r="J106" s="265">
        <f ca="1">Inputs!BM106</f>
        <v>0</v>
      </c>
      <c r="K106" s="265">
        <f ca="1">Inputs!BL106</f>
        <v>0</v>
      </c>
      <c r="L106" s="231">
        <f t="shared" ca="1" si="2"/>
        <v>0</v>
      </c>
      <c r="N106" s="244">
        <f ca="1">Inputs!E106</f>
        <v>4.1555000000000009</v>
      </c>
      <c r="O106" s="244">
        <f ca="1">Inputs!L106</f>
        <v>4.1000000000001258E-2</v>
      </c>
      <c r="Q106" s="260">
        <f ca="1">Inputs!F106</f>
        <v>0.185</v>
      </c>
      <c r="R106" s="260">
        <f ca="1">Inputs!N106</f>
        <v>0</v>
      </c>
    </row>
    <row r="107" spans="1:18" ht="15.6" x14ac:dyDescent="0.3">
      <c r="A107" s="48" t="e">
        <f ca="1">MATCH(C107,Options!$C:$C,0)</f>
        <v>#N/A</v>
      </c>
      <c r="B107" s="48" t="e">
        <f ca="1">MATCH(C107,Swaps!$C:$C,0)</f>
        <v>#N/A</v>
      </c>
      <c r="C107" s="227">
        <f ca="1">Inputs!C107</f>
        <v>40330</v>
      </c>
      <c r="D107" s="265">
        <f ca="1">Inputs!BI107</f>
        <v>0</v>
      </c>
      <c r="E107" s="265">
        <v>0</v>
      </c>
      <c r="F107" s="265">
        <f ca="1">IF(ISERROR(B107),0,OFFSET(Swaps!$C$1,B107+H$1,0))</f>
        <v>0</v>
      </c>
      <c r="G107" s="265">
        <f ca="1">+IF(ISERROR(A107),0,OFFSET(Options!$C$1,A107+G$1,0))</f>
        <v>0</v>
      </c>
      <c r="H107" s="265">
        <f ca="1">Inputs!BJ107</f>
        <v>0</v>
      </c>
      <c r="I107" s="265">
        <f ca="1">Inputs!BK107</f>
        <v>0</v>
      </c>
      <c r="J107" s="265">
        <f ca="1">Inputs!BM107</f>
        <v>0</v>
      </c>
      <c r="K107" s="265">
        <f ca="1">Inputs!BL107</f>
        <v>0</v>
      </c>
      <c r="L107" s="231">
        <f t="shared" ca="1" si="2"/>
        <v>0</v>
      </c>
      <c r="N107" s="244">
        <f ca="1">Inputs!E107</f>
        <v>4.1955</v>
      </c>
      <c r="O107" s="244">
        <f ca="1">Inputs!L107</f>
        <v>4.1000000000000369E-2</v>
      </c>
      <c r="Q107" s="260">
        <f ca="1">Inputs!F107</f>
        <v>0.185</v>
      </c>
      <c r="R107" s="260">
        <f ca="1">Inputs!N107</f>
        <v>0</v>
      </c>
    </row>
    <row r="108" spans="1:18" ht="15.6" x14ac:dyDescent="0.3">
      <c r="A108" s="48" t="e">
        <f ca="1">MATCH(C108,Options!$C:$C,0)</f>
        <v>#N/A</v>
      </c>
      <c r="B108" s="48" t="e">
        <f ca="1">MATCH(C108,Swaps!$C:$C,0)</f>
        <v>#N/A</v>
      </c>
      <c r="C108" s="227">
        <f ca="1">Inputs!C108</f>
        <v>40360</v>
      </c>
      <c r="D108" s="265">
        <f ca="1">Inputs!BI108</f>
        <v>0</v>
      </c>
      <c r="E108" s="265">
        <v>0</v>
      </c>
      <c r="F108" s="265">
        <f ca="1">IF(ISERROR(B108),0,OFFSET(Swaps!$C$1,B108+H$1,0))</f>
        <v>0</v>
      </c>
      <c r="G108" s="265">
        <f ca="1">+IF(ISERROR(A108),0,OFFSET(Options!$C$1,A108+G$1,0))</f>
        <v>0</v>
      </c>
      <c r="H108" s="265">
        <f ca="1">Inputs!BJ108</f>
        <v>0</v>
      </c>
      <c r="I108" s="265">
        <f ca="1">Inputs!BK108</f>
        <v>0</v>
      </c>
      <c r="J108" s="265">
        <f ca="1">Inputs!BM108</f>
        <v>0</v>
      </c>
      <c r="K108" s="265">
        <f ca="1">Inputs!BL108</f>
        <v>0</v>
      </c>
      <c r="L108" s="231">
        <f t="shared" ca="1" si="2"/>
        <v>0</v>
      </c>
      <c r="N108" s="244">
        <f ca="1">Inputs!E108</f>
        <v>4.2405000000000008</v>
      </c>
      <c r="O108" s="244">
        <f ca="1">Inputs!L108</f>
        <v>4.1000000000001258E-2</v>
      </c>
      <c r="Q108" s="260">
        <f ca="1">Inputs!F108</f>
        <v>0.185</v>
      </c>
      <c r="R108" s="260">
        <f ca="1">Inputs!N108</f>
        <v>0</v>
      </c>
    </row>
    <row r="109" spans="1:18" ht="15.6" x14ac:dyDescent="0.3">
      <c r="A109" s="48" t="e">
        <f ca="1">MATCH(C109,Options!$C:$C,0)</f>
        <v>#N/A</v>
      </c>
      <c r="B109" s="48" t="e">
        <f ca="1">MATCH(C109,Swaps!$C:$C,0)</f>
        <v>#N/A</v>
      </c>
      <c r="C109" s="227">
        <f ca="1">Inputs!C109</f>
        <v>40391</v>
      </c>
      <c r="D109" s="265">
        <f ca="1">Inputs!BI109</f>
        <v>4.1000000000000367E-9</v>
      </c>
      <c r="E109" s="265">
        <v>0</v>
      </c>
      <c r="F109" s="265">
        <f ca="1">IF(ISERROR(B109),0,OFFSET(Swaps!$C$1,B109+H$1,0))</f>
        <v>0</v>
      </c>
      <c r="G109" s="265">
        <f ca="1">+IF(ISERROR(A109),0,OFFSET(Options!$C$1,A109+G$1,0))</f>
        <v>0</v>
      </c>
      <c r="H109" s="265">
        <f ca="1">Inputs!BJ109</f>
        <v>0</v>
      </c>
      <c r="I109" s="265">
        <f ca="1">Inputs!BK109</f>
        <v>0</v>
      </c>
      <c r="J109" s="265">
        <f ca="1">Inputs!BM109</f>
        <v>0</v>
      </c>
      <c r="K109" s="265">
        <f ca="1">Inputs!BL109</f>
        <v>0</v>
      </c>
      <c r="L109" s="231">
        <f t="shared" ca="1" si="2"/>
        <v>4.1000000000000367E-9</v>
      </c>
      <c r="N109" s="244">
        <f ca="1">Inputs!E109</f>
        <v>4.2795000000000005</v>
      </c>
      <c r="O109" s="244">
        <f ca="1">Inputs!L109</f>
        <v>4.1000000000000369E-2</v>
      </c>
      <c r="Q109" s="260">
        <f ca="1">Inputs!F109</f>
        <v>0.185</v>
      </c>
      <c r="R109" s="260">
        <f ca="1">Inputs!N109</f>
        <v>0</v>
      </c>
    </row>
    <row r="110" spans="1:18" ht="15.6" x14ac:dyDescent="0.3">
      <c r="A110" s="48" t="e">
        <f ca="1">MATCH(C110,Options!$C:$C,0)</f>
        <v>#N/A</v>
      </c>
      <c r="B110" s="48" t="e">
        <f ca="1">MATCH(C110,Swaps!$C:$C,0)</f>
        <v>#N/A</v>
      </c>
      <c r="C110" s="227">
        <f ca="1">Inputs!C110</f>
        <v>40422</v>
      </c>
      <c r="D110" s="265">
        <f ca="1">Inputs!BI110</f>
        <v>0</v>
      </c>
      <c r="E110" s="265">
        <v>0</v>
      </c>
      <c r="F110" s="265">
        <f ca="1">IF(ISERROR(B110),0,OFFSET(Swaps!$C$1,B110+H$1,0))</f>
        <v>0</v>
      </c>
      <c r="G110" s="265">
        <f ca="1">+IF(ISERROR(A110),0,OFFSET(Options!$C$1,A110+G$1,0))</f>
        <v>0</v>
      </c>
      <c r="H110" s="265">
        <f ca="1">Inputs!BJ110</f>
        <v>0</v>
      </c>
      <c r="I110" s="265">
        <f ca="1">Inputs!BK110</f>
        <v>0</v>
      </c>
      <c r="J110" s="265">
        <f ca="1">Inputs!BM110</f>
        <v>0</v>
      </c>
      <c r="K110" s="265">
        <f ca="1">Inputs!BL110</f>
        <v>0</v>
      </c>
      <c r="L110" s="231">
        <f t="shared" ca="1" si="2"/>
        <v>0</v>
      </c>
      <c r="N110" s="244">
        <f ca="1">Inputs!E110</f>
        <v>4.2685000000000004</v>
      </c>
      <c r="O110" s="244">
        <f ca="1">Inputs!L110</f>
        <v>4.1000000000000369E-2</v>
      </c>
      <c r="Q110" s="260">
        <f ca="1">Inputs!F110</f>
        <v>0.185</v>
      </c>
      <c r="R110" s="260">
        <f ca="1">Inputs!N110</f>
        <v>0</v>
      </c>
    </row>
    <row r="111" spans="1:18" ht="15.6" x14ac:dyDescent="0.3">
      <c r="A111" s="48" t="e">
        <f ca="1">MATCH(C111,Options!$C:$C,0)</f>
        <v>#N/A</v>
      </c>
      <c r="B111" s="48" t="e">
        <f ca="1">MATCH(C111,Swaps!$C:$C,0)</f>
        <v>#N/A</v>
      </c>
      <c r="C111" s="227">
        <f ca="1">Inputs!C111</f>
        <v>40452</v>
      </c>
      <c r="D111" s="265">
        <f ca="1">Inputs!BI111</f>
        <v>0</v>
      </c>
      <c r="E111" s="265">
        <v>0</v>
      </c>
      <c r="F111" s="265">
        <f ca="1">IF(ISERROR(B111),0,OFFSET(Swaps!$C$1,B111+H$1,0))</f>
        <v>0</v>
      </c>
      <c r="G111" s="265">
        <f ca="1">+IF(ISERROR(A111),0,OFFSET(Options!$C$1,A111+G$1,0))</f>
        <v>0</v>
      </c>
      <c r="H111" s="265">
        <f ca="1">Inputs!BJ111</f>
        <v>0</v>
      </c>
      <c r="I111" s="265">
        <f ca="1">Inputs!BK111</f>
        <v>0</v>
      </c>
      <c r="J111" s="265">
        <f ca="1">Inputs!BM111</f>
        <v>0</v>
      </c>
      <c r="K111" s="265">
        <f ca="1">Inputs!BL111</f>
        <v>0</v>
      </c>
      <c r="L111" s="231">
        <f t="shared" ca="1" si="2"/>
        <v>0</v>
      </c>
      <c r="N111" s="244">
        <f ca="1">Inputs!E111</f>
        <v>4.283500000000001</v>
      </c>
      <c r="O111" s="244">
        <f ca="1">Inputs!L111</f>
        <v>4.1000000000001258E-2</v>
      </c>
      <c r="Q111" s="260">
        <f ca="1">Inputs!F111</f>
        <v>0.185</v>
      </c>
      <c r="R111" s="260">
        <f ca="1">Inputs!N111</f>
        <v>0</v>
      </c>
    </row>
    <row r="112" spans="1:18" ht="15.6" x14ac:dyDescent="0.3">
      <c r="A112" s="48" t="e">
        <f ca="1">MATCH(C112,Options!$C:$C,0)</f>
        <v>#N/A</v>
      </c>
      <c r="B112" s="48" t="e">
        <f ca="1">MATCH(C112,Swaps!$C:$C,0)</f>
        <v>#N/A</v>
      </c>
      <c r="C112" s="227">
        <f ca="1">Inputs!C112</f>
        <v>40483</v>
      </c>
      <c r="D112" s="265">
        <f ca="1">Inputs!BI112</f>
        <v>0</v>
      </c>
      <c r="E112" s="265">
        <v>0</v>
      </c>
      <c r="F112" s="265">
        <f ca="1">IF(ISERROR(B112),0,OFFSET(Swaps!$C$1,B112+H$1,0))</f>
        <v>0</v>
      </c>
      <c r="G112" s="265">
        <f ca="1">+IF(ISERROR(A112),0,OFFSET(Options!$C$1,A112+G$1,0))</f>
        <v>0</v>
      </c>
      <c r="H112" s="265">
        <f ca="1">Inputs!BJ112</f>
        <v>0</v>
      </c>
      <c r="I112" s="265">
        <f ca="1">Inputs!BK112</f>
        <v>0</v>
      </c>
      <c r="J112" s="265">
        <f ca="1">Inputs!BM112</f>
        <v>0</v>
      </c>
      <c r="K112" s="265">
        <f ca="1">Inputs!BL112</f>
        <v>0</v>
      </c>
      <c r="L112" s="231">
        <f t="shared" ca="1" si="2"/>
        <v>0</v>
      </c>
      <c r="N112" s="244">
        <f ca="1">Inputs!E112</f>
        <v>4.4405000000000001</v>
      </c>
      <c r="O112" s="244">
        <f ca="1">Inputs!L112</f>
        <v>4.1000000000000369E-2</v>
      </c>
      <c r="Q112" s="260">
        <f ca="1">Inputs!F112</f>
        <v>0.185</v>
      </c>
      <c r="R112" s="260">
        <f ca="1">Inputs!N112</f>
        <v>0</v>
      </c>
    </row>
    <row r="113" spans="1:18" ht="15.6" x14ac:dyDescent="0.3">
      <c r="A113" s="48" t="e">
        <f ca="1">MATCH(C113,Options!$C:$C,0)</f>
        <v>#N/A</v>
      </c>
      <c r="B113" s="48" t="e">
        <f ca="1">MATCH(C113,Swaps!$C:$C,0)</f>
        <v>#N/A</v>
      </c>
      <c r="C113" s="228">
        <f ca="1">Inputs!C113</f>
        <v>40513</v>
      </c>
      <c r="D113" s="266">
        <f ca="1">Inputs!BI113</f>
        <v>0</v>
      </c>
      <c r="E113" s="266">
        <v>0</v>
      </c>
      <c r="F113" s="266">
        <f ca="1">IF(ISERROR(B113),0,OFFSET(Swaps!$C$1,B113+H$1,0))</f>
        <v>0</v>
      </c>
      <c r="G113" s="266">
        <f ca="1">+IF(ISERROR(A113),0,OFFSET(Options!$C$1,A113+G$1,0))</f>
        <v>0</v>
      </c>
      <c r="H113" s="266">
        <f ca="1">Inputs!BJ113</f>
        <v>0</v>
      </c>
      <c r="I113" s="266">
        <f ca="1">Inputs!BK113</f>
        <v>0</v>
      </c>
      <c r="J113" s="266">
        <f ca="1">Inputs!BM113</f>
        <v>0</v>
      </c>
      <c r="K113" s="266">
        <f ca="1">Inputs!BL113</f>
        <v>0</v>
      </c>
      <c r="L113" s="230">
        <f t="shared" ca="1" si="2"/>
        <v>0</v>
      </c>
      <c r="M113" s="261"/>
      <c r="N113" s="237">
        <f ca="1">Inputs!E113</f>
        <v>4.6005000000000011</v>
      </c>
      <c r="O113" s="237">
        <f ca="1">Inputs!L113</f>
        <v>4.1000000000001258E-2</v>
      </c>
      <c r="P113" s="262"/>
      <c r="Q113" s="263">
        <f ca="1">Inputs!F113</f>
        <v>0.185</v>
      </c>
      <c r="R113" s="263">
        <f ca="1">Inputs!N113</f>
        <v>0</v>
      </c>
    </row>
    <row r="114" spans="1:18" ht="15.6" x14ac:dyDescent="0.3">
      <c r="A114" s="48" t="e">
        <f ca="1">MATCH(C114,Options!$C:$C,0)</f>
        <v>#N/A</v>
      </c>
      <c r="B114" s="48" t="e">
        <f ca="1">MATCH(C114,Swaps!$C:$C,0)</f>
        <v>#N/A</v>
      </c>
      <c r="C114" s="227">
        <f ca="1">Inputs!C114</f>
        <v>40544</v>
      </c>
      <c r="D114" s="265">
        <f ca="1">Inputs!BI114</f>
        <v>0</v>
      </c>
      <c r="E114" s="265">
        <v>0</v>
      </c>
      <c r="F114" s="265">
        <f ca="1">IF(ISERROR(B114),0,OFFSET(Swaps!$C$1,B114+H$1,0))</f>
        <v>0</v>
      </c>
      <c r="G114" s="265">
        <f ca="1">+IF(ISERROR(A114),0,OFFSET(Options!$C$1,A114+G$1,0))</f>
        <v>0</v>
      </c>
      <c r="H114" s="265">
        <f ca="1">Inputs!BJ114</f>
        <v>0</v>
      </c>
      <c r="I114" s="265">
        <f ca="1">Inputs!BK114</f>
        <v>0</v>
      </c>
      <c r="J114" s="265">
        <f ca="1">Inputs!BM114</f>
        <v>0</v>
      </c>
      <c r="K114" s="265">
        <f ca="1">Inputs!BL114</f>
        <v>0</v>
      </c>
      <c r="L114" s="231">
        <f t="shared" ca="1" si="2"/>
        <v>0</v>
      </c>
      <c r="N114" s="244">
        <f ca="1">Inputs!E114</f>
        <v>4.6305000000000005</v>
      </c>
      <c r="O114" s="244">
        <f ca="1">Inputs!L114</f>
        <v>4.1000000000000369E-2</v>
      </c>
      <c r="Q114" s="260">
        <f ca="1">Inputs!F114</f>
        <v>0.185</v>
      </c>
      <c r="R114" s="260">
        <f ca="1">Inputs!N114</f>
        <v>0</v>
      </c>
    </row>
    <row r="115" spans="1:18" ht="15.6" x14ac:dyDescent="0.3">
      <c r="A115" s="48" t="e">
        <f ca="1">MATCH(C115,Options!$C:$C,0)</f>
        <v>#N/A</v>
      </c>
      <c r="B115" s="48" t="e">
        <f ca="1">MATCH(C115,Swaps!$C:$C,0)</f>
        <v>#N/A</v>
      </c>
      <c r="C115" s="227">
        <f ca="1">Inputs!C115</f>
        <v>40575</v>
      </c>
      <c r="D115" s="265">
        <f ca="1">Inputs!BI115</f>
        <v>0</v>
      </c>
      <c r="E115" s="265">
        <v>0</v>
      </c>
      <c r="F115" s="265">
        <f ca="1">IF(ISERROR(B115),0,OFFSET(Swaps!$C$1,B115+H$1,0))</f>
        <v>0</v>
      </c>
      <c r="G115" s="265">
        <f ca="1">+IF(ISERROR(A115),0,OFFSET(Options!$C$1,A115+G$1,0))</f>
        <v>0</v>
      </c>
      <c r="H115" s="265">
        <f ca="1">Inputs!BJ115</f>
        <v>0</v>
      </c>
      <c r="I115" s="265">
        <f ca="1">Inputs!BK115</f>
        <v>0</v>
      </c>
      <c r="J115" s="265">
        <f ca="1">Inputs!BM115</f>
        <v>0</v>
      </c>
      <c r="K115" s="265">
        <f ca="1">Inputs!BL115</f>
        <v>0</v>
      </c>
      <c r="L115" s="231">
        <f t="shared" ca="1" si="2"/>
        <v>0</v>
      </c>
      <c r="N115" s="244">
        <f ca="1">Inputs!E115</f>
        <v>4.5465000000000009</v>
      </c>
      <c r="O115" s="244">
        <f ca="1">Inputs!L115</f>
        <v>4.1000000000001258E-2</v>
      </c>
      <c r="Q115" s="260">
        <f ca="1">Inputs!F115</f>
        <v>0.185</v>
      </c>
      <c r="R115" s="260">
        <f ca="1">Inputs!N115</f>
        <v>0</v>
      </c>
    </row>
    <row r="116" spans="1:18" ht="15.6" x14ac:dyDescent="0.3">
      <c r="A116" s="48" t="e">
        <f ca="1">MATCH(C116,Options!$C:$C,0)</f>
        <v>#N/A</v>
      </c>
      <c r="B116" s="48" t="e">
        <f ca="1">MATCH(C116,Swaps!$C:$C,0)</f>
        <v>#N/A</v>
      </c>
      <c r="C116" s="227">
        <f ca="1">Inputs!C116</f>
        <v>40603</v>
      </c>
      <c r="D116" s="265">
        <f ca="1">Inputs!BI116</f>
        <v>0</v>
      </c>
      <c r="E116" s="265">
        <v>0</v>
      </c>
      <c r="F116" s="265">
        <f ca="1">IF(ISERROR(B116),0,OFFSET(Swaps!$C$1,B116+H$1,0))</f>
        <v>0</v>
      </c>
      <c r="G116" s="265">
        <f ca="1">+IF(ISERROR(A116),0,OFFSET(Options!$C$1,A116+G$1,0))</f>
        <v>0</v>
      </c>
      <c r="H116" s="265">
        <f ca="1">Inputs!BJ116</f>
        <v>0</v>
      </c>
      <c r="I116" s="265">
        <f ca="1">Inputs!BK116</f>
        <v>0</v>
      </c>
      <c r="J116" s="265">
        <f ca="1">Inputs!BM116</f>
        <v>0</v>
      </c>
      <c r="K116" s="265">
        <f ca="1">Inputs!BL116</f>
        <v>0</v>
      </c>
      <c r="L116" s="231">
        <f t="shared" ca="1" si="2"/>
        <v>0</v>
      </c>
      <c r="N116" s="244">
        <f ca="1">Inputs!E116</f>
        <v>4.4115000000000011</v>
      </c>
      <c r="O116" s="244">
        <f ca="1">Inputs!L116</f>
        <v>4.1000000000001258E-2</v>
      </c>
      <c r="Q116" s="260">
        <f ca="1">Inputs!F116</f>
        <v>0.18</v>
      </c>
      <c r="R116" s="260">
        <f ca="1">Inputs!N116</f>
        <v>0</v>
      </c>
    </row>
    <row r="117" spans="1:18" ht="15.6" x14ac:dyDescent="0.3">
      <c r="A117" s="48" t="e">
        <f ca="1">MATCH(C117,Options!$C:$C,0)</f>
        <v>#N/A</v>
      </c>
      <c r="B117" s="48" t="e">
        <f ca="1">MATCH(C117,Swaps!$C:$C,0)</f>
        <v>#N/A</v>
      </c>
      <c r="C117" s="227">
        <f ca="1">Inputs!C117</f>
        <v>40634</v>
      </c>
      <c r="D117" s="265">
        <f ca="1">Inputs!BI117</f>
        <v>0</v>
      </c>
      <c r="E117" s="265">
        <v>0</v>
      </c>
      <c r="F117" s="265">
        <f ca="1">IF(ISERROR(B117),0,OFFSET(Swaps!$C$1,B117+H$1,0))</f>
        <v>0</v>
      </c>
      <c r="G117" s="265">
        <f ca="1">+IF(ISERROR(A117),0,OFFSET(Options!$C$1,A117+G$1,0))</f>
        <v>0</v>
      </c>
      <c r="H117" s="265">
        <f ca="1">Inputs!BJ117</f>
        <v>0</v>
      </c>
      <c r="I117" s="265">
        <f ca="1">Inputs!BK117</f>
        <v>0</v>
      </c>
      <c r="J117" s="265">
        <f ca="1">Inputs!BM117</f>
        <v>0</v>
      </c>
      <c r="K117" s="265">
        <f ca="1">Inputs!BL117</f>
        <v>0</v>
      </c>
      <c r="L117" s="231">
        <f t="shared" ca="1" si="2"/>
        <v>0</v>
      </c>
      <c r="N117" s="244">
        <f ca="1">Inputs!E117</f>
        <v>4.2615000000000007</v>
      </c>
      <c r="O117" s="244">
        <f ca="1">Inputs!L117</f>
        <v>4.1000000000000369E-2</v>
      </c>
      <c r="Q117" s="260">
        <f ca="1">Inputs!F117</f>
        <v>0.18</v>
      </c>
      <c r="R117" s="260">
        <f ca="1">Inputs!N117</f>
        <v>0</v>
      </c>
    </row>
    <row r="118" spans="1:18" ht="15.6" x14ac:dyDescent="0.3">
      <c r="C118" s="227"/>
      <c r="N118" s="244"/>
      <c r="O118" s="244"/>
    </row>
    <row r="119" spans="1:18" ht="15.6" x14ac:dyDescent="0.3">
      <c r="C119" s="227"/>
      <c r="N119" s="244"/>
      <c r="O119" s="244"/>
    </row>
    <row r="120" spans="1:18" ht="15.6" x14ac:dyDescent="0.3">
      <c r="C120" s="227"/>
      <c r="N120" s="244"/>
      <c r="O120" s="244"/>
    </row>
    <row r="121" spans="1:18" ht="15.6" x14ac:dyDescent="0.3">
      <c r="C121" s="227"/>
      <c r="N121" s="244"/>
      <c r="O121" s="244"/>
    </row>
    <row r="122" spans="1:18" ht="15.6" x14ac:dyDescent="0.3">
      <c r="C122" s="227"/>
      <c r="N122" s="244"/>
      <c r="O122" s="244"/>
    </row>
    <row r="123" spans="1:18" ht="15.6" x14ac:dyDescent="0.3">
      <c r="C123" s="227"/>
      <c r="N123" s="244"/>
      <c r="O123" s="244"/>
    </row>
    <row r="124" spans="1:18" ht="15.6" x14ac:dyDescent="0.3">
      <c r="C124" s="227"/>
      <c r="N124" s="244"/>
      <c r="O124" s="244"/>
    </row>
    <row r="125" spans="1:18" ht="15.6" x14ac:dyDescent="0.3">
      <c r="C125" s="227"/>
      <c r="N125" s="244"/>
      <c r="O125" s="244"/>
    </row>
    <row r="126" spans="1:18" ht="15.6" x14ac:dyDescent="0.3">
      <c r="C126" s="227"/>
      <c r="N126" s="244"/>
      <c r="O126" s="244"/>
    </row>
    <row r="127" spans="1:18" ht="15.6" x14ac:dyDescent="0.3">
      <c r="C127" s="227"/>
      <c r="N127" s="244"/>
      <c r="O127" s="244"/>
    </row>
    <row r="128" spans="1:18" ht="15.6" x14ac:dyDescent="0.3">
      <c r="C128" s="227"/>
      <c r="N128" s="244"/>
      <c r="O128" s="244"/>
    </row>
    <row r="129" spans="3:15" ht="15.6" x14ac:dyDescent="0.3">
      <c r="C129" s="227"/>
      <c r="N129" s="244"/>
      <c r="O129" s="244"/>
    </row>
    <row r="130" spans="3:15" ht="15.6" x14ac:dyDescent="0.3">
      <c r="C130" s="227"/>
      <c r="N130" s="244"/>
      <c r="O130" s="244"/>
    </row>
    <row r="131" spans="3:15" ht="15.6" x14ac:dyDescent="0.3">
      <c r="C131" s="227"/>
      <c r="N131" s="244"/>
      <c r="O131" s="244"/>
    </row>
    <row r="132" spans="3:15" ht="15.6" x14ac:dyDescent="0.3">
      <c r="C132" s="227"/>
      <c r="N132" s="244"/>
      <c r="O132" s="244"/>
    </row>
    <row r="133" spans="3:15" ht="15.6" x14ac:dyDescent="0.3">
      <c r="C133" s="227"/>
      <c r="N133" s="244"/>
      <c r="O133" s="244"/>
    </row>
    <row r="134" spans="3:15" ht="15.6" x14ac:dyDescent="0.3">
      <c r="C134" s="227"/>
      <c r="N134" s="244"/>
      <c r="O134" s="244"/>
    </row>
    <row r="135" spans="3:15" ht="15.6" x14ac:dyDescent="0.3">
      <c r="C135" s="227"/>
      <c r="N135" s="244"/>
      <c r="O135" s="244"/>
    </row>
    <row r="136" spans="3:15" ht="15.6" x14ac:dyDescent="0.3">
      <c r="C136" s="227"/>
      <c r="N136" s="244"/>
      <c r="O136" s="244"/>
    </row>
    <row r="137" spans="3:15" ht="15.6" x14ac:dyDescent="0.3">
      <c r="C137" s="227"/>
      <c r="N137" s="244"/>
      <c r="O137" s="244"/>
    </row>
    <row r="138" spans="3:15" ht="15.6" x14ac:dyDescent="0.3">
      <c r="C138" s="227"/>
      <c r="N138" s="244"/>
      <c r="O138" s="244"/>
    </row>
    <row r="139" spans="3:15" ht="15.6" x14ac:dyDescent="0.3">
      <c r="C139" s="227"/>
      <c r="N139" s="244"/>
      <c r="O139" s="244"/>
    </row>
    <row r="140" spans="3:15" ht="15.6" x14ac:dyDescent="0.3">
      <c r="C140" s="227"/>
      <c r="N140" s="244"/>
      <c r="O140" s="244"/>
    </row>
    <row r="141" spans="3:15" ht="15.6" x14ac:dyDescent="0.3">
      <c r="C141" s="227"/>
      <c r="N141" s="244"/>
      <c r="O141" s="244"/>
    </row>
    <row r="142" spans="3:15" ht="15.6" x14ac:dyDescent="0.3">
      <c r="C142" s="227"/>
      <c r="N142" s="244"/>
      <c r="O142" s="244"/>
    </row>
    <row r="143" spans="3:15" ht="15.6" x14ac:dyDescent="0.3">
      <c r="C143" s="227"/>
      <c r="N143" s="244"/>
      <c r="O143" s="244"/>
    </row>
    <row r="144" spans="3:15" ht="15.6" x14ac:dyDescent="0.3">
      <c r="C144" s="227"/>
      <c r="N144" s="244"/>
      <c r="O144" s="244"/>
    </row>
    <row r="145" spans="3:15" ht="15.6" x14ac:dyDescent="0.3">
      <c r="C145" s="227"/>
      <c r="N145" s="244"/>
      <c r="O145" s="244"/>
    </row>
    <row r="146" spans="3:15" ht="15.6" x14ac:dyDescent="0.3">
      <c r="C146" s="227"/>
      <c r="N146" s="244"/>
      <c r="O146" s="244"/>
    </row>
    <row r="147" spans="3:15" ht="15.6" x14ac:dyDescent="0.3">
      <c r="C147" s="227"/>
      <c r="N147" s="244"/>
      <c r="O147" s="244"/>
    </row>
    <row r="148" spans="3:15" ht="15.6" x14ac:dyDescent="0.3">
      <c r="C148" s="227"/>
      <c r="N148" s="244"/>
      <c r="O148" s="244"/>
    </row>
    <row r="149" spans="3:15" ht="15.6" x14ac:dyDescent="0.3">
      <c r="C149" s="227"/>
      <c r="N149" s="244"/>
      <c r="O149" s="244"/>
    </row>
    <row r="150" spans="3:15" ht="15.6" x14ac:dyDescent="0.3">
      <c r="C150" s="227"/>
      <c r="N150" s="244"/>
      <c r="O150" s="244"/>
    </row>
    <row r="151" spans="3:15" ht="15.6" x14ac:dyDescent="0.3">
      <c r="C151" s="227"/>
      <c r="N151" s="244"/>
      <c r="O151" s="244"/>
    </row>
    <row r="152" spans="3:15" ht="15.6" x14ac:dyDescent="0.3">
      <c r="C152" s="227"/>
      <c r="N152" s="244"/>
      <c r="O152" s="244"/>
    </row>
    <row r="153" spans="3:15" ht="15.6" x14ac:dyDescent="0.3">
      <c r="C153" s="227"/>
      <c r="N153" s="244"/>
      <c r="O153" s="244"/>
    </row>
    <row r="154" spans="3:15" ht="15.6" x14ac:dyDescent="0.3">
      <c r="C154" s="227"/>
      <c r="N154" s="244"/>
      <c r="O154" s="244"/>
    </row>
    <row r="155" spans="3:15" ht="15.6" x14ac:dyDescent="0.3">
      <c r="C155" s="227"/>
      <c r="N155" s="244"/>
      <c r="O155" s="244"/>
    </row>
    <row r="156" spans="3:15" ht="15.6" x14ac:dyDescent="0.3">
      <c r="C156" s="227"/>
      <c r="N156" s="244"/>
      <c r="O156" s="244"/>
    </row>
    <row r="157" spans="3:15" ht="15.6" x14ac:dyDescent="0.3">
      <c r="C157" s="227"/>
      <c r="N157" s="244"/>
      <c r="O157" s="244"/>
    </row>
    <row r="158" spans="3:15" ht="15.6" x14ac:dyDescent="0.3">
      <c r="C158" s="227"/>
      <c r="N158" s="244"/>
      <c r="O158" s="244"/>
    </row>
    <row r="159" spans="3:15" ht="15.6" x14ac:dyDescent="0.3">
      <c r="C159" s="227"/>
      <c r="N159" s="244"/>
      <c r="O159" s="244"/>
    </row>
    <row r="160" spans="3:15" ht="15.6" x14ac:dyDescent="0.3">
      <c r="C160" s="227"/>
      <c r="N160" s="244"/>
      <c r="O160" s="244"/>
    </row>
    <row r="161" spans="3:15" ht="15.6" x14ac:dyDescent="0.3">
      <c r="C161" s="227"/>
      <c r="N161" s="244"/>
      <c r="O161" s="244"/>
    </row>
    <row r="162" spans="3:15" ht="15.6" x14ac:dyDescent="0.3">
      <c r="C162" s="227"/>
      <c r="N162" s="244"/>
      <c r="O162" s="244"/>
    </row>
    <row r="163" spans="3:15" ht="15.6" x14ac:dyDescent="0.3">
      <c r="C163" s="227"/>
      <c r="N163" s="244"/>
      <c r="O163" s="244"/>
    </row>
    <row r="164" spans="3:15" ht="15.6" x14ac:dyDescent="0.3">
      <c r="C164" s="227"/>
      <c r="N164" s="244"/>
      <c r="O164" s="244"/>
    </row>
    <row r="165" spans="3:15" ht="15.6" x14ac:dyDescent="0.3">
      <c r="C165" s="227"/>
      <c r="N165" s="244"/>
      <c r="O165" s="244"/>
    </row>
    <row r="166" spans="3:15" ht="15.6" x14ac:dyDescent="0.3">
      <c r="C166" s="227"/>
      <c r="N166" s="244"/>
      <c r="O166" s="244"/>
    </row>
    <row r="167" spans="3:15" ht="15.6" x14ac:dyDescent="0.3">
      <c r="C167" s="227"/>
      <c r="N167" s="244"/>
      <c r="O167" s="244"/>
    </row>
    <row r="168" spans="3:15" ht="15.6" x14ac:dyDescent="0.3">
      <c r="C168" s="227"/>
      <c r="N168" s="244"/>
      <c r="O168" s="244"/>
    </row>
    <row r="169" spans="3:15" ht="15.6" x14ac:dyDescent="0.3">
      <c r="C169" s="227"/>
      <c r="N169" s="244"/>
      <c r="O169" s="244"/>
    </row>
    <row r="170" spans="3:15" ht="15.6" x14ac:dyDescent="0.3">
      <c r="C170" s="227"/>
      <c r="N170" s="244"/>
      <c r="O170" s="244"/>
    </row>
    <row r="171" spans="3:15" ht="15.6" x14ac:dyDescent="0.3">
      <c r="C171" s="227"/>
      <c r="N171" s="244"/>
      <c r="O171" s="244"/>
    </row>
    <row r="172" spans="3:15" ht="15.6" x14ac:dyDescent="0.3">
      <c r="C172" s="227"/>
      <c r="N172" s="244"/>
      <c r="O172" s="244"/>
    </row>
    <row r="173" spans="3:15" ht="15.6" x14ac:dyDescent="0.3">
      <c r="C173" s="227"/>
      <c r="N173" s="244"/>
      <c r="O173" s="244"/>
    </row>
    <row r="174" spans="3:15" ht="15.6" x14ac:dyDescent="0.3">
      <c r="C174" s="227"/>
      <c r="N174" s="244"/>
      <c r="O174" s="244"/>
    </row>
    <row r="175" spans="3:15" ht="15.6" x14ac:dyDescent="0.3">
      <c r="C175" s="227"/>
      <c r="N175" s="244"/>
      <c r="O175" s="244"/>
    </row>
    <row r="176" spans="3:15" ht="15.6" x14ac:dyDescent="0.3">
      <c r="C176" s="227"/>
      <c r="N176" s="244"/>
      <c r="O176" s="244"/>
    </row>
    <row r="177" spans="3:15" ht="15.6" x14ac:dyDescent="0.3">
      <c r="C177" s="227"/>
      <c r="N177" s="244"/>
      <c r="O177" s="244"/>
    </row>
    <row r="178" spans="3:15" ht="15.6" x14ac:dyDescent="0.3">
      <c r="C178" s="227"/>
      <c r="N178" s="244"/>
      <c r="O178" s="244"/>
    </row>
    <row r="179" spans="3:15" ht="15.6" x14ac:dyDescent="0.3">
      <c r="C179" s="227"/>
      <c r="N179" s="244"/>
      <c r="O179" s="244"/>
    </row>
    <row r="180" spans="3:15" ht="15.6" x14ac:dyDescent="0.3">
      <c r="C180" s="227"/>
      <c r="N180" s="244"/>
      <c r="O180" s="244"/>
    </row>
    <row r="181" spans="3:15" ht="15.6" x14ac:dyDescent="0.3">
      <c r="C181" s="227"/>
      <c r="N181" s="244"/>
      <c r="O181" s="244"/>
    </row>
    <row r="182" spans="3:15" ht="15.6" x14ac:dyDescent="0.3">
      <c r="C182" s="227"/>
      <c r="N182" s="244"/>
      <c r="O182" s="244"/>
    </row>
    <row r="183" spans="3:15" ht="15.6" x14ac:dyDescent="0.3">
      <c r="C183" s="227"/>
      <c r="N183" s="244"/>
      <c r="O183" s="244"/>
    </row>
    <row r="184" spans="3:15" ht="15.6" x14ac:dyDescent="0.3">
      <c r="C184" s="227"/>
      <c r="N184" s="244"/>
      <c r="O184" s="244"/>
    </row>
    <row r="185" spans="3:15" ht="15.6" x14ac:dyDescent="0.3">
      <c r="C185" s="227"/>
      <c r="N185" s="244"/>
      <c r="O185" s="244"/>
    </row>
    <row r="186" spans="3:15" ht="15.6" x14ac:dyDescent="0.3">
      <c r="C186" s="227"/>
      <c r="N186" s="244"/>
      <c r="O186" s="244"/>
    </row>
    <row r="187" spans="3:15" ht="15.6" x14ac:dyDescent="0.3">
      <c r="C187" s="227"/>
      <c r="N187" s="244"/>
      <c r="O187" s="244"/>
    </row>
    <row r="188" spans="3:15" ht="15.6" x14ac:dyDescent="0.3">
      <c r="C188" s="227"/>
      <c r="N188" s="244"/>
      <c r="O188" s="244"/>
    </row>
    <row r="189" spans="3:15" ht="15.6" x14ac:dyDescent="0.3">
      <c r="C189" s="227"/>
      <c r="N189" s="244"/>
      <c r="O189" s="244"/>
    </row>
    <row r="190" spans="3:15" ht="15.6" x14ac:dyDescent="0.3">
      <c r="C190" s="227"/>
      <c r="N190" s="244"/>
      <c r="O190" s="244"/>
    </row>
    <row r="191" spans="3:15" ht="15.6" x14ac:dyDescent="0.3">
      <c r="C191" s="227"/>
      <c r="N191" s="244"/>
      <c r="O191" s="244"/>
    </row>
    <row r="192" spans="3:15" ht="15.6" x14ac:dyDescent="0.3">
      <c r="C192" s="227"/>
      <c r="N192" s="244"/>
      <c r="O192" s="244"/>
    </row>
    <row r="193" spans="3:15" ht="15.6" x14ac:dyDescent="0.3">
      <c r="C193" s="227"/>
      <c r="N193" s="244"/>
      <c r="O193" s="244"/>
    </row>
    <row r="194" spans="3:15" ht="15.6" x14ac:dyDescent="0.3">
      <c r="C194" s="227"/>
      <c r="N194" s="244"/>
      <c r="O194" s="244"/>
    </row>
    <row r="195" spans="3:15" ht="15.6" x14ac:dyDescent="0.3">
      <c r="C195" s="227"/>
      <c r="N195" s="244"/>
      <c r="O195" s="244"/>
    </row>
    <row r="196" spans="3:15" ht="15.6" x14ac:dyDescent="0.3">
      <c r="C196" s="227"/>
      <c r="N196" s="244"/>
      <c r="O196" s="244"/>
    </row>
    <row r="197" spans="3:15" ht="15.6" x14ac:dyDescent="0.3">
      <c r="C197" s="227"/>
      <c r="N197" s="244"/>
      <c r="O197" s="244"/>
    </row>
    <row r="198" spans="3:15" ht="15.6" x14ac:dyDescent="0.3">
      <c r="C198" s="227"/>
      <c r="N198" s="244"/>
      <c r="O198" s="244"/>
    </row>
    <row r="199" spans="3:15" ht="15.6" x14ac:dyDescent="0.3">
      <c r="C199" s="227"/>
      <c r="N199" s="244"/>
      <c r="O199" s="244"/>
    </row>
    <row r="200" spans="3:15" ht="15.6" x14ac:dyDescent="0.3">
      <c r="C200" s="227"/>
      <c r="N200" s="244"/>
      <c r="O200" s="244"/>
    </row>
    <row r="201" spans="3:15" ht="15.6" x14ac:dyDescent="0.3">
      <c r="C201" s="227"/>
      <c r="N201" s="244"/>
      <c r="O201" s="244"/>
    </row>
    <row r="202" spans="3:15" ht="15.6" x14ac:dyDescent="0.3">
      <c r="C202" s="227"/>
      <c r="N202" s="244"/>
      <c r="O202" s="244"/>
    </row>
    <row r="203" spans="3:15" ht="15.6" x14ac:dyDescent="0.3">
      <c r="C203" s="227"/>
      <c r="N203" s="244"/>
      <c r="O203" s="244"/>
    </row>
    <row r="204" spans="3:15" ht="15.6" x14ac:dyDescent="0.3">
      <c r="C204" s="227"/>
      <c r="N204" s="244"/>
      <c r="O204" s="244"/>
    </row>
    <row r="205" spans="3:15" ht="15.6" x14ac:dyDescent="0.3">
      <c r="C205" s="227"/>
      <c r="N205" s="244"/>
      <c r="O205" s="244"/>
    </row>
    <row r="206" spans="3:15" ht="15.6" x14ac:dyDescent="0.3">
      <c r="C206" s="227"/>
      <c r="N206" s="244"/>
      <c r="O206" s="244"/>
    </row>
    <row r="207" spans="3:15" ht="15.6" x14ac:dyDescent="0.3">
      <c r="C207" s="227"/>
      <c r="N207" s="244"/>
      <c r="O207" s="244"/>
    </row>
    <row r="208" spans="3:15" ht="15.6" x14ac:dyDescent="0.3">
      <c r="C208" s="227"/>
      <c r="N208" s="244"/>
      <c r="O208" s="244"/>
    </row>
    <row r="209" spans="3:15" ht="15.6" x14ac:dyDescent="0.3">
      <c r="C209" s="227"/>
      <c r="N209" s="244"/>
      <c r="O209" s="244"/>
    </row>
    <row r="210" spans="3:15" ht="15.6" x14ac:dyDescent="0.3">
      <c r="C210" s="227"/>
      <c r="N210" s="244"/>
      <c r="O210" s="244"/>
    </row>
    <row r="211" spans="3:15" ht="15.6" x14ac:dyDescent="0.3">
      <c r="C211" s="227"/>
      <c r="N211" s="244"/>
      <c r="O211" s="244"/>
    </row>
    <row r="212" spans="3:15" ht="15.6" x14ac:dyDescent="0.3">
      <c r="C212" s="227"/>
      <c r="N212" s="244"/>
      <c r="O212" s="244"/>
    </row>
    <row r="213" spans="3:15" ht="15.6" x14ac:dyDescent="0.3">
      <c r="C213" s="227"/>
      <c r="N213" s="244"/>
      <c r="O213" s="244"/>
    </row>
    <row r="214" spans="3:15" ht="15.6" x14ac:dyDescent="0.3">
      <c r="C214" s="227"/>
      <c r="N214" s="244"/>
      <c r="O214" s="244"/>
    </row>
    <row r="215" spans="3:15" ht="15.6" x14ac:dyDescent="0.3">
      <c r="C215" s="227"/>
      <c r="N215" s="244"/>
      <c r="O215" s="244"/>
    </row>
    <row r="216" spans="3:15" ht="15.6" x14ac:dyDescent="0.3">
      <c r="C216" s="227"/>
      <c r="N216" s="244"/>
      <c r="O216" s="244"/>
    </row>
    <row r="217" spans="3:15" ht="15.6" x14ac:dyDescent="0.3">
      <c r="C217" s="227"/>
      <c r="N217" s="244"/>
      <c r="O217" s="244"/>
    </row>
    <row r="218" spans="3:15" ht="15.6" x14ac:dyDescent="0.3">
      <c r="C218" s="227"/>
      <c r="N218" s="244"/>
      <c r="O218" s="244"/>
    </row>
    <row r="219" spans="3:15" ht="15.6" x14ac:dyDescent="0.3">
      <c r="C219" s="227"/>
      <c r="N219" s="244"/>
      <c r="O219" s="244"/>
    </row>
    <row r="220" spans="3:15" ht="15.6" x14ac:dyDescent="0.3">
      <c r="C220" s="227"/>
      <c r="N220" s="244"/>
      <c r="O220" s="244"/>
    </row>
    <row r="221" spans="3:15" ht="15.6" x14ac:dyDescent="0.3">
      <c r="C221" s="227"/>
      <c r="N221" s="244"/>
      <c r="O221" s="244"/>
    </row>
    <row r="222" spans="3:15" ht="15.6" x14ac:dyDescent="0.3">
      <c r="C222" s="227"/>
      <c r="N222" s="244"/>
      <c r="O222" s="244"/>
    </row>
    <row r="223" spans="3:15" ht="15.6" x14ac:dyDescent="0.3">
      <c r="C223" s="227"/>
      <c r="N223" s="244"/>
      <c r="O223" s="244"/>
    </row>
    <row r="224" spans="3:15" ht="15.6" x14ac:dyDescent="0.3">
      <c r="C224" s="227"/>
      <c r="N224" s="244"/>
      <c r="O224" s="244"/>
    </row>
    <row r="225" spans="3:15" ht="15.6" x14ac:dyDescent="0.3">
      <c r="C225" s="227"/>
      <c r="N225" s="244"/>
      <c r="O225" s="244"/>
    </row>
    <row r="226" spans="3:15" ht="15.6" x14ac:dyDescent="0.3">
      <c r="C226" s="227"/>
      <c r="N226" s="244"/>
      <c r="O226" s="244"/>
    </row>
    <row r="227" spans="3:15" ht="15.6" x14ac:dyDescent="0.3">
      <c r="C227" s="227"/>
      <c r="N227" s="244"/>
      <c r="O227" s="244"/>
    </row>
    <row r="228" spans="3:15" ht="15.6" x14ac:dyDescent="0.3">
      <c r="C228" s="227"/>
      <c r="N228" s="244"/>
      <c r="O228" s="244"/>
    </row>
    <row r="229" spans="3:15" ht="15.6" x14ac:dyDescent="0.3">
      <c r="C229" s="227"/>
      <c r="N229" s="244"/>
      <c r="O229" s="244"/>
    </row>
    <row r="230" spans="3:15" ht="15.6" x14ac:dyDescent="0.3">
      <c r="C230" s="227"/>
      <c r="N230" s="244"/>
      <c r="O230" s="244"/>
    </row>
    <row r="231" spans="3:15" ht="15.6" x14ac:dyDescent="0.3">
      <c r="C231" s="227"/>
      <c r="N231" s="244"/>
      <c r="O231" s="244"/>
    </row>
    <row r="232" spans="3:15" ht="15.6" x14ac:dyDescent="0.3">
      <c r="C232" s="227"/>
      <c r="N232" s="244"/>
      <c r="O232" s="244"/>
    </row>
    <row r="233" spans="3:15" ht="15.6" x14ac:dyDescent="0.3">
      <c r="C233" s="227"/>
      <c r="N233" s="244"/>
      <c r="O233" s="244"/>
    </row>
    <row r="234" spans="3:15" ht="15.6" x14ac:dyDescent="0.3">
      <c r="C234" s="227"/>
      <c r="N234" s="244"/>
      <c r="O234" s="244"/>
    </row>
    <row r="235" spans="3:15" ht="15.6" x14ac:dyDescent="0.3">
      <c r="C235" s="227"/>
      <c r="N235" s="244"/>
      <c r="O235" s="244"/>
    </row>
    <row r="236" spans="3:15" ht="15.6" x14ac:dyDescent="0.3">
      <c r="C236" s="227"/>
      <c r="N236" s="244"/>
      <c r="O236" s="244"/>
    </row>
    <row r="237" spans="3:15" ht="15.6" x14ac:dyDescent="0.3">
      <c r="C237" s="227"/>
      <c r="N237" s="244"/>
      <c r="O237" s="244"/>
    </row>
    <row r="238" spans="3:15" ht="15.6" x14ac:dyDescent="0.3">
      <c r="C238" s="227"/>
      <c r="N238" s="244"/>
      <c r="O238" s="244"/>
    </row>
    <row r="239" spans="3:15" ht="15.6" x14ac:dyDescent="0.3">
      <c r="C239" s="227"/>
      <c r="N239" s="244"/>
      <c r="O239" s="244"/>
    </row>
    <row r="240" spans="3:15" ht="15.6" x14ac:dyDescent="0.3">
      <c r="C240" s="227"/>
      <c r="N240" s="244"/>
      <c r="O240" s="244"/>
    </row>
    <row r="241" spans="3:15" ht="15.6" x14ac:dyDescent="0.3">
      <c r="C241" s="227"/>
      <c r="N241" s="244"/>
      <c r="O241" s="244"/>
    </row>
    <row r="242" spans="3:15" ht="15.6" x14ac:dyDescent="0.3">
      <c r="C242" s="227"/>
      <c r="N242" s="244"/>
      <c r="O242" s="244"/>
    </row>
    <row r="243" spans="3:15" ht="15.6" x14ac:dyDescent="0.3">
      <c r="C243" s="227"/>
      <c r="N243" s="244"/>
      <c r="O243" s="244"/>
    </row>
    <row r="244" spans="3:15" ht="15.6" x14ac:dyDescent="0.3">
      <c r="C244" s="227"/>
      <c r="N244" s="244"/>
      <c r="O244" s="244"/>
    </row>
    <row r="245" spans="3:15" ht="15.6" x14ac:dyDescent="0.3">
      <c r="C245" s="227"/>
      <c r="N245" s="244"/>
      <c r="O245" s="244"/>
    </row>
    <row r="246" spans="3:15" ht="15.6" x14ac:dyDescent="0.3">
      <c r="C246" s="227"/>
      <c r="N246" s="244"/>
      <c r="O246" s="244"/>
    </row>
    <row r="247" spans="3:15" ht="15.6" x14ac:dyDescent="0.3">
      <c r="C247" s="227"/>
      <c r="N247" s="244"/>
      <c r="O247" s="244"/>
    </row>
    <row r="248" spans="3:15" ht="15.6" x14ac:dyDescent="0.3">
      <c r="C248" s="227"/>
      <c r="N248" s="244"/>
      <c r="O248" s="244"/>
    </row>
    <row r="249" spans="3:15" ht="15.6" x14ac:dyDescent="0.3">
      <c r="C249" s="227"/>
      <c r="N249" s="244"/>
      <c r="O249" s="244"/>
    </row>
    <row r="250" spans="3:15" ht="15.6" x14ac:dyDescent="0.3">
      <c r="C250" s="227"/>
      <c r="N250" s="244"/>
      <c r="O250" s="244"/>
    </row>
    <row r="251" spans="3:15" ht="15.6" x14ac:dyDescent="0.3">
      <c r="C251" s="227"/>
      <c r="N251" s="244"/>
      <c r="O251" s="244"/>
    </row>
    <row r="252" spans="3:15" ht="15.6" x14ac:dyDescent="0.3">
      <c r="C252" s="227"/>
      <c r="N252" s="244"/>
      <c r="O252" s="244"/>
    </row>
    <row r="253" spans="3:15" ht="15.6" x14ac:dyDescent="0.3">
      <c r="C253" s="227"/>
      <c r="N253" s="244"/>
      <c r="O253" s="244"/>
    </row>
    <row r="254" spans="3:15" ht="15.6" x14ac:dyDescent="0.3">
      <c r="C254" s="227"/>
      <c r="N254" s="244"/>
      <c r="O254" s="244"/>
    </row>
    <row r="255" spans="3:15" ht="15.6" x14ac:dyDescent="0.3">
      <c r="C255" s="227"/>
      <c r="N255" s="244"/>
      <c r="O255" s="244"/>
    </row>
    <row r="256" spans="3:15" ht="15.6" x14ac:dyDescent="0.3">
      <c r="C256" s="227"/>
      <c r="N256" s="244"/>
      <c r="O256" s="244"/>
    </row>
    <row r="257" spans="3:15" ht="15.6" x14ac:dyDescent="0.3">
      <c r="C257" s="227"/>
      <c r="N257" s="244"/>
      <c r="O257" s="244"/>
    </row>
    <row r="258" spans="3:15" ht="15.6" x14ac:dyDescent="0.3">
      <c r="C258" s="227"/>
      <c r="N258" s="244"/>
      <c r="O258" s="244"/>
    </row>
    <row r="259" spans="3:15" ht="15.6" x14ac:dyDescent="0.3">
      <c r="C259" s="227"/>
      <c r="N259" s="244"/>
      <c r="O259" s="244"/>
    </row>
    <row r="260" spans="3:15" ht="15.6" x14ac:dyDescent="0.3">
      <c r="C260" s="227"/>
      <c r="N260" s="244"/>
      <c r="O260" s="244"/>
    </row>
    <row r="261" spans="3:15" ht="15.6" x14ac:dyDescent="0.3">
      <c r="C261" s="227"/>
      <c r="N261" s="244"/>
      <c r="O261" s="244"/>
    </row>
    <row r="262" spans="3:15" ht="15.6" x14ac:dyDescent="0.3">
      <c r="C262" s="227"/>
      <c r="N262" s="244"/>
      <c r="O262" s="244"/>
    </row>
    <row r="263" spans="3:15" ht="15.6" x14ac:dyDescent="0.3">
      <c r="C263" s="227"/>
      <c r="N263" s="244"/>
      <c r="O263" s="244"/>
    </row>
    <row r="264" spans="3:15" ht="15.6" x14ac:dyDescent="0.3">
      <c r="C264" s="227"/>
      <c r="N264" s="244"/>
      <c r="O264" s="244"/>
    </row>
    <row r="265" spans="3:15" ht="15.6" x14ac:dyDescent="0.3">
      <c r="C265" s="227"/>
      <c r="N265" s="244"/>
      <c r="O265" s="244"/>
    </row>
    <row r="266" spans="3:15" ht="15.6" x14ac:dyDescent="0.3">
      <c r="C266" s="227"/>
      <c r="N266" s="244"/>
      <c r="O266" s="244"/>
    </row>
    <row r="267" spans="3:15" ht="15.6" x14ac:dyDescent="0.3">
      <c r="C267" s="227"/>
      <c r="N267" s="244"/>
      <c r="O267" s="244"/>
    </row>
    <row r="268" spans="3:15" ht="15.6" x14ac:dyDescent="0.3">
      <c r="C268" s="227"/>
      <c r="N268" s="244"/>
      <c r="O268" s="244"/>
    </row>
    <row r="269" spans="3:15" ht="15.6" x14ac:dyDescent="0.3">
      <c r="C269" s="227"/>
      <c r="N269" s="244"/>
      <c r="O269" s="244"/>
    </row>
    <row r="270" spans="3:15" ht="15.6" x14ac:dyDescent="0.3">
      <c r="C270" s="227"/>
      <c r="N270" s="244"/>
      <c r="O270" s="244"/>
    </row>
    <row r="271" spans="3:15" ht="15.6" x14ac:dyDescent="0.3">
      <c r="C271" s="227"/>
      <c r="N271" s="244"/>
      <c r="O271" s="244"/>
    </row>
    <row r="272" spans="3:15" ht="15.6" x14ac:dyDescent="0.3">
      <c r="C272" s="227"/>
      <c r="N272" s="244"/>
      <c r="O272" s="244"/>
    </row>
    <row r="273" spans="3:15" ht="15.6" x14ac:dyDescent="0.3">
      <c r="C273" s="227"/>
      <c r="N273" s="244"/>
      <c r="O273" s="244"/>
    </row>
    <row r="274" spans="3:15" ht="15.6" x14ac:dyDescent="0.3">
      <c r="C274" s="227"/>
      <c r="N274" s="244"/>
      <c r="O274" s="244"/>
    </row>
    <row r="275" spans="3:15" ht="15.6" x14ac:dyDescent="0.3">
      <c r="C275" s="227"/>
      <c r="N275" s="244"/>
      <c r="O275" s="244"/>
    </row>
    <row r="276" spans="3:15" ht="15.6" x14ac:dyDescent="0.3">
      <c r="C276" s="227"/>
      <c r="N276" s="244"/>
      <c r="O276" s="244"/>
    </row>
    <row r="277" spans="3:15" ht="15.6" x14ac:dyDescent="0.3">
      <c r="C277" s="227"/>
      <c r="N277" s="244"/>
      <c r="O277" s="244"/>
    </row>
    <row r="278" spans="3:15" ht="15.6" x14ac:dyDescent="0.3">
      <c r="C278" s="227"/>
      <c r="N278" s="244"/>
      <c r="O278" s="244"/>
    </row>
    <row r="279" spans="3:15" ht="15.6" x14ac:dyDescent="0.3">
      <c r="C279" s="227"/>
      <c r="N279" s="244"/>
      <c r="O279" s="244"/>
    </row>
    <row r="280" spans="3:15" ht="15.6" x14ac:dyDescent="0.3">
      <c r="C280" s="227"/>
      <c r="N280" s="244"/>
      <c r="O280" s="244"/>
    </row>
    <row r="281" spans="3:15" ht="15.6" x14ac:dyDescent="0.3">
      <c r="C281" s="227"/>
      <c r="N281" s="244"/>
      <c r="O281" s="244"/>
    </row>
    <row r="282" spans="3:15" ht="15.6" x14ac:dyDescent="0.3">
      <c r="C282" s="227"/>
      <c r="N282" s="244"/>
      <c r="O282" s="244"/>
    </row>
    <row r="283" spans="3:15" ht="15.6" x14ac:dyDescent="0.3">
      <c r="C283" s="227"/>
      <c r="N283" s="244"/>
      <c r="O283" s="244"/>
    </row>
    <row r="284" spans="3:15" ht="15.6" x14ac:dyDescent="0.3">
      <c r="C284" s="227"/>
      <c r="N284" s="244"/>
      <c r="O284" s="244"/>
    </row>
    <row r="285" spans="3:15" ht="15.6" x14ac:dyDescent="0.3">
      <c r="C285" s="227"/>
      <c r="N285" s="244"/>
      <c r="O285" s="244"/>
    </row>
    <row r="286" spans="3:15" ht="15.6" x14ac:dyDescent="0.3">
      <c r="C286" s="227"/>
      <c r="N286" s="244"/>
      <c r="O286" s="244"/>
    </row>
    <row r="287" spans="3:15" ht="15.6" x14ac:dyDescent="0.3">
      <c r="C287" s="227"/>
      <c r="N287" s="244"/>
      <c r="O287" s="244"/>
    </row>
    <row r="288" spans="3:15" ht="15.6" x14ac:dyDescent="0.3">
      <c r="C288" s="227"/>
      <c r="N288" s="244"/>
      <c r="O288" s="244"/>
    </row>
    <row r="289" spans="3:15" ht="15.6" x14ac:dyDescent="0.3">
      <c r="C289" s="227"/>
      <c r="N289" s="244"/>
      <c r="O289" s="244"/>
    </row>
    <row r="290" spans="3:15" ht="15.6" x14ac:dyDescent="0.3">
      <c r="C290" s="227"/>
      <c r="N290" s="244"/>
      <c r="O290" s="244"/>
    </row>
    <row r="291" spans="3:15" ht="15.6" x14ac:dyDescent="0.3">
      <c r="C291" s="227"/>
      <c r="N291" s="244"/>
      <c r="O291" s="244"/>
    </row>
    <row r="292" spans="3:15" ht="15.6" x14ac:dyDescent="0.3">
      <c r="C292" s="227"/>
      <c r="N292" s="244"/>
      <c r="O292" s="244"/>
    </row>
    <row r="293" spans="3:15" ht="15.6" x14ac:dyDescent="0.3">
      <c r="C293" s="227"/>
      <c r="N293" s="244"/>
      <c r="O293" s="244"/>
    </row>
    <row r="294" spans="3:15" ht="15.6" x14ac:dyDescent="0.3">
      <c r="C294" s="227"/>
      <c r="N294" s="244"/>
      <c r="O294" s="244"/>
    </row>
    <row r="295" spans="3:15" ht="15.6" x14ac:dyDescent="0.3">
      <c r="C295" s="227"/>
      <c r="N295" s="244"/>
      <c r="O295" s="244"/>
    </row>
    <row r="296" spans="3:15" ht="15.6" x14ac:dyDescent="0.3">
      <c r="C296" s="227"/>
      <c r="N296" s="244"/>
      <c r="O296" s="244"/>
    </row>
    <row r="297" spans="3:15" ht="15.6" x14ac:dyDescent="0.3">
      <c r="C297" s="227"/>
      <c r="N297" s="244"/>
      <c r="O297" s="244"/>
    </row>
    <row r="298" spans="3:15" ht="15.6" x14ac:dyDescent="0.3">
      <c r="C298" s="227"/>
      <c r="N298" s="244"/>
      <c r="O298" s="244"/>
    </row>
    <row r="299" spans="3:15" ht="15.6" x14ac:dyDescent="0.3">
      <c r="C299" s="227"/>
      <c r="N299" s="244"/>
      <c r="O299" s="244"/>
    </row>
    <row r="300" spans="3:15" ht="15.6" x14ac:dyDescent="0.3">
      <c r="C300" s="227"/>
      <c r="N300" s="244"/>
      <c r="O300" s="244"/>
    </row>
    <row r="301" spans="3:15" ht="15.6" x14ac:dyDescent="0.3">
      <c r="C301" s="227"/>
      <c r="N301" s="244"/>
      <c r="O301" s="244"/>
    </row>
    <row r="302" spans="3:15" ht="15.6" x14ac:dyDescent="0.3">
      <c r="C302" s="227"/>
      <c r="N302" s="244"/>
      <c r="O302" s="244"/>
    </row>
    <row r="303" spans="3:15" ht="15.6" x14ac:dyDescent="0.3">
      <c r="C303" s="227"/>
      <c r="N303" s="244"/>
      <c r="O303" s="244"/>
    </row>
    <row r="304" spans="3:15" ht="15.6" x14ac:dyDescent="0.3">
      <c r="C304" s="227"/>
      <c r="N304" s="244"/>
      <c r="O304" s="244"/>
    </row>
    <row r="305" spans="3:15" ht="15.6" x14ac:dyDescent="0.3">
      <c r="C305" s="227"/>
      <c r="N305" s="244"/>
      <c r="O305" s="244"/>
    </row>
    <row r="306" spans="3:15" ht="15.6" x14ac:dyDescent="0.3">
      <c r="C306" s="227"/>
      <c r="N306" s="244"/>
      <c r="O306" s="244"/>
    </row>
    <row r="307" spans="3:15" ht="15.6" x14ac:dyDescent="0.3">
      <c r="C307" s="227"/>
      <c r="N307" s="244"/>
      <c r="O307" s="244"/>
    </row>
    <row r="308" spans="3:15" ht="15.6" x14ac:dyDescent="0.3">
      <c r="C308" s="227"/>
      <c r="N308" s="244"/>
      <c r="O308" s="244"/>
    </row>
    <row r="309" spans="3:15" ht="15.6" x14ac:dyDescent="0.3">
      <c r="C309" s="227"/>
      <c r="N309" s="244"/>
      <c r="O309" s="244"/>
    </row>
    <row r="310" spans="3:15" ht="15.6" x14ac:dyDescent="0.3">
      <c r="C310" s="227"/>
      <c r="N310" s="244"/>
      <c r="O310" s="244"/>
    </row>
    <row r="311" spans="3:15" ht="15.6" x14ac:dyDescent="0.3">
      <c r="C311" s="227"/>
      <c r="N311" s="244"/>
      <c r="O311" s="244"/>
    </row>
    <row r="312" spans="3:15" ht="15.6" x14ac:dyDescent="0.3">
      <c r="C312" s="227"/>
      <c r="N312" s="244"/>
      <c r="O312" s="244"/>
    </row>
    <row r="313" spans="3:15" ht="15.6" x14ac:dyDescent="0.3">
      <c r="C313" s="227"/>
      <c r="N313" s="244"/>
      <c r="O313" s="244"/>
    </row>
    <row r="314" spans="3:15" ht="15.6" x14ac:dyDescent="0.3">
      <c r="C314" s="227"/>
      <c r="N314" s="244"/>
      <c r="O314" s="244"/>
    </row>
    <row r="315" spans="3:15" ht="15.6" x14ac:dyDescent="0.3">
      <c r="C315" s="227"/>
      <c r="N315" s="244"/>
      <c r="O315" s="244"/>
    </row>
    <row r="316" spans="3:15" ht="15.6" x14ac:dyDescent="0.3">
      <c r="C316" s="227"/>
      <c r="N316" s="244"/>
      <c r="O316" s="244"/>
    </row>
    <row r="317" spans="3:15" ht="15.6" x14ac:dyDescent="0.3">
      <c r="C317" s="227"/>
      <c r="N317" s="244"/>
      <c r="O317" s="244"/>
    </row>
    <row r="318" spans="3:15" ht="15.6" x14ac:dyDescent="0.3">
      <c r="C318" s="227"/>
      <c r="N318" s="244"/>
      <c r="O318" s="244"/>
    </row>
    <row r="319" spans="3:15" ht="15.6" x14ac:dyDescent="0.3">
      <c r="C319" s="227"/>
      <c r="N319" s="244"/>
      <c r="O319" s="244"/>
    </row>
    <row r="320" spans="3:15" ht="15.6" x14ac:dyDescent="0.3">
      <c r="C320" s="227"/>
      <c r="N320" s="244"/>
      <c r="O320" s="244"/>
    </row>
    <row r="321" spans="3:15" ht="15.6" x14ac:dyDescent="0.3">
      <c r="C321" s="227"/>
      <c r="N321" s="244"/>
      <c r="O321" s="244"/>
    </row>
    <row r="322" spans="3:15" ht="15.6" x14ac:dyDescent="0.3">
      <c r="C322" s="227"/>
      <c r="N322" s="244"/>
      <c r="O322" s="244"/>
    </row>
    <row r="323" spans="3:15" ht="15.6" x14ac:dyDescent="0.3">
      <c r="C323" s="227"/>
      <c r="N323" s="244"/>
      <c r="O323" s="244"/>
    </row>
    <row r="324" spans="3:15" ht="15.6" x14ac:dyDescent="0.3">
      <c r="C324" s="227"/>
      <c r="N324" s="244"/>
      <c r="O324" s="244"/>
    </row>
    <row r="325" spans="3:15" ht="15.6" x14ac:dyDescent="0.3">
      <c r="C325" s="227"/>
      <c r="N325" s="244"/>
      <c r="O325" s="244"/>
    </row>
    <row r="326" spans="3:15" ht="15.6" x14ac:dyDescent="0.3">
      <c r="C326" s="227"/>
      <c r="N326" s="244"/>
      <c r="O326" s="244"/>
    </row>
    <row r="327" spans="3:15" ht="15.6" x14ac:dyDescent="0.3">
      <c r="C327" s="227"/>
      <c r="N327" s="244"/>
      <c r="O327" s="244"/>
    </row>
    <row r="328" spans="3:15" ht="15.6" x14ac:dyDescent="0.3">
      <c r="C328" s="227"/>
      <c r="N328" s="244"/>
      <c r="O328" s="244"/>
    </row>
    <row r="329" spans="3:15" ht="15.6" x14ac:dyDescent="0.3">
      <c r="C329" s="227"/>
      <c r="N329" s="244"/>
      <c r="O329" s="244"/>
    </row>
    <row r="330" spans="3:15" ht="15.6" x14ac:dyDescent="0.3">
      <c r="C330" s="227"/>
      <c r="N330" s="244"/>
      <c r="O330" s="244"/>
    </row>
    <row r="331" spans="3:15" ht="15.6" x14ac:dyDescent="0.3">
      <c r="C331" s="227"/>
      <c r="N331" s="244"/>
      <c r="O331" s="244"/>
    </row>
    <row r="332" spans="3:15" ht="15.6" x14ac:dyDescent="0.3">
      <c r="C332" s="227"/>
      <c r="N332" s="244"/>
      <c r="O332" s="244"/>
    </row>
    <row r="333" spans="3:15" ht="15.6" x14ac:dyDescent="0.3">
      <c r="C333" s="227"/>
      <c r="N333" s="244"/>
      <c r="O333" s="244"/>
    </row>
    <row r="334" spans="3:15" ht="15.6" x14ac:dyDescent="0.3">
      <c r="C334" s="227"/>
      <c r="N334" s="244"/>
      <c r="O334" s="244"/>
    </row>
    <row r="335" spans="3:15" ht="15.6" x14ac:dyDescent="0.3">
      <c r="C335" s="227"/>
      <c r="N335" s="244"/>
      <c r="O335" s="244"/>
    </row>
    <row r="336" spans="3:15" ht="15.6" x14ac:dyDescent="0.3">
      <c r="C336" s="227"/>
      <c r="N336" s="244"/>
      <c r="O336" s="244"/>
    </row>
    <row r="337" spans="3:15" ht="15.6" x14ac:dyDescent="0.3">
      <c r="C337" s="227"/>
      <c r="N337" s="244"/>
      <c r="O337" s="244"/>
    </row>
    <row r="338" spans="3:15" ht="15.6" x14ac:dyDescent="0.3">
      <c r="C338" s="227"/>
      <c r="N338" s="244"/>
      <c r="O338" s="244"/>
    </row>
    <row r="339" spans="3:15" ht="15.6" x14ac:dyDescent="0.3">
      <c r="C339" s="227"/>
      <c r="N339" s="244"/>
      <c r="O339" s="244"/>
    </row>
    <row r="340" spans="3:15" ht="15.6" x14ac:dyDescent="0.3">
      <c r="C340" s="227"/>
      <c r="N340" s="244"/>
      <c r="O340" s="244"/>
    </row>
    <row r="341" spans="3:15" ht="15.6" x14ac:dyDescent="0.3">
      <c r="C341" s="227"/>
      <c r="N341" s="244"/>
      <c r="O341" s="244"/>
    </row>
    <row r="342" spans="3:15" ht="15.6" x14ac:dyDescent="0.3">
      <c r="C342" s="227"/>
      <c r="N342" s="244"/>
      <c r="O342" s="244"/>
    </row>
    <row r="343" spans="3:15" ht="15.6" x14ac:dyDescent="0.3">
      <c r="C343" s="227"/>
      <c r="N343" s="244"/>
      <c r="O343" s="244"/>
    </row>
    <row r="344" spans="3:15" ht="15.6" x14ac:dyDescent="0.3">
      <c r="C344" s="227"/>
      <c r="N344" s="244"/>
      <c r="O344" s="244"/>
    </row>
    <row r="345" spans="3:15" ht="15.6" x14ac:dyDescent="0.3">
      <c r="C345" s="227"/>
      <c r="N345" s="244"/>
      <c r="O345" s="244"/>
    </row>
    <row r="346" spans="3:15" ht="15.6" x14ac:dyDescent="0.3">
      <c r="C346" s="227"/>
      <c r="N346" s="244"/>
      <c r="O346" s="244"/>
    </row>
    <row r="347" spans="3:15" ht="15.6" x14ac:dyDescent="0.3">
      <c r="C347" s="227"/>
      <c r="N347" s="244"/>
      <c r="O347" s="244"/>
    </row>
    <row r="348" spans="3:15" ht="15.6" x14ac:dyDescent="0.3">
      <c r="C348" s="227"/>
      <c r="N348" s="244"/>
      <c r="O348" s="244"/>
    </row>
    <row r="349" spans="3:15" ht="15.6" x14ac:dyDescent="0.3">
      <c r="C349" s="227"/>
      <c r="N349" s="244"/>
      <c r="O349" s="244"/>
    </row>
    <row r="350" spans="3:15" ht="15.6" x14ac:dyDescent="0.3">
      <c r="C350" s="227"/>
      <c r="N350" s="244"/>
      <c r="O350" s="244"/>
    </row>
    <row r="351" spans="3:15" ht="15.6" x14ac:dyDescent="0.3">
      <c r="C351" s="227"/>
      <c r="N351" s="244"/>
      <c r="O351" s="244"/>
    </row>
    <row r="352" spans="3:15" ht="15.6" x14ac:dyDescent="0.3">
      <c r="C352" s="227"/>
      <c r="N352" s="244"/>
      <c r="O352" s="244"/>
    </row>
    <row r="353" spans="3:15" ht="15.6" x14ac:dyDescent="0.3">
      <c r="C353" s="227"/>
      <c r="N353" s="244"/>
      <c r="O353" s="244"/>
    </row>
    <row r="354" spans="3:15" ht="15.6" x14ac:dyDescent="0.3">
      <c r="C354" s="227"/>
      <c r="N354" s="244"/>
      <c r="O354" s="244"/>
    </row>
    <row r="355" spans="3:15" ht="15.6" x14ac:dyDescent="0.3">
      <c r="C355" s="227"/>
      <c r="N355" s="244"/>
      <c r="O355" s="244"/>
    </row>
    <row r="356" spans="3:15" ht="15.6" x14ac:dyDescent="0.3">
      <c r="C356" s="227"/>
      <c r="N356" s="244"/>
      <c r="O356" s="244"/>
    </row>
    <row r="357" spans="3:15" ht="15.6" x14ac:dyDescent="0.3">
      <c r="C357" s="227"/>
      <c r="N357" s="244"/>
      <c r="O357" s="244"/>
    </row>
    <row r="358" spans="3:15" ht="15.6" x14ac:dyDescent="0.3">
      <c r="C358" s="227"/>
      <c r="N358" s="244"/>
      <c r="O358" s="244"/>
    </row>
    <row r="359" spans="3:15" ht="15.6" x14ac:dyDescent="0.3">
      <c r="C359" s="227"/>
      <c r="N359" s="244"/>
      <c r="O359" s="244"/>
    </row>
    <row r="360" spans="3:15" ht="15.6" x14ac:dyDescent="0.3">
      <c r="C360" s="227"/>
      <c r="N360" s="244"/>
      <c r="O360" s="244"/>
    </row>
    <row r="361" spans="3:15" ht="15.6" x14ac:dyDescent="0.3">
      <c r="C361" s="227"/>
      <c r="N361" s="244"/>
      <c r="O361" s="244"/>
    </row>
    <row r="362" spans="3:15" ht="15.6" x14ac:dyDescent="0.3">
      <c r="C362" s="227"/>
      <c r="N362" s="244"/>
      <c r="O362" s="244"/>
    </row>
    <row r="363" spans="3:15" ht="15.6" x14ac:dyDescent="0.3">
      <c r="C363" s="227"/>
      <c r="N363" s="244"/>
      <c r="O363" s="244"/>
    </row>
    <row r="364" spans="3:15" ht="15.6" x14ac:dyDescent="0.3">
      <c r="C364" s="227"/>
      <c r="N364" s="244"/>
      <c r="O364" s="244"/>
    </row>
    <row r="365" spans="3:15" ht="15.6" x14ac:dyDescent="0.3">
      <c r="C365" s="227"/>
      <c r="N365" s="244"/>
      <c r="O365" s="244"/>
    </row>
    <row r="366" spans="3:15" ht="15.6" x14ac:dyDescent="0.3">
      <c r="C366" s="227"/>
      <c r="N366" s="244"/>
      <c r="O366" s="244"/>
    </row>
    <row r="367" spans="3:15" ht="15.6" x14ac:dyDescent="0.3">
      <c r="C367" s="227"/>
      <c r="N367" s="244"/>
      <c r="O367" s="244"/>
    </row>
    <row r="368" spans="3:15" ht="15.6" x14ac:dyDescent="0.3">
      <c r="C368" s="227"/>
      <c r="N368" s="244"/>
      <c r="O368" s="244"/>
    </row>
    <row r="369" spans="3:15" ht="15.6" x14ac:dyDescent="0.3">
      <c r="C369" s="227"/>
      <c r="N369" s="244"/>
      <c r="O369" s="244"/>
    </row>
    <row r="370" spans="3:15" ht="15.6" x14ac:dyDescent="0.3">
      <c r="C370" s="227"/>
      <c r="N370" s="244"/>
      <c r="O370" s="244"/>
    </row>
    <row r="371" spans="3:15" ht="15.6" x14ac:dyDescent="0.3">
      <c r="C371" s="227"/>
      <c r="N371" s="244"/>
      <c r="O371" s="244"/>
    </row>
    <row r="372" spans="3:15" ht="15.6" x14ac:dyDescent="0.3">
      <c r="C372" s="227"/>
      <c r="N372" s="244"/>
      <c r="O372" s="244"/>
    </row>
    <row r="373" spans="3:15" ht="15.6" x14ac:dyDescent="0.3">
      <c r="C373" s="227"/>
      <c r="N373" s="244"/>
      <c r="O373" s="244"/>
    </row>
    <row r="374" spans="3:15" ht="15.6" x14ac:dyDescent="0.3">
      <c r="C374" s="227"/>
      <c r="N374" s="244"/>
      <c r="O374" s="244"/>
    </row>
    <row r="375" spans="3:15" ht="15.6" x14ac:dyDescent="0.3">
      <c r="C375" s="227"/>
      <c r="N375" s="244"/>
      <c r="O375" s="244"/>
    </row>
    <row r="376" spans="3:15" ht="15.6" x14ac:dyDescent="0.3">
      <c r="C376" s="227"/>
      <c r="N376" s="244"/>
      <c r="O376" s="244"/>
    </row>
    <row r="377" spans="3:15" ht="15.6" x14ac:dyDescent="0.3">
      <c r="C377" s="227"/>
      <c r="N377" s="244"/>
      <c r="O377" s="244"/>
    </row>
    <row r="378" spans="3:15" ht="15.6" x14ac:dyDescent="0.3">
      <c r="C378" s="227"/>
      <c r="N378" s="244"/>
      <c r="O378" s="244"/>
    </row>
    <row r="379" spans="3:15" ht="15.6" x14ac:dyDescent="0.3">
      <c r="C379" s="227"/>
      <c r="N379" s="244"/>
      <c r="O379" s="244"/>
    </row>
    <row r="380" spans="3:15" ht="15.6" x14ac:dyDescent="0.3">
      <c r="C380" s="227"/>
      <c r="N380" s="244"/>
      <c r="O380" s="244"/>
    </row>
    <row r="381" spans="3:15" ht="15.6" x14ac:dyDescent="0.3">
      <c r="C381" s="227"/>
      <c r="N381" s="244"/>
      <c r="O381" s="244"/>
    </row>
    <row r="382" spans="3:15" ht="15.6" x14ac:dyDescent="0.3">
      <c r="C382" s="227"/>
      <c r="N382" s="244"/>
      <c r="O382" s="244"/>
    </row>
    <row r="383" spans="3:15" ht="15.6" x14ac:dyDescent="0.3">
      <c r="C383" s="227"/>
      <c r="N383" s="244"/>
      <c r="O383" s="244"/>
    </row>
    <row r="384" spans="3:15" ht="15.6" x14ac:dyDescent="0.3">
      <c r="C384" s="227"/>
      <c r="N384" s="244"/>
      <c r="O384" s="244"/>
    </row>
    <row r="385" spans="3:15" ht="15.6" x14ac:dyDescent="0.3">
      <c r="C385" s="227"/>
      <c r="N385" s="244"/>
      <c r="O385" s="244"/>
    </row>
    <row r="386" spans="3:15" ht="15.6" x14ac:dyDescent="0.3">
      <c r="C386" s="227"/>
      <c r="N386" s="244"/>
      <c r="O386" s="244"/>
    </row>
    <row r="387" spans="3:15" ht="15.6" x14ac:dyDescent="0.3">
      <c r="C387" s="227"/>
      <c r="N387" s="244"/>
      <c r="O387" s="244"/>
    </row>
    <row r="388" spans="3:15" ht="15.6" x14ac:dyDescent="0.3">
      <c r="C388" s="227"/>
      <c r="N388" s="244"/>
      <c r="O388" s="244"/>
    </row>
    <row r="389" spans="3:15" ht="15.6" x14ac:dyDescent="0.3">
      <c r="C389" s="227"/>
      <c r="N389" s="244"/>
      <c r="O389" s="244"/>
    </row>
    <row r="390" spans="3:15" ht="15.6" x14ac:dyDescent="0.3">
      <c r="C390" s="227"/>
      <c r="N390" s="244"/>
      <c r="O390" s="244"/>
    </row>
    <row r="391" spans="3:15" ht="15.6" x14ac:dyDescent="0.3">
      <c r="C391" s="227"/>
      <c r="N391" s="244"/>
      <c r="O391" s="244"/>
    </row>
    <row r="392" spans="3:15" ht="15.6" x14ac:dyDescent="0.3">
      <c r="C392" s="227"/>
      <c r="N392" s="244"/>
      <c r="O392" s="244"/>
    </row>
    <row r="393" spans="3:15" ht="15.6" x14ac:dyDescent="0.3">
      <c r="C393" s="227"/>
      <c r="N393" s="244"/>
      <c r="O393" s="244"/>
    </row>
    <row r="394" spans="3:15" ht="15.6" x14ac:dyDescent="0.3">
      <c r="C394" s="227"/>
      <c r="N394" s="244"/>
      <c r="O394" s="244"/>
    </row>
    <row r="395" spans="3:15" ht="15.6" x14ac:dyDescent="0.3">
      <c r="C395" s="227"/>
      <c r="N395" s="244"/>
      <c r="O395" s="244"/>
    </row>
    <row r="396" spans="3:15" ht="15.6" x14ac:dyDescent="0.3">
      <c r="C396" s="227"/>
      <c r="N396" s="244"/>
      <c r="O396" s="244"/>
    </row>
    <row r="397" spans="3:15" ht="15.6" x14ac:dyDescent="0.3">
      <c r="C397" s="227"/>
      <c r="N397" s="244"/>
      <c r="O397" s="244"/>
    </row>
    <row r="398" spans="3:15" ht="15.6" x14ac:dyDescent="0.3">
      <c r="C398" s="227"/>
      <c r="N398" s="244"/>
      <c r="O398" s="244"/>
    </row>
    <row r="399" spans="3:15" ht="15.6" x14ac:dyDescent="0.3">
      <c r="C399" s="227"/>
      <c r="N399" s="244"/>
      <c r="O399" s="244"/>
    </row>
    <row r="400" spans="3:15" ht="15.6" x14ac:dyDescent="0.3">
      <c r="C400" s="227"/>
      <c r="N400" s="244"/>
      <c r="O400" s="244"/>
    </row>
    <row r="401" spans="3:15" ht="15.6" x14ac:dyDescent="0.3">
      <c r="C401" s="227"/>
      <c r="N401" s="244"/>
      <c r="O401" s="244"/>
    </row>
    <row r="402" spans="3:15" ht="15.6" x14ac:dyDescent="0.3">
      <c r="C402" s="227"/>
      <c r="N402" s="244"/>
      <c r="O402" s="244"/>
    </row>
    <row r="403" spans="3:15" ht="15.6" x14ac:dyDescent="0.3">
      <c r="C403" s="227"/>
      <c r="N403" s="244"/>
      <c r="O403" s="244"/>
    </row>
    <row r="404" spans="3:15" ht="15.6" x14ac:dyDescent="0.3">
      <c r="C404" s="227"/>
      <c r="N404" s="244"/>
      <c r="O404" s="244"/>
    </row>
    <row r="405" spans="3:15" ht="15.6" x14ac:dyDescent="0.3">
      <c r="C405" s="227"/>
      <c r="N405" s="244"/>
      <c r="O405" s="244"/>
    </row>
    <row r="406" spans="3:15" ht="15.6" x14ac:dyDescent="0.3">
      <c r="C406" s="227"/>
      <c r="N406" s="244"/>
      <c r="O406" s="244"/>
    </row>
    <row r="407" spans="3:15" ht="15.6" x14ac:dyDescent="0.3">
      <c r="C407" s="227"/>
      <c r="N407" s="244"/>
      <c r="O407" s="244"/>
    </row>
    <row r="408" spans="3:15" ht="15.6" x14ac:dyDescent="0.3">
      <c r="C408" s="227"/>
      <c r="N408" s="244"/>
      <c r="O408" s="244"/>
    </row>
    <row r="409" spans="3:15" ht="15.6" x14ac:dyDescent="0.3">
      <c r="C409" s="227"/>
      <c r="N409" s="244"/>
      <c r="O409" s="244"/>
    </row>
    <row r="410" spans="3:15" ht="15.6" x14ac:dyDescent="0.3">
      <c r="C410" s="227"/>
      <c r="N410" s="244"/>
      <c r="O410" s="244"/>
    </row>
    <row r="411" spans="3:15" ht="15.6" x14ac:dyDescent="0.3">
      <c r="C411" s="227"/>
      <c r="N411" s="244"/>
      <c r="O411" s="244"/>
    </row>
    <row r="412" spans="3:15" ht="15.6" x14ac:dyDescent="0.3">
      <c r="C412" s="227"/>
      <c r="N412" s="244"/>
      <c r="O412" s="244"/>
    </row>
    <row r="413" spans="3:15" ht="15.6" x14ac:dyDescent="0.3">
      <c r="C413" s="227"/>
      <c r="N413" s="244"/>
      <c r="O413" s="244"/>
    </row>
    <row r="414" spans="3:15" ht="15.6" x14ac:dyDescent="0.3">
      <c r="C414" s="227"/>
      <c r="N414" s="244"/>
      <c r="O414" s="244"/>
    </row>
    <row r="415" spans="3:15" ht="15.6" x14ac:dyDescent="0.3">
      <c r="C415" s="227"/>
      <c r="N415" s="244"/>
      <c r="O415" s="244"/>
    </row>
    <row r="416" spans="3:15" ht="15.6" x14ac:dyDescent="0.3">
      <c r="C416" s="227"/>
      <c r="N416" s="244"/>
      <c r="O416" s="244"/>
    </row>
    <row r="417" spans="3:15" ht="15.6" x14ac:dyDescent="0.3">
      <c r="C417" s="227"/>
      <c r="N417" s="244"/>
      <c r="O417" s="244"/>
    </row>
    <row r="418" spans="3:15" ht="15.6" x14ac:dyDescent="0.3">
      <c r="C418" s="227"/>
      <c r="N418" s="244"/>
      <c r="O418" s="244"/>
    </row>
    <row r="419" spans="3:15" ht="15.6" x14ac:dyDescent="0.3">
      <c r="C419" s="227"/>
      <c r="N419" s="244"/>
      <c r="O419" s="244"/>
    </row>
    <row r="420" spans="3:15" ht="15.6" x14ac:dyDescent="0.3">
      <c r="C420" s="227"/>
      <c r="N420" s="244"/>
      <c r="O420" s="244"/>
    </row>
    <row r="421" spans="3:15" ht="15.6" x14ac:dyDescent="0.3">
      <c r="C421" s="227"/>
      <c r="N421" s="244"/>
      <c r="O421" s="244"/>
    </row>
    <row r="422" spans="3:15" ht="15.6" x14ac:dyDescent="0.3">
      <c r="C422" s="227"/>
      <c r="N422" s="244"/>
      <c r="O422" s="244"/>
    </row>
    <row r="423" spans="3:15" ht="15.6" x14ac:dyDescent="0.3">
      <c r="C423" s="227"/>
      <c r="N423" s="244"/>
      <c r="O423" s="244"/>
    </row>
    <row r="424" spans="3:15" ht="15.6" x14ac:dyDescent="0.3">
      <c r="C424" s="227"/>
      <c r="N424" s="244"/>
      <c r="O424" s="244"/>
    </row>
    <row r="425" spans="3:15" ht="15.6" x14ac:dyDescent="0.3">
      <c r="C425" s="227"/>
      <c r="N425" s="244"/>
      <c r="O425" s="244"/>
    </row>
    <row r="426" spans="3:15" ht="15.6" x14ac:dyDescent="0.3">
      <c r="C426" s="227"/>
      <c r="N426" s="244"/>
      <c r="O426" s="244"/>
    </row>
    <row r="427" spans="3:15" ht="15.6" x14ac:dyDescent="0.3">
      <c r="C427" s="227"/>
      <c r="N427" s="244"/>
      <c r="O427" s="244"/>
    </row>
    <row r="428" spans="3:15" ht="15.6" x14ac:dyDescent="0.3">
      <c r="C428" s="227"/>
      <c r="N428" s="244"/>
      <c r="O428" s="244"/>
    </row>
    <row r="429" spans="3:15" ht="15.6" x14ac:dyDescent="0.3">
      <c r="C429" s="227"/>
      <c r="N429" s="244"/>
      <c r="O429" s="244"/>
    </row>
    <row r="430" spans="3:15" ht="15.6" x14ac:dyDescent="0.3">
      <c r="C430" s="227"/>
      <c r="N430" s="244"/>
      <c r="O430" s="244"/>
    </row>
    <row r="431" spans="3:15" ht="15.6" x14ac:dyDescent="0.3">
      <c r="C431" s="227"/>
      <c r="N431" s="244"/>
      <c r="O431" s="244"/>
    </row>
    <row r="432" spans="3:15" ht="15.6" x14ac:dyDescent="0.3">
      <c r="C432" s="227"/>
      <c r="N432" s="244"/>
      <c r="O432" s="244"/>
    </row>
    <row r="433" spans="3:15" ht="15.6" x14ac:dyDescent="0.3">
      <c r="C433" s="227"/>
      <c r="N433" s="244"/>
      <c r="O433" s="244"/>
    </row>
    <row r="434" spans="3:15" ht="15.6" x14ac:dyDescent="0.3">
      <c r="C434" s="227"/>
      <c r="N434" s="244"/>
      <c r="O434" s="244"/>
    </row>
    <row r="435" spans="3:15" ht="15.6" x14ac:dyDescent="0.3">
      <c r="C435" s="227"/>
      <c r="N435" s="244"/>
      <c r="O435" s="244"/>
    </row>
    <row r="436" spans="3:15" ht="15.6" x14ac:dyDescent="0.3">
      <c r="C436" s="227"/>
      <c r="N436" s="244"/>
      <c r="O436" s="244"/>
    </row>
    <row r="437" spans="3:15" ht="15.6" x14ac:dyDescent="0.3">
      <c r="C437" s="227"/>
      <c r="N437" s="244"/>
      <c r="O437" s="244"/>
    </row>
    <row r="438" spans="3:15" ht="15.6" x14ac:dyDescent="0.3">
      <c r="C438" s="227"/>
      <c r="N438" s="244"/>
      <c r="O438" s="244"/>
    </row>
    <row r="439" spans="3:15" ht="15.6" x14ac:dyDescent="0.3">
      <c r="C439" s="227"/>
      <c r="N439" s="244"/>
      <c r="O439" s="244"/>
    </row>
    <row r="440" spans="3:15" ht="15.6" x14ac:dyDescent="0.3">
      <c r="C440" s="227"/>
      <c r="N440" s="244"/>
      <c r="O440" s="244"/>
    </row>
    <row r="441" spans="3:15" ht="15.6" x14ac:dyDescent="0.3">
      <c r="C441" s="227"/>
      <c r="N441" s="244"/>
      <c r="O441" s="244"/>
    </row>
    <row r="442" spans="3:15" ht="15.6" x14ac:dyDescent="0.3">
      <c r="C442" s="227"/>
      <c r="N442" s="244"/>
      <c r="O442" s="244"/>
    </row>
    <row r="443" spans="3:15" ht="15.6" x14ac:dyDescent="0.3">
      <c r="C443" s="227"/>
      <c r="N443" s="244"/>
      <c r="O443" s="244"/>
    </row>
    <row r="444" spans="3:15" ht="15.6" x14ac:dyDescent="0.3">
      <c r="C444" s="227"/>
      <c r="N444" s="244"/>
      <c r="O444" s="244"/>
    </row>
    <row r="445" spans="3:15" ht="15.6" x14ac:dyDescent="0.3">
      <c r="C445" s="227"/>
      <c r="N445" s="244"/>
      <c r="O445" s="244"/>
    </row>
    <row r="446" spans="3:15" ht="15.6" x14ac:dyDescent="0.3">
      <c r="C446" s="227"/>
      <c r="N446" s="244"/>
      <c r="O446" s="244"/>
    </row>
    <row r="447" spans="3:15" ht="15.6" x14ac:dyDescent="0.3">
      <c r="C447" s="227"/>
      <c r="N447" s="244"/>
      <c r="O447" s="244"/>
    </row>
    <row r="448" spans="3:15" ht="15.6" x14ac:dyDescent="0.3">
      <c r="C448" s="227"/>
      <c r="N448" s="244"/>
      <c r="O448" s="244"/>
    </row>
    <row r="449" spans="3:15" ht="15.6" x14ac:dyDescent="0.3">
      <c r="C449" s="227"/>
      <c r="N449" s="244"/>
      <c r="O449" s="244"/>
    </row>
    <row r="450" spans="3:15" ht="15.6" x14ac:dyDescent="0.3">
      <c r="C450" s="227"/>
      <c r="N450" s="244"/>
      <c r="O450" s="244"/>
    </row>
    <row r="451" spans="3:15" ht="15.6" x14ac:dyDescent="0.3">
      <c r="C451" s="227"/>
      <c r="N451" s="244"/>
      <c r="O451" s="244"/>
    </row>
    <row r="452" spans="3:15" ht="15.6" x14ac:dyDescent="0.3">
      <c r="C452" s="227"/>
      <c r="N452" s="244"/>
      <c r="O452" s="244"/>
    </row>
    <row r="453" spans="3:15" ht="15.6" x14ac:dyDescent="0.3">
      <c r="C453" s="227"/>
      <c r="N453" s="244"/>
      <c r="O453" s="244"/>
    </row>
    <row r="454" spans="3:15" ht="15.6" x14ac:dyDescent="0.3">
      <c r="C454" s="227"/>
      <c r="N454" s="244"/>
      <c r="O454" s="244"/>
    </row>
    <row r="455" spans="3:15" ht="15.6" x14ac:dyDescent="0.3">
      <c r="C455" s="227"/>
      <c r="N455" s="244"/>
      <c r="O455" s="244"/>
    </row>
    <row r="456" spans="3:15" ht="15.6" x14ac:dyDescent="0.3">
      <c r="C456" s="227"/>
      <c r="N456" s="244"/>
      <c r="O456" s="244"/>
    </row>
    <row r="457" spans="3:15" ht="15.6" x14ac:dyDescent="0.3">
      <c r="C457" s="227"/>
      <c r="N457" s="244"/>
      <c r="O457" s="244"/>
    </row>
    <row r="458" spans="3:15" ht="15.6" x14ac:dyDescent="0.3">
      <c r="C458" s="227"/>
      <c r="N458" s="244"/>
      <c r="O458" s="244"/>
    </row>
    <row r="459" spans="3:15" ht="15.6" x14ac:dyDescent="0.3">
      <c r="C459" s="227"/>
      <c r="N459" s="244"/>
      <c r="O459" s="244"/>
    </row>
    <row r="460" spans="3:15" ht="15.6" x14ac:dyDescent="0.3">
      <c r="C460" s="227"/>
      <c r="N460" s="244"/>
      <c r="O460" s="244"/>
    </row>
    <row r="461" spans="3:15" ht="15.6" x14ac:dyDescent="0.3">
      <c r="C461" s="227"/>
      <c r="N461" s="244"/>
      <c r="O461" s="244"/>
    </row>
    <row r="462" spans="3:15" ht="15.6" x14ac:dyDescent="0.3">
      <c r="C462" s="227"/>
      <c r="N462" s="244"/>
      <c r="O462" s="244"/>
    </row>
    <row r="463" spans="3:15" ht="15.6" x14ac:dyDescent="0.3">
      <c r="C463" s="227"/>
      <c r="N463" s="244"/>
      <c r="O463" s="244"/>
    </row>
    <row r="464" spans="3:15" ht="15.6" x14ac:dyDescent="0.3">
      <c r="C464" s="227"/>
      <c r="N464" s="244"/>
      <c r="O464" s="244"/>
    </row>
    <row r="465" spans="3:15" ht="15.6" x14ac:dyDescent="0.3">
      <c r="C465" s="227"/>
      <c r="N465" s="244"/>
      <c r="O465" s="244"/>
    </row>
    <row r="466" spans="3:15" ht="15.6" x14ac:dyDescent="0.3">
      <c r="C466" s="227"/>
      <c r="N466" s="244"/>
      <c r="O466" s="244"/>
    </row>
    <row r="467" spans="3:15" ht="15.6" x14ac:dyDescent="0.3">
      <c r="C467" s="227"/>
      <c r="N467" s="244"/>
      <c r="O467" s="244"/>
    </row>
    <row r="468" spans="3:15" ht="15.6" x14ac:dyDescent="0.3">
      <c r="C468" s="227"/>
      <c r="N468" s="244"/>
      <c r="O468" s="244"/>
    </row>
    <row r="469" spans="3:15" ht="15.6" x14ac:dyDescent="0.3">
      <c r="C469" s="227"/>
      <c r="N469" s="244"/>
      <c r="O469" s="244"/>
    </row>
    <row r="470" spans="3:15" ht="15.6" x14ac:dyDescent="0.3">
      <c r="C470" s="227"/>
      <c r="N470" s="244"/>
      <c r="O470" s="244"/>
    </row>
    <row r="471" spans="3:15" ht="15.6" x14ac:dyDescent="0.3">
      <c r="C471" s="227"/>
      <c r="N471" s="244"/>
      <c r="O471" s="244"/>
    </row>
    <row r="472" spans="3:15" ht="15.6" x14ac:dyDescent="0.3">
      <c r="C472" s="227"/>
      <c r="N472" s="244"/>
      <c r="O472" s="244"/>
    </row>
    <row r="473" spans="3:15" ht="15.6" x14ac:dyDescent="0.3">
      <c r="C473" s="227"/>
      <c r="N473" s="244"/>
      <c r="O473" s="244"/>
    </row>
    <row r="474" spans="3:15" ht="15.6" x14ac:dyDescent="0.3">
      <c r="C474" s="227"/>
      <c r="N474" s="244"/>
      <c r="O474" s="244"/>
    </row>
    <row r="475" spans="3:15" ht="15.6" x14ac:dyDescent="0.3">
      <c r="C475" s="227"/>
      <c r="N475" s="244"/>
      <c r="O475" s="244"/>
    </row>
    <row r="476" spans="3:15" ht="15.6" x14ac:dyDescent="0.3">
      <c r="C476" s="227"/>
      <c r="N476" s="244"/>
      <c r="O476" s="244"/>
    </row>
    <row r="477" spans="3:15" ht="15.6" x14ac:dyDescent="0.3">
      <c r="C477" s="227"/>
      <c r="N477" s="244"/>
      <c r="O477" s="244"/>
    </row>
    <row r="478" spans="3:15" ht="15.6" x14ac:dyDescent="0.3">
      <c r="C478" s="227"/>
      <c r="N478" s="244"/>
      <c r="O478" s="244"/>
    </row>
    <row r="479" spans="3:15" ht="15.6" x14ac:dyDescent="0.3">
      <c r="C479" s="227"/>
      <c r="N479" s="244"/>
      <c r="O479" s="244"/>
    </row>
    <row r="480" spans="3:15" ht="15.6" x14ac:dyDescent="0.3">
      <c r="C480" s="227"/>
      <c r="N480" s="244"/>
      <c r="O480" s="244"/>
    </row>
    <row r="481" spans="3:15" ht="15.6" x14ac:dyDescent="0.3">
      <c r="C481" s="227"/>
      <c r="N481" s="244"/>
      <c r="O481" s="244"/>
    </row>
    <row r="482" spans="3:15" ht="15.6" x14ac:dyDescent="0.3">
      <c r="C482" s="227"/>
      <c r="N482" s="244"/>
      <c r="O482" s="244"/>
    </row>
    <row r="483" spans="3:15" ht="15.6" x14ac:dyDescent="0.3">
      <c r="C483" s="227"/>
      <c r="N483" s="244"/>
      <c r="O483" s="244"/>
    </row>
    <row r="484" spans="3:15" ht="15.6" x14ac:dyDescent="0.3">
      <c r="C484" s="227"/>
      <c r="N484" s="244"/>
      <c r="O484" s="244"/>
    </row>
    <row r="485" spans="3:15" ht="15.6" x14ac:dyDescent="0.3">
      <c r="C485" s="227"/>
      <c r="N485" s="244"/>
      <c r="O485" s="244"/>
    </row>
    <row r="486" spans="3:15" ht="15.6" x14ac:dyDescent="0.3">
      <c r="C486" s="227"/>
      <c r="N486" s="244"/>
      <c r="O486" s="244"/>
    </row>
    <row r="487" spans="3:15" ht="15.6" x14ac:dyDescent="0.3">
      <c r="C487" s="227"/>
      <c r="N487" s="244"/>
      <c r="O487" s="244"/>
    </row>
    <row r="488" spans="3:15" ht="15.6" x14ac:dyDescent="0.3">
      <c r="C488" s="227"/>
      <c r="N488" s="244"/>
      <c r="O488" s="244"/>
    </row>
    <row r="489" spans="3:15" ht="15.6" x14ac:dyDescent="0.3">
      <c r="C489" s="227"/>
      <c r="N489" s="244"/>
      <c r="O489" s="244"/>
    </row>
    <row r="490" spans="3:15" ht="15.6" x14ac:dyDescent="0.3">
      <c r="C490" s="227"/>
      <c r="N490" s="244"/>
      <c r="O490" s="244"/>
    </row>
    <row r="491" spans="3:15" ht="15.6" x14ac:dyDescent="0.3">
      <c r="C491" s="227"/>
      <c r="N491" s="244"/>
      <c r="O491" s="244"/>
    </row>
    <row r="492" spans="3:15" ht="15.6" x14ac:dyDescent="0.3">
      <c r="C492" s="227"/>
      <c r="N492" s="244"/>
      <c r="O492" s="244"/>
    </row>
    <row r="493" spans="3:15" ht="15.6" x14ac:dyDescent="0.3">
      <c r="C493" s="227"/>
      <c r="N493" s="244"/>
      <c r="O493" s="244"/>
    </row>
    <row r="494" spans="3:15" ht="15.6" x14ac:dyDescent="0.3">
      <c r="C494" s="227"/>
      <c r="N494" s="244"/>
      <c r="O494" s="244"/>
    </row>
    <row r="495" spans="3:15" ht="15.6" x14ac:dyDescent="0.3">
      <c r="C495" s="227"/>
      <c r="N495" s="244"/>
      <c r="O495" s="244"/>
    </row>
    <row r="496" spans="3:15" ht="15.6" x14ac:dyDescent="0.3">
      <c r="C496" s="227"/>
      <c r="N496" s="244"/>
      <c r="O496" s="244"/>
    </row>
    <row r="497" spans="3:15" ht="15.6" x14ac:dyDescent="0.3">
      <c r="C497" s="227"/>
      <c r="N497" s="244"/>
      <c r="O497" s="244"/>
    </row>
    <row r="498" spans="3:15" ht="15.6" x14ac:dyDescent="0.3">
      <c r="C498" s="227"/>
      <c r="N498" s="244"/>
      <c r="O498" s="244"/>
    </row>
    <row r="499" spans="3:15" ht="15.6" x14ac:dyDescent="0.3">
      <c r="C499" s="227"/>
      <c r="N499" s="244"/>
      <c r="O499" s="244"/>
    </row>
    <row r="500" spans="3:15" ht="15.6" x14ac:dyDescent="0.3">
      <c r="C500" s="227"/>
      <c r="N500" s="244"/>
      <c r="O500" s="244"/>
    </row>
    <row r="501" spans="3:15" ht="15.6" x14ac:dyDescent="0.3">
      <c r="C501" s="227"/>
      <c r="N501" s="244"/>
      <c r="O501" s="244"/>
    </row>
    <row r="502" spans="3:15" ht="15.6" x14ac:dyDescent="0.3">
      <c r="C502" s="227"/>
      <c r="N502" s="244"/>
      <c r="O502" s="244"/>
    </row>
    <row r="503" spans="3:15" ht="15.6" x14ac:dyDescent="0.3">
      <c r="C503" s="227"/>
      <c r="N503" s="244"/>
      <c r="O503" s="244"/>
    </row>
    <row r="504" spans="3:15" ht="15.6" x14ac:dyDescent="0.3">
      <c r="C504" s="227"/>
      <c r="N504" s="244"/>
      <c r="O504" s="244"/>
    </row>
    <row r="505" spans="3:15" ht="15.6" x14ac:dyDescent="0.3">
      <c r="C505" s="227"/>
      <c r="N505" s="244"/>
      <c r="O505" s="244"/>
    </row>
    <row r="506" spans="3:15" ht="15.6" x14ac:dyDescent="0.3">
      <c r="C506" s="227"/>
      <c r="N506" s="244"/>
      <c r="O506" s="244"/>
    </row>
    <row r="507" spans="3:15" ht="15.6" x14ac:dyDescent="0.3">
      <c r="C507" s="227"/>
      <c r="N507" s="244"/>
      <c r="O507" s="244"/>
    </row>
    <row r="508" spans="3:15" ht="15.6" x14ac:dyDescent="0.3">
      <c r="C508" s="227"/>
      <c r="N508" s="244"/>
      <c r="O508" s="244"/>
    </row>
    <row r="509" spans="3:15" ht="15.6" x14ac:dyDescent="0.3">
      <c r="C509" s="227"/>
      <c r="N509" s="244"/>
      <c r="O509" s="244"/>
    </row>
    <row r="510" spans="3:15" ht="15.6" x14ac:dyDescent="0.3">
      <c r="C510" s="227"/>
      <c r="N510" s="244"/>
      <c r="O510" s="244"/>
    </row>
    <row r="511" spans="3:15" ht="15.6" x14ac:dyDescent="0.3">
      <c r="C511" s="227"/>
      <c r="N511" s="244"/>
      <c r="O511" s="244"/>
    </row>
    <row r="512" spans="3:15" ht="15.6" x14ac:dyDescent="0.3">
      <c r="C512" s="227"/>
      <c r="N512" s="244"/>
      <c r="O512" s="244"/>
    </row>
    <row r="513" spans="3:15" ht="15.6" x14ac:dyDescent="0.3">
      <c r="C513" s="227"/>
      <c r="N513" s="244"/>
      <c r="O513" s="244"/>
    </row>
    <row r="514" spans="3:15" ht="15.6" x14ac:dyDescent="0.3">
      <c r="C514" s="227"/>
      <c r="N514" s="244"/>
      <c r="O514" s="244"/>
    </row>
    <row r="515" spans="3:15" ht="15.6" x14ac:dyDescent="0.3">
      <c r="C515" s="227"/>
      <c r="N515" s="244"/>
      <c r="O515" s="244"/>
    </row>
    <row r="516" spans="3:15" ht="15.6" x14ac:dyDescent="0.3">
      <c r="C516" s="227"/>
      <c r="N516" s="244"/>
      <c r="O516" s="244"/>
    </row>
    <row r="517" spans="3:15" ht="15.6" x14ac:dyDescent="0.3">
      <c r="C517" s="227"/>
      <c r="N517" s="244"/>
      <c r="O517" s="244"/>
    </row>
    <row r="518" spans="3:15" ht="15.6" x14ac:dyDescent="0.3">
      <c r="C518" s="227"/>
      <c r="N518" s="244"/>
      <c r="O518" s="244"/>
    </row>
    <row r="519" spans="3:15" ht="15.6" x14ac:dyDescent="0.3">
      <c r="C519" s="227"/>
      <c r="N519" s="244"/>
      <c r="O519" s="244"/>
    </row>
    <row r="520" spans="3:15" ht="15.6" x14ac:dyDescent="0.3">
      <c r="C520" s="227"/>
      <c r="N520" s="244"/>
      <c r="O520" s="244"/>
    </row>
    <row r="521" spans="3:15" ht="15.6" x14ac:dyDescent="0.3">
      <c r="C521" s="227"/>
      <c r="N521" s="244"/>
      <c r="O521" s="244"/>
    </row>
    <row r="522" spans="3:15" ht="15.6" x14ac:dyDescent="0.3">
      <c r="C522" s="227"/>
      <c r="N522" s="244"/>
      <c r="O522" s="244"/>
    </row>
    <row r="523" spans="3:15" ht="15.6" x14ac:dyDescent="0.3">
      <c r="C523" s="227"/>
      <c r="N523" s="244"/>
      <c r="O523" s="244"/>
    </row>
    <row r="524" spans="3:15" ht="15.6" x14ac:dyDescent="0.3">
      <c r="C524" s="227"/>
      <c r="N524" s="244"/>
      <c r="O524" s="244"/>
    </row>
    <row r="525" spans="3:15" ht="15.6" x14ac:dyDescent="0.3">
      <c r="C525" s="227"/>
      <c r="N525" s="244"/>
      <c r="O525" s="244"/>
    </row>
    <row r="526" spans="3:15" ht="15.6" x14ac:dyDescent="0.3">
      <c r="C526" s="227"/>
      <c r="N526" s="244"/>
      <c r="O526" s="244"/>
    </row>
    <row r="527" spans="3:15" ht="15.6" x14ac:dyDescent="0.3">
      <c r="C527" s="227"/>
      <c r="N527" s="244"/>
      <c r="O527" s="244"/>
    </row>
    <row r="528" spans="3:15" ht="15.6" x14ac:dyDescent="0.3">
      <c r="C528" s="227"/>
      <c r="N528" s="244"/>
      <c r="O528" s="244"/>
    </row>
    <row r="529" spans="3:15" ht="15.6" x14ac:dyDescent="0.3">
      <c r="C529" s="227"/>
      <c r="N529" s="244"/>
      <c r="O529" s="244"/>
    </row>
    <row r="530" spans="3:15" ht="15.6" x14ac:dyDescent="0.3">
      <c r="C530" s="227"/>
      <c r="N530" s="244"/>
      <c r="O530" s="244"/>
    </row>
    <row r="531" spans="3:15" ht="15.6" x14ac:dyDescent="0.3">
      <c r="C531" s="227"/>
      <c r="N531" s="244"/>
      <c r="O531" s="244"/>
    </row>
    <row r="532" spans="3:15" ht="15.6" x14ac:dyDescent="0.3">
      <c r="C532" s="227"/>
      <c r="N532" s="244"/>
      <c r="O532" s="244"/>
    </row>
    <row r="533" spans="3:15" ht="15.6" x14ac:dyDescent="0.3">
      <c r="C533" s="227"/>
      <c r="N533" s="244"/>
      <c r="O533" s="244"/>
    </row>
    <row r="534" spans="3:15" ht="15.6" x14ac:dyDescent="0.3">
      <c r="C534" s="227"/>
      <c r="N534" s="244"/>
      <c r="O534" s="244"/>
    </row>
    <row r="535" spans="3:15" ht="15.6" x14ac:dyDescent="0.3">
      <c r="C535" s="227"/>
      <c r="N535" s="244"/>
      <c r="O535" s="244"/>
    </row>
    <row r="536" spans="3:15" ht="15.6" x14ac:dyDescent="0.3">
      <c r="C536" s="227"/>
      <c r="N536" s="244"/>
      <c r="O536" s="244"/>
    </row>
    <row r="537" spans="3:15" ht="15.6" x14ac:dyDescent="0.3">
      <c r="C537" s="227"/>
      <c r="N537" s="244"/>
      <c r="O537" s="244"/>
    </row>
    <row r="538" spans="3:15" ht="15.6" x14ac:dyDescent="0.3">
      <c r="C538" s="227"/>
      <c r="N538" s="244"/>
      <c r="O538" s="244"/>
    </row>
    <row r="539" spans="3:15" ht="15.6" x14ac:dyDescent="0.3">
      <c r="C539" s="227"/>
      <c r="N539" s="244"/>
      <c r="O539" s="244"/>
    </row>
    <row r="540" spans="3:15" ht="15.6" x14ac:dyDescent="0.3">
      <c r="C540" s="227"/>
      <c r="N540" s="244"/>
      <c r="O540" s="244"/>
    </row>
    <row r="541" spans="3:15" ht="15.6" x14ac:dyDescent="0.3">
      <c r="C541" s="227"/>
      <c r="N541" s="244"/>
      <c r="O541" s="244"/>
    </row>
    <row r="542" spans="3:15" ht="15.6" x14ac:dyDescent="0.3">
      <c r="C542" s="227"/>
      <c r="N542" s="244"/>
      <c r="O542" s="244"/>
    </row>
    <row r="543" spans="3:15" ht="15.6" x14ac:dyDescent="0.3">
      <c r="C543" s="227"/>
      <c r="N543" s="244"/>
      <c r="O543" s="244"/>
    </row>
    <row r="544" spans="3:15" ht="15.6" x14ac:dyDescent="0.3">
      <c r="C544" s="227"/>
      <c r="N544" s="244"/>
      <c r="O544" s="244"/>
    </row>
    <row r="545" spans="3:15" ht="15.6" x14ac:dyDescent="0.3">
      <c r="C545" s="227"/>
      <c r="N545" s="244"/>
      <c r="O545" s="244"/>
    </row>
    <row r="546" spans="3:15" ht="15.6" x14ac:dyDescent="0.3">
      <c r="C546" s="227"/>
      <c r="N546" s="244"/>
      <c r="O546" s="244"/>
    </row>
    <row r="547" spans="3:15" ht="15.6" x14ac:dyDescent="0.3">
      <c r="C547" s="227"/>
      <c r="N547" s="244"/>
      <c r="O547" s="244"/>
    </row>
    <row r="548" spans="3:15" ht="15.6" x14ac:dyDescent="0.3">
      <c r="C548" s="227"/>
      <c r="N548" s="244"/>
      <c r="O548" s="244"/>
    </row>
    <row r="549" spans="3:15" ht="15.6" x14ac:dyDescent="0.3">
      <c r="C549" s="227"/>
      <c r="N549" s="244"/>
      <c r="O549" s="244"/>
    </row>
    <row r="550" spans="3:15" ht="15.6" x14ac:dyDescent="0.3">
      <c r="C550" s="227"/>
      <c r="N550" s="244"/>
      <c r="O550" s="244"/>
    </row>
    <row r="551" spans="3:15" ht="15.6" x14ac:dyDescent="0.3">
      <c r="C551" s="227"/>
      <c r="N551" s="244"/>
      <c r="O551" s="244"/>
    </row>
    <row r="552" spans="3:15" ht="15.6" x14ac:dyDescent="0.3">
      <c r="C552" s="227"/>
      <c r="N552" s="244"/>
      <c r="O552" s="244"/>
    </row>
    <row r="553" spans="3:15" ht="15.6" x14ac:dyDescent="0.3">
      <c r="C553" s="227"/>
      <c r="N553" s="244"/>
      <c r="O553" s="244"/>
    </row>
    <row r="554" spans="3:15" ht="15.6" x14ac:dyDescent="0.3">
      <c r="C554" s="227"/>
      <c r="N554" s="244"/>
      <c r="O554" s="244"/>
    </row>
    <row r="555" spans="3:15" ht="15.6" x14ac:dyDescent="0.3">
      <c r="C555" s="227"/>
      <c r="N555" s="244"/>
      <c r="O555" s="244"/>
    </row>
    <row r="556" spans="3:15" ht="15.6" x14ac:dyDescent="0.3">
      <c r="C556" s="227"/>
      <c r="N556" s="244"/>
      <c r="O556" s="244"/>
    </row>
    <row r="557" spans="3:15" ht="15.6" x14ac:dyDescent="0.3">
      <c r="C557" s="227"/>
      <c r="N557" s="244"/>
      <c r="O557" s="244"/>
    </row>
    <row r="558" spans="3:15" ht="15.6" x14ac:dyDescent="0.3">
      <c r="C558" s="227"/>
      <c r="N558" s="244"/>
      <c r="O558" s="244"/>
    </row>
    <row r="559" spans="3:15" ht="15.6" x14ac:dyDescent="0.3">
      <c r="C559" s="227"/>
      <c r="N559" s="244"/>
      <c r="O559" s="244"/>
    </row>
    <row r="560" spans="3:15" ht="15.6" x14ac:dyDescent="0.3">
      <c r="C560" s="227"/>
      <c r="N560" s="244"/>
      <c r="O560" s="244"/>
    </row>
    <row r="561" spans="3:15" ht="15.6" x14ac:dyDescent="0.3">
      <c r="C561" s="227"/>
      <c r="N561" s="244"/>
      <c r="O561" s="244"/>
    </row>
    <row r="562" spans="3:15" ht="15.6" x14ac:dyDescent="0.3">
      <c r="C562" s="227"/>
      <c r="N562" s="244"/>
      <c r="O562" s="244"/>
    </row>
    <row r="563" spans="3:15" ht="15.6" x14ac:dyDescent="0.3">
      <c r="C563" s="227"/>
      <c r="N563" s="244"/>
      <c r="O563" s="244"/>
    </row>
    <row r="564" spans="3:15" ht="15.6" x14ac:dyDescent="0.3">
      <c r="C564" s="227"/>
      <c r="N564" s="244"/>
      <c r="O564" s="244"/>
    </row>
    <row r="565" spans="3:15" ht="15.6" x14ac:dyDescent="0.3">
      <c r="C565" s="227"/>
      <c r="N565" s="244"/>
      <c r="O565" s="244"/>
    </row>
    <row r="566" spans="3:15" ht="15.6" x14ac:dyDescent="0.3">
      <c r="C566" s="227"/>
      <c r="N566" s="244"/>
      <c r="O566" s="244"/>
    </row>
    <row r="567" spans="3:15" ht="15.6" x14ac:dyDescent="0.3">
      <c r="C567" s="227"/>
      <c r="N567" s="244"/>
      <c r="O567" s="244"/>
    </row>
    <row r="568" spans="3:15" ht="15.6" x14ac:dyDescent="0.3">
      <c r="C568" s="227"/>
      <c r="N568" s="244"/>
      <c r="O568" s="244"/>
    </row>
    <row r="569" spans="3:15" ht="15.6" x14ac:dyDescent="0.3">
      <c r="C569" s="227"/>
      <c r="N569" s="244"/>
      <c r="O569" s="244"/>
    </row>
    <row r="570" spans="3:15" ht="15.6" x14ac:dyDescent="0.3">
      <c r="C570" s="227"/>
      <c r="N570" s="244"/>
      <c r="O570" s="244"/>
    </row>
    <row r="571" spans="3:15" ht="15.6" x14ac:dyDescent="0.3">
      <c r="C571" s="227"/>
      <c r="N571" s="244"/>
      <c r="O571" s="244"/>
    </row>
    <row r="572" spans="3:15" ht="15.6" x14ac:dyDescent="0.3">
      <c r="C572" s="227"/>
      <c r="N572" s="244"/>
      <c r="O572" s="244"/>
    </row>
    <row r="573" spans="3:15" ht="15.6" x14ac:dyDescent="0.3">
      <c r="C573" s="227"/>
      <c r="N573" s="244"/>
      <c r="O573" s="244"/>
    </row>
    <row r="574" spans="3:15" ht="15.6" x14ac:dyDescent="0.3">
      <c r="C574" s="227"/>
      <c r="N574" s="244"/>
      <c r="O574" s="244"/>
    </row>
    <row r="575" spans="3:15" ht="15.6" x14ac:dyDescent="0.3">
      <c r="C575" s="227"/>
      <c r="N575" s="244"/>
      <c r="O575" s="244"/>
    </row>
    <row r="576" spans="3:15" ht="15.6" x14ac:dyDescent="0.3">
      <c r="C576" s="227"/>
      <c r="N576" s="244"/>
      <c r="O576" s="244"/>
    </row>
    <row r="577" spans="3:15" ht="15.6" x14ac:dyDescent="0.3">
      <c r="C577" s="227"/>
      <c r="N577" s="244"/>
      <c r="O577" s="244"/>
    </row>
    <row r="578" spans="3:15" ht="15.6" x14ac:dyDescent="0.3">
      <c r="C578" s="227"/>
      <c r="N578" s="244"/>
      <c r="O578" s="244"/>
    </row>
    <row r="579" spans="3:15" ht="15.6" x14ac:dyDescent="0.3">
      <c r="C579" s="227"/>
      <c r="N579" s="244"/>
      <c r="O579" s="244"/>
    </row>
    <row r="580" spans="3:15" ht="15.6" x14ac:dyDescent="0.3">
      <c r="C580" s="227"/>
      <c r="N580" s="244"/>
      <c r="O580" s="244"/>
    </row>
    <row r="581" spans="3:15" ht="15.6" x14ac:dyDescent="0.3">
      <c r="C581" s="227"/>
      <c r="N581" s="244"/>
      <c r="O581" s="244"/>
    </row>
    <row r="582" spans="3:15" ht="15.6" x14ac:dyDescent="0.3">
      <c r="C582" s="227"/>
      <c r="N582" s="244"/>
      <c r="O582" s="244"/>
    </row>
    <row r="583" spans="3:15" ht="15.6" x14ac:dyDescent="0.3">
      <c r="C583" s="227"/>
      <c r="N583" s="244"/>
      <c r="O583" s="244"/>
    </row>
    <row r="584" spans="3:15" ht="15.6" x14ac:dyDescent="0.3">
      <c r="C584" s="227"/>
      <c r="N584" s="244"/>
      <c r="O584" s="244"/>
    </row>
    <row r="585" spans="3:15" ht="15.6" x14ac:dyDescent="0.3">
      <c r="C585" s="227"/>
      <c r="N585" s="244"/>
      <c r="O585" s="244"/>
    </row>
    <row r="586" spans="3:15" ht="15.6" x14ac:dyDescent="0.3">
      <c r="C586" s="227"/>
      <c r="N586" s="244"/>
      <c r="O586" s="244"/>
    </row>
    <row r="587" spans="3:15" ht="15.6" x14ac:dyDescent="0.3">
      <c r="C587" s="227"/>
      <c r="N587" s="244"/>
      <c r="O587" s="244"/>
    </row>
    <row r="588" spans="3:15" ht="15.6" x14ac:dyDescent="0.3">
      <c r="C588" s="227"/>
      <c r="N588" s="244"/>
      <c r="O588" s="244"/>
    </row>
    <row r="589" spans="3:15" ht="15.6" x14ac:dyDescent="0.3">
      <c r="C589" s="227"/>
      <c r="N589" s="244"/>
      <c r="O589" s="244"/>
    </row>
    <row r="590" spans="3:15" ht="15.6" x14ac:dyDescent="0.3">
      <c r="C590" s="227"/>
      <c r="N590" s="244"/>
      <c r="O590" s="244"/>
    </row>
    <row r="591" spans="3:15" ht="15.6" x14ac:dyDescent="0.3">
      <c r="C591" s="227"/>
      <c r="N591" s="244"/>
      <c r="O591" s="244"/>
    </row>
    <row r="592" spans="3:15" ht="15.6" x14ac:dyDescent="0.3">
      <c r="C592" s="227"/>
      <c r="N592" s="244"/>
      <c r="O592" s="244"/>
    </row>
    <row r="593" spans="3:15" ht="15.6" x14ac:dyDescent="0.3">
      <c r="C593" s="227"/>
      <c r="N593" s="244"/>
      <c r="O593" s="244"/>
    </row>
    <row r="594" spans="3:15" ht="15.6" x14ac:dyDescent="0.3">
      <c r="C594" s="227"/>
      <c r="N594" s="244"/>
      <c r="O594" s="244"/>
    </row>
    <row r="595" spans="3:15" ht="15.6" x14ac:dyDescent="0.3">
      <c r="C595" s="227"/>
      <c r="N595" s="244"/>
      <c r="O595" s="244"/>
    </row>
    <row r="596" spans="3:15" ht="15.6" x14ac:dyDescent="0.3">
      <c r="C596" s="227"/>
      <c r="N596" s="244"/>
      <c r="O596" s="244"/>
    </row>
    <row r="597" spans="3:15" ht="15.6" x14ac:dyDescent="0.3">
      <c r="C597" s="227"/>
      <c r="N597" s="244"/>
      <c r="O597" s="244"/>
    </row>
    <row r="598" spans="3:15" ht="15.6" x14ac:dyDescent="0.3">
      <c r="C598" s="227"/>
      <c r="N598" s="244"/>
      <c r="O598" s="244"/>
    </row>
    <row r="599" spans="3:15" ht="15.6" x14ac:dyDescent="0.3">
      <c r="C599" s="227"/>
      <c r="N599" s="244"/>
      <c r="O599" s="244"/>
    </row>
    <row r="600" spans="3:15" ht="15.6" x14ac:dyDescent="0.3">
      <c r="C600" s="227"/>
      <c r="N600" s="244"/>
      <c r="O600" s="244"/>
    </row>
    <row r="601" spans="3:15" ht="15.6" x14ac:dyDescent="0.3">
      <c r="C601" s="227"/>
      <c r="N601" s="244"/>
      <c r="O601" s="244"/>
    </row>
    <row r="602" spans="3:15" ht="15.6" x14ac:dyDescent="0.3">
      <c r="C602" s="227"/>
      <c r="N602" s="244"/>
      <c r="O602" s="244"/>
    </row>
    <row r="603" spans="3:15" ht="15.6" x14ac:dyDescent="0.3">
      <c r="C603" s="227"/>
      <c r="N603" s="244"/>
      <c r="O603" s="244"/>
    </row>
    <row r="604" spans="3:15" ht="15.6" x14ac:dyDescent="0.3">
      <c r="C604" s="227"/>
      <c r="N604" s="244"/>
      <c r="O604" s="244"/>
    </row>
    <row r="605" spans="3:15" ht="15.6" x14ac:dyDescent="0.3">
      <c r="C605" s="227"/>
      <c r="N605" s="244"/>
      <c r="O605" s="244"/>
    </row>
    <row r="606" spans="3:15" ht="15.6" x14ac:dyDescent="0.3">
      <c r="C606" s="227"/>
      <c r="N606" s="244"/>
      <c r="O606" s="244"/>
    </row>
    <row r="607" spans="3:15" ht="15.6" x14ac:dyDescent="0.3">
      <c r="C607" s="227"/>
      <c r="N607" s="244"/>
      <c r="O607" s="244"/>
    </row>
    <row r="608" spans="3:15" ht="15.6" x14ac:dyDescent="0.3">
      <c r="C608" s="227"/>
      <c r="N608" s="244"/>
      <c r="O608" s="244"/>
    </row>
    <row r="609" spans="3:15" ht="15.6" x14ac:dyDescent="0.3">
      <c r="C609" s="227"/>
      <c r="N609" s="244"/>
      <c r="O609" s="244"/>
    </row>
    <row r="610" spans="3:15" ht="15.6" x14ac:dyDescent="0.3">
      <c r="C610" s="227"/>
      <c r="N610" s="244"/>
      <c r="O610" s="244"/>
    </row>
    <row r="611" spans="3:15" ht="15.6" x14ac:dyDescent="0.3">
      <c r="C611" s="227"/>
      <c r="N611" s="244"/>
      <c r="O611" s="244"/>
    </row>
    <row r="612" spans="3:15" ht="15.6" x14ac:dyDescent="0.3">
      <c r="C612" s="227"/>
      <c r="N612" s="244"/>
      <c r="O612" s="244"/>
    </row>
    <row r="613" spans="3:15" ht="15.6" x14ac:dyDescent="0.3">
      <c r="C613" s="227"/>
      <c r="N613" s="244"/>
      <c r="O613" s="244"/>
    </row>
    <row r="614" spans="3:15" ht="15.6" x14ac:dyDescent="0.3">
      <c r="C614" s="227"/>
      <c r="N614" s="244"/>
      <c r="O614" s="244"/>
    </row>
    <row r="615" spans="3:15" ht="15.6" x14ac:dyDescent="0.3">
      <c r="C615" s="227"/>
      <c r="N615" s="244"/>
      <c r="O615" s="244"/>
    </row>
    <row r="616" spans="3:15" ht="15.6" x14ac:dyDescent="0.3">
      <c r="C616" s="227"/>
      <c r="N616" s="244"/>
      <c r="O616" s="244"/>
    </row>
    <row r="617" spans="3:15" ht="15.6" x14ac:dyDescent="0.3">
      <c r="C617" s="227"/>
      <c r="N617" s="244"/>
      <c r="O617" s="244"/>
    </row>
    <row r="618" spans="3:15" ht="15.6" x14ac:dyDescent="0.3">
      <c r="C618" s="227"/>
      <c r="N618" s="244"/>
      <c r="O618" s="244"/>
    </row>
    <row r="619" spans="3:15" ht="15.6" x14ac:dyDescent="0.3">
      <c r="C619" s="227"/>
      <c r="N619" s="244"/>
      <c r="O619" s="244"/>
    </row>
    <row r="620" spans="3:15" ht="15.6" x14ac:dyDescent="0.3">
      <c r="C620" s="227"/>
      <c r="N620" s="244"/>
      <c r="O620" s="244"/>
    </row>
    <row r="621" spans="3:15" ht="15.6" x14ac:dyDescent="0.3">
      <c r="C621" s="227"/>
      <c r="N621" s="244"/>
      <c r="O621" s="244"/>
    </row>
    <row r="622" spans="3:15" ht="15.6" x14ac:dyDescent="0.3">
      <c r="C622" s="227"/>
      <c r="N622" s="244"/>
      <c r="O622" s="244"/>
    </row>
    <row r="623" spans="3:15" ht="15.6" x14ac:dyDescent="0.3">
      <c r="C623" s="227"/>
      <c r="N623" s="244"/>
      <c r="O623" s="244"/>
    </row>
    <row r="624" spans="3:15" ht="15.6" x14ac:dyDescent="0.3">
      <c r="C624" s="227"/>
      <c r="N624" s="244"/>
      <c r="O624" s="244"/>
    </row>
    <row r="625" spans="3:15" ht="15.6" x14ac:dyDescent="0.3">
      <c r="C625" s="227"/>
      <c r="N625" s="244"/>
      <c r="O625" s="244"/>
    </row>
    <row r="626" spans="3:15" ht="15.6" x14ac:dyDescent="0.3">
      <c r="C626" s="227"/>
      <c r="N626" s="244"/>
      <c r="O626" s="244"/>
    </row>
    <row r="627" spans="3:15" ht="15.6" x14ac:dyDescent="0.3">
      <c r="C627" s="227"/>
      <c r="N627" s="244"/>
      <c r="O627" s="244"/>
    </row>
    <row r="628" spans="3:15" ht="15.6" x14ac:dyDescent="0.3">
      <c r="C628" s="227"/>
      <c r="N628" s="244"/>
      <c r="O628" s="244"/>
    </row>
    <row r="629" spans="3:15" ht="15.6" x14ac:dyDescent="0.3">
      <c r="C629" s="227"/>
      <c r="N629" s="244"/>
      <c r="O629" s="244"/>
    </row>
    <row r="630" spans="3:15" ht="15.6" x14ac:dyDescent="0.3">
      <c r="C630" s="227"/>
      <c r="N630" s="244"/>
      <c r="O630" s="244"/>
    </row>
    <row r="631" spans="3:15" ht="15.6" x14ac:dyDescent="0.3">
      <c r="C631" s="227"/>
      <c r="N631" s="244"/>
      <c r="O631" s="244"/>
    </row>
    <row r="632" spans="3:15" ht="15.6" x14ac:dyDescent="0.3">
      <c r="C632" s="227"/>
      <c r="N632" s="244"/>
      <c r="O632" s="244"/>
    </row>
    <row r="633" spans="3:15" ht="15.6" x14ac:dyDescent="0.3">
      <c r="C633" s="227"/>
      <c r="N633" s="244"/>
      <c r="O633" s="244"/>
    </row>
    <row r="634" spans="3:15" ht="15.6" x14ac:dyDescent="0.3">
      <c r="C634" s="227"/>
      <c r="N634" s="244"/>
      <c r="O634" s="244"/>
    </row>
    <row r="635" spans="3:15" ht="15.6" x14ac:dyDescent="0.3">
      <c r="C635" s="227"/>
      <c r="N635" s="244"/>
      <c r="O635" s="244"/>
    </row>
    <row r="636" spans="3:15" ht="15.6" x14ac:dyDescent="0.3">
      <c r="C636" s="227"/>
      <c r="N636" s="244"/>
      <c r="O636" s="244"/>
    </row>
    <row r="637" spans="3:15" ht="15.6" x14ac:dyDescent="0.3">
      <c r="C637" s="227"/>
      <c r="N637" s="244"/>
      <c r="O637" s="244"/>
    </row>
    <row r="638" spans="3:15" ht="15.6" x14ac:dyDescent="0.3">
      <c r="C638" s="227"/>
      <c r="N638" s="244"/>
      <c r="O638" s="244"/>
    </row>
    <row r="639" spans="3:15" ht="15.6" x14ac:dyDescent="0.3">
      <c r="C639" s="227"/>
      <c r="N639" s="244"/>
      <c r="O639" s="244"/>
    </row>
    <row r="640" spans="3:15" ht="15.6" x14ac:dyDescent="0.3">
      <c r="C640" s="227"/>
      <c r="N640" s="244"/>
      <c r="O640" s="244"/>
    </row>
    <row r="641" spans="3:15" ht="15.6" x14ac:dyDescent="0.3">
      <c r="C641" s="227"/>
      <c r="N641" s="244"/>
      <c r="O641" s="244"/>
    </row>
    <row r="642" spans="3:15" ht="15.6" x14ac:dyDescent="0.3">
      <c r="C642" s="227"/>
      <c r="N642" s="244"/>
      <c r="O642" s="244"/>
    </row>
    <row r="643" spans="3:15" ht="15.6" x14ac:dyDescent="0.3">
      <c r="C643" s="227"/>
      <c r="N643" s="244"/>
      <c r="O643" s="244"/>
    </row>
    <row r="644" spans="3:15" ht="15.6" x14ac:dyDescent="0.3">
      <c r="C644" s="227"/>
      <c r="N644" s="244"/>
      <c r="O644" s="244"/>
    </row>
    <row r="645" spans="3:15" ht="15.6" x14ac:dyDescent="0.3">
      <c r="C645" s="227"/>
      <c r="N645" s="244"/>
      <c r="O645" s="244"/>
    </row>
    <row r="646" spans="3:15" ht="15.6" x14ac:dyDescent="0.3">
      <c r="C646" s="227"/>
      <c r="N646" s="244"/>
      <c r="O646" s="244"/>
    </row>
    <row r="647" spans="3:15" ht="15.6" x14ac:dyDescent="0.3">
      <c r="C647" s="227"/>
      <c r="N647" s="244"/>
      <c r="O647" s="244"/>
    </row>
    <row r="648" spans="3:15" ht="15.6" x14ac:dyDescent="0.3">
      <c r="C648" s="227"/>
      <c r="N648" s="244"/>
      <c r="O648" s="244"/>
    </row>
    <row r="649" spans="3:15" ht="15.6" x14ac:dyDescent="0.3">
      <c r="C649" s="227"/>
      <c r="N649" s="244"/>
      <c r="O649" s="244"/>
    </row>
    <row r="650" spans="3:15" ht="15.6" x14ac:dyDescent="0.3">
      <c r="C650" s="227"/>
      <c r="N650" s="244"/>
      <c r="O650" s="244"/>
    </row>
    <row r="651" spans="3:15" ht="15.6" x14ac:dyDescent="0.3">
      <c r="C651" s="227"/>
      <c r="N651" s="244"/>
      <c r="O651" s="244"/>
    </row>
    <row r="652" spans="3:15" ht="15.6" x14ac:dyDescent="0.3">
      <c r="C652" s="227"/>
      <c r="N652" s="244"/>
      <c r="O652" s="244"/>
    </row>
    <row r="653" spans="3:15" ht="15.6" x14ac:dyDescent="0.3">
      <c r="C653" s="227"/>
      <c r="N653" s="244"/>
      <c r="O653" s="244"/>
    </row>
    <row r="654" spans="3:15" ht="15.6" x14ac:dyDescent="0.3">
      <c r="C654" s="227"/>
      <c r="N654" s="244"/>
      <c r="O654" s="244"/>
    </row>
    <row r="655" spans="3:15" ht="15.6" x14ac:dyDescent="0.3">
      <c r="C655" s="227"/>
      <c r="N655" s="244"/>
      <c r="O655" s="244"/>
    </row>
    <row r="656" spans="3:15" ht="15.6" x14ac:dyDescent="0.3">
      <c r="C656" s="227"/>
      <c r="N656" s="244"/>
      <c r="O656" s="244"/>
    </row>
    <row r="657" spans="3:15" ht="15.6" x14ac:dyDescent="0.3">
      <c r="C657" s="227"/>
      <c r="N657" s="244"/>
      <c r="O657" s="244"/>
    </row>
    <row r="658" spans="3:15" ht="15.6" x14ac:dyDescent="0.3">
      <c r="C658" s="227"/>
      <c r="N658" s="244"/>
      <c r="O658" s="244"/>
    </row>
    <row r="659" spans="3:15" ht="15.6" x14ac:dyDescent="0.3">
      <c r="C659" s="227"/>
      <c r="N659" s="244"/>
      <c r="O659" s="244"/>
    </row>
    <row r="660" spans="3:15" ht="15.6" x14ac:dyDescent="0.3">
      <c r="C660" s="227"/>
      <c r="N660" s="244"/>
      <c r="O660" s="244"/>
    </row>
    <row r="661" spans="3:15" ht="15.6" x14ac:dyDescent="0.3">
      <c r="C661" s="227"/>
      <c r="N661" s="244"/>
      <c r="O661" s="244"/>
    </row>
    <row r="662" spans="3:15" ht="15.6" x14ac:dyDescent="0.3">
      <c r="C662" s="227"/>
      <c r="N662" s="244"/>
      <c r="O662" s="244"/>
    </row>
    <row r="663" spans="3:15" ht="15.6" x14ac:dyDescent="0.3">
      <c r="C663" s="227"/>
      <c r="N663" s="244"/>
      <c r="O663" s="244"/>
    </row>
    <row r="664" spans="3:15" ht="15.6" x14ac:dyDescent="0.3">
      <c r="C664" s="227"/>
      <c r="N664" s="244"/>
      <c r="O664" s="244"/>
    </row>
    <row r="665" spans="3:15" ht="15.6" x14ac:dyDescent="0.3">
      <c r="C665" s="227"/>
      <c r="N665" s="244"/>
      <c r="O665" s="244"/>
    </row>
    <row r="666" spans="3:15" ht="15.6" x14ac:dyDescent="0.3">
      <c r="C666" s="227"/>
      <c r="N666" s="244"/>
      <c r="O666" s="244"/>
    </row>
    <row r="667" spans="3:15" ht="15.6" x14ac:dyDescent="0.3">
      <c r="C667" s="227"/>
      <c r="N667" s="244"/>
      <c r="O667" s="244"/>
    </row>
    <row r="668" spans="3:15" ht="15.6" x14ac:dyDescent="0.3">
      <c r="C668" s="227"/>
      <c r="N668" s="244"/>
      <c r="O668" s="244"/>
    </row>
    <row r="669" spans="3:15" ht="15.6" x14ac:dyDescent="0.3">
      <c r="C669" s="227"/>
      <c r="N669" s="244"/>
      <c r="O669" s="244"/>
    </row>
    <row r="670" spans="3:15" ht="15.6" x14ac:dyDescent="0.3">
      <c r="C670" s="227"/>
      <c r="N670" s="244"/>
      <c r="O670" s="244"/>
    </row>
    <row r="671" spans="3:15" ht="15.6" x14ac:dyDescent="0.3">
      <c r="C671" s="227"/>
      <c r="N671" s="244"/>
      <c r="O671" s="244"/>
    </row>
    <row r="672" spans="3:15" ht="15.6" x14ac:dyDescent="0.3">
      <c r="C672" s="227"/>
      <c r="N672" s="244"/>
      <c r="O672" s="244"/>
    </row>
    <row r="673" spans="3:15" ht="15.6" x14ac:dyDescent="0.3">
      <c r="C673" s="227"/>
      <c r="N673" s="244"/>
      <c r="O673" s="244"/>
    </row>
    <row r="674" spans="3:15" ht="15.6" x14ac:dyDescent="0.3">
      <c r="C674" s="227"/>
      <c r="N674" s="244"/>
      <c r="O674" s="244"/>
    </row>
    <row r="675" spans="3:15" ht="15.6" x14ac:dyDescent="0.3">
      <c r="C675" s="227"/>
      <c r="N675" s="244"/>
      <c r="O675" s="244"/>
    </row>
    <row r="676" spans="3:15" ht="15.6" x14ac:dyDescent="0.3">
      <c r="C676" s="227"/>
      <c r="N676" s="244"/>
      <c r="O676" s="244"/>
    </row>
    <row r="677" spans="3:15" ht="15.6" x14ac:dyDescent="0.3">
      <c r="C677" s="227"/>
      <c r="N677" s="244"/>
      <c r="O677" s="244"/>
    </row>
    <row r="678" spans="3:15" ht="15.6" x14ac:dyDescent="0.3">
      <c r="C678" s="227"/>
      <c r="N678" s="244"/>
      <c r="O678" s="244"/>
    </row>
    <row r="679" spans="3:15" ht="15.6" x14ac:dyDescent="0.3">
      <c r="C679" s="227"/>
      <c r="N679" s="244"/>
      <c r="O679" s="244"/>
    </row>
    <row r="680" spans="3:15" ht="15.6" x14ac:dyDescent="0.3">
      <c r="C680" s="227"/>
      <c r="N680" s="244"/>
      <c r="O680" s="244"/>
    </row>
    <row r="681" spans="3:15" ht="15.6" x14ac:dyDescent="0.3">
      <c r="C681" s="227"/>
      <c r="N681" s="244"/>
      <c r="O681" s="244"/>
    </row>
    <row r="682" spans="3:15" ht="15.6" x14ac:dyDescent="0.3">
      <c r="C682" s="227"/>
      <c r="N682" s="244"/>
      <c r="O682" s="244"/>
    </row>
    <row r="683" spans="3:15" ht="15.6" x14ac:dyDescent="0.3">
      <c r="C683" s="227"/>
      <c r="N683" s="244"/>
      <c r="O683" s="244"/>
    </row>
    <row r="684" spans="3:15" ht="15.6" x14ac:dyDescent="0.3">
      <c r="C684" s="227"/>
      <c r="N684" s="244"/>
      <c r="O684" s="244"/>
    </row>
    <row r="685" spans="3:15" ht="15.6" x14ac:dyDescent="0.3">
      <c r="C685" s="227"/>
      <c r="N685" s="244"/>
      <c r="O685" s="244"/>
    </row>
    <row r="686" spans="3:15" ht="15.6" x14ac:dyDescent="0.3">
      <c r="C686" s="227"/>
      <c r="N686" s="244"/>
      <c r="O686" s="244"/>
    </row>
    <row r="687" spans="3:15" ht="15.6" x14ac:dyDescent="0.3">
      <c r="C687" s="227"/>
      <c r="N687" s="244"/>
      <c r="O687" s="244"/>
    </row>
    <row r="688" spans="3:15" ht="15.6" x14ac:dyDescent="0.3">
      <c r="C688" s="227"/>
      <c r="N688" s="244"/>
      <c r="O688" s="244"/>
    </row>
    <row r="689" spans="3:15" ht="15.6" x14ac:dyDescent="0.3">
      <c r="C689" s="227"/>
      <c r="N689" s="244"/>
      <c r="O689" s="244"/>
    </row>
    <row r="690" spans="3:15" ht="15.6" x14ac:dyDescent="0.3">
      <c r="C690" s="227"/>
      <c r="N690" s="244"/>
      <c r="O690" s="244"/>
    </row>
    <row r="691" spans="3:15" ht="15.6" x14ac:dyDescent="0.3">
      <c r="C691" s="227"/>
      <c r="N691" s="244"/>
      <c r="O691" s="244"/>
    </row>
    <row r="692" spans="3:15" ht="15.6" x14ac:dyDescent="0.3">
      <c r="C692" s="227"/>
      <c r="N692" s="244"/>
      <c r="O692" s="244"/>
    </row>
    <row r="693" spans="3:15" ht="15.6" x14ac:dyDescent="0.3">
      <c r="C693" s="227"/>
      <c r="N693" s="244"/>
      <c r="O693" s="244"/>
    </row>
    <row r="694" spans="3:15" ht="15.6" x14ac:dyDescent="0.3">
      <c r="C694" s="227"/>
      <c r="N694" s="244"/>
      <c r="O694" s="244"/>
    </row>
    <row r="695" spans="3:15" ht="15.6" x14ac:dyDescent="0.3">
      <c r="C695" s="227"/>
      <c r="N695" s="244"/>
      <c r="O695" s="244"/>
    </row>
    <row r="696" spans="3:15" ht="15.6" x14ac:dyDescent="0.3">
      <c r="C696" s="227"/>
      <c r="N696" s="244"/>
      <c r="O696" s="244"/>
    </row>
    <row r="697" spans="3:15" ht="15.6" x14ac:dyDescent="0.3">
      <c r="C697" s="227"/>
      <c r="N697" s="244"/>
      <c r="O697" s="244"/>
    </row>
    <row r="698" spans="3:15" ht="15.6" x14ac:dyDescent="0.3">
      <c r="C698" s="227"/>
      <c r="N698" s="244"/>
      <c r="O698" s="244"/>
    </row>
    <row r="699" spans="3:15" ht="15.6" x14ac:dyDescent="0.3">
      <c r="C699" s="227"/>
      <c r="N699" s="244"/>
      <c r="O699" s="244"/>
    </row>
    <row r="700" spans="3:15" ht="15.6" x14ac:dyDescent="0.3">
      <c r="C700" s="227"/>
      <c r="N700" s="244"/>
      <c r="O700" s="244"/>
    </row>
    <row r="701" spans="3:15" ht="15.6" x14ac:dyDescent="0.3">
      <c r="C701" s="227"/>
      <c r="N701" s="244"/>
      <c r="O701" s="244"/>
    </row>
    <row r="702" spans="3:15" ht="15.6" x14ac:dyDescent="0.3">
      <c r="C702" s="227"/>
      <c r="N702" s="244"/>
      <c r="O702" s="244"/>
    </row>
    <row r="703" spans="3:15" ht="15.6" x14ac:dyDescent="0.3">
      <c r="C703" s="227"/>
      <c r="N703" s="244"/>
      <c r="O703" s="244"/>
    </row>
    <row r="704" spans="3:15" ht="15.6" x14ac:dyDescent="0.3">
      <c r="C704" s="227"/>
      <c r="N704" s="244"/>
      <c r="O704" s="244"/>
    </row>
    <row r="705" spans="3:15" ht="15.6" x14ac:dyDescent="0.3">
      <c r="C705" s="227"/>
      <c r="N705" s="244"/>
      <c r="O705" s="244"/>
    </row>
    <row r="706" spans="3:15" ht="15.6" x14ac:dyDescent="0.3">
      <c r="C706" s="227"/>
      <c r="N706" s="244"/>
      <c r="O706" s="244"/>
    </row>
    <row r="707" spans="3:15" ht="15.6" x14ac:dyDescent="0.3">
      <c r="C707" s="227"/>
      <c r="N707" s="244"/>
      <c r="O707" s="244"/>
    </row>
    <row r="708" spans="3:15" ht="15.6" x14ac:dyDescent="0.3">
      <c r="C708" s="227"/>
      <c r="N708" s="244"/>
      <c r="O708" s="244"/>
    </row>
    <row r="709" spans="3:15" ht="15.6" x14ac:dyDescent="0.3">
      <c r="C709" s="227"/>
      <c r="N709" s="244"/>
      <c r="O709" s="244"/>
    </row>
    <row r="710" spans="3:15" ht="15.6" x14ac:dyDescent="0.3">
      <c r="C710" s="227"/>
      <c r="N710" s="244"/>
      <c r="O710" s="244"/>
    </row>
    <row r="711" spans="3:15" ht="15.6" x14ac:dyDescent="0.3">
      <c r="C711" s="227"/>
      <c r="N711" s="244"/>
      <c r="O711" s="244"/>
    </row>
    <row r="712" spans="3:15" ht="15.6" x14ac:dyDescent="0.3">
      <c r="C712" s="227"/>
      <c r="N712" s="244"/>
      <c r="O712" s="244"/>
    </row>
    <row r="713" spans="3:15" ht="15.6" x14ac:dyDescent="0.3">
      <c r="C713" s="227"/>
      <c r="N713" s="244"/>
      <c r="O713" s="244"/>
    </row>
    <row r="714" spans="3:15" ht="15.6" x14ac:dyDescent="0.3">
      <c r="C714" s="227"/>
      <c r="N714" s="244"/>
      <c r="O714" s="244"/>
    </row>
    <row r="715" spans="3:15" ht="15.6" x14ac:dyDescent="0.3">
      <c r="C715" s="227"/>
      <c r="N715" s="244"/>
      <c r="O715" s="244"/>
    </row>
    <row r="716" spans="3:15" ht="15.6" x14ac:dyDescent="0.3">
      <c r="C716" s="227"/>
      <c r="N716" s="244"/>
      <c r="O716" s="244"/>
    </row>
    <row r="717" spans="3:15" ht="15.6" x14ac:dyDescent="0.3">
      <c r="C717" s="227"/>
      <c r="N717" s="244"/>
      <c r="O717" s="244"/>
    </row>
    <row r="718" spans="3:15" ht="15.6" x14ac:dyDescent="0.3">
      <c r="C718" s="227"/>
      <c r="N718" s="244"/>
      <c r="O718" s="244"/>
    </row>
    <row r="719" spans="3:15" ht="15.6" x14ac:dyDescent="0.3">
      <c r="C719" s="227"/>
      <c r="N719" s="244"/>
      <c r="O719" s="244"/>
    </row>
    <row r="720" spans="3:15" ht="15.6" x14ac:dyDescent="0.3">
      <c r="C720" s="227"/>
      <c r="N720" s="244"/>
      <c r="O720" s="244"/>
    </row>
    <row r="721" spans="3:15" ht="15.6" x14ac:dyDescent="0.3">
      <c r="C721" s="227"/>
      <c r="N721" s="244"/>
      <c r="O721" s="244"/>
    </row>
    <row r="722" spans="3:15" ht="15.6" x14ac:dyDescent="0.3">
      <c r="C722" s="227"/>
      <c r="N722" s="244"/>
      <c r="O722" s="244"/>
    </row>
    <row r="723" spans="3:15" ht="15.6" x14ac:dyDescent="0.3">
      <c r="C723" s="227"/>
      <c r="N723" s="244"/>
      <c r="O723" s="244"/>
    </row>
    <row r="724" spans="3:15" ht="15.6" x14ac:dyDescent="0.3">
      <c r="C724" s="227"/>
      <c r="N724" s="244"/>
      <c r="O724" s="244"/>
    </row>
    <row r="725" spans="3:15" ht="15.6" x14ac:dyDescent="0.3">
      <c r="C725" s="227"/>
      <c r="N725" s="244"/>
      <c r="O725" s="244"/>
    </row>
    <row r="726" spans="3:15" ht="15.6" x14ac:dyDescent="0.3">
      <c r="C726" s="227"/>
      <c r="N726" s="244"/>
      <c r="O726" s="244"/>
    </row>
    <row r="727" spans="3:15" ht="15.6" x14ac:dyDescent="0.3">
      <c r="C727" s="227"/>
      <c r="N727" s="244"/>
      <c r="O727" s="244"/>
    </row>
    <row r="728" spans="3:15" ht="15.6" x14ac:dyDescent="0.3">
      <c r="C728" s="227"/>
      <c r="N728" s="244"/>
      <c r="O728" s="244"/>
    </row>
    <row r="729" spans="3:15" ht="15.6" x14ac:dyDescent="0.3">
      <c r="C729" s="227"/>
      <c r="N729" s="244"/>
      <c r="O729" s="244"/>
    </row>
    <row r="730" spans="3:15" ht="15.6" x14ac:dyDescent="0.3">
      <c r="C730" s="227"/>
      <c r="N730" s="244"/>
      <c r="O730" s="244"/>
    </row>
    <row r="731" spans="3:15" ht="15.6" x14ac:dyDescent="0.3">
      <c r="C731" s="227"/>
      <c r="N731" s="244"/>
      <c r="O731" s="244"/>
    </row>
    <row r="732" spans="3:15" ht="15.6" x14ac:dyDescent="0.3">
      <c r="C732" s="227"/>
      <c r="N732" s="244"/>
      <c r="O732" s="244"/>
    </row>
    <row r="733" spans="3:15" ht="15.6" x14ac:dyDescent="0.3">
      <c r="C733" s="227"/>
      <c r="N733" s="244"/>
      <c r="O733" s="244"/>
    </row>
    <row r="734" spans="3:15" ht="15.6" x14ac:dyDescent="0.3">
      <c r="C734" s="227"/>
      <c r="N734" s="244"/>
      <c r="O734" s="244"/>
    </row>
    <row r="735" spans="3:15" ht="15.6" x14ac:dyDescent="0.3">
      <c r="C735" s="227"/>
      <c r="N735" s="244"/>
      <c r="O735" s="244"/>
    </row>
    <row r="736" spans="3:15" ht="15.6" x14ac:dyDescent="0.3">
      <c r="C736" s="227"/>
      <c r="N736" s="244"/>
      <c r="O736" s="244"/>
    </row>
    <row r="737" spans="3:15" ht="15.6" x14ac:dyDescent="0.3">
      <c r="C737" s="227"/>
      <c r="N737" s="244"/>
      <c r="O737" s="244"/>
    </row>
    <row r="738" spans="3:15" ht="15.6" x14ac:dyDescent="0.3">
      <c r="C738" s="227"/>
      <c r="N738" s="244"/>
      <c r="O738" s="244"/>
    </row>
    <row r="739" spans="3:15" ht="15.6" x14ac:dyDescent="0.3">
      <c r="C739" s="227"/>
      <c r="N739" s="244"/>
      <c r="O739" s="244"/>
    </row>
    <row r="740" spans="3:15" ht="15.6" x14ac:dyDescent="0.3">
      <c r="C740" s="227"/>
      <c r="N740" s="244"/>
      <c r="O740" s="244"/>
    </row>
    <row r="741" spans="3:15" ht="15.6" x14ac:dyDescent="0.3">
      <c r="C741" s="227"/>
      <c r="N741" s="244"/>
      <c r="O741" s="244"/>
    </row>
    <row r="742" spans="3:15" ht="15.6" x14ac:dyDescent="0.3">
      <c r="C742" s="227"/>
      <c r="N742" s="244"/>
      <c r="O742" s="244"/>
    </row>
    <row r="743" spans="3:15" ht="15.6" x14ac:dyDescent="0.3">
      <c r="C743" s="227"/>
      <c r="N743" s="244"/>
      <c r="O743" s="244"/>
    </row>
    <row r="744" spans="3:15" ht="15.6" x14ac:dyDescent="0.3">
      <c r="C744" s="227"/>
      <c r="N744" s="244"/>
      <c r="O744" s="244"/>
    </row>
    <row r="745" spans="3:15" ht="15.6" x14ac:dyDescent="0.3">
      <c r="C745" s="227"/>
      <c r="N745" s="244"/>
      <c r="O745" s="244"/>
    </row>
    <row r="746" spans="3:15" ht="15.6" x14ac:dyDescent="0.3">
      <c r="C746" s="227"/>
      <c r="N746" s="244"/>
      <c r="O746" s="244"/>
    </row>
    <row r="747" spans="3:15" ht="15.6" x14ac:dyDescent="0.3">
      <c r="C747" s="227"/>
      <c r="N747" s="244"/>
      <c r="O747" s="244"/>
    </row>
    <row r="748" spans="3:15" ht="15.6" x14ac:dyDescent="0.3">
      <c r="C748" s="227"/>
      <c r="N748" s="244"/>
      <c r="O748" s="244"/>
    </row>
    <row r="749" spans="3:15" ht="15.6" x14ac:dyDescent="0.3">
      <c r="C749" s="227"/>
      <c r="N749" s="244"/>
      <c r="O749" s="244"/>
    </row>
    <row r="750" spans="3:15" ht="15.6" x14ac:dyDescent="0.3">
      <c r="C750" s="227"/>
      <c r="N750" s="244"/>
      <c r="O750" s="244"/>
    </row>
    <row r="751" spans="3:15" ht="15.6" x14ac:dyDescent="0.3">
      <c r="C751" s="227"/>
      <c r="N751" s="244"/>
      <c r="O751" s="244"/>
    </row>
    <row r="752" spans="3:15" ht="15.6" x14ac:dyDescent="0.3">
      <c r="C752" s="227"/>
      <c r="N752" s="244"/>
      <c r="O752" s="244"/>
    </row>
    <row r="753" spans="3:15" ht="15.6" x14ac:dyDescent="0.3">
      <c r="C753" s="227"/>
      <c r="N753" s="244"/>
      <c r="O753" s="244"/>
    </row>
    <row r="754" spans="3:15" ht="15.6" x14ac:dyDescent="0.3">
      <c r="C754" s="227"/>
      <c r="N754" s="244"/>
      <c r="O754" s="244"/>
    </row>
    <row r="755" spans="3:15" ht="15.6" x14ac:dyDescent="0.3">
      <c r="C755" s="227"/>
      <c r="N755" s="244"/>
      <c r="O755" s="244"/>
    </row>
    <row r="756" spans="3:15" ht="15.6" x14ac:dyDescent="0.3">
      <c r="C756" s="227"/>
      <c r="N756" s="244"/>
      <c r="O756" s="244"/>
    </row>
    <row r="757" spans="3:15" ht="15.6" x14ac:dyDescent="0.3">
      <c r="C757" s="227"/>
      <c r="N757" s="244"/>
      <c r="O757" s="244"/>
    </row>
    <row r="758" spans="3:15" ht="15.6" x14ac:dyDescent="0.3">
      <c r="C758" s="227"/>
      <c r="N758" s="244"/>
      <c r="O758" s="244"/>
    </row>
    <row r="759" spans="3:15" ht="15.6" x14ac:dyDescent="0.3">
      <c r="C759" s="227"/>
      <c r="N759" s="244"/>
      <c r="O759" s="244"/>
    </row>
    <row r="760" spans="3:15" ht="15.6" x14ac:dyDescent="0.3">
      <c r="C760" s="227"/>
      <c r="N760" s="244"/>
      <c r="O760" s="244"/>
    </row>
    <row r="761" spans="3:15" ht="15.6" x14ac:dyDescent="0.3">
      <c r="C761" s="227"/>
      <c r="N761" s="244"/>
      <c r="O761" s="244"/>
    </row>
    <row r="762" spans="3:15" ht="15.6" x14ac:dyDescent="0.3">
      <c r="C762" s="227"/>
      <c r="N762" s="244"/>
      <c r="O762" s="244"/>
    </row>
    <row r="763" spans="3:15" ht="15.6" x14ac:dyDescent="0.3">
      <c r="C763" s="227"/>
      <c r="N763" s="244"/>
      <c r="O763" s="244"/>
    </row>
    <row r="764" spans="3:15" ht="15.6" x14ac:dyDescent="0.3">
      <c r="C764" s="227"/>
      <c r="N764" s="244"/>
      <c r="O764" s="244"/>
    </row>
    <row r="765" spans="3:15" ht="15.6" x14ac:dyDescent="0.3">
      <c r="C765" s="227"/>
      <c r="N765" s="244"/>
      <c r="O765" s="244"/>
    </row>
    <row r="766" spans="3:15" ht="15.6" x14ac:dyDescent="0.3">
      <c r="C766" s="227"/>
      <c r="N766" s="244"/>
      <c r="O766" s="244"/>
    </row>
    <row r="767" spans="3:15" ht="15.6" x14ac:dyDescent="0.3">
      <c r="C767" s="227"/>
      <c r="N767" s="244"/>
      <c r="O767" s="244"/>
    </row>
    <row r="768" spans="3:15" ht="15.6" x14ac:dyDescent="0.3">
      <c r="C768" s="227"/>
      <c r="N768" s="244"/>
      <c r="O768" s="244"/>
    </row>
    <row r="769" spans="3:15" ht="15.6" x14ac:dyDescent="0.3">
      <c r="C769" s="227"/>
      <c r="N769" s="244"/>
      <c r="O769" s="244"/>
    </row>
    <row r="770" spans="3:15" ht="15.6" x14ac:dyDescent="0.3">
      <c r="C770" s="227"/>
      <c r="N770" s="244"/>
      <c r="O770" s="244"/>
    </row>
    <row r="771" spans="3:15" ht="15.6" x14ac:dyDescent="0.3">
      <c r="C771" s="227"/>
      <c r="N771" s="244"/>
      <c r="O771" s="244"/>
    </row>
    <row r="772" spans="3:15" ht="15.6" x14ac:dyDescent="0.3">
      <c r="C772" s="227"/>
      <c r="N772" s="244"/>
      <c r="O772" s="244"/>
    </row>
    <row r="773" spans="3:15" ht="15.6" x14ac:dyDescent="0.3">
      <c r="C773" s="227"/>
      <c r="N773" s="244"/>
      <c r="O773" s="244"/>
    </row>
    <row r="774" spans="3:15" ht="15.6" x14ac:dyDescent="0.3">
      <c r="C774" s="227"/>
      <c r="N774" s="244"/>
      <c r="O774" s="244"/>
    </row>
    <row r="775" spans="3:15" ht="15.6" x14ac:dyDescent="0.3">
      <c r="C775" s="227"/>
      <c r="N775" s="244"/>
      <c r="O775" s="244"/>
    </row>
    <row r="776" spans="3:15" ht="15.6" x14ac:dyDescent="0.3">
      <c r="C776" s="227"/>
      <c r="N776" s="244"/>
      <c r="O776" s="244"/>
    </row>
    <row r="777" spans="3:15" ht="15.6" x14ac:dyDescent="0.3">
      <c r="C777" s="227"/>
      <c r="N777" s="244"/>
      <c r="O777" s="244"/>
    </row>
    <row r="778" spans="3:15" ht="15.6" x14ac:dyDescent="0.3">
      <c r="C778" s="227"/>
      <c r="N778" s="244"/>
      <c r="O778" s="244"/>
    </row>
    <row r="779" spans="3:15" ht="15.6" x14ac:dyDescent="0.3">
      <c r="C779" s="227"/>
      <c r="N779" s="244"/>
      <c r="O779" s="244"/>
    </row>
    <row r="780" spans="3:15" ht="15.6" x14ac:dyDescent="0.3">
      <c r="C780" s="227"/>
      <c r="N780" s="244"/>
      <c r="O780" s="244"/>
    </row>
    <row r="781" spans="3:15" ht="15.6" x14ac:dyDescent="0.3">
      <c r="C781" s="227"/>
      <c r="N781" s="244"/>
      <c r="O781" s="244"/>
    </row>
    <row r="782" spans="3:15" ht="15.6" x14ac:dyDescent="0.3">
      <c r="C782" s="227"/>
      <c r="N782" s="244"/>
      <c r="O782" s="244"/>
    </row>
    <row r="783" spans="3:15" ht="15.6" x14ac:dyDescent="0.3">
      <c r="C783" s="227"/>
      <c r="N783" s="244"/>
      <c r="O783" s="244"/>
    </row>
    <row r="784" spans="3:15" ht="15.6" x14ac:dyDescent="0.3">
      <c r="C784" s="227"/>
      <c r="N784" s="244"/>
      <c r="O784" s="244"/>
    </row>
    <row r="785" spans="3:15" ht="15.6" x14ac:dyDescent="0.3">
      <c r="C785" s="227"/>
      <c r="N785" s="244"/>
      <c r="O785" s="244"/>
    </row>
    <row r="786" spans="3:15" ht="15.6" x14ac:dyDescent="0.3">
      <c r="C786" s="227"/>
      <c r="N786" s="244"/>
      <c r="O786" s="244"/>
    </row>
    <row r="787" spans="3:15" ht="15.6" x14ac:dyDescent="0.3">
      <c r="C787" s="227"/>
      <c r="N787" s="244"/>
      <c r="O787" s="244"/>
    </row>
    <row r="788" spans="3:15" ht="15.6" x14ac:dyDescent="0.3">
      <c r="C788" s="227"/>
      <c r="N788" s="244"/>
      <c r="O788" s="244"/>
    </row>
    <row r="789" spans="3:15" ht="15.6" x14ac:dyDescent="0.3">
      <c r="C789" s="227"/>
      <c r="N789" s="244"/>
      <c r="O789" s="244"/>
    </row>
    <row r="790" spans="3:15" ht="15.6" x14ac:dyDescent="0.3">
      <c r="C790" s="227"/>
      <c r="N790" s="244"/>
      <c r="O790" s="244"/>
    </row>
    <row r="791" spans="3:15" ht="15.6" x14ac:dyDescent="0.3">
      <c r="C791" s="227"/>
      <c r="N791" s="244"/>
      <c r="O791" s="244"/>
    </row>
    <row r="792" spans="3:15" ht="15.6" x14ac:dyDescent="0.3">
      <c r="C792" s="227"/>
      <c r="N792" s="244"/>
      <c r="O792" s="244"/>
    </row>
    <row r="793" spans="3:15" ht="15.6" x14ac:dyDescent="0.3">
      <c r="C793" s="227"/>
      <c r="N793" s="244"/>
      <c r="O793" s="244"/>
    </row>
    <row r="794" spans="3:15" ht="15.6" x14ac:dyDescent="0.3">
      <c r="C794" s="227"/>
      <c r="N794" s="244"/>
      <c r="O794" s="244"/>
    </row>
    <row r="795" spans="3:15" ht="15.6" x14ac:dyDescent="0.3">
      <c r="C795" s="227"/>
      <c r="N795" s="244"/>
      <c r="O795" s="244"/>
    </row>
    <row r="796" spans="3:15" ht="15.6" x14ac:dyDescent="0.3">
      <c r="C796" s="227"/>
      <c r="N796" s="244"/>
      <c r="O796" s="244"/>
    </row>
    <row r="797" spans="3:15" ht="15.6" x14ac:dyDescent="0.3">
      <c r="C797" s="227"/>
      <c r="N797" s="244"/>
      <c r="O797" s="244"/>
    </row>
    <row r="798" spans="3:15" ht="15.6" x14ac:dyDescent="0.3">
      <c r="C798" s="227"/>
      <c r="N798" s="244"/>
      <c r="O798" s="244"/>
    </row>
    <row r="799" spans="3:15" ht="15.6" x14ac:dyDescent="0.3">
      <c r="C799" s="227"/>
      <c r="N799" s="244"/>
      <c r="O799" s="244"/>
    </row>
    <row r="800" spans="3:15" ht="15.6" x14ac:dyDescent="0.3">
      <c r="C800" s="227"/>
      <c r="N800" s="244"/>
      <c r="O800" s="244"/>
    </row>
    <row r="801" spans="3:15" ht="15.6" x14ac:dyDescent="0.3">
      <c r="C801" s="227"/>
      <c r="N801" s="244"/>
      <c r="O801" s="244"/>
    </row>
    <row r="802" spans="3:15" ht="15.6" x14ac:dyDescent="0.3">
      <c r="C802" s="227"/>
      <c r="N802" s="244"/>
      <c r="O802" s="244"/>
    </row>
    <row r="803" spans="3:15" ht="15.6" x14ac:dyDescent="0.3">
      <c r="C803" s="227"/>
      <c r="N803" s="244"/>
      <c r="O803" s="244"/>
    </row>
    <row r="804" spans="3:15" ht="15.6" x14ac:dyDescent="0.3">
      <c r="C804" s="227"/>
      <c r="N804" s="244"/>
      <c r="O804" s="244"/>
    </row>
    <row r="805" spans="3:15" ht="15.6" x14ac:dyDescent="0.3">
      <c r="C805" s="227"/>
      <c r="N805" s="244"/>
      <c r="O805" s="244"/>
    </row>
    <row r="806" spans="3:15" ht="15.6" x14ac:dyDescent="0.3">
      <c r="C806" s="227"/>
      <c r="N806" s="244"/>
      <c r="O806" s="244"/>
    </row>
    <row r="807" spans="3:15" ht="15.6" x14ac:dyDescent="0.3">
      <c r="C807" s="227"/>
      <c r="N807" s="244"/>
      <c r="O807" s="244"/>
    </row>
    <row r="808" spans="3:15" ht="15.6" x14ac:dyDescent="0.3">
      <c r="C808" s="227"/>
      <c r="N808" s="244"/>
      <c r="O808" s="244"/>
    </row>
    <row r="809" spans="3:15" ht="15.6" x14ac:dyDescent="0.3">
      <c r="C809" s="227"/>
      <c r="N809" s="244"/>
      <c r="O809" s="244"/>
    </row>
    <row r="810" spans="3:15" ht="15.6" x14ac:dyDescent="0.3">
      <c r="C810" s="227"/>
      <c r="N810" s="244"/>
      <c r="O810" s="244"/>
    </row>
    <row r="811" spans="3:15" ht="15.6" x14ac:dyDescent="0.3">
      <c r="C811" s="227"/>
      <c r="N811" s="244"/>
      <c r="O811" s="244"/>
    </row>
    <row r="812" spans="3:15" ht="15.6" x14ac:dyDescent="0.3">
      <c r="C812" s="227"/>
      <c r="N812" s="244"/>
      <c r="O812" s="244"/>
    </row>
    <row r="813" spans="3:15" ht="15.6" x14ac:dyDescent="0.3">
      <c r="C813" s="227"/>
      <c r="N813" s="244"/>
      <c r="O813" s="244"/>
    </row>
    <row r="814" spans="3:15" ht="15.6" x14ac:dyDescent="0.3">
      <c r="C814" s="227"/>
      <c r="N814" s="244"/>
      <c r="O814" s="244"/>
    </row>
    <row r="815" spans="3:15" ht="15.6" x14ac:dyDescent="0.3">
      <c r="C815" s="227"/>
      <c r="N815" s="244"/>
      <c r="O815" s="244"/>
    </row>
    <row r="816" spans="3:15" ht="15.6" x14ac:dyDescent="0.3">
      <c r="C816" s="227"/>
      <c r="N816" s="244"/>
      <c r="O816" s="244"/>
    </row>
    <row r="817" spans="3:15" ht="15.6" x14ac:dyDescent="0.3">
      <c r="C817" s="227"/>
      <c r="N817" s="244"/>
      <c r="O817" s="244"/>
    </row>
    <row r="818" spans="3:15" ht="15.6" x14ac:dyDescent="0.3">
      <c r="C818" s="227"/>
      <c r="N818" s="244"/>
      <c r="O818" s="244"/>
    </row>
    <row r="819" spans="3:15" ht="15.6" x14ac:dyDescent="0.3">
      <c r="C819" s="227"/>
      <c r="N819" s="244"/>
      <c r="O819" s="244"/>
    </row>
    <row r="820" spans="3:15" ht="15.6" x14ac:dyDescent="0.3">
      <c r="C820" s="227"/>
      <c r="N820" s="244"/>
      <c r="O820" s="244"/>
    </row>
    <row r="821" spans="3:15" ht="15.6" x14ac:dyDescent="0.3">
      <c r="C821" s="227"/>
      <c r="N821" s="244"/>
      <c r="O821" s="244"/>
    </row>
    <row r="822" spans="3:15" ht="15.6" x14ac:dyDescent="0.3">
      <c r="C822" s="227"/>
      <c r="N822" s="244"/>
      <c r="O822" s="244"/>
    </row>
    <row r="823" spans="3:15" ht="15.6" x14ac:dyDescent="0.3">
      <c r="C823" s="227"/>
      <c r="N823" s="244"/>
      <c r="O823" s="244"/>
    </row>
    <row r="824" spans="3:15" ht="15.6" x14ac:dyDescent="0.3">
      <c r="C824" s="227"/>
      <c r="N824" s="244"/>
      <c r="O824" s="244"/>
    </row>
    <row r="825" spans="3:15" ht="15.6" x14ac:dyDescent="0.3">
      <c r="C825" s="227"/>
      <c r="N825" s="244"/>
      <c r="O825" s="244"/>
    </row>
    <row r="826" spans="3:15" ht="15.6" x14ac:dyDescent="0.3">
      <c r="C826" s="227"/>
      <c r="N826" s="244"/>
      <c r="O826" s="244"/>
    </row>
    <row r="827" spans="3:15" ht="15.6" x14ac:dyDescent="0.3">
      <c r="C827" s="227"/>
      <c r="N827" s="244"/>
      <c r="O827" s="244"/>
    </row>
    <row r="828" spans="3:15" ht="15.6" x14ac:dyDescent="0.3">
      <c r="C828" s="227"/>
      <c r="N828" s="244"/>
      <c r="O828" s="244"/>
    </row>
    <row r="829" spans="3:15" ht="15.6" x14ac:dyDescent="0.3">
      <c r="C829" s="227"/>
      <c r="N829" s="244"/>
      <c r="O829" s="244"/>
    </row>
    <row r="830" spans="3:15" ht="15.6" x14ac:dyDescent="0.3">
      <c r="C830" s="227"/>
      <c r="N830" s="244"/>
      <c r="O830" s="244"/>
    </row>
    <row r="831" spans="3:15" ht="15.6" x14ac:dyDescent="0.3">
      <c r="C831" s="227"/>
      <c r="N831" s="244"/>
      <c r="O831" s="244"/>
    </row>
    <row r="832" spans="3:15" ht="15.6" x14ac:dyDescent="0.3">
      <c r="C832" s="227"/>
      <c r="N832" s="244"/>
      <c r="O832" s="244"/>
    </row>
    <row r="833" spans="3:15" ht="15.6" x14ac:dyDescent="0.3">
      <c r="C833" s="227"/>
      <c r="N833" s="244"/>
      <c r="O833" s="244"/>
    </row>
    <row r="834" spans="3:15" ht="15.6" x14ac:dyDescent="0.3">
      <c r="C834" s="227"/>
      <c r="N834" s="244"/>
      <c r="O834" s="244"/>
    </row>
    <row r="835" spans="3:15" ht="15.6" x14ac:dyDescent="0.3">
      <c r="C835" s="227"/>
      <c r="N835" s="244"/>
      <c r="O835" s="244"/>
    </row>
    <row r="836" spans="3:15" ht="15.6" x14ac:dyDescent="0.3">
      <c r="C836" s="227"/>
      <c r="N836" s="244"/>
      <c r="O836" s="244"/>
    </row>
    <row r="837" spans="3:15" ht="15.6" x14ac:dyDescent="0.3">
      <c r="C837" s="227"/>
      <c r="N837" s="244"/>
      <c r="O837" s="244"/>
    </row>
    <row r="838" spans="3:15" ht="15.6" x14ac:dyDescent="0.3">
      <c r="C838" s="227"/>
      <c r="N838" s="244"/>
      <c r="O838" s="244"/>
    </row>
    <row r="839" spans="3:15" ht="15.6" x14ac:dyDescent="0.3">
      <c r="C839" s="227"/>
      <c r="N839" s="244"/>
      <c r="O839" s="244"/>
    </row>
    <row r="840" spans="3:15" ht="15.6" x14ac:dyDescent="0.3">
      <c r="C840" s="227"/>
      <c r="N840" s="244"/>
      <c r="O840" s="244"/>
    </row>
    <row r="841" spans="3:15" ht="15.6" x14ac:dyDescent="0.3">
      <c r="C841" s="227"/>
      <c r="N841" s="244"/>
      <c r="O841" s="244"/>
    </row>
    <row r="842" spans="3:15" ht="15.6" x14ac:dyDescent="0.3">
      <c r="C842" s="227"/>
      <c r="N842" s="244"/>
      <c r="O842" s="244"/>
    </row>
    <row r="843" spans="3:15" ht="15.6" x14ac:dyDescent="0.3">
      <c r="C843" s="227"/>
      <c r="N843" s="244"/>
      <c r="O843" s="244"/>
    </row>
    <row r="844" spans="3:15" ht="15.6" x14ac:dyDescent="0.3">
      <c r="C844" s="227"/>
      <c r="N844" s="244"/>
      <c r="O844" s="244"/>
    </row>
    <row r="845" spans="3:15" ht="15.6" x14ac:dyDescent="0.3">
      <c r="C845" s="227"/>
      <c r="N845" s="244"/>
      <c r="O845" s="244"/>
    </row>
    <row r="846" spans="3:15" ht="15.6" x14ac:dyDescent="0.3">
      <c r="C846" s="227"/>
      <c r="N846" s="244"/>
      <c r="O846" s="244"/>
    </row>
    <row r="847" spans="3:15" ht="15.6" x14ac:dyDescent="0.3">
      <c r="C847" s="227"/>
      <c r="N847" s="244"/>
      <c r="O847" s="244"/>
    </row>
    <row r="848" spans="3:15" ht="15.6" x14ac:dyDescent="0.3">
      <c r="C848" s="227"/>
      <c r="N848" s="244"/>
      <c r="O848" s="244"/>
    </row>
    <row r="849" spans="3:15" ht="15.6" x14ac:dyDescent="0.3">
      <c r="C849" s="227"/>
      <c r="N849" s="244"/>
      <c r="O849" s="244"/>
    </row>
    <row r="850" spans="3:15" ht="15.6" x14ac:dyDescent="0.3">
      <c r="C850" s="227"/>
      <c r="N850" s="244"/>
      <c r="O850" s="244"/>
    </row>
    <row r="851" spans="3:15" ht="15.6" x14ac:dyDescent="0.3">
      <c r="C851" s="227"/>
      <c r="N851" s="244"/>
      <c r="O851" s="244"/>
    </row>
    <row r="852" spans="3:15" ht="15.6" x14ac:dyDescent="0.3">
      <c r="C852" s="227"/>
      <c r="N852" s="244"/>
      <c r="O852" s="244"/>
    </row>
    <row r="853" spans="3:15" ht="15.6" x14ac:dyDescent="0.3">
      <c r="C853" s="227"/>
      <c r="N853" s="244"/>
      <c r="O853" s="244"/>
    </row>
    <row r="854" spans="3:15" ht="15.6" x14ac:dyDescent="0.3">
      <c r="C854" s="227"/>
      <c r="N854" s="244"/>
      <c r="O854" s="244"/>
    </row>
    <row r="855" spans="3:15" ht="15.6" x14ac:dyDescent="0.3">
      <c r="C855" s="227"/>
      <c r="N855" s="244"/>
      <c r="O855" s="244"/>
    </row>
    <row r="856" spans="3:15" ht="15.6" x14ac:dyDescent="0.3">
      <c r="C856" s="227"/>
      <c r="N856" s="244"/>
      <c r="O856" s="244"/>
    </row>
    <row r="857" spans="3:15" ht="15.6" x14ac:dyDescent="0.3">
      <c r="C857" s="227"/>
      <c r="N857" s="244"/>
      <c r="O857" s="244"/>
    </row>
    <row r="858" spans="3:15" ht="15.6" x14ac:dyDescent="0.3">
      <c r="C858" s="227"/>
      <c r="N858" s="244"/>
      <c r="O858" s="244"/>
    </row>
    <row r="859" spans="3:15" ht="15.6" x14ac:dyDescent="0.3">
      <c r="C859" s="227"/>
      <c r="N859" s="244"/>
      <c r="O859" s="244"/>
    </row>
    <row r="860" spans="3:15" ht="15.6" x14ac:dyDescent="0.3">
      <c r="C860" s="227"/>
      <c r="N860" s="244"/>
      <c r="O860" s="244"/>
    </row>
    <row r="861" spans="3:15" ht="15.6" x14ac:dyDescent="0.3">
      <c r="C861" s="227"/>
      <c r="N861" s="244"/>
      <c r="O861" s="244"/>
    </row>
    <row r="862" spans="3:15" ht="15.6" x14ac:dyDescent="0.3">
      <c r="C862" s="227"/>
      <c r="N862" s="244"/>
      <c r="O862" s="244"/>
    </row>
    <row r="863" spans="3:15" ht="15.6" x14ac:dyDescent="0.3">
      <c r="C863" s="227"/>
      <c r="N863" s="244"/>
      <c r="O863" s="244"/>
    </row>
    <row r="864" spans="3:15" ht="15.6" x14ac:dyDescent="0.3">
      <c r="C864" s="227"/>
      <c r="N864" s="244"/>
      <c r="O864" s="244"/>
    </row>
    <row r="865" spans="3:15" ht="15.6" x14ac:dyDescent="0.3">
      <c r="C865" s="227"/>
      <c r="N865" s="244"/>
      <c r="O865" s="244"/>
    </row>
    <row r="866" spans="3:15" ht="15.6" x14ac:dyDescent="0.3">
      <c r="C866" s="227"/>
      <c r="N866" s="244"/>
      <c r="O866" s="244"/>
    </row>
    <row r="867" spans="3:15" ht="15.6" x14ac:dyDescent="0.3">
      <c r="C867" s="227"/>
      <c r="N867" s="244"/>
      <c r="O867" s="244"/>
    </row>
    <row r="868" spans="3:15" ht="15.6" x14ac:dyDescent="0.3">
      <c r="C868" s="227"/>
      <c r="N868" s="244"/>
      <c r="O868" s="244"/>
    </row>
    <row r="869" spans="3:15" ht="15.6" x14ac:dyDescent="0.3">
      <c r="C869" s="227"/>
      <c r="N869" s="244"/>
      <c r="O869" s="244"/>
    </row>
    <row r="870" spans="3:15" ht="15.6" x14ac:dyDescent="0.3">
      <c r="C870" s="227"/>
      <c r="N870" s="244"/>
      <c r="O870" s="244"/>
    </row>
    <row r="871" spans="3:15" ht="15.6" x14ac:dyDescent="0.3">
      <c r="C871" s="227"/>
      <c r="N871" s="244"/>
      <c r="O871" s="244"/>
    </row>
    <row r="872" spans="3:15" ht="15.6" x14ac:dyDescent="0.3">
      <c r="C872" s="227"/>
      <c r="N872" s="244"/>
      <c r="O872" s="244"/>
    </row>
    <row r="873" spans="3:15" ht="15.6" x14ac:dyDescent="0.3">
      <c r="C873" s="227"/>
      <c r="N873" s="244"/>
      <c r="O873" s="244"/>
    </row>
    <row r="874" spans="3:15" ht="15.6" x14ac:dyDescent="0.3">
      <c r="C874" s="227"/>
      <c r="N874" s="244"/>
      <c r="O874" s="244"/>
    </row>
    <row r="875" spans="3:15" ht="15.6" x14ac:dyDescent="0.3">
      <c r="C875" s="227"/>
      <c r="N875" s="244"/>
      <c r="O875" s="244"/>
    </row>
    <row r="876" spans="3:15" ht="15.6" x14ac:dyDescent="0.3">
      <c r="C876" s="227"/>
      <c r="N876" s="244"/>
      <c r="O876" s="244"/>
    </row>
    <row r="877" spans="3:15" ht="15.6" x14ac:dyDescent="0.3">
      <c r="C877" s="227"/>
      <c r="N877" s="244"/>
      <c r="O877" s="244"/>
    </row>
    <row r="878" spans="3:15" ht="15.6" x14ac:dyDescent="0.3">
      <c r="C878" s="227"/>
      <c r="N878" s="244"/>
      <c r="O878" s="244"/>
    </row>
    <row r="879" spans="3:15" ht="15.6" x14ac:dyDescent="0.3">
      <c r="C879" s="227"/>
      <c r="N879" s="244"/>
      <c r="O879" s="244"/>
    </row>
    <row r="880" spans="3:15" ht="15.6" x14ac:dyDescent="0.3">
      <c r="C880" s="227"/>
      <c r="N880" s="244"/>
      <c r="O880" s="244"/>
    </row>
    <row r="881" spans="3:15" ht="15.6" x14ac:dyDescent="0.3">
      <c r="C881" s="227"/>
      <c r="N881" s="244"/>
      <c r="O881" s="244"/>
    </row>
    <row r="882" spans="3:15" ht="15.6" x14ac:dyDescent="0.3">
      <c r="C882" s="227"/>
      <c r="N882" s="244"/>
      <c r="O882" s="244"/>
    </row>
    <row r="883" spans="3:15" ht="15.6" x14ac:dyDescent="0.3">
      <c r="C883" s="227"/>
      <c r="N883" s="244"/>
      <c r="O883" s="244"/>
    </row>
    <row r="884" spans="3:15" ht="15.6" x14ac:dyDescent="0.3">
      <c r="C884" s="227"/>
      <c r="N884" s="244"/>
      <c r="O884" s="244"/>
    </row>
    <row r="885" spans="3:15" ht="15.6" x14ac:dyDescent="0.3">
      <c r="C885" s="227"/>
      <c r="N885" s="244"/>
      <c r="O885" s="244"/>
    </row>
    <row r="886" spans="3:15" ht="15.6" x14ac:dyDescent="0.3">
      <c r="C886" s="227"/>
      <c r="N886" s="244"/>
      <c r="O886" s="244"/>
    </row>
    <row r="887" spans="3:15" ht="15.6" x14ac:dyDescent="0.3">
      <c r="C887" s="227"/>
      <c r="N887" s="244"/>
      <c r="O887" s="244"/>
    </row>
    <row r="888" spans="3:15" ht="15.6" x14ac:dyDescent="0.3">
      <c r="C888" s="227"/>
      <c r="N888" s="244"/>
      <c r="O888" s="244"/>
    </row>
    <row r="889" spans="3:15" ht="15.6" x14ac:dyDescent="0.3">
      <c r="C889" s="227"/>
      <c r="N889" s="244"/>
      <c r="O889" s="244"/>
    </row>
    <row r="890" spans="3:15" ht="15.6" x14ac:dyDescent="0.3">
      <c r="C890" s="227"/>
      <c r="N890" s="244"/>
      <c r="O890" s="244"/>
    </row>
    <row r="891" spans="3:15" ht="15.6" x14ac:dyDescent="0.3">
      <c r="C891" s="227"/>
      <c r="N891" s="244"/>
      <c r="O891" s="244"/>
    </row>
    <row r="892" spans="3:15" ht="15.6" x14ac:dyDescent="0.3">
      <c r="C892" s="227"/>
      <c r="N892" s="244"/>
      <c r="O892" s="244"/>
    </row>
    <row r="893" spans="3:15" ht="15.6" x14ac:dyDescent="0.3">
      <c r="C893" s="227"/>
      <c r="N893" s="244"/>
      <c r="O893" s="244"/>
    </row>
    <row r="894" spans="3:15" ht="15.6" x14ac:dyDescent="0.3">
      <c r="C894" s="227"/>
      <c r="N894" s="244"/>
      <c r="O894" s="244"/>
    </row>
    <row r="895" spans="3:15" ht="15.6" x14ac:dyDescent="0.3">
      <c r="C895" s="227"/>
      <c r="N895" s="244"/>
      <c r="O895" s="244"/>
    </row>
    <row r="896" spans="3:15" ht="15.6" x14ac:dyDescent="0.3">
      <c r="C896" s="227"/>
      <c r="N896" s="244"/>
      <c r="O896" s="244"/>
    </row>
    <row r="897" spans="3:15" ht="15.6" x14ac:dyDescent="0.3">
      <c r="C897" s="227"/>
      <c r="N897" s="244"/>
      <c r="O897" s="244"/>
    </row>
    <row r="898" spans="3:15" ht="15.6" x14ac:dyDescent="0.3">
      <c r="C898" s="227"/>
      <c r="N898" s="244"/>
      <c r="O898" s="244"/>
    </row>
    <row r="899" spans="3:15" ht="15.6" x14ac:dyDescent="0.3">
      <c r="C899" s="227"/>
      <c r="N899" s="244"/>
      <c r="O899" s="244"/>
    </row>
    <row r="900" spans="3:15" ht="15.6" x14ac:dyDescent="0.3">
      <c r="C900" s="227"/>
      <c r="N900" s="244"/>
      <c r="O900" s="244"/>
    </row>
    <row r="901" spans="3:15" ht="15.6" x14ac:dyDescent="0.3">
      <c r="C901" s="227"/>
      <c r="N901" s="244"/>
      <c r="O901" s="244"/>
    </row>
    <row r="902" spans="3:15" ht="15.6" x14ac:dyDescent="0.3">
      <c r="C902" s="227"/>
      <c r="N902" s="244"/>
      <c r="O902" s="244"/>
    </row>
    <row r="903" spans="3:15" ht="15.6" x14ac:dyDescent="0.3">
      <c r="C903" s="227"/>
      <c r="N903" s="244"/>
      <c r="O903" s="244"/>
    </row>
    <row r="904" spans="3:15" ht="15.6" x14ac:dyDescent="0.3">
      <c r="C904" s="227"/>
      <c r="N904" s="244"/>
      <c r="O904" s="244"/>
    </row>
    <row r="905" spans="3:15" ht="15.6" x14ac:dyDescent="0.3">
      <c r="C905" s="227"/>
      <c r="N905" s="244"/>
      <c r="O905" s="244"/>
    </row>
    <row r="906" spans="3:15" ht="15.6" x14ac:dyDescent="0.3">
      <c r="C906" s="227"/>
      <c r="N906" s="244"/>
      <c r="O906" s="244"/>
    </row>
    <row r="907" spans="3:15" ht="15.6" x14ac:dyDescent="0.3">
      <c r="C907" s="227"/>
      <c r="N907" s="244"/>
      <c r="O907" s="244"/>
    </row>
    <row r="908" spans="3:15" ht="15.6" x14ac:dyDescent="0.3">
      <c r="C908" s="227"/>
      <c r="N908" s="244"/>
      <c r="O908" s="244"/>
    </row>
    <row r="909" spans="3:15" ht="15.6" x14ac:dyDescent="0.3">
      <c r="C909" s="227"/>
      <c r="N909" s="244"/>
      <c r="O909" s="244"/>
    </row>
    <row r="910" spans="3:15" ht="15.6" x14ac:dyDescent="0.3">
      <c r="C910" s="227"/>
      <c r="N910" s="244"/>
      <c r="O910" s="244"/>
    </row>
    <row r="911" spans="3:15" ht="15.6" x14ac:dyDescent="0.3">
      <c r="C911" s="227"/>
      <c r="N911" s="244"/>
      <c r="O911" s="244"/>
    </row>
    <row r="912" spans="3:15" ht="15.6" x14ac:dyDescent="0.3">
      <c r="C912" s="227"/>
      <c r="N912" s="244"/>
      <c r="O912" s="244"/>
    </row>
    <row r="913" spans="3:15" ht="15.6" x14ac:dyDescent="0.3">
      <c r="C913" s="227"/>
      <c r="N913" s="244"/>
      <c r="O913" s="244"/>
    </row>
    <row r="914" spans="3:15" ht="15.6" x14ac:dyDescent="0.3">
      <c r="C914" s="227"/>
      <c r="N914" s="244"/>
      <c r="O914" s="244"/>
    </row>
    <row r="915" spans="3:15" ht="15.6" x14ac:dyDescent="0.3">
      <c r="C915" s="227"/>
      <c r="N915" s="244"/>
      <c r="O915" s="244"/>
    </row>
    <row r="916" spans="3:15" ht="15.6" x14ac:dyDescent="0.3">
      <c r="C916" s="227"/>
      <c r="N916" s="244"/>
      <c r="O916" s="244"/>
    </row>
    <row r="917" spans="3:15" ht="15.6" x14ac:dyDescent="0.3">
      <c r="C917" s="227"/>
      <c r="N917" s="244"/>
      <c r="O917" s="244"/>
    </row>
    <row r="918" spans="3:15" ht="15.6" x14ac:dyDescent="0.3">
      <c r="C918" s="227"/>
      <c r="N918" s="244"/>
      <c r="O918" s="244"/>
    </row>
    <row r="919" spans="3:15" ht="15.6" x14ac:dyDescent="0.3">
      <c r="C919" s="227"/>
      <c r="N919" s="244"/>
      <c r="O919" s="244"/>
    </row>
    <row r="920" spans="3:15" ht="15.6" x14ac:dyDescent="0.3">
      <c r="C920" s="227"/>
      <c r="N920" s="244"/>
      <c r="O920" s="244"/>
    </row>
    <row r="921" spans="3:15" ht="15.6" x14ac:dyDescent="0.3">
      <c r="C921" s="227"/>
      <c r="N921" s="244"/>
      <c r="O921" s="244"/>
    </row>
    <row r="922" spans="3:15" ht="15.6" x14ac:dyDescent="0.3">
      <c r="C922" s="227"/>
      <c r="N922" s="244"/>
      <c r="O922" s="244"/>
    </row>
    <row r="923" spans="3:15" ht="15.6" x14ac:dyDescent="0.3">
      <c r="C923" s="227"/>
      <c r="N923" s="244"/>
      <c r="O923" s="244"/>
    </row>
    <row r="924" spans="3:15" ht="15.6" x14ac:dyDescent="0.3">
      <c r="C924" s="227"/>
      <c r="N924" s="244"/>
      <c r="O924" s="244"/>
    </row>
    <row r="925" spans="3:15" ht="15.6" x14ac:dyDescent="0.3">
      <c r="C925" s="227"/>
      <c r="N925" s="244"/>
      <c r="O925" s="244"/>
    </row>
    <row r="926" spans="3:15" ht="15.6" x14ac:dyDescent="0.3">
      <c r="C926" s="227"/>
      <c r="N926" s="244"/>
      <c r="O926" s="244"/>
    </row>
    <row r="927" spans="3:15" ht="15.6" x14ac:dyDescent="0.3">
      <c r="C927" s="227"/>
      <c r="N927" s="244"/>
      <c r="O927" s="244"/>
    </row>
    <row r="928" spans="3:15" ht="15.6" x14ac:dyDescent="0.3">
      <c r="C928" s="227"/>
      <c r="N928" s="244"/>
      <c r="O928" s="244"/>
    </row>
    <row r="929" spans="3:15" ht="15.6" x14ac:dyDescent="0.3">
      <c r="C929" s="227"/>
      <c r="N929" s="244"/>
      <c r="O929" s="244"/>
    </row>
    <row r="930" spans="3:15" ht="15.6" x14ac:dyDescent="0.3">
      <c r="C930" s="227"/>
      <c r="N930" s="244"/>
      <c r="O930" s="244"/>
    </row>
    <row r="931" spans="3:15" ht="15.6" x14ac:dyDescent="0.3">
      <c r="C931" s="227"/>
      <c r="N931" s="244"/>
      <c r="O931" s="244"/>
    </row>
    <row r="932" spans="3:15" ht="15.6" x14ac:dyDescent="0.3">
      <c r="C932" s="227"/>
      <c r="N932" s="244"/>
      <c r="O932" s="244"/>
    </row>
    <row r="933" spans="3:15" ht="15.6" x14ac:dyDescent="0.3">
      <c r="C933" s="227"/>
      <c r="N933" s="244"/>
      <c r="O933" s="244"/>
    </row>
    <row r="934" spans="3:15" ht="15.6" x14ac:dyDescent="0.3">
      <c r="C934" s="227"/>
      <c r="N934" s="244"/>
      <c r="O934" s="244"/>
    </row>
    <row r="935" spans="3:15" ht="15.6" x14ac:dyDescent="0.3">
      <c r="C935" s="227"/>
      <c r="N935" s="244"/>
      <c r="O935" s="244"/>
    </row>
    <row r="936" spans="3:15" ht="15.6" x14ac:dyDescent="0.3">
      <c r="C936" s="227"/>
      <c r="N936" s="244"/>
      <c r="O936" s="244"/>
    </row>
    <row r="937" spans="3:15" ht="15.6" x14ac:dyDescent="0.3">
      <c r="C937" s="227"/>
      <c r="N937" s="244"/>
      <c r="O937" s="244"/>
    </row>
    <row r="938" spans="3:15" ht="15.6" x14ac:dyDescent="0.3">
      <c r="C938" s="227"/>
      <c r="N938" s="244"/>
      <c r="O938" s="244"/>
    </row>
    <row r="939" spans="3:15" ht="15.6" x14ac:dyDescent="0.3">
      <c r="C939" s="227"/>
      <c r="N939" s="244"/>
      <c r="O939" s="244"/>
    </row>
    <row r="940" spans="3:15" ht="15.6" x14ac:dyDescent="0.3">
      <c r="C940" s="227"/>
      <c r="N940" s="244"/>
      <c r="O940" s="244"/>
    </row>
    <row r="941" spans="3:15" ht="15.6" x14ac:dyDescent="0.3">
      <c r="C941" s="227"/>
      <c r="N941" s="244"/>
      <c r="O941" s="244"/>
    </row>
    <row r="942" spans="3:15" ht="15.6" x14ac:dyDescent="0.3">
      <c r="C942" s="227"/>
      <c r="N942" s="244"/>
      <c r="O942" s="244"/>
    </row>
    <row r="943" spans="3:15" ht="15.6" x14ac:dyDescent="0.3">
      <c r="C943" s="227"/>
      <c r="N943" s="244"/>
      <c r="O943" s="244"/>
    </row>
    <row r="944" spans="3:15" ht="15.6" x14ac:dyDescent="0.3">
      <c r="C944" s="227"/>
      <c r="N944" s="244"/>
      <c r="O944" s="244"/>
    </row>
    <row r="945" spans="3:15" ht="15.6" x14ac:dyDescent="0.3">
      <c r="C945" s="227"/>
      <c r="N945" s="244"/>
      <c r="O945" s="244"/>
    </row>
    <row r="946" spans="3:15" ht="15.6" x14ac:dyDescent="0.3">
      <c r="C946" s="227"/>
      <c r="N946" s="244"/>
      <c r="O946" s="244"/>
    </row>
    <row r="947" spans="3:15" ht="15.6" x14ac:dyDescent="0.3">
      <c r="C947" s="227"/>
      <c r="N947" s="244"/>
      <c r="O947" s="244"/>
    </row>
    <row r="948" spans="3:15" ht="15.6" x14ac:dyDescent="0.3">
      <c r="C948" s="227"/>
      <c r="N948" s="244"/>
      <c r="O948" s="244"/>
    </row>
    <row r="949" spans="3:15" ht="15.6" x14ac:dyDescent="0.3">
      <c r="C949" s="227"/>
      <c r="N949" s="244"/>
      <c r="O949" s="244"/>
    </row>
    <row r="950" spans="3:15" ht="15.6" x14ac:dyDescent="0.3">
      <c r="C950" s="227"/>
      <c r="N950" s="244"/>
      <c r="O950" s="244"/>
    </row>
    <row r="951" spans="3:15" ht="15.6" x14ac:dyDescent="0.3">
      <c r="C951" s="227"/>
      <c r="N951" s="244"/>
      <c r="O951" s="244"/>
    </row>
    <row r="952" spans="3:15" ht="15.6" x14ac:dyDescent="0.3">
      <c r="C952" s="227"/>
      <c r="N952" s="244"/>
      <c r="O952" s="244"/>
    </row>
    <row r="953" spans="3:15" ht="15.6" x14ac:dyDescent="0.3">
      <c r="C953" s="227"/>
      <c r="N953" s="244"/>
      <c r="O953" s="244"/>
    </row>
    <row r="954" spans="3:15" ht="15.6" x14ac:dyDescent="0.3">
      <c r="C954" s="227"/>
      <c r="N954" s="244"/>
      <c r="O954" s="244"/>
    </row>
    <row r="955" spans="3:15" ht="15.6" x14ac:dyDescent="0.3">
      <c r="C955" s="227"/>
      <c r="N955" s="244"/>
      <c r="O955" s="244"/>
    </row>
    <row r="956" spans="3:15" ht="15.6" x14ac:dyDescent="0.3">
      <c r="C956" s="227"/>
      <c r="N956" s="244"/>
      <c r="O956" s="244"/>
    </row>
    <row r="957" spans="3:15" ht="15.6" x14ac:dyDescent="0.3">
      <c r="C957" s="227"/>
      <c r="N957" s="244"/>
      <c r="O957" s="244"/>
    </row>
    <row r="958" spans="3:15" ht="15.6" x14ac:dyDescent="0.3">
      <c r="C958" s="227"/>
      <c r="N958" s="244"/>
      <c r="O958" s="244"/>
    </row>
    <row r="959" spans="3:15" ht="15.6" x14ac:dyDescent="0.3">
      <c r="C959" s="227"/>
      <c r="N959" s="244"/>
      <c r="O959" s="244"/>
    </row>
    <row r="960" spans="3:15" ht="15.6" x14ac:dyDescent="0.3">
      <c r="C960" s="227"/>
      <c r="N960" s="244"/>
      <c r="O960" s="244"/>
    </row>
    <row r="961" spans="3:15" ht="15.6" x14ac:dyDescent="0.3">
      <c r="C961" s="227"/>
      <c r="N961" s="244"/>
      <c r="O961" s="244"/>
    </row>
    <row r="962" spans="3:15" ht="15.6" x14ac:dyDescent="0.3">
      <c r="C962" s="227"/>
      <c r="N962" s="244"/>
      <c r="O962" s="244"/>
    </row>
    <row r="963" spans="3:15" ht="15.6" x14ac:dyDescent="0.3">
      <c r="C963" s="227"/>
      <c r="N963" s="244"/>
      <c r="O963" s="244"/>
    </row>
    <row r="964" spans="3:15" ht="15.6" x14ac:dyDescent="0.3">
      <c r="C964" s="227"/>
      <c r="N964" s="244"/>
      <c r="O964" s="244"/>
    </row>
    <row r="965" spans="3:15" ht="15.6" x14ac:dyDescent="0.3">
      <c r="C965" s="227"/>
      <c r="N965" s="244"/>
      <c r="O965" s="244"/>
    </row>
    <row r="966" spans="3:15" ht="15.6" x14ac:dyDescent="0.3">
      <c r="C966" s="227"/>
      <c r="N966" s="244"/>
      <c r="O966" s="244"/>
    </row>
    <row r="967" spans="3:15" ht="15.6" x14ac:dyDescent="0.3">
      <c r="C967" s="227"/>
      <c r="N967" s="244"/>
      <c r="O967" s="244"/>
    </row>
    <row r="968" spans="3:15" ht="15.6" x14ac:dyDescent="0.3">
      <c r="C968" s="227"/>
      <c r="N968" s="244"/>
      <c r="O968" s="244"/>
    </row>
    <row r="969" spans="3:15" ht="15.6" x14ac:dyDescent="0.3">
      <c r="C969" s="227"/>
      <c r="N969" s="244"/>
      <c r="O969" s="244"/>
    </row>
    <row r="970" spans="3:15" ht="15.6" x14ac:dyDescent="0.3">
      <c r="C970" s="227"/>
      <c r="N970" s="244"/>
      <c r="O970" s="244"/>
    </row>
    <row r="971" spans="3:15" ht="15.6" x14ac:dyDescent="0.3">
      <c r="C971" s="227"/>
      <c r="N971" s="244"/>
      <c r="O971" s="244"/>
    </row>
    <row r="972" spans="3:15" ht="15.6" x14ac:dyDescent="0.3">
      <c r="C972" s="227"/>
      <c r="N972" s="244"/>
      <c r="O972" s="244"/>
    </row>
    <row r="973" spans="3:15" ht="15.6" x14ac:dyDescent="0.3">
      <c r="C973" s="227"/>
      <c r="N973" s="244"/>
      <c r="O973" s="244"/>
    </row>
    <row r="974" spans="3:15" ht="15.6" x14ac:dyDescent="0.3">
      <c r="C974" s="227"/>
      <c r="N974" s="244"/>
      <c r="O974" s="244"/>
    </row>
    <row r="975" spans="3:15" ht="15.6" x14ac:dyDescent="0.3">
      <c r="C975" s="227"/>
      <c r="N975" s="244"/>
      <c r="O975" s="244"/>
    </row>
    <row r="976" spans="3:15" ht="15.6" x14ac:dyDescent="0.3">
      <c r="C976" s="227"/>
      <c r="N976" s="244"/>
      <c r="O976" s="244"/>
    </row>
    <row r="977" spans="3:15" ht="15.6" x14ac:dyDescent="0.3">
      <c r="C977" s="227"/>
      <c r="N977" s="244"/>
      <c r="O977" s="244"/>
    </row>
    <row r="978" spans="3:15" ht="15.6" x14ac:dyDescent="0.3">
      <c r="C978" s="227"/>
      <c r="N978" s="244"/>
      <c r="O978" s="244"/>
    </row>
    <row r="979" spans="3:15" ht="15.6" x14ac:dyDescent="0.3">
      <c r="C979" s="227"/>
      <c r="N979" s="244"/>
      <c r="O979" s="244"/>
    </row>
    <row r="980" spans="3:15" ht="15.6" x14ac:dyDescent="0.3">
      <c r="C980" s="227"/>
      <c r="N980" s="244"/>
      <c r="O980" s="244"/>
    </row>
    <row r="981" spans="3:15" ht="15.6" x14ac:dyDescent="0.3">
      <c r="C981" s="227"/>
      <c r="N981" s="244"/>
      <c r="O981" s="244"/>
    </row>
    <row r="982" spans="3:15" ht="15.6" x14ac:dyDescent="0.3">
      <c r="C982" s="227"/>
      <c r="N982" s="244"/>
      <c r="O982" s="244"/>
    </row>
    <row r="983" spans="3:15" ht="15.6" x14ac:dyDescent="0.3">
      <c r="C983" s="227"/>
      <c r="N983" s="244"/>
      <c r="O983" s="244"/>
    </row>
    <row r="984" spans="3:15" ht="15.6" x14ac:dyDescent="0.3">
      <c r="C984" s="227"/>
      <c r="N984" s="244"/>
      <c r="O984" s="244"/>
    </row>
    <row r="985" spans="3:15" ht="15.6" x14ac:dyDescent="0.3">
      <c r="C985" s="227"/>
      <c r="N985" s="244"/>
      <c r="O985" s="244"/>
    </row>
    <row r="986" spans="3:15" ht="15.6" x14ac:dyDescent="0.3">
      <c r="C986" s="227"/>
      <c r="N986" s="244"/>
      <c r="O986" s="244"/>
    </row>
    <row r="987" spans="3:15" ht="15.6" x14ac:dyDescent="0.3">
      <c r="C987" s="227"/>
      <c r="N987" s="244"/>
      <c r="O987" s="244"/>
    </row>
    <row r="988" spans="3:15" ht="15.6" x14ac:dyDescent="0.3">
      <c r="C988" s="227"/>
      <c r="N988" s="244"/>
      <c r="O988" s="244"/>
    </row>
    <row r="989" spans="3:15" ht="15.6" x14ac:dyDescent="0.3">
      <c r="C989" s="227"/>
      <c r="N989" s="244"/>
      <c r="O989" s="244"/>
    </row>
    <row r="990" spans="3:15" ht="15.6" x14ac:dyDescent="0.3">
      <c r="C990" s="227"/>
      <c r="N990" s="244"/>
      <c r="O990" s="244"/>
    </row>
    <row r="991" spans="3:15" ht="15.6" x14ac:dyDescent="0.3">
      <c r="C991" s="227"/>
      <c r="N991" s="244"/>
      <c r="O991" s="244"/>
    </row>
    <row r="992" spans="3:15" ht="15.6" x14ac:dyDescent="0.3">
      <c r="C992" s="227"/>
      <c r="N992" s="244"/>
      <c r="O992" s="244"/>
    </row>
    <row r="993" spans="3:15" ht="15.6" x14ac:dyDescent="0.3">
      <c r="C993" s="227"/>
      <c r="N993" s="244"/>
      <c r="O993" s="244"/>
    </row>
    <row r="994" spans="3:15" ht="15.6" x14ac:dyDescent="0.3">
      <c r="C994" s="227"/>
      <c r="N994" s="244"/>
      <c r="O994" s="244"/>
    </row>
    <row r="995" spans="3:15" ht="15.6" x14ac:dyDescent="0.3">
      <c r="C995" s="227"/>
      <c r="N995" s="244"/>
      <c r="O995" s="244"/>
    </row>
    <row r="996" spans="3:15" ht="15.6" x14ac:dyDescent="0.3">
      <c r="C996" s="227"/>
      <c r="N996" s="244"/>
      <c r="O996" s="244"/>
    </row>
    <row r="997" spans="3:15" ht="15.6" x14ac:dyDescent="0.3">
      <c r="C997" s="227"/>
      <c r="N997" s="244"/>
      <c r="O997" s="244"/>
    </row>
    <row r="998" spans="3:15" ht="15.6" x14ac:dyDescent="0.3">
      <c r="C998" s="227"/>
      <c r="N998" s="244"/>
      <c r="O998" s="244"/>
    </row>
    <row r="999" spans="3:15" ht="15.6" x14ac:dyDescent="0.3">
      <c r="C999" s="227"/>
      <c r="N999" s="244"/>
      <c r="O999" s="244"/>
    </row>
    <row r="1000" spans="3:15" ht="15.6" x14ac:dyDescent="0.3">
      <c r="C1000" s="227"/>
      <c r="N1000" s="244"/>
      <c r="O1000" s="244"/>
    </row>
    <row r="1001" spans="3:15" ht="15.6" x14ac:dyDescent="0.3">
      <c r="C1001" s="227"/>
      <c r="N1001" s="244"/>
      <c r="O1001" s="244"/>
    </row>
    <row r="1002" spans="3:15" ht="15.6" x14ac:dyDescent="0.3">
      <c r="C1002" s="227"/>
      <c r="N1002" s="244"/>
      <c r="O1002" s="244"/>
    </row>
    <row r="1003" spans="3:15" ht="15.6" x14ac:dyDescent="0.3">
      <c r="C1003" s="227"/>
      <c r="N1003" s="244"/>
      <c r="O1003" s="244"/>
    </row>
    <row r="1004" spans="3:15" ht="15.6" x14ac:dyDescent="0.3">
      <c r="C1004" s="227"/>
      <c r="N1004" s="244"/>
      <c r="O1004" s="244"/>
    </row>
    <row r="1005" spans="3:15" ht="15.6" x14ac:dyDescent="0.3">
      <c r="C1005" s="227"/>
      <c r="N1005" s="244"/>
      <c r="O1005" s="244"/>
    </row>
    <row r="1006" spans="3:15" ht="15.6" x14ac:dyDescent="0.3">
      <c r="C1006" s="227"/>
      <c r="N1006" s="244"/>
      <c r="O1006" s="244"/>
    </row>
    <row r="1007" spans="3:15" ht="15.6" x14ac:dyDescent="0.3">
      <c r="C1007" s="227"/>
      <c r="N1007" s="244"/>
      <c r="O1007" s="244"/>
    </row>
    <row r="1008" spans="3:15" ht="15.6" x14ac:dyDescent="0.3">
      <c r="C1008" s="227"/>
      <c r="N1008" s="244"/>
      <c r="O1008" s="244"/>
    </row>
    <row r="1009" spans="3:15" ht="15.6" x14ac:dyDescent="0.3">
      <c r="C1009" s="227"/>
      <c r="N1009" s="244"/>
      <c r="O1009" s="244"/>
    </row>
    <row r="1010" spans="3:15" ht="15.6" x14ac:dyDescent="0.3">
      <c r="C1010" s="227"/>
      <c r="N1010" s="244"/>
      <c r="O1010" s="244"/>
    </row>
    <row r="1011" spans="3:15" ht="15.6" x14ac:dyDescent="0.3">
      <c r="C1011" s="227"/>
      <c r="N1011" s="244"/>
      <c r="O1011" s="244"/>
    </row>
    <row r="1012" spans="3:15" ht="15.6" x14ac:dyDescent="0.3">
      <c r="C1012" s="227"/>
      <c r="N1012" s="244"/>
      <c r="O1012" s="244"/>
    </row>
    <row r="1013" spans="3:15" ht="15.6" x14ac:dyDescent="0.3">
      <c r="C1013" s="227"/>
      <c r="N1013" s="244"/>
      <c r="O1013" s="244"/>
    </row>
    <row r="1014" spans="3:15" ht="15.6" x14ac:dyDescent="0.3">
      <c r="C1014" s="227"/>
      <c r="N1014" s="244"/>
      <c r="O1014" s="244"/>
    </row>
    <row r="1015" spans="3:15" ht="15.6" x14ac:dyDescent="0.3">
      <c r="C1015" s="227"/>
      <c r="N1015" s="244"/>
      <c r="O1015" s="244"/>
    </row>
    <row r="1016" spans="3:15" ht="15.6" x14ac:dyDescent="0.3">
      <c r="C1016" s="227"/>
      <c r="N1016" s="244"/>
      <c r="O1016" s="244"/>
    </row>
    <row r="1017" spans="3:15" ht="15.6" x14ac:dyDescent="0.3">
      <c r="C1017" s="227"/>
      <c r="N1017" s="244"/>
      <c r="O1017" s="244"/>
    </row>
    <row r="1018" spans="3:15" ht="15.6" x14ac:dyDescent="0.3">
      <c r="C1018" s="227"/>
      <c r="N1018" s="244"/>
      <c r="O1018" s="244"/>
    </row>
    <row r="1019" spans="3:15" ht="15.6" x14ac:dyDescent="0.3">
      <c r="C1019" s="227"/>
      <c r="N1019" s="244"/>
      <c r="O1019" s="244"/>
    </row>
    <row r="1020" spans="3:15" ht="15.6" x14ac:dyDescent="0.3">
      <c r="C1020" s="227"/>
      <c r="N1020" s="244"/>
      <c r="O1020" s="244"/>
    </row>
    <row r="1021" spans="3:15" ht="15.6" x14ac:dyDescent="0.3">
      <c r="C1021" s="227"/>
      <c r="N1021" s="244"/>
      <c r="O1021" s="244"/>
    </row>
    <row r="1022" spans="3:15" ht="15.6" x14ac:dyDescent="0.3">
      <c r="C1022" s="227"/>
      <c r="N1022" s="244"/>
      <c r="O1022" s="244"/>
    </row>
    <row r="1023" spans="3:15" ht="15.6" x14ac:dyDescent="0.3">
      <c r="C1023" s="227"/>
      <c r="N1023" s="244"/>
      <c r="O1023" s="244"/>
    </row>
    <row r="1024" spans="3:15" ht="15.6" x14ac:dyDescent="0.3">
      <c r="C1024" s="227"/>
      <c r="N1024" s="244"/>
      <c r="O1024" s="244"/>
    </row>
    <row r="1025" spans="3:15" ht="15.6" x14ac:dyDescent="0.3">
      <c r="C1025" s="227"/>
      <c r="N1025" s="244"/>
      <c r="O1025" s="244"/>
    </row>
    <row r="1026" spans="3:15" ht="15.6" x14ac:dyDescent="0.3">
      <c r="C1026" s="227"/>
      <c r="N1026" s="244"/>
      <c r="O1026" s="244"/>
    </row>
    <row r="1027" spans="3:15" ht="15.6" x14ac:dyDescent="0.3">
      <c r="C1027" s="227"/>
      <c r="N1027" s="244"/>
      <c r="O1027" s="244"/>
    </row>
    <row r="1028" spans="3:15" ht="15.6" x14ac:dyDescent="0.3">
      <c r="C1028" s="227"/>
      <c r="N1028" s="244"/>
      <c r="O1028" s="244"/>
    </row>
    <row r="1029" spans="3:15" ht="15.6" x14ac:dyDescent="0.3">
      <c r="C1029" s="227"/>
      <c r="N1029" s="244"/>
      <c r="O1029" s="244"/>
    </row>
    <row r="1030" spans="3:15" ht="15.6" x14ac:dyDescent="0.3">
      <c r="C1030" s="227"/>
      <c r="N1030" s="244"/>
      <c r="O1030" s="244"/>
    </row>
    <row r="1031" spans="3:15" ht="15.6" x14ac:dyDescent="0.3">
      <c r="C1031" s="227"/>
      <c r="N1031" s="244"/>
      <c r="O1031" s="244"/>
    </row>
    <row r="1032" spans="3:15" ht="15.6" x14ac:dyDescent="0.3">
      <c r="C1032" s="227"/>
      <c r="N1032" s="244"/>
      <c r="O1032" s="244"/>
    </row>
    <row r="1033" spans="3:15" ht="15.6" x14ac:dyDescent="0.3">
      <c r="C1033" s="227"/>
      <c r="N1033" s="244"/>
      <c r="O1033" s="244"/>
    </row>
    <row r="1034" spans="3:15" ht="15.6" x14ac:dyDescent="0.3">
      <c r="C1034" s="227"/>
      <c r="N1034" s="244"/>
      <c r="O1034" s="244"/>
    </row>
    <row r="1035" spans="3:15" ht="15.6" x14ac:dyDescent="0.3">
      <c r="C1035" s="227"/>
      <c r="N1035" s="244"/>
      <c r="O1035" s="244"/>
    </row>
    <row r="1036" spans="3:15" ht="15.6" x14ac:dyDescent="0.3">
      <c r="C1036" s="227"/>
      <c r="N1036" s="244"/>
      <c r="O1036" s="244"/>
    </row>
    <row r="1037" spans="3:15" ht="15.6" x14ac:dyDescent="0.3">
      <c r="C1037" s="227"/>
      <c r="N1037" s="244"/>
      <c r="O1037" s="244"/>
    </row>
    <row r="1038" spans="3:15" ht="15.6" x14ac:dyDescent="0.3">
      <c r="C1038" s="227"/>
      <c r="N1038" s="244"/>
      <c r="O1038" s="244"/>
    </row>
    <row r="1039" spans="3:15" ht="15.6" x14ac:dyDescent="0.3">
      <c r="C1039" s="227"/>
      <c r="N1039" s="244"/>
      <c r="O1039" s="244"/>
    </row>
    <row r="1040" spans="3:15" ht="15.6" x14ac:dyDescent="0.3">
      <c r="C1040" s="227"/>
      <c r="N1040" s="244"/>
      <c r="O1040" s="244"/>
    </row>
    <row r="1041" spans="3:15" ht="15.6" x14ac:dyDescent="0.3">
      <c r="C1041" s="227"/>
      <c r="N1041" s="244"/>
      <c r="O1041" s="244"/>
    </row>
    <row r="1042" spans="3:15" ht="15.6" x14ac:dyDescent="0.3">
      <c r="C1042" s="227"/>
      <c r="N1042" s="244"/>
      <c r="O1042" s="244"/>
    </row>
    <row r="1043" spans="3:15" ht="15.6" x14ac:dyDescent="0.3">
      <c r="C1043" s="227"/>
      <c r="N1043" s="244"/>
      <c r="O1043" s="244"/>
    </row>
    <row r="1044" spans="3:15" ht="15.6" x14ac:dyDescent="0.3">
      <c r="C1044" s="227"/>
      <c r="N1044" s="244"/>
      <c r="O1044" s="244"/>
    </row>
    <row r="1045" spans="3:15" ht="15.6" x14ac:dyDescent="0.3">
      <c r="C1045" s="227"/>
      <c r="N1045" s="244"/>
      <c r="O1045" s="244"/>
    </row>
    <row r="1046" spans="3:15" ht="15.6" x14ac:dyDescent="0.3">
      <c r="C1046" s="227"/>
      <c r="N1046" s="244"/>
      <c r="O1046" s="244"/>
    </row>
    <row r="1047" spans="3:15" ht="15.6" x14ac:dyDescent="0.3">
      <c r="C1047" s="227"/>
      <c r="N1047" s="244"/>
      <c r="O1047" s="244"/>
    </row>
    <row r="1048" spans="3:15" ht="15.6" x14ac:dyDescent="0.3">
      <c r="C1048" s="227"/>
      <c r="N1048" s="244"/>
      <c r="O1048" s="244"/>
    </row>
    <row r="1049" spans="3:15" ht="15.6" x14ac:dyDescent="0.3">
      <c r="C1049" s="227"/>
      <c r="N1049" s="244"/>
      <c r="O1049" s="244"/>
    </row>
    <row r="1050" spans="3:15" ht="15.6" x14ac:dyDescent="0.3">
      <c r="C1050" s="227"/>
      <c r="N1050" s="244"/>
      <c r="O1050" s="244"/>
    </row>
    <row r="1051" spans="3:15" ht="15.6" x14ac:dyDescent="0.3">
      <c r="C1051" s="227"/>
      <c r="N1051" s="244"/>
      <c r="O1051" s="244"/>
    </row>
    <row r="1052" spans="3:15" ht="15.6" x14ac:dyDescent="0.3">
      <c r="C1052" s="227"/>
      <c r="N1052" s="244"/>
      <c r="O1052" s="244"/>
    </row>
    <row r="1053" spans="3:15" ht="15.6" x14ac:dyDescent="0.3">
      <c r="C1053" s="227"/>
      <c r="N1053" s="244"/>
      <c r="O1053" s="244"/>
    </row>
    <row r="1054" spans="3:15" ht="15.6" x14ac:dyDescent="0.3">
      <c r="C1054" s="227"/>
      <c r="N1054" s="244"/>
      <c r="O1054" s="244"/>
    </row>
    <row r="1055" spans="3:15" ht="15.6" x14ac:dyDescent="0.3">
      <c r="C1055" s="227"/>
      <c r="N1055" s="244"/>
      <c r="O1055" s="244"/>
    </row>
    <row r="1056" spans="3:15" ht="15.6" x14ac:dyDescent="0.3">
      <c r="C1056" s="227"/>
      <c r="N1056" s="244"/>
      <c r="O1056" s="244"/>
    </row>
    <row r="1057" spans="3:15" ht="15.6" x14ac:dyDescent="0.3">
      <c r="C1057" s="227"/>
      <c r="N1057" s="244"/>
      <c r="O1057" s="244"/>
    </row>
    <row r="1058" spans="3:15" ht="15.6" x14ac:dyDescent="0.3">
      <c r="C1058" s="227"/>
      <c r="N1058" s="244"/>
      <c r="O1058" s="244"/>
    </row>
    <row r="1059" spans="3:15" ht="15.6" x14ac:dyDescent="0.3">
      <c r="C1059" s="227"/>
      <c r="N1059" s="244"/>
      <c r="O1059" s="244"/>
    </row>
    <row r="1060" spans="3:15" ht="15.6" x14ac:dyDescent="0.3">
      <c r="C1060" s="227"/>
      <c r="N1060" s="244"/>
      <c r="O1060" s="244"/>
    </row>
    <row r="1061" spans="3:15" ht="15.6" x14ac:dyDescent="0.3">
      <c r="C1061" s="227"/>
      <c r="N1061" s="244"/>
      <c r="O1061" s="244"/>
    </row>
    <row r="1062" spans="3:15" ht="15.6" x14ac:dyDescent="0.3">
      <c r="C1062" s="227"/>
      <c r="N1062" s="244"/>
      <c r="O1062" s="244"/>
    </row>
    <row r="1063" spans="3:15" ht="15.6" x14ac:dyDescent="0.3">
      <c r="C1063" s="227"/>
      <c r="N1063" s="244"/>
      <c r="O1063" s="244"/>
    </row>
    <row r="1064" spans="3:15" ht="15.6" x14ac:dyDescent="0.3">
      <c r="C1064" s="227"/>
      <c r="N1064" s="244"/>
      <c r="O1064" s="244"/>
    </row>
    <row r="1065" spans="3:15" ht="15.6" x14ac:dyDescent="0.3">
      <c r="C1065" s="227"/>
      <c r="N1065" s="244"/>
      <c r="O1065" s="244"/>
    </row>
    <row r="1066" spans="3:15" ht="15.6" x14ac:dyDescent="0.3">
      <c r="C1066" s="227"/>
      <c r="N1066" s="244"/>
      <c r="O1066" s="244"/>
    </row>
    <row r="1067" spans="3:15" ht="15.6" x14ac:dyDescent="0.3">
      <c r="C1067" s="227"/>
      <c r="N1067" s="244"/>
      <c r="O1067" s="244"/>
    </row>
    <row r="1068" spans="3:15" ht="15.6" x14ac:dyDescent="0.3">
      <c r="C1068" s="227"/>
      <c r="N1068" s="244"/>
      <c r="O1068" s="244"/>
    </row>
    <row r="1069" spans="3:15" ht="15.6" x14ac:dyDescent="0.3">
      <c r="C1069" s="227"/>
      <c r="N1069" s="244"/>
      <c r="O1069" s="244"/>
    </row>
    <row r="1070" spans="3:15" ht="15.6" x14ac:dyDescent="0.3">
      <c r="C1070" s="227"/>
      <c r="N1070" s="244"/>
      <c r="O1070" s="244"/>
    </row>
    <row r="1071" spans="3:15" ht="15.6" x14ac:dyDescent="0.3">
      <c r="C1071" s="227"/>
      <c r="N1071" s="244"/>
      <c r="O1071" s="244"/>
    </row>
    <row r="1072" spans="3:15" ht="15.6" x14ac:dyDescent="0.3">
      <c r="C1072" s="227"/>
      <c r="N1072" s="244"/>
      <c r="O1072" s="244"/>
    </row>
    <row r="1073" spans="3:15" ht="15.6" x14ac:dyDescent="0.3">
      <c r="C1073" s="227"/>
      <c r="N1073" s="244"/>
      <c r="O1073" s="244"/>
    </row>
    <row r="1074" spans="3:15" ht="15.6" x14ac:dyDescent="0.3">
      <c r="C1074" s="227"/>
      <c r="N1074" s="244"/>
      <c r="O1074" s="244"/>
    </row>
    <row r="1075" spans="3:15" ht="15.6" x14ac:dyDescent="0.3">
      <c r="C1075" s="227"/>
      <c r="N1075" s="244"/>
      <c r="O1075" s="244"/>
    </row>
    <row r="1076" spans="3:15" ht="15.6" x14ac:dyDescent="0.3">
      <c r="C1076" s="227"/>
      <c r="N1076" s="244"/>
      <c r="O1076" s="244"/>
    </row>
    <row r="1077" spans="3:15" ht="15.6" x14ac:dyDescent="0.3">
      <c r="C1077" s="227"/>
      <c r="N1077" s="244"/>
      <c r="O1077" s="244"/>
    </row>
    <row r="1078" spans="3:15" ht="15.6" x14ac:dyDescent="0.3">
      <c r="C1078" s="227"/>
      <c r="N1078" s="244"/>
      <c r="O1078" s="244"/>
    </row>
    <row r="1079" spans="3:15" ht="15.6" x14ac:dyDescent="0.3">
      <c r="C1079" s="227"/>
      <c r="N1079" s="244"/>
      <c r="O1079" s="244"/>
    </row>
    <row r="1080" spans="3:15" ht="15.6" x14ac:dyDescent="0.3">
      <c r="C1080" s="227"/>
      <c r="N1080" s="244"/>
      <c r="O1080" s="244"/>
    </row>
    <row r="1081" spans="3:15" ht="15.6" x14ac:dyDescent="0.3">
      <c r="C1081" s="227"/>
      <c r="N1081" s="244"/>
      <c r="O1081" s="244"/>
    </row>
    <row r="1082" spans="3:15" ht="15.6" x14ac:dyDescent="0.3">
      <c r="C1082" s="227"/>
      <c r="N1082" s="244"/>
      <c r="O1082" s="244"/>
    </row>
    <row r="1083" spans="3:15" ht="15.6" x14ac:dyDescent="0.3">
      <c r="C1083" s="227"/>
      <c r="N1083" s="244"/>
      <c r="O1083" s="244"/>
    </row>
    <row r="1084" spans="3:15" ht="15.6" x14ac:dyDescent="0.3">
      <c r="C1084" s="227"/>
      <c r="N1084" s="244"/>
      <c r="O1084" s="244"/>
    </row>
    <row r="1085" spans="3:15" ht="15.6" x14ac:dyDescent="0.3">
      <c r="C1085" s="227"/>
      <c r="N1085" s="244"/>
      <c r="O1085" s="244"/>
    </row>
    <row r="1086" spans="3:15" ht="15.6" x14ac:dyDescent="0.3">
      <c r="C1086" s="227"/>
      <c r="N1086" s="244"/>
      <c r="O1086" s="244"/>
    </row>
    <row r="1087" spans="3:15" ht="15.6" x14ac:dyDescent="0.3">
      <c r="C1087" s="227"/>
      <c r="N1087" s="244"/>
      <c r="O1087" s="244"/>
    </row>
    <row r="1088" spans="3:15" ht="15.6" x14ac:dyDescent="0.3">
      <c r="C1088" s="227"/>
      <c r="N1088" s="244"/>
      <c r="O1088" s="244"/>
    </row>
    <row r="1089" spans="3:15" ht="15.6" x14ac:dyDescent="0.3">
      <c r="C1089" s="227"/>
      <c r="N1089" s="244"/>
      <c r="O1089" s="244"/>
    </row>
    <row r="1090" spans="3:15" ht="15.6" x14ac:dyDescent="0.3">
      <c r="C1090" s="227"/>
      <c r="N1090" s="244"/>
      <c r="O1090" s="244"/>
    </row>
    <row r="1091" spans="3:15" ht="15.6" x14ac:dyDescent="0.3">
      <c r="C1091" s="227"/>
      <c r="N1091" s="244"/>
      <c r="O1091" s="244"/>
    </row>
    <row r="1092" spans="3:15" ht="15.6" x14ac:dyDescent="0.3">
      <c r="C1092" s="227"/>
      <c r="N1092" s="244"/>
      <c r="O1092" s="244"/>
    </row>
    <row r="1093" spans="3:15" ht="15.6" x14ac:dyDescent="0.3">
      <c r="C1093" s="227"/>
      <c r="N1093" s="244"/>
      <c r="O1093" s="244"/>
    </row>
    <row r="1094" spans="3:15" ht="15.6" x14ac:dyDescent="0.3">
      <c r="C1094" s="227"/>
      <c r="N1094" s="244"/>
      <c r="O1094" s="244"/>
    </row>
    <row r="1095" spans="3:15" ht="15.6" x14ac:dyDescent="0.3">
      <c r="C1095" s="227"/>
      <c r="N1095" s="244"/>
      <c r="O1095" s="244"/>
    </row>
    <row r="1096" spans="3:15" ht="15.6" x14ac:dyDescent="0.3">
      <c r="C1096" s="227"/>
      <c r="N1096" s="244"/>
      <c r="O1096" s="244"/>
    </row>
    <row r="1097" spans="3:15" ht="15.6" x14ac:dyDescent="0.3">
      <c r="C1097" s="227"/>
      <c r="N1097" s="244"/>
      <c r="O1097" s="244"/>
    </row>
    <row r="1098" spans="3:15" ht="15.6" x14ac:dyDescent="0.3">
      <c r="C1098" s="227"/>
      <c r="N1098" s="244"/>
      <c r="O1098" s="244"/>
    </row>
    <row r="1099" spans="3:15" ht="15.6" x14ac:dyDescent="0.3">
      <c r="C1099" s="227"/>
      <c r="N1099" s="244"/>
      <c r="O1099" s="244"/>
    </row>
    <row r="1100" spans="3:15" ht="15.6" x14ac:dyDescent="0.3">
      <c r="C1100" s="227"/>
      <c r="N1100" s="244"/>
      <c r="O1100" s="244"/>
    </row>
    <row r="1101" spans="3:15" ht="15.6" x14ac:dyDescent="0.3">
      <c r="C1101" s="227"/>
      <c r="N1101" s="244"/>
      <c r="O1101" s="244"/>
    </row>
    <row r="1102" spans="3:15" ht="15.6" x14ac:dyDescent="0.3">
      <c r="C1102" s="227"/>
      <c r="N1102" s="244"/>
      <c r="O1102" s="244"/>
    </row>
    <row r="1103" spans="3:15" ht="15.6" x14ac:dyDescent="0.3">
      <c r="C1103" s="227"/>
      <c r="N1103" s="244"/>
      <c r="O1103" s="244"/>
    </row>
    <row r="1104" spans="3:15" ht="15.6" x14ac:dyDescent="0.3">
      <c r="C1104" s="227"/>
      <c r="N1104" s="244"/>
      <c r="O1104" s="244"/>
    </row>
    <row r="1105" spans="3:15" ht="15.6" x14ac:dyDescent="0.3">
      <c r="C1105" s="227"/>
      <c r="N1105" s="244"/>
      <c r="O1105" s="244"/>
    </row>
    <row r="1106" spans="3:15" ht="15.6" x14ac:dyDescent="0.3">
      <c r="C1106" s="227"/>
      <c r="N1106" s="244"/>
      <c r="O1106" s="244"/>
    </row>
    <row r="1107" spans="3:15" ht="15.6" x14ac:dyDescent="0.3">
      <c r="C1107" s="227"/>
      <c r="N1107" s="244"/>
      <c r="O1107" s="244"/>
    </row>
    <row r="1108" spans="3:15" ht="15.6" x14ac:dyDescent="0.3">
      <c r="C1108" s="227"/>
      <c r="N1108" s="244"/>
      <c r="O1108" s="244"/>
    </row>
    <row r="1109" spans="3:15" ht="15.6" x14ac:dyDescent="0.3">
      <c r="C1109" s="227"/>
      <c r="N1109" s="244"/>
      <c r="O1109" s="244"/>
    </row>
    <row r="1110" spans="3:15" ht="15.6" x14ac:dyDescent="0.3">
      <c r="C1110" s="227"/>
      <c r="N1110" s="244"/>
      <c r="O1110" s="244"/>
    </row>
    <row r="1111" spans="3:15" ht="15.6" x14ac:dyDescent="0.3">
      <c r="C1111" s="227"/>
      <c r="N1111" s="244"/>
      <c r="O1111" s="244"/>
    </row>
    <row r="1112" spans="3:15" ht="15.6" x14ac:dyDescent="0.3">
      <c r="C1112" s="227"/>
      <c r="N1112" s="244"/>
      <c r="O1112" s="244"/>
    </row>
    <row r="1113" spans="3:15" ht="15.6" x14ac:dyDescent="0.3">
      <c r="C1113" s="227"/>
      <c r="N1113" s="244"/>
      <c r="O1113" s="244"/>
    </row>
    <row r="1114" spans="3:15" ht="15.6" x14ac:dyDescent="0.3">
      <c r="C1114" s="227"/>
      <c r="N1114" s="244"/>
      <c r="O1114" s="244"/>
    </row>
    <row r="1115" spans="3:15" ht="15.6" x14ac:dyDescent="0.3">
      <c r="C1115" s="227"/>
      <c r="N1115" s="244"/>
      <c r="O1115" s="244"/>
    </row>
    <row r="1116" spans="3:15" ht="15.6" x14ac:dyDescent="0.3">
      <c r="C1116" s="227"/>
      <c r="N1116" s="244"/>
      <c r="O1116" s="244"/>
    </row>
    <row r="1117" spans="3:15" ht="15.6" x14ac:dyDescent="0.3">
      <c r="C1117" s="227"/>
      <c r="N1117" s="244"/>
      <c r="O1117" s="244"/>
    </row>
    <row r="1118" spans="3:15" ht="15.6" x14ac:dyDescent="0.3">
      <c r="C1118" s="227"/>
      <c r="N1118" s="244"/>
      <c r="O1118" s="244"/>
    </row>
    <row r="1119" spans="3:15" ht="15.6" x14ac:dyDescent="0.3">
      <c r="C1119" s="227"/>
      <c r="N1119" s="244"/>
      <c r="O1119" s="244"/>
    </row>
    <row r="1120" spans="3:15" ht="15.6" x14ac:dyDescent="0.3">
      <c r="C1120" s="227"/>
      <c r="N1120" s="244"/>
      <c r="O1120" s="244"/>
    </row>
    <row r="1121" spans="3:15" ht="15.6" x14ac:dyDescent="0.3">
      <c r="C1121" s="227"/>
      <c r="N1121" s="244"/>
      <c r="O1121" s="244"/>
    </row>
    <row r="1122" spans="3:15" ht="15.6" x14ac:dyDescent="0.3">
      <c r="C1122" s="227"/>
      <c r="N1122" s="244"/>
      <c r="O1122" s="244"/>
    </row>
    <row r="1123" spans="3:15" ht="15.6" x14ac:dyDescent="0.3">
      <c r="C1123" s="227"/>
      <c r="N1123" s="244"/>
      <c r="O1123" s="244"/>
    </row>
    <row r="1124" spans="3:15" ht="15.6" x14ac:dyDescent="0.3">
      <c r="C1124" s="227"/>
      <c r="N1124" s="244"/>
      <c r="O1124" s="244"/>
    </row>
    <row r="1125" spans="3:15" ht="15.6" x14ac:dyDescent="0.3">
      <c r="C1125" s="227"/>
      <c r="N1125" s="244"/>
      <c r="O1125" s="244"/>
    </row>
    <row r="1126" spans="3:15" ht="15.6" x14ac:dyDescent="0.3">
      <c r="C1126" s="227"/>
      <c r="N1126" s="244"/>
      <c r="O1126" s="244"/>
    </row>
    <row r="1127" spans="3:15" ht="15.6" x14ac:dyDescent="0.3">
      <c r="C1127" s="227"/>
      <c r="N1127" s="244"/>
      <c r="O1127" s="244"/>
    </row>
    <row r="1128" spans="3:15" ht="15.6" x14ac:dyDescent="0.3">
      <c r="C1128" s="227"/>
      <c r="N1128" s="244"/>
      <c r="O1128" s="244"/>
    </row>
    <row r="1129" spans="3:15" ht="15.6" x14ac:dyDescent="0.3">
      <c r="C1129" s="227"/>
      <c r="N1129" s="244"/>
      <c r="O1129" s="244"/>
    </row>
    <row r="1130" spans="3:15" ht="15.6" x14ac:dyDescent="0.3">
      <c r="C1130" s="227"/>
      <c r="N1130" s="244"/>
      <c r="O1130" s="244"/>
    </row>
    <row r="1131" spans="3:15" ht="15.6" x14ac:dyDescent="0.3">
      <c r="C1131" s="227"/>
      <c r="N1131" s="244"/>
      <c r="O1131" s="244"/>
    </row>
    <row r="1132" spans="3:15" ht="15.6" x14ac:dyDescent="0.3">
      <c r="C1132" s="227"/>
      <c r="N1132" s="244"/>
      <c r="O1132" s="244"/>
    </row>
    <row r="1133" spans="3:15" ht="15.6" x14ac:dyDescent="0.3">
      <c r="C1133" s="227"/>
      <c r="N1133" s="244"/>
      <c r="O1133" s="244"/>
    </row>
    <row r="1134" spans="3:15" ht="15.6" x14ac:dyDescent="0.3">
      <c r="C1134" s="227"/>
      <c r="N1134" s="244"/>
      <c r="O1134" s="244"/>
    </row>
    <row r="1135" spans="3:15" ht="15.6" x14ac:dyDescent="0.3">
      <c r="C1135" s="227"/>
      <c r="N1135" s="244"/>
      <c r="O1135" s="244"/>
    </row>
    <row r="1136" spans="3:15" ht="15.6" x14ac:dyDescent="0.3">
      <c r="C1136" s="227"/>
      <c r="N1136" s="244"/>
      <c r="O1136" s="244"/>
    </row>
    <row r="1137" spans="3:15" ht="15.6" x14ac:dyDescent="0.3">
      <c r="C1137" s="227"/>
      <c r="N1137" s="244"/>
      <c r="O1137" s="244"/>
    </row>
    <row r="1138" spans="3:15" ht="15.6" x14ac:dyDescent="0.3">
      <c r="C1138" s="227"/>
      <c r="N1138" s="244"/>
      <c r="O1138" s="244"/>
    </row>
    <row r="1139" spans="3:15" ht="15.6" x14ac:dyDescent="0.3">
      <c r="C1139" s="227"/>
      <c r="N1139" s="244"/>
      <c r="O1139" s="244"/>
    </row>
    <row r="1140" spans="3:15" ht="15.6" x14ac:dyDescent="0.3">
      <c r="C1140" s="227"/>
      <c r="N1140" s="244"/>
      <c r="O1140" s="244"/>
    </row>
    <row r="1141" spans="3:15" ht="15.6" x14ac:dyDescent="0.3">
      <c r="C1141" s="227"/>
      <c r="N1141" s="244"/>
      <c r="O1141" s="244"/>
    </row>
    <row r="1142" spans="3:15" ht="15.6" x14ac:dyDescent="0.3">
      <c r="C1142" s="227"/>
      <c r="N1142" s="244"/>
      <c r="O1142" s="244"/>
    </row>
    <row r="1143" spans="3:15" ht="15.6" x14ac:dyDescent="0.3">
      <c r="C1143" s="227"/>
      <c r="N1143" s="244"/>
      <c r="O1143" s="244"/>
    </row>
    <row r="1144" spans="3:15" ht="15.6" x14ac:dyDescent="0.3">
      <c r="C1144" s="227"/>
      <c r="N1144" s="244"/>
      <c r="O1144" s="244"/>
    </row>
    <row r="1145" spans="3:15" ht="15.6" x14ac:dyDescent="0.3">
      <c r="C1145" s="227"/>
      <c r="N1145" s="244"/>
      <c r="O1145" s="244"/>
    </row>
    <row r="1146" spans="3:15" ht="15.6" x14ac:dyDescent="0.3">
      <c r="C1146" s="227"/>
      <c r="N1146" s="244"/>
      <c r="O1146" s="244"/>
    </row>
    <row r="1147" spans="3:15" ht="15.6" x14ac:dyDescent="0.3">
      <c r="C1147" s="227"/>
      <c r="N1147" s="244"/>
      <c r="O1147" s="244"/>
    </row>
    <row r="1148" spans="3:15" ht="15.6" x14ac:dyDescent="0.3">
      <c r="C1148" s="227"/>
      <c r="N1148" s="244"/>
      <c r="O1148" s="244"/>
    </row>
    <row r="1149" spans="3:15" ht="15.6" x14ac:dyDescent="0.3">
      <c r="C1149" s="227"/>
      <c r="N1149" s="244"/>
      <c r="O1149" s="244"/>
    </row>
    <row r="1150" spans="3:15" ht="15.6" x14ac:dyDescent="0.3">
      <c r="C1150" s="227"/>
      <c r="N1150" s="244"/>
      <c r="O1150" s="244"/>
    </row>
    <row r="1151" spans="3:15" ht="15.6" x14ac:dyDescent="0.3">
      <c r="C1151" s="227"/>
      <c r="N1151" s="244"/>
      <c r="O1151" s="244"/>
    </row>
    <row r="1152" spans="3:15" ht="15.6" x14ac:dyDescent="0.3">
      <c r="C1152" s="227"/>
      <c r="N1152" s="244"/>
      <c r="O1152" s="244"/>
    </row>
    <row r="1153" spans="3:15" ht="15.6" x14ac:dyDescent="0.3">
      <c r="C1153" s="227"/>
      <c r="N1153" s="244"/>
      <c r="O1153" s="244"/>
    </row>
    <row r="1154" spans="3:15" ht="15.6" x14ac:dyDescent="0.3">
      <c r="C1154" s="227"/>
      <c r="N1154" s="244"/>
      <c r="O1154" s="244"/>
    </row>
    <row r="1155" spans="3:15" ht="15.6" x14ac:dyDescent="0.3">
      <c r="C1155" s="227"/>
      <c r="N1155" s="244"/>
      <c r="O1155" s="244"/>
    </row>
    <row r="1156" spans="3:15" ht="15.6" x14ac:dyDescent="0.3">
      <c r="C1156" s="227"/>
      <c r="N1156" s="244"/>
      <c r="O1156" s="244"/>
    </row>
    <row r="1157" spans="3:15" ht="15.6" x14ac:dyDescent="0.3">
      <c r="C1157" s="227"/>
      <c r="N1157" s="244"/>
      <c r="O1157" s="244"/>
    </row>
    <row r="1158" spans="3:15" ht="15.6" x14ac:dyDescent="0.3">
      <c r="C1158" s="227"/>
      <c r="N1158" s="244"/>
      <c r="O1158" s="244"/>
    </row>
    <row r="1159" spans="3:15" ht="15.6" x14ac:dyDescent="0.3">
      <c r="C1159" s="227"/>
      <c r="N1159" s="244"/>
      <c r="O1159" s="244"/>
    </row>
    <row r="1160" spans="3:15" ht="15.6" x14ac:dyDescent="0.3">
      <c r="C1160" s="227"/>
      <c r="N1160" s="244"/>
      <c r="O1160" s="244"/>
    </row>
    <row r="1161" spans="3:15" ht="15.6" x14ac:dyDescent="0.3">
      <c r="C1161" s="227"/>
      <c r="N1161" s="244"/>
      <c r="O1161" s="244"/>
    </row>
    <row r="1162" spans="3:15" ht="15.6" x14ac:dyDescent="0.3">
      <c r="C1162" s="227"/>
      <c r="N1162" s="244"/>
      <c r="O1162" s="244"/>
    </row>
    <row r="1163" spans="3:15" ht="15.6" x14ac:dyDescent="0.3">
      <c r="C1163" s="227"/>
      <c r="N1163" s="244"/>
      <c r="O1163" s="244"/>
    </row>
    <row r="1164" spans="3:15" ht="15.6" x14ac:dyDescent="0.3">
      <c r="C1164" s="227"/>
      <c r="N1164" s="244"/>
      <c r="O1164" s="244"/>
    </row>
    <row r="1165" spans="3:15" ht="15.6" x14ac:dyDescent="0.3">
      <c r="C1165" s="227"/>
      <c r="N1165" s="244"/>
      <c r="O1165" s="244"/>
    </row>
    <row r="1166" spans="3:15" ht="15.6" x14ac:dyDescent="0.3">
      <c r="C1166" s="227"/>
      <c r="N1166" s="244"/>
      <c r="O1166" s="244"/>
    </row>
    <row r="1167" spans="3:15" ht="15.6" x14ac:dyDescent="0.3">
      <c r="C1167" s="227"/>
      <c r="N1167" s="244"/>
      <c r="O1167" s="244"/>
    </row>
    <row r="1168" spans="3:15" ht="15.6" x14ac:dyDescent="0.3">
      <c r="C1168" s="227"/>
      <c r="N1168" s="244"/>
      <c r="O1168" s="244"/>
    </row>
    <row r="1169" spans="3:15" ht="15.6" x14ac:dyDescent="0.3">
      <c r="C1169" s="227"/>
      <c r="N1169" s="244"/>
      <c r="O1169" s="244"/>
    </row>
    <row r="1170" spans="3:15" ht="15.6" x14ac:dyDescent="0.3">
      <c r="C1170" s="227"/>
      <c r="N1170" s="244"/>
      <c r="O1170" s="244"/>
    </row>
    <row r="1171" spans="3:15" ht="15.6" x14ac:dyDescent="0.3">
      <c r="C1171" s="227"/>
      <c r="N1171" s="244"/>
      <c r="O1171" s="244"/>
    </row>
    <row r="1172" spans="3:15" ht="15.6" x14ac:dyDescent="0.3">
      <c r="C1172" s="227"/>
      <c r="N1172" s="244"/>
      <c r="O1172" s="244"/>
    </row>
    <row r="1173" spans="3:15" ht="15.6" x14ac:dyDescent="0.3">
      <c r="C1173" s="227"/>
      <c r="N1173" s="244"/>
      <c r="O1173" s="244"/>
    </row>
    <row r="1174" spans="3:15" ht="15.6" x14ac:dyDescent="0.3">
      <c r="C1174" s="227"/>
      <c r="N1174" s="244"/>
      <c r="O1174" s="244"/>
    </row>
    <row r="1175" spans="3:15" ht="15.6" x14ac:dyDescent="0.3">
      <c r="C1175" s="227"/>
      <c r="N1175" s="244"/>
      <c r="O1175" s="244"/>
    </row>
    <row r="1176" spans="3:15" ht="15.6" x14ac:dyDescent="0.3">
      <c r="C1176" s="227"/>
      <c r="N1176" s="244"/>
      <c r="O1176" s="244"/>
    </row>
    <row r="1177" spans="3:15" ht="15.6" x14ac:dyDescent="0.3">
      <c r="C1177" s="227"/>
      <c r="N1177" s="244"/>
      <c r="O1177" s="244"/>
    </row>
    <row r="1178" spans="3:15" ht="15.6" x14ac:dyDescent="0.3">
      <c r="C1178" s="227"/>
      <c r="N1178" s="244"/>
      <c r="O1178" s="244"/>
    </row>
    <row r="1179" spans="3:15" ht="15.6" x14ac:dyDescent="0.3">
      <c r="C1179" s="227"/>
      <c r="N1179" s="244"/>
      <c r="O1179" s="244"/>
    </row>
    <row r="1180" spans="3:15" ht="15.6" x14ac:dyDescent="0.3">
      <c r="C1180" s="227"/>
      <c r="N1180" s="244"/>
      <c r="O1180" s="244"/>
    </row>
    <row r="1181" spans="3:15" ht="15.6" x14ac:dyDescent="0.3">
      <c r="C1181" s="227"/>
      <c r="N1181" s="244"/>
      <c r="O1181" s="244"/>
    </row>
    <row r="1182" spans="3:15" ht="15.6" x14ac:dyDescent="0.3">
      <c r="C1182" s="227"/>
      <c r="N1182" s="244"/>
      <c r="O1182" s="244"/>
    </row>
    <row r="1183" spans="3:15" ht="15.6" x14ac:dyDescent="0.3">
      <c r="C1183" s="227"/>
      <c r="N1183" s="244"/>
      <c r="O1183" s="244"/>
    </row>
    <row r="1184" spans="3:15" ht="15.6" x14ac:dyDescent="0.3">
      <c r="C1184" s="227"/>
      <c r="N1184" s="244"/>
      <c r="O1184" s="244"/>
    </row>
    <row r="1185" spans="3:15" ht="15.6" x14ac:dyDescent="0.3">
      <c r="C1185" s="227"/>
      <c r="N1185" s="244"/>
      <c r="O1185" s="244"/>
    </row>
    <row r="1186" spans="3:15" ht="15.6" x14ac:dyDescent="0.3">
      <c r="C1186" s="227"/>
      <c r="N1186" s="244"/>
      <c r="O1186" s="244"/>
    </row>
    <row r="1187" spans="3:15" ht="15.6" x14ac:dyDescent="0.3">
      <c r="C1187" s="227"/>
      <c r="N1187" s="244"/>
      <c r="O1187" s="244"/>
    </row>
    <row r="1188" spans="3:15" ht="15.6" x14ac:dyDescent="0.3">
      <c r="C1188" s="227"/>
      <c r="N1188" s="244"/>
      <c r="O1188" s="244"/>
    </row>
    <row r="1189" spans="3:15" ht="15.6" x14ac:dyDescent="0.3">
      <c r="C1189" s="227"/>
      <c r="N1189" s="244"/>
      <c r="O1189" s="244"/>
    </row>
    <row r="1190" spans="3:15" ht="15.6" x14ac:dyDescent="0.3">
      <c r="C1190" s="227"/>
      <c r="N1190" s="244"/>
      <c r="O1190" s="244"/>
    </row>
    <row r="1191" spans="3:15" ht="15.6" x14ac:dyDescent="0.3">
      <c r="C1191" s="227"/>
      <c r="N1191" s="244"/>
      <c r="O1191" s="244"/>
    </row>
    <row r="1192" spans="3:15" ht="15.6" x14ac:dyDescent="0.3">
      <c r="C1192" s="227"/>
      <c r="N1192" s="244"/>
      <c r="O1192" s="244"/>
    </row>
    <row r="1193" spans="3:15" ht="15.6" x14ac:dyDescent="0.3">
      <c r="C1193" s="227"/>
      <c r="N1193" s="244"/>
      <c r="O1193" s="244"/>
    </row>
    <row r="1194" spans="3:15" ht="15.6" x14ac:dyDescent="0.3">
      <c r="C1194" s="227"/>
      <c r="N1194" s="244"/>
      <c r="O1194" s="244"/>
    </row>
    <row r="1195" spans="3:15" ht="15.6" x14ac:dyDescent="0.3">
      <c r="C1195" s="227"/>
      <c r="N1195" s="244"/>
      <c r="O1195" s="244"/>
    </row>
    <row r="1196" spans="3:15" ht="15.6" x14ac:dyDescent="0.3">
      <c r="C1196" s="227"/>
      <c r="N1196" s="244"/>
      <c r="O1196" s="244"/>
    </row>
    <row r="1197" spans="3:15" ht="15.6" x14ac:dyDescent="0.3">
      <c r="C1197" s="227"/>
      <c r="N1197" s="244"/>
      <c r="O1197" s="244"/>
    </row>
    <row r="1198" spans="3:15" ht="15.6" x14ac:dyDescent="0.3">
      <c r="C1198" s="227"/>
      <c r="N1198" s="244"/>
      <c r="O1198" s="244"/>
    </row>
    <row r="1199" spans="3:15" ht="15.6" x14ac:dyDescent="0.3">
      <c r="C1199" s="227"/>
      <c r="N1199" s="244"/>
      <c r="O1199" s="244"/>
    </row>
    <row r="1200" spans="3:15" ht="15.6" x14ac:dyDescent="0.3">
      <c r="C1200" s="227"/>
      <c r="N1200" s="244"/>
      <c r="O1200" s="244"/>
    </row>
    <row r="1201" spans="3:15" ht="15.6" x14ac:dyDescent="0.3">
      <c r="C1201" s="227"/>
      <c r="N1201" s="244"/>
      <c r="O1201" s="244"/>
    </row>
    <row r="1202" spans="3:15" ht="15.6" x14ac:dyDescent="0.3">
      <c r="C1202" s="227"/>
      <c r="N1202" s="244"/>
      <c r="O1202" s="244"/>
    </row>
    <row r="1203" spans="3:15" ht="15.6" x14ac:dyDescent="0.3">
      <c r="C1203" s="227"/>
      <c r="N1203" s="244"/>
      <c r="O1203" s="244"/>
    </row>
    <row r="1204" spans="3:15" ht="15.6" x14ac:dyDescent="0.3">
      <c r="C1204" s="227"/>
      <c r="N1204" s="244"/>
      <c r="O1204" s="244"/>
    </row>
    <row r="1205" spans="3:15" ht="15.6" x14ac:dyDescent="0.3">
      <c r="C1205" s="227"/>
      <c r="N1205" s="244"/>
      <c r="O1205" s="244"/>
    </row>
    <row r="1206" spans="3:15" ht="15.6" x14ac:dyDescent="0.3">
      <c r="C1206" s="227"/>
      <c r="N1206" s="244"/>
      <c r="O1206" s="244"/>
    </row>
    <row r="1207" spans="3:15" ht="15.6" x14ac:dyDescent="0.3">
      <c r="C1207" s="227"/>
      <c r="N1207" s="244"/>
      <c r="O1207" s="244"/>
    </row>
    <row r="1208" spans="3:15" ht="15.6" x14ac:dyDescent="0.3">
      <c r="C1208" s="227"/>
      <c r="N1208" s="244"/>
      <c r="O1208" s="244"/>
    </row>
    <row r="1209" spans="3:15" ht="15.6" x14ac:dyDescent="0.3">
      <c r="C1209" s="227"/>
      <c r="N1209" s="244"/>
      <c r="O1209" s="244"/>
    </row>
    <row r="1210" spans="3:15" ht="15.6" x14ac:dyDescent="0.3">
      <c r="C1210" s="227"/>
      <c r="N1210" s="244"/>
      <c r="O1210" s="244"/>
    </row>
    <row r="1211" spans="3:15" ht="15.6" x14ac:dyDescent="0.3">
      <c r="C1211" s="227"/>
      <c r="N1211" s="244"/>
      <c r="O1211" s="244"/>
    </row>
    <row r="1212" spans="3:15" ht="15.6" x14ac:dyDescent="0.3">
      <c r="C1212" s="227"/>
      <c r="N1212" s="244"/>
      <c r="O1212" s="244"/>
    </row>
    <row r="1213" spans="3:15" ht="15.6" x14ac:dyDescent="0.3">
      <c r="C1213" s="227"/>
      <c r="N1213" s="244"/>
      <c r="O1213" s="244"/>
    </row>
    <row r="1214" spans="3:15" ht="15.6" x14ac:dyDescent="0.3">
      <c r="C1214" s="227"/>
      <c r="N1214" s="244"/>
      <c r="O1214" s="244"/>
    </row>
    <row r="1215" spans="3:15" ht="15.6" x14ac:dyDescent="0.3">
      <c r="C1215" s="227"/>
      <c r="N1215" s="244"/>
      <c r="O1215" s="244"/>
    </row>
    <row r="1216" spans="3:15" ht="15.6" x14ac:dyDescent="0.3">
      <c r="C1216" s="227"/>
      <c r="N1216" s="244"/>
      <c r="O1216" s="244"/>
    </row>
    <row r="1217" spans="3:15" ht="15.6" x14ac:dyDescent="0.3">
      <c r="C1217" s="227"/>
      <c r="N1217" s="244"/>
      <c r="O1217" s="244"/>
    </row>
    <row r="1218" spans="3:15" ht="15.6" x14ac:dyDescent="0.3">
      <c r="C1218" s="227"/>
      <c r="N1218" s="244"/>
      <c r="O1218" s="244"/>
    </row>
    <row r="1219" spans="3:15" ht="15.6" x14ac:dyDescent="0.3">
      <c r="C1219" s="227"/>
      <c r="N1219" s="244"/>
      <c r="O1219" s="244"/>
    </row>
    <row r="1220" spans="3:15" ht="15.6" x14ac:dyDescent="0.3">
      <c r="C1220" s="227"/>
      <c r="N1220" s="244"/>
      <c r="O1220" s="244"/>
    </row>
    <row r="1221" spans="3:15" ht="15.6" x14ac:dyDescent="0.3">
      <c r="C1221" s="227"/>
      <c r="N1221" s="244"/>
      <c r="O1221" s="244"/>
    </row>
    <row r="1222" spans="3:15" ht="15.6" x14ac:dyDescent="0.3">
      <c r="C1222" s="227"/>
      <c r="N1222" s="244"/>
      <c r="O1222" s="244"/>
    </row>
    <row r="1223" spans="3:15" ht="15.6" x14ac:dyDescent="0.3">
      <c r="C1223" s="227"/>
      <c r="N1223" s="244"/>
      <c r="O1223" s="244"/>
    </row>
    <row r="1224" spans="3:15" ht="15.6" x14ac:dyDescent="0.3">
      <c r="C1224" s="227"/>
      <c r="N1224" s="244"/>
      <c r="O1224" s="244"/>
    </row>
    <row r="1225" spans="3:15" ht="15.6" x14ac:dyDescent="0.3">
      <c r="C1225" s="227"/>
      <c r="N1225" s="244"/>
      <c r="O1225" s="244"/>
    </row>
    <row r="1226" spans="3:15" ht="15.6" x14ac:dyDescent="0.3">
      <c r="C1226" s="227"/>
      <c r="N1226" s="244"/>
      <c r="O1226" s="244"/>
    </row>
    <row r="1227" spans="3:15" ht="15.6" x14ac:dyDescent="0.3">
      <c r="C1227" s="227"/>
      <c r="N1227" s="244"/>
      <c r="O1227" s="244"/>
    </row>
    <row r="1228" spans="3:15" ht="15.6" x14ac:dyDescent="0.3">
      <c r="C1228" s="227"/>
      <c r="N1228" s="244"/>
      <c r="O1228" s="244"/>
    </row>
    <row r="1229" spans="3:15" ht="15.6" x14ac:dyDescent="0.3">
      <c r="C1229" s="227"/>
      <c r="N1229" s="244"/>
      <c r="O1229" s="244"/>
    </row>
    <row r="1230" spans="3:15" ht="15.6" x14ac:dyDescent="0.3">
      <c r="C1230" s="227"/>
      <c r="N1230" s="244"/>
      <c r="O1230" s="244"/>
    </row>
    <row r="1231" spans="3:15" ht="15.6" x14ac:dyDescent="0.3">
      <c r="C1231" s="227"/>
      <c r="N1231" s="244"/>
      <c r="O1231" s="244"/>
    </row>
    <row r="1232" spans="3:15" ht="15.6" x14ac:dyDescent="0.3">
      <c r="C1232" s="227"/>
      <c r="N1232" s="244"/>
      <c r="O1232" s="244"/>
    </row>
    <row r="1233" spans="3:15" ht="15.6" x14ac:dyDescent="0.3">
      <c r="C1233" s="227"/>
      <c r="N1233" s="244"/>
      <c r="O1233" s="244"/>
    </row>
    <row r="1234" spans="3:15" ht="15.6" x14ac:dyDescent="0.3">
      <c r="C1234" s="227"/>
      <c r="N1234" s="244"/>
      <c r="O1234" s="244"/>
    </row>
    <row r="1235" spans="3:15" ht="15.6" x14ac:dyDescent="0.3">
      <c r="C1235" s="227"/>
      <c r="N1235" s="244"/>
      <c r="O1235" s="244"/>
    </row>
    <row r="1236" spans="3:15" ht="15.6" x14ac:dyDescent="0.3">
      <c r="C1236" s="227"/>
      <c r="N1236" s="244"/>
      <c r="O1236" s="244"/>
    </row>
    <row r="1237" spans="3:15" ht="15.6" x14ac:dyDescent="0.3">
      <c r="C1237" s="227"/>
      <c r="N1237" s="244"/>
      <c r="O1237" s="244"/>
    </row>
    <row r="1238" spans="3:15" ht="15.6" x14ac:dyDescent="0.3">
      <c r="C1238" s="227"/>
      <c r="N1238" s="244"/>
      <c r="O1238" s="244"/>
    </row>
    <row r="1239" spans="3:15" ht="15.6" x14ac:dyDescent="0.3">
      <c r="C1239" s="227"/>
      <c r="N1239" s="244"/>
      <c r="O1239" s="244"/>
    </row>
    <row r="1240" spans="3:15" ht="15.6" x14ac:dyDescent="0.3">
      <c r="C1240" s="227"/>
      <c r="N1240" s="244"/>
      <c r="O1240" s="244"/>
    </row>
    <row r="1241" spans="3:15" ht="15.6" x14ac:dyDescent="0.3">
      <c r="C1241" s="227"/>
      <c r="N1241" s="244"/>
      <c r="O1241" s="244"/>
    </row>
    <row r="1242" spans="3:15" ht="15.6" x14ac:dyDescent="0.3">
      <c r="C1242" s="227"/>
      <c r="N1242" s="244"/>
      <c r="O1242" s="244"/>
    </row>
    <row r="1243" spans="3:15" ht="15.6" x14ac:dyDescent="0.3">
      <c r="C1243" s="227"/>
      <c r="N1243" s="244"/>
      <c r="O1243" s="244"/>
    </row>
    <row r="1244" spans="3:15" ht="15.6" x14ac:dyDescent="0.3">
      <c r="C1244" s="227"/>
      <c r="N1244" s="244"/>
      <c r="O1244" s="244"/>
    </row>
    <row r="1245" spans="3:15" ht="15.6" x14ac:dyDescent="0.3">
      <c r="C1245" s="227"/>
      <c r="N1245" s="244"/>
      <c r="O1245" s="244"/>
    </row>
    <row r="1246" spans="3:15" ht="15.6" x14ac:dyDescent="0.3">
      <c r="C1246" s="227"/>
      <c r="N1246" s="244"/>
      <c r="O1246" s="244"/>
    </row>
    <row r="1247" spans="3:15" ht="15.6" x14ac:dyDescent="0.3">
      <c r="C1247" s="227"/>
      <c r="N1247" s="244"/>
      <c r="O1247" s="244"/>
    </row>
    <row r="1248" spans="3:15" ht="15.6" x14ac:dyDescent="0.3">
      <c r="C1248" s="227"/>
      <c r="N1248" s="244"/>
      <c r="O1248" s="244"/>
    </row>
    <row r="1249" spans="3:15" ht="15.6" x14ac:dyDescent="0.3">
      <c r="C1249" s="227"/>
      <c r="N1249" s="244"/>
      <c r="O1249" s="244"/>
    </row>
    <row r="1250" spans="3:15" ht="15.6" x14ac:dyDescent="0.3">
      <c r="C1250" s="227"/>
      <c r="N1250" s="244"/>
      <c r="O1250" s="244"/>
    </row>
    <row r="1251" spans="3:15" ht="15.6" x14ac:dyDescent="0.3">
      <c r="C1251" s="227"/>
      <c r="N1251" s="244"/>
      <c r="O1251" s="244"/>
    </row>
    <row r="1252" spans="3:15" ht="15.6" x14ac:dyDescent="0.3">
      <c r="C1252" s="227"/>
      <c r="N1252" s="244"/>
      <c r="O1252" s="244"/>
    </row>
    <row r="1253" spans="3:15" ht="15.6" x14ac:dyDescent="0.3">
      <c r="C1253" s="227"/>
      <c r="N1253" s="244"/>
      <c r="O1253" s="244"/>
    </row>
    <row r="1254" spans="3:15" ht="15.6" x14ac:dyDescent="0.3">
      <c r="C1254" s="227"/>
      <c r="N1254" s="244"/>
      <c r="O1254" s="244"/>
    </row>
    <row r="1255" spans="3:15" ht="15.6" x14ac:dyDescent="0.3">
      <c r="C1255" s="227"/>
      <c r="N1255" s="244"/>
      <c r="O1255" s="244"/>
    </row>
    <row r="1256" spans="3:15" ht="15.6" x14ac:dyDescent="0.3">
      <c r="C1256" s="227"/>
      <c r="N1256" s="244"/>
      <c r="O1256" s="244"/>
    </row>
    <row r="1257" spans="3:15" ht="15.6" x14ac:dyDescent="0.3">
      <c r="C1257" s="227"/>
      <c r="N1257" s="244"/>
      <c r="O1257" s="244"/>
    </row>
    <row r="1258" spans="3:15" ht="15.6" x14ac:dyDescent="0.3">
      <c r="C1258" s="227"/>
      <c r="N1258" s="244"/>
      <c r="O1258" s="244"/>
    </row>
    <row r="1259" spans="3:15" ht="15.6" x14ac:dyDescent="0.3">
      <c r="C1259" s="227"/>
      <c r="N1259" s="244"/>
      <c r="O1259" s="244"/>
    </row>
    <row r="1260" spans="3:15" ht="15.6" x14ac:dyDescent="0.3">
      <c r="C1260" s="227"/>
      <c r="N1260" s="244"/>
      <c r="O1260" s="244"/>
    </row>
    <row r="1261" spans="3:15" ht="15.6" x14ac:dyDescent="0.3">
      <c r="C1261" s="227"/>
      <c r="N1261" s="244"/>
      <c r="O1261" s="244"/>
    </row>
    <row r="1262" spans="3:15" ht="15.6" x14ac:dyDescent="0.3">
      <c r="C1262" s="227"/>
      <c r="N1262" s="244"/>
      <c r="O1262" s="244"/>
    </row>
    <row r="1263" spans="3:15" ht="15.6" x14ac:dyDescent="0.3">
      <c r="C1263" s="227"/>
      <c r="N1263" s="244"/>
      <c r="O1263" s="244"/>
    </row>
    <row r="1264" spans="3:15" ht="15.6" x14ac:dyDescent="0.3">
      <c r="C1264" s="227"/>
      <c r="N1264" s="244"/>
      <c r="O1264" s="244"/>
    </row>
    <row r="1265" spans="3:15" ht="15.6" x14ac:dyDescent="0.3">
      <c r="C1265" s="227"/>
      <c r="N1265" s="244"/>
      <c r="O1265" s="244"/>
    </row>
    <row r="1266" spans="3:15" ht="15.6" x14ac:dyDescent="0.3">
      <c r="C1266" s="227"/>
      <c r="N1266" s="244"/>
      <c r="O1266" s="244"/>
    </row>
    <row r="1267" spans="3:15" ht="15.6" x14ac:dyDescent="0.3">
      <c r="C1267" s="227"/>
      <c r="N1267" s="244"/>
      <c r="O1267" s="244"/>
    </row>
    <row r="1268" spans="3:15" ht="15.6" x14ac:dyDescent="0.3">
      <c r="C1268" s="227"/>
      <c r="N1268" s="244"/>
      <c r="O1268" s="244"/>
    </row>
    <row r="1269" spans="3:15" ht="15.6" x14ac:dyDescent="0.3">
      <c r="C1269" s="227"/>
      <c r="N1269" s="244"/>
      <c r="O1269" s="244"/>
    </row>
    <row r="1270" spans="3:15" ht="15.6" x14ac:dyDescent="0.3">
      <c r="C1270" s="227"/>
      <c r="N1270" s="244"/>
      <c r="O1270" s="244"/>
    </row>
    <row r="1271" spans="3:15" ht="15.6" x14ac:dyDescent="0.3">
      <c r="C1271" s="227"/>
      <c r="N1271" s="244"/>
      <c r="O1271" s="244"/>
    </row>
    <row r="1272" spans="3:15" ht="15.6" x14ac:dyDescent="0.3">
      <c r="C1272" s="227"/>
      <c r="N1272" s="244"/>
      <c r="O1272" s="244"/>
    </row>
    <row r="1273" spans="3:15" ht="15.6" x14ac:dyDescent="0.3">
      <c r="C1273" s="227"/>
      <c r="N1273" s="244"/>
      <c r="O1273" s="244"/>
    </row>
    <row r="1274" spans="3:15" ht="15.6" x14ac:dyDescent="0.3">
      <c r="C1274" s="227"/>
      <c r="N1274" s="244"/>
      <c r="O1274" s="244"/>
    </row>
    <row r="1275" spans="3:15" ht="15.6" x14ac:dyDescent="0.3">
      <c r="C1275" s="227"/>
      <c r="N1275" s="244"/>
      <c r="O1275" s="244"/>
    </row>
    <row r="1276" spans="3:15" ht="15.6" x14ac:dyDescent="0.3">
      <c r="C1276" s="227"/>
      <c r="N1276" s="244"/>
      <c r="O1276" s="244"/>
    </row>
    <row r="1277" spans="3:15" ht="15.6" x14ac:dyDescent="0.3">
      <c r="C1277" s="227"/>
      <c r="N1277" s="244"/>
      <c r="O1277" s="244"/>
    </row>
    <row r="1278" spans="3:15" ht="15.6" x14ac:dyDescent="0.3">
      <c r="C1278" s="227"/>
      <c r="N1278" s="244"/>
      <c r="O1278" s="244"/>
    </row>
    <row r="1279" spans="3:15" ht="15.6" x14ac:dyDescent="0.3">
      <c r="C1279" s="227"/>
      <c r="N1279" s="244"/>
      <c r="O1279" s="244"/>
    </row>
    <row r="1280" spans="3:15" ht="15.6" x14ac:dyDescent="0.3">
      <c r="C1280" s="227"/>
      <c r="N1280" s="244"/>
      <c r="O1280" s="244"/>
    </row>
    <row r="1281" spans="3:15" ht="15.6" x14ac:dyDescent="0.3">
      <c r="C1281" s="227"/>
      <c r="N1281" s="244"/>
      <c r="O1281" s="244"/>
    </row>
    <row r="1282" spans="3:15" ht="15.6" x14ac:dyDescent="0.3">
      <c r="C1282" s="227"/>
      <c r="N1282" s="244"/>
      <c r="O1282" s="244"/>
    </row>
    <row r="1283" spans="3:15" ht="15.6" x14ac:dyDescent="0.3">
      <c r="C1283" s="227"/>
      <c r="N1283" s="244"/>
      <c r="O1283" s="244"/>
    </row>
    <row r="1284" spans="3:15" ht="15.6" x14ac:dyDescent="0.3">
      <c r="C1284" s="227"/>
      <c r="N1284" s="244"/>
      <c r="O1284" s="244"/>
    </row>
    <row r="1285" spans="3:15" ht="15.6" x14ac:dyDescent="0.3">
      <c r="C1285" s="227"/>
      <c r="N1285" s="244"/>
      <c r="O1285" s="244"/>
    </row>
    <row r="1286" spans="3:15" ht="15.6" x14ac:dyDescent="0.3">
      <c r="C1286" s="227"/>
      <c r="N1286" s="244"/>
      <c r="O1286" s="244"/>
    </row>
    <row r="1287" spans="3:15" ht="15.6" x14ac:dyDescent="0.3">
      <c r="C1287" s="227"/>
      <c r="N1287" s="244"/>
      <c r="O1287" s="244"/>
    </row>
    <row r="1288" spans="3:15" ht="15.6" x14ac:dyDescent="0.3">
      <c r="C1288" s="227"/>
      <c r="N1288" s="244"/>
      <c r="O1288" s="244"/>
    </row>
    <row r="1289" spans="3:15" ht="15.6" x14ac:dyDescent="0.3">
      <c r="C1289" s="227"/>
      <c r="N1289" s="244"/>
      <c r="O1289" s="244"/>
    </row>
    <row r="1290" spans="3:15" ht="15.6" x14ac:dyDescent="0.3">
      <c r="C1290" s="227"/>
      <c r="N1290" s="244"/>
      <c r="O1290" s="244"/>
    </row>
    <row r="1291" spans="3:15" ht="15.6" x14ac:dyDescent="0.3">
      <c r="C1291" s="227"/>
      <c r="N1291" s="244"/>
      <c r="O1291" s="244"/>
    </row>
    <row r="1292" spans="3:15" ht="15.6" x14ac:dyDescent="0.3">
      <c r="C1292" s="227"/>
      <c r="N1292" s="244"/>
      <c r="O1292" s="244"/>
    </row>
    <row r="1293" spans="3:15" ht="15.6" x14ac:dyDescent="0.3">
      <c r="C1293" s="227"/>
      <c r="N1293" s="244"/>
      <c r="O1293" s="244"/>
    </row>
    <row r="1294" spans="3:15" ht="15.6" x14ac:dyDescent="0.3">
      <c r="C1294" s="227"/>
      <c r="N1294" s="244"/>
      <c r="O1294" s="244"/>
    </row>
    <row r="1295" spans="3:15" ht="15.6" x14ac:dyDescent="0.3">
      <c r="C1295" s="227"/>
      <c r="N1295" s="244"/>
      <c r="O1295" s="244"/>
    </row>
    <row r="1296" spans="3:15" ht="15.6" x14ac:dyDescent="0.3">
      <c r="C1296" s="227"/>
      <c r="N1296" s="244"/>
      <c r="O1296" s="244"/>
    </row>
    <row r="1297" spans="3:15" ht="15.6" x14ac:dyDescent="0.3">
      <c r="C1297" s="227"/>
      <c r="N1297" s="244"/>
      <c r="O1297" s="244"/>
    </row>
    <row r="1298" spans="3:15" ht="15.6" x14ac:dyDescent="0.3">
      <c r="C1298" s="227"/>
      <c r="N1298" s="244"/>
      <c r="O1298" s="244"/>
    </row>
    <row r="1299" spans="3:15" ht="15.6" x14ac:dyDescent="0.3">
      <c r="C1299" s="227"/>
      <c r="N1299" s="244"/>
      <c r="O1299" s="244"/>
    </row>
    <row r="1300" spans="3:15" ht="15.6" x14ac:dyDescent="0.3">
      <c r="C1300" s="227"/>
      <c r="N1300" s="244"/>
      <c r="O1300" s="244"/>
    </row>
    <row r="1301" spans="3:15" ht="15.6" x14ac:dyDescent="0.3">
      <c r="C1301" s="227"/>
      <c r="N1301" s="244"/>
      <c r="O1301" s="244"/>
    </row>
    <row r="1302" spans="3:15" ht="15.6" x14ac:dyDescent="0.3">
      <c r="C1302" s="227"/>
      <c r="N1302" s="244"/>
      <c r="O1302" s="244"/>
    </row>
    <row r="1303" spans="3:15" ht="15.6" x14ac:dyDescent="0.3">
      <c r="C1303" s="227"/>
      <c r="N1303" s="244"/>
      <c r="O1303" s="244"/>
    </row>
    <row r="1304" spans="3:15" ht="15.6" x14ac:dyDescent="0.3">
      <c r="C1304" s="227"/>
      <c r="N1304" s="244"/>
      <c r="O1304" s="244"/>
    </row>
    <row r="1305" spans="3:15" ht="15.6" x14ac:dyDescent="0.3">
      <c r="C1305" s="227"/>
      <c r="N1305" s="244"/>
      <c r="O1305" s="244"/>
    </row>
    <row r="1306" spans="3:15" ht="15.6" x14ac:dyDescent="0.3">
      <c r="C1306" s="227"/>
      <c r="N1306" s="244"/>
      <c r="O1306" s="244"/>
    </row>
    <row r="1307" spans="3:15" ht="15.6" x14ac:dyDescent="0.3">
      <c r="C1307" s="227"/>
      <c r="N1307" s="244"/>
      <c r="O1307" s="244"/>
    </row>
    <row r="1308" spans="3:15" ht="15.6" x14ac:dyDescent="0.3">
      <c r="C1308" s="227"/>
      <c r="N1308" s="244"/>
      <c r="O1308" s="244"/>
    </row>
    <row r="1309" spans="3:15" ht="15.6" x14ac:dyDescent="0.3">
      <c r="C1309" s="227"/>
      <c r="N1309" s="244"/>
      <c r="O1309" s="244"/>
    </row>
    <row r="1310" spans="3:15" ht="15.6" x14ac:dyDescent="0.3">
      <c r="C1310" s="227"/>
      <c r="N1310" s="244"/>
      <c r="O1310" s="244"/>
    </row>
    <row r="1311" spans="3:15" ht="15.6" x14ac:dyDescent="0.3">
      <c r="C1311" s="227"/>
      <c r="N1311" s="244"/>
      <c r="O1311" s="244"/>
    </row>
    <row r="1312" spans="3:15" ht="15.6" x14ac:dyDescent="0.3">
      <c r="C1312" s="227"/>
      <c r="N1312" s="244"/>
      <c r="O1312" s="244"/>
    </row>
    <row r="1313" spans="3:15" ht="15.6" x14ac:dyDescent="0.3">
      <c r="C1313" s="227"/>
      <c r="N1313" s="244"/>
      <c r="O1313" s="244"/>
    </row>
    <row r="1314" spans="3:15" ht="15.6" x14ac:dyDescent="0.3">
      <c r="C1314" s="227"/>
      <c r="N1314" s="244"/>
      <c r="O1314" s="244"/>
    </row>
    <row r="1315" spans="3:15" ht="15.6" x14ac:dyDescent="0.3">
      <c r="C1315" s="227"/>
      <c r="N1315" s="244"/>
      <c r="O1315" s="244"/>
    </row>
    <row r="1316" spans="3:15" ht="15.6" x14ac:dyDescent="0.3">
      <c r="C1316" s="227"/>
      <c r="N1316" s="244"/>
      <c r="O1316" s="244"/>
    </row>
    <row r="1317" spans="3:15" ht="15.6" x14ac:dyDescent="0.3">
      <c r="C1317" s="227"/>
      <c r="N1317" s="244"/>
      <c r="O1317" s="244"/>
    </row>
    <row r="1318" spans="3:15" ht="15.6" x14ac:dyDescent="0.3">
      <c r="C1318" s="227"/>
      <c r="N1318" s="244"/>
      <c r="O1318" s="244"/>
    </row>
    <row r="1319" spans="3:15" ht="15.6" x14ac:dyDescent="0.3">
      <c r="C1319" s="227"/>
      <c r="N1319" s="244"/>
      <c r="O1319" s="244"/>
    </row>
    <row r="1320" spans="3:15" ht="15.6" x14ac:dyDescent="0.3">
      <c r="C1320" s="227"/>
      <c r="N1320" s="244"/>
      <c r="O1320" s="244"/>
    </row>
    <row r="1321" spans="3:15" ht="15.6" x14ac:dyDescent="0.3">
      <c r="C1321" s="227"/>
      <c r="N1321" s="244"/>
      <c r="O1321" s="244"/>
    </row>
    <row r="1322" spans="3:15" ht="15.6" x14ac:dyDescent="0.3">
      <c r="C1322" s="227"/>
      <c r="N1322" s="244"/>
      <c r="O1322" s="244"/>
    </row>
    <row r="1323" spans="3:15" ht="15.6" x14ac:dyDescent="0.3">
      <c r="C1323" s="227"/>
      <c r="N1323" s="244"/>
      <c r="O1323" s="244"/>
    </row>
    <row r="1324" spans="3:15" ht="15.6" x14ac:dyDescent="0.3">
      <c r="C1324" s="227"/>
      <c r="N1324" s="244"/>
      <c r="O1324" s="244"/>
    </row>
    <row r="1325" spans="3:15" ht="15.6" x14ac:dyDescent="0.3">
      <c r="C1325" s="227"/>
      <c r="N1325" s="244"/>
      <c r="O1325" s="244"/>
    </row>
    <row r="1326" spans="3:15" ht="15.6" x14ac:dyDescent="0.3">
      <c r="C1326" s="227"/>
      <c r="N1326" s="244"/>
      <c r="O1326" s="244"/>
    </row>
    <row r="1327" spans="3:15" ht="15.6" x14ac:dyDescent="0.3">
      <c r="C1327" s="227"/>
      <c r="N1327" s="244"/>
      <c r="O1327" s="244"/>
    </row>
    <row r="1328" spans="3:15" ht="15.6" x14ac:dyDescent="0.3">
      <c r="C1328" s="227"/>
      <c r="N1328" s="244"/>
      <c r="O1328" s="244"/>
    </row>
    <row r="1329" spans="3:15" ht="15.6" x14ac:dyDescent="0.3">
      <c r="C1329" s="227"/>
      <c r="N1329" s="244"/>
      <c r="O1329" s="244"/>
    </row>
    <row r="1330" spans="3:15" ht="15.6" x14ac:dyDescent="0.3">
      <c r="C1330" s="227"/>
      <c r="N1330" s="244"/>
      <c r="O1330" s="244"/>
    </row>
    <row r="1331" spans="3:15" ht="15.6" x14ac:dyDescent="0.3">
      <c r="C1331" s="227"/>
      <c r="N1331" s="244"/>
      <c r="O1331" s="244"/>
    </row>
    <row r="1332" spans="3:15" ht="15.6" x14ac:dyDescent="0.3">
      <c r="C1332" s="227"/>
      <c r="N1332" s="244"/>
      <c r="O1332" s="244"/>
    </row>
    <row r="1333" spans="3:15" ht="15.6" x14ac:dyDescent="0.3">
      <c r="C1333" s="227"/>
      <c r="N1333" s="244"/>
      <c r="O1333" s="244"/>
    </row>
    <row r="1334" spans="3:15" ht="15.6" x14ac:dyDescent="0.3">
      <c r="C1334" s="227"/>
      <c r="N1334" s="244"/>
      <c r="O1334" s="244"/>
    </row>
    <row r="1335" spans="3:15" ht="15.6" x14ac:dyDescent="0.3">
      <c r="C1335" s="227"/>
      <c r="N1335" s="244"/>
      <c r="O1335" s="244"/>
    </row>
    <row r="1336" spans="3:15" ht="15.6" x14ac:dyDescent="0.3">
      <c r="C1336" s="227"/>
      <c r="N1336" s="244"/>
      <c r="O1336" s="244"/>
    </row>
    <row r="1337" spans="3:15" ht="15.6" x14ac:dyDescent="0.3">
      <c r="C1337" s="227"/>
      <c r="N1337" s="244"/>
      <c r="O1337" s="244"/>
    </row>
    <row r="1338" spans="3:15" ht="15.6" x14ac:dyDescent="0.3">
      <c r="C1338" s="227"/>
      <c r="N1338" s="244"/>
      <c r="O1338" s="244"/>
    </row>
    <row r="1339" spans="3:15" ht="15.6" x14ac:dyDescent="0.3">
      <c r="C1339" s="227"/>
      <c r="N1339" s="244"/>
      <c r="O1339" s="244"/>
    </row>
    <row r="1340" spans="3:15" ht="15.6" x14ac:dyDescent="0.3">
      <c r="C1340" s="227"/>
      <c r="N1340" s="244"/>
      <c r="O1340" s="244"/>
    </row>
    <row r="1341" spans="3:15" ht="15.6" x14ac:dyDescent="0.3">
      <c r="C1341" s="227"/>
      <c r="N1341" s="244"/>
      <c r="O1341" s="244"/>
    </row>
    <row r="1342" spans="3:15" ht="15.6" x14ac:dyDescent="0.3">
      <c r="C1342" s="227"/>
      <c r="N1342" s="244"/>
      <c r="O1342" s="244"/>
    </row>
    <row r="1343" spans="3:15" ht="15.6" x14ac:dyDescent="0.3">
      <c r="C1343" s="227"/>
      <c r="N1343" s="244"/>
      <c r="O1343" s="244"/>
    </row>
    <row r="1344" spans="3:15" ht="15.6" x14ac:dyDescent="0.3">
      <c r="C1344" s="227"/>
      <c r="N1344" s="244"/>
      <c r="O1344" s="244"/>
    </row>
    <row r="1345" spans="3:15" ht="15.6" x14ac:dyDescent="0.3">
      <c r="C1345" s="227"/>
      <c r="N1345" s="244"/>
      <c r="O1345" s="244"/>
    </row>
    <row r="1346" spans="3:15" ht="15.6" x14ac:dyDescent="0.3">
      <c r="C1346" s="227"/>
      <c r="N1346" s="244"/>
      <c r="O1346" s="244"/>
    </row>
    <row r="1347" spans="3:15" ht="15.6" x14ac:dyDescent="0.3">
      <c r="C1347" s="227"/>
      <c r="N1347" s="244"/>
      <c r="O1347" s="244"/>
    </row>
    <row r="1348" spans="3:15" ht="15.6" x14ac:dyDescent="0.3">
      <c r="C1348" s="227"/>
      <c r="N1348" s="244"/>
      <c r="O1348" s="244"/>
    </row>
    <row r="1349" spans="3:15" ht="15.6" x14ac:dyDescent="0.3">
      <c r="C1349" s="227"/>
      <c r="N1349" s="244"/>
      <c r="O1349" s="244"/>
    </row>
    <row r="1350" spans="3:15" ht="15.6" x14ac:dyDescent="0.3">
      <c r="C1350" s="227"/>
      <c r="N1350" s="244"/>
      <c r="O1350" s="244"/>
    </row>
    <row r="1351" spans="3:15" ht="15.6" x14ac:dyDescent="0.3">
      <c r="C1351" s="227"/>
      <c r="N1351" s="244"/>
      <c r="O1351" s="244"/>
    </row>
    <row r="1352" spans="3:15" ht="15.6" x14ac:dyDescent="0.3">
      <c r="C1352" s="227"/>
      <c r="N1352" s="244"/>
      <c r="O1352" s="244"/>
    </row>
    <row r="1353" spans="3:15" ht="15.6" x14ac:dyDescent="0.3">
      <c r="C1353" s="227"/>
      <c r="N1353" s="244"/>
      <c r="O1353" s="244"/>
    </row>
    <row r="1354" spans="3:15" ht="15.6" x14ac:dyDescent="0.3">
      <c r="C1354" s="227"/>
      <c r="N1354" s="244"/>
      <c r="O1354" s="244"/>
    </row>
    <row r="1355" spans="3:15" ht="15.6" x14ac:dyDescent="0.3">
      <c r="C1355" s="227"/>
      <c r="N1355" s="244"/>
      <c r="O1355" s="244"/>
    </row>
    <row r="1356" spans="3:15" ht="15.6" x14ac:dyDescent="0.3">
      <c r="C1356" s="227"/>
      <c r="N1356" s="244"/>
      <c r="O1356" s="244"/>
    </row>
    <row r="1357" spans="3:15" ht="15.6" x14ac:dyDescent="0.3">
      <c r="C1357" s="227"/>
      <c r="N1357" s="244"/>
      <c r="O1357" s="244"/>
    </row>
    <row r="1358" spans="3:15" ht="15.6" x14ac:dyDescent="0.3">
      <c r="C1358" s="227"/>
      <c r="N1358" s="244"/>
      <c r="O1358" s="244"/>
    </row>
    <row r="1359" spans="3:15" ht="15.6" x14ac:dyDescent="0.3">
      <c r="C1359" s="227"/>
      <c r="N1359" s="244"/>
      <c r="O1359" s="244"/>
    </row>
    <row r="1360" spans="3:15" ht="15.6" x14ac:dyDescent="0.3">
      <c r="C1360" s="227"/>
      <c r="N1360" s="244"/>
      <c r="O1360" s="244"/>
    </row>
    <row r="1361" spans="3:15" ht="15.6" x14ac:dyDescent="0.3">
      <c r="C1361" s="227"/>
      <c r="N1361" s="244"/>
      <c r="O1361" s="244"/>
    </row>
    <row r="1362" spans="3:15" ht="15.6" x14ac:dyDescent="0.3">
      <c r="C1362" s="227"/>
      <c r="N1362" s="244"/>
      <c r="O1362" s="244"/>
    </row>
    <row r="1363" spans="3:15" ht="15.6" x14ac:dyDescent="0.3">
      <c r="C1363" s="227"/>
      <c r="N1363" s="244"/>
      <c r="O1363" s="244"/>
    </row>
    <row r="1364" spans="3:15" ht="15.6" x14ac:dyDescent="0.3">
      <c r="C1364" s="227"/>
      <c r="N1364" s="244"/>
      <c r="O1364" s="244"/>
    </row>
    <row r="1365" spans="3:15" ht="15.6" x14ac:dyDescent="0.3">
      <c r="C1365" s="227"/>
      <c r="N1365" s="244"/>
      <c r="O1365" s="244"/>
    </row>
    <row r="1366" spans="3:15" ht="15.6" x14ac:dyDescent="0.3">
      <c r="C1366" s="227"/>
      <c r="N1366" s="244"/>
      <c r="O1366" s="244"/>
    </row>
    <row r="1367" spans="3:15" ht="15.6" x14ac:dyDescent="0.3">
      <c r="C1367" s="227"/>
      <c r="N1367" s="244"/>
      <c r="O1367" s="244"/>
    </row>
    <row r="1368" spans="3:15" ht="15.6" x14ac:dyDescent="0.3">
      <c r="C1368" s="227"/>
      <c r="N1368" s="244"/>
      <c r="O1368" s="244"/>
    </row>
    <row r="1369" spans="3:15" ht="15.6" x14ac:dyDescent="0.3">
      <c r="C1369" s="227"/>
      <c r="N1369" s="244"/>
      <c r="O1369" s="244"/>
    </row>
    <row r="1370" spans="3:15" ht="15.6" x14ac:dyDescent="0.3">
      <c r="C1370" s="227"/>
      <c r="N1370" s="244"/>
      <c r="O1370" s="244"/>
    </row>
    <row r="1371" spans="3:15" ht="15.6" x14ac:dyDescent="0.3">
      <c r="C1371" s="227"/>
      <c r="N1371" s="244"/>
      <c r="O1371" s="244"/>
    </row>
    <row r="1372" spans="3:15" ht="15.6" x14ac:dyDescent="0.3">
      <c r="C1372" s="227"/>
      <c r="N1372" s="244"/>
      <c r="O1372" s="244"/>
    </row>
    <row r="1373" spans="3:15" ht="15.6" x14ac:dyDescent="0.3">
      <c r="C1373" s="227"/>
      <c r="N1373" s="244"/>
      <c r="O1373" s="244"/>
    </row>
    <row r="1374" spans="3:15" ht="15.6" x14ac:dyDescent="0.3">
      <c r="C1374" s="227"/>
      <c r="N1374" s="244"/>
      <c r="O1374" s="244"/>
    </row>
    <row r="1375" spans="3:15" ht="15.6" x14ac:dyDescent="0.3">
      <c r="C1375" s="227"/>
      <c r="N1375" s="244"/>
      <c r="O1375" s="244"/>
    </row>
    <row r="1376" spans="3:15" ht="15.6" x14ac:dyDescent="0.3">
      <c r="C1376" s="227"/>
      <c r="N1376" s="244"/>
      <c r="O1376" s="244"/>
    </row>
    <row r="1377" spans="3:15" ht="15.6" x14ac:dyDescent="0.3">
      <c r="C1377" s="227"/>
      <c r="N1377" s="244"/>
      <c r="O1377" s="244"/>
    </row>
    <row r="1378" spans="3:15" ht="15.6" x14ac:dyDescent="0.3">
      <c r="C1378" s="227"/>
      <c r="N1378" s="244"/>
      <c r="O1378" s="244"/>
    </row>
    <row r="1379" spans="3:15" ht="15.6" x14ac:dyDescent="0.3">
      <c r="C1379" s="227"/>
      <c r="N1379" s="244"/>
      <c r="O1379" s="244"/>
    </row>
    <row r="1380" spans="3:15" ht="15.6" x14ac:dyDescent="0.3">
      <c r="C1380" s="227"/>
      <c r="N1380" s="244"/>
      <c r="O1380" s="244"/>
    </row>
    <row r="1381" spans="3:15" ht="15.6" x14ac:dyDescent="0.3">
      <c r="C1381" s="227"/>
      <c r="N1381" s="244"/>
      <c r="O1381" s="244"/>
    </row>
    <row r="1382" spans="3:15" ht="15.6" x14ac:dyDescent="0.3">
      <c r="C1382" s="227"/>
      <c r="N1382" s="244"/>
      <c r="O1382" s="244"/>
    </row>
    <row r="1383" spans="3:15" ht="15.6" x14ac:dyDescent="0.3">
      <c r="C1383" s="227"/>
      <c r="N1383" s="244"/>
      <c r="O1383" s="244"/>
    </row>
    <row r="1384" spans="3:15" ht="15.6" x14ac:dyDescent="0.3">
      <c r="C1384" s="227"/>
      <c r="N1384" s="244"/>
      <c r="O1384" s="244"/>
    </row>
    <row r="1385" spans="3:15" ht="15.6" x14ac:dyDescent="0.3">
      <c r="C1385" s="227"/>
      <c r="N1385" s="244"/>
      <c r="O1385" s="244"/>
    </row>
    <row r="1386" spans="3:15" ht="15.6" x14ac:dyDescent="0.3">
      <c r="C1386" s="227"/>
      <c r="N1386" s="244"/>
      <c r="O1386" s="244"/>
    </row>
    <row r="1387" spans="3:15" ht="15.6" x14ac:dyDescent="0.3">
      <c r="C1387" s="227"/>
      <c r="N1387" s="244"/>
      <c r="O1387" s="244"/>
    </row>
    <row r="1388" spans="3:15" ht="15.6" x14ac:dyDescent="0.3">
      <c r="C1388" s="227"/>
      <c r="N1388" s="244"/>
      <c r="O1388" s="244"/>
    </row>
    <row r="1389" spans="3:15" ht="15.6" x14ac:dyDescent="0.3">
      <c r="C1389" s="227"/>
      <c r="N1389" s="244"/>
      <c r="O1389" s="244"/>
    </row>
    <row r="1390" spans="3:15" ht="15.6" x14ac:dyDescent="0.3">
      <c r="C1390" s="227"/>
      <c r="N1390" s="244"/>
      <c r="O1390" s="244"/>
    </row>
    <row r="1391" spans="3:15" ht="15.6" x14ac:dyDescent="0.3">
      <c r="C1391" s="227"/>
      <c r="N1391" s="244"/>
      <c r="O1391" s="244"/>
    </row>
    <row r="1392" spans="3:15" ht="15.6" x14ac:dyDescent="0.3">
      <c r="C1392" s="227"/>
      <c r="N1392" s="244"/>
      <c r="O1392" s="244"/>
    </row>
    <row r="1393" spans="3:15" ht="15.6" x14ac:dyDescent="0.3">
      <c r="C1393" s="227"/>
      <c r="N1393" s="244"/>
      <c r="O1393" s="244"/>
    </row>
    <row r="1394" spans="3:15" ht="15.6" x14ac:dyDescent="0.3">
      <c r="C1394" s="227"/>
      <c r="N1394" s="244"/>
      <c r="O1394" s="244"/>
    </row>
    <row r="1395" spans="3:15" ht="15.6" x14ac:dyDescent="0.3">
      <c r="C1395" s="227"/>
      <c r="N1395" s="244"/>
      <c r="O1395" s="244"/>
    </row>
    <row r="1396" spans="3:15" ht="15.6" x14ac:dyDescent="0.3">
      <c r="C1396" s="227"/>
      <c r="N1396" s="244"/>
      <c r="O1396" s="244"/>
    </row>
    <row r="1397" spans="3:15" ht="15.6" x14ac:dyDescent="0.3">
      <c r="C1397" s="227"/>
      <c r="N1397" s="244"/>
      <c r="O1397" s="244"/>
    </row>
    <row r="1398" spans="3:15" ht="15.6" x14ac:dyDescent="0.3">
      <c r="C1398" s="227"/>
      <c r="N1398" s="244"/>
      <c r="O1398" s="244"/>
    </row>
    <row r="1399" spans="3:15" ht="15.6" x14ac:dyDescent="0.3">
      <c r="C1399" s="227"/>
      <c r="N1399" s="244"/>
      <c r="O1399" s="244"/>
    </row>
    <row r="1400" spans="3:15" ht="15.6" x14ac:dyDescent="0.3">
      <c r="C1400" s="227"/>
      <c r="N1400" s="244"/>
      <c r="O1400" s="244"/>
    </row>
    <row r="1401" spans="3:15" ht="15.6" x14ac:dyDescent="0.3">
      <c r="C1401" s="227"/>
      <c r="N1401" s="244"/>
      <c r="O1401" s="244"/>
    </row>
    <row r="1402" spans="3:15" ht="15.6" x14ac:dyDescent="0.3">
      <c r="C1402" s="227"/>
      <c r="N1402" s="244"/>
      <c r="O1402" s="244"/>
    </row>
    <row r="1403" spans="3:15" ht="15.6" x14ac:dyDescent="0.3">
      <c r="C1403" s="227"/>
      <c r="N1403" s="244"/>
      <c r="O1403" s="244"/>
    </row>
    <row r="1404" spans="3:15" ht="15.6" x14ac:dyDescent="0.3">
      <c r="C1404" s="227"/>
      <c r="N1404" s="244"/>
      <c r="O1404" s="244"/>
    </row>
    <row r="1405" spans="3:15" ht="15.6" x14ac:dyDescent="0.3">
      <c r="C1405" s="227"/>
      <c r="N1405" s="244"/>
      <c r="O1405" s="244"/>
    </row>
    <row r="1406" spans="3:15" ht="15.6" x14ac:dyDescent="0.3">
      <c r="C1406" s="227"/>
      <c r="N1406" s="244"/>
      <c r="O1406" s="244"/>
    </row>
    <row r="1407" spans="3:15" ht="15.6" x14ac:dyDescent="0.3">
      <c r="C1407" s="227"/>
      <c r="N1407" s="244"/>
      <c r="O1407" s="244"/>
    </row>
    <row r="1408" spans="3:15" ht="15.6" x14ac:dyDescent="0.3">
      <c r="C1408" s="227"/>
      <c r="N1408" s="244"/>
      <c r="O1408" s="244"/>
    </row>
    <row r="1409" spans="3:15" ht="15.6" x14ac:dyDescent="0.3">
      <c r="C1409" s="227"/>
      <c r="N1409" s="244"/>
      <c r="O1409" s="244"/>
    </row>
    <row r="1410" spans="3:15" ht="15.6" x14ac:dyDescent="0.3">
      <c r="C1410" s="227"/>
      <c r="N1410" s="244"/>
      <c r="O1410" s="244"/>
    </row>
    <row r="1411" spans="3:15" ht="15.6" x14ac:dyDescent="0.3">
      <c r="C1411" s="227"/>
      <c r="N1411" s="244"/>
      <c r="O1411" s="244"/>
    </row>
    <row r="1412" spans="3:15" ht="15.6" x14ac:dyDescent="0.3">
      <c r="C1412" s="227"/>
      <c r="N1412" s="244"/>
      <c r="O1412" s="244"/>
    </row>
    <row r="1413" spans="3:15" ht="15.6" x14ac:dyDescent="0.3">
      <c r="C1413" s="227"/>
      <c r="N1413" s="244"/>
      <c r="O1413" s="244"/>
    </row>
    <row r="1414" spans="3:15" ht="15.6" x14ac:dyDescent="0.3">
      <c r="C1414" s="227"/>
      <c r="N1414" s="244"/>
      <c r="O1414" s="244"/>
    </row>
    <row r="1415" spans="3:15" ht="15.6" x14ac:dyDescent="0.3">
      <c r="C1415" s="227"/>
      <c r="N1415" s="244"/>
      <c r="O1415" s="244"/>
    </row>
    <row r="1416" spans="3:15" ht="15.6" x14ac:dyDescent="0.3">
      <c r="C1416" s="227"/>
      <c r="N1416" s="244"/>
      <c r="O1416" s="244"/>
    </row>
    <row r="1417" spans="3:15" ht="15.6" x14ac:dyDescent="0.3">
      <c r="C1417" s="227"/>
      <c r="N1417" s="244"/>
      <c r="O1417" s="244"/>
    </row>
    <row r="1418" spans="3:15" ht="15.6" x14ac:dyDescent="0.3">
      <c r="C1418" s="227"/>
      <c r="N1418" s="244"/>
      <c r="O1418" s="244"/>
    </row>
    <row r="1419" spans="3:15" ht="15.6" x14ac:dyDescent="0.3">
      <c r="C1419" s="227"/>
      <c r="N1419" s="244"/>
      <c r="O1419" s="244"/>
    </row>
    <row r="1420" spans="3:15" ht="15.6" x14ac:dyDescent="0.3">
      <c r="C1420" s="227"/>
      <c r="N1420" s="244"/>
      <c r="O1420" s="244"/>
    </row>
    <row r="1421" spans="3:15" ht="15.6" x14ac:dyDescent="0.3">
      <c r="C1421" s="227"/>
      <c r="N1421" s="244"/>
      <c r="O1421" s="244"/>
    </row>
    <row r="1422" spans="3:15" ht="15.6" x14ac:dyDescent="0.3">
      <c r="C1422" s="227"/>
      <c r="N1422" s="244"/>
      <c r="O1422" s="244"/>
    </row>
    <row r="1423" spans="3:15" ht="15.6" x14ac:dyDescent="0.3">
      <c r="C1423" s="227"/>
      <c r="N1423" s="244"/>
      <c r="O1423" s="244"/>
    </row>
    <row r="1424" spans="3:15" ht="15.6" x14ac:dyDescent="0.3">
      <c r="C1424" s="227"/>
      <c r="N1424" s="244"/>
      <c r="O1424" s="244"/>
    </row>
    <row r="1425" spans="3:15" ht="15.6" x14ac:dyDescent="0.3">
      <c r="C1425" s="227"/>
      <c r="N1425" s="244"/>
      <c r="O1425" s="244"/>
    </row>
    <row r="1426" spans="3:15" ht="15.6" x14ac:dyDescent="0.3">
      <c r="C1426" s="227"/>
      <c r="N1426" s="244"/>
      <c r="O1426" s="244"/>
    </row>
    <row r="1427" spans="3:15" ht="15.6" x14ac:dyDescent="0.3">
      <c r="C1427" s="227"/>
      <c r="N1427" s="244"/>
      <c r="O1427" s="244"/>
    </row>
    <row r="1428" spans="3:15" ht="15.6" x14ac:dyDescent="0.3">
      <c r="C1428" s="227"/>
      <c r="N1428" s="244"/>
      <c r="O1428" s="244"/>
    </row>
    <row r="1429" spans="3:15" ht="15.6" x14ac:dyDescent="0.3">
      <c r="C1429" s="227"/>
      <c r="N1429" s="244"/>
      <c r="O1429" s="244"/>
    </row>
    <row r="1430" spans="3:15" ht="15.6" x14ac:dyDescent="0.3">
      <c r="C1430" s="227"/>
      <c r="N1430" s="244"/>
      <c r="O1430" s="244"/>
    </row>
    <row r="1431" spans="3:15" ht="15.6" x14ac:dyDescent="0.3">
      <c r="C1431" s="227"/>
      <c r="N1431" s="244"/>
      <c r="O1431" s="244"/>
    </row>
    <row r="1432" spans="3:15" ht="15.6" x14ac:dyDescent="0.3">
      <c r="C1432" s="227"/>
      <c r="N1432" s="244"/>
      <c r="O1432" s="244"/>
    </row>
    <row r="1433" spans="3:15" ht="15.6" x14ac:dyDescent="0.3">
      <c r="C1433" s="227"/>
      <c r="N1433" s="244"/>
      <c r="O1433" s="244"/>
    </row>
    <row r="1434" spans="3:15" ht="15.6" x14ac:dyDescent="0.3">
      <c r="C1434" s="227"/>
      <c r="N1434" s="244"/>
      <c r="O1434" s="244"/>
    </row>
    <row r="1435" spans="3:15" ht="15.6" x14ac:dyDescent="0.3">
      <c r="C1435" s="227"/>
      <c r="N1435" s="244"/>
      <c r="O1435" s="244"/>
    </row>
    <row r="1436" spans="3:15" ht="15.6" x14ac:dyDescent="0.3">
      <c r="C1436" s="227"/>
      <c r="N1436" s="244"/>
      <c r="O1436" s="244"/>
    </row>
    <row r="1437" spans="3:15" ht="15.6" x14ac:dyDescent="0.3">
      <c r="C1437" s="227"/>
      <c r="N1437" s="244"/>
      <c r="O1437" s="244"/>
    </row>
    <row r="1438" spans="3:15" ht="15.6" x14ac:dyDescent="0.3">
      <c r="C1438" s="227"/>
      <c r="N1438" s="244"/>
      <c r="O1438" s="244"/>
    </row>
    <row r="1439" spans="3:15" ht="15.6" x14ac:dyDescent="0.3">
      <c r="C1439" s="227"/>
      <c r="N1439" s="244"/>
      <c r="O1439" s="244"/>
    </row>
    <row r="1440" spans="3:15" ht="15.6" x14ac:dyDescent="0.3">
      <c r="C1440" s="227"/>
      <c r="N1440" s="244"/>
      <c r="O1440" s="244"/>
    </row>
    <row r="1441" spans="3:15" ht="15.6" x14ac:dyDescent="0.3">
      <c r="C1441" s="227"/>
      <c r="N1441" s="244"/>
      <c r="O1441" s="244"/>
    </row>
    <row r="1442" spans="3:15" ht="15.6" x14ac:dyDescent="0.3">
      <c r="C1442" s="227"/>
      <c r="N1442" s="244"/>
      <c r="O1442" s="244"/>
    </row>
    <row r="1443" spans="3:15" ht="15.6" x14ac:dyDescent="0.3">
      <c r="C1443" s="227"/>
      <c r="N1443" s="244"/>
      <c r="O1443" s="244"/>
    </row>
    <row r="1444" spans="3:15" ht="15.6" x14ac:dyDescent="0.3">
      <c r="C1444" s="227"/>
      <c r="N1444" s="244"/>
      <c r="O1444" s="244"/>
    </row>
    <row r="1445" spans="3:15" ht="15.6" x14ac:dyDescent="0.3">
      <c r="C1445" s="227"/>
      <c r="N1445" s="244"/>
      <c r="O1445" s="244"/>
    </row>
    <row r="1446" spans="3:15" ht="15.6" x14ac:dyDescent="0.3">
      <c r="C1446" s="227"/>
      <c r="N1446" s="244"/>
      <c r="O1446" s="244"/>
    </row>
    <row r="1447" spans="3:15" ht="15.6" x14ac:dyDescent="0.3">
      <c r="C1447" s="227"/>
      <c r="N1447" s="244"/>
      <c r="O1447" s="244"/>
    </row>
    <row r="1448" spans="3:15" ht="15.6" x14ac:dyDescent="0.3">
      <c r="C1448" s="227"/>
      <c r="N1448" s="244"/>
      <c r="O1448" s="244"/>
    </row>
    <row r="1449" spans="3:15" ht="15.6" x14ac:dyDescent="0.3">
      <c r="C1449" s="227"/>
      <c r="N1449" s="244"/>
      <c r="O1449" s="244"/>
    </row>
    <row r="1450" spans="3:15" ht="15.6" x14ac:dyDescent="0.3">
      <c r="C1450" s="227"/>
      <c r="N1450" s="244"/>
      <c r="O1450" s="244"/>
    </row>
    <row r="1451" spans="3:15" ht="15.6" x14ac:dyDescent="0.3">
      <c r="C1451" s="227"/>
      <c r="N1451" s="244"/>
      <c r="O1451" s="244"/>
    </row>
    <row r="1452" spans="3:15" ht="15.6" x14ac:dyDescent="0.3">
      <c r="C1452" s="227"/>
      <c r="N1452" s="244"/>
      <c r="O1452" s="244"/>
    </row>
    <row r="1453" spans="3:15" ht="15.6" x14ac:dyDescent="0.3">
      <c r="C1453" s="227"/>
      <c r="N1453" s="244"/>
      <c r="O1453" s="244"/>
    </row>
    <row r="1454" spans="3:15" ht="15.6" x14ac:dyDescent="0.3">
      <c r="C1454" s="227"/>
      <c r="N1454" s="244"/>
      <c r="O1454" s="244"/>
    </row>
    <row r="1455" spans="3:15" ht="15.6" x14ac:dyDescent="0.3">
      <c r="C1455" s="227"/>
      <c r="N1455" s="244"/>
      <c r="O1455" s="244"/>
    </row>
    <row r="1456" spans="3:15" ht="15.6" x14ac:dyDescent="0.3">
      <c r="C1456" s="227"/>
      <c r="N1456" s="244"/>
      <c r="O1456" s="244"/>
    </row>
    <row r="1457" spans="3:15" ht="15.6" x14ac:dyDescent="0.3">
      <c r="C1457" s="227"/>
      <c r="N1457" s="244"/>
      <c r="O1457" s="244"/>
    </row>
    <row r="1458" spans="3:15" ht="15.6" x14ac:dyDescent="0.3">
      <c r="C1458" s="227"/>
      <c r="N1458" s="244"/>
      <c r="O1458" s="244"/>
    </row>
    <row r="1459" spans="3:15" ht="15.6" x14ac:dyDescent="0.3">
      <c r="C1459" s="227"/>
      <c r="N1459" s="244"/>
      <c r="O1459" s="244"/>
    </row>
    <row r="1460" spans="3:15" ht="15.6" x14ac:dyDescent="0.3">
      <c r="C1460" s="227"/>
      <c r="N1460" s="244"/>
      <c r="O1460" s="244"/>
    </row>
    <row r="1461" spans="3:15" ht="15.6" x14ac:dyDescent="0.3">
      <c r="C1461" s="227"/>
      <c r="N1461" s="244"/>
      <c r="O1461" s="244"/>
    </row>
    <row r="1462" spans="3:15" ht="15.6" x14ac:dyDescent="0.3">
      <c r="C1462" s="227"/>
      <c r="N1462" s="244"/>
      <c r="O1462" s="244"/>
    </row>
    <row r="1463" spans="3:15" ht="15.6" x14ac:dyDescent="0.3">
      <c r="C1463" s="227"/>
      <c r="N1463" s="244"/>
      <c r="O1463" s="244"/>
    </row>
    <row r="1464" spans="3:15" ht="15.6" x14ac:dyDescent="0.3">
      <c r="C1464" s="227"/>
      <c r="N1464" s="244"/>
      <c r="O1464" s="244"/>
    </row>
    <row r="1465" spans="3:15" ht="15.6" x14ac:dyDescent="0.3">
      <c r="C1465" s="227"/>
      <c r="N1465" s="244"/>
      <c r="O1465" s="244"/>
    </row>
    <row r="1466" spans="3:15" ht="15.6" x14ac:dyDescent="0.3">
      <c r="C1466" s="227"/>
      <c r="N1466" s="244"/>
      <c r="O1466" s="244"/>
    </row>
    <row r="1467" spans="3:15" ht="15.6" x14ac:dyDescent="0.3">
      <c r="C1467" s="227"/>
      <c r="N1467" s="244"/>
      <c r="O1467" s="244"/>
    </row>
    <row r="1468" spans="3:15" ht="15.6" x14ac:dyDescent="0.3">
      <c r="C1468" s="227"/>
      <c r="N1468" s="244"/>
      <c r="O1468" s="244"/>
    </row>
    <row r="1469" spans="3:15" ht="15.6" x14ac:dyDescent="0.3">
      <c r="C1469" s="227"/>
      <c r="N1469" s="244"/>
      <c r="O1469" s="244"/>
    </row>
    <row r="1470" spans="3:15" ht="15.6" x14ac:dyDescent="0.3">
      <c r="C1470" s="227"/>
      <c r="N1470" s="244"/>
      <c r="O1470" s="244"/>
    </row>
    <row r="1471" spans="3:15" ht="15.6" x14ac:dyDescent="0.3">
      <c r="C1471" s="227"/>
      <c r="N1471" s="244"/>
      <c r="O1471" s="244"/>
    </row>
    <row r="1472" spans="3:15" ht="15.6" x14ac:dyDescent="0.3">
      <c r="C1472" s="227"/>
      <c r="N1472" s="244"/>
      <c r="O1472" s="244"/>
    </row>
    <row r="1473" spans="3:15" ht="15.6" x14ac:dyDescent="0.3">
      <c r="C1473" s="227"/>
      <c r="N1473" s="244"/>
      <c r="O1473" s="244"/>
    </row>
    <row r="1474" spans="3:15" ht="15.6" x14ac:dyDescent="0.3">
      <c r="C1474" s="227"/>
      <c r="N1474" s="244"/>
      <c r="O1474" s="244"/>
    </row>
    <row r="1475" spans="3:15" ht="15.6" x14ac:dyDescent="0.3">
      <c r="C1475" s="227"/>
      <c r="N1475" s="244"/>
      <c r="O1475" s="244"/>
    </row>
    <row r="1476" spans="3:15" ht="15.6" x14ac:dyDescent="0.3">
      <c r="C1476" s="227"/>
      <c r="N1476" s="244"/>
      <c r="O1476" s="244"/>
    </row>
    <row r="1477" spans="3:15" ht="15.6" x14ac:dyDescent="0.3">
      <c r="C1477" s="227"/>
      <c r="N1477" s="244"/>
      <c r="O1477" s="244"/>
    </row>
    <row r="1478" spans="3:15" ht="15.6" x14ac:dyDescent="0.3">
      <c r="C1478" s="227"/>
      <c r="N1478" s="244"/>
      <c r="O1478" s="244"/>
    </row>
    <row r="1479" spans="3:15" ht="15.6" x14ac:dyDescent="0.3">
      <c r="C1479" s="227"/>
      <c r="N1479" s="244"/>
      <c r="O1479" s="244"/>
    </row>
    <row r="1480" spans="3:15" ht="15.6" x14ac:dyDescent="0.3">
      <c r="C1480" s="227"/>
      <c r="N1480" s="244"/>
      <c r="O1480" s="244"/>
    </row>
    <row r="1481" spans="3:15" ht="15.6" x14ac:dyDescent="0.3">
      <c r="C1481" s="227"/>
      <c r="N1481" s="244"/>
      <c r="O1481" s="244"/>
    </row>
    <row r="1482" spans="3:15" ht="15.6" x14ac:dyDescent="0.3">
      <c r="C1482" s="227"/>
      <c r="N1482" s="244"/>
      <c r="O1482" s="244"/>
    </row>
    <row r="1483" spans="3:15" ht="15.6" x14ac:dyDescent="0.3">
      <c r="C1483" s="227"/>
      <c r="N1483" s="244"/>
      <c r="O1483" s="244"/>
    </row>
    <row r="1484" spans="3:15" ht="15.6" x14ac:dyDescent="0.3">
      <c r="C1484" s="227"/>
      <c r="N1484" s="244"/>
      <c r="O1484" s="244"/>
    </row>
    <row r="1485" spans="3:15" ht="15.6" x14ac:dyDescent="0.3">
      <c r="C1485" s="227"/>
      <c r="N1485" s="244"/>
      <c r="O1485" s="244"/>
    </row>
    <row r="1486" spans="3:15" ht="15.6" x14ac:dyDescent="0.3">
      <c r="C1486" s="227"/>
      <c r="N1486" s="244"/>
      <c r="O1486" s="244"/>
    </row>
    <row r="1487" spans="3:15" ht="15.6" x14ac:dyDescent="0.3">
      <c r="C1487" s="227"/>
      <c r="N1487" s="244"/>
      <c r="O1487" s="244"/>
    </row>
    <row r="1488" spans="3:15" ht="15.6" x14ac:dyDescent="0.3">
      <c r="C1488" s="227"/>
      <c r="N1488" s="244"/>
      <c r="O1488" s="244"/>
    </row>
    <row r="1489" spans="3:15" ht="15.6" x14ac:dyDescent="0.3">
      <c r="C1489" s="227"/>
      <c r="N1489" s="244"/>
      <c r="O1489" s="244"/>
    </row>
    <row r="1490" spans="3:15" ht="15.6" x14ac:dyDescent="0.3">
      <c r="C1490" s="227"/>
      <c r="N1490" s="244"/>
      <c r="O1490" s="244"/>
    </row>
    <row r="1491" spans="3:15" ht="15.6" x14ac:dyDescent="0.3">
      <c r="C1491" s="227"/>
      <c r="N1491" s="244"/>
      <c r="O1491" s="244"/>
    </row>
    <row r="1492" spans="3:15" ht="15.6" x14ac:dyDescent="0.3">
      <c r="C1492" s="227"/>
      <c r="N1492" s="244"/>
      <c r="O1492" s="244"/>
    </row>
    <row r="1493" spans="3:15" ht="15.6" x14ac:dyDescent="0.3">
      <c r="C1493" s="227"/>
      <c r="N1493" s="244"/>
      <c r="O1493" s="244"/>
    </row>
    <row r="1494" spans="3:15" ht="15.6" x14ac:dyDescent="0.3">
      <c r="C1494" s="227"/>
      <c r="N1494" s="244"/>
      <c r="O1494" s="244"/>
    </row>
    <row r="1495" spans="3:15" ht="15.6" x14ac:dyDescent="0.3">
      <c r="C1495" s="227"/>
      <c r="N1495" s="244"/>
      <c r="O1495" s="244"/>
    </row>
    <row r="1496" spans="3:15" ht="15.6" x14ac:dyDescent="0.3">
      <c r="C1496" s="227"/>
      <c r="N1496" s="244"/>
      <c r="O1496" s="244"/>
    </row>
    <row r="1497" spans="3:15" ht="15.6" x14ac:dyDescent="0.3">
      <c r="C1497" s="227"/>
      <c r="N1497" s="244"/>
      <c r="O1497" s="244"/>
    </row>
    <row r="1498" spans="3:15" ht="15.6" x14ac:dyDescent="0.3">
      <c r="C1498" s="227"/>
      <c r="N1498" s="244"/>
      <c r="O1498" s="244"/>
    </row>
    <row r="1499" spans="3:15" ht="15.6" x14ac:dyDescent="0.3">
      <c r="C1499" s="227"/>
      <c r="N1499" s="244"/>
      <c r="O1499" s="244"/>
    </row>
    <row r="1500" spans="3:15" ht="15.6" x14ac:dyDescent="0.3">
      <c r="C1500" s="227"/>
      <c r="N1500" s="244"/>
      <c r="O1500" s="244"/>
    </row>
    <row r="1501" spans="3:15" ht="15.6" x14ac:dyDescent="0.3">
      <c r="C1501" s="227"/>
      <c r="N1501" s="244"/>
      <c r="O1501" s="244"/>
    </row>
    <row r="1502" spans="3:15" ht="15.6" x14ac:dyDescent="0.3">
      <c r="C1502" s="227"/>
      <c r="N1502" s="244"/>
      <c r="O1502" s="244"/>
    </row>
    <row r="1503" spans="3:15" ht="15.6" x14ac:dyDescent="0.3">
      <c r="C1503" s="227"/>
      <c r="N1503" s="244"/>
      <c r="O1503" s="244"/>
    </row>
    <row r="1504" spans="3:15" ht="15.6" x14ac:dyDescent="0.3">
      <c r="C1504" s="227"/>
      <c r="N1504" s="244"/>
      <c r="O1504" s="244"/>
    </row>
    <row r="1505" spans="3:15" ht="15.6" x14ac:dyDescent="0.3">
      <c r="C1505" s="227"/>
      <c r="N1505" s="244"/>
      <c r="O1505" s="244"/>
    </row>
    <row r="1506" spans="3:15" ht="15.6" x14ac:dyDescent="0.3">
      <c r="C1506" s="227"/>
      <c r="N1506" s="244"/>
      <c r="O1506" s="244"/>
    </row>
    <row r="1507" spans="3:15" ht="15.6" x14ac:dyDescent="0.3">
      <c r="C1507" s="227"/>
      <c r="N1507" s="244"/>
      <c r="O1507" s="244"/>
    </row>
    <row r="1508" spans="3:15" ht="15.6" x14ac:dyDescent="0.3">
      <c r="C1508" s="227"/>
      <c r="N1508" s="244"/>
      <c r="O1508" s="244"/>
    </row>
    <row r="1509" spans="3:15" ht="15.6" x14ac:dyDescent="0.3">
      <c r="C1509" s="227"/>
      <c r="N1509" s="244"/>
      <c r="O1509" s="244"/>
    </row>
    <row r="1510" spans="3:15" ht="15.6" x14ac:dyDescent="0.3">
      <c r="C1510" s="227"/>
      <c r="N1510" s="244"/>
      <c r="O1510" s="244"/>
    </row>
    <row r="1511" spans="3:15" ht="15.6" x14ac:dyDescent="0.3">
      <c r="C1511" s="227"/>
      <c r="N1511" s="244"/>
      <c r="O1511" s="244"/>
    </row>
    <row r="1512" spans="3:15" ht="15.6" x14ac:dyDescent="0.3">
      <c r="C1512" s="227"/>
      <c r="N1512" s="244"/>
      <c r="O1512" s="244"/>
    </row>
    <row r="1513" spans="3:15" ht="15.6" x14ac:dyDescent="0.3">
      <c r="C1513" s="227"/>
      <c r="N1513" s="244"/>
      <c r="O1513" s="244"/>
    </row>
    <row r="1514" spans="3:15" ht="15.6" x14ac:dyDescent="0.3">
      <c r="C1514" s="227"/>
      <c r="N1514" s="244"/>
      <c r="O1514" s="244"/>
    </row>
    <row r="1515" spans="3:15" ht="15.6" x14ac:dyDescent="0.3">
      <c r="C1515" s="227"/>
      <c r="N1515" s="244"/>
      <c r="O1515" s="244"/>
    </row>
    <row r="1516" spans="3:15" ht="15.6" x14ac:dyDescent="0.3">
      <c r="C1516" s="227"/>
      <c r="N1516" s="244"/>
      <c r="O1516" s="244"/>
    </row>
    <row r="1517" spans="3:15" ht="15.6" x14ac:dyDescent="0.3">
      <c r="C1517" s="227"/>
      <c r="N1517" s="244"/>
      <c r="O1517" s="244"/>
    </row>
    <row r="1518" spans="3:15" ht="15.6" x14ac:dyDescent="0.3">
      <c r="C1518" s="227"/>
      <c r="N1518" s="244"/>
      <c r="O1518" s="244"/>
    </row>
    <row r="1519" spans="3:15" ht="15.6" x14ac:dyDescent="0.3">
      <c r="C1519" s="227"/>
      <c r="N1519" s="244"/>
      <c r="O1519" s="244"/>
    </row>
    <row r="1520" spans="3:15" ht="15.6" x14ac:dyDescent="0.3">
      <c r="C1520" s="227"/>
      <c r="N1520" s="244"/>
      <c r="O1520" s="244"/>
    </row>
    <row r="1521" spans="3:15" ht="15.6" x14ac:dyDescent="0.3">
      <c r="C1521" s="227"/>
      <c r="N1521" s="244"/>
      <c r="O1521" s="244"/>
    </row>
    <row r="1522" spans="3:15" ht="15.6" x14ac:dyDescent="0.3">
      <c r="C1522" s="227"/>
      <c r="N1522" s="244"/>
      <c r="O1522" s="244"/>
    </row>
    <row r="1523" spans="3:15" ht="15.6" x14ac:dyDescent="0.3">
      <c r="C1523" s="227"/>
      <c r="N1523" s="244"/>
      <c r="O1523" s="244"/>
    </row>
    <row r="1524" spans="3:15" ht="15.6" x14ac:dyDescent="0.3">
      <c r="C1524" s="227"/>
      <c r="N1524" s="244"/>
      <c r="O1524" s="244"/>
    </row>
    <row r="1525" spans="3:15" ht="15.6" x14ac:dyDescent="0.3">
      <c r="C1525" s="227"/>
      <c r="N1525" s="244"/>
      <c r="O1525" s="244"/>
    </row>
    <row r="1526" spans="3:15" ht="15.6" x14ac:dyDescent="0.3">
      <c r="C1526" s="227"/>
      <c r="N1526" s="244"/>
      <c r="O1526" s="244"/>
    </row>
    <row r="1527" spans="3:15" ht="15.6" x14ac:dyDescent="0.3">
      <c r="C1527" s="227"/>
      <c r="N1527" s="244"/>
      <c r="O1527" s="244"/>
    </row>
    <row r="1528" spans="3:15" ht="15.6" x14ac:dyDescent="0.3">
      <c r="C1528" s="227"/>
      <c r="N1528" s="244"/>
      <c r="O1528" s="244"/>
    </row>
    <row r="1529" spans="3:15" ht="15.6" x14ac:dyDescent="0.3">
      <c r="C1529" s="227"/>
      <c r="N1529" s="244"/>
      <c r="O1529" s="244"/>
    </row>
    <row r="1530" spans="3:15" ht="15.6" x14ac:dyDescent="0.3">
      <c r="C1530" s="227"/>
      <c r="N1530" s="244"/>
      <c r="O1530" s="244"/>
    </row>
    <row r="1531" spans="3:15" ht="15.6" x14ac:dyDescent="0.3">
      <c r="C1531" s="227"/>
      <c r="N1531" s="244"/>
      <c r="O1531" s="244"/>
    </row>
    <row r="1532" spans="3:15" ht="15.6" x14ac:dyDescent="0.3">
      <c r="C1532" s="227"/>
      <c r="N1532" s="244"/>
      <c r="O1532" s="244"/>
    </row>
    <row r="1533" spans="3:15" ht="15.6" x14ac:dyDescent="0.3">
      <c r="C1533" s="227"/>
      <c r="N1533" s="244"/>
      <c r="O1533" s="244"/>
    </row>
    <row r="1534" spans="3:15" ht="15.6" x14ac:dyDescent="0.3">
      <c r="C1534" s="227"/>
      <c r="N1534" s="244"/>
      <c r="O1534" s="244"/>
    </row>
    <row r="1535" spans="3:15" ht="15.6" x14ac:dyDescent="0.3">
      <c r="C1535" s="227"/>
      <c r="N1535" s="244"/>
      <c r="O1535" s="244"/>
    </row>
    <row r="1536" spans="3:15" ht="15.6" x14ac:dyDescent="0.3">
      <c r="C1536" s="227"/>
      <c r="N1536" s="244"/>
      <c r="O1536" s="244"/>
    </row>
    <row r="1537" spans="3:15" ht="15.6" x14ac:dyDescent="0.3">
      <c r="C1537" s="227"/>
      <c r="N1537" s="244"/>
      <c r="O1537" s="244"/>
    </row>
    <row r="1538" spans="3:15" ht="15.6" x14ac:dyDescent="0.3">
      <c r="C1538" s="227"/>
      <c r="N1538" s="244"/>
      <c r="O1538" s="244"/>
    </row>
    <row r="1539" spans="3:15" ht="15.6" x14ac:dyDescent="0.3">
      <c r="C1539" s="227"/>
      <c r="N1539" s="244"/>
      <c r="O1539" s="244"/>
    </row>
    <row r="1540" spans="3:15" ht="15.6" x14ac:dyDescent="0.3">
      <c r="C1540" s="227"/>
      <c r="N1540" s="244"/>
      <c r="O1540" s="244"/>
    </row>
    <row r="1541" spans="3:15" ht="15.6" x14ac:dyDescent="0.3">
      <c r="C1541" s="227"/>
      <c r="N1541" s="244"/>
      <c r="O1541" s="244"/>
    </row>
    <row r="1542" spans="3:15" ht="15.6" x14ac:dyDescent="0.3">
      <c r="C1542" s="227"/>
      <c r="N1542" s="244"/>
      <c r="O1542" s="244"/>
    </row>
    <row r="1543" spans="3:15" ht="15.6" x14ac:dyDescent="0.3">
      <c r="C1543" s="227"/>
      <c r="N1543" s="244"/>
      <c r="O1543" s="244"/>
    </row>
    <row r="1544" spans="3:15" ht="15.6" x14ac:dyDescent="0.3">
      <c r="C1544" s="227"/>
      <c r="N1544" s="244"/>
      <c r="O1544" s="244"/>
    </row>
    <row r="1545" spans="3:15" ht="15.6" x14ac:dyDescent="0.3">
      <c r="C1545" s="227"/>
      <c r="N1545" s="244"/>
      <c r="O1545" s="244"/>
    </row>
    <row r="1546" spans="3:15" ht="15.6" x14ac:dyDescent="0.3">
      <c r="C1546" s="227"/>
      <c r="N1546" s="244"/>
      <c r="O1546" s="244"/>
    </row>
    <row r="1547" spans="3:15" ht="15.6" x14ac:dyDescent="0.3">
      <c r="C1547" s="227"/>
      <c r="N1547" s="244"/>
      <c r="O1547" s="244"/>
    </row>
    <row r="1548" spans="3:15" ht="15.6" x14ac:dyDescent="0.3">
      <c r="C1548" s="227"/>
      <c r="N1548" s="244"/>
      <c r="O1548" s="244"/>
    </row>
    <row r="1549" spans="3:15" ht="15.6" x14ac:dyDescent="0.3">
      <c r="C1549" s="227"/>
      <c r="N1549" s="244"/>
      <c r="O1549" s="244"/>
    </row>
    <row r="1550" spans="3:15" ht="15.6" x14ac:dyDescent="0.3">
      <c r="C1550" s="227"/>
      <c r="N1550" s="244"/>
      <c r="O1550" s="244"/>
    </row>
    <row r="1551" spans="3:15" ht="15.6" x14ac:dyDescent="0.3">
      <c r="C1551" s="227"/>
      <c r="N1551" s="244"/>
      <c r="O1551" s="244"/>
    </row>
    <row r="1552" spans="3:15" ht="15.6" x14ac:dyDescent="0.3">
      <c r="C1552" s="227"/>
      <c r="N1552" s="244"/>
      <c r="O1552" s="244"/>
    </row>
    <row r="1553" spans="3:15" ht="15.6" x14ac:dyDescent="0.3">
      <c r="C1553" s="227"/>
      <c r="N1553" s="244"/>
      <c r="O1553" s="244"/>
    </row>
    <row r="1554" spans="3:15" ht="15.6" x14ac:dyDescent="0.3">
      <c r="C1554" s="227"/>
      <c r="N1554" s="244"/>
      <c r="O1554" s="244"/>
    </row>
    <row r="1555" spans="3:15" ht="15.6" x14ac:dyDescent="0.3">
      <c r="C1555" s="227"/>
      <c r="N1555" s="244"/>
      <c r="O1555" s="244"/>
    </row>
    <row r="1556" spans="3:15" ht="15.6" x14ac:dyDescent="0.3">
      <c r="C1556" s="227"/>
      <c r="N1556" s="244"/>
      <c r="O1556" s="244"/>
    </row>
    <row r="1557" spans="3:15" ht="15.6" x14ac:dyDescent="0.3">
      <c r="C1557" s="227"/>
      <c r="N1557" s="244"/>
      <c r="O1557" s="244"/>
    </row>
    <row r="1558" spans="3:15" ht="15.6" x14ac:dyDescent="0.3">
      <c r="C1558" s="227"/>
      <c r="N1558" s="244"/>
      <c r="O1558" s="244"/>
    </row>
    <row r="1559" spans="3:15" ht="15.6" x14ac:dyDescent="0.3">
      <c r="C1559" s="227"/>
      <c r="N1559" s="244"/>
      <c r="O1559" s="244"/>
    </row>
    <row r="1560" spans="3:15" ht="15.6" x14ac:dyDescent="0.3">
      <c r="C1560" s="227"/>
      <c r="N1560" s="244"/>
      <c r="O1560" s="244"/>
    </row>
    <row r="1561" spans="3:15" ht="15.6" x14ac:dyDescent="0.3">
      <c r="C1561" s="227"/>
      <c r="N1561" s="244"/>
      <c r="O1561" s="244"/>
    </row>
    <row r="1562" spans="3:15" ht="15.6" x14ac:dyDescent="0.3">
      <c r="C1562" s="227"/>
      <c r="N1562" s="244"/>
      <c r="O1562" s="244"/>
    </row>
    <row r="1563" spans="3:15" ht="15.6" x14ac:dyDescent="0.3">
      <c r="C1563" s="227"/>
      <c r="N1563" s="244"/>
      <c r="O1563" s="244"/>
    </row>
    <row r="1564" spans="3:15" ht="15.6" x14ac:dyDescent="0.3">
      <c r="C1564" s="227"/>
      <c r="N1564" s="244"/>
      <c r="O1564" s="244"/>
    </row>
    <row r="1565" spans="3:15" ht="15.6" x14ac:dyDescent="0.3">
      <c r="C1565" s="227"/>
      <c r="N1565" s="244"/>
      <c r="O1565" s="244"/>
    </row>
    <row r="1566" spans="3:15" ht="15.6" x14ac:dyDescent="0.3">
      <c r="C1566" s="227"/>
      <c r="N1566" s="244"/>
      <c r="O1566" s="244"/>
    </row>
    <row r="1567" spans="3:15" ht="15.6" x14ac:dyDescent="0.3">
      <c r="C1567" s="227"/>
      <c r="N1567" s="244"/>
      <c r="O1567" s="244"/>
    </row>
    <row r="1568" spans="3:15" ht="15.6" x14ac:dyDescent="0.3">
      <c r="C1568" s="227"/>
      <c r="N1568" s="244"/>
      <c r="O1568" s="244"/>
    </row>
    <row r="1569" spans="3:15" ht="15.6" x14ac:dyDescent="0.3">
      <c r="C1569" s="227"/>
      <c r="N1569" s="244"/>
      <c r="O1569" s="244"/>
    </row>
    <row r="1570" spans="3:15" ht="15.6" x14ac:dyDescent="0.3">
      <c r="C1570" s="227"/>
      <c r="N1570" s="244"/>
      <c r="O1570" s="244"/>
    </row>
    <row r="1571" spans="3:15" ht="15.6" x14ac:dyDescent="0.3">
      <c r="C1571" s="227"/>
      <c r="N1571" s="244"/>
      <c r="O1571" s="244"/>
    </row>
    <row r="1572" spans="3:15" ht="15.6" x14ac:dyDescent="0.3">
      <c r="C1572" s="227"/>
      <c r="N1572" s="244"/>
      <c r="O1572" s="244"/>
    </row>
    <row r="1573" spans="3:15" ht="15.6" x14ac:dyDescent="0.3">
      <c r="C1573" s="227"/>
      <c r="N1573" s="244"/>
      <c r="O1573" s="244"/>
    </row>
    <row r="1574" spans="3:15" ht="15.6" x14ac:dyDescent="0.3">
      <c r="C1574" s="227"/>
      <c r="N1574" s="244"/>
      <c r="O1574" s="244"/>
    </row>
    <row r="1575" spans="3:15" ht="15.6" x14ac:dyDescent="0.3">
      <c r="C1575" s="227"/>
      <c r="N1575" s="244"/>
      <c r="O1575" s="244"/>
    </row>
    <row r="1576" spans="3:15" ht="15.6" x14ac:dyDescent="0.3">
      <c r="C1576" s="227"/>
      <c r="N1576" s="244"/>
      <c r="O1576" s="244"/>
    </row>
    <row r="1577" spans="3:15" ht="15.6" x14ac:dyDescent="0.3">
      <c r="C1577" s="227"/>
      <c r="N1577" s="244"/>
      <c r="O1577" s="244"/>
    </row>
    <row r="1578" spans="3:15" ht="15.6" x14ac:dyDescent="0.3">
      <c r="C1578" s="227"/>
      <c r="N1578" s="244"/>
      <c r="O1578" s="244"/>
    </row>
    <row r="1579" spans="3:15" ht="15.6" x14ac:dyDescent="0.3">
      <c r="C1579" s="227"/>
      <c r="N1579" s="244"/>
      <c r="O1579" s="244"/>
    </row>
    <row r="1580" spans="3:15" ht="15.6" x14ac:dyDescent="0.3">
      <c r="C1580" s="227"/>
      <c r="N1580" s="244"/>
      <c r="O1580" s="244"/>
    </row>
    <row r="1581" spans="3:15" ht="15.6" x14ac:dyDescent="0.3">
      <c r="C1581" s="227"/>
      <c r="N1581" s="244"/>
      <c r="O1581" s="244"/>
    </row>
    <row r="1582" spans="3:15" ht="15.6" x14ac:dyDescent="0.3">
      <c r="C1582" s="227"/>
      <c r="N1582" s="244"/>
      <c r="O1582" s="244"/>
    </row>
    <row r="1583" spans="3:15" ht="15.6" x14ac:dyDescent="0.3">
      <c r="C1583" s="227"/>
      <c r="N1583" s="244"/>
      <c r="O1583" s="244"/>
    </row>
    <row r="1584" spans="3:15" ht="15.6" x14ac:dyDescent="0.3">
      <c r="C1584" s="227"/>
      <c r="N1584" s="244"/>
      <c r="O1584" s="244"/>
    </row>
    <row r="1585" spans="3:15" ht="15.6" x14ac:dyDescent="0.3">
      <c r="C1585" s="227"/>
      <c r="N1585" s="244"/>
      <c r="O1585" s="244"/>
    </row>
    <row r="1586" spans="3:15" ht="15.6" x14ac:dyDescent="0.3">
      <c r="C1586" s="227"/>
      <c r="N1586" s="244"/>
      <c r="O1586" s="244"/>
    </row>
    <row r="1587" spans="3:15" ht="15.6" x14ac:dyDescent="0.3">
      <c r="C1587" s="227"/>
      <c r="N1587" s="244"/>
      <c r="O1587" s="244"/>
    </row>
    <row r="1588" spans="3:15" ht="15.6" x14ac:dyDescent="0.3">
      <c r="C1588" s="227"/>
      <c r="N1588" s="244"/>
      <c r="O1588" s="244"/>
    </row>
    <row r="1589" spans="3:15" ht="15.6" x14ac:dyDescent="0.3">
      <c r="C1589" s="227"/>
      <c r="N1589" s="244"/>
      <c r="O1589" s="244"/>
    </row>
    <row r="1590" spans="3:15" ht="15.6" x14ac:dyDescent="0.3">
      <c r="C1590" s="227"/>
      <c r="N1590" s="244"/>
      <c r="O1590" s="244"/>
    </row>
    <row r="1591" spans="3:15" ht="15.6" x14ac:dyDescent="0.3">
      <c r="C1591" s="227"/>
      <c r="N1591" s="244"/>
      <c r="O1591" s="244"/>
    </row>
    <row r="1592" spans="3:15" ht="15.6" x14ac:dyDescent="0.3">
      <c r="C1592" s="227"/>
      <c r="N1592" s="244"/>
      <c r="O1592" s="244"/>
    </row>
    <row r="1593" spans="3:15" ht="15.6" x14ac:dyDescent="0.3">
      <c r="C1593" s="227"/>
      <c r="N1593" s="244"/>
      <c r="O1593" s="244"/>
    </row>
    <row r="1594" spans="3:15" ht="15.6" x14ac:dyDescent="0.3">
      <c r="C1594" s="227"/>
      <c r="N1594" s="244"/>
      <c r="O1594" s="244"/>
    </row>
    <row r="1595" spans="3:15" ht="15.6" x14ac:dyDescent="0.3">
      <c r="C1595" s="227"/>
      <c r="N1595" s="244"/>
      <c r="O1595" s="244"/>
    </row>
    <row r="1596" spans="3:15" ht="15.6" x14ac:dyDescent="0.3">
      <c r="C1596" s="227"/>
      <c r="N1596" s="244"/>
      <c r="O1596" s="244"/>
    </row>
    <row r="1597" spans="3:15" ht="15.6" x14ac:dyDescent="0.3">
      <c r="C1597" s="227"/>
      <c r="N1597" s="244"/>
      <c r="O1597" s="244"/>
    </row>
    <row r="1598" spans="3:15" ht="15.6" x14ac:dyDescent="0.3">
      <c r="C1598" s="227"/>
      <c r="N1598" s="244"/>
      <c r="O1598" s="244"/>
    </row>
    <row r="1599" spans="3:15" ht="15.6" x14ac:dyDescent="0.3">
      <c r="C1599" s="227"/>
      <c r="N1599" s="244"/>
      <c r="O1599" s="244"/>
    </row>
    <row r="1600" spans="3:15" ht="15.6" x14ac:dyDescent="0.3">
      <c r="C1600" s="227"/>
      <c r="N1600" s="244"/>
      <c r="O1600" s="244"/>
    </row>
    <row r="1601" spans="3:15" ht="15.6" x14ac:dyDescent="0.3">
      <c r="C1601" s="227"/>
      <c r="N1601" s="244"/>
      <c r="O1601" s="244"/>
    </row>
    <row r="1602" spans="3:15" ht="15.6" x14ac:dyDescent="0.3">
      <c r="C1602" s="227"/>
      <c r="N1602" s="244"/>
      <c r="O1602" s="244"/>
    </row>
    <row r="1603" spans="3:15" ht="15.6" x14ac:dyDescent="0.3">
      <c r="C1603" s="227"/>
      <c r="N1603" s="244"/>
      <c r="O1603" s="244"/>
    </row>
    <row r="1604" spans="3:15" ht="15.6" x14ac:dyDescent="0.3">
      <c r="C1604" s="227"/>
      <c r="N1604" s="244"/>
      <c r="O1604" s="244"/>
    </row>
    <row r="1605" spans="3:15" ht="15.6" x14ac:dyDescent="0.3">
      <c r="C1605" s="227"/>
      <c r="N1605" s="244"/>
      <c r="O1605" s="244"/>
    </row>
    <row r="1606" spans="3:15" ht="15.6" x14ac:dyDescent="0.3">
      <c r="C1606" s="227"/>
      <c r="N1606" s="244"/>
      <c r="O1606" s="244"/>
    </row>
    <row r="1607" spans="3:15" ht="15.6" x14ac:dyDescent="0.3">
      <c r="C1607" s="227"/>
      <c r="N1607" s="244"/>
      <c r="O1607" s="244"/>
    </row>
    <row r="1608" spans="3:15" ht="15.6" x14ac:dyDescent="0.3">
      <c r="C1608" s="227"/>
      <c r="N1608" s="244"/>
      <c r="O1608" s="244"/>
    </row>
    <row r="1609" spans="3:15" ht="15.6" x14ac:dyDescent="0.3">
      <c r="C1609" s="227"/>
      <c r="N1609" s="244"/>
      <c r="O1609" s="244"/>
    </row>
    <row r="1610" spans="3:15" ht="15.6" x14ac:dyDescent="0.3">
      <c r="C1610" s="227"/>
      <c r="N1610" s="244"/>
      <c r="O1610" s="244"/>
    </row>
    <row r="1611" spans="3:15" ht="15.6" x14ac:dyDescent="0.3">
      <c r="C1611" s="227"/>
      <c r="N1611" s="244"/>
      <c r="O1611" s="244"/>
    </row>
    <row r="1612" spans="3:15" ht="15.6" x14ac:dyDescent="0.3">
      <c r="C1612" s="227"/>
      <c r="N1612" s="244"/>
      <c r="O1612" s="244"/>
    </row>
    <row r="1613" spans="3:15" ht="15.6" x14ac:dyDescent="0.3">
      <c r="C1613" s="227"/>
      <c r="N1613" s="244"/>
      <c r="O1613" s="244"/>
    </row>
    <row r="1614" spans="3:15" ht="15.6" x14ac:dyDescent="0.3">
      <c r="C1614" s="227"/>
      <c r="N1614" s="244"/>
      <c r="O1614" s="244"/>
    </row>
    <row r="1615" spans="3:15" ht="15.6" x14ac:dyDescent="0.3">
      <c r="C1615" s="227"/>
      <c r="N1615" s="244"/>
      <c r="O1615" s="244"/>
    </row>
    <row r="1616" spans="3:15" ht="15.6" x14ac:dyDescent="0.3">
      <c r="C1616" s="227"/>
      <c r="N1616" s="244"/>
      <c r="O1616" s="244"/>
    </row>
    <row r="1617" spans="3:15" ht="15.6" x14ac:dyDescent="0.3">
      <c r="C1617" s="227"/>
      <c r="N1617" s="244"/>
      <c r="O1617" s="244"/>
    </row>
    <row r="1618" spans="3:15" ht="15.6" x14ac:dyDescent="0.3">
      <c r="C1618" s="227"/>
      <c r="N1618" s="244"/>
      <c r="O1618" s="244"/>
    </row>
    <row r="1619" spans="3:15" ht="15.6" x14ac:dyDescent="0.3">
      <c r="C1619" s="227"/>
      <c r="N1619" s="244"/>
      <c r="O1619" s="244"/>
    </row>
    <row r="1620" spans="3:15" ht="15.6" x14ac:dyDescent="0.3">
      <c r="C1620" s="227"/>
      <c r="N1620" s="244"/>
      <c r="O1620" s="244"/>
    </row>
    <row r="1621" spans="3:15" ht="15.6" x14ac:dyDescent="0.3">
      <c r="C1621" s="227"/>
      <c r="N1621" s="244"/>
      <c r="O1621" s="244"/>
    </row>
    <row r="1622" spans="3:15" ht="15.6" x14ac:dyDescent="0.3">
      <c r="C1622" s="227"/>
      <c r="N1622" s="244"/>
      <c r="O1622" s="244"/>
    </row>
    <row r="1623" spans="3:15" ht="15.6" x14ac:dyDescent="0.3">
      <c r="C1623" s="227"/>
      <c r="N1623" s="244"/>
      <c r="O1623" s="244"/>
    </row>
    <row r="1624" spans="3:15" ht="15.6" x14ac:dyDescent="0.3">
      <c r="C1624" s="227"/>
      <c r="N1624" s="244"/>
      <c r="O1624" s="244"/>
    </row>
    <row r="1625" spans="3:15" ht="15.6" x14ac:dyDescent="0.3">
      <c r="C1625" s="227"/>
      <c r="N1625" s="244"/>
      <c r="O1625" s="244"/>
    </row>
    <row r="1626" spans="3:15" ht="15.6" x14ac:dyDescent="0.3">
      <c r="C1626" s="227"/>
      <c r="N1626" s="244"/>
      <c r="O1626" s="244"/>
    </row>
    <row r="1627" spans="3:15" ht="15.6" x14ac:dyDescent="0.3">
      <c r="C1627" s="227"/>
      <c r="N1627" s="244"/>
      <c r="O1627" s="244"/>
    </row>
    <row r="1628" spans="3:15" ht="15.6" x14ac:dyDescent="0.3">
      <c r="C1628" s="227"/>
      <c r="N1628" s="244"/>
      <c r="O1628" s="244"/>
    </row>
    <row r="1629" spans="3:15" ht="15.6" x14ac:dyDescent="0.3">
      <c r="C1629" s="227"/>
      <c r="N1629" s="244"/>
      <c r="O1629" s="244"/>
    </row>
    <row r="1630" spans="3:15" ht="15.6" x14ac:dyDescent="0.3">
      <c r="C1630" s="227"/>
      <c r="N1630" s="244"/>
      <c r="O1630" s="244"/>
    </row>
    <row r="1631" spans="3:15" ht="15.6" x14ac:dyDescent="0.3">
      <c r="C1631" s="227"/>
      <c r="N1631" s="244"/>
      <c r="O1631" s="244"/>
    </row>
    <row r="1632" spans="3:15" ht="15.6" x14ac:dyDescent="0.3">
      <c r="C1632" s="227"/>
      <c r="N1632" s="244"/>
      <c r="O1632" s="244"/>
    </row>
    <row r="1633" spans="3:15" ht="15.6" x14ac:dyDescent="0.3">
      <c r="C1633" s="227"/>
      <c r="N1633" s="244"/>
      <c r="O1633" s="244"/>
    </row>
    <row r="1634" spans="3:15" ht="15.6" x14ac:dyDescent="0.3">
      <c r="C1634" s="227"/>
      <c r="N1634" s="244"/>
      <c r="O1634" s="244"/>
    </row>
    <row r="1635" spans="3:15" ht="15.6" x14ac:dyDescent="0.3">
      <c r="C1635" s="227"/>
      <c r="N1635" s="244"/>
      <c r="O1635" s="244"/>
    </row>
    <row r="1636" spans="3:15" ht="15.6" x14ac:dyDescent="0.3">
      <c r="C1636" s="227"/>
      <c r="N1636" s="244"/>
      <c r="O1636" s="244"/>
    </row>
    <row r="1637" spans="3:15" ht="15.6" x14ac:dyDescent="0.3">
      <c r="C1637" s="227"/>
      <c r="N1637" s="244"/>
      <c r="O1637" s="244"/>
    </row>
    <row r="1638" spans="3:15" ht="15.6" x14ac:dyDescent="0.3">
      <c r="C1638" s="227"/>
      <c r="N1638" s="244"/>
      <c r="O1638" s="244"/>
    </row>
    <row r="1639" spans="3:15" ht="15.6" x14ac:dyDescent="0.3">
      <c r="C1639" s="227"/>
      <c r="N1639" s="244"/>
      <c r="O1639" s="244"/>
    </row>
    <row r="1640" spans="3:15" ht="15.6" x14ac:dyDescent="0.3">
      <c r="C1640" s="227"/>
      <c r="N1640" s="244"/>
      <c r="O1640" s="244"/>
    </row>
    <row r="1641" spans="3:15" ht="15.6" x14ac:dyDescent="0.3">
      <c r="C1641" s="227"/>
      <c r="N1641" s="244"/>
      <c r="O1641" s="244"/>
    </row>
    <row r="1642" spans="3:15" ht="15.6" x14ac:dyDescent="0.3">
      <c r="C1642" s="227"/>
      <c r="N1642" s="244"/>
      <c r="O1642" s="244"/>
    </row>
    <row r="1643" spans="3:15" ht="15.6" x14ac:dyDescent="0.3">
      <c r="C1643" s="227"/>
      <c r="N1643" s="244"/>
      <c r="O1643" s="244"/>
    </row>
    <row r="1644" spans="3:15" ht="15.6" x14ac:dyDescent="0.3">
      <c r="C1644" s="227"/>
      <c r="N1644" s="244"/>
      <c r="O1644" s="244"/>
    </row>
    <row r="1645" spans="3:15" ht="15.6" x14ac:dyDescent="0.3">
      <c r="C1645" s="227"/>
      <c r="N1645" s="244"/>
      <c r="O1645" s="244"/>
    </row>
    <row r="1646" spans="3:15" ht="15.6" x14ac:dyDescent="0.3">
      <c r="C1646" s="227"/>
      <c r="N1646" s="244"/>
      <c r="O1646" s="244"/>
    </row>
    <row r="1647" spans="3:15" ht="15.6" x14ac:dyDescent="0.3">
      <c r="C1647" s="227"/>
      <c r="N1647" s="244"/>
      <c r="O1647" s="244"/>
    </row>
    <row r="1648" spans="3:15" ht="15.6" x14ac:dyDescent="0.3">
      <c r="C1648" s="227"/>
      <c r="N1648" s="244"/>
      <c r="O1648" s="244"/>
    </row>
    <row r="1649" spans="3:15" ht="15.6" x14ac:dyDescent="0.3">
      <c r="C1649" s="227"/>
      <c r="N1649" s="244"/>
      <c r="O1649" s="244"/>
    </row>
    <row r="1650" spans="3:15" ht="15.6" x14ac:dyDescent="0.3">
      <c r="C1650" s="227"/>
      <c r="N1650" s="244"/>
      <c r="O1650" s="244"/>
    </row>
    <row r="1651" spans="3:15" ht="15.6" x14ac:dyDescent="0.3">
      <c r="C1651" s="227"/>
      <c r="N1651" s="244"/>
      <c r="O1651" s="244"/>
    </row>
    <row r="1652" spans="3:15" ht="15.6" x14ac:dyDescent="0.3">
      <c r="C1652" s="227"/>
      <c r="N1652" s="244"/>
      <c r="O1652" s="244"/>
    </row>
    <row r="1653" spans="3:15" ht="15.6" x14ac:dyDescent="0.3">
      <c r="C1653" s="227"/>
      <c r="N1653" s="244"/>
      <c r="O1653" s="244"/>
    </row>
    <row r="1654" spans="3:15" ht="15.6" x14ac:dyDescent="0.3">
      <c r="C1654" s="227"/>
      <c r="N1654" s="244"/>
      <c r="O1654" s="244"/>
    </row>
    <row r="1655" spans="3:15" ht="15.6" x14ac:dyDescent="0.3">
      <c r="C1655" s="227"/>
      <c r="N1655" s="244"/>
      <c r="O1655" s="244"/>
    </row>
    <row r="1656" spans="3:15" ht="15.6" x14ac:dyDescent="0.3">
      <c r="C1656" s="227"/>
      <c r="N1656" s="244"/>
      <c r="O1656" s="244"/>
    </row>
    <row r="1657" spans="3:15" ht="15.6" x14ac:dyDescent="0.3">
      <c r="C1657" s="227"/>
      <c r="N1657" s="244"/>
      <c r="O1657" s="244"/>
    </row>
    <row r="1658" spans="3:15" ht="15.6" x14ac:dyDescent="0.3">
      <c r="C1658" s="227"/>
      <c r="N1658" s="244"/>
      <c r="O1658" s="244"/>
    </row>
    <row r="1659" spans="3:15" ht="15.6" x14ac:dyDescent="0.3">
      <c r="C1659" s="227"/>
      <c r="N1659" s="244"/>
      <c r="O1659" s="244"/>
    </row>
    <row r="1660" spans="3:15" ht="15.6" x14ac:dyDescent="0.3">
      <c r="C1660" s="227"/>
      <c r="N1660" s="244"/>
      <c r="O1660" s="244"/>
    </row>
    <row r="1661" spans="3:15" ht="15.6" x14ac:dyDescent="0.3">
      <c r="C1661" s="227"/>
      <c r="N1661" s="244"/>
      <c r="O1661" s="244"/>
    </row>
    <row r="1662" spans="3:15" ht="15.6" x14ac:dyDescent="0.3">
      <c r="C1662" s="227"/>
      <c r="N1662" s="244"/>
      <c r="O1662" s="244"/>
    </row>
    <row r="1663" spans="3:15" ht="15.6" x14ac:dyDescent="0.3">
      <c r="C1663" s="227"/>
      <c r="N1663" s="244"/>
      <c r="O1663" s="244"/>
    </row>
    <row r="1664" spans="3:15" ht="15.6" x14ac:dyDescent="0.3">
      <c r="C1664" s="227"/>
      <c r="N1664" s="244"/>
      <c r="O1664" s="244"/>
    </row>
    <row r="1665" spans="3:15" ht="15.6" x14ac:dyDescent="0.3">
      <c r="C1665" s="227"/>
      <c r="N1665" s="244"/>
      <c r="O1665" s="244"/>
    </row>
    <row r="1666" spans="3:15" ht="15.6" x14ac:dyDescent="0.3">
      <c r="C1666" s="227"/>
      <c r="N1666" s="244"/>
      <c r="O1666" s="244"/>
    </row>
    <row r="1667" spans="3:15" ht="15.6" x14ac:dyDescent="0.3">
      <c r="C1667" s="227"/>
      <c r="N1667" s="244"/>
      <c r="O1667" s="244"/>
    </row>
    <row r="1668" spans="3:15" ht="15.6" x14ac:dyDescent="0.3">
      <c r="C1668" s="227"/>
      <c r="N1668" s="244"/>
      <c r="O1668" s="244"/>
    </row>
    <row r="1669" spans="3:15" ht="15.6" x14ac:dyDescent="0.3">
      <c r="C1669" s="227"/>
      <c r="N1669" s="244"/>
      <c r="O1669" s="244"/>
    </row>
    <row r="1670" spans="3:15" ht="15.6" x14ac:dyDescent="0.3">
      <c r="C1670" s="227"/>
      <c r="N1670" s="244"/>
      <c r="O1670" s="244"/>
    </row>
    <row r="1671" spans="3:15" ht="15.6" x14ac:dyDescent="0.3">
      <c r="C1671" s="227"/>
      <c r="N1671" s="244"/>
      <c r="O1671" s="244"/>
    </row>
    <row r="1672" spans="3:15" ht="15.6" x14ac:dyDescent="0.3">
      <c r="C1672" s="227"/>
      <c r="N1672" s="244"/>
      <c r="O1672" s="244"/>
    </row>
    <row r="1673" spans="3:15" ht="15.6" x14ac:dyDescent="0.3">
      <c r="C1673" s="227"/>
      <c r="N1673" s="244"/>
      <c r="O1673" s="244"/>
    </row>
    <row r="1674" spans="3:15" ht="15.6" x14ac:dyDescent="0.3">
      <c r="C1674" s="227"/>
      <c r="N1674" s="244"/>
      <c r="O1674" s="244"/>
    </row>
    <row r="1675" spans="3:15" ht="15.6" x14ac:dyDescent="0.3">
      <c r="C1675" s="227"/>
      <c r="N1675" s="244"/>
      <c r="O1675" s="244"/>
    </row>
    <row r="1676" spans="3:15" ht="15.6" x14ac:dyDescent="0.3">
      <c r="C1676" s="227"/>
      <c r="N1676" s="244"/>
      <c r="O1676" s="244"/>
    </row>
    <row r="1677" spans="3:15" ht="15.6" x14ac:dyDescent="0.3">
      <c r="C1677" s="227"/>
      <c r="N1677" s="244"/>
      <c r="O1677" s="244"/>
    </row>
    <row r="1678" spans="3:15" ht="15.6" x14ac:dyDescent="0.3">
      <c r="C1678" s="227"/>
      <c r="N1678" s="244"/>
      <c r="O1678" s="244"/>
    </row>
    <row r="1679" spans="3:15" ht="15.6" x14ac:dyDescent="0.3">
      <c r="C1679" s="227"/>
      <c r="N1679" s="244"/>
      <c r="O1679" s="244"/>
    </row>
    <row r="1680" spans="3:15" ht="15.6" x14ac:dyDescent="0.3">
      <c r="C1680" s="227"/>
      <c r="N1680" s="244"/>
      <c r="O1680" s="244"/>
    </row>
    <row r="1681" spans="3:15" ht="15.6" x14ac:dyDescent="0.3">
      <c r="C1681" s="227"/>
      <c r="N1681" s="244"/>
      <c r="O1681" s="244"/>
    </row>
    <row r="1682" spans="3:15" ht="15.6" x14ac:dyDescent="0.3">
      <c r="C1682" s="227"/>
      <c r="N1682" s="244"/>
      <c r="O1682" s="244"/>
    </row>
    <row r="1683" spans="3:15" ht="15.6" x14ac:dyDescent="0.3">
      <c r="C1683" s="227"/>
      <c r="N1683" s="244"/>
      <c r="O1683" s="244"/>
    </row>
    <row r="1684" spans="3:15" ht="15.6" x14ac:dyDescent="0.3">
      <c r="C1684" s="227"/>
      <c r="N1684" s="244"/>
      <c r="O1684" s="244"/>
    </row>
    <row r="1685" spans="3:15" ht="15.6" x14ac:dyDescent="0.3">
      <c r="C1685" s="227"/>
      <c r="N1685" s="244"/>
      <c r="O1685" s="244"/>
    </row>
    <row r="1686" spans="3:15" ht="15.6" x14ac:dyDescent="0.3">
      <c r="C1686" s="227"/>
      <c r="N1686" s="244"/>
      <c r="O1686" s="244"/>
    </row>
    <row r="1687" spans="3:15" ht="15.6" x14ac:dyDescent="0.3">
      <c r="C1687" s="227"/>
      <c r="N1687" s="244"/>
      <c r="O1687" s="244"/>
    </row>
    <row r="1688" spans="3:15" ht="15.6" x14ac:dyDescent="0.3">
      <c r="C1688" s="227"/>
      <c r="N1688" s="244"/>
      <c r="O1688" s="244"/>
    </row>
    <row r="1689" spans="3:15" ht="15.6" x14ac:dyDescent="0.3">
      <c r="C1689" s="227"/>
      <c r="N1689" s="244"/>
      <c r="O1689" s="244"/>
    </row>
    <row r="1690" spans="3:15" ht="15.6" x14ac:dyDescent="0.3">
      <c r="C1690" s="227"/>
      <c r="N1690" s="244"/>
      <c r="O1690" s="244"/>
    </row>
    <row r="1691" spans="3:15" ht="15.6" x14ac:dyDescent="0.3">
      <c r="C1691" s="227"/>
      <c r="N1691" s="244"/>
      <c r="O1691" s="244"/>
    </row>
    <row r="1692" spans="3:15" ht="15.6" x14ac:dyDescent="0.3">
      <c r="C1692" s="227"/>
      <c r="N1692" s="244"/>
      <c r="O1692" s="244"/>
    </row>
    <row r="1693" spans="3:15" ht="15.6" x14ac:dyDescent="0.3">
      <c r="C1693" s="227"/>
      <c r="N1693" s="244"/>
      <c r="O1693" s="244"/>
    </row>
    <row r="1694" spans="3:15" ht="15.6" x14ac:dyDescent="0.3">
      <c r="C1694" s="227"/>
      <c r="N1694" s="244"/>
      <c r="O1694" s="244"/>
    </row>
    <row r="1695" spans="3:15" ht="15.6" x14ac:dyDescent="0.3">
      <c r="C1695" s="227"/>
      <c r="N1695" s="244"/>
      <c r="O1695" s="244"/>
    </row>
    <row r="1696" spans="3:15" ht="15.6" x14ac:dyDescent="0.3">
      <c r="C1696" s="227"/>
      <c r="N1696" s="244"/>
      <c r="O1696" s="244"/>
    </row>
    <row r="1697" spans="3:15" ht="15.6" x14ac:dyDescent="0.3">
      <c r="C1697" s="227"/>
      <c r="N1697" s="244"/>
      <c r="O1697" s="244"/>
    </row>
    <row r="1698" spans="3:15" ht="15.6" x14ac:dyDescent="0.3">
      <c r="C1698" s="227"/>
      <c r="N1698" s="244"/>
      <c r="O1698" s="244"/>
    </row>
    <row r="1699" spans="3:15" ht="15.6" x14ac:dyDescent="0.3">
      <c r="C1699" s="227"/>
      <c r="N1699" s="244"/>
      <c r="O1699" s="244"/>
    </row>
    <row r="1700" spans="3:15" ht="15.6" x14ac:dyDescent="0.3">
      <c r="C1700" s="227"/>
      <c r="N1700" s="244"/>
      <c r="O1700" s="244"/>
    </row>
    <row r="1701" spans="3:15" ht="15.6" x14ac:dyDescent="0.3">
      <c r="C1701" s="227"/>
      <c r="N1701" s="244"/>
      <c r="O1701" s="244"/>
    </row>
    <row r="1702" spans="3:15" ht="15.6" x14ac:dyDescent="0.3">
      <c r="C1702" s="227"/>
      <c r="N1702" s="244"/>
      <c r="O1702" s="244"/>
    </row>
    <row r="1703" spans="3:15" ht="15.6" x14ac:dyDescent="0.3">
      <c r="C1703" s="227"/>
      <c r="N1703" s="244"/>
      <c r="O1703" s="244"/>
    </row>
    <row r="1704" spans="3:15" ht="15.6" x14ac:dyDescent="0.3">
      <c r="C1704" s="227"/>
      <c r="N1704" s="244"/>
      <c r="O1704" s="244"/>
    </row>
    <row r="1705" spans="3:15" ht="15.6" x14ac:dyDescent="0.3">
      <c r="C1705" s="227"/>
      <c r="N1705" s="244"/>
      <c r="O1705" s="244"/>
    </row>
    <row r="1706" spans="3:15" ht="15.6" x14ac:dyDescent="0.3">
      <c r="C1706" s="227"/>
      <c r="N1706" s="244"/>
      <c r="O1706" s="244"/>
    </row>
    <row r="1707" spans="3:15" ht="15.6" x14ac:dyDescent="0.3">
      <c r="C1707" s="227"/>
      <c r="N1707" s="244"/>
      <c r="O1707" s="244"/>
    </row>
    <row r="1708" spans="3:15" ht="15.6" x14ac:dyDescent="0.3">
      <c r="C1708" s="227"/>
      <c r="N1708" s="244"/>
      <c r="O1708" s="244"/>
    </row>
    <row r="1709" spans="3:15" ht="15.6" x14ac:dyDescent="0.3">
      <c r="C1709" s="227"/>
      <c r="N1709" s="244"/>
      <c r="O1709" s="244"/>
    </row>
    <row r="1710" spans="3:15" ht="15.6" x14ac:dyDescent="0.3">
      <c r="C1710" s="227"/>
      <c r="N1710" s="244"/>
      <c r="O1710" s="244"/>
    </row>
    <row r="1711" spans="3:15" ht="15.6" x14ac:dyDescent="0.3">
      <c r="C1711" s="227"/>
      <c r="N1711" s="244"/>
      <c r="O1711" s="244"/>
    </row>
    <row r="1712" spans="3:15" ht="15.6" x14ac:dyDescent="0.3">
      <c r="C1712" s="227"/>
      <c r="N1712" s="244"/>
      <c r="O1712" s="244"/>
    </row>
    <row r="1713" spans="3:15" ht="15.6" x14ac:dyDescent="0.3">
      <c r="C1713" s="227"/>
      <c r="N1713" s="244"/>
      <c r="O1713" s="244"/>
    </row>
    <row r="1714" spans="3:15" ht="15.6" x14ac:dyDescent="0.3">
      <c r="C1714" s="227"/>
      <c r="N1714" s="244"/>
      <c r="O1714" s="244"/>
    </row>
    <row r="1715" spans="3:15" ht="15.6" x14ac:dyDescent="0.3">
      <c r="C1715" s="227"/>
      <c r="N1715" s="244"/>
      <c r="O1715" s="244"/>
    </row>
    <row r="1716" spans="3:15" ht="15.6" x14ac:dyDescent="0.3">
      <c r="C1716" s="227"/>
      <c r="N1716" s="244"/>
      <c r="O1716" s="244"/>
    </row>
    <row r="1717" spans="3:15" ht="15.6" x14ac:dyDescent="0.3">
      <c r="C1717" s="227"/>
      <c r="N1717" s="244"/>
      <c r="O1717" s="244"/>
    </row>
    <row r="1718" spans="3:15" ht="15.6" x14ac:dyDescent="0.3">
      <c r="C1718" s="227"/>
      <c r="N1718" s="244"/>
      <c r="O1718" s="244"/>
    </row>
    <row r="1719" spans="3:15" ht="15.6" x14ac:dyDescent="0.3">
      <c r="C1719" s="227"/>
      <c r="N1719" s="244"/>
      <c r="O1719" s="244"/>
    </row>
    <row r="1720" spans="3:15" ht="15.6" x14ac:dyDescent="0.3">
      <c r="C1720" s="227"/>
      <c r="N1720" s="244"/>
      <c r="O1720" s="244"/>
    </row>
    <row r="1721" spans="3:15" ht="15.6" x14ac:dyDescent="0.3">
      <c r="C1721" s="227"/>
      <c r="N1721" s="244"/>
      <c r="O1721" s="244"/>
    </row>
    <row r="1722" spans="3:15" ht="15.6" x14ac:dyDescent="0.3">
      <c r="C1722" s="227"/>
      <c r="N1722" s="244"/>
      <c r="O1722" s="244"/>
    </row>
    <row r="1723" spans="3:15" ht="15.6" x14ac:dyDescent="0.3">
      <c r="C1723" s="227"/>
      <c r="N1723" s="244"/>
      <c r="O1723" s="244"/>
    </row>
    <row r="1724" spans="3:15" ht="15.6" x14ac:dyDescent="0.3">
      <c r="C1724" s="227"/>
      <c r="N1724" s="244"/>
      <c r="O1724" s="244"/>
    </row>
    <row r="1725" spans="3:15" ht="15.6" x14ac:dyDescent="0.3">
      <c r="C1725" s="227"/>
      <c r="N1725" s="244"/>
      <c r="O1725" s="244"/>
    </row>
    <row r="1726" spans="3:15" ht="15.6" x14ac:dyDescent="0.3">
      <c r="C1726" s="227"/>
      <c r="N1726" s="244"/>
      <c r="O1726" s="244"/>
    </row>
    <row r="1727" spans="3:15" ht="15.6" x14ac:dyDescent="0.3">
      <c r="C1727" s="227"/>
      <c r="N1727" s="244"/>
      <c r="O1727" s="244"/>
    </row>
    <row r="1728" spans="3:15" ht="15.6" x14ac:dyDescent="0.3">
      <c r="C1728" s="227"/>
      <c r="N1728" s="244"/>
      <c r="O1728" s="244"/>
    </row>
    <row r="1729" spans="3:15" ht="15.6" x14ac:dyDescent="0.3">
      <c r="C1729" s="227"/>
      <c r="N1729" s="244"/>
      <c r="O1729" s="244"/>
    </row>
    <row r="1730" spans="3:15" ht="15.6" x14ac:dyDescent="0.3">
      <c r="C1730" s="227"/>
      <c r="N1730" s="244"/>
      <c r="O1730" s="244"/>
    </row>
    <row r="1731" spans="3:15" ht="15.6" x14ac:dyDescent="0.3">
      <c r="C1731" s="227"/>
      <c r="N1731" s="244"/>
      <c r="O1731" s="244"/>
    </row>
    <row r="1732" spans="3:15" ht="15.6" x14ac:dyDescent="0.3">
      <c r="C1732" s="227"/>
      <c r="N1732" s="244"/>
      <c r="O1732" s="244"/>
    </row>
    <row r="1733" spans="3:15" ht="15.6" x14ac:dyDescent="0.3">
      <c r="C1733" s="227"/>
      <c r="N1733" s="244"/>
      <c r="O1733" s="244"/>
    </row>
    <row r="1734" spans="3:15" ht="15.6" x14ac:dyDescent="0.3">
      <c r="C1734" s="227"/>
      <c r="N1734" s="244"/>
      <c r="O1734" s="244"/>
    </row>
    <row r="1735" spans="3:15" ht="15.6" x14ac:dyDescent="0.3">
      <c r="C1735" s="227"/>
      <c r="N1735" s="244"/>
      <c r="O1735" s="244"/>
    </row>
    <row r="1736" spans="3:15" ht="15.6" x14ac:dyDescent="0.3">
      <c r="C1736" s="227"/>
      <c r="N1736" s="244"/>
      <c r="O1736" s="244"/>
    </row>
    <row r="1737" spans="3:15" ht="15.6" x14ac:dyDescent="0.3">
      <c r="C1737" s="227"/>
      <c r="N1737" s="244"/>
      <c r="O1737" s="244"/>
    </row>
    <row r="1738" spans="3:15" ht="15.6" x14ac:dyDescent="0.3">
      <c r="C1738" s="227"/>
      <c r="N1738" s="244"/>
      <c r="O1738" s="244"/>
    </row>
    <row r="1739" spans="3:15" ht="15.6" x14ac:dyDescent="0.3">
      <c r="C1739" s="227"/>
      <c r="N1739" s="244"/>
      <c r="O1739" s="244"/>
    </row>
    <row r="1740" spans="3:15" ht="15.6" x14ac:dyDescent="0.3">
      <c r="C1740" s="227"/>
      <c r="N1740" s="244"/>
      <c r="O1740" s="244"/>
    </row>
    <row r="1741" spans="3:15" ht="15.6" x14ac:dyDescent="0.3">
      <c r="C1741" s="227"/>
      <c r="N1741" s="244"/>
      <c r="O1741" s="244"/>
    </row>
    <row r="1742" spans="3:15" ht="15.6" x14ac:dyDescent="0.3">
      <c r="C1742" s="227"/>
      <c r="N1742" s="244"/>
      <c r="O1742" s="244"/>
    </row>
    <row r="1743" spans="3:15" ht="15.6" x14ac:dyDescent="0.3">
      <c r="C1743" s="227"/>
      <c r="N1743" s="244"/>
      <c r="O1743" s="244"/>
    </row>
    <row r="1744" spans="3:15" ht="15.6" x14ac:dyDescent="0.3">
      <c r="C1744" s="227"/>
      <c r="N1744" s="244"/>
      <c r="O1744" s="244"/>
    </row>
    <row r="1745" spans="3:15" ht="15.6" x14ac:dyDescent="0.3">
      <c r="C1745" s="227"/>
      <c r="N1745" s="244"/>
      <c r="O1745" s="244"/>
    </row>
    <row r="1746" spans="3:15" ht="15.6" x14ac:dyDescent="0.3">
      <c r="C1746" s="227"/>
      <c r="N1746" s="244"/>
      <c r="O1746" s="244"/>
    </row>
    <row r="1747" spans="3:15" ht="15.6" x14ac:dyDescent="0.3">
      <c r="C1747" s="227"/>
      <c r="N1747" s="244"/>
      <c r="O1747" s="244"/>
    </row>
    <row r="1748" spans="3:15" ht="15.6" x14ac:dyDescent="0.3">
      <c r="C1748" s="227"/>
      <c r="N1748" s="244"/>
      <c r="O1748" s="244"/>
    </row>
    <row r="1749" spans="3:15" ht="15.6" x14ac:dyDescent="0.3">
      <c r="C1749" s="227"/>
      <c r="N1749" s="244"/>
      <c r="O1749" s="244"/>
    </row>
    <row r="1750" spans="3:15" ht="15.6" x14ac:dyDescent="0.3">
      <c r="C1750" s="227"/>
      <c r="N1750" s="244"/>
      <c r="O1750" s="244"/>
    </row>
    <row r="1751" spans="3:15" ht="15.6" x14ac:dyDescent="0.3">
      <c r="C1751" s="227"/>
      <c r="N1751" s="244"/>
      <c r="O1751" s="244"/>
    </row>
    <row r="1752" spans="3:15" ht="15.6" x14ac:dyDescent="0.3">
      <c r="C1752" s="227"/>
      <c r="N1752" s="244"/>
      <c r="O1752" s="244"/>
    </row>
    <row r="1753" spans="3:15" ht="15.6" x14ac:dyDescent="0.3">
      <c r="C1753" s="227"/>
      <c r="N1753" s="244"/>
      <c r="O1753" s="244"/>
    </row>
    <row r="1754" spans="3:15" ht="15.6" x14ac:dyDescent="0.3">
      <c r="C1754" s="227"/>
      <c r="N1754" s="244"/>
      <c r="O1754" s="244"/>
    </row>
    <row r="1755" spans="3:15" ht="15.6" x14ac:dyDescent="0.3">
      <c r="C1755" s="227"/>
      <c r="N1755" s="244"/>
      <c r="O1755" s="244"/>
    </row>
    <row r="1756" spans="3:15" ht="15.6" x14ac:dyDescent="0.3">
      <c r="C1756" s="227"/>
      <c r="N1756" s="244"/>
      <c r="O1756" s="244"/>
    </row>
    <row r="1757" spans="3:15" ht="15.6" x14ac:dyDescent="0.3">
      <c r="C1757" s="227"/>
      <c r="N1757" s="244"/>
      <c r="O1757" s="244"/>
    </row>
    <row r="1758" spans="3:15" ht="15.6" x14ac:dyDescent="0.3">
      <c r="C1758" s="227"/>
      <c r="N1758" s="244"/>
      <c r="O1758" s="244"/>
    </row>
    <row r="1759" spans="3:15" ht="15.6" x14ac:dyDescent="0.3">
      <c r="C1759" s="227"/>
      <c r="N1759" s="244"/>
      <c r="O1759" s="244"/>
    </row>
    <row r="1760" spans="3:15" ht="15.6" x14ac:dyDescent="0.3">
      <c r="C1760" s="227"/>
      <c r="N1760" s="244"/>
      <c r="O1760" s="244"/>
    </row>
    <row r="1761" spans="3:15" ht="15.6" x14ac:dyDescent="0.3">
      <c r="C1761" s="227"/>
      <c r="N1761" s="244"/>
      <c r="O1761" s="244"/>
    </row>
    <row r="1762" spans="3:15" ht="15.6" x14ac:dyDescent="0.3">
      <c r="C1762" s="227"/>
      <c r="N1762" s="244"/>
      <c r="O1762" s="244"/>
    </row>
    <row r="1763" spans="3:15" ht="15.6" x14ac:dyDescent="0.3">
      <c r="C1763" s="227"/>
      <c r="N1763" s="244"/>
      <c r="O1763" s="244"/>
    </row>
    <row r="1764" spans="3:15" ht="15.6" x14ac:dyDescent="0.3">
      <c r="C1764" s="227"/>
      <c r="N1764" s="244"/>
      <c r="O1764" s="244"/>
    </row>
    <row r="1765" spans="3:15" ht="15.6" x14ac:dyDescent="0.3">
      <c r="C1765" s="227"/>
      <c r="N1765" s="244"/>
      <c r="O1765" s="244"/>
    </row>
    <row r="1766" spans="3:15" ht="15.6" x14ac:dyDescent="0.3">
      <c r="C1766" s="227"/>
      <c r="N1766" s="244"/>
      <c r="O1766" s="244"/>
    </row>
    <row r="1767" spans="3:15" ht="15.6" x14ac:dyDescent="0.3">
      <c r="C1767" s="227"/>
      <c r="N1767" s="244"/>
      <c r="O1767" s="244"/>
    </row>
    <row r="1768" spans="3:15" ht="15.6" x14ac:dyDescent="0.3">
      <c r="C1768" s="227"/>
      <c r="N1768" s="244"/>
      <c r="O1768" s="244"/>
    </row>
    <row r="1769" spans="3:15" ht="15.6" x14ac:dyDescent="0.3">
      <c r="C1769" s="227"/>
      <c r="N1769" s="244"/>
      <c r="O1769" s="244"/>
    </row>
    <row r="1770" spans="3:15" ht="15.6" x14ac:dyDescent="0.3">
      <c r="C1770" s="227"/>
      <c r="N1770" s="244"/>
      <c r="O1770" s="244"/>
    </row>
    <row r="1771" spans="3:15" ht="15.6" x14ac:dyDescent="0.3">
      <c r="C1771" s="227"/>
      <c r="N1771" s="244"/>
      <c r="O1771" s="244"/>
    </row>
    <row r="1772" spans="3:15" ht="15.6" x14ac:dyDescent="0.3">
      <c r="C1772" s="227"/>
      <c r="N1772" s="244"/>
      <c r="O1772" s="244"/>
    </row>
    <row r="1773" spans="3:15" ht="15.6" x14ac:dyDescent="0.3">
      <c r="C1773" s="227"/>
      <c r="N1773" s="244"/>
      <c r="O1773" s="244"/>
    </row>
    <row r="1774" spans="3:15" ht="15.6" x14ac:dyDescent="0.3">
      <c r="C1774" s="227"/>
      <c r="N1774" s="244"/>
      <c r="O1774" s="244"/>
    </row>
    <row r="1775" spans="3:15" ht="15.6" x14ac:dyDescent="0.3">
      <c r="C1775" s="227"/>
      <c r="N1775" s="244"/>
      <c r="O1775" s="244"/>
    </row>
    <row r="1776" spans="3:15" ht="15.6" x14ac:dyDescent="0.3">
      <c r="C1776" s="227"/>
      <c r="N1776" s="244"/>
      <c r="O1776" s="244"/>
    </row>
    <row r="1777" spans="3:15" ht="15.6" x14ac:dyDescent="0.3">
      <c r="C1777" s="227"/>
      <c r="N1777" s="244"/>
      <c r="O1777" s="244"/>
    </row>
    <row r="1778" spans="3:15" ht="15.6" x14ac:dyDescent="0.3">
      <c r="C1778" s="227"/>
      <c r="N1778" s="244"/>
      <c r="O1778" s="244"/>
    </row>
    <row r="1779" spans="3:15" ht="15.6" x14ac:dyDescent="0.3">
      <c r="C1779" s="227"/>
      <c r="N1779" s="244"/>
      <c r="O1779" s="244"/>
    </row>
    <row r="1780" spans="3:15" ht="15.6" x14ac:dyDescent="0.3">
      <c r="C1780" s="227"/>
      <c r="N1780" s="244"/>
      <c r="O1780" s="244"/>
    </row>
    <row r="1781" spans="3:15" ht="15.6" x14ac:dyDescent="0.3">
      <c r="C1781" s="227"/>
      <c r="N1781" s="244"/>
      <c r="O1781" s="244"/>
    </row>
    <row r="1782" spans="3:15" ht="15.6" x14ac:dyDescent="0.3">
      <c r="C1782" s="227"/>
      <c r="N1782" s="244"/>
      <c r="O1782" s="244"/>
    </row>
    <row r="1783" spans="3:15" ht="15.6" x14ac:dyDescent="0.3">
      <c r="C1783" s="227"/>
      <c r="N1783" s="244"/>
      <c r="O1783" s="244"/>
    </row>
    <row r="1784" spans="3:15" ht="15.6" x14ac:dyDescent="0.3">
      <c r="C1784" s="227"/>
      <c r="N1784" s="244"/>
      <c r="O1784" s="244"/>
    </row>
    <row r="1785" spans="3:15" ht="15.6" x14ac:dyDescent="0.3">
      <c r="C1785" s="227"/>
      <c r="N1785" s="244"/>
      <c r="O1785" s="244"/>
    </row>
    <row r="1786" spans="3:15" ht="15.6" x14ac:dyDescent="0.3">
      <c r="C1786" s="227"/>
      <c r="N1786" s="244"/>
      <c r="O1786" s="244"/>
    </row>
    <row r="1787" spans="3:15" ht="15.6" x14ac:dyDescent="0.3">
      <c r="C1787" s="227"/>
      <c r="N1787" s="244"/>
      <c r="O1787" s="244"/>
    </row>
    <row r="1788" spans="3:15" ht="15.6" x14ac:dyDescent="0.3">
      <c r="C1788" s="227"/>
      <c r="N1788" s="244"/>
      <c r="O1788" s="244"/>
    </row>
    <row r="1789" spans="3:15" ht="15.6" x14ac:dyDescent="0.3">
      <c r="C1789" s="227"/>
      <c r="N1789" s="244"/>
      <c r="O1789" s="244"/>
    </row>
    <row r="1790" spans="3:15" ht="15.6" x14ac:dyDescent="0.3">
      <c r="C1790" s="227"/>
      <c r="N1790" s="244"/>
      <c r="O1790" s="244"/>
    </row>
    <row r="1791" spans="3:15" ht="15.6" x14ac:dyDescent="0.3">
      <c r="C1791" s="227"/>
      <c r="N1791" s="244"/>
      <c r="O1791" s="244"/>
    </row>
    <row r="1792" spans="3:15" ht="15.6" x14ac:dyDescent="0.3">
      <c r="C1792" s="227"/>
      <c r="N1792" s="244"/>
      <c r="O1792" s="244"/>
    </row>
    <row r="1793" spans="3:15" ht="15.6" x14ac:dyDescent="0.3">
      <c r="C1793" s="227"/>
      <c r="N1793" s="244"/>
      <c r="O1793" s="244"/>
    </row>
    <row r="1794" spans="3:15" ht="15.6" x14ac:dyDescent="0.3">
      <c r="C1794" s="227"/>
      <c r="N1794" s="244"/>
      <c r="O1794" s="244"/>
    </row>
    <row r="1795" spans="3:15" ht="15.6" x14ac:dyDescent="0.3">
      <c r="C1795" s="227"/>
      <c r="N1795" s="244"/>
      <c r="O1795" s="244"/>
    </row>
    <row r="1796" spans="3:15" ht="15.6" x14ac:dyDescent="0.3">
      <c r="C1796" s="227"/>
      <c r="N1796" s="244"/>
      <c r="O1796" s="244"/>
    </row>
    <row r="1797" spans="3:15" ht="15.6" x14ac:dyDescent="0.3">
      <c r="C1797" s="227"/>
      <c r="N1797" s="244"/>
      <c r="O1797" s="244"/>
    </row>
    <row r="1798" spans="3:15" ht="15.6" x14ac:dyDescent="0.3">
      <c r="C1798" s="227"/>
      <c r="N1798" s="244"/>
      <c r="O1798" s="244"/>
    </row>
    <row r="1799" spans="3:15" ht="15.6" x14ac:dyDescent="0.3">
      <c r="C1799" s="227"/>
      <c r="N1799" s="244"/>
      <c r="O1799" s="244"/>
    </row>
    <row r="1800" spans="3:15" ht="15.6" x14ac:dyDescent="0.3">
      <c r="C1800" s="227"/>
      <c r="N1800" s="244"/>
      <c r="O1800" s="244"/>
    </row>
    <row r="1801" spans="3:15" ht="15.6" x14ac:dyDescent="0.3">
      <c r="C1801" s="227"/>
      <c r="N1801" s="244"/>
      <c r="O1801" s="244"/>
    </row>
    <row r="1802" spans="3:15" ht="15.6" x14ac:dyDescent="0.3">
      <c r="C1802" s="227"/>
      <c r="N1802" s="244"/>
      <c r="O1802" s="244"/>
    </row>
    <row r="1803" spans="3:15" ht="15.6" x14ac:dyDescent="0.3">
      <c r="C1803" s="227"/>
      <c r="N1803" s="244"/>
      <c r="O1803" s="244"/>
    </row>
    <row r="1804" spans="3:15" ht="15.6" x14ac:dyDescent="0.3">
      <c r="C1804" s="227"/>
      <c r="N1804" s="244"/>
      <c r="O1804" s="244"/>
    </row>
    <row r="1805" spans="3:15" ht="15.6" x14ac:dyDescent="0.3">
      <c r="C1805" s="227"/>
      <c r="N1805" s="244"/>
      <c r="O1805" s="244"/>
    </row>
    <row r="1806" spans="3:15" ht="15.6" x14ac:dyDescent="0.3">
      <c r="C1806" s="227"/>
      <c r="N1806" s="244"/>
      <c r="O1806" s="244"/>
    </row>
    <row r="1807" spans="3:15" ht="15.6" x14ac:dyDescent="0.3">
      <c r="C1807" s="227"/>
      <c r="N1807" s="244"/>
      <c r="O1807" s="244"/>
    </row>
    <row r="1808" spans="3:15" ht="15.6" x14ac:dyDescent="0.3">
      <c r="C1808" s="227"/>
      <c r="N1808" s="244"/>
      <c r="O1808" s="244"/>
    </row>
    <row r="1809" spans="3:15" ht="15.6" x14ac:dyDescent="0.3">
      <c r="C1809" s="227"/>
      <c r="N1809" s="244"/>
      <c r="O1809" s="244"/>
    </row>
    <row r="1810" spans="3:15" ht="15.6" x14ac:dyDescent="0.3">
      <c r="C1810" s="227"/>
      <c r="N1810" s="244"/>
      <c r="O1810" s="244"/>
    </row>
    <row r="1811" spans="3:15" ht="15.6" x14ac:dyDescent="0.3">
      <c r="C1811" s="227"/>
      <c r="N1811" s="244"/>
      <c r="O1811" s="244"/>
    </row>
    <row r="1812" spans="3:15" ht="15.6" x14ac:dyDescent="0.3">
      <c r="C1812" s="227"/>
      <c r="N1812" s="244"/>
      <c r="O1812" s="244"/>
    </row>
    <row r="1813" spans="3:15" ht="15.6" x14ac:dyDescent="0.3">
      <c r="C1813" s="227"/>
      <c r="N1813" s="244"/>
      <c r="O1813" s="244"/>
    </row>
    <row r="1814" spans="3:15" ht="15.6" x14ac:dyDescent="0.3">
      <c r="C1814" s="227"/>
      <c r="N1814" s="244"/>
      <c r="O1814" s="244"/>
    </row>
    <row r="1815" spans="3:15" ht="15.6" x14ac:dyDescent="0.3">
      <c r="C1815" s="227"/>
      <c r="N1815" s="244"/>
      <c r="O1815" s="244"/>
    </row>
    <row r="1816" spans="3:15" ht="15.6" x14ac:dyDescent="0.3">
      <c r="C1816" s="227"/>
      <c r="N1816" s="244"/>
      <c r="O1816" s="244"/>
    </row>
    <row r="1817" spans="3:15" ht="15.6" x14ac:dyDescent="0.3">
      <c r="C1817" s="227"/>
      <c r="N1817" s="244"/>
      <c r="O1817" s="244"/>
    </row>
    <row r="1818" spans="3:15" ht="15.6" x14ac:dyDescent="0.3">
      <c r="C1818" s="227"/>
      <c r="N1818" s="244"/>
      <c r="O1818" s="244"/>
    </row>
    <row r="1819" spans="3:15" ht="15.6" x14ac:dyDescent="0.3">
      <c r="C1819" s="227"/>
      <c r="N1819" s="244"/>
      <c r="O1819" s="244"/>
    </row>
    <row r="1820" spans="3:15" ht="15.6" x14ac:dyDescent="0.3">
      <c r="C1820" s="227"/>
      <c r="N1820" s="244"/>
      <c r="O1820" s="244"/>
    </row>
    <row r="1821" spans="3:15" ht="15.6" x14ac:dyDescent="0.3">
      <c r="C1821" s="227"/>
      <c r="N1821" s="244"/>
      <c r="O1821" s="244"/>
    </row>
    <row r="1822" spans="3:15" ht="15.6" x14ac:dyDescent="0.3">
      <c r="C1822" s="227"/>
      <c r="N1822" s="244"/>
      <c r="O1822" s="244"/>
    </row>
    <row r="1823" spans="3:15" ht="15.6" x14ac:dyDescent="0.3">
      <c r="C1823" s="227"/>
      <c r="N1823" s="244"/>
      <c r="O1823" s="244"/>
    </row>
    <row r="1824" spans="3:15" ht="15.6" x14ac:dyDescent="0.3">
      <c r="C1824" s="227"/>
      <c r="N1824" s="244"/>
      <c r="O1824" s="244"/>
    </row>
    <row r="1825" spans="3:15" ht="15.6" x14ac:dyDescent="0.3">
      <c r="C1825" s="227"/>
      <c r="N1825" s="244"/>
      <c r="O1825" s="244"/>
    </row>
    <row r="1826" spans="3:15" ht="15.6" x14ac:dyDescent="0.3">
      <c r="C1826" s="227"/>
      <c r="N1826" s="244"/>
      <c r="O1826" s="244"/>
    </row>
    <row r="1827" spans="3:15" ht="15.6" x14ac:dyDescent="0.3">
      <c r="C1827" s="227"/>
      <c r="N1827" s="244"/>
      <c r="O1827" s="244"/>
    </row>
    <row r="1828" spans="3:15" ht="15.6" x14ac:dyDescent="0.3">
      <c r="C1828" s="227"/>
      <c r="N1828" s="244"/>
      <c r="O1828" s="244"/>
    </row>
    <row r="1829" spans="3:15" ht="15.6" x14ac:dyDescent="0.3">
      <c r="C1829" s="227"/>
      <c r="N1829" s="244"/>
      <c r="O1829" s="244"/>
    </row>
    <row r="1830" spans="3:15" ht="15.6" x14ac:dyDescent="0.3">
      <c r="C1830" s="227"/>
      <c r="N1830" s="244"/>
      <c r="O1830" s="244"/>
    </row>
    <row r="1831" spans="3:15" ht="15.6" x14ac:dyDescent="0.3">
      <c r="C1831" s="227"/>
      <c r="N1831" s="244"/>
      <c r="O1831" s="244"/>
    </row>
    <row r="1832" spans="3:15" ht="15.6" x14ac:dyDescent="0.3">
      <c r="C1832" s="227"/>
      <c r="N1832" s="244"/>
      <c r="O1832" s="244"/>
    </row>
    <row r="1833" spans="3:15" ht="15.6" x14ac:dyDescent="0.3">
      <c r="C1833" s="227"/>
      <c r="N1833" s="244"/>
      <c r="O1833" s="244"/>
    </row>
    <row r="1834" spans="3:15" ht="15.6" x14ac:dyDescent="0.3">
      <c r="C1834" s="227"/>
      <c r="N1834" s="244"/>
      <c r="O1834" s="244"/>
    </row>
    <row r="1835" spans="3:15" ht="15.6" x14ac:dyDescent="0.3">
      <c r="C1835" s="227"/>
      <c r="N1835" s="244"/>
      <c r="O1835" s="244"/>
    </row>
    <row r="1836" spans="3:15" ht="15.6" x14ac:dyDescent="0.3">
      <c r="C1836" s="227"/>
      <c r="N1836" s="244"/>
      <c r="O1836" s="244"/>
    </row>
    <row r="1837" spans="3:15" ht="15.6" x14ac:dyDescent="0.3">
      <c r="C1837" s="227"/>
      <c r="N1837" s="244"/>
      <c r="O1837" s="244"/>
    </row>
    <row r="1838" spans="3:15" ht="15.6" x14ac:dyDescent="0.3">
      <c r="C1838" s="227"/>
      <c r="N1838" s="244"/>
      <c r="O1838" s="244"/>
    </row>
    <row r="1839" spans="3:15" ht="15.6" x14ac:dyDescent="0.3">
      <c r="C1839" s="227"/>
      <c r="N1839" s="244"/>
      <c r="O1839" s="244"/>
    </row>
    <row r="1840" spans="3:15" ht="15.6" x14ac:dyDescent="0.3">
      <c r="C1840" s="227"/>
      <c r="N1840" s="244"/>
      <c r="O1840" s="244"/>
    </row>
    <row r="1841" spans="3:15" ht="15.6" x14ac:dyDescent="0.3">
      <c r="C1841" s="227"/>
      <c r="N1841" s="244"/>
      <c r="O1841" s="244"/>
    </row>
    <row r="1842" spans="3:15" ht="15.6" x14ac:dyDescent="0.3">
      <c r="C1842" s="227"/>
      <c r="N1842" s="244"/>
      <c r="O1842" s="244"/>
    </row>
    <row r="1843" spans="3:15" ht="15.6" x14ac:dyDescent="0.3">
      <c r="C1843" s="227"/>
      <c r="N1843" s="244"/>
      <c r="O1843" s="244"/>
    </row>
    <row r="1844" spans="3:15" ht="15.6" x14ac:dyDescent="0.3">
      <c r="C1844" s="227"/>
      <c r="N1844" s="244"/>
      <c r="O1844" s="244"/>
    </row>
    <row r="1845" spans="3:15" ht="15.6" x14ac:dyDescent="0.3">
      <c r="C1845" s="227"/>
      <c r="N1845" s="244"/>
      <c r="O1845" s="244"/>
    </row>
    <row r="1846" spans="3:15" ht="15.6" x14ac:dyDescent="0.3">
      <c r="C1846" s="227"/>
      <c r="N1846" s="244"/>
      <c r="O1846" s="244"/>
    </row>
    <row r="1847" spans="3:15" ht="15.6" x14ac:dyDescent="0.3">
      <c r="C1847" s="227"/>
      <c r="N1847" s="244"/>
      <c r="O1847" s="244"/>
    </row>
    <row r="1848" spans="3:15" ht="15.6" x14ac:dyDescent="0.3">
      <c r="C1848" s="227"/>
      <c r="N1848" s="244"/>
      <c r="O1848" s="244"/>
    </row>
    <row r="1849" spans="3:15" ht="15.6" x14ac:dyDescent="0.3">
      <c r="C1849" s="227"/>
      <c r="N1849" s="244"/>
      <c r="O1849" s="244"/>
    </row>
    <row r="1850" spans="3:15" ht="15.6" x14ac:dyDescent="0.3">
      <c r="C1850" s="227"/>
      <c r="N1850" s="244"/>
      <c r="O1850" s="244"/>
    </row>
    <row r="1851" spans="3:15" ht="15.6" x14ac:dyDescent="0.3">
      <c r="C1851" s="227"/>
      <c r="N1851" s="244"/>
      <c r="O1851" s="244"/>
    </row>
    <row r="1852" spans="3:15" ht="15.6" x14ac:dyDescent="0.3">
      <c r="C1852" s="227"/>
      <c r="N1852" s="244"/>
      <c r="O1852" s="244"/>
    </row>
    <row r="1853" spans="3:15" ht="15.6" x14ac:dyDescent="0.3">
      <c r="C1853" s="227"/>
      <c r="N1853" s="244"/>
      <c r="O1853" s="244"/>
    </row>
    <row r="1854" spans="3:15" ht="15.6" x14ac:dyDescent="0.3">
      <c r="C1854" s="227"/>
      <c r="N1854" s="244"/>
      <c r="O1854" s="244"/>
    </row>
    <row r="1855" spans="3:15" ht="15.6" x14ac:dyDescent="0.3">
      <c r="C1855" s="227"/>
      <c r="N1855" s="244"/>
      <c r="O1855" s="244"/>
    </row>
    <row r="1856" spans="3:15" ht="15.6" x14ac:dyDescent="0.3">
      <c r="C1856" s="227"/>
      <c r="N1856" s="244"/>
      <c r="O1856" s="244"/>
    </row>
    <row r="1857" spans="3:15" ht="15.6" x14ac:dyDescent="0.3">
      <c r="C1857" s="227"/>
      <c r="N1857" s="244"/>
      <c r="O1857" s="244"/>
    </row>
    <row r="1858" spans="3:15" ht="15.6" x14ac:dyDescent="0.3">
      <c r="C1858" s="227"/>
      <c r="N1858" s="244"/>
      <c r="O1858" s="244"/>
    </row>
    <row r="1859" spans="3:15" ht="15.6" x14ac:dyDescent="0.3">
      <c r="C1859" s="227"/>
      <c r="N1859" s="244"/>
      <c r="O1859" s="244"/>
    </row>
    <row r="1860" spans="3:15" ht="15.6" x14ac:dyDescent="0.3">
      <c r="C1860" s="227"/>
      <c r="N1860" s="244"/>
      <c r="O1860" s="244"/>
    </row>
    <row r="1861" spans="3:15" ht="15.6" x14ac:dyDescent="0.3">
      <c r="C1861" s="227"/>
      <c r="N1861" s="244"/>
      <c r="O1861" s="244"/>
    </row>
    <row r="1862" spans="3:15" ht="15.6" x14ac:dyDescent="0.3">
      <c r="C1862" s="227"/>
      <c r="N1862" s="244"/>
      <c r="O1862" s="244"/>
    </row>
    <row r="1863" spans="3:15" ht="15.6" x14ac:dyDescent="0.3">
      <c r="C1863" s="227"/>
      <c r="N1863" s="244"/>
      <c r="O1863" s="244"/>
    </row>
    <row r="1864" spans="3:15" ht="15.6" x14ac:dyDescent="0.3">
      <c r="C1864" s="227"/>
      <c r="N1864" s="244"/>
      <c r="O1864" s="244"/>
    </row>
    <row r="1865" spans="3:15" ht="15.6" x14ac:dyDescent="0.3">
      <c r="C1865" s="227"/>
      <c r="N1865" s="244"/>
      <c r="O1865" s="244"/>
    </row>
    <row r="1866" spans="3:15" ht="15.6" x14ac:dyDescent="0.3">
      <c r="C1866" s="227"/>
      <c r="N1866" s="244"/>
      <c r="O1866" s="244"/>
    </row>
    <row r="1867" spans="3:15" ht="15.6" x14ac:dyDescent="0.3">
      <c r="C1867" s="227"/>
      <c r="N1867" s="244"/>
      <c r="O1867" s="244"/>
    </row>
    <row r="1868" spans="3:15" ht="15.6" x14ac:dyDescent="0.3">
      <c r="C1868" s="227"/>
      <c r="N1868" s="244"/>
      <c r="O1868" s="244"/>
    </row>
    <row r="1869" spans="3:15" ht="15.6" x14ac:dyDescent="0.3">
      <c r="C1869" s="227"/>
      <c r="N1869" s="244"/>
      <c r="O1869" s="244"/>
    </row>
    <row r="1870" spans="3:15" ht="15.6" x14ac:dyDescent="0.3">
      <c r="C1870" s="227"/>
      <c r="N1870" s="244"/>
      <c r="O1870" s="244"/>
    </row>
    <row r="1871" spans="3:15" ht="15.6" x14ac:dyDescent="0.3">
      <c r="C1871" s="227"/>
      <c r="N1871" s="244"/>
      <c r="O1871" s="244"/>
    </row>
    <row r="1872" spans="3:15" ht="15.6" x14ac:dyDescent="0.3">
      <c r="C1872" s="227"/>
      <c r="N1872" s="244"/>
      <c r="O1872" s="244"/>
    </row>
    <row r="1873" spans="3:15" ht="15.6" x14ac:dyDescent="0.3">
      <c r="C1873" s="227"/>
      <c r="N1873" s="244"/>
      <c r="O1873" s="244"/>
    </row>
    <row r="1874" spans="3:15" ht="15.6" x14ac:dyDescent="0.3">
      <c r="C1874" s="227"/>
      <c r="N1874" s="244"/>
      <c r="O1874" s="244"/>
    </row>
    <row r="1875" spans="3:15" ht="15.6" x14ac:dyDescent="0.3">
      <c r="C1875" s="227"/>
      <c r="N1875" s="244"/>
      <c r="O1875" s="244"/>
    </row>
    <row r="1876" spans="3:15" ht="15.6" x14ac:dyDescent="0.3">
      <c r="C1876" s="227"/>
      <c r="N1876" s="244"/>
      <c r="O1876" s="244"/>
    </row>
    <row r="1877" spans="3:15" ht="15.6" x14ac:dyDescent="0.3">
      <c r="C1877" s="227"/>
      <c r="N1877" s="244"/>
      <c r="O1877" s="244"/>
    </row>
    <row r="1878" spans="3:15" ht="15.6" x14ac:dyDescent="0.3">
      <c r="C1878" s="227"/>
      <c r="N1878" s="244"/>
      <c r="O1878" s="244"/>
    </row>
    <row r="1879" spans="3:15" ht="15.6" x14ac:dyDescent="0.3">
      <c r="C1879" s="227"/>
      <c r="N1879" s="244"/>
      <c r="O1879" s="244"/>
    </row>
    <row r="1880" spans="3:15" ht="15.6" x14ac:dyDescent="0.3">
      <c r="C1880" s="227"/>
      <c r="N1880" s="244"/>
      <c r="O1880" s="244"/>
    </row>
    <row r="1881" spans="3:15" ht="15.6" x14ac:dyDescent="0.3">
      <c r="C1881" s="227"/>
      <c r="N1881" s="244"/>
      <c r="O1881" s="244"/>
    </row>
    <row r="1882" spans="3:15" ht="15.6" x14ac:dyDescent="0.3">
      <c r="C1882" s="227"/>
      <c r="N1882" s="244"/>
      <c r="O1882" s="244"/>
    </row>
    <row r="1883" spans="3:15" ht="15.6" x14ac:dyDescent="0.3">
      <c r="C1883" s="227"/>
      <c r="N1883" s="244"/>
      <c r="O1883" s="244"/>
    </row>
    <row r="1884" spans="3:15" ht="15.6" x14ac:dyDescent="0.3">
      <c r="C1884" s="227"/>
      <c r="N1884" s="244"/>
      <c r="O1884" s="244"/>
    </row>
    <row r="1885" spans="3:15" ht="15.6" x14ac:dyDescent="0.3">
      <c r="C1885" s="227"/>
      <c r="N1885" s="244"/>
      <c r="O1885" s="244"/>
    </row>
    <row r="1886" spans="3:15" ht="15.6" x14ac:dyDescent="0.3">
      <c r="C1886" s="227"/>
      <c r="N1886" s="244"/>
      <c r="O1886" s="244"/>
    </row>
    <row r="1887" spans="3:15" ht="15.6" x14ac:dyDescent="0.3">
      <c r="C1887" s="227"/>
      <c r="N1887" s="244"/>
      <c r="O1887" s="244"/>
    </row>
    <row r="1888" spans="3:15" ht="15.6" x14ac:dyDescent="0.3">
      <c r="C1888" s="227"/>
      <c r="N1888" s="244"/>
      <c r="O1888" s="244"/>
    </row>
    <row r="1889" spans="3:15" ht="15.6" x14ac:dyDescent="0.3">
      <c r="C1889" s="227"/>
      <c r="N1889" s="244"/>
      <c r="O1889" s="244"/>
    </row>
    <row r="1890" spans="3:15" ht="15.6" x14ac:dyDescent="0.3">
      <c r="C1890" s="227"/>
      <c r="N1890" s="244"/>
      <c r="O1890" s="244"/>
    </row>
    <row r="1891" spans="3:15" ht="15.6" x14ac:dyDescent="0.3">
      <c r="C1891" s="227"/>
      <c r="N1891" s="244"/>
      <c r="O1891" s="244"/>
    </row>
    <row r="1892" spans="3:15" ht="15.6" x14ac:dyDescent="0.3">
      <c r="C1892" s="227"/>
      <c r="N1892" s="244"/>
      <c r="O1892" s="244"/>
    </row>
    <row r="1893" spans="3:15" ht="15.6" x14ac:dyDescent="0.3">
      <c r="C1893" s="227"/>
      <c r="N1893" s="244"/>
      <c r="O1893" s="244"/>
    </row>
    <row r="1894" spans="3:15" ht="15.6" x14ac:dyDescent="0.3">
      <c r="C1894" s="227"/>
      <c r="N1894" s="244"/>
      <c r="O1894" s="244"/>
    </row>
    <row r="1895" spans="3:15" ht="15.6" x14ac:dyDescent="0.3">
      <c r="C1895" s="227"/>
      <c r="N1895" s="244"/>
      <c r="O1895" s="244"/>
    </row>
    <row r="1896" spans="3:15" ht="15.6" x14ac:dyDescent="0.3">
      <c r="C1896" s="227"/>
      <c r="N1896" s="244"/>
      <c r="O1896" s="244"/>
    </row>
    <row r="1897" spans="3:15" ht="15.6" x14ac:dyDescent="0.3">
      <c r="C1897" s="227"/>
      <c r="N1897" s="244"/>
      <c r="O1897" s="244"/>
    </row>
    <row r="1898" spans="3:15" ht="15.6" x14ac:dyDescent="0.3">
      <c r="C1898" s="227"/>
      <c r="N1898" s="244"/>
      <c r="O1898" s="244"/>
    </row>
    <row r="1899" spans="3:15" ht="15.6" x14ac:dyDescent="0.3">
      <c r="C1899" s="227"/>
      <c r="N1899" s="244"/>
      <c r="O1899" s="244"/>
    </row>
    <row r="1900" spans="3:15" ht="15.6" x14ac:dyDescent="0.3">
      <c r="C1900" s="227"/>
      <c r="N1900" s="244"/>
      <c r="O1900" s="244"/>
    </row>
    <row r="1901" spans="3:15" ht="15.6" x14ac:dyDescent="0.3">
      <c r="C1901" s="227"/>
      <c r="N1901" s="244"/>
      <c r="O1901" s="244"/>
    </row>
    <row r="1902" spans="3:15" ht="15.6" x14ac:dyDescent="0.3">
      <c r="C1902" s="227"/>
      <c r="N1902" s="244"/>
      <c r="O1902" s="244"/>
    </row>
    <row r="1903" spans="3:15" ht="15.6" x14ac:dyDescent="0.3">
      <c r="C1903" s="227"/>
      <c r="N1903" s="244"/>
      <c r="O1903" s="244"/>
    </row>
    <row r="1904" spans="3:15" ht="15.6" x14ac:dyDescent="0.3">
      <c r="C1904" s="227"/>
      <c r="N1904" s="244"/>
      <c r="O1904" s="244"/>
    </row>
    <row r="1905" spans="3:15" ht="15.6" x14ac:dyDescent="0.3">
      <c r="C1905" s="227"/>
      <c r="N1905" s="244"/>
      <c r="O1905" s="244"/>
    </row>
    <row r="1906" spans="3:15" ht="15.6" x14ac:dyDescent="0.3">
      <c r="C1906" s="227"/>
      <c r="N1906" s="244"/>
      <c r="O1906" s="244"/>
    </row>
    <row r="1907" spans="3:15" ht="15.6" x14ac:dyDescent="0.3">
      <c r="C1907" s="227"/>
      <c r="N1907" s="244"/>
      <c r="O1907" s="244"/>
    </row>
    <row r="1908" spans="3:15" ht="15.6" x14ac:dyDescent="0.3">
      <c r="C1908" s="227"/>
      <c r="N1908" s="244"/>
      <c r="O1908" s="244"/>
    </row>
    <row r="1909" spans="3:15" ht="15.6" x14ac:dyDescent="0.3">
      <c r="C1909" s="227"/>
      <c r="N1909" s="244"/>
      <c r="O1909" s="244"/>
    </row>
    <row r="1910" spans="3:15" ht="15.6" x14ac:dyDescent="0.3">
      <c r="C1910" s="227"/>
      <c r="N1910" s="244"/>
      <c r="O1910" s="244"/>
    </row>
    <row r="1911" spans="3:15" ht="15.6" x14ac:dyDescent="0.3">
      <c r="C1911" s="227"/>
      <c r="N1911" s="244"/>
      <c r="O1911" s="244"/>
    </row>
    <row r="1912" spans="3:15" ht="15.6" x14ac:dyDescent="0.3">
      <c r="C1912" s="227"/>
      <c r="N1912" s="244"/>
      <c r="O1912" s="244"/>
    </row>
    <row r="1913" spans="3:15" ht="15.6" x14ac:dyDescent="0.3">
      <c r="C1913" s="227"/>
      <c r="N1913" s="244"/>
      <c r="O1913" s="244"/>
    </row>
    <row r="1914" spans="3:15" ht="15.6" x14ac:dyDescent="0.3">
      <c r="C1914" s="227"/>
      <c r="N1914" s="244"/>
      <c r="O1914" s="244"/>
    </row>
    <row r="1915" spans="3:15" ht="15.6" x14ac:dyDescent="0.3">
      <c r="C1915" s="227"/>
      <c r="N1915" s="244"/>
      <c r="O1915" s="244"/>
    </row>
    <row r="1916" spans="3:15" ht="15.6" x14ac:dyDescent="0.3">
      <c r="C1916" s="227"/>
      <c r="N1916" s="244"/>
      <c r="O1916" s="244"/>
    </row>
    <row r="1917" spans="3:15" ht="15.6" x14ac:dyDescent="0.3">
      <c r="C1917" s="227"/>
      <c r="N1917" s="244"/>
      <c r="O1917" s="244"/>
    </row>
    <row r="1918" spans="3:15" ht="15.6" x14ac:dyDescent="0.3">
      <c r="C1918" s="227"/>
      <c r="N1918" s="244"/>
      <c r="O1918" s="244"/>
    </row>
    <row r="1919" spans="3:15" ht="15.6" x14ac:dyDescent="0.3">
      <c r="C1919" s="227"/>
      <c r="N1919" s="244"/>
      <c r="O1919" s="244"/>
    </row>
    <row r="1920" spans="3:15" ht="15.6" x14ac:dyDescent="0.3">
      <c r="C1920" s="227"/>
      <c r="N1920" s="244"/>
      <c r="O1920" s="244"/>
    </row>
    <row r="1921" spans="3:15" ht="15.6" x14ac:dyDescent="0.3">
      <c r="C1921" s="227"/>
      <c r="N1921" s="244"/>
      <c r="O1921" s="244"/>
    </row>
    <row r="1922" spans="3:15" ht="15.6" x14ac:dyDescent="0.3">
      <c r="C1922" s="227"/>
      <c r="N1922" s="244"/>
      <c r="O1922" s="244"/>
    </row>
    <row r="1923" spans="3:15" ht="15.6" x14ac:dyDescent="0.3">
      <c r="C1923" s="227"/>
      <c r="N1923" s="244"/>
      <c r="O1923" s="244"/>
    </row>
    <row r="1924" spans="3:15" ht="15.6" x14ac:dyDescent="0.3">
      <c r="C1924" s="227"/>
      <c r="N1924" s="244"/>
      <c r="O1924" s="244"/>
    </row>
    <row r="1925" spans="3:15" ht="15.6" x14ac:dyDescent="0.3">
      <c r="C1925" s="227"/>
      <c r="N1925" s="244"/>
      <c r="O1925" s="244"/>
    </row>
    <row r="1926" spans="3:15" ht="15.6" x14ac:dyDescent="0.3">
      <c r="C1926" s="227"/>
      <c r="N1926" s="244"/>
      <c r="O1926" s="244"/>
    </row>
    <row r="1927" spans="3:15" ht="15.6" x14ac:dyDescent="0.3">
      <c r="C1927" s="227"/>
      <c r="N1927" s="244"/>
      <c r="O1927" s="244"/>
    </row>
    <row r="1928" spans="3:15" ht="15.6" x14ac:dyDescent="0.3">
      <c r="C1928" s="227"/>
      <c r="N1928" s="244"/>
      <c r="O1928" s="244"/>
    </row>
    <row r="1929" spans="3:15" ht="15.6" x14ac:dyDescent="0.3">
      <c r="C1929" s="227"/>
      <c r="N1929" s="244"/>
      <c r="O1929" s="244"/>
    </row>
    <row r="1930" spans="3:15" ht="15.6" x14ac:dyDescent="0.3">
      <c r="C1930" s="227"/>
      <c r="N1930" s="244"/>
      <c r="O1930" s="244"/>
    </row>
    <row r="1931" spans="3:15" ht="15.6" x14ac:dyDescent="0.3">
      <c r="C1931" s="227"/>
      <c r="N1931" s="244"/>
      <c r="O1931" s="244"/>
    </row>
    <row r="1932" spans="3:15" ht="15.6" x14ac:dyDescent="0.3">
      <c r="C1932" s="227"/>
      <c r="N1932" s="244"/>
      <c r="O1932" s="244"/>
    </row>
    <row r="1933" spans="3:15" ht="15.6" x14ac:dyDescent="0.3">
      <c r="C1933" s="227"/>
      <c r="N1933" s="244"/>
      <c r="O1933" s="244"/>
    </row>
    <row r="1934" spans="3:15" ht="15.6" x14ac:dyDescent="0.3">
      <c r="C1934" s="227"/>
      <c r="N1934" s="244"/>
      <c r="O1934" s="244"/>
    </row>
    <row r="1935" spans="3:15" ht="15.6" x14ac:dyDescent="0.3">
      <c r="C1935" s="227"/>
      <c r="N1935" s="244"/>
      <c r="O1935" s="244"/>
    </row>
    <row r="1936" spans="3:15" ht="15.6" x14ac:dyDescent="0.3">
      <c r="C1936" s="227"/>
      <c r="N1936" s="244"/>
      <c r="O1936" s="244"/>
    </row>
    <row r="1937" spans="3:15" ht="15.6" x14ac:dyDescent="0.3">
      <c r="C1937" s="227"/>
      <c r="N1937" s="244"/>
      <c r="O1937" s="244"/>
    </row>
    <row r="1938" spans="3:15" ht="15.6" x14ac:dyDescent="0.3">
      <c r="C1938" s="227"/>
      <c r="N1938" s="244"/>
      <c r="O1938" s="244"/>
    </row>
    <row r="1939" spans="3:15" ht="15.6" x14ac:dyDescent="0.3">
      <c r="C1939" s="227"/>
      <c r="N1939" s="244"/>
      <c r="O1939" s="244"/>
    </row>
    <row r="1940" spans="3:15" ht="15.6" x14ac:dyDescent="0.3">
      <c r="C1940" s="227"/>
      <c r="N1940" s="244"/>
      <c r="O1940" s="244"/>
    </row>
    <row r="1941" spans="3:15" ht="15.6" x14ac:dyDescent="0.3">
      <c r="C1941" s="227"/>
      <c r="N1941" s="244"/>
      <c r="O1941" s="244"/>
    </row>
    <row r="1942" spans="3:15" ht="15.6" x14ac:dyDescent="0.3">
      <c r="C1942" s="227"/>
      <c r="N1942" s="244"/>
      <c r="O1942" s="244"/>
    </row>
    <row r="1943" spans="3:15" ht="15.6" x14ac:dyDescent="0.3">
      <c r="C1943" s="227"/>
      <c r="N1943" s="244"/>
      <c r="O1943" s="244"/>
    </row>
    <row r="1944" spans="3:15" ht="15.6" x14ac:dyDescent="0.3">
      <c r="C1944" s="227"/>
      <c r="N1944" s="244"/>
      <c r="O1944" s="244"/>
    </row>
    <row r="1945" spans="3:15" ht="15.6" x14ac:dyDescent="0.3">
      <c r="C1945" s="227"/>
      <c r="N1945" s="244"/>
      <c r="O1945" s="244"/>
    </row>
    <row r="1946" spans="3:15" ht="15.6" x14ac:dyDescent="0.3">
      <c r="C1946" s="227"/>
      <c r="N1946" s="244"/>
      <c r="O1946" s="244"/>
    </row>
    <row r="1947" spans="3:15" ht="15.6" x14ac:dyDescent="0.3">
      <c r="C1947" s="227"/>
      <c r="N1947" s="244"/>
      <c r="O1947" s="244"/>
    </row>
    <row r="1948" spans="3:15" ht="15.6" x14ac:dyDescent="0.3">
      <c r="C1948" s="227"/>
      <c r="N1948" s="244"/>
      <c r="O1948" s="244"/>
    </row>
    <row r="1949" spans="3:15" ht="15.6" x14ac:dyDescent="0.3">
      <c r="C1949" s="227"/>
      <c r="N1949" s="244"/>
      <c r="O1949" s="244"/>
    </row>
    <row r="1950" spans="3:15" ht="15.6" x14ac:dyDescent="0.3">
      <c r="C1950" s="227"/>
      <c r="N1950" s="244"/>
      <c r="O1950" s="244"/>
    </row>
    <row r="1951" spans="3:15" ht="15.6" x14ac:dyDescent="0.3">
      <c r="C1951" s="227"/>
      <c r="N1951" s="244"/>
      <c r="O1951" s="244"/>
    </row>
    <row r="1952" spans="3:15" ht="15.6" x14ac:dyDescent="0.3">
      <c r="C1952" s="227"/>
      <c r="N1952" s="244"/>
      <c r="O1952" s="244"/>
    </row>
    <row r="1953" spans="3:15" ht="15.6" x14ac:dyDescent="0.3">
      <c r="C1953" s="227"/>
      <c r="N1953" s="244"/>
      <c r="O1953" s="244"/>
    </row>
    <row r="1954" spans="3:15" ht="15.6" x14ac:dyDescent="0.3">
      <c r="C1954" s="227"/>
      <c r="N1954" s="244"/>
      <c r="O1954" s="244"/>
    </row>
    <row r="1955" spans="3:15" ht="15.6" x14ac:dyDescent="0.3">
      <c r="C1955" s="227"/>
      <c r="N1955" s="244"/>
      <c r="O1955" s="244"/>
    </row>
    <row r="1956" spans="3:15" ht="15.6" x14ac:dyDescent="0.3">
      <c r="C1956" s="227"/>
      <c r="N1956" s="244"/>
      <c r="O1956" s="244"/>
    </row>
    <row r="1957" spans="3:15" ht="15.6" x14ac:dyDescent="0.3">
      <c r="C1957" s="227"/>
      <c r="N1957" s="244"/>
      <c r="O1957" s="244"/>
    </row>
    <row r="1958" spans="3:15" ht="15.6" x14ac:dyDescent="0.3">
      <c r="C1958" s="227"/>
      <c r="N1958" s="244"/>
      <c r="O1958" s="244"/>
    </row>
    <row r="1959" spans="3:15" ht="15.6" x14ac:dyDescent="0.3">
      <c r="C1959" s="227"/>
      <c r="N1959" s="244"/>
      <c r="O1959" s="244"/>
    </row>
    <row r="1960" spans="3:15" ht="15.6" x14ac:dyDescent="0.3">
      <c r="C1960" s="227"/>
      <c r="N1960" s="244"/>
      <c r="O1960" s="244"/>
    </row>
    <row r="1961" spans="3:15" ht="15.6" x14ac:dyDescent="0.3">
      <c r="C1961" s="227"/>
      <c r="N1961" s="244"/>
      <c r="O1961" s="244"/>
    </row>
    <row r="1962" spans="3:15" ht="15.6" x14ac:dyDescent="0.3">
      <c r="C1962" s="227"/>
      <c r="N1962" s="244"/>
      <c r="O1962" s="244"/>
    </row>
    <row r="1963" spans="3:15" ht="15.6" x14ac:dyDescent="0.3">
      <c r="C1963" s="227"/>
      <c r="N1963" s="244"/>
      <c r="O1963" s="244"/>
    </row>
    <row r="1964" spans="3:15" ht="15.6" x14ac:dyDescent="0.3">
      <c r="C1964" s="227"/>
      <c r="N1964" s="244"/>
      <c r="O1964" s="244"/>
    </row>
    <row r="1965" spans="3:15" ht="15.6" x14ac:dyDescent="0.3">
      <c r="C1965" s="227"/>
      <c r="N1965" s="244"/>
      <c r="O1965" s="244"/>
    </row>
    <row r="1966" spans="3:15" ht="15.6" x14ac:dyDescent="0.3">
      <c r="C1966" s="227"/>
      <c r="N1966" s="244"/>
      <c r="O1966" s="244"/>
    </row>
    <row r="1967" spans="3:15" ht="15.6" x14ac:dyDescent="0.3">
      <c r="C1967" s="227"/>
      <c r="N1967" s="244"/>
      <c r="O1967" s="244"/>
    </row>
    <row r="1968" spans="3:15" ht="15.6" x14ac:dyDescent="0.3">
      <c r="C1968" s="227"/>
      <c r="N1968" s="244"/>
      <c r="O1968" s="244"/>
    </row>
    <row r="1969" spans="3:15" ht="15.6" x14ac:dyDescent="0.3">
      <c r="C1969" s="227"/>
      <c r="N1969" s="244"/>
      <c r="O1969" s="244"/>
    </row>
    <row r="1970" spans="3:15" ht="15.6" x14ac:dyDescent="0.3">
      <c r="C1970" s="227"/>
      <c r="N1970" s="244"/>
      <c r="O1970" s="244"/>
    </row>
    <row r="1971" spans="3:15" ht="15.6" x14ac:dyDescent="0.3">
      <c r="C1971" s="227"/>
      <c r="N1971" s="244"/>
      <c r="O1971" s="244"/>
    </row>
    <row r="1972" spans="3:15" ht="15.6" x14ac:dyDescent="0.3">
      <c r="C1972" s="227"/>
      <c r="N1972" s="244"/>
      <c r="O1972" s="244"/>
    </row>
    <row r="1973" spans="3:15" ht="15.6" x14ac:dyDescent="0.3">
      <c r="C1973" s="227"/>
      <c r="N1973" s="244"/>
      <c r="O1973" s="244"/>
    </row>
    <row r="1974" spans="3:15" ht="15.6" x14ac:dyDescent="0.3">
      <c r="C1974" s="227"/>
      <c r="N1974" s="244"/>
      <c r="O1974" s="244"/>
    </row>
    <row r="1975" spans="3:15" ht="15.6" x14ac:dyDescent="0.3">
      <c r="C1975" s="227"/>
      <c r="N1975" s="244"/>
      <c r="O1975" s="244"/>
    </row>
    <row r="1976" spans="3:15" ht="15.6" x14ac:dyDescent="0.3">
      <c r="C1976" s="227"/>
      <c r="N1976" s="244"/>
      <c r="O1976" s="244"/>
    </row>
    <row r="1977" spans="3:15" ht="15.6" x14ac:dyDescent="0.3">
      <c r="C1977" s="227"/>
      <c r="N1977" s="244"/>
      <c r="O1977" s="244"/>
    </row>
    <row r="1978" spans="3:15" ht="15.6" x14ac:dyDescent="0.3">
      <c r="C1978" s="227"/>
      <c r="N1978" s="244"/>
      <c r="O1978" s="244"/>
    </row>
    <row r="1979" spans="3:15" ht="15.6" x14ac:dyDescent="0.3">
      <c r="C1979" s="227"/>
      <c r="N1979" s="244"/>
      <c r="O1979" s="244"/>
    </row>
    <row r="1980" spans="3:15" ht="15.6" x14ac:dyDescent="0.3">
      <c r="C1980" s="227"/>
      <c r="N1980" s="244"/>
      <c r="O1980" s="244"/>
    </row>
    <row r="1981" spans="3:15" ht="15.6" x14ac:dyDescent="0.3">
      <c r="C1981" s="227"/>
      <c r="N1981" s="244"/>
      <c r="O1981" s="244"/>
    </row>
    <row r="1982" spans="3:15" ht="15.6" x14ac:dyDescent="0.3">
      <c r="C1982" s="227"/>
      <c r="N1982" s="244"/>
      <c r="O1982" s="244"/>
    </row>
    <row r="1983" spans="3:15" ht="15.6" x14ac:dyDescent="0.3">
      <c r="C1983" s="227"/>
      <c r="N1983" s="244"/>
      <c r="O1983" s="244"/>
    </row>
    <row r="1984" spans="3:15" ht="15.6" x14ac:dyDescent="0.3">
      <c r="C1984" s="227"/>
      <c r="N1984" s="244"/>
      <c r="O1984" s="244"/>
    </row>
    <row r="1985" spans="3:15" ht="15.6" x14ac:dyDescent="0.3">
      <c r="C1985" s="227"/>
      <c r="N1985" s="244"/>
      <c r="O1985" s="244"/>
    </row>
    <row r="1986" spans="3:15" ht="15.6" x14ac:dyDescent="0.3">
      <c r="C1986" s="227"/>
      <c r="N1986" s="244"/>
      <c r="O1986" s="244"/>
    </row>
    <row r="1987" spans="3:15" ht="15.6" x14ac:dyDescent="0.3">
      <c r="C1987" s="227"/>
      <c r="N1987" s="244"/>
      <c r="O1987" s="244"/>
    </row>
    <row r="1988" spans="3:15" ht="15.6" x14ac:dyDescent="0.3">
      <c r="C1988" s="227"/>
      <c r="N1988" s="244"/>
      <c r="O1988" s="244"/>
    </row>
    <row r="1989" spans="3:15" ht="15.6" x14ac:dyDescent="0.3">
      <c r="C1989" s="227"/>
      <c r="N1989" s="244"/>
      <c r="O1989" s="244"/>
    </row>
    <row r="1990" spans="3:15" ht="15.6" x14ac:dyDescent="0.3">
      <c r="C1990" s="227"/>
      <c r="N1990" s="244"/>
      <c r="O1990" s="244"/>
    </row>
    <row r="1991" spans="3:15" ht="15.6" x14ac:dyDescent="0.3">
      <c r="C1991" s="227"/>
      <c r="N1991" s="244"/>
      <c r="O1991" s="244"/>
    </row>
    <row r="1992" spans="3:15" ht="15.6" x14ac:dyDescent="0.3">
      <c r="C1992" s="227"/>
      <c r="N1992" s="244"/>
      <c r="O1992" s="244"/>
    </row>
    <row r="1993" spans="3:15" ht="15.6" x14ac:dyDescent="0.3">
      <c r="C1993" s="227"/>
      <c r="N1993" s="244"/>
      <c r="O1993" s="244"/>
    </row>
    <row r="1994" spans="3:15" ht="15.6" x14ac:dyDescent="0.3">
      <c r="C1994" s="227"/>
      <c r="N1994" s="244"/>
      <c r="O1994" s="244"/>
    </row>
    <row r="1995" spans="3:15" ht="15.6" x14ac:dyDescent="0.3">
      <c r="C1995" s="227"/>
      <c r="N1995" s="244"/>
      <c r="O1995" s="244"/>
    </row>
    <row r="1996" spans="3:15" ht="15.6" x14ac:dyDescent="0.3">
      <c r="C1996" s="227"/>
      <c r="N1996" s="244"/>
      <c r="O1996" s="244"/>
    </row>
    <row r="1997" spans="3:15" ht="15.6" x14ac:dyDescent="0.3">
      <c r="C1997" s="227"/>
      <c r="N1997" s="244"/>
      <c r="O1997" s="244"/>
    </row>
    <row r="1998" spans="3:15" ht="15.6" x14ac:dyDescent="0.3">
      <c r="C1998" s="227"/>
      <c r="N1998" s="244"/>
      <c r="O1998" s="244"/>
    </row>
    <row r="1999" spans="3:15" ht="15.6" x14ac:dyDescent="0.3">
      <c r="C1999" s="227"/>
      <c r="N1999" s="244"/>
      <c r="O1999" s="244"/>
    </row>
    <row r="2000" spans="3:15" ht="15.6" x14ac:dyDescent="0.3">
      <c r="C2000" s="227"/>
      <c r="N2000" s="244"/>
      <c r="O2000" s="244"/>
    </row>
    <row r="2001" spans="3:15" ht="15.6" x14ac:dyDescent="0.3">
      <c r="C2001" s="227"/>
      <c r="N2001" s="244"/>
      <c r="O2001" s="244"/>
    </row>
    <row r="2002" spans="3:15" ht="15.6" x14ac:dyDescent="0.3">
      <c r="C2002" s="227"/>
      <c r="N2002" s="244"/>
      <c r="O2002" s="244"/>
    </row>
    <row r="2003" spans="3:15" ht="15.6" x14ac:dyDescent="0.3">
      <c r="C2003" s="227"/>
      <c r="N2003" s="244"/>
      <c r="O2003" s="244"/>
    </row>
    <row r="2004" spans="3:15" ht="15.6" x14ac:dyDescent="0.3">
      <c r="C2004" s="227"/>
      <c r="N2004" s="244"/>
      <c r="O2004" s="244"/>
    </row>
    <row r="2005" spans="3:15" ht="15.6" x14ac:dyDescent="0.3">
      <c r="C2005" s="227"/>
      <c r="N2005" s="244"/>
      <c r="O2005" s="244"/>
    </row>
    <row r="2006" spans="3:15" ht="15.6" x14ac:dyDescent="0.3">
      <c r="C2006" s="227"/>
      <c r="N2006" s="244"/>
      <c r="O2006" s="244"/>
    </row>
    <row r="2007" spans="3:15" ht="15.6" x14ac:dyDescent="0.3">
      <c r="C2007" s="227"/>
      <c r="N2007" s="244"/>
      <c r="O2007" s="244"/>
    </row>
    <row r="2008" spans="3:15" ht="15.6" x14ac:dyDescent="0.3">
      <c r="C2008" s="227"/>
      <c r="N2008" s="244"/>
      <c r="O2008" s="244"/>
    </row>
    <row r="2009" spans="3:15" ht="15.6" x14ac:dyDescent="0.3">
      <c r="C2009" s="227"/>
      <c r="N2009" s="244"/>
      <c r="O2009" s="244"/>
    </row>
    <row r="2010" spans="3:15" ht="15.6" x14ac:dyDescent="0.3">
      <c r="C2010" s="227"/>
      <c r="N2010" s="244"/>
      <c r="O2010" s="244"/>
    </row>
    <row r="2011" spans="3:15" ht="15.6" x14ac:dyDescent="0.3">
      <c r="C2011" s="227"/>
      <c r="N2011" s="244"/>
      <c r="O2011" s="244"/>
    </row>
    <row r="2012" spans="3:15" ht="15.6" x14ac:dyDescent="0.3">
      <c r="C2012" s="227"/>
      <c r="N2012" s="244"/>
      <c r="O2012" s="244"/>
    </row>
    <row r="2013" spans="3:15" ht="15.6" x14ac:dyDescent="0.3">
      <c r="C2013" s="227"/>
      <c r="N2013" s="244"/>
      <c r="O2013" s="244"/>
    </row>
    <row r="2014" spans="3:15" ht="15.6" x14ac:dyDescent="0.3">
      <c r="C2014" s="227"/>
      <c r="N2014" s="244"/>
      <c r="O2014" s="244"/>
    </row>
    <row r="2015" spans="3:15" ht="15.6" x14ac:dyDescent="0.3">
      <c r="C2015" s="227"/>
      <c r="N2015" s="244"/>
      <c r="O2015" s="244"/>
    </row>
    <row r="2016" spans="3:15" ht="15.6" x14ac:dyDescent="0.3">
      <c r="C2016" s="227"/>
      <c r="N2016" s="244"/>
      <c r="O2016" s="244"/>
    </row>
    <row r="2017" spans="3:15" ht="15.6" x14ac:dyDescent="0.3">
      <c r="C2017" s="227"/>
      <c r="N2017" s="244"/>
      <c r="O2017" s="244"/>
    </row>
    <row r="2018" spans="3:15" ht="15.6" x14ac:dyDescent="0.3">
      <c r="C2018" s="227"/>
      <c r="N2018" s="244"/>
      <c r="O2018" s="244"/>
    </row>
    <row r="2019" spans="3:15" ht="15.6" x14ac:dyDescent="0.3">
      <c r="C2019" s="227"/>
      <c r="N2019" s="244"/>
      <c r="O2019" s="244"/>
    </row>
    <row r="2020" spans="3:15" ht="15.6" x14ac:dyDescent="0.3">
      <c r="C2020" s="227"/>
      <c r="N2020" s="244"/>
      <c r="O2020" s="244"/>
    </row>
    <row r="2021" spans="3:15" ht="15.6" x14ac:dyDescent="0.3">
      <c r="C2021" s="227"/>
      <c r="N2021" s="244"/>
      <c r="O2021" s="244"/>
    </row>
    <row r="2022" spans="3:15" ht="15.6" x14ac:dyDescent="0.3">
      <c r="C2022" s="227"/>
      <c r="N2022" s="244"/>
      <c r="O2022" s="244"/>
    </row>
    <row r="2023" spans="3:15" ht="15.6" x14ac:dyDescent="0.3">
      <c r="C2023" s="227"/>
      <c r="N2023" s="244"/>
      <c r="O2023" s="244"/>
    </row>
    <row r="2024" spans="3:15" ht="15.6" x14ac:dyDescent="0.3">
      <c r="C2024" s="227"/>
      <c r="N2024" s="244"/>
      <c r="O2024" s="244"/>
    </row>
    <row r="2025" spans="3:15" ht="15.6" x14ac:dyDescent="0.3">
      <c r="C2025" s="227"/>
      <c r="N2025" s="244"/>
      <c r="O2025" s="244"/>
    </row>
    <row r="2026" spans="3:15" ht="15.6" x14ac:dyDescent="0.3">
      <c r="C2026" s="227"/>
      <c r="N2026" s="244"/>
      <c r="O2026" s="244"/>
    </row>
    <row r="2027" spans="3:15" ht="15.6" x14ac:dyDescent="0.3">
      <c r="C2027" s="227"/>
      <c r="N2027" s="244"/>
      <c r="O2027" s="244"/>
    </row>
    <row r="2028" spans="3:15" ht="15.6" x14ac:dyDescent="0.3">
      <c r="C2028" s="227"/>
      <c r="N2028" s="244"/>
      <c r="O2028" s="244"/>
    </row>
    <row r="2029" spans="3:15" ht="15.6" x14ac:dyDescent="0.3">
      <c r="C2029" s="227"/>
      <c r="N2029" s="244"/>
      <c r="O2029" s="244"/>
    </row>
    <row r="2030" spans="3:15" ht="15.6" x14ac:dyDescent="0.3">
      <c r="C2030" s="227"/>
      <c r="N2030" s="244"/>
      <c r="O2030" s="244"/>
    </row>
    <row r="2031" spans="3:15" ht="15.6" x14ac:dyDescent="0.3">
      <c r="C2031" s="227"/>
      <c r="N2031" s="244"/>
      <c r="O2031" s="244"/>
    </row>
    <row r="2032" spans="3:15" ht="15.6" x14ac:dyDescent="0.3">
      <c r="C2032" s="227"/>
      <c r="N2032" s="244"/>
      <c r="O2032" s="244"/>
    </row>
    <row r="2033" spans="3:15" ht="15.6" x14ac:dyDescent="0.3">
      <c r="C2033" s="227"/>
      <c r="N2033" s="244"/>
      <c r="O2033" s="244"/>
    </row>
    <row r="2034" spans="3:15" ht="15.6" x14ac:dyDescent="0.3">
      <c r="C2034" s="227"/>
      <c r="N2034" s="244"/>
      <c r="O2034" s="244"/>
    </row>
    <row r="2035" spans="3:15" ht="15.6" x14ac:dyDescent="0.3">
      <c r="C2035" s="227"/>
      <c r="N2035" s="244"/>
      <c r="O2035" s="244"/>
    </row>
    <row r="2036" spans="3:15" ht="15.6" x14ac:dyDescent="0.3">
      <c r="C2036" s="227"/>
      <c r="N2036" s="244"/>
      <c r="O2036" s="244"/>
    </row>
    <row r="2037" spans="3:15" ht="15.6" x14ac:dyDescent="0.3">
      <c r="C2037" s="227"/>
      <c r="N2037" s="244"/>
      <c r="O2037" s="244"/>
    </row>
    <row r="2038" spans="3:15" ht="15.6" x14ac:dyDescent="0.3">
      <c r="C2038" s="227"/>
      <c r="N2038" s="244"/>
      <c r="O2038" s="244"/>
    </row>
    <row r="2039" spans="3:15" ht="15.6" x14ac:dyDescent="0.3">
      <c r="C2039" s="227"/>
      <c r="N2039" s="244"/>
      <c r="O2039" s="244"/>
    </row>
    <row r="2040" spans="3:15" ht="15.6" x14ac:dyDescent="0.3">
      <c r="C2040" s="227"/>
      <c r="N2040" s="244"/>
      <c r="O2040" s="244"/>
    </row>
    <row r="2041" spans="3:15" ht="15.6" x14ac:dyDescent="0.3">
      <c r="C2041" s="227"/>
      <c r="N2041" s="244"/>
      <c r="O2041" s="244"/>
    </row>
    <row r="2042" spans="3:15" ht="15.6" x14ac:dyDescent="0.3">
      <c r="C2042" s="227"/>
      <c r="N2042" s="244"/>
      <c r="O2042" s="244"/>
    </row>
    <row r="2043" spans="3:15" ht="15.6" x14ac:dyDescent="0.3">
      <c r="C2043" s="227"/>
      <c r="N2043" s="244"/>
      <c r="O2043" s="244"/>
    </row>
    <row r="2044" spans="3:15" ht="15.6" x14ac:dyDescent="0.3">
      <c r="C2044" s="227"/>
      <c r="N2044" s="244"/>
      <c r="O2044" s="244"/>
    </row>
    <row r="2045" spans="3:15" ht="15.6" x14ac:dyDescent="0.3">
      <c r="C2045" s="227"/>
      <c r="N2045" s="244"/>
      <c r="O2045" s="244"/>
    </row>
    <row r="2046" spans="3:15" ht="15.6" x14ac:dyDescent="0.3">
      <c r="C2046" s="227"/>
      <c r="N2046" s="244"/>
      <c r="O2046" s="244"/>
    </row>
    <row r="2047" spans="3:15" ht="15.6" x14ac:dyDescent="0.3">
      <c r="C2047" s="227"/>
      <c r="N2047" s="244"/>
      <c r="O2047" s="244"/>
    </row>
    <row r="2048" spans="3:15" ht="15.6" x14ac:dyDescent="0.3">
      <c r="C2048" s="227"/>
      <c r="N2048" s="244"/>
      <c r="O2048" s="244"/>
    </row>
    <row r="2049" spans="3:15" ht="15.6" x14ac:dyDescent="0.3">
      <c r="C2049" s="227"/>
      <c r="N2049" s="244"/>
      <c r="O2049" s="244"/>
    </row>
    <row r="2050" spans="3:15" ht="15.6" x14ac:dyDescent="0.3">
      <c r="C2050" s="227"/>
      <c r="N2050" s="244"/>
      <c r="O2050" s="244"/>
    </row>
    <row r="2051" spans="3:15" ht="15.6" x14ac:dyDescent="0.3">
      <c r="C2051" s="227"/>
      <c r="N2051" s="244"/>
      <c r="O2051" s="244"/>
    </row>
    <row r="2052" spans="3:15" ht="15.6" x14ac:dyDescent="0.3">
      <c r="C2052" s="227"/>
      <c r="N2052" s="244"/>
      <c r="O2052" s="244"/>
    </row>
    <row r="2053" spans="3:15" ht="15.6" x14ac:dyDescent="0.3">
      <c r="C2053" s="227"/>
      <c r="N2053" s="244"/>
      <c r="O2053" s="244"/>
    </row>
    <row r="2054" spans="3:15" ht="15.6" x14ac:dyDescent="0.3">
      <c r="C2054" s="227"/>
      <c r="N2054" s="244"/>
      <c r="O2054" s="244"/>
    </row>
    <row r="2055" spans="3:15" ht="15.6" x14ac:dyDescent="0.3">
      <c r="C2055" s="227"/>
      <c r="N2055" s="244"/>
      <c r="O2055" s="244"/>
    </row>
    <row r="2056" spans="3:15" ht="15.6" x14ac:dyDescent="0.3">
      <c r="C2056" s="227"/>
      <c r="N2056" s="244"/>
      <c r="O2056" s="244"/>
    </row>
    <row r="2057" spans="3:15" ht="15.6" x14ac:dyDescent="0.3">
      <c r="C2057" s="227"/>
      <c r="N2057" s="244"/>
      <c r="O2057" s="244"/>
    </row>
    <row r="2058" spans="3:15" ht="15.6" x14ac:dyDescent="0.3">
      <c r="C2058" s="227"/>
      <c r="N2058" s="244"/>
      <c r="O2058" s="244"/>
    </row>
    <row r="2059" spans="3:15" ht="15.6" x14ac:dyDescent="0.3">
      <c r="C2059" s="227"/>
      <c r="N2059" s="244"/>
      <c r="O2059" s="244"/>
    </row>
    <row r="2060" spans="3:15" ht="15.6" x14ac:dyDescent="0.3">
      <c r="C2060" s="227"/>
      <c r="N2060" s="244"/>
      <c r="O2060" s="244"/>
    </row>
    <row r="2061" spans="3:15" ht="15.6" x14ac:dyDescent="0.3">
      <c r="C2061" s="227"/>
      <c r="N2061" s="244"/>
      <c r="O2061" s="244"/>
    </row>
    <row r="2062" spans="3:15" ht="15.6" x14ac:dyDescent="0.3">
      <c r="C2062" s="227"/>
      <c r="N2062" s="244"/>
      <c r="O2062" s="244"/>
    </row>
    <row r="2063" spans="3:15" ht="15.6" x14ac:dyDescent="0.3">
      <c r="C2063" s="227"/>
      <c r="N2063" s="244"/>
      <c r="O2063" s="244"/>
    </row>
    <row r="2064" spans="3:15" ht="15.6" x14ac:dyDescent="0.3">
      <c r="C2064" s="227"/>
      <c r="N2064" s="244"/>
      <c r="O2064" s="244"/>
    </row>
    <row r="2065" spans="3:15" ht="15.6" x14ac:dyDescent="0.3">
      <c r="C2065" s="227"/>
      <c r="N2065" s="244"/>
      <c r="O2065" s="244"/>
    </row>
    <row r="2066" spans="3:15" ht="15.6" x14ac:dyDescent="0.3">
      <c r="C2066" s="227"/>
      <c r="N2066" s="244"/>
      <c r="O2066" s="244"/>
    </row>
    <row r="2067" spans="3:15" ht="15.6" x14ac:dyDescent="0.3">
      <c r="C2067" s="227"/>
      <c r="N2067" s="244"/>
      <c r="O2067" s="244"/>
    </row>
    <row r="2068" spans="3:15" ht="15.6" x14ac:dyDescent="0.3">
      <c r="C2068" s="227"/>
      <c r="N2068" s="244"/>
      <c r="O2068" s="244"/>
    </row>
    <row r="2069" spans="3:15" ht="15.6" x14ac:dyDescent="0.3">
      <c r="C2069" s="227"/>
      <c r="N2069" s="244"/>
      <c r="O2069" s="244"/>
    </row>
    <row r="2070" spans="3:15" ht="15.6" x14ac:dyDescent="0.3">
      <c r="C2070" s="227"/>
      <c r="N2070" s="244"/>
      <c r="O2070" s="244"/>
    </row>
    <row r="2071" spans="3:15" ht="15.6" x14ac:dyDescent="0.3">
      <c r="C2071" s="227"/>
      <c r="N2071" s="244"/>
      <c r="O2071" s="244"/>
    </row>
    <row r="2072" spans="3:15" ht="15.6" x14ac:dyDescent="0.3">
      <c r="C2072" s="227"/>
      <c r="N2072" s="244"/>
      <c r="O2072" s="244"/>
    </row>
    <row r="2073" spans="3:15" ht="15.6" x14ac:dyDescent="0.3">
      <c r="C2073" s="227"/>
      <c r="N2073" s="244"/>
      <c r="O2073" s="244"/>
    </row>
    <row r="2074" spans="3:15" ht="15.6" x14ac:dyDescent="0.3">
      <c r="C2074" s="227"/>
      <c r="N2074" s="244"/>
      <c r="O2074" s="244"/>
    </row>
    <row r="2075" spans="3:15" ht="15.6" x14ac:dyDescent="0.3">
      <c r="C2075" s="227"/>
      <c r="N2075" s="244"/>
      <c r="O2075" s="244"/>
    </row>
    <row r="2076" spans="3:15" ht="15.6" x14ac:dyDescent="0.3">
      <c r="C2076" s="227"/>
      <c r="N2076" s="244"/>
      <c r="O2076" s="244"/>
    </row>
    <row r="2077" spans="3:15" ht="15.6" x14ac:dyDescent="0.3">
      <c r="C2077" s="227"/>
      <c r="N2077" s="244"/>
      <c r="O2077" s="244"/>
    </row>
    <row r="2078" spans="3:15" ht="15.6" x14ac:dyDescent="0.3">
      <c r="C2078" s="227"/>
      <c r="N2078" s="244"/>
      <c r="O2078" s="244"/>
    </row>
    <row r="2079" spans="3:15" ht="15.6" x14ac:dyDescent="0.3">
      <c r="C2079" s="227"/>
      <c r="N2079" s="244"/>
      <c r="O2079" s="244"/>
    </row>
    <row r="2080" spans="3:15" ht="15.6" x14ac:dyDescent="0.3">
      <c r="C2080" s="227"/>
      <c r="N2080" s="244"/>
      <c r="O2080" s="244"/>
    </row>
    <row r="2081" spans="3:15" ht="15.6" x14ac:dyDescent="0.3">
      <c r="C2081" s="227"/>
      <c r="N2081" s="244"/>
      <c r="O2081" s="244"/>
    </row>
    <row r="2082" spans="3:15" ht="15.6" x14ac:dyDescent="0.3">
      <c r="C2082" s="227"/>
      <c r="N2082" s="244"/>
      <c r="O2082" s="244"/>
    </row>
    <row r="2083" spans="3:15" ht="15.6" x14ac:dyDescent="0.3">
      <c r="C2083" s="227"/>
      <c r="N2083" s="244"/>
      <c r="O2083" s="244"/>
    </row>
    <row r="2084" spans="3:15" ht="15.6" x14ac:dyDescent="0.3">
      <c r="C2084" s="227"/>
      <c r="N2084" s="244"/>
      <c r="O2084" s="244"/>
    </row>
    <row r="2085" spans="3:15" ht="15.6" x14ac:dyDescent="0.3">
      <c r="C2085" s="227"/>
      <c r="N2085" s="244"/>
      <c r="O2085" s="244"/>
    </row>
    <row r="2086" spans="3:15" ht="15.6" x14ac:dyDescent="0.3">
      <c r="C2086" s="227"/>
      <c r="N2086" s="244"/>
      <c r="O2086" s="244"/>
    </row>
    <row r="2087" spans="3:15" ht="15.6" x14ac:dyDescent="0.3">
      <c r="C2087" s="227"/>
      <c r="N2087" s="244"/>
      <c r="O2087" s="244"/>
    </row>
    <row r="2088" spans="3:15" ht="15.6" x14ac:dyDescent="0.3">
      <c r="C2088" s="227"/>
      <c r="N2088" s="244"/>
      <c r="O2088" s="244"/>
    </row>
    <row r="2089" spans="3:15" ht="15.6" x14ac:dyDescent="0.3">
      <c r="C2089" s="227"/>
      <c r="N2089" s="244"/>
      <c r="O2089" s="244"/>
    </row>
    <row r="2090" spans="3:15" ht="15.6" x14ac:dyDescent="0.3">
      <c r="C2090" s="227"/>
      <c r="N2090" s="244"/>
      <c r="O2090" s="244"/>
    </row>
    <row r="2091" spans="3:15" ht="15.6" x14ac:dyDescent="0.3">
      <c r="C2091" s="227"/>
      <c r="N2091" s="244"/>
      <c r="O2091" s="244"/>
    </row>
    <row r="2092" spans="3:15" ht="15.6" x14ac:dyDescent="0.3">
      <c r="C2092" s="227"/>
      <c r="N2092" s="244"/>
      <c r="O2092" s="244"/>
    </row>
    <row r="2093" spans="3:15" ht="15.6" x14ac:dyDescent="0.3">
      <c r="C2093" s="227"/>
      <c r="N2093" s="244"/>
      <c r="O2093" s="244"/>
    </row>
    <row r="2094" spans="3:15" ht="15.6" x14ac:dyDescent="0.3">
      <c r="C2094" s="227"/>
      <c r="N2094" s="244"/>
      <c r="O2094" s="244"/>
    </row>
    <row r="2095" spans="3:15" ht="15.6" x14ac:dyDescent="0.3">
      <c r="C2095" s="227"/>
      <c r="N2095" s="244"/>
      <c r="O2095" s="244"/>
    </row>
    <row r="2096" spans="3:15" ht="15.6" x14ac:dyDescent="0.3">
      <c r="C2096" s="227"/>
      <c r="N2096" s="244"/>
      <c r="O2096" s="244"/>
    </row>
    <row r="2097" spans="3:15" ht="15.6" x14ac:dyDescent="0.3">
      <c r="C2097" s="227"/>
      <c r="N2097" s="244"/>
      <c r="O2097" s="244"/>
    </row>
    <row r="2098" spans="3:15" ht="15.6" x14ac:dyDescent="0.3">
      <c r="C2098" s="227"/>
      <c r="N2098" s="244"/>
      <c r="O2098" s="244"/>
    </row>
    <row r="2099" spans="3:15" ht="15.6" x14ac:dyDescent="0.3">
      <c r="C2099" s="227"/>
      <c r="N2099" s="244"/>
      <c r="O2099" s="244"/>
    </row>
    <row r="2100" spans="3:15" ht="15.6" x14ac:dyDescent="0.3">
      <c r="C2100" s="227"/>
      <c r="N2100" s="244"/>
      <c r="O2100" s="244"/>
    </row>
    <row r="2101" spans="3:15" ht="15.6" x14ac:dyDescent="0.3">
      <c r="C2101" s="227"/>
      <c r="N2101" s="244"/>
      <c r="O2101" s="244"/>
    </row>
    <row r="2102" spans="3:15" ht="15.6" x14ac:dyDescent="0.3">
      <c r="C2102" s="227"/>
      <c r="N2102" s="244"/>
      <c r="O2102" s="244"/>
    </row>
    <row r="2103" spans="3:15" ht="15.6" x14ac:dyDescent="0.3">
      <c r="C2103" s="227"/>
      <c r="N2103" s="244"/>
      <c r="O2103" s="244"/>
    </row>
    <row r="2104" spans="3:15" ht="15.6" x14ac:dyDescent="0.3">
      <c r="C2104" s="227"/>
      <c r="N2104" s="244"/>
      <c r="O2104" s="244"/>
    </row>
    <row r="2105" spans="3:15" ht="15.6" x14ac:dyDescent="0.3">
      <c r="C2105" s="227"/>
      <c r="N2105" s="244"/>
      <c r="O2105" s="244"/>
    </row>
    <row r="2106" spans="3:15" ht="15.6" x14ac:dyDescent="0.3">
      <c r="C2106" s="227"/>
      <c r="N2106" s="244"/>
      <c r="O2106" s="244"/>
    </row>
    <row r="2107" spans="3:15" ht="15.6" x14ac:dyDescent="0.3">
      <c r="C2107" s="227"/>
      <c r="N2107" s="244"/>
      <c r="O2107" s="244"/>
    </row>
    <row r="2108" spans="3:15" ht="15.6" x14ac:dyDescent="0.3">
      <c r="C2108" s="227"/>
      <c r="N2108" s="244"/>
      <c r="O2108" s="244"/>
    </row>
    <row r="2109" spans="3:15" ht="15.6" x14ac:dyDescent="0.3">
      <c r="C2109" s="227"/>
      <c r="N2109" s="244"/>
      <c r="O2109" s="244"/>
    </row>
    <row r="2110" spans="3:15" ht="15.6" x14ac:dyDescent="0.3">
      <c r="C2110" s="227"/>
      <c r="N2110" s="244"/>
      <c r="O2110" s="244"/>
    </row>
    <row r="2111" spans="3:15" ht="15.6" x14ac:dyDescent="0.3">
      <c r="C2111" s="227"/>
      <c r="N2111" s="244"/>
      <c r="O2111" s="244"/>
    </row>
    <row r="2112" spans="3:15" ht="15.6" x14ac:dyDescent="0.3">
      <c r="C2112" s="227"/>
      <c r="N2112" s="244"/>
      <c r="O2112" s="244"/>
    </row>
    <row r="2113" spans="3:15" ht="15.6" x14ac:dyDescent="0.3">
      <c r="C2113" s="227"/>
      <c r="N2113" s="244"/>
      <c r="O2113" s="244"/>
    </row>
    <row r="2114" spans="3:15" ht="15.6" x14ac:dyDescent="0.3">
      <c r="C2114" s="227"/>
      <c r="N2114" s="244"/>
      <c r="O2114" s="244"/>
    </row>
    <row r="2115" spans="3:15" ht="15.6" x14ac:dyDescent="0.3">
      <c r="C2115" s="227"/>
      <c r="N2115" s="244"/>
      <c r="O2115" s="244"/>
    </row>
    <row r="2116" spans="3:15" ht="15.6" x14ac:dyDescent="0.3">
      <c r="C2116" s="227"/>
      <c r="N2116" s="244"/>
      <c r="O2116" s="244"/>
    </row>
    <row r="2117" spans="3:15" ht="15.6" x14ac:dyDescent="0.3">
      <c r="C2117" s="227"/>
      <c r="N2117" s="244"/>
      <c r="O2117" s="244"/>
    </row>
    <row r="2118" spans="3:15" ht="15.6" x14ac:dyDescent="0.3">
      <c r="C2118" s="227"/>
      <c r="N2118" s="244"/>
      <c r="O2118" s="244"/>
    </row>
    <row r="2119" spans="3:15" ht="15.6" x14ac:dyDescent="0.3">
      <c r="C2119" s="227"/>
      <c r="N2119" s="244"/>
      <c r="O2119" s="244"/>
    </row>
    <row r="2120" spans="3:15" ht="15.6" x14ac:dyDescent="0.3">
      <c r="C2120" s="227"/>
      <c r="N2120" s="244"/>
      <c r="O2120" s="244"/>
    </row>
    <row r="2121" spans="3:15" ht="15.6" x14ac:dyDescent="0.3">
      <c r="C2121" s="227"/>
      <c r="N2121" s="244"/>
      <c r="O2121" s="244"/>
    </row>
    <row r="2122" spans="3:15" ht="15.6" x14ac:dyDescent="0.3">
      <c r="C2122" s="227"/>
      <c r="N2122" s="244"/>
      <c r="O2122" s="244"/>
    </row>
    <row r="2123" spans="3:15" ht="15.6" x14ac:dyDescent="0.3">
      <c r="C2123" s="227"/>
      <c r="N2123" s="244"/>
      <c r="O2123" s="244"/>
    </row>
    <row r="2124" spans="3:15" ht="15.6" x14ac:dyDescent="0.3">
      <c r="C2124" s="227"/>
      <c r="N2124" s="244"/>
      <c r="O2124" s="244"/>
    </row>
    <row r="2125" spans="3:15" ht="15.6" x14ac:dyDescent="0.3">
      <c r="C2125" s="227"/>
      <c r="N2125" s="244"/>
      <c r="O2125" s="244"/>
    </row>
    <row r="2126" spans="3:15" ht="15.6" x14ac:dyDescent="0.3">
      <c r="C2126" s="227"/>
      <c r="N2126" s="244"/>
      <c r="O2126" s="244"/>
    </row>
    <row r="2127" spans="3:15" ht="15.6" x14ac:dyDescent="0.3">
      <c r="C2127" s="227"/>
      <c r="N2127" s="244"/>
      <c r="O2127" s="244"/>
    </row>
    <row r="2128" spans="3:15" ht="15.6" x14ac:dyDescent="0.3">
      <c r="C2128" s="227"/>
      <c r="N2128" s="244"/>
      <c r="O2128" s="244"/>
    </row>
    <row r="2129" spans="3:15" ht="15.6" x14ac:dyDescent="0.3">
      <c r="C2129" s="227"/>
      <c r="N2129" s="244"/>
      <c r="O2129" s="244"/>
    </row>
    <row r="2130" spans="3:15" ht="15.6" x14ac:dyDescent="0.3">
      <c r="C2130" s="227"/>
      <c r="N2130" s="244"/>
      <c r="O2130" s="244"/>
    </row>
    <row r="2131" spans="3:15" ht="15.6" x14ac:dyDescent="0.3">
      <c r="C2131" s="227"/>
      <c r="N2131" s="244"/>
      <c r="O2131" s="244"/>
    </row>
    <row r="2132" spans="3:15" ht="15.6" x14ac:dyDescent="0.3">
      <c r="C2132" s="227"/>
      <c r="N2132" s="244"/>
      <c r="O2132" s="244"/>
    </row>
    <row r="2133" spans="3:15" ht="15.6" x14ac:dyDescent="0.3">
      <c r="C2133" s="227"/>
      <c r="N2133" s="244"/>
      <c r="O2133" s="244"/>
    </row>
    <row r="2134" spans="3:15" ht="15.6" x14ac:dyDescent="0.3">
      <c r="C2134" s="227"/>
      <c r="N2134" s="244"/>
      <c r="O2134" s="244"/>
    </row>
    <row r="2135" spans="3:15" ht="15.6" x14ac:dyDescent="0.3">
      <c r="C2135" s="227"/>
      <c r="N2135" s="244"/>
      <c r="O2135" s="244"/>
    </row>
    <row r="2136" spans="3:15" ht="15.6" x14ac:dyDescent="0.3">
      <c r="C2136" s="227"/>
      <c r="N2136" s="244"/>
      <c r="O2136" s="244"/>
    </row>
    <row r="2137" spans="3:15" ht="15.6" x14ac:dyDescent="0.3">
      <c r="C2137" s="227"/>
      <c r="N2137" s="244"/>
      <c r="O2137" s="244"/>
    </row>
    <row r="2138" spans="3:15" ht="15.6" x14ac:dyDescent="0.3">
      <c r="C2138" s="227"/>
      <c r="N2138" s="244"/>
      <c r="O2138" s="244"/>
    </row>
    <row r="2139" spans="3:15" ht="15.6" x14ac:dyDescent="0.3">
      <c r="C2139" s="227"/>
      <c r="N2139" s="244"/>
      <c r="O2139" s="244"/>
    </row>
    <row r="2140" spans="3:15" ht="15.6" x14ac:dyDescent="0.3">
      <c r="C2140" s="227"/>
      <c r="N2140" s="244"/>
      <c r="O2140" s="244"/>
    </row>
    <row r="2141" spans="3:15" ht="15.6" x14ac:dyDescent="0.3">
      <c r="C2141" s="227"/>
      <c r="N2141" s="244"/>
      <c r="O2141" s="244"/>
    </row>
    <row r="2142" spans="3:15" ht="15.6" x14ac:dyDescent="0.3">
      <c r="C2142" s="227"/>
      <c r="N2142" s="244"/>
      <c r="O2142" s="244"/>
    </row>
    <row r="2143" spans="3:15" ht="15.6" x14ac:dyDescent="0.3">
      <c r="C2143" s="227"/>
      <c r="N2143" s="244"/>
      <c r="O2143" s="244"/>
    </row>
    <row r="2144" spans="3:15" ht="15.6" x14ac:dyDescent="0.3">
      <c r="C2144" s="227"/>
      <c r="N2144" s="244"/>
      <c r="O2144" s="244"/>
    </row>
    <row r="2145" spans="3:15" ht="15.6" x14ac:dyDescent="0.3">
      <c r="C2145" s="227"/>
      <c r="N2145" s="244"/>
      <c r="O2145" s="244"/>
    </row>
    <row r="2146" spans="3:15" ht="15.6" x14ac:dyDescent="0.3">
      <c r="C2146" s="227"/>
      <c r="N2146" s="244"/>
      <c r="O2146" s="244"/>
    </row>
    <row r="2147" spans="3:15" ht="15.6" x14ac:dyDescent="0.3">
      <c r="C2147" s="227"/>
      <c r="N2147" s="244"/>
      <c r="O2147" s="244"/>
    </row>
    <row r="2148" spans="3:15" ht="15.6" x14ac:dyDescent="0.3">
      <c r="C2148" s="227"/>
      <c r="N2148" s="244"/>
      <c r="O2148" s="244"/>
    </row>
    <row r="2149" spans="3:15" ht="15.6" x14ac:dyDescent="0.3">
      <c r="C2149" s="227"/>
      <c r="N2149" s="244"/>
      <c r="O2149" s="244"/>
    </row>
    <row r="2150" spans="3:15" ht="15.6" x14ac:dyDescent="0.3">
      <c r="C2150" s="227"/>
      <c r="N2150" s="244"/>
      <c r="O2150" s="244"/>
    </row>
    <row r="2151" spans="3:15" ht="15.6" x14ac:dyDescent="0.3">
      <c r="C2151" s="227"/>
      <c r="N2151" s="244"/>
      <c r="O2151" s="244"/>
    </row>
    <row r="2152" spans="3:15" ht="15.6" x14ac:dyDescent="0.3">
      <c r="C2152" s="227"/>
      <c r="N2152" s="244"/>
      <c r="O2152" s="244"/>
    </row>
    <row r="2153" spans="3:15" ht="15.6" x14ac:dyDescent="0.3">
      <c r="C2153" s="227"/>
      <c r="N2153" s="244"/>
      <c r="O2153" s="244"/>
    </row>
    <row r="2154" spans="3:15" ht="15.6" x14ac:dyDescent="0.3">
      <c r="C2154" s="227"/>
      <c r="N2154" s="244"/>
      <c r="O2154" s="244"/>
    </row>
    <row r="2155" spans="3:15" ht="15.6" x14ac:dyDescent="0.3">
      <c r="C2155" s="227"/>
      <c r="N2155" s="244"/>
      <c r="O2155" s="244"/>
    </row>
    <row r="2156" spans="3:15" ht="15.6" x14ac:dyDescent="0.3">
      <c r="C2156" s="227"/>
      <c r="N2156" s="244"/>
      <c r="O2156" s="244"/>
    </row>
    <row r="2157" spans="3:15" ht="15.6" x14ac:dyDescent="0.3">
      <c r="C2157" s="227"/>
      <c r="N2157" s="244"/>
      <c r="O2157" s="244"/>
    </row>
    <row r="2158" spans="3:15" ht="15.6" x14ac:dyDescent="0.3">
      <c r="C2158" s="227"/>
      <c r="N2158" s="244"/>
      <c r="O2158" s="244"/>
    </row>
    <row r="2159" spans="3:15" ht="15.6" x14ac:dyDescent="0.3">
      <c r="C2159" s="227"/>
      <c r="N2159" s="244"/>
      <c r="O2159" s="244"/>
    </row>
    <row r="2160" spans="3:15" ht="15.6" x14ac:dyDescent="0.3">
      <c r="C2160" s="227"/>
      <c r="N2160" s="244"/>
      <c r="O2160" s="244"/>
    </row>
    <row r="2161" spans="3:15" ht="15.6" x14ac:dyDescent="0.3">
      <c r="C2161" s="227"/>
      <c r="N2161" s="244"/>
      <c r="O2161" s="244"/>
    </row>
    <row r="2162" spans="3:15" ht="15.6" x14ac:dyDescent="0.3">
      <c r="C2162" s="227"/>
      <c r="N2162" s="244"/>
      <c r="O2162" s="244"/>
    </row>
    <row r="2163" spans="3:15" ht="15.6" x14ac:dyDescent="0.3">
      <c r="C2163" s="227"/>
      <c r="N2163" s="244"/>
      <c r="O2163" s="244"/>
    </row>
    <row r="2164" spans="3:15" ht="15.6" x14ac:dyDescent="0.3">
      <c r="C2164" s="227"/>
      <c r="N2164" s="244"/>
      <c r="O2164" s="244"/>
    </row>
    <row r="2165" spans="3:15" ht="15.6" x14ac:dyDescent="0.3">
      <c r="C2165" s="227"/>
      <c r="N2165" s="244"/>
      <c r="O2165" s="244"/>
    </row>
    <row r="2166" spans="3:15" ht="15.6" x14ac:dyDescent="0.3">
      <c r="C2166" s="227"/>
      <c r="N2166" s="244"/>
      <c r="O2166" s="244"/>
    </row>
    <row r="2167" spans="3:15" ht="15.6" x14ac:dyDescent="0.3">
      <c r="C2167" s="227"/>
      <c r="N2167" s="244"/>
      <c r="O2167" s="244"/>
    </row>
    <row r="2168" spans="3:15" ht="15.6" x14ac:dyDescent="0.3">
      <c r="C2168" s="227"/>
      <c r="N2168" s="244"/>
      <c r="O2168" s="244"/>
    </row>
    <row r="2169" spans="3:15" ht="15.6" x14ac:dyDescent="0.3">
      <c r="C2169" s="227"/>
      <c r="N2169" s="244"/>
      <c r="O2169" s="244"/>
    </row>
    <row r="2170" spans="3:15" ht="15.6" x14ac:dyDescent="0.3">
      <c r="C2170" s="227"/>
      <c r="N2170" s="244"/>
      <c r="O2170" s="244"/>
    </row>
    <row r="2171" spans="3:15" ht="15.6" x14ac:dyDescent="0.3">
      <c r="C2171" s="227"/>
      <c r="N2171" s="244"/>
      <c r="O2171" s="244"/>
    </row>
    <row r="2172" spans="3:15" ht="15.6" x14ac:dyDescent="0.3">
      <c r="C2172" s="227"/>
      <c r="N2172" s="244"/>
      <c r="O2172" s="244"/>
    </row>
    <row r="2173" spans="3:15" ht="15.6" x14ac:dyDescent="0.3">
      <c r="C2173" s="227"/>
      <c r="N2173" s="244"/>
      <c r="O2173" s="244"/>
    </row>
    <row r="2174" spans="3:15" ht="15.6" x14ac:dyDescent="0.3">
      <c r="C2174" s="227"/>
      <c r="N2174" s="244"/>
      <c r="O2174" s="244"/>
    </row>
    <row r="2175" spans="3:15" ht="15.6" x14ac:dyDescent="0.3">
      <c r="C2175" s="227"/>
      <c r="N2175" s="244"/>
      <c r="O2175" s="244"/>
    </row>
    <row r="2176" spans="3:15" ht="15.6" x14ac:dyDescent="0.3">
      <c r="C2176" s="227"/>
      <c r="N2176" s="244"/>
      <c r="O2176" s="244"/>
    </row>
    <row r="2177" spans="3:15" ht="15.6" x14ac:dyDescent="0.3">
      <c r="C2177" s="227"/>
      <c r="N2177" s="244"/>
      <c r="O2177" s="244"/>
    </row>
    <row r="2178" spans="3:15" ht="15.6" x14ac:dyDescent="0.3">
      <c r="C2178" s="227"/>
      <c r="N2178" s="244"/>
      <c r="O2178" s="244"/>
    </row>
    <row r="2179" spans="3:15" ht="15.6" x14ac:dyDescent="0.3">
      <c r="C2179" s="227"/>
      <c r="N2179" s="244"/>
      <c r="O2179" s="244"/>
    </row>
    <row r="2180" spans="3:15" ht="15.6" x14ac:dyDescent="0.3">
      <c r="C2180" s="227"/>
      <c r="N2180" s="244"/>
      <c r="O2180" s="244"/>
    </row>
    <row r="2181" spans="3:15" ht="15.6" x14ac:dyDescent="0.3">
      <c r="C2181" s="227"/>
      <c r="N2181" s="244"/>
      <c r="O2181" s="244"/>
    </row>
    <row r="2182" spans="3:15" ht="15.6" x14ac:dyDescent="0.3">
      <c r="C2182" s="227"/>
      <c r="N2182" s="244"/>
      <c r="O2182" s="244"/>
    </row>
    <row r="2183" spans="3:15" ht="15.6" x14ac:dyDescent="0.3">
      <c r="C2183" s="227"/>
      <c r="N2183" s="244"/>
      <c r="O2183" s="244"/>
    </row>
    <row r="2184" spans="3:15" ht="15.6" x14ac:dyDescent="0.3">
      <c r="C2184" s="227"/>
      <c r="N2184" s="244"/>
      <c r="O2184" s="244"/>
    </row>
    <row r="2185" spans="3:15" ht="15.6" x14ac:dyDescent="0.3">
      <c r="C2185" s="227"/>
      <c r="N2185" s="244"/>
      <c r="O2185" s="244"/>
    </row>
    <row r="2186" spans="3:15" ht="15.6" x14ac:dyDescent="0.3">
      <c r="C2186" s="227"/>
      <c r="N2186" s="244"/>
      <c r="O2186" s="244"/>
    </row>
    <row r="2187" spans="3:15" ht="15.6" x14ac:dyDescent="0.3">
      <c r="C2187" s="227"/>
      <c r="N2187" s="244"/>
      <c r="O2187" s="244"/>
    </row>
    <row r="2188" spans="3:15" ht="15.6" x14ac:dyDescent="0.3">
      <c r="C2188" s="227"/>
      <c r="N2188" s="244"/>
      <c r="O2188" s="244"/>
    </row>
    <row r="2189" spans="3:15" ht="15.6" x14ac:dyDescent="0.3">
      <c r="C2189" s="227"/>
      <c r="N2189" s="244"/>
      <c r="O2189" s="244"/>
    </row>
    <row r="2190" spans="3:15" ht="15.6" x14ac:dyDescent="0.3">
      <c r="C2190" s="227"/>
      <c r="N2190" s="244"/>
      <c r="O2190" s="244"/>
    </row>
    <row r="2191" spans="3:15" ht="15.6" x14ac:dyDescent="0.3">
      <c r="C2191" s="227"/>
      <c r="N2191" s="244"/>
      <c r="O2191" s="244"/>
    </row>
    <row r="2192" spans="3:15" ht="15.6" x14ac:dyDescent="0.3">
      <c r="C2192" s="227"/>
      <c r="N2192" s="244"/>
      <c r="O2192" s="244"/>
    </row>
    <row r="2193" spans="3:15" ht="15.6" x14ac:dyDescent="0.3">
      <c r="C2193" s="227"/>
      <c r="N2193" s="244"/>
      <c r="O2193" s="244"/>
    </row>
    <row r="2194" spans="3:15" ht="15.6" x14ac:dyDescent="0.3">
      <c r="C2194" s="227"/>
      <c r="N2194" s="244"/>
      <c r="O2194" s="244"/>
    </row>
    <row r="2195" spans="3:15" ht="15.6" x14ac:dyDescent="0.3">
      <c r="C2195" s="227"/>
      <c r="N2195" s="244"/>
      <c r="O2195" s="244"/>
    </row>
    <row r="2196" spans="3:15" ht="15.6" x14ac:dyDescent="0.3">
      <c r="C2196" s="227"/>
      <c r="N2196" s="244"/>
      <c r="O2196" s="244"/>
    </row>
    <row r="2197" spans="3:15" ht="15.6" x14ac:dyDescent="0.3">
      <c r="C2197" s="227"/>
      <c r="N2197" s="244"/>
      <c r="O2197" s="244"/>
    </row>
    <row r="2198" spans="3:15" ht="15.6" x14ac:dyDescent="0.3">
      <c r="C2198" s="227"/>
      <c r="N2198" s="244"/>
      <c r="O2198" s="244"/>
    </row>
    <row r="2199" spans="3:15" ht="15.6" x14ac:dyDescent="0.3">
      <c r="C2199" s="227"/>
      <c r="N2199" s="244"/>
      <c r="O2199" s="244"/>
    </row>
    <row r="2200" spans="3:15" ht="15.6" x14ac:dyDescent="0.3">
      <c r="C2200" s="227"/>
      <c r="N2200" s="244"/>
      <c r="O2200" s="244"/>
    </row>
    <row r="2201" spans="3:15" ht="15.6" x14ac:dyDescent="0.3">
      <c r="C2201" s="227"/>
      <c r="N2201" s="244"/>
      <c r="O2201" s="244"/>
    </row>
    <row r="2202" spans="3:15" ht="15.6" x14ac:dyDescent="0.3">
      <c r="C2202" s="227"/>
      <c r="N2202" s="244"/>
      <c r="O2202" s="244"/>
    </row>
    <row r="2203" spans="3:15" ht="15.6" x14ac:dyDescent="0.3">
      <c r="C2203" s="227"/>
      <c r="N2203" s="244"/>
      <c r="O2203" s="244"/>
    </row>
    <row r="2204" spans="3:15" ht="15.6" x14ac:dyDescent="0.3">
      <c r="C2204" s="227"/>
      <c r="N2204" s="244"/>
      <c r="O2204" s="244"/>
    </row>
    <row r="2205" spans="3:15" ht="15.6" x14ac:dyDescent="0.3">
      <c r="C2205" s="227"/>
      <c r="N2205" s="244"/>
      <c r="O2205" s="244"/>
    </row>
    <row r="2206" spans="3:15" ht="15.6" x14ac:dyDescent="0.3">
      <c r="C2206" s="227"/>
      <c r="N2206" s="244"/>
      <c r="O2206" s="244"/>
    </row>
    <row r="2207" spans="3:15" ht="15.6" x14ac:dyDescent="0.3">
      <c r="C2207" s="227"/>
      <c r="N2207" s="244"/>
      <c r="O2207" s="244"/>
    </row>
    <row r="2208" spans="3:15" ht="15.6" x14ac:dyDescent="0.3">
      <c r="C2208" s="227"/>
      <c r="N2208" s="244"/>
      <c r="O2208" s="244"/>
    </row>
    <row r="2209" spans="3:15" ht="15.6" x14ac:dyDescent="0.3">
      <c r="C2209" s="227"/>
      <c r="N2209" s="244"/>
      <c r="O2209" s="244"/>
    </row>
    <row r="2210" spans="3:15" ht="15.6" x14ac:dyDescent="0.3">
      <c r="C2210" s="227"/>
      <c r="N2210" s="244"/>
      <c r="O2210" s="244"/>
    </row>
    <row r="2211" spans="3:15" ht="15.6" x14ac:dyDescent="0.3">
      <c r="C2211" s="227"/>
      <c r="N2211" s="244"/>
      <c r="O2211" s="244"/>
    </row>
    <row r="2212" spans="3:15" ht="15.6" x14ac:dyDescent="0.3">
      <c r="C2212" s="227"/>
      <c r="N2212" s="244"/>
      <c r="O2212" s="244"/>
    </row>
    <row r="2213" spans="3:15" ht="15.6" x14ac:dyDescent="0.3">
      <c r="C2213" s="227"/>
      <c r="N2213" s="244"/>
      <c r="O2213" s="244"/>
    </row>
    <row r="2214" spans="3:15" ht="15.6" x14ac:dyDescent="0.3">
      <c r="C2214" s="227"/>
      <c r="N2214" s="244"/>
      <c r="O2214" s="244"/>
    </row>
    <row r="2215" spans="3:15" ht="15.6" x14ac:dyDescent="0.3">
      <c r="C2215" s="227"/>
      <c r="N2215" s="244"/>
      <c r="O2215" s="244"/>
    </row>
    <row r="2216" spans="3:15" ht="15.6" x14ac:dyDescent="0.3">
      <c r="C2216" s="227"/>
      <c r="N2216" s="244"/>
      <c r="O2216" s="244"/>
    </row>
    <row r="2217" spans="3:15" ht="15.6" x14ac:dyDescent="0.3">
      <c r="C2217" s="227"/>
      <c r="N2217" s="244"/>
      <c r="O2217" s="244"/>
    </row>
    <row r="2218" spans="3:15" ht="15.6" x14ac:dyDescent="0.3">
      <c r="C2218" s="227"/>
      <c r="N2218" s="244"/>
      <c r="O2218" s="244"/>
    </row>
    <row r="2219" spans="3:15" ht="15.6" x14ac:dyDescent="0.3">
      <c r="C2219" s="227"/>
      <c r="N2219" s="244"/>
      <c r="O2219" s="244"/>
    </row>
    <row r="2220" spans="3:15" ht="15.6" x14ac:dyDescent="0.3">
      <c r="C2220" s="227"/>
      <c r="N2220" s="244"/>
      <c r="O2220" s="244"/>
    </row>
    <row r="2221" spans="3:15" ht="15.6" x14ac:dyDescent="0.3">
      <c r="C2221" s="227"/>
      <c r="N2221" s="244"/>
      <c r="O2221" s="244"/>
    </row>
    <row r="2222" spans="3:15" ht="15.6" x14ac:dyDescent="0.3">
      <c r="C2222" s="227"/>
      <c r="N2222" s="244"/>
      <c r="O2222" s="244"/>
    </row>
    <row r="2223" spans="3:15" ht="15.6" x14ac:dyDescent="0.3">
      <c r="C2223" s="227"/>
      <c r="N2223" s="244"/>
      <c r="O2223" s="244"/>
    </row>
    <row r="2224" spans="3:15" ht="15.6" x14ac:dyDescent="0.3">
      <c r="C2224" s="227"/>
      <c r="N2224" s="244"/>
      <c r="O2224" s="244"/>
    </row>
    <row r="2225" spans="3:15" ht="15.6" x14ac:dyDescent="0.3">
      <c r="C2225" s="227"/>
      <c r="N2225" s="244"/>
      <c r="O2225" s="244"/>
    </row>
    <row r="2226" spans="3:15" ht="15.6" x14ac:dyDescent="0.3">
      <c r="C2226" s="227"/>
      <c r="N2226" s="244"/>
      <c r="O2226" s="244"/>
    </row>
    <row r="2227" spans="3:15" ht="15.6" x14ac:dyDescent="0.3">
      <c r="C2227" s="227"/>
      <c r="N2227" s="244"/>
      <c r="O2227" s="244"/>
    </row>
    <row r="2228" spans="3:15" ht="15.6" x14ac:dyDescent="0.3">
      <c r="C2228" s="227"/>
      <c r="N2228" s="244"/>
      <c r="O2228" s="244"/>
    </row>
    <row r="2229" spans="3:15" ht="15.6" x14ac:dyDescent="0.3">
      <c r="C2229" s="227"/>
      <c r="N2229" s="244"/>
      <c r="O2229" s="244"/>
    </row>
    <row r="2230" spans="3:15" ht="15.6" x14ac:dyDescent="0.3">
      <c r="C2230" s="227"/>
      <c r="N2230" s="244"/>
      <c r="O2230" s="244"/>
    </row>
    <row r="2231" spans="3:15" ht="15.6" x14ac:dyDescent="0.3">
      <c r="C2231" s="227"/>
      <c r="N2231" s="244"/>
      <c r="O2231" s="244"/>
    </row>
    <row r="2232" spans="3:15" ht="15.6" x14ac:dyDescent="0.3">
      <c r="C2232" s="227"/>
      <c r="N2232" s="244"/>
      <c r="O2232" s="244"/>
    </row>
    <row r="2233" spans="3:15" ht="15.6" x14ac:dyDescent="0.3">
      <c r="C2233" s="227"/>
      <c r="N2233" s="244"/>
      <c r="O2233" s="244"/>
    </row>
    <row r="2234" spans="3:15" ht="15.6" x14ac:dyDescent="0.3">
      <c r="C2234" s="227"/>
      <c r="N2234" s="244"/>
      <c r="O2234" s="244"/>
    </row>
    <row r="2235" spans="3:15" ht="15.6" x14ac:dyDescent="0.3">
      <c r="C2235" s="227"/>
      <c r="N2235" s="244"/>
      <c r="O2235" s="244"/>
    </row>
    <row r="2236" spans="3:15" ht="15.6" x14ac:dyDescent="0.3">
      <c r="C2236" s="227"/>
      <c r="N2236" s="244"/>
      <c r="O2236" s="244"/>
    </row>
    <row r="2237" spans="3:15" ht="15.6" x14ac:dyDescent="0.3">
      <c r="C2237" s="227"/>
      <c r="N2237" s="244"/>
      <c r="O2237" s="244"/>
    </row>
    <row r="2238" spans="3:15" ht="15.6" x14ac:dyDescent="0.3">
      <c r="C2238" s="227"/>
      <c r="N2238" s="244"/>
      <c r="O2238" s="244"/>
    </row>
    <row r="2239" spans="3:15" ht="15.6" x14ac:dyDescent="0.3">
      <c r="C2239" s="227"/>
      <c r="N2239" s="244"/>
      <c r="O2239" s="244"/>
    </row>
    <row r="2240" spans="3:15" ht="15.6" x14ac:dyDescent="0.3">
      <c r="C2240" s="227"/>
      <c r="N2240" s="244"/>
      <c r="O2240" s="244"/>
    </row>
    <row r="2241" spans="3:15" ht="15.6" x14ac:dyDescent="0.3">
      <c r="C2241" s="227"/>
      <c r="N2241" s="244"/>
      <c r="O2241" s="244"/>
    </row>
    <row r="2242" spans="3:15" ht="15.6" x14ac:dyDescent="0.3">
      <c r="C2242" s="227"/>
      <c r="N2242" s="244"/>
      <c r="O2242" s="244"/>
    </row>
    <row r="2243" spans="3:15" ht="15.6" x14ac:dyDescent="0.3">
      <c r="C2243" s="227"/>
      <c r="N2243" s="244"/>
      <c r="O2243" s="244"/>
    </row>
    <row r="2244" spans="3:15" ht="15.6" x14ac:dyDescent="0.3">
      <c r="C2244" s="227"/>
      <c r="N2244" s="244"/>
      <c r="O2244" s="244"/>
    </row>
    <row r="2245" spans="3:15" ht="15.6" x14ac:dyDescent="0.3">
      <c r="C2245" s="227"/>
      <c r="N2245" s="244"/>
      <c r="O2245" s="244"/>
    </row>
    <row r="2246" spans="3:15" ht="15.6" x14ac:dyDescent="0.3">
      <c r="C2246" s="227"/>
      <c r="N2246" s="244"/>
      <c r="O2246" s="244"/>
    </row>
    <row r="2247" spans="3:15" ht="15.6" x14ac:dyDescent="0.3">
      <c r="C2247" s="227"/>
      <c r="N2247" s="244"/>
      <c r="O2247" s="244"/>
    </row>
    <row r="2248" spans="3:15" ht="15.6" x14ac:dyDescent="0.3">
      <c r="C2248" s="227"/>
      <c r="N2248" s="244"/>
      <c r="O2248" s="244"/>
    </row>
    <row r="2249" spans="3:15" ht="15.6" x14ac:dyDescent="0.3">
      <c r="C2249" s="227"/>
      <c r="N2249" s="244"/>
      <c r="O2249" s="244"/>
    </row>
    <row r="2250" spans="3:15" ht="15.6" x14ac:dyDescent="0.3">
      <c r="C2250" s="227"/>
      <c r="N2250" s="244"/>
      <c r="O2250" s="244"/>
    </row>
    <row r="2251" spans="3:15" ht="15.6" x14ac:dyDescent="0.3">
      <c r="C2251" s="227"/>
      <c r="N2251" s="244"/>
      <c r="O2251" s="244"/>
    </row>
    <row r="2252" spans="3:15" ht="15.6" x14ac:dyDescent="0.3">
      <c r="C2252" s="227"/>
      <c r="N2252" s="244"/>
      <c r="O2252" s="244"/>
    </row>
    <row r="2253" spans="3:15" ht="15.6" x14ac:dyDescent="0.3">
      <c r="C2253" s="227"/>
      <c r="N2253" s="244"/>
      <c r="O2253" s="244"/>
    </row>
    <row r="2254" spans="3:15" ht="15.6" x14ac:dyDescent="0.3">
      <c r="C2254" s="227"/>
      <c r="N2254" s="244"/>
      <c r="O2254" s="244"/>
    </row>
    <row r="2255" spans="3:15" ht="15.6" x14ac:dyDescent="0.3">
      <c r="C2255" s="227"/>
      <c r="N2255" s="244"/>
      <c r="O2255" s="244"/>
    </row>
    <row r="2256" spans="3:15" ht="15.6" x14ac:dyDescent="0.3">
      <c r="C2256" s="227"/>
      <c r="N2256" s="244"/>
      <c r="O2256" s="244"/>
    </row>
    <row r="2257" spans="3:15" ht="15.6" x14ac:dyDescent="0.3">
      <c r="C2257" s="227"/>
      <c r="N2257" s="244"/>
      <c r="O2257" s="244"/>
    </row>
    <row r="2258" spans="3:15" ht="15.6" x14ac:dyDescent="0.3">
      <c r="C2258" s="227"/>
      <c r="N2258" s="244"/>
      <c r="O2258" s="244"/>
    </row>
    <row r="2259" spans="3:15" ht="15.6" x14ac:dyDescent="0.3">
      <c r="C2259" s="227"/>
      <c r="N2259" s="244"/>
      <c r="O2259" s="244"/>
    </row>
    <row r="2260" spans="3:15" ht="15.6" x14ac:dyDescent="0.3">
      <c r="C2260" s="227"/>
      <c r="N2260" s="244"/>
      <c r="O2260" s="244"/>
    </row>
    <row r="2261" spans="3:15" ht="15.6" x14ac:dyDescent="0.3">
      <c r="C2261" s="227"/>
      <c r="N2261" s="244"/>
      <c r="O2261" s="244"/>
    </row>
    <row r="2262" spans="3:15" ht="15.6" x14ac:dyDescent="0.3">
      <c r="C2262" s="227"/>
      <c r="N2262" s="244"/>
      <c r="O2262" s="244"/>
    </row>
    <row r="2263" spans="3:15" ht="15.6" x14ac:dyDescent="0.3">
      <c r="C2263" s="227"/>
      <c r="N2263" s="244"/>
      <c r="O2263" s="244"/>
    </row>
    <row r="2264" spans="3:15" ht="15.6" x14ac:dyDescent="0.3">
      <c r="C2264" s="227"/>
      <c r="N2264" s="244"/>
      <c r="O2264" s="244"/>
    </row>
    <row r="2265" spans="3:15" ht="15.6" x14ac:dyDescent="0.3">
      <c r="C2265" s="227"/>
      <c r="N2265" s="244"/>
      <c r="O2265" s="244"/>
    </row>
    <row r="2266" spans="3:15" ht="15.6" x14ac:dyDescent="0.3">
      <c r="C2266" s="227"/>
      <c r="N2266" s="244"/>
      <c r="O2266" s="244"/>
    </row>
    <row r="2267" spans="3:15" ht="15.6" x14ac:dyDescent="0.3">
      <c r="C2267" s="227"/>
      <c r="N2267" s="244"/>
      <c r="O2267" s="244"/>
    </row>
    <row r="2268" spans="3:15" ht="15.6" x14ac:dyDescent="0.3">
      <c r="C2268" s="227"/>
      <c r="N2268" s="244"/>
      <c r="O2268" s="244"/>
    </row>
    <row r="2269" spans="3:15" ht="15.6" x14ac:dyDescent="0.3">
      <c r="C2269" s="227"/>
      <c r="N2269" s="244"/>
      <c r="O2269" s="244"/>
    </row>
    <row r="2270" spans="3:15" ht="15.6" x14ac:dyDescent="0.3">
      <c r="C2270" s="227"/>
      <c r="N2270" s="244"/>
      <c r="O2270" s="244"/>
    </row>
    <row r="2271" spans="3:15" ht="15.6" x14ac:dyDescent="0.3">
      <c r="C2271" s="227"/>
      <c r="N2271" s="244"/>
      <c r="O2271" s="244"/>
    </row>
    <row r="2272" spans="3:15" ht="15.6" x14ac:dyDescent="0.3">
      <c r="C2272" s="227"/>
      <c r="N2272" s="244"/>
      <c r="O2272" s="244"/>
    </row>
    <row r="2273" spans="3:15" ht="15.6" x14ac:dyDescent="0.3">
      <c r="C2273" s="227"/>
      <c r="N2273" s="244"/>
      <c r="O2273" s="244"/>
    </row>
    <row r="2274" spans="3:15" ht="15.6" x14ac:dyDescent="0.3">
      <c r="C2274" s="227"/>
      <c r="N2274" s="244"/>
      <c r="O2274" s="244"/>
    </row>
    <row r="2275" spans="3:15" ht="15.6" x14ac:dyDescent="0.3">
      <c r="C2275" s="227"/>
      <c r="N2275" s="244"/>
      <c r="O2275" s="244"/>
    </row>
    <row r="2276" spans="3:15" ht="15.6" x14ac:dyDescent="0.3">
      <c r="C2276" s="227"/>
      <c r="N2276" s="244"/>
      <c r="O2276" s="244"/>
    </row>
    <row r="2277" spans="3:15" ht="15.6" x14ac:dyDescent="0.3">
      <c r="C2277" s="227"/>
      <c r="N2277" s="244"/>
      <c r="O2277" s="244"/>
    </row>
    <row r="2278" spans="3:15" ht="15.6" x14ac:dyDescent="0.3">
      <c r="C2278" s="227"/>
      <c r="N2278" s="244"/>
      <c r="O2278" s="244"/>
    </row>
    <row r="2279" spans="3:15" ht="15.6" x14ac:dyDescent="0.3">
      <c r="C2279" s="227"/>
      <c r="N2279" s="244"/>
      <c r="O2279" s="244"/>
    </row>
    <row r="2280" spans="3:15" ht="15.6" x14ac:dyDescent="0.3">
      <c r="C2280" s="227"/>
      <c r="N2280" s="244"/>
      <c r="O2280" s="244"/>
    </row>
    <row r="2281" spans="3:15" ht="15.6" x14ac:dyDescent="0.3">
      <c r="C2281" s="227"/>
      <c r="N2281" s="244"/>
      <c r="O2281" s="244"/>
    </row>
    <row r="2282" spans="3:15" ht="15.6" x14ac:dyDescent="0.3">
      <c r="C2282" s="227"/>
      <c r="N2282" s="244"/>
      <c r="O2282" s="244"/>
    </row>
    <row r="2283" spans="3:15" ht="15.6" x14ac:dyDescent="0.3">
      <c r="C2283" s="227"/>
      <c r="N2283" s="244"/>
      <c r="O2283" s="244"/>
    </row>
    <row r="2284" spans="3:15" ht="15.6" x14ac:dyDescent="0.3">
      <c r="C2284" s="227"/>
      <c r="N2284" s="244"/>
      <c r="O2284" s="244"/>
    </row>
    <row r="2285" spans="3:15" ht="15.6" x14ac:dyDescent="0.3">
      <c r="C2285" s="227"/>
      <c r="N2285" s="244"/>
      <c r="O2285" s="244"/>
    </row>
    <row r="2286" spans="3:15" ht="15.6" x14ac:dyDescent="0.3">
      <c r="C2286" s="227"/>
      <c r="N2286" s="244"/>
      <c r="O2286" s="244"/>
    </row>
    <row r="2287" spans="3:15" ht="15.6" x14ac:dyDescent="0.3">
      <c r="C2287" s="227"/>
      <c r="N2287" s="244"/>
      <c r="O2287" s="244"/>
    </row>
    <row r="2288" spans="3:15" ht="15.6" x14ac:dyDescent="0.3">
      <c r="C2288" s="227"/>
      <c r="N2288" s="244"/>
      <c r="O2288" s="244"/>
    </row>
    <row r="2289" spans="3:15" ht="15.6" x14ac:dyDescent="0.3">
      <c r="C2289" s="227"/>
      <c r="N2289" s="244"/>
      <c r="O2289" s="244"/>
    </row>
    <row r="2290" spans="3:15" ht="15.6" x14ac:dyDescent="0.3">
      <c r="C2290" s="227"/>
      <c r="N2290" s="244"/>
      <c r="O2290" s="244"/>
    </row>
    <row r="2291" spans="3:15" ht="15.6" x14ac:dyDescent="0.3">
      <c r="C2291" s="227"/>
      <c r="N2291" s="244"/>
      <c r="O2291" s="244"/>
    </row>
    <row r="2292" spans="3:15" ht="15.6" x14ac:dyDescent="0.3">
      <c r="C2292" s="227"/>
      <c r="N2292" s="244"/>
      <c r="O2292" s="244"/>
    </row>
    <row r="2293" spans="3:15" ht="15.6" x14ac:dyDescent="0.3">
      <c r="C2293" s="227"/>
      <c r="N2293" s="244"/>
      <c r="O2293" s="244"/>
    </row>
    <row r="2294" spans="3:15" ht="15.6" x14ac:dyDescent="0.3">
      <c r="C2294" s="227"/>
      <c r="N2294" s="244"/>
      <c r="O2294" s="244"/>
    </row>
    <row r="2295" spans="3:15" ht="15.6" x14ac:dyDescent="0.3">
      <c r="C2295" s="227"/>
      <c r="N2295" s="244"/>
      <c r="O2295" s="244"/>
    </row>
    <row r="2296" spans="3:15" ht="15.6" x14ac:dyDescent="0.3">
      <c r="C2296" s="227"/>
      <c r="N2296" s="244"/>
      <c r="O2296" s="244"/>
    </row>
    <row r="2297" spans="3:15" ht="15.6" x14ac:dyDescent="0.3">
      <c r="C2297" s="227"/>
      <c r="N2297" s="244"/>
      <c r="O2297" s="244"/>
    </row>
    <row r="2298" spans="3:15" ht="15.6" x14ac:dyDescent="0.3">
      <c r="C2298" s="227"/>
      <c r="N2298" s="244"/>
      <c r="O2298" s="244"/>
    </row>
    <row r="2299" spans="3:15" ht="15.6" x14ac:dyDescent="0.3">
      <c r="C2299" s="227"/>
      <c r="N2299" s="244"/>
      <c r="O2299" s="244"/>
    </row>
    <row r="2300" spans="3:15" ht="15.6" x14ac:dyDescent="0.3">
      <c r="C2300" s="227"/>
      <c r="N2300" s="244"/>
      <c r="O2300" s="244"/>
    </row>
    <row r="2301" spans="3:15" ht="15.6" x14ac:dyDescent="0.3">
      <c r="C2301" s="227"/>
      <c r="N2301" s="244"/>
      <c r="O2301" s="244"/>
    </row>
    <row r="2302" spans="3:15" ht="15.6" x14ac:dyDescent="0.3">
      <c r="C2302" s="227"/>
      <c r="N2302" s="244"/>
      <c r="O2302" s="244"/>
    </row>
    <row r="2303" spans="3:15" ht="15.6" x14ac:dyDescent="0.3">
      <c r="C2303" s="227"/>
      <c r="N2303" s="244"/>
      <c r="O2303" s="244"/>
    </row>
    <row r="2304" spans="3:15" ht="15.6" x14ac:dyDescent="0.3">
      <c r="C2304" s="227"/>
      <c r="N2304" s="244"/>
      <c r="O2304" s="244"/>
    </row>
    <row r="2305" spans="3:15" ht="15.6" x14ac:dyDescent="0.3">
      <c r="C2305" s="227"/>
      <c r="N2305" s="244"/>
      <c r="O2305" s="244"/>
    </row>
    <row r="2306" spans="3:15" ht="15.6" x14ac:dyDescent="0.3">
      <c r="C2306" s="227"/>
      <c r="N2306" s="244"/>
      <c r="O2306" s="244"/>
    </row>
    <row r="2307" spans="3:15" ht="15.6" x14ac:dyDescent="0.3">
      <c r="C2307" s="227"/>
      <c r="N2307" s="244"/>
      <c r="O2307" s="244"/>
    </row>
    <row r="2308" spans="3:15" ht="15.6" x14ac:dyDescent="0.3">
      <c r="C2308" s="227"/>
      <c r="N2308" s="244"/>
      <c r="O2308" s="244"/>
    </row>
    <row r="2309" spans="3:15" ht="15.6" x14ac:dyDescent="0.3">
      <c r="C2309" s="227"/>
      <c r="N2309" s="244"/>
      <c r="O2309" s="244"/>
    </row>
    <row r="2310" spans="3:15" ht="15.6" x14ac:dyDescent="0.3">
      <c r="C2310" s="227"/>
      <c r="N2310" s="244"/>
      <c r="O2310" s="244"/>
    </row>
    <row r="2311" spans="3:15" ht="15.6" x14ac:dyDescent="0.3">
      <c r="C2311" s="227"/>
      <c r="N2311" s="244"/>
      <c r="O2311" s="244"/>
    </row>
    <row r="2312" spans="3:15" ht="15.6" x14ac:dyDescent="0.3">
      <c r="C2312" s="227"/>
      <c r="N2312" s="244"/>
      <c r="O2312" s="244"/>
    </row>
    <row r="2313" spans="3:15" ht="15.6" x14ac:dyDescent="0.3">
      <c r="C2313" s="227"/>
      <c r="N2313" s="244"/>
      <c r="O2313" s="244"/>
    </row>
    <row r="2314" spans="3:15" ht="15.6" x14ac:dyDescent="0.3">
      <c r="C2314" s="227"/>
      <c r="N2314" s="244"/>
      <c r="O2314" s="244"/>
    </row>
    <row r="2315" spans="3:15" ht="15.6" x14ac:dyDescent="0.3">
      <c r="C2315" s="227"/>
      <c r="N2315" s="244"/>
      <c r="O2315" s="244"/>
    </row>
    <row r="2316" spans="3:15" ht="15.6" x14ac:dyDescent="0.3">
      <c r="C2316" s="227"/>
      <c r="N2316" s="244"/>
      <c r="O2316" s="244"/>
    </row>
    <row r="2317" spans="3:15" ht="15.6" x14ac:dyDescent="0.3">
      <c r="C2317" s="227"/>
      <c r="N2317" s="244"/>
      <c r="O2317" s="244"/>
    </row>
    <row r="2318" spans="3:15" ht="15.6" x14ac:dyDescent="0.3">
      <c r="C2318" s="227"/>
      <c r="N2318" s="244"/>
      <c r="O2318" s="244"/>
    </row>
    <row r="2319" spans="3:15" ht="15.6" x14ac:dyDescent="0.3">
      <c r="C2319" s="227"/>
      <c r="N2319" s="244"/>
      <c r="O2319" s="244"/>
    </row>
    <row r="2320" spans="3:15" ht="15.6" x14ac:dyDescent="0.3">
      <c r="C2320" s="227"/>
      <c r="N2320" s="244"/>
      <c r="O2320" s="244"/>
    </row>
    <row r="2321" spans="3:15" ht="15.6" x14ac:dyDescent="0.3">
      <c r="C2321" s="227"/>
      <c r="N2321" s="244"/>
      <c r="O2321" s="244"/>
    </row>
    <row r="2322" spans="3:15" ht="15.6" x14ac:dyDescent="0.3">
      <c r="C2322" s="227"/>
      <c r="N2322" s="244"/>
      <c r="O2322" s="244"/>
    </row>
    <row r="2323" spans="3:15" ht="15.6" x14ac:dyDescent="0.3">
      <c r="C2323" s="227"/>
      <c r="N2323" s="244"/>
      <c r="O2323" s="244"/>
    </row>
    <row r="2324" spans="3:15" ht="15.6" x14ac:dyDescent="0.3">
      <c r="C2324" s="227"/>
      <c r="N2324" s="244"/>
      <c r="O2324" s="244"/>
    </row>
    <row r="2325" spans="3:15" ht="15.6" x14ac:dyDescent="0.3">
      <c r="C2325" s="227"/>
      <c r="N2325" s="244"/>
      <c r="O2325" s="244"/>
    </row>
    <row r="2326" spans="3:15" ht="15.6" x14ac:dyDescent="0.3">
      <c r="C2326" s="227"/>
      <c r="N2326" s="244"/>
      <c r="O2326" s="244"/>
    </row>
    <row r="2327" spans="3:15" ht="15.6" x14ac:dyDescent="0.3">
      <c r="C2327" s="227"/>
      <c r="N2327" s="244"/>
      <c r="O2327" s="244"/>
    </row>
    <row r="2328" spans="3:15" ht="15.6" x14ac:dyDescent="0.3">
      <c r="C2328" s="227"/>
      <c r="N2328" s="244"/>
      <c r="O2328" s="244"/>
    </row>
    <row r="2329" spans="3:15" ht="15.6" x14ac:dyDescent="0.3">
      <c r="C2329" s="227"/>
      <c r="N2329" s="244"/>
      <c r="O2329" s="244"/>
    </row>
    <row r="2330" spans="3:15" ht="15.6" x14ac:dyDescent="0.3">
      <c r="C2330" s="227"/>
      <c r="N2330" s="244"/>
      <c r="O2330" s="244"/>
    </row>
    <row r="2331" spans="3:15" ht="15.6" x14ac:dyDescent="0.3">
      <c r="C2331" s="227"/>
      <c r="N2331" s="244"/>
      <c r="O2331" s="244"/>
    </row>
    <row r="2332" spans="3:15" ht="15.6" x14ac:dyDescent="0.3">
      <c r="C2332" s="227"/>
      <c r="N2332" s="244"/>
      <c r="O2332" s="244"/>
    </row>
    <row r="2333" spans="3:15" ht="15.6" x14ac:dyDescent="0.3">
      <c r="C2333" s="227"/>
      <c r="N2333" s="244"/>
      <c r="O2333" s="244"/>
    </row>
    <row r="2334" spans="3:15" ht="15.6" x14ac:dyDescent="0.3">
      <c r="C2334" s="227"/>
      <c r="N2334" s="244"/>
      <c r="O2334" s="244"/>
    </row>
    <row r="2335" spans="3:15" ht="15.6" x14ac:dyDescent="0.3">
      <c r="C2335" s="227"/>
      <c r="N2335" s="244"/>
      <c r="O2335" s="244"/>
    </row>
    <row r="2336" spans="3:15" ht="15.6" x14ac:dyDescent="0.3">
      <c r="C2336" s="227"/>
      <c r="N2336" s="244"/>
      <c r="O2336" s="244"/>
    </row>
    <row r="2337" spans="3:15" ht="15.6" x14ac:dyDescent="0.3">
      <c r="C2337" s="227"/>
      <c r="N2337" s="244"/>
      <c r="O2337" s="244"/>
    </row>
    <row r="2338" spans="3:15" ht="15.6" x14ac:dyDescent="0.3">
      <c r="C2338" s="227"/>
      <c r="N2338" s="244"/>
      <c r="O2338" s="244"/>
    </row>
    <row r="2339" spans="3:15" ht="15.6" x14ac:dyDescent="0.3">
      <c r="C2339" s="227"/>
      <c r="N2339" s="244"/>
      <c r="O2339" s="244"/>
    </row>
    <row r="2340" spans="3:15" ht="15.6" x14ac:dyDescent="0.3">
      <c r="C2340" s="227"/>
      <c r="N2340" s="244"/>
      <c r="O2340" s="244"/>
    </row>
    <row r="2341" spans="3:15" ht="15.6" x14ac:dyDescent="0.3">
      <c r="C2341" s="227"/>
      <c r="N2341" s="244"/>
      <c r="O2341" s="244"/>
    </row>
    <row r="2342" spans="3:15" ht="15.6" x14ac:dyDescent="0.3">
      <c r="C2342" s="227"/>
      <c r="N2342" s="244"/>
      <c r="O2342" s="244"/>
    </row>
    <row r="2343" spans="3:15" ht="15.6" x14ac:dyDescent="0.3">
      <c r="C2343" s="227"/>
      <c r="N2343" s="244"/>
      <c r="O2343" s="244"/>
    </row>
    <row r="2344" spans="3:15" ht="15.6" x14ac:dyDescent="0.3">
      <c r="C2344" s="227"/>
      <c r="N2344" s="244"/>
      <c r="O2344" s="244"/>
    </row>
    <row r="2345" spans="3:15" ht="15.6" x14ac:dyDescent="0.3">
      <c r="C2345" s="227"/>
      <c r="N2345" s="244"/>
      <c r="O2345" s="244"/>
    </row>
    <row r="2346" spans="3:15" ht="15.6" x14ac:dyDescent="0.3">
      <c r="C2346" s="227"/>
      <c r="N2346" s="244"/>
      <c r="O2346" s="244"/>
    </row>
    <row r="2347" spans="3:15" ht="15.6" x14ac:dyDescent="0.3">
      <c r="C2347" s="227"/>
      <c r="N2347" s="244"/>
      <c r="O2347" s="244"/>
    </row>
    <row r="2348" spans="3:15" ht="15.6" x14ac:dyDescent="0.3">
      <c r="C2348" s="227"/>
      <c r="N2348" s="244"/>
      <c r="O2348" s="244"/>
    </row>
    <row r="2349" spans="3:15" ht="15.6" x14ac:dyDescent="0.3">
      <c r="C2349" s="227"/>
      <c r="N2349" s="244"/>
      <c r="O2349" s="244"/>
    </row>
    <row r="2350" spans="3:15" ht="15.6" x14ac:dyDescent="0.3">
      <c r="C2350" s="227"/>
      <c r="N2350" s="244"/>
      <c r="O2350" s="244"/>
    </row>
    <row r="2351" spans="3:15" ht="15.6" x14ac:dyDescent="0.3">
      <c r="C2351" s="227"/>
      <c r="N2351" s="244"/>
      <c r="O2351" s="244"/>
    </row>
    <row r="2352" spans="3:15" ht="15.6" x14ac:dyDescent="0.3">
      <c r="C2352" s="227"/>
      <c r="N2352" s="244"/>
      <c r="O2352" s="244"/>
    </row>
    <row r="2353" spans="3:15" ht="15.6" x14ac:dyDescent="0.3">
      <c r="C2353" s="227"/>
      <c r="N2353" s="244"/>
      <c r="O2353" s="244"/>
    </row>
    <row r="2354" spans="3:15" ht="15.6" x14ac:dyDescent="0.3">
      <c r="C2354" s="227"/>
      <c r="N2354" s="244"/>
      <c r="O2354" s="244"/>
    </row>
    <row r="2355" spans="3:15" ht="15.6" x14ac:dyDescent="0.3">
      <c r="C2355" s="227"/>
      <c r="N2355" s="244"/>
      <c r="O2355" s="244"/>
    </row>
    <row r="2356" spans="3:15" ht="15.6" x14ac:dyDescent="0.3">
      <c r="C2356" s="227"/>
      <c r="N2356" s="244"/>
      <c r="O2356" s="244"/>
    </row>
    <row r="2357" spans="3:15" ht="15.6" x14ac:dyDescent="0.3">
      <c r="C2357" s="227"/>
      <c r="N2357" s="244"/>
      <c r="O2357" s="244"/>
    </row>
    <row r="2358" spans="3:15" ht="15.6" x14ac:dyDescent="0.3">
      <c r="C2358" s="227"/>
      <c r="N2358" s="244"/>
      <c r="O2358" s="244"/>
    </row>
    <row r="2359" spans="3:15" ht="15.6" x14ac:dyDescent="0.3">
      <c r="C2359" s="227"/>
      <c r="N2359" s="244"/>
      <c r="O2359" s="244"/>
    </row>
    <row r="2360" spans="3:15" ht="15.6" x14ac:dyDescent="0.3">
      <c r="C2360" s="227"/>
      <c r="N2360" s="244"/>
      <c r="O2360" s="244"/>
    </row>
    <row r="2361" spans="3:15" ht="15.6" x14ac:dyDescent="0.3">
      <c r="C2361" s="227"/>
      <c r="N2361" s="244"/>
      <c r="O2361" s="244"/>
    </row>
    <row r="2362" spans="3:15" ht="15.6" x14ac:dyDescent="0.3">
      <c r="C2362" s="227"/>
      <c r="N2362" s="244"/>
      <c r="O2362" s="244"/>
    </row>
    <row r="2363" spans="3:15" ht="15.6" x14ac:dyDescent="0.3">
      <c r="C2363" s="227"/>
      <c r="N2363" s="244"/>
      <c r="O2363" s="244"/>
    </row>
    <row r="2364" spans="3:15" ht="15.6" x14ac:dyDescent="0.3">
      <c r="C2364" s="227"/>
      <c r="N2364" s="244"/>
      <c r="O2364" s="244"/>
    </row>
    <row r="2365" spans="3:15" ht="15.6" x14ac:dyDescent="0.3">
      <c r="C2365" s="227"/>
      <c r="N2365" s="244"/>
      <c r="O2365" s="244"/>
    </row>
    <row r="2366" spans="3:15" ht="15.6" x14ac:dyDescent="0.3">
      <c r="C2366" s="227"/>
      <c r="N2366" s="244"/>
      <c r="O2366" s="244"/>
    </row>
    <row r="2367" spans="3:15" ht="15.6" x14ac:dyDescent="0.3">
      <c r="C2367" s="227"/>
      <c r="N2367" s="244"/>
      <c r="O2367" s="244"/>
    </row>
    <row r="2368" spans="3:15" ht="15.6" x14ac:dyDescent="0.3">
      <c r="C2368" s="227"/>
      <c r="N2368" s="244"/>
      <c r="O2368" s="244"/>
    </row>
    <row r="2369" spans="3:15" ht="15.6" x14ac:dyDescent="0.3">
      <c r="C2369" s="227"/>
      <c r="N2369" s="244"/>
      <c r="O2369" s="244"/>
    </row>
    <row r="2370" spans="3:15" ht="15.6" x14ac:dyDescent="0.3">
      <c r="C2370" s="227"/>
      <c r="N2370" s="244"/>
      <c r="O2370" s="244"/>
    </row>
    <row r="2371" spans="3:15" ht="15.6" x14ac:dyDescent="0.3">
      <c r="C2371" s="227"/>
      <c r="N2371" s="244"/>
      <c r="O2371" s="244"/>
    </row>
    <row r="2372" spans="3:15" ht="15.6" x14ac:dyDescent="0.3">
      <c r="C2372" s="227"/>
      <c r="N2372" s="244"/>
      <c r="O2372" s="244"/>
    </row>
    <row r="2373" spans="3:15" ht="15.6" x14ac:dyDescent="0.3">
      <c r="C2373" s="227"/>
      <c r="N2373" s="244"/>
      <c r="O2373" s="244"/>
    </row>
    <row r="2374" spans="3:15" ht="15.6" x14ac:dyDescent="0.3">
      <c r="C2374" s="227"/>
      <c r="N2374" s="244"/>
      <c r="O2374" s="244"/>
    </row>
    <row r="2375" spans="3:15" ht="15.6" x14ac:dyDescent="0.3">
      <c r="C2375" s="227"/>
      <c r="N2375" s="244"/>
      <c r="O2375" s="244"/>
    </row>
    <row r="2376" spans="3:15" ht="15.6" x14ac:dyDescent="0.3">
      <c r="C2376" s="227"/>
      <c r="N2376" s="244"/>
      <c r="O2376" s="244"/>
    </row>
    <row r="2377" spans="3:15" ht="15.6" x14ac:dyDescent="0.3">
      <c r="C2377" s="227"/>
      <c r="N2377" s="244"/>
      <c r="O2377" s="244"/>
    </row>
    <row r="2378" spans="3:15" ht="15.6" x14ac:dyDescent="0.3">
      <c r="C2378" s="227"/>
      <c r="N2378" s="244"/>
      <c r="O2378" s="244"/>
    </row>
    <row r="2379" spans="3:15" ht="15.6" x14ac:dyDescent="0.3">
      <c r="C2379" s="227"/>
      <c r="N2379" s="244"/>
      <c r="O2379" s="244"/>
    </row>
    <row r="2380" spans="3:15" ht="15.6" x14ac:dyDescent="0.3">
      <c r="C2380" s="227"/>
      <c r="N2380" s="244"/>
      <c r="O2380" s="244"/>
    </row>
    <row r="2381" spans="3:15" ht="15.6" x14ac:dyDescent="0.3">
      <c r="C2381" s="227"/>
      <c r="N2381" s="244"/>
      <c r="O2381" s="244"/>
    </row>
    <row r="2382" spans="3:15" ht="15.6" x14ac:dyDescent="0.3">
      <c r="C2382" s="227"/>
      <c r="N2382" s="244"/>
      <c r="O2382" s="244"/>
    </row>
    <row r="2383" spans="3:15" ht="15.6" x14ac:dyDescent="0.3">
      <c r="C2383" s="227"/>
      <c r="N2383" s="244"/>
      <c r="O2383" s="244"/>
    </row>
    <row r="2384" spans="3:15" ht="15.6" x14ac:dyDescent="0.3">
      <c r="C2384" s="227"/>
      <c r="N2384" s="244"/>
      <c r="O2384" s="244"/>
    </row>
    <row r="2385" spans="3:15" ht="15.6" x14ac:dyDescent="0.3">
      <c r="C2385" s="227"/>
      <c r="N2385" s="244"/>
      <c r="O2385" s="244"/>
    </row>
    <row r="2386" spans="3:15" ht="15.6" x14ac:dyDescent="0.3">
      <c r="C2386" s="227"/>
      <c r="N2386" s="244"/>
      <c r="O2386" s="244"/>
    </row>
    <row r="2387" spans="3:15" ht="15.6" x14ac:dyDescent="0.3">
      <c r="C2387" s="227"/>
      <c r="N2387" s="244"/>
      <c r="O2387" s="244"/>
    </row>
    <row r="2388" spans="3:15" ht="15.6" x14ac:dyDescent="0.3">
      <c r="C2388" s="227"/>
      <c r="N2388" s="244"/>
      <c r="O2388" s="244"/>
    </row>
    <row r="2389" spans="3:15" ht="15.6" x14ac:dyDescent="0.3">
      <c r="C2389" s="227"/>
      <c r="N2389" s="244"/>
      <c r="O2389" s="244"/>
    </row>
    <row r="2390" spans="3:15" ht="15.6" x14ac:dyDescent="0.3">
      <c r="C2390" s="227"/>
      <c r="N2390" s="244"/>
      <c r="O2390" s="244"/>
    </row>
    <row r="2391" spans="3:15" ht="15.6" x14ac:dyDescent="0.3">
      <c r="C2391" s="227"/>
      <c r="N2391" s="244"/>
      <c r="O2391" s="244"/>
    </row>
    <row r="2392" spans="3:15" ht="15.6" x14ac:dyDescent="0.3">
      <c r="C2392" s="227"/>
      <c r="N2392" s="244"/>
      <c r="O2392" s="244"/>
    </row>
    <row r="2393" spans="3:15" ht="15.6" x14ac:dyDescent="0.3">
      <c r="C2393" s="227"/>
      <c r="N2393" s="244"/>
      <c r="O2393" s="244"/>
    </row>
    <row r="2394" spans="3:15" ht="15.6" x14ac:dyDescent="0.3">
      <c r="C2394" s="227"/>
      <c r="N2394" s="244"/>
      <c r="O2394" s="244"/>
    </row>
    <row r="2395" spans="3:15" ht="15.6" x14ac:dyDescent="0.3">
      <c r="C2395" s="227"/>
      <c r="N2395" s="244"/>
      <c r="O2395" s="244"/>
    </row>
    <row r="2396" spans="3:15" ht="15.6" x14ac:dyDescent="0.3">
      <c r="C2396" s="227"/>
      <c r="N2396" s="244"/>
      <c r="O2396" s="244"/>
    </row>
    <row r="2397" spans="3:15" ht="15.6" x14ac:dyDescent="0.3">
      <c r="C2397" s="227"/>
      <c r="N2397" s="244"/>
      <c r="O2397" s="244"/>
    </row>
    <row r="2398" spans="3:15" ht="15.6" x14ac:dyDescent="0.3">
      <c r="C2398" s="227"/>
      <c r="N2398" s="244"/>
      <c r="O2398" s="244"/>
    </row>
    <row r="2399" spans="3:15" ht="15.6" x14ac:dyDescent="0.3">
      <c r="C2399" s="227"/>
      <c r="N2399" s="244"/>
      <c r="O2399" s="244"/>
    </row>
    <row r="2400" spans="3:15" ht="15.6" x14ac:dyDescent="0.3">
      <c r="C2400" s="227"/>
      <c r="N2400" s="244"/>
      <c r="O2400" s="244"/>
    </row>
    <row r="2401" spans="3:15" ht="15.6" x14ac:dyDescent="0.3">
      <c r="C2401" s="227"/>
      <c r="N2401" s="244"/>
      <c r="O2401" s="244"/>
    </row>
    <row r="2402" spans="3:15" ht="15.6" x14ac:dyDescent="0.3">
      <c r="C2402" s="227"/>
      <c r="N2402" s="244"/>
      <c r="O2402" s="244"/>
    </row>
    <row r="2403" spans="3:15" ht="15.6" x14ac:dyDescent="0.3">
      <c r="C2403" s="227"/>
      <c r="N2403" s="244"/>
      <c r="O2403" s="244"/>
    </row>
    <row r="2404" spans="3:15" ht="15.6" x14ac:dyDescent="0.3">
      <c r="C2404" s="227"/>
      <c r="N2404" s="244"/>
      <c r="O2404" s="244"/>
    </row>
    <row r="2405" spans="3:15" ht="15.6" x14ac:dyDescent="0.3">
      <c r="C2405" s="227"/>
      <c r="N2405" s="244"/>
      <c r="O2405" s="244"/>
    </row>
    <row r="2406" spans="3:15" ht="15.6" x14ac:dyDescent="0.3">
      <c r="C2406" s="227"/>
      <c r="N2406" s="244"/>
      <c r="O2406" s="244"/>
    </row>
    <row r="2407" spans="3:15" ht="15.6" x14ac:dyDescent="0.3">
      <c r="C2407" s="227"/>
      <c r="N2407" s="244"/>
      <c r="O2407" s="244"/>
    </row>
    <row r="2408" spans="3:15" ht="15.6" x14ac:dyDescent="0.3">
      <c r="C2408" s="227"/>
      <c r="N2408" s="244"/>
      <c r="O2408" s="244"/>
    </row>
    <row r="2409" spans="3:15" ht="15.6" x14ac:dyDescent="0.3">
      <c r="C2409" s="227"/>
      <c r="N2409" s="244"/>
      <c r="O2409" s="244"/>
    </row>
    <row r="2410" spans="3:15" ht="15.6" x14ac:dyDescent="0.3">
      <c r="C2410" s="227"/>
      <c r="N2410" s="244"/>
      <c r="O2410" s="244"/>
    </row>
    <row r="2411" spans="3:15" ht="15.6" x14ac:dyDescent="0.3">
      <c r="C2411" s="227"/>
      <c r="N2411" s="244"/>
      <c r="O2411" s="244"/>
    </row>
    <row r="2412" spans="3:15" ht="15.6" x14ac:dyDescent="0.3">
      <c r="C2412" s="227"/>
      <c r="N2412" s="244"/>
      <c r="O2412" s="244"/>
    </row>
    <row r="2413" spans="3:15" ht="15.6" x14ac:dyDescent="0.3">
      <c r="C2413" s="227"/>
      <c r="N2413" s="244"/>
      <c r="O2413" s="244"/>
    </row>
    <row r="2414" spans="3:15" ht="15.6" x14ac:dyDescent="0.3">
      <c r="C2414" s="227"/>
      <c r="N2414" s="244"/>
      <c r="O2414" s="244"/>
    </row>
    <row r="2415" spans="3:15" ht="15.6" x14ac:dyDescent="0.3">
      <c r="C2415" s="227"/>
      <c r="N2415" s="244"/>
      <c r="O2415" s="244"/>
    </row>
    <row r="2416" spans="3:15" ht="15.6" x14ac:dyDescent="0.3">
      <c r="C2416" s="227"/>
      <c r="N2416" s="244"/>
      <c r="O2416" s="244"/>
    </row>
    <row r="2417" spans="3:15" ht="15.6" x14ac:dyDescent="0.3">
      <c r="C2417" s="227"/>
      <c r="N2417" s="244"/>
      <c r="O2417" s="244"/>
    </row>
    <row r="2418" spans="3:15" ht="15.6" x14ac:dyDescent="0.3">
      <c r="C2418" s="227"/>
      <c r="N2418" s="244"/>
      <c r="O2418" s="244"/>
    </row>
    <row r="2419" spans="3:15" ht="15.6" x14ac:dyDescent="0.3">
      <c r="C2419" s="227"/>
      <c r="N2419" s="244"/>
      <c r="O2419" s="244"/>
    </row>
    <row r="2420" spans="3:15" ht="15.6" x14ac:dyDescent="0.3">
      <c r="C2420" s="227"/>
      <c r="N2420" s="244"/>
      <c r="O2420" s="244"/>
    </row>
    <row r="2421" spans="3:15" ht="15.6" x14ac:dyDescent="0.3">
      <c r="C2421" s="227"/>
      <c r="N2421" s="244"/>
      <c r="O2421" s="244"/>
    </row>
    <row r="2422" spans="3:15" ht="15.6" x14ac:dyDescent="0.3">
      <c r="C2422" s="227"/>
      <c r="N2422" s="244"/>
      <c r="O2422" s="244"/>
    </row>
    <row r="2423" spans="3:15" ht="15.6" x14ac:dyDescent="0.3">
      <c r="C2423" s="227"/>
      <c r="N2423" s="244"/>
      <c r="O2423" s="244"/>
    </row>
    <row r="2424" spans="3:15" ht="15.6" x14ac:dyDescent="0.3">
      <c r="C2424" s="227"/>
      <c r="N2424" s="244"/>
      <c r="O2424" s="244"/>
    </row>
    <row r="2425" spans="3:15" ht="15.6" x14ac:dyDescent="0.3">
      <c r="C2425" s="227"/>
      <c r="N2425" s="244"/>
      <c r="O2425" s="244"/>
    </row>
    <row r="2426" spans="3:15" ht="15.6" x14ac:dyDescent="0.3">
      <c r="C2426" s="227"/>
      <c r="N2426" s="244"/>
      <c r="O2426" s="244"/>
    </row>
    <row r="2427" spans="3:15" ht="15.6" x14ac:dyDescent="0.3">
      <c r="C2427" s="227"/>
      <c r="N2427" s="244"/>
      <c r="O2427" s="244"/>
    </row>
    <row r="2428" spans="3:15" ht="15.6" x14ac:dyDescent="0.3">
      <c r="C2428" s="227"/>
      <c r="N2428" s="244"/>
      <c r="O2428" s="244"/>
    </row>
    <row r="2429" spans="3:15" ht="15.6" x14ac:dyDescent="0.3">
      <c r="C2429" s="227"/>
      <c r="N2429" s="244"/>
      <c r="O2429" s="244"/>
    </row>
    <row r="2430" spans="3:15" ht="15.6" x14ac:dyDescent="0.3">
      <c r="C2430" s="227"/>
      <c r="N2430" s="244"/>
      <c r="O2430" s="244"/>
    </row>
    <row r="2431" spans="3:15" ht="15.6" x14ac:dyDescent="0.3">
      <c r="C2431" s="227"/>
      <c r="N2431" s="244"/>
      <c r="O2431" s="244"/>
    </row>
    <row r="2432" spans="3:15" ht="15.6" x14ac:dyDescent="0.3">
      <c r="C2432" s="227"/>
      <c r="N2432" s="244"/>
      <c r="O2432" s="244"/>
    </row>
    <row r="2433" spans="3:15" ht="15.6" x14ac:dyDescent="0.3">
      <c r="C2433" s="227"/>
      <c r="N2433" s="244"/>
      <c r="O2433" s="244"/>
    </row>
    <row r="2434" spans="3:15" ht="15.6" x14ac:dyDescent="0.3">
      <c r="C2434" s="227"/>
      <c r="N2434" s="244"/>
      <c r="O2434" s="244"/>
    </row>
    <row r="2435" spans="3:15" ht="15.6" x14ac:dyDescent="0.3">
      <c r="C2435" s="227"/>
      <c r="N2435" s="244"/>
      <c r="O2435" s="244"/>
    </row>
    <row r="2436" spans="3:15" ht="15.6" x14ac:dyDescent="0.3">
      <c r="C2436" s="227"/>
      <c r="N2436" s="244"/>
      <c r="O2436" s="244"/>
    </row>
    <row r="2437" spans="3:15" ht="15.6" x14ac:dyDescent="0.3">
      <c r="C2437" s="227"/>
      <c r="N2437" s="244"/>
      <c r="O2437" s="244"/>
    </row>
    <row r="2438" spans="3:15" ht="15.6" x14ac:dyDescent="0.3">
      <c r="C2438" s="227"/>
      <c r="N2438" s="244"/>
      <c r="O2438" s="244"/>
    </row>
    <row r="2439" spans="3:15" ht="15.6" x14ac:dyDescent="0.3">
      <c r="C2439" s="227"/>
      <c r="N2439" s="244"/>
      <c r="O2439" s="244"/>
    </row>
    <row r="2440" spans="3:15" ht="15.6" x14ac:dyDescent="0.3">
      <c r="C2440" s="227"/>
      <c r="N2440" s="244"/>
      <c r="O2440" s="244"/>
    </row>
    <row r="2441" spans="3:15" ht="15.6" x14ac:dyDescent="0.3">
      <c r="C2441" s="227"/>
      <c r="N2441" s="244"/>
      <c r="O2441" s="244"/>
    </row>
    <row r="2442" spans="3:15" ht="15.6" x14ac:dyDescent="0.3">
      <c r="C2442" s="227"/>
      <c r="N2442" s="244"/>
      <c r="O2442" s="244"/>
    </row>
    <row r="2443" spans="3:15" ht="15.6" x14ac:dyDescent="0.3">
      <c r="C2443" s="227"/>
      <c r="N2443" s="244"/>
      <c r="O2443" s="244"/>
    </row>
    <row r="2444" spans="3:15" ht="15.6" x14ac:dyDescent="0.3">
      <c r="C2444" s="227"/>
      <c r="N2444" s="244"/>
      <c r="O2444" s="244"/>
    </row>
    <row r="2445" spans="3:15" ht="15.6" x14ac:dyDescent="0.3">
      <c r="C2445" s="227"/>
      <c r="N2445" s="244"/>
      <c r="O2445" s="244"/>
    </row>
    <row r="2446" spans="3:15" ht="15.6" x14ac:dyDescent="0.3">
      <c r="C2446" s="227"/>
      <c r="N2446" s="244"/>
      <c r="O2446" s="244"/>
    </row>
    <row r="2447" spans="3:15" ht="15.6" x14ac:dyDescent="0.3">
      <c r="C2447" s="227"/>
      <c r="N2447" s="244"/>
      <c r="O2447" s="244"/>
    </row>
    <row r="2448" spans="3:15" ht="15.6" x14ac:dyDescent="0.3">
      <c r="C2448" s="227"/>
      <c r="N2448" s="244"/>
      <c r="O2448" s="244"/>
    </row>
    <row r="2449" spans="3:15" ht="15.6" x14ac:dyDescent="0.3">
      <c r="C2449" s="227"/>
      <c r="N2449" s="244"/>
      <c r="O2449" s="244"/>
    </row>
    <row r="2450" spans="3:15" ht="15.6" x14ac:dyDescent="0.3">
      <c r="C2450" s="227"/>
      <c r="N2450" s="244"/>
      <c r="O2450" s="244"/>
    </row>
    <row r="2451" spans="3:15" ht="15.6" x14ac:dyDescent="0.3">
      <c r="C2451" s="227"/>
      <c r="N2451" s="244"/>
      <c r="O2451" s="244"/>
    </row>
    <row r="2452" spans="3:15" ht="15.6" x14ac:dyDescent="0.3">
      <c r="C2452" s="227"/>
      <c r="N2452" s="244"/>
      <c r="O2452" s="244"/>
    </row>
    <row r="2453" spans="3:15" ht="15.6" x14ac:dyDescent="0.3">
      <c r="C2453" s="227"/>
      <c r="N2453" s="244"/>
      <c r="O2453" s="244"/>
    </row>
    <row r="2454" spans="3:15" ht="15.6" x14ac:dyDescent="0.3">
      <c r="C2454" s="227"/>
      <c r="N2454" s="244"/>
      <c r="O2454" s="244"/>
    </row>
    <row r="2455" spans="3:15" ht="15.6" x14ac:dyDescent="0.3">
      <c r="C2455" s="227"/>
      <c r="N2455" s="244"/>
      <c r="O2455" s="244"/>
    </row>
    <row r="2456" spans="3:15" ht="15.6" x14ac:dyDescent="0.3">
      <c r="C2456" s="227"/>
      <c r="N2456" s="244"/>
      <c r="O2456" s="244"/>
    </row>
    <row r="2457" spans="3:15" ht="15.6" x14ac:dyDescent="0.3">
      <c r="C2457" s="227"/>
      <c r="N2457" s="244"/>
      <c r="O2457" s="244"/>
    </row>
    <row r="2458" spans="3:15" ht="15.6" x14ac:dyDescent="0.3">
      <c r="C2458" s="227"/>
      <c r="N2458" s="244"/>
      <c r="O2458" s="244"/>
    </row>
    <row r="2459" spans="3:15" ht="15.6" x14ac:dyDescent="0.3">
      <c r="C2459" s="227"/>
      <c r="N2459" s="244"/>
      <c r="O2459" s="244"/>
    </row>
    <row r="2460" spans="3:15" ht="15.6" x14ac:dyDescent="0.3">
      <c r="C2460" s="227"/>
      <c r="N2460" s="244"/>
      <c r="O2460" s="244"/>
    </row>
    <row r="2461" spans="3:15" ht="15.6" x14ac:dyDescent="0.3">
      <c r="C2461" s="227"/>
      <c r="N2461" s="244"/>
      <c r="O2461" s="244"/>
    </row>
    <row r="2462" spans="3:15" ht="15.6" x14ac:dyDescent="0.3">
      <c r="C2462" s="227"/>
      <c r="N2462" s="244"/>
      <c r="O2462" s="244"/>
    </row>
    <row r="2463" spans="3:15" ht="15.6" x14ac:dyDescent="0.3">
      <c r="C2463" s="227"/>
      <c r="N2463" s="244"/>
      <c r="O2463" s="244"/>
    </row>
    <row r="2464" spans="3:15" ht="15.6" x14ac:dyDescent="0.3">
      <c r="C2464" s="227"/>
      <c r="N2464" s="244"/>
      <c r="O2464" s="244"/>
    </row>
    <row r="2465" spans="3:15" ht="15.6" x14ac:dyDescent="0.3">
      <c r="C2465" s="227"/>
      <c r="N2465" s="244"/>
      <c r="O2465" s="244"/>
    </row>
    <row r="2466" spans="3:15" ht="15.6" x14ac:dyDescent="0.3">
      <c r="C2466" s="227"/>
      <c r="N2466" s="244"/>
      <c r="O2466" s="244"/>
    </row>
    <row r="2467" spans="3:15" ht="15.6" x14ac:dyDescent="0.3">
      <c r="C2467" s="227"/>
      <c r="N2467" s="244"/>
      <c r="O2467" s="244"/>
    </row>
    <row r="2468" spans="3:15" ht="15.6" x14ac:dyDescent="0.3">
      <c r="C2468" s="227"/>
      <c r="N2468" s="244"/>
      <c r="O2468" s="244"/>
    </row>
    <row r="2469" spans="3:15" ht="15.6" x14ac:dyDescent="0.3">
      <c r="C2469" s="227"/>
      <c r="N2469" s="244"/>
      <c r="O2469" s="244"/>
    </row>
    <row r="2470" spans="3:15" ht="15.6" x14ac:dyDescent="0.3">
      <c r="C2470" s="227"/>
      <c r="N2470" s="244"/>
      <c r="O2470" s="244"/>
    </row>
    <row r="2471" spans="3:15" ht="15.6" x14ac:dyDescent="0.3">
      <c r="C2471" s="227"/>
      <c r="N2471" s="244"/>
      <c r="O2471" s="244"/>
    </row>
    <row r="2472" spans="3:15" ht="15.6" x14ac:dyDescent="0.3">
      <c r="C2472" s="227"/>
      <c r="N2472" s="244"/>
      <c r="O2472" s="244"/>
    </row>
    <row r="2473" spans="3:15" ht="15.6" x14ac:dyDescent="0.3">
      <c r="C2473" s="227"/>
      <c r="N2473" s="244"/>
      <c r="O2473" s="244"/>
    </row>
    <row r="2474" spans="3:15" ht="15.6" x14ac:dyDescent="0.3">
      <c r="C2474" s="227"/>
      <c r="N2474" s="244"/>
      <c r="O2474" s="244"/>
    </row>
    <row r="2475" spans="3:15" ht="15.6" x14ac:dyDescent="0.3">
      <c r="C2475" s="227"/>
      <c r="N2475" s="244"/>
      <c r="O2475" s="244"/>
    </row>
    <row r="2476" spans="3:15" ht="15.6" x14ac:dyDescent="0.3">
      <c r="C2476" s="227"/>
      <c r="N2476" s="244"/>
      <c r="O2476" s="244"/>
    </row>
    <row r="2477" spans="3:15" ht="15.6" x14ac:dyDescent="0.3">
      <c r="C2477" s="227"/>
      <c r="N2477" s="244"/>
      <c r="O2477" s="244"/>
    </row>
    <row r="2478" spans="3:15" ht="15.6" x14ac:dyDescent="0.3">
      <c r="C2478" s="227"/>
      <c r="N2478" s="244"/>
      <c r="O2478" s="244"/>
    </row>
    <row r="2479" spans="3:15" ht="15.6" x14ac:dyDescent="0.3">
      <c r="C2479" s="227"/>
      <c r="N2479" s="244"/>
      <c r="O2479" s="244"/>
    </row>
    <row r="2480" spans="3:15" ht="15.6" x14ac:dyDescent="0.3">
      <c r="C2480" s="227"/>
      <c r="N2480" s="244"/>
      <c r="O2480" s="244"/>
    </row>
    <row r="2481" spans="3:15" ht="15.6" x14ac:dyDescent="0.3">
      <c r="C2481" s="227"/>
      <c r="N2481" s="244"/>
      <c r="O2481" s="244"/>
    </row>
    <row r="2482" spans="3:15" ht="15.6" x14ac:dyDescent="0.3">
      <c r="C2482" s="227"/>
      <c r="N2482" s="244"/>
      <c r="O2482" s="244"/>
    </row>
    <row r="2483" spans="3:15" ht="15.6" x14ac:dyDescent="0.3">
      <c r="C2483" s="227"/>
      <c r="N2483" s="244"/>
      <c r="O2483" s="244"/>
    </row>
    <row r="2484" spans="3:15" ht="15.6" x14ac:dyDescent="0.3">
      <c r="C2484" s="227"/>
      <c r="N2484" s="244"/>
      <c r="O2484" s="244"/>
    </row>
    <row r="2485" spans="3:15" ht="15.6" x14ac:dyDescent="0.3">
      <c r="C2485" s="227"/>
      <c r="N2485" s="244"/>
      <c r="O2485" s="244"/>
    </row>
    <row r="2486" spans="3:15" ht="15.6" x14ac:dyDescent="0.3">
      <c r="C2486" s="227"/>
      <c r="N2486" s="244"/>
      <c r="O2486" s="244"/>
    </row>
    <row r="2487" spans="3:15" ht="15.6" x14ac:dyDescent="0.3">
      <c r="C2487" s="227"/>
      <c r="N2487" s="244"/>
      <c r="O2487" s="244"/>
    </row>
    <row r="2488" spans="3:15" ht="15.6" x14ac:dyDescent="0.3">
      <c r="C2488" s="227"/>
      <c r="N2488" s="244"/>
      <c r="O2488" s="244"/>
    </row>
    <row r="2489" spans="3:15" ht="15.6" x14ac:dyDescent="0.3">
      <c r="C2489" s="227"/>
      <c r="N2489" s="244"/>
      <c r="O2489" s="244"/>
    </row>
    <row r="2490" spans="3:15" ht="15.6" x14ac:dyDescent="0.3">
      <c r="C2490" s="227"/>
      <c r="N2490" s="244"/>
      <c r="O2490" s="244"/>
    </row>
    <row r="2491" spans="3:15" ht="15.6" x14ac:dyDescent="0.3">
      <c r="C2491" s="227"/>
      <c r="N2491" s="244"/>
      <c r="O2491" s="244"/>
    </row>
    <row r="2492" spans="3:15" ht="15.6" x14ac:dyDescent="0.3">
      <c r="C2492" s="227"/>
      <c r="N2492" s="244"/>
      <c r="O2492" s="244"/>
    </row>
    <row r="2493" spans="3:15" ht="15.6" x14ac:dyDescent="0.3">
      <c r="C2493" s="227"/>
      <c r="N2493" s="244"/>
      <c r="O2493" s="244"/>
    </row>
    <row r="2494" spans="3:15" ht="15.6" x14ac:dyDescent="0.3">
      <c r="C2494" s="227"/>
      <c r="N2494" s="244"/>
      <c r="O2494" s="244"/>
    </row>
    <row r="2495" spans="3:15" ht="15.6" x14ac:dyDescent="0.3">
      <c r="C2495" s="227"/>
      <c r="N2495" s="244"/>
      <c r="O2495" s="244"/>
    </row>
    <row r="2496" spans="3:15" ht="15.6" x14ac:dyDescent="0.3">
      <c r="C2496" s="227"/>
      <c r="N2496" s="244"/>
      <c r="O2496" s="244"/>
    </row>
    <row r="2497" spans="3:15" ht="15.6" x14ac:dyDescent="0.3">
      <c r="C2497" s="227"/>
      <c r="N2497" s="244"/>
      <c r="O2497" s="244"/>
    </row>
    <row r="2498" spans="3:15" ht="15.6" x14ac:dyDescent="0.3">
      <c r="C2498" s="227"/>
      <c r="N2498" s="244"/>
      <c r="O2498" s="244"/>
    </row>
    <row r="2499" spans="3:15" ht="15.6" x14ac:dyDescent="0.3">
      <c r="C2499" s="227"/>
      <c r="N2499" s="244"/>
      <c r="O2499" s="244"/>
    </row>
    <row r="2500" spans="3:15" ht="15.6" x14ac:dyDescent="0.3">
      <c r="C2500" s="227"/>
      <c r="N2500" s="244"/>
      <c r="O2500" s="244"/>
    </row>
    <row r="2501" spans="3:15" ht="15.6" x14ac:dyDescent="0.3">
      <c r="C2501" s="227"/>
      <c r="N2501" s="244"/>
      <c r="O2501" s="244"/>
    </row>
    <row r="2502" spans="3:15" ht="15.6" x14ac:dyDescent="0.3">
      <c r="C2502" s="227"/>
      <c r="N2502" s="244"/>
      <c r="O2502" s="244"/>
    </row>
    <row r="2503" spans="3:15" ht="15.6" x14ac:dyDescent="0.3">
      <c r="C2503" s="227"/>
      <c r="N2503" s="244"/>
      <c r="O2503" s="244"/>
    </row>
    <row r="2504" spans="3:15" ht="15.6" x14ac:dyDescent="0.3">
      <c r="C2504" s="227"/>
      <c r="N2504" s="244"/>
      <c r="O2504" s="244"/>
    </row>
    <row r="2505" spans="3:15" ht="15.6" x14ac:dyDescent="0.3">
      <c r="C2505" s="227"/>
      <c r="N2505" s="244"/>
      <c r="O2505" s="244"/>
    </row>
    <row r="2506" spans="3:15" ht="15.6" x14ac:dyDescent="0.3">
      <c r="C2506" s="227"/>
      <c r="N2506" s="244"/>
      <c r="O2506" s="244"/>
    </row>
    <row r="2507" spans="3:15" ht="15.6" x14ac:dyDescent="0.3">
      <c r="C2507" s="227"/>
      <c r="N2507" s="244"/>
      <c r="O2507" s="244"/>
    </row>
    <row r="2508" spans="3:15" ht="15.6" x14ac:dyDescent="0.3">
      <c r="C2508" s="227"/>
      <c r="N2508" s="244"/>
      <c r="O2508" s="244"/>
    </row>
    <row r="2509" spans="3:15" ht="15.6" x14ac:dyDescent="0.3">
      <c r="C2509" s="227"/>
      <c r="N2509" s="244"/>
      <c r="O2509" s="244"/>
    </row>
    <row r="2510" spans="3:15" ht="15.6" x14ac:dyDescent="0.3">
      <c r="C2510" s="227"/>
      <c r="N2510" s="244"/>
      <c r="O2510" s="244"/>
    </row>
    <row r="2511" spans="3:15" ht="15.6" x14ac:dyDescent="0.3">
      <c r="C2511" s="227"/>
      <c r="N2511" s="244"/>
      <c r="O2511" s="244"/>
    </row>
    <row r="2512" spans="3:15" ht="15.6" x14ac:dyDescent="0.3">
      <c r="C2512" s="227"/>
      <c r="N2512" s="244"/>
      <c r="O2512" s="244"/>
    </row>
    <row r="2513" spans="3:15" ht="15.6" x14ac:dyDescent="0.3">
      <c r="C2513" s="227"/>
      <c r="N2513" s="244"/>
      <c r="O2513" s="244"/>
    </row>
    <row r="2514" spans="3:15" ht="15.6" x14ac:dyDescent="0.3">
      <c r="C2514" s="227"/>
      <c r="N2514" s="244"/>
      <c r="O2514" s="244"/>
    </row>
    <row r="2515" spans="3:15" ht="15.6" x14ac:dyDescent="0.3">
      <c r="C2515" s="227"/>
      <c r="N2515" s="244"/>
      <c r="O2515" s="244"/>
    </row>
    <row r="2516" spans="3:15" ht="15.6" x14ac:dyDescent="0.3">
      <c r="C2516" s="227"/>
      <c r="N2516" s="244"/>
      <c r="O2516" s="244"/>
    </row>
    <row r="2517" spans="3:15" ht="15.6" x14ac:dyDescent="0.3">
      <c r="C2517" s="227"/>
      <c r="N2517" s="244"/>
      <c r="O2517" s="244"/>
    </row>
    <row r="2518" spans="3:15" ht="15.6" x14ac:dyDescent="0.3">
      <c r="C2518" s="227"/>
      <c r="N2518" s="244"/>
      <c r="O2518" s="244"/>
    </row>
    <row r="2519" spans="3:15" ht="15.6" x14ac:dyDescent="0.3">
      <c r="C2519" s="227"/>
      <c r="N2519" s="244"/>
      <c r="O2519" s="244"/>
    </row>
    <row r="2520" spans="3:15" ht="15.6" x14ac:dyDescent="0.3">
      <c r="C2520" s="227"/>
      <c r="N2520" s="244"/>
      <c r="O2520" s="244"/>
    </row>
    <row r="2521" spans="3:15" ht="15.6" x14ac:dyDescent="0.3">
      <c r="C2521" s="227"/>
      <c r="N2521" s="244"/>
      <c r="O2521" s="244"/>
    </row>
    <row r="2522" spans="3:15" ht="15.6" x14ac:dyDescent="0.3">
      <c r="C2522" s="227"/>
      <c r="N2522" s="244"/>
      <c r="O2522" s="244"/>
    </row>
    <row r="2523" spans="3:15" ht="15.6" x14ac:dyDescent="0.3">
      <c r="C2523" s="227"/>
      <c r="N2523" s="244"/>
      <c r="O2523" s="244"/>
    </row>
    <row r="2524" spans="3:15" ht="15.6" x14ac:dyDescent="0.3">
      <c r="C2524" s="227"/>
      <c r="N2524" s="244"/>
      <c r="O2524" s="244"/>
    </row>
    <row r="2525" spans="3:15" ht="15.6" x14ac:dyDescent="0.3">
      <c r="C2525" s="227"/>
      <c r="N2525" s="244"/>
      <c r="O2525" s="244"/>
    </row>
    <row r="2526" spans="3:15" ht="15.6" x14ac:dyDescent="0.3">
      <c r="C2526" s="227"/>
      <c r="N2526" s="244"/>
      <c r="O2526" s="244"/>
    </row>
    <row r="2527" spans="3:15" ht="15.6" x14ac:dyDescent="0.3">
      <c r="C2527" s="227"/>
      <c r="N2527" s="244"/>
      <c r="O2527" s="244"/>
    </row>
    <row r="2528" spans="3:15" ht="15.6" x14ac:dyDescent="0.3">
      <c r="C2528" s="227"/>
      <c r="N2528" s="244"/>
      <c r="O2528" s="244"/>
    </row>
    <row r="2529" spans="3:15" ht="15.6" x14ac:dyDescent="0.3">
      <c r="C2529" s="227"/>
      <c r="N2529" s="244"/>
      <c r="O2529" s="244"/>
    </row>
    <row r="2530" spans="3:15" ht="15.6" x14ac:dyDescent="0.3">
      <c r="C2530" s="227"/>
      <c r="N2530" s="244"/>
      <c r="O2530" s="244"/>
    </row>
    <row r="2531" spans="3:15" ht="15.6" x14ac:dyDescent="0.3">
      <c r="C2531" s="227"/>
      <c r="N2531" s="244"/>
      <c r="O2531" s="244"/>
    </row>
    <row r="2532" spans="3:15" ht="15.6" x14ac:dyDescent="0.3">
      <c r="C2532" s="227"/>
      <c r="N2532" s="244"/>
      <c r="O2532" s="244"/>
    </row>
    <row r="2533" spans="3:15" ht="15.6" x14ac:dyDescent="0.3">
      <c r="C2533" s="227"/>
      <c r="N2533" s="244"/>
      <c r="O2533" s="244"/>
    </row>
    <row r="2534" spans="3:15" ht="15.6" x14ac:dyDescent="0.3">
      <c r="C2534" s="227"/>
      <c r="N2534" s="244"/>
      <c r="O2534" s="244"/>
    </row>
    <row r="2535" spans="3:15" ht="15.6" x14ac:dyDescent="0.3">
      <c r="C2535" s="227"/>
      <c r="N2535" s="244"/>
      <c r="O2535" s="244"/>
    </row>
    <row r="2536" spans="3:15" ht="15.6" x14ac:dyDescent="0.3">
      <c r="C2536" s="227"/>
      <c r="N2536" s="244"/>
      <c r="O2536" s="244"/>
    </row>
    <row r="2537" spans="3:15" ht="15.6" x14ac:dyDescent="0.3">
      <c r="C2537" s="227"/>
      <c r="N2537" s="244"/>
      <c r="O2537" s="244"/>
    </row>
    <row r="2538" spans="3:15" ht="15.6" x14ac:dyDescent="0.3">
      <c r="C2538" s="227"/>
      <c r="N2538" s="244"/>
      <c r="O2538" s="244"/>
    </row>
    <row r="2539" spans="3:15" ht="15.6" x14ac:dyDescent="0.3">
      <c r="C2539" s="227"/>
      <c r="N2539" s="244"/>
      <c r="O2539" s="244"/>
    </row>
    <row r="2540" spans="3:15" ht="15.6" x14ac:dyDescent="0.3">
      <c r="C2540" s="227"/>
      <c r="N2540" s="244"/>
      <c r="O2540" s="244"/>
    </row>
    <row r="2541" spans="3:15" ht="15.6" x14ac:dyDescent="0.3">
      <c r="C2541" s="227"/>
      <c r="N2541" s="244"/>
      <c r="O2541" s="244"/>
    </row>
    <row r="2542" spans="3:15" ht="15.6" x14ac:dyDescent="0.3">
      <c r="C2542" s="227"/>
      <c r="N2542" s="244"/>
      <c r="O2542" s="244"/>
    </row>
    <row r="2543" spans="3:15" ht="15.6" x14ac:dyDescent="0.3">
      <c r="C2543" s="227"/>
      <c r="N2543" s="244"/>
      <c r="O2543" s="244"/>
    </row>
    <row r="2544" spans="3:15" ht="15.6" x14ac:dyDescent="0.3">
      <c r="C2544" s="227"/>
      <c r="N2544" s="244"/>
      <c r="O2544" s="244"/>
    </row>
    <row r="2545" spans="3:15" ht="15.6" x14ac:dyDescent="0.3">
      <c r="C2545" s="227"/>
      <c r="N2545" s="244"/>
      <c r="O2545" s="244"/>
    </row>
    <row r="2546" spans="3:15" ht="15.6" x14ac:dyDescent="0.3">
      <c r="C2546" s="227"/>
      <c r="N2546" s="244"/>
      <c r="O2546" s="244"/>
    </row>
    <row r="2547" spans="3:15" ht="15.6" x14ac:dyDescent="0.3">
      <c r="C2547" s="227"/>
      <c r="N2547" s="244"/>
      <c r="O2547" s="244"/>
    </row>
    <row r="2548" spans="3:15" ht="15.6" x14ac:dyDescent="0.3">
      <c r="C2548" s="227"/>
      <c r="N2548" s="244"/>
      <c r="O2548" s="244"/>
    </row>
    <row r="2549" spans="3:15" ht="15.6" x14ac:dyDescent="0.3">
      <c r="C2549" s="227"/>
      <c r="N2549" s="244"/>
      <c r="O2549" s="244"/>
    </row>
    <row r="2550" spans="3:15" ht="15.6" x14ac:dyDescent="0.3">
      <c r="C2550" s="227"/>
      <c r="N2550" s="244"/>
      <c r="O2550" s="244"/>
    </row>
    <row r="2551" spans="3:15" ht="15.6" x14ac:dyDescent="0.3">
      <c r="C2551" s="227"/>
      <c r="N2551" s="244"/>
      <c r="O2551" s="244"/>
    </row>
    <row r="2552" spans="3:15" ht="15.6" x14ac:dyDescent="0.3">
      <c r="C2552" s="227"/>
      <c r="N2552" s="244"/>
      <c r="O2552" s="244"/>
    </row>
    <row r="2553" spans="3:15" ht="15.6" x14ac:dyDescent="0.3">
      <c r="C2553" s="227"/>
      <c r="N2553" s="244"/>
      <c r="O2553" s="244"/>
    </row>
    <row r="2554" spans="3:15" ht="15.6" x14ac:dyDescent="0.3">
      <c r="C2554" s="227"/>
      <c r="N2554" s="244"/>
      <c r="O2554" s="244"/>
    </row>
    <row r="2555" spans="3:15" ht="15.6" x14ac:dyDescent="0.3">
      <c r="C2555" s="227"/>
      <c r="N2555" s="244"/>
      <c r="O2555" s="244"/>
    </row>
    <row r="2556" spans="3:15" ht="15.6" x14ac:dyDescent="0.3">
      <c r="C2556" s="227"/>
      <c r="N2556" s="244"/>
      <c r="O2556" s="244"/>
    </row>
    <row r="2557" spans="3:15" ht="15.6" x14ac:dyDescent="0.3">
      <c r="C2557" s="227"/>
      <c r="N2557" s="244"/>
      <c r="O2557" s="244"/>
    </row>
    <row r="2558" spans="3:15" ht="15.6" x14ac:dyDescent="0.3">
      <c r="C2558" s="227"/>
      <c r="N2558" s="244"/>
      <c r="O2558" s="244"/>
    </row>
    <row r="2559" spans="3:15" ht="15.6" x14ac:dyDescent="0.3">
      <c r="C2559" s="227"/>
      <c r="N2559" s="244"/>
      <c r="O2559" s="244"/>
    </row>
    <row r="2560" spans="3:15" ht="15.6" x14ac:dyDescent="0.3">
      <c r="C2560" s="227"/>
      <c r="N2560" s="244"/>
      <c r="O2560" s="244"/>
    </row>
    <row r="2561" spans="3:15" ht="15.6" x14ac:dyDescent="0.3">
      <c r="C2561" s="227"/>
      <c r="N2561" s="244"/>
      <c r="O2561" s="244"/>
    </row>
    <row r="2562" spans="3:15" ht="15.6" x14ac:dyDescent="0.3">
      <c r="C2562" s="227"/>
      <c r="N2562" s="244"/>
      <c r="O2562" s="244"/>
    </row>
    <row r="2563" spans="3:15" ht="15.6" x14ac:dyDescent="0.3">
      <c r="C2563" s="227"/>
      <c r="N2563" s="244"/>
      <c r="O2563" s="244"/>
    </row>
    <row r="2564" spans="3:15" ht="15.6" x14ac:dyDescent="0.3">
      <c r="C2564" s="227"/>
      <c r="N2564" s="244"/>
      <c r="O2564" s="244"/>
    </row>
    <row r="2565" spans="3:15" ht="15.6" x14ac:dyDescent="0.3">
      <c r="C2565" s="227"/>
      <c r="N2565" s="244"/>
      <c r="O2565" s="244"/>
    </row>
    <row r="2566" spans="3:15" ht="15.6" x14ac:dyDescent="0.3">
      <c r="C2566" s="227"/>
      <c r="N2566" s="244"/>
      <c r="O2566" s="244"/>
    </row>
    <row r="2567" spans="3:15" ht="15.6" x14ac:dyDescent="0.3">
      <c r="C2567" s="227"/>
      <c r="N2567" s="244"/>
      <c r="O2567" s="244"/>
    </row>
    <row r="2568" spans="3:15" ht="15.6" x14ac:dyDescent="0.3">
      <c r="C2568" s="227"/>
      <c r="N2568" s="244"/>
      <c r="O2568" s="244"/>
    </row>
    <row r="2569" spans="3:15" ht="15.6" x14ac:dyDescent="0.3">
      <c r="C2569" s="227"/>
      <c r="N2569" s="244"/>
      <c r="O2569" s="244"/>
    </row>
    <row r="2570" spans="3:15" ht="15.6" x14ac:dyDescent="0.3">
      <c r="C2570" s="227"/>
      <c r="N2570" s="244"/>
      <c r="O2570" s="244"/>
    </row>
    <row r="2571" spans="3:15" ht="15.6" x14ac:dyDescent="0.3">
      <c r="C2571" s="227"/>
      <c r="N2571" s="244"/>
      <c r="O2571" s="244"/>
    </row>
    <row r="2572" spans="3:15" ht="15.6" x14ac:dyDescent="0.3">
      <c r="C2572" s="227"/>
      <c r="N2572" s="244"/>
      <c r="O2572" s="244"/>
    </row>
    <row r="2573" spans="3:15" ht="15.6" x14ac:dyDescent="0.3">
      <c r="C2573" s="227"/>
      <c r="N2573" s="244"/>
      <c r="O2573" s="244"/>
    </row>
    <row r="2574" spans="3:15" ht="15.6" x14ac:dyDescent="0.3">
      <c r="C2574" s="227"/>
      <c r="N2574" s="244"/>
      <c r="O2574" s="244"/>
    </row>
    <row r="2575" spans="3:15" ht="15.6" x14ac:dyDescent="0.3">
      <c r="C2575" s="227"/>
      <c r="N2575" s="244"/>
      <c r="O2575" s="244"/>
    </row>
    <row r="2576" spans="3:15" ht="15.6" x14ac:dyDescent="0.3">
      <c r="C2576" s="227"/>
      <c r="N2576" s="244"/>
      <c r="O2576" s="244"/>
    </row>
    <row r="2577" spans="3:15" ht="15.6" x14ac:dyDescent="0.3">
      <c r="C2577" s="227"/>
      <c r="N2577" s="244"/>
      <c r="O2577" s="244"/>
    </row>
    <row r="2578" spans="3:15" ht="15.6" x14ac:dyDescent="0.3">
      <c r="C2578" s="227"/>
      <c r="N2578" s="244"/>
      <c r="O2578" s="244"/>
    </row>
    <row r="2579" spans="3:15" ht="15.6" x14ac:dyDescent="0.3">
      <c r="C2579" s="227"/>
      <c r="N2579" s="244"/>
      <c r="O2579" s="244"/>
    </row>
    <row r="2580" spans="3:15" ht="15.6" x14ac:dyDescent="0.3">
      <c r="C2580" s="227"/>
      <c r="N2580" s="244"/>
      <c r="O2580" s="244"/>
    </row>
    <row r="2581" spans="3:15" ht="15.6" x14ac:dyDescent="0.3">
      <c r="C2581" s="227"/>
      <c r="N2581" s="244"/>
      <c r="O2581" s="244"/>
    </row>
    <row r="2582" spans="3:15" ht="15.6" x14ac:dyDescent="0.3">
      <c r="C2582" s="227"/>
      <c r="N2582" s="244"/>
      <c r="O2582" s="244"/>
    </row>
    <row r="2583" spans="3:15" ht="15.6" x14ac:dyDescent="0.3">
      <c r="C2583" s="227"/>
      <c r="N2583" s="244"/>
      <c r="O2583" s="244"/>
    </row>
    <row r="2584" spans="3:15" ht="15.6" x14ac:dyDescent="0.3">
      <c r="C2584" s="227"/>
      <c r="N2584" s="244"/>
      <c r="O2584" s="244"/>
    </row>
    <row r="2585" spans="3:15" ht="15.6" x14ac:dyDescent="0.3">
      <c r="C2585" s="227"/>
      <c r="N2585" s="244"/>
      <c r="O2585" s="244"/>
    </row>
    <row r="2586" spans="3:15" ht="15.6" x14ac:dyDescent="0.3">
      <c r="C2586" s="227"/>
      <c r="N2586" s="244"/>
      <c r="O2586" s="244"/>
    </row>
    <row r="2587" spans="3:15" ht="15.6" x14ac:dyDescent="0.3">
      <c r="C2587" s="227"/>
      <c r="N2587" s="244"/>
      <c r="O2587" s="244"/>
    </row>
    <row r="2588" spans="3:15" ht="15.6" x14ac:dyDescent="0.3">
      <c r="C2588" s="227"/>
      <c r="N2588" s="244"/>
      <c r="O2588" s="244"/>
    </row>
    <row r="2589" spans="3:15" ht="15.6" x14ac:dyDescent="0.3">
      <c r="C2589" s="227"/>
      <c r="N2589" s="244"/>
      <c r="O2589" s="244"/>
    </row>
    <row r="2590" spans="3:15" ht="15.6" x14ac:dyDescent="0.3">
      <c r="C2590" s="227"/>
      <c r="N2590" s="244"/>
      <c r="O2590" s="244"/>
    </row>
    <row r="2591" spans="3:15" ht="15.6" x14ac:dyDescent="0.3">
      <c r="C2591" s="227"/>
      <c r="N2591" s="244"/>
      <c r="O2591" s="244"/>
    </row>
    <row r="2592" spans="3:15" ht="15.6" x14ac:dyDescent="0.3">
      <c r="C2592" s="227"/>
      <c r="N2592" s="244"/>
      <c r="O2592" s="244"/>
    </row>
    <row r="2593" spans="3:15" ht="15.6" x14ac:dyDescent="0.3">
      <c r="C2593" s="227"/>
      <c r="N2593" s="244"/>
      <c r="O2593" s="244"/>
    </row>
    <row r="2594" spans="3:15" ht="15.6" x14ac:dyDescent="0.3">
      <c r="C2594" s="227"/>
      <c r="N2594" s="244"/>
      <c r="O2594" s="244"/>
    </row>
    <row r="2595" spans="3:15" ht="15.6" x14ac:dyDescent="0.3">
      <c r="C2595" s="227"/>
      <c r="N2595" s="244"/>
      <c r="O2595" s="244"/>
    </row>
    <row r="2596" spans="3:15" ht="15.6" x14ac:dyDescent="0.3">
      <c r="C2596" s="227"/>
      <c r="N2596" s="244"/>
      <c r="O2596" s="244"/>
    </row>
    <row r="2597" spans="3:15" ht="15.6" x14ac:dyDescent="0.3">
      <c r="C2597" s="227"/>
      <c r="N2597" s="244"/>
      <c r="O2597" s="244"/>
    </row>
    <row r="2598" spans="3:15" ht="15.6" x14ac:dyDescent="0.3">
      <c r="C2598" s="227"/>
      <c r="N2598" s="244"/>
      <c r="O2598" s="244"/>
    </row>
    <row r="2599" spans="3:15" ht="15.6" x14ac:dyDescent="0.3">
      <c r="C2599" s="227"/>
      <c r="N2599" s="244"/>
      <c r="O2599" s="244"/>
    </row>
    <row r="2600" spans="3:15" ht="15.6" x14ac:dyDescent="0.3">
      <c r="C2600" s="227"/>
      <c r="N2600" s="244"/>
      <c r="O2600" s="244"/>
    </row>
    <row r="2601" spans="3:15" ht="15.6" x14ac:dyDescent="0.3">
      <c r="C2601" s="227"/>
      <c r="N2601" s="244"/>
      <c r="O2601" s="244"/>
    </row>
    <row r="2602" spans="3:15" ht="15.6" x14ac:dyDescent="0.3">
      <c r="C2602" s="227"/>
      <c r="N2602" s="244"/>
      <c r="O2602" s="244"/>
    </row>
    <row r="2603" spans="3:15" ht="15.6" x14ac:dyDescent="0.3">
      <c r="C2603" s="227"/>
      <c r="N2603" s="244"/>
      <c r="O2603" s="244"/>
    </row>
    <row r="2604" spans="3:15" ht="15.6" x14ac:dyDescent="0.3">
      <c r="C2604" s="227"/>
      <c r="N2604" s="244"/>
      <c r="O2604" s="244"/>
    </row>
    <row r="2605" spans="3:15" ht="15.6" x14ac:dyDescent="0.3">
      <c r="C2605" s="227"/>
      <c r="N2605" s="244"/>
      <c r="O2605" s="244"/>
    </row>
    <row r="2606" spans="3:15" ht="15.6" x14ac:dyDescent="0.3">
      <c r="C2606" s="227"/>
      <c r="N2606" s="244"/>
      <c r="O2606" s="244"/>
    </row>
    <row r="2607" spans="3:15" ht="15.6" x14ac:dyDescent="0.3">
      <c r="C2607" s="227"/>
      <c r="N2607" s="244"/>
      <c r="O2607" s="244"/>
    </row>
    <row r="2608" spans="3:15" ht="15.6" x14ac:dyDescent="0.3">
      <c r="C2608" s="227"/>
      <c r="N2608" s="244"/>
      <c r="O2608" s="244"/>
    </row>
    <row r="2609" spans="3:15" ht="15.6" x14ac:dyDescent="0.3">
      <c r="C2609" s="227"/>
      <c r="N2609" s="244"/>
      <c r="O2609" s="244"/>
    </row>
    <row r="2610" spans="3:15" ht="15.6" x14ac:dyDescent="0.3">
      <c r="C2610" s="227"/>
      <c r="N2610" s="244"/>
      <c r="O2610" s="244"/>
    </row>
    <row r="2611" spans="3:15" ht="15.6" x14ac:dyDescent="0.3">
      <c r="C2611" s="227"/>
      <c r="N2611" s="244"/>
      <c r="O2611" s="244"/>
    </row>
    <row r="2612" spans="3:15" ht="15.6" x14ac:dyDescent="0.3">
      <c r="C2612" s="227"/>
      <c r="N2612" s="244"/>
      <c r="O2612" s="244"/>
    </row>
    <row r="2613" spans="3:15" ht="15.6" x14ac:dyDescent="0.3">
      <c r="C2613" s="227"/>
      <c r="N2613" s="244"/>
      <c r="O2613" s="244"/>
    </row>
    <row r="2614" spans="3:15" ht="15.6" x14ac:dyDescent="0.3">
      <c r="C2614" s="227"/>
      <c r="N2614" s="244"/>
      <c r="O2614" s="244"/>
    </row>
    <row r="2615" spans="3:15" ht="15.6" x14ac:dyDescent="0.3">
      <c r="C2615" s="227"/>
      <c r="N2615" s="244"/>
      <c r="O2615" s="244"/>
    </row>
    <row r="2616" spans="3:15" ht="15.6" x14ac:dyDescent="0.3">
      <c r="C2616" s="227"/>
      <c r="N2616" s="244"/>
      <c r="O2616" s="244"/>
    </row>
    <row r="2617" spans="3:15" ht="15.6" x14ac:dyDescent="0.3">
      <c r="C2617" s="227"/>
      <c r="N2617" s="244"/>
      <c r="O2617" s="244"/>
    </row>
    <row r="2618" spans="3:15" ht="15.6" x14ac:dyDescent="0.3">
      <c r="C2618" s="227"/>
      <c r="N2618" s="244"/>
      <c r="O2618" s="244"/>
    </row>
    <row r="2619" spans="3:15" ht="15.6" x14ac:dyDescent="0.3">
      <c r="C2619" s="227"/>
      <c r="N2619" s="244"/>
      <c r="O2619" s="244"/>
    </row>
    <row r="2620" spans="3:15" ht="15.6" x14ac:dyDescent="0.3">
      <c r="C2620" s="227"/>
      <c r="N2620" s="244"/>
      <c r="O2620" s="244"/>
    </row>
    <row r="2621" spans="3:15" ht="15.6" x14ac:dyDescent="0.3">
      <c r="C2621" s="227"/>
      <c r="N2621" s="244"/>
      <c r="O2621" s="244"/>
    </row>
    <row r="2622" spans="3:15" ht="15.6" x14ac:dyDescent="0.3">
      <c r="C2622" s="227"/>
      <c r="N2622" s="244"/>
      <c r="O2622" s="244"/>
    </row>
    <row r="2623" spans="3:15" ht="15.6" x14ac:dyDescent="0.3">
      <c r="C2623" s="227"/>
      <c r="N2623" s="244"/>
      <c r="O2623" s="244"/>
    </row>
    <row r="2624" spans="3:15" ht="15.6" x14ac:dyDescent="0.3">
      <c r="C2624" s="227"/>
      <c r="N2624" s="244"/>
      <c r="O2624" s="244"/>
    </row>
    <row r="2625" spans="3:15" ht="15.6" x14ac:dyDescent="0.3">
      <c r="C2625" s="227"/>
      <c r="N2625" s="244"/>
      <c r="O2625" s="244"/>
    </row>
    <row r="2626" spans="3:15" ht="15.6" x14ac:dyDescent="0.3">
      <c r="C2626" s="227"/>
      <c r="N2626" s="244"/>
      <c r="O2626" s="244"/>
    </row>
    <row r="2627" spans="3:15" ht="15.6" x14ac:dyDescent="0.3">
      <c r="C2627" s="227"/>
      <c r="N2627" s="244"/>
      <c r="O2627" s="244"/>
    </row>
    <row r="2628" spans="3:15" ht="15.6" x14ac:dyDescent="0.3">
      <c r="C2628" s="227"/>
      <c r="N2628" s="244"/>
      <c r="O2628" s="244"/>
    </row>
    <row r="2629" spans="3:15" ht="15.6" x14ac:dyDescent="0.3">
      <c r="C2629" s="227"/>
      <c r="N2629" s="244"/>
      <c r="O2629" s="244"/>
    </row>
    <row r="2630" spans="3:15" ht="15.6" x14ac:dyDescent="0.3">
      <c r="C2630" s="227"/>
      <c r="N2630" s="244"/>
      <c r="O2630" s="244"/>
    </row>
    <row r="2631" spans="3:15" ht="15.6" x14ac:dyDescent="0.3">
      <c r="C2631" s="227"/>
      <c r="N2631" s="244"/>
      <c r="O2631" s="244"/>
    </row>
    <row r="2632" spans="3:15" ht="15.6" x14ac:dyDescent="0.3">
      <c r="C2632" s="227"/>
      <c r="N2632" s="244"/>
      <c r="O2632" s="244"/>
    </row>
    <row r="2633" spans="3:15" ht="15.6" x14ac:dyDescent="0.3">
      <c r="C2633" s="227"/>
      <c r="N2633" s="244"/>
      <c r="O2633" s="244"/>
    </row>
    <row r="2634" spans="3:15" ht="15.6" x14ac:dyDescent="0.3">
      <c r="C2634" s="227"/>
      <c r="N2634" s="244"/>
      <c r="O2634" s="244"/>
    </row>
    <row r="2635" spans="3:15" ht="15.6" x14ac:dyDescent="0.3">
      <c r="C2635" s="227"/>
      <c r="N2635" s="244"/>
      <c r="O2635" s="244"/>
    </row>
    <row r="2636" spans="3:15" ht="15.6" x14ac:dyDescent="0.3">
      <c r="C2636" s="227"/>
      <c r="N2636" s="244"/>
      <c r="O2636" s="244"/>
    </row>
    <row r="2637" spans="3:15" ht="15.6" x14ac:dyDescent="0.3">
      <c r="C2637" s="227"/>
      <c r="N2637" s="244"/>
      <c r="O2637" s="244"/>
    </row>
    <row r="2638" spans="3:15" ht="15.6" x14ac:dyDescent="0.3">
      <c r="C2638" s="227"/>
      <c r="N2638" s="244"/>
      <c r="O2638" s="244"/>
    </row>
    <row r="2639" spans="3:15" ht="15.6" x14ac:dyDescent="0.3">
      <c r="C2639" s="227"/>
      <c r="N2639" s="244"/>
      <c r="O2639" s="244"/>
    </row>
    <row r="2640" spans="3:15" ht="15.6" x14ac:dyDescent="0.3">
      <c r="C2640" s="227"/>
      <c r="N2640" s="244"/>
      <c r="O2640" s="244"/>
    </row>
    <row r="2641" spans="3:15" ht="15.6" x14ac:dyDescent="0.3">
      <c r="C2641" s="227"/>
      <c r="N2641" s="244"/>
      <c r="O2641" s="244"/>
    </row>
    <row r="2642" spans="3:15" ht="15.6" x14ac:dyDescent="0.3">
      <c r="C2642" s="227"/>
      <c r="N2642" s="244"/>
      <c r="O2642" s="244"/>
    </row>
    <row r="2643" spans="3:15" ht="15.6" x14ac:dyDescent="0.3">
      <c r="C2643" s="227"/>
      <c r="N2643" s="244"/>
      <c r="O2643" s="244"/>
    </row>
    <row r="2644" spans="3:15" ht="15.6" x14ac:dyDescent="0.3">
      <c r="C2644" s="227"/>
      <c r="N2644" s="244"/>
      <c r="O2644" s="244"/>
    </row>
    <row r="2645" spans="3:15" ht="15.6" x14ac:dyDescent="0.3">
      <c r="C2645" s="227"/>
      <c r="N2645" s="244"/>
      <c r="O2645" s="244"/>
    </row>
    <row r="2646" spans="3:15" ht="15.6" x14ac:dyDescent="0.3">
      <c r="C2646" s="227"/>
      <c r="N2646" s="244"/>
      <c r="O2646" s="244"/>
    </row>
    <row r="2647" spans="3:15" ht="15.6" x14ac:dyDescent="0.3">
      <c r="C2647" s="227"/>
      <c r="N2647" s="244"/>
      <c r="O2647" s="244"/>
    </row>
    <row r="2648" spans="3:15" ht="15.6" x14ac:dyDescent="0.3">
      <c r="C2648" s="227"/>
      <c r="N2648" s="244"/>
      <c r="O2648" s="244"/>
    </row>
    <row r="2649" spans="3:15" ht="15.6" x14ac:dyDescent="0.3">
      <c r="C2649" s="227"/>
      <c r="N2649" s="244"/>
      <c r="O2649" s="244"/>
    </row>
    <row r="2650" spans="3:15" ht="15.6" x14ac:dyDescent="0.3">
      <c r="C2650" s="227"/>
      <c r="N2650" s="244"/>
      <c r="O2650" s="244"/>
    </row>
    <row r="2651" spans="3:15" ht="15.6" x14ac:dyDescent="0.3">
      <c r="C2651" s="227"/>
      <c r="N2651" s="244"/>
      <c r="O2651" s="244"/>
    </row>
    <row r="2652" spans="3:15" ht="15.6" x14ac:dyDescent="0.3">
      <c r="C2652" s="227"/>
      <c r="N2652" s="244"/>
      <c r="O2652" s="244"/>
    </row>
    <row r="2653" spans="3:15" ht="15.6" x14ac:dyDescent="0.3">
      <c r="C2653" s="227"/>
      <c r="N2653" s="244"/>
      <c r="O2653" s="244"/>
    </row>
    <row r="2654" spans="3:15" ht="15.6" x14ac:dyDescent="0.3">
      <c r="C2654" s="227"/>
      <c r="N2654" s="244"/>
      <c r="O2654" s="244"/>
    </row>
    <row r="2655" spans="3:15" ht="15.6" x14ac:dyDescent="0.3">
      <c r="C2655" s="227"/>
      <c r="N2655" s="244"/>
      <c r="O2655" s="244"/>
    </row>
    <row r="2656" spans="3:15" ht="15.6" x14ac:dyDescent="0.3">
      <c r="C2656" s="227"/>
      <c r="N2656" s="244"/>
      <c r="O2656" s="244"/>
    </row>
    <row r="2657" spans="3:15" ht="15.6" x14ac:dyDescent="0.3">
      <c r="C2657" s="227"/>
      <c r="N2657" s="244"/>
      <c r="O2657" s="244"/>
    </row>
    <row r="2658" spans="3:15" ht="15.6" x14ac:dyDescent="0.3">
      <c r="C2658" s="227"/>
      <c r="N2658" s="244"/>
      <c r="O2658" s="244"/>
    </row>
    <row r="2659" spans="3:15" ht="15.6" x14ac:dyDescent="0.3">
      <c r="C2659" s="227"/>
      <c r="N2659" s="244"/>
      <c r="O2659" s="244"/>
    </row>
    <row r="2660" spans="3:15" ht="15.6" x14ac:dyDescent="0.3">
      <c r="C2660" s="227"/>
      <c r="N2660" s="244"/>
      <c r="O2660" s="244"/>
    </row>
    <row r="2661" spans="3:15" ht="15.6" x14ac:dyDescent="0.3">
      <c r="C2661" s="227"/>
      <c r="N2661" s="244"/>
      <c r="O2661" s="244"/>
    </row>
    <row r="2662" spans="3:15" ht="15.6" x14ac:dyDescent="0.3">
      <c r="C2662" s="227"/>
      <c r="N2662" s="244"/>
      <c r="O2662" s="244"/>
    </row>
    <row r="2663" spans="3:15" ht="15.6" x14ac:dyDescent="0.3">
      <c r="C2663" s="227"/>
      <c r="N2663" s="244"/>
      <c r="O2663" s="244"/>
    </row>
    <row r="2664" spans="3:15" ht="15.6" x14ac:dyDescent="0.3">
      <c r="C2664" s="227"/>
      <c r="N2664" s="244"/>
      <c r="O2664" s="244"/>
    </row>
    <row r="2665" spans="3:15" ht="15.6" x14ac:dyDescent="0.3">
      <c r="C2665" s="227"/>
      <c r="N2665" s="244"/>
      <c r="O2665" s="244"/>
    </row>
    <row r="2666" spans="3:15" ht="15.6" x14ac:dyDescent="0.3">
      <c r="C2666" s="227"/>
      <c r="N2666" s="244"/>
      <c r="O2666" s="244"/>
    </row>
    <row r="2667" spans="3:15" ht="15.6" x14ac:dyDescent="0.3">
      <c r="C2667" s="227"/>
      <c r="N2667" s="244"/>
      <c r="O2667" s="244"/>
    </row>
    <row r="2668" spans="3:15" ht="15.6" x14ac:dyDescent="0.3">
      <c r="C2668" s="227"/>
      <c r="N2668" s="244"/>
      <c r="O2668" s="244"/>
    </row>
    <row r="2669" spans="3:15" ht="15.6" x14ac:dyDescent="0.3">
      <c r="C2669" s="227"/>
      <c r="N2669" s="244"/>
      <c r="O2669" s="244"/>
    </row>
    <row r="2670" spans="3:15" ht="15.6" x14ac:dyDescent="0.3">
      <c r="C2670" s="227"/>
      <c r="N2670" s="244"/>
      <c r="O2670" s="244"/>
    </row>
    <row r="2671" spans="3:15" ht="15.6" x14ac:dyDescent="0.3">
      <c r="C2671" s="227"/>
      <c r="N2671" s="244"/>
      <c r="O2671" s="244"/>
    </row>
    <row r="2672" spans="3:15" ht="15.6" x14ac:dyDescent="0.3">
      <c r="C2672" s="227"/>
      <c r="N2672" s="244"/>
      <c r="O2672" s="244"/>
    </row>
    <row r="2673" spans="3:15" ht="15.6" x14ac:dyDescent="0.3">
      <c r="C2673" s="227"/>
      <c r="N2673" s="244"/>
      <c r="O2673" s="244"/>
    </row>
    <row r="2674" spans="3:15" ht="15.6" x14ac:dyDescent="0.3">
      <c r="C2674" s="227"/>
      <c r="N2674" s="244"/>
      <c r="O2674" s="244"/>
    </row>
    <row r="2675" spans="3:15" ht="15.6" x14ac:dyDescent="0.3">
      <c r="C2675" s="227"/>
      <c r="N2675" s="244"/>
      <c r="O2675" s="244"/>
    </row>
    <row r="2676" spans="3:15" ht="15.6" x14ac:dyDescent="0.3">
      <c r="C2676" s="227"/>
      <c r="N2676" s="244"/>
      <c r="O2676" s="244"/>
    </row>
    <row r="2677" spans="3:15" ht="15.6" x14ac:dyDescent="0.3">
      <c r="C2677" s="227"/>
      <c r="N2677" s="244"/>
      <c r="O2677" s="244"/>
    </row>
    <row r="2678" spans="3:15" ht="15.6" x14ac:dyDescent="0.3">
      <c r="C2678" s="227"/>
      <c r="N2678" s="244"/>
      <c r="O2678" s="244"/>
    </row>
    <row r="2679" spans="3:15" ht="15.6" x14ac:dyDescent="0.3">
      <c r="C2679" s="227"/>
      <c r="N2679" s="244"/>
      <c r="O2679" s="244"/>
    </row>
    <row r="2680" spans="3:15" ht="15.6" x14ac:dyDescent="0.3">
      <c r="C2680" s="227"/>
      <c r="N2680" s="244"/>
      <c r="O2680" s="244"/>
    </row>
    <row r="2681" spans="3:15" ht="15.6" x14ac:dyDescent="0.3">
      <c r="C2681" s="227"/>
      <c r="N2681" s="244"/>
      <c r="O2681" s="244"/>
    </row>
    <row r="2682" spans="3:15" ht="15.6" x14ac:dyDescent="0.3">
      <c r="C2682" s="227"/>
      <c r="N2682" s="244"/>
      <c r="O2682" s="244"/>
    </row>
    <row r="2683" spans="3:15" ht="15.6" x14ac:dyDescent="0.3">
      <c r="C2683" s="227"/>
      <c r="N2683" s="244"/>
      <c r="O2683" s="244"/>
    </row>
    <row r="2684" spans="3:15" ht="15.6" x14ac:dyDescent="0.3">
      <c r="C2684" s="227"/>
      <c r="N2684" s="244"/>
      <c r="O2684" s="244"/>
    </row>
    <row r="2685" spans="3:15" ht="15.6" x14ac:dyDescent="0.3">
      <c r="C2685" s="227"/>
      <c r="N2685" s="244"/>
      <c r="O2685" s="244"/>
    </row>
    <row r="2686" spans="3:15" ht="15.6" x14ac:dyDescent="0.3">
      <c r="C2686" s="227"/>
      <c r="N2686" s="244"/>
      <c r="O2686" s="244"/>
    </row>
    <row r="2687" spans="3:15" ht="15.6" x14ac:dyDescent="0.3">
      <c r="C2687" s="227"/>
      <c r="N2687" s="244"/>
      <c r="O2687" s="244"/>
    </row>
    <row r="2688" spans="3:15" ht="15.6" x14ac:dyDescent="0.3">
      <c r="C2688" s="227"/>
      <c r="N2688" s="244"/>
      <c r="O2688" s="244"/>
    </row>
    <row r="2689" spans="3:15" ht="15.6" x14ac:dyDescent="0.3">
      <c r="C2689" s="227"/>
      <c r="N2689" s="244"/>
      <c r="O2689" s="244"/>
    </row>
    <row r="2690" spans="3:15" ht="15.6" x14ac:dyDescent="0.3">
      <c r="C2690" s="227"/>
      <c r="N2690" s="244"/>
      <c r="O2690" s="244"/>
    </row>
    <row r="2691" spans="3:15" ht="15.6" x14ac:dyDescent="0.3">
      <c r="C2691" s="227"/>
      <c r="N2691" s="244"/>
      <c r="O2691" s="244"/>
    </row>
    <row r="2692" spans="3:15" ht="15.6" x14ac:dyDescent="0.3">
      <c r="C2692" s="227"/>
      <c r="N2692" s="244"/>
      <c r="O2692" s="244"/>
    </row>
    <row r="2693" spans="3:15" ht="15.6" x14ac:dyDescent="0.3">
      <c r="C2693" s="227"/>
      <c r="N2693" s="244"/>
      <c r="O2693" s="244"/>
    </row>
    <row r="2694" spans="3:15" ht="15.6" x14ac:dyDescent="0.3">
      <c r="C2694" s="227"/>
      <c r="N2694" s="244"/>
      <c r="O2694" s="244"/>
    </row>
    <row r="2695" spans="3:15" ht="15.6" x14ac:dyDescent="0.3">
      <c r="C2695" s="227"/>
      <c r="N2695" s="244"/>
      <c r="O2695" s="244"/>
    </row>
    <row r="2696" spans="3:15" ht="15.6" x14ac:dyDescent="0.3">
      <c r="C2696" s="227"/>
      <c r="N2696" s="244"/>
      <c r="O2696" s="244"/>
    </row>
    <row r="2697" spans="3:15" ht="15.6" x14ac:dyDescent="0.3">
      <c r="C2697" s="227"/>
      <c r="N2697" s="244"/>
      <c r="O2697" s="244"/>
    </row>
    <row r="2698" spans="3:15" ht="15.6" x14ac:dyDescent="0.3">
      <c r="C2698" s="227"/>
      <c r="N2698" s="244"/>
      <c r="O2698" s="244"/>
    </row>
    <row r="2699" spans="3:15" ht="15.6" x14ac:dyDescent="0.3">
      <c r="C2699" s="227"/>
      <c r="N2699" s="244"/>
      <c r="O2699" s="244"/>
    </row>
    <row r="2700" spans="3:15" ht="15.6" x14ac:dyDescent="0.3">
      <c r="C2700" s="227"/>
      <c r="N2700" s="244"/>
      <c r="O2700" s="244"/>
    </row>
    <row r="2701" spans="3:15" ht="15.6" x14ac:dyDescent="0.3">
      <c r="C2701" s="227"/>
      <c r="N2701" s="244"/>
      <c r="O2701" s="244"/>
    </row>
    <row r="2702" spans="3:15" ht="15.6" x14ac:dyDescent="0.3">
      <c r="C2702" s="227"/>
      <c r="N2702" s="244"/>
      <c r="O2702" s="244"/>
    </row>
    <row r="2703" spans="3:15" ht="15.6" x14ac:dyDescent="0.3">
      <c r="C2703" s="227"/>
      <c r="N2703" s="244"/>
      <c r="O2703" s="244"/>
    </row>
    <row r="2704" spans="3:15" ht="15.6" x14ac:dyDescent="0.3">
      <c r="C2704" s="227"/>
      <c r="N2704" s="244"/>
      <c r="O2704" s="244"/>
    </row>
    <row r="2705" spans="3:15" ht="15.6" x14ac:dyDescent="0.3">
      <c r="C2705" s="227"/>
      <c r="N2705" s="244"/>
      <c r="O2705" s="244"/>
    </row>
    <row r="2706" spans="3:15" ht="15.6" x14ac:dyDescent="0.3">
      <c r="C2706" s="227"/>
      <c r="N2706" s="244"/>
      <c r="O2706" s="244"/>
    </row>
    <row r="2707" spans="3:15" ht="15.6" x14ac:dyDescent="0.3">
      <c r="C2707" s="227"/>
      <c r="N2707" s="244"/>
      <c r="O2707" s="244"/>
    </row>
    <row r="2708" spans="3:15" ht="15.6" x14ac:dyDescent="0.3">
      <c r="C2708" s="227"/>
      <c r="N2708" s="244"/>
      <c r="O2708" s="244"/>
    </row>
    <row r="2709" spans="3:15" ht="15.6" x14ac:dyDescent="0.3">
      <c r="C2709" s="227"/>
      <c r="N2709" s="244"/>
      <c r="O2709" s="244"/>
    </row>
    <row r="2710" spans="3:15" ht="15.6" x14ac:dyDescent="0.3">
      <c r="C2710" s="227"/>
      <c r="N2710" s="244"/>
      <c r="O2710" s="244"/>
    </row>
    <row r="2711" spans="3:15" ht="15.6" x14ac:dyDescent="0.3">
      <c r="C2711" s="227"/>
      <c r="N2711" s="244"/>
      <c r="O2711" s="244"/>
    </row>
    <row r="2712" spans="3:15" ht="15.6" x14ac:dyDescent="0.3">
      <c r="C2712" s="227"/>
      <c r="N2712" s="244"/>
      <c r="O2712" s="244"/>
    </row>
    <row r="2713" spans="3:15" ht="15.6" x14ac:dyDescent="0.3">
      <c r="C2713" s="227"/>
      <c r="N2713" s="244"/>
      <c r="O2713" s="244"/>
    </row>
    <row r="2714" spans="3:15" ht="15.6" x14ac:dyDescent="0.3">
      <c r="C2714" s="227"/>
      <c r="N2714" s="244"/>
      <c r="O2714" s="244"/>
    </row>
    <row r="2715" spans="3:15" ht="15.6" x14ac:dyDescent="0.3">
      <c r="C2715" s="227"/>
      <c r="N2715" s="244"/>
      <c r="O2715" s="244"/>
    </row>
    <row r="2716" spans="3:15" ht="15.6" x14ac:dyDescent="0.3">
      <c r="C2716" s="227"/>
      <c r="N2716" s="244"/>
      <c r="O2716" s="244"/>
    </row>
    <row r="2717" spans="3:15" ht="15.6" x14ac:dyDescent="0.3">
      <c r="C2717" s="227"/>
      <c r="N2717" s="244"/>
      <c r="O2717" s="244"/>
    </row>
    <row r="2718" spans="3:15" ht="15.6" x14ac:dyDescent="0.3">
      <c r="C2718" s="227"/>
      <c r="N2718" s="244"/>
      <c r="O2718" s="244"/>
    </row>
    <row r="2719" spans="3:15" ht="15.6" x14ac:dyDescent="0.3">
      <c r="C2719" s="227"/>
      <c r="N2719" s="244"/>
      <c r="O2719" s="244"/>
    </row>
    <row r="2720" spans="3:15" ht="15.6" x14ac:dyDescent="0.3">
      <c r="C2720" s="227"/>
      <c r="N2720" s="244"/>
      <c r="O2720" s="244"/>
    </row>
    <row r="2721" spans="3:15" ht="15.6" x14ac:dyDescent="0.3">
      <c r="C2721" s="227"/>
      <c r="N2721" s="244"/>
      <c r="O2721" s="244"/>
    </row>
    <row r="2722" spans="3:15" ht="15.6" x14ac:dyDescent="0.3">
      <c r="C2722" s="227"/>
      <c r="N2722" s="244"/>
      <c r="O2722" s="244"/>
    </row>
    <row r="2723" spans="3:15" ht="15.6" x14ac:dyDescent="0.3">
      <c r="C2723" s="227"/>
      <c r="N2723" s="244"/>
      <c r="O2723" s="244"/>
    </row>
    <row r="2724" spans="3:15" ht="15.6" x14ac:dyDescent="0.3">
      <c r="C2724" s="227"/>
      <c r="N2724" s="244"/>
      <c r="O2724" s="244"/>
    </row>
    <row r="2725" spans="3:15" ht="15.6" x14ac:dyDescent="0.3">
      <c r="C2725" s="227"/>
      <c r="N2725" s="244"/>
      <c r="O2725" s="244"/>
    </row>
    <row r="2726" spans="3:15" ht="15.6" x14ac:dyDescent="0.3">
      <c r="C2726" s="227"/>
      <c r="N2726" s="244"/>
      <c r="O2726" s="244"/>
    </row>
    <row r="2727" spans="3:15" ht="15.6" x14ac:dyDescent="0.3">
      <c r="C2727" s="227"/>
      <c r="N2727" s="244"/>
      <c r="O2727" s="244"/>
    </row>
    <row r="2728" spans="3:15" ht="15.6" x14ac:dyDescent="0.3">
      <c r="C2728" s="227"/>
      <c r="N2728" s="244"/>
      <c r="O2728" s="244"/>
    </row>
    <row r="2729" spans="3:15" ht="15.6" x14ac:dyDescent="0.3">
      <c r="C2729" s="227"/>
      <c r="N2729" s="244"/>
      <c r="O2729" s="244"/>
    </row>
    <row r="2730" spans="3:15" ht="15.6" x14ac:dyDescent="0.3">
      <c r="C2730" s="227"/>
      <c r="N2730" s="244"/>
      <c r="O2730" s="244"/>
    </row>
    <row r="2731" spans="3:15" ht="15.6" x14ac:dyDescent="0.3">
      <c r="C2731" s="227"/>
      <c r="N2731" s="244"/>
      <c r="O2731" s="244"/>
    </row>
    <row r="2732" spans="3:15" ht="15.6" x14ac:dyDescent="0.3">
      <c r="C2732" s="227"/>
      <c r="N2732" s="244"/>
      <c r="O2732" s="244"/>
    </row>
    <row r="2733" spans="3:15" ht="15.6" x14ac:dyDescent="0.3">
      <c r="C2733" s="227"/>
      <c r="N2733" s="244"/>
      <c r="O2733" s="244"/>
    </row>
    <row r="2734" spans="3:15" ht="15.6" x14ac:dyDescent="0.3">
      <c r="C2734" s="227"/>
      <c r="N2734" s="244"/>
      <c r="O2734" s="244"/>
    </row>
    <row r="2735" spans="3:15" ht="15.6" x14ac:dyDescent="0.3">
      <c r="C2735" s="227"/>
      <c r="N2735" s="244"/>
      <c r="O2735" s="244"/>
    </row>
    <row r="2736" spans="3:15" ht="15.6" x14ac:dyDescent="0.3">
      <c r="C2736" s="227"/>
      <c r="N2736" s="244"/>
      <c r="O2736" s="244"/>
    </row>
    <row r="2737" spans="3:15" ht="15.6" x14ac:dyDescent="0.3">
      <c r="C2737" s="227"/>
      <c r="N2737" s="244"/>
      <c r="O2737" s="244"/>
    </row>
    <row r="2738" spans="3:15" ht="15.6" x14ac:dyDescent="0.3">
      <c r="C2738" s="227"/>
      <c r="N2738" s="244"/>
      <c r="O2738" s="244"/>
    </row>
    <row r="2739" spans="3:15" ht="15.6" x14ac:dyDescent="0.3">
      <c r="C2739" s="227"/>
      <c r="N2739" s="244"/>
      <c r="O2739" s="244"/>
    </row>
    <row r="2740" spans="3:15" ht="15.6" x14ac:dyDescent="0.3">
      <c r="C2740" s="227"/>
      <c r="N2740" s="244"/>
      <c r="O2740" s="244"/>
    </row>
    <row r="2741" spans="3:15" ht="15.6" x14ac:dyDescent="0.3">
      <c r="C2741" s="227"/>
      <c r="N2741" s="244"/>
      <c r="O2741" s="244"/>
    </row>
    <row r="2742" spans="3:15" ht="15.6" x14ac:dyDescent="0.3">
      <c r="C2742" s="227"/>
      <c r="N2742" s="244"/>
      <c r="O2742" s="244"/>
    </row>
    <row r="2743" spans="3:15" ht="15.6" x14ac:dyDescent="0.3">
      <c r="C2743" s="227"/>
      <c r="N2743" s="244"/>
      <c r="O2743" s="244"/>
    </row>
    <row r="2744" spans="3:15" ht="15.6" x14ac:dyDescent="0.3">
      <c r="C2744" s="227"/>
      <c r="N2744" s="244"/>
      <c r="O2744" s="244"/>
    </row>
    <row r="2745" spans="3:15" ht="15.6" x14ac:dyDescent="0.3">
      <c r="C2745" s="227"/>
      <c r="N2745" s="244"/>
      <c r="O2745" s="244"/>
    </row>
    <row r="2746" spans="3:15" ht="15.6" x14ac:dyDescent="0.3">
      <c r="C2746" s="227"/>
      <c r="N2746" s="244"/>
      <c r="O2746" s="244"/>
    </row>
    <row r="2747" spans="3:15" ht="15.6" x14ac:dyDescent="0.3">
      <c r="C2747" s="227"/>
      <c r="N2747" s="244"/>
      <c r="O2747" s="244"/>
    </row>
    <row r="2748" spans="3:15" ht="15.6" x14ac:dyDescent="0.3">
      <c r="C2748" s="227"/>
      <c r="N2748" s="244"/>
      <c r="O2748" s="244"/>
    </row>
    <row r="2749" spans="3:15" ht="15.6" x14ac:dyDescent="0.3">
      <c r="C2749" s="227"/>
      <c r="N2749" s="244"/>
      <c r="O2749" s="244"/>
    </row>
    <row r="2750" spans="3:15" ht="15.6" x14ac:dyDescent="0.3">
      <c r="C2750" s="227"/>
      <c r="N2750" s="244"/>
      <c r="O2750" s="244"/>
    </row>
    <row r="2751" spans="3:15" ht="15.6" x14ac:dyDescent="0.3">
      <c r="C2751" s="227"/>
      <c r="N2751" s="244"/>
      <c r="O2751" s="244"/>
    </row>
    <row r="2752" spans="3:15" ht="15.6" x14ac:dyDescent="0.3">
      <c r="C2752" s="227"/>
      <c r="N2752" s="244"/>
      <c r="O2752" s="244"/>
    </row>
    <row r="2753" spans="3:15" ht="15.6" x14ac:dyDescent="0.3">
      <c r="C2753" s="227"/>
      <c r="N2753" s="244"/>
      <c r="O2753" s="244"/>
    </row>
    <row r="2754" spans="3:15" ht="15.6" x14ac:dyDescent="0.3">
      <c r="C2754" s="227"/>
      <c r="N2754" s="244"/>
      <c r="O2754" s="244"/>
    </row>
    <row r="2755" spans="3:15" ht="15.6" x14ac:dyDescent="0.3">
      <c r="C2755" s="227"/>
      <c r="N2755" s="244"/>
      <c r="O2755" s="244"/>
    </row>
    <row r="2756" spans="3:15" ht="15.6" x14ac:dyDescent="0.3">
      <c r="C2756" s="227"/>
      <c r="N2756" s="244"/>
      <c r="O2756" s="244"/>
    </row>
    <row r="2757" spans="3:15" ht="15.6" x14ac:dyDescent="0.3">
      <c r="C2757" s="227"/>
      <c r="N2757" s="244"/>
      <c r="O2757" s="244"/>
    </row>
    <row r="2758" spans="3:15" ht="15.6" x14ac:dyDescent="0.3">
      <c r="C2758" s="227"/>
      <c r="N2758" s="244"/>
      <c r="O2758" s="244"/>
    </row>
    <row r="2759" spans="3:15" ht="15.6" x14ac:dyDescent="0.3">
      <c r="C2759" s="227"/>
      <c r="N2759" s="244"/>
      <c r="O2759" s="244"/>
    </row>
    <row r="2760" spans="3:15" ht="15.6" x14ac:dyDescent="0.3">
      <c r="C2760" s="227"/>
      <c r="N2760" s="244"/>
      <c r="O2760" s="244"/>
    </row>
    <row r="2761" spans="3:15" ht="15.6" x14ac:dyDescent="0.3">
      <c r="C2761" s="227"/>
      <c r="N2761" s="244"/>
      <c r="O2761" s="244"/>
    </row>
    <row r="2762" spans="3:15" ht="15.6" x14ac:dyDescent="0.3">
      <c r="C2762" s="227"/>
      <c r="N2762" s="244"/>
      <c r="O2762" s="244"/>
    </row>
    <row r="2763" spans="3:15" ht="15.6" x14ac:dyDescent="0.3">
      <c r="C2763" s="227"/>
      <c r="N2763" s="244"/>
      <c r="O2763" s="244"/>
    </row>
    <row r="2764" spans="3:15" ht="15.6" x14ac:dyDescent="0.3">
      <c r="C2764" s="227"/>
      <c r="N2764" s="244"/>
      <c r="O2764" s="244"/>
    </row>
    <row r="2765" spans="3:15" ht="15.6" x14ac:dyDescent="0.3">
      <c r="C2765" s="227"/>
      <c r="N2765" s="244"/>
      <c r="O2765" s="244"/>
    </row>
    <row r="2766" spans="3:15" ht="15.6" x14ac:dyDescent="0.3">
      <c r="C2766" s="227"/>
      <c r="N2766" s="244"/>
      <c r="O2766" s="244"/>
    </row>
    <row r="2767" spans="3:15" ht="15.6" x14ac:dyDescent="0.3">
      <c r="C2767" s="227"/>
      <c r="N2767" s="244"/>
      <c r="O2767" s="244"/>
    </row>
    <row r="2768" spans="3:15" ht="15.6" x14ac:dyDescent="0.3">
      <c r="C2768" s="227"/>
      <c r="N2768" s="244"/>
      <c r="O2768" s="244"/>
    </row>
    <row r="2769" spans="3:15" ht="15.6" x14ac:dyDescent="0.3">
      <c r="C2769" s="227"/>
      <c r="N2769" s="244"/>
      <c r="O2769" s="244"/>
    </row>
    <row r="2770" spans="3:15" ht="15.6" x14ac:dyDescent="0.3">
      <c r="C2770" s="227"/>
      <c r="N2770" s="244"/>
      <c r="O2770" s="244"/>
    </row>
    <row r="2771" spans="3:15" ht="15.6" x14ac:dyDescent="0.3">
      <c r="C2771" s="227"/>
      <c r="N2771" s="244"/>
      <c r="O2771" s="244"/>
    </row>
    <row r="2772" spans="3:15" ht="15.6" x14ac:dyDescent="0.3">
      <c r="C2772" s="227"/>
      <c r="N2772" s="244"/>
      <c r="O2772" s="244"/>
    </row>
    <row r="2773" spans="3:15" ht="15.6" x14ac:dyDescent="0.3">
      <c r="C2773" s="227"/>
      <c r="N2773" s="244"/>
      <c r="O2773" s="244"/>
    </row>
    <row r="2774" spans="3:15" ht="15.6" x14ac:dyDescent="0.3">
      <c r="C2774" s="227"/>
      <c r="N2774" s="244"/>
      <c r="O2774" s="244"/>
    </row>
    <row r="2775" spans="3:15" ht="15.6" x14ac:dyDescent="0.3">
      <c r="C2775" s="227"/>
      <c r="N2775" s="244"/>
      <c r="O2775" s="244"/>
    </row>
    <row r="2776" spans="3:15" ht="15.6" x14ac:dyDescent="0.3">
      <c r="C2776" s="227"/>
      <c r="N2776" s="244"/>
      <c r="O2776" s="244"/>
    </row>
    <row r="2777" spans="3:15" ht="15.6" x14ac:dyDescent="0.3">
      <c r="C2777" s="227"/>
      <c r="N2777" s="244"/>
      <c r="O2777" s="244"/>
    </row>
    <row r="2778" spans="3:15" ht="15.6" x14ac:dyDescent="0.3">
      <c r="C2778" s="227"/>
      <c r="N2778" s="244"/>
      <c r="O2778" s="244"/>
    </row>
    <row r="2779" spans="3:15" ht="15.6" x14ac:dyDescent="0.3">
      <c r="C2779" s="227"/>
      <c r="N2779" s="244"/>
      <c r="O2779" s="244"/>
    </row>
    <row r="2780" spans="3:15" ht="15.6" x14ac:dyDescent="0.3">
      <c r="C2780" s="227"/>
      <c r="N2780" s="244"/>
      <c r="O2780" s="244"/>
    </row>
    <row r="2781" spans="3:15" ht="15.6" x14ac:dyDescent="0.3">
      <c r="C2781" s="227"/>
      <c r="N2781" s="244"/>
      <c r="O2781" s="244"/>
    </row>
    <row r="2782" spans="3:15" ht="15.6" x14ac:dyDescent="0.3">
      <c r="C2782" s="227"/>
      <c r="N2782" s="244"/>
      <c r="O2782" s="244"/>
    </row>
    <row r="2783" spans="3:15" ht="15.6" x14ac:dyDescent="0.3">
      <c r="C2783" s="227"/>
      <c r="N2783" s="244"/>
      <c r="O2783" s="244"/>
    </row>
    <row r="2784" spans="3:15" ht="15.6" x14ac:dyDescent="0.3">
      <c r="C2784" s="227"/>
      <c r="N2784" s="244"/>
      <c r="O2784" s="244"/>
    </row>
    <row r="2785" spans="3:15" ht="15.6" x14ac:dyDescent="0.3">
      <c r="C2785" s="227"/>
      <c r="N2785" s="244"/>
      <c r="O2785" s="244"/>
    </row>
    <row r="2786" spans="3:15" ht="15.6" x14ac:dyDescent="0.3">
      <c r="C2786" s="227"/>
      <c r="N2786" s="244"/>
      <c r="O2786" s="244"/>
    </row>
    <row r="2787" spans="3:15" ht="15.6" x14ac:dyDescent="0.3">
      <c r="C2787" s="227"/>
      <c r="N2787" s="244"/>
      <c r="O2787" s="244"/>
    </row>
    <row r="2788" spans="3:15" ht="15.6" x14ac:dyDescent="0.3">
      <c r="C2788" s="227"/>
      <c r="N2788" s="244"/>
      <c r="O2788" s="244"/>
    </row>
    <row r="2789" spans="3:15" ht="15.6" x14ac:dyDescent="0.3">
      <c r="C2789" s="227"/>
      <c r="N2789" s="244"/>
      <c r="O2789" s="244"/>
    </row>
    <row r="2790" spans="3:15" ht="15.6" x14ac:dyDescent="0.3">
      <c r="C2790" s="227"/>
      <c r="N2790" s="244"/>
      <c r="O2790" s="244"/>
    </row>
    <row r="2791" spans="3:15" ht="15.6" x14ac:dyDescent="0.3">
      <c r="C2791" s="227"/>
      <c r="N2791" s="244"/>
      <c r="O2791" s="244"/>
    </row>
    <row r="2792" spans="3:15" ht="15.6" x14ac:dyDescent="0.3">
      <c r="C2792" s="227"/>
      <c r="N2792" s="244"/>
      <c r="O2792" s="244"/>
    </row>
    <row r="2793" spans="3:15" ht="15.6" x14ac:dyDescent="0.3">
      <c r="C2793" s="227"/>
      <c r="N2793" s="244"/>
      <c r="O2793" s="244"/>
    </row>
    <row r="2794" spans="3:15" ht="15.6" x14ac:dyDescent="0.3">
      <c r="C2794" s="227"/>
      <c r="N2794" s="244"/>
      <c r="O2794" s="244"/>
    </row>
    <row r="2795" spans="3:15" ht="15.6" x14ac:dyDescent="0.3">
      <c r="C2795" s="227"/>
      <c r="N2795" s="244"/>
      <c r="O2795" s="244"/>
    </row>
    <row r="2796" spans="3:15" ht="15.6" x14ac:dyDescent="0.3">
      <c r="C2796" s="227"/>
      <c r="N2796" s="244"/>
      <c r="O2796" s="244"/>
    </row>
    <row r="2797" spans="3:15" ht="15.6" x14ac:dyDescent="0.3">
      <c r="C2797" s="227"/>
      <c r="N2797" s="244"/>
      <c r="O2797" s="244"/>
    </row>
    <row r="2798" spans="3:15" ht="15.6" x14ac:dyDescent="0.3">
      <c r="C2798" s="227"/>
      <c r="N2798" s="244"/>
      <c r="O2798" s="244"/>
    </row>
    <row r="2799" spans="3:15" ht="15.6" x14ac:dyDescent="0.3">
      <c r="C2799" s="227"/>
      <c r="N2799" s="244"/>
      <c r="O2799" s="244"/>
    </row>
    <row r="2800" spans="3:15" ht="15.6" x14ac:dyDescent="0.3">
      <c r="C2800" s="227"/>
      <c r="N2800" s="244"/>
      <c r="O2800" s="244"/>
    </row>
    <row r="2801" spans="3:15" ht="15.6" x14ac:dyDescent="0.3">
      <c r="C2801" s="227"/>
      <c r="N2801" s="244"/>
      <c r="O2801" s="244"/>
    </row>
    <row r="2802" spans="3:15" ht="15.6" x14ac:dyDescent="0.3">
      <c r="C2802" s="227"/>
      <c r="N2802" s="244"/>
      <c r="O2802" s="244"/>
    </row>
    <row r="2803" spans="3:15" ht="15.6" x14ac:dyDescent="0.3">
      <c r="C2803" s="227"/>
      <c r="N2803" s="244"/>
      <c r="O2803" s="244"/>
    </row>
    <row r="2804" spans="3:15" ht="15.6" x14ac:dyDescent="0.3">
      <c r="C2804" s="227"/>
      <c r="N2804" s="244"/>
      <c r="O2804" s="244"/>
    </row>
    <row r="2805" spans="3:15" ht="15.6" x14ac:dyDescent="0.3">
      <c r="C2805" s="227"/>
      <c r="N2805" s="244"/>
      <c r="O2805" s="244"/>
    </row>
    <row r="2806" spans="3:15" ht="15.6" x14ac:dyDescent="0.3">
      <c r="C2806" s="227"/>
      <c r="N2806" s="244"/>
      <c r="O2806" s="244"/>
    </row>
    <row r="2807" spans="3:15" ht="15.6" x14ac:dyDescent="0.3">
      <c r="C2807" s="227"/>
      <c r="N2807" s="244"/>
      <c r="O2807" s="244"/>
    </row>
    <row r="2808" spans="3:15" ht="15.6" x14ac:dyDescent="0.3">
      <c r="C2808" s="227"/>
      <c r="N2808" s="244"/>
      <c r="O2808" s="244"/>
    </row>
    <row r="2809" spans="3:15" ht="15.6" x14ac:dyDescent="0.3">
      <c r="C2809" s="227"/>
      <c r="N2809" s="244"/>
      <c r="O2809" s="244"/>
    </row>
    <row r="2810" spans="3:15" ht="15.6" x14ac:dyDescent="0.3">
      <c r="C2810" s="227"/>
      <c r="N2810" s="244"/>
      <c r="O2810" s="244"/>
    </row>
    <row r="2811" spans="3:15" ht="15.6" x14ac:dyDescent="0.3">
      <c r="C2811" s="227"/>
      <c r="N2811" s="244"/>
      <c r="O2811" s="244"/>
    </row>
    <row r="2812" spans="3:15" ht="15.6" x14ac:dyDescent="0.3">
      <c r="C2812" s="227"/>
      <c r="N2812" s="244"/>
      <c r="O2812" s="244"/>
    </row>
    <row r="2813" spans="3:15" ht="15.6" x14ac:dyDescent="0.3">
      <c r="C2813" s="227"/>
      <c r="N2813" s="244"/>
      <c r="O2813" s="244"/>
    </row>
    <row r="2814" spans="3:15" ht="15.6" x14ac:dyDescent="0.3">
      <c r="C2814" s="227"/>
      <c r="N2814" s="244"/>
      <c r="O2814" s="244"/>
    </row>
    <row r="2815" spans="3:15" ht="15.6" x14ac:dyDescent="0.3">
      <c r="C2815" s="227"/>
      <c r="N2815" s="244"/>
      <c r="O2815" s="244"/>
    </row>
    <row r="2816" spans="3:15" ht="15.6" x14ac:dyDescent="0.3">
      <c r="C2816" s="227"/>
      <c r="N2816" s="244"/>
      <c r="O2816" s="244"/>
    </row>
    <row r="2817" spans="3:15" ht="15.6" x14ac:dyDescent="0.3">
      <c r="C2817" s="227"/>
      <c r="N2817" s="244"/>
      <c r="O2817" s="244"/>
    </row>
    <row r="2818" spans="3:15" ht="15.6" x14ac:dyDescent="0.3">
      <c r="C2818" s="227"/>
      <c r="N2818" s="244"/>
      <c r="O2818" s="244"/>
    </row>
    <row r="2819" spans="3:15" ht="15.6" x14ac:dyDescent="0.3">
      <c r="C2819" s="227"/>
      <c r="N2819" s="244"/>
      <c r="O2819" s="244"/>
    </row>
    <row r="2820" spans="3:15" ht="15.6" x14ac:dyDescent="0.3">
      <c r="C2820" s="227"/>
      <c r="N2820" s="244"/>
      <c r="O2820" s="244"/>
    </row>
    <row r="2821" spans="3:15" ht="15.6" x14ac:dyDescent="0.3">
      <c r="C2821" s="227"/>
      <c r="N2821" s="244"/>
      <c r="O2821" s="244"/>
    </row>
    <row r="2822" spans="3:15" ht="15.6" x14ac:dyDescent="0.3">
      <c r="C2822" s="227"/>
      <c r="N2822" s="244"/>
      <c r="O2822" s="244"/>
    </row>
    <row r="2823" spans="3:15" ht="15.6" x14ac:dyDescent="0.3">
      <c r="C2823" s="227"/>
      <c r="N2823" s="244"/>
      <c r="O2823" s="244"/>
    </row>
    <row r="2824" spans="3:15" ht="15.6" x14ac:dyDescent="0.3">
      <c r="C2824" s="227"/>
      <c r="N2824" s="244"/>
      <c r="O2824" s="244"/>
    </row>
    <row r="2825" spans="3:15" ht="15.6" x14ac:dyDescent="0.3">
      <c r="C2825" s="227"/>
      <c r="N2825" s="244"/>
      <c r="O2825" s="244"/>
    </row>
    <row r="2826" spans="3:15" ht="15.6" x14ac:dyDescent="0.3">
      <c r="C2826" s="227"/>
      <c r="N2826" s="244"/>
      <c r="O2826" s="244"/>
    </row>
    <row r="2827" spans="3:15" ht="15.6" x14ac:dyDescent="0.3">
      <c r="C2827" s="227"/>
      <c r="N2827" s="244"/>
      <c r="O2827" s="244"/>
    </row>
    <row r="2828" spans="3:15" ht="15.6" x14ac:dyDescent="0.3">
      <c r="C2828" s="227"/>
      <c r="N2828" s="244"/>
      <c r="O2828" s="244"/>
    </row>
    <row r="2829" spans="3:15" ht="15.6" x14ac:dyDescent="0.3">
      <c r="C2829" s="227"/>
      <c r="N2829" s="244"/>
      <c r="O2829" s="244"/>
    </row>
    <row r="2830" spans="3:15" ht="15.6" x14ac:dyDescent="0.3">
      <c r="C2830" s="227"/>
      <c r="N2830" s="244"/>
      <c r="O2830" s="244"/>
    </row>
    <row r="2831" spans="3:15" ht="15.6" x14ac:dyDescent="0.3">
      <c r="C2831" s="227"/>
      <c r="N2831" s="244"/>
      <c r="O2831" s="244"/>
    </row>
    <row r="2832" spans="3:15" ht="15.6" x14ac:dyDescent="0.3">
      <c r="C2832" s="227"/>
      <c r="N2832" s="244"/>
      <c r="O2832" s="244"/>
    </row>
    <row r="2833" spans="3:15" ht="15.6" x14ac:dyDescent="0.3">
      <c r="C2833" s="227"/>
      <c r="N2833" s="244"/>
      <c r="O2833" s="244"/>
    </row>
    <row r="2834" spans="3:15" ht="15.6" x14ac:dyDescent="0.3">
      <c r="C2834" s="227"/>
      <c r="N2834" s="244"/>
      <c r="O2834" s="244"/>
    </row>
    <row r="2835" spans="3:15" ht="15.6" x14ac:dyDescent="0.3">
      <c r="C2835" s="227"/>
      <c r="N2835" s="244"/>
      <c r="O2835" s="244"/>
    </row>
    <row r="2836" spans="3:15" ht="15.6" x14ac:dyDescent="0.3">
      <c r="C2836" s="227"/>
      <c r="N2836" s="244"/>
      <c r="O2836" s="244"/>
    </row>
    <row r="2837" spans="3:15" ht="15.6" x14ac:dyDescent="0.3">
      <c r="C2837" s="227"/>
      <c r="N2837" s="244"/>
      <c r="O2837" s="244"/>
    </row>
    <row r="2838" spans="3:15" ht="15.6" x14ac:dyDescent="0.3">
      <c r="C2838" s="227"/>
      <c r="N2838" s="244"/>
      <c r="O2838" s="244"/>
    </row>
    <row r="2839" spans="3:15" ht="15.6" x14ac:dyDescent="0.3">
      <c r="C2839" s="227"/>
      <c r="N2839" s="244"/>
      <c r="O2839" s="244"/>
    </row>
    <row r="2840" spans="3:15" ht="15.6" x14ac:dyDescent="0.3">
      <c r="C2840" s="227"/>
      <c r="N2840" s="244"/>
      <c r="O2840" s="244"/>
    </row>
    <row r="2841" spans="3:15" ht="15.6" x14ac:dyDescent="0.3">
      <c r="C2841" s="227"/>
      <c r="N2841" s="244"/>
      <c r="O2841" s="244"/>
    </row>
    <row r="2842" spans="3:15" ht="15.6" x14ac:dyDescent="0.3">
      <c r="C2842" s="227"/>
      <c r="N2842" s="244"/>
      <c r="O2842" s="244"/>
    </row>
    <row r="2843" spans="3:15" ht="15.6" x14ac:dyDescent="0.3">
      <c r="C2843" s="227"/>
      <c r="N2843" s="244"/>
      <c r="O2843" s="244"/>
    </row>
    <row r="2844" spans="3:15" ht="15.6" x14ac:dyDescent="0.3">
      <c r="C2844" s="227"/>
      <c r="N2844" s="244"/>
      <c r="O2844" s="244"/>
    </row>
    <row r="2845" spans="3:15" ht="15.6" x14ac:dyDescent="0.3">
      <c r="C2845" s="227"/>
      <c r="N2845" s="244"/>
      <c r="O2845" s="244"/>
    </row>
    <row r="2846" spans="3:15" ht="15.6" x14ac:dyDescent="0.3">
      <c r="C2846" s="227"/>
      <c r="N2846" s="244"/>
      <c r="O2846" s="244"/>
    </row>
    <row r="2847" spans="3:15" ht="15.6" x14ac:dyDescent="0.3">
      <c r="C2847" s="227"/>
      <c r="N2847" s="244"/>
      <c r="O2847" s="244"/>
    </row>
    <row r="2848" spans="3:15" ht="15.6" x14ac:dyDescent="0.3">
      <c r="C2848" s="227"/>
      <c r="N2848" s="244"/>
      <c r="O2848" s="244"/>
    </row>
    <row r="2849" spans="3:15" ht="15.6" x14ac:dyDescent="0.3">
      <c r="C2849" s="227"/>
      <c r="N2849" s="244"/>
      <c r="O2849" s="244"/>
    </row>
    <row r="2850" spans="3:15" ht="15.6" x14ac:dyDescent="0.3">
      <c r="C2850" s="227"/>
      <c r="N2850" s="244"/>
      <c r="O2850" s="244"/>
    </row>
    <row r="2851" spans="3:15" ht="15.6" x14ac:dyDescent="0.3">
      <c r="C2851" s="227"/>
      <c r="N2851" s="244"/>
      <c r="O2851" s="244"/>
    </row>
    <row r="2852" spans="3:15" ht="15.6" x14ac:dyDescent="0.3">
      <c r="C2852" s="227"/>
      <c r="N2852" s="244"/>
      <c r="O2852" s="244"/>
    </row>
    <row r="2853" spans="3:15" ht="15.6" x14ac:dyDescent="0.3">
      <c r="C2853" s="227"/>
      <c r="N2853" s="244"/>
      <c r="O2853" s="244"/>
    </row>
    <row r="2854" spans="3:15" ht="15.6" x14ac:dyDescent="0.3">
      <c r="C2854" s="227"/>
      <c r="N2854" s="244"/>
      <c r="O2854" s="244"/>
    </row>
    <row r="2855" spans="3:15" ht="15.6" x14ac:dyDescent="0.3">
      <c r="C2855" s="227"/>
      <c r="N2855" s="244"/>
      <c r="O2855" s="244"/>
    </row>
    <row r="2856" spans="3:15" ht="15.6" x14ac:dyDescent="0.3">
      <c r="C2856" s="227"/>
      <c r="N2856" s="244"/>
      <c r="O2856" s="244"/>
    </row>
    <row r="2857" spans="3:15" ht="15.6" x14ac:dyDescent="0.3">
      <c r="C2857" s="227"/>
      <c r="N2857" s="244"/>
      <c r="O2857" s="244"/>
    </row>
    <row r="2858" spans="3:15" ht="15.6" x14ac:dyDescent="0.3">
      <c r="C2858" s="227"/>
      <c r="N2858" s="244"/>
      <c r="O2858" s="244"/>
    </row>
    <row r="2859" spans="3:15" ht="15.6" x14ac:dyDescent="0.3">
      <c r="C2859" s="227"/>
      <c r="N2859" s="244"/>
      <c r="O2859" s="244"/>
    </row>
    <row r="2860" spans="3:15" ht="15.6" x14ac:dyDescent="0.3">
      <c r="C2860" s="227"/>
      <c r="N2860" s="244"/>
      <c r="O2860" s="244"/>
    </row>
    <row r="2861" spans="3:15" ht="15.6" x14ac:dyDescent="0.3">
      <c r="C2861" s="227"/>
      <c r="N2861" s="244"/>
      <c r="O2861" s="244"/>
    </row>
    <row r="2862" spans="3:15" ht="15.6" x14ac:dyDescent="0.3">
      <c r="C2862" s="227"/>
      <c r="N2862" s="244"/>
      <c r="O2862" s="244"/>
    </row>
    <row r="2863" spans="3:15" ht="15.6" x14ac:dyDescent="0.3">
      <c r="C2863" s="227"/>
      <c r="N2863" s="244"/>
      <c r="O2863" s="244"/>
    </row>
    <row r="2864" spans="3:15" ht="15.6" x14ac:dyDescent="0.3">
      <c r="C2864" s="227"/>
      <c r="N2864" s="244"/>
      <c r="O2864" s="244"/>
    </row>
    <row r="2865" spans="3:15" ht="15.6" x14ac:dyDescent="0.3">
      <c r="C2865" s="227"/>
      <c r="N2865" s="244"/>
      <c r="O2865" s="244"/>
    </row>
    <row r="2866" spans="3:15" ht="15.6" x14ac:dyDescent="0.3">
      <c r="C2866" s="227"/>
      <c r="N2866" s="244"/>
      <c r="O2866" s="244"/>
    </row>
    <row r="2867" spans="3:15" ht="15.6" x14ac:dyDescent="0.3">
      <c r="C2867" s="227"/>
      <c r="N2867" s="244"/>
      <c r="O2867" s="244"/>
    </row>
    <row r="2868" spans="3:15" ht="15.6" x14ac:dyDescent="0.3">
      <c r="C2868" s="227"/>
      <c r="N2868" s="244"/>
      <c r="O2868" s="244"/>
    </row>
    <row r="2869" spans="3:15" ht="15.6" x14ac:dyDescent="0.3">
      <c r="C2869" s="227"/>
      <c r="N2869" s="244"/>
      <c r="O2869" s="244"/>
    </row>
    <row r="2870" spans="3:15" ht="15.6" x14ac:dyDescent="0.3">
      <c r="C2870" s="227"/>
      <c r="N2870" s="244"/>
      <c r="O2870" s="244"/>
    </row>
    <row r="2871" spans="3:15" ht="15.6" x14ac:dyDescent="0.3">
      <c r="C2871" s="227"/>
      <c r="N2871" s="244"/>
      <c r="O2871" s="244"/>
    </row>
    <row r="2872" spans="3:15" ht="15.6" x14ac:dyDescent="0.3">
      <c r="C2872" s="227"/>
      <c r="N2872" s="244"/>
      <c r="O2872" s="244"/>
    </row>
    <row r="2873" spans="3:15" ht="15.6" x14ac:dyDescent="0.3">
      <c r="C2873" s="227"/>
      <c r="N2873" s="244"/>
      <c r="O2873" s="244"/>
    </row>
    <row r="2874" spans="3:15" ht="15.6" x14ac:dyDescent="0.3">
      <c r="C2874" s="227"/>
      <c r="N2874" s="244"/>
      <c r="O2874" s="244"/>
    </row>
    <row r="2875" spans="3:15" ht="15.6" x14ac:dyDescent="0.3">
      <c r="C2875" s="227"/>
      <c r="N2875" s="244"/>
      <c r="O2875" s="244"/>
    </row>
    <row r="2876" spans="3:15" ht="15.6" x14ac:dyDescent="0.3">
      <c r="C2876" s="227"/>
      <c r="N2876" s="244"/>
      <c r="O2876" s="244"/>
    </row>
    <row r="2877" spans="3:15" ht="15.6" x14ac:dyDescent="0.3">
      <c r="C2877" s="227"/>
      <c r="N2877" s="244"/>
      <c r="O2877" s="244"/>
    </row>
    <row r="2878" spans="3:15" ht="15.6" x14ac:dyDescent="0.3">
      <c r="C2878" s="227"/>
      <c r="N2878" s="244"/>
      <c r="O2878" s="244"/>
    </row>
    <row r="2879" spans="3:15" ht="15.6" x14ac:dyDescent="0.3">
      <c r="C2879" s="227"/>
      <c r="N2879" s="244"/>
      <c r="O2879" s="244"/>
    </row>
    <row r="2880" spans="3:15" ht="15.6" x14ac:dyDescent="0.3">
      <c r="C2880" s="227"/>
      <c r="N2880" s="244"/>
      <c r="O2880" s="244"/>
    </row>
    <row r="2881" spans="3:15" ht="15.6" x14ac:dyDescent="0.3">
      <c r="C2881" s="227"/>
      <c r="N2881" s="244"/>
      <c r="O2881" s="244"/>
    </row>
    <row r="2882" spans="3:15" ht="15.6" x14ac:dyDescent="0.3">
      <c r="C2882" s="227"/>
      <c r="N2882" s="244"/>
      <c r="O2882" s="244"/>
    </row>
    <row r="2883" spans="3:15" ht="15.6" x14ac:dyDescent="0.3">
      <c r="C2883" s="227"/>
      <c r="N2883" s="244"/>
      <c r="O2883" s="244"/>
    </row>
    <row r="2884" spans="3:15" ht="15.6" x14ac:dyDescent="0.3">
      <c r="C2884" s="227"/>
      <c r="N2884" s="244"/>
      <c r="O2884" s="244"/>
    </row>
    <row r="2885" spans="3:15" ht="15.6" x14ac:dyDescent="0.3">
      <c r="C2885" s="227"/>
      <c r="N2885" s="244"/>
      <c r="O2885" s="244"/>
    </row>
    <row r="2886" spans="3:15" ht="15.6" x14ac:dyDescent="0.3">
      <c r="C2886" s="227"/>
      <c r="N2886" s="244"/>
      <c r="O2886" s="244"/>
    </row>
    <row r="2887" spans="3:15" ht="15.6" x14ac:dyDescent="0.3">
      <c r="C2887" s="227"/>
      <c r="N2887" s="244"/>
      <c r="O2887" s="244"/>
    </row>
    <row r="2888" spans="3:15" ht="15.6" x14ac:dyDescent="0.3">
      <c r="C2888" s="227"/>
      <c r="N2888" s="244"/>
      <c r="O2888" s="244"/>
    </row>
    <row r="2889" spans="3:15" ht="15.6" x14ac:dyDescent="0.3">
      <c r="C2889" s="227"/>
      <c r="N2889" s="244"/>
      <c r="O2889" s="244"/>
    </row>
    <row r="2890" spans="3:15" ht="15.6" x14ac:dyDescent="0.3">
      <c r="C2890" s="227"/>
      <c r="N2890" s="244"/>
      <c r="O2890" s="244"/>
    </row>
    <row r="2891" spans="3:15" ht="15.6" x14ac:dyDescent="0.3">
      <c r="C2891" s="227"/>
      <c r="N2891" s="244"/>
      <c r="O2891" s="244"/>
    </row>
    <row r="2892" spans="3:15" ht="15.6" x14ac:dyDescent="0.3">
      <c r="C2892" s="227"/>
      <c r="N2892" s="244"/>
      <c r="O2892" s="244"/>
    </row>
    <row r="2893" spans="3:15" ht="15.6" x14ac:dyDescent="0.3">
      <c r="C2893" s="227"/>
      <c r="N2893" s="244"/>
      <c r="O2893" s="244"/>
    </row>
    <row r="2894" spans="3:15" ht="15.6" x14ac:dyDescent="0.3">
      <c r="C2894" s="227"/>
      <c r="N2894" s="244"/>
      <c r="O2894" s="244"/>
    </row>
    <row r="2895" spans="3:15" ht="15.6" x14ac:dyDescent="0.3">
      <c r="C2895" s="227"/>
      <c r="N2895" s="244"/>
      <c r="O2895" s="244"/>
    </row>
    <row r="2896" spans="3:15" ht="15.6" x14ac:dyDescent="0.3">
      <c r="C2896" s="227"/>
      <c r="N2896" s="244"/>
      <c r="O2896" s="244"/>
    </row>
    <row r="2897" spans="3:15" ht="15.6" x14ac:dyDescent="0.3">
      <c r="C2897" s="227"/>
      <c r="N2897" s="244"/>
      <c r="O2897" s="244"/>
    </row>
    <row r="2898" spans="3:15" ht="15.6" x14ac:dyDescent="0.3">
      <c r="C2898" s="227"/>
      <c r="N2898" s="244"/>
      <c r="O2898" s="244"/>
    </row>
    <row r="2899" spans="3:15" ht="15.6" x14ac:dyDescent="0.3">
      <c r="C2899" s="227"/>
      <c r="N2899" s="244"/>
      <c r="O2899" s="244"/>
    </row>
    <row r="2900" spans="3:15" ht="15.6" x14ac:dyDescent="0.3">
      <c r="C2900" s="227"/>
      <c r="N2900" s="244"/>
      <c r="O2900" s="244"/>
    </row>
    <row r="2901" spans="3:15" ht="15.6" x14ac:dyDescent="0.3">
      <c r="C2901" s="227"/>
      <c r="N2901" s="244"/>
      <c r="O2901" s="244"/>
    </row>
    <row r="2902" spans="3:15" ht="15.6" x14ac:dyDescent="0.3">
      <c r="C2902" s="227"/>
      <c r="N2902" s="244"/>
      <c r="O2902" s="244"/>
    </row>
    <row r="2903" spans="3:15" ht="15.6" x14ac:dyDescent="0.3">
      <c r="C2903" s="227"/>
      <c r="N2903" s="244"/>
      <c r="O2903" s="244"/>
    </row>
    <row r="2904" spans="3:15" ht="15.6" x14ac:dyDescent="0.3">
      <c r="C2904" s="227"/>
      <c r="N2904" s="244"/>
      <c r="O2904" s="244"/>
    </row>
    <row r="2905" spans="3:15" ht="15.6" x14ac:dyDescent="0.3">
      <c r="C2905" s="227"/>
      <c r="N2905" s="244"/>
      <c r="O2905" s="244"/>
    </row>
    <row r="2906" spans="3:15" ht="15.6" x14ac:dyDescent="0.3">
      <c r="C2906" s="227"/>
      <c r="N2906" s="244"/>
      <c r="O2906" s="244"/>
    </row>
    <row r="2907" spans="3:15" ht="15.6" x14ac:dyDescent="0.3">
      <c r="C2907" s="227"/>
      <c r="N2907" s="244"/>
      <c r="O2907" s="244"/>
    </row>
    <row r="2908" spans="3:15" ht="15.6" x14ac:dyDescent="0.3">
      <c r="C2908" s="227"/>
      <c r="N2908" s="244"/>
      <c r="O2908" s="244"/>
    </row>
    <row r="2909" spans="3:15" ht="15.6" x14ac:dyDescent="0.3">
      <c r="C2909" s="227"/>
      <c r="N2909" s="244"/>
      <c r="O2909" s="244"/>
    </row>
    <row r="2910" spans="3:15" ht="15.6" x14ac:dyDescent="0.3">
      <c r="C2910" s="227"/>
      <c r="N2910" s="244"/>
      <c r="O2910" s="244"/>
    </row>
    <row r="2911" spans="3:15" ht="15.6" x14ac:dyDescent="0.3">
      <c r="C2911" s="227"/>
      <c r="N2911" s="244"/>
      <c r="O2911" s="244"/>
    </row>
    <row r="2912" spans="3:15" ht="15.6" x14ac:dyDescent="0.3">
      <c r="C2912" s="227"/>
      <c r="N2912" s="244"/>
      <c r="O2912" s="244"/>
    </row>
    <row r="2913" spans="3:15" ht="15.6" x14ac:dyDescent="0.3">
      <c r="C2913" s="227"/>
      <c r="N2913" s="244"/>
      <c r="O2913" s="244"/>
    </row>
    <row r="2914" spans="3:15" ht="15.6" x14ac:dyDescent="0.3">
      <c r="C2914" s="227"/>
      <c r="N2914" s="244"/>
      <c r="O2914" s="244"/>
    </row>
    <row r="2915" spans="3:15" ht="15.6" x14ac:dyDescent="0.3">
      <c r="C2915" s="227"/>
      <c r="N2915" s="244"/>
      <c r="O2915" s="244"/>
    </row>
    <row r="2916" spans="3:15" ht="15.6" x14ac:dyDescent="0.3">
      <c r="C2916" s="227"/>
      <c r="N2916" s="244"/>
      <c r="O2916" s="244"/>
    </row>
    <row r="2917" spans="3:15" ht="15.6" x14ac:dyDescent="0.3">
      <c r="C2917" s="227"/>
      <c r="N2917" s="244"/>
      <c r="O2917" s="244"/>
    </row>
    <row r="2918" spans="3:15" ht="15.6" x14ac:dyDescent="0.3">
      <c r="C2918" s="227"/>
      <c r="N2918" s="244"/>
      <c r="O2918" s="244"/>
    </row>
    <row r="2919" spans="3:15" ht="15.6" x14ac:dyDescent="0.3">
      <c r="C2919" s="227"/>
      <c r="N2919" s="244"/>
      <c r="O2919" s="244"/>
    </row>
    <row r="2920" spans="3:15" ht="15.6" x14ac:dyDescent="0.3">
      <c r="C2920" s="227"/>
      <c r="N2920" s="244"/>
      <c r="O2920" s="244"/>
    </row>
    <row r="2921" spans="3:15" ht="15.6" x14ac:dyDescent="0.3">
      <c r="C2921" s="227"/>
      <c r="N2921" s="244"/>
      <c r="O2921" s="244"/>
    </row>
    <row r="2922" spans="3:15" ht="15.6" x14ac:dyDescent="0.3">
      <c r="C2922" s="227"/>
      <c r="N2922" s="244"/>
      <c r="O2922" s="244"/>
    </row>
    <row r="2923" spans="3:15" ht="15.6" x14ac:dyDescent="0.3">
      <c r="C2923" s="227"/>
      <c r="N2923" s="244"/>
      <c r="O2923" s="244"/>
    </row>
    <row r="2924" spans="3:15" ht="15.6" x14ac:dyDescent="0.3">
      <c r="C2924" s="227"/>
      <c r="N2924" s="244"/>
      <c r="O2924" s="244"/>
    </row>
    <row r="2925" spans="3:15" ht="15.6" x14ac:dyDescent="0.3">
      <c r="C2925" s="227"/>
      <c r="N2925" s="244"/>
      <c r="O2925" s="244"/>
    </row>
    <row r="2926" spans="3:15" ht="15.6" x14ac:dyDescent="0.3">
      <c r="C2926" s="227"/>
      <c r="N2926" s="244"/>
      <c r="O2926" s="244"/>
    </row>
    <row r="2927" spans="3:15" ht="15.6" x14ac:dyDescent="0.3">
      <c r="C2927" s="227"/>
      <c r="N2927" s="244"/>
      <c r="O2927" s="244"/>
    </row>
    <row r="2928" spans="3:15" ht="15.6" x14ac:dyDescent="0.3">
      <c r="C2928" s="227"/>
      <c r="N2928" s="244"/>
      <c r="O2928" s="244"/>
    </row>
    <row r="2929" spans="3:15" ht="15.6" x14ac:dyDescent="0.3">
      <c r="C2929" s="227"/>
      <c r="N2929" s="244"/>
      <c r="O2929" s="244"/>
    </row>
    <row r="2930" spans="3:15" ht="15.6" x14ac:dyDescent="0.3">
      <c r="C2930" s="227"/>
      <c r="N2930" s="244"/>
      <c r="O2930" s="244"/>
    </row>
    <row r="2931" spans="3:15" ht="15.6" x14ac:dyDescent="0.3">
      <c r="C2931" s="227"/>
      <c r="N2931" s="244"/>
      <c r="O2931" s="244"/>
    </row>
    <row r="2932" spans="3:15" ht="15.6" x14ac:dyDescent="0.3">
      <c r="C2932" s="227"/>
      <c r="N2932" s="244"/>
      <c r="O2932" s="244"/>
    </row>
    <row r="2933" spans="3:15" ht="15.6" x14ac:dyDescent="0.3">
      <c r="C2933" s="227"/>
      <c r="N2933" s="244"/>
      <c r="O2933" s="244"/>
    </row>
    <row r="2934" spans="3:15" ht="15.6" x14ac:dyDescent="0.3">
      <c r="C2934" s="227"/>
      <c r="N2934" s="244"/>
      <c r="O2934" s="244"/>
    </row>
    <row r="2935" spans="3:15" ht="15.6" x14ac:dyDescent="0.3">
      <c r="C2935" s="227"/>
      <c r="N2935" s="244"/>
      <c r="O2935" s="244"/>
    </row>
    <row r="2936" spans="3:15" ht="15.6" x14ac:dyDescent="0.3">
      <c r="C2936" s="227"/>
      <c r="N2936" s="244"/>
      <c r="O2936" s="244"/>
    </row>
    <row r="2937" spans="3:15" ht="15.6" x14ac:dyDescent="0.3">
      <c r="C2937" s="227"/>
      <c r="N2937" s="244"/>
      <c r="O2937" s="244"/>
    </row>
    <row r="2938" spans="3:15" ht="15.6" x14ac:dyDescent="0.3">
      <c r="C2938" s="227"/>
      <c r="N2938" s="244"/>
      <c r="O2938" s="244"/>
    </row>
    <row r="2939" spans="3:15" ht="15.6" x14ac:dyDescent="0.3">
      <c r="C2939" s="227"/>
      <c r="N2939" s="244"/>
      <c r="O2939" s="244"/>
    </row>
    <row r="2940" spans="3:15" ht="15.6" x14ac:dyDescent="0.3">
      <c r="C2940" s="227"/>
      <c r="N2940" s="244"/>
      <c r="O2940" s="244"/>
    </row>
    <row r="2941" spans="3:15" ht="15.6" x14ac:dyDescent="0.3">
      <c r="C2941" s="227"/>
      <c r="N2941" s="244"/>
      <c r="O2941" s="244"/>
    </row>
    <row r="2942" spans="3:15" ht="15.6" x14ac:dyDescent="0.3">
      <c r="C2942" s="227"/>
      <c r="N2942" s="244"/>
      <c r="O2942" s="244"/>
    </row>
    <row r="2943" spans="3:15" ht="15.6" x14ac:dyDescent="0.3">
      <c r="C2943" s="227"/>
      <c r="N2943" s="244"/>
      <c r="O2943" s="244"/>
    </row>
    <row r="2944" spans="3:15" ht="15.6" x14ac:dyDescent="0.3">
      <c r="C2944" s="227"/>
      <c r="N2944" s="244"/>
      <c r="O2944" s="244"/>
    </row>
    <row r="2945" spans="3:15" ht="15.6" x14ac:dyDescent="0.3">
      <c r="C2945" s="227"/>
      <c r="N2945" s="244"/>
      <c r="O2945" s="244"/>
    </row>
    <row r="2946" spans="3:15" ht="15.6" x14ac:dyDescent="0.3">
      <c r="C2946" s="227"/>
      <c r="N2946" s="244"/>
      <c r="O2946" s="244"/>
    </row>
    <row r="2947" spans="3:15" ht="15.6" x14ac:dyDescent="0.3">
      <c r="C2947" s="227"/>
      <c r="N2947" s="244"/>
      <c r="O2947" s="244"/>
    </row>
    <row r="2948" spans="3:15" ht="15.6" x14ac:dyDescent="0.3">
      <c r="C2948" s="227"/>
      <c r="N2948" s="244"/>
      <c r="O2948" s="244"/>
    </row>
    <row r="2949" spans="3:15" ht="15.6" x14ac:dyDescent="0.3">
      <c r="C2949" s="227"/>
      <c r="N2949" s="244"/>
      <c r="O2949" s="244"/>
    </row>
    <row r="2950" spans="3:15" ht="15.6" x14ac:dyDescent="0.3">
      <c r="C2950" s="227"/>
      <c r="N2950" s="244"/>
      <c r="O2950" s="244"/>
    </row>
    <row r="2951" spans="3:15" ht="15.6" x14ac:dyDescent="0.3">
      <c r="C2951" s="227"/>
      <c r="N2951" s="244"/>
      <c r="O2951" s="244"/>
    </row>
    <row r="2952" spans="3:15" ht="15.6" x14ac:dyDescent="0.3">
      <c r="C2952" s="227"/>
      <c r="N2952" s="244"/>
      <c r="O2952" s="244"/>
    </row>
    <row r="2953" spans="3:15" ht="15.6" x14ac:dyDescent="0.3">
      <c r="C2953" s="227"/>
      <c r="N2953" s="244"/>
      <c r="O2953" s="244"/>
    </row>
    <row r="2954" spans="3:15" ht="15.6" x14ac:dyDescent="0.3">
      <c r="C2954" s="227"/>
      <c r="N2954" s="244"/>
      <c r="O2954" s="244"/>
    </row>
    <row r="2955" spans="3:15" ht="15.6" x14ac:dyDescent="0.3">
      <c r="C2955" s="227"/>
      <c r="N2955" s="244"/>
      <c r="O2955" s="244"/>
    </row>
    <row r="2956" spans="3:15" ht="15.6" x14ac:dyDescent="0.3">
      <c r="C2956" s="227"/>
      <c r="N2956" s="244"/>
      <c r="O2956" s="244"/>
    </row>
    <row r="2957" spans="3:15" ht="15.6" x14ac:dyDescent="0.3">
      <c r="C2957" s="227"/>
      <c r="N2957" s="244"/>
      <c r="O2957" s="244"/>
    </row>
    <row r="2958" spans="3:15" ht="15.6" x14ac:dyDescent="0.3">
      <c r="C2958" s="227"/>
      <c r="N2958" s="244"/>
      <c r="O2958" s="244"/>
    </row>
    <row r="2959" spans="3:15" ht="15.6" x14ac:dyDescent="0.3">
      <c r="C2959" s="227"/>
      <c r="N2959" s="244"/>
      <c r="O2959" s="244"/>
    </row>
    <row r="2960" spans="3:15" ht="15.6" x14ac:dyDescent="0.3">
      <c r="C2960" s="227"/>
      <c r="N2960" s="244"/>
      <c r="O2960" s="244"/>
    </row>
    <row r="2961" spans="3:15" ht="15.6" x14ac:dyDescent="0.3">
      <c r="C2961" s="227"/>
      <c r="N2961" s="244"/>
      <c r="O2961" s="244"/>
    </row>
    <row r="2962" spans="3:15" ht="15.6" x14ac:dyDescent="0.3">
      <c r="C2962" s="227"/>
      <c r="N2962" s="244"/>
      <c r="O2962" s="244"/>
    </row>
    <row r="2963" spans="3:15" ht="15.6" x14ac:dyDescent="0.3">
      <c r="C2963" s="227"/>
      <c r="N2963" s="244"/>
      <c r="O2963" s="244"/>
    </row>
    <row r="2964" spans="3:15" ht="15.6" x14ac:dyDescent="0.3">
      <c r="C2964" s="227"/>
      <c r="N2964" s="244"/>
      <c r="O2964" s="244"/>
    </row>
    <row r="2965" spans="3:15" ht="15.6" x14ac:dyDescent="0.3">
      <c r="C2965" s="227"/>
      <c r="N2965" s="244"/>
      <c r="O2965" s="244"/>
    </row>
    <row r="2966" spans="3:15" ht="15.6" x14ac:dyDescent="0.3">
      <c r="C2966" s="227"/>
      <c r="N2966" s="244"/>
      <c r="O2966" s="244"/>
    </row>
    <row r="2967" spans="3:15" ht="15.6" x14ac:dyDescent="0.3">
      <c r="C2967" s="227"/>
      <c r="N2967" s="244"/>
      <c r="O2967" s="244"/>
    </row>
    <row r="2968" spans="3:15" ht="15.6" x14ac:dyDescent="0.3">
      <c r="C2968" s="227"/>
      <c r="N2968" s="244"/>
      <c r="O2968" s="244"/>
    </row>
    <row r="2969" spans="3:15" ht="15.6" x14ac:dyDescent="0.3">
      <c r="C2969" s="227"/>
      <c r="N2969" s="244"/>
      <c r="O2969" s="244"/>
    </row>
    <row r="2970" spans="3:15" ht="15.6" x14ac:dyDescent="0.3">
      <c r="C2970" s="227"/>
      <c r="N2970" s="244"/>
      <c r="O2970" s="244"/>
    </row>
    <row r="2971" spans="3:15" ht="15.6" x14ac:dyDescent="0.3">
      <c r="C2971" s="227"/>
      <c r="N2971" s="244"/>
      <c r="O2971" s="244"/>
    </row>
    <row r="2972" spans="3:15" ht="15.6" x14ac:dyDescent="0.3">
      <c r="C2972" s="227"/>
      <c r="N2972" s="244"/>
      <c r="O2972" s="244"/>
    </row>
    <row r="2973" spans="3:15" ht="15.6" x14ac:dyDescent="0.3">
      <c r="C2973" s="227"/>
      <c r="N2973" s="244"/>
      <c r="O2973" s="244"/>
    </row>
    <row r="2974" spans="3:15" ht="15.6" x14ac:dyDescent="0.3">
      <c r="C2974" s="227"/>
      <c r="N2974" s="244"/>
      <c r="O2974" s="244"/>
    </row>
    <row r="2975" spans="3:15" ht="15.6" x14ac:dyDescent="0.3">
      <c r="C2975" s="227"/>
      <c r="N2975" s="244"/>
      <c r="O2975" s="244"/>
    </row>
    <row r="2976" spans="3:15" ht="15.6" x14ac:dyDescent="0.3">
      <c r="C2976" s="227"/>
      <c r="N2976" s="244"/>
      <c r="O2976" s="244"/>
    </row>
    <row r="2977" spans="3:15" ht="15.6" x14ac:dyDescent="0.3">
      <c r="C2977" s="227"/>
      <c r="N2977" s="244"/>
      <c r="O2977" s="244"/>
    </row>
    <row r="2978" spans="3:15" ht="15.6" x14ac:dyDescent="0.3">
      <c r="C2978" s="227"/>
      <c r="N2978" s="244"/>
      <c r="O2978" s="244"/>
    </row>
    <row r="2979" spans="3:15" ht="15.6" x14ac:dyDescent="0.3">
      <c r="C2979" s="227"/>
      <c r="N2979" s="244"/>
      <c r="O2979" s="244"/>
    </row>
    <row r="2980" spans="3:15" ht="15.6" x14ac:dyDescent="0.3">
      <c r="C2980" s="227"/>
      <c r="N2980" s="244"/>
      <c r="O2980" s="244"/>
    </row>
    <row r="2981" spans="3:15" ht="15.6" x14ac:dyDescent="0.3">
      <c r="C2981" s="227"/>
      <c r="N2981" s="244"/>
      <c r="O2981" s="244"/>
    </row>
    <row r="2982" spans="3:15" ht="15.6" x14ac:dyDescent="0.3">
      <c r="C2982" s="227"/>
      <c r="N2982" s="244"/>
      <c r="O2982" s="244"/>
    </row>
    <row r="2983" spans="3:15" ht="15.6" x14ac:dyDescent="0.3">
      <c r="C2983" s="227"/>
      <c r="N2983" s="244"/>
      <c r="O2983" s="244"/>
    </row>
    <row r="2984" spans="3:15" ht="15.6" x14ac:dyDescent="0.3">
      <c r="C2984" s="227"/>
      <c r="N2984" s="244"/>
      <c r="O2984" s="244"/>
    </row>
    <row r="2985" spans="3:15" ht="15.6" x14ac:dyDescent="0.3">
      <c r="C2985" s="227"/>
      <c r="N2985" s="244"/>
      <c r="O2985" s="244"/>
    </row>
    <row r="2986" spans="3:15" ht="15.6" x14ac:dyDescent="0.3">
      <c r="C2986" s="227"/>
      <c r="N2986" s="244"/>
      <c r="O2986" s="244"/>
    </row>
    <row r="2987" spans="3:15" ht="15.6" x14ac:dyDescent="0.3">
      <c r="C2987" s="227"/>
      <c r="N2987" s="244"/>
      <c r="O2987" s="244"/>
    </row>
    <row r="2988" spans="3:15" ht="15.6" x14ac:dyDescent="0.3">
      <c r="C2988" s="227"/>
      <c r="N2988" s="244"/>
      <c r="O2988" s="244"/>
    </row>
    <row r="2989" spans="3:15" ht="15.6" x14ac:dyDescent="0.3">
      <c r="C2989" s="227"/>
      <c r="N2989" s="244"/>
      <c r="O2989" s="244"/>
    </row>
    <row r="2990" spans="3:15" ht="15.6" x14ac:dyDescent="0.3">
      <c r="C2990" s="227"/>
      <c r="N2990" s="244"/>
      <c r="O2990" s="244"/>
    </row>
    <row r="2991" spans="3:15" ht="15.6" x14ac:dyDescent="0.3">
      <c r="C2991" s="227"/>
      <c r="N2991" s="244"/>
      <c r="O2991" s="244"/>
    </row>
    <row r="2992" spans="3:15" ht="15.6" x14ac:dyDescent="0.3">
      <c r="C2992" s="227"/>
      <c r="N2992" s="244"/>
      <c r="O2992" s="244"/>
    </row>
    <row r="2993" spans="3:15" ht="15.6" x14ac:dyDescent="0.3">
      <c r="C2993" s="227"/>
      <c r="N2993" s="244"/>
      <c r="O2993" s="244"/>
    </row>
    <row r="2994" spans="3:15" ht="15.6" x14ac:dyDescent="0.3">
      <c r="C2994" s="227"/>
      <c r="N2994" s="244"/>
      <c r="O2994" s="244"/>
    </row>
    <row r="2995" spans="3:15" ht="15.6" x14ac:dyDescent="0.3">
      <c r="C2995" s="227"/>
      <c r="N2995" s="244"/>
      <c r="O2995" s="244"/>
    </row>
    <row r="2996" spans="3:15" ht="15.6" x14ac:dyDescent="0.3">
      <c r="C2996" s="227"/>
      <c r="N2996" s="244"/>
      <c r="O2996" s="244"/>
    </row>
    <row r="2997" spans="3:15" ht="15.6" x14ac:dyDescent="0.3">
      <c r="C2997" s="227"/>
      <c r="N2997" s="244"/>
      <c r="O2997" s="244"/>
    </row>
    <row r="2998" spans="3:15" ht="15.6" x14ac:dyDescent="0.3">
      <c r="C2998" s="227"/>
      <c r="N2998" s="244"/>
      <c r="O2998" s="244"/>
    </row>
    <row r="2999" spans="3:15" ht="15.6" x14ac:dyDescent="0.3">
      <c r="C2999" s="227"/>
      <c r="N2999" s="244"/>
      <c r="O2999" s="244"/>
    </row>
    <row r="3000" spans="3:15" ht="15.6" x14ac:dyDescent="0.3">
      <c r="C3000" s="227"/>
      <c r="N3000" s="244"/>
      <c r="O3000" s="244"/>
    </row>
    <row r="3001" spans="3:15" ht="15.6" x14ac:dyDescent="0.3">
      <c r="C3001" s="227"/>
      <c r="N3001" s="244"/>
      <c r="O3001" s="244"/>
    </row>
    <row r="3002" spans="3:15" ht="15.6" x14ac:dyDescent="0.3">
      <c r="C3002" s="227"/>
      <c r="N3002" s="244"/>
      <c r="O3002" s="244"/>
    </row>
    <row r="3003" spans="3:15" ht="15.6" x14ac:dyDescent="0.3">
      <c r="C3003" s="227"/>
      <c r="N3003" s="244"/>
      <c r="O3003" s="244"/>
    </row>
    <row r="3004" spans="3:15" ht="15.6" x14ac:dyDescent="0.3">
      <c r="C3004" s="227"/>
      <c r="N3004" s="244"/>
      <c r="O3004" s="244"/>
    </row>
    <row r="3005" spans="3:15" ht="15.6" x14ac:dyDescent="0.3">
      <c r="C3005" s="227"/>
      <c r="N3005" s="244"/>
      <c r="O3005" s="244"/>
    </row>
    <row r="3006" spans="3:15" ht="15.6" x14ac:dyDescent="0.3">
      <c r="C3006" s="227"/>
      <c r="N3006" s="244"/>
      <c r="O3006" s="244"/>
    </row>
    <row r="3007" spans="3:15" ht="15.6" x14ac:dyDescent="0.3">
      <c r="C3007" s="227"/>
      <c r="N3007" s="244"/>
      <c r="O3007" s="244"/>
    </row>
    <row r="3008" spans="3:15" ht="15.6" x14ac:dyDescent="0.3">
      <c r="C3008" s="227"/>
      <c r="N3008" s="244"/>
      <c r="O3008" s="244"/>
    </row>
    <row r="3009" spans="3:15" ht="15.6" x14ac:dyDescent="0.3">
      <c r="C3009" s="227"/>
      <c r="N3009" s="244"/>
      <c r="O3009" s="244"/>
    </row>
    <row r="3010" spans="3:15" ht="15.6" x14ac:dyDescent="0.3">
      <c r="C3010" s="227"/>
      <c r="N3010" s="244"/>
      <c r="O3010" s="244"/>
    </row>
    <row r="3011" spans="3:15" ht="15.6" x14ac:dyDescent="0.3">
      <c r="C3011" s="227"/>
      <c r="N3011" s="244"/>
      <c r="O3011" s="244"/>
    </row>
    <row r="3012" spans="3:15" ht="15.6" x14ac:dyDescent="0.3">
      <c r="C3012" s="227"/>
      <c r="N3012" s="244"/>
      <c r="O3012" s="244"/>
    </row>
    <row r="3013" spans="3:15" ht="15.6" x14ac:dyDescent="0.3">
      <c r="C3013" s="227"/>
      <c r="N3013" s="244"/>
      <c r="O3013" s="244"/>
    </row>
    <row r="3014" spans="3:15" ht="15.6" x14ac:dyDescent="0.3">
      <c r="C3014" s="227"/>
      <c r="N3014" s="244"/>
      <c r="O3014" s="244"/>
    </row>
    <row r="3015" spans="3:15" ht="15.6" x14ac:dyDescent="0.3">
      <c r="C3015" s="227"/>
      <c r="N3015" s="244"/>
      <c r="O3015" s="244"/>
    </row>
    <row r="3016" spans="3:15" ht="15.6" x14ac:dyDescent="0.3">
      <c r="C3016" s="227"/>
      <c r="N3016" s="244"/>
      <c r="O3016" s="244"/>
    </row>
    <row r="3017" spans="3:15" ht="15.6" x14ac:dyDescent="0.3">
      <c r="C3017" s="227"/>
      <c r="N3017" s="244"/>
      <c r="O3017" s="244"/>
    </row>
    <row r="3018" spans="3:15" ht="15.6" x14ac:dyDescent="0.3">
      <c r="C3018" s="227"/>
      <c r="N3018" s="244"/>
      <c r="O3018" s="244"/>
    </row>
    <row r="3019" spans="3:15" ht="15.6" x14ac:dyDescent="0.3">
      <c r="C3019" s="227"/>
      <c r="N3019" s="244"/>
      <c r="O3019" s="244"/>
    </row>
    <row r="3020" spans="3:15" ht="15.6" x14ac:dyDescent="0.3">
      <c r="C3020" s="227"/>
      <c r="N3020" s="244"/>
      <c r="O3020" s="244"/>
    </row>
    <row r="3021" spans="3:15" ht="15.6" x14ac:dyDescent="0.3">
      <c r="C3021" s="227"/>
      <c r="N3021" s="244"/>
      <c r="O3021" s="244"/>
    </row>
    <row r="3022" spans="3:15" ht="15.6" x14ac:dyDescent="0.3">
      <c r="C3022" s="227"/>
      <c r="N3022" s="244"/>
      <c r="O3022" s="244"/>
    </row>
    <row r="3023" spans="3:15" ht="15.6" x14ac:dyDescent="0.3">
      <c r="C3023" s="227"/>
      <c r="N3023" s="244"/>
      <c r="O3023" s="244"/>
    </row>
    <row r="3024" spans="3:15" ht="15.6" x14ac:dyDescent="0.3">
      <c r="C3024" s="227"/>
      <c r="N3024" s="244"/>
      <c r="O3024" s="244"/>
    </row>
    <row r="3025" spans="3:15" ht="15.6" x14ac:dyDescent="0.3">
      <c r="C3025" s="227"/>
      <c r="N3025" s="244"/>
      <c r="O3025" s="244"/>
    </row>
    <row r="3026" spans="3:15" ht="15.6" x14ac:dyDescent="0.3">
      <c r="C3026" s="227"/>
      <c r="N3026" s="244"/>
      <c r="O3026" s="244"/>
    </row>
    <row r="3027" spans="3:15" ht="15.6" x14ac:dyDescent="0.3">
      <c r="C3027" s="227"/>
      <c r="N3027" s="244"/>
      <c r="O3027" s="244"/>
    </row>
    <row r="3028" spans="3:15" ht="15.6" x14ac:dyDescent="0.3">
      <c r="C3028" s="227"/>
      <c r="N3028" s="244"/>
      <c r="O3028" s="244"/>
    </row>
    <row r="3029" spans="3:15" ht="15.6" x14ac:dyDescent="0.3">
      <c r="C3029" s="227"/>
      <c r="N3029" s="244"/>
      <c r="O3029" s="244"/>
    </row>
    <row r="3030" spans="3:15" ht="15.6" x14ac:dyDescent="0.3">
      <c r="C3030" s="227"/>
      <c r="N3030" s="244"/>
      <c r="O3030" s="244"/>
    </row>
    <row r="3031" spans="3:15" ht="15.6" x14ac:dyDescent="0.3">
      <c r="C3031" s="227"/>
      <c r="N3031" s="244"/>
      <c r="O3031" s="244"/>
    </row>
    <row r="3032" spans="3:15" ht="15.6" x14ac:dyDescent="0.3">
      <c r="C3032" s="227"/>
      <c r="N3032" s="244"/>
      <c r="O3032" s="244"/>
    </row>
    <row r="3033" spans="3:15" ht="15.6" x14ac:dyDescent="0.3">
      <c r="C3033" s="227"/>
      <c r="N3033" s="244"/>
      <c r="O3033" s="244"/>
    </row>
    <row r="3034" spans="3:15" ht="15.6" x14ac:dyDescent="0.3">
      <c r="C3034" s="227"/>
      <c r="N3034" s="244"/>
      <c r="O3034" s="244"/>
    </row>
    <row r="3035" spans="3:15" ht="15.6" x14ac:dyDescent="0.3">
      <c r="C3035" s="227"/>
      <c r="N3035" s="244"/>
      <c r="O3035" s="244"/>
    </row>
    <row r="3036" spans="3:15" ht="15.6" x14ac:dyDescent="0.3">
      <c r="C3036" s="227"/>
      <c r="N3036" s="244"/>
      <c r="O3036" s="244"/>
    </row>
    <row r="3037" spans="3:15" ht="15.6" x14ac:dyDescent="0.3">
      <c r="C3037" s="227"/>
      <c r="N3037" s="244"/>
      <c r="O3037" s="244"/>
    </row>
    <row r="3038" spans="3:15" ht="15.6" x14ac:dyDescent="0.3">
      <c r="C3038" s="227"/>
      <c r="N3038" s="244"/>
      <c r="O3038" s="244"/>
    </row>
    <row r="3039" spans="3:15" ht="15.6" x14ac:dyDescent="0.3">
      <c r="C3039" s="227"/>
      <c r="N3039" s="244"/>
      <c r="O3039" s="244"/>
    </row>
    <row r="3040" spans="3:15" ht="15.6" x14ac:dyDescent="0.3">
      <c r="C3040" s="227"/>
      <c r="N3040" s="244"/>
      <c r="O3040" s="244"/>
    </row>
    <row r="3041" spans="3:15" ht="15.6" x14ac:dyDescent="0.3">
      <c r="C3041" s="227"/>
      <c r="N3041" s="244"/>
      <c r="O3041" s="244"/>
    </row>
    <row r="3042" spans="3:15" ht="15.6" x14ac:dyDescent="0.3">
      <c r="C3042" s="227"/>
      <c r="N3042" s="244"/>
      <c r="O3042" s="244"/>
    </row>
    <row r="3043" spans="3:15" ht="15.6" x14ac:dyDescent="0.3">
      <c r="C3043" s="227"/>
      <c r="N3043" s="244"/>
      <c r="O3043" s="244"/>
    </row>
    <row r="3044" spans="3:15" ht="15.6" x14ac:dyDescent="0.3">
      <c r="C3044" s="227"/>
      <c r="N3044" s="244"/>
      <c r="O3044" s="244"/>
    </row>
    <row r="3045" spans="3:15" ht="15.6" x14ac:dyDescent="0.3">
      <c r="C3045" s="227"/>
      <c r="N3045" s="244"/>
      <c r="O3045" s="244"/>
    </row>
    <row r="3046" spans="3:15" ht="15.6" x14ac:dyDescent="0.3">
      <c r="C3046" s="227"/>
      <c r="N3046" s="244"/>
      <c r="O3046" s="244"/>
    </row>
    <row r="3047" spans="3:15" ht="15.6" x14ac:dyDescent="0.3">
      <c r="C3047" s="227"/>
      <c r="N3047" s="244"/>
      <c r="O3047" s="244"/>
    </row>
    <row r="3048" spans="3:15" ht="15.6" x14ac:dyDescent="0.3">
      <c r="C3048" s="227"/>
      <c r="N3048" s="244"/>
      <c r="O3048" s="244"/>
    </row>
    <row r="3049" spans="3:15" ht="15.6" x14ac:dyDescent="0.3">
      <c r="C3049" s="227"/>
      <c r="N3049" s="244"/>
      <c r="O3049" s="244"/>
    </row>
    <row r="3050" spans="3:15" ht="15.6" x14ac:dyDescent="0.3">
      <c r="C3050" s="227"/>
      <c r="N3050" s="244"/>
      <c r="O3050" s="244"/>
    </row>
    <row r="3051" spans="3:15" ht="15.6" x14ac:dyDescent="0.3">
      <c r="C3051" s="227"/>
      <c r="N3051" s="244"/>
      <c r="O3051" s="244"/>
    </row>
    <row r="3052" spans="3:15" ht="15.6" x14ac:dyDescent="0.3">
      <c r="C3052" s="227"/>
      <c r="N3052" s="244"/>
      <c r="O3052" s="244"/>
    </row>
    <row r="3053" spans="3:15" ht="15.6" x14ac:dyDescent="0.3">
      <c r="C3053" s="227"/>
      <c r="N3053" s="244"/>
      <c r="O3053" s="244"/>
    </row>
    <row r="3054" spans="3:15" ht="15.6" x14ac:dyDescent="0.3">
      <c r="C3054" s="227"/>
      <c r="N3054" s="244"/>
      <c r="O3054" s="244"/>
    </row>
    <row r="3055" spans="3:15" ht="15.6" x14ac:dyDescent="0.3">
      <c r="C3055" s="227"/>
      <c r="N3055" s="244"/>
      <c r="O3055" s="244"/>
    </row>
    <row r="3056" spans="3:15" ht="15.6" x14ac:dyDescent="0.3">
      <c r="C3056" s="227"/>
      <c r="N3056" s="244"/>
      <c r="O3056" s="244"/>
    </row>
    <row r="3057" spans="3:15" ht="15.6" x14ac:dyDescent="0.3">
      <c r="C3057" s="227"/>
      <c r="N3057" s="244"/>
      <c r="O3057" s="244"/>
    </row>
    <row r="3058" spans="3:15" ht="15.6" x14ac:dyDescent="0.3">
      <c r="C3058" s="227"/>
      <c r="N3058" s="244"/>
      <c r="O3058" s="244"/>
    </row>
    <row r="3059" spans="3:15" ht="15.6" x14ac:dyDescent="0.3">
      <c r="C3059" s="227"/>
      <c r="N3059" s="244"/>
      <c r="O3059" s="244"/>
    </row>
    <row r="3060" spans="3:15" ht="15.6" x14ac:dyDescent="0.3">
      <c r="C3060" s="227"/>
      <c r="N3060" s="244"/>
      <c r="O3060" s="244"/>
    </row>
    <row r="3061" spans="3:15" ht="15.6" x14ac:dyDescent="0.3">
      <c r="C3061" s="227"/>
      <c r="N3061" s="244"/>
      <c r="O3061" s="244"/>
    </row>
    <row r="3062" spans="3:15" ht="15.6" x14ac:dyDescent="0.3">
      <c r="C3062" s="227"/>
      <c r="N3062" s="244"/>
      <c r="O3062" s="244"/>
    </row>
    <row r="3063" spans="3:15" ht="15.6" x14ac:dyDescent="0.3">
      <c r="C3063" s="227"/>
      <c r="N3063" s="244"/>
      <c r="O3063" s="244"/>
    </row>
    <row r="3064" spans="3:15" ht="15.6" x14ac:dyDescent="0.3">
      <c r="C3064" s="227"/>
      <c r="N3064" s="244"/>
      <c r="O3064" s="244"/>
    </row>
    <row r="3065" spans="3:15" ht="15.6" x14ac:dyDescent="0.3">
      <c r="C3065" s="227"/>
      <c r="N3065" s="244"/>
      <c r="O3065" s="244"/>
    </row>
    <row r="3066" spans="3:15" ht="15.6" x14ac:dyDescent="0.3">
      <c r="C3066" s="227"/>
      <c r="N3066" s="244"/>
      <c r="O3066" s="244"/>
    </row>
    <row r="3067" spans="3:15" ht="15.6" x14ac:dyDescent="0.3">
      <c r="C3067" s="227"/>
      <c r="N3067" s="244"/>
      <c r="O3067" s="244"/>
    </row>
    <row r="3068" spans="3:15" ht="15.6" x14ac:dyDescent="0.3">
      <c r="C3068" s="227"/>
      <c r="N3068" s="244"/>
      <c r="O3068" s="244"/>
    </row>
    <row r="3069" spans="3:15" ht="15.6" x14ac:dyDescent="0.3">
      <c r="C3069" s="227"/>
      <c r="N3069" s="244"/>
      <c r="O3069" s="244"/>
    </row>
    <row r="3070" spans="3:15" ht="15.6" x14ac:dyDescent="0.3">
      <c r="C3070" s="227"/>
      <c r="N3070" s="244"/>
      <c r="O3070" s="244"/>
    </row>
    <row r="3071" spans="3:15" ht="15.6" x14ac:dyDescent="0.3">
      <c r="C3071" s="227"/>
      <c r="N3071" s="244"/>
      <c r="O3071" s="244"/>
    </row>
    <row r="3072" spans="3:15" ht="15.6" x14ac:dyDescent="0.3">
      <c r="C3072" s="227"/>
      <c r="N3072" s="244"/>
      <c r="O3072" s="244"/>
    </row>
    <row r="3073" spans="3:15" ht="15.6" x14ac:dyDescent="0.3">
      <c r="C3073" s="227"/>
      <c r="N3073" s="244"/>
      <c r="O3073" s="244"/>
    </row>
    <row r="3074" spans="3:15" ht="15.6" x14ac:dyDescent="0.3">
      <c r="C3074" s="227"/>
      <c r="N3074" s="244"/>
      <c r="O3074" s="244"/>
    </row>
    <row r="3075" spans="3:15" ht="15.6" x14ac:dyDescent="0.3">
      <c r="C3075" s="227"/>
      <c r="N3075" s="244"/>
      <c r="O3075" s="244"/>
    </row>
    <row r="3076" spans="3:15" ht="15.6" x14ac:dyDescent="0.3">
      <c r="C3076" s="227"/>
      <c r="N3076" s="244"/>
      <c r="O3076" s="244"/>
    </row>
    <row r="3077" spans="3:15" ht="15.6" x14ac:dyDescent="0.3">
      <c r="C3077" s="227"/>
      <c r="N3077" s="244"/>
      <c r="O3077" s="244"/>
    </row>
    <row r="3078" spans="3:15" ht="15.6" x14ac:dyDescent="0.3">
      <c r="C3078" s="227"/>
      <c r="N3078" s="244"/>
      <c r="O3078" s="244"/>
    </row>
    <row r="3079" spans="3:15" ht="15.6" x14ac:dyDescent="0.3">
      <c r="C3079" s="227"/>
      <c r="N3079" s="244"/>
      <c r="O3079" s="244"/>
    </row>
    <row r="3080" spans="3:15" ht="15.6" x14ac:dyDescent="0.3">
      <c r="C3080" s="227"/>
      <c r="N3080" s="244"/>
      <c r="O3080" s="244"/>
    </row>
    <row r="3081" spans="3:15" ht="15.6" x14ac:dyDescent="0.3">
      <c r="C3081" s="227"/>
      <c r="N3081" s="244"/>
      <c r="O3081" s="244"/>
    </row>
    <row r="3082" spans="3:15" ht="15.6" x14ac:dyDescent="0.3">
      <c r="C3082" s="227"/>
      <c r="N3082" s="244"/>
      <c r="O3082" s="244"/>
    </row>
    <row r="3083" spans="3:15" ht="15.6" x14ac:dyDescent="0.3">
      <c r="C3083" s="227"/>
      <c r="N3083" s="244"/>
      <c r="O3083" s="244"/>
    </row>
    <row r="3084" spans="3:15" ht="15.6" x14ac:dyDescent="0.3">
      <c r="C3084" s="227"/>
      <c r="N3084" s="244"/>
      <c r="O3084" s="244"/>
    </row>
    <row r="3085" spans="3:15" ht="15.6" x14ac:dyDescent="0.3">
      <c r="C3085" s="227"/>
      <c r="N3085" s="244"/>
      <c r="O3085" s="244"/>
    </row>
    <row r="3086" spans="3:15" ht="15.6" x14ac:dyDescent="0.3">
      <c r="C3086" s="227"/>
      <c r="N3086" s="244"/>
      <c r="O3086" s="244"/>
    </row>
    <row r="3087" spans="3:15" ht="15.6" x14ac:dyDescent="0.3">
      <c r="C3087" s="227"/>
      <c r="N3087" s="244"/>
      <c r="O3087" s="244"/>
    </row>
    <row r="3088" spans="3:15" ht="15.6" x14ac:dyDescent="0.3">
      <c r="C3088" s="227"/>
      <c r="N3088" s="244"/>
      <c r="O3088" s="244"/>
    </row>
    <row r="3089" spans="3:15" ht="15.6" x14ac:dyDescent="0.3">
      <c r="C3089" s="227"/>
      <c r="N3089" s="244"/>
      <c r="O3089" s="244"/>
    </row>
    <row r="3090" spans="3:15" ht="15.6" x14ac:dyDescent="0.3">
      <c r="C3090" s="227"/>
      <c r="N3090" s="244"/>
      <c r="O3090" s="244"/>
    </row>
    <row r="3091" spans="3:15" ht="15.6" x14ac:dyDescent="0.3">
      <c r="C3091" s="227"/>
      <c r="N3091" s="244"/>
      <c r="O3091" s="244"/>
    </row>
    <row r="3092" spans="3:15" ht="15.6" x14ac:dyDescent="0.3">
      <c r="C3092" s="227"/>
      <c r="N3092" s="244"/>
      <c r="O3092" s="244"/>
    </row>
    <row r="3093" spans="3:15" ht="15.6" x14ac:dyDescent="0.3">
      <c r="C3093" s="227"/>
      <c r="N3093" s="244"/>
      <c r="O3093" s="244"/>
    </row>
    <row r="3094" spans="3:15" ht="15.6" x14ac:dyDescent="0.3">
      <c r="C3094" s="227"/>
      <c r="N3094" s="244"/>
      <c r="O3094" s="244"/>
    </row>
    <row r="3095" spans="3:15" ht="15.6" x14ac:dyDescent="0.3">
      <c r="C3095" s="227"/>
      <c r="N3095" s="244"/>
      <c r="O3095" s="244"/>
    </row>
    <row r="3096" spans="3:15" ht="15.6" x14ac:dyDescent="0.3">
      <c r="C3096" s="227"/>
      <c r="N3096" s="244"/>
      <c r="O3096" s="244"/>
    </row>
    <row r="3097" spans="3:15" ht="15.6" x14ac:dyDescent="0.3">
      <c r="C3097" s="227"/>
      <c r="N3097" s="244"/>
      <c r="O3097" s="244"/>
    </row>
    <row r="3098" spans="3:15" ht="15.6" x14ac:dyDescent="0.3">
      <c r="C3098" s="227"/>
      <c r="N3098" s="244"/>
      <c r="O3098" s="244"/>
    </row>
    <row r="3099" spans="3:15" ht="15.6" x14ac:dyDescent="0.3">
      <c r="C3099" s="227"/>
      <c r="N3099" s="244"/>
      <c r="O3099" s="244"/>
    </row>
    <row r="3100" spans="3:15" ht="15.6" x14ac:dyDescent="0.3">
      <c r="C3100" s="227"/>
      <c r="N3100" s="244"/>
      <c r="O3100" s="244"/>
    </row>
    <row r="3101" spans="3:15" ht="15.6" x14ac:dyDescent="0.3">
      <c r="C3101" s="227"/>
      <c r="N3101" s="244"/>
      <c r="O3101" s="244"/>
    </row>
    <row r="3102" spans="3:15" ht="15.6" x14ac:dyDescent="0.3">
      <c r="C3102" s="227"/>
      <c r="N3102" s="244"/>
      <c r="O3102" s="244"/>
    </row>
    <row r="3103" spans="3:15" ht="15.6" x14ac:dyDescent="0.3">
      <c r="C3103" s="227"/>
      <c r="N3103" s="244"/>
      <c r="O3103" s="244"/>
    </row>
    <row r="3104" spans="3:15" ht="15.6" x14ac:dyDescent="0.3">
      <c r="C3104" s="227"/>
      <c r="N3104" s="244"/>
      <c r="O3104" s="244"/>
    </row>
    <row r="3105" spans="3:15" ht="15.6" x14ac:dyDescent="0.3">
      <c r="C3105" s="227"/>
      <c r="N3105" s="244"/>
      <c r="O3105" s="244"/>
    </row>
    <row r="3106" spans="3:15" ht="15.6" x14ac:dyDescent="0.3">
      <c r="C3106" s="227"/>
      <c r="N3106" s="244"/>
      <c r="O3106" s="244"/>
    </row>
    <row r="3107" spans="3:15" ht="15.6" x14ac:dyDescent="0.3">
      <c r="C3107" s="227"/>
      <c r="N3107" s="244"/>
      <c r="O3107" s="244"/>
    </row>
    <row r="3108" spans="3:15" ht="15.6" x14ac:dyDescent="0.3">
      <c r="C3108" s="227"/>
      <c r="N3108" s="244"/>
      <c r="O3108" s="244"/>
    </row>
    <row r="3109" spans="3:15" ht="15.6" x14ac:dyDescent="0.3">
      <c r="C3109" s="227"/>
      <c r="N3109" s="244"/>
      <c r="O3109" s="244"/>
    </row>
    <row r="3110" spans="3:15" ht="15.6" x14ac:dyDescent="0.3">
      <c r="C3110" s="227"/>
      <c r="N3110" s="244"/>
      <c r="O3110" s="244"/>
    </row>
    <row r="3111" spans="3:15" ht="15.6" x14ac:dyDescent="0.3">
      <c r="C3111" s="227"/>
      <c r="N3111" s="244"/>
      <c r="O3111" s="244"/>
    </row>
    <row r="3112" spans="3:15" ht="15.6" x14ac:dyDescent="0.3">
      <c r="C3112" s="227"/>
      <c r="N3112" s="244"/>
      <c r="O3112" s="244"/>
    </row>
    <row r="3113" spans="3:15" ht="15.6" x14ac:dyDescent="0.3">
      <c r="C3113" s="227"/>
      <c r="N3113" s="244"/>
      <c r="O3113" s="244"/>
    </row>
    <row r="3114" spans="3:15" ht="15.6" x14ac:dyDescent="0.3">
      <c r="C3114" s="227"/>
      <c r="N3114" s="244"/>
      <c r="O3114" s="244"/>
    </row>
    <row r="3115" spans="3:15" ht="15.6" x14ac:dyDescent="0.3">
      <c r="C3115" s="227"/>
      <c r="N3115" s="244"/>
      <c r="O3115" s="244"/>
    </row>
    <row r="3116" spans="3:15" ht="15.6" x14ac:dyDescent="0.3">
      <c r="C3116" s="227"/>
      <c r="N3116" s="244"/>
      <c r="O3116" s="244"/>
    </row>
    <row r="3117" spans="3:15" ht="15.6" x14ac:dyDescent="0.3">
      <c r="C3117" s="227"/>
      <c r="N3117" s="244"/>
      <c r="O3117" s="244"/>
    </row>
    <row r="3118" spans="3:15" ht="15.6" x14ac:dyDescent="0.3">
      <c r="C3118" s="227"/>
      <c r="N3118" s="244"/>
      <c r="O3118" s="244"/>
    </row>
    <row r="3119" spans="3:15" ht="15.6" x14ac:dyDescent="0.3">
      <c r="C3119" s="227"/>
      <c r="N3119" s="244"/>
      <c r="O3119" s="244"/>
    </row>
    <row r="3120" spans="3:15" ht="15.6" x14ac:dyDescent="0.3">
      <c r="C3120" s="227"/>
      <c r="N3120" s="244"/>
      <c r="O3120" s="244"/>
    </row>
    <row r="3121" spans="3:15" ht="15.6" x14ac:dyDescent="0.3">
      <c r="C3121" s="227"/>
      <c r="N3121" s="244"/>
      <c r="O3121" s="244"/>
    </row>
    <row r="3122" spans="3:15" ht="15.6" x14ac:dyDescent="0.3">
      <c r="C3122" s="227"/>
      <c r="N3122" s="244"/>
      <c r="O3122" s="244"/>
    </row>
    <row r="3123" spans="3:15" ht="15.6" x14ac:dyDescent="0.3">
      <c r="C3123" s="227"/>
      <c r="N3123" s="244"/>
      <c r="O3123" s="244"/>
    </row>
    <row r="3124" spans="3:15" ht="15.6" x14ac:dyDescent="0.3">
      <c r="C3124" s="227"/>
      <c r="N3124" s="244"/>
      <c r="O3124" s="244"/>
    </row>
    <row r="3125" spans="3:15" ht="15.6" x14ac:dyDescent="0.3">
      <c r="C3125" s="227"/>
      <c r="N3125" s="244"/>
      <c r="O3125" s="244"/>
    </row>
    <row r="3126" spans="3:15" ht="15.6" x14ac:dyDescent="0.3">
      <c r="C3126" s="227"/>
      <c r="N3126" s="244"/>
      <c r="O3126" s="244"/>
    </row>
    <row r="3127" spans="3:15" ht="15.6" x14ac:dyDescent="0.3">
      <c r="C3127" s="227"/>
      <c r="N3127" s="244"/>
      <c r="O3127" s="244"/>
    </row>
    <row r="3128" spans="3:15" ht="15.6" x14ac:dyDescent="0.3">
      <c r="C3128" s="227"/>
      <c r="N3128" s="244"/>
      <c r="O3128" s="244"/>
    </row>
    <row r="3129" spans="3:15" ht="15.6" x14ac:dyDescent="0.3">
      <c r="C3129" s="227"/>
      <c r="N3129" s="244"/>
      <c r="O3129" s="244"/>
    </row>
    <row r="3130" spans="3:15" ht="15.6" x14ac:dyDescent="0.3">
      <c r="C3130" s="227"/>
      <c r="N3130" s="244"/>
      <c r="O3130" s="244"/>
    </row>
    <row r="3131" spans="3:15" ht="15.6" x14ac:dyDescent="0.3">
      <c r="C3131" s="227"/>
      <c r="N3131" s="244"/>
      <c r="O3131" s="244"/>
    </row>
    <row r="3132" spans="3:15" ht="15.6" x14ac:dyDescent="0.3">
      <c r="C3132" s="227"/>
      <c r="N3132" s="244"/>
      <c r="O3132" s="244"/>
    </row>
    <row r="3133" spans="3:15" ht="15.6" x14ac:dyDescent="0.3">
      <c r="C3133" s="227"/>
      <c r="N3133" s="244"/>
      <c r="O3133" s="244"/>
    </row>
    <row r="3134" spans="3:15" ht="15.6" x14ac:dyDescent="0.3">
      <c r="C3134" s="227"/>
      <c r="N3134" s="244"/>
      <c r="O3134" s="244"/>
    </row>
    <row r="3135" spans="3:15" ht="15.6" x14ac:dyDescent="0.3">
      <c r="C3135" s="227"/>
      <c r="N3135" s="244"/>
      <c r="O3135" s="244"/>
    </row>
    <row r="3136" spans="3:15" ht="15.6" x14ac:dyDescent="0.3">
      <c r="C3136" s="227"/>
      <c r="N3136" s="244"/>
      <c r="O3136" s="244"/>
    </row>
    <row r="3137" spans="3:15" ht="15.6" x14ac:dyDescent="0.3">
      <c r="C3137" s="227"/>
      <c r="N3137" s="244"/>
      <c r="O3137" s="244"/>
    </row>
    <row r="3138" spans="3:15" ht="15.6" x14ac:dyDescent="0.3">
      <c r="C3138" s="227"/>
      <c r="N3138" s="244"/>
      <c r="O3138" s="244"/>
    </row>
    <row r="3139" spans="3:15" ht="15.6" x14ac:dyDescent="0.3">
      <c r="C3139" s="227"/>
      <c r="N3139" s="244"/>
      <c r="O3139" s="244"/>
    </row>
    <row r="3140" spans="3:15" ht="15.6" x14ac:dyDescent="0.3">
      <c r="C3140" s="227"/>
      <c r="N3140" s="244"/>
      <c r="O3140" s="244"/>
    </row>
    <row r="3141" spans="3:15" ht="15.6" x14ac:dyDescent="0.3">
      <c r="C3141" s="227"/>
      <c r="N3141" s="244"/>
      <c r="O3141" s="244"/>
    </row>
    <row r="3142" spans="3:15" ht="15.6" x14ac:dyDescent="0.3">
      <c r="C3142" s="227"/>
      <c r="N3142" s="244"/>
      <c r="O3142" s="244"/>
    </row>
    <row r="3143" spans="3:15" ht="15.6" x14ac:dyDescent="0.3">
      <c r="C3143" s="227"/>
      <c r="N3143" s="244"/>
      <c r="O3143" s="244"/>
    </row>
    <row r="3144" spans="3:15" ht="15.6" x14ac:dyDescent="0.3">
      <c r="C3144" s="227"/>
      <c r="N3144" s="244"/>
      <c r="O3144" s="244"/>
    </row>
    <row r="3145" spans="3:15" ht="15.6" x14ac:dyDescent="0.3">
      <c r="C3145" s="227"/>
      <c r="N3145" s="244"/>
      <c r="O3145" s="244"/>
    </row>
    <row r="3146" spans="3:15" ht="15.6" x14ac:dyDescent="0.3">
      <c r="C3146" s="227"/>
      <c r="N3146" s="244"/>
      <c r="O3146" s="244"/>
    </row>
    <row r="3147" spans="3:15" ht="15.6" x14ac:dyDescent="0.3">
      <c r="C3147" s="227"/>
      <c r="N3147" s="244"/>
      <c r="O3147" s="244"/>
    </row>
    <row r="3148" spans="3:15" ht="15.6" x14ac:dyDescent="0.3">
      <c r="C3148" s="227"/>
      <c r="N3148" s="244"/>
      <c r="O3148" s="244"/>
    </row>
    <row r="3149" spans="3:15" ht="15.6" x14ac:dyDescent="0.3">
      <c r="C3149" s="227"/>
      <c r="N3149" s="244"/>
      <c r="O3149" s="244"/>
    </row>
    <row r="3150" spans="3:15" ht="15.6" x14ac:dyDescent="0.3">
      <c r="C3150" s="227"/>
      <c r="N3150" s="244"/>
      <c r="O3150" s="244"/>
    </row>
    <row r="3151" spans="3:15" ht="15.6" x14ac:dyDescent="0.3">
      <c r="C3151" s="227"/>
      <c r="N3151" s="244"/>
      <c r="O3151" s="244"/>
    </row>
    <row r="3152" spans="3:15" ht="15.6" x14ac:dyDescent="0.3">
      <c r="C3152" s="227"/>
      <c r="N3152" s="244"/>
      <c r="O3152" s="244"/>
    </row>
    <row r="3153" spans="3:15" ht="15.6" x14ac:dyDescent="0.3">
      <c r="C3153" s="227"/>
      <c r="N3153" s="244"/>
      <c r="O3153" s="244"/>
    </row>
    <row r="3154" spans="3:15" ht="15.6" x14ac:dyDescent="0.3">
      <c r="C3154" s="227"/>
      <c r="N3154" s="244"/>
      <c r="O3154" s="244"/>
    </row>
    <row r="3155" spans="3:15" ht="15.6" x14ac:dyDescent="0.3">
      <c r="C3155" s="227"/>
      <c r="N3155" s="244"/>
      <c r="O3155" s="244"/>
    </row>
    <row r="3156" spans="3:15" ht="15.6" x14ac:dyDescent="0.3">
      <c r="C3156" s="227"/>
      <c r="N3156" s="244"/>
      <c r="O3156" s="244"/>
    </row>
    <row r="3157" spans="3:15" ht="15.6" x14ac:dyDescent="0.3">
      <c r="C3157" s="227"/>
      <c r="N3157" s="244"/>
      <c r="O3157" s="244"/>
    </row>
    <row r="3158" spans="3:15" ht="15.6" x14ac:dyDescent="0.3">
      <c r="C3158" s="227"/>
      <c r="N3158" s="244"/>
      <c r="O3158" s="244"/>
    </row>
    <row r="3159" spans="3:15" ht="15.6" x14ac:dyDescent="0.3">
      <c r="C3159" s="227"/>
      <c r="N3159" s="244"/>
      <c r="O3159" s="244"/>
    </row>
    <row r="3160" spans="3:15" ht="15.6" x14ac:dyDescent="0.3">
      <c r="C3160" s="227"/>
      <c r="N3160" s="244"/>
      <c r="O3160" s="244"/>
    </row>
    <row r="3161" spans="3:15" ht="15.6" x14ac:dyDescent="0.3">
      <c r="C3161" s="227"/>
      <c r="N3161" s="244"/>
      <c r="O3161" s="244"/>
    </row>
    <row r="3162" spans="3:15" ht="15.6" x14ac:dyDescent="0.3">
      <c r="C3162" s="227"/>
      <c r="N3162" s="244"/>
      <c r="O3162" s="244"/>
    </row>
    <row r="3163" spans="3:15" ht="15.6" x14ac:dyDescent="0.3">
      <c r="C3163" s="227"/>
      <c r="N3163" s="244"/>
      <c r="O3163" s="244"/>
    </row>
    <row r="3164" spans="3:15" ht="15.6" x14ac:dyDescent="0.3">
      <c r="C3164" s="227"/>
      <c r="N3164" s="244"/>
      <c r="O3164" s="244"/>
    </row>
    <row r="3165" spans="3:15" ht="15.6" x14ac:dyDescent="0.3">
      <c r="C3165" s="227"/>
      <c r="N3165" s="244"/>
      <c r="O3165" s="244"/>
    </row>
    <row r="3166" spans="3:15" ht="15.6" x14ac:dyDescent="0.3">
      <c r="C3166" s="227"/>
      <c r="N3166" s="244"/>
      <c r="O3166" s="244"/>
    </row>
    <row r="3167" spans="3:15" ht="15.6" x14ac:dyDescent="0.3">
      <c r="C3167" s="227"/>
      <c r="N3167" s="244"/>
      <c r="O3167" s="244"/>
    </row>
    <row r="3168" spans="3:15" ht="15.6" x14ac:dyDescent="0.3">
      <c r="C3168" s="227"/>
      <c r="N3168" s="244"/>
      <c r="O3168" s="244"/>
    </row>
    <row r="3169" spans="3:15" ht="15.6" x14ac:dyDescent="0.3">
      <c r="C3169" s="227"/>
      <c r="N3169" s="244"/>
      <c r="O3169" s="244"/>
    </row>
    <row r="3170" spans="3:15" ht="15.6" x14ac:dyDescent="0.3">
      <c r="C3170" s="227"/>
      <c r="N3170" s="244"/>
      <c r="O3170" s="244"/>
    </row>
    <row r="3171" spans="3:15" ht="15.6" x14ac:dyDescent="0.3">
      <c r="C3171" s="227"/>
      <c r="N3171" s="244"/>
      <c r="O3171" s="244"/>
    </row>
    <row r="3172" spans="3:15" ht="15.6" x14ac:dyDescent="0.3">
      <c r="C3172" s="227"/>
      <c r="N3172" s="244"/>
      <c r="O3172" s="244"/>
    </row>
    <row r="3173" spans="3:15" ht="15.6" x14ac:dyDescent="0.3">
      <c r="C3173" s="227"/>
      <c r="N3173" s="244"/>
      <c r="O3173" s="244"/>
    </row>
    <row r="3174" spans="3:15" ht="15.6" x14ac:dyDescent="0.3">
      <c r="C3174" s="227"/>
      <c r="N3174" s="244"/>
      <c r="O3174" s="244"/>
    </row>
    <row r="3175" spans="3:15" ht="15.6" x14ac:dyDescent="0.3">
      <c r="C3175" s="227"/>
      <c r="N3175" s="244"/>
      <c r="O3175" s="244"/>
    </row>
    <row r="3176" spans="3:15" ht="15.6" x14ac:dyDescent="0.3">
      <c r="C3176" s="227"/>
      <c r="N3176" s="244"/>
      <c r="O3176" s="244"/>
    </row>
    <row r="3177" spans="3:15" ht="15.6" x14ac:dyDescent="0.3">
      <c r="C3177" s="227"/>
      <c r="N3177" s="244"/>
      <c r="O3177" s="244"/>
    </row>
    <row r="3178" spans="3:15" ht="15.6" x14ac:dyDescent="0.3">
      <c r="C3178" s="227"/>
      <c r="N3178" s="244"/>
      <c r="O3178" s="244"/>
    </row>
    <row r="3179" spans="3:15" ht="15.6" x14ac:dyDescent="0.3">
      <c r="C3179" s="227"/>
      <c r="N3179" s="244"/>
      <c r="O3179" s="244"/>
    </row>
    <row r="3180" spans="3:15" ht="15.6" x14ac:dyDescent="0.3">
      <c r="C3180" s="227"/>
      <c r="N3180" s="244"/>
      <c r="O3180" s="244"/>
    </row>
    <row r="3181" spans="3:15" ht="15.6" x14ac:dyDescent="0.3">
      <c r="C3181" s="227"/>
      <c r="N3181" s="244"/>
      <c r="O3181" s="244"/>
    </row>
    <row r="3182" spans="3:15" ht="15.6" x14ac:dyDescent="0.3">
      <c r="C3182" s="227"/>
      <c r="N3182" s="244"/>
      <c r="O3182" s="244"/>
    </row>
    <row r="3183" spans="3:15" ht="15.6" x14ac:dyDescent="0.3">
      <c r="C3183" s="227"/>
      <c r="N3183" s="244"/>
      <c r="O3183" s="244"/>
    </row>
    <row r="3184" spans="3:15" ht="15.6" x14ac:dyDescent="0.3">
      <c r="C3184" s="227"/>
      <c r="N3184" s="244"/>
      <c r="O3184" s="244"/>
    </row>
    <row r="3185" spans="3:15" ht="15.6" x14ac:dyDescent="0.3">
      <c r="C3185" s="227"/>
      <c r="N3185" s="244"/>
      <c r="O3185" s="244"/>
    </row>
    <row r="3186" spans="3:15" ht="15.6" x14ac:dyDescent="0.3">
      <c r="C3186" s="227"/>
      <c r="N3186" s="244"/>
      <c r="O3186" s="244"/>
    </row>
    <row r="3187" spans="3:15" ht="15.6" x14ac:dyDescent="0.3">
      <c r="C3187" s="227"/>
      <c r="N3187" s="244"/>
      <c r="O3187" s="244"/>
    </row>
    <row r="3188" spans="3:15" ht="15.6" x14ac:dyDescent="0.3">
      <c r="C3188" s="227"/>
      <c r="N3188" s="244"/>
      <c r="O3188" s="244"/>
    </row>
    <row r="3189" spans="3:15" ht="15.6" x14ac:dyDescent="0.3">
      <c r="C3189" s="227"/>
      <c r="N3189" s="244"/>
      <c r="O3189" s="244"/>
    </row>
    <row r="3190" spans="3:15" ht="15.6" x14ac:dyDescent="0.3">
      <c r="C3190" s="227"/>
      <c r="N3190" s="244"/>
      <c r="O3190" s="244"/>
    </row>
    <row r="3191" spans="3:15" ht="15.6" x14ac:dyDescent="0.3">
      <c r="C3191" s="227"/>
      <c r="N3191" s="244"/>
      <c r="O3191" s="244"/>
    </row>
    <row r="3192" spans="3:15" ht="15.6" x14ac:dyDescent="0.3">
      <c r="C3192" s="227"/>
      <c r="N3192" s="244"/>
      <c r="O3192" s="244"/>
    </row>
    <row r="3193" spans="3:15" ht="15.6" x14ac:dyDescent="0.3">
      <c r="C3193" s="227"/>
      <c r="N3193" s="244"/>
      <c r="O3193" s="244"/>
    </row>
    <row r="3194" spans="3:15" ht="15.6" x14ac:dyDescent="0.3">
      <c r="C3194" s="227"/>
      <c r="N3194" s="244"/>
      <c r="O3194" s="244"/>
    </row>
    <row r="3195" spans="3:15" ht="15.6" x14ac:dyDescent="0.3">
      <c r="C3195" s="227"/>
      <c r="N3195" s="244"/>
      <c r="O3195" s="244"/>
    </row>
    <row r="3196" spans="3:15" ht="15.6" x14ac:dyDescent="0.3">
      <c r="C3196" s="227"/>
      <c r="N3196" s="244"/>
      <c r="O3196" s="244"/>
    </row>
    <row r="3197" spans="3:15" ht="15.6" x14ac:dyDescent="0.3">
      <c r="C3197" s="227"/>
      <c r="N3197" s="244"/>
      <c r="O3197" s="244"/>
    </row>
    <row r="3198" spans="3:15" ht="15.6" x14ac:dyDescent="0.3">
      <c r="C3198" s="227"/>
      <c r="N3198" s="244"/>
      <c r="O3198" s="244"/>
    </row>
    <row r="3199" spans="3:15" ht="15.6" x14ac:dyDescent="0.3">
      <c r="C3199" s="227"/>
      <c r="N3199" s="244"/>
      <c r="O3199" s="244"/>
    </row>
    <row r="3200" spans="3:15" ht="15.6" x14ac:dyDescent="0.3">
      <c r="C3200" s="227"/>
      <c r="N3200" s="244"/>
      <c r="O3200" s="244"/>
    </row>
    <row r="3201" spans="3:15" ht="15.6" x14ac:dyDescent="0.3">
      <c r="C3201" s="227"/>
      <c r="N3201" s="244"/>
      <c r="O3201" s="244"/>
    </row>
    <row r="3202" spans="3:15" ht="15.6" x14ac:dyDescent="0.3">
      <c r="C3202" s="227"/>
      <c r="N3202" s="244"/>
      <c r="O3202" s="244"/>
    </row>
    <row r="3203" spans="3:15" ht="15.6" x14ac:dyDescent="0.3">
      <c r="C3203" s="227"/>
      <c r="N3203" s="244"/>
      <c r="O3203" s="244"/>
    </row>
    <row r="3204" spans="3:15" ht="15.6" x14ac:dyDescent="0.3">
      <c r="C3204" s="227"/>
      <c r="N3204" s="244"/>
      <c r="O3204" s="244"/>
    </row>
    <row r="3205" spans="3:15" ht="15.6" x14ac:dyDescent="0.3">
      <c r="C3205" s="227"/>
      <c r="N3205" s="244"/>
      <c r="O3205" s="244"/>
    </row>
    <row r="3206" spans="3:15" ht="15.6" x14ac:dyDescent="0.3">
      <c r="C3206" s="227"/>
      <c r="N3206" s="244"/>
      <c r="O3206" s="244"/>
    </row>
    <row r="3207" spans="3:15" ht="15.6" x14ac:dyDescent="0.3">
      <c r="C3207" s="227"/>
      <c r="N3207" s="244"/>
      <c r="O3207" s="244"/>
    </row>
    <row r="3208" spans="3:15" ht="15.6" x14ac:dyDescent="0.3">
      <c r="C3208" s="227"/>
      <c r="N3208" s="244"/>
      <c r="O3208" s="244"/>
    </row>
    <row r="3209" spans="3:15" ht="15.6" x14ac:dyDescent="0.3">
      <c r="C3209" s="227"/>
      <c r="N3209" s="244"/>
      <c r="O3209" s="244"/>
    </row>
    <row r="3210" spans="3:15" ht="15.6" x14ac:dyDescent="0.3">
      <c r="C3210" s="227"/>
      <c r="N3210" s="244"/>
      <c r="O3210" s="244"/>
    </row>
    <row r="3211" spans="3:15" ht="15.6" x14ac:dyDescent="0.3">
      <c r="C3211" s="227"/>
      <c r="N3211" s="244"/>
      <c r="O3211" s="244"/>
    </row>
    <row r="3212" spans="3:15" ht="15.6" x14ac:dyDescent="0.3">
      <c r="C3212" s="227"/>
      <c r="N3212" s="244"/>
      <c r="O3212" s="244"/>
    </row>
    <row r="3213" spans="3:15" ht="15.6" x14ac:dyDescent="0.3">
      <c r="C3213" s="227"/>
      <c r="N3213" s="244"/>
      <c r="O3213" s="244"/>
    </row>
    <row r="3214" spans="3:15" ht="15.6" x14ac:dyDescent="0.3">
      <c r="C3214" s="227"/>
      <c r="N3214" s="244"/>
      <c r="O3214" s="244"/>
    </row>
    <row r="3215" spans="3:15" ht="15.6" x14ac:dyDescent="0.3">
      <c r="C3215" s="227"/>
      <c r="N3215" s="244"/>
      <c r="O3215" s="244"/>
    </row>
    <row r="3216" spans="3:15" ht="15.6" x14ac:dyDescent="0.3">
      <c r="C3216" s="227"/>
      <c r="N3216" s="244"/>
      <c r="O3216" s="244"/>
    </row>
    <row r="3217" spans="3:15" ht="15.6" x14ac:dyDescent="0.3">
      <c r="C3217" s="227"/>
      <c r="N3217" s="244"/>
      <c r="O3217" s="244"/>
    </row>
    <row r="3218" spans="3:15" ht="15.6" x14ac:dyDescent="0.3">
      <c r="C3218" s="227"/>
      <c r="N3218" s="244"/>
      <c r="O3218" s="244"/>
    </row>
    <row r="3219" spans="3:15" ht="15.6" x14ac:dyDescent="0.3">
      <c r="C3219" s="227"/>
      <c r="N3219" s="244"/>
      <c r="O3219" s="244"/>
    </row>
    <row r="3220" spans="3:15" ht="15.6" x14ac:dyDescent="0.3">
      <c r="C3220" s="227"/>
      <c r="N3220" s="244"/>
      <c r="O3220" s="244"/>
    </row>
    <row r="3221" spans="3:15" ht="15.6" x14ac:dyDescent="0.3">
      <c r="C3221" s="227"/>
      <c r="N3221" s="244"/>
      <c r="O3221" s="244"/>
    </row>
    <row r="3222" spans="3:15" ht="15.6" x14ac:dyDescent="0.3">
      <c r="C3222" s="227"/>
      <c r="N3222" s="244"/>
      <c r="O3222" s="244"/>
    </row>
    <row r="3223" spans="3:15" ht="15.6" x14ac:dyDescent="0.3">
      <c r="C3223" s="227"/>
      <c r="N3223" s="244"/>
      <c r="O3223" s="244"/>
    </row>
    <row r="3224" spans="3:15" ht="15.6" x14ac:dyDescent="0.3">
      <c r="C3224" s="227"/>
      <c r="N3224" s="244"/>
      <c r="O3224" s="244"/>
    </row>
    <row r="3225" spans="3:15" ht="15.6" x14ac:dyDescent="0.3">
      <c r="C3225" s="227"/>
      <c r="N3225" s="244"/>
      <c r="O3225" s="244"/>
    </row>
    <row r="3226" spans="3:15" ht="15.6" x14ac:dyDescent="0.3">
      <c r="C3226" s="227"/>
      <c r="N3226" s="244"/>
      <c r="O3226" s="244"/>
    </row>
    <row r="3227" spans="3:15" ht="15.6" x14ac:dyDescent="0.3">
      <c r="C3227" s="227"/>
      <c r="N3227" s="244"/>
      <c r="O3227" s="244"/>
    </row>
    <row r="3228" spans="3:15" ht="15.6" x14ac:dyDescent="0.3">
      <c r="C3228" s="227"/>
      <c r="N3228" s="244"/>
      <c r="O3228" s="244"/>
    </row>
    <row r="3229" spans="3:15" ht="15.6" x14ac:dyDescent="0.3">
      <c r="C3229" s="227"/>
      <c r="N3229" s="244"/>
      <c r="O3229" s="244"/>
    </row>
    <row r="3230" spans="3:15" ht="15.6" x14ac:dyDescent="0.3">
      <c r="C3230" s="227"/>
      <c r="N3230" s="244"/>
      <c r="O3230" s="244"/>
    </row>
    <row r="3231" spans="3:15" ht="15.6" x14ac:dyDescent="0.3">
      <c r="C3231" s="227"/>
      <c r="N3231" s="244"/>
      <c r="O3231" s="244"/>
    </row>
    <row r="3232" spans="3:15" ht="15.6" x14ac:dyDescent="0.3">
      <c r="C3232" s="227"/>
      <c r="N3232" s="244"/>
      <c r="O3232" s="244"/>
    </row>
    <row r="3233" spans="3:15" ht="15.6" x14ac:dyDescent="0.3">
      <c r="C3233" s="227"/>
      <c r="N3233" s="244"/>
      <c r="O3233" s="244"/>
    </row>
    <row r="3234" spans="3:15" ht="15.6" x14ac:dyDescent="0.3">
      <c r="C3234" s="227"/>
      <c r="N3234" s="244"/>
      <c r="O3234" s="244"/>
    </row>
    <row r="3235" spans="3:15" ht="15.6" x14ac:dyDescent="0.3">
      <c r="C3235" s="227"/>
      <c r="N3235" s="244"/>
      <c r="O3235" s="244"/>
    </row>
    <row r="3236" spans="3:15" ht="15.6" x14ac:dyDescent="0.3">
      <c r="C3236" s="227"/>
      <c r="N3236" s="244"/>
      <c r="O3236" s="244"/>
    </row>
    <row r="3237" spans="3:15" ht="15.6" x14ac:dyDescent="0.3">
      <c r="C3237" s="227"/>
      <c r="N3237" s="244"/>
      <c r="O3237" s="244"/>
    </row>
    <row r="3238" spans="3:15" ht="15.6" x14ac:dyDescent="0.3">
      <c r="C3238" s="227"/>
      <c r="N3238" s="244"/>
      <c r="O3238" s="244"/>
    </row>
    <row r="3239" spans="3:15" ht="15.6" x14ac:dyDescent="0.3">
      <c r="C3239" s="227"/>
      <c r="N3239" s="244"/>
      <c r="O3239" s="244"/>
    </row>
    <row r="3240" spans="3:15" ht="15.6" x14ac:dyDescent="0.3">
      <c r="C3240" s="227"/>
      <c r="N3240" s="244"/>
      <c r="O3240" s="244"/>
    </row>
    <row r="3241" spans="3:15" ht="15.6" x14ac:dyDescent="0.3">
      <c r="C3241" s="227"/>
      <c r="N3241" s="244"/>
      <c r="O3241" s="244"/>
    </row>
    <row r="3242" spans="3:15" ht="15.6" x14ac:dyDescent="0.3">
      <c r="C3242" s="227"/>
      <c r="N3242" s="244"/>
      <c r="O3242" s="244"/>
    </row>
    <row r="3243" spans="3:15" ht="15.6" x14ac:dyDescent="0.3">
      <c r="C3243" s="227"/>
      <c r="N3243" s="244"/>
      <c r="O3243" s="244"/>
    </row>
    <row r="3244" spans="3:15" ht="15.6" x14ac:dyDescent="0.3">
      <c r="C3244" s="227"/>
      <c r="N3244" s="244"/>
      <c r="O3244" s="244"/>
    </row>
    <row r="3245" spans="3:15" ht="15.6" x14ac:dyDescent="0.3">
      <c r="C3245" s="227"/>
      <c r="N3245" s="244"/>
      <c r="O3245" s="244"/>
    </row>
    <row r="3246" spans="3:15" ht="15.6" x14ac:dyDescent="0.3">
      <c r="C3246" s="227"/>
      <c r="N3246" s="244"/>
      <c r="O3246" s="244"/>
    </row>
    <row r="3247" spans="3:15" ht="15.6" x14ac:dyDescent="0.3">
      <c r="C3247" s="227"/>
      <c r="N3247" s="244"/>
      <c r="O3247" s="244"/>
    </row>
    <row r="3248" spans="3:15" ht="15.6" x14ac:dyDescent="0.3">
      <c r="C3248" s="227"/>
      <c r="N3248" s="244"/>
      <c r="O3248" s="244"/>
    </row>
    <row r="3249" spans="3:15" ht="15.6" x14ac:dyDescent="0.3">
      <c r="C3249" s="227"/>
      <c r="N3249" s="244"/>
      <c r="O3249" s="244"/>
    </row>
    <row r="3250" spans="3:15" ht="15.6" x14ac:dyDescent="0.3">
      <c r="C3250" s="227"/>
      <c r="N3250" s="244"/>
      <c r="O3250" s="244"/>
    </row>
    <row r="3251" spans="3:15" ht="15.6" x14ac:dyDescent="0.3">
      <c r="C3251" s="227"/>
      <c r="N3251" s="244"/>
      <c r="O3251" s="244"/>
    </row>
    <row r="3252" spans="3:15" ht="15.6" x14ac:dyDescent="0.3">
      <c r="C3252" s="227"/>
      <c r="N3252" s="244"/>
      <c r="O3252" s="244"/>
    </row>
    <row r="3253" spans="3:15" ht="15.6" x14ac:dyDescent="0.3">
      <c r="C3253" s="227"/>
      <c r="N3253" s="244"/>
      <c r="O3253" s="244"/>
    </row>
    <row r="3254" spans="3:15" ht="15.6" x14ac:dyDescent="0.3">
      <c r="C3254" s="227"/>
      <c r="N3254" s="244"/>
      <c r="O3254" s="244"/>
    </row>
    <row r="3255" spans="3:15" ht="15.6" x14ac:dyDescent="0.3">
      <c r="C3255" s="227"/>
      <c r="N3255" s="244"/>
      <c r="O3255" s="244"/>
    </row>
    <row r="3256" spans="3:15" ht="15.6" x14ac:dyDescent="0.3">
      <c r="C3256" s="227"/>
      <c r="N3256" s="244"/>
      <c r="O3256" s="244"/>
    </row>
    <row r="3257" spans="3:15" ht="15.6" x14ac:dyDescent="0.3">
      <c r="C3257" s="227"/>
      <c r="N3257" s="244"/>
      <c r="O3257" s="244"/>
    </row>
    <row r="3258" spans="3:15" ht="15.6" x14ac:dyDescent="0.3">
      <c r="C3258" s="227"/>
      <c r="N3258" s="244"/>
      <c r="O3258" s="244"/>
    </row>
    <row r="3259" spans="3:15" ht="15.6" x14ac:dyDescent="0.3">
      <c r="C3259" s="227"/>
      <c r="N3259" s="244"/>
      <c r="O3259" s="244"/>
    </row>
    <row r="3260" spans="3:15" ht="15.6" x14ac:dyDescent="0.3">
      <c r="C3260" s="227"/>
      <c r="N3260" s="244"/>
      <c r="O3260" s="244"/>
    </row>
    <row r="3261" spans="3:15" ht="15.6" x14ac:dyDescent="0.3">
      <c r="C3261" s="227"/>
      <c r="N3261" s="244"/>
      <c r="O3261" s="244"/>
    </row>
    <row r="3262" spans="3:15" ht="15.6" x14ac:dyDescent="0.3">
      <c r="C3262" s="227"/>
      <c r="N3262" s="244"/>
      <c r="O3262" s="244"/>
    </row>
    <row r="3263" spans="3:15" ht="15.6" x14ac:dyDescent="0.3">
      <c r="C3263" s="227"/>
      <c r="N3263" s="244"/>
      <c r="O3263" s="244"/>
    </row>
    <row r="3264" spans="3:15" ht="15.6" x14ac:dyDescent="0.3">
      <c r="C3264" s="227"/>
      <c r="N3264" s="244"/>
      <c r="O3264" s="244"/>
    </row>
    <row r="3265" spans="3:15" ht="15.6" x14ac:dyDescent="0.3">
      <c r="C3265" s="227"/>
      <c r="N3265" s="244"/>
      <c r="O3265" s="244"/>
    </row>
    <row r="3266" spans="3:15" ht="15.6" x14ac:dyDescent="0.3">
      <c r="C3266" s="227"/>
      <c r="N3266" s="244"/>
      <c r="O3266" s="244"/>
    </row>
    <row r="3267" spans="3:15" ht="15.6" x14ac:dyDescent="0.3">
      <c r="C3267" s="227"/>
      <c r="N3267" s="244"/>
      <c r="O3267" s="244"/>
    </row>
    <row r="3268" spans="3:15" ht="15.6" x14ac:dyDescent="0.3">
      <c r="C3268" s="227"/>
      <c r="N3268" s="244"/>
      <c r="O3268" s="244"/>
    </row>
    <row r="3269" spans="3:15" ht="15.6" x14ac:dyDescent="0.3">
      <c r="C3269" s="227"/>
      <c r="N3269" s="244"/>
      <c r="O3269" s="244"/>
    </row>
    <row r="3270" spans="3:15" ht="15.6" x14ac:dyDescent="0.3">
      <c r="C3270" s="227"/>
      <c r="N3270" s="244"/>
      <c r="O3270" s="244"/>
    </row>
    <row r="3271" spans="3:15" ht="15.6" x14ac:dyDescent="0.3">
      <c r="C3271" s="227"/>
      <c r="N3271" s="244"/>
      <c r="O3271" s="244"/>
    </row>
    <row r="3272" spans="3:15" ht="15.6" x14ac:dyDescent="0.3">
      <c r="C3272" s="227"/>
      <c r="N3272" s="244"/>
      <c r="O3272" s="244"/>
    </row>
    <row r="3273" spans="3:15" ht="15.6" x14ac:dyDescent="0.3">
      <c r="C3273" s="227"/>
      <c r="N3273" s="244"/>
      <c r="O3273" s="244"/>
    </row>
    <row r="3274" spans="3:15" ht="15.6" x14ac:dyDescent="0.3">
      <c r="C3274" s="227"/>
      <c r="N3274" s="244"/>
      <c r="O3274" s="244"/>
    </row>
    <row r="3275" spans="3:15" ht="15.6" x14ac:dyDescent="0.3">
      <c r="C3275" s="227"/>
      <c r="N3275" s="244"/>
      <c r="O3275" s="244"/>
    </row>
    <row r="3276" spans="3:15" ht="15.6" x14ac:dyDescent="0.3">
      <c r="C3276" s="227"/>
      <c r="N3276" s="244"/>
      <c r="O3276" s="244"/>
    </row>
    <row r="3277" spans="3:15" ht="15.6" x14ac:dyDescent="0.3">
      <c r="C3277" s="227"/>
      <c r="N3277" s="244"/>
      <c r="O3277" s="244"/>
    </row>
    <row r="3278" spans="3:15" ht="15.6" x14ac:dyDescent="0.3">
      <c r="C3278" s="227"/>
      <c r="N3278" s="244"/>
      <c r="O3278" s="244"/>
    </row>
    <row r="3279" spans="3:15" ht="15.6" x14ac:dyDescent="0.3">
      <c r="C3279" s="227"/>
      <c r="N3279" s="244"/>
      <c r="O3279" s="244"/>
    </row>
    <row r="3280" spans="3:15" ht="15.6" x14ac:dyDescent="0.3">
      <c r="C3280" s="227"/>
      <c r="N3280" s="244"/>
      <c r="O3280" s="244"/>
    </row>
    <row r="3281" spans="3:15" ht="15.6" x14ac:dyDescent="0.3">
      <c r="C3281" s="227"/>
      <c r="N3281" s="244"/>
      <c r="O3281" s="244"/>
    </row>
    <row r="3282" spans="3:15" ht="15.6" x14ac:dyDescent="0.3">
      <c r="C3282" s="227"/>
      <c r="N3282" s="244"/>
      <c r="O3282" s="244"/>
    </row>
    <row r="3283" spans="3:15" ht="15.6" x14ac:dyDescent="0.3">
      <c r="C3283" s="227"/>
      <c r="N3283" s="244"/>
      <c r="O3283" s="244"/>
    </row>
    <row r="3284" spans="3:15" ht="15.6" x14ac:dyDescent="0.3">
      <c r="C3284" s="227"/>
      <c r="N3284" s="244"/>
      <c r="O3284" s="244"/>
    </row>
    <row r="3285" spans="3:15" ht="15.6" x14ac:dyDescent="0.3">
      <c r="C3285" s="227"/>
      <c r="N3285" s="244"/>
      <c r="O3285" s="244"/>
    </row>
    <row r="3286" spans="3:15" ht="15.6" x14ac:dyDescent="0.3">
      <c r="C3286" s="227"/>
      <c r="N3286" s="244"/>
      <c r="O3286" s="244"/>
    </row>
    <row r="3287" spans="3:15" ht="15.6" x14ac:dyDescent="0.3">
      <c r="C3287" s="227"/>
      <c r="N3287" s="244"/>
      <c r="O3287" s="244"/>
    </row>
    <row r="3288" spans="3:15" ht="15.6" x14ac:dyDescent="0.3">
      <c r="C3288" s="227"/>
      <c r="N3288" s="244"/>
      <c r="O3288" s="244"/>
    </row>
    <row r="3289" spans="3:15" ht="15.6" x14ac:dyDescent="0.3">
      <c r="C3289" s="227"/>
      <c r="N3289" s="244"/>
      <c r="O3289" s="244"/>
    </row>
    <row r="3290" spans="3:15" ht="15.6" x14ac:dyDescent="0.3">
      <c r="C3290" s="227"/>
      <c r="N3290" s="244"/>
      <c r="O3290" s="244"/>
    </row>
    <row r="3291" spans="3:15" ht="15.6" x14ac:dyDescent="0.3">
      <c r="C3291" s="227"/>
      <c r="N3291" s="244"/>
      <c r="O3291" s="244"/>
    </row>
    <row r="3292" spans="3:15" ht="15.6" x14ac:dyDescent="0.3">
      <c r="C3292" s="227"/>
      <c r="N3292" s="244"/>
      <c r="O3292" s="244"/>
    </row>
    <row r="3293" spans="3:15" ht="15.6" x14ac:dyDescent="0.3">
      <c r="C3293" s="227"/>
      <c r="N3293" s="244"/>
      <c r="O3293" s="244"/>
    </row>
    <row r="3294" spans="3:15" ht="15.6" x14ac:dyDescent="0.3">
      <c r="C3294" s="227"/>
      <c r="N3294" s="244"/>
      <c r="O3294" s="244"/>
    </row>
    <row r="3295" spans="3:15" ht="15.6" x14ac:dyDescent="0.3">
      <c r="C3295" s="227"/>
      <c r="N3295" s="244"/>
      <c r="O3295" s="244"/>
    </row>
    <row r="3296" spans="3:15" ht="15.6" x14ac:dyDescent="0.3">
      <c r="C3296" s="227"/>
      <c r="N3296" s="244"/>
      <c r="O3296" s="244"/>
    </row>
    <row r="3297" spans="3:15" ht="15.6" x14ac:dyDescent="0.3">
      <c r="C3297" s="227"/>
      <c r="N3297" s="244"/>
      <c r="O3297" s="244"/>
    </row>
    <row r="3298" spans="3:15" ht="15.6" x14ac:dyDescent="0.3">
      <c r="C3298" s="227"/>
      <c r="N3298" s="244"/>
      <c r="O3298" s="244"/>
    </row>
    <row r="3299" spans="3:15" ht="15.6" x14ac:dyDescent="0.3">
      <c r="C3299" s="227"/>
      <c r="N3299" s="244"/>
      <c r="O3299" s="244"/>
    </row>
    <row r="3300" spans="3:15" ht="15.6" x14ac:dyDescent="0.3">
      <c r="C3300" s="227"/>
      <c r="N3300" s="244"/>
      <c r="O3300" s="244"/>
    </row>
    <row r="3301" spans="3:15" ht="15.6" x14ac:dyDescent="0.3">
      <c r="C3301" s="227"/>
      <c r="N3301" s="244"/>
      <c r="O3301" s="244"/>
    </row>
    <row r="3302" spans="3:15" ht="15.6" x14ac:dyDescent="0.3">
      <c r="C3302" s="227"/>
      <c r="N3302" s="244"/>
      <c r="O3302" s="244"/>
    </row>
    <row r="3303" spans="3:15" ht="15.6" x14ac:dyDescent="0.3">
      <c r="C3303" s="227"/>
      <c r="N3303" s="244"/>
      <c r="O3303" s="244"/>
    </row>
    <row r="3304" spans="3:15" ht="15.6" x14ac:dyDescent="0.3">
      <c r="C3304" s="227"/>
      <c r="N3304" s="244"/>
      <c r="O3304" s="244"/>
    </row>
    <row r="3305" spans="3:15" ht="15.6" x14ac:dyDescent="0.3">
      <c r="C3305" s="227"/>
      <c r="N3305" s="244"/>
      <c r="O3305" s="244"/>
    </row>
    <row r="3306" spans="3:15" ht="15.6" x14ac:dyDescent="0.3">
      <c r="C3306" s="227"/>
      <c r="N3306" s="244"/>
      <c r="O3306" s="244"/>
    </row>
    <row r="3307" spans="3:15" ht="15.6" x14ac:dyDescent="0.3">
      <c r="C3307" s="227"/>
      <c r="N3307" s="244"/>
      <c r="O3307" s="244"/>
    </row>
    <row r="3308" spans="3:15" ht="15.6" x14ac:dyDescent="0.3">
      <c r="C3308" s="227"/>
      <c r="N3308" s="244"/>
      <c r="O3308" s="244"/>
    </row>
    <row r="3309" spans="3:15" ht="15.6" x14ac:dyDescent="0.3">
      <c r="C3309" s="227"/>
      <c r="N3309" s="244"/>
      <c r="O3309" s="244"/>
    </row>
    <row r="3310" spans="3:15" ht="15.6" x14ac:dyDescent="0.3">
      <c r="C3310" s="227"/>
      <c r="N3310" s="244"/>
      <c r="O3310" s="244"/>
    </row>
    <row r="3311" spans="3:15" ht="15.6" x14ac:dyDescent="0.3">
      <c r="C3311" s="227"/>
      <c r="N3311" s="244"/>
      <c r="O3311" s="244"/>
    </row>
    <row r="3312" spans="3:15" ht="15.6" x14ac:dyDescent="0.3">
      <c r="C3312" s="227"/>
      <c r="N3312" s="244"/>
      <c r="O3312" s="244"/>
    </row>
    <row r="3313" spans="3:15" ht="15.6" x14ac:dyDescent="0.3">
      <c r="C3313" s="227"/>
      <c r="N3313" s="244"/>
      <c r="O3313" s="244"/>
    </row>
    <row r="3314" spans="3:15" ht="15.6" x14ac:dyDescent="0.3">
      <c r="C3314" s="227"/>
      <c r="N3314" s="244"/>
      <c r="O3314" s="244"/>
    </row>
    <row r="3315" spans="3:15" ht="15.6" x14ac:dyDescent="0.3">
      <c r="C3315" s="227"/>
      <c r="N3315" s="244"/>
      <c r="O3315" s="244"/>
    </row>
    <row r="3316" spans="3:15" ht="15.6" x14ac:dyDescent="0.3">
      <c r="C3316" s="227"/>
      <c r="N3316" s="244"/>
      <c r="O3316" s="244"/>
    </row>
    <row r="3317" spans="3:15" ht="15.6" x14ac:dyDescent="0.3">
      <c r="C3317" s="227"/>
      <c r="N3317" s="244"/>
      <c r="O3317" s="244"/>
    </row>
    <row r="3318" spans="3:15" ht="15.6" x14ac:dyDescent="0.3">
      <c r="C3318" s="227"/>
      <c r="N3318" s="244"/>
      <c r="O3318" s="244"/>
    </row>
    <row r="3319" spans="3:15" ht="15.6" x14ac:dyDescent="0.3">
      <c r="C3319" s="227"/>
      <c r="N3319" s="244"/>
      <c r="O3319" s="244"/>
    </row>
    <row r="3320" spans="3:15" ht="15.6" x14ac:dyDescent="0.3">
      <c r="C3320" s="227"/>
      <c r="N3320" s="244"/>
      <c r="O3320" s="244"/>
    </row>
    <row r="3321" spans="3:15" ht="15.6" x14ac:dyDescent="0.3">
      <c r="C3321" s="227"/>
      <c r="N3321" s="244"/>
      <c r="O3321" s="244"/>
    </row>
    <row r="3322" spans="3:15" ht="15.6" x14ac:dyDescent="0.3">
      <c r="C3322" s="227"/>
      <c r="N3322" s="244"/>
      <c r="O3322" s="244"/>
    </row>
    <row r="3323" spans="3:15" ht="15.6" x14ac:dyDescent="0.3">
      <c r="C3323" s="227"/>
      <c r="N3323" s="244"/>
      <c r="O3323" s="244"/>
    </row>
    <row r="3324" spans="3:15" ht="15.6" x14ac:dyDescent="0.3">
      <c r="C3324" s="227"/>
      <c r="N3324" s="244"/>
      <c r="O3324" s="244"/>
    </row>
    <row r="3325" spans="3:15" ht="15.6" x14ac:dyDescent="0.3">
      <c r="C3325" s="227"/>
      <c r="N3325" s="244"/>
      <c r="O3325" s="244"/>
    </row>
    <row r="3326" spans="3:15" ht="15.6" x14ac:dyDescent="0.3">
      <c r="C3326" s="227"/>
      <c r="N3326" s="244"/>
      <c r="O3326" s="244"/>
    </row>
    <row r="3327" spans="3:15" ht="15.6" x14ac:dyDescent="0.3">
      <c r="C3327" s="227"/>
      <c r="N3327" s="244"/>
      <c r="O3327" s="244"/>
    </row>
    <row r="3328" spans="3:15" ht="15.6" x14ac:dyDescent="0.3">
      <c r="C3328" s="227"/>
      <c r="N3328" s="244"/>
      <c r="O3328" s="244"/>
    </row>
    <row r="3329" spans="3:15" ht="15.6" x14ac:dyDescent="0.3">
      <c r="C3329" s="227"/>
      <c r="N3329" s="244"/>
      <c r="O3329" s="244"/>
    </row>
    <row r="3330" spans="3:15" ht="15.6" x14ac:dyDescent="0.3">
      <c r="C3330" s="227"/>
      <c r="N3330" s="244"/>
      <c r="O3330" s="244"/>
    </row>
    <row r="3331" spans="3:15" ht="15.6" x14ac:dyDescent="0.3">
      <c r="C3331" s="227"/>
      <c r="N3331" s="244"/>
      <c r="O3331" s="244"/>
    </row>
    <row r="3332" spans="3:15" ht="15.6" x14ac:dyDescent="0.3">
      <c r="C3332" s="227"/>
      <c r="N3332" s="244"/>
      <c r="O3332" s="244"/>
    </row>
    <row r="3333" spans="3:15" ht="15.6" x14ac:dyDescent="0.3">
      <c r="C3333" s="227"/>
      <c r="N3333" s="244"/>
      <c r="O3333" s="244"/>
    </row>
    <row r="3334" spans="3:15" ht="15.6" x14ac:dyDescent="0.3">
      <c r="C3334" s="227"/>
      <c r="N3334" s="244"/>
      <c r="O3334" s="244"/>
    </row>
    <row r="3335" spans="3:15" ht="15.6" x14ac:dyDescent="0.3">
      <c r="C3335" s="227"/>
      <c r="N3335" s="244"/>
      <c r="O3335" s="244"/>
    </row>
    <row r="3336" spans="3:15" ht="15.6" x14ac:dyDescent="0.3">
      <c r="C3336" s="227"/>
      <c r="N3336" s="244"/>
      <c r="O3336" s="244"/>
    </row>
    <row r="3337" spans="3:15" ht="15.6" x14ac:dyDescent="0.3">
      <c r="C3337" s="227"/>
      <c r="N3337" s="244"/>
      <c r="O3337" s="244"/>
    </row>
    <row r="3338" spans="3:15" ht="15.6" x14ac:dyDescent="0.3">
      <c r="C3338" s="227"/>
      <c r="N3338" s="244"/>
      <c r="O3338" s="244"/>
    </row>
    <row r="3339" spans="3:15" ht="15.6" x14ac:dyDescent="0.3">
      <c r="C3339" s="227"/>
      <c r="N3339" s="244"/>
      <c r="O3339" s="244"/>
    </row>
    <row r="3340" spans="3:15" ht="15.6" x14ac:dyDescent="0.3">
      <c r="C3340" s="227"/>
      <c r="N3340" s="244"/>
      <c r="O3340" s="244"/>
    </row>
    <row r="3341" spans="3:15" ht="15.6" x14ac:dyDescent="0.3">
      <c r="C3341" s="227"/>
      <c r="N3341" s="244"/>
      <c r="O3341" s="244"/>
    </row>
    <row r="3342" spans="3:15" ht="15.6" x14ac:dyDescent="0.3">
      <c r="C3342" s="227"/>
      <c r="N3342" s="244"/>
      <c r="O3342" s="244"/>
    </row>
    <row r="3343" spans="3:15" ht="15.6" x14ac:dyDescent="0.3">
      <c r="C3343" s="227"/>
      <c r="N3343" s="244"/>
      <c r="O3343" s="244"/>
    </row>
    <row r="3344" spans="3:15" ht="15.6" x14ac:dyDescent="0.3">
      <c r="C3344" s="227"/>
      <c r="N3344" s="244"/>
      <c r="O3344" s="244"/>
    </row>
    <row r="3345" spans="3:15" ht="15.6" x14ac:dyDescent="0.3">
      <c r="C3345" s="227"/>
      <c r="N3345" s="244"/>
      <c r="O3345" s="244"/>
    </row>
    <row r="3346" spans="3:15" ht="15.6" x14ac:dyDescent="0.3">
      <c r="C3346" s="227"/>
      <c r="N3346" s="244"/>
      <c r="O3346" s="244"/>
    </row>
    <row r="3347" spans="3:15" ht="15.6" x14ac:dyDescent="0.3">
      <c r="C3347" s="227"/>
      <c r="N3347" s="244"/>
      <c r="O3347" s="244"/>
    </row>
    <row r="3348" spans="3:15" ht="15.6" x14ac:dyDescent="0.3">
      <c r="C3348" s="227"/>
      <c r="N3348" s="244"/>
      <c r="O3348" s="244"/>
    </row>
    <row r="3349" spans="3:15" ht="15.6" x14ac:dyDescent="0.3">
      <c r="C3349" s="227"/>
      <c r="N3349" s="244"/>
      <c r="O3349" s="244"/>
    </row>
    <row r="3350" spans="3:15" ht="15.6" x14ac:dyDescent="0.3">
      <c r="C3350" s="227"/>
      <c r="N3350" s="244"/>
      <c r="O3350" s="244"/>
    </row>
    <row r="3351" spans="3:15" ht="15.6" x14ac:dyDescent="0.3">
      <c r="C3351" s="227"/>
      <c r="N3351" s="244"/>
      <c r="O3351" s="244"/>
    </row>
    <row r="3352" spans="3:15" ht="15.6" x14ac:dyDescent="0.3">
      <c r="C3352" s="227"/>
      <c r="N3352" s="244"/>
      <c r="O3352" s="244"/>
    </row>
    <row r="3353" spans="3:15" ht="15.6" x14ac:dyDescent="0.3">
      <c r="C3353" s="227"/>
      <c r="N3353" s="244"/>
      <c r="O3353" s="244"/>
    </row>
    <row r="3354" spans="3:15" ht="15.6" x14ac:dyDescent="0.3">
      <c r="C3354" s="227"/>
      <c r="N3354" s="244"/>
      <c r="O3354" s="244"/>
    </row>
    <row r="3355" spans="3:15" ht="15.6" x14ac:dyDescent="0.3">
      <c r="C3355" s="227"/>
      <c r="N3355" s="244"/>
      <c r="O3355" s="244"/>
    </row>
    <row r="3356" spans="3:15" ht="15.6" x14ac:dyDescent="0.3">
      <c r="C3356" s="227"/>
      <c r="N3356" s="244"/>
      <c r="O3356" s="244"/>
    </row>
    <row r="3357" spans="3:15" ht="15.6" x14ac:dyDescent="0.3">
      <c r="C3357" s="227"/>
      <c r="N3357" s="244"/>
      <c r="O3357" s="244"/>
    </row>
    <row r="3358" spans="3:15" ht="15.6" x14ac:dyDescent="0.3">
      <c r="C3358" s="227"/>
      <c r="N3358" s="244"/>
      <c r="O3358" s="244"/>
    </row>
    <row r="3359" spans="3:15" ht="15.6" x14ac:dyDescent="0.3">
      <c r="C3359" s="227"/>
      <c r="N3359" s="244"/>
      <c r="O3359" s="244"/>
    </row>
    <row r="3360" spans="3:15" ht="15.6" x14ac:dyDescent="0.3">
      <c r="C3360" s="227"/>
      <c r="N3360" s="244"/>
      <c r="O3360" s="244"/>
    </row>
    <row r="3361" spans="3:15" ht="15.6" x14ac:dyDescent="0.3">
      <c r="C3361" s="227"/>
      <c r="N3361" s="244"/>
      <c r="O3361" s="244"/>
    </row>
    <row r="3362" spans="3:15" ht="15.6" x14ac:dyDescent="0.3">
      <c r="C3362" s="227"/>
      <c r="N3362" s="244"/>
      <c r="O3362" s="244"/>
    </row>
    <row r="3363" spans="3:15" ht="15.6" x14ac:dyDescent="0.3">
      <c r="C3363" s="227"/>
      <c r="N3363" s="244"/>
      <c r="O3363" s="244"/>
    </row>
    <row r="3364" spans="3:15" ht="15.6" x14ac:dyDescent="0.3">
      <c r="C3364" s="227"/>
      <c r="N3364" s="244"/>
      <c r="O3364" s="244"/>
    </row>
    <row r="3365" spans="3:15" ht="15.6" x14ac:dyDescent="0.3">
      <c r="C3365" s="227"/>
      <c r="N3365" s="244"/>
      <c r="O3365" s="244"/>
    </row>
    <row r="3366" spans="3:15" ht="15.6" x14ac:dyDescent="0.3">
      <c r="C3366" s="227"/>
      <c r="N3366" s="244"/>
      <c r="O3366" s="244"/>
    </row>
    <row r="3367" spans="3:15" ht="15.6" x14ac:dyDescent="0.3">
      <c r="C3367" s="227"/>
      <c r="N3367" s="244"/>
      <c r="O3367" s="244"/>
    </row>
    <row r="3368" spans="3:15" ht="15.6" x14ac:dyDescent="0.3">
      <c r="C3368" s="227"/>
      <c r="N3368" s="244"/>
      <c r="O3368" s="244"/>
    </row>
    <row r="3369" spans="3:15" ht="15.6" x14ac:dyDescent="0.3">
      <c r="C3369" s="227"/>
      <c r="N3369" s="244"/>
      <c r="O3369" s="244"/>
    </row>
    <row r="3370" spans="3:15" ht="15.6" x14ac:dyDescent="0.3">
      <c r="C3370" s="227"/>
      <c r="N3370" s="244"/>
      <c r="O3370" s="244"/>
    </row>
    <row r="3371" spans="3:15" ht="15.6" x14ac:dyDescent="0.3">
      <c r="C3371" s="227"/>
      <c r="N3371" s="244"/>
      <c r="O3371" s="244"/>
    </row>
    <row r="3372" spans="3:15" ht="15.6" x14ac:dyDescent="0.3">
      <c r="C3372" s="227"/>
      <c r="N3372" s="244"/>
      <c r="O3372" s="244"/>
    </row>
    <row r="3373" spans="3:15" ht="15.6" x14ac:dyDescent="0.3">
      <c r="C3373" s="227"/>
      <c r="N3373" s="244"/>
      <c r="O3373" s="244"/>
    </row>
    <row r="3374" spans="3:15" ht="15.6" x14ac:dyDescent="0.3">
      <c r="C3374" s="227"/>
      <c r="N3374" s="244"/>
      <c r="O3374" s="244"/>
    </row>
    <row r="3375" spans="3:15" ht="15.6" x14ac:dyDescent="0.3">
      <c r="C3375" s="227"/>
      <c r="N3375" s="244"/>
      <c r="O3375" s="244"/>
    </row>
    <row r="3376" spans="3:15" ht="15.6" x14ac:dyDescent="0.3">
      <c r="C3376" s="227"/>
      <c r="N3376" s="244"/>
      <c r="O3376" s="244"/>
    </row>
    <row r="3377" spans="3:15" ht="15.6" x14ac:dyDescent="0.3">
      <c r="C3377" s="227"/>
      <c r="N3377" s="244"/>
      <c r="O3377" s="244"/>
    </row>
    <row r="3378" spans="3:15" ht="15.6" x14ac:dyDescent="0.3">
      <c r="C3378" s="227"/>
      <c r="N3378" s="244"/>
      <c r="O3378" s="244"/>
    </row>
    <row r="3379" spans="3:15" ht="15.6" x14ac:dyDescent="0.3">
      <c r="C3379" s="227"/>
      <c r="N3379" s="244"/>
      <c r="O3379" s="244"/>
    </row>
    <row r="3380" spans="3:15" ht="15.6" x14ac:dyDescent="0.3">
      <c r="C3380" s="227"/>
      <c r="N3380" s="244"/>
      <c r="O3380" s="244"/>
    </row>
    <row r="3381" spans="3:15" ht="15.6" x14ac:dyDescent="0.3">
      <c r="C3381" s="227"/>
      <c r="N3381" s="244"/>
      <c r="O3381" s="244"/>
    </row>
    <row r="3382" spans="3:15" ht="15.6" x14ac:dyDescent="0.3">
      <c r="C3382" s="227"/>
      <c r="N3382" s="244"/>
      <c r="O3382" s="244"/>
    </row>
    <row r="3383" spans="3:15" ht="15.6" x14ac:dyDescent="0.3">
      <c r="C3383" s="227"/>
      <c r="N3383" s="244"/>
      <c r="O3383" s="244"/>
    </row>
    <row r="3384" spans="3:15" ht="15.6" x14ac:dyDescent="0.3">
      <c r="C3384" s="227"/>
      <c r="N3384" s="244"/>
      <c r="O3384" s="244"/>
    </row>
    <row r="3385" spans="3:15" ht="15.6" x14ac:dyDescent="0.3">
      <c r="C3385" s="227"/>
      <c r="N3385" s="244"/>
      <c r="O3385" s="244"/>
    </row>
    <row r="3386" spans="3:15" ht="15.6" x14ac:dyDescent="0.3">
      <c r="C3386" s="227"/>
      <c r="N3386" s="244"/>
      <c r="O3386" s="244"/>
    </row>
    <row r="3387" spans="3:15" ht="15.6" x14ac:dyDescent="0.3">
      <c r="C3387" s="227"/>
      <c r="N3387" s="244"/>
      <c r="O3387" s="244"/>
    </row>
    <row r="3388" spans="3:15" ht="15.6" x14ac:dyDescent="0.3">
      <c r="C3388" s="227"/>
      <c r="N3388" s="244"/>
      <c r="O3388" s="244"/>
    </row>
    <row r="3389" spans="3:15" ht="15.6" x14ac:dyDescent="0.3">
      <c r="C3389" s="227"/>
      <c r="N3389" s="244"/>
      <c r="O3389" s="244"/>
    </row>
    <row r="3390" spans="3:15" ht="15.6" x14ac:dyDescent="0.3">
      <c r="C3390" s="227"/>
      <c r="N3390" s="244"/>
      <c r="O3390" s="244"/>
    </row>
    <row r="3391" spans="3:15" ht="15.6" x14ac:dyDescent="0.3">
      <c r="C3391" s="227"/>
      <c r="N3391" s="244"/>
      <c r="O3391" s="244"/>
    </row>
    <row r="3392" spans="3:15" ht="15.6" x14ac:dyDescent="0.3">
      <c r="C3392" s="227"/>
      <c r="N3392" s="244"/>
      <c r="O3392" s="244"/>
    </row>
    <row r="3393" spans="3:15" ht="15.6" x14ac:dyDescent="0.3">
      <c r="C3393" s="227"/>
      <c r="N3393" s="244"/>
      <c r="O3393" s="244"/>
    </row>
    <row r="3394" spans="3:15" ht="15.6" x14ac:dyDescent="0.3">
      <c r="C3394" s="227"/>
      <c r="N3394" s="244"/>
      <c r="O3394" s="244"/>
    </row>
    <row r="3395" spans="3:15" ht="15.6" x14ac:dyDescent="0.3">
      <c r="C3395" s="227"/>
      <c r="N3395" s="244"/>
      <c r="O3395" s="244"/>
    </row>
    <row r="3396" spans="3:15" ht="15.6" x14ac:dyDescent="0.3">
      <c r="C3396" s="227"/>
      <c r="N3396" s="244"/>
      <c r="O3396" s="244"/>
    </row>
    <row r="3397" spans="3:15" ht="15.6" x14ac:dyDescent="0.3">
      <c r="C3397" s="227"/>
      <c r="N3397" s="244"/>
      <c r="O3397" s="244"/>
    </row>
    <row r="3398" spans="3:15" ht="15.6" x14ac:dyDescent="0.3">
      <c r="C3398" s="227"/>
      <c r="N3398" s="244"/>
      <c r="O3398" s="244"/>
    </row>
    <row r="3399" spans="3:15" ht="15.6" x14ac:dyDescent="0.3">
      <c r="C3399" s="227"/>
      <c r="N3399" s="244"/>
      <c r="O3399" s="244"/>
    </row>
    <row r="3400" spans="3:15" ht="15.6" x14ac:dyDescent="0.3">
      <c r="C3400" s="227"/>
      <c r="N3400" s="244"/>
      <c r="O3400" s="244"/>
    </row>
    <row r="3401" spans="3:15" ht="15.6" x14ac:dyDescent="0.3">
      <c r="C3401" s="227"/>
      <c r="N3401" s="244"/>
      <c r="O3401" s="244"/>
    </row>
    <row r="3402" spans="3:15" ht="15.6" x14ac:dyDescent="0.3">
      <c r="C3402" s="227"/>
      <c r="N3402" s="244"/>
      <c r="O3402" s="244"/>
    </row>
    <row r="3403" spans="3:15" ht="15.6" x14ac:dyDescent="0.3">
      <c r="C3403" s="227"/>
      <c r="N3403" s="244"/>
      <c r="O3403" s="244"/>
    </row>
    <row r="3404" spans="3:15" ht="15.6" x14ac:dyDescent="0.3">
      <c r="C3404" s="227"/>
      <c r="N3404" s="244"/>
      <c r="O3404" s="244"/>
    </row>
    <row r="3405" spans="3:15" ht="15.6" x14ac:dyDescent="0.3">
      <c r="C3405" s="227"/>
      <c r="N3405" s="244"/>
      <c r="O3405" s="244"/>
    </row>
    <row r="3406" spans="3:15" ht="15.6" x14ac:dyDescent="0.3">
      <c r="C3406" s="227"/>
      <c r="N3406" s="244"/>
      <c r="O3406" s="244"/>
    </row>
    <row r="3407" spans="3:15" ht="15.6" x14ac:dyDescent="0.3">
      <c r="C3407" s="227"/>
      <c r="N3407" s="244"/>
      <c r="O3407" s="244"/>
    </row>
    <row r="3408" spans="3:15" ht="15.6" x14ac:dyDescent="0.3">
      <c r="C3408" s="227"/>
      <c r="N3408" s="244"/>
      <c r="O3408" s="244"/>
    </row>
    <row r="3409" spans="3:15" ht="15.6" x14ac:dyDescent="0.3">
      <c r="C3409" s="227"/>
      <c r="N3409" s="244"/>
      <c r="O3409" s="244"/>
    </row>
    <row r="3410" spans="3:15" ht="15.6" x14ac:dyDescent="0.3">
      <c r="C3410" s="227"/>
      <c r="N3410" s="244"/>
      <c r="O3410" s="244"/>
    </row>
    <row r="3411" spans="3:15" ht="15.6" x14ac:dyDescent="0.3">
      <c r="C3411" s="227"/>
      <c r="N3411" s="244"/>
      <c r="O3411" s="244"/>
    </row>
    <row r="3412" spans="3:15" ht="15.6" x14ac:dyDescent="0.3">
      <c r="C3412" s="227"/>
      <c r="N3412" s="244"/>
      <c r="O3412" s="244"/>
    </row>
    <row r="3413" spans="3:15" ht="15.6" x14ac:dyDescent="0.3">
      <c r="C3413" s="227"/>
      <c r="N3413" s="244"/>
      <c r="O3413" s="244"/>
    </row>
    <row r="3414" spans="3:15" ht="15.6" x14ac:dyDescent="0.3">
      <c r="C3414" s="227"/>
      <c r="N3414" s="244"/>
      <c r="O3414" s="244"/>
    </row>
    <row r="3415" spans="3:15" ht="15.6" x14ac:dyDescent="0.3">
      <c r="C3415" s="227"/>
      <c r="N3415" s="244"/>
      <c r="O3415" s="244"/>
    </row>
    <row r="3416" spans="3:15" ht="15.6" x14ac:dyDescent="0.3">
      <c r="C3416" s="227"/>
      <c r="N3416" s="244"/>
      <c r="O3416" s="244"/>
    </row>
    <row r="3417" spans="3:15" ht="15.6" x14ac:dyDescent="0.3">
      <c r="C3417" s="227"/>
      <c r="N3417" s="244"/>
      <c r="O3417" s="244"/>
    </row>
    <row r="3418" spans="3:15" ht="15.6" x14ac:dyDescent="0.3">
      <c r="C3418" s="227"/>
      <c r="N3418" s="244"/>
      <c r="O3418" s="244"/>
    </row>
    <row r="3419" spans="3:15" ht="15.6" x14ac:dyDescent="0.3">
      <c r="C3419" s="227"/>
      <c r="N3419" s="244"/>
      <c r="O3419" s="244"/>
    </row>
    <row r="3420" spans="3:15" ht="15.6" x14ac:dyDescent="0.3">
      <c r="C3420" s="227"/>
      <c r="N3420" s="244"/>
      <c r="O3420" s="244"/>
    </row>
    <row r="3421" spans="3:15" ht="15.6" x14ac:dyDescent="0.3">
      <c r="C3421" s="227"/>
      <c r="N3421" s="244"/>
      <c r="O3421" s="244"/>
    </row>
    <row r="3422" spans="3:15" ht="15.6" x14ac:dyDescent="0.3">
      <c r="C3422" s="227"/>
      <c r="N3422" s="244"/>
      <c r="O3422" s="244"/>
    </row>
    <row r="3423" spans="3:15" ht="15.6" x14ac:dyDescent="0.3">
      <c r="C3423" s="227"/>
      <c r="N3423" s="244"/>
      <c r="O3423" s="244"/>
    </row>
    <row r="3424" spans="3:15" ht="15.6" x14ac:dyDescent="0.3">
      <c r="C3424" s="227"/>
      <c r="N3424" s="244"/>
      <c r="O3424" s="244"/>
    </row>
    <row r="3425" spans="3:15" ht="15.6" x14ac:dyDescent="0.3">
      <c r="C3425" s="227"/>
      <c r="N3425" s="244"/>
      <c r="O3425" s="244"/>
    </row>
    <row r="3426" spans="3:15" ht="15.6" x14ac:dyDescent="0.3">
      <c r="C3426" s="227"/>
      <c r="N3426" s="244"/>
      <c r="O3426" s="244"/>
    </row>
    <row r="3427" spans="3:15" ht="15.6" x14ac:dyDescent="0.3">
      <c r="C3427" s="227"/>
      <c r="N3427" s="244"/>
      <c r="O3427" s="244"/>
    </row>
    <row r="3428" spans="3:15" ht="15.6" x14ac:dyDescent="0.3">
      <c r="C3428" s="227"/>
      <c r="N3428" s="244"/>
      <c r="O3428" s="244"/>
    </row>
    <row r="3429" spans="3:15" ht="15.6" x14ac:dyDescent="0.3">
      <c r="C3429" s="227"/>
      <c r="N3429" s="244"/>
      <c r="O3429" s="244"/>
    </row>
    <row r="3430" spans="3:15" ht="15.6" x14ac:dyDescent="0.3">
      <c r="C3430" s="227"/>
      <c r="N3430" s="244"/>
      <c r="O3430" s="244"/>
    </row>
    <row r="3431" spans="3:15" ht="15.6" x14ac:dyDescent="0.3">
      <c r="C3431" s="227"/>
      <c r="N3431" s="244"/>
      <c r="O3431" s="244"/>
    </row>
    <row r="3432" spans="3:15" ht="15.6" x14ac:dyDescent="0.3">
      <c r="C3432" s="227"/>
      <c r="N3432" s="244"/>
      <c r="O3432" s="244"/>
    </row>
    <row r="3433" spans="3:15" ht="15.6" x14ac:dyDescent="0.3">
      <c r="C3433" s="227"/>
      <c r="N3433" s="244"/>
      <c r="O3433" s="244"/>
    </row>
    <row r="3434" spans="3:15" ht="15.6" x14ac:dyDescent="0.3">
      <c r="C3434" s="227"/>
      <c r="N3434" s="244"/>
      <c r="O3434" s="244"/>
    </row>
    <row r="3435" spans="3:15" ht="15.6" x14ac:dyDescent="0.3">
      <c r="C3435" s="227"/>
      <c r="N3435" s="244"/>
      <c r="O3435" s="244"/>
    </row>
    <row r="3436" spans="3:15" ht="15.6" x14ac:dyDescent="0.3">
      <c r="C3436" s="227"/>
      <c r="N3436" s="244"/>
      <c r="O3436" s="244"/>
    </row>
    <row r="3437" spans="3:15" ht="15.6" x14ac:dyDescent="0.3">
      <c r="C3437" s="227"/>
      <c r="N3437" s="244"/>
      <c r="O3437" s="244"/>
    </row>
    <row r="3438" spans="3:15" ht="15.6" x14ac:dyDescent="0.3">
      <c r="C3438" s="227"/>
      <c r="N3438" s="244"/>
      <c r="O3438" s="244"/>
    </row>
    <row r="3439" spans="3:15" ht="15.6" x14ac:dyDescent="0.3">
      <c r="C3439" s="227"/>
      <c r="N3439" s="244"/>
      <c r="O3439" s="244"/>
    </row>
    <row r="3440" spans="3:15" ht="15.6" x14ac:dyDescent="0.3">
      <c r="C3440" s="227"/>
      <c r="N3440" s="244"/>
      <c r="O3440" s="244"/>
    </row>
    <row r="3441" spans="3:15" ht="15.6" x14ac:dyDescent="0.3">
      <c r="C3441" s="227"/>
      <c r="N3441" s="244"/>
      <c r="O3441" s="244"/>
    </row>
    <row r="3442" spans="3:15" ht="15.6" x14ac:dyDescent="0.3">
      <c r="C3442" s="227"/>
      <c r="N3442" s="244"/>
      <c r="O3442" s="244"/>
    </row>
    <row r="3443" spans="3:15" ht="15.6" x14ac:dyDescent="0.3">
      <c r="C3443" s="227"/>
      <c r="N3443" s="244"/>
      <c r="O3443" s="244"/>
    </row>
    <row r="3444" spans="3:15" ht="15.6" x14ac:dyDescent="0.3">
      <c r="C3444" s="227"/>
      <c r="N3444" s="244"/>
      <c r="O3444" s="244"/>
    </row>
    <row r="3445" spans="3:15" ht="15.6" x14ac:dyDescent="0.3">
      <c r="C3445" s="227"/>
      <c r="N3445" s="244"/>
      <c r="O3445" s="244"/>
    </row>
    <row r="3446" spans="3:15" ht="15.6" x14ac:dyDescent="0.3">
      <c r="C3446" s="227"/>
      <c r="N3446" s="244"/>
      <c r="O3446" s="244"/>
    </row>
    <row r="3447" spans="3:15" ht="15.6" x14ac:dyDescent="0.3">
      <c r="C3447" s="227"/>
      <c r="N3447" s="244"/>
      <c r="O3447" s="244"/>
    </row>
    <row r="3448" spans="3:15" ht="15.6" x14ac:dyDescent="0.3">
      <c r="C3448" s="227"/>
      <c r="N3448" s="244"/>
      <c r="O3448" s="244"/>
    </row>
    <row r="3449" spans="3:15" ht="15.6" x14ac:dyDescent="0.3">
      <c r="C3449" s="227"/>
      <c r="N3449" s="244"/>
      <c r="O3449" s="244"/>
    </row>
    <row r="3450" spans="3:15" ht="15.6" x14ac:dyDescent="0.3">
      <c r="C3450" s="227"/>
      <c r="N3450" s="244"/>
      <c r="O3450" s="244"/>
    </row>
    <row r="3451" spans="3:15" ht="15.6" x14ac:dyDescent="0.3">
      <c r="C3451" s="227"/>
      <c r="N3451" s="244"/>
      <c r="O3451" s="244"/>
    </row>
    <row r="3452" spans="3:15" ht="15.6" x14ac:dyDescent="0.3">
      <c r="C3452" s="227"/>
      <c r="N3452" s="244"/>
      <c r="O3452" s="244"/>
    </row>
    <row r="3453" spans="3:15" ht="15.6" x14ac:dyDescent="0.3">
      <c r="C3453" s="227"/>
      <c r="N3453" s="244"/>
      <c r="O3453" s="244"/>
    </row>
    <row r="3454" spans="3:15" ht="15.6" x14ac:dyDescent="0.3">
      <c r="C3454" s="227"/>
      <c r="N3454" s="244"/>
      <c r="O3454" s="244"/>
    </row>
    <row r="3455" spans="3:15" ht="15.6" x14ac:dyDescent="0.3">
      <c r="C3455" s="227"/>
      <c r="N3455" s="244"/>
      <c r="O3455" s="244"/>
    </row>
    <row r="3456" spans="3:15" ht="15.6" x14ac:dyDescent="0.3">
      <c r="C3456" s="227"/>
      <c r="N3456" s="244"/>
      <c r="O3456" s="244"/>
    </row>
    <row r="3457" spans="3:15" ht="15.6" x14ac:dyDescent="0.3">
      <c r="C3457" s="227"/>
      <c r="N3457" s="244"/>
      <c r="O3457" s="244"/>
    </row>
    <row r="3458" spans="3:15" ht="15.6" x14ac:dyDescent="0.3">
      <c r="C3458" s="227"/>
      <c r="N3458" s="244"/>
      <c r="O3458" s="244"/>
    </row>
    <row r="3459" spans="3:15" ht="15.6" x14ac:dyDescent="0.3">
      <c r="C3459" s="227"/>
      <c r="N3459" s="244"/>
      <c r="O3459" s="244"/>
    </row>
    <row r="3460" spans="3:15" ht="15.6" x14ac:dyDescent="0.3">
      <c r="C3460" s="227"/>
      <c r="N3460" s="244"/>
      <c r="O3460" s="244"/>
    </row>
    <row r="3461" spans="3:15" ht="15.6" x14ac:dyDescent="0.3">
      <c r="C3461" s="227"/>
      <c r="N3461" s="244"/>
      <c r="O3461" s="244"/>
    </row>
    <row r="3462" spans="3:15" ht="15.6" x14ac:dyDescent="0.3">
      <c r="C3462" s="227"/>
      <c r="N3462" s="244"/>
      <c r="O3462" s="244"/>
    </row>
    <row r="3463" spans="3:15" ht="15.6" x14ac:dyDescent="0.3">
      <c r="C3463" s="227"/>
      <c r="N3463" s="244"/>
      <c r="O3463" s="244"/>
    </row>
    <row r="3464" spans="3:15" ht="15.6" x14ac:dyDescent="0.3">
      <c r="C3464" s="227"/>
      <c r="N3464" s="244"/>
      <c r="O3464" s="244"/>
    </row>
    <row r="3465" spans="3:15" ht="15.6" x14ac:dyDescent="0.3">
      <c r="C3465" s="227"/>
      <c r="N3465" s="244"/>
      <c r="O3465" s="244"/>
    </row>
    <row r="3466" spans="3:15" ht="15.6" x14ac:dyDescent="0.3">
      <c r="C3466" s="227"/>
      <c r="N3466" s="244"/>
      <c r="O3466" s="244"/>
    </row>
    <row r="3467" spans="3:15" ht="15.6" x14ac:dyDescent="0.3">
      <c r="C3467" s="227"/>
      <c r="N3467" s="244"/>
      <c r="O3467" s="244"/>
    </row>
    <row r="3468" spans="3:15" ht="15.6" x14ac:dyDescent="0.3">
      <c r="C3468" s="227"/>
      <c r="N3468" s="244"/>
      <c r="O3468" s="244"/>
    </row>
    <row r="3469" spans="3:15" ht="15.6" x14ac:dyDescent="0.3">
      <c r="C3469" s="227"/>
      <c r="N3469" s="244"/>
      <c r="O3469" s="244"/>
    </row>
    <row r="3470" spans="3:15" ht="15.6" x14ac:dyDescent="0.3">
      <c r="C3470" s="227"/>
      <c r="N3470" s="244"/>
      <c r="O3470" s="244"/>
    </row>
    <row r="3471" spans="3:15" ht="15.6" x14ac:dyDescent="0.3">
      <c r="C3471" s="227"/>
      <c r="N3471" s="244"/>
      <c r="O3471" s="244"/>
    </row>
    <row r="3472" spans="3:15" ht="15.6" x14ac:dyDescent="0.3">
      <c r="C3472" s="227"/>
      <c r="N3472" s="244"/>
      <c r="O3472" s="244"/>
    </row>
    <row r="3473" spans="3:15" ht="15.6" x14ac:dyDescent="0.3">
      <c r="C3473" s="227"/>
      <c r="N3473" s="244"/>
      <c r="O3473" s="244"/>
    </row>
    <row r="3474" spans="3:15" ht="15.6" x14ac:dyDescent="0.3">
      <c r="C3474" s="227"/>
      <c r="N3474" s="244"/>
      <c r="O3474" s="244"/>
    </row>
    <row r="3475" spans="3:15" ht="15.6" x14ac:dyDescent="0.3">
      <c r="C3475" s="227"/>
      <c r="N3475" s="244"/>
      <c r="O3475" s="244"/>
    </row>
    <row r="3476" spans="3:15" ht="15.6" x14ac:dyDescent="0.3">
      <c r="C3476" s="227"/>
      <c r="N3476" s="244"/>
      <c r="O3476" s="244"/>
    </row>
    <row r="3477" spans="3:15" ht="15.6" x14ac:dyDescent="0.3">
      <c r="C3477" s="227"/>
      <c r="N3477" s="244"/>
      <c r="O3477" s="244"/>
    </row>
    <row r="3478" spans="3:15" ht="15.6" x14ac:dyDescent="0.3">
      <c r="C3478" s="227"/>
      <c r="N3478" s="244"/>
      <c r="O3478" s="244"/>
    </row>
    <row r="3479" spans="3:15" ht="15.6" x14ac:dyDescent="0.3">
      <c r="C3479" s="227"/>
      <c r="N3479" s="244"/>
      <c r="O3479" s="244"/>
    </row>
    <row r="3480" spans="3:15" ht="15.6" x14ac:dyDescent="0.3">
      <c r="C3480" s="227"/>
      <c r="N3480" s="244"/>
      <c r="O3480" s="244"/>
    </row>
    <row r="3481" spans="3:15" ht="15.6" x14ac:dyDescent="0.3">
      <c r="C3481" s="227"/>
      <c r="N3481" s="244"/>
      <c r="O3481" s="244"/>
    </row>
    <row r="3482" spans="3:15" ht="15.6" x14ac:dyDescent="0.3">
      <c r="C3482" s="227"/>
      <c r="N3482" s="244"/>
      <c r="O3482" s="244"/>
    </row>
    <row r="3483" spans="3:15" ht="15.6" x14ac:dyDescent="0.3">
      <c r="C3483" s="227"/>
      <c r="N3483" s="244"/>
      <c r="O3483" s="244"/>
    </row>
    <row r="3484" spans="3:15" ht="15.6" x14ac:dyDescent="0.3">
      <c r="C3484" s="227"/>
      <c r="N3484" s="244"/>
      <c r="O3484" s="244"/>
    </row>
    <row r="3485" spans="3:15" ht="15.6" x14ac:dyDescent="0.3">
      <c r="C3485" s="227"/>
      <c r="N3485" s="244"/>
      <c r="O3485" s="244"/>
    </row>
    <row r="3486" spans="3:15" ht="15.6" x14ac:dyDescent="0.3">
      <c r="C3486" s="227"/>
      <c r="N3486" s="244"/>
      <c r="O3486" s="244"/>
    </row>
    <row r="3487" spans="3:15" ht="15.6" x14ac:dyDescent="0.3">
      <c r="C3487" s="227"/>
      <c r="N3487" s="244"/>
      <c r="O3487" s="244"/>
    </row>
    <row r="3488" spans="3:15" ht="15.6" x14ac:dyDescent="0.3">
      <c r="C3488" s="227"/>
      <c r="N3488" s="244"/>
      <c r="O3488" s="244"/>
    </row>
    <row r="3489" spans="3:15" ht="15.6" x14ac:dyDescent="0.3">
      <c r="C3489" s="227"/>
      <c r="N3489" s="244"/>
      <c r="O3489" s="244"/>
    </row>
    <row r="3490" spans="3:15" ht="15.6" x14ac:dyDescent="0.3">
      <c r="C3490" s="227"/>
      <c r="N3490" s="244"/>
      <c r="O3490" s="244"/>
    </row>
    <row r="3491" spans="3:15" ht="15.6" x14ac:dyDescent="0.3">
      <c r="C3491" s="227"/>
      <c r="N3491" s="244"/>
      <c r="O3491" s="244"/>
    </row>
    <row r="3492" spans="3:15" ht="15.6" x14ac:dyDescent="0.3">
      <c r="C3492" s="227"/>
      <c r="N3492" s="244"/>
      <c r="O3492" s="244"/>
    </row>
    <row r="3493" spans="3:15" ht="15.6" x14ac:dyDescent="0.3">
      <c r="C3493" s="227"/>
      <c r="N3493" s="244"/>
      <c r="O3493" s="244"/>
    </row>
    <row r="3494" spans="3:15" ht="15.6" x14ac:dyDescent="0.3">
      <c r="C3494" s="227"/>
      <c r="N3494" s="244"/>
      <c r="O3494" s="244"/>
    </row>
    <row r="3495" spans="3:15" ht="15.6" x14ac:dyDescent="0.3">
      <c r="C3495" s="227"/>
      <c r="N3495" s="244"/>
      <c r="O3495" s="244"/>
    </row>
    <row r="3496" spans="3:15" ht="15.6" x14ac:dyDescent="0.3">
      <c r="C3496" s="227"/>
      <c r="N3496" s="244"/>
      <c r="O3496" s="244"/>
    </row>
    <row r="3497" spans="3:15" ht="15.6" x14ac:dyDescent="0.3">
      <c r="C3497" s="227"/>
      <c r="N3497" s="244"/>
      <c r="O3497" s="244"/>
    </row>
    <row r="3498" spans="3:15" ht="15.6" x14ac:dyDescent="0.3">
      <c r="C3498" s="227"/>
      <c r="N3498" s="244"/>
      <c r="O3498" s="244"/>
    </row>
    <row r="3499" spans="3:15" ht="15.6" x14ac:dyDescent="0.3">
      <c r="C3499" s="227"/>
      <c r="N3499" s="244"/>
      <c r="O3499" s="244"/>
    </row>
    <row r="3500" spans="3:15" ht="15.6" x14ac:dyDescent="0.3">
      <c r="C3500" s="227"/>
      <c r="N3500" s="244"/>
      <c r="O3500" s="244"/>
    </row>
    <row r="3501" spans="3:15" ht="15.6" x14ac:dyDescent="0.3">
      <c r="C3501" s="227"/>
      <c r="N3501" s="244"/>
      <c r="O3501" s="244"/>
    </row>
    <row r="3502" spans="3:15" ht="15.6" x14ac:dyDescent="0.3">
      <c r="C3502" s="227"/>
      <c r="N3502" s="244"/>
      <c r="O3502" s="244"/>
    </row>
    <row r="3503" spans="3:15" ht="15.6" x14ac:dyDescent="0.3">
      <c r="C3503" s="227"/>
      <c r="N3503" s="244"/>
      <c r="O3503" s="244"/>
    </row>
    <row r="3504" spans="3:15" ht="15.6" x14ac:dyDescent="0.3">
      <c r="C3504" s="227"/>
      <c r="N3504" s="244"/>
      <c r="O3504" s="244"/>
    </row>
    <row r="3505" spans="3:15" ht="15.6" x14ac:dyDescent="0.3">
      <c r="C3505" s="227"/>
      <c r="N3505" s="244"/>
      <c r="O3505" s="244"/>
    </row>
    <row r="3506" spans="3:15" ht="15.6" x14ac:dyDescent="0.3">
      <c r="C3506" s="227"/>
      <c r="N3506" s="244"/>
      <c r="O3506" s="244"/>
    </row>
    <row r="3507" spans="3:15" ht="15.6" x14ac:dyDescent="0.3">
      <c r="C3507" s="227"/>
      <c r="N3507" s="244"/>
      <c r="O3507" s="244"/>
    </row>
    <row r="3508" spans="3:15" ht="15.6" x14ac:dyDescent="0.3">
      <c r="C3508" s="227"/>
      <c r="N3508" s="244"/>
      <c r="O3508" s="244"/>
    </row>
    <row r="3509" spans="3:15" ht="15.6" x14ac:dyDescent="0.3">
      <c r="C3509" s="227"/>
      <c r="N3509" s="244"/>
      <c r="O3509" s="244"/>
    </row>
    <row r="3510" spans="3:15" ht="15.6" x14ac:dyDescent="0.3">
      <c r="C3510" s="227"/>
      <c r="N3510" s="244"/>
      <c r="O3510" s="244"/>
    </row>
    <row r="3511" spans="3:15" ht="15.6" x14ac:dyDescent="0.3">
      <c r="C3511" s="227"/>
      <c r="N3511" s="244"/>
      <c r="O3511" s="244"/>
    </row>
    <row r="3512" spans="3:15" ht="15.6" x14ac:dyDescent="0.3">
      <c r="C3512" s="227"/>
      <c r="N3512" s="244"/>
      <c r="O3512" s="244"/>
    </row>
    <row r="3513" spans="3:15" ht="15.6" x14ac:dyDescent="0.3">
      <c r="C3513" s="227"/>
      <c r="N3513" s="244"/>
      <c r="O3513" s="244"/>
    </row>
    <row r="3514" spans="3:15" ht="15.6" x14ac:dyDescent="0.3">
      <c r="C3514" s="227"/>
      <c r="N3514" s="244"/>
      <c r="O3514" s="244"/>
    </row>
    <row r="3515" spans="3:15" ht="15.6" x14ac:dyDescent="0.3">
      <c r="C3515" s="227"/>
      <c r="N3515" s="244"/>
      <c r="O3515" s="244"/>
    </row>
    <row r="3516" spans="3:15" ht="15.6" x14ac:dyDescent="0.3">
      <c r="C3516" s="227"/>
      <c r="N3516" s="244"/>
      <c r="O3516" s="244"/>
    </row>
    <row r="3517" spans="3:15" ht="15.6" x14ac:dyDescent="0.3">
      <c r="C3517" s="227"/>
      <c r="N3517" s="244"/>
      <c r="O3517" s="244"/>
    </row>
    <row r="3518" spans="3:15" ht="15.6" x14ac:dyDescent="0.3">
      <c r="C3518" s="227"/>
      <c r="N3518" s="244"/>
      <c r="O3518" s="244"/>
    </row>
    <row r="3519" spans="3:15" ht="15.6" x14ac:dyDescent="0.3">
      <c r="C3519" s="227"/>
      <c r="N3519" s="244"/>
      <c r="O3519" s="244"/>
    </row>
    <row r="3520" spans="3:15" ht="15.6" x14ac:dyDescent="0.3">
      <c r="C3520" s="227"/>
      <c r="N3520" s="244"/>
      <c r="O3520" s="244"/>
    </row>
    <row r="3521" spans="3:15" ht="15.6" x14ac:dyDescent="0.3">
      <c r="C3521" s="227"/>
      <c r="N3521" s="244"/>
      <c r="O3521" s="244"/>
    </row>
    <row r="3522" spans="3:15" ht="15.6" x14ac:dyDescent="0.3">
      <c r="C3522" s="227"/>
      <c r="N3522" s="244"/>
      <c r="O3522" s="244"/>
    </row>
    <row r="3523" spans="3:15" ht="15.6" x14ac:dyDescent="0.3">
      <c r="C3523" s="227"/>
      <c r="N3523" s="244"/>
      <c r="O3523" s="244"/>
    </row>
    <row r="3524" spans="3:15" ht="15.6" x14ac:dyDescent="0.3">
      <c r="C3524" s="227"/>
      <c r="N3524" s="244"/>
      <c r="O3524" s="244"/>
    </row>
    <row r="3525" spans="3:15" ht="15.6" x14ac:dyDescent="0.3">
      <c r="C3525" s="227"/>
      <c r="N3525" s="244"/>
      <c r="O3525" s="244"/>
    </row>
    <row r="3526" spans="3:15" ht="15.6" x14ac:dyDescent="0.3">
      <c r="C3526" s="227"/>
      <c r="N3526" s="244"/>
      <c r="O3526" s="244"/>
    </row>
    <row r="3527" spans="3:15" ht="15.6" x14ac:dyDescent="0.3">
      <c r="C3527" s="227"/>
      <c r="N3527" s="244"/>
      <c r="O3527" s="244"/>
    </row>
    <row r="3528" spans="3:15" ht="15.6" x14ac:dyDescent="0.3">
      <c r="C3528" s="227"/>
      <c r="N3528" s="244"/>
      <c r="O3528" s="244"/>
    </row>
    <row r="3529" spans="3:15" ht="15.6" x14ac:dyDescent="0.3">
      <c r="C3529" s="227"/>
      <c r="N3529" s="244"/>
      <c r="O3529" s="244"/>
    </row>
    <row r="3530" spans="3:15" ht="15.6" x14ac:dyDescent="0.3">
      <c r="C3530" s="227"/>
      <c r="N3530" s="244"/>
      <c r="O3530" s="244"/>
    </row>
    <row r="3531" spans="3:15" ht="15.6" x14ac:dyDescent="0.3">
      <c r="C3531" s="227"/>
      <c r="N3531" s="244"/>
      <c r="O3531" s="244"/>
    </row>
    <row r="3532" spans="3:15" ht="15.6" x14ac:dyDescent="0.3">
      <c r="C3532" s="227"/>
      <c r="N3532" s="244"/>
      <c r="O3532" s="244"/>
    </row>
    <row r="3533" spans="3:15" ht="15.6" x14ac:dyDescent="0.3">
      <c r="C3533" s="227"/>
      <c r="N3533" s="244"/>
      <c r="O3533" s="244"/>
    </row>
    <row r="3534" spans="3:15" ht="15.6" x14ac:dyDescent="0.3">
      <c r="C3534" s="227"/>
      <c r="N3534" s="244"/>
      <c r="O3534" s="244"/>
    </row>
    <row r="3535" spans="3:15" ht="15.6" x14ac:dyDescent="0.3">
      <c r="C3535" s="227"/>
      <c r="N3535" s="244"/>
      <c r="O3535" s="244"/>
    </row>
    <row r="3536" spans="3:15" ht="15.6" x14ac:dyDescent="0.3">
      <c r="C3536" s="227"/>
      <c r="N3536" s="244"/>
      <c r="O3536" s="244"/>
    </row>
    <row r="3537" spans="3:15" ht="15.6" x14ac:dyDescent="0.3">
      <c r="C3537" s="227"/>
      <c r="N3537" s="244"/>
      <c r="O3537" s="244"/>
    </row>
    <row r="3538" spans="3:15" ht="15.6" x14ac:dyDescent="0.3">
      <c r="C3538" s="227"/>
      <c r="N3538" s="244"/>
      <c r="O3538" s="244"/>
    </row>
    <row r="3539" spans="3:15" ht="15.6" x14ac:dyDescent="0.3">
      <c r="C3539" s="227"/>
      <c r="N3539" s="244"/>
      <c r="O3539" s="244"/>
    </row>
    <row r="3540" spans="3:15" ht="15.6" x14ac:dyDescent="0.3">
      <c r="C3540" s="227"/>
      <c r="N3540" s="244"/>
      <c r="O3540" s="244"/>
    </row>
    <row r="3541" spans="3:15" ht="15.6" x14ac:dyDescent="0.3">
      <c r="C3541" s="227"/>
      <c r="N3541" s="244"/>
      <c r="O3541" s="244"/>
    </row>
    <row r="3542" spans="3:15" ht="15.6" x14ac:dyDescent="0.3">
      <c r="C3542" s="227"/>
      <c r="N3542" s="244"/>
      <c r="O3542" s="244"/>
    </row>
    <row r="3543" spans="3:15" ht="15.6" x14ac:dyDescent="0.3">
      <c r="C3543" s="227"/>
      <c r="N3543" s="244"/>
      <c r="O3543" s="244"/>
    </row>
    <row r="3544" spans="3:15" ht="15.6" x14ac:dyDescent="0.3">
      <c r="C3544" s="227"/>
      <c r="N3544" s="244"/>
      <c r="O3544" s="244"/>
    </row>
    <row r="3545" spans="3:15" ht="15.6" x14ac:dyDescent="0.3">
      <c r="C3545" s="227"/>
      <c r="N3545" s="244"/>
      <c r="O3545" s="244"/>
    </row>
    <row r="3546" spans="3:15" ht="15.6" x14ac:dyDescent="0.3">
      <c r="C3546" s="227"/>
      <c r="N3546" s="244"/>
      <c r="O3546" s="244"/>
    </row>
    <row r="3547" spans="3:15" ht="15.6" x14ac:dyDescent="0.3">
      <c r="C3547" s="227"/>
      <c r="N3547" s="244"/>
      <c r="O3547" s="244"/>
    </row>
    <row r="3548" spans="3:15" ht="15.6" x14ac:dyDescent="0.3">
      <c r="C3548" s="227"/>
      <c r="N3548" s="244"/>
      <c r="O3548" s="244"/>
    </row>
    <row r="3549" spans="3:15" ht="15.6" x14ac:dyDescent="0.3">
      <c r="C3549" s="227"/>
      <c r="N3549" s="244"/>
      <c r="O3549" s="244"/>
    </row>
    <row r="3550" spans="3:15" ht="15.6" x14ac:dyDescent="0.3">
      <c r="C3550" s="227"/>
      <c r="N3550" s="244"/>
      <c r="O3550" s="244"/>
    </row>
    <row r="3551" spans="3:15" ht="15.6" x14ac:dyDescent="0.3">
      <c r="C3551" s="227"/>
      <c r="N3551" s="244"/>
      <c r="O3551" s="244"/>
    </row>
    <row r="3552" spans="3:15" ht="15.6" x14ac:dyDescent="0.3">
      <c r="C3552" s="227"/>
      <c r="N3552" s="244"/>
      <c r="O3552" s="244"/>
    </row>
    <row r="3553" spans="3:15" ht="15.6" x14ac:dyDescent="0.3">
      <c r="C3553" s="227"/>
      <c r="N3553" s="244"/>
      <c r="O3553" s="244"/>
    </row>
    <row r="3554" spans="3:15" ht="15.6" x14ac:dyDescent="0.3">
      <c r="C3554" s="227"/>
      <c r="N3554" s="244"/>
      <c r="O3554" s="244"/>
    </row>
    <row r="3555" spans="3:15" ht="15.6" x14ac:dyDescent="0.3">
      <c r="C3555" s="227"/>
      <c r="N3555" s="244"/>
      <c r="O3555" s="244"/>
    </row>
    <row r="3556" spans="3:15" ht="15.6" x14ac:dyDescent="0.3">
      <c r="C3556" s="227"/>
      <c r="N3556" s="244"/>
      <c r="O3556" s="244"/>
    </row>
    <row r="3557" spans="3:15" ht="15.6" x14ac:dyDescent="0.3">
      <c r="C3557" s="227"/>
      <c r="N3557" s="244"/>
      <c r="O3557" s="244"/>
    </row>
    <row r="3558" spans="3:15" ht="15.6" x14ac:dyDescent="0.3">
      <c r="C3558" s="227"/>
      <c r="N3558" s="244"/>
      <c r="O3558" s="244"/>
    </row>
    <row r="3559" spans="3:15" ht="15.6" x14ac:dyDescent="0.3">
      <c r="C3559" s="227"/>
      <c r="N3559" s="244"/>
      <c r="O3559" s="244"/>
    </row>
    <row r="3560" spans="3:15" ht="15.6" x14ac:dyDescent="0.3">
      <c r="C3560" s="227"/>
      <c r="N3560" s="244"/>
      <c r="O3560" s="244"/>
    </row>
    <row r="3561" spans="3:15" ht="15.6" x14ac:dyDescent="0.3">
      <c r="C3561" s="227"/>
      <c r="N3561" s="244"/>
      <c r="O3561" s="244"/>
    </row>
    <row r="3562" spans="3:15" ht="15.6" x14ac:dyDescent="0.3">
      <c r="C3562" s="227"/>
      <c r="N3562" s="244"/>
      <c r="O3562" s="244"/>
    </row>
    <row r="3563" spans="3:15" ht="15.6" x14ac:dyDescent="0.3">
      <c r="C3563" s="227"/>
      <c r="N3563" s="244"/>
      <c r="O3563" s="244"/>
    </row>
    <row r="3564" spans="3:15" ht="15.6" x14ac:dyDescent="0.3">
      <c r="C3564" s="227"/>
      <c r="N3564" s="244"/>
      <c r="O3564" s="244"/>
    </row>
    <row r="3565" spans="3:15" ht="15.6" x14ac:dyDescent="0.3">
      <c r="C3565" s="227"/>
      <c r="N3565" s="244"/>
      <c r="O3565" s="244"/>
    </row>
    <row r="3566" spans="3:15" ht="15.6" x14ac:dyDescent="0.3">
      <c r="C3566" s="227"/>
      <c r="N3566" s="244"/>
      <c r="O3566" s="244"/>
    </row>
    <row r="3567" spans="3:15" ht="15.6" x14ac:dyDescent="0.3">
      <c r="C3567" s="227"/>
      <c r="N3567" s="244"/>
      <c r="O3567" s="244"/>
    </row>
    <row r="3568" spans="3:15" ht="15.6" x14ac:dyDescent="0.3">
      <c r="C3568" s="227"/>
      <c r="N3568" s="244"/>
      <c r="O3568" s="244"/>
    </row>
    <row r="3569" spans="3:15" ht="15.6" x14ac:dyDescent="0.3">
      <c r="C3569" s="227"/>
      <c r="N3569" s="244"/>
      <c r="O3569" s="244"/>
    </row>
    <row r="3570" spans="3:15" ht="15.6" x14ac:dyDescent="0.3">
      <c r="C3570" s="227"/>
      <c r="N3570" s="244"/>
      <c r="O3570" s="244"/>
    </row>
    <row r="3571" spans="3:15" ht="15.6" x14ac:dyDescent="0.3">
      <c r="C3571" s="227"/>
      <c r="N3571" s="244"/>
      <c r="O3571" s="244"/>
    </row>
    <row r="3572" spans="3:15" ht="15.6" x14ac:dyDescent="0.3">
      <c r="C3572" s="227"/>
      <c r="N3572" s="244"/>
      <c r="O3572" s="244"/>
    </row>
    <row r="3573" spans="3:15" ht="15.6" x14ac:dyDescent="0.3">
      <c r="C3573" s="227"/>
      <c r="N3573" s="244"/>
      <c r="O3573" s="244"/>
    </row>
    <row r="3574" spans="3:15" ht="15.6" x14ac:dyDescent="0.3">
      <c r="C3574" s="227"/>
      <c r="N3574" s="244"/>
      <c r="O3574" s="244"/>
    </row>
    <row r="3575" spans="3:15" ht="15.6" x14ac:dyDescent="0.3">
      <c r="C3575" s="227"/>
      <c r="N3575" s="244"/>
      <c r="O3575" s="244"/>
    </row>
    <row r="3576" spans="3:15" ht="15.6" x14ac:dyDescent="0.3">
      <c r="C3576" s="227"/>
      <c r="N3576" s="244"/>
      <c r="O3576" s="244"/>
    </row>
    <row r="3577" spans="3:15" ht="15.6" x14ac:dyDescent="0.3">
      <c r="C3577" s="227"/>
      <c r="N3577" s="244"/>
      <c r="O3577" s="244"/>
    </row>
    <row r="3578" spans="3:15" ht="15.6" x14ac:dyDescent="0.3">
      <c r="C3578" s="227"/>
      <c r="N3578" s="244"/>
      <c r="O3578" s="244"/>
    </row>
    <row r="3579" spans="3:15" ht="15.6" x14ac:dyDescent="0.3">
      <c r="C3579" s="227"/>
      <c r="N3579" s="244"/>
      <c r="O3579" s="244"/>
    </row>
    <row r="3580" spans="3:15" ht="15.6" x14ac:dyDescent="0.3">
      <c r="C3580" s="227"/>
      <c r="N3580" s="244"/>
      <c r="O3580" s="244"/>
    </row>
    <row r="3581" spans="3:15" ht="15.6" x14ac:dyDescent="0.3">
      <c r="C3581" s="227"/>
      <c r="N3581" s="244"/>
      <c r="O3581" s="244"/>
    </row>
    <row r="3582" spans="3:15" ht="15.6" x14ac:dyDescent="0.3">
      <c r="C3582" s="227"/>
      <c r="N3582" s="244"/>
      <c r="O3582" s="244"/>
    </row>
    <row r="3583" spans="3:15" ht="15.6" x14ac:dyDescent="0.3">
      <c r="C3583" s="227"/>
      <c r="N3583" s="244"/>
      <c r="O3583" s="244"/>
    </row>
    <row r="3584" spans="3:15" ht="15.6" x14ac:dyDescent="0.3">
      <c r="C3584" s="227"/>
      <c r="N3584" s="244"/>
      <c r="O3584" s="244"/>
    </row>
    <row r="3585" spans="3:15" ht="15.6" x14ac:dyDescent="0.3">
      <c r="C3585" s="227"/>
      <c r="N3585" s="244"/>
      <c r="O3585" s="244"/>
    </row>
    <row r="3586" spans="3:15" ht="15.6" x14ac:dyDescent="0.3">
      <c r="C3586" s="227"/>
      <c r="N3586" s="244"/>
      <c r="O3586" s="244"/>
    </row>
    <row r="3587" spans="3:15" ht="15.6" x14ac:dyDescent="0.3">
      <c r="C3587" s="227"/>
      <c r="N3587" s="244"/>
      <c r="O3587" s="244"/>
    </row>
    <row r="3588" spans="3:15" ht="15.6" x14ac:dyDescent="0.3">
      <c r="C3588" s="227"/>
      <c r="N3588" s="244"/>
      <c r="O3588" s="244"/>
    </row>
    <row r="3589" spans="3:15" ht="15.6" x14ac:dyDescent="0.3">
      <c r="C3589" s="227"/>
      <c r="N3589" s="244"/>
      <c r="O3589" s="244"/>
    </row>
    <row r="3590" spans="3:15" ht="15.6" x14ac:dyDescent="0.3">
      <c r="C3590" s="227"/>
      <c r="N3590" s="244"/>
      <c r="O3590" s="244"/>
    </row>
    <row r="3591" spans="3:15" ht="15.6" x14ac:dyDescent="0.3">
      <c r="C3591" s="227"/>
      <c r="N3591" s="244"/>
      <c r="O3591" s="244"/>
    </row>
    <row r="3592" spans="3:15" ht="15.6" x14ac:dyDescent="0.3">
      <c r="C3592" s="227"/>
      <c r="N3592" s="244"/>
      <c r="O3592" s="244"/>
    </row>
    <row r="3593" spans="3:15" ht="15.6" x14ac:dyDescent="0.3">
      <c r="C3593" s="227"/>
      <c r="N3593" s="244"/>
      <c r="O3593" s="244"/>
    </row>
    <row r="3594" spans="3:15" ht="15.6" x14ac:dyDescent="0.3">
      <c r="C3594" s="227"/>
      <c r="N3594" s="244"/>
      <c r="O3594" s="244"/>
    </row>
    <row r="3595" spans="3:15" ht="15.6" x14ac:dyDescent="0.3">
      <c r="C3595" s="227"/>
      <c r="N3595" s="244"/>
      <c r="O3595" s="244"/>
    </row>
    <row r="3596" spans="3:15" ht="15.6" x14ac:dyDescent="0.3">
      <c r="C3596" s="227"/>
      <c r="N3596" s="244"/>
      <c r="O3596" s="244"/>
    </row>
    <row r="3597" spans="3:15" ht="15.6" x14ac:dyDescent="0.3">
      <c r="C3597" s="227"/>
      <c r="N3597" s="244"/>
      <c r="O3597" s="244"/>
    </row>
    <row r="3598" spans="3:15" ht="15.6" x14ac:dyDescent="0.3">
      <c r="C3598" s="227"/>
      <c r="N3598" s="244"/>
      <c r="O3598" s="244"/>
    </row>
    <row r="3599" spans="3:15" ht="15.6" x14ac:dyDescent="0.3">
      <c r="C3599" s="227"/>
      <c r="N3599" s="244"/>
      <c r="O3599" s="244"/>
    </row>
    <row r="3600" spans="3:15" ht="15.6" x14ac:dyDescent="0.3">
      <c r="C3600" s="227"/>
      <c r="N3600" s="244"/>
      <c r="O3600" s="244"/>
    </row>
    <row r="3601" spans="3:15" ht="15.6" x14ac:dyDescent="0.3">
      <c r="C3601" s="227"/>
      <c r="N3601" s="244"/>
      <c r="O3601" s="244"/>
    </row>
    <row r="3602" spans="3:15" ht="15.6" x14ac:dyDescent="0.3">
      <c r="C3602" s="227"/>
      <c r="N3602" s="244"/>
      <c r="O3602" s="244"/>
    </row>
    <row r="3603" spans="3:15" ht="15.6" x14ac:dyDescent="0.3">
      <c r="C3603" s="227"/>
      <c r="N3603" s="244"/>
      <c r="O3603" s="244"/>
    </row>
    <row r="3604" spans="3:15" ht="15.6" x14ac:dyDescent="0.3">
      <c r="C3604" s="227"/>
      <c r="N3604" s="244"/>
      <c r="O3604" s="244"/>
    </row>
    <row r="3605" spans="3:15" ht="15.6" x14ac:dyDescent="0.3">
      <c r="C3605" s="227"/>
      <c r="N3605" s="244"/>
      <c r="O3605" s="244"/>
    </row>
    <row r="3606" spans="3:15" ht="15.6" x14ac:dyDescent="0.3">
      <c r="C3606" s="227"/>
      <c r="N3606" s="244"/>
      <c r="O3606" s="244"/>
    </row>
    <row r="3607" spans="3:15" ht="15.6" x14ac:dyDescent="0.3">
      <c r="C3607" s="227"/>
      <c r="N3607" s="244"/>
      <c r="O3607" s="244"/>
    </row>
    <row r="3608" spans="3:15" ht="15.6" x14ac:dyDescent="0.3">
      <c r="C3608" s="227"/>
      <c r="N3608" s="244"/>
      <c r="O3608" s="244"/>
    </row>
    <row r="3609" spans="3:15" ht="15.6" x14ac:dyDescent="0.3">
      <c r="C3609" s="227"/>
      <c r="N3609" s="244"/>
      <c r="O3609" s="244"/>
    </row>
    <row r="3610" spans="3:15" ht="15.6" x14ac:dyDescent="0.3">
      <c r="C3610" s="227"/>
      <c r="N3610" s="244"/>
      <c r="O3610" s="244"/>
    </row>
    <row r="3611" spans="3:15" ht="15.6" x14ac:dyDescent="0.3">
      <c r="C3611" s="227"/>
      <c r="N3611" s="244"/>
      <c r="O3611" s="244"/>
    </row>
    <row r="3612" spans="3:15" ht="15.6" x14ac:dyDescent="0.3">
      <c r="C3612" s="227"/>
      <c r="N3612" s="244"/>
      <c r="O3612" s="244"/>
    </row>
    <row r="3613" spans="3:15" ht="15.6" x14ac:dyDescent="0.3">
      <c r="C3613" s="227"/>
      <c r="N3613" s="244"/>
      <c r="O3613" s="244"/>
    </row>
    <row r="3614" spans="3:15" ht="15.6" x14ac:dyDescent="0.3">
      <c r="C3614" s="227"/>
      <c r="N3614" s="244"/>
      <c r="O3614" s="244"/>
    </row>
    <row r="3615" spans="3:15" ht="15.6" x14ac:dyDescent="0.3">
      <c r="C3615" s="227"/>
      <c r="N3615" s="244"/>
      <c r="O3615" s="244"/>
    </row>
    <row r="3616" spans="3:15" ht="15.6" x14ac:dyDescent="0.3">
      <c r="C3616" s="227"/>
      <c r="N3616" s="244"/>
      <c r="O3616" s="244"/>
    </row>
    <row r="3617" spans="3:15" ht="15.6" x14ac:dyDescent="0.3">
      <c r="C3617" s="227"/>
      <c r="N3617" s="244"/>
      <c r="O3617" s="244"/>
    </row>
    <row r="3618" spans="3:15" ht="15.6" x14ac:dyDescent="0.3">
      <c r="C3618" s="227"/>
      <c r="N3618" s="244"/>
      <c r="O3618" s="244"/>
    </row>
    <row r="3619" spans="3:15" ht="15.6" x14ac:dyDescent="0.3">
      <c r="C3619" s="227"/>
      <c r="N3619" s="244"/>
      <c r="O3619" s="244"/>
    </row>
    <row r="3620" spans="3:15" ht="15.6" x14ac:dyDescent="0.3">
      <c r="C3620" s="227"/>
      <c r="N3620" s="244"/>
      <c r="O3620" s="244"/>
    </row>
    <row r="3621" spans="3:15" ht="15.6" x14ac:dyDescent="0.3">
      <c r="C3621" s="227"/>
      <c r="N3621" s="244"/>
      <c r="O3621" s="244"/>
    </row>
    <row r="3622" spans="3:15" ht="15.6" x14ac:dyDescent="0.3">
      <c r="C3622" s="227"/>
      <c r="N3622" s="244"/>
      <c r="O3622" s="244"/>
    </row>
    <row r="3623" spans="3:15" ht="15.6" x14ac:dyDescent="0.3">
      <c r="C3623" s="227"/>
      <c r="N3623" s="244"/>
      <c r="O3623" s="244"/>
    </row>
    <row r="3624" spans="3:15" ht="15.6" x14ac:dyDescent="0.3">
      <c r="C3624" s="227"/>
      <c r="N3624" s="244"/>
      <c r="O3624" s="244"/>
    </row>
    <row r="3625" spans="3:15" ht="15.6" x14ac:dyDescent="0.3">
      <c r="C3625" s="227"/>
      <c r="N3625" s="244"/>
      <c r="O3625" s="244"/>
    </row>
    <row r="3626" spans="3:15" ht="15.6" x14ac:dyDescent="0.3">
      <c r="C3626" s="227"/>
      <c r="N3626" s="244"/>
      <c r="O3626" s="244"/>
    </row>
    <row r="3627" spans="3:15" ht="15.6" x14ac:dyDescent="0.3">
      <c r="C3627" s="227"/>
      <c r="N3627" s="244"/>
      <c r="O3627" s="244"/>
    </row>
    <row r="3628" spans="3:15" ht="15.6" x14ac:dyDescent="0.3">
      <c r="C3628" s="227"/>
      <c r="N3628" s="244"/>
      <c r="O3628" s="244"/>
    </row>
    <row r="3629" spans="3:15" ht="15.6" x14ac:dyDescent="0.3">
      <c r="C3629" s="227"/>
      <c r="N3629" s="244"/>
      <c r="O3629" s="244"/>
    </row>
    <row r="3630" spans="3:15" ht="15.6" x14ac:dyDescent="0.3">
      <c r="C3630" s="227"/>
      <c r="N3630" s="244"/>
      <c r="O3630" s="244"/>
    </row>
    <row r="3631" spans="3:15" ht="15.6" x14ac:dyDescent="0.3">
      <c r="C3631" s="227"/>
      <c r="N3631" s="244"/>
      <c r="O3631" s="244"/>
    </row>
    <row r="3632" spans="3:15" ht="15.6" x14ac:dyDescent="0.3">
      <c r="C3632" s="227"/>
      <c r="N3632" s="244"/>
      <c r="O3632" s="244"/>
    </row>
    <row r="3633" spans="3:15" ht="15.6" x14ac:dyDescent="0.3">
      <c r="C3633" s="227"/>
      <c r="N3633" s="244"/>
      <c r="O3633" s="244"/>
    </row>
    <row r="3634" spans="3:15" ht="15.6" x14ac:dyDescent="0.3">
      <c r="C3634" s="227"/>
      <c r="N3634" s="244"/>
      <c r="O3634" s="244"/>
    </row>
    <row r="3635" spans="3:15" ht="15.6" x14ac:dyDescent="0.3">
      <c r="C3635" s="227"/>
      <c r="N3635" s="244"/>
      <c r="O3635" s="244"/>
    </row>
    <row r="3636" spans="3:15" ht="15.6" x14ac:dyDescent="0.3">
      <c r="C3636" s="227"/>
      <c r="N3636" s="244"/>
      <c r="O3636" s="244"/>
    </row>
    <row r="3637" spans="3:15" ht="15.6" x14ac:dyDescent="0.3">
      <c r="C3637" s="227"/>
      <c r="N3637" s="244"/>
      <c r="O3637" s="244"/>
    </row>
    <row r="3638" spans="3:15" ht="15.6" x14ac:dyDescent="0.3">
      <c r="C3638" s="227"/>
      <c r="N3638" s="244"/>
      <c r="O3638" s="244"/>
    </row>
    <row r="3639" spans="3:15" ht="15.6" x14ac:dyDescent="0.3">
      <c r="C3639" s="227"/>
      <c r="N3639" s="244"/>
      <c r="O3639" s="244"/>
    </row>
    <row r="3640" spans="3:15" ht="15.6" x14ac:dyDescent="0.3">
      <c r="C3640" s="227"/>
      <c r="N3640" s="244"/>
      <c r="O3640" s="244"/>
    </row>
    <row r="3641" spans="3:15" ht="15.6" x14ac:dyDescent="0.3">
      <c r="C3641" s="227"/>
      <c r="N3641" s="244"/>
      <c r="O3641" s="244"/>
    </row>
    <row r="3642" spans="3:15" ht="15.6" x14ac:dyDescent="0.3">
      <c r="C3642" s="227"/>
      <c r="N3642" s="244"/>
      <c r="O3642" s="244"/>
    </row>
    <row r="3643" spans="3:15" ht="15.6" x14ac:dyDescent="0.3">
      <c r="C3643" s="227"/>
      <c r="N3643" s="244"/>
      <c r="O3643" s="244"/>
    </row>
    <row r="3644" spans="3:15" ht="15.6" x14ac:dyDescent="0.3">
      <c r="C3644" s="227"/>
      <c r="N3644" s="244"/>
      <c r="O3644" s="244"/>
    </row>
    <row r="3645" spans="3:15" ht="15.6" x14ac:dyDescent="0.3">
      <c r="C3645" s="227"/>
      <c r="N3645" s="244"/>
      <c r="O3645" s="244"/>
    </row>
    <row r="3646" spans="3:15" ht="15.6" x14ac:dyDescent="0.3">
      <c r="C3646" s="227"/>
      <c r="N3646" s="244"/>
      <c r="O3646" s="244"/>
    </row>
    <row r="3647" spans="3:15" ht="15.6" x14ac:dyDescent="0.3">
      <c r="C3647" s="227"/>
      <c r="N3647" s="244"/>
      <c r="O3647" s="244"/>
    </row>
    <row r="3648" spans="3:15" ht="15.6" x14ac:dyDescent="0.3">
      <c r="C3648" s="227"/>
      <c r="N3648" s="244"/>
      <c r="O3648" s="244"/>
    </row>
    <row r="3649" spans="3:15" ht="15.6" x14ac:dyDescent="0.3">
      <c r="C3649" s="227"/>
      <c r="N3649" s="244"/>
      <c r="O3649" s="244"/>
    </row>
    <row r="3650" spans="3:15" ht="15.6" x14ac:dyDescent="0.3">
      <c r="C3650" s="227"/>
      <c r="N3650" s="244"/>
      <c r="O3650" s="244"/>
    </row>
    <row r="3651" spans="3:15" ht="15.6" x14ac:dyDescent="0.3">
      <c r="C3651" s="227"/>
      <c r="N3651" s="244"/>
      <c r="O3651" s="244"/>
    </row>
    <row r="3652" spans="3:15" ht="15.6" x14ac:dyDescent="0.3">
      <c r="C3652" s="227"/>
      <c r="N3652" s="244"/>
      <c r="O3652" s="244"/>
    </row>
    <row r="3653" spans="3:15" ht="15.6" x14ac:dyDescent="0.3">
      <c r="C3653" s="227"/>
      <c r="N3653" s="244"/>
      <c r="O3653" s="244"/>
    </row>
    <row r="3654" spans="3:15" ht="15.6" x14ac:dyDescent="0.3">
      <c r="C3654" s="227"/>
      <c r="N3654" s="244"/>
      <c r="O3654" s="244"/>
    </row>
    <row r="3655" spans="3:15" ht="15.6" x14ac:dyDescent="0.3">
      <c r="C3655" s="227"/>
      <c r="N3655" s="244"/>
      <c r="O3655" s="244"/>
    </row>
    <row r="3656" spans="3:15" ht="15.6" x14ac:dyDescent="0.3">
      <c r="C3656" s="227"/>
      <c r="N3656" s="244"/>
      <c r="O3656" s="244"/>
    </row>
    <row r="3657" spans="3:15" ht="15.6" x14ac:dyDescent="0.3">
      <c r="C3657" s="227"/>
      <c r="N3657" s="244"/>
      <c r="O3657" s="244"/>
    </row>
    <row r="3658" spans="3:15" ht="15.6" x14ac:dyDescent="0.3">
      <c r="C3658" s="227"/>
      <c r="N3658" s="244"/>
      <c r="O3658" s="244"/>
    </row>
    <row r="3659" spans="3:15" ht="15.6" x14ac:dyDescent="0.3">
      <c r="C3659" s="227"/>
      <c r="N3659" s="244"/>
      <c r="O3659" s="244"/>
    </row>
    <row r="3660" spans="3:15" ht="15.6" x14ac:dyDescent="0.3">
      <c r="C3660" s="227"/>
      <c r="N3660" s="244"/>
      <c r="O3660" s="244"/>
    </row>
    <row r="3661" spans="3:15" ht="15.6" x14ac:dyDescent="0.3">
      <c r="C3661" s="227"/>
      <c r="N3661" s="244"/>
      <c r="O3661" s="244"/>
    </row>
    <row r="3662" spans="3:15" ht="15.6" x14ac:dyDescent="0.3">
      <c r="C3662" s="227"/>
      <c r="N3662" s="244"/>
      <c r="O3662" s="244"/>
    </row>
    <row r="3663" spans="3:15" ht="15.6" x14ac:dyDescent="0.3">
      <c r="C3663" s="227"/>
      <c r="N3663" s="244"/>
      <c r="O3663" s="244"/>
    </row>
    <row r="3664" spans="3:15" ht="15.6" x14ac:dyDescent="0.3">
      <c r="C3664" s="227"/>
      <c r="N3664" s="244"/>
      <c r="O3664" s="244"/>
    </row>
    <row r="3665" spans="3:15" ht="15.6" x14ac:dyDescent="0.3">
      <c r="C3665" s="227"/>
      <c r="N3665" s="244"/>
      <c r="O3665" s="244"/>
    </row>
    <row r="3666" spans="3:15" ht="15.6" x14ac:dyDescent="0.3">
      <c r="C3666" s="227"/>
      <c r="N3666" s="244"/>
      <c r="O3666" s="244"/>
    </row>
    <row r="3667" spans="3:15" ht="15.6" x14ac:dyDescent="0.3">
      <c r="C3667" s="227"/>
      <c r="N3667" s="244"/>
      <c r="O3667" s="244"/>
    </row>
    <row r="3668" spans="3:15" ht="15.6" x14ac:dyDescent="0.3">
      <c r="C3668" s="227"/>
      <c r="N3668" s="244"/>
      <c r="O3668" s="244"/>
    </row>
    <row r="3669" spans="3:15" ht="15.6" x14ac:dyDescent="0.3">
      <c r="C3669" s="227"/>
      <c r="N3669" s="244"/>
      <c r="O3669" s="244"/>
    </row>
    <row r="3670" spans="3:15" ht="15.6" x14ac:dyDescent="0.3">
      <c r="C3670" s="227"/>
      <c r="N3670" s="244"/>
      <c r="O3670" s="244"/>
    </row>
    <row r="3671" spans="3:15" ht="15.6" x14ac:dyDescent="0.3">
      <c r="C3671" s="227"/>
      <c r="N3671" s="244"/>
      <c r="O3671" s="244"/>
    </row>
    <row r="3672" spans="3:15" ht="15.6" x14ac:dyDescent="0.3">
      <c r="C3672" s="227"/>
      <c r="N3672" s="244"/>
      <c r="O3672" s="244"/>
    </row>
    <row r="3673" spans="3:15" ht="15.6" x14ac:dyDescent="0.3">
      <c r="C3673" s="227"/>
      <c r="N3673" s="244"/>
      <c r="O3673" s="244"/>
    </row>
    <row r="3674" spans="3:15" ht="15.6" x14ac:dyDescent="0.3">
      <c r="C3674" s="227"/>
      <c r="N3674" s="244"/>
      <c r="O3674" s="244"/>
    </row>
    <row r="3675" spans="3:15" ht="15.6" x14ac:dyDescent="0.3">
      <c r="C3675" s="227"/>
      <c r="N3675" s="244"/>
      <c r="O3675" s="244"/>
    </row>
    <row r="3676" spans="3:15" ht="15.6" x14ac:dyDescent="0.3">
      <c r="C3676" s="227"/>
      <c r="N3676" s="244"/>
      <c r="O3676" s="244"/>
    </row>
    <row r="3677" spans="3:15" ht="15.6" x14ac:dyDescent="0.3">
      <c r="C3677" s="227"/>
      <c r="N3677" s="244"/>
      <c r="O3677" s="244"/>
    </row>
    <row r="3678" spans="3:15" ht="15.6" x14ac:dyDescent="0.3">
      <c r="C3678" s="227"/>
      <c r="N3678" s="244"/>
      <c r="O3678" s="244"/>
    </row>
    <row r="3679" spans="3:15" ht="15.6" x14ac:dyDescent="0.3">
      <c r="C3679" s="227"/>
      <c r="N3679" s="244"/>
      <c r="O3679" s="244"/>
    </row>
    <row r="3680" spans="3:15" ht="15.6" x14ac:dyDescent="0.3">
      <c r="C3680" s="227"/>
      <c r="N3680" s="244"/>
      <c r="O3680" s="244"/>
    </row>
    <row r="3681" spans="3:15" ht="15.6" x14ac:dyDescent="0.3">
      <c r="C3681" s="227"/>
      <c r="N3681" s="244"/>
      <c r="O3681" s="244"/>
    </row>
    <row r="3682" spans="3:15" ht="15.6" x14ac:dyDescent="0.3">
      <c r="C3682" s="227"/>
      <c r="N3682" s="244"/>
      <c r="O3682" s="244"/>
    </row>
    <row r="3683" spans="3:15" ht="15.6" x14ac:dyDescent="0.3">
      <c r="C3683" s="227"/>
      <c r="N3683" s="244"/>
      <c r="O3683" s="244"/>
    </row>
    <row r="3684" spans="3:15" ht="15.6" x14ac:dyDescent="0.3">
      <c r="C3684" s="227"/>
      <c r="N3684" s="244"/>
      <c r="O3684" s="244"/>
    </row>
    <row r="3685" spans="3:15" ht="15.6" x14ac:dyDescent="0.3">
      <c r="C3685" s="227"/>
      <c r="N3685" s="244"/>
      <c r="O3685" s="244"/>
    </row>
    <row r="3686" spans="3:15" ht="15.6" x14ac:dyDescent="0.3">
      <c r="C3686" s="227"/>
      <c r="N3686" s="244"/>
      <c r="O3686" s="244"/>
    </row>
    <row r="3687" spans="3:15" ht="15.6" x14ac:dyDescent="0.3">
      <c r="C3687" s="227"/>
      <c r="N3687" s="244"/>
      <c r="O3687" s="244"/>
    </row>
    <row r="3688" spans="3:15" ht="15.6" x14ac:dyDescent="0.3">
      <c r="C3688" s="227"/>
      <c r="N3688" s="244"/>
      <c r="O3688" s="244"/>
    </row>
    <row r="3689" spans="3:15" ht="15.6" x14ac:dyDescent="0.3">
      <c r="C3689" s="227"/>
      <c r="N3689" s="244"/>
      <c r="O3689" s="244"/>
    </row>
    <row r="3690" spans="3:15" ht="15.6" x14ac:dyDescent="0.3">
      <c r="C3690" s="227"/>
      <c r="N3690" s="244"/>
      <c r="O3690" s="244"/>
    </row>
    <row r="3691" spans="3:15" ht="15.6" x14ac:dyDescent="0.3">
      <c r="C3691" s="227"/>
      <c r="N3691" s="244"/>
      <c r="O3691" s="244"/>
    </row>
    <row r="3692" spans="3:15" ht="15.6" x14ac:dyDescent="0.3">
      <c r="C3692" s="227"/>
      <c r="N3692" s="244"/>
      <c r="O3692" s="244"/>
    </row>
    <row r="3693" spans="3:15" ht="15.6" x14ac:dyDescent="0.3">
      <c r="C3693" s="227"/>
      <c r="N3693" s="244"/>
      <c r="O3693" s="244"/>
    </row>
    <row r="3694" spans="3:15" ht="15.6" x14ac:dyDescent="0.3">
      <c r="C3694" s="227"/>
      <c r="N3694" s="244"/>
      <c r="O3694" s="244"/>
    </row>
    <row r="3695" spans="3:15" ht="15.6" x14ac:dyDescent="0.3">
      <c r="C3695" s="227"/>
      <c r="N3695" s="244"/>
      <c r="O3695" s="244"/>
    </row>
    <row r="3696" spans="3:15" ht="15.6" x14ac:dyDescent="0.3">
      <c r="C3696" s="227"/>
      <c r="N3696" s="244"/>
      <c r="O3696" s="244"/>
    </row>
    <row r="3697" spans="3:15" ht="15.6" x14ac:dyDescent="0.3">
      <c r="C3697" s="227"/>
      <c r="N3697" s="244"/>
      <c r="O3697" s="244"/>
    </row>
    <row r="3698" spans="3:15" ht="15.6" x14ac:dyDescent="0.3">
      <c r="C3698" s="227"/>
      <c r="N3698" s="244"/>
      <c r="O3698" s="244"/>
    </row>
    <row r="3699" spans="3:15" ht="15.6" x14ac:dyDescent="0.3">
      <c r="C3699" s="227"/>
      <c r="N3699" s="244"/>
      <c r="O3699" s="244"/>
    </row>
    <row r="3700" spans="3:15" ht="15.6" x14ac:dyDescent="0.3">
      <c r="C3700" s="227"/>
      <c r="N3700" s="244"/>
      <c r="O3700" s="244"/>
    </row>
    <row r="3701" spans="3:15" ht="15.6" x14ac:dyDescent="0.3">
      <c r="C3701" s="227"/>
      <c r="N3701" s="244"/>
      <c r="O3701" s="244"/>
    </row>
    <row r="3702" spans="3:15" ht="15.6" x14ac:dyDescent="0.3">
      <c r="C3702" s="227"/>
      <c r="N3702" s="244"/>
      <c r="O3702" s="244"/>
    </row>
    <row r="3703" spans="3:15" ht="15.6" x14ac:dyDescent="0.3">
      <c r="C3703" s="227"/>
      <c r="N3703" s="244"/>
      <c r="O3703" s="244"/>
    </row>
    <row r="3704" spans="3:15" ht="15.6" x14ac:dyDescent="0.3">
      <c r="C3704" s="227"/>
      <c r="N3704" s="244"/>
      <c r="O3704" s="244"/>
    </row>
    <row r="3705" spans="3:15" ht="15.6" x14ac:dyDescent="0.3">
      <c r="C3705" s="227"/>
      <c r="N3705" s="244"/>
      <c r="O3705" s="244"/>
    </row>
    <row r="3706" spans="3:15" ht="15.6" x14ac:dyDescent="0.3">
      <c r="C3706" s="227"/>
      <c r="N3706" s="244"/>
      <c r="O3706" s="244"/>
    </row>
    <row r="3707" spans="3:15" ht="15.6" x14ac:dyDescent="0.3">
      <c r="C3707" s="227"/>
      <c r="N3707" s="244"/>
      <c r="O3707" s="244"/>
    </row>
    <row r="3708" spans="3:15" ht="15.6" x14ac:dyDescent="0.3">
      <c r="C3708" s="227"/>
      <c r="N3708" s="244"/>
      <c r="O3708" s="244"/>
    </row>
    <row r="3709" spans="3:15" ht="15.6" x14ac:dyDescent="0.3">
      <c r="C3709" s="227"/>
      <c r="N3709" s="244"/>
      <c r="O3709" s="244"/>
    </row>
    <row r="3710" spans="3:15" ht="15.6" x14ac:dyDescent="0.3">
      <c r="C3710" s="227"/>
      <c r="N3710" s="244"/>
      <c r="O3710" s="244"/>
    </row>
    <row r="3711" spans="3:15" ht="15.6" x14ac:dyDescent="0.3">
      <c r="C3711" s="227"/>
      <c r="N3711" s="244"/>
      <c r="O3711" s="244"/>
    </row>
    <row r="3712" spans="3:15" ht="15.6" x14ac:dyDescent="0.3">
      <c r="C3712" s="227"/>
      <c r="N3712" s="244"/>
      <c r="O3712" s="244"/>
    </row>
    <row r="3713" spans="3:15" ht="15.6" x14ac:dyDescent="0.3">
      <c r="C3713" s="227"/>
      <c r="N3713" s="244"/>
      <c r="O3713" s="244"/>
    </row>
    <row r="3714" spans="3:15" ht="15.6" x14ac:dyDescent="0.3">
      <c r="C3714" s="227"/>
      <c r="N3714" s="244"/>
      <c r="O3714" s="244"/>
    </row>
    <row r="3715" spans="3:15" ht="15.6" x14ac:dyDescent="0.3">
      <c r="C3715" s="227"/>
      <c r="N3715" s="244"/>
      <c r="O3715" s="244"/>
    </row>
    <row r="3716" spans="3:15" ht="15.6" x14ac:dyDescent="0.3">
      <c r="C3716" s="227"/>
      <c r="N3716" s="244"/>
      <c r="O3716" s="244"/>
    </row>
    <row r="3717" spans="3:15" ht="15.6" x14ac:dyDescent="0.3">
      <c r="C3717" s="227"/>
      <c r="N3717" s="244"/>
      <c r="O3717" s="244"/>
    </row>
    <row r="3718" spans="3:15" ht="15.6" x14ac:dyDescent="0.3">
      <c r="C3718" s="227"/>
      <c r="N3718" s="244"/>
      <c r="O3718" s="244"/>
    </row>
    <row r="3719" spans="3:15" ht="15.6" x14ac:dyDescent="0.3">
      <c r="C3719" s="227"/>
      <c r="N3719" s="244"/>
      <c r="O3719" s="244"/>
    </row>
    <row r="3720" spans="3:15" ht="15.6" x14ac:dyDescent="0.3">
      <c r="C3720" s="227"/>
      <c r="N3720" s="244"/>
      <c r="O3720" s="244"/>
    </row>
    <row r="3721" spans="3:15" ht="15.6" x14ac:dyDescent="0.3">
      <c r="C3721" s="227"/>
      <c r="N3721" s="244"/>
      <c r="O3721" s="244"/>
    </row>
    <row r="3722" spans="3:15" ht="15.6" x14ac:dyDescent="0.3">
      <c r="C3722" s="227"/>
      <c r="N3722" s="244"/>
      <c r="O3722" s="244"/>
    </row>
    <row r="3723" spans="3:15" ht="15.6" x14ac:dyDescent="0.3">
      <c r="C3723" s="227"/>
      <c r="N3723" s="244"/>
      <c r="O3723" s="244"/>
    </row>
    <row r="3724" spans="3:15" ht="15.6" x14ac:dyDescent="0.3">
      <c r="C3724" s="227"/>
      <c r="N3724" s="244"/>
      <c r="O3724" s="244"/>
    </row>
    <row r="3725" spans="3:15" ht="15.6" x14ac:dyDescent="0.3">
      <c r="C3725" s="227"/>
      <c r="N3725" s="244"/>
      <c r="O3725" s="244"/>
    </row>
    <row r="3726" spans="3:15" ht="15.6" x14ac:dyDescent="0.3">
      <c r="C3726" s="227"/>
      <c r="N3726" s="244"/>
      <c r="O3726" s="244"/>
    </row>
    <row r="3727" spans="3:15" ht="15.6" x14ac:dyDescent="0.3">
      <c r="C3727" s="227"/>
      <c r="N3727" s="244"/>
      <c r="O3727" s="244"/>
    </row>
    <row r="3728" spans="3:15" ht="15.6" x14ac:dyDescent="0.3">
      <c r="C3728" s="227"/>
      <c r="N3728" s="244"/>
      <c r="O3728" s="244"/>
    </row>
    <row r="3729" spans="3:15" ht="15.6" x14ac:dyDescent="0.3">
      <c r="C3729" s="227"/>
      <c r="N3729" s="244"/>
      <c r="O3729" s="244"/>
    </row>
    <row r="3730" spans="3:15" ht="15.6" x14ac:dyDescent="0.3">
      <c r="C3730" s="227"/>
      <c r="N3730" s="244"/>
      <c r="O3730" s="244"/>
    </row>
    <row r="3731" spans="3:15" ht="15.6" x14ac:dyDescent="0.3">
      <c r="C3731" s="227"/>
      <c r="N3731" s="244"/>
      <c r="O3731" s="244"/>
    </row>
    <row r="3732" spans="3:15" ht="15.6" x14ac:dyDescent="0.3">
      <c r="C3732" s="227"/>
      <c r="N3732" s="244"/>
      <c r="O3732" s="244"/>
    </row>
    <row r="3733" spans="3:15" ht="15.6" x14ac:dyDescent="0.3">
      <c r="C3733" s="227"/>
      <c r="N3733" s="244"/>
      <c r="O3733" s="244"/>
    </row>
    <row r="3734" spans="3:15" ht="15.6" x14ac:dyDescent="0.3">
      <c r="C3734" s="227"/>
      <c r="N3734" s="244"/>
      <c r="O3734" s="244"/>
    </row>
    <row r="3735" spans="3:15" ht="15.6" x14ac:dyDescent="0.3">
      <c r="C3735" s="227"/>
      <c r="N3735" s="244"/>
      <c r="O3735" s="244"/>
    </row>
    <row r="3736" spans="3:15" ht="15.6" x14ac:dyDescent="0.3">
      <c r="C3736" s="227"/>
      <c r="N3736" s="244"/>
      <c r="O3736" s="244"/>
    </row>
    <row r="3737" spans="3:15" ht="15.6" x14ac:dyDescent="0.3">
      <c r="C3737" s="227"/>
      <c r="N3737" s="244"/>
      <c r="O3737" s="244"/>
    </row>
    <row r="3738" spans="3:15" ht="15.6" x14ac:dyDescent="0.3">
      <c r="C3738" s="227"/>
      <c r="N3738" s="244"/>
      <c r="O3738" s="244"/>
    </row>
    <row r="3739" spans="3:15" ht="15.6" x14ac:dyDescent="0.3">
      <c r="C3739" s="227"/>
      <c r="N3739" s="244"/>
      <c r="O3739" s="244"/>
    </row>
    <row r="3740" spans="3:15" ht="15.6" x14ac:dyDescent="0.3">
      <c r="C3740" s="227"/>
      <c r="N3740" s="244"/>
      <c r="O3740" s="244"/>
    </row>
    <row r="3741" spans="3:15" ht="15.6" x14ac:dyDescent="0.3">
      <c r="C3741" s="227"/>
      <c r="N3741" s="244"/>
      <c r="O3741" s="244"/>
    </row>
    <row r="3742" spans="3:15" ht="15.6" x14ac:dyDescent="0.3">
      <c r="C3742" s="227"/>
      <c r="N3742" s="244"/>
      <c r="O3742" s="244"/>
    </row>
    <row r="3743" spans="3:15" ht="15.6" x14ac:dyDescent="0.3">
      <c r="C3743" s="227"/>
      <c r="N3743" s="244"/>
      <c r="O3743" s="244"/>
    </row>
    <row r="3744" spans="3:15" ht="15.6" x14ac:dyDescent="0.3">
      <c r="C3744" s="227"/>
      <c r="N3744" s="244"/>
      <c r="O3744" s="244"/>
    </row>
    <row r="3745" spans="3:15" ht="15.6" x14ac:dyDescent="0.3">
      <c r="C3745" s="227"/>
      <c r="N3745" s="244"/>
      <c r="O3745" s="244"/>
    </row>
    <row r="3746" spans="3:15" ht="15.6" x14ac:dyDescent="0.3">
      <c r="C3746" s="227"/>
      <c r="N3746" s="244"/>
      <c r="O3746" s="244"/>
    </row>
    <row r="3747" spans="3:15" ht="15.6" x14ac:dyDescent="0.3">
      <c r="C3747" s="227"/>
      <c r="N3747" s="244"/>
      <c r="O3747" s="244"/>
    </row>
    <row r="3748" spans="3:15" ht="15.6" x14ac:dyDescent="0.3">
      <c r="C3748" s="227"/>
      <c r="N3748" s="244"/>
      <c r="O3748" s="244"/>
    </row>
    <row r="3749" spans="3:15" ht="15.6" x14ac:dyDescent="0.3">
      <c r="C3749" s="227"/>
      <c r="N3749" s="244"/>
      <c r="O3749" s="244"/>
    </row>
    <row r="3750" spans="3:15" ht="15.6" x14ac:dyDescent="0.3">
      <c r="C3750" s="227"/>
      <c r="N3750" s="244"/>
      <c r="O3750" s="244"/>
    </row>
    <row r="3751" spans="3:15" ht="15.6" x14ac:dyDescent="0.3">
      <c r="C3751" s="227"/>
      <c r="N3751" s="244"/>
      <c r="O3751" s="244"/>
    </row>
    <row r="3752" spans="3:15" ht="15.6" x14ac:dyDescent="0.3">
      <c r="C3752" s="227"/>
      <c r="N3752" s="244"/>
      <c r="O3752" s="244"/>
    </row>
    <row r="3753" spans="3:15" ht="15.6" x14ac:dyDescent="0.3">
      <c r="C3753" s="227"/>
      <c r="N3753" s="244"/>
      <c r="O3753" s="244"/>
    </row>
    <row r="3754" spans="3:15" ht="15.6" x14ac:dyDescent="0.3">
      <c r="C3754" s="227"/>
      <c r="N3754" s="244"/>
      <c r="O3754" s="244"/>
    </row>
    <row r="3755" spans="3:15" ht="15.6" x14ac:dyDescent="0.3">
      <c r="C3755" s="227"/>
      <c r="N3755" s="244"/>
      <c r="O3755" s="244"/>
    </row>
    <row r="3756" spans="3:15" ht="15.6" x14ac:dyDescent="0.3">
      <c r="C3756" s="227"/>
      <c r="N3756" s="244"/>
      <c r="O3756" s="244"/>
    </row>
    <row r="3757" spans="3:15" ht="15.6" x14ac:dyDescent="0.3">
      <c r="C3757" s="227"/>
      <c r="N3757" s="244"/>
      <c r="O3757" s="244"/>
    </row>
    <row r="3758" spans="3:15" ht="15.6" x14ac:dyDescent="0.3">
      <c r="C3758" s="227"/>
      <c r="N3758" s="244"/>
      <c r="O3758" s="244"/>
    </row>
    <row r="3759" spans="3:15" ht="15.6" x14ac:dyDescent="0.3">
      <c r="C3759" s="227"/>
      <c r="N3759" s="244"/>
      <c r="O3759" s="244"/>
    </row>
    <row r="3760" spans="3:15" ht="15.6" x14ac:dyDescent="0.3">
      <c r="C3760" s="227"/>
      <c r="N3760" s="244"/>
      <c r="O3760" s="244"/>
    </row>
    <row r="3761" spans="3:15" ht="15.6" x14ac:dyDescent="0.3">
      <c r="C3761" s="227"/>
      <c r="N3761" s="244"/>
      <c r="O3761" s="244"/>
    </row>
    <row r="3762" spans="3:15" ht="15.6" x14ac:dyDescent="0.3">
      <c r="C3762" s="227"/>
      <c r="N3762" s="244"/>
      <c r="O3762" s="244"/>
    </row>
    <row r="3763" spans="3:15" ht="15.6" x14ac:dyDescent="0.3">
      <c r="C3763" s="227"/>
      <c r="N3763" s="244"/>
      <c r="O3763" s="244"/>
    </row>
    <row r="3764" spans="3:15" ht="15.6" x14ac:dyDescent="0.3">
      <c r="C3764" s="227"/>
      <c r="N3764" s="244"/>
      <c r="O3764" s="244"/>
    </row>
    <row r="3765" spans="3:15" ht="15.6" x14ac:dyDescent="0.3">
      <c r="C3765" s="227"/>
      <c r="N3765" s="244"/>
      <c r="O3765" s="244"/>
    </row>
    <row r="3766" spans="3:15" ht="15.6" x14ac:dyDescent="0.3">
      <c r="C3766" s="227"/>
      <c r="N3766" s="244"/>
      <c r="O3766" s="244"/>
    </row>
    <row r="3767" spans="3:15" ht="15.6" x14ac:dyDescent="0.3">
      <c r="C3767" s="227"/>
      <c r="N3767" s="244"/>
      <c r="O3767" s="244"/>
    </row>
    <row r="3768" spans="3:15" ht="15.6" x14ac:dyDescent="0.3">
      <c r="C3768" s="227"/>
      <c r="N3768" s="244"/>
      <c r="O3768" s="244"/>
    </row>
    <row r="3769" spans="3:15" ht="15.6" x14ac:dyDescent="0.3">
      <c r="C3769" s="227"/>
      <c r="N3769" s="244"/>
      <c r="O3769" s="244"/>
    </row>
    <row r="3770" spans="3:15" ht="15.6" x14ac:dyDescent="0.3">
      <c r="C3770" s="227"/>
      <c r="N3770" s="244"/>
      <c r="O3770" s="244"/>
    </row>
    <row r="3771" spans="3:15" ht="15.6" x14ac:dyDescent="0.3">
      <c r="C3771" s="227"/>
      <c r="N3771" s="244"/>
      <c r="O3771" s="244"/>
    </row>
    <row r="3772" spans="3:15" ht="15.6" x14ac:dyDescent="0.3">
      <c r="C3772" s="227"/>
      <c r="N3772" s="244"/>
      <c r="O3772" s="244"/>
    </row>
    <row r="3773" spans="3:15" ht="15.6" x14ac:dyDescent="0.3">
      <c r="C3773" s="227"/>
      <c r="N3773" s="244"/>
      <c r="O3773" s="244"/>
    </row>
    <row r="3774" spans="3:15" ht="15.6" x14ac:dyDescent="0.3">
      <c r="C3774" s="227"/>
      <c r="N3774" s="244"/>
      <c r="O3774" s="244"/>
    </row>
    <row r="3775" spans="3:15" ht="15.6" x14ac:dyDescent="0.3">
      <c r="C3775" s="227"/>
      <c r="N3775" s="244"/>
      <c r="O3775" s="244"/>
    </row>
    <row r="3776" spans="3:15" ht="15.6" x14ac:dyDescent="0.3">
      <c r="C3776" s="227"/>
      <c r="N3776" s="244"/>
      <c r="O3776" s="244"/>
    </row>
    <row r="3777" spans="3:15" ht="15.6" x14ac:dyDescent="0.3">
      <c r="C3777" s="227"/>
      <c r="N3777" s="244"/>
      <c r="O3777" s="244"/>
    </row>
    <row r="3778" spans="3:15" ht="15.6" x14ac:dyDescent="0.3">
      <c r="C3778" s="227"/>
      <c r="N3778" s="244"/>
      <c r="O3778" s="244"/>
    </row>
    <row r="3779" spans="3:15" ht="15.6" x14ac:dyDescent="0.3">
      <c r="C3779" s="227"/>
      <c r="N3779" s="244"/>
      <c r="O3779" s="244"/>
    </row>
    <row r="3780" spans="3:15" ht="15.6" x14ac:dyDescent="0.3">
      <c r="C3780" s="227"/>
      <c r="N3780" s="244"/>
      <c r="O3780" s="244"/>
    </row>
    <row r="3781" spans="3:15" ht="15.6" x14ac:dyDescent="0.3">
      <c r="C3781" s="227"/>
      <c r="N3781" s="244"/>
      <c r="O3781" s="244"/>
    </row>
    <row r="3782" spans="3:15" ht="15.6" x14ac:dyDescent="0.3">
      <c r="C3782" s="227"/>
      <c r="N3782" s="244"/>
      <c r="O3782" s="244"/>
    </row>
    <row r="3783" spans="3:15" ht="15.6" x14ac:dyDescent="0.3">
      <c r="C3783" s="227"/>
      <c r="N3783" s="244"/>
      <c r="O3783" s="244"/>
    </row>
    <row r="3784" spans="3:15" ht="15.6" x14ac:dyDescent="0.3">
      <c r="C3784" s="227"/>
      <c r="N3784" s="244"/>
      <c r="O3784" s="244"/>
    </row>
    <row r="3785" spans="3:15" ht="15.6" x14ac:dyDescent="0.3">
      <c r="C3785" s="227"/>
      <c r="N3785" s="244"/>
      <c r="O3785" s="244"/>
    </row>
    <row r="3786" spans="3:15" ht="15.6" x14ac:dyDescent="0.3">
      <c r="C3786" s="227"/>
      <c r="N3786" s="244"/>
      <c r="O3786" s="244"/>
    </row>
    <row r="3787" spans="3:15" ht="15.6" x14ac:dyDescent="0.3">
      <c r="C3787" s="227"/>
      <c r="N3787" s="244"/>
      <c r="O3787" s="244"/>
    </row>
    <row r="3788" spans="3:15" ht="15.6" x14ac:dyDescent="0.3">
      <c r="C3788" s="227"/>
      <c r="N3788" s="244"/>
      <c r="O3788" s="244"/>
    </row>
    <row r="3789" spans="3:15" ht="15.6" x14ac:dyDescent="0.3">
      <c r="C3789" s="227"/>
      <c r="N3789" s="244"/>
      <c r="O3789" s="244"/>
    </row>
    <row r="3790" spans="3:15" ht="15.6" x14ac:dyDescent="0.3">
      <c r="C3790" s="227"/>
      <c r="N3790" s="244"/>
      <c r="O3790" s="244"/>
    </row>
    <row r="3791" spans="3:15" ht="15.6" x14ac:dyDescent="0.3">
      <c r="C3791" s="227"/>
      <c r="N3791" s="244"/>
      <c r="O3791" s="244"/>
    </row>
    <row r="3792" spans="3:15" ht="15.6" x14ac:dyDescent="0.3">
      <c r="C3792" s="227"/>
      <c r="N3792" s="244"/>
      <c r="O3792" s="244"/>
    </row>
    <row r="3793" spans="3:15" ht="15.6" x14ac:dyDescent="0.3">
      <c r="C3793" s="227"/>
      <c r="N3793" s="244"/>
      <c r="O3793" s="244"/>
    </row>
    <row r="3794" spans="3:15" ht="15.6" x14ac:dyDescent="0.3">
      <c r="C3794" s="227"/>
      <c r="N3794" s="244"/>
      <c r="O3794" s="244"/>
    </row>
    <row r="3795" spans="3:15" ht="15.6" x14ac:dyDescent="0.3">
      <c r="C3795" s="227"/>
      <c r="N3795" s="244"/>
      <c r="O3795" s="244"/>
    </row>
    <row r="3796" spans="3:15" ht="15.6" x14ac:dyDescent="0.3">
      <c r="C3796" s="227"/>
      <c r="N3796" s="244"/>
      <c r="O3796" s="244"/>
    </row>
    <row r="3797" spans="3:15" ht="15.6" x14ac:dyDescent="0.3">
      <c r="C3797" s="227"/>
      <c r="N3797" s="244"/>
      <c r="O3797" s="244"/>
    </row>
    <row r="3798" spans="3:15" ht="15.6" x14ac:dyDescent="0.3">
      <c r="C3798" s="227"/>
      <c r="N3798" s="244"/>
      <c r="O3798" s="244"/>
    </row>
    <row r="3799" spans="3:15" ht="15.6" x14ac:dyDescent="0.3">
      <c r="C3799" s="227"/>
      <c r="N3799" s="244"/>
      <c r="O3799" s="244"/>
    </row>
    <row r="3800" spans="3:15" ht="15.6" x14ac:dyDescent="0.3">
      <c r="C3800" s="227"/>
      <c r="N3800" s="244"/>
      <c r="O3800" s="244"/>
    </row>
    <row r="3801" spans="3:15" ht="15.6" x14ac:dyDescent="0.3">
      <c r="C3801" s="227"/>
      <c r="N3801" s="244"/>
      <c r="O3801" s="244"/>
    </row>
    <row r="3802" spans="3:15" ht="15.6" x14ac:dyDescent="0.3">
      <c r="C3802" s="227"/>
      <c r="N3802" s="244"/>
      <c r="O3802" s="244"/>
    </row>
    <row r="3803" spans="3:15" ht="15.6" x14ac:dyDescent="0.3">
      <c r="C3803" s="227"/>
      <c r="N3803" s="244"/>
      <c r="O3803" s="244"/>
    </row>
    <row r="3804" spans="3:15" ht="15.6" x14ac:dyDescent="0.3">
      <c r="C3804" s="227"/>
      <c r="N3804" s="244"/>
      <c r="O3804" s="244"/>
    </row>
    <row r="3805" spans="3:15" ht="15.6" x14ac:dyDescent="0.3">
      <c r="C3805" s="227"/>
      <c r="N3805" s="244"/>
      <c r="O3805" s="244"/>
    </row>
    <row r="3806" spans="3:15" ht="15.6" x14ac:dyDescent="0.3">
      <c r="C3806" s="227"/>
      <c r="N3806" s="244"/>
      <c r="O3806" s="244"/>
    </row>
    <row r="3807" spans="3:15" ht="15.6" x14ac:dyDescent="0.3">
      <c r="C3807" s="227"/>
      <c r="N3807" s="244"/>
      <c r="O3807" s="244"/>
    </row>
    <row r="3808" spans="3:15" ht="15.6" x14ac:dyDescent="0.3">
      <c r="C3808" s="227"/>
      <c r="N3808" s="244"/>
      <c r="O3808" s="244"/>
    </row>
    <row r="3809" spans="3:15" ht="15.6" x14ac:dyDescent="0.3">
      <c r="C3809" s="227"/>
      <c r="N3809" s="244"/>
      <c r="O3809" s="244"/>
    </row>
    <row r="3810" spans="3:15" ht="15.6" x14ac:dyDescent="0.3">
      <c r="C3810" s="227"/>
      <c r="N3810" s="244"/>
      <c r="O3810" s="244"/>
    </row>
    <row r="3811" spans="3:15" ht="15.6" x14ac:dyDescent="0.3">
      <c r="C3811" s="227"/>
      <c r="N3811" s="244"/>
      <c r="O3811" s="244"/>
    </row>
    <row r="3812" spans="3:15" ht="15.6" x14ac:dyDescent="0.3">
      <c r="C3812" s="227"/>
      <c r="N3812" s="244"/>
      <c r="O3812" s="244"/>
    </row>
    <row r="3813" spans="3:15" ht="15.6" x14ac:dyDescent="0.3">
      <c r="C3813" s="227"/>
      <c r="N3813" s="244"/>
      <c r="O3813" s="244"/>
    </row>
    <row r="3814" spans="3:15" ht="15.6" x14ac:dyDescent="0.3">
      <c r="C3814" s="227"/>
      <c r="N3814" s="244"/>
      <c r="O3814" s="244"/>
    </row>
    <row r="3815" spans="3:15" ht="15.6" x14ac:dyDescent="0.3">
      <c r="C3815" s="227"/>
      <c r="N3815" s="244"/>
      <c r="O3815" s="244"/>
    </row>
    <row r="3816" spans="3:15" ht="15.6" x14ac:dyDescent="0.3">
      <c r="C3816" s="227"/>
      <c r="N3816" s="244"/>
      <c r="O3816" s="244"/>
    </row>
    <row r="3817" spans="3:15" ht="15.6" x14ac:dyDescent="0.3">
      <c r="C3817" s="227"/>
      <c r="N3817" s="244"/>
      <c r="O3817" s="244"/>
    </row>
    <row r="3818" spans="3:15" ht="15.6" x14ac:dyDescent="0.3">
      <c r="C3818" s="227"/>
      <c r="N3818" s="244"/>
      <c r="O3818" s="244"/>
    </row>
    <row r="3819" spans="3:15" ht="15.6" x14ac:dyDescent="0.3">
      <c r="C3819" s="227"/>
      <c r="N3819" s="244"/>
      <c r="O3819" s="244"/>
    </row>
    <row r="3820" spans="3:15" ht="15.6" x14ac:dyDescent="0.3">
      <c r="C3820" s="227"/>
      <c r="N3820" s="244"/>
      <c r="O3820" s="244"/>
    </row>
    <row r="3821" spans="3:15" ht="15.6" x14ac:dyDescent="0.3">
      <c r="C3821" s="227"/>
      <c r="N3821" s="244"/>
      <c r="O3821" s="244"/>
    </row>
    <row r="3822" spans="3:15" ht="15.6" x14ac:dyDescent="0.3">
      <c r="C3822" s="227"/>
      <c r="N3822" s="244"/>
      <c r="O3822" s="244"/>
    </row>
    <row r="3823" spans="3:15" ht="15.6" x14ac:dyDescent="0.3">
      <c r="C3823" s="227"/>
      <c r="N3823" s="244"/>
      <c r="O3823" s="244"/>
    </row>
    <row r="3824" spans="3:15" ht="15.6" x14ac:dyDescent="0.3">
      <c r="C3824" s="227"/>
      <c r="N3824" s="244"/>
      <c r="O3824" s="244"/>
    </row>
    <row r="3825" spans="3:15" ht="15.6" x14ac:dyDescent="0.3">
      <c r="C3825" s="227"/>
      <c r="N3825" s="244"/>
      <c r="O3825" s="244"/>
    </row>
    <row r="3826" spans="3:15" ht="15.6" x14ac:dyDescent="0.3">
      <c r="C3826" s="227"/>
      <c r="N3826" s="244"/>
      <c r="O3826" s="244"/>
    </row>
    <row r="3827" spans="3:15" ht="15.6" x14ac:dyDescent="0.3">
      <c r="C3827" s="227"/>
      <c r="N3827" s="244"/>
      <c r="O3827" s="244"/>
    </row>
    <row r="3828" spans="3:15" ht="15.6" x14ac:dyDescent="0.3">
      <c r="C3828" s="227"/>
      <c r="N3828" s="244"/>
      <c r="O3828" s="244"/>
    </row>
    <row r="3829" spans="3:15" ht="15.6" x14ac:dyDescent="0.3">
      <c r="C3829" s="227"/>
      <c r="N3829" s="244"/>
      <c r="O3829" s="244"/>
    </row>
    <row r="3830" spans="3:15" ht="15.6" x14ac:dyDescent="0.3">
      <c r="C3830" s="227"/>
      <c r="N3830" s="244"/>
      <c r="O3830" s="244"/>
    </row>
    <row r="3831" spans="3:15" ht="15.6" x14ac:dyDescent="0.3">
      <c r="C3831" s="227"/>
      <c r="N3831" s="244"/>
      <c r="O3831" s="244"/>
    </row>
    <row r="3832" spans="3:15" ht="15.6" x14ac:dyDescent="0.3">
      <c r="C3832" s="227"/>
      <c r="N3832" s="244"/>
      <c r="O3832" s="244"/>
    </row>
    <row r="3833" spans="3:15" ht="15.6" x14ac:dyDescent="0.3">
      <c r="C3833" s="227"/>
      <c r="N3833" s="244"/>
      <c r="O3833" s="244"/>
    </row>
    <row r="3834" spans="3:15" ht="15.6" x14ac:dyDescent="0.3">
      <c r="C3834" s="227"/>
      <c r="N3834" s="244"/>
      <c r="O3834" s="244"/>
    </row>
    <row r="3835" spans="3:15" ht="15.6" x14ac:dyDescent="0.3">
      <c r="C3835" s="227"/>
      <c r="N3835" s="244"/>
      <c r="O3835" s="244"/>
    </row>
    <row r="3836" spans="3:15" ht="15.6" x14ac:dyDescent="0.3">
      <c r="C3836" s="227"/>
      <c r="N3836" s="244"/>
      <c r="O3836" s="244"/>
    </row>
    <row r="3837" spans="3:15" ht="15.6" x14ac:dyDescent="0.3">
      <c r="C3837" s="227"/>
      <c r="N3837" s="244"/>
      <c r="O3837" s="244"/>
    </row>
    <row r="3838" spans="3:15" ht="15.6" x14ac:dyDescent="0.3">
      <c r="C3838" s="227"/>
      <c r="N3838" s="244"/>
      <c r="O3838" s="244"/>
    </row>
    <row r="3839" spans="3:15" ht="15.6" x14ac:dyDescent="0.3">
      <c r="C3839" s="227"/>
      <c r="N3839" s="244"/>
      <c r="O3839" s="244"/>
    </row>
    <row r="3840" spans="3:15" ht="15.6" x14ac:dyDescent="0.3">
      <c r="C3840" s="227"/>
      <c r="N3840" s="244"/>
      <c r="O3840" s="244"/>
    </row>
    <row r="3841" spans="3:15" ht="15.6" x14ac:dyDescent="0.3">
      <c r="C3841" s="227"/>
      <c r="N3841" s="244"/>
      <c r="O3841" s="244"/>
    </row>
    <row r="3842" spans="3:15" ht="15.6" x14ac:dyDescent="0.3">
      <c r="C3842" s="227"/>
      <c r="N3842" s="244"/>
      <c r="O3842" s="244"/>
    </row>
    <row r="3843" spans="3:15" ht="15.6" x14ac:dyDescent="0.3">
      <c r="C3843" s="227"/>
      <c r="N3843" s="244"/>
      <c r="O3843" s="244"/>
    </row>
    <row r="3844" spans="3:15" ht="15.6" x14ac:dyDescent="0.3">
      <c r="C3844" s="227"/>
      <c r="N3844" s="244"/>
      <c r="O3844" s="244"/>
    </row>
    <row r="3845" spans="3:15" ht="15.6" x14ac:dyDescent="0.3">
      <c r="C3845" s="227"/>
      <c r="N3845" s="244"/>
      <c r="O3845" s="244"/>
    </row>
    <row r="3846" spans="3:15" ht="15.6" x14ac:dyDescent="0.3">
      <c r="C3846" s="227"/>
      <c r="N3846" s="244"/>
      <c r="O3846" s="244"/>
    </row>
    <row r="3847" spans="3:15" ht="15.6" x14ac:dyDescent="0.3">
      <c r="C3847" s="227"/>
      <c r="N3847" s="244"/>
      <c r="O3847" s="244"/>
    </row>
    <row r="3848" spans="3:15" ht="15.6" x14ac:dyDescent="0.3">
      <c r="C3848" s="227"/>
      <c r="N3848" s="244"/>
      <c r="O3848" s="244"/>
    </row>
    <row r="3849" spans="3:15" ht="15.6" x14ac:dyDescent="0.3">
      <c r="C3849" s="227"/>
      <c r="N3849" s="244"/>
      <c r="O3849" s="244"/>
    </row>
    <row r="3850" spans="3:15" ht="15.6" x14ac:dyDescent="0.3">
      <c r="C3850" s="227"/>
      <c r="N3850" s="244"/>
      <c r="O3850" s="244"/>
    </row>
    <row r="3851" spans="3:15" ht="15.6" x14ac:dyDescent="0.3">
      <c r="C3851" s="227"/>
      <c r="N3851" s="244"/>
      <c r="O3851" s="244"/>
    </row>
    <row r="3852" spans="3:15" ht="15.6" x14ac:dyDescent="0.3">
      <c r="C3852" s="227"/>
      <c r="N3852" s="244"/>
      <c r="O3852" s="244"/>
    </row>
    <row r="3853" spans="3:15" ht="15.6" x14ac:dyDescent="0.3">
      <c r="C3853" s="227"/>
      <c r="N3853" s="244"/>
      <c r="O3853" s="244"/>
    </row>
    <row r="3854" spans="3:15" ht="15.6" x14ac:dyDescent="0.3">
      <c r="C3854" s="227"/>
      <c r="N3854" s="244"/>
      <c r="O3854" s="244"/>
    </row>
    <row r="3855" spans="3:15" ht="15.6" x14ac:dyDescent="0.3">
      <c r="C3855" s="227"/>
      <c r="N3855" s="244"/>
      <c r="O3855" s="244"/>
    </row>
    <row r="3856" spans="3:15" ht="15.6" x14ac:dyDescent="0.3">
      <c r="C3856" s="227"/>
      <c r="N3856" s="244"/>
      <c r="O3856" s="244"/>
    </row>
    <row r="3857" spans="3:15" ht="15.6" x14ac:dyDescent="0.3">
      <c r="C3857" s="227"/>
      <c r="N3857" s="244"/>
      <c r="O3857" s="244"/>
    </row>
    <row r="3858" spans="3:15" ht="15.6" x14ac:dyDescent="0.3">
      <c r="C3858" s="227"/>
      <c r="N3858" s="244"/>
      <c r="O3858" s="244"/>
    </row>
    <row r="3859" spans="3:15" ht="15.6" x14ac:dyDescent="0.3">
      <c r="C3859" s="227"/>
      <c r="N3859" s="244"/>
      <c r="O3859" s="244"/>
    </row>
    <row r="3860" spans="3:15" ht="15.6" x14ac:dyDescent="0.3">
      <c r="C3860" s="227"/>
      <c r="N3860" s="244"/>
      <c r="O3860" s="244"/>
    </row>
    <row r="3861" spans="3:15" ht="15.6" x14ac:dyDescent="0.3">
      <c r="C3861" s="227"/>
      <c r="N3861" s="244"/>
      <c r="O3861" s="244"/>
    </row>
    <row r="3862" spans="3:15" ht="15.6" x14ac:dyDescent="0.3">
      <c r="C3862" s="227"/>
      <c r="N3862" s="244"/>
      <c r="O3862" s="244"/>
    </row>
    <row r="3863" spans="3:15" ht="15.6" x14ac:dyDescent="0.3">
      <c r="C3863" s="227"/>
      <c r="N3863" s="244"/>
      <c r="O3863" s="244"/>
    </row>
    <row r="3864" spans="3:15" ht="15.6" x14ac:dyDescent="0.3">
      <c r="C3864" s="227"/>
      <c r="N3864" s="244"/>
      <c r="O3864" s="244"/>
    </row>
    <row r="3865" spans="3:15" ht="15.6" x14ac:dyDescent="0.3">
      <c r="C3865" s="227"/>
      <c r="N3865" s="244"/>
      <c r="O3865" s="244"/>
    </row>
    <row r="3866" spans="3:15" ht="15.6" x14ac:dyDescent="0.3">
      <c r="C3866" s="227"/>
      <c r="N3866" s="244"/>
      <c r="O3866" s="244"/>
    </row>
    <row r="3867" spans="3:15" ht="15.6" x14ac:dyDescent="0.3">
      <c r="C3867" s="227"/>
      <c r="N3867" s="244"/>
      <c r="O3867" s="244"/>
    </row>
    <row r="3868" spans="3:15" ht="15.6" x14ac:dyDescent="0.3">
      <c r="C3868" s="227"/>
      <c r="N3868" s="244"/>
      <c r="O3868" s="244"/>
    </row>
    <row r="3869" spans="3:15" ht="15.6" x14ac:dyDescent="0.3">
      <c r="C3869" s="227"/>
      <c r="N3869" s="244"/>
      <c r="O3869" s="244"/>
    </row>
    <row r="3870" spans="3:15" ht="15.6" x14ac:dyDescent="0.3">
      <c r="C3870" s="227"/>
      <c r="N3870" s="244"/>
      <c r="O3870" s="244"/>
    </row>
    <row r="3871" spans="3:15" ht="15.6" x14ac:dyDescent="0.3">
      <c r="C3871" s="227"/>
      <c r="N3871" s="244"/>
      <c r="O3871" s="244"/>
    </row>
    <row r="3872" spans="3:15" ht="15.6" x14ac:dyDescent="0.3">
      <c r="C3872" s="227"/>
      <c r="N3872" s="244"/>
      <c r="O3872" s="244"/>
    </row>
    <row r="3873" spans="3:15" ht="15.6" x14ac:dyDescent="0.3">
      <c r="C3873" s="227"/>
      <c r="N3873" s="244"/>
      <c r="O3873" s="244"/>
    </row>
    <row r="3874" spans="3:15" ht="15.6" x14ac:dyDescent="0.3">
      <c r="C3874" s="227"/>
      <c r="N3874" s="244"/>
      <c r="O3874" s="244"/>
    </row>
    <row r="3875" spans="3:15" ht="15.6" x14ac:dyDescent="0.3">
      <c r="C3875" s="227"/>
      <c r="N3875" s="244"/>
      <c r="O3875" s="244"/>
    </row>
    <row r="3876" spans="3:15" ht="15.6" x14ac:dyDescent="0.3">
      <c r="C3876" s="227"/>
      <c r="N3876" s="244"/>
      <c r="O3876" s="244"/>
    </row>
    <row r="3877" spans="3:15" ht="15.6" x14ac:dyDescent="0.3">
      <c r="C3877" s="227"/>
      <c r="N3877" s="244"/>
      <c r="O3877" s="244"/>
    </row>
    <row r="3878" spans="3:15" ht="15.6" x14ac:dyDescent="0.3">
      <c r="C3878" s="227"/>
      <c r="N3878" s="244"/>
      <c r="O3878" s="244"/>
    </row>
    <row r="3879" spans="3:15" ht="15.6" x14ac:dyDescent="0.3">
      <c r="C3879" s="227"/>
      <c r="N3879" s="244"/>
      <c r="O3879" s="244"/>
    </row>
    <row r="3880" spans="3:15" ht="15.6" x14ac:dyDescent="0.3">
      <c r="C3880" s="227"/>
      <c r="N3880" s="244"/>
      <c r="O3880" s="244"/>
    </row>
    <row r="3881" spans="3:15" ht="15.6" x14ac:dyDescent="0.3">
      <c r="C3881" s="227"/>
      <c r="N3881" s="244"/>
      <c r="O3881" s="244"/>
    </row>
    <row r="3882" spans="3:15" ht="15.6" x14ac:dyDescent="0.3">
      <c r="C3882" s="227"/>
      <c r="N3882" s="244"/>
      <c r="O3882" s="244"/>
    </row>
    <row r="3883" spans="3:15" ht="15.6" x14ac:dyDescent="0.3">
      <c r="C3883" s="227"/>
      <c r="N3883" s="244"/>
      <c r="O3883" s="244"/>
    </row>
    <row r="3884" spans="3:15" ht="15.6" x14ac:dyDescent="0.3">
      <c r="C3884" s="227"/>
      <c r="N3884" s="244"/>
      <c r="O3884" s="244"/>
    </row>
    <row r="3885" spans="3:15" ht="15.6" x14ac:dyDescent="0.3">
      <c r="C3885" s="227"/>
      <c r="N3885" s="244"/>
      <c r="O3885" s="244"/>
    </row>
    <row r="3886" spans="3:15" ht="15.6" x14ac:dyDescent="0.3">
      <c r="C3886" s="227"/>
      <c r="N3886" s="244"/>
      <c r="O3886" s="244"/>
    </row>
    <row r="3887" spans="3:15" ht="15.6" x14ac:dyDescent="0.3">
      <c r="C3887" s="227"/>
      <c r="N3887" s="244"/>
      <c r="O3887" s="244"/>
    </row>
    <row r="3888" spans="3:15" ht="15.6" x14ac:dyDescent="0.3">
      <c r="C3888" s="227"/>
      <c r="N3888" s="244"/>
      <c r="O3888" s="244"/>
    </row>
    <row r="3889" spans="3:15" ht="15.6" x14ac:dyDescent="0.3">
      <c r="C3889" s="227"/>
      <c r="N3889" s="244"/>
      <c r="O3889" s="244"/>
    </row>
    <row r="3890" spans="3:15" ht="15.6" x14ac:dyDescent="0.3">
      <c r="C3890" s="227"/>
      <c r="N3890" s="244"/>
      <c r="O3890" s="244"/>
    </row>
    <row r="3891" spans="3:15" ht="15.6" x14ac:dyDescent="0.3">
      <c r="C3891" s="227"/>
      <c r="N3891" s="244"/>
      <c r="O3891" s="244"/>
    </row>
    <row r="3892" spans="3:15" ht="15.6" x14ac:dyDescent="0.3">
      <c r="C3892" s="227"/>
      <c r="N3892" s="244"/>
      <c r="O3892" s="244"/>
    </row>
    <row r="3893" spans="3:15" ht="15.6" x14ac:dyDescent="0.3">
      <c r="C3893" s="227"/>
      <c r="N3893" s="244"/>
      <c r="O3893" s="244"/>
    </row>
    <row r="3894" spans="3:15" ht="15.6" x14ac:dyDescent="0.3">
      <c r="C3894" s="227"/>
      <c r="N3894" s="244"/>
      <c r="O3894" s="244"/>
    </row>
    <row r="3895" spans="3:15" ht="15.6" x14ac:dyDescent="0.3">
      <c r="C3895" s="227"/>
      <c r="N3895" s="244"/>
      <c r="O3895" s="244"/>
    </row>
    <row r="3896" spans="3:15" ht="15.6" x14ac:dyDescent="0.3">
      <c r="C3896" s="227"/>
      <c r="N3896" s="244"/>
      <c r="O3896" s="244"/>
    </row>
    <row r="3897" spans="3:15" ht="15.6" x14ac:dyDescent="0.3">
      <c r="C3897" s="227"/>
      <c r="N3897" s="244"/>
      <c r="O3897" s="244"/>
    </row>
    <row r="3898" spans="3:15" ht="15.6" x14ac:dyDescent="0.3">
      <c r="C3898" s="227"/>
      <c r="N3898" s="244"/>
      <c r="O3898" s="244"/>
    </row>
    <row r="3899" spans="3:15" ht="15.6" x14ac:dyDescent="0.3">
      <c r="C3899" s="227"/>
      <c r="N3899" s="244"/>
      <c r="O3899" s="244"/>
    </row>
    <row r="3900" spans="3:15" ht="15.6" x14ac:dyDescent="0.3">
      <c r="C3900" s="227"/>
      <c r="N3900" s="244"/>
      <c r="O3900" s="244"/>
    </row>
    <row r="3901" spans="3:15" ht="15.6" x14ac:dyDescent="0.3">
      <c r="C3901" s="227"/>
      <c r="N3901" s="244"/>
      <c r="O3901" s="244"/>
    </row>
    <row r="3902" spans="3:15" ht="15.6" x14ac:dyDescent="0.3">
      <c r="C3902" s="227"/>
      <c r="N3902" s="244"/>
      <c r="O3902" s="244"/>
    </row>
    <row r="3903" spans="3:15" ht="15.6" x14ac:dyDescent="0.3">
      <c r="C3903" s="227"/>
      <c r="N3903" s="244"/>
      <c r="O3903" s="244"/>
    </row>
    <row r="3904" spans="3:15" ht="15.6" x14ac:dyDescent="0.3">
      <c r="C3904" s="227"/>
      <c r="N3904" s="244"/>
      <c r="O3904" s="244"/>
    </row>
    <row r="3905" spans="3:15" ht="15.6" x14ac:dyDescent="0.3">
      <c r="C3905" s="227"/>
      <c r="N3905" s="244"/>
      <c r="O3905" s="244"/>
    </row>
    <row r="3906" spans="3:15" ht="15.6" x14ac:dyDescent="0.3">
      <c r="C3906" s="227"/>
      <c r="N3906" s="244"/>
      <c r="O3906" s="244"/>
    </row>
    <row r="3907" spans="3:15" ht="15.6" x14ac:dyDescent="0.3">
      <c r="C3907" s="227"/>
      <c r="N3907" s="244"/>
      <c r="O3907" s="244"/>
    </row>
    <row r="3908" spans="3:15" ht="15.6" x14ac:dyDescent="0.3">
      <c r="C3908" s="227"/>
      <c r="N3908" s="244"/>
      <c r="O3908" s="244"/>
    </row>
    <row r="3909" spans="3:15" ht="15.6" x14ac:dyDescent="0.3">
      <c r="C3909" s="227"/>
      <c r="N3909" s="244"/>
      <c r="O3909" s="244"/>
    </row>
    <row r="3910" spans="3:15" ht="15.6" x14ac:dyDescent="0.3">
      <c r="C3910" s="227"/>
      <c r="N3910" s="244"/>
      <c r="O3910" s="244"/>
    </row>
    <row r="3911" spans="3:15" ht="15.6" x14ac:dyDescent="0.3">
      <c r="C3911" s="227"/>
      <c r="N3911" s="244"/>
      <c r="O3911" s="244"/>
    </row>
    <row r="3912" spans="3:15" ht="15.6" x14ac:dyDescent="0.3">
      <c r="C3912" s="227"/>
      <c r="N3912" s="244"/>
      <c r="O3912" s="244"/>
    </row>
    <row r="3913" spans="3:15" ht="15.6" x14ac:dyDescent="0.3">
      <c r="C3913" s="227"/>
      <c r="N3913" s="244"/>
      <c r="O3913" s="244"/>
    </row>
    <row r="3914" spans="3:15" ht="15.6" x14ac:dyDescent="0.3">
      <c r="C3914" s="227"/>
      <c r="N3914" s="244"/>
      <c r="O3914" s="244"/>
    </row>
    <row r="3915" spans="3:15" ht="15.6" x14ac:dyDescent="0.3">
      <c r="C3915" s="227"/>
      <c r="N3915" s="244"/>
      <c r="O3915" s="244"/>
    </row>
    <row r="3916" spans="3:15" ht="15.6" x14ac:dyDescent="0.3">
      <c r="C3916" s="227"/>
      <c r="N3916" s="244"/>
      <c r="O3916" s="244"/>
    </row>
    <row r="3917" spans="3:15" ht="15.6" x14ac:dyDescent="0.3">
      <c r="C3917" s="227"/>
      <c r="N3917" s="244"/>
      <c r="O3917" s="244"/>
    </row>
    <row r="3918" spans="3:15" ht="15.6" x14ac:dyDescent="0.3">
      <c r="C3918" s="227"/>
      <c r="N3918" s="244"/>
      <c r="O3918" s="244"/>
    </row>
    <row r="3919" spans="3:15" ht="15.6" x14ac:dyDescent="0.3">
      <c r="C3919" s="227"/>
      <c r="N3919" s="244"/>
      <c r="O3919" s="244"/>
    </row>
    <row r="3920" spans="3:15" ht="15.6" x14ac:dyDescent="0.3">
      <c r="C3920" s="227"/>
      <c r="N3920" s="244"/>
      <c r="O3920" s="244"/>
    </row>
    <row r="3921" spans="3:15" ht="15.6" x14ac:dyDescent="0.3">
      <c r="C3921" s="227"/>
      <c r="N3921" s="244"/>
      <c r="O3921" s="244"/>
    </row>
    <row r="3922" spans="3:15" ht="15.6" x14ac:dyDescent="0.3">
      <c r="C3922" s="227"/>
      <c r="N3922" s="244"/>
      <c r="O3922" s="244"/>
    </row>
    <row r="3923" spans="3:15" ht="15.6" x14ac:dyDescent="0.3">
      <c r="C3923" s="227"/>
      <c r="N3923" s="244"/>
      <c r="O3923" s="244"/>
    </row>
    <row r="3924" spans="3:15" ht="15.6" x14ac:dyDescent="0.3">
      <c r="C3924" s="227"/>
      <c r="N3924" s="244"/>
      <c r="O3924" s="244"/>
    </row>
    <row r="3925" spans="3:15" ht="15.6" x14ac:dyDescent="0.3">
      <c r="C3925" s="227"/>
      <c r="N3925" s="244"/>
      <c r="O3925" s="244"/>
    </row>
    <row r="3926" spans="3:15" ht="15.6" x14ac:dyDescent="0.3">
      <c r="C3926" s="227"/>
      <c r="N3926" s="244"/>
      <c r="O3926" s="244"/>
    </row>
    <row r="3927" spans="3:15" ht="15.6" x14ac:dyDescent="0.3">
      <c r="C3927" s="227"/>
      <c r="N3927" s="244"/>
      <c r="O3927" s="244"/>
    </row>
    <row r="3928" spans="3:15" ht="15.6" x14ac:dyDescent="0.3">
      <c r="C3928" s="227"/>
      <c r="N3928" s="244"/>
      <c r="O3928" s="244"/>
    </row>
    <row r="3929" spans="3:15" ht="15.6" x14ac:dyDescent="0.3">
      <c r="C3929" s="227"/>
      <c r="N3929" s="244"/>
      <c r="O3929" s="244"/>
    </row>
    <row r="3930" spans="3:15" ht="15.6" x14ac:dyDescent="0.3">
      <c r="C3930" s="227"/>
      <c r="N3930" s="244"/>
      <c r="O3930" s="244"/>
    </row>
    <row r="3931" spans="3:15" ht="15.6" x14ac:dyDescent="0.3">
      <c r="C3931" s="227"/>
      <c r="N3931" s="244"/>
      <c r="O3931" s="244"/>
    </row>
    <row r="3932" spans="3:15" ht="15.6" x14ac:dyDescent="0.3">
      <c r="C3932" s="227"/>
      <c r="N3932" s="244"/>
      <c r="O3932" s="244"/>
    </row>
    <row r="3933" spans="3:15" ht="15.6" x14ac:dyDescent="0.3">
      <c r="C3933" s="227"/>
      <c r="N3933" s="244"/>
      <c r="O3933" s="244"/>
    </row>
    <row r="3934" spans="3:15" ht="15.6" x14ac:dyDescent="0.3">
      <c r="C3934" s="227"/>
      <c r="N3934" s="244"/>
      <c r="O3934" s="244"/>
    </row>
    <row r="3935" spans="3:15" ht="15.6" x14ac:dyDescent="0.3">
      <c r="C3935" s="227"/>
      <c r="N3935" s="244"/>
      <c r="O3935" s="244"/>
    </row>
    <row r="3936" spans="3:15" ht="15.6" x14ac:dyDescent="0.3">
      <c r="C3936" s="227"/>
      <c r="N3936" s="244"/>
      <c r="O3936" s="244"/>
    </row>
    <row r="3937" spans="3:15" ht="15.6" x14ac:dyDescent="0.3">
      <c r="C3937" s="227"/>
      <c r="N3937" s="244"/>
      <c r="O3937" s="244"/>
    </row>
    <row r="3938" spans="3:15" ht="15.6" x14ac:dyDescent="0.3">
      <c r="C3938" s="227"/>
      <c r="N3938" s="244"/>
      <c r="O3938" s="244"/>
    </row>
    <row r="3939" spans="3:15" ht="15.6" x14ac:dyDescent="0.3">
      <c r="C3939" s="227"/>
      <c r="N3939" s="244"/>
      <c r="O3939" s="244"/>
    </row>
    <row r="3940" spans="3:15" ht="15.6" x14ac:dyDescent="0.3">
      <c r="C3940" s="227"/>
      <c r="N3940" s="244"/>
      <c r="O3940" s="244"/>
    </row>
    <row r="3941" spans="3:15" ht="15.6" x14ac:dyDescent="0.3">
      <c r="C3941" s="227"/>
      <c r="N3941" s="244"/>
      <c r="O3941" s="244"/>
    </row>
    <row r="3942" spans="3:15" ht="15.6" x14ac:dyDescent="0.3">
      <c r="C3942" s="227"/>
      <c r="N3942" s="244"/>
      <c r="O3942" s="244"/>
    </row>
    <row r="3943" spans="3:15" ht="15.6" x14ac:dyDescent="0.3">
      <c r="C3943" s="227"/>
      <c r="N3943" s="244"/>
      <c r="O3943" s="244"/>
    </row>
    <row r="3944" spans="3:15" ht="15.6" x14ac:dyDescent="0.3">
      <c r="C3944" s="227"/>
      <c r="N3944" s="244"/>
      <c r="O3944" s="244"/>
    </row>
    <row r="3945" spans="3:15" ht="15.6" x14ac:dyDescent="0.3">
      <c r="C3945" s="227"/>
      <c r="N3945" s="244"/>
      <c r="O3945" s="244"/>
    </row>
    <row r="3946" spans="3:15" ht="15.6" x14ac:dyDescent="0.3">
      <c r="C3946" s="227"/>
      <c r="N3946" s="244"/>
      <c r="O3946" s="244"/>
    </row>
    <row r="3947" spans="3:15" ht="15.6" x14ac:dyDescent="0.3">
      <c r="C3947" s="227"/>
      <c r="N3947" s="244"/>
      <c r="O3947" s="244"/>
    </row>
    <row r="3948" spans="3:15" ht="15.6" x14ac:dyDescent="0.3">
      <c r="C3948" s="227"/>
      <c r="N3948" s="244"/>
      <c r="O3948" s="244"/>
    </row>
    <row r="3949" spans="3:15" ht="15.6" x14ac:dyDescent="0.3">
      <c r="C3949" s="227"/>
      <c r="N3949" s="244"/>
      <c r="O3949" s="244"/>
    </row>
    <row r="3950" spans="3:15" ht="15.6" x14ac:dyDescent="0.3">
      <c r="C3950" s="227"/>
      <c r="N3950" s="244"/>
      <c r="O3950" s="244"/>
    </row>
    <row r="3951" spans="3:15" ht="15.6" x14ac:dyDescent="0.3">
      <c r="C3951" s="227"/>
      <c r="N3951" s="244"/>
      <c r="O3951" s="244"/>
    </row>
    <row r="3952" spans="3:15" ht="15.6" x14ac:dyDescent="0.3">
      <c r="C3952" s="227"/>
      <c r="N3952" s="244"/>
      <c r="O3952" s="244"/>
    </row>
    <row r="3953" spans="3:15" ht="15.6" x14ac:dyDescent="0.3">
      <c r="C3953" s="227"/>
      <c r="N3953" s="244"/>
      <c r="O3953" s="244"/>
    </row>
    <row r="3954" spans="3:15" ht="15.6" x14ac:dyDescent="0.3">
      <c r="C3954" s="227"/>
      <c r="N3954" s="244"/>
      <c r="O3954" s="244"/>
    </row>
    <row r="3955" spans="3:15" ht="15.6" x14ac:dyDescent="0.3">
      <c r="C3955" s="227"/>
      <c r="N3955" s="244"/>
      <c r="O3955" s="244"/>
    </row>
    <row r="3956" spans="3:15" ht="15.6" x14ac:dyDescent="0.3">
      <c r="C3956" s="227"/>
      <c r="N3956" s="244"/>
      <c r="O3956" s="244"/>
    </row>
    <row r="3957" spans="3:15" ht="15.6" x14ac:dyDescent="0.3">
      <c r="C3957" s="227"/>
      <c r="N3957" s="244"/>
      <c r="O3957" s="244"/>
    </row>
    <row r="3958" spans="3:15" ht="15.6" x14ac:dyDescent="0.3">
      <c r="C3958" s="227"/>
      <c r="N3958" s="244"/>
      <c r="O3958" s="244"/>
    </row>
    <row r="3959" spans="3:15" ht="15.6" x14ac:dyDescent="0.3">
      <c r="C3959" s="227"/>
      <c r="N3959" s="244"/>
      <c r="O3959" s="244"/>
    </row>
    <row r="3960" spans="3:15" ht="15.6" x14ac:dyDescent="0.3">
      <c r="C3960" s="227"/>
      <c r="N3960" s="244"/>
      <c r="O3960" s="244"/>
    </row>
    <row r="3961" spans="3:15" ht="15.6" x14ac:dyDescent="0.3">
      <c r="C3961" s="227"/>
      <c r="N3961" s="244"/>
      <c r="O3961" s="244"/>
    </row>
    <row r="3962" spans="3:15" ht="15.6" x14ac:dyDescent="0.3">
      <c r="C3962" s="227"/>
      <c r="N3962" s="244"/>
      <c r="O3962" s="244"/>
    </row>
    <row r="3963" spans="3:15" ht="15.6" x14ac:dyDescent="0.3">
      <c r="C3963" s="227"/>
      <c r="N3963" s="244"/>
      <c r="O3963" s="244"/>
    </row>
    <row r="3964" spans="3:15" ht="15.6" x14ac:dyDescent="0.3">
      <c r="C3964" s="227"/>
      <c r="N3964" s="244"/>
      <c r="O3964" s="244"/>
    </row>
    <row r="3965" spans="3:15" ht="15.6" x14ac:dyDescent="0.3">
      <c r="C3965" s="227"/>
      <c r="N3965" s="244"/>
      <c r="O3965" s="244"/>
    </row>
    <row r="3966" spans="3:15" ht="15.6" x14ac:dyDescent="0.3">
      <c r="C3966" s="227"/>
      <c r="N3966" s="244"/>
      <c r="O3966" s="244"/>
    </row>
    <row r="3967" spans="3:15" ht="15.6" x14ac:dyDescent="0.3">
      <c r="C3967" s="227"/>
      <c r="N3967" s="244"/>
      <c r="O3967" s="244"/>
    </row>
    <row r="3968" spans="3:15" ht="15.6" x14ac:dyDescent="0.3">
      <c r="C3968" s="227"/>
      <c r="N3968" s="244"/>
      <c r="O3968" s="244"/>
    </row>
    <row r="3969" spans="3:15" ht="15.6" x14ac:dyDescent="0.3">
      <c r="C3969" s="227"/>
      <c r="N3969" s="244"/>
      <c r="O3969" s="244"/>
    </row>
    <row r="3970" spans="3:15" ht="15.6" x14ac:dyDescent="0.3">
      <c r="C3970" s="227"/>
      <c r="N3970" s="244"/>
      <c r="O3970" s="244"/>
    </row>
    <row r="3971" spans="3:15" ht="15.6" x14ac:dyDescent="0.3">
      <c r="C3971" s="227"/>
      <c r="N3971" s="244"/>
      <c r="O3971" s="244"/>
    </row>
    <row r="3972" spans="3:15" ht="15.6" x14ac:dyDescent="0.3">
      <c r="C3972" s="227"/>
      <c r="N3972" s="244"/>
      <c r="O3972" s="244"/>
    </row>
    <row r="3973" spans="3:15" ht="15.6" x14ac:dyDescent="0.3">
      <c r="C3973" s="227"/>
      <c r="N3973" s="244"/>
      <c r="O3973" s="244"/>
    </row>
    <row r="3974" spans="3:15" ht="15.6" x14ac:dyDescent="0.3">
      <c r="C3974" s="227"/>
      <c r="N3974" s="244"/>
      <c r="O3974" s="244"/>
    </row>
    <row r="3975" spans="3:15" ht="15.6" x14ac:dyDescent="0.3">
      <c r="C3975" s="227"/>
      <c r="N3975" s="244"/>
      <c r="O3975" s="244"/>
    </row>
    <row r="3976" spans="3:15" ht="15.6" x14ac:dyDescent="0.3">
      <c r="C3976" s="227"/>
      <c r="N3976" s="244"/>
      <c r="O3976" s="244"/>
    </row>
    <row r="3977" spans="3:15" ht="15.6" x14ac:dyDescent="0.3">
      <c r="C3977" s="227"/>
      <c r="N3977" s="244"/>
      <c r="O3977" s="244"/>
    </row>
    <row r="3978" spans="3:15" ht="15.6" x14ac:dyDescent="0.3">
      <c r="C3978" s="227"/>
      <c r="N3978" s="244"/>
      <c r="O3978" s="244"/>
    </row>
    <row r="3979" spans="3:15" ht="15.6" x14ac:dyDescent="0.3">
      <c r="C3979" s="227"/>
      <c r="N3979" s="244"/>
      <c r="O3979" s="244"/>
    </row>
    <row r="3980" spans="3:15" ht="15.6" x14ac:dyDescent="0.3">
      <c r="C3980" s="227"/>
      <c r="N3980" s="244"/>
      <c r="O3980" s="244"/>
    </row>
    <row r="3981" spans="3:15" ht="15.6" x14ac:dyDescent="0.3">
      <c r="C3981" s="227"/>
      <c r="N3981" s="244"/>
      <c r="O3981" s="244"/>
    </row>
    <row r="3982" spans="3:15" ht="15.6" x14ac:dyDescent="0.3">
      <c r="C3982" s="227"/>
      <c r="N3982" s="244"/>
      <c r="O3982" s="244"/>
    </row>
    <row r="3983" spans="3:15" ht="15.6" x14ac:dyDescent="0.3">
      <c r="C3983" s="227"/>
      <c r="N3983" s="244"/>
      <c r="O3983" s="244"/>
    </row>
    <row r="3984" spans="3:15" ht="15.6" x14ac:dyDescent="0.3">
      <c r="C3984" s="227"/>
      <c r="N3984" s="244"/>
      <c r="O3984" s="244"/>
    </row>
    <row r="3985" spans="3:15" ht="15.6" x14ac:dyDescent="0.3">
      <c r="C3985" s="227"/>
      <c r="N3985" s="244"/>
      <c r="O3985" s="244"/>
    </row>
    <row r="3986" spans="3:15" ht="15.6" x14ac:dyDescent="0.3">
      <c r="C3986" s="227"/>
      <c r="N3986" s="244"/>
      <c r="O3986" s="244"/>
    </row>
    <row r="3987" spans="3:15" ht="15.6" x14ac:dyDescent="0.3">
      <c r="C3987" s="227"/>
      <c r="N3987" s="244"/>
      <c r="O3987" s="244"/>
    </row>
    <row r="3988" spans="3:15" ht="15.6" x14ac:dyDescent="0.3">
      <c r="C3988" s="227"/>
      <c r="N3988" s="244"/>
      <c r="O3988" s="244"/>
    </row>
    <row r="3989" spans="3:15" ht="15.6" x14ac:dyDescent="0.3">
      <c r="C3989" s="227"/>
      <c r="N3989" s="244"/>
      <c r="O3989" s="244"/>
    </row>
    <row r="3990" spans="3:15" ht="15.6" x14ac:dyDescent="0.3">
      <c r="C3990" s="227"/>
      <c r="N3990" s="244"/>
      <c r="O3990" s="244"/>
    </row>
    <row r="3991" spans="3:15" ht="15.6" x14ac:dyDescent="0.3">
      <c r="C3991" s="227"/>
      <c r="N3991" s="244"/>
      <c r="O3991" s="244"/>
    </row>
    <row r="3992" spans="3:15" ht="15.6" x14ac:dyDescent="0.3">
      <c r="C3992" s="227"/>
      <c r="N3992" s="244"/>
      <c r="O3992" s="244"/>
    </row>
    <row r="3993" spans="3:15" ht="15.6" x14ac:dyDescent="0.3">
      <c r="C3993" s="227"/>
      <c r="N3993" s="244"/>
      <c r="O3993" s="244"/>
    </row>
    <row r="3994" spans="3:15" ht="15.6" x14ac:dyDescent="0.3">
      <c r="C3994" s="227"/>
      <c r="N3994" s="244"/>
      <c r="O3994" s="244"/>
    </row>
    <row r="3995" spans="3:15" ht="15.6" x14ac:dyDescent="0.3">
      <c r="C3995" s="227"/>
      <c r="N3995" s="244"/>
      <c r="O3995" s="244"/>
    </row>
    <row r="3996" spans="3:15" ht="15.6" x14ac:dyDescent="0.3">
      <c r="C3996" s="227"/>
      <c r="N3996" s="244"/>
      <c r="O3996" s="244"/>
    </row>
    <row r="3997" spans="3:15" ht="15.6" x14ac:dyDescent="0.3">
      <c r="C3997" s="227"/>
      <c r="N3997" s="244"/>
      <c r="O3997" s="244"/>
    </row>
    <row r="3998" spans="3:15" ht="15.6" x14ac:dyDescent="0.3">
      <c r="C3998" s="227"/>
      <c r="N3998" s="244"/>
      <c r="O3998" s="244"/>
    </row>
    <row r="3999" spans="3:15" ht="15.6" x14ac:dyDescent="0.3">
      <c r="C3999" s="227"/>
      <c r="N3999" s="244"/>
      <c r="O3999" s="244"/>
    </row>
    <row r="4000" spans="3:15" ht="15.6" x14ac:dyDescent="0.3">
      <c r="C4000" s="227"/>
      <c r="N4000" s="244"/>
      <c r="O4000" s="244"/>
    </row>
    <row r="4001" spans="3:15" ht="15.6" x14ac:dyDescent="0.3">
      <c r="C4001" s="227"/>
      <c r="N4001" s="244"/>
      <c r="O4001" s="244"/>
    </row>
    <row r="4002" spans="3:15" ht="15.6" x14ac:dyDescent="0.3">
      <c r="C4002" s="227"/>
      <c r="N4002" s="244"/>
      <c r="O4002" s="244"/>
    </row>
    <row r="4003" spans="3:15" ht="15.6" x14ac:dyDescent="0.3">
      <c r="C4003" s="227"/>
      <c r="N4003" s="244"/>
      <c r="O4003" s="244"/>
    </row>
    <row r="4004" spans="3:15" ht="15.6" x14ac:dyDescent="0.3">
      <c r="C4004" s="227"/>
      <c r="N4004" s="244"/>
      <c r="O4004" s="244"/>
    </row>
    <row r="4005" spans="3:15" ht="15.6" x14ac:dyDescent="0.3">
      <c r="C4005" s="227"/>
      <c r="N4005" s="244"/>
      <c r="O4005" s="244"/>
    </row>
    <row r="4006" spans="3:15" ht="15.6" x14ac:dyDescent="0.3">
      <c r="C4006" s="227"/>
      <c r="N4006" s="244"/>
      <c r="O4006" s="244"/>
    </row>
    <row r="4007" spans="3:15" ht="15.6" x14ac:dyDescent="0.3">
      <c r="C4007" s="227"/>
      <c r="N4007" s="244"/>
      <c r="O4007" s="244"/>
    </row>
    <row r="4008" spans="3:15" ht="15.6" x14ac:dyDescent="0.3">
      <c r="C4008" s="227"/>
      <c r="N4008" s="244"/>
      <c r="O4008" s="244"/>
    </row>
    <row r="4009" spans="3:15" ht="15.6" x14ac:dyDescent="0.3">
      <c r="C4009" s="227"/>
      <c r="N4009" s="244"/>
      <c r="O4009" s="244"/>
    </row>
    <row r="4010" spans="3:15" ht="15.6" x14ac:dyDescent="0.3">
      <c r="C4010" s="227"/>
      <c r="N4010" s="244"/>
      <c r="O4010" s="244"/>
    </row>
    <row r="4011" spans="3:15" ht="15.6" x14ac:dyDescent="0.3">
      <c r="C4011" s="227"/>
      <c r="N4011" s="244"/>
      <c r="O4011" s="244"/>
    </row>
    <row r="4012" spans="3:15" ht="15.6" x14ac:dyDescent="0.3">
      <c r="C4012" s="227"/>
      <c r="N4012" s="244"/>
      <c r="O4012" s="244"/>
    </row>
    <row r="4013" spans="3:15" ht="15.6" x14ac:dyDescent="0.3">
      <c r="C4013" s="227"/>
      <c r="N4013" s="244"/>
      <c r="O4013" s="244"/>
    </row>
    <row r="4014" spans="3:15" ht="15.6" x14ac:dyDescent="0.3">
      <c r="C4014" s="227"/>
      <c r="N4014" s="244"/>
      <c r="O4014" s="244"/>
    </row>
    <row r="4015" spans="3:15" ht="15.6" x14ac:dyDescent="0.3">
      <c r="C4015" s="227"/>
      <c r="N4015" s="244"/>
      <c r="O4015" s="244"/>
    </row>
    <row r="4016" spans="3:15" ht="15.6" x14ac:dyDescent="0.3">
      <c r="C4016" s="227"/>
      <c r="N4016" s="244"/>
      <c r="O4016" s="244"/>
    </row>
    <row r="4017" spans="3:15" ht="15.6" x14ac:dyDescent="0.3">
      <c r="C4017" s="227"/>
      <c r="N4017" s="244"/>
      <c r="O4017" s="244"/>
    </row>
    <row r="4018" spans="3:15" ht="15.6" x14ac:dyDescent="0.3">
      <c r="C4018" s="227"/>
      <c r="N4018" s="244"/>
      <c r="O4018" s="244"/>
    </row>
    <row r="4019" spans="3:15" ht="15.6" x14ac:dyDescent="0.3">
      <c r="C4019" s="227"/>
      <c r="N4019" s="244"/>
      <c r="O4019" s="244"/>
    </row>
    <row r="4020" spans="3:15" ht="15.6" x14ac:dyDescent="0.3">
      <c r="C4020" s="227"/>
      <c r="N4020" s="244"/>
      <c r="O4020" s="244"/>
    </row>
    <row r="4021" spans="3:15" ht="15.6" x14ac:dyDescent="0.3">
      <c r="C4021" s="227"/>
      <c r="N4021" s="244"/>
      <c r="O4021" s="244"/>
    </row>
    <row r="4022" spans="3:15" ht="15.6" x14ac:dyDescent="0.3">
      <c r="C4022" s="227"/>
      <c r="N4022" s="244"/>
      <c r="O4022" s="244"/>
    </row>
    <row r="4023" spans="3:15" ht="15.6" x14ac:dyDescent="0.3">
      <c r="C4023" s="227"/>
      <c r="N4023" s="244"/>
      <c r="O4023" s="244"/>
    </row>
    <row r="4024" spans="3:15" ht="15.6" x14ac:dyDescent="0.3">
      <c r="C4024" s="227"/>
      <c r="N4024" s="244"/>
      <c r="O4024" s="244"/>
    </row>
    <row r="4025" spans="3:15" ht="15.6" x14ac:dyDescent="0.3">
      <c r="C4025" s="227"/>
      <c r="N4025" s="244"/>
      <c r="O4025" s="244"/>
    </row>
    <row r="4026" spans="3:15" ht="15.6" x14ac:dyDescent="0.3">
      <c r="C4026" s="227"/>
      <c r="N4026" s="244"/>
      <c r="O4026" s="244"/>
    </row>
    <row r="4027" spans="3:15" ht="15.6" x14ac:dyDescent="0.3">
      <c r="C4027" s="227"/>
      <c r="N4027" s="244"/>
      <c r="O4027" s="244"/>
    </row>
    <row r="4028" spans="3:15" ht="15.6" x14ac:dyDescent="0.3">
      <c r="C4028" s="227"/>
      <c r="N4028" s="244"/>
      <c r="O4028" s="244"/>
    </row>
    <row r="4029" spans="3:15" ht="15.6" x14ac:dyDescent="0.3">
      <c r="C4029" s="227"/>
      <c r="N4029" s="244"/>
      <c r="O4029" s="244"/>
    </row>
    <row r="4030" spans="3:15" ht="15.6" x14ac:dyDescent="0.3">
      <c r="C4030" s="227"/>
      <c r="N4030" s="244"/>
      <c r="O4030" s="244"/>
    </row>
    <row r="4031" spans="3:15" ht="15.6" x14ac:dyDescent="0.3">
      <c r="C4031" s="227"/>
      <c r="N4031" s="244"/>
      <c r="O4031" s="244"/>
    </row>
    <row r="4032" spans="3:15" ht="15.6" x14ac:dyDescent="0.3">
      <c r="C4032" s="227"/>
      <c r="N4032" s="244"/>
      <c r="O4032" s="244"/>
    </row>
    <row r="4033" spans="3:15" ht="15.6" x14ac:dyDescent="0.3">
      <c r="C4033" s="227"/>
      <c r="N4033" s="244"/>
      <c r="O4033" s="244"/>
    </row>
    <row r="4034" spans="3:15" ht="15.6" x14ac:dyDescent="0.3">
      <c r="C4034" s="227"/>
      <c r="N4034" s="244"/>
      <c r="O4034" s="244"/>
    </row>
    <row r="4035" spans="3:15" ht="15.6" x14ac:dyDescent="0.3">
      <c r="C4035" s="227"/>
      <c r="N4035" s="244"/>
      <c r="O4035" s="244"/>
    </row>
    <row r="4036" spans="3:15" ht="15.6" x14ac:dyDescent="0.3">
      <c r="C4036" s="227"/>
      <c r="N4036" s="244"/>
      <c r="O4036" s="244"/>
    </row>
    <row r="4037" spans="3:15" ht="15.6" x14ac:dyDescent="0.3">
      <c r="C4037" s="227"/>
      <c r="N4037" s="244"/>
      <c r="O4037" s="244"/>
    </row>
    <row r="4038" spans="3:15" ht="15.6" x14ac:dyDescent="0.3">
      <c r="C4038" s="227"/>
      <c r="N4038" s="244"/>
      <c r="O4038" s="244"/>
    </row>
    <row r="4039" spans="3:15" ht="15.6" x14ac:dyDescent="0.3">
      <c r="C4039" s="227"/>
      <c r="N4039" s="244"/>
      <c r="O4039" s="244"/>
    </row>
    <row r="4040" spans="3:15" ht="15.6" x14ac:dyDescent="0.3">
      <c r="C4040" s="227"/>
      <c r="N4040" s="244"/>
      <c r="O4040" s="244"/>
    </row>
    <row r="4041" spans="3:15" ht="15.6" x14ac:dyDescent="0.3">
      <c r="C4041" s="227"/>
      <c r="N4041" s="244"/>
      <c r="O4041" s="244"/>
    </row>
    <row r="4042" spans="3:15" ht="15.6" x14ac:dyDescent="0.3">
      <c r="C4042" s="227"/>
      <c r="N4042" s="244"/>
      <c r="O4042" s="244"/>
    </row>
    <row r="4043" spans="3:15" ht="15.6" x14ac:dyDescent="0.3">
      <c r="C4043" s="227"/>
      <c r="N4043" s="244"/>
      <c r="O4043" s="244"/>
    </row>
    <row r="4044" spans="3:15" ht="15.6" x14ac:dyDescent="0.3">
      <c r="C4044" s="227"/>
      <c r="N4044" s="244"/>
      <c r="O4044" s="244"/>
    </row>
    <row r="4045" spans="3:15" ht="15.6" x14ac:dyDescent="0.3">
      <c r="C4045" s="227"/>
      <c r="N4045" s="244"/>
      <c r="O4045" s="244"/>
    </row>
    <row r="4046" spans="3:15" ht="15.6" x14ac:dyDescent="0.3">
      <c r="C4046" s="227"/>
      <c r="N4046" s="244"/>
      <c r="O4046" s="244"/>
    </row>
    <row r="4047" spans="3:15" ht="15.6" x14ac:dyDescent="0.3">
      <c r="C4047" s="227"/>
      <c r="N4047" s="244"/>
      <c r="O4047" s="244"/>
    </row>
    <row r="4048" spans="3:15" ht="15.6" x14ac:dyDescent="0.3">
      <c r="C4048" s="227"/>
      <c r="N4048" s="244"/>
      <c r="O4048" s="244"/>
    </row>
    <row r="4049" spans="3:15" ht="15.6" x14ac:dyDescent="0.3">
      <c r="C4049" s="227"/>
      <c r="N4049" s="244"/>
      <c r="O4049" s="244"/>
    </row>
    <row r="4050" spans="3:15" ht="15.6" x14ac:dyDescent="0.3">
      <c r="C4050" s="227"/>
      <c r="N4050" s="244"/>
      <c r="O4050" s="244"/>
    </row>
    <row r="4051" spans="3:15" ht="15.6" x14ac:dyDescent="0.3">
      <c r="C4051" s="227"/>
      <c r="N4051" s="244"/>
      <c r="O4051" s="244"/>
    </row>
    <row r="4052" spans="3:15" ht="15.6" x14ac:dyDescent="0.3">
      <c r="C4052" s="227"/>
      <c r="N4052" s="244"/>
      <c r="O4052" s="244"/>
    </row>
    <row r="4053" spans="3:15" ht="15.6" x14ac:dyDescent="0.3">
      <c r="C4053" s="227"/>
      <c r="N4053" s="244"/>
      <c r="O4053" s="244"/>
    </row>
    <row r="4054" spans="3:15" ht="15.6" x14ac:dyDescent="0.3">
      <c r="C4054" s="227"/>
      <c r="N4054" s="244"/>
      <c r="O4054" s="244"/>
    </row>
    <row r="4055" spans="3:15" ht="15.6" x14ac:dyDescent="0.3">
      <c r="C4055" s="227"/>
      <c r="N4055" s="244"/>
      <c r="O4055" s="244"/>
    </row>
    <row r="4056" spans="3:15" ht="15.6" x14ac:dyDescent="0.3">
      <c r="C4056" s="227"/>
      <c r="N4056" s="244"/>
      <c r="O4056" s="244"/>
    </row>
    <row r="4057" spans="3:15" ht="15.6" x14ac:dyDescent="0.3">
      <c r="C4057" s="227"/>
      <c r="N4057" s="244"/>
      <c r="O4057" s="244"/>
    </row>
    <row r="4058" spans="3:15" ht="15.6" x14ac:dyDescent="0.3">
      <c r="C4058" s="227"/>
      <c r="N4058" s="244"/>
      <c r="O4058" s="244"/>
    </row>
    <row r="4059" spans="3:15" ht="15.6" x14ac:dyDescent="0.3">
      <c r="C4059" s="227"/>
      <c r="N4059" s="244"/>
      <c r="O4059" s="244"/>
    </row>
    <row r="4060" spans="3:15" ht="15.6" x14ac:dyDescent="0.3">
      <c r="C4060" s="227"/>
      <c r="N4060" s="244"/>
      <c r="O4060" s="244"/>
    </row>
    <row r="4061" spans="3:15" ht="15.6" x14ac:dyDescent="0.3">
      <c r="C4061" s="227"/>
      <c r="N4061" s="244"/>
      <c r="O4061" s="244"/>
    </row>
    <row r="4062" spans="3:15" ht="15.6" x14ac:dyDescent="0.3">
      <c r="C4062" s="227"/>
      <c r="N4062" s="244"/>
      <c r="O4062" s="244"/>
    </row>
    <row r="4063" spans="3:15" ht="15.6" x14ac:dyDescent="0.3">
      <c r="C4063" s="227"/>
      <c r="N4063" s="244"/>
      <c r="O4063" s="244"/>
    </row>
    <row r="4064" spans="3:15" ht="15.6" x14ac:dyDescent="0.3">
      <c r="C4064" s="227"/>
      <c r="N4064" s="244"/>
      <c r="O4064" s="244"/>
    </row>
    <row r="4065" spans="3:15" ht="15.6" x14ac:dyDescent="0.3">
      <c r="C4065" s="227"/>
      <c r="N4065" s="244"/>
      <c r="O4065" s="244"/>
    </row>
    <row r="4066" spans="3:15" ht="15.6" x14ac:dyDescent="0.3">
      <c r="C4066" s="227"/>
      <c r="N4066" s="244"/>
      <c r="O4066" s="244"/>
    </row>
    <row r="4067" spans="3:15" ht="15.6" x14ac:dyDescent="0.3">
      <c r="C4067" s="227"/>
      <c r="N4067" s="244"/>
      <c r="O4067" s="244"/>
    </row>
    <row r="4068" spans="3:15" ht="15.6" x14ac:dyDescent="0.3">
      <c r="C4068" s="227"/>
      <c r="N4068" s="244"/>
      <c r="O4068" s="244"/>
    </row>
    <row r="4069" spans="3:15" ht="15.6" x14ac:dyDescent="0.3">
      <c r="C4069" s="227"/>
      <c r="N4069" s="244"/>
      <c r="O4069" s="244"/>
    </row>
    <row r="4070" spans="3:15" ht="15.6" x14ac:dyDescent="0.3">
      <c r="C4070" s="227"/>
      <c r="N4070" s="244"/>
      <c r="O4070" s="244"/>
    </row>
    <row r="4071" spans="3:15" ht="15.6" x14ac:dyDescent="0.3">
      <c r="C4071" s="227"/>
      <c r="N4071" s="244"/>
      <c r="O4071" s="244"/>
    </row>
    <row r="4072" spans="3:15" ht="15.6" x14ac:dyDescent="0.3">
      <c r="C4072" s="227"/>
      <c r="N4072" s="244"/>
      <c r="O4072" s="244"/>
    </row>
    <row r="4073" spans="3:15" ht="15.6" x14ac:dyDescent="0.3">
      <c r="C4073" s="227"/>
      <c r="N4073" s="244"/>
      <c r="O4073" s="244"/>
    </row>
    <row r="4074" spans="3:15" ht="15.6" x14ac:dyDescent="0.3">
      <c r="C4074" s="227"/>
      <c r="N4074" s="244"/>
      <c r="O4074" s="244"/>
    </row>
    <row r="4075" spans="3:15" ht="15.6" x14ac:dyDescent="0.3">
      <c r="C4075" s="227"/>
      <c r="N4075" s="244"/>
      <c r="O4075" s="244"/>
    </row>
    <row r="4076" spans="3:15" ht="15.6" x14ac:dyDescent="0.3">
      <c r="C4076" s="227"/>
      <c r="N4076" s="244"/>
      <c r="O4076" s="244"/>
    </row>
    <row r="4077" spans="3:15" ht="15.6" x14ac:dyDescent="0.3">
      <c r="C4077" s="227"/>
      <c r="N4077" s="244"/>
      <c r="O4077" s="244"/>
    </row>
    <row r="4078" spans="3:15" ht="15.6" x14ac:dyDescent="0.3">
      <c r="C4078" s="227"/>
      <c r="N4078" s="244"/>
      <c r="O4078" s="244"/>
    </row>
    <row r="4079" spans="3:15" ht="15.6" x14ac:dyDescent="0.3">
      <c r="C4079" s="227"/>
      <c r="N4079" s="244"/>
      <c r="O4079" s="244"/>
    </row>
    <row r="4080" spans="3:15" ht="15.6" x14ac:dyDescent="0.3">
      <c r="C4080" s="227"/>
      <c r="N4080" s="244"/>
      <c r="O4080" s="244"/>
    </row>
    <row r="4081" spans="3:15" ht="15.6" x14ac:dyDescent="0.3">
      <c r="C4081" s="227"/>
      <c r="N4081" s="244"/>
      <c r="O4081" s="244"/>
    </row>
    <row r="4082" spans="3:15" ht="15.6" x14ac:dyDescent="0.3">
      <c r="C4082" s="227"/>
      <c r="N4082" s="244"/>
      <c r="O4082" s="244"/>
    </row>
    <row r="4083" spans="3:15" ht="15.6" x14ac:dyDescent="0.3">
      <c r="C4083" s="227"/>
      <c r="N4083" s="244"/>
      <c r="O4083" s="244"/>
    </row>
    <row r="4084" spans="3:15" ht="15.6" x14ac:dyDescent="0.3">
      <c r="C4084" s="227"/>
      <c r="N4084" s="244"/>
      <c r="O4084" s="244"/>
    </row>
    <row r="4085" spans="3:15" ht="15.6" x14ac:dyDescent="0.3">
      <c r="C4085" s="227"/>
      <c r="N4085" s="244"/>
      <c r="O4085" s="244"/>
    </row>
    <row r="4086" spans="3:15" ht="15.6" x14ac:dyDescent="0.3">
      <c r="C4086" s="227"/>
      <c r="N4086" s="244"/>
      <c r="O4086" s="244"/>
    </row>
    <row r="4087" spans="3:15" ht="15.6" x14ac:dyDescent="0.3">
      <c r="C4087" s="227"/>
      <c r="N4087" s="244"/>
      <c r="O4087" s="244"/>
    </row>
    <row r="4088" spans="3:15" ht="15.6" x14ac:dyDescent="0.3">
      <c r="C4088" s="227"/>
      <c r="N4088" s="244"/>
      <c r="O4088" s="244"/>
    </row>
    <row r="4089" spans="3:15" ht="15.6" x14ac:dyDescent="0.3">
      <c r="C4089" s="227"/>
      <c r="N4089" s="244"/>
      <c r="O4089" s="244"/>
    </row>
    <row r="4090" spans="3:15" ht="15.6" x14ac:dyDescent="0.3">
      <c r="C4090" s="227"/>
      <c r="N4090" s="244"/>
      <c r="O4090" s="244"/>
    </row>
    <row r="4091" spans="3:15" ht="15.6" x14ac:dyDescent="0.3">
      <c r="C4091" s="227"/>
      <c r="N4091" s="244"/>
      <c r="O4091" s="244"/>
    </row>
    <row r="4092" spans="3:15" ht="15.6" x14ac:dyDescent="0.3">
      <c r="C4092" s="227"/>
      <c r="N4092" s="244"/>
      <c r="O4092" s="244"/>
    </row>
    <row r="4093" spans="3:15" ht="15.6" x14ac:dyDescent="0.3">
      <c r="C4093" s="227"/>
      <c r="N4093" s="244"/>
      <c r="O4093" s="244"/>
    </row>
    <row r="4094" spans="3:15" ht="15.6" x14ac:dyDescent="0.3">
      <c r="C4094" s="227"/>
      <c r="N4094" s="244"/>
      <c r="O4094" s="244"/>
    </row>
    <row r="4095" spans="3:15" ht="15.6" x14ac:dyDescent="0.3">
      <c r="C4095" s="227"/>
      <c r="N4095" s="244"/>
      <c r="O4095" s="244"/>
    </row>
    <row r="4096" spans="3:15" ht="15.6" x14ac:dyDescent="0.3">
      <c r="C4096" s="227"/>
      <c r="N4096" s="244"/>
      <c r="O4096" s="244"/>
    </row>
    <row r="4097" spans="3:15" ht="15.6" x14ac:dyDescent="0.3">
      <c r="C4097" s="227"/>
      <c r="N4097" s="244"/>
      <c r="O4097" s="244"/>
    </row>
    <row r="4098" spans="3:15" ht="15.6" x14ac:dyDescent="0.3">
      <c r="C4098" s="227"/>
      <c r="N4098" s="244"/>
      <c r="O4098" s="244"/>
    </row>
    <row r="4099" spans="3:15" ht="15.6" x14ac:dyDescent="0.3">
      <c r="C4099" s="227"/>
      <c r="N4099" s="244"/>
      <c r="O4099" s="244"/>
    </row>
    <row r="4100" spans="3:15" ht="15.6" x14ac:dyDescent="0.3">
      <c r="C4100" s="227"/>
      <c r="N4100" s="244"/>
      <c r="O4100" s="244"/>
    </row>
    <row r="4101" spans="3:15" ht="15.6" x14ac:dyDescent="0.3">
      <c r="C4101" s="227"/>
      <c r="N4101" s="244"/>
      <c r="O4101" s="244"/>
    </row>
    <row r="4102" spans="3:15" ht="15.6" x14ac:dyDescent="0.3">
      <c r="C4102" s="227"/>
      <c r="N4102" s="244"/>
      <c r="O4102" s="244"/>
    </row>
    <row r="4103" spans="3:15" ht="15.6" x14ac:dyDescent="0.3">
      <c r="C4103" s="227"/>
      <c r="N4103" s="244"/>
      <c r="O4103" s="244"/>
    </row>
    <row r="4104" spans="3:15" ht="15.6" x14ac:dyDescent="0.3">
      <c r="C4104" s="227"/>
      <c r="N4104" s="244"/>
      <c r="O4104" s="244"/>
    </row>
    <row r="4105" spans="3:15" ht="15.6" x14ac:dyDescent="0.3">
      <c r="C4105" s="227"/>
      <c r="N4105" s="244"/>
      <c r="O4105" s="244"/>
    </row>
    <row r="4106" spans="3:15" ht="15.6" x14ac:dyDescent="0.3">
      <c r="C4106" s="227"/>
      <c r="N4106" s="244"/>
      <c r="O4106" s="244"/>
    </row>
    <row r="4107" spans="3:15" ht="15.6" x14ac:dyDescent="0.3">
      <c r="C4107" s="227"/>
      <c r="N4107" s="244"/>
      <c r="O4107" s="244"/>
    </row>
    <row r="4108" spans="3:15" ht="15.6" x14ac:dyDescent="0.3">
      <c r="C4108" s="227"/>
      <c r="N4108" s="244"/>
      <c r="O4108" s="244"/>
    </row>
    <row r="4109" spans="3:15" ht="15.6" x14ac:dyDescent="0.3">
      <c r="C4109" s="227"/>
      <c r="N4109" s="244"/>
      <c r="O4109" s="244"/>
    </row>
    <row r="4110" spans="3:15" ht="15.6" x14ac:dyDescent="0.3">
      <c r="C4110" s="227"/>
      <c r="N4110" s="244"/>
      <c r="O4110" s="244"/>
    </row>
    <row r="4111" spans="3:15" ht="15.6" x14ac:dyDescent="0.3">
      <c r="C4111" s="227"/>
      <c r="N4111" s="244"/>
      <c r="O4111" s="244"/>
    </row>
    <row r="4112" spans="3:15" ht="15.6" x14ac:dyDescent="0.3">
      <c r="C4112" s="227"/>
      <c r="N4112" s="244"/>
      <c r="O4112" s="244"/>
    </row>
    <row r="4113" spans="3:15" ht="15.6" x14ac:dyDescent="0.3">
      <c r="C4113" s="227"/>
      <c r="N4113" s="244"/>
      <c r="O4113" s="244"/>
    </row>
    <row r="4114" spans="3:15" ht="15.6" x14ac:dyDescent="0.3">
      <c r="C4114" s="227"/>
      <c r="N4114" s="244"/>
      <c r="O4114" s="244"/>
    </row>
    <row r="4115" spans="3:15" ht="15.6" x14ac:dyDescent="0.3">
      <c r="C4115" s="227"/>
      <c r="N4115" s="244"/>
      <c r="O4115" s="244"/>
    </row>
    <row r="4116" spans="3:15" ht="15.6" x14ac:dyDescent="0.3">
      <c r="C4116" s="227"/>
      <c r="N4116" s="244"/>
      <c r="O4116" s="244"/>
    </row>
    <row r="4117" spans="3:15" ht="15.6" x14ac:dyDescent="0.3">
      <c r="C4117" s="227"/>
      <c r="N4117" s="244"/>
      <c r="O4117" s="244"/>
    </row>
    <row r="4118" spans="3:15" ht="15.6" x14ac:dyDescent="0.3">
      <c r="C4118" s="227"/>
      <c r="N4118" s="244"/>
      <c r="O4118" s="244"/>
    </row>
    <row r="4119" spans="3:15" ht="15.6" x14ac:dyDescent="0.3">
      <c r="C4119" s="227"/>
      <c r="N4119" s="244"/>
      <c r="O4119" s="244"/>
    </row>
    <row r="4120" spans="3:15" ht="15.6" x14ac:dyDescent="0.3">
      <c r="C4120" s="227"/>
      <c r="N4120" s="244"/>
      <c r="O4120" s="244"/>
    </row>
    <row r="4121" spans="3:15" ht="15.6" x14ac:dyDescent="0.3">
      <c r="C4121" s="227"/>
      <c r="N4121" s="244"/>
      <c r="O4121" s="244"/>
    </row>
    <row r="4122" spans="3:15" ht="15.6" x14ac:dyDescent="0.3">
      <c r="C4122" s="227"/>
      <c r="N4122" s="244"/>
      <c r="O4122" s="244"/>
    </row>
    <row r="4123" spans="3:15" ht="15.6" x14ac:dyDescent="0.3">
      <c r="C4123" s="227"/>
      <c r="N4123" s="244"/>
      <c r="O4123" s="244"/>
    </row>
    <row r="4124" spans="3:15" ht="15.6" x14ac:dyDescent="0.3">
      <c r="C4124" s="227"/>
      <c r="N4124" s="244"/>
      <c r="O4124" s="244"/>
    </row>
    <row r="4125" spans="3:15" ht="15.6" x14ac:dyDescent="0.3">
      <c r="C4125" s="227"/>
      <c r="N4125" s="244"/>
      <c r="O4125" s="244"/>
    </row>
    <row r="4126" spans="3:15" ht="15.6" x14ac:dyDescent="0.3">
      <c r="C4126" s="227"/>
      <c r="N4126" s="244"/>
      <c r="O4126" s="244"/>
    </row>
    <row r="4127" spans="3:15" ht="15.6" x14ac:dyDescent="0.3">
      <c r="C4127" s="227"/>
      <c r="N4127" s="244"/>
      <c r="O4127" s="244"/>
    </row>
    <row r="4128" spans="3:15" ht="15.6" x14ac:dyDescent="0.3">
      <c r="C4128" s="227"/>
      <c r="N4128" s="244"/>
      <c r="O4128" s="244"/>
    </row>
    <row r="4129" spans="3:15" ht="15.6" x14ac:dyDescent="0.3">
      <c r="C4129" s="227"/>
      <c r="N4129" s="244"/>
      <c r="O4129" s="244"/>
    </row>
    <row r="4130" spans="3:15" ht="15.6" x14ac:dyDescent="0.3">
      <c r="C4130" s="227"/>
      <c r="N4130" s="244"/>
      <c r="O4130" s="244"/>
    </row>
    <row r="4131" spans="3:15" ht="15.6" x14ac:dyDescent="0.3">
      <c r="C4131" s="227"/>
      <c r="N4131" s="244"/>
      <c r="O4131" s="244"/>
    </row>
    <row r="4132" spans="3:15" ht="15.6" x14ac:dyDescent="0.3">
      <c r="C4132" s="227"/>
      <c r="N4132" s="244"/>
      <c r="O4132" s="244"/>
    </row>
    <row r="4133" spans="3:15" ht="15.6" x14ac:dyDescent="0.3">
      <c r="C4133" s="227"/>
      <c r="N4133" s="244"/>
      <c r="O4133" s="244"/>
    </row>
    <row r="4134" spans="3:15" ht="15.6" x14ac:dyDescent="0.3">
      <c r="C4134" s="227"/>
      <c r="N4134" s="244"/>
      <c r="O4134" s="244"/>
    </row>
    <row r="4135" spans="3:15" ht="15.6" x14ac:dyDescent="0.3">
      <c r="C4135" s="227"/>
      <c r="N4135" s="244"/>
      <c r="O4135" s="244"/>
    </row>
    <row r="4136" spans="3:15" ht="15.6" x14ac:dyDescent="0.3">
      <c r="C4136" s="227"/>
      <c r="N4136" s="244"/>
      <c r="O4136" s="244"/>
    </row>
    <row r="4137" spans="3:15" ht="15.6" x14ac:dyDescent="0.3">
      <c r="C4137" s="227"/>
      <c r="N4137" s="244"/>
      <c r="O4137" s="244"/>
    </row>
    <row r="4138" spans="3:15" ht="15.6" x14ac:dyDescent="0.3">
      <c r="C4138" s="227"/>
      <c r="N4138" s="244"/>
      <c r="O4138" s="244"/>
    </row>
    <row r="4139" spans="3:15" ht="15.6" x14ac:dyDescent="0.3">
      <c r="C4139" s="227"/>
      <c r="N4139" s="244"/>
      <c r="O4139" s="244"/>
    </row>
    <row r="4140" spans="3:15" ht="15.6" x14ac:dyDescent="0.3">
      <c r="C4140" s="227"/>
      <c r="N4140" s="244"/>
      <c r="O4140" s="244"/>
    </row>
    <row r="4141" spans="3:15" ht="15.6" x14ac:dyDescent="0.3">
      <c r="C4141" s="227"/>
      <c r="N4141" s="244"/>
      <c r="O4141" s="244"/>
    </row>
    <row r="4142" spans="3:15" ht="15.6" x14ac:dyDescent="0.3">
      <c r="C4142" s="227"/>
      <c r="N4142" s="244"/>
      <c r="O4142" s="244"/>
    </row>
    <row r="4143" spans="3:15" ht="15.6" x14ac:dyDescent="0.3">
      <c r="C4143" s="227"/>
      <c r="N4143" s="244"/>
      <c r="O4143" s="244"/>
    </row>
    <row r="4144" spans="3:15" ht="15.6" x14ac:dyDescent="0.3">
      <c r="C4144" s="227"/>
      <c r="N4144" s="244"/>
      <c r="O4144" s="244"/>
    </row>
    <row r="4145" spans="3:15" ht="15.6" x14ac:dyDescent="0.3">
      <c r="C4145" s="227"/>
      <c r="N4145" s="244"/>
      <c r="O4145" s="244"/>
    </row>
    <row r="4146" spans="3:15" ht="15.6" x14ac:dyDescent="0.3">
      <c r="C4146" s="227"/>
      <c r="N4146" s="244"/>
      <c r="O4146" s="244"/>
    </row>
    <row r="4147" spans="3:15" ht="15.6" x14ac:dyDescent="0.3">
      <c r="C4147" s="227"/>
      <c r="N4147" s="244"/>
      <c r="O4147" s="244"/>
    </row>
    <row r="4148" spans="3:15" ht="15.6" x14ac:dyDescent="0.3">
      <c r="C4148" s="227"/>
      <c r="N4148" s="244"/>
      <c r="O4148" s="244"/>
    </row>
    <row r="4149" spans="3:15" ht="15.6" x14ac:dyDescent="0.3">
      <c r="C4149" s="227"/>
      <c r="N4149" s="244"/>
      <c r="O4149" s="244"/>
    </row>
    <row r="4150" spans="3:15" ht="15.6" x14ac:dyDescent="0.3">
      <c r="C4150" s="227"/>
      <c r="N4150" s="244"/>
      <c r="O4150" s="244"/>
    </row>
    <row r="4151" spans="3:15" ht="15.6" x14ac:dyDescent="0.3">
      <c r="C4151" s="227"/>
      <c r="N4151" s="244"/>
      <c r="O4151" s="244"/>
    </row>
    <row r="4152" spans="3:15" ht="15.6" x14ac:dyDescent="0.3">
      <c r="C4152" s="227"/>
      <c r="N4152" s="244"/>
      <c r="O4152" s="244"/>
    </row>
    <row r="4153" spans="3:15" ht="15.6" x14ac:dyDescent="0.3">
      <c r="C4153" s="227"/>
      <c r="N4153" s="244"/>
      <c r="O4153" s="244"/>
    </row>
    <row r="4154" spans="3:15" ht="15.6" x14ac:dyDescent="0.3">
      <c r="C4154" s="227"/>
      <c r="N4154" s="244"/>
      <c r="O4154" s="244"/>
    </row>
    <row r="4155" spans="3:15" ht="15.6" x14ac:dyDescent="0.3">
      <c r="C4155" s="227"/>
      <c r="N4155" s="244"/>
      <c r="O4155" s="244"/>
    </row>
    <row r="4156" spans="3:15" ht="15.6" x14ac:dyDescent="0.3">
      <c r="C4156" s="227"/>
      <c r="N4156" s="244"/>
      <c r="O4156" s="244"/>
    </row>
    <row r="4157" spans="3:15" ht="15.6" x14ac:dyDescent="0.3">
      <c r="C4157" s="227"/>
      <c r="N4157" s="244"/>
      <c r="O4157" s="244"/>
    </row>
    <row r="4158" spans="3:15" ht="15.6" x14ac:dyDescent="0.3">
      <c r="C4158" s="227"/>
      <c r="N4158" s="244"/>
      <c r="O4158" s="244"/>
    </row>
    <row r="4159" spans="3:15" ht="15.6" x14ac:dyDescent="0.3">
      <c r="C4159" s="227"/>
      <c r="N4159" s="244"/>
      <c r="O4159" s="244"/>
    </row>
    <row r="4160" spans="3:15" ht="15.6" x14ac:dyDescent="0.3">
      <c r="C4160" s="227"/>
      <c r="N4160" s="244"/>
      <c r="O4160" s="244"/>
    </row>
    <row r="4161" spans="3:15" ht="15.6" x14ac:dyDescent="0.3">
      <c r="C4161" s="227"/>
      <c r="N4161" s="244"/>
      <c r="O4161" s="244"/>
    </row>
    <row r="4162" spans="3:15" ht="15.6" x14ac:dyDescent="0.3">
      <c r="C4162" s="227"/>
      <c r="N4162" s="244"/>
      <c r="O4162" s="244"/>
    </row>
    <row r="4163" spans="3:15" ht="15.6" x14ac:dyDescent="0.3">
      <c r="C4163" s="227"/>
      <c r="N4163" s="244"/>
      <c r="O4163" s="244"/>
    </row>
    <row r="4164" spans="3:15" ht="15.6" x14ac:dyDescent="0.3">
      <c r="C4164" s="227"/>
      <c r="N4164" s="244"/>
      <c r="O4164" s="244"/>
    </row>
    <row r="4165" spans="3:15" ht="15.6" x14ac:dyDescent="0.3">
      <c r="C4165" s="227"/>
      <c r="N4165" s="244"/>
      <c r="O4165" s="244"/>
    </row>
    <row r="4166" spans="3:15" ht="15.6" x14ac:dyDescent="0.3">
      <c r="C4166" s="227"/>
      <c r="N4166" s="244"/>
      <c r="O4166" s="244"/>
    </row>
    <row r="4167" spans="3:15" ht="15.6" x14ac:dyDescent="0.3">
      <c r="C4167" s="227"/>
      <c r="N4167" s="244"/>
      <c r="O4167" s="244"/>
    </row>
    <row r="4168" spans="3:15" ht="15.6" x14ac:dyDescent="0.3">
      <c r="C4168" s="227"/>
      <c r="N4168" s="244"/>
      <c r="O4168" s="244"/>
    </row>
    <row r="4169" spans="3:15" ht="15.6" x14ac:dyDescent="0.3">
      <c r="C4169" s="227"/>
      <c r="N4169" s="244"/>
      <c r="O4169" s="244"/>
    </row>
    <row r="4170" spans="3:15" ht="15.6" x14ac:dyDescent="0.3">
      <c r="C4170" s="227"/>
      <c r="N4170" s="244"/>
      <c r="O4170" s="244"/>
    </row>
    <row r="4171" spans="3:15" ht="15.6" x14ac:dyDescent="0.3">
      <c r="C4171" s="227"/>
      <c r="N4171" s="244"/>
      <c r="O4171" s="244"/>
    </row>
    <row r="4172" spans="3:15" ht="15.6" x14ac:dyDescent="0.3">
      <c r="C4172" s="227"/>
      <c r="N4172" s="244"/>
      <c r="O4172" s="244"/>
    </row>
    <row r="4173" spans="3:15" ht="15.6" x14ac:dyDescent="0.3">
      <c r="C4173" s="227"/>
      <c r="N4173" s="244"/>
      <c r="O4173" s="244"/>
    </row>
    <row r="4174" spans="3:15" ht="15.6" x14ac:dyDescent="0.3">
      <c r="C4174" s="227"/>
      <c r="N4174" s="244"/>
      <c r="O4174" s="244"/>
    </row>
    <row r="4175" spans="3:15" ht="15.6" x14ac:dyDescent="0.3">
      <c r="C4175" s="227"/>
      <c r="N4175" s="244"/>
      <c r="O4175" s="244"/>
    </row>
    <row r="4176" spans="3:15" ht="15.6" x14ac:dyDescent="0.3">
      <c r="C4176" s="227"/>
      <c r="N4176" s="244"/>
      <c r="O4176" s="244"/>
    </row>
    <row r="4177" spans="3:15" ht="15.6" x14ac:dyDescent="0.3">
      <c r="C4177" s="227"/>
      <c r="N4177" s="244"/>
      <c r="O4177" s="244"/>
    </row>
    <row r="4178" spans="3:15" ht="15.6" x14ac:dyDescent="0.3">
      <c r="C4178" s="227"/>
      <c r="N4178" s="244"/>
      <c r="O4178" s="244"/>
    </row>
    <row r="4179" spans="3:15" ht="15.6" x14ac:dyDescent="0.3">
      <c r="C4179" s="227"/>
      <c r="N4179" s="244"/>
      <c r="O4179" s="244"/>
    </row>
    <row r="4180" spans="3:15" ht="15.6" x14ac:dyDescent="0.3">
      <c r="C4180" s="227"/>
      <c r="N4180" s="244"/>
      <c r="O4180" s="244"/>
    </row>
    <row r="4181" spans="3:15" ht="15.6" x14ac:dyDescent="0.3">
      <c r="C4181" s="227"/>
      <c r="N4181" s="244"/>
      <c r="O4181" s="244"/>
    </row>
    <row r="4182" spans="3:15" ht="15.6" x14ac:dyDescent="0.3">
      <c r="C4182" s="227"/>
      <c r="N4182" s="244"/>
      <c r="O4182" s="244"/>
    </row>
    <row r="4183" spans="3:15" ht="15.6" x14ac:dyDescent="0.3">
      <c r="C4183" s="227"/>
      <c r="N4183" s="244"/>
      <c r="O4183" s="244"/>
    </row>
    <row r="4184" spans="3:15" ht="15.6" x14ac:dyDescent="0.3">
      <c r="C4184" s="227"/>
      <c r="N4184" s="244"/>
      <c r="O4184" s="244"/>
    </row>
    <row r="4185" spans="3:15" ht="15.6" x14ac:dyDescent="0.3">
      <c r="C4185" s="227"/>
      <c r="N4185" s="244"/>
      <c r="O4185" s="244"/>
    </row>
    <row r="4186" spans="3:15" ht="15.6" x14ac:dyDescent="0.3">
      <c r="C4186" s="227"/>
      <c r="N4186" s="244"/>
      <c r="O4186" s="244"/>
    </row>
    <row r="4187" spans="3:15" ht="15.6" x14ac:dyDescent="0.3">
      <c r="C4187" s="227"/>
      <c r="N4187" s="244"/>
      <c r="O4187" s="244"/>
    </row>
    <row r="4188" spans="3:15" ht="15.6" x14ac:dyDescent="0.3">
      <c r="C4188" s="227"/>
      <c r="N4188" s="244"/>
      <c r="O4188" s="244"/>
    </row>
    <row r="4189" spans="3:15" ht="15.6" x14ac:dyDescent="0.3">
      <c r="C4189" s="227"/>
      <c r="N4189" s="244"/>
      <c r="O4189" s="244"/>
    </row>
    <row r="4190" spans="3:15" ht="15.6" x14ac:dyDescent="0.3">
      <c r="C4190" s="227"/>
      <c r="N4190" s="244"/>
      <c r="O4190" s="244"/>
    </row>
    <row r="4191" spans="3:15" ht="15.6" x14ac:dyDescent="0.3">
      <c r="C4191" s="227"/>
      <c r="N4191" s="244"/>
      <c r="O4191" s="244"/>
    </row>
    <row r="4192" spans="3:15" ht="15.6" x14ac:dyDescent="0.3">
      <c r="C4192" s="227"/>
      <c r="N4192" s="244"/>
      <c r="O4192" s="244"/>
    </row>
    <row r="4193" spans="3:15" ht="15.6" x14ac:dyDescent="0.3">
      <c r="C4193" s="227"/>
      <c r="N4193" s="244"/>
      <c r="O4193" s="244"/>
    </row>
    <row r="4194" spans="3:15" ht="15.6" x14ac:dyDescent="0.3">
      <c r="C4194" s="227"/>
      <c r="N4194" s="244"/>
      <c r="O4194" s="244"/>
    </row>
    <row r="4195" spans="3:15" ht="15.6" x14ac:dyDescent="0.3">
      <c r="C4195" s="227"/>
      <c r="N4195" s="244"/>
      <c r="O4195" s="244"/>
    </row>
    <row r="4196" spans="3:15" ht="15.6" x14ac:dyDescent="0.3">
      <c r="C4196" s="227"/>
      <c r="N4196" s="244"/>
      <c r="O4196" s="244"/>
    </row>
    <row r="4197" spans="3:15" ht="15.6" x14ac:dyDescent="0.3">
      <c r="C4197" s="227"/>
      <c r="N4197" s="244"/>
      <c r="O4197" s="244"/>
    </row>
    <row r="4198" spans="3:15" ht="15.6" x14ac:dyDescent="0.3">
      <c r="C4198" s="227"/>
      <c r="N4198" s="244"/>
      <c r="O4198" s="244"/>
    </row>
    <row r="4199" spans="3:15" ht="15.6" x14ac:dyDescent="0.3">
      <c r="C4199" s="227"/>
      <c r="N4199" s="244"/>
      <c r="O4199" s="244"/>
    </row>
    <row r="4200" spans="3:15" ht="15.6" x14ac:dyDescent="0.3">
      <c r="C4200" s="227"/>
      <c r="N4200" s="244"/>
      <c r="O4200" s="244"/>
    </row>
    <row r="4201" spans="3:15" ht="15.6" x14ac:dyDescent="0.3">
      <c r="C4201" s="227"/>
      <c r="N4201" s="244"/>
      <c r="O4201" s="244"/>
    </row>
    <row r="4202" spans="3:15" ht="15.6" x14ac:dyDescent="0.3">
      <c r="C4202" s="227"/>
      <c r="N4202" s="244"/>
      <c r="O4202" s="244"/>
    </row>
    <row r="4203" spans="3:15" ht="15.6" x14ac:dyDescent="0.3">
      <c r="C4203" s="227"/>
      <c r="N4203" s="244"/>
      <c r="O4203" s="244"/>
    </row>
    <row r="4204" spans="3:15" ht="15.6" x14ac:dyDescent="0.3">
      <c r="C4204" s="227"/>
      <c r="N4204" s="244"/>
      <c r="O4204" s="244"/>
    </row>
    <row r="4205" spans="3:15" ht="15.6" x14ac:dyDescent="0.3">
      <c r="C4205" s="227"/>
      <c r="N4205" s="244"/>
      <c r="O4205" s="244"/>
    </row>
    <row r="4206" spans="3:15" ht="15.6" x14ac:dyDescent="0.3">
      <c r="C4206" s="227"/>
      <c r="N4206" s="244"/>
      <c r="O4206" s="244"/>
    </row>
    <row r="4207" spans="3:15" ht="15.6" x14ac:dyDescent="0.3">
      <c r="C4207" s="227"/>
      <c r="N4207" s="244"/>
      <c r="O4207" s="244"/>
    </row>
    <row r="4208" spans="3:15" ht="15.6" x14ac:dyDescent="0.3">
      <c r="C4208" s="227"/>
      <c r="N4208" s="244"/>
      <c r="O4208" s="244"/>
    </row>
    <row r="4209" spans="3:15" ht="15.6" x14ac:dyDescent="0.3">
      <c r="C4209" s="227"/>
      <c r="N4209" s="244"/>
      <c r="O4209" s="244"/>
    </row>
    <row r="4210" spans="3:15" ht="15.6" x14ac:dyDescent="0.3">
      <c r="C4210" s="227"/>
      <c r="N4210" s="244"/>
      <c r="O4210" s="244"/>
    </row>
    <row r="4211" spans="3:15" ht="15.6" x14ac:dyDescent="0.3">
      <c r="C4211" s="227"/>
      <c r="N4211" s="244"/>
      <c r="O4211" s="244"/>
    </row>
    <row r="4212" spans="3:15" ht="15.6" x14ac:dyDescent="0.3">
      <c r="C4212" s="227"/>
      <c r="N4212" s="244"/>
      <c r="O4212" s="244"/>
    </row>
    <row r="4213" spans="3:15" ht="15.6" x14ac:dyDescent="0.3">
      <c r="C4213" s="227"/>
      <c r="N4213" s="244"/>
      <c r="O4213" s="244"/>
    </row>
    <row r="4214" spans="3:15" ht="15.6" x14ac:dyDescent="0.3">
      <c r="C4214" s="227"/>
      <c r="N4214" s="244"/>
      <c r="O4214" s="244"/>
    </row>
    <row r="4215" spans="3:15" ht="15.6" x14ac:dyDescent="0.3">
      <c r="C4215" s="227"/>
      <c r="N4215" s="244"/>
      <c r="O4215" s="244"/>
    </row>
    <row r="4216" spans="3:15" ht="15.6" x14ac:dyDescent="0.3">
      <c r="C4216" s="227"/>
      <c r="N4216" s="244"/>
      <c r="O4216" s="244"/>
    </row>
    <row r="4217" spans="3:15" ht="15.6" x14ac:dyDescent="0.3">
      <c r="C4217" s="227"/>
      <c r="N4217" s="244"/>
      <c r="O4217" s="244"/>
    </row>
    <row r="4218" spans="3:15" ht="15.6" x14ac:dyDescent="0.3">
      <c r="C4218" s="227"/>
      <c r="N4218" s="244"/>
      <c r="O4218" s="244"/>
    </row>
    <row r="4219" spans="3:15" ht="15.6" x14ac:dyDescent="0.3">
      <c r="C4219" s="227"/>
      <c r="N4219" s="244"/>
      <c r="O4219" s="244"/>
    </row>
    <row r="4220" spans="3:15" ht="15.6" x14ac:dyDescent="0.3">
      <c r="C4220" s="227"/>
      <c r="N4220" s="244"/>
      <c r="O4220" s="244"/>
    </row>
    <row r="4221" spans="3:15" ht="15.6" x14ac:dyDescent="0.3">
      <c r="C4221" s="227"/>
      <c r="N4221" s="244"/>
      <c r="O4221" s="244"/>
    </row>
    <row r="4222" spans="3:15" ht="15.6" x14ac:dyDescent="0.3">
      <c r="C4222" s="227"/>
      <c r="N4222" s="244"/>
      <c r="O4222" s="244"/>
    </row>
    <row r="4223" spans="3:15" ht="15.6" x14ac:dyDescent="0.3">
      <c r="C4223" s="227"/>
      <c r="N4223" s="244"/>
      <c r="O4223" s="244"/>
    </row>
    <row r="4224" spans="3:15" ht="15.6" x14ac:dyDescent="0.3">
      <c r="C4224" s="227"/>
      <c r="N4224" s="244"/>
      <c r="O4224" s="244"/>
    </row>
    <row r="4225" spans="3:15" ht="15.6" x14ac:dyDescent="0.3">
      <c r="C4225" s="227"/>
      <c r="N4225" s="244"/>
      <c r="O4225" s="244"/>
    </row>
    <row r="4226" spans="3:15" ht="15.6" x14ac:dyDescent="0.3">
      <c r="C4226" s="227"/>
      <c r="N4226" s="244"/>
      <c r="O4226" s="244"/>
    </row>
    <row r="4227" spans="3:15" ht="15.6" x14ac:dyDescent="0.3">
      <c r="C4227" s="227"/>
      <c r="N4227" s="244"/>
      <c r="O4227" s="244"/>
    </row>
    <row r="4228" spans="3:15" ht="15.6" x14ac:dyDescent="0.3">
      <c r="C4228" s="227"/>
      <c r="N4228" s="244"/>
      <c r="O4228" s="244"/>
    </row>
    <row r="4229" spans="3:15" ht="15.6" x14ac:dyDescent="0.3">
      <c r="C4229" s="227"/>
      <c r="N4229" s="244"/>
      <c r="O4229" s="244"/>
    </row>
    <row r="4230" spans="3:15" ht="15.6" x14ac:dyDescent="0.3">
      <c r="C4230" s="227"/>
      <c r="N4230" s="244"/>
      <c r="O4230" s="244"/>
    </row>
    <row r="4231" spans="3:15" ht="15.6" x14ac:dyDescent="0.3">
      <c r="C4231" s="227"/>
      <c r="N4231" s="244"/>
      <c r="O4231" s="244"/>
    </row>
    <row r="4232" spans="3:15" ht="15.6" x14ac:dyDescent="0.3">
      <c r="C4232" s="227"/>
      <c r="N4232" s="244"/>
      <c r="O4232" s="244"/>
    </row>
    <row r="4233" spans="3:15" ht="15.6" x14ac:dyDescent="0.3">
      <c r="C4233" s="227"/>
      <c r="N4233" s="244"/>
      <c r="O4233" s="244"/>
    </row>
    <row r="4234" spans="3:15" ht="15.6" x14ac:dyDescent="0.3">
      <c r="C4234" s="227"/>
      <c r="N4234" s="244"/>
      <c r="O4234" s="244"/>
    </row>
    <row r="4235" spans="3:15" ht="15.6" x14ac:dyDescent="0.3">
      <c r="C4235" s="227"/>
      <c r="N4235" s="244"/>
      <c r="O4235" s="244"/>
    </row>
    <row r="4236" spans="3:15" ht="15.6" x14ac:dyDescent="0.3">
      <c r="C4236" s="227"/>
      <c r="N4236" s="244"/>
      <c r="O4236" s="244"/>
    </row>
    <row r="4237" spans="3:15" ht="15.6" x14ac:dyDescent="0.3">
      <c r="C4237" s="227"/>
      <c r="N4237" s="244"/>
      <c r="O4237" s="244"/>
    </row>
    <row r="4238" spans="3:15" ht="15.6" x14ac:dyDescent="0.3">
      <c r="C4238" s="227"/>
      <c r="N4238" s="244"/>
      <c r="O4238" s="244"/>
    </row>
    <row r="4239" spans="3:15" ht="15.6" x14ac:dyDescent="0.3">
      <c r="C4239" s="227"/>
      <c r="N4239" s="244"/>
      <c r="O4239" s="244"/>
    </row>
    <row r="4240" spans="3:15" ht="15.6" x14ac:dyDescent="0.3">
      <c r="C4240" s="227"/>
      <c r="N4240" s="244"/>
      <c r="O4240" s="244"/>
    </row>
    <row r="4241" spans="3:15" ht="15.6" x14ac:dyDescent="0.3">
      <c r="C4241" s="227"/>
      <c r="N4241" s="244"/>
      <c r="O4241" s="244"/>
    </row>
    <row r="4242" spans="3:15" ht="15.6" x14ac:dyDescent="0.3">
      <c r="C4242" s="227"/>
      <c r="N4242" s="244"/>
      <c r="O4242" s="244"/>
    </row>
    <row r="4243" spans="3:15" ht="15.6" x14ac:dyDescent="0.3">
      <c r="C4243" s="227"/>
      <c r="N4243" s="244"/>
      <c r="O4243" s="244"/>
    </row>
    <row r="4244" spans="3:15" ht="15.6" x14ac:dyDescent="0.3">
      <c r="C4244" s="227"/>
      <c r="N4244" s="244"/>
      <c r="O4244" s="244"/>
    </row>
    <row r="4245" spans="3:15" ht="15.6" x14ac:dyDescent="0.3">
      <c r="C4245" s="227"/>
      <c r="N4245" s="244"/>
      <c r="O4245" s="244"/>
    </row>
    <row r="4246" spans="3:15" ht="15.6" x14ac:dyDescent="0.3">
      <c r="C4246" s="227"/>
      <c r="N4246" s="244"/>
      <c r="O4246" s="244"/>
    </row>
    <row r="4247" spans="3:15" ht="15.6" x14ac:dyDescent="0.3">
      <c r="C4247" s="227"/>
      <c r="N4247" s="244"/>
      <c r="O4247" s="244"/>
    </row>
    <row r="4248" spans="3:15" ht="15.6" x14ac:dyDescent="0.3">
      <c r="C4248" s="227"/>
      <c r="N4248" s="244"/>
      <c r="O4248" s="244"/>
    </row>
    <row r="4249" spans="3:15" ht="15.6" x14ac:dyDescent="0.3">
      <c r="C4249" s="227"/>
      <c r="N4249" s="244"/>
      <c r="O4249" s="244"/>
    </row>
    <row r="4250" spans="3:15" ht="15.6" x14ac:dyDescent="0.3">
      <c r="C4250" s="227"/>
      <c r="N4250" s="244"/>
      <c r="O4250" s="244"/>
    </row>
    <row r="4251" spans="3:15" ht="15.6" x14ac:dyDescent="0.3">
      <c r="C4251" s="227"/>
      <c r="N4251" s="244"/>
      <c r="O4251" s="244"/>
    </row>
    <row r="4252" spans="3:15" ht="15.6" x14ac:dyDescent="0.3">
      <c r="C4252" s="227"/>
      <c r="N4252" s="244"/>
      <c r="O4252" s="244"/>
    </row>
    <row r="4253" spans="3:15" ht="15.6" x14ac:dyDescent="0.3">
      <c r="C4253" s="227"/>
      <c r="N4253" s="244"/>
      <c r="O4253" s="244"/>
    </row>
    <row r="4254" spans="3:15" ht="15.6" x14ac:dyDescent="0.3">
      <c r="C4254" s="227"/>
      <c r="N4254" s="244"/>
      <c r="O4254" s="244"/>
    </row>
    <row r="4255" spans="3:15" ht="15.6" x14ac:dyDescent="0.3">
      <c r="C4255" s="227"/>
      <c r="N4255" s="244"/>
      <c r="O4255" s="244"/>
    </row>
    <row r="4256" spans="3:15" ht="15.6" x14ac:dyDescent="0.3">
      <c r="C4256" s="227"/>
      <c r="N4256" s="244"/>
      <c r="O4256" s="244"/>
    </row>
    <row r="4257" spans="3:15" ht="15.6" x14ac:dyDescent="0.3">
      <c r="C4257" s="227"/>
      <c r="N4257" s="244"/>
      <c r="O4257" s="244"/>
    </row>
    <row r="4258" spans="3:15" ht="15.6" x14ac:dyDescent="0.3">
      <c r="C4258" s="227"/>
      <c r="N4258" s="244"/>
      <c r="O4258" s="244"/>
    </row>
    <row r="4259" spans="3:15" ht="15.6" x14ac:dyDescent="0.3">
      <c r="C4259" s="227"/>
      <c r="N4259" s="244"/>
      <c r="O4259" s="244"/>
    </row>
    <row r="4260" spans="3:15" ht="15.6" x14ac:dyDescent="0.3">
      <c r="C4260" s="227"/>
      <c r="N4260" s="244"/>
      <c r="O4260" s="244"/>
    </row>
    <row r="4261" spans="3:15" ht="15.6" x14ac:dyDescent="0.3">
      <c r="C4261" s="227"/>
      <c r="N4261" s="244"/>
      <c r="O4261" s="244"/>
    </row>
    <row r="4262" spans="3:15" ht="15.6" x14ac:dyDescent="0.3">
      <c r="C4262" s="227"/>
      <c r="N4262" s="244"/>
      <c r="O4262" s="244"/>
    </row>
    <row r="4263" spans="3:15" ht="15.6" x14ac:dyDescent="0.3">
      <c r="C4263" s="227"/>
      <c r="N4263" s="244"/>
      <c r="O4263" s="244"/>
    </row>
    <row r="4264" spans="3:15" ht="15.6" x14ac:dyDescent="0.3">
      <c r="C4264" s="227"/>
      <c r="N4264" s="244"/>
      <c r="O4264" s="244"/>
    </row>
    <row r="4265" spans="3:15" ht="15.6" x14ac:dyDescent="0.3">
      <c r="C4265" s="227"/>
      <c r="N4265" s="244"/>
      <c r="O4265" s="244"/>
    </row>
    <row r="4266" spans="3:15" ht="15.6" x14ac:dyDescent="0.3">
      <c r="C4266" s="227"/>
      <c r="N4266" s="244"/>
      <c r="O4266" s="244"/>
    </row>
    <row r="4267" spans="3:15" ht="15.6" x14ac:dyDescent="0.3">
      <c r="C4267" s="227"/>
      <c r="N4267" s="244"/>
      <c r="O4267" s="244"/>
    </row>
    <row r="4268" spans="3:15" ht="15.6" x14ac:dyDescent="0.3">
      <c r="C4268" s="227"/>
      <c r="N4268" s="244"/>
      <c r="O4268" s="244"/>
    </row>
    <row r="4269" spans="3:15" ht="15.6" x14ac:dyDescent="0.3">
      <c r="C4269" s="227"/>
      <c r="N4269" s="244"/>
      <c r="O4269" s="244"/>
    </row>
    <row r="4270" spans="3:15" ht="15.6" x14ac:dyDescent="0.3">
      <c r="C4270" s="227"/>
      <c r="N4270" s="244"/>
      <c r="O4270" s="244"/>
    </row>
    <row r="4271" spans="3:15" ht="15.6" x14ac:dyDescent="0.3">
      <c r="C4271" s="227"/>
      <c r="N4271" s="244"/>
      <c r="O4271" s="244"/>
    </row>
    <row r="4272" spans="3:15" ht="15.6" x14ac:dyDescent="0.3">
      <c r="C4272" s="227"/>
      <c r="N4272" s="244"/>
      <c r="O4272" s="244"/>
    </row>
    <row r="4273" spans="3:15" ht="15.6" x14ac:dyDescent="0.3">
      <c r="C4273" s="227"/>
      <c r="N4273" s="244"/>
      <c r="O4273" s="244"/>
    </row>
    <row r="4274" spans="3:15" ht="15.6" x14ac:dyDescent="0.3">
      <c r="C4274" s="227"/>
      <c r="N4274" s="244"/>
      <c r="O4274" s="244"/>
    </row>
    <row r="4275" spans="3:15" ht="15.6" x14ac:dyDescent="0.3">
      <c r="C4275" s="227"/>
      <c r="N4275" s="244"/>
      <c r="O4275" s="244"/>
    </row>
    <row r="4276" spans="3:15" ht="15.6" x14ac:dyDescent="0.3">
      <c r="C4276" s="227"/>
      <c r="N4276" s="244"/>
      <c r="O4276" s="244"/>
    </row>
    <row r="4277" spans="3:15" ht="15.6" x14ac:dyDescent="0.3">
      <c r="C4277" s="227"/>
      <c r="N4277" s="244"/>
      <c r="O4277" s="244"/>
    </row>
    <row r="4278" spans="3:15" ht="15.6" x14ac:dyDescent="0.3">
      <c r="C4278" s="227"/>
      <c r="N4278" s="244"/>
      <c r="O4278" s="244"/>
    </row>
    <row r="4279" spans="3:15" ht="15.6" x14ac:dyDescent="0.3">
      <c r="C4279" s="227"/>
      <c r="N4279" s="244"/>
      <c r="O4279" s="244"/>
    </row>
    <row r="4280" spans="3:15" ht="15.6" x14ac:dyDescent="0.3">
      <c r="C4280" s="227"/>
      <c r="N4280" s="244"/>
      <c r="O4280" s="244"/>
    </row>
    <row r="4281" spans="3:15" ht="15.6" x14ac:dyDescent="0.3">
      <c r="C4281" s="227"/>
      <c r="N4281" s="244"/>
      <c r="O4281" s="244"/>
    </row>
    <row r="4282" spans="3:15" ht="15.6" x14ac:dyDescent="0.3">
      <c r="C4282" s="227"/>
      <c r="N4282" s="244"/>
      <c r="O4282" s="244"/>
    </row>
    <row r="4283" spans="3:15" ht="15.6" x14ac:dyDescent="0.3">
      <c r="C4283" s="227"/>
      <c r="N4283" s="244"/>
      <c r="O4283" s="244"/>
    </row>
    <row r="4284" spans="3:15" ht="15.6" x14ac:dyDescent="0.3">
      <c r="C4284" s="227"/>
      <c r="N4284" s="244"/>
      <c r="O4284" s="244"/>
    </row>
    <row r="4285" spans="3:15" ht="15.6" x14ac:dyDescent="0.3">
      <c r="C4285" s="227"/>
      <c r="N4285" s="244"/>
      <c r="O4285" s="244"/>
    </row>
    <row r="4286" spans="3:15" ht="15.6" x14ac:dyDescent="0.3">
      <c r="C4286" s="227"/>
      <c r="N4286" s="244"/>
      <c r="O4286" s="244"/>
    </row>
    <row r="4287" spans="3:15" ht="15.6" x14ac:dyDescent="0.3">
      <c r="C4287" s="227"/>
      <c r="N4287" s="244"/>
      <c r="O4287" s="244"/>
    </row>
    <row r="4288" spans="3:15" ht="15.6" x14ac:dyDescent="0.3">
      <c r="C4288" s="227"/>
      <c r="N4288" s="244"/>
      <c r="O4288" s="244"/>
    </row>
    <row r="4289" spans="3:15" ht="15.6" x14ac:dyDescent="0.3">
      <c r="C4289" s="227"/>
      <c r="N4289" s="244"/>
      <c r="O4289" s="244"/>
    </row>
    <row r="4290" spans="3:15" ht="15.6" x14ac:dyDescent="0.3">
      <c r="C4290" s="227"/>
      <c r="N4290" s="244"/>
      <c r="O4290" s="244"/>
    </row>
    <row r="4291" spans="3:15" ht="15.6" x14ac:dyDescent="0.3">
      <c r="C4291" s="227"/>
      <c r="N4291" s="244"/>
      <c r="O4291" s="244"/>
    </row>
    <row r="4292" spans="3:15" ht="15.6" x14ac:dyDescent="0.3">
      <c r="C4292" s="227"/>
      <c r="N4292" s="244"/>
      <c r="O4292" s="244"/>
    </row>
    <row r="4293" spans="3:15" ht="15.6" x14ac:dyDescent="0.3">
      <c r="C4293" s="227"/>
      <c r="N4293" s="244"/>
      <c r="O4293" s="244"/>
    </row>
    <row r="4294" spans="3:15" ht="15.6" x14ac:dyDescent="0.3">
      <c r="C4294" s="227"/>
      <c r="N4294" s="244"/>
      <c r="O4294" s="244"/>
    </row>
    <row r="4295" spans="3:15" ht="15.6" x14ac:dyDescent="0.3">
      <c r="C4295" s="227"/>
      <c r="N4295" s="244"/>
      <c r="O4295" s="244"/>
    </row>
    <row r="4296" spans="3:15" ht="15.6" x14ac:dyDescent="0.3">
      <c r="C4296" s="227"/>
      <c r="N4296" s="244"/>
      <c r="O4296" s="244"/>
    </row>
    <row r="4297" spans="3:15" ht="15.6" x14ac:dyDescent="0.3">
      <c r="C4297" s="227"/>
      <c r="N4297" s="244"/>
      <c r="O4297" s="244"/>
    </row>
    <row r="4298" spans="3:15" ht="15.6" x14ac:dyDescent="0.3">
      <c r="C4298" s="227"/>
      <c r="N4298" s="244"/>
      <c r="O4298" s="244"/>
    </row>
    <row r="4299" spans="3:15" ht="15.6" x14ac:dyDescent="0.3">
      <c r="C4299" s="227"/>
      <c r="N4299" s="244"/>
      <c r="O4299" s="244"/>
    </row>
    <row r="4300" spans="3:15" ht="15.6" x14ac:dyDescent="0.3">
      <c r="C4300" s="227"/>
      <c r="N4300" s="244"/>
      <c r="O4300" s="244"/>
    </row>
    <row r="4301" spans="3:15" ht="15.6" x14ac:dyDescent="0.3">
      <c r="C4301" s="227"/>
      <c r="N4301" s="244"/>
      <c r="O4301" s="244"/>
    </row>
    <row r="4302" spans="3:15" ht="15.6" x14ac:dyDescent="0.3">
      <c r="C4302" s="227"/>
      <c r="N4302" s="244"/>
      <c r="O4302" s="244"/>
    </row>
    <row r="4303" spans="3:15" ht="15.6" x14ac:dyDescent="0.3">
      <c r="C4303" s="227"/>
      <c r="N4303" s="244"/>
      <c r="O4303" s="244"/>
    </row>
    <row r="4304" spans="3:15" ht="15.6" x14ac:dyDescent="0.3">
      <c r="C4304" s="227"/>
      <c r="N4304" s="244"/>
      <c r="O4304" s="244"/>
    </row>
    <row r="4305" spans="3:15" ht="15.6" x14ac:dyDescent="0.3">
      <c r="C4305" s="227"/>
      <c r="N4305" s="244"/>
      <c r="O4305" s="244"/>
    </row>
    <row r="4306" spans="3:15" ht="15.6" x14ac:dyDescent="0.3">
      <c r="C4306" s="227"/>
      <c r="N4306" s="244"/>
      <c r="O4306" s="244"/>
    </row>
    <row r="4307" spans="3:15" ht="15.6" x14ac:dyDescent="0.3">
      <c r="C4307" s="227"/>
      <c r="N4307" s="244"/>
      <c r="O4307" s="244"/>
    </row>
    <row r="4308" spans="3:15" ht="15.6" x14ac:dyDescent="0.3">
      <c r="C4308" s="227"/>
      <c r="N4308" s="244"/>
      <c r="O4308" s="244"/>
    </row>
    <row r="4309" spans="3:15" ht="15.6" x14ac:dyDescent="0.3">
      <c r="C4309" s="227"/>
      <c r="N4309" s="244"/>
      <c r="O4309" s="244"/>
    </row>
    <row r="4310" spans="3:15" ht="15.6" x14ac:dyDescent="0.3">
      <c r="C4310" s="227"/>
      <c r="N4310" s="244"/>
      <c r="O4310" s="244"/>
    </row>
    <row r="4311" spans="3:15" ht="15.6" x14ac:dyDescent="0.3">
      <c r="C4311" s="227"/>
      <c r="N4311" s="244"/>
      <c r="O4311" s="244"/>
    </row>
    <row r="4312" spans="3:15" ht="15.6" x14ac:dyDescent="0.3">
      <c r="C4312" s="227"/>
      <c r="N4312" s="244"/>
      <c r="O4312" s="244"/>
    </row>
    <row r="4313" spans="3:15" ht="15.6" x14ac:dyDescent="0.3">
      <c r="C4313" s="227"/>
      <c r="N4313" s="244"/>
      <c r="O4313" s="244"/>
    </row>
    <row r="4314" spans="3:15" ht="15.6" x14ac:dyDescent="0.3">
      <c r="C4314" s="227"/>
      <c r="N4314" s="244"/>
      <c r="O4314" s="244"/>
    </row>
    <row r="4315" spans="3:15" ht="15.6" x14ac:dyDescent="0.3">
      <c r="C4315" s="227"/>
      <c r="N4315" s="244"/>
      <c r="O4315" s="244"/>
    </row>
    <row r="4316" spans="3:15" ht="15.6" x14ac:dyDescent="0.3">
      <c r="C4316" s="227"/>
      <c r="N4316" s="244"/>
      <c r="O4316" s="244"/>
    </row>
    <row r="4317" spans="3:15" ht="15.6" x14ac:dyDescent="0.3">
      <c r="C4317" s="227"/>
      <c r="N4317" s="244"/>
      <c r="O4317" s="244"/>
    </row>
    <row r="4318" spans="3:15" ht="15.6" x14ac:dyDescent="0.3">
      <c r="C4318" s="227"/>
      <c r="N4318" s="244"/>
      <c r="O4318" s="244"/>
    </row>
    <row r="4319" spans="3:15" ht="15.6" x14ac:dyDescent="0.3">
      <c r="C4319" s="227"/>
      <c r="N4319" s="244"/>
      <c r="O4319" s="244"/>
    </row>
    <row r="4320" spans="3:15" ht="15.6" x14ac:dyDescent="0.3">
      <c r="C4320" s="227"/>
      <c r="N4320" s="244"/>
      <c r="O4320" s="244"/>
    </row>
    <row r="4321" spans="3:15" ht="15.6" x14ac:dyDescent="0.3">
      <c r="C4321" s="227"/>
      <c r="N4321" s="244"/>
      <c r="O4321" s="244"/>
    </row>
    <row r="4322" spans="3:15" ht="15.6" x14ac:dyDescent="0.3">
      <c r="C4322" s="227"/>
      <c r="N4322" s="244"/>
      <c r="O4322" s="244"/>
    </row>
    <row r="4323" spans="3:15" ht="15.6" x14ac:dyDescent="0.3">
      <c r="C4323" s="227"/>
      <c r="N4323" s="244"/>
      <c r="O4323" s="244"/>
    </row>
    <row r="4324" spans="3:15" ht="15.6" x14ac:dyDescent="0.3">
      <c r="C4324" s="227"/>
      <c r="N4324" s="244"/>
      <c r="O4324" s="244"/>
    </row>
    <row r="4325" spans="3:15" ht="15.6" x14ac:dyDescent="0.3">
      <c r="C4325" s="227"/>
      <c r="N4325" s="244"/>
      <c r="O4325" s="244"/>
    </row>
    <row r="4326" spans="3:15" ht="15.6" x14ac:dyDescent="0.3">
      <c r="C4326" s="227"/>
      <c r="N4326" s="244"/>
      <c r="O4326" s="244"/>
    </row>
    <row r="4327" spans="3:15" ht="15.6" x14ac:dyDescent="0.3">
      <c r="C4327" s="227"/>
      <c r="N4327" s="244"/>
      <c r="O4327" s="244"/>
    </row>
    <row r="4328" spans="3:15" ht="15.6" x14ac:dyDescent="0.3">
      <c r="C4328" s="227"/>
      <c r="N4328" s="244"/>
      <c r="O4328" s="244"/>
    </row>
    <row r="4329" spans="3:15" ht="15.6" x14ac:dyDescent="0.3">
      <c r="C4329" s="227"/>
      <c r="N4329" s="244"/>
      <c r="O4329" s="244"/>
    </row>
    <row r="4330" spans="3:15" ht="15.6" x14ac:dyDescent="0.3">
      <c r="C4330" s="227"/>
      <c r="N4330" s="244"/>
      <c r="O4330" s="244"/>
    </row>
    <row r="4331" spans="3:15" ht="15.6" x14ac:dyDescent="0.3">
      <c r="C4331" s="227"/>
      <c r="N4331" s="244"/>
      <c r="O4331" s="244"/>
    </row>
    <row r="4332" spans="3:15" ht="15.6" x14ac:dyDescent="0.3">
      <c r="C4332" s="227"/>
      <c r="N4332" s="244"/>
      <c r="O4332" s="244"/>
    </row>
    <row r="4333" spans="3:15" ht="15.6" x14ac:dyDescent="0.3">
      <c r="C4333" s="227"/>
      <c r="N4333" s="244"/>
      <c r="O4333" s="244"/>
    </row>
    <row r="4334" spans="3:15" ht="15.6" x14ac:dyDescent="0.3">
      <c r="C4334" s="227"/>
      <c r="N4334" s="244"/>
      <c r="O4334" s="244"/>
    </row>
    <row r="4335" spans="3:15" ht="15.6" x14ac:dyDescent="0.3">
      <c r="C4335" s="227"/>
      <c r="N4335" s="244"/>
      <c r="O4335" s="244"/>
    </row>
    <row r="4336" spans="3:15" ht="15.6" x14ac:dyDescent="0.3">
      <c r="C4336" s="227"/>
      <c r="N4336" s="244"/>
      <c r="O4336" s="244"/>
    </row>
    <row r="4337" spans="3:15" ht="15.6" x14ac:dyDescent="0.3">
      <c r="C4337" s="227"/>
      <c r="N4337" s="244"/>
      <c r="O4337" s="244"/>
    </row>
    <row r="4338" spans="3:15" ht="15.6" x14ac:dyDescent="0.3">
      <c r="C4338" s="227"/>
      <c r="N4338" s="244"/>
      <c r="O4338" s="244"/>
    </row>
    <row r="4339" spans="3:15" ht="15.6" x14ac:dyDescent="0.3">
      <c r="C4339" s="227"/>
      <c r="N4339" s="244"/>
      <c r="O4339" s="244"/>
    </row>
    <row r="4340" spans="3:15" ht="15.6" x14ac:dyDescent="0.3">
      <c r="C4340" s="227"/>
      <c r="N4340" s="244"/>
      <c r="O4340" s="244"/>
    </row>
    <row r="4341" spans="3:15" ht="15.6" x14ac:dyDescent="0.3">
      <c r="C4341" s="227"/>
      <c r="N4341" s="244"/>
      <c r="O4341" s="244"/>
    </row>
    <row r="4342" spans="3:15" ht="15.6" x14ac:dyDescent="0.3">
      <c r="C4342" s="227"/>
      <c r="N4342" s="244"/>
      <c r="O4342" s="244"/>
    </row>
    <row r="4343" spans="3:15" ht="15.6" x14ac:dyDescent="0.3">
      <c r="C4343" s="227"/>
      <c r="N4343" s="244"/>
      <c r="O4343" s="244"/>
    </row>
    <row r="4344" spans="3:15" ht="15.6" x14ac:dyDescent="0.3">
      <c r="C4344" s="227"/>
      <c r="N4344" s="244"/>
      <c r="O4344" s="244"/>
    </row>
    <row r="4345" spans="3:15" ht="15.6" x14ac:dyDescent="0.3">
      <c r="C4345" s="227"/>
      <c r="N4345" s="244"/>
      <c r="O4345" s="244"/>
    </row>
    <row r="4346" spans="3:15" ht="15.6" x14ac:dyDescent="0.3">
      <c r="C4346" s="227"/>
      <c r="N4346" s="244"/>
      <c r="O4346" s="244"/>
    </row>
    <row r="4347" spans="3:15" ht="15.6" x14ac:dyDescent="0.3">
      <c r="C4347" s="227"/>
      <c r="N4347" s="244"/>
      <c r="O4347" s="244"/>
    </row>
    <row r="4348" spans="3:15" ht="15.6" x14ac:dyDescent="0.3">
      <c r="C4348" s="227"/>
      <c r="N4348" s="244"/>
      <c r="O4348" s="244"/>
    </row>
    <row r="4349" spans="3:15" ht="15.6" x14ac:dyDescent="0.3">
      <c r="C4349" s="227"/>
      <c r="N4349" s="244"/>
      <c r="O4349" s="244"/>
    </row>
    <row r="4350" spans="3:15" ht="15.6" x14ac:dyDescent="0.3">
      <c r="C4350" s="227"/>
      <c r="N4350" s="244"/>
      <c r="O4350" s="244"/>
    </row>
    <row r="4351" spans="3:15" ht="15.6" x14ac:dyDescent="0.3">
      <c r="C4351" s="227"/>
      <c r="N4351" s="244"/>
      <c r="O4351" s="244"/>
    </row>
    <row r="4352" spans="3:15" ht="15.6" x14ac:dyDescent="0.3">
      <c r="C4352" s="227"/>
      <c r="N4352" s="244"/>
      <c r="O4352" s="244"/>
    </row>
    <row r="4353" spans="3:15" ht="15.6" x14ac:dyDescent="0.3">
      <c r="C4353" s="227"/>
      <c r="N4353" s="244"/>
      <c r="O4353" s="244"/>
    </row>
    <row r="4354" spans="3:15" ht="15.6" x14ac:dyDescent="0.3">
      <c r="C4354" s="227"/>
      <c r="N4354" s="244"/>
      <c r="O4354" s="244"/>
    </row>
    <row r="4355" spans="3:15" ht="15.6" x14ac:dyDescent="0.3">
      <c r="C4355" s="227"/>
      <c r="N4355" s="244"/>
      <c r="O4355" s="244"/>
    </row>
    <row r="4356" spans="3:15" ht="15.6" x14ac:dyDescent="0.3">
      <c r="C4356" s="227"/>
      <c r="N4356" s="244"/>
      <c r="O4356" s="244"/>
    </row>
    <row r="4357" spans="3:15" ht="15.6" x14ac:dyDescent="0.3">
      <c r="C4357" s="227"/>
      <c r="N4357" s="244"/>
      <c r="O4357" s="244"/>
    </row>
    <row r="4358" spans="3:15" ht="15.6" x14ac:dyDescent="0.3">
      <c r="C4358" s="227"/>
      <c r="N4358" s="244"/>
      <c r="O4358" s="244"/>
    </row>
    <row r="4359" spans="3:15" ht="15.6" x14ac:dyDescent="0.3">
      <c r="C4359" s="227"/>
      <c r="N4359" s="244"/>
      <c r="O4359" s="244"/>
    </row>
    <row r="4360" spans="3:15" ht="15.6" x14ac:dyDescent="0.3">
      <c r="C4360" s="227"/>
      <c r="N4360" s="244"/>
      <c r="O4360" s="244"/>
    </row>
    <row r="4361" spans="3:15" ht="15.6" x14ac:dyDescent="0.3">
      <c r="C4361" s="227"/>
      <c r="N4361" s="244"/>
      <c r="O4361" s="244"/>
    </row>
    <row r="4362" spans="3:15" ht="15.6" x14ac:dyDescent="0.3">
      <c r="C4362" s="227"/>
      <c r="N4362" s="244"/>
      <c r="O4362" s="244"/>
    </row>
    <row r="4363" spans="3:15" ht="15.6" x14ac:dyDescent="0.3">
      <c r="C4363" s="227"/>
      <c r="N4363" s="244"/>
      <c r="O4363" s="244"/>
    </row>
    <row r="4364" spans="3:15" ht="15.6" x14ac:dyDescent="0.3">
      <c r="C4364" s="227"/>
      <c r="N4364" s="244"/>
      <c r="O4364" s="244"/>
    </row>
    <row r="4365" spans="3:15" ht="15.6" x14ac:dyDescent="0.3">
      <c r="C4365" s="227"/>
      <c r="N4365" s="244"/>
      <c r="O4365" s="244"/>
    </row>
    <row r="4366" spans="3:15" ht="15.6" x14ac:dyDescent="0.3">
      <c r="C4366" s="227"/>
      <c r="N4366" s="244"/>
      <c r="O4366" s="244"/>
    </row>
    <row r="4367" spans="3:15" ht="15.6" x14ac:dyDescent="0.3">
      <c r="C4367" s="227"/>
      <c r="N4367" s="244"/>
      <c r="O4367" s="244"/>
    </row>
    <row r="4368" spans="3:15" ht="15.6" x14ac:dyDescent="0.3">
      <c r="C4368" s="227"/>
      <c r="N4368" s="244"/>
      <c r="O4368" s="244"/>
    </row>
    <row r="4369" spans="3:15" ht="15.6" x14ac:dyDescent="0.3">
      <c r="C4369" s="227"/>
      <c r="N4369" s="244"/>
      <c r="O4369" s="244"/>
    </row>
    <row r="4370" spans="3:15" ht="15.6" x14ac:dyDescent="0.3">
      <c r="C4370" s="227"/>
      <c r="N4370" s="244"/>
      <c r="O4370" s="244"/>
    </row>
    <row r="4371" spans="3:15" ht="15.6" x14ac:dyDescent="0.3">
      <c r="C4371" s="227"/>
      <c r="N4371" s="244"/>
      <c r="O4371" s="244"/>
    </row>
    <row r="4372" spans="3:15" ht="15.6" x14ac:dyDescent="0.3">
      <c r="C4372" s="227"/>
      <c r="N4372" s="244"/>
      <c r="O4372" s="244"/>
    </row>
    <row r="4373" spans="3:15" ht="15.6" x14ac:dyDescent="0.3">
      <c r="C4373" s="227"/>
      <c r="N4373" s="244"/>
      <c r="O4373" s="244"/>
    </row>
    <row r="4374" spans="3:15" ht="15.6" x14ac:dyDescent="0.3">
      <c r="C4374" s="227"/>
      <c r="N4374" s="244"/>
      <c r="O4374" s="244"/>
    </row>
    <row r="4375" spans="3:15" ht="15.6" x14ac:dyDescent="0.3">
      <c r="C4375" s="227"/>
      <c r="N4375" s="244"/>
      <c r="O4375" s="244"/>
    </row>
    <row r="4376" spans="3:15" ht="15.6" x14ac:dyDescent="0.3">
      <c r="C4376" s="227"/>
      <c r="N4376" s="244"/>
      <c r="O4376" s="244"/>
    </row>
    <row r="4377" spans="3:15" ht="15.6" x14ac:dyDescent="0.3">
      <c r="C4377" s="227"/>
      <c r="N4377" s="244"/>
      <c r="O4377" s="244"/>
    </row>
    <row r="4378" spans="3:15" ht="15.6" x14ac:dyDescent="0.3">
      <c r="C4378" s="227"/>
      <c r="N4378" s="244"/>
      <c r="O4378" s="244"/>
    </row>
    <row r="4379" spans="3:15" ht="15.6" x14ac:dyDescent="0.3">
      <c r="C4379" s="227"/>
      <c r="N4379" s="244"/>
      <c r="O4379" s="244"/>
    </row>
    <row r="4380" spans="3:15" ht="15.6" x14ac:dyDescent="0.3">
      <c r="C4380" s="227"/>
      <c r="N4380" s="244"/>
      <c r="O4380" s="244"/>
    </row>
    <row r="4381" spans="3:15" ht="15.6" x14ac:dyDescent="0.3">
      <c r="C4381" s="227"/>
      <c r="N4381" s="244"/>
      <c r="O4381" s="244"/>
    </row>
    <row r="4382" spans="3:15" ht="15.6" x14ac:dyDescent="0.3">
      <c r="C4382" s="227"/>
      <c r="N4382" s="244"/>
      <c r="O4382" s="244"/>
    </row>
    <row r="4383" spans="3:15" ht="15.6" x14ac:dyDescent="0.3">
      <c r="C4383" s="227"/>
      <c r="N4383" s="244"/>
      <c r="O4383" s="244"/>
    </row>
    <row r="4384" spans="3:15" ht="15.6" x14ac:dyDescent="0.3">
      <c r="C4384" s="227"/>
      <c r="N4384" s="244"/>
      <c r="O4384" s="244"/>
    </row>
    <row r="4385" spans="3:15" ht="15.6" x14ac:dyDescent="0.3">
      <c r="C4385" s="227"/>
      <c r="N4385" s="244"/>
      <c r="O4385" s="244"/>
    </row>
    <row r="4386" spans="3:15" ht="15.6" x14ac:dyDescent="0.3">
      <c r="C4386" s="227"/>
      <c r="N4386" s="244"/>
      <c r="O4386" s="244"/>
    </row>
    <row r="4387" spans="3:15" ht="15.6" x14ac:dyDescent="0.3">
      <c r="C4387" s="227"/>
      <c r="N4387" s="244"/>
      <c r="O4387" s="244"/>
    </row>
    <row r="4388" spans="3:15" ht="15.6" x14ac:dyDescent="0.3">
      <c r="C4388" s="227"/>
      <c r="N4388" s="244"/>
      <c r="O4388" s="244"/>
    </row>
    <row r="4389" spans="3:15" ht="15.6" x14ac:dyDescent="0.3">
      <c r="C4389" s="227"/>
      <c r="N4389" s="244"/>
      <c r="O4389" s="244"/>
    </row>
    <row r="4390" spans="3:15" ht="15.6" x14ac:dyDescent="0.3">
      <c r="C4390" s="227"/>
      <c r="N4390" s="244"/>
      <c r="O4390" s="244"/>
    </row>
    <row r="4391" spans="3:15" ht="15.6" x14ac:dyDescent="0.3">
      <c r="C4391" s="227"/>
      <c r="N4391" s="244"/>
      <c r="O4391" s="244"/>
    </row>
    <row r="4392" spans="3:15" ht="15.6" x14ac:dyDescent="0.3">
      <c r="C4392" s="227"/>
      <c r="N4392" s="244"/>
      <c r="O4392" s="244"/>
    </row>
    <row r="4393" spans="3:15" ht="15.6" x14ac:dyDescent="0.3">
      <c r="C4393" s="227"/>
      <c r="N4393" s="244"/>
      <c r="O4393" s="244"/>
    </row>
    <row r="4394" spans="3:15" ht="15.6" x14ac:dyDescent="0.3">
      <c r="C4394" s="227"/>
      <c r="N4394" s="244"/>
      <c r="O4394" s="244"/>
    </row>
    <row r="4395" spans="3:15" ht="15.6" x14ac:dyDescent="0.3">
      <c r="C4395" s="227"/>
      <c r="N4395" s="244"/>
      <c r="O4395" s="244"/>
    </row>
    <row r="4396" spans="3:15" ht="15.6" x14ac:dyDescent="0.3">
      <c r="C4396" s="227"/>
      <c r="N4396" s="244"/>
      <c r="O4396" s="244"/>
    </row>
    <row r="4397" spans="3:15" ht="15.6" x14ac:dyDescent="0.3">
      <c r="C4397" s="227"/>
      <c r="N4397" s="244"/>
      <c r="O4397" s="244"/>
    </row>
    <row r="4398" spans="3:15" ht="15.6" x14ac:dyDescent="0.3">
      <c r="C4398" s="227"/>
      <c r="N4398" s="244"/>
      <c r="O4398" s="244"/>
    </row>
    <row r="4399" spans="3:15" ht="15.6" x14ac:dyDescent="0.3">
      <c r="C4399" s="227"/>
      <c r="N4399" s="244"/>
      <c r="O4399" s="244"/>
    </row>
    <row r="4400" spans="3:15" ht="15.6" x14ac:dyDescent="0.3">
      <c r="C4400" s="227"/>
      <c r="N4400" s="244"/>
      <c r="O4400" s="244"/>
    </row>
    <row r="4401" spans="3:15" ht="15.6" x14ac:dyDescent="0.3">
      <c r="C4401" s="227"/>
      <c r="N4401" s="244"/>
      <c r="O4401" s="244"/>
    </row>
    <row r="4402" spans="3:15" ht="15.6" x14ac:dyDescent="0.3">
      <c r="C4402" s="227"/>
      <c r="N4402" s="244"/>
      <c r="O4402" s="244"/>
    </row>
    <row r="4403" spans="3:15" ht="15.6" x14ac:dyDescent="0.3">
      <c r="C4403" s="227"/>
      <c r="N4403" s="244"/>
      <c r="O4403" s="244"/>
    </row>
    <row r="4404" spans="3:15" ht="15.6" x14ac:dyDescent="0.3">
      <c r="C4404" s="227"/>
      <c r="N4404" s="244"/>
      <c r="O4404" s="244"/>
    </row>
    <row r="4405" spans="3:15" ht="15.6" x14ac:dyDescent="0.3">
      <c r="C4405" s="227"/>
      <c r="N4405" s="244"/>
      <c r="O4405" s="244"/>
    </row>
    <row r="4406" spans="3:15" ht="15.6" x14ac:dyDescent="0.3">
      <c r="C4406" s="227"/>
      <c r="N4406" s="244"/>
      <c r="O4406" s="244"/>
    </row>
    <row r="4407" spans="3:15" ht="15.6" x14ac:dyDescent="0.3">
      <c r="C4407" s="227"/>
      <c r="N4407" s="244"/>
      <c r="O4407" s="244"/>
    </row>
    <row r="4408" spans="3:15" ht="15.6" x14ac:dyDescent="0.3">
      <c r="C4408" s="227"/>
      <c r="N4408" s="244"/>
      <c r="O4408" s="244"/>
    </row>
    <row r="4409" spans="3:15" ht="15.6" x14ac:dyDescent="0.3">
      <c r="C4409" s="227"/>
      <c r="N4409" s="244"/>
      <c r="O4409" s="244"/>
    </row>
    <row r="4410" spans="3:15" ht="15.6" x14ac:dyDescent="0.3">
      <c r="C4410" s="227"/>
      <c r="N4410" s="244"/>
      <c r="O4410" s="244"/>
    </row>
    <row r="4411" spans="3:15" ht="15.6" x14ac:dyDescent="0.3">
      <c r="C4411" s="227"/>
      <c r="N4411" s="244"/>
      <c r="O4411" s="244"/>
    </row>
    <row r="4412" spans="3:15" ht="15.6" x14ac:dyDescent="0.3">
      <c r="C4412" s="227"/>
      <c r="N4412" s="244"/>
      <c r="O4412" s="244"/>
    </row>
    <row r="4413" spans="3:15" ht="15.6" x14ac:dyDescent="0.3">
      <c r="C4413" s="227"/>
      <c r="N4413" s="244"/>
      <c r="O4413" s="244"/>
    </row>
    <row r="4414" spans="3:15" ht="15.6" x14ac:dyDescent="0.3">
      <c r="C4414" s="227"/>
      <c r="N4414" s="244"/>
      <c r="O4414" s="244"/>
    </row>
    <row r="4415" spans="3:15" ht="15.6" x14ac:dyDescent="0.3">
      <c r="C4415" s="227"/>
      <c r="N4415" s="244"/>
      <c r="O4415" s="244"/>
    </row>
    <row r="4416" spans="3:15" ht="15.6" x14ac:dyDescent="0.3">
      <c r="C4416" s="227"/>
      <c r="N4416" s="244"/>
      <c r="O4416" s="244"/>
    </row>
    <row r="4417" spans="3:15" ht="15.6" x14ac:dyDescent="0.3">
      <c r="C4417" s="227"/>
      <c r="N4417" s="244"/>
      <c r="O4417" s="244"/>
    </row>
    <row r="4418" spans="3:15" ht="15.6" x14ac:dyDescent="0.3">
      <c r="C4418" s="227"/>
      <c r="N4418" s="244"/>
      <c r="O4418" s="244"/>
    </row>
    <row r="4419" spans="3:15" ht="15.6" x14ac:dyDescent="0.3">
      <c r="C4419" s="227"/>
      <c r="N4419" s="244"/>
      <c r="O4419" s="244"/>
    </row>
    <row r="4420" spans="3:15" ht="15.6" x14ac:dyDescent="0.3">
      <c r="C4420" s="227"/>
      <c r="N4420" s="244"/>
      <c r="O4420" s="244"/>
    </row>
    <row r="4421" spans="3:15" ht="15.6" x14ac:dyDescent="0.3">
      <c r="C4421" s="227"/>
      <c r="N4421" s="244"/>
      <c r="O4421" s="244"/>
    </row>
    <row r="4422" spans="3:15" ht="15.6" x14ac:dyDescent="0.3">
      <c r="C4422" s="227"/>
      <c r="N4422" s="244"/>
      <c r="O4422" s="244"/>
    </row>
    <row r="4423" spans="3:15" ht="15.6" x14ac:dyDescent="0.3">
      <c r="C4423" s="227"/>
      <c r="N4423" s="244"/>
      <c r="O4423" s="244"/>
    </row>
    <row r="4424" spans="3:15" ht="15.6" x14ac:dyDescent="0.3">
      <c r="C4424" s="227"/>
      <c r="N4424" s="244"/>
      <c r="O4424" s="244"/>
    </row>
    <row r="4425" spans="3:15" ht="15.6" x14ac:dyDescent="0.3">
      <c r="C4425" s="227"/>
      <c r="N4425" s="244"/>
      <c r="O4425" s="244"/>
    </row>
    <row r="4426" spans="3:15" ht="15.6" x14ac:dyDescent="0.3">
      <c r="C4426" s="227"/>
      <c r="N4426" s="244"/>
      <c r="O4426" s="244"/>
    </row>
    <row r="4427" spans="3:15" ht="15.6" x14ac:dyDescent="0.3">
      <c r="C4427" s="227"/>
      <c r="N4427" s="244"/>
      <c r="O4427" s="244"/>
    </row>
    <row r="4428" spans="3:15" ht="15.6" x14ac:dyDescent="0.3">
      <c r="C4428" s="227"/>
      <c r="N4428" s="244"/>
      <c r="O4428" s="244"/>
    </row>
    <row r="4429" spans="3:15" ht="15.6" x14ac:dyDescent="0.3">
      <c r="C4429" s="227"/>
      <c r="N4429" s="244"/>
      <c r="O4429" s="244"/>
    </row>
    <row r="4430" spans="3:15" ht="15.6" x14ac:dyDescent="0.3">
      <c r="C4430" s="227"/>
      <c r="N4430" s="244"/>
      <c r="O4430" s="244"/>
    </row>
    <row r="4431" spans="3:15" ht="15.6" x14ac:dyDescent="0.3">
      <c r="C4431" s="227"/>
      <c r="N4431" s="244"/>
      <c r="O4431" s="244"/>
    </row>
    <row r="4432" spans="3:15" ht="15.6" x14ac:dyDescent="0.3">
      <c r="C4432" s="227"/>
      <c r="N4432" s="244"/>
      <c r="O4432" s="244"/>
    </row>
    <row r="4433" spans="3:15" ht="15.6" x14ac:dyDescent="0.3">
      <c r="C4433" s="227"/>
      <c r="N4433" s="244"/>
      <c r="O4433" s="244"/>
    </row>
    <row r="4434" spans="3:15" ht="15.6" x14ac:dyDescent="0.3">
      <c r="C4434" s="227"/>
      <c r="N4434" s="244"/>
      <c r="O4434" s="244"/>
    </row>
    <row r="4435" spans="3:15" ht="15.6" x14ac:dyDescent="0.3">
      <c r="C4435" s="227"/>
      <c r="N4435" s="244"/>
      <c r="O4435" s="244"/>
    </row>
    <row r="4436" spans="3:15" ht="15.6" x14ac:dyDescent="0.3">
      <c r="C4436" s="227"/>
      <c r="N4436" s="244"/>
      <c r="O4436" s="244"/>
    </row>
    <row r="4437" spans="3:15" ht="15.6" x14ac:dyDescent="0.3">
      <c r="C4437" s="227"/>
      <c r="N4437" s="244"/>
      <c r="O4437" s="244"/>
    </row>
    <row r="4438" spans="3:15" ht="15.6" x14ac:dyDescent="0.3">
      <c r="C4438" s="227"/>
      <c r="N4438" s="244"/>
      <c r="O4438" s="244"/>
    </row>
    <row r="4439" spans="3:15" ht="15.6" x14ac:dyDescent="0.3">
      <c r="C4439" s="227"/>
      <c r="N4439" s="244"/>
      <c r="O4439" s="244"/>
    </row>
    <row r="4440" spans="3:15" ht="15.6" x14ac:dyDescent="0.3">
      <c r="C4440" s="227"/>
      <c r="N4440" s="244"/>
      <c r="O4440" s="244"/>
    </row>
    <row r="4441" spans="3:15" ht="15.6" x14ac:dyDescent="0.3">
      <c r="C4441" s="227"/>
      <c r="N4441" s="244"/>
      <c r="O4441" s="244"/>
    </row>
    <row r="4442" spans="3:15" ht="15.6" x14ac:dyDescent="0.3">
      <c r="C4442" s="227"/>
      <c r="N4442" s="244"/>
      <c r="O4442" s="244"/>
    </row>
    <row r="4443" spans="3:15" ht="15.6" x14ac:dyDescent="0.3">
      <c r="C4443" s="227"/>
      <c r="N4443" s="244"/>
      <c r="O4443" s="244"/>
    </row>
    <row r="4444" spans="3:15" ht="15.6" x14ac:dyDescent="0.3">
      <c r="C4444" s="227"/>
      <c r="N4444" s="244"/>
      <c r="O4444" s="244"/>
    </row>
    <row r="4445" spans="3:15" ht="15.6" x14ac:dyDescent="0.3">
      <c r="C4445" s="227"/>
      <c r="N4445" s="244"/>
      <c r="O4445" s="244"/>
    </row>
    <row r="4446" spans="3:15" ht="15.6" x14ac:dyDescent="0.3">
      <c r="C4446" s="227"/>
      <c r="N4446" s="244"/>
      <c r="O4446" s="244"/>
    </row>
    <row r="4447" spans="3:15" ht="15.6" x14ac:dyDescent="0.3">
      <c r="C4447" s="227"/>
      <c r="N4447" s="244"/>
      <c r="O4447" s="244"/>
    </row>
    <row r="4448" spans="3:15" ht="15.6" x14ac:dyDescent="0.3">
      <c r="C4448" s="227"/>
      <c r="N4448" s="244"/>
      <c r="O4448" s="244"/>
    </row>
    <row r="4449" spans="3:15" ht="15.6" x14ac:dyDescent="0.3">
      <c r="C4449" s="227"/>
      <c r="N4449" s="244"/>
      <c r="O4449" s="244"/>
    </row>
    <row r="4450" spans="3:15" ht="15.6" x14ac:dyDescent="0.3">
      <c r="C4450" s="227"/>
      <c r="N4450" s="244"/>
      <c r="O4450" s="244"/>
    </row>
    <row r="4451" spans="3:15" ht="15.6" x14ac:dyDescent="0.3">
      <c r="C4451" s="227"/>
      <c r="N4451" s="244"/>
      <c r="O4451" s="244"/>
    </row>
    <row r="4452" spans="3:15" ht="15.6" x14ac:dyDescent="0.3">
      <c r="C4452" s="227"/>
      <c r="N4452" s="244"/>
      <c r="O4452" s="244"/>
    </row>
    <row r="4453" spans="3:15" ht="15.6" x14ac:dyDescent="0.3">
      <c r="C4453" s="227"/>
      <c r="N4453" s="244"/>
      <c r="O4453" s="244"/>
    </row>
    <row r="4454" spans="3:15" ht="15.6" x14ac:dyDescent="0.3">
      <c r="C4454" s="227"/>
      <c r="N4454" s="244"/>
      <c r="O4454" s="244"/>
    </row>
    <row r="4455" spans="3:15" ht="15.6" x14ac:dyDescent="0.3">
      <c r="C4455" s="227"/>
      <c r="N4455" s="244"/>
      <c r="O4455" s="244"/>
    </row>
    <row r="4456" spans="3:15" ht="15.6" x14ac:dyDescent="0.3">
      <c r="C4456" s="227"/>
      <c r="N4456" s="244"/>
      <c r="O4456" s="244"/>
    </row>
    <row r="4457" spans="3:15" ht="15.6" x14ac:dyDescent="0.3">
      <c r="C4457" s="227"/>
      <c r="N4457" s="244"/>
      <c r="O4457" s="244"/>
    </row>
    <row r="4458" spans="3:15" ht="15.6" x14ac:dyDescent="0.3">
      <c r="C4458" s="227"/>
      <c r="N4458" s="244"/>
      <c r="O4458" s="244"/>
    </row>
    <row r="4459" spans="3:15" ht="15.6" x14ac:dyDescent="0.3">
      <c r="C4459" s="227"/>
      <c r="N4459" s="244"/>
      <c r="O4459" s="244"/>
    </row>
    <row r="4460" spans="3:15" ht="15.6" x14ac:dyDescent="0.3">
      <c r="C4460" s="227"/>
      <c r="N4460" s="244"/>
      <c r="O4460" s="244"/>
    </row>
    <row r="4461" spans="3:15" ht="15.6" x14ac:dyDescent="0.3">
      <c r="C4461" s="227"/>
      <c r="N4461" s="244"/>
      <c r="O4461" s="244"/>
    </row>
    <row r="4462" spans="3:15" ht="15.6" x14ac:dyDescent="0.3">
      <c r="C4462" s="227"/>
      <c r="N4462" s="244"/>
      <c r="O4462" s="244"/>
    </row>
    <row r="4463" spans="3:15" ht="15.6" x14ac:dyDescent="0.3">
      <c r="C4463" s="227"/>
      <c r="N4463" s="244"/>
      <c r="O4463" s="244"/>
    </row>
    <row r="4464" spans="3:15" ht="15.6" x14ac:dyDescent="0.3">
      <c r="C4464" s="227"/>
      <c r="N4464" s="244"/>
      <c r="O4464" s="244"/>
    </row>
    <row r="4465" spans="3:15" ht="15.6" x14ac:dyDescent="0.3">
      <c r="C4465" s="227"/>
      <c r="N4465" s="244"/>
      <c r="O4465" s="244"/>
    </row>
    <row r="4466" spans="3:15" ht="15.6" x14ac:dyDescent="0.3">
      <c r="C4466" s="227"/>
      <c r="N4466" s="244"/>
      <c r="O4466" s="244"/>
    </row>
    <row r="4467" spans="3:15" ht="15.6" x14ac:dyDescent="0.3">
      <c r="C4467" s="227"/>
      <c r="N4467" s="244"/>
      <c r="O4467" s="244"/>
    </row>
    <row r="4468" spans="3:15" ht="15.6" x14ac:dyDescent="0.3">
      <c r="C4468" s="227"/>
      <c r="N4468" s="244"/>
      <c r="O4468" s="244"/>
    </row>
    <row r="4469" spans="3:15" ht="15.6" x14ac:dyDescent="0.3">
      <c r="C4469" s="227"/>
      <c r="N4469" s="244"/>
      <c r="O4469" s="244"/>
    </row>
    <row r="4470" spans="3:15" ht="15.6" x14ac:dyDescent="0.3">
      <c r="C4470" s="227"/>
      <c r="N4470" s="244"/>
      <c r="O4470" s="244"/>
    </row>
    <row r="4471" spans="3:15" ht="15.6" x14ac:dyDescent="0.3">
      <c r="C4471" s="227"/>
      <c r="N4471" s="244"/>
      <c r="O4471" s="244"/>
    </row>
    <row r="4472" spans="3:15" ht="15.6" x14ac:dyDescent="0.3">
      <c r="C4472" s="227"/>
      <c r="N4472" s="244"/>
      <c r="O4472" s="244"/>
    </row>
    <row r="4473" spans="3:15" ht="15.6" x14ac:dyDescent="0.3">
      <c r="C4473" s="227"/>
      <c r="N4473" s="244"/>
      <c r="O4473" s="244"/>
    </row>
    <row r="4474" spans="3:15" ht="15.6" x14ac:dyDescent="0.3">
      <c r="C4474" s="227"/>
      <c r="N4474" s="244"/>
      <c r="O4474" s="244"/>
    </row>
    <row r="4475" spans="3:15" ht="15.6" x14ac:dyDescent="0.3">
      <c r="C4475" s="227"/>
      <c r="N4475" s="244"/>
      <c r="O4475" s="244"/>
    </row>
    <row r="4476" spans="3:15" ht="15.6" x14ac:dyDescent="0.3">
      <c r="C4476" s="227"/>
      <c r="N4476" s="244"/>
      <c r="O4476" s="244"/>
    </row>
    <row r="4477" spans="3:15" ht="15.6" x14ac:dyDescent="0.3">
      <c r="C4477" s="227"/>
      <c r="N4477" s="244"/>
      <c r="O4477" s="244"/>
    </row>
    <row r="4478" spans="3:15" ht="15.6" x14ac:dyDescent="0.3">
      <c r="C4478" s="227"/>
      <c r="N4478" s="244"/>
      <c r="O4478" s="244"/>
    </row>
    <row r="4479" spans="3:15" ht="15.6" x14ac:dyDescent="0.3">
      <c r="C4479" s="227"/>
      <c r="N4479" s="244"/>
      <c r="O4479" s="244"/>
    </row>
    <row r="4480" spans="3:15" ht="15.6" x14ac:dyDescent="0.3">
      <c r="C4480" s="227"/>
      <c r="N4480" s="244"/>
      <c r="O4480" s="244"/>
    </row>
    <row r="4481" spans="3:15" ht="15.6" x14ac:dyDescent="0.3">
      <c r="C4481" s="227"/>
      <c r="N4481" s="244"/>
      <c r="O4481" s="244"/>
    </row>
    <row r="4482" spans="3:15" ht="15.6" x14ac:dyDescent="0.3">
      <c r="C4482" s="227"/>
      <c r="N4482" s="244"/>
      <c r="O4482" s="244"/>
    </row>
    <row r="4483" spans="3:15" ht="15.6" x14ac:dyDescent="0.3">
      <c r="C4483" s="227"/>
      <c r="N4483" s="244"/>
      <c r="O4483" s="244"/>
    </row>
    <row r="4484" spans="3:15" ht="15.6" x14ac:dyDescent="0.3">
      <c r="C4484" s="227"/>
      <c r="N4484" s="244"/>
      <c r="O4484" s="244"/>
    </row>
    <row r="4485" spans="3:15" ht="15.6" x14ac:dyDescent="0.3">
      <c r="C4485" s="227"/>
      <c r="N4485" s="244"/>
      <c r="O4485" s="244"/>
    </row>
    <row r="4486" spans="3:15" ht="15.6" x14ac:dyDescent="0.3">
      <c r="C4486" s="227"/>
      <c r="N4486" s="244"/>
      <c r="O4486" s="244"/>
    </row>
    <row r="4487" spans="3:15" ht="15.6" x14ac:dyDescent="0.3">
      <c r="C4487" s="227"/>
      <c r="N4487" s="244"/>
      <c r="O4487" s="244"/>
    </row>
    <row r="4488" spans="3:15" ht="15.6" x14ac:dyDescent="0.3">
      <c r="C4488" s="227"/>
      <c r="N4488" s="244"/>
      <c r="O4488" s="244"/>
    </row>
    <row r="4489" spans="3:15" ht="15.6" x14ac:dyDescent="0.3">
      <c r="C4489" s="227"/>
      <c r="N4489" s="244"/>
      <c r="O4489" s="244"/>
    </row>
    <row r="4490" spans="3:15" ht="15.6" x14ac:dyDescent="0.3">
      <c r="C4490" s="227"/>
      <c r="N4490" s="244"/>
      <c r="O4490" s="244"/>
    </row>
    <row r="4491" spans="3:15" ht="15.6" x14ac:dyDescent="0.3">
      <c r="C4491" s="227"/>
      <c r="N4491" s="244"/>
      <c r="O4491" s="244"/>
    </row>
    <row r="4492" spans="3:15" ht="15.6" x14ac:dyDescent="0.3">
      <c r="C4492" s="227"/>
      <c r="N4492" s="244"/>
      <c r="O4492" s="244"/>
    </row>
    <row r="4493" spans="3:15" ht="15.6" x14ac:dyDescent="0.3">
      <c r="C4493" s="227"/>
      <c r="N4493" s="244"/>
      <c r="O4493" s="244"/>
    </row>
    <row r="4494" spans="3:15" ht="15.6" x14ac:dyDescent="0.3">
      <c r="C4494" s="227"/>
      <c r="N4494" s="244"/>
      <c r="O4494" s="244"/>
    </row>
    <row r="4495" spans="3:15" ht="15.6" x14ac:dyDescent="0.3">
      <c r="C4495" s="227"/>
      <c r="N4495" s="244"/>
      <c r="O4495" s="244"/>
    </row>
    <row r="4496" spans="3:15" ht="15.6" x14ac:dyDescent="0.3">
      <c r="C4496" s="227"/>
      <c r="N4496" s="244"/>
      <c r="O4496" s="244"/>
    </row>
    <row r="4497" spans="3:15" ht="15.6" x14ac:dyDescent="0.3">
      <c r="C4497" s="227"/>
      <c r="N4497" s="244"/>
      <c r="O4497" s="244"/>
    </row>
    <row r="4498" spans="3:15" ht="15.6" x14ac:dyDescent="0.3">
      <c r="C4498" s="227"/>
      <c r="N4498" s="244"/>
      <c r="O4498" s="244"/>
    </row>
    <row r="4499" spans="3:15" ht="15.6" x14ac:dyDescent="0.3">
      <c r="C4499" s="227"/>
      <c r="N4499" s="244"/>
      <c r="O4499" s="244"/>
    </row>
    <row r="4500" spans="3:15" ht="15.6" x14ac:dyDescent="0.3">
      <c r="C4500" s="227"/>
      <c r="N4500" s="244"/>
      <c r="O4500" s="244"/>
    </row>
    <row r="4501" spans="3:15" ht="15.6" x14ac:dyDescent="0.3">
      <c r="C4501" s="227"/>
      <c r="N4501" s="244"/>
      <c r="O4501" s="244"/>
    </row>
    <row r="4502" spans="3:15" ht="15.6" x14ac:dyDescent="0.3">
      <c r="C4502" s="227"/>
      <c r="N4502" s="244"/>
      <c r="O4502" s="244"/>
    </row>
    <row r="4503" spans="3:15" ht="15.6" x14ac:dyDescent="0.3">
      <c r="C4503" s="227"/>
      <c r="N4503" s="244"/>
      <c r="O4503" s="244"/>
    </row>
    <row r="4504" spans="3:15" ht="15.6" x14ac:dyDescent="0.3">
      <c r="C4504" s="227"/>
      <c r="N4504" s="244"/>
      <c r="O4504" s="244"/>
    </row>
    <row r="4505" spans="3:15" ht="15.6" x14ac:dyDescent="0.3">
      <c r="C4505" s="227"/>
      <c r="N4505" s="244"/>
      <c r="O4505" s="244"/>
    </row>
    <row r="4506" spans="3:15" ht="15.6" x14ac:dyDescent="0.3">
      <c r="C4506" s="227"/>
      <c r="N4506" s="244"/>
      <c r="O4506" s="244"/>
    </row>
    <row r="4507" spans="3:15" ht="15.6" x14ac:dyDescent="0.3">
      <c r="C4507" s="227"/>
      <c r="N4507" s="244"/>
      <c r="O4507" s="244"/>
    </row>
    <row r="4508" spans="3:15" ht="15.6" x14ac:dyDescent="0.3">
      <c r="C4508" s="227"/>
      <c r="N4508" s="244"/>
      <c r="O4508" s="244"/>
    </row>
    <row r="4509" spans="3:15" ht="15.6" x14ac:dyDescent="0.3">
      <c r="C4509" s="227"/>
      <c r="N4509" s="244"/>
      <c r="O4509" s="244"/>
    </row>
    <row r="4510" spans="3:15" ht="15.6" x14ac:dyDescent="0.3">
      <c r="C4510" s="227"/>
      <c r="N4510" s="244"/>
      <c r="O4510" s="244"/>
    </row>
    <row r="4511" spans="3:15" ht="15.6" x14ac:dyDescent="0.3">
      <c r="C4511" s="227"/>
      <c r="N4511" s="244"/>
      <c r="O4511" s="244"/>
    </row>
    <row r="4512" spans="3:15" ht="15.6" x14ac:dyDescent="0.3">
      <c r="C4512" s="227"/>
      <c r="N4512" s="244"/>
      <c r="O4512" s="244"/>
    </row>
    <row r="4513" spans="3:15" ht="15.6" x14ac:dyDescent="0.3">
      <c r="C4513" s="227"/>
      <c r="N4513" s="244"/>
      <c r="O4513" s="244"/>
    </row>
    <row r="4514" spans="3:15" ht="15.6" x14ac:dyDescent="0.3">
      <c r="C4514" s="227"/>
      <c r="N4514" s="244"/>
      <c r="O4514" s="244"/>
    </row>
    <row r="4515" spans="3:15" ht="15.6" x14ac:dyDescent="0.3">
      <c r="C4515" s="227"/>
      <c r="N4515" s="244"/>
      <c r="O4515" s="244"/>
    </row>
    <row r="4516" spans="3:15" ht="15.6" x14ac:dyDescent="0.3">
      <c r="C4516" s="227"/>
      <c r="N4516" s="244"/>
      <c r="O4516" s="244"/>
    </row>
    <row r="4517" spans="3:15" ht="15.6" x14ac:dyDescent="0.3">
      <c r="C4517" s="227"/>
      <c r="N4517" s="244"/>
      <c r="O4517" s="244"/>
    </row>
    <row r="4518" spans="3:15" ht="15.6" x14ac:dyDescent="0.3">
      <c r="C4518" s="227"/>
      <c r="N4518" s="244"/>
      <c r="O4518" s="244"/>
    </row>
    <row r="4519" spans="3:15" ht="15.6" x14ac:dyDescent="0.3">
      <c r="C4519" s="227"/>
      <c r="N4519" s="244"/>
      <c r="O4519" s="244"/>
    </row>
    <row r="4520" spans="3:15" ht="15.6" x14ac:dyDescent="0.3">
      <c r="C4520" s="227"/>
      <c r="N4520" s="244"/>
      <c r="O4520" s="244"/>
    </row>
    <row r="4521" spans="3:15" ht="15.6" x14ac:dyDescent="0.3">
      <c r="C4521" s="227"/>
      <c r="N4521" s="244"/>
      <c r="O4521" s="244"/>
    </row>
    <row r="4522" spans="3:15" ht="15.6" x14ac:dyDescent="0.3">
      <c r="C4522" s="227"/>
      <c r="N4522" s="244"/>
      <c r="O4522" s="244"/>
    </row>
    <row r="4523" spans="3:15" ht="15.6" x14ac:dyDescent="0.3">
      <c r="C4523" s="227"/>
      <c r="N4523" s="244"/>
      <c r="O4523" s="244"/>
    </row>
    <row r="4524" spans="3:15" ht="15.6" x14ac:dyDescent="0.3">
      <c r="C4524" s="227"/>
      <c r="N4524" s="244"/>
      <c r="O4524" s="244"/>
    </row>
    <row r="4525" spans="3:15" ht="15.6" x14ac:dyDescent="0.3">
      <c r="C4525" s="227"/>
      <c r="N4525" s="244"/>
      <c r="O4525" s="244"/>
    </row>
    <row r="4526" spans="3:15" ht="15.6" x14ac:dyDescent="0.3">
      <c r="C4526" s="227"/>
      <c r="N4526" s="244"/>
      <c r="O4526" s="244"/>
    </row>
    <row r="4527" spans="3:15" ht="15.6" x14ac:dyDescent="0.3">
      <c r="C4527" s="227"/>
      <c r="N4527" s="244"/>
      <c r="O4527" s="244"/>
    </row>
    <row r="4528" spans="3:15" ht="15.6" x14ac:dyDescent="0.3">
      <c r="C4528" s="227"/>
      <c r="N4528" s="244"/>
      <c r="O4528" s="244"/>
    </row>
    <row r="4529" spans="3:15" ht="15.6" x14ac:dyDescent="0.3">
      <c r="C4529" s="227"/>
      <c r="N4529" s="244"/>
      <c r="O4529" s="244"/>
    </row>
    <row r="4530" spans="3:15" ht="15.6" x14ac:dyDescent="0.3">
      <c r="C4530" s="227"/>
      <c r="N4530" s="244"/>
      <c r="O4530" s="244"/>
    </row>
    <row r="4531" spans="3:15" ht="15.6" x14ac:dyDescent="0.3">
      <c r="C4531" s="227"/>
      <c r="N4531" s="244"/>
      <c r="O4531" s="244"/>
    </row>
    <row r="4532" spans="3:15" ht="15.6" x14ac:dyDescent="0.3">
      <c r="C4532" s="227"/>
      <c r="N4532" s="244"/>
      <c r="O4532" s="244"/>
    </row>
    <row r="4533" spans="3:15" ht="15.6" x14ac:dyDescent="0.3">
      <c r="C4533" s="227"/>
      <c r="N4533" s="244"/>
      <c r="O4533" s="244"/>
    </row>
    <row r="4534" spans="3:15" ht="15.6" x14ac:dyDescent="0.3">
      <c r="C4534" s="227"/>
      <c r="N4534" s="244"/>
      <c r="O4534" s="244"/>
    </row>
    <row r="4535" spans="3:15" ht="15.6" x14ac:dyDescent="0.3">
      <c r="C4535" s="227"/>
      <c r="N4535" s="244"/>
      <c r="O4535" s="244"/>
    </row>
    <row r="4536" spans="3:15" ht="15.6" x14ac:dyDescent="0.3">
      <c r="C4536" s="227"/>
      <c r="N4536" s="244"/>
      <c r="O4536" s="244"/>
    </row>
    <row r="4537" spans="3:15" ht="15.6" x14ac:dyDescent="0.3">
      <c r="C4537" s="227"/>
      <c r="N4537" s="244"/>
      <c r="O4537" s="244"/>
    </row>
    <row r="4538" spans="3:15" ht="15.6" x14ac:dyDescent="0.3">
      <c r="C4538" s="227"/>
      <c r="N4538" s="244"/>
      <c r="O4538" s="244"/>
    </row>
    <row r="4539" spans="3:15" ht="15.6" x14ac:dyDescent="0.3">
      <c r="C4539" s="227"/>
      <c r="N4539" s="244"/>
      <c r="O4539" s="244"/>
    </row>
    <row r="4540" spans="3:15" ht="15.6" x14ac:dyDescent="0.3">
      <c r="C4540" s="227"/>
      <c r="N4540" s="244"/>
      <c r="O4540" s="244"/>
    </row>
    <row r="4541" spans="3:15" ht="15.6" x14ac:dyDescent="0.3">
      <c r="C4541" s="227"/>
      <c r="N4541" s="244"/>
      <c r="O4541" s="244"/>
    </row>
    <row r="4542" spans="3:15" ht="15.6" x14ac:dyDescent="0.3">
      <c r="C4542" s="227"/>
      <c r="N4542" s="244"/>
      <c r="O4542" s="244"/>
    </row>
    <row r="4543" spans="3:15" ht="15.6" x14ac:dyDescent="0.3">
      <c r="C4543" s="227"/>
      <c r="N4543" s="244"/>
      <c r="O4543" s="244"/>
    </row>
    <row r="4544" spans="3:15" ht="15.6" x14ac:dyDescent="0.3">
      <c r="C4544" s="227"/>
      <c r="N4544" s="244"/>
      <c r="O4544" s="244"/>
    </row>
    <row r="4545" spans="3:15" ht="15.6" x14ac:dyDescent="0.3">
      <c r="C4545" s="227"/>
      <c r="N4545" s="244"/>
      <c r="O4545" s="244"/>
    </row>
    <row r="4546" spans="3:15" ht="15.6" x14ac:dyDescent="0.3">
      <c r="C4546" s="227"/>
      <c r="N4546" s="244"/>
      <c r="O4546" s="244"/>
    </row>
    <row r="4547" spans="3:15" ht="15.6" x14ac:dyDescent="0.3">
      <c r="C4547" s="227"/>
      <c r="N4547" s="244"/>
      <c r="O4547" s="244"/>
    </row>
    <row r="4548" spans="3:15" ht="15.6" x14ac:dyDescent="0.3">
      <c r="C4548" s="227"/>
      <c r="N4548" s="244"/>
      <c r="O4548" s="244"/>
    </row>
    <row r="4549" spans="3:15" ht="15.6" x14ac:dyDescent="0.3">
      <c r="C4549" s="227"/>
      <c r="N4549" s="244"/>
      <c r="O4549" s="244"/>
    </row>
    <row r="4550" spans="3:15" ht="15.6" x14ac:dyDescent="0.3">
      <c r="C4550" s="227"/>
      <c r="N4550" s="244"/>
      <c r="O4550" s="244"/>
    </row>
    <row r="4551" spans="3:15" ht="15.6" x14ac:dyDescent="0.3">
      <c r="C4551" s="227"/>
      <c r="N4551" s="244"/>
      <c r="O4551" s="244"/>
    </row>
    <row r="4552" spans="3:15" ht="15.6" x14ac:dyDescent="0.3">
      <c r="C4552" s="227"/>
      <c r="N4552" s="244"/>
      <c r="O4552" s="244"/>
    </row>
    <row r="4553" spans="3:15" ht="15.6" x14ac:dyDescent="0.3">
      <c r="C4553" s="227"/>
      <c r="N4553" s="244"/>
      <c r="O4553" s="244"/>
    </row>
    <row r="4554" spans="3:15" ht="15.6" x14ac:dyDescent="0.3">
      <c r="C4554" s="227"/>
      <c r="N4554" s="244"/>
      <c r="O4554" s="244"/>
    </row>
    <row r="4555" spans="3:15" ht="15.6" x14ac:dyDescent="0.3">
      <c r="C4555" s="227"/>
      <c r="N4555" s="244"/>
      <c r="O4555" s="244"/>
    </row>
    <row r="4556" spans="3:15" ht="15.6" x14ac:dyDescent="0.3">
      <c r="C4556" s="227"/>
      <c r="N4556" s="244"/>
      <c r="O4556" s="244"/>
    </row>
    <row r="4557" spans="3:15" ht="15.6" x14ac:dyDescent="0.3">
      <c r="C4557" s="227"/>
      <c r="N4557" s="244"/>
      <c r="O4557" s="244"/>
    </row>
    <row r="4558" spans="3:15" ht="15.6" x14ac:dyDescent="0.3">
      <c r="C4558" s="227"/>
      <c r="N4558" s="244"/>
      <c r="O4558" s="244"/>
    </row>
    <row r="4559" spans="3:15" ht="15.6" x14ac:dyDescent="0.3">
      <c r="C4559" s="227"/>
      <c r="N4559" s="244"/>
      <c r="O4559" s="244"/>
    </row>
    <row r="4560" spans="3:15" ht="15.6" x14ac:dyDescent="0.3">
      <c r="C4560" s="227"/>
      <c r="N4560" s="244"/>
      <c r="O4560" s="244"/>
    </row>
    <row r="4561" spans="3:15" ht="15.6" x14ac:dyDescent="0.3">
      <c r="C4561" s="227"/>
      <c r="N4561" s="244"/>
      <c r="O4561" s="244"/>
    </row>
    <row r="4562" spans="3:15" ht="15.6" x14ac:dyDescent="0.3">
      <c r="C4562" s="227"/>
      <c r="N4562" s="244"/>
      <c r="O4562" s="244"/>
    </row>
    <row r="4563" spans="3:15" ht="15.6" x14ac:dyDescent="0.3">
      <c r="C4563" s="227"/>
      <c r="N4563" s="244"/>
      <c r="O4563" s="244"/>
    </row>
    <row r="4564" spans="3:15" ht="15.6" x14ac:dyDescent="0.3">
      <c r="C4564" s="227"/>
      <c r="N4564" s="244"/>
      <c r="O4564" s="244"/>
    </row>
    <row r="4565" spans="3:15" ht="15.6" x14ac:dyDescent="0.3">
      <c r="C4565" s="227"/>
      <c r="N4565" s="244"/>
      <c r="O4565" s="244"/>
    </row>
    <row r="4566" spans="3:15" ht="15.6" x14ac:dyDescent="0.3">
      <c r="C4566" s="227"/>
      <c r="N4566" s="244"/>
      <c r="O4566" s="244"/>
    </row>
    <row r="4567" spans="3:15" ht="15.6" x14ac:dyDescent="0.3">
      <c r="C4567" s="227"/>
      <c r="N4567" s="244"/>
      <c r="O4567" s="244"/>
    </row>
    <row r="4568" spans="3:15" ht="15.6" x14ac:dyDescent="0.3">
      <c r="C4568" s="227"/>
      <c r="N4568" s="244"/>
      <c r="O4568" s="244"/>
    </row>
    <row r="4569" spans="3:15" ht="15.6" x14ac:dyDescent="0.3">
      <c r="C4569" s="227"/>
      <c r="N4569" s="244"/>
      <c r="O4569" s="244"/>
    </row>
    <row r="4570" spans="3:15" ht="15.6" x14ac:dyDescent="0.3">
      <c r="C4570" s="227"/>
      <c r="N4570" s="244"/>
      <c r="O4570" s="244"/>
    </row>
    <row r="4571" spans="3:15" ht="15.6" x14ac:dyDescent="0.3">
      <c r="C4571" s="227"/>
      <c r="N4571" s="244"/>
      <c r="O4571" s="244"/>
    </row>
    <row r="4572" spans="3:15" ht="15.6" x14ac:dyDescent="0.3">
      <c r="C4572" s="227"/>
      <c r="N4572" s="244"/>
      <c r="O4572" s="244"/>
    </row>
    <row r="4573" spans="3:15" ht="15.6" x14ac:dyDescent="0.3">
      <c r="C4573" s="227"/>
      <c r="N4573" s="244"/>
      <c r="O4573" s="244"/>
    </row>
    <row r="4574" spans="3:15" ht="15.6" x14ac:dyDescent="0.3">
      <c r="C4574" s="227"/>
      <c r="N4574" s="244"/>
      <c r="O4574" s="244"/>
    </row>
    <row r="4575" spans="3:15" ht="15.6" x14ac:dyDescent="0.3">
      <c r="C4575" s="227"/>
      <c r="N4575" s="244"/>
      <c r="O4575" s="244"/>
    </row>
    <row r="4576" spans="3:15" ht="15.6" x14ac:dyDescent="0.3">
      <c r="C4576" s="227"/>
      <c r="N4576" s="244"/>
      <c r="O4576" s="244"/>
    </row>
    <row r="4577" spans="3:15" ht="15.6" x14ac:dyDescent="0.3">
      <c r="C4577" s="227"/>
      <c r="N4577" s="244"/>
      <c r="O4577" s="244"/>
    </row>
    <row r="4578" spans="3:15" ht="15.6" x14ac:dyDescent="0.3">
      <c r="C4578" s="227"/>
      <c r="N4578" s="244"/>
      <c r="O4578" s="244"/>
    </row>
    <row r="4579" spans="3:15" ht="15.6" x14ac:dyDescent="0.3">
      <c r="C4579" s="227"/>
      <c r="N4579" s="244"/>
      <c r="O4579" s="244"/>
    </row>
    <row r="4580" spans="3:15" ht="15.6" x14ac:dyDescent="0.3">
      <c r="C4580" s="227"/>
      <c r="N4580" s="244"/>
      <c r="O4580" s="244"/>
    </row>
    <row r="4581" spans="3:15" ht="15.6" x14ac:dyDescent="0.3">
      <c r="C4581" s="227"/>
      <c r="N4581" s="244"/>
      <c r="O4581" s="244"/>
    </row>
    <row r="4582" spans="3:15" ht="15.6" x14ac:dyDescent="0.3">
      <c r="C4582" s="227"/>
      <c r="N4582" s="244"/>
      <c r="O4582" s="244"/>
    </row>
    <row r="4583" spans="3:15" ht="15.6" x14ac:dyDescent="0.3">
      <c r="C4583" s="227"/>
      <c r="N4583" s="244"/>
      <c r="O4583" s="244"/>
    </row>
    <row r="4584" spans="3:15" ht="15.6" x14ac:dyDescent="0.3">
      <c r="C4584" s="227"/>
      <c r="N4584" s="244"/>
      <c r="O4584" s="244"/>
    </row>
    <row r="4585" spans="3:15" ht="15.6" x14ac:dyDescent="0.3">
      <c r="C4585" s="227"/>
      <c r="N4585" s="244"/>
      <c r="O4585" s="244"/>
    </row>
    <row r="4586" spans="3:15" ht="15.6" x14ac:dyDescent="0.3">
      <c r="C4586" s="227"/>
      <c r="N4586" s="244"/>
      <c r="O4586" s="244"/>
    </row>
    <row r="4587" spans="3:15" ht="15.6" x14ac:dyDescent="0.3">
      <c r="C4587" s="227"/>
      <c r="N4587" s="244"/>
      <c r="O4587" s="244"/>
    </row>
    <row r="4588" spans="3:15" ht="15.6" x14ac:dyDescent="0.3">
      <c r="C4588" s="227"/>
      <c r="N4588" s="244"/>
      <c r="O4588" s="244"/>
    </row>
    <row r="4589" spans="3:15" ht="15.6" x14ac:dyDescent="0.3">
      <c r="C4589" s="227"/>
      <c r="N4589" s="244"/>
      <c r="O4589" s="244"/>
    </row>
    <row r="4590" spans="3:15" ht="15.6" x14ac:dyDescent="0.3">
      <c r="C4590" s="227"/>
      <c r="N4590" s="244"/>
      <c r="O4590" s="244"/>
    </row>
    <row r="4591" spans="3:15" ht="15.6" x14ac:dyDescent="0.3">
      <c r="C4591" s="227"/>
      <c r="N4591" s="244"/>
      <c r="O4591" s="244"/>
    </row>
    <row r="4592" spans="3:15" ht="15.6" x14ac:dyDescent="0.3">
      <c r="C4592" s="227"/>
      <c r="N4592" s="244"/>
      <c r="O4592" s="244"/>
    </row>
    <row r="4593" spans="3:15" ht="15.6" x14ac:dyDescent="0.3">
      <c r="C4593" s="227"/>
      <c r="N4593" s="244"/>
      <c r="O4593" s="244"/>
    </row>
    <row r="4594" spans="3:15" ht="15.6" x14ac:dyDescent="0.3">
      <c r="C4594" s="227"/>
      <c r="N4594" s="244"/>
      <c r="O4594" s="244"/>
    </row>
    <row r="4595" spans="3:15" ht="15.6" x14ac:dyDescent="0.3">
      <c r="C4595" s="227"/>
      <c r="N4595" s="244"/>
      <c r="O4595" s="244"/>
    </row>
    <row r="4596" spans="3:15" ht="15.6" x14ac:dyDescent="0.3">
      <c r="C4596" s="227"/>
      <c r="N4596" s="244"/>
      <c r="O4596" s="244"/>
    </row>
    <row r="4597" spans="3:15" ht="15.6" x14ac:dyDescent="0.3">
      <c r="C4597" s="227"/>
      <c r="N4597" s="244"/>
      <c r="O4597" s="244"/>
    </row>
    <row r="4598" spans="3:15" ht="15.6" x14ac:dyDescent="0.3">
      <c r="C4598" s="227"/>
      <c r="N4598" s="244"/>
      <c r="O4598" s="244"/>
    </row>
    <row r="4599" spans="3:15" ht="15.6" x14ac:dyDescent="0.3">
      <c r="C4599" s="227"/>
      <c r="N4599" s="244"/>
      <c r="O4599" s="244"/>
    </row>
    <row r="4600" spans="3:15" ht="15.6" x14ac:dyDescent="0.3">
      <c r="C4600" s="227"/>
      <c r="N4600" s="244"/>
      <c r="O4600" s="244"/>
    </row>
    <row r="4601" spans="3:15" ht="15.6" x14ac:dyDescent="0.3">
      <c r="C4601" s="227"/>
      <c r="N4601" s="244"/>
      <c r="O4601" s="244"/>
    </row>
    <row r="4602" spans="3:15" ht="15.6" x14ac:dyDescent="0.3">
      <c r="C4602" s="227"/>
      <c r="N4602" s="244"/>
      <c r="O4602" s="244"/>
    </row>
    <row r="4603" spans="3:15" ht="15.6" x14ac:dyDescent="0.3">
      <c r="C4603" s="227"/>
      <c r="N4603" s="244"/>
      <c r="O4603" s="244"/>
    </row>
    <row r="4604" spans="3:15" ht="15.6" x14ac:dyDescent="0.3">
      <c r="C4604" s="227"/>
      <c r="N4604" s="244"/>
      <c r="O4604" s="244"/>
    </row>
    <row r="4605" spans="3:15" ht="15.6" x14ac:dyDescent="0.3">
      <c r="C4605" s="227"/>
      <c r="N4605" s="244"/>
      <c r="O4605" s="244"/>
    </row>
    <row r="4606" spans="3:15" ht="15.6" x14ac:dyDescent="0.3">
      <c r="C4606" s="227"/>
      <c r="N4606" s="244"/>
      <c r="O4606" s="244"/>
    </row>
    <row r="4607" spans="3:15" ht="15.6" x14ac:dyDescent="0.3">
      <c r="C4607" s="227"/>
      <c r="N4607" s="244"/>
      <c r="O4607" s="244"/>
    </row>
    <row r="4608" spans="3:15" ht="15.6" x14ac:dyDescent="0.3">
      <c r="C4608" s="227"/>
      <c r="N4608" s="244"/>
      <c r="O4608" s="244"/>
    </row>
    <row r="4609" spans="3:15" ht="15.6" x14ac:dyDescent="0.3">
      <c r="C4609" s="227"/>
      <c r="N4609" s="244"/>
      <c r="O4609" s="244"/>
    </row>
    <row r="4610" spans="3:15" ht="15.6" x14ac:dyDescent="0.3">
      <c r="C4610" s="227"/>
      <c r="N4610" s="244"/>
      <c r="O4610" s="244"/>
    </row>
    <row r="4611" spans="3:15" ht="15.6" x14ac:dyDescent="0.3">
      <c r="C4611" s="227"/>
      <c r="N4611" s="244"/>
      <c r="O4611" s="244"/>
    </row>
    <row r="4612" spans="3:15" ht="15.6" x14ac:dyDescent="0.3">
      <c r="C4612" s="227"/>
      <c r="N4612" s="244"/>
      <c r="O4612" s="244"/>
    </row>
    <row r="4613" spans="3:15" ht="15.6" x14ac:dyDescent="0.3">
      <c r="C4613" s="227"/>
      <c r="N4613" s="244"/>
      <c r="O4613" s="244"/>
    </row>
    <row r="4614" spans="3:15" ht="15.6" x14ac:dyDescent="0.3">
      <c r="C4614" s="227"/>
      <c r="N4614" s="244"/>
      <c r="O4614" s="244"/>
    </row>
    <row r="4615" spans="3:15" ht="15.6" x14ac:dyDescent="0.3">
      <c r="C4615" s="227"/>
      <c r="N4615" s="244"/>
      <c r="O4615" s="244"/>
    </row>
    <row r="4616" spans="3:15" ht="15.6" x14ac:dyDescent="0.3">
      <c r="C4616" s="227"/>
      <c r="N4616" s="244"/>
      <c r="O4616" s="244"/>
    </row>
    <row r="4617" spans="3:15" ht="15.6" x14ac:dyDescent="0.3">
      <c r="C4617" s="227"/>
      <c r="N4617" s="244"/>
      <c r="O4617" s="244"/>
    </row>
    <row r="4618" spans="3:15" ht="15.6" x14ac:dyDescent="0.3">
      <c r="C4618" s="227"/>
      <c r="N4618" s="244"/>
      <c r="O4618" s="244"/>
    </row>
    <row r="4619" spans="3:15" ht="15.6" x14ac:dyDescent="0.3">
      <c r="C4619" s="227"/>
      <c r="N4619" s="244"/>
      <c r="O4619" s="244"/>
    </row>
    <row r="4620" spans="3:15" ht="15.6" x14ac:dyDescent="0.3">
      <c r="C4620" s="227"/>
      <c r="N4620" s="244"/>
      <c r="O4620" s="244"/>
    </row>
    <row r="4621" spans="3:15" ht="15.6" x14ac:dyDescent="0.3">
      <c r="C4621" s="227"/>
      <c r="N4621" s="244"/>
      <c r="O4621" s="244"/>
    </row>
    <row r="4622" spans="3:15" ht="15.6" x14ac:dyDescent="0.3">
      <c r="C4622" s="227"/>
      <c r="N4622" s="244"/>
      <c r="O4622" s="244"/>
    </row>
    <row r="4623" spans="3:15" ht="15.6" x14ac:dyDescent="0.3">
      <c r="C4623" s="227"/>
      <c r="N4623" s="244"/>
      <c r="O4623" s="244"/>
    </row>
    <row r="4624" spans="3:15" ht="15.6" x14ac:dyDescent="0.3">
      <c r="C4624" s="227"/>
      <c r="N4624" s="244"/>
      <c r="O4624" s="244"/>
    </row>
    <row r="4625" spans="3:15" ht="15.6" x14ac:dyDescent="0.3">
      <c r="C4625" s="227"/>
      <c r="N4625" s="244"/>
      <c r="O4625" s="244"/>
    </row>
    <row r="4626" spans="3:15" ht="15.6" x14ac:dyDescent="0.3">
      <c r="C4626" s="227"/>
      <c r="N4626" s="244"/>
      <c r="O4626" s="244"/>
    </row>
    <row r="4627" spans="3:15" ht="15.6" x14ac:dyDescent="0.3">
      <c r="C4627" s="227"/>
      <c r="N4627" s="244"/>
      <c r="O4627" s="244"/>
    </row>
    <row r="4628" spans="3:15" ht="15.6" x14ac:dyDescent="0.3">
      <c r="C4628" s="227"/>
      <c r="N4628" s="244"/>
      <c r="O4628" s="244"/>
    </row>
    <row r="4629" spans="3:15" ht="15.6" x14ac:dyDescent="0.3">
      <c r="C4629" s="227"/>
      <c r="N4629" s="244"/>
      <c r="O4629" s="244"/>
    </row>
    <row r="4630" spans="3:15" ht="15.6" x14ac:dyDescent="0.3">
      <c r="C4630" s="227"/>
      <c r="N4630" s="244"/>
      <c r="O4630" s="244"/>
    </row>
    <row r="4631" spans="3:15" ht="15.6" x14ac:dyDescent="0.3">
      <c r="C4631" s="227"/>
      <c r="N4631" s="244"/>
      <c r="O4631" s="244"/>
    </row>
    <row r="4632" spans="3:15" ht="15.6" x14ac:dyDescent="0.3">
      <c r="C4632" s="227"/>
      <c r="N4632" s="244"/>
      <c r="O4632" s="244"/>
    </row>
    <row r="4633" spans="3:15" ht="15.6" x14ac:dyDescent="0.3">
      <c r="C4633" s="227"/>
      <c r="N4633" s="244"/>
      <c r="O4633" s="244"/>
    </row>
    <row r="4634" spans="3:15" ht="15.6" x14ac:dyDescent="0.3">
      <c r="C4634" s="227"/>
      <c r="N4634" s="244"/>
      <c r="O4634" s="244"/>
    </row>
    <row r="4635" spans="3:15" ht="15.6" x14ac:dyDescent="0.3">
      <c r="C4635" s="227"/>
      <c r="N4635" s="244"/>
      <c r="O4635" s="244"/>
    </row>
    <row r="4636" spans="3:15" ht="15.6" x14ac:dyDescent="0.3">
      <c r="C4636" s="227"/>
      <c r="N4636" s="244"/>
      <c r="O4636" s="244"/>
    </row>
    <row r="4637" spans="3:15" ht="15.6" x14ac:dyDescent="0.3">
      <c r="C4637" s="227"/>
      <c r="N4637" s="244"/>
      <c r="O4637" s="244"/>
    </row>
    <row r="4638" spans="3:15" ht="15.6" x14ac:dyDescent="0.3">
      <c r="C4638" s="227"/>
      <c r="N4638" s="244"/>
      <c r="O4638" s="244"/>
    </row>
    <row r="4639" spans="3:15" ht="15.6" x14ac:dyDescent="0.3">
      <c r="C4639" s="227"/>
      <c r="N4639" s="244"/>
      <c r="O4639" s="244"/>
    </row>
    <row r="4640" spans="3:15" ht="15.6" x14ac:dyDescent="0.3">
      <c r="C4640" s="227"/>
      <c r="N4640" s="244"/>
      <c r="O4640" s="244"/>
    </row>
    <row r="4641" spans="3:15" ht="15.6" x14ac:dyDescent="0.3">
      <c r="C4641" s="227"/>
      <c r="N4641" s="244"/>
      <c r="O4641" s="244"/>
    </row>
    <row r="4642" spans="3:15" ht="15.6" x14ac:dyDescent="0.3">
      <c r="C4642" s="227"/>
      <c r="N4642" s="244"/>
      <c r="O4642" s="244"/>
    </row>
    <row r="4643" spans="3:15" ht="15.6" x14ac:dyDescent="0.3">
      <c r="C4643" s="227"/>
      <c r="N4643" s="244"/>
      <c r="O4643" s="244"/>
    </row>
    <row r="4644" spans="3:15" ht="15.6" x14ac:dyDescent="0.3">
      <c r="C4644" s="227"/>
      <c r="N4644" s="244"/>
      <c r="O4644" s="244"/>
    </row>
    <row r="4645" spans="3:15" ht="15.6" x14ac:dyDescent="0.3">
      <c r="C4645" s="227"/>
      <c r="N4645" s="244"/>
      <c r="O4645" s="244"/>
    </row>
    <row r="4646" spans="3:15" ht="15.6" x14ac:dyDescent="0.3">
      <c r="C4646" s="227"/>
      <c r="N4646" s="244"/>
      <c r="O4646" s="244"/>
    </row>
    <row r="4647" spans="3:15" ht="15.6" x14ac:dyDescent="0.3">
      <c r="C4647" s="227"/>
      <c r="N4647" s="244"/>
      <c r="O4647" s="244"/>
    </row>
    <row r="4648" spans="3:15" ht="15.6" x14ac:dyDescent="0.3">
      <c r="C4648" s="227"/>
      <c r="N4648" s="244"/>
      <c r="O4648" s="244"/>
    </row>
    <row r="4649" spans="3:15" ht="15.6" x14ac:dyDescent="0.3">
      <c r="C4649" s="227"/>
      <c r="N4649" s="244"/>
      <c r="O4649" s="244"/>
    </row>
    <row r="4650" spans="3:15" ht="15.6" x14ac:dyDescent="0.3">
      <c r="C4650" s="227"/>
      <c r="N4650" s="244"/>
      <c r="O4650" s="244"/>
    </row>
    <row r="4651" spans="3:15" ht="15.6" x14ac:dyDescent="0.3">
      <c r="C4651" s="227"/>
      <c r="N4651" s="244"/>
      <c r="O4651" s="244"/>
    </row>
    <row r="4652" spans="3:15" ht="15.6" x14ac:dyDescent="0.3">
      <c r="C4652" s="227"/>
      <c r="N4652" s="244"/>
      <c r="O4652" s="244"/>
    </row>
    <row r="4653" spans="3:15" ht="15.6" x14ac:dyDescent="0.3">
      <c r="C4653" s="227"/>
      <c r="N4653" s="244"/>
      <c r="O4653" s="244"/>
    </row>
    <row r="4654" spans="3:15" ht="15.6" x14ac:dyDescent="0.3">
      <c r="C4654" s="227"/>
      <c r="N4654" s="244"/>
      <c r="O4654" s="244"/>
    </row>
    <row r="4655" spans="3:15" ht="15.6" x14ac:dyDescent="0.3">
      <c r="C4655" s="227"/>
      <c r="N4655" s="244"/>
      <c r="O4655" s="244"/>
    </row>
    <row r="4656" spans="3:15" ht="15.6" x14ac:dyDescent="0.3">
      <c r="C4656" s="227"/>
      <c r="N4656" s="244"/>
      <c r="O4656" s="244"/>
    </row>
    <row r="4657" spans="3:15" ht="15.6" x14ac:dyDescent="0.3">
      <c r="C4657" s="227"/>
      <c r="N4657" s="244"/>
      <c r="O4657" s="244"/>
    </row>
    <row r="4658" spans="3:15" ht="15.6" x14ac:dyDescent="0.3">
      <c r="C4658" s="227"/>
      <c r="N4658" s="244"/>
      <c r="O4658" s="244"/>
    </row>
    <row r="4659" spans="3:15" ht="15.6" x14ac:dyDescent="0.3">
      <c r="C4659" s="227"/>
      <c r="N4659" s="244"/>
      <c r="O4659" s="244"/>
    </row>
    <row r="4660" spans="3:15" ht="15.6" x14ac:dyDescent="0.3">
      <c r="C4660" s="227"/>
      <c r="N4660" s="244"/>
      <c r="O4660" s="244"/>
    </row>
    <row r="4661" spans="3:15" ht="15.6" x14ac:dyDescent="0.3">
      <c r="C4661" s="227"/>
      <c r="N4661" s="244"/>
      <c r="O4661" s="244"/>
    </row>
    <row r="4662" spans="3:15" ht="15.6" x14ac:dyDescent="0.3">
      <c r="C4662" s="227"/>
      <c r="N4662" s="244"/>
      <c r="O4662" s="244"/>
    </row>
    <row r="4663" spans="3:15" ht="15.6" x14ac:dyDescent="0.3">
      <c r="C4663" s="227"/>
      <c r="N4663" s="244"/>
      <c r="O4663" s="244"/>
    </row>
    <row r="4664" spans="3:15" ht="15.6" x14ac:dyDescent="0.3">
      <c r="C4664" s="227"/>
      <c r="N4664" s="244"/>
      <c r="O4664" s="244"/>
    </row>
    <row r="4665" spans="3:15" ht="15.6" x14ac:dyDescent="0.3">
      <c r="C4665" s="227"/>
      <c r="N4665" s="244"/>
      <c r="O4665" s="244"/>
    </row>
    <row r="4666" spans="3:15" ht="15.6" x14ac:dyDescent="0.3">
      <c r="C4666" s="227"/>
      <c r="N4666" s="244"/>
      <c r="O4666" s="244"/>
    </row>
    <row r="4667" spans="3:15" ht="15.6" x14ac:dyDescent="0.3">
      <c r="C4667" s="227"/>
      <c r="N4667" s="244"/>
      <c r="O4667" s="244"/>
    </row>
    <row r="4668" spans="3:15" ht="15.6" x14ac:dyDescent="0.3">
      <c r="C4668" s="227"/>
      <c r="N4668" s="244"/>
      <c r="O4668" s="244"/>
    </row>
    <row r="4669" spans="3:15" ht="15.6" x14ac:dyDescent="0.3">
      <c r="C4669" s="227"/>
      <c r="N4669" s="244"/>
      <c r="O4669" s="244"/>
    </row>
    <row r="4670" spans="3:15" ht="15.6" x14ac:dyDescent="0.3">
      <c r="C4670" s="227"/>
      <c r="N4670" s="244"/>
      <c r="O4670" s="244"/>
    </row>
    <row r="4671" spans="3:15" ht="15.6" x14ac:dyDescent="0.3">
      <c r="C4671" s="227"/>
      <c r="N4671" s="244"/>
      <c r="O4671" s="244"/>
    </row>
    <row r="4672" spans="3:15" ht="15.6" x14ac:dyDescent="0.3">
      <c r="C4672" s="227"/>
      <c r="N4672" s="244"/>
      <c r="O4672" s="244"/>
    </row>
    <row r="4673" spans="3:15" ht="15.6" x14ac:dyDescent="0.3">
      <c r="C4673" s="227"/>
      <c r="N4673" s="244"/>
      <c r="O4673" s="244"/>
    </row>
    <row r="4674" spans="3:15" ht="15.6" x14ac:dyDescent="0.3">
      <c r="C4674" s="227"/>
      <c r="N4674" s="244"/>
      <c r="O4674" s="244"/>
    </row>
    <row r="4675" spans="3:15" ht="15.6" x14ac:dyDescent="0.3">
      <c r="C4675" s="227"/>
      <c r="N4675" s="244"/>
      <c r="O4675" s="244"/>
    </row>
    <row r="4676" spans="3:15" ht="15.6" x14ac:dyDescent="0.3">
      <c r="C4676" s="227"/>
      <c r="N4676" s="244"/>
      <c r="O4676" s="244"/>
    </row>
    <row r="4677" spans="3:15" ht="15.6" x14ac:dyDescent="0.3">
      <c r="C4677" s="227"/>
      <c r="N4677" s="244"/>
      <c r="O4677" s="244"/>
    </row>
    <row r="4678" spans="3:15" ht="15.6" x14ac:dyDescent="0.3">
      <c r="C4678" s="227"/>
      <c r="N4678" s="244"/>
      <c r="O4678" s="244"/>
    </row>
    <row r="4679" spans="3:15" ht="15.6" x14ac:dyDescent="0.3">
      <c r="C4679" s="227"/>
      <c r="N4679" s="244"/>
      <c r="O4679" s="244"/>
    </row>
    <row r="4680" spans="3:15" ht="15.6" x14ac:dyDescent="0.3">
      <c r="C4680" s="227"/>
      <c r="N4680" s="244"/>
      <c r="O4680" s="244"/>
    </row>
    <row r="4681" spans="3:15" ht="15.6" x14ac:dyDescent="0.3">
      <c r="C4681" s="227"/>
      <c r="N4681" s="244"/>
      <c r="O4681" s="244"/>
    </row>
    <row r="4682" spans="3:15" ht="15.6" x14ac:dyDescent="0.3">
      <c r="C4682" s="227"/>
      <c r="N4682" s="244"/>
      <c r="O4682" s="244"/>
    </row>
    <row r="4683" spans="3:15" ht="15.6" x14ac:dyDescent="0.3">
      <c r="C4683" s="227"/>
      <c r="N4683" s="244"/>
      <c r="O4683" s="244"/>
    </row>
    <row r="4684" spans="3:15" ht="15.6" x14ac:dyDescent="0.3">
      <c r="C4684" s="227"/>
      <c r="N4684" s="244"/>
      <c r="O4684" s="244"/>
    </row>
    <row r="4685" spans="3:15" ht="15.6" x14ac:dyDescent="0.3">
      <c r="C4685" s="227"/>
      <c r="N4685" s="244"/>
      <c r="O4685" s="244"/>
    </row>
    <row r="4686" spans="3:15" ht="15.6" x14ac:dyDescent="0.3">
      <c r="C4686" s="227"/>
      <c r="N4686" s="244"/>
      <c r="O4686" s="244"/>
    </row>
    <row r="4687" spans="3:15" ht="15.6" x14ac:dyDescent="0.3">
      <c r="C4687" s="227"/>
      <c r="N4687" s="244"/>
      <c r="O4687" s="244"/>
    </row>
    <row r="4688" spans="3:15" ht="15.6" x14ac:dyDescent="0.3">
      <c r="C4688" s="227"/>
      <c r="N4688" s="244"/>
      <c r="O4688" s="244"/>
    </row>
    <row r="4689" spans="3:15" ht="15.6" x14ac:dyDescent="0.3">
      <c r="C4689" s="227"/>
      <c r="N4689" s="244"/>
      <c r="O4689" s="244"/>
    </row>
    <row r="4690" spans="3:15" ht="15.6" x14ac:dyDescent="0.3">
      <c r="C4690" s="227"/>
      <c r="N4690" s="244"/>
      <c r="O4690" s="244"/>
    </row>
    <row r="4691" spans="3:15" ht="15.6" x14ac:dyDescent="0.3">
      <c r="C4691" s="227"/>
      <c r="N4691" s="244"/>
      <c r="O4691" s="244"/>
    </row>
    <row r="4692" spans="3:15" ht="15.6" x14ac:dyDescent="0.3">
      <c r="C4692" s="227"/>
      <c r="N4692" s="244"/>
      <c r="O4692" s="244"/>
    </row>
    <row r="4693" spans="3:15" ht="15.6" x14ac:dyDescent="0.3">
      <c r="C4693" s="227"/>
      <c r="N4693" s="244"/>
      <c r="O4693" s="244"/>
    </row>
    <row r="4694" spans="3:15" ht="15.6" x14ac:dyDescent="0.3">
      <c r="C4694" s="227"/>
      <c r="N4694" s="244"/>
      <c r="O4694" s="244"/>
    </row>
    <row r="4695" spans="3:15" ht="15.6" x14ac:dyDescent="0.3">
      <c r="C4695" s="227"/>
      <c r="N4695" s="244"/>
      <c r="O4695" s="244"/>
    </row>
    <row r="4696" spans="3:15" ht="15.6" x14ac:dyDescent="0.3">
      <c r="C4696" s="227"/>
      <c r="N4696" s="244"/>
      <c r="O4696" s="244"/>
    </row>
    <row r="4697" spans="3:15" ht="15.6" x14ac:dyDescent="0.3">
      <c r="C4697" s="227"/>
      <c r="N4697" s="244"/>
      <c r="O4697" s="244"/>
    </row>
    <row r="4698" spans="3:15" ht="15.6" x14ac:dyDescent="0.3">
      <c r="C4698" s="227"/>
      <c r="N4698" s="244"/>
      <c r="O4698" s="244"/>
    </row>
    <row r="4699" spans="3:15" ht="15.6" x14ac:dyDescent="0.3">
      <c r="C4699" s="227"/>
      <c r="N4699" s="244"/>
      <c r="O4699" s="244"/>
    </row>
    <row r="4700" spans="3:15" ht="15.6" x14ac:dyDescent="0.3">
      <c r="C4700" s="227"/>
      <c r="N4700" s="244"/>
      <c r="O4700" s="244"/>
    </row>
    <row r="4701" spans="3:15" ht="15.6" x14ac:dyDescent="0.3">
      <c r="C4701" s="227"/>
      <c r="N4701" s="244"/>
      <c r="O4701" s="244"/>
    </row>
    <row r="4702" spans="3:15" ht="15.6" x14ac:dyDescent="0.3">
      <c r="C4702" s="227"/>
      <c r="N4702" s="244"/>
      <c r="O4702" s="244"/>
    </row>
    <row r="4703" spans="3:15" ht="15.6" x14ac:dyDescent="0.3">
      <c r="C4703" s="227"/>
      <c r="N4703" s="244"/>
      <c r="O4703" s="244"/>
    </row>
    <row r="4704" spans="3:15" ht="15.6" x14ac:dyDescent="0.3">
      <c r="C4704" s="227"/>
      <c r="N4704" s="244"/>
      <c r="O4704" s="244"/>
    </row>
    <row r="4705" spans="3:15" ht="15.6" x14ac:dyDescent="0.3">
      <c r="C4705" s="227"/>
      <c r="N4705" s="244"/>
      <c r="O4705" s="244"/>
    </row>
    <row r="4706" spans="3:15" ht="15.6" x14ac:dyDescent="0.3">
      <c r="C4706" s="227"/>
      <c r="N4706" s="244"/>
      <c r="O4706" s="244"/>
    </row>
    <row r="4707" spans="3:15" ht="15.6" x14ac:dyDescent="0.3">
      <c r="C4707" s="227"/>
      <c r="N4707" s="244"/>
      <c r="O4707" s="244"/>
    </row>
    <row r="4708" spans="3:15" ht="15.6" x14ac:dyDescent="0.3">
      <c r="C4708" s="227"/>
      <c r="N4708" s="244"/>
      <c r="O4708" s="244"/>
    </row>
    <row r="4709" spans="3:15" ht="15.6" x14ac:dyDescent="0.3">
      <c r="C4709" s="227"/>
      <c r="N4709" s="244"/>
      <c r="O4709" s="244"/>
    </row>
    <row r="4710" spans="3:15" ht="15.6" x14ac:dyDescent="0.3">
      <c r="C4710" s="227"/>
      <c r="N4710" s="244"/>
      <c r="O4710" s="244"/>
    </row>
    <row r="4711" spans="3:15" ht="15.6" x14ac:dyDescent="0.3">
      <c r="C4711" s="227"/>
      <c r="N4711" s="244"/>
      <c r="O4711" s="244"/>
    </row>
    <row r="4712" spans="3:15" ht="15.6" x14ac:dyDescent="0.3">
      <c r="C4712" s="227"/>
      <c r="N4712" s="244"/>
      <c r="O4712" s="244"/>
    </row>
    <row r="4713" spans="3:15" ht="15.6" x14ac:dyDescent="0.3">
      <c r="C4713" s="227"/>
      <c r="N4713" s="244"/>
      <c r="O4713" s="244"/>
    </row>
    <row r="4714" spans="3:15" ht="15.6" x14ac:dyDescent="0.3">
      <c r="C4714" s="227"/>
      <c r="N4714" s="244"/>
      <c r="O4714" s="244"/>
    </row>
    <row r="4715" spans="3:15" ht="15.6" x14ac:dyDescent="0.3">
      <c r="C4715" s="227"/>
      <c r="N4715" s="244"/>
      <c r="O4715" s="244"/>
    </row>
    <row r="4716" spans="3:15" ht="15.6" x14ac:dyDescent="0.3">
      <c r="C4716" s="227"/>
      <c r="N4716" s="244"/>
      <c r="O4716" s="244"/>
    </row>
    <row r="4717" spans="3:15" ht="15.6" x14ac:dyDescent="0.3">
      <c r="C4717" s="227"/>
      <c r="N4717" s="244"/>
      <c r="O4717" s="244"/>
    </row>
    <row r="4718" spans="3:15" ht="15.6" x14ac:dyDescent="0.3">
      <c r="C4718" s="227"/>
      <c r="N4718" s="244"/>
      <c r="O4718" s="244"/>
    </row>
    <row r="4719" spans="3:15" ht="15.6" x14ac:dyDescent="0.3">
      <c r="C4719" s="227"/>
      <c r="N4719" s="244"/>
      <c r="O4719" s="244"/>
    </row>
    <row r="4720" spans="3:15" ht="15.6" x14ac:dyDescent="0.3">
      <c r="C4720" s="227"/>
      <c r="N4720" s="244"/>
      <c r="O4720" s="244"/>
    </row>
    <row r="4721" spans="3:15" ht="15.6" x14ac:dyDescent="0.3">
      <c r="C4721" s="227"/>
      <c r="N4721" s="244"/>
      <c r="O4721" s="244"/>
    </row>
    <row r="4722" spans="3:15" ht="15.6" x14ac:dyDescent="0.3">
      <c r="C4722" s="227"/>
      <c r="N4722" s="244"/>
      <c r="O4722" s="244"/>
    </row>
    <row r="4723" spans="3:15" ht="15.6" x14ac:dyDescent="0.3">
      <c r="C4723" s="227"/>
      <c r="N4723" s="244"/>
      <c r="O4723" s="244"/>
    </row>
    <row r="4724" spans="3:15" ht="15.6" x14ac:dyDescent="0.3">
      <c r="C4724" s="227"/>
      <c r="N4724" s="244"/>
      <c r="O4724" s="244"/>
    </row>
    <row r="4725" spans="3:15" ht="15.6" x14ac:dyDescent="0.3">
      <c r="C4725" s="227"/>
      <c r="N4725" s="244"/>
      <c r="O4725" s="244"/>
    </row>
    <row r="4726" spans="3:15" ht="15.6" x14ac:dyDescent="0.3">
      <c r="C4726" s="227"/>
      <c r="N4726" s="244"/>
      <c r="O4726" s="244"/>
    </row>
    <row r="4727" spans="3:15" ht="15.6" x14ac:dyDescent="0.3">
      <c r="C4727" s="227"/>
      <c r="N4727" s="244"/>
      <c r="O4727" s="244"/>
    </row>
    <row r="4728" spans="3:15" ht="15.6" x14ac:dyDescent="0.3">
      <c r="C4728" s="227"/>
      <c r="N4728" s="244"/>
      <c r="O4728" s="244"/>
    </row>
    <row r="4729" spans="3:15" ht="15.6" x14ac:dyDescent="0.3">
      <c r="C4729" s="227"/>
      <c r="N4729" s="244"/>
      <c r="O4729" s="244"/>
    </row>
    <row r="4730" spans="3:15" ht="15.6" x14ac:dyDescent="0.3">
      <c r="C4730" s="227"/>
      <c r="N4730" s="244"/>
      <c r="O4730" s="244"/>
    </row>
    <row r="4731" spans="3:15" ht="15.6" x14ac:dyDescent="0.3">
      <c r="C4731" s="227"/>
      <c r="N4731" s="244"/>
      <c r="O4731" s="244"/>
    </row>
    <row r="4732" spans="3:15" ht="15.6" x14ac:dyDescent="0.3">
      <c r="C4732" s="227"/>
      <c r="N4732" s="244"/>
      <c r="O4732" s="244"/>
    </row>
    <row r="4733" spans="3:15" ht="15.6" x14ac:dyDescent="0.3">
      <c r="C4733" s="227"/>
      <c r="N4733" s="244"/>
      <c r="O4733" s="244"/>
    </row>
    <row r="4734" spans="3:15" ht="15.6" x14ac:dyDescent="0.3">
      <c r="C4734" s="227"/>
      <c r="N4734" s="244"/>
      <c r="O4734" s="244"/>
    </row>
    <row r="4735" spans="3:15" ht="15.6" x14ac:dyDescent="0.3">
      <c r="C4735" s="227"/>
      <c r="N4735" s="244"/>
      <c r="O4735" s="244"/>
    </row>
    <row r="4736" spans="3:15" ht="15.6" x14ac:dyDescent="0.3">
      <c r="C4736" s="227"/>
      <c r="N4736" s="244"/>
      <c r="O4736" s="244"/>
    </row>
    <row r="4737" spans="3:15" ht="15.6" x14ac:dyDescent="0.3">
      <c r="C4737" s="227"/>
      <c r="N4737" s="244"/>
      <c r="O4737" s="244"/>
    </row>
    <row r="4738" spans="3:15" ht="15.6" x14ac:dyDescent="0.3">
      <c r="C4738" s="227"/>
      <c r="N4738" s="244"/>
      <c r="O4738" s="244"/>
    </row>
    <row r="4739" spans="3:15" ht="15.6" x14ac:dyDescent="0.3">
      <c r="C4739" s="227"/>
      <c r="N4739" s="244"/>
      <c r="O4739" s="244"/>
    </row>
    <row r="4740" spans="3:15" ht="15.6" x14ac:dyDescent="0.3">
      <c r="C4740" s="227"/>
      <c r="N4740" s="244"/>
      <c r="O4740" s="244"/>
    </row>
    <row r="4741" spans="3:15" ht="15.6" x14ac:dyDescent="0.3">
      <c r="C4741" s="227"/>
      <c r="N4741" s="244"/>
      <c r="O4741" s="244"/>
    </row>
    <row r="4742" spans="3:15" ht="15.6" x14ac:dyDescent="0.3">
      <c r="C4742" s="227"/>
      <c r="N4742" s="244"/>
      <c r="O4742" s="244"/>
    </row>
    <row r="4743" spans="3:15" ht="15.6" x14ac:dyDescent="0.3">
      <c r="C4743" s="227"/>
      <c r="N4743" s="244"/>
      <c r="O4743" s="244"/>
    </row>
    <row r="4744" spans="3:15" ht="15.6" x14ac:dyDescent="0.3">
      <c r="C4744" s="227"/>
      <c r="N4744" s="244"/>
      <c r="O4744" s="244"/>
    </row>
    <row r="4745" spans="3:15" ht="15.6" x14ac:dyDescent="0.3">
      <c r="C4745" s="227"/>
      <c r="N4745" s="244"/>
      <c r="O4745" s="244"/>
    </row>
    <row r="4746" spans="3:15" ht="15.6" x14ac:dyDescent="0.3">
      <c r="C4746" s="227"/>
      <c r="N4746" s="244"/>
      <c r="O4746" s="244"/>
    </row>
    <row r="4747" spans="3:15" ht="15.6" x14ac:dyDescent="0.3">
      <c r="C4747" s="227"/>
      <c r="N4747" s="244"/>
      <c r="O4747" s="244"/>
    </row>
    <row r="4748" spans="3:15" ht="15.6" x14ac:dyDescent="0.3">
      <c r="C4748" s="227"/>
      <c r="N4748" s="244"/>
      <c r="O4748" s="244"/>
    </row>
    <row r="4749" spans="3:15" ht="15.6" x14ac:dyDescent="0.3">
      <c r="C4749" s="227"/>
      <c r="N4749" s="244"/>
      <c r="O4749" s="244"/>
    </row>
    <row r="4750" spans="3:15" ht="15.6" x14ac:dyDescent="0.3">
      <c r="C4750" s="227"/>
      <c r="N4750" s="244"/>
      <c r="O4750" s="244"/>
    </row>
    <row r="4751" spans="3:15" ht="15.6" x14ac:dyDescent="0.3">
      <c r="C4751" s="227"/>
      <c r="N4751" s="244"/>
      <c r="O4751" s="244"/>
    </row>
    <row r="4752" spans="3:15" ht="15.6" x14ac:dyDescent="0.3">
      <c r="C4752" s="227"/>
      <c r="N4752" s="244"/>
      <c r="O4752" s="244"/>
    </row>
    <row r="4753" spans="3:15" ht="15.6" x14ac:dyDescent="0.3">
      <c r="C4753" s="227"/>
      <c r="N4753" s="244"/>
      <c r="O4753" s="244"/>
    </row>
    <row r="4754" spans="3:15" ht="15.6" x14ac:dyDescent="0.3">
      <c r="C4754" s="227"/>
      <c r="N4754" s="244"/>
      <c r="O4754" s="244"/>
    </row>
    <row r="4755" spans="3:15" ht="15.6" x14ac:dyDescent="0.3">
      <c r="C4755" s="227"/>
      <c r="N4755" s="244"/>
      <c r="O4755" s="244"/>
    </row>
    <row r="4756" spans="3:15" ht="15.6" x14ac:dyDescent="0.3">
      <c r="C4756" s="227"/>
      <c r="N4756" s="244"/>
      <c r="O4756" s="244"/>
    </row>
    <row r="4757" spans="3:15" ht="15.6" x14ac:dyDescent="0.3">
      <c r="C4757" s="227"/>
      <c r="N4757" s="244"/>
      <c r="O4757" s="244"/>
    </row>
    <row r="4758" spans="3:15" ht="15.6" x14ac:dyDescent="0.3">
      <c r="C4758" s="227"/>
      <c r="N4758" s="244"/>
      <c r="O4758" s="244"/>
    </row>
    <row r="4759" spans="3:15" ht="15.6" x14ac:dyDescent="0.3">
      <c r="C4759" s="227"/>
      <c r="N4759" s="244"/>
      <c r="O4759" s="244"/>
    </row>
    <row r="4760" spans="3:15" ht="15.6" x14ac:dyDescent="0.3">
      <c r="C4760" s="227"/>
      <c r="N4760" s="244"/>
      <c r="O4760" s="244"/>
    </row>
    <row r="4761" spans="3:15" ht="15.6" x14ac:dyDescent="0.3">
      <c r="C4761" s="227"/>
      <c r="N4761" s="244"/>
      <c r="O4761" s="244"/>
    </row>
    <row r="4762" spans="3:15" ht="15.6" x14ac:dyDescent="0.3">
      <c r="C4762" s="227"/>
      <c r="N4762" s="244"/>
      <c r="O4762" s="244"/>
    </row>
    <row r="4763" spans="3:15" ht="15.6" x14ac:dyDescent="0.3">
      <c r="C4763" s="227"/>
      <c r="N4763" s="244"/>
      <c r="O4763" s="244"/>
    </row>
    <row r="4764" spans="3:15" ht="15.6" x14ac:dyDescent="0.3">
      <c r="C4764" s="227"/>
      <c r="N4764" s="244"/>
      <c r="O4764" s="244"/>
    </row>
    <row r="4765" spans="3:15" ht="15.6" x14ac:dyDescent="0.3">
      <c r="C4765" s="227"/>
      <c r="N4765" s="244"/>
      <c r="O4765" s="244"/>
    </row>
    <row r="4766" spans="3:15" ht="15.6" x14ac:dyDescent="0.3">
      <c r="C4766" s="227"/>
      <c r="N4766" s="244"/>
      <c r="O4766" s="244"/>
    </row>
    <row r="4767" spans="3:15" ht="15.6" x14ac:dyDescent="0.3">
      <c r="C4767" s="227"/>
      <c r="N4767" s="244"/>
      <c r="O4767" s="244"/>
    </row>
    <row r="4768" spans="3:15" ht="15.6" x14ac:dyDescent="0.3">
      <c r="C4768" s="227"/>
      <c r="N4768" s="244"/>
      <c r="O4768" s="244"/>
    </row>
    <row r="4769" spans="3:15" ht="15.6" x14ac:dyDescent="0.3">
      <c r="C4769" s="227"/>
      <c r="N4769" s="244"/>
      <c r="O4769" s="244"/>
    </row>
    <row r="4770" spans="3:15" ht="15.6" x14ac:dyDescent="0.3">
      <c r="C4770" s="227"/>
      <c r="N4770" s="244"/>
      <c r="O4770" s="244"/>
    </row>
    <row r="4771" spans="3:15" ht="15.6" x14ac:dyDescent="0.3">
      <c r="C4771" s="227"/>
      <c r="N4771" s="244"/>
      <c r="O4771" s="244"/>
    </row>
    <row r="4772" spans="3:15" ht="15.6" x14ac:dyDescent="0.3">
      <c r="C4772" s="227"/>
      <c r="N4772" s="244"/>
      <c r="O4772" s="244"/>
    </row>
    <row r="4773" spans="3:15" ht="15.6" x14ac:dyDescent="0.3">
      <c r="C4773" s="227"/>
      <c r="N4773" s="244"/>
      <c r="O4773" s="244"/>
    </row>
    <row r="4774" spans="3:15" ht="15.6" x14ac:dyDescent="0.3">
      <c r="C4774" s="227"/>
      <c r="N4774" s="244"/>
      <c r="O4774" s="244"/>
    </row>
    <row r="4775" spans="3:15" ht="15.6" x14ac:dyDescent="0.3">
      <c r="C4775" s="227"/>
      <c r="N4775" s="244"/>
      <c r="O4775" s="244"/>
    </row>
    <row r="4776" spans="3:15" ht="15.6" x14ac:dyDescent="0.3">
      <c r="C4776" s="227"/>
      <c r="N4776" s="244"/>
      <c r="O4776" s="244"/>
    </row>
    <row r="4777" spans="3:15" ht="15.6" x14ac:dyDescent="0.3">
      <c r="C4777" s="227"/>
      <c r="N4777" s="244"/>
      <c r="O4777" s="244"/>
    </row>
    <row r="4778" spans="3:15" ht="15.6" x14ac:dyDescent="0.3">
      <c r="C4778" s="227"/>
      <c r="N4778" s="244"/>
      <c r="O4778" s="244"/>
    </row>
    <row r="4779" spans="3:15" ht="15.6" x14ac:dyDescent="0.3">
      <c r="C4779" s="227"/>
      <c r="N4779" s="244"/>
      <c r="O4779" s="244"/>
    </row>
    <row r="4780" spans="3:15" ht="15.6" x14ac:dyDescent="0.3">
      <c r="C4780" s="227"/>
      <c r="N4780" s="244"/>
      <c r="O4780" s="244"/>
    </row>
    <row r="4781" spans="3:15" ht="15.6" x14ac:dyDescent="0.3">
      <c r="C4781" s="227"/>
      <c r="N4781" s="244"/>
      <c r="O4781" s="244"/>
    </row>
    <row r="4782" spans="3:15" ht="15.6" x14ac:dyDescent="0.3">
      <c r="C4782" s="227"/>
      <c r="N4782" s="244"/>
      <c r="O4782" s="244"/>
    </row>
    <row r="4783" spans="3:15" ht="15.6" x14ac:dyDescent="0.3">
      <c r="C4783" s="227"/>
      <c r="N4783" s="244"/>
      <c r="O4783" s="244"/>
    </row>
    <row r="4784" spans="3:15" ht="15.6" x14ac:dyDescent="0.3">
      <c r="C4784" s="227"/>
      <c r="N4784" s="244"/>
      <c r="O4784" s="244"/>
    </row>
    <row r="4785" spans="3:15" ht="15.6" x14ac:dyDescent="0.3">
      <c r="C4785" s="227"/>
      <c r="N4785" s="244"/>
      <c r="O4785" s="244"/>
    </row>
    <row r="4786" spans="3:15" ht="15.6" x14ac:dyDescent="0.3">
      <c r="C4786" s="227"/>
      <c r="N4786" s="244"/>
      <c r="O4786" s="244"/>
    </row>
    <row r="4787" spans="3:15" ht="15.6" x14ac:dyDescent="0.3">
      <c r="C4787" s="227"/>
      <c r="N4787" s="244"/>
      <c r="O4787" s="244"/>
    </row>
    <row r="4788" spans="3:15" ht="15.6" x14ac:dyDescent="0.3">
      <c r="C4788" s="227"/>
      <c r="N4788" s="244"/>
      <c r="O4788" s="244"/>
    </row>
    <row r="4789" spans="3:15" ht="15.6" x14ac:dyDescent="0.3">
      <c r="C4789" s="227"/>
      <c r="N4789" s="244"/>
      <c r="O4789" s="244"/>
    </row>
    <row r="4790" spans="3:15" ht="15.6" x14ac:dyDescent="0.3">
      <c r="C4790" s="227"/>
      <c r="N4790" s="244"/>
      <c r="O4790" s="244"/>
    </row>
    <row r="4791" spans="3:15" ht="15.6" x14ac:dyDescent="0.3">
      <c r="C4791" s="227"/>
      <c r="N4791" s="244"/>
      <c r="O4791" s="244"/>
    </row>
    <row r="4792" spans="3:15" ht="15.6" x14ac:dyDescent="0.3">
      <c r="C4792" s="227"/>
      <c r="N4792" s="244"/>
      <c r="O4792" s="244"/>
    </row>
    <row r="4793" spans="3:15" ht="15.6" x14ac:dyDescent="0.3">
      <c r="C4793" s="227"/>
      <c r="N4793" s="244"/>
      <c r="O4793" s="244"/>
    </row>
    <row r="4794" spans="3:15" ht="15.6" x14ac:dyDescent="0.3">
      <c r="C4794" s="227"/>
      <c r="N4794" s="244"/>
      <c r="O4794" s="244"/>
    </row>
    <row r="4795" spans="3:15" ht="15.6" x14ac:dyDescent="0.3">
      <c r="C4795" s="227"/>
      <c r="N4795" s="244"/>
      <c r="O4795" s="244"/>
    </row>
    <row r="4796" spans="3:15" ht="15.6" x14ac:dyDescent="0.3">
      <c r="C4796" s="227"/>
      <c r="N4796" s="244"/>
      <c r="O4796" s="244"/>
    </row>
    <row r="4797" spans="3:15" ht="15.6" x14ac:dyDescent="0.3">
      <c r="C4797" s="227"/>
      <c r="N4797" s="244"/>
      <c r="O4797" s="244"/>
    </row>
    <row r="4798" spans="3:15" ht="15.6" x14ac:dyDescent="0.3">
      <c r="C4798" s="227"/>
      <c r="N4798" s="244"/>
      <c r="O4798" s="244"/>
    </row>
    <row r="4799" spans="3:15" ht="15.6" x14ac:dyDescent="0.3">
      <c r="C4799" s="227"/>
      <c r="N4799" s="244"/>
      <c r="O4799" s="244"/>
    </row>
    <row r="4800" spans="3:15" ht="15.6" x14ac:dyDescent="0.3">
      <c r="C4800" s="227"/>
      <c r="N4800" s="244"/>
      <c r="O4800" s="244"/>
    </row>
    <row r="4801" spans="3:15" ht="15.6" x14ac:dyDescent="0.3">
      <c r="C4801" s="227"/>
      <c r="N4801" s="244"/>
      <c r="O4801" s="244"/>
    </row>
    <row r="4802" spans="3:15" ht="15.6" x14ac:dyDescent="0.3">
      <c r="C4802" s="227"/>
      <c r="N4802" s="244"/>
      <c r="O4802" s="244"/>
    </row>
    <row r="4803" spans="3:15" ht="15.6" x14ac:dyDescent="0.3">
      <c r="C4803" s="227"/>
      <c r="N4803" s="244"/>
      <c r="O4803" s="244"/>
    </row>
    <row r="4804" spans="3:15" ht="15.6" x14ac:dyDescent="0.3">
      <c r="C4804" s="227"/>
      <c r="N4804" s="244"/>
      <c r="O4804" s="244"/>
    </row>
    <row r="4805" spans="3:15" ht="15.6" x14ac:dyDescent="0.3">
      <c r="C4805" s="227"/>
      <c r="N4805" s="244"/>
      <c r="O4805" s="244"/>
    </row>
    <row r="4806" spans="3:15" ht="15.6" x14ac:dyDescent="0.3">
      <c r="C4806" s="227"/>
      <c r="N4806" s="244"/>
      <c r="O4806" s="244"/>
    </row>
    <row r="4807" spans="3:15" ht="15.6" x14ac:dyDescent="0.3">
      <c r="C4807" s="227"/>
      <c r="N4807" s="244"/>
      <c r="O4807" s="244"/>
    </row>
    <row r="4808" spans="3:15" ht="15.6" x14ac:dyDescent="0.3">
      <c r="C4808" s="227"/>
      <c r="N4808" s="244"/>
      <c r="O4808" s="244"/>
    </row>
    <row r="4809" spans="3:15" ht="15.6" x14ac:dyDescent="0.3">
      <c r="C4809" s="227"/>
      <c r="N4809" s="244"/>
      <c r="O4809" s="244"/>
    </row>
    <row r="4810" spans="3:15" ht="15.6" x14ac:dyDescent="0.3">
      <c r="C4810" s="227"/>
      <c r="N4810" s="244"/>
      <c r="O4810" s="244"/>
    </row>
    <row r="4811" spans="3:15" ht="15.6" x14ac:dyDescent="0.3">
      <c r="C4811" s="227"/>
      <c r="N4811" s="244"/>
      <c r="O4811" s="244"/>
    </row>
    <row r="4812" spans="3:15" ht="15.6" x14ac:dyDescent="0.3">
      <c r="C4812" s="227"/>
      <c r="N4812" s="244"/>
      <c r="O4812" s="244"/>
    </row>
    <row r="4813" spans="3:15" ht="15.6" x14ac:dyDescent="0.3">
      <c r="C4813" s="227"/>
      <c r="N4813" s="244"/>
      <c r="O4813" s="244"/>
    </row>
    <row r="4814" spans="3:15" ht="15.6" x14ac:dyDescent="0.3">
      <c r="C4814" s="227"/>
      <c r="N4814" s="244"/>
      <c r="O4814" s="244"/>
    </row>
    <row r="4815" spans="3:15" ht="15.6" x14ac:dyDescent="0.3">
      <c r="C4815" s="227"/>
      <c r="N4815" s="244"/>
      <c r="O4815" s="244"/>
    </row>
    <row r="4816" spans="3:15" ht="15.6" x14ac:dyDescent="0.3">
      <c r="C4816" s="227"/>
      <c r="N4816" s="244"/>
      <c r="O4816" s="244"/>
    </row>
    <row r="4817" spans="3:15" ht="15.6" x14ac:dyDescent="0.3">
      <c r="C4817" s="227"/>
      <c r="N4817" s="244"/>
      <c r="O4817" s="244"/>
    </row>
    <row r="4818" spans="3:15" ht="15.6" x14ac:dyDescent="0.3">
      <c r="C4818" s="227"/>
      <c r="N4818" s="244"/>
      <c r="O4818" s="244"/>
    </row>
    <row r="4819" spans="3:15" ht="15.6" x14ac:dyDescent="0.3">
      <c r="C4819" s="227"/>
      <c r="N4819" s="244"/>
      <c r="O4819" s="244"/>
    </row>
    <row r="4820" spans="3:15" ht="15.6" x14ac:dyDescent="0.3">
      <c r="C4820" s="227"/>
      <c r="N4820" s="244"/>
      <c r="O4820" s="244"/>
    </row>
    <row r="4821" spans="3:15" ht="15.6" x14ac:dyDescent="0.3">
      <c r="C4821" s="227"/>
      <c r="N4821" s="244"/>
      <c r="O4821" s="244"/>
    </row>
    <row r="4822" spans="3:15" ht="15.6" x14ac:dyDescent="0.3">
      <c r="C4822" s="227"/>
      <c r="N4822" s="244"/>
      <c r="O4822" s="244"/>
    </row>
    <row r="4823" spans="3:15" ht="15.6" x14ac:dyDescent="0.3">
      <c r="C4823" s="227"/>
      <c r="N4823" s="244"/>
      <c r="O4823" s="244"/>
    </row>
    <row r="4824" spans="3:15" ht="15.6" x14ac:dyDescent="0.3">
      <c r="C4824" s="227"/>
      <c r="N4824" s="244"/>
      <c r="O4824" s="244"/>
    </row>
    <row r="4825" spans="3:15" ht="15.6" x14ac:dyDescent="0.3">
      <c r="C4825" s="227"/>
      <c r="N4825" s="244"/>
      <c r="O4825" s="244"/>
    </row>
    <row r="4826" spans="3:15" ht="15.6" x14ac:dyDescent="0.3">
      <c r="C4826" s="227"/>
      <c r="N4826" s="244"/>
      <c r="O4826" s="244"/>
    </row>
    <row r="4827" spans="3:15" ht="15.6" x14ac:dyDescent="0.3">
      <c r="C4827" s="227"/>
      <c r="N4827" s="244"/>
      <c r="O4827" s="244"/>
    </row>
    <row r="4828" spans="3:15" ht="15.6" x14ac:dyDescent="0.3">
      <c r="C4828" s="227"/>
      <c r="N4828" s="244"/>
      <c r="O4828" s="244"/>
    </row>
    <row r="4829" spans="3:15" ht="15.6" x14ac:dyDescent="0.3">
      <c r="C4829" s="227"/>
      <c r="N4829" s="244"/>
      <c r="O4829" s="244"/>
    </row>
    <row r="4830" spans="3:15" ht="15.6" x14ac:dyDescent="0.3">
      <c r="C4830" s="227"/>
      <c r="N4830" s="244"/>
      <c r="O4830" s="244"/>
    </row>
    <row r="4831" spans="3:15" ht="15.6" x14ac:dyDescent="0.3">
      <c r="C4831" s="227"/>
      <c r="N4831" s="244"/>
      <c r="O4831" s="244"/>
    </row>
    <row r="4832" spans="3:15" ht="15.6" x14ac:dyDescent="0.3">
      <c r="C4832" s="227"/>
      <c r="N4832" s="244"/>
      <c r="O4832" s="244"/>
    </row>
    <row r="4833" spans="3:15" ht="15.6" x14ac:dyDescent="0.3">
      <c r="C4833" s="227"/>
      <c r="N4833" s="244"/>
      <c r="O4833" s="244"/>
    </row>
    <row r="4834" spans="3:15" ht="15.6" x14ac:dyDescent="0.3">
      <c r="C4834" s="227"/>
      <c r="N4834" s="244"/>
      <c r="O4834" s="244"/>
    </row>
    <row r="4835" spans="3:15" ht="15.6" x14ac:dyDescent="0.3">
      <c r="C4835" s="227"/>
      <c r="N4835" s="244"/>
      <c r="O4835" s="244"/>
    </row>
    <row r="4836" spans="3:15" ht="15.6" x14ac:dyDescent="0.3">
      <c r="C4836" s="227"/>
      <c r="N4836" s="244"/>
      <c r="O4836" s="244"/>
    </row>
    <row r="4837" spans="3:15" ht="15.6" x14ac:dyDescent="0.3">
      <c r="C4837" s="227"/>
      <c r="N4837" s="244"/>
      <c r="O4837" s="244"/>
    </row>
    <row r="4838" spans="3:15" ht="15.6" x14ac:dyDescent="0.3">
      <c r="C4838" s="227"/>
      <c r="N4838" s="244"/>
      <c r="O4838" s="244"/>
    </row>
    <row r="4839" spans="3:15" ht="15.6" x14ac:dyDescent="0.3">
      <c r="C4839" s="227"/>
      <c r="N4839" s="244"/>
      <c r="O4839" s="244"/>
    </row>
    <row r="4840" spans="3:15" ht="15.6" x14ac:dyDescent="0.3">
      <c r="C4840" s="227"/>
      <c r="N4840" s="244"/>
      <c r="O4840" s="244"/>
    </row>
    <row r="4841" spans="3:15" ht="15.6" x14ac:dyDescent="0.3">
      <c r="C4841" s="227"/>
      <c r="N4841" s="244"/>
      <c r="O4841" s="244"/>
    </row>
    <row r="4842" spans="3:15" ht="15.6" x14ac:dyDescent="0.3">
      <c r="C4842" s="227"/>
      <c r="N4842" s="244"/>
      <c r="O4842" s="244"/>
    </row>
    <row r="4843" spans="3:15" ht="15.6" x14ac:dyDescent="0.3">
      <c r="C4843" s="227"/>
      <c r="N4843" s="244"/>
      <c r="O4843" s="244"/>
    </row>
    <row r="4844" spans="3:15" ht="15.6" x14ac:dyDescent="0.3">
      <c r="C4844" s="227"/>
      <c r="N4844" s="244"/>
      <c r="O4844" s="244"/>
    </row>
    <row r="4845" spans="3:15" ht="15.6" x14ac:dyDescent="0.3">
      <c r="C4845" s="227"/>
      <c r="N4845" s="244"/>
      <c r="O4845" s="244"/>
    </row>
    <row r="4846" spans="3:15" ht="15.6" x14ac:dyDescent="0.3">
      <c r="C4846" s="227"/>
      <c r="N4846" s="244"/>
      <c r="O4846" s="244"/>
    </row>
    <row r="4847" spans="3:15" ht="15.6" x14ac:dyDescent="0.3">
      <c r="C4847" s="227"/>
      <c r="N4847" s="244"/>
      <c r="O4847" s="244"/>
    </row>
    <row r="4848" spans="3:15" ht="15.6" x14ac:dyDescent="0.3">
      <c r="C4848" s="227"/>
      <c r="N4848" s="244"/>
      <c r="O4848" s="244"/>
    </row>
    <row r="4849" spans="3:15" ht="15.6" x14ac:dyDescent="0.3">
      <c r="C4849" s="227"/>
      <c r="N4849" s="244"/>
      <c r="O4849" s="244"/>
    </row>
    <row r="4850" spans="3:15" ht="15.6" x14ac:dyDescent="0.3">
      <c r="C4850" s="227"/>
      <c r="N4850" s="244"/>
      <c r="O4850" s="244"/>
    </row>
    <row r="4851" spans="3:15" ht="15.6" x14ac:dyDescent="0.3">
      <c r="C4851" s="227"/>
      <c r="N4851" s="244"/>
      <c r="O4851" s="244"/>
    </row>
    <row r="4852" spans="3:15" ht="15.6" x14ac:dyDescent="0.3">
      <c r="C4852" s="227"/>
      <c r="N4852" s="244"/>
      <c r="O4852" s="244"/>
    </row>
    <row r="4853" spans="3:15" ht="15.6" x14ac:dyDescent="0.3">
      <c r="C4853" s="227"/>
      <c r="N4853" s="244"/>
      <c r="O4853" s="244"/>
    </row>
    <row r="4854" spans="3:15" ht="15.6" x14ac:dyDescent="0.3">
      <c r="C4854" s="227"/>
      <c r="N4854" s="244"/>
      <c r="O4854" s="244"/>
    </row>
    <row r="4855" spans="3:15" ht="15.6" x14ac:dyDescent="0.3">
      <c r="C4855" s="227"/>
      <c r="N4855" s="244"/>
      <c r="O4855" s="244"/>
    </row>
    <row r="4856" spans="3:15" ht="15.6" x14ac:dyDescent="0.3">
      <c r="C4856" s="227"/>
      <c r="N4856" s="244"/>
      <c r="O4856" s="244"/>
    </row>
    <row r="4857" spans="3:15" ht="15.6" x14ac:dyDescent="0.3">
      <c r="C4857" s="227"/>
      <c r="N4857" s="244"/>
      <c r="O4857" s="244"/>
    </row>
    <row r="4858" spans="3:15" ht="15.6" x14ac:dyDescent="0.3">
      <c r="C4858" s="227"/>
      <c r="N4858" s="244"/>
      <c r="O4858" s="244"/>
    </row>
    <row r="4859" spans="3:15" ht="15.6" x14ac:dyDescent="0.3">
      <c r="C4859" s="227"/>
      <c r="N4859" s="244"/>
      <c r="O4859" s="244"/>
    </row>
    <row r="4860" spans="3:15" ht="15.6" x14ac:dyDescent="0.3">
      <c r="C4860" s="227"/>
      <c r="N4860" s="244"/>
      <c r="O4860" s="244"/>
    </row>
    <row r="4861" spans="3:15" ht="15.6" x14ac:dyDescent="0.3">
      <c r="C4861" s="227"/>
      <c r="N4861" s="244"/>
      <c r="O4861" s="244"/>
    </row>
    <row r="4862" spans="3:15" ht="15.6" x14ac:dyDescent="0.3">
      <c r="C4862" s="227"/>
      <c r="N4862" s="244"/>
      <c r="O4862" s="244"/>
    </row>
    <row r="4863" spans="3:15" ht="15.6" x14ac:dyDescent="0.3">
      <c r="C4863" s="227"/>
      <c r="N4863" s="244"/>
      <c r="O4863" s="244"/>
    </row>
    <row r="4864" spans="3:15" ht="15.6" x14ac:dyDescent="0.3">
      <c r="C4864" s="227"/>
      <c r="N4864" s="244"/>
      <c r="O4864" s="244"/>
    </row>
    <row r="4865" spans="3:15" ht="15.6" x14ac:dyDescent="0.3">
      <c r="C4865" s="227"/>
      <c r="N4865" s="244"/>
      <c r="O4865" s="244"/>
    </row>
    <row r="4866" spans="3:15" ht="15.6" x14ac:dyDescent="0.3">
      <c r="C4866" s="227"/>
      <c r="N4866" s="244"/>
      <c r="O4866" s="244"/>
    </row>
    <row r="4867" spans="3:15" ht="15.6" x14ac:dyDescent="0.3">
      <c r="C4867" s="227"/>
      <c r="N4867" s="244"/>
      <c r="O4867" s="244"/>
    </row>
    <row r="4868" spans="3:15" ht="15.6" x14ac:dyDescent="0.3">
      <c r="C4868" s="227"/>
      <c r="N4868" s="244"/>
      <c r="O4868" s="244"/>
    </row>
    <row r="4869" spans="3:15" ht="15.6" x14ac:dyDescent="0.3">
      <c r="C4869" s="227"/>
      <c r="N4869" s="244"/>
      <c r="O4869" s="244"/>
    </row>
    <row r="4870" spans="3:15" ht="15.6" x14ac:dyDescent="0.3">
      <c r="C4870" s="227"/>
      <c r="N4870" s="244"/>
      <c r="O4870" s="244"/>
    </row>
    <row r="4871" spans="3:15" ht="15.6" x14ac:dyDescent="0.3">
      <c r="C4871" s="227"/>
      <c r="N4871" s="244"/>
      <c r="O4871" s="244"/>
    </row>
    <row r="4872" spans="3:15" ht="15.6" x14ac:dyDescent="0.3">
      <c r="C4872" s="227"/>
      <c r="N4872" s="244"/>
      <c r="O4872" s="244"/>
    </row>
    <row r="4873" spans="3:15" ht="15.6" x14ac:dyDescent="0.3">
      <c r="C4873" s="227"/>
      <c r="N4873" s="244"/>
      <c r="O4873" s="244"/>
    </row>
    <row r="4874" spans="3:15" ht="15.6" x14ac:dyDescent="0.3">
      <c r="C4874" s="227"/>
      <c r="N4874" s="244"/>
      <c r="O4874" s="244"/>
    </row>
    <row r="4875" spans="3:15" ht="15.6" x14ac:dyDescent="0.3">
      <c r="C4875" s="227"/>
      <c r="N4875" s="244"/>
      <c r="O4875" s="244"/>
    </row>
    <row r="4876" spans="3:15" ht="15.6" x14ac:dyDescent="0.3">
      <c r="C4876" s="227"/>
      <c r="N4876" s="244"/>
      <c r="O4876" s="244"/>
    </row>
    <row r="4877" spans="3:15" ht="15.6" x14ac:dyDescent="0.3">
      <c r="C4877" s="227"/>
      <c r="N4877" s="244"/>
      <c r="O4877" s="244"/>
    </row>
    <row r="4878" spans="3:15" ht="15.6" x14ac:dyDescent="0.3">
      <c r="C4878" s="227"/>
      <c r="N4878" s="244"/>
      <c r="O4878" s="244"/>
    </row>
    <row r="4879" spans="3:15" ht="15.6" x14ac:dyDescent="0.3">
      <c r="C4879" s="227"/>
      <c r="N4879" s="244"/>
      <c r="O4879" s="244"/>
    </row>
    <row r="4880" spans="3:15" ht="15.6" x14ac:dyDescent="0.3">
      <c r="C4880" s="227"/>
      <c r="N4880" s="244"/>
      <c r="O4880" s="244"/>
    </row>
    <row r="4881" spans="3:15" ht="15.6" x14ac:dyDescent="0.3">
      <c r="C4881" s="227"/>
      <c r="N4881" s="244"/>
      <c r="O4881" s="244"/>
    </row>
    <row r="4882" spans="3:15" ht="15.6" x14ac:dyDescent="0.3">
      <c r="C4882" s="227"/>
      <c r="N4882" s="244"/>
      <c r="O4882" s="244"/>
    </row>
    <row r="4883" spans="3:15" ht="15.6" x14ac:dyDescent="0.3">
      <c r="C4883" s="227"/>
      <c r="N4883" s="244"/>
      <c r="O4883" s="244"/>
    </row>
    <row r="4884" spans="3:15" ht="15.6" x14ac:dyDescent="0.3">
      <c r="C4884" s="227"/>
      <c r="N4884" s="244"/>
      <c r="O4884" s="244"/>
    </row>
    <row r="4885" spans="3:15" ht="15.6" x14ac:dyDescent="0.3">
      <c r="C4885" s="227"/>
      <c r="N4885" s="244"/>
      <c r="O4885" s="244"/>
    </row>
    <row r="4886" spans="3:15" ht="15.6" x14ac:dyDescent="0.3">
      <c r="C4886" s="227"/>
      <c r="N4886" s="244"/>
      <c r="O4886" s="244"/>
    </row>
    <row r="4887" spans="3:15" ht="15.6" x14ac:dyDescent="0.3">
      <c r="C4887" s="227"/>
      <c r="N4887" s="244"/>
      <c r="O4887" s="244"/>
    </row>
    <row r="4888" spans="3:15" ht="15.6" x14ac:dyDescent="0.3">
      <c r="C4888" s="227"/>
      <c r="N4888" s="244"/>
      <c r="O4888" s="244"/>
    </row>
    <row r="4889" spans="3:15" ht="15.6" x14ac:dyDescent="0.3">
      <c r="C4889" s="227"/>
      <c r="N4889" s="244"/>
      <c r="O4889" s="244"/>
    </row>
    <row r="4890" spans="3:15" ht="15.6" x14ac:dyDescent="0.3">
      <c r="C4890" s="227"/>
      <c r="N4890" s="244"/>
      <c r="O4890" s="244"/>
    </row>
    <row r="4891" spans="3:15" ht="15.6" x14ac:dyDescent="0.3">
      <c r="C4891" s="227"/>
      <c r="N4891" s="244"/>
      <c r="O4891" s="244"/>
    </row>
    <row r="4892" spans="3:15" ht="15.6" x14ac:dyDescent="0.3">
      <c r="C4892" s="227"/>
      <c r="N4892" s="244"/>
      <c r="O4892" s="244"/>
    </row>
    <row r="4893" spans="3:15" ht="15.6" x14ac:dyDescent="0.3">
      <c r="C4893" s="227"/>
      <c r="N4893" s="244"/>
      <c r="O4893" s="244"/>
    </row>
    <row r="4894" spans="3:15" ht="15.6" x14ac:dyDescent="0.3">
      <c r="C4894" s="227"/>
      <c r="N4894" s="244"/>
      <c r="O4894" s="244"/>
    </row>
    <row r="4895" spans="3:15" ht="15.6" x14ac:dyDescent="0.3">
      <c r="C4895" s="227"/>
      <c r="N4895" s="244"/>
      <c r="O4895" s="244"/>
    </row>
    <row r="4896" spans="3:15" ht="15.6" x14ac:dyDescent="0.3">
      <c r="C4896" s="227"/>
      <c r="N4896" s="244"/>
      <c r="O4896" s="244"/>
    </row>
    <row r="4897" spans="3:15" ht="15.6" x14ac:dyDescent="0.3">
      <c r="C4897" s="227"/>
      <c r="N4897" s="244"/>
      <c r="O4897" s="244"/>
    </row>
    <row r="4898" spans="3:15" ht="15.6" x14ac:dyDescent="0.3">
      <c r="C4898" s="227"/>
      <c r="N4898" s="244"/>
      <c r="O4898" s="244"/>
    </row>
    <row r="4899" spans="3:15" ht="15.6" x14ac:dyDescent="0.3">
      <c r="C4899" s="227"/>
      <c r="N4899" s="244"/>
      <c r="O4899" s="244"/>
    </row>
    <row r="4900" spans="3:15" ht="15.6" x14ac:dyDescent="0.3">
      <c r="C4900" s="227"/>
      <c r="N4900" s="244"/>
      <c r="O4900" s="244"/>
    </row>
    <row r="4901" spans="3:15" ht="15.6" x14ac:dyDescent="0.3">
      <c r="C4901" s="227"/>
      <c r="N4901" s="244"/>
      <c r="O4901" s="244"/>
    </row>
    <row r="4902" spans="3:15" ht="15.6" x14ac:dyDescent="0.3">
      <c r="C4902" s="227"/>
      <c r="N4902" s="244"/>
      <c r="O4902" s="244"/>
    </row>
    <row r="4903" spans="3:15" ht="15.6" x14ac:dyDescent="0.3">
      <c r="C4903" s="227"/>
      <c r="N4903" s="244"/>
      <c r="O4903" s="244"/>
    </row>
    <row r="4904" spans="3:15" ht="15.6" x14ac:dyDescent="0.3">
      <c r="C4904" s="227"/>
      <c r="N4904" s="244"/>
      <c r="O4904" s="244"/>
    </row>
    <row r="4905" spans="3:15" ht="15.6" x14ac:dyDescent="0.3">
      <c r="C4905" s="227"/>
      <c r="N4905" s="244"/>
      <c r="O4905" s="244"/>
    </row>
    <row r="4906" spans="3:15" ht="15.6" x14ac:dyDescent="0.3">
      <c r="C4906" s="227"/>
      <c r="N4906" s="244"/>
      <c r="O4906" s="244"/>
    </row>
    <row r="4907" spans="3:15" ht="15.6" x14ac:dyDescent="0.3">
      <c r="C4907" s="227"/>
      <c r="N4907" s="244"/>
      <c r="O4907" s="244"/>
    </row>
    <row r="4908" spans="3:15" ht="15.6" x14ac:dyDescent="0.3">
      <c r="C4908" s="227"/>
      <c r="N4908" s="244"/>
      <c r="O4908" s="244"/>
    </row>
    <row r="4909" spans="3:15" ht="15.6" x14ac:dyDescent="0.3">
      <c r="C4909" s="227"/>
      <c r="N4909" s="244"/>
      <c r="O4909" s="244"/>
    </row>
    <row r="4910" spans="3:15" ht="15.6" x14ac:dyDescent="0.3">
      <c r="C4910" s="227"/>
      <c r="N4910" s="244"/>
      <c r="O4910" s="244"/>
    </row>
    <row r="4911" spans="3:15" ht="15.6" x14ac:dyDescent="0.3">
      <c r="C4911" s="227"/>
      <c r="N4911" s="244"/>
      <c r="O4911" s="244"/>
    </row>
    <row r="4912" spans="3:15" ht="15.6" x14ac:dyDescent="0.3">
      <c r="C4912" s="227"/>
      <c r="N4912" s="244"/>
      <c r="O4912" s="244"/>
    </row>
    <row r="4913" spans="3:15" ht="15.6" x14ac:dyDescent="0.3">
      <c r="C4913" s="227"/>
      <c r="N4913" s="244"/>
      <c r="O4913" s="244"/>
    </row>
    <row r="4914" spans="3:15" ht="15.6" x14ac:dyDescent="0.3">
      <c r="C4914" s="227"/>
      <c r="N4914" s="244"/>
      <c r="O4914" s="244"/>
    </row>
    <row r="4915" spans="3:15" ht="15.6" x14ac:dyDescent="0.3">
      <c r="C4915" s="227"/>
      <c r="N4915" s="244"/>
      <c r="O4915" s="244"/>
    </row>
    <row r="4916" spans="3:15" ht="15.6" x14ac:dyDescent="0.3">
      <c r="C4916" s="227"/>
      <c r="N4916" s="244"/>
      <c r="O4916" s="244"/>
    </row>
    <row r="4917" spans="3:15" ht="15.6" x14ac:dyDescent="0.3">
      <c r="C4917" s="227"/>
      <c r="N4917" s="244"/>
      <c r="O4917" s="244"/>
    </row>
    <row r="4918" spans="3:15" ht="15.6" x14ac:dyDescent="0.3">
      <c r="C4918" s="227"/>
      <c r="N4918" s="244"/>
      <c r="O4918" s="244"/>
    </row>
    <row r="4919" spans="3:15" ht="15.6" x14ac:dyDescent="0.3">
      <c r="C4919" s="227"/>
      <c r="N4919" s="244"/>
      <c r="O4919" s="244"/>
    </row>
    <row r="4920" spans="3:15" ht="15.6" x14ac:dyDescent="0.3">
      <c r="C4920" s="227"/>
      <c r="N4920" s="244"/>
      <c r="O4920" s="244"/>
    </row>
    <row r="4921" spans="3:15" ht="15.6" x14ac:dyDescent="0.3">
      <c r="C4921" s="227"/>
      <c r="N4921" s="244"/>
      <c r="O4921" s="244"/>
    </row>
    <row r="4922" spans="3:15" ht="15.6" x14ac:dyDescent="0.3">
      <c r="C4922" s="227"/>
      <c r="N4922" s="244"/>
      <c r="O4922" s="244"/>
    </row>
    <row r="4923" spans="3:15" ht="15.6" x14ac:dyDescent="0.3">
      <c r="C4923" s="227"/>
      <c r="N4923" s="244"/>
      <c r="O4923" s="244"/>
    </row>
    <row r="4924" spans="3:15" ht="15.6" x14ac:dyDescent="0.3">
      <c r="C4924" s="227"/>
      <c r="N4924" s="244"/>
      <c r="O4924" s="244"/>
    </row>
    <row r="4925" spans="3:15" ht="15.6" x14ac:dyDescent="0.3">
      <c r="C4925" s="227"/>
      <c r="N4925" s="244"/>
      <c r="O4925" s="244"/>
    </row>
    <row r="4926" spans="3:15" ht="15.6" x14ac:dyDescent="0.3">
      <c r="C4926" s="227"/>
      <c r="N4926" s="244"/>
      <c r="O4926" s="244"/>
    </row>
    <row r="4927" spans="3:15" ht="15.6" x14ac:dyDescent="0.3">
      <c r="C4927" s="227"/>
      <c r="N4927" s="244"/>
      <c r="O4927" s="244"/>
    </row>
    <row r="4928" spans="3:15" ht="15.6" x14ac:dyDescent="0.3">
      <c r="C4928" s="227"/>
      <c r="N4928" s="244"/>
      <c r="O4928" s="244"/>
    </row>
    <row r="4929" spans="3:15" ht="15.6" x14ac:dyDescent="0.3">
      <c r="C4929" s="227"/>
      <c r="N4929" s="244"/>
      <c r="O4929" s="244"/>
    </row>
    <row r="4930" spans="3:15" ht="15.6" x14ac:dyDescent="0.3">
      <c r="C4930" s="227"/>
      <c r="N4930" s="244"/>
      <c r="O4930" s="244"/>
    </row>
    <row r="4931" spans="3:15" ht="15.6" x14ac:dyDescent="0.3">
      <c r="C4931" s="227"/>
      <c r="N4931" s="244"/>
      <c r="O4931" s="244"/>
    </row>
    <row r="4932" spans="3:15" ht="15.6" x14ac:dyDescent="0.3">
      <c r="C4932" s="227"/>
      <c r="N4932" s="244"/>
      <c r="O4932" s="244"/>
    </row>
    <row r="4933" spans="3:15" ht="15.6" x14ac:dyDescent="0.3">
      <c r="C4933" s="227"/>
      <c r="N4933" s="244"/>
      <c r="O4933" s="244"/>
    </row>
    <row r="4934" spans="3:15" ht="15.6" x14ac:dyDescent="0.3">
      <c r="C4934" s="227"/>
      <c r="N4934" s="244"/>
      <c r="O4934" s="244"/>
    </row>
    <row r="4935" spans="3:15" ht="15.6" x14ac:dyDescent="0.3">
      <c r="C4935" s="227"/>
      <c r="N4935" s="244"/>
      <c r="O4935" s="244"/>
    </row>
    <row r="4936" spans="3:15" ht="15.6" x14ac:dyDescent="0.3">
      <c r="C4936" s="227"/>
      <c r="N4936" s="244"/>
      <c r="O4936" s="244"/>
    </row>
    <row r="4937" spans="3:15" ht="15.6" x14ac:dyDescent="0.3">
      <c r="C4937" s="227"/>
      <c r="N4937" s="244"/>
      <c r="O4937" s="244"/>
    </row>
    <row r="4938" spans="3:15" ht="15.6" x14ac:dyDescent="0.3">
      <c r="C4938" s="227"/>
      <c r="N4938" s="244"/>
      <c r="O4938" s="244"/>
    </row>
    <row r="4939" spans="3:15" ht="15.6" x14ac:dyDescent="0.3">
      <c r="C4939" s="227"/>
      <c r="N4939" s="244"/>
      <c r="O4939" s="244"/>
    </row>
    <row r="4940" spans="3:15" ht="15.6" x14ac:dyDescent="0.3">
      <c r="C4940" s="227"/>
      <c r="N4940" s="244"/>
      <c r="O4940" s="244"/>
    </row>
    <row r="4941" spans="3:15" ht="15.6" x14ac:dyDescent="0.3">
      <c r="C4941" s="227"/>
      <c r="N4941" s="244"/>
      <c r="O4941" s="244"/>
    </row>
    <row r="4942" spans="3:15" ht="15.6" x14ac:dyDescent="0.3">
      <c r="C4942" s="227"/>
      <c r="N4942" s="244"/>
      <c r="O4942" s="244"/>
    </row>
    <row r="4943" spans="3:15" ht="15.6" x14ac:dyDescent="0.3">
      <c r="C4943" s="227"/>
      <c r="N4943" s="244"/>
      <c r="O4943" s="244"/>
    </row>
    <row r="4944" spans="3:15" ht="15.6" x14ac:dyDescent="0.3">
      <c r="C4944" s="227"/>
      <c r="N4944" s="244"/>
      <c r="O4944" s="244"/>
    </row>
    <row r="4945" spans="3:15" ht="15.6" x14ac:dyDescent="0.3">
      <c r="C4945" s="227"/>
      <c r="N4945" s="244"/>
      <c r="O4945" s="244"/>
    </row>
    <row r="4946" spans="3:15" ht="15.6" x14ac:dyDescent="0.3">
      <c r="C4946" s="227"/>
      <c r="N4946" s="244"/>
      <c r="O4946" s="244"/>
    </row>
    <row r="4947" spans="3:15" ht="15.6" x14ac:dyDescent="0.3">
      <c r="C4947" s="227"/>
      <c r="N4947" s="244"/>
      <c r="O4947" s="244"/>
    </row>
    <row r="4948" spans="3:15" ht="15.6" x14ac:dyDescent="0.3">
      <c r="C4948" s="227"/>
      <c r="N4948" s="244"/>
      <c r="O4948" s="244"/>
    </row>
    <row r="4949" spans="3:15" ht="15.6" x14ac:dyDescent="0.3">
      <c r="C4949" s="227"/>
      <c r="N4949" s="244"/>
      <c r="O4949" s="244"/>
    </row>
    <row r="4950" spans="3:15" ht="15.6" x14ac:dyDescent="0.3">
      <c r="C4950" s="227"/>
      <c r="N4950" s="244"/>
      <c r="O4950" s="244"/>
    </row>
    <row r="4951" spans="3:15" ht="15.6" x14ac:dyDescent="0.3">
      <c r="C4951" s="227"/>
      <c r="N4951" s="244"/>
      <c r="O4951" s="244"/>
    </row>
    <row r="4952" spans="3:15" ht="15.6" x14ac:dyDescent="0.3">
      <c r="C4952" s="227"/>
      <c r="N4952" s="244"/>
      <c r="O4952" s="244"/>
    </row>
    <row r="4953" spans="3:15" ht="15.6" x14ac:dyDescent="0.3">
      <c r="C4953" s="227"/>
      <c r="N4953" s="244"/>
      <c r="O4953" s="244"/>
    </row>
    <row r="4954" spans="3:15" ht="15.6" x14ac:dyDescent="0.3">
      <c r="C4954" s="227"/>
      <c r="N4954" s="244"/>
      <c r="O4954" s="244"/>
    </row>
    <row r="4955" spans="3:15" ht="15.6" x14ac:dyDescent="0.3">
      <c r="C4955" s="227"/>
      <c r="N4955" s="244"/>
      <c r="O4955" s="244"/>
    </row>
    <row r="4956" spans="3:15" ht="15.6" x14ac:dyDescent="0.3">
      <c r="C4956" s="227"/>
      <c r="N4956" s="244"/>
      <c r="O4956" s="244"/>
    </row>
    <row r="4957" spans="3:15" ht="15.6" x14ac:dyDescent="0.3">
      <c r="C4957" s="227"/>
      <c r="N4957" s="244"/>
      <c r="O4957" s="244"/>
    </row>
    <row r="4958" spans="3:15" ht="15.6" x14ac:dyDescent="0.3">
      <c r="C4958" s="227"/>
      <c r="N4958" s="244"/>
      <c r="O4958" s="244"/>
    </row>
    <row r="4959" spans="3:15" ht="15.6" x14ac:dyDescent="0.3">
      <c r="C4959" s="227"/>
      <c r="N4959" s="244"/>
      <c r="O4959" s="244"/>
    </row>
    <row r="4960" spans="3:15" ht="15.6" x14ac:dyDescent="0.3">
      <c r="C4960" s="227"/>
      <c r="N4960" s="244"/>
      <c r="O4960" s="244"/>
    </row>
    <row r="4961" spans="3:15" ht="15.6" x14ac:dyDescent="0.3">
      <c r="C4961" s="227"/>
      <c r="N4961" s="244"/>
      <c r="O4961" s="244"/>
    </row>
    <row r="4962" spans="3:15" ht="15.6" x14ac:dyDescent="0.3">
      <c r="C4962" s="227"/>
      <c r="N4962" s="244"/>
      <c r="O4962" s="244"/>
    </row>
    <row r="4963" spans="3:15" ht="15.6" x14ac:dyDescent="0.3">
      <c r="C4963" s="227"/>
      <c r="N4963" s="244"/>
      <c r="O4963" s="244"/>
    </row>
    <row r="4964" spans="3:15" ht="15.6" x14ac:dyDescent="0.3">
      <c r="C4964" s="227"/>
      <c r="N4964" s="244"/>
      <c r="O4964" s="244"/>
    </row>
    <row r="4965" spans="3:15" ht="15.6" x14ac:dyDescent="0.3">
      <c r="C4965" s="227"/>
      <c r="N4965" s="244"/>
      <c r="O4965" s="244"/>
    </row>
    <row r="4966" spans="3:15" ht="15.6" x14ac:dyDescent="0.3">
      <c r="C4966" s="227"/>
      <c r="N4966" s="244"/>
      <c r="O4966" s="244"/>
    </row>
    <row r="4967" spans="3:15" ht="15.6" x14ac:dyDescent="0.3">
      <c r="C4967" s="227"/>
      <c r="N4967" s="244"/>
      <c r="O4967" s="244"/>
    </row>
    <row r="4968" spans="3:15" ht="15.6" x14ac:dyDescent="0.3">
      <c r="C4968" s="227"/>
      <c r="N4968" s="244"/>
      <c r="O4968" s="244"/>
    </row>
    <row r="4969" spans="3:15" ht="15.6" x14ac:dyDescent="0.3">
      <c r="C4969" s="227"/>
      <c r="N4969" s="244"/>
      <c r="O4969" s="244"/>
    </row>
    <row r="4970" spans="3:15" ht="15.6" x14ac:dyDescent="0.3">
      <c r="C4970" s="227"/>
      <c r="N4970" s="244"/>
      <c r="O4970" s="244"/>
    </row>
    <row r="4971" spans="3:15" ht="15.6" x14ac:dyDescent="0.3">
      <c r="C4971" s="227"/>
      <c r="N4971" s="244"/>
      <c r="O4971" s="244"/>
    </row>
    <row r="4972" spans="3:15" ht="15.6" x14ac:dyDescent="0.3">
      <c r="C4972" s="227"/>
      <c r="N4972" s="244"/>
      <c r="O4972" s="244"/>
    </row>
    <row r="4973" spans="3:15" ht="15.6" x14ac:dyDescent="0.3">
      <c r="C4973" s="227"/>
      <c r="N4973" s="244"/>
      <c r="O4973" s="244"/>
    </row>
    <row r="4974" spans="3:15" ht="15.6" x14ac:dyDescent="0.3">
      <c r="C4974" s="227"/>
      <c r="N4974" s="244"/>
      <c r="O4974" s="244"/>
    </row>
    <row r="4975" spans="3:15" ht="15.6" x14ac:dyDescent="0.3">
      <c r="C4975" s="227"/>
      <c r="N4975" s="244"/>
      <c r="O4975" s="244"/>
    </row>
    <row r="4976" spans="3:15" ht="15.6" x14ac:dyDescent="0.3">
      <c r="C4976" s="227"/>
      <c r="N4976" s="244"/>
      <c r="O4976" s="244"/>
    </row>
    <row r="4977" spans="3:15" ht="15.6" x14ac:dyDescent="0.3">
      <c r="C4977" s="227"/>
      <c r="N4977" s="244"/>
      <c r="O4977" s="244"/>
    </row>
    <row r="4978" spans="3:15" ht="15.6" x14ac:dyDescent="0.3">
      <c r="C4978" s="227"/>
      <c r="N4978" s="244"/>
      <c r="O4978" s="244"/>
    </row>
    <row r="4979" spans="3:15" ht="15.6" x14ac:dyDescent="0.3">
      <c r="C4979" s="227"/>
      <c r="N4979" s="244"/>
      <c r="O4979" s="244"/>
    </row>
    <row r="4980" spans="3:15" ht="15.6" x14ac:dyDescent="0.3">
      <c r="C4980" s="227"/>
      <c r="N4980" s="244"/>
      <c r="O4980" s="244"/>
    </row>
    <row r="4981" spans="3:15" ht="15.6" x14ac:dyDescent="0.3">
      <c r="C4981" s="227"/>
      <c r="N4981" s="244"/>
      <c r="O4981" s="244"/>
    </row>
    <row r="4982" spans="3:15" ht="15.6" x14ac:dyDescent="0.3">
      <c r="C4982" s="227"/>
      <c r="N4982" s="244"/>
      <c r="O4982" s="244"/>
    </row>
    <row r="4983" spans="3:15" ht="15.6" x14ac:dyDescent="0.3">
      <c r="C4983" s="227"/>
      <c r="N4983" s="244"/>
      <c r="O4983" s="244"/>
    </row>
    <row r="4984" spans="3:15" ht="15.6" x14ac:dyDescent="0.3">
      <c r="C4984" s="227"/>
      <c r="N4984" s="244"/>
      <c r="O4984" s="244"/>
    </row>
    <row r="4985" spans="3:15" ht="15.6" x14ac:dyDescent="0.3">
      <c r="C4985" s="227"/>
      <c r="N4985" s="244"/>
      <c r="O4985" s="244"/>
    </row>
    <row r="4986" spans="3:15" ht="15.6" x14ac:dyDescent="0.3">
      <c r="C4986" s="227"/>
      <c r="N4986" s="244"/>
      <c r="O4986" s="244"/>
    </row>
    <row r="4987" spans="3:15" ht="15.6" x14ac:dyDescent="0.3">
      <c r="C4987" s="227"/>
      <c r="N4987" s="244"/>
      <c r="O4987" s="244"/>
    </row>
    <row r="4988" spans="3:15" ht="15.6" x14ac:dyDescent="0.3">
      <c r="C4988" s="227"/>
      <c r="N4988" s="244"/>
      <c r="O4988" s="244"/>
    </row>
    <row r="4989" spans="3:15" ht="15.6" x14ac:dyDescent="0.3">
      <c r="C4989" s="227"/>
      <c r="N4989" s="244"/>
      <c r="O4989" s="244"/>
    </row>
    <row r="4990" spans="3:15" ht="15.6" x14ac:dyDescent="0.3">
      <c r="C4990" s="227"/>
      <c r="N4990" s="244"/>
      <c r="O4990" s="244"/>
    </row>
    <row r="4991" spans="3:15" ht="15.6" x14ac:dyDescent="0.3">
      <c r="C4991" s="227"/>
      <c r="N4991" s="244"/>
      <c r="O4991" s="244"/>
    </row>
    <row r="4992" spans="3:15" ht="15.6" x14ac:dyDescent="0.3">
      <c r="C4992" s="227"/>
      <c r="N4992" s="244"/>
      <c r="O4992" s="244"/>
    </row>
    <row r="4993" spans="3:15" ht="15.6" x14ac:dyDescent="0.3">
      <c r="C4993" s="227"/>
      <c r="N4993" s="244"/>
      <c r="O4993" s="244"/>
    </row>
    <row r="4994" spans="3:15" ht="15.6" x14ac:dyDescent="0.3">
      <c r="C4994" s="227"/>
      <c r="N4994" s="244"/>
      <c r="O4994" s="244"/>
    </row>
    <row r="4995" spans="3:15" ht="15.6" x14ac:dyDescent="0.3">
      <c r="C4995" s="227"/>
      <c r="N4995" s="244"/>
      <c r="O4995" s="244"/>
    </row>
    <row r="4996" spans="3:15" ht="15.6" x14ac:dyDescent="0.3">
      <c r="C4996" s="227"/>
      <c r="N4996" s="244"/>
      <c r="O4996" s="244"/>
    </row>
    <row r="4997" spans="3:15" ht="15.6" x14ac:dyDescent="0.3">
      <c r="C4997" s="227"/>
      <c r="N4997" s="244"/>
      <c r="O4997" s="244"/>
    </row>
    <row r="4998" spans="3:15" ht="15.6" x14ac:dyDescent="0.3">
      <c r="C4998" s="227"/>
      <c r="N4998" s="244"/>
      <c r="O4998" s="244"/>
    </row>
    <row r="4999" spans="3:15" ht="15.6" x14ac:dyDescent="0.3">
      <c r="C4999" s="227"/>
      <c r="N4999" s="244"/>
      <c r="O4999" s="244"/>
    </row>
    <row r="5000" spans="3:15" ht="15.6" x14ac:dyDescent="0.3">
      <c r="C5000" s="227"/>
      <c r="N5000" s="244"/>
      <c r="O5000" s="244"/>
    </row>
    <row r="5001" spans="3:15" ht="15.6" x14ac:dyDescent="0.3">
      <c r="C5001" s="227"/>
      <c r="N5001" s="244"/>
      <c r="O5001" s="244"/>
    </row>
    <row r="5002" spans="3:15" ht="15.6" x14ac:dyDescent="0.3">
      <c r="C5002" s="227"/>
      <c r="N5002" s="244"/>
      <c r="O5002" s="244"/>
    </row>
    <row r="5003" spans="3:15" ht="15.6" x14ac:dyDescent="0.3">
      <c r="C5003" s="227"/>
      <c r="N5003" s="244"/>
      <c r="O5003" s="244"/>
    </row>
    <row r="5004" spans="3:15" ht="15.6" x14ac:dyDescent="0.3">
      <c r="C5004" s="227"/>
      <c r="N5004" s="244"/>
      <c r="O5004" s="244"/>
    </row>
    <row r="5005" spans="3:15" ht="15.6" x14ac:dyDescent="0.3">
      <c r="C5005" s="227"/>
      <c r="N5005" s="244"/>
      <c r="O5005" s="244"/>
    </row>
    <row r="5006" spans="3:15" ht="15.6" x14ac:dyDescent="0.3">
      <c r="C5006" s="227"/>
      <c r="N5006" s="244"/>
      <c r="O5006" s="244"/>
    </row>
    <row r="5007" spans="3:15" ht="15.6" x14ac:dyDescent="0.3">
      <c r="C5007" s="227"/>
      <c r="N5007" s="244"/>
      <c r="O5007" s="244"/>
    </row>
    <row r="5008" spans="3:15" ht="15.6" x14ac:dyDescent="0.3">
      <c r="C5008" s="227"/>
      <c r="N5008" s="244"/>
      <c r="O5008" s="244"/>
    </row>
    <row r="5009" spans="3:15" ht="15.6" x14ac:dyDescent="0.3">
      <c r="C5009" s="227"/>
      <c r="N5009" s="244"/>
      <c r="O5009" s="244"/>
    </row>
    <row r="5010" spans="3:15" ht="15.6" x14ac:dyDescent="0.3">
      <c r="C5010" s="227"/>
      <c r="N5010" s="244"/>
      <c r="O5010" s="244"/>
    </row>
    <row r="5011" spans="3:15" ht="15.6" x14ac:dyDescent="0.3">
      <c r="C5011" s="227"/>
      <c r="N5011" s="244"/>
      <c r="O5011" s="244"/>
    </row>
    <row r="5012" spans="3:15" ht="15.6" x14ac:dyDescent="0.3">
      <c r="C5012" s="227"/>
      <c r="N5012" s="244"/>
      <c r="O5012" s="244"/>
    </row>
    <row r="5013" spans="3:15" ht="15.6" x14ac:dyDescent="0.3">
      <c r="C5013" s="227"/>
      <c r="N5013" s="244"/>
      <c r="O5013" s="244"/>
    </row>
    <row r="5014" spans="3:15" ht="15.6" x14ac:dyDescent="0.3">
      <c r="C5014" s="227"/>
      <c r="N5014" s="244"/>
      <c r="O5014" s="244"/>
    </row>
    <row r="5015" spans="3:15" ht="15.6" x14ac:dyDescent="0.3">
      <c r="C5015" s="227"/>
      <c r="N5015" s="244"/>
      <c r="O5015" s="244"/>
    </row>
    <row r="5016" spans="3:15" ht="15.6" x14ac:dyDescent="0.3">
      <c r="C5016" s="227"/>
      <c r="N5016" s="244"/>
      <c r="O5016" s="244"/>
    </row>
    <row r="5017" spans="3:15" ht="15.6" x14ac:dyDescent="0.3">
      <c r="C5017" s="227"/>
      <c r="N5017" s="244"/>
      <c r="O5017" s="244"/>
    </row>
    <row r="5018" spans="3:15" ht="15.6" x14ac:dyDescent="0.3">
      <c r="C5018" s="227"/>
      <c r="N5018" s="244"/>
      <c r="O5018" s="244"/>
    </row>
    <row r="5019" spans="3:15" ht="15.6" x14ac:dyDescent="0.3">
      <c r="C5019" s="227"/>
      <c r="N5019" s="244"/>
      <c r="O5019" s="244"/>
    </row>
    <row r="5020" spans="3:15" ht="15.6" x14ac:dyDescent="0.3">
      <c r="C5020" s="227"/>
      <c r="N5020" s="244"/>
      <c r="O5020" s="244"/>
    </row>
    <row r="5021" spans="3:15" ht="15.6" x14ac:dyDescent="0.3">
      <c r="C5021" s="227"/>
      <c r="N5021" s="244"/>
      <c r="O5021" s="244"/>
    </row>
    <row r="5022" spans="3:15" ht="15.6" x14ac:dyDescent="0.3">
      <c r="C5022" s="227"/>
      <c r="N5022" s="244"/>
      <c r="O5022" s="244"/>
    </row>
    <row r="5023" spans="3:15" ht="15.6" x14ac:dyDescent="0.3">
      <c r="C5023" s="227"/>
      <c r="N5023" s="244"/>
      <c r="O5023" s="244"/>
    </row>
    <row r="5024" spans="3:15" ht="15.6" x14ac:dyDescent="0.3">
      <c r="C5024" s="227"/>
      <c r="N5024" s="244"/>
      <c r="O5024" s="244"/>
    </row>
    <row r="5025" spans="3:15" ht="15.6" x14ac:dyDescent="0.3">
      <c r="C5025" s="227"/>
      <c r="N5025" s="244"/>
      <c r="O5025" s="244"/>
    </row>
    <row r="5026" spans="3:15" ht="15.6" x14ac:dyDescent="0.3">
      <c r="C5026" s="227"/>
      <c r="N5026" s="244"/>
      <c r="O5026" s="244"/>
    </row>
    <row r="5027" spans="3:15" ht="15.6" x14ac:dyDescent="0.3">
      <c r="C5027" s="227"/>
      <c r="N5027" s="244"/>
      <c r="O5027" s="244"/>
    </row>
    <row r="5028" spans="3:15" ht="15.6" x14ac:dyDescent="0.3">
      <c r="C5028" s="227"/>
      <c r="N5028" s="244"/>
      <c r="O5028" s="244"/>
    </row>
    <row r="5029" spans="3:15" ht="15.6" x14ac:dyDescent="0.3">
      <c r="C5029" s="227"/>
      <c r="N5029" s="244"/>
      <c r="O5029" s="244"/>
    </row>
    <row r="5030" spans="3:15" ht="15.6" x14ac:dyDescent="0.3">
      <c r="C5030" s="227"/>
      <c r="N5030" s="244"/>
      <c r="O5030" s="244"/>
    </row>
    <row r="5031" spans="3:15" ht="15.6" x14ac:dyDescent="0.3">
      <c r="C5031" s="227"/>
      <c r="N5031" s="244"/>
      <c r="O5031" s="244"/>
    </row>
    <row r="5032" spans="3:15" ht="15.6" x14ac:dyDescent="0.3">
      <c r="C5032" s="227"/>
      <c r="N5032" s="244"/>
      <c r="O5032" s="244"/>
    </row>
    <row r="5033" spans="3:15" ht="15.6" x14ac:dyDescent="0.3">
      <c r="C5033" s="227"/>
      <c r="N5033" s="244"/>
      <c r="O5033" s="244"/>
    </row>
    <row r="5034" spans="3:15" ht="15.6" x14ac:dyDescent="0.3">
      <c r="C5034" s="227"/>
      <c r="N5034" s="244"/>
      <c r="O5034" s="244"/>
    </row>
    <row r="5035" spans="3:15" ht="15.6" x14ac:dyDescent="0.3">
      <c r="C5035" s="227"/>
      <c r="N5035" s="244"/>
      <c r="O5035" s="244"/>
    </row>
    <row r="5036" spans="3:15" ht="15.6" x14ac:dyDescent="0.3">
      <c r="C5036" s="227"/>
      <c r="N5036" s="244"/>
      <c r="O5036" s="244"/>
    </row>
    <row r="5037" spans="3:15" ht="15.6" x14ac:dyDescent="0.3">
      <c r="C5037" s="227"/>
      <c r="N5037" s="244"/>
      <c r="O5037" s="244"/>
    </row>
    <row r="5038" spans="3:15" ht="15.6" x14ac:dyDescent="0.3">
      <c r="C5038" s="227"/>
      <c r="N5038" s="244"/>
      <c r="O5038" s="244"/>
    </row>
    <row r="5039" spans="3:15" ht="15.6" x14ac:dyDescent="0.3">
      <c r="C5039" s="227"/>
      <c r="N5039" s="244"/>
      <c r="O5039" s="244"/>
    </row>
    <row r="5040" spans="3:15" ht="15.6" x14ac:dyDescent="0.3">
      <c r="C5040" s="227"/>
      <c r="N5040" s="244"/>
      <c r="O5040" s="244"/>
    </row>
    <row r="5041" spans="3:15" ht="15.6" x14ac:dyDescent="0.3">
      <c r="C5041" s="227"/>
      <c r="N5041" s="244"/>
      <c r="O5041" s="244"/>
    </row>
    <row r="5042" spans="3:15" ht="15.6" x14ac:dyDescent="0.3">
      <c r="C5042" s="227"/>
      <c r="N5042" s="244"/>
      <c r="O5042" s="244"/>
    </row>
    <row r="5043" spans="3:15" ht="15.6" x14ac:dyDescent="0.3">
      <c r="C5043" s="227"/>
      <c r="N5043" s="244"/>
      <c r="O5043" s="244"/>
    </row>
    <row r="5044" spans="3:15" ht="15.6" x14ac:dyDescent="0.3">
      <c r="C5044" s="227"/>
      <c r="N5044" s="244"/>
      <c r="O5044" s="244"/>
    </row>
    <row r="5045" spans="3:15" ht="15.6" x14ac:dyDescent="0.3">
      <c r="C5045" s="227"/>
      <c r="N5045" s="244"/>
      <c r="O5045" s="244"/>
    </row>
    <row r="5046" spans="3:15" ht="15.6" x14ac:dyDescent="0.3">
      <c r="C5046" s="227"/>
      <c r="N5046" s="244"/>
      <c r="O5046" s="244"/>
    </row>
    <row r="5047" spans="3:15" ht="15.6" x14ac:dyDescent="0.3">
      <c r="C5047" s="227"/>
      <c r="N5047" s="244"/>
      <c r="O5047" s="244"/>
    </row>
    <row r="5048" spans="3:15" ht="15.6" x14ac:dyDescent="0.3">
      <c r="C5048" s="227"/>
      <c r="N5048" s="244"/>
      <c r="O5048" s="244"/>
    </row>
    <row r="5049" spans="3:15" ht="15.6" x14ac:dyDescent="0.3">
      <c r="C5049" s="227"/>
      <c r="N5049" s="244"/>
      <c r="O5049" s="244"/>
    </row>
    <row r="5050" spans="3:15" ht="15.6" x14ac:dyDescent="0.3">
      <c r="C5050" s="227"/>
      <c r="N5050" s="244"/>
      <c r="O5050" s="244"/>
    </row>
    <row r="5051" spans="3:15" ht="15.6" x14ac:dyDescent="0.3">
      <c r="C5051" s="227"/>
      <c r="N5051" s="244"/>
      <c r="O5051" s="244"/>
    </row>
    <row r="5052" spans="3:15" ht="15.6" x14ac:dyDescent="0.3">
      <c r="C5052" s="227"/>
      <c r="N5052" s="244"/>
      <c r="O5052" s="244"/>
    </row>
    <row r="5053" spans="3:15" ht="15.6" x14ac:dyDescent="0.3">
      <c r="C5053" s="227"/>
      <c r="N5053" s="244"/>
      <c r="O5053" s="244"/>
    </row>
    <row r="5054" spans="3:15" ht="15.6" x14ac:dyDescent="0.3">
      <c r="C5054" s="227"/>
      <c r="N5054" s="244"/>
      <c r="O5054" s="244"/>
    </row>
    <row r="5055" spans="3:15" ht="15.6" x14ac:dyDescent="0.3">
      <c r="C5055" s="227"/>
      <c r="N5055" s="244"/>
      <c r="O5055" s="244"/>
    </row>
    <row r="5056" spans="3:15" ht="15.6" x14ac:dyDescent="0.3">
      <c r="C5056" s="227"/>
      <c r="N5056" s="244"/>
      <c r="O5056" s="244"/>
    </row>
    <row r="5057" spans="3:15" ht="15.6" x14ac:dyDescent="0.3">
      <c r="C5057" s="227"/>
      <c r="N5057" s="244"/>
      <c r="O5057" s="244"/>
    </row>
    <row r="5058" spans="3:15" ht="15.6" x14ac:dyDescent="0.3">
      <c r="C5058" s="227"/>
      <c r="N5058" s="244"/>
      <c r="O5058" s="244"/>
    </row>
    <row r="5059" spans="3:15" ht="15.6" x14ac:dyDescent="0.3">
      <c r="C5059" s="227"/>
      <c r="N5059" s="244"/>
      <c r="O5059" s="244"/>
    </row>
    <row r="5060" spans="3:15" ht="15.6" x14ac:dyDescent="0.3">
      <c r="C5060" s="227"/>
      <c r="N5060" s="244"/>
      <c r="O5060" s="244"/>
    </row>
    <row r="5061" spans="3:15" ht="15.6" x14ac:dyDescent="0.3">
      <c r="C5061" s="227"/>
      <c r="N5061" s="244"/>
      <c r="O5061" s="244"/>
    </row>
    <row r="5062" spans="3:15" ht="15.6" x14ac:dyDescent="0.3">
      <c r="C5062" s="227"/>
      <c r="N5062" s="244"/>
      <c r="O5062" s="244"/>
    </row>
    <row r="5063" spans="3:15" ht="15.6" x14ac:dyDescent="0.3">
      <c r="C5063" s="227"/>
      <c r="N5063" s="244"/>
      <c r="O5063" s="244"/>
    </row>
    <row r="5064" spans="3:15" ht="15.6" x14ac:dyDescent="0.3">
      <c r="C5064" s="227"/>
      <c r="N5064" s="244"/>
      <c r="O5064" s="244"/>
    </row>
    <row r="5065" spans="3:15" ht="15.6" x14ac:dyDescent="0.3">
      <c r="C5065" s="227"/>
      <c r="N5065" s="244"/>
      <c r="O5065" s="244"/>
    </row>
    <row r="5066" spans="3:15" ht="15.6" x14ac:dyDescent="0.3">
      <c r="C5066" s="227"/>
      <c r="N5066" s="244"/>
      <c r="O5066" s="244"/>
    </row>
    <row r="5067" spans="3:15" ht="15.6" x14ac:dyDescent="0.3">
      <c r="C5067" s="227"/>
      <c r="N5067" s="244"/>
      <c r="O5067" s="244"/>
    </row>
    <row r="5068" spans="3:15" ht="15.6" x14ac:dyDescent="0.3">
      <c r="C5068" s="227"/>
      <c r="N5068" s="244"/>
      <c r="O5068" s="244"/>
    </row>
    <row r="5069" spans="3:15" ht="15.6" x14ac:dyDescent="0.3">
      <c r="C5069" s="227"/>
      <c r="N5069" s="244"/>
      <c r="O5069" s="244"/>
    </row>
    <row r="5070" spans="3:15" ht="15.6" x14ac:dyDescent="0.3">
      <c r="C5070" s="227"/>
      <c r="N5070" s="244"/>
      <c r="O5070" s="244"/>
    </row>
    <row r="5071" spans="3:15" ht="15.6" x14ac:dyDescent="0.3">
      <c r="C5071" s="227"/>
      <c r="N5071" s="244"/>
      <c r="O5071" s="244"/>
    </row>
    <row r="5072" spans="3:15" ht="15.6" x14ac:dyDescent="0.3">
      <c r="C5072" s="227"/>
      <c r="N5072" s="244"/>
      <c r="O5072" s="244"/>
    </row>
    <row r="5073" spans="3:15" ht="15.6" x14ac:dyDescent="0.3">
      <c r="C5073" s="227"/>
      <c r="N5073" s="244"/>
      <c r="O5073" s="244"/>
    </row>
    <row r="5074" spans="3:15" ht="15.6" x14ac:dyDescent="0.3">
      <c r="C5074" s="227"/>
      <c r="N5074" s="244"/>
      <c r="O5074" s="244"/>
    </row>
    <row r="5075" spans="3:15" ht="15.6" x14ac:dyDescent="0.3">
      <c r="C5075" s="227"/>
      <c r="N5075" s="244"/>
      <c r="O5075" s="244"/>
    </row>
    <row r="5076" spans="3:15" ht="15.6" x14ac:dyDescent="0.3">
      <c r="C5076" s="227"/>
      <c r="N5076" s="244"/>
      <c r="O5076" s="244"/>
    </row>
    <row r="5077" spans="3:15" ht="15.6" x14ac:dyDescent="0.3">
      <c r="C5077" s="227"/>
      <c r="N5077" s="244"/>
      <c r="O5077" s="244"/>
    </row>
    <row r="5078" spans="3:15" ht="15.6" x14ac:dyDescent="0.3">
      <c r="C5078" s="227"/>
      <c r="N5078" s="244"/>
      <c r="O5078" s="244"/>
    </row>
    <row r="5079" spans="3:15" ht="15.6" x14ac:dyDescent="0.3">
      <c r="C5079" s="227"/>
      <c r="N5079" s="244"/>
      <c r="O5079" s="244"/>
    </row>
    <row r="5080" spans="3:15" ht="15.6" x14ac:dyDescent="0.3">
      <c r="C5080" s="227"/>
      <c r="N5080" s="244"/>
      <c r="O5080" s="244"/>
    </row>
    <row r="5081" spans="3:15" ht="15.6" x14ac:dyDescent="0.3">
      <c r="C5081" s="227"/>
      <c r="N5081" s="244"/>
      <c r="O5081" s="244"/>
    </row>
    <row r="5082" spans="3:15" ht="15.6" x14ac:dyDescent="0.3">
      <c r="C5082" s="227"/>
      <c r="N5082" s="244"/>
      <c r="O5082" s="244"/>
    </row>
    <row r="5083" spans="3:15" ht="15.6" x14ac:dyDescent="0.3">
      <c r="C5083" s="227"/>
      <c r="N5083" s="244"/>
      <c r="O5083" s="244"/>
    </row>
    <row r="5084" spans="3:15" ht="15.6" x14ac:dyDescent="0.3">
      <c r="C5084" s="227"/>
      <c r="N5084" s="244"/>
      <c r="O5084" s="244"/>
    </row>
    <row r="5085" spans="3:15" ht="15.6" x14ac:dyDescent="0.3">
      <c r="C5085" s="227"/>
      <c r="N5085" s="244"/>
      <c r="O5085" s="244"/>
    </row>
    <row r="5086" spans="3:15" ht="15.6" x14ac:dyDescent="0.3">
      <c r="C5086" s="227"/>
      <c r="N5086" s="244"/>
      <c r="O5086" s="244"/>
    </row>
    <row r="5087" spans="3:15" ht="15.6" x14ac:dyDescent="0.3">
      <c r="C5087" s="227"/>
      <c r="N5087" s="244"/>
      <c r="O5087" s="244"/>
    </row>
    <row r="5088" spans="3:15" ht="15.6" x14ac:dyDescent="0.3">
      <c r="C5088" s="227"/>
      <c r="N5088" s="244"/>
      <c r="O5088" s="244"/>
    </row>
    <row r="5089" spans="3:15" ht="15.6" x14ac:dyDescent="0.3">
      <c r="C5089" s="227"/>
      <c r="N5089" s="244"/>
      <c r="O5089" s="244"/>
    </row>
    <row r="5090" spans="3:15" ht="15.6" x14ac:dyDescent="0.3">
      <c r="C5090" s="227"/>
      <c r="N5090" s="244"/>
      <c r="O5090" s="244"/>
    </row>
    <row r="5091" spans="3:15" ht="15.6" x14ac:dyDescent="0.3">
      <c r="C5091" s="227"/>
      <c r="N5091" s="244"/>
      <c r="O5091" s="244"/>
    </row>
    <row r="5092" spans="3:15" ht="15.6" x14ac:dyDescent="0.3">
      <c r="C5092" s="227"/>
      <c r="N5092" s="244"/>
      <c r="O5092" s="244"/>
    </row>
    <row r="5093" spans="3:15" ht="15.6" x14ac:dyDescent="0.3">
      <c r="C5093" s="227"/>
      <c r="N5093" s="244"/>
      <c r="O5093" s="244"/>
    </row>
    <row r="5094" spans="3:15" ht="15.6" x14ac:dyDescent="0.3">
      <c r="C5094" s="227"/>
      <c r="N5094" s="244"/>
      <c r="O5094" s="244"/>
    </row>
    <row r="5095" spans="3:15" ht="15.6" x14ac:dyDescent="0.3">
      <c r="C5095" s="227"/>
      <c r="N5095" s="244"/>
      <c r="O5095" s="244"/>
    </row>
    <row r="5096" spans="3:15" ht="15.6" x14ac:dyDescent="0.3">
      <c r="C5096" s="227"/>
      <c r="N5096" s="244"/>
      <c r="O5096" s="244"/>
    </row>
    <row r="5097" spans="3:15" ht="15.6" x14ac:dyDescent="0.3">
      <c r="C5097" s="227"/>
      <c r="N5097" s="244"/>
      <c r="O5097" s="244"/>
    </row>
    <row r="5098" spans="3:15" ht="15.6" x14ac:dyDescent="0.3">
      <c r="C5098" s="227"/>
      <c r="N5098" s="244"/>
      <c r="O5098" s="244"/>
    </row>
    <row r="5099" spans="3:15" ht="15.6" x14ac:dyDescent="0.3">
      <c r="C5099" s="227"/>
      <c r="N5099" s="244"/>
      <c r="O5099" s="244"/>
    </row>
    <row r="5100" spans="3:15" ht="15.6" x14ac:dyDescent="0.3">
      <c r="C5100" s="227"/>
      <c r="N5100" s="244"/>
      <c r="O5100" s="244"/>
    </row>
    <row r="5101" spans="3:15" ht="15.6" x14ac:dyDescent="0.3">
      <c r="C5101" s="227"/>
      <c r="N5101" s="244"/>
      <c r="O5101" s="244"/>
    </row>
    <row r="5102" spans="3:15" ht="15.6" x14ac:dyDescent="0.3">
      <c r="C5102" s="227"/>
      <c r="N5102" s="244"/>
      <c r="O5102" s="244"/>
    </row>
    <row r="5103" spans="3:15" ht="15.6" x14ac:dyDescent="0.3">
      <c r="C5103" s="227"/>
      <c r="N5103" s="244"/>
      <c r="O5103" s="244"/>
    </row>
    <row r="5104" spans="3:15" ht="15.6" x14ac:dyDescent="0.3">
      <c r="C5104" s="227"/>
      <c r="N5104" s="244"/>
      <c r="O5104" s="244"/>
    </row>
    <row r="5105" spans="3:15" ht="15.6" x14ac:dyDescent="0.3">
      <c r="C5105" s="227"/>
      <c r="N5105" s="244"/>
      <c r="O5105" s="244"/>
    </row>
    <row r="5106" spans="3:15" ht="15.6" x14ac:dyDescent="0.3">
      <c r="C5106" s="227"/>
      <c r="N5106" s="244"/>
      <c r="O5106" s="244"/>
    </row>
    <row r="5107" spans="3:15" ht="15.6" x14ac:dyDescent="0.3">
      <c r="C5107" s="227"/>
      <c r="N5107" s="244"/>
      <c r="O5107" s="244"/>
    </row>
    <row r="5108" spans="3:15" ht="15.6" x14ac:dyDescent="0.3">
      <c r="C5108" s="227"/>
      <c r="N5108" s="244"/>
      <c r="O5108" s="244"/>
    </row>
    <row r="5109" spans="3:15" ht="15.6" x14ac:dyDescent="0.3">
      <c r="C5109" s="227"/>
      <c r="N5109" s="244"/>
      <c r="O5109" s="244"/>
    </row>
    <row r="5110" spans="3:15" ht="15.6" x14ac:dyDescent="0.3">
      <c r="C5110" s="227"/>
      <c r="N5110" s="244"/>
      <c r="O5110" s="244"/>
    </row>
    <row r="5111" spans="3:15" ht="15.6" x14ac:dyDescent="0.3">
      <c r="C5111" s="227"/>
      <c r="N5111" s="244"/>
      <c r="O5111" s="244"/>
    </row>
    <row r="5112" spans="3:15" ht="15.6" x14ac:dyDescent="0.3">
      <c r="C5112" s="227"/>
      <c r="N5112" s="244"/>
      <c r="O5112" s="244"/>
    </row>
    <row r="5113" spans="3:15" ht="15.6" x14ac:dyDescent="0.3">
      <c r="C5113" s="227"/>
      <c r="N5113" s="244"/>
      <c r="O5113" s="244"/>
    </row>
    <row r="5114" spans="3:15" ht="15.6" x14ac:dyDescent="0.3">
      <c r="C5114" s="227"/>
      <c r="N5114" s="244"/>
      <c r="O5114" s="244"/>
    </row>
    <row r="5115" spans="3:15" ht="15.6" x14ac:dyDescent="0.3">
      <c r="C5115" s="227"/>
      <c r="N5115" s="244"/>
      <c r="O5115" s="244"/>
    </row>
    <row r="5116" spans="3:15" ht="15.6" x14ac:dyDescent="0.3">
      <c r="C5116" s="227"/>
      <c r="N5116" s="244"/>
      <c r="O5116" s="244"/>
    </row>
    <row r="5117" spans="3:15" ht="15.6" x14ac:dyDescent="0.3">
      <c r="C5117" s="227"/>
      <c r="N5117" s="244"/>
      <c r="O5117" s="244"/>
    </row>
    <row r="5118" spans="3:15" ht="15.6" x14ac:dyDescent="0.3">
      <c r="C5118" s="227"/>
      <c r="N5118" s="244"/>
      <c r="O5118" s="244"/>
    </row>
    <row r="5119" spans="3:15" ht="15.6" x14ac:dyDescent="0.3">
      <c r="C5119" s="227"/>
      <c r="N5119" s="244"/>
      <c r="O5119" s="244"/>
    </row>
    <row r="5120" spans="3:15" ht="15.6" x14ac:dyDescent="0.3">
      <c r="C5120" s="227"/>
      <c r="N5120" s="244"/>
      <c r="O5120" s="244"/>
    </row>
    <row r="5121" spans="3:15" ht="15.6" x14ac:dyDescent="0.3">
      <c r="C5121" s="227"/>
      <c r="N5121" s="244"/>
      <c r="O5121" s="244"/>
    </row>
    <row r="5122" spans="3:15" ht="15.6" x14ac:dyDescent="0.3">
      <c r="C5122" s="227"/>
      <c r="N5122" s="244"/>
      <c r="O5122" s="244"/>
    </row>
    <row r="5123" spans="3:15" ht="15.6" x14ac:dyDescent="0.3">
      <c r="C5123" s="227"/>
      <c r="N5123" s="244"/>
      <c r="O5123" s="244"/>
    </row>
    <row r="5124" spans="3:15" ht="15.6" x14ac:dyDescent="0.3">
      <c r="C5124" s="227"/>
      <c r="N5124" s="244"/>
      <c r="O5124" s="244"/>
    </row>
    <row r="5125" spans="3:15" ht="15.6" x14ac:dyDescent="0.3">
      <c r="C5125" s="227"/>
      <c r="N5125" s="244"/>
      <c r="O5125" s="244"/>
    </row>
    <row r="5126" spans="3:15" ht="15.6" x14ac:dyDescent="0.3">
      <c r="C5126" s="227"/>
      <c r="N5126" s="244"/>
      <c r="O5126" s="244"/>
    </row>
    <row r="5127" spans="3:15" ht="15.6" x14ac:dyDescent="0.3">
      <c r="C5127" s="227"/>
      <c r="N5127" s="244"/>
      <c r="O5127" s="244"/>
    </row>
    <row r="5128" spans="3:15" ht="15.6" x14ac:dyDescent="0.3">
      <c r="C5128" s="227"/>
      <c r="N5128" s="244"/>
      <c r="O5128" s="244"/>
    </row>
    <row r="5129" spans="3:15" ht="15.6" x14ac:dyDescent="0.3">
      <c r="C5129" s="227"/>
      <c r="N5129" s="244"/>
      <c r="O5129" s="244"/>
    </row>
    <row r="5130" spans="3:15" ht="15.6" x14ac:dyDescent="0.3">
      <c r="C5130" s="227"/>
      <c r="N5130" s="244"/>
      <c r="O5130" s="244"/>
    </row>
    <row r="5131" spans="3:15" ht="15.6" x14ac:dyDescent="0.3">
      <c r="C5131" s="227"/>
      <c r="N5131" s="244"/>
      <c r="O5131" s="244"/>
    </row>
    <row r="5132" spans="3:15" ht="15.6" x14ac:dyDescent="0.3">
      <c r="C5132" s="227"/>
      <c r="N5132" s="244"/>
      <c r="O5132" s="244"/>
    </row>
    <row r="5133" spans="3:15" ht="15.6" x14ac:dyDescent="0.3">
      <c r="C5133" s="227"/>
      <c r="N5133" s="244"/>
      <c r="O5133" s="244"/>
    </row>
    <row r="5134" spans="3:15" ht="15.6" x14ac:dyDescent="0.3">
      <c r="C5134" s="227"/>
      <c r="N5134" s="244"/>
      <c r="O5134" s="244"/>
    </row>
    <row r="5135" spans="3:15" ht="15.6" x14ac:dyDescent="0.3">
      <c r="C5135" s="227"/>
      <c r="N5135" s="244"/>
      <c r="O5135" s="244"/>
    </row>
    <row r="5136" spans="3:15" ht="15.6" x14ac:dyDescent="0.3">
      <c r="C5136" s="227"/>
      <c r="N5136" s="244"/>
      <c r="O5136" s="244"/>
    </row>
    <row r="5137" spans="3:15" ht="15.6" x14ac:dyDescent="0.3">
      <c r="C5137" s="227"/>
      <c r="N5137" s="244"/>
      <c r="O5137" s="244"/>
    </row>
    <row r="5138" spans="3:15" ht="15.6" x14ac:dyDescent="0.3">
      <c r="C5138" s="227"/>
      <c r="N5138" s="244"/>
      <c r="O5138" s="244"/>
    </row>
    <row r="5139" spans="3:15" ht="15.6" x14ac:dyDescent="0.3">
      <c r="C5139" s="227"/>
      <c r="N5139" s="244"/>
      <c r="O5139" s="244"/>
    </row>
    <row r="5140" spans="3:15" ht="15.6" x14ac:dyDescent="0.3">
      <c r="C5140" s="227"/>
      <c r="N5140" s="244"/>
      <c r="O5140" s="244"/>
    </row>
    <row r="5141" spans="3:15" ht="15.6" x14ac:dyDescent="0.3">
      <c r="C5141" s="227"/>
      <c r="N5141" s="244"/>
      <c r="O5141" s="244"/>
    </row>
    <row r="5142" spans="3:15" ht="15.6" x14ac:dyDescent="0.3">
      <c r="C5142" s="227"/>
      <c r="N5142" s="244"/>
      <c r="O5142" s="244"/>
    </row>
    <row r="5143" spans="3:15" ht="15.6" x14ac:dyDescent="0.3">
      <c r="C5143" s="227"/>
      <c r="N5143" s="244"/>
      <c r="O5143" s="244"/>
    </row>
    <row r="5144" spans="3:15" ht="15.6" x14ac:dyDescent="0.3">
      <c r="C5144" s="227"/>
      <c r="N5144" s="244"/>
      <c r="O5144" s="244"/>
    </row>
    <row r="5145" spans="3:15" ht="15.6" x14ac:dyDescent="0.3">
      <c r="C5145" s="227"/>
      <c r="N5145" s="244"/>
      <c r="O5145" s="244"/>
    </row>
    <row r="5146" spans="3:15" ht="15.6" x14ac:dyDescent="0.3">
      <c r="C5146" s="227"/>
      <c r="N5146" s="244"/>
      <c r="O5146" s="244"/>
    </row>
    <row r="5147" spans="3:15" ht="15.6" x14ac:dyDescent="0.3">
      <c r="C5147" s="227"/>
      <c r="N5147" s="244"/>
      <c r="O5147" s="244"/>
    </row>
    <row r="5148" spans="3:15" ht="15.6" x14ac:dyDescent="0.3">
      <c r="C5148" s="227"/>
      <c r="N5148" s="244"/>
      <c r="O5148" s="244"/>
    </row>
    <row r="5149" spans="3:15" ht="15.6" x14ac:dyDescent="0.3">
      <c r="C5149" s="227"/>
      <c r="N5149" s="244"/>
      <c r="O5149" s="244"/>
    </row>
    <row r="5150" spans="3:15" ht="15.6" x14ac:dyDescent="0.3">
      <c r="C5150" s="227"/>
      <c r="N5150" s="244"/>
      <c r="O5150" s="244"/>
    </row>
    <row r="5151" spans="3:15" ht="15.6" x14ac:dyDescent="0.3">
      <c r="C5151" s="227"/>
      <c r="N5151" s="244"/>
      <c r="O5151" s="244"/>
    </row>
    <row r="5152" spans="3:15" ht="15.6" x14ac:dyDescent="0.3">
      <c r="C5152" s="227"/>
      <c r="N5152" s="244"/>
      <c r="O5152" s="244"/>
    </row>
    <row r="5153" spans="3:15" ht="15.6" x14ac:dyDescent="0.3">
      <c r="C5153" s="227"/>
      <c r="N5153" s="244"/>
      <c r="O5153" s="244"/>
    </row>
    <row r="5154" spans="3:15" ht="15.6" x14ac:dyDescent="0.3">
      <c r="C5154" s="227"/>
      <c r="N5154" s="244"/>
      <c r="O5154" s="244"/>
    </row>
    <row r="5155" spans="3:15" ht="15.6" x14ac:dyDescent="0.3">
      <c r="C5155" s="227"/>
      <c r="N5155" s="244"/>
      <c r="O5155" s="244"/>
    </row>
    <row r="5156" spans="3:15" ht="15.6" x14ac:dyDescent="0.3">
      <c r="C5156" s="227"/>
      <c r="N5156" s="244"/>
      <c r="O5156" s="244"/>
    </row>
    <row r="5157" spans="3:15" ht="15.6" x14ac:dyDescent="0.3">
      <c r="C5157" s="227"/>
      <c r="N5157" s="244"/>
      <c r="O5157" s="244"/>
    </row>
    <row r="5158" spans="3:15" ht="15.6" x14ac:dyDescent="0.3">
      <c r="C5158" s="227"/>
      <c r="N5158" s="244"/>
      <c r="O5158" s="244"/>
    </row>
    <row r="5159" spans="3:15" ht="15.6" x14ac:dyDescent="0.3">
      <c r="C5159" s="227"/>
      <c r="N5159" s="244"/>
      <c r="O5159" s="244"/>
    </row>
    <row r="5160" spans="3:15" ht="15.6" x14ac:dyDescent="0.3">
      <c r="C5160" s="227"/>
      <c r="N5160" s="244"/>
      <c r="O5160" s="244"/>
    </row>
    <row r="5161" spans="3:15" ht="15.6" x14ac:dyDescent="0.3">
      <c r="C5161" s="227"/>
      <c r="N5161" s="244"/>
      <c r="O5161" s="244"/>
    </row>
    <row r="5162" spans="3:15" ht="15.6" x14ac:dyDescent="0.3">
      <c r="C5162" s="227"/>
      <c r="N5162" s="244"/>
      <c r="O5162" s="244"/>
    </row>
    <row r="5163" spans="3:15" ht="15.6" x14ac:dyDescent="0.3">
      <c r="C5163" s="227"/>
      <c r="N5163" s="244"/>
      <c r="O5163" s="244"/>
    </row>
    <row r="5164" spans="3:15" ht="15.6" x14ac:dyDescent="0.3">
      <c r="C5164" s="227"/>
      <c r="N5164" s="244"/>
      <c r="O5164" s="244"/>
    </row>
    <row r="5165" spans="3:15" ht="15.6" x14ac:dyDescent="0.3">
      <c r="C5165" s="227"/>
      <c r="N5165" s="244"/>
      <c r="O5165" s="244"/>
    </row>
    <row r="5166" spans="3:15" ht="15.6" x14ac:dyDescent="0.3">
      <c r="C5166" s="227"/>
      <c r="N5166" s="244"/>
      <c r="O5166" s="244"/>
    </row>
    <row r="5167" spans="3:15" ht="15.6" x14ac:dyDescent="0.3">
      <c r="C5167" s="227"/>
      <c r="N5167" s="244"/>
      <c r="O5167" s="244"/>
    </row>
    <row r="5168" spans="3:15" ht="15.6" x14ac:dyDescent="0.3">
      <c r="C5168" s="227"/>
      <c r="N5168" s="244"/>
      <c r="O5168" s="244"/>
    </row>
    <row r="5169" spans="3:15" ht="15.6" x14ac:dyDescent="0.3">
      <c r="C5169" s="227"/>
      <c r="N5169" s="244"/>
      <c r="O5169" s="244"/>
    </row>
    <row r="5170" spans="3:15" ht="15.6" x14ac:dyDescent="0.3">
      <c r="C5170" s="227"/>
      <c r="N5170" s="244"/>
      <c r="O5170" s="244"/>
    </row>
    <row r="5171" spans="3:15" ht="15.6" x14ac:dyDescent="0.3">
      <c r="C5171" s="227"/>
      <c r="N5171" s="244"/>
      <c r="O5171" s="244"/>
    </row>
    <row r="5172" spans="3:15" ht="15.6" x14ac:dyDescent="0.3">
      <c r="C5172" s="227"/>
      <c r="N5172" s="244"/>
      <c r="O5172" s="244"/>
    </row>
    <row r="5173" spans="3:15" ht="15.6" x14ac:dyDescent="0.3">
      <c r="C5173" s="227"/>
      <c r="N5173" s="244"/>
      <c r="O5173" s="244"/>
    </row>
    <row r="5174" spans="3:15" ht="15.6" x14ac:dyDescent="0.3">
      <c r="C5174" s="227"/>
      <c r="N5174" s="244"/>
      <c r="O5174" s="244"/>
    </row>
    <row r="5175" spans="3:15" ht="15.6" x14ac:dyDescent="0.3">
      <c r="C5175" s="227"/>
      <c r="N5175" s="244"/>
      <c r="O5175" s="244"/>
    </row>
    <row r="5176" spans="3:15" ht="15.6" x14ac:dyDescent="0.3">
      <c r="C5176" s="227"/>
      <c r="N5176" s="244"/>
      <c r="O5176" s="244"/>
    </row>
    <row r="5177" spans="3:15" ht="15.6" x14ac:dyDescent="0.3">
      <c r="C5177" s="227"/>
      <c r="N5177" s="244"/>
      <c r="O5177" s="244"/>
    </row>
    <row r="5178" spans="3:15" ht="15.6" x14ac:dyDescent="0.3">
      <c r="C5178" s="227"/>
      <c r="N5178" s="244"/>
      <c r="O5178" s="244"/>
    </row>
    <row r="5179" spans="3:15" ht="15.6" x14ac:dyDescent="0.3">
      <c r="C5179" s="227"/>
      <c r="N5179" s="244"/>
      <c r="O5179" s="244"/>
    </row>
    <row r="5180" spans="3:15" ht="15.6" x14ac:dyDescent="0.3">
      <c r="C5180" s="227"/>
      <c r="N5180" s="244"/>
      <c r="O5180" s="244"/>
    </row>
    <row r="5181" spans="3:15" ht="15.6" x14ac:dyDescent="0.3">
      <c r="C5181" s="227"/>
      <c r="N5181" s="244"/>
      <c r="O5181" s="244"/>
    </row>
    <row r="5182" spans="3:15" ht="15.6" x14ac:dyDescent="0.3">
      <c r="C5182" s="227"/>
      <c r="N5182" s="244"/>
      <c r="O5182" s="244"/>
    </row>
    <row r="5183" spans="3:15" ht="15.6" x14ac:dyDescent="0.3">
      <c r="C5183" s="227"/>
      <c r="N5183" s="244"/>
      <c r="O5183" s="244"/>
    </row>
    <row r="5184" spans="3:15" ht="15.6" x14ac:dyDescent="0.3">
      <c r="C5184" s="227"/>
      <c r="N5184" s="244"/>
      <c r="O5184" s="244"/>
    </row>
    <row r="5185" spans="3:15" ht="15.6" x14ac:dyDescent="0.3">
      <c r="C5185" s="227"/>
      <c r="N5185" s="244"/>
      <c r="O5185" s="244"/>
    </row>
    <row r="5186" spans="3:15" ht="15.6" x14ac:dyDescent="0.3">
      <c r="C5186" s="227"/>
      <c r="N5186" s="244"/>
      <c r="O5186" s="244"/>
    </row>
    <row r="5187" spans="3:15" ht="15.6" x14ac:dyDescent="0.3">
      <c r="C5187" s="227"/>
      <c r="N5187" s="244"/>
      <c r="O5187" s="244"/>
    </row>
    <row r="5188" spans="3:15" ht="15.6" x14ac:dyDescent="0.3">
      <c r="C5188" s="227"/>
      <c r="N5188" s="244"/>
      <c r="O5188" s="244"/>
    </row>
    <row r="5189" spans="3:15" ht="15.6" x14ac:dyDescent="0.3">
      <c r="C5189" s="227"/>
      <c r="N5189" s="244"/>
      <c r="O5189" s="244"/>
    </row>
    <row r="5190" spans="3:15" ht="15.6" x14ac:dyDescent="0.3">
      <c r="C5190" s="227"/>
      <c r="N5190" s="244"/>
      <c r="O5190" s="244"/>
    </row>
    <row r="5191" spans="3:15" ht="15.6" x14ac:dyDescent="0.3">
      <c r="C5191" s="227"/>
      <c r="N5191" s="244"/>
      <c r="O5191" s="244"/>
    </row>
    <row r="5192" spans="3:15" ht="15.6" x14ac:dyDescent="0.3">
      <c r="C5192" s="227"/>
      <c r="N5192" s="244"/>
      <c r="O5192" s="244"/>
    </row>
    <row r="5193" spans="3:15" ht="15.6" x14ac:dyDescent="0.3">
      <c r="C5193" s="227"/>
      <c r="N5193" s="244"/>
      <c r="O5193" s="244"/>
    </row>
    <row r="5194" spans="3:15" ht="15.6" x14ac:dyDescent="0.3">
      <c r="C5194" s="227"/>
      <c r="N5194" s="244"/>
      <c r="O5194" s="244"/>
    </row>
    <row r="5195" spans="3:15" ht="15.6" x14ac:dyDescent="0.3">
      <c r="C5195" s="227"/>
      <c r="N5195" s="244"/>
      <c r="O5195" s="244"/>
    </row>
    <row r="5196" spans="3:15" ht="15.6" x14ac:dyDescent="0.3">
      <c r="C5196" s="227"/>
      <c r="N5196" s="244"/>
      <c r="O5196" s="244"/>
    </row>
    <row r="5197" spans="3:15" ht="15.6" x14ac:dyDescent="0.3">
      <c r="C5197" s="227"/>
      <c r="N5197" s="244"/>
      <c r="O5197" s="244"/>
    </row>
    <row r="5198" spans="3:15" ht="15.6" x14ac:dyDescent="0.3">
      <c r="C5198" s="227"/>
      <c r="N5198" s="244"/>
      <c r="O5198" s="244"/>
    </row>
    <row r="5199" spans="3:15" ht="15.6" x14ac:dyDescent="0.3">
      <c r="C5199" s="227"/>
      <c r="N5199" s="244"/>
      <c r="O5199" s="244"/>
    </row>
    <row r="5200" spans="3:15" ht="15.6" x14ac:dyDescent="0.3">
      <c r="C5200" s="227"/>
      <c r="N5200" s="244"/>
      <c r="O5200" s="244"/>
    </row>
    <row r="5201" spans="3:15" ht="15.6" x14ac:dyDescent="0.3">
      <c r="C5201" s="227"/>
      <c r="N5201" s="244"/>
      <c r="O5201" s="244"/>
    </row>
    <row r="5202" spans="3:15" ht="15.6" x14ac:dyDescent="0.3">
      <c r="C5202" s="227"/>
      <c r="N5202" s="244"/>
      <c r="O5202" s="244"/>
    </row>
    <row r="5203" spans="3:15" ht="15.6" x14ac:dyDescent="0.3">
      <c r="C5203" s="227"/>
      <c r="N5203" s="244"/>
      <c r="O5203" s="244"/>
    </row>
    <row r="5204" spans="3:15" ht="15.6" x14ac:dyDescent="0.3">
      <c r="C5204" s="227"/>
      <c r="N5204" s="244"/>
      <c r="O5204" s="244"/>
    </row>
    <row r="5205" spans="3:15" ht="15.6" x14ac:dyDescent="0.3">
      <c r="C5205" s="227"/>
      <c r="N5205" s="244"/>
      <c r="O5205" s="244"/>
    </row>
    <row r="5206" spans="3:15" ht="15.6" x14ac:dyDescent="0.3">
      <c r="C5206" s="227"/>
      <c r="N5206" s="244"/>
      <c r="O5206" s="244"/>
    </row>
    <row r="5207" spans="3:15" ht="15.6" x14ac:dyDescent="0.3">
      <c r="C5207" s="227"/>
      <c r="N5207" s="244"/>
      <c r="O5207" s="244"/>
    </row>
    <row r="5208" spans="3:15" ht="15.6" x14ac:dyDescent="0.3">
      <c r="C5208" s="227"/>
      <c r="N5208" s="244"/>
      <c r="O5208" s="244"/>
    </row>
    <row r="5209" spans="3:15" ht="15.6" x14ac:dyDescent="0.3">
      <c r="C5209" s="227"/>
      <c r="N5209" s="244"/>
      <c r="O5209" s="244"/>
    </row>
    <row r="5210" spans="3:15" ht="15.6" x14ac:dyDescent="0.3">
      <c r="C5210" s="227"/>
      <c r="N5210" s="244"/>
      <c r="O5210" s="244"/>
    </row>
    <row r="5211" spans="3:15" ht="15.6" x14ac:dyDescent="0.3">
      <c r="C5211" s="227"/>
      <c r="N5211" s="244"/>
      <c r="O5211" s="244"/>
    </row>
    <row r="5212" spans="3:15" ht="15.6" x14ac:dyDescent="0.3">
      <c r="C5212" s="227"/>
      <c r="N5212" s="244"/>
      <c r="O5212" s="244"/>
    </row>
    <row r="5213" spans="3:15" ht="15.6" x14ac:dyDescent="0.3">
      <c r="C5213" s="227"/>
      <c r="N5213" s="244"/>
      <c r="O5213" s="244"/>
    </row>
    <row r="5214" spans="3:15" ht="15.6" x14ac:dyDescent="0.3">
      <c r="C5214" s="227"/>
      <c r="N5214" s="244"/>
      <c r="O5214" s="244"/>
    </row>
    <row r="5215" spans="3:15" ht="15.6" x14ac:dyDescent="0.3">
      <c r="C5215" s="227"/>
      <c r="N5215" s="244"/>
      <c r="O5215" s="244"/>
    </row>
    <row r="5216" spans="3:15" ht="15.6" x14ac:dyDescent="0.3">
      <c r="C5216" s="227"/>
      <c r="N5216" s="244"/>
      <c r="O5216" s="244"/>
    </row>
    <row r="5217" spans="3:15" ht="15.6" x14ac:dyDescent="0.3">
      <c r="C5217" s="227"/>
      <c r="N5217" s="244"/>
      <c r="O5217" s="244"/>
    </row>
    <row r="5218" spans="3:15" ht="15.6" x14ac:dyDescent="0.3">
      <c r="C5218" s="227"/>
      <c r="N5218" s="244"/>
      <c r="O5218" s="244"/>
    </row>
    <row r="5219" spans="3:15" ht="15.6" x14ac:dyDescent="0.3">
      <c r="C5219" s="227"/>
      <c r="N5219" s="244"/>
      <c r="O5219" s="244"/>
    </row>
    <row r="5220" spans="3:15" ht="15.6" x14ac:dyDescent="0.3">
      <c r="C5220" s="227"/>
      <c r="N5220" s="244"/>
      <c r="O5220" s="244"/>
    </row>
    <row r="5221" spans="3:15" ht="15.6" x14ac:dyDescent="0.3">
      <c r="C5221" s="227"/>
      <c r="N5221" s="244"/>
      <c r="O5221" s="244"/>
    </row>
    <row r="5222" spans="3:15" ht="15.6" x14ac:dyDescent="0.3">
      <c r="C5222" s="227"/>
      <c r="N5222" s="244"/>
      <c r="O5222" s="244"/>
    </row>
    <row r="5223" spans="3:15" ht="15.6" x14ac:dyDescent="0.3">
      <c r="C5223" s="227"/>
      <c r="N5223" s="244"/>
      <c r="O5223" s="244"/>
    </row>
    <row r="5224" spans="3:15" ht="15.6" x14ac:dyDescent="0.3">
      <c r="C5224" s="227"/>
      <c r="N5224" s="244"/>
      <c r="O5224" s="244"/>
    </row>
    <row r="5225" spans="3:15" ht="15.6" x14ac:dyDescent="0.3">
      <c r="C5225" s="227"/>
      <c r="N5225" s="244"/>
      <c r="O5225" s="244"/>
    </row>
    <row r="5226" spans="3:15" ht="15.6" x14ac:dyDescent="0.3">
      <c r="C5226" s="227"/>
      <c r="N5226" s="244"/>
      <c r="O5226" s="244"/>
    </row>
    <row r="5227" spans="3:15" ht="15.6" x14ac:dyDescent="0.3">
      <c r="C5227" s="227"/>
      <c r="N5227" s="244"/>
      <c r="O5227" s="244"/>
    </row>
    <row r="5228" spans="3:15" ht="15.6" x14ac:dyDescent="0.3">
      <c r="C5228" s="227"/>
      <c r="N5228" s="244"/>
      <c r="O5228" s="244"/>
    </row>
    <row r="5229" spans="3:15" ht="15.6" x14ac:dyDescent="0.3">
      <c r="C5229" s="227"/>
      <c r="N5229" s="244"/>
      <c r="O5229" s="244"/>
    </row>
    <row r="5230" spans="3:15" ht="15.6" x14ac:dyDescent="0.3">
      <c r="C5230" s="227"/>
      <c r="N5230" s="244"/>
      <c r="O5230" s="244"/>
    </row>
    <row r="5231" spans="3:15" ht="15.6" x14ac:dyDescent="0.3">
      <c r="C5231" s="227"/>
      <c r="N5231" s="244"/>
      <c r="O5231" s="244"/>
    </row>
    <row r="5232" spans="3:15" ht="15.6" x14ac:dyDescent="0.3">
      <c r="C5232" s="227"/>
      <c r="N5232" s="244"/>
      <c r="O5232" s="244"/>
    </row>
    <row r="5233" spans="3:15" ht="15.6" x14ac:dyDescent="0.3">
      <c r="C5233" s="227"/>
      <c r="N5233" s="244"/>
      <c r="O5233" s="244"/>
    </row>
    <row r="5234" spans="3:15" ht="15.6" x14ac:dyDescent="0.3">
      <c r="C5234" s="227"/>
      <c r="N5234" s="244"/>
      <c r="O5234" s="244"/>
    </row>
    <row r="5235" spans="3:15" ht="15.6" x14ac:dyDescent="0.3">
      <c r="C5235" s="227"/>
      <c r="N5235" s="244"/>
      <c r="O5235" s="244"/>
    </row>
    <row r="5236" spans="3:15" ht="15.6" x14ac:dyDescent="0.3">
      <c r="C5236" s="227"/>
      <c r="N5236" s="244"/>
      <c r="O5236" s="244"/>
    </row>
    <row r="5237" spans="3:15" ht="15.6" x14ac:dyDescent="0.3">
      <c r="C5237" s="227"/>
      <c r="N5237" s="244"/>
      <c r="O5237" s="244"/>
    </row>
    <row r="5238" spans="3:15" ht="15.6" x14ac:dyDescent="0.3">
      <c r="C5238" s="227"/>
      <c r="N5238" s="244"/>
      <c r="O5238" s="244"/>
    </row>
    <row r="5239" spans="3:15" ht="15.6" x14ac:dyDescent="0.3">
      <c r="C5239" s="227"/>
      <c r="N5239" s="244"/>
      <c r="O5239" s="244"/>
    </row>
    <row r="5240" spans="3:15" ht="15.6" x14ac:dyDescent="0.3">
      <c r="C5240" s="227"/>
      <c r="N5240" s="244"/>
      <c r="O5240" s="244"/>
    </row>
    <row r="5241" spans="3:15" ht="15.6" x14ac:dyDescent="0.3">
      <c r="C5241" s="227"/>
      <c r="N5241" s="244"/>
      <c r="O5241" s="244"/>
    </row>
    <row r="5242" spans="3:15" ht="15.6" x14ac:dyDescent="0.3">
      <c r="C5242" s="227"/>
      <c r="N5242" s="244"/>
      <c r="O5242" s="244"/>
    </row>
    <row r="5243" spans="3:15" ht="15.6" x14ac:dyDescent="0.3">
      <c r="C5243" s="227"/>
      <c r="N5243" s="244"/>
      <c r="O5243" s="244"/>
    </row>
    <row r="5244" spans="3:15" ht="15.6" x14ac:dyDescent="0.3">
      <c r="C5244" s="227"/>
      <c r="N5244" s="244"/>
      <c r="O5244" s="244"/>
    </row>
    <row r="5245" spans="3:15" ht="15.6" x14ac:dyDescent="0.3">
      <c r="C5245" s="227"/>
      <c r="N5245" s="244"/>
      <c r="O5245" s="244"/>
    </row>
    <row r="5246" spans="3:15" ht="15.6" x14ac:dyDescent="0.3">
      <c r="C5246" s="227"/>
      <c r="N5246" s="244"/>
      <c r="O5246" s="244"/>
    </row>
    <row r="5247" spans="3:15" ht="15.6" x14ac:dyDescent="0.3">
      <c r="C5247" s="227"/>
      <c r="N5247" s="244"/>
      <c r="O5247" s="244"/>
    </row>
    <row r="5248" spans="3:15" ht="15.6" x14ac:dyDescent="0.3">
      <c r="C5248" s="227"/>
      <c r="N5248" s="244"/>
      <c r="O5248" s="244"/>
    </row>
    <row r="5249" spans="3:15" ht="15.6" x14ac:dyDescent="0.3">
      <c r="C5249" s="227"/>
      <c r="N5249" s="244"/>
      <c r="O5249" s="244"/>
    </row>
    <row r="5250" spans="3:15" ht="15.6" x14ac:dyDescent="0.3">
      <c r="C5250" s="227"/>
      <c r="N5250" s="244"/>
      <c r="O5250" s="244"/>
    </row>
    <row r="5251" spans="3:15" ht="15.6" x14ac:dyDescent="0.3">
      <c r="C5251" s="227"/>
      <c r="N5251" s="244"/>
      <c r="O5251" s="244"/>
    </row>
    <row r="5252" spans="3:15" ht="15.6" x14ac:dyDescent="0.3">
      <c r="C5252" s="227"/>
      <c r="N5252" s="244"/>
      <c r="O5252" s="244"/>
    </row>
    <row r="5253" spans="3:15" ht="15.6" x14ac:dyDescent="0.3">
      <c r="C5253" s="227"/>
      <c r="N5253" s="244"/>
      <c r="O5253" s="244"/>
    </row>
    <row r="5254" spans="3:15" ht="15.6" x14ac:dyDescent="0.3">
      <c r="C5254" s="227"/>
      <c r="N5254" s="244"/>
      <c r="O5254" s="244"/>
    </row>
    <row r="5255" spans="3:15" ht="15.6" x14ac:dyDescent="0.3">
      <c r="C5255" s="227"/>
      <c r="N5255" s="244"/>
      <c r="O5255" s="244"/>
    </row>
    <row r="5256" spans="3:15" ht="15.6" x14ac:dyDescent="0.3">
      <c r="C5256" s="227"/>
      <c r="N5256" s="244"/>
      <c r="O5256" s="244"/>
    </row>
    <row r="5257" spans="3:15" ht="15.6" x14ac:dyDescent="0.3">
      <c r="C5257" s="227"/>
      <c r="N5257" s="244"/>
      <c r="O5257" s="244"/>
    </row>
    <row r="5258" spans="3:15" ht="15.6" x14ac:dyDescent="0.3">
      <c r="C5258" s="227"/>
      <c r="N5258" s="244"/>
      <c r="O5258" s="244"/>
    </row>
    <row r="5259" spans="3:15" ht="15.6" x14ac:dyDescent="0.3">
      <c r="C5259" s="227"/>
      <c r="N5259" s="244"/>
      <c r="O5259" s="244"/>
    </row>
    <row r="5260" spans="3:15" ht="15.6" x14ac:dyDescent="0.3">
      <c r="C5260" s="227"/>
      <c r="N5260" s="244"/>
      <c r="O5260" s="244"/>
    </row>
    <row r="5261" spans="3:15" ht="15.6" x14ac:dyDescent="0.3">
      <c r="C5261" s="227"/>
      <c r="N5261" s="244"/>
      <c r="O5261" s="244"/>
    </row>
    <row r="5262" spans="3:15" ht="15.6" x14ac:dyDescent="0.3">
      <c r="C5262" s="227"/>
      <c r="N5262" s="244"/>
      <c r="O5262" s="244"/>
    </row>
    <row r="5263" spans="3:15" ht="15.6" x14ac:dyDescent="0.3">
      <c r="C5263" s="227"/>
      <c r="N5263" s="244"/>
      <c r="O5263" s="244"/>
    </row>
    <row r="5264" spans="3:15" ht="15.6" x14ac:dyDescent="0.3">
      <c r="C5264" s="227"/>
      <c r="N5264" s="244"/>
      <c r="O5264" s="244"/>
    </row>
    <row r="5265" spans="3:15" ht="15.6" x14ac:dyDescent="0.3">
      <c r="C5265" s="227"/>
      <c r="N5265" s="244"/>
      <c r="O5265" s="244"/>
    </row>
    <row r="5266" spans="3:15" ht="15.6" x14ac:dyDescent="0.3">
      <c r="C5266" s="227"/>
      <c r="N5266" s="244"/>
      <c r="O5266" s="244"/>
    </row>
    <row r="5267" spans="3:15" ht="15.6" x14ac:dyDescent="0.3">
      <c r="C5267" s="227"/>
      <c r="N5267" s="244"/>
      <c r="O5267" s="244"/>
    </row>
    <row r="5268" spans="3:15" ht="15.6" x14ac:dyDescent="0.3">
      <c r="C5268" s="227"/>
      <c r="N5268" s="244"/>
      <c r="O5268" s="244"/>
    </row>
    <row r="5269" spans="3:15" ht="15.6" x14ac:dyDescent="0.3">
      <c r="C5269" s="227"/>
      <c r="N5269" s="244"/>
      <c r="O5269" s="244"/>
    </row>
    <row r="5270" spans="3:15" ht="15.6" x14ac:dyDescent="0.3">
      <c r="C5270" s="227"/>
      <c r="N5270" s="244"/>
      <c r="O5270" s="244"/>
    </row>
    <row r="5271" spans="3:15" ht="15.6" x14ac:dyDescent="0.3">
      <c r="C5271" s="227"/>
      <c r="N5271" s="244"/>
      <c r="O5271" s="244"/>
    </row>
    <row r="5272" spans="3:15" ht="15.6" x14ac:dyDescent="0.3">
      <c r="C5272" s="227"/>
      <c r="N5272" s="244"/>
      <c r="O5272" s="244"/>
    </row>
    <row r="5273" spans="3:15" ht="15.6" x14ac:dyDescent="0.3">
      <c r="C5273" s="227"/>
      <c r="N5273" s="244"/>
      <c r="O5273" s="244"/>
    </row>
    <row r="5274" spans="3:15" ht="15.6" x14ac:dyDescent="0.3">
      <c r="C5274" s="227"/>
      <c r="N5274" s="244"/>
      <c r="O5274" s="244"/>
    </row>
    <row r="5275" spans="3:15" ht="15.6" x14ac:dyDescent="0.3">
      <c r="C5275" s="227"/>
      <c r="N5275" s="244"/>
      <c r="O5275" s="244"/>
    </row>
    <row r="5276" spans="3:15" ht="15.6" x14ac:dyDescent="0.3">
      <c r="C5276" s="227"/>
      <c r="N5276" s="244"/>
      <c r="O5276" s="244"/>
    </row>
    <row r="5277" spans="3:15" ht="15.6" x14ac:dyDescent="0.3">
      <c r="C5277" s="227"/>
      <c r="N5277" s="244"/>
      <c r="O5277" s="244"/>
    </row>
    <row r="5278" spans="3:15" ht="15.6" x14ac:dyDescent="0.3">
      <c r="C5278" s="227"/>
      <c r="N5278" s="244"/>
      <c r="O5278" s="244"/>
    </row>
    <row r="5279" spans="3:15" ht="15.6" x14ac:dyDescent="0.3">
      <c r="C5279" s="227"/>
      <c r="N5279" s="244"/>
      <c r="O5279" s="244"/>
    </row>
    <row r="5280" spans="3:15" ht="15.6" x14ac:dyDescent="0.3">
      <c r="C5280" s="227"/>
      <c r="N5280" s="244"/>
      <c r="O5280" s="244"/>
    </row>
    <row r="5281" spans="3:15" ht="15.6" x14ac:dyDescent="0.3">
      <c r="C5281" s="227"/>
      <c r="N5281" s="244"/>
      <c r="O5281" s="244"/>
    </row>
    <row r="5282" spans="3:15" ht="15.6" x14ac:dyDescent="0.3">
      <c r="C5282" s="227"/>
      <c r="N5282" s="244"/>
      <c r="O5282" s="244"/>
    </row>
    <row r="5283" spans="3:15" ht="15.6" x14ac:dyDescent="0.3">
      <c r="C5283" s="227"/>
      <c r="N5283" s="244"/>
      <c r="O5283" s="244"/>
    </row>
    <row r="5284" spans="3:15" ht="15.6" x14ac:dyDescent="0.3">
      <c r="C5284" s="227"/>
      <c r="N5284" s="244"/>
      <c r="O5284" s="244"/>
    </row>
    <row r="5285" spans="3:15" ht="15.6" x14ac:dyDescent="0.3">
      <c r="C5285" s="227"/>
      <c r="N5285" s="244"/>
      <c r="O5285" s="244"/>
    </row>
    <row r="5286" spans="3:15" ht="15.6" x14ac:dyDescent="0.3">
      <c r="C5286" s="227"/>
      <c r="N5286" s="244"/>
      <c r="O5286" s="244"/>
    </row>
    <row r="5287" spans="3:15" ht="15.6" x14ac:dyDescent="0.3">
      <c r="C5287" s="227"/>
      <c r="N5287" s="244"/>
      <c r="O5287" s="244"/>
    </row>
    <row r="5288" spans="3:15" ht="15.6" x14ac:dyDescent="0.3">
      <c r="C5288" s="227"/>
      <c r="N5288" s="244"/>
      <c r="O5288" s="244"/>
    </row>
    <row r="5289" spans="3:15" ht="15.6" x14ac:dyDescent="0.3">
      <c r="C5289" s="227"/>
      <c r="N5289" s="244"/>
      <c r="O5289" s="244"/>
    </row>
    <row r="5290" spans="3:15" ht="15.6" x14ac:dyDescent="0.3">
      <c r="C5290" s="227"/>
      <c r="N5290" s="244"/>
      <c r="O5290" s="244"/>
    </row>
    <row r="5291" spans="3:15" ht="15.6" x14ac:dyDescent="0.3">
      <c r="C5291" s="227"/>
      <c r="N5291" s="244"/>
      <c r="O5291" s="244"/>
    </row>
    <row r="5292" spans="3:15" ht="15.6" x14ac:dyDescent="0.3">
      <c r="C5292" s="227"/>
      <c r="N5292" s="244"/>
      <c r="O5292" s="244"/>
    </row>
    <row r="5293" spans="3:15" ht="15.6" x14ac:dyDescent="0.3">
      <c r="C5293" s="227"/>
      <c r="N5293" s="244"/>
      <c r="O5293" s="244"/>
    </row>
    <row r="5294" spans="3:15" ht="15.6" x14ac:dyDescent="0.3">
      <c r="C5294" s="227"/>
      <c r="N5294" s="244"/>
      <c r="O5294" s="244"/>
    </row>
    <row r="5295" spans="3:15" ht="15.6" x14ac:dyDescent="0.3">
      <c r="C5295" s="227"/>
      <c r="N5295" s="244"/>
      <c r="O5295" s="244"/>
    </row>
    <row r="5296" spans="3:15" ht="15.6" x14ac:dyDescent="0.3">
      <c r="C5296" s="227"/>
      <c r="N5296" s="244"/>
      <c r="O5296" s="244"/>
    </row>
    <row r="5297" spans="3:15" ht="15.6" x14ac:dyDescent="0.3">
      <c r="C5297" s="227"/>
      <c r="N5297" s="244"/>
      <c r="O5297" s="244"/>
    </row>
    <row r="5298" spans="3:15" ht="15.6" x14ac:dyDescent="0.3">
      <c r="C5298" s="227"/>
      <c r="N5298" s="244"/>
      <c r="O5298" s="244"/>
    </row>
    <row r="5299" spans="3:15" ht="15.6" x14ac:dyDescent="0.3">
      <c r="C5299" s="227"/>
      <c r="N5299" s="244"/>
      <c r="O5299" s="244"/>
    </row>
    <row r="5300" spans="3:15" ht="15.6" x14ac:dyDescent="0.3">
      <c r="C5300" s="227"/>
      <c r="N5300" s="244"/>
      <c r="O5300" s="244"/>
    </row>
    <row r="5301" spans="3:15" ht="15.6" x14ac:dyDescent="0.3">
      <c r="C5301" s="227"/>
      <c r="N5301" s="244"/>
      <c r="O5301" s="244"/>
    </row>
    <row r="5302" spans="3:15" ht="15.6" x14ac:dyDescent="0.3">
      <c r="C5302" s="227"/>
      <c r="N5302" s="244"/>
      <c r="O5302" s="244"/>
    </row>
    <row r="5303" spans="3:15" ht="15.6" x14ac:dyDescent="0.3">
      <c r="C5303" s="227"/>
      <c r="N5303" s="244"/>
      <c r="O5303" s="244"/>
    </row>
    <row r="5304" spans="3:15" ht="15.6" x14ac:dyDescent="0.3">
      <c r="C5304" s="227"/>
      <c r="N5304" s="244"/>
      <c r="O5304" s="244"/>
    </row>
    <row r="5305" spans="3:15" ht="15.6" x14ac:dyDescent="0.3">
      <c r="C5305" s="227"/>
      <c r="N5305" s="244"/>
      <c r="O5305" s="244"/>
    </row>
    <row r="5306" spans="3:15" ht="15.6" x14ac:dyDescent="0.3">
      <c r="C5306" s="227"/>
      <c r="N5306" s="244"/>
      <c r="O5306" s="244"/>
    </row>
    <row r="5307" spans="3:15" ht="15.6" x14ac:dyDescent="0.3">
      <c r="C5307" s="227"/>
      <c r="N5307" s="244"/>
      <c r="O5307" s="244"/>
    </row>
    <row r="5308" spans="3:15" ht="15.6" x14ac:dyDescent="0.3">
      <c r="C5308" s="227"/>
      <c r="N5308" s="244"/>
      <c r="O5308" s="244"/>
    </row>
    <row r="5309" spans="3:15" ht="15.6" x14ac:dyDescent="0.3">
      <c r="C5309" s="227"/>
      <c r="N5309" s="244"/>
      <c r="O5309" s="244"/>
    </row>
    <row r="5310" spans="3:15" ht="15.6" x14ac:dyDescent="0.3">
      <c r="C5310" s="227"/>
      <c r="N5310" s="244"/>
      <c r="O5310" s="244"/>
    </row>
    <row r="5311" spans="3:15" ht="15.6" x14ac:dyDescent="0.3">
      <c r="C5311" s="227"/>
      <c r="N5311" s="244"/>
      <c r="O5311" s="244"/>
    </row>
    <row r="5312" spans="3:15" ht="15.6" x14ac:dyDescent="0.3">
      <c r="C5312" s="227"/>
      <c r="N5312" s="244"/>
      <c r="O5312" s="244"/>
    </row>
    <row r="5313" spans="3:15" ht="15.6" x14ac:dyDescent="0.3">
      <c r="C5313" s="227"/>
      <c r="N5313" s="244"/>
      <c r="O5313" s="244"/>
    </row>
    <row r="5314" spans="3:15" ht="15.6" x14ac:dyDescent="0.3">
      <c r="C5314" s="227"/>
      <c r="N5314" s="244"/>
      <c r="O5314" s="244"/>
    </row>
    <row r="5315" spans="3:15" ht="15.6" x14ac:dyDescent="0.3">
      <c r="C5315" s="227"/>
      <c r="N5315" s="244"/>
      <c r="O5315" s="244"/>
    </row>
    <row r="5316" spans="3:15" ht="15.6" x14ac:dyDescent="0.3">
      <c r="C5316" s="227"/>
      <c r="N5316" s="244"/>
      <c r="O5316" s="244"/>
    </row>
    <row r="5317" spans="3:15" ht="15.6" x14ac:dyDescent="0.3">
      <c r="C5317" s="227"/>
      <c r="N5317" s="244"/>
      <c r="O5317" s="244"/>
    </row>
    <row r="5318" spans="3:15" ht="15.6" x14ac:dyDescent="0.3">
      <c r="C5318" s="227"/>
      <c r="N5318" s="244"/>
      <c r="O5318" s="244"/>
    </row>
    <row r="5319" spans="3:15" ht="15.6" x14ac:dyDescent="0.3">
      <c r="C5319" s="227"/>
      <c r="N5319" s="244"/>
      <c r="O5319" s="244"/>
    </row>
    <row r="5320" spans="3:15" ht="15.6" x14ac:dyDescent="0.3">
      <c r="C5320" s="227"/>
      <c r="N5320" s="244"/>
      <c r="O5320" s="244"/>
    </row>
    <row r="5321" spans="3:15" ht="15.6" x14ac:dyDescent="0.3">
      <c r="C5321" s="227"/>
      <c r="N5321" s="244"/>
      <c r="O5321" s="244"/>
    </row>
    <row r="5322" spans="3:15" ht="15.6" x14ac:dyDescent="0.3">
      <c r="C5322" s="227"/>
      <c r="N5322" s="244"/>
      <c r="O5322" s="244"/>
    </row>
    <row r="5323" spans="3:15" ht="15.6" x14ac:dyDescent="0.3">
      <c r="C5323" s="227"/>
      <c r="N5323" s="244"/>
      <c r="O5323" s="244"/>
    </row>
    <row r="5324" spans="3:15" ht="15.6" x14ac:dyDescent="0.3">
      <c r="C5324" s="227"/>
      <c r="N5324" s="244"/>
      <c r="O5324" s="244"/>
    </row>
    <row r="5325" spans="3:15" ht="15.6" x14ac:dyDescent="0.3">
      <c r="C5325" s="227"/>
      <c r="N5325" s="244"/>
      <c r="O5325" s="244"/>
    </row>
    <row r="5326" spans="3:15" ht="15.6" x14ac:dyDescent="0.3">
      <c r="C5326" s="227"/>
      <c r="N5326" s="244"/>
      <c r="O5326" s="244"/>
    </row>
    <row r="5327" spans="3:15" ht="15.6" x14ac:dyDescent="0.3">
      <c r="C5327" s="227"/>
      <c r="N5327" s="244"/>
      <c r="O5327" s="244"/>
    </row>
    <row r="5328" spans="3:15" ht="15.6" x14ac:dyDescent="0.3">
      <c r="C5328" s="227"/>
      <c r="N5328" s="244"/>
      <c r="O5328" s="244"/>
    </row>
    <row r="5329" spans="3:15" ht="15.6" x14ac:dyDescent="0.3">
      <c r="C5329" s="227"/>
      <c r="N5329" s="244"/>
      <c r="O5329" s="244"/>
    </row>
    <row r="5330" spans="3:15" ht="15.6" x14ac:dyDescent="0.3">
      <c r="C5330" s="227"/>
      <c r="N5330" s="244"/>
      <c r="O5330" s="244"/>
    </row>
    <row r="5331" spans="3:15" ht="15.6" x14ac:dyDescent="0.3">
      <c r="C5331" s="227"/>
      <c r="N5331" s="244"/>
      <c r="O5331" s="244"/>
    </row>
    <row r="5332" spans="3:15" ht="15.6" x14ac:dyDescent="0.3">
      <c r="C5332" s="227"/>
      <c r="N5332" s="244"/>
      <c r="O5332" s="244"/>
    </row>
    <row r="5333" spans="3:15" ht="15.6" x14ac:dyDescent="0.3">
      <c r="C5333" s="227"/>
      <c r="N5333" s="244"/>
      <c r="O5333" s="244"/>
    </row>
    <row r="5334" spans="3:15" ht="15.6" x14ac:dyDescent="0.3">
      <c r="C5334" s="227"/>
      <c r="N5334" s="244"/>
      <c r="O5334" s="244"/>
    </row>
    <row r="5335" spans="3:15" ht="15.6" x14ac:dyDescent="0.3">
      <c r="C5335" s="227"/>
      <c r="N5335" s="244"/>
      <c r="O5335" s="244"/>
    </row>
    <row r="5336" spans="3:15" ht="15.6" x14ac:dyDescent="0.3">
      <c r="C5336" s="227"/>
      <c r="N5336" s="244"/>
      <c r="O5336" s="244"/>
    </row>
    <row r="5337" spans="3:15" ht="15.6" x14ac:dyDescent="0.3">
      <c r="C5337" s="227"/>
      <c r="N5337" s="244"/>
      <c r="O5337" s="244"/>
    </row>
    <row r="5338" spans="3:15" ht="15.6" x14ac:dyDescent="0.3">
      <c r="C5338" s="227"/>
      <c r="N5338" s="244"/>
      <c r="O5338" s="244"/>
    </row>
    <row r="5339" spans="3:15" ht="15.6" x14ac:dyDescent="0.3">
      <c r="C5339" s="227"/>
      <c r="N5339" s="244"/>
      <c r="O5339" s="244"/>
    </row>
    <row r="5340" spans="3:15" ht="15.6" x14ac:dyDescent="0.3">
      <c r="C5340" s="227"/>
      <c r="N5340" s="244"/>
      <c r="O5340" s="244"/>
    </row>
    <row r="5341" spans="3:15" ht="15.6" x14ac:dyDescent="0.3">
      <c r="C5341" s="227"/>
      <c r="N5341" s="244"/>
      <c r="O5341" s="244"/>
    </row>
    <row r="5342" spans="3:15" ht="15.6" x14ac:dyDescent="0.3">
      <c r="C5342" s="227"/>
      <c r="N5342" s="244"/>
      <c r="O5342" s="244"/>
    </row>
    <row r="5343" spans="3:15" ht="15.6" x14ac:dyDescent="0.3">
      <c r="C5343" s="227"/>
      <c r="N5343" s="244"/>
      <c r="O5343" s="244"/>
    </row>
    <row r="5344" spans="3:15" ht="15.6" x14ac:dyDescent="0.3">
      <c r="C5344" s="227"/>
      <c r="N5344" s="244"/>
      <c r="O5344" s="244"/>
    </row>
    <row r="5345" spans="3:15" ht="15.6" x14ac:dyDescent="0.3">
      <c r="C5345" s="227"/>
      <c r="N5345" s="244"/>
      <c r="O5345" s="244"/>
    </row>
    <row r="5346" spans="3:15" ht="15.6" x14ac:dyDescent="0.3">
      <c r="C5346" s="227"/>
      <c r="N5346" s="244"/>
      <c r="O5346" s="244"/>
    </row>
    <row r="5347" spans="3:15" ht="15.6" x14ac:dyDescent="0.3">
      <c r="C5347" s="227"/>
      <c r="N5347" s="244"/>
      <c r="O5347" s="244"/>
    </row>
    <row r="5348" spans="3:15" ht="15.6" x14ac:dyDescent="0.3">
      <c r="C5348" s="227"/>
      <c r="N5348" s="244"/>
      <c r="O5348" s="244"/>
    </row>
    <row r="5349" spans="3:15" ht="15.6" x14ac:dyDescent="0.3">
      <c r="C5349" s="227"/>
      <c r="N5349" s="244"/>
      <c r="O5349" s="244"/>
    </row>
    <row r="5350" spans="3:15" ht="15.6" x14ac:dyDescent="0.3">
      <c r="C5350" s="227"/>
      <c r="N5350" s="244"/>
      <c r="O5350" s="244"/>
    </row>
    <row r="5351" spans="3:15" ht="15.6" x14ac:dyDescent="0.3">
      <c r="C5351" s="227"/>
      <c r="N5351" s="244"/>
      <c r="O5351" s="244"/>
    </row>
    <row r="5352" spans="3:15" ht="15.6" x14ac:dyDescent="0.3">
      <c r="C5352" s="227"/>
      <c r="N5352" s="244"/>
      <c r="O5352" s="244"/>
    </row>
    <row r="5353" spans="3:15" ht="15.6" x14ac:dyDescent="0.3">
      <c r="C5353" s="227"/>
      <c r="N5353" s="244"/>
      <c r="O5353" s="244"/>
    </row>
    <row r="5354" spans="3:15" ht="15.6" x14ac:dyDescent="0.3">
      <c r="C5354" s="227"/>
      <c r="N5354" s="244"/>
      <c r="O5354" s="244"/>
    </row>
    <row r="5355" spans="3:15" ht="15.6" x14ac:dyDescent="0.3">
      <c r="C5355" s="227"/>
      <c r="N5355" s="244"/>
      <c r="O5355" s="244"/>
    </row>
    <row r="5356" spans="3:15" ht="15.6" x14ac:dyDescent="0.3">
      <c r="C5356" s="227"/>
      <c r="N5356" s="244"/>
      <c r="O5356" s="244"/>
    </row>
    <row r="5357" spans="3:15" ht="15.6" x14ac:dyDescent="0.3">
      <c r="C5357" s="227"/>
      <c r="N5357" s="244"/>
      <c r="O5357" s="244"/>
    </row>
    <row r="5358" spans="3:15" ht="15.6" x14ac:dyDescent="0.3">
      <c r="C5358" s="227"/>
      <c r="N5358" s="244"/>
      <c r="O5358" s="244"/>
    </row>
    <row r="5359" spans="3:15" ht="15.6" x14ac:dyDescent="0.3">
      <c r="C5359" s="227"/>
      <c r="N5359" s="244"/>
      <c r="O5359" s="244"/>
    </row>
    <row r="5360" spans="3:15" ht="15.6" x14ac:dyDescent="0.3">
      <c r="C5360" s="227"/>
      <c r="N5360" s="244"/>
      <c r="O5360" s="244"/>
    </row>
    <row r="5361" spans="3:15" ht="15.6" x14ac:dyDescent="0.3">
      <c r="C5361" s="227"/>
      <c r="N5361" s="244"/>
      <c r="O5361" s="244"/>
    </row>
    <row r="5362" spans="3:15" ht="15.6" x14ac:dyDescent="0.3">
      <c r="C5362" s="227"/>
      <c r="N5362" s="244"/>
      <c r="O5362" s="244"/>
    </row>
    <row r="5363" spans="3:15" ht="15.6" x14ac:dyDescent="0.3">
      <c r="C5363" s="227"/>
      <c r="N5363" s="244"/>
      <c r="O5363" s="244"/>
    </row>
    <row r="5364" spans="3:15" ht="15.6" x14ac:dyDescent="0.3">
      <c r="C5364" s="227"/>
      <c r="N5364" s="244"/>
      <c r="O5364" s="244"/>
    </row>
    <row r="5365" spans="3:15" ht="15.6" x14ac:dyDescent="0.3">
      <c r="C5365" s="227"/>
      <c r="N5365" s="244"/>
      <c r="O5365" s="244"/>
    </row>
    <row r="5366" spans="3:15" ht="15.6" x14ac:dyDescent="0.3">
      <c r="C5366" s="227"/>
      <c r="N5366" s="244"/>
      <c r="O5366" s="244"/>
    </row>
    <row r="5367" spans="3:15" ht="15.6" x14ac:dyDescent="0.3">
      <c r="C5367" s="227"/>
      <c r="N5367" s="244"/>
      <c r="O5367" s="244"/>
    </row>
    <row r="5368" spans="3:15" ht="15.6" x14ac:dyDescent="0.3">
      <c r="C5368" s="227"/>
      <c r="N5368" s="244"/>
      <c r="O5368" s="244"/>
    </row>
    <row r="5369" spans="3:15" ht="15.6" x14ac:dyDescent="0.3">
      <c r="C5369" s="227"/>
      <c r="N5369" s="244"/>
      <c r="O5369" s="244"/>
    </row>
    <row r="5370" spans="3:15" ht="15.6" x14ac:dyDescent="0.3">
      <c r="C5370" s="227"/>
      <c r="N5370" s="244"/>
      <c r="O5370" s="244"/>
    </row>
    <row r="5371" spans="3:15" ht="15.6" x14ac:dyDescent="0.3">
      <c r="C5371" s="227"/>
      <c r="N5371" s="244"/>
      <c r="O5371" s="244"/>
    </row>
    <row r="5372" spans="3:15" ht="15.6" x14ac:dyDescent="0.3">
      <c r="C5372" s="227"/>
      <c r="N5372" s="244"/>
      <c r="O5372" s="244"/>
    </row>
    <row r="5373" spans="3:15" ht="15.6" x14ac:dyDescent="0.3">
      <c r="C5373" s="227"/>
      <c r="N5373" s="244"/>
      <c r="O5373" s="244"/>
    </row>
    <row r="5374" spans="3:15" ht="15.6" x14ac:dyDescent="0.3">
      <c r="C5374" s="227"/>
      <c r="N5374" s="244"/>
      <c r="O5374" s="244"/>
    </row>
    <row r="5375" spans="3:15" ht="15.6" x14ac:dyDescent="0.3">
      <c r="C5375" s="227"/>
      <c r="N5375" s="244"/>
      <c r="O5375" s="244"/>
    </row>
    <row r="5376" spans="3:15" ht="15.6" x14ac:dyDescent="0.3">
      <c r="C5376" s="227"/>
      <c r="N5376" s="244"/>
      <c r="O5376" s="244"/>
    </row>
    <row r="5377" spans="3:15" ht="15.6" x14ac:dyDescent="0.3">
      <c r="C5377" s="227"/>
      <c r="N5377" s="244"/>
      <c r="O5377" s="244"/>
    </row>
    <row r="5378" spans="3:15" ht="15.6" x14ac:dyDescent="0.3">
      <c r="C5378" s="227"/>
      <c r="N5378" s="244"/>
      <c r="O5378" s="244"/>
    </row>
    <row r="5379" spans="3:15" ht="15.6" x14ac:dyDescent="0.3">
      <c r="C5379" s="227"/>
      <c r="N5379" s="244"/>
      <c r="O5379" s="244"/>
    </row>
    <row r="5380" spans="3:15" ht="15.6" x14ac:dyDescent="0.3">
      <c r="C5380" s="227"/>
      <c r="N5380" s="244"/>
      <c r="O5380" s="244"/>
    </row>
    <row r="5381" spans="3:15" ht="15.6" x14ac:dyDescent="0.3">
      <c r="C5381" s="227"/>
      <c r="N5381" s="244"/>
      <c r="O5381" s="244"/>
    </row>
    <row r="5382" spans="3:15" ht="15.6" x14ac:dyDescent="0.3">
      <c r="C5382" s="227"/>
      <c r="N5382" s="244"/>
      <c r="O5382" s="244"/>
    </row>
    <row r="5383" spans="3:15" ht="15.6" x14ac:dyDescent="0.3">
      <c r="C5383" s="227"/>
      <c r="N5383" s="244"/>
      <c r="O5383" s="244"/>
    </row>
    <row r="5384" spans="3:15" ht="15.6" x14ac:dyDescent="0.3">
      <c r="C5384" s="227"/>
      <c r="N5384" s="244"/>
      <c r="O5384" s="244"/>
    </row>
    <row r="5385" spans="3:15" ht="15.6" x14ac:dyDescent="0.3">
      <c r="C5385" s="227"/>
      <c r="N5385" s="244"/>
      <c r="O5385" s="244"/>
    </row>
    <row r="5386" spans="3:15" ht="15.6" x14ac:dyDescent="0.3">
      <c r="C5386" s="227"/>
      <c r="N5386" s="244"/>
      <c r="O5386" s="244"/>
    </row>
    <row r="5387" spans="3:15" ht="15.6" x14ac:dyDescent="0.3">
      <c r="C5387" s="227"/>
      <c r="N5387" s="244"/>
      <c r="O5387" s="244"/>
    </row>
    <row r="5388" spans="3:15" ht="15.6" x14ac:dyDescent="0.3">
      <c r="C5388" s="227"/>
      <c r="N5388" s="244"/>
      <c r="O5388" s="244"/>
    </row>
    <row r="5389" spans="3:15" ht="15.6" x14ac:dyDescent="0.3">
      <c r="C5389" s="227"/>
      <c r="N5389" s="244"/>
      <c r="O5389" s="244"/>
    </row>
    <row r="5390" spans="3:15" ht="15.6" x14ac:dyDescent="0.3">
      <c r="C5390" s="227"/>
      <c r="N5390" s="244"/>
      <c r="O5390" s="244"/>
    </row>
    <row r="5391" spans="3:15" ht="15.6" x14ac:dyDescent="0.3">
      <c r="C5391" s="227"/>
      <c r="N5391" s="244"/>
      <c r="O5391" s="244"/>
    </row>
    <row r="5392" spans="3:15" ht="15.6" x14ac:dyDescent="0.3">
      <c r="C5392" s="227"/>
      <c r="N5392" s="244"/>
      <c r="O5392" s="244"/>
    </row>
    <row r="5393" spans="3:15" ht="15.6" x14ac:dyDescent="0.3">
      <c r="C5393" s="227"/>
      <c r="N5393" s="244"/>
      <c r="O5393" s="244"/>
    </row>
    <row r="5394" spans="3:15" ht="15.6" x14ac:dyDescent="0.3">
      <c r="C5394" s="227"/>
      <c r="N5394" s="244"/>
      <c r="O5394" s="244"/>
    </row>
    <row r="5395" spans="3:15" ht="15.6" x14ac:dyDescent="0.3">
      <c r="C5395" s="227"/>
      <c r="N5395" s="244"/>
      <c r="O5395" s="244"/>
    </row>
    <row r="5396" spans="3:15" ht="15.6" x14ac:dyDescent="0.3">
      <c r="C5396" s="227"/>
      <c r="N5396" s="244"/>
      <c r="O5396" s="244"/>
    </row>
    <row r="5397" spans="3:15" ht="15.6" x14ac:dyDescent="0.3">
      <c r="C5397" s="227"/>
      <c r="N5397" s="244"/>
      <c r="O5397" s="244"/>
    </row>
    <row r="5398" spans="3:15" ht="15.6" x14ac:dyDescent="0.3">
      <c r="C5398" s="227"/>
      <c r="N5398" s="244"/>
      <c r="O5398" s="244"/>
    </row>
    <row r="5399" spans="3:15" ht="15.6" x14ac:dyDescent="0.3">
      <c r="C5399" s="227"/>
      <c r="N5399" s="244"/>
      <c r="O5399" s="244"/>
    </row>
    <row r="5400" spans="3:15" ht="15.6" x14ac:dyDescent="0.3">
      <c r="C5400" s="227"/>
      <c r="N5400" s="244"/>
      <c r="O5400" s="244"/>
    </row>
    <row r="5401" spans="3:15" ht="15.6" x14ac:dyDescent="0.3">
      <c r="C5401" s="227"/>
      <c r="N5401" s="244"/>
      <c r="O5401" s="244"/>
    </row>
    <row r="5402" spans="3:15" ht="15.6" x14ac:dyDescent="0.3">
      <c r="C5402" s="227"/>
      <c r="N5402" s="244"/>
      <c r="O5402" s="244"/>
    </row>
    <row r="5403" spans="3:15" ht="15.6" x14ac:dyDescent="0.3">
      <c r="C5403" s="227"/>
      <c r="N5403" s="244"/>
      <c r="O5403" s="244"/>
    </row>
    <row r="5404" spans="3:15" ht="15.6" x14ac:dyDescent="0.3">
      <c r="C5404" s="227"/>
      <c r="N5404" s="244"/>
      <c r="O5404" s="244"/>
    </row>
    <row r="5405" spans="3:15" ht="15.6" x14ac:dyDescent="0.3">
      <c r="C5405" s="227"/>
      <c r="N5405" s="244"/>
      <c r="O5405" s="244"/>
    </row>
    <row r="5406" spans="3:15" ht="15.6" x14ac:dyDescent="0.3">
      <c r="C5406" s="227"/>
      <c r="N5406" s="244"/>
      <c r="O5406" s="244"/>
    </row>
    <row r="5407" spans="3:15" ht="15.6" x14ac:dyDescent="0.3">
      <c r="C5407" s="227"/>
      <c r="N5407" s="244"/>
      <c r="O5407" s="244"/>
    </row>
    <row r="5408" spans="3:15" ht="15.6" x14ac:dyDescent="0.3">
      <c r="C5408" s="227"/>
      <c r="N5408" s="244"/>
      <c r="O5408" s="244"/>
    </row>
    <row r="5409" spans="3:15" ht="15.6" x14ac:dyDescent="0.3">
      <c r="C5409" s="227"/>
      <c r="N5409" s="244"/>
      <c r="O5409" s="244"/>
    </row>
    <row r="5410" spans="3:15" ht="15.6" x14ac:dyDescent="0.3">
      <c r="C5410" s="227"/>
      <c r="N5410" s="244"/>
      <c r="O5410" s="244"/>
    </row>
    <row r="5411" spans="3:15" ht="15.6" x14ac:dyDescent="0.3">
      <c r="C5411" s="227"/>
      <c r="N5411" s="244"/>
      <c r="O5411" s="244"/>
    </row>
    <row r="5412" spans="3:15" ht="15.6" x14ac:dyDescent="0.3">
      <c r="C5412" s="227"/>
      <c r="N5412" s="244"/>
      <c r="O5412" s="244"/>
    </row>
    <row r="5413" spans="3:15" ht="15.6" x14ac:dyDescent="0.3">
      <c r="C5413" s="227"/>
      <c r="N5413" s="244"/>
      <c r="O5413" s="244"/>
    </row>
    <row r="5414" spans="3:15" ht="15.6" x14ac:dyDescent="0.3">
      <c r="C5414" s="227"/>
      <c r="N5414" s="244"/>
      <c r="O5414" s="244"/>
    </row>
    <row r="5415" spans="3:15" ht="15.6" x14ac:dyDescent="0.3">
      <c r="C5415" s="227"/>
      <c r="N5415" s="244"/>
      <c r="O5415" s="244"/>
    </row>
    <row r="5416" spans="3:15" ht="15.6" x14ac:dyDescent="0.3">
      <c r="C5416" s="227"/>
      <c r="N5416" s="244"/>
      <c r="O5416" s="244"/>
    </row>
    <row r="5417" spans="3:15" ht="15.6" x14ac:dyDescent="0.3">
      <c r="C5417" s="227"/>
      <c r="N5417" s="244"/>
      <c r="O5417" s="244"/>
    </row>
    <row r="5418" spans="3:15" ht="15.6" x14ac:dyDescent="0.3">
      <c r="C5418" s="227"/>
      <c r="N5418" s="244"/>
      <c r="O5418" s="244"/>
    </row>
    <row r="5419" spans="3:15" ht="15.6" x14ac:dyDescent="0.3">
      <c r="C5419" s="227"/>
      <c r="N5419" s="244"/>
      <c r="O5419" s="244"/>
    </row>
    <row r="5420" spans="3:15" ht="15.6" x14ac:dyDescent="0.3">
      <c r="C5420" s="227"/>
      <c r="N5420" s="244"/>
      <c r="O5420" s="244"/>
    </row>
    <row r="5421" spans="3:15" ht="15.6" x14ac:dyDescent="0.3">
      <c r="C5421" s="227"/>
      <c r="N5421" s="244"/>
      <c r="O5421" s="244"/>
    </row>
    <row r="5422" spans="3:15" ht="15.6" x14ac:dyDescent="0.3">
      <c r="C5422" s="227"/>
      <c r="N5422" s="244"/>
      <c r="O5422" s="244"/>
    </row>
    <row r="5423" spans="3:15" ht="15.6" x14ac:dyDescent="0.3">
      <c r="C5423" s="227"/>
      <c r="N5423" s="244"/>
      <c r="O5423" s="244"/>
    </row>
    <row r="5424" spans="3:15" ht="15.6" x14ac:dyDescent="0.3">
      <c r="C5424" s="227"/>
      <c r="N5424" s="244"/>
      <c r="O5424" s="244"/>
    </row>
    <row r="5425" spans="3:15" ht="15.6" x14ac:dyDescent="0.3">
      <c r="C5425" s="227"/>
      <c r="N5425" s="244"/>
      <c r="O5425" s="244"/>
    </row>
    <row r="5426" spans="3:15" ht="15.6" x14ac:dyDescent="0.3">
      <c r="C5426" s="227"/>
      <c r="N5426" s="244"/>
      <c r="O5426" s="244"/>
    </row>
    <row r="5427" spans="3:15" ht="15.6" x14ac:dyDescent="0.3">
      <c r="C5427" s="227"/>
      <c r="N5427" s="244"/>
      <c r="O5427" s="244"/>
    </row>
    <row r="5428" spans="3:15" ht="15.6" x14ac:dyDescent="0.3">
      <c r="C5428" s="227"/>
      <c r="N5428" s="244"/>
      <c r="O5428" s="244"/>
    </row>
    <row r="5429" spans="3:15" ht="15.6" x14ac:dyDescent="0.3">
      <c r="C5429" s="227"/>
      <c r="N5429" s="244"/>
      <c r="O5429" s="244"/>
    </row>
    <row r="5430" spans="3:15" ht="15.6" x14ac:dyDescent="0.3">
      <c r="C5430" s="227"/>
      <c r="N5430" s="244"/>
      <c r="O5430" s="244"/>
    </row>
    <row r="5431" spans="3:15" ht="15.6" x14ac:dyDescent="0.3">
      <c r="C5431" s="227"/>
      <c r="N5431" s="244"/>
      <c r="O5431" s="244"/>
    </row>
    <row r="5432" spans="3:15" ht="15.6" x14ac:dyDescent="0.3">
      <c r="C5432" s="227"/>
      <c r="N5432" s="244"/>
      <c r="O5432" s="244"/>
    </row>
    <row r="5433" spans="3:15" ht="15.6" x14ac:dyDescent="0.3">
      <c r="C5433" s="227"/>
      <c r="N5433" s="244"/>
      <c r="O5433" s="244"/>
    </row>
    <row r="5434" spans="3:15" ht="15.6" x14ac:dyDescent="0.3">
      <c r="C5434" s="227"/>
      <c r="N5434" s="244"/>
      <c r="O5434" s="244"/>
    </row>
    <row r="5435" spans="3:15" ht="15.6" x14ac:dyDescent="0.3">
      <c r="C5435" s="227"/>
      <c r="N5435" s="244"/>
      <c r="O5435" s="244"/>
    </row>
    <row r="5436" spans="3:15" ht="15.6" x14ac:dyDescent="0.3">
      <c r="C5436" s="227"/>
      <c r="N5436" s="244"/>
      <c r="O5436" s="244"/>
    </row>
    <row r="5437" spans="3:15" ht="15.6" x14ac:dyDescent="0.3">
      <c r="C5437" s="227"/>
      <c r="N5437" s="244"/>
      <c r="O5437" s="244"/>
    </row>
    <row r="5438" spans="3:15" ht="15.6" x14ac:dyDescent="0.3">
      <c r="C5438" s="227"/>
      <c r="N5438" s="244"/>
      <c r="O5438" s="244"/>
    </row>
    <row r="5439" spans="3:15" ht="15.6" x14ac:dyDescent="0.3">
      <c r="C5439" s="227"/>
      <c r="N5439" s="244"/>
      <c r="O5439" s="244"/>
    </row>
    <row r="5440" spans="3:15" ht="15.6" x14ac:dyDescent="0.3">
      <c r="C5440" s="227"/>
      <c r="N5440" s="244"/>
      <c r="O5440" s="244"/>
    </row>
    <row r="5441" spans="3:15" ht="15.6" x14ac:dyDescent="0.3">
      <c r="C5441" s="227"/>
      <c r="N5441" s="244"/>
      <c r="O5441" s="244"/>
    </row>
    <row r="5442" spans="3:15" ht="15.6" x14ac:dyDescent="0.3">
      <c r="C5442" s="227"/>
      <c r="N5442" s="244"/>
      <c r="O5442" s="244"/>
    </row>
    <row r="5443" spans="3:15" ht="15.6" x14ac:dyDescent="0.3">
      <c r="C5443" s="227"/>
      <c r="N5443" s="244"/>
      <c r="O5443" s="244"/>
    </row>
    <row r="5444" spans="3:15" ht="15.6" x14ac:dyDescent="0.3">
      <c r="C5444" s="227"/>
      <c r="N5444" s="244"/>
      <c r="O5444" s="244"/>
    </row>
    <row r="5445" spans="3:15" ht="15.6" x14ac:dyDescent="0.3">
      <c r="C5445" s="227"/>
      <c r="N5445" s="244"/>
      <c r="O5445" s="244"/>
    </row>
    <row r="5446" spans="3:15" ht="15.6" x14ac:dyDescent="0.3">
      <c r="C5446" s="227"/>
      <c r="N5446" s="244"/>
      <c r="O5446" s="244"/>
    </row>
    <row r="5447" spans="3:15" ht="15.6" x14ac:dyDescent="0.3">
      <c r="C5447" s="227"/>
      <c r="N5447" s="244"/>
      <c r="O5447" s="244"/>
    </row>
    <row r="5448" spans="3:15" ht="15.6" x14ac:dyDescent="0.3">
      <c r="C5448" s="227"/>
      <c r="N5448" s="244"/>
      <c r="O5448" s="244"/>
    </row>
    <row r="5449" spans="3:15" ht="15.6" x14ac:dyDescent="0.3">
      <c r="C5449" s="227"/>
      <c r="N5449" s="244"/>
      <c r="O5449" s="244"/>
    </row>
    <row r="5450" spans="3:15" ht="15.6" x14ac:dyDescent="0.3">
      <c r="C5450" s="227"/>
      <c r="N5450" s="244"/>
      <c r="O5450" s="244"/>
    </row>
    <row r="5451" spans="3:15" ht="15.6" x14ac:dyDescent="0.3">
      <c r="C5451" s="227"/>
      <c r="N5451" s="244"/>
      <c r="O5451" s="244"/>
    </row>
    <row r="5452" spans="3:15" ht="15.6" x14ac:dyDescent="0.3">
      <c r="C5452" s="227"/>
      <c r="N5452" s="244"/>
      <c r="O5452" s="244"/>
    </row>
    <row r="5453" spans="3:15" ht="15.6" x14ac:dyDescent="0.3">
      <c r="C5453" s="227"/>
      <c r="N5453" s="244"/>
      <c r="O5453" s="244"/>
    </row>
    <row r="5454" spans="3:15" ht="15.6" x14ac:dyDescent="0.3">
      <c r="C5454" s="227"/>
      <c r="N5454" s="244"/>
      <c r="O5454" s="244"/>
    </row>
    <row r="5455" spans="3:15" ht="15.6" x14ac:dyDescent="0.3">
      <c r="C5455" s="227"/>
      <c r="N5455" s="244"/>
      <c r="O5455" s="244"/>
    </row>
    <row r="5456" spans="3:15" ht="15.6" x14ac:dyDescent="0.3">
      <c r="C5456" s="227"/>
      <c r="N5456" s="244"/>
      <c r="O5456" s="244"/>
    </row>
    <row r="5457" spans="3:15" ht="15.6" x14ac:dyDescent="0.3">
      <c r="C5457" s="227"/>
      <c r="N5457" s="244"/>
      <c r="O5457" s="244"/>
    </row>
    <row r="5458" spans="3:15" ht="15.6" x14ac:dyDescent="0.3">
      <c r="C5458" s="227"/>
      <c r="N5458" s="244"/>
      <c r="O5458" s="244"/>
    </row>
    <row r="5459" spans="3:15" ht="15.6" x14ac:dyDescent="0.3">
      <c r="C5459" s="227"/>
      <c r="N5459" s="244"/>
      <c r="O5459" s="244"/>
    </row>
    <row r="5460" spans="3:15" ht="15.6" x14ac:dyDescent="0.3">
      <c r="C5460" s="227"/>
      <c r="N5460" s="244"/>
      <c r="O5460" s="244"/>
    </row>
    <row r="5461" spans="3:15" ht="15.6" x14ac:dyDescent="0.3">
      <c r="C5461" s="227"/>
      <c r="N5461" s="244"/>
      <c r="O5461" s="244"/>
    </row>
    <row r="5462" spans="3:15" ht="15.6" x14ac:dyDescent="0.3">
      <c r="C5462" s="227"/>
      <c r="N5462" s="244"/>
      <c r="O5462" s="244"/>
    </row>
    <row r="5463" spans="3:15" ht="15.6" x14ac:dyDescent="0.3">
      <c r="C5463" s="227"/>
      <c r="N5463" s="244"/>
      <c r="O5463" s="244"/>
    </row>
    <row r="5464" spans="3:15" ht="15.6" x14ac:dyDescent="0.3">
      <c r="C5464" s="227"/>
      <c r="N5464" s="244"/>
      <c r="O5464" s="244"/>
    </row>
    <row r="5465" spans="3:15" ht="15.6" x14ac:dyDescent="0.3">
      <c r="C5465" s="227"/>
      <c r="N5465" s="244"/>
      <c r="O5465" s="244"/>
    </row>
    <row r="5466" spans="3:15" ht="15.6" x14ac:dyDescent="0.3">
      <c r="C5466" s="227"/>
      <c r="N5466" s="244"/>
      <c r="O5466" s="244"/>
    </row>
    <row r="5467" spans="3:15" ht="15.6" x14ac:dyDescent="0.3">
      <c r="C5467" s="227"/>
      <c r="N5467" s="244"/>
      <c r="O5467" s="244"/>
    </row>
    <row r="5468" spans="3:15" ht="15.6" x14ac:dyDescent="0.3">
      <c r="C5468" s="227"/>
      <c r="N5468" s="244"/>
      <c r="O5468" s="244"/>
    </row>
    <row r="5469" spans="3:15" ht="15.6" x14ac:dyDescent="0.3">
      <c r="C5469" s="227"/>
      <c r="N5469" s="244"/>
      <c r="O5469" s="244"/>
    </row>
    <row r="5470" spans="3:15" ht="15.6" x14ac:dyDescent="0.3">
      <c r="C5470" s="227"/>
      <c r="N5470" s="244"/>
      <c r="O5470" s="244"/>
    </row>
    <row r="5471" spans="3:15" ht="15.6" x14ac:dyDescent="0.3">
      <c r="C5471" s="227"/>
      <c r="N5471" s="244"/>
      <c r="O5471" s="244"/>
    </row>
    <row r="5472" spans="3:15" ht="15.6" x14ac:dyDescent="0.3">
      <c r="C5472" s="227"/>
      <c r="N5472" s="244"/>
      <c r="O5472" s="244"/>
    </row>
    <row r="5473" spans="3:15" ht="15.6" x14ac:dyDescent="0.3">
      <c r="C5473" s="227"/>
      <c r="N5473" s="244"/>
      <c r="O5473" s="244"/>
    </row>
    <row r="5474" spans="3:15" ht="15.6" x14ac:dyDescent="0.3">
      <c r="C5474" s="227"/>
      <c r="N5474" s="244"/>
      <c r="O5474" s="244"/>
    </row>
    <row r="5475" spans="3:15" ht="15.6" x14ac:dyDescent="0.3">
      <c r="C5475" s="227"/>
      <c r="N5475" s="244"/>
      <c r="O5475" s="244"/>
    </row>
    <row r="5476" spans="3:15" ht="15.6" x14ac:dyDescent="0.3">
      <c r="C5476" s="227"/>
      <c r="N5476" s="244"/>
      <c r="O5476" s="244"/>
    </row>
    <row r="5477" spans="3:15" ht="15.6" x14ac:dyDescent="0.3">
      <c r="C5477" s="227"/>
      <c r="N5477" s="244"/>
      <c r="O5477" s="244"/>
    </row>
    <row r="5478" spans="3:15" ht="15.6" x14ac:dyDescent="0.3">
      <c r="C5478" s="227"/>
      <c r="N5478" s="244"/>
      <c r="O5478" s="244"/>
    </row>
    <row r="5479" spans="3:15" ht="15.6" x14ac:dyDescent="0.3">
      <c r="C5479" s="227"/>
      <c r="N5479" s="244"/>
      <c r="O5479" s="244"/>
    </row>
    <row r="5480" spans="3:15" ht="15.6" x14ac:dyDescent="0.3">
      <c r="C5480" s="227"/>
      <c r="N5480" s="244"/>
      <c r="O5480" s="244"/>
    </row>
    <row r="5481" spans="3:15" ht="15.6" x14ac:dyDescent="0.3">
      <c r="C5481" s="227"/>
      <c r="N5481" s="244"/>
      <c r="O5481" s="244"/>
    </row>
    <row r="5482" spans="3:15" ht="15.6" x14ac:dyDescent="0.3">
      <c r="C5482" s="227"/>
      <c r="N5482" s="244"/>
      <c r="O5482" s="244"/>
    </row>
    <row r="5483" spans="3:15" ht="15.6" x14ac:dyDescent="0.3">
      <c r="C5483" s="227"/>
      <c r="N5483" s="244"/>
      <c r="O5483" s="244"/>
    </row>
    <row r="5484" spans="3:15" ht="15.6" x14ac:dyDescent="0.3">
      <c r="C5484" s="227"/>
      <c r="N5484" s="244"/>
      <c r="O5484" s="244"/>
    </row>
    <row r="5485" spans="3:15" ht="15.6" x14ac:dyDescent="0.3">
      <c r="C5485" s="227"/>
      <c r="N5485" s="244"/>
      <c r="O5485" s="244"/>
    </row>
    <row r="5486" spans="3:15" ht="15.6" x14ac:dyDescent="0.3">
      <c r="C5486" s="227"/>
      <c r="N5486" s="244"/>
      <c r="O5486" s="244"/>
    </row>
    <row r="5487" spans="3:15" ht="15.6" x14ac:dyDescent="0.3">
      <c r="C5487" s="227"/>
      <c r="N5487" s="244"/>
      <c r="O5487" s="244"/>
    </row>
    <row r="5488" spans="3:15" ht="15.6" x14ac:dyDescent="0.3">
      <c r="C5488" s="227"/>
      <c r="N5488" s="244"/>
      <c r="O5488" s="244"/>
    </row>
    <row r="5489" spans="3:15" ht="15.6" x14ac:dyDescent="0.3">
      <c r="C5489" s="227"/>
      <c r="N5489" s="244"/>
      <c r="O5489" s="244"/>
    </row>
    <row r="5490" spans="3:15" ht="15.6" x14ac:dyDescent="0.3">
      <c r="C5490" s="227"/>
      <c r="N5490" s="244"/>
      <c r="O5490" s="244"/>
    </row>
    <row r="5491" spans="3:15" ht="15.6" x14ac:dyDescent="0.3">
      <c r="C5491" s="227"/>
      <c r="N5491" s="244"/>
      <c r="O5491" s="244"/>
    </row>
    <row r="5492" spans="3:15" ht="15.6" x14ac:dyDescent="0.3">
      <c r="C5492" s="227"/>
      <c r="N5492" s="244"/>
      <c r="O5492" s="244"/>
    </row>
    <row r="5493" spans="3:15" ht="15.6" x14ac:dyDescent="0.3">
      <c r="C5493" s="227"/>
      <c r="N5493" s="244"/>
      <c r="O5493" s="244"/>
    </row>
    <row r="5494" spans="3:15" ht="15.6" x14ac:dyDescent="0.3">
      <c r="C5494" s="227"/>
      <c r="N5494" s="244"/>
      <c r="O5494" s="244"/>
    </row>
    <row r="5495" spans="3:15" ht="15.6" x14ac:dyDescent="0.3">
      <c r="C5495" s="227"/>
      <c r="N5495" s="244"/>
      <c r="O5495" s="244"/>
    </row>
    <row r="5496" spans="3:15" ht="15.6" x14ac:dyDescent="0.3">
      <c r="C5496" s="227"/>
      <c r="N5496" s="244"/>
      <c r="O5496" s="244"/>
    </row>
    <row r="5497" spans="3:15" ht="15.6" x14ac:dyDescent="0.3">
      <c r="C5497" s="227"/>
      <c r="N5497" s="244"/>
      <c r="O5497" s="244"/>
    </row>
    <row r="5498" spans="3:15" ht="15.6" x14ac:dyDescent="0.3">
      <c r="C5498" s="227"/>
      <c r="N5498" s="244"/>
      <c r="O5498" s="244"/>
    </row>
    <row r="5499" spans="3:15" ht="15.6" x14ac:dyDescent="0.3">
      <c r="C5499" s="227"/>
      <c r="N5499" s="244"/>
      <c r="O5499" s="244"/>
    </row>
    <row r="5500" spans="3:15" ht="15.6" x14ac:dyDescent="0.3">
      <c r="C5500" s="227"/>
      <c r="N5500" s="244"/>
      <c r="O5500" s="244"/>
    </row>
    <row r="5501" spans="3:15" ht="15.6" x14ac:dyDescent="0.3">
      <c r="C5501" s="227"/>
      <c r="N5501" s="244"/>
      <c r="O5501" s="244"/>
    </row>
    <row r="5502" spans="3:15" ht="15.6" x14ac:dyDescent="0.3">
      <c r="C5502" s="227"/>
      <c r="N5502" s="244"/>
      <c r="O5502" s="244"/>
    </row>
    <row r="5503" spans="3:15" ht="15.6" x14ac:dyDescent="0.3">
      <c r="C5503" s="227"/>
      <c r="N5503" s="244"/>
      <c r="O5503" s="244"/>
    </row>
    <row r="5504" spans="3:15" ht="15.6" x14ac:dyDescent="0.3">
      <c r="C5504" s="227"/>
      <c r="N5504" s="244"/>
      <c r="O5504" s="244"/>
    </row>
    <row r="5505" spans="3:15" ht="15.6" x14ac:dyDescent="0.3">
      <c r="C5505" s="227"/>
      <c r="N5505" s="244"/>
      <c r="O5505" s="244"/>
    </row>
    <row r="5506" spans="3:15" ht="15.6" x14ac:dyDescent="0.3">
      <c r="C5506" s="227"/>
      <c r="N5506" s="244"/>
      <c r="O5506" s="244"/>
    </row>
    <row r="5507" spans="3:15" ht="15.6" x14ac:dyDescent="0.3">
      <c r="C5507" s="227"/>
      <c r="N5507" s="244"/>
      <c r="O5507" s="244"/>
    </row>
    <row r="5508" spans="3:15" ht="15.6" x14ac:dyDescent="0.3">
      <c r="C5508" s="227"/>
      <c r="N5508" s="244"/>
      <c r="O5508" s="244"/>
    </row>
    <row r="5509" spans="3:15" ht="15.6" x14ac:dyDescent="0.3">
      <c r="C5509" s="227"/>
      <c r="N5509" s="244"/>
      <c r="O5509" s="244"/>
    </row>
    <row r="5510" spans="3:15" ht="15.6" x14ac:dyDescent="0.3">
      <c r="C5510" s="227"/>
      <c r="N5510" s="244"/>
      <c r="O5510" s="244"/>
    </row>
    <row r="5511" spans="3:15" ht="15.6" x14ac:dyDescent="0.3">
      <c r="C5511" s="227"/>
      <c r="N5511" s="244"/>
      <c r="O5511" s="244"/>
    </row>
    <row r="5512" spans="3:15" ht="15.6" x14ac:dyDescent="0.3">
      <c r="C5512" s="227"/>
      <c r="N5512" s="244"/>
      <c r="O5512" s="244"/>
    </row>
    <row r="5513" spans="3:15" ht="15.6" x14ac:dyDescent="0.3">
      <c r="C5513" s="227"/>
      <c r="N5513" s="244"/>
      <c r="O5513" s="244"/>
    </row>
    <row r="5514" spans="3:15" ht="15.6" x14ac:dyDescent="0.3">
      <c r="C5514" s="227"/>
      <c r="N5514" s="244"/>
      <c r="O5514" s="244"/>
    </row>
    <row r="5515" spans="3:15" ht="15.6" x14ac:dyDescent="0.3">
      <c r="C5515" s="227"/>
      <c r="N5515" s="244"/>
      <c r="O5515" s="244"/>
    </row>
    <row r="5516" spans="3:15" ht="15.6" x14ac:dyDescent="0.3">
      <c r="C5516" s="227"/>
      <c r="N5516" s="244"/>
      <c r="O5516" s="244"/>
    </row>
    <row r="5517" spans="3:15" ht="15.6" x14ac:dyDescent="0.3">
      <c r="C5517" s="227"/>
      <c r="N5517" s="244"/>
      <c r="O5517" s="244"/>
    </row>
    <row r="5518" spans="3:15" ht="15.6" x14ac:dyDescent="0.3">
      <c r="C5518" s="227"/>
      <c r="N5518" s="244"/>
      <c r="O5518" s="244"/>
    </row>
    <row r="5519" spans="3:15" ht="15.6" x14ac:dyDescent="0.3">
      <c r="C5519" s="227"/>
      <c r="N5519" s="244"/>
      <c r="O5519" s="244"/>
    </row>
    <row r="5520" spans="3:15" ht="15.6" x14ac:dyDescent="0.3">
      <c r="C5520" s="227"/>
      <c r="N5520" s="244"/>
      <c r="O5520" s="244"/>
    </row>
    <row r="5521" spans="3:15" ht="15.6" x14ac:dyDescent="0.3">
      <c r="C5521" s="227"/>
      <c r="N5521" s="244"/>
      <c r="O5521" s="244"/>
    </row>
    <row r="5522" spans="3:15" ht="15.6" x14ac:dyDescent="0.3">
      <c r="C5522" s="227"/>
      <c r="N5522" s="244"/>
      <c r="O5522" s="244"/>
    </row>
    <row r="5523" spans="3:15" ht="15.6" x14ac:dyDescent="0.3">
      <c r="C5523" s="227"/>
      <c r="N5523" s="244"/>
      <c r="O5523" s="244"/>
    </row>
    <row r="5524" spans="3:15" ht="15.6" x14ac:dyDescent="0.3">
      <c r="C5524" s="227"/>
      <c r="N5524" s="244"/>
      <c r="O5524" s="244"/>
    </row>
    <row r="5525" spans="3:15" ht="15.6" x14ac:dyDescent="0.3">
      <c r="C5525" s="227"/>
      <c r="N5525" s="244"/>
      <c r="O5525" s="244"/>
    </row>
    <row r="5526" spans="3:15" ht="15.6" x14ac:dyDescent="0.3">
      <c r="C5526" s="227"/>
      <c r="N5526" s="244"/>
      <c r="O5526" s="244"/>
    </row>
    <row r="5527" spans="3:15" ht="15.6" x14ac:dyDescent="0.3">
      <c r="C5527" s="227"/>
      <c r="N5527" s="244"/>
      <c r="O5527" s="244"/>
    </row>
    <row r="5528" spans="3:15" ht="15.6" x14ac:dyDescent="0.3">
      <c r="C5528" s="227"/>
      <c r="N5528" s="244"/>
      <c r="O5528" s="244"/>
    </row>
    <row r="5529" spans="3:15" ht="15.6" x14ac:dyDescent="0.3">
      <c r="C5529" s="227"/>
      <c r="N5529" s="244"/>
      <c r="O5529" s="244"/>
    </row>
    <row r="5530" spans="3:15" ht="15.6" x14ac:dyDescent="0.3">
      <c r="C5530" s="227"/>
      <c r="N5530" s="244"/>
      <c r="O5530" s="244"/>
    </row>
    <row r="5531" spans="3:15" ht="15.6" x14ac:dyDescent="0.3">
      <c r="C5531" s="227"/>
      <c r="N5531" s="244"/>
      <c r="O5531" s="244"/>
    </row>
    <row r="5532" spans="3:15" ht="15.6" x14ac:dyDescent="0.3">
      <c r="C5532" s="227"/>
      <c r="N5532" s="244"/>
      <c r="O5532" s="244"/>
    </row>
    <row r="5533" spans="3:15" ht="15.6" x14ac:dyDescent="0.3">
      <c r="C5533" s="227"/>
      <c r="N5533" s="244"/>
      <c r="O5533" s="244"/>
    </row>
    <row r="5534" spans="3:15" ht="15.6" x14ac:dyDescent="0.3">
      <c r="C5534" s="227"/>
      <c r="N5534" s="244"/>
      <c r="O5534" s="244"/>
    </row>
    <row r="5535" spans="3:15" ht="15.6" x14ac:dyDescent="0.3">
      <c r="C5535" s="227"/>
      <c r="N5535" s="244"/>
      <c r="O5535" s="244"/>
    </row>
    <row r="5536" spans="3:15" ht="15.6" x14ac:dyDescent="0.3">
      <c r="C5536" s="227"/>
      <c r="N5536" s="244"/>
      <c r="O5536" s="244"/>
    </row>
    <row r="5537" spans="3:15" ht="15.6" x14ac:dyDescent="0.3">
      <c r="C5537" s="227"/>
      <c r="N5537" s="244"/>
      <c r="O5537" s="244"/>
    </row>
    <row r="5538" spans="3:15" ht="15.6" x14ac:dyDescent="0.3">
      <c r="C5538" s="227"/>
      <c r="N5538" s="244"/>
      <c r="O5538" s="244"/>
    </row>
    <row r="5539" spans="3:15" ht="15.6" x14ac:dyDescent="0.3">
      <c r="C5539" s="227"/>
      <c r="N5539" s="244"/>
      <c r="O5539" s="244"/>
    </row>
    <row r="5540" spans="3:15" ht="15.6" x14ac:dyDescent="0.3">
      <c r="C5540" s="227"/>
      <c r="N5540" s="244"/>
      <c r="O5540" s="244"/>
    </row>
    <row r="5541" spans="3:15" ht="15.6" x14ac:dyDescent="0.3">
      <c r="C5541" s="227"/>
      <c r="N5541" s="244"/>
      <c r="O5541" s="244"/>
    </row>
    <row r="5542" spans="3:15" ht="15.6" x14ac:dyDescent="0.3">
      <c r="C5542" s="227"/>
      <c r="N5542" s="244"/>
      <c r="O5542" s="244"/>
    </row>
    <row r="5543" spans="3:15" ht="15.6" x14ac:dyDescent="0.3">
      <c r="C5543" s="227"/>
      <c r="N5543" s="244"/>
      <c r="O5543" s="244"/>
    </row>
    <row r="5544" spans="3:15" ht="15.6" x14ac:dyDescent="0.3">
      <c r="C5544" s="227"/>
      <c r="N5544" s="244"/>
      <c r="O5544" s="244"/>
    </row>
    <row r="5545" spans="3:15" ht="15.6" x14ac:dyDescent="0.3">
      <c r="C5545" s="227"/>
      <c r="N5545" s="244"/>
      <c r="O5545" s="244"/>
    </row>
    <row r="5546" spans="3:15" ht="15.6" x14ac:dyDescent="0.3">
      <c r="C5546" s="227"/>
      <c r="N5546" s="244"/>
      <c r="O5546" s="244"/>
    </row>
    <row r="5547" spans="3:15" ht="15.6" x14ac:dyDescent="0.3">
      <c r="C5547" s="227"/>
      <c r="N5547" s="244"/>
      <c r="O5547" s="244"/>
    </row>
    <row r="5548" spans="3:15" ht="15.6" x14ac:dyDescent="0.3">
      <c r="C5548" s="227"/>
      <c r="N5548" s="244"/>
      <c r="O5548" s="244"/>
    </row>
    <row r="5549" spans="3:15" ht="15.6" x14ac:dyDescent="0.3">
      <c r="C5549" s="227"/>
      <c r="N5549" s="244"/>
      <c r="O5549" s="244"/>
    </row>
    <row r="5550" spans="3:15" ht="15.6" x14ac:dyDescent="0.3">
      <c r="C5550" s="227"/>
      <c r="N5550" s="244"/>
      <c r="O5550" s="244"/>
    </row>
    <row r="5551" spans="3:15" ht="15.6" x14ac:dyDescent="0.3">
      <c r="C5551" s="227"/>
      <c r="N5551" s="244"/>
      <c r="O5551" s="244"/>
    </row>
    <row r="5552" spans="3:15" ht="15.6" x14ac:dyDescent="0.3">
      <c r="C5552" s="227"/>
      <c r="N5552" s="244"/>
      <c r="O5552" s="244"/>
    </row>
    <row r="5553" spans="3:15" ht="15.6" x14ac:dyDescent="0.3">
      <c r="C5553" s="227"/>
      <c r="N5553" s="244"/>
      <c r="O5553" s="244"/>
    </row>
    <row r="5554" spans="3:15" ht="15.6" x14ac:dyDescent="0.3">
      <c r="C5554" s="227"/>
      <c r="N5554" s="244"/>
      <c r="O5554" s="244"/>
    </row>
    <row r="5555" spans="3:15" ht="15.6" x14ac:dyDescent="0.3">
      <c r="C5555" s="227"/>
      <c r="N5555" s="244"/>
      <c r="O5555" s="244"/>
    </row>
    <row r="5556" spans="3:15" ht="15.6" x14ac:dyDescent="0.3">
      <c r="C5556" s="227"/>
      <c r="N5556" s="244"/>
      <c r="O5556" s="244"/>
    </row>
    <row r="5557" spans="3:15" ht="15.6" x14ac:dyDescent="0.3">
      <c r="C5557" s="227"/>
      <c r="N5557" s="244"/>
      <c r="O5557" s="244"/>
    </row>
    <row r="5558" spans="3:15" ht="15.6" x14ac:dyDescent="0.3">
      <c r="C5558" s="227"/>
      <c r="N5558" s="244"/>
      <c r="O5558" s="244"/>
    </row>
    <row r="5559" spans="3:15" ht="15.6" x14ac:dyDescent="0.3">
      <c r="C5559" s="227"/>
      <c r="N5559" s="244"/>
      <c r="O5559" s="244"/>
    </row>
    <row r="5560" spans="3:15" ht="15.6" x14ac:dyDescent="0.3">
      <c r="C5560" s="227"/>
      <c r="N5560" s="244"/>
      <c r="O5560" s="244"/>
    </row>
    <row r="5561" spans="3:15" ht="15.6" x14ac:dyDescent="0.3">
      <c r="C5561" s="227"/>
      <c r="N5561" s="244"/>
      <c r="O5561" s="244"/>
    </row>
    <row r="5562" spans="3:15" ht="15.6" x14ac:dyDescent="0.3">
      <c r="C5562" s="227"/>
      <c r="N5562" s="244"/>
      <c r="O5562" s="244"/>
    </row>
    <row r="5563" spans="3:15" ht="15.6" x14ac:dyDescent="0.3">
      <c r="C5563" s="227"/>
      <c r="N5563" s="244"/>
      <c r="O5563" s="244"/>
    </row>
    <row r="5564" spans="3:15" ht="15.6" x14ac:dyDescent="0.3">
      <c r="C5564" s="227"/>
      <c r="N5564" s="244"/>
      <c r="O5564" s="244"/>
    </row>
    <row r="5565" spans="3:15" ht="15.6" x14ac:dyDescent="0.3">
      <c r="C5565" s="227"/>
      <c r="N5565" s="244"/>
      <c r="O5565" s="244"/>
    </row>
    <row r="5566" spans="3:15" ht="15.6" x14ac:dyDescent="0.3">
      <c r="C5566" s="227"/>
      <c r="N5566" s="244"/>
      <c r="O5566" s="244"/>
    </row>
    <row r="5567" spans="3:15" ht="15.6" x14ac:dyDescent="0.3">
      <c r="C5567" s="227"/>
      <c r="N5567" s="244"/>
      <c r="O5567" s="244"/>
    </row>
    <row r="5568" spans="3:15" ht="15.6" x14ac:dyDescent="0.3">
      <c r="C5568" s="227"/>
      <c r="N5568" s="244"/>
      <c r="O5568" s="244"/>
    </row>
    <row r="5569" spans="3:15" ht="15.6" x14ac:dyDescent="0.3">
      <c r="C5569" s="227"/>
      <c r="N5569" s="244"/>
      <c r="O5569" s="244"/>
    </row>
    <row r="5570" spans="3:15" ht="15.6" x14ac:dyDescent="0.3">
      <c r="C5570" s="227"/>
      <c r="N5570" s="244"/>
      <c r="O5570" s="244"/>
    </row>
    <row r="5571" spans="3:15" ht="15.6" x14ac:dyDescent="0.3">
      <c r="C5571" s="227"/>
      <c r="N5571" s="244"/>
      <c r="O5571" s="244"/>
    </row>
    <row r="5572" spans="3:15" ht="15.6" x14ac:dyDescent="0.3">
      <c r="C5572" s="227"/>
      <c r="N5572" s="244"/>
      <c r="O5572" s="244"/>
    </row>
    <row r="5573" spans="3:15" ht="15.6" x14ac:dyDescent="0.3">
      <c r="C5573" s="227"/>
      <c r="N5573" s="244"/>
      <c r="O5573" s="244"/>
    </row>
    <row r="5574" spans="3:15" ht="15.6" x14ac:dyDescent="0.3">
      <c r="C5574" s="227"/>
      <c r="N5574" s="244"/>
      <c r="O5574" s="244"/>
    </row>
    <row r="5575" spans="3:15" ht="15.6" x14ac:dyDescent="0.3">
      <c r="C5575" s="227"/>
      <c r="N5575" s="244"/>
      <c r="O5575" s="244"/>
    </row>
    <row r="5576" spans="3:15" ht="15.6" x14ac:dyDescent="0.3">
      <c r="C5576" s="227"/>
      <c r="N5576" s="244"/>
      <c r="O5576" s="244"/>
    </row>
    <row r="5577" spans="3:15" ht="15.6" x14ac:dyDescent="0.3">
      <c r="C5577" s="227"/>
      <c r="N5577" s="244"/>
      <c r="O5577" s="244"/>
    </row>
    <row r="5578" spans="3:15" ht="15.6" x14ac:dyDescent="0.3">
      <c r="C5578" s="227"/>
      <c r="N5578" s="244"/>
      <c r="O5578" s="244"/>
    </row>
    <row r="5579" spans="3:15" ht="15.6" x14ac:dyDescent="0.3">
      <c r="C5579" s="227"/>
      <c r="N5579" s="244"/>
      <c r="O5579" s="244"/>
    </row>
    <row r="5580" spans="3:15" ht="15.6" x14ac:dyDescent="0.3">
      <c r="C5580" s="227"/>
      <c r="N5580" s="244"/>
      <c r="O5580" s="244"/>
    </row>
    <row r="5581" spans="3:15" ht="15.6" x14ac:dyDescent="0.3">
      <c r="C5581" s="227"/>
      <c r="N5581" s="244"/>
      <c r="O5581" s="244"/>
    </row>
    <row r="5582" spans="3:15" ht="15.6" x14ac:dyDescent="0.3">
      <c r="C5582" s="227"/>
      <c r="N5582" s="244"/>
      <c r="O5582" s="244"/>
    </row>
    <row r="5583" spans="3:15" ht="15.6" x14ac:dyDescent="0.3">
      <c r="C5583" s="227"/>
      <c r="N5583" s="244"/>
      <c r="O5583" s="244"/>
    </row>
    <row r="5584" spans="3:15" ht="15.6" x14ac:dyDescent="0.3">
      <c r="C5584" s="227"/>
      <c r="N5584" s="244"/>
      <c r="O5584" s="244"/>
    </row>
    <row r="5585" spans="3:15" ht="15.6" x14ac:dyDescent="0.3">
      <c r="C5585" s="227"/>
      <c r="N5585" s="244"/>
      <c r="O5585" s="244"/>
    </row>
    <row r="5586" spans="3:15" ht="15.6" x14ac:dyDescent="0.3">
      <c r="C5586" s="227"/>
      <c r="N5586" s="244"/>
      <c r="O5586" s="244"/>
    </row>
    <row r="5587" spans="3:15" ht="15.6" x14ac:dyDescent="0.3">
      <c r="C5587" s="227"/>
      <c r="N5587" s="244"/>
      <c r="O5587" s="244"/>
    </row>
    <row r="5588" spans="3:15" ht="15.6" x14ac:dyDescent="0.3">
      <c r="C5588" s="227"/>
      <c r="N5588" s="244"/>
      <c r="O5588" s="244"/>
    </row>
    <row r="5589" spans="3:15" ht="15.6" x14ac:dyDescent="0.3">
      <c r="C5589" s="227"/>
      <c r="N5589" s="244"/>
      <c r="O5589" s="244"/>
    </row>
    <row r="5590" spans="3:15" ht="15.6" x14ac:dyDescent="0.3">
      <c r="C5590" s="227"/>
      <c r="N5590" s="244"/>
      <c r="O5590" s="244"/>
    </row>
    <row r="5591" spans="3:15" ht="15.6" x14ac:dyDescent="0.3">
      <c r="C5591" s="227"/>
      <c r="N5591" s="244"/>
      <c r="O5591" s="244"/>
    </row>
    <row r="5592" spans="3:15" ht="15.6" x14ac:dyDescent="0.3">
      <c r="C5592" s="227"/>
      <c r="N5592" s="244"/>
      <c r="O5592" s="244"/>
    </row>
    <row r="5593" spans="3:15" ht="15.6" x14ac:dyDescent="0.3">
      <c r="C5593" s="227"/>
      <c r="N5593" s="244"/>
      <c r="O5593" s="244"/>
    </row>
    <row r="5594" spans="3:15" ht="15.6" x14ac:dyDescent="0.3">
      <c r="C5594" s="227"/>
      <c r="N5594" s="244"/>
      <c r="O5594" s="244"/>
    </row>
    <row r="5595" spans="3:15" ht="15.6" x14ac:dyDescent="0.3">
      <c r="C5595" s="227"/>
      <c r="N5595" s="244"/>
      <c r="O5595" s="244"/>
    </row>
    <row r="5596" spans="3:15" ht="15.6" x14ac:dyDescent="0.3">
      <c r="C5596" s="227"/>
      <c r="N5596" s="244"/>
      <c r="O5596" s="244"/>
    </row>
    <row r="5597" spans="3:15" ht="15.6" x14ac:dyDescent="0.3">
      <c r="C5597" s="227"/>
      <c r="N5597" s="244"/>
      <c r="O5597" s="244"/>
    </row>
    <row r="5598" spans="3:15" ht="15.6" x14ac:dyDescent="0.3">
      <c r="C5598" s="227"/>
      <c r="N5598" s="244"/>
      <c r="O5598" s="244"/>
    </row>
    <row r="5599" spans="3:15" ht="15.6" x14ac:dyDescent="0.3">
      <c r="C5599" s="227"/>
      <c r="N5599" s="244"/>
      <c r="O5599" s="244"/>
    </row>
    <row r="5600" spans="3:15" ht="15.6" x14ac:dyDescent="0.3">
      <c r="C5600" s="227"/>
      <c r="N5600" s="244"/>
      <c r="O5600" s="244"/>
    </row>
    <row r="5601" spans="3:15" ht="15.6" x14ac:dyDescent="0.3">
      <c r="C5601" s="227"/>
      <c r="N5601" s="244"/>
      <c r="O5601" s="244"/>
    </row>
    <row r="5602" spans="3:15" ht="15.6" x14ac:dyDescent="0.3">
      <c r="C5602" s="227"/>
      <c r="N5602" s="244"/>
      <c r="O5602" s="244"/>
    </row>
    <row r="5603" spans="3:15" ht="15.6" x14ac:dyDescent="0.3">
      <c r="C5603" s="227"/>
      <c r="N5603" s="244"/>
      <c r="O5603" s="244"/>
    </row>
    <row r="5604" spans="3:15" ht="15.6" x14ac:dyDescent="0.3">
      <c r="C5604" s="227"/>
      <c r="N5604" s="244"/>
      <c r="O5604" s="244"/>
    </row>
    <row r="5605" spans="3:15" ht="15.6" x14ac:dyDescent="0.3">
      <c r="C5605" s="227"/>
      <c r="N5605" s="244"/>
      <c r="O5605" s="244"/>
    </row>
    <row r="5606" spans="3:15" ht="15.6" x14ac:dyDescent="0.3">
      <c r="C5606" s="227"/>
      <c r="N5606" s="244"/>
      <c r="O5606" s="244"/>
    </row>
    <row r="5607" spans="3:15" ht="15.6" x14ac:dyDescent="0.3">
      <c r="C5607" s="227"/>
      <c r="N5607" s="244"/>
      <c r="O5607" s="244"/>
    </row>
    <row r="5608" spans="3:15" ht="15.6" x14ac:dyDescent="0.3">
      <c r="C5608" s="227"/>
      <c r="N5608" s="244"/>
      <c r="O5608" s="244"/>
    </row>
    <row r="5609" spans="3:15" ht="15.6" x14ac:dyDescent="0.3">
      <c r="C5609" s="227"/>
      <c r="N5609" s="244"/>
      <c r="O5609" s="244"/>
    </row>
    <row r="5610" spans="3:15" ht="15.6" x14ac:dyDescent="0.3">
      <c r="C5610" s="227"/>
      <c r="N5610" s="244"/>
      <c r="O5610" s="244"/>
    </row>
    <row r="5611" spans="3:15" ht="15.6" x14ac:dyDescent="0.3">
      <c r="C5611" s="227"/>
      <c r="N5611" s="244"/>
      <c r="O5611" s="244"/>
    </row>
    <row r="5612" spans="3:15" ht="15.6" x14ac:dyDescent="0.3">
      <c r="C5612" s="227"/>
      <c r="N5612" s="244"/>
      <c r="O5612" s="244"/>
    </row>
    <row r="5613" spans="3:15" ht="15.6" x14ac:dyDescent="0.3">
      <c r="C5613" s="227"/>
      <c r="N5613" s="244"/>
      <c r="O5613" s="244"/>
    </row>
    <row r="5614" spans="3:15" ht="15.6" x14ac:dyDescent="0.3">
      <c r="C5614" s="227"/>
      <c r="N5614" s="244"/>
      <c r="O5614" s="244"/>
    </row>
    <row r="5615" spans="3:15" ht="15.6" x14ac:dyDescent="0.3">
      <c r="C5615" s="227"/>
      <c r="N5615" s="244"/>
      <c r="O5615" s="244"/>
    </row>
    <row r="5616" spans="3:15" ht="15.6" x14ac:dyDescent="0.3">
      <c r="C5616" s="227"/>
      <c r="N5616" s="244"/>
      <c r="O5616" s="244"/>
    </row>
    <row r="5617" spans="3:15" ht="15.6" x14ac:dyDescent="0.3">
      <c r="C5617" s="227"/>
      <c r="N5617" s="244"/>
      <c r="O5617" s="244"/>
    </row>
    <row r="5618" spans="3:15" ht="15.6" x14ac:dyDescent="0.3">
      <c r="C5618" s="227"/>
      <c r="N5618" s="244"/>
      <c r="O5618" s="244"/>
    </row>
    <row r="5619" spans="3:15" ht="15.6" x14ac:dyDescent="0.3">
      <c r="C5619" s="227"/>
      <c r="N5619" s="244"/>
      <c r="O5619" s="244"/>
    </row>
    <row r="5620" spans="3:15" ht="15.6" x14ac:dyDescent="0.3">
      <c r="C5620" s="227"/>
      <c r="N5620" s="244"/>
      <c r="O5620" s="244"/>
    </row>
    <row r="5621" spans="3:15" ht="15.6" x14ac:dyDescent="0.3">
      <c r="C5621" s="227"/>
      <c r="N5621" s="244"/>
      <c r="O5621" s="244"/>
    </row>
    <row r="5622" spans="3:15" ht="15.6" x14ac:dyDescent="0.3">
      <c r="C5622" s="227"/>
      <c r="N5622" s="244"/>
      <c r="O5622" s="244"/>
    </row>
    <row r="5623" spans="3:15" ht="15.6" x14ac:dyDescent="0.3">
      <c r="C5623" s="227"/>
      <c r="N5623" s="244"/>
      <c r="O5623" s="244"/>
    </row>
    <row r="5624" spans="3:15" ht="15.6" x14ac:dyDescent="0.3">
      <c r="C5624" s="227"/>
      <c r="N5624" s="244"/>
      <c r="O5624" s="244"/>
    </row>
    <row r="5625" spans="3:15" ht="15.6" x14ac:dyDescent="0.3">
      <c r="C5625" s="227"/>
      <c r="N5625" s="244"/>
      <c r="O5625" s="244"/>
    </row>
    <row r="5626" spans="3:15" ht="15.6" x14ac:dyDescent="0.3">
      <c r="C5626" s="227"/>
      <c r="N5626" s="244"/>
      <c r="O5626" s="244"/>
    </row>
    <row r="5627" spans="3:15" ht="15.6" x14ac:dyDescent="0.3">
      <c r="C5627" s="227"/>
      <c r="N5627" s="244"/>
      <c r="O5627" s="244"/>
    </row>
    <row r="5628" spans="3:15" ht="15.6" x14ac:dyDescent="0.3">
      <c r="C5628" s="227"/>
      <c r="N5628" s="244"/>
      <c r="O5628" s="244"/>
    </row>
    <row r="5629" spans="3:15" ht="15.6" x14ac:dyDescent="0.3">
      <c r="C5629" s="227"/>
      <c r="N5629" s="244"/>
      <c r="O5629" s="244"/>
    </row>
    <row r="5630" spans="3:15" ht="15.6" x14ac:dyDescent="0.3">
      <c r="C5630" s="227"/>
      <c r="N5630" s="244"/>
      <c r="O5630" s="244"/>
    </row>
    <row r="5631" spans="3:15" ht="15.6" x14ac:dyDescent="0.3">
      <c r="C5631" s="227"/>
      <c r="N5631" s="244"/>
      <c r="O5631" s="244"/>
    </row>
    <row r="5632" spans="3:15" ht="15.6" x14ac:dyDescent="0.3">
      <c r="C5632" s="227"/>
      <c r="N5632" s="244"/>
      <c r="O5632" s="244"/>
    </row>
    <row r="5633" spans="3:15" ht="15.6" x14ac:dyDescent="0.3">
      <c r="C5633" s="227"/>
      <c r="N5633" s="244"/>
      <c r="O5633" s="244"/>
    </row>
    <row r="5634" spans="3:15" ht="15.6" x14ac:dyDescent="0.3">
      <c r="C5634" s="227"/>
      <c r="N5634" s="244"/>
      <c r="O5634" s="244"/>
    </row>
    <row r="5635" spans="3:15" ht="15.6" x14ac:dyDescent="0.3">
      <c r="C5635" s="227"/>
      <c r="N5635" s="244"/>
      <c r="O5635" s="244"/>
    </row>
    <row r="5636" spans="3:15" ht="15.6" x14ac:dyDescent="0.3">
      <c r="C5636" s="227"/>
      <c r="N5636" s="244"/>
      <c r="O5636" s="244"/>
    </row>
    <row r="5637" spans="3:15" ht="15.6" x14ac:dyDescent="0.3">
      <c r="C5637" s="227"/>
      <c r="N5637" s="244"/>
      <c r="O5637" s="244"/>
    </row>
    <row r="5638" spans="3:15" ht="15.6" x14ac:dyDescent="0.3">
      <c r="C5638" s="227"/>
      <c r="N5638" s="244"/>
      <c r="O5638" s="244"/>
    </row>
    <row r="5639" spans="3:15" ht="15.6" x14ac:dyDescent="0.3">
      <c r="C5639" s="227"/>
      <c r="N5639" s="244"/>
      <c r="O5639" s="244"/>
    </row>
    <row r="5640" spans="3:15" ht="15.6" x14ac:dyDescent="0.3">
      <c r="C5640" s="227"/>
      <c r="N5640" s="244"/>
      <c r="O5640" s="244"/>
    </row>
    <row r="5641" spans="3:15" ht="15.6" x14ac:dyDescent="0.3">
      <c r="C5641" s="227"/>
      <c r="N5641" s="244"/>
      <c r="O5641" s="244"/>
    </row>
    <row r="5642" spans="3:15" ht="15.6" x14ac:dyDescent="0.3">
      <c r="C5642" s="227"/>
      <c r="N5642" s="244"/>
      <c r="O5642" s="244"/>
    </row>
    <row r="5643" spans="3:15" ht="15.6" x14ac:dyDescent="0.3">
      <c r="C5643" s="227"/>
      <c r="N5643" s="244"/>
      <c r="O5643" s="244"/>
    </row>
    <row r="5644" spans="3:15" ht="15.6" x14ac:dyDescent="0.3">
      <c r="C5644" s="227"/>
      <c r="N5644" s="244"/>
      <c r="O5644" s="244"/>
    </row>
    <row r="5645" spans="3:15" ht="15.6" x14ac:dyDescent="0.3">
      <c r="C5645" s="227"/>
      <c r="N5645" s="244"/>
      <c r="O5645" s="244"/>
    </row>
    <row r="5646" spans="3:15" ht="15.6" x14ac:dyDescent="0.3">
      <c r="C5646" s="227"/>
      <c r="N5646" s="244"/>
      <c r="O5646" s="244"/>
    </row>
    <row r="5647" spans="3:15" ht="15.6" x14ac:dyDescent="0.3">
      <c r="C5647" s="227"/>
      <c r="N5647" s="244"/>
      <c r="O5647" s="244"/>
    </row>
    <row r="5648" spans="3:15" ht="15.6" x14ac:dyDescent="0.3">
      <c r="C5648" s="227"/>
      <c r="N5648" s="244"/>
      <c r="O5648" s="244"/>
    </row>
    <row r="5649" spans="3:15" ht="15.6" x14ac:dyDescent="0.3">
      <c r="C5649" s="227"/>
      <c r="N5649" s="244"/>
      <c r="O5649" s="244"/>
    </row>
    <row r="5650" spans="3:15" ht="15.6" x14ac:dyDescent="0.3">
      <c r="C5650" s="227"/>
      <c r="N5650" s="244"/>
      <c r="O5650" s="244"/>
    </row>
    <row r="5651" spans="3:15" ht="15.6" x14ac:dyDescent="0.3">
      <c r="C5651" s="227"/>
      <c r="N5651" s="244"/>
      <c r="O5651" s="244"/>
    </row>
    <row r="5652" spans="3:15" ht="15.6" x14ac:dyDescent="0.3">
      <c r="C5652" s="227"/>
      <c r="N5652" s="244"/>
      <c r="O5652" s="244"/>
    </row>
    <row r="5653" spans="3:15" ht="15.6" x14ac:dyDescent="0.3">
      <c r="C5653" s="227"/>
      <c r="N5653" s="244"/>
      <c r="O5653" s="244"/>
    </row>
    <row r="5654" spans="3:15" ht="15.6" x14ac:dyDescent="0.3">
      <c r="C5654" s="227"/>
      <c r="N5654" s="244"/>
      <c r="O5654" s="244"/>
    </row>
    <row r="5655" spans="3:15" ht="15.6" x14ac:dyDescent="0.3">
      <c r="C5655" s="227"/>
      <c r="N5655" s="244"/>
      <c r="O5655" s="244"/>
    </row>
    <row r="5656" spans="3:15" ht="15.6" x14ac:dyDescent="0.3">
      <c r="C5656" s="227"/>
      <c r="N5656" s="244"/>
      <c r="O5656" s="244"/>
    </row>
    <row r="5657" spans="3:15" ht="15.6" x14ac:dyDescent="0.3">
      <c r="C5657" s="227"/>
      <c r="N5657" s="244"/>
      <c r="O5657" s="244"/>
    </row>
    <row r="5658" spans="3:15" ht="15.6" x14ac:dyDescent="0.3">
      <c r="C5658" s="227"/>
      <c r="N5658" s="244"/>
      <c r="O5658" s="244"/>
    </row>
    <row r="5659" spans="3:15" ht="15.6" x14ac:dyDescent="0.3">
      <c r="C5659" s="227"/>
      <c r="N5659" s="244"/>
      <c r="O5659" s="244"/>
    </row>
    <row r="5660" spans="3:15" ht="15.6" x14ac:dyDescent="0.3">
      <c r="C5660" s="227"/>
      <c r="N5660" s="244"/>
      <c r="O5660" s="244"/>
    </row>
    <row r="5661" spans="3:15" ht="15.6" x14ac:dyDescent="0.3">
      <c r="C5661" s="227"/>
      <c r="N5661" s="244"/>
      <c r="O5661" s="244"/>
    </row>
    <row r="5662" spans="3:15" ht="15.6" x14ac:dyDescent="0.3">
      <c r="C5662" s="227"/>
      <c r="N5662" s="244"/>
      <c r="O5662" s="244"/>
    </row>
    <row r="5663" spans="3:15" ht="15.6" x14ac:dyDescent="0.3">
      <c r="C5663" s="227"/>
      <c r="N5663" s="244"/>
      <c r="O5663" s="244"/>
    </row>
    <row r="5664" spans="3:15" ht="15.6" x14ac:dyDescent="0.3">
      <c r="C5664" s="227"/>
      <c r="N5664" s="244"/>
      <c r="O5664" s="244"/>
    </row>
    <row r="5665" spans="3:15" ht="15.6" x14ac:dyDescent="0.3">
      <c r="C5665" s="227"/>
      <c r="N5665" s="244"/>
      <c r="O5665" s="244"/>
    </row>
    <row r="5666" spans="3:15" ht="15.6" x14ac:dyDescent="0.3">
      <c r="C5666" s="227"/>
      <c r="N5666" s="244"/>
      <c r="O5666" s="244"/>
    </row>
    <row r="5667" spans="3:15" ht="15.6" x14ac:dyDescent="0.3">
      <c r="C5667" s="227"/>
      <c r="N5667" s="244"/>
      <c r="O5667" s="244"/>
    </row>
    <row r="5668" spans="3:15" ht="15.6" x14ac:dyDescent="0.3">
      <c r="C5668" s="227"/>
      <c r="N5668" s="244"/>
      <c r="O5668" s="244"/>
    </row>
    <row r="5669" spans="3:15" ht="15.6" x14ac:dyDescent="0.3">
      <c r="C5669" s="227"/>
      <c r="N5669" s="244"/>
      <c r="O5669" s="244"/>
    </row>
    <row r="5670" spans="3:15" ht="15.6" x14ac:dyDescent="0.3">
      <c r="C5670" s="227"/>
      <c r="N5670" s="244"/>
      <c r="O5670" s="244"/>
    </row>
    <row r="5671" spans="3:15" ht="15.6" x14ac:dyDescent="0.3">
      <c r="C5671" s="227"/>
      <c r="N5671" s="244"/>
      <c r="O5671" s="244"/>
    </row>
    <row r="5672" spans="3:15" ht="15.6" x14ac:dyDescent="0.3">
      <c r="C5672" s="227"/>
      <c r="N5672" s="244"/>
      <c r="O5672" s="244"/>
    </row>
    <row r="5673" spans="3:15" ht="15.6" x14ac:dyDescent="0.3">
      <c r="C5673" s="227"/>
      <c r="N5673" s="244"/>
      <c r="O5673" s="244"/>
    </row>
    <row r="5674" spans="3:15" ht="15.6" x14ac:dyDescent="0.3">
      <c r="C5674" s="227"/>
      <c r="N5674" s="244"/>
      <c r="O5674" s="244"/>
    </row>
    <row r="5675" spans="3:15" ht="15.6" x14ac:dyDescent="0.3">
      <c r="C5675" s="227"/>
      <c r="N5675" s="244"/>
      <c r="O5675" s="244"/>
    </row>
    <row r="5676" spans="3:15" ht="15.6" x14ac:dyDescent="0.3">
      <c r="C5676" s="227"/>
      <c r="N5676" s="244"/>
      <c r="O5676" s="244"/>
    </row>
    <row r="5677" spans="3:15" ht="15.6" x14ac:dyDescent="0.3">
      <c r="C5677" s="227"/>
      <c r="N5677" s="244"/>
      <c r="O5677" s="244"/>
    </row>
    <row r="5678" spans="3:15" ht="15.6" x14ac:dyDescent="0.3">
      <c r="C5678" s="227"/>
      <c r="N5678" s="244"/>
      <c r="O5678" s="244"/>
    </row>
    <row r="5679" spans="3:15" ht="15.6" x14ac:dyDescent="0.3">
      <c r="C5679" s="227"/>
      <c r="N5679" s="244"/>
      <c r="O5679" s="244"/>
    </row>
    <row r="5680" spans="3:15" ht="15.6" x14ac:dyDescent="0.3">
      <c r="C5680" s="227"/>
      <c r="N5680" s="244"/>
      <c r="O5680" s="244"/>
    </row>
    <row r="5681" spans="3:15" ht="15.6" x14ac:dyDescent="0.3">
      <c r="C5681" s="227"/>
      <c r="N5681" s="244"/>
      <c r="O5681" s="244"/>
    </row>
    <row r="5682" spans="3:15" ht="15.6" x14ac:dyDescent="0.3">
      <c r="C5682" s="227"/>
      <c r="N5682" s="244"/>
      <c r="O5682" s="244"/>
    </row>
    <row r="5683" spans="3:15" ht="15.6" x14ac:dyDescent="0.3">
      <c r="C5683" s="227"/>
      <c r="N5683" s="244"/>
      <c r="O5683" s="244"/>
    </row>
    <row r="5684" spans="3:15" ht="15.6" x14ac:dyDescent="0.3">
      <c r="C5684" s="227"/>
      <c r="N5684" s="244"/>
      <c r="O5684" s="244"/>
    </row>
    <row r="5685" spans="3:15" ht="15.6" x14ac:dyDescent="0.3">
      <c r="C5685" s="227"/>
      <c r="N5685" s="244"/>
      <c r="O5685" s="244"/>
    </row>
    <row r="5686" spans="3:15" ht="15.6" x14ac:dyDescent="0.3">
      <c r="C5686" s="227"/>
      <c r="N5686" s="244"/>
      <c r="O5686" s="244"/>
    </row>
    <row r="5687" spans="3:15" ht="15.6" x14ac:dyDescent="0.3">
      <c r="C5687" s="227"/>
      <c r="N5687" s="244"/>
      <c r="O5687" s="244"/>
    </row>
    <row r="5688" spans="3:15" ht="15.6" x14ac:dyDescent="0.3">
      <c r="C5688" s="227"/>
      <c r="N5688" s="244"/>
      <c r="O5688" s="244"/>
    </row>
    <row r="5689" spans="3:15" ht="15.6" x14ac:dyDescent="0.3">
      <c r="C5689" s="227"/>
      <c r="N5689" s="244"/>
      <c r="O5689" s="244"/>
    </row>
    <row r="5690" spans="3:15" ht="15.6" x14ac:dyDescent="0.3">
      <c r="C5690" s="227"/>
      <c r="N5690" s="244"/>
      <c r="O5690" s="244"/>
    </row>
    <row r="5691" spans="3:15" ht="15.6" x14ac:dyDescent="0.3">
      <c r="C5691" s="227"/>
      <c r="N5691" s="244"/>
      <c r="O5691" s="244"/>
    </row>
    <row r="5692" spans="3:15" ht="15.6" x14ac:dyDescent="0.3">
      <c r="C5692" s="227"/>
      <c r="N5692" s="244"/>
      <c r="O5692" s="244"/>
    </row>
    <row r="5693" spans="3:15" ht="15.6" x14ac:dyDescent="0.3">
      <c r="C5693" s="227"/>
      <c r="N5693" s="244"/>
      <c r="O5693" s="244"/>
    </row>
    <row r="5694" spans="3:15" ht="15.6" x14ac:dyDescent="0.3">
      <c r="C5694" s="227"/>
      <c r="N5694" s="244"/>
      <c r="O5694" s="244"/>
    </row>
    <row r="5695" spans="3:15" ht="15.6" x14ac:dyDescent="0.3">
      <c r="C5695" s="227"/>
      <c r="N5695" s="244"/>
      <c r="O5695" s="244"/>
    </row>
    <row r="5696" spans="3:15" ht="15.6" x14ac:dyDescent="0.3">
      <c r="C5696" s="227"/>
      <c r="N5696" s="244"/>
      <c r="O5696" s="244"/>
    </row>
    <row r="5697" spans="3:15" ht="15.6" x14ac:dyDescent="0.3">
      <c r="C5697" s="227"/>
      <c r="N5697" s="244"/>
      <c r="O5697" s="244"/>
    </row>
    <row r="5698" spans="3:15" ht="15.6" x14ac:dyDescent="0.3">
      <c r="C5698" s="227"/>
      <c r="N5698" s="244"/>
      <c r="O5698" s="244"/>
    </row>
    <row r="5699" spans="3:15" ht="15.6" x14ac:dyDescent="0.3">
      <c r="C5699" s="227"/>
      <c r="N5699" s="244"/>
      <c r="O5699" s="244"/>
    </row>
    <row r="5700" spans="3:15" ht="15.6" x14ac:dyDescent="0.3">
      <c r="C5700" s="227"/>
      <c r="N5700" s="244"/>
      <c r="O5700" s="244"/>
    </row>
    <row r="5701" spans="3:15" ht="15.6" x14ac:dyDescent="0.3">
      <c r="C5701" s="227"/>
      <c r="N5701" s="244"/>
      <c r="O5701" s="244"/>
    </row>
    <row r="5702" spans="3:15" ht="15.6" x14ac:dyDescent="0.3">
      <c r="C5702" s="227"/>
      <c r="N5702" s="244"/>
      <c r="O5702" s="244"/>
    </row>
    <row r="5703" spans="3:15" ht="15.6" x14ac:dyDescent="0.3">
      <c r="C5703" s="227"/>
      <c r="N5703" s="244"/>
      <c r="O5703" s="244"/>
    </row>
    <row r="5704" spans="3:15" ht="15.6" x14ac:dyDescent="0.3">
      <c r="C5704" s="227"/>
      <c r="N5704" s="244"/>
      <c r="O5704" s="244"/>
    </row>
    <row r="5705" spans="3:15" ht="15.6" x14ac:dyDescent="0.3">
      <c r="C5705" s="227"/>
      <c r="N5705" s="244"/>
      <c r="O5705" s="244"/>
    </row>
    <row r="5706" spans="3:15" ht="15.6" x14ac:dyDescent="0.3">
      <c r="C5706" s="227"/>
      <c r="N5706" s="244"/>
      <c r="O5706" s="244"/>
    </row>
    <row r="5707" spans="3:15" ht="15.6" x14ac:dyDescent="0.3">
      <c r="C5707" s="227"/>
      <c r="N5707" s="244"/>
      <c r="O5707" s="244"/>
    </row>
    <row r="5708" spans="3:15" ht="15.6" x14ac:dyDescent="0.3">
      <c r="C5708" s="227"/>
      <c r="N5708" s="244"/>
      <c r="O5708" s="244"/>
    </row>
    <row r="5709" spans="3:15" ht="15.6" x14ac:dyDescent="0.3">
      <c r="C5709" s="227"/>
      <c r="N5709" s="244"/>
      <c r="O5709" s="244"/>
    </row>
    <row r="5710" spans="3:15" ht="15.6" x14ac:dyDescent="0.3">
      <c r="C5710" s="227"/>
      <c r="N5710" s="244"/>
      <c r="O5710" s="244"/>
    </row>
    <row r="5711" spans="3:15" ht="15.6" x14ac:dyDescent="0.3">
      <c r="C5711" s="227"/>
      <c r="N5711" s="244"/>
      <c r="O5711" s="244"/>
    </row>
    <row r="5712" spans="3:15" ht="15.6" x14ac:dyDescent="0.3">
      <c r="C5712" s="227"/>
      <c r="N5712" s="244"/>
      <c r="O5712" s="244"/>
    </row>
    <row r="5713" spans="3:15" ht="15.6" x14ac:dyDescent="0.3">
      <c r="C5713" s="227"/>
      <c r="N5713" s="244"/>
      <c r="O5713" s="244"/>
    </row>
    <row r="5714" spans="3:15" ht="15.6" x14ac:dyDescent="0.3">
      <c r="C5714" s="227"/>
      <c r="N5714" s="244"/>
      <c r="O5714" s="244"/>
    </row>
    <row r="5715" spans="3:15" ht="15.6" x14ac:dyDescent="0.3">
      <c r="C5715" s="227"/>
      <c r="N5715" s="244"/>
      <c r="O5715" s="244"/>
    </row>
    <row r="5716" spans="3:15" ht="15.6" x14ac:dyDescent="0.3">
      <c r="C5716" s="227"/>
      <c r="N5716" s="244"/>
      <c r="O5716" s="244"/>
    </row>
    <row r="5717" spans="3:15" ht="15.6" x14ac:dyDescent="0.3">
      <c r="C5717" s="227"/>
      <c r="N5717" s="244"/>
      <c r="O5717" s="244"/>
    </row>
    <row r="5718" spans="3:15" ht="15.6" x14ac:dyDescent="0.3">
      <c r="C5718" s="227"/>
      <c r="N5718" s="244"/>
      <c r="O5718" s="244"/>
    </row>
    <row r="5719" spans="3:15" ht="15.6" x14ac:dyDescent="0.3">
      <c r="C5719" s="227"/>
      <c r="N5719" s="244"/>
      <c r="O5719" s="244"/>
    </row>
    <row r="5720" spans="3:15" ht="15.6" x14ac:dyDescent="0.3">
      <c r="C5720" s="227"/>
      <c r="N5720" s="244"/>
      <c r="O5720" s="244"/>
    </row>
    <row r="5721" spans="3:15" ht="15.6" x14ac:dyDescent="0.3">
      <c r="C5721" s="227"/>
      <c r="N5721" s="244"/>
      <c r="O5721" s="244"/>
    </row>
    <row r="5722" spans="3:15" ht="15.6" x14ac:dyDescent="0.3">
      <c r="C5722" s="227"/>
      <c r="N5722" s="244"/>
      <c r="O5722" s="244"/>
    </row>
    <row r="5723" spans="3:15" ht="15.6" x14ac:dyDescent="0.3">
      <c r="C5723" s="227"/>
      <c r="N5723" s="244"/>
      <c r="O5723" s="244"/>
    </row>
    <row r="5724" spans="3:15" ht="15.6" x14ac:dyDescent="0.3">
      <c r="C5724" s="227"/>
      <c r="N5724" s="244"/>
      <c r="O5724" s="244"/>
    </row>
    <row r="5725" spans="3:15" ht="15.6" x14ac:dyDescent="0.3">
      <c r="C5725" s="227"/>
      <c r="N5725" s="244"/>
      <c r="O5725" s="244"/>
    </row>
    <row r="5726" spans="3:15" ht="15.6" x14ac:dyDescent="0.3">
      <c r="C5726" s="227"/>
      <c r="N5726" s="244"/>
      <c r="O5726" s="244"/>
    </row>
    <row r="5727" spans="3:15" ht="15.6" x14ac:dyDescent="0.3">
      <c r="C5727" s="227"/>
      <c r="N5727" s="244"/>
      <c r="O5727" s="244"/>
    </row>
    <row r="5728" spans="3:15" ht="15.6" x14ac:dyDescent="0.3">
      <c r="C5728" s="227"/>
      <c r="N5728" s="244"/>
      <c r="O5728" s="244"/>
    </row>
    <row r="5729" spans="3:15" ht="15.6" x14ac:dyDescent="0.3">
      <c r="C5729" s="227"/>
      <c r="N5729" s="244"/>
      <c r="O5729" s="244"/>
    </row>
    <row r="5730" spans="3:15" ht="15.6" x14ac:dyDescent="0.3">
      <c r="C5730" s="227"/>
      <c r="N5730" s="244"/>
      <c r="O5730" s="244"/>
    </row>
    <row r="5731" spans="3:15" ht="15.6" x14ac:dyDescent="0.3">
      <c r="C5731" s="227"/>
      <c r="N5731" s="244"/>
      <c r="O5731" s="244"/>
    </row>
    <row r="5732" spans="3:15" ht="15.6" x14ac:dyDescent="0.3">
      <c r="C5732" s="227"/>
      <c r="N5732" s="244"/>
      <c r="O5732" s="244"/>
    </row>
    <row r="5733" spans="3:15" ht="15.6" x14ac:dyDescent="0.3">
      <c r="C5733" s="227"/>
      <c r="N5733" s="244"/>
      <c r="O5733" s="244"/>
    </row>
    <row r="5734" spans="3:15" ht="15.6" x14ac:dyDescent="0.3">
      <c r="C5734" s="227"/>
      <c r="N5734" s="244"/>
      <c r="O5734" s="244"/>
    </row>
    <row r="5735" spans="3:15" ht="15.6" x14ac:dyDescent="0.3">
      <c r="C5735" s="227"/>
      <c r="N5735" s="244"/>
      <c r="O5735" s="244"/>
    </row>
    <row r="5736" spans="3:15" ht="15.6" x14ac:dyDescent="0.3">
      <c r="C5736" s="227"/>
      <c r="N5736" s="244"/>
      <c r="O5736" s="244"/>
    </row>
    <row r="5737" spans="3:15" ht="15.6" x14ac:dyDescent="0.3">
      <c r="C5737" s="227"/>
      <c r="N5737" s="244"/>
      <c r="O5737" s="244"/>
    </row>
    <row r="5738" spans="3:15" ht="15.6" x14ac:dyDescent="0.3">
      <c r="C5738" s="227"/>
      <c r="N5738" s="244"/>
      <c r="O5738" s="244"/>
    </row>
    <row r="5739" spans="3:15" ht="15.6" x14ac:dyDescent="0.3">
      <c r="C5739" s="227"/>
      <c r="N5739" s="244"/>
      <c r="O5739" s="244"/>
    </row>
    <row r="5740" spans="3:15" ht="15.6" x14ac:dyDescent="0.3">
      <c r="C5740" s="227"/>
      <c r="N5740" s="244"/>
      <c r="O5740" s="244"/>
    </row>
    <row r="5741" spans="3:15" ht="15.6" x14ac:dyDescent="0.3">
      <c r="C5741" s="227"/>
      <c r="N5741" s="244"/>
      <c r="O5741" s="244"/>
    </row>
    <row r="5742" spans="3:15" ht="15.6" x14ac:dyDescent="0.3">
      <c r="C5742" s="227"/>
      <c r="N5742" s="244"/>
      <c r="O5742" s="244"/>
    </row>
    <row r="5743" spans="3:15" ht="15.6" x14ac:dyDescent="0.3">
      <c r="C5743" s="227"/>
      <c r="N5743" s="244"/>
      <c r="O5743" s="244"/>
    </row>
    <row r="5744" spans="3:15" ht="15.6" x14ac:dyDescent="0.3">
      <c r="C5744" s="227"/>
      <c r="N5744" s="244"/>
      <c r="O5744" s="244"/>
    </row>
    <row r="5745" spans="3:15" ht="15.6" x14ac:dyDescent="0.3">
      <c r="C5745" s="227"/>
      <c r="N5745" s="244"/>
      <c r="O5745" s="244"/>
    </row>
    <row r="5746" spans="3:15" ht="15.6" x14ac:dyDescent="0.3">
      <c r="C5746" s="227"/>
      <c r="N5746" s="244"/>
      <c r="O5746" s="244"/>
    </row>
    <row r="5747" spans="3:15" ht="15.6" x14ac:dyDescent="0.3">
      <c r="C5747" s="227"/>
      <c r="N5747" s="244"/>
      <c r="O5747" s="244"/>
    </row>
    <row r="5748" spans="3:15" ht="15.6" x14ac:dyDescent="0.3">
      <c r="C5748" s="227"/>
      <c r="N5748" s="244"/>
      <c r="O5748" s="244"/>
    </row>
    <row r="5749" spans="3:15" ht="15.6" x14ac:dyDescent="0.3">
      <c r="C5749" s="227"/>
      <c r="N5749" s="244"/>
      <c r="O5749" s="244"/>
    </row>
    <row r="5750" spans="3:15" ht="15.6" x14ac:dyDescent="0.3">
      <c r="C5750" s="227"/>
      <c r="N5750" s="244"/>
      <c r="O5750" s="244"/>
    </row>
    <row r="5751" spans="3:15" ht="15.6" x14ac:dyDescent="0.3">
      <c r="C5751" s="227"/>
      <c r="N5751" s="244"/>
      <c r="O5751" s="244"/>
    </row>
    <row r="5752" spans="3:15" ht="15.6" x14ac:dyDescent="0.3">
      <c r="C5752" s="227"/>
      <c r="N5752" s="244"/>
      <c r="O5752" s="244"/>
    </row>
    <row r="5753" spans="3:15" ht="15.6" x14ac:dyDescent="0.3">
      <c r="C5753" s="227"/>
      <c r="N5753" s="244"/>
      <c r="O5753" s="244"/>
    </row>
    <row r="5754" spans="3:15" ht="15.6" x14ac:dyDescent="0.3">
      <c r="C5754" s="227"/>
      <c r="N5754" s="244"/>
      <c r="O5754" s="244"/>
    </row>
    <row r="5755" spans="3:15" ht="15.6" x14ac:dyDescent="0.3">
      <c r="C5755" s="227"/>
      <c r="N5755" s="244"/>
      <c r="O5755" s="244"/>
    </row>
    <row r="5756" spans="3:15" ht="15.6" x14ac:dyDescent="0.3">
      <c r="C5756" s="227"/>
      <c r="N5756" s="244"/>
      <c r="O5756" s="244"/>
    </row>
    <row r="5757" spans="3:15" ht="15.6" x14ac:dyDescent="0.3">
      <c r="C5757" s="227"/>
      <c r="N5757" s="244"/>
      <c r="O5757" s="244"/>
    </row>
    <row r="5758" spans="3:15" ht="15.6" x14ac:dyDescent="0.3">
      <c r="C5758" s="227"/>
      <c r="N5758" s="244"/>
      <c r="O5758" s="244"/>
    </row>
    <row r="5759" spans="3:15" ht="15.6" x14ac:dyDescent="0.3">
      <c r="C5759" s="227"/>
      <c r="N5759" s="244"/>
      <c r="O5759" s="244"/>
    </row>
    <row r="5760" spans="3:15" ht="15.6" x14ac:dyDescent="0.3">
      <c r="C5760" s="227"/>
      <c r="N5760" s="244"/>
      <c r="O5760" s="244"/>
    </row>
    <row r="5761" spans="3:15" ht="15.6" x14ac:dyDescent="0.3">
      <c r="C5761" s="227"/>
      <c r="N5761" s="244"/>
      <c r="O5761" s="244"/>
    </row>
    <row r="5762" spans="3:15" ht="15.6" x14ac:dyDescent="0.3">
      <c r="C5762" s="227"/>
      <c r="N5762" s="244"/>
      <c r="O5762" s="244"/>
    </row>
    <row r="5763" spans="3:15" ht="15.6" x14ac:dyDescent="0.3">
      <c r="C5763" s="227"/>
      <c r="N5763" s="244"/>
      <c r="O5763" s="244"/>
    </row>
    <row r="5764" spans="3:15" ht="15.6" x14ac:dyDescent="0.3">
      <c r="C5764" s="227"/>
      <c r="N5764" s="244"/>
      <c r="O5764" s="244"/>
    </row>
    <row r="5765" spans="3:15" ht="15.6" x14ac:dyDescent="0.3">
      <c r="C5765" s="227"/>
      <c r="N5765" s="244"/>
      <c r="O5765" s="244"/>
    </row>
    <row r="5766" spans="3:15" ht="15.6" x14ac:dyDescent="0.3">
      <c r="C5766" s="227"/>
      <c r="N5766" s="244"/>
      <c r="O5766" s="244"/>
    </row>
    <row r="5767" spans="3:15" ht="15.6" x14ac:dyDescent="0.3">
      <c r="C5767" s="227"/>
      <c r="N5767" s="244"/>
      <c r="O5767" s="244"/>
    </row>
    <row r="5768" spans="3:15" ht="15.6" x14ac:dyDescent="0.3">
      <c r="C5768" s="227"/>
      <c r="N5768" s="244"/>
      <c r="O5768" s="244"/>
    </row>
    <row r="5769" spans="3:15" ht="15.6" x14ac:dyDescent="0.3">
      <c r="C5769" s="227"/>
      <c r="N5769" s="244"/>
      <c r="O5769" s="244"/>
    </row>
    <row r="5770" spans="3:15" ht="15.6" x14ac:dyDescent="0.3">
      <c r="C5770" s="227"/>
      <c r="N5770" s="244"/>
      <c r="O5770" s="244"/>
    </row>
    <row r="5771" spans="3:15" ht="15.6" x14ac:dyDescent="0.3">
      <c r="C5771" s="227"/>
      <c r="N5771" s="244"/>
      <c r="O5771" s="244"/>
    </row>
    <row r="5772" spans="3:15" ht="15.6" x14ac:dyDescent="0.3">
      <c r="C5772" s="227"/>
      <c r="N5772" s="244"/>
      <c r="O5772" s="244"/>
    </row>
    <row r="5773" spans="3:15" ht="15.6" x14ac:dyDescent="0.3">
      <c r="C5773" s="227"/>
      <c r="N5773" s="244"/>
      <c r="O5773" s="244"/>
    </row>
    <row r="5774" spans="3:15" ht="15.6" x14ac:dyDescent="0.3">
      <c r="C5774" s="227"/>
      <c r="N5774" s="244"/>
      <c r="O5774" s="244"/>
    </row>
    <row r="5775" spans="3:15" ht="15.6" x14ac:dyDescent="0.3">
      <c r="C5775" s="227"/>
      <c r="N5775" s="244"/>
      <c r="O5775" s="244"/>
    </row>
    <row r="5776" spans="3:15" ht="15.6" x14ac:dyDescent="0.3">
      <c r="C5776" s="227"/>
      <c r="N5776" s="244"/>
      <c r="O5776" s="244"/>
    </row>
    <row r="5777" spans="3:15" ht="15.6" x14ac:dyDescent="0.3">
      <c r="C5777" s="227"/>
      <c r="N5777" s="244"/>
      <c r="O5777" s="244"/>
    </row>
    <row r="5778" spans="3:15" ht="15.6" x14ac:dyDescent="0.3">
      <c r="C5778" s="227"/>
      <c r="N5778" s="244"/>
      <c r="O5778" s="244"/>
    </row>
    <row r="5779" spans="3:15" ht="15.6" x14ac:dyDescent="0.3">
      <c r="C5779" s="227"/>
      <c r="N5779" s="244"/>
      <c r="O5779" s="244"/>
    </row>
    <row r="5780" spans="3:15" ht="15.6" x14ac:dyDescent="0.3">
      <c r="C5780" s="227"/>
      <c r="N5780" s="244"/>
      <c r="O5780" s="244"/>
    </row>
    <row r="5781" spans="3:15" ht="15.6" x14ac:dyDescent="0.3">
      <c r="C5781" s="227"/>
      <c r="N5781" s="244"/>
      <c r="O5781" s="244"/>
    </row>
    <row r="5782" spans="3:15" ht="15.6" x14ac:dyDescent="0.3">
      <c r="C5782" s="227"/>
      <c r="N5782" s="244"/>
      <c r="O5782" s="244"/>
    </row>
    <row r="5783" spans="3:15" ht="15.6" x14ac:dyDescent="0.3">
      <c r="C5783" s="227"/>
      <c r="N5783" s="244"/>
      <c r="O5783" s="244"/>
    </row>
    <row r="5784" spans="3:15" ht="15.6" x14ac:dyDescent="0.3">
      <c r="C5784" s="227"/>
      <c r="N5784" s="244"/>
      <c r="O5784" s="244"/>
    </row>
    <row r="5785" spans="3:15" ht="15.6" x14ac:dyDescent="0.3">
      <c r="C5785" s="227"/>
      <c r="N5785" s="244"/>
      <c r="O5785" s="244"/>
    </row>
    <row r="5786" spans="3:15" ht="15.6" x14ac:dyDescent="0.3">
      <c r="C5786" s="227"/>
      <c r="N5786" s="244"/>
      <c r="O5786" s="244"/>
    </row>
    <row r="5787" spans="3:15" ht="15.6" x14ac:dyDescent="0.3">
      <c r="C5787" s="227"/>
      <c r="N5787" s="244"/>
      <c r="O5787" s="244"/>
    </row>
    <row r="5788" spans="3:15" ht="15.6" x14ac:dyDescent="0.3">
      <c r="C5788" s="227"/>
      <c r="N5788" s="244"/>
      <c r="O5788" s="244"/>
    </row>
    <row r="5789" spans="3:15" ht="15.6" x14ac:dyDescent="0.3">
      <c r="C5789" s="227"/>
      <c r="N5789" s="244"/>
      <c r="O5789" s="244"/>
    </row>
    <row r="5790" spans="3:15" ht="15.6" x14ac:dyDescent="0.3">
      <c r="C5790" s="227"/>
      <c r="N5790" s="244"/>
      <c r="O5790" s="244"/>
    </row>
    <row r="5791" spans="3:15" ht="15.6" x14ac:dyDescent="0.3">
      <c r="C5791" s="227"/>
      <c r="N5791" s="244"/>
      <c r="O5791" s="244"/>
    </row>
    <row r="5792" spans="3:15" ht="15.6" x14ac:dyDescent="0.3">
      <c r="C5792" s="227"/>
      <c r="N5792" s="244"/>
      <c r="O5792" s="244"/>
    </row>
    <row r="5793" spans="3:15" ht="15.6" x14ac:dyDescent="0.3">
      <c r="C5793" s="227"/>
      <c r="N5793" s="244"/>
      <c r="O5793" s="244"/>
    </row>
    <row r="5794" spans="3:15" ht="15.6" x14ac:dyDescent="0.3">
      <c r="C5794" s="227"/>
      <c r="N5794" s="244"/>
      <c r="O5794" s="244"/>
    </row>
    <row r="5795" spans="3:15" ht="15.6" x14ac:dyDescent="0.3">
      <c r="C5795" s="227"/>
      <c r="N5795" s="244"/>
      <c r="O5795" s="244"/>
    </row>
    <row r="5796" spans="3:15" ht="15.6" x14ac:dyDescent="0.3">
      <c r="C5796" s="227"/>
      <c r="N5796" s="244"/>
      <c r="O5796" s="244"/>
    </row>
    <row r="5797" spans="3:15" ht="15.6" x14ac:dyDescent="0.3">
      <c r="C5797" s="227"/>
      <c r="N5797" s="244"/>
      <c r="O5797" s="244"/>
    </row>
    <row r="5798" spans="3:15" ht="15.6" x14ac:dyDescent="0.3">
      <c r="C5798" s="227"/>
      <c r="N5798" s="244"/>
      <c r="O5798" s="244"/>
    </row>
    <row r="5799" spans="3:15" ht="15.6" x14ac:dyDescent="0.3">
      <c r="C5799" s="227"/>
      <c r="N5799" s="244"/>
      <c r="O5799" s="244"/>
    </row>
    <row r="5800" spans="3:15" ht="15.6" x14ac:dyDescent="0.3">
      <c r="C5800" s="227"/>
      <c r="N5800" s="244"/>
      <c r="O5800" s="244"/>
    </row>
    <row r="5801" spans="3:15" ht="15.6" x14ac:dyDescent="0.3">
      <c r="C5801" s="227"/>
      <c r="N5801" s="244"/>
      <c r="O5801" s="244"/>
    </row>
    <row r="5802" spans="3:15" ht="15.6" x14ac:dyDescent="0.3">
      <c r="C5802" s="227"/>
      <c r="N5802" s="244"/>
      <c r="O5802" s="244"/>
    </row>
    <row r="5803" spans="3:15" ht="15.6" x14ac:dyDescent="0.3">
      <c r="C5803" s="227"/>
      <c r="N5803" s="244"/>
      <c r="O5803" s="244"/>
    </row>
    <row r="5804" spans="3:15" ht="15.6" x14ac:dyDescent="0.3">
      <c r="C5804" s="227"/>
      <c r="N5804" s="244"/>
      <c r="O5804" s="244"/>
    </row>
    <row r="5805" spans="3:15" ht="15.6" x14ac:dyDescent="0.3">
      <c r="C5805" s="227"/>
      <c r="N5805" s="244"/>
      <c r="O5805" s="244"/>
    </row>
    <row r="5806" spans="3:15" ht="15.6" x14ac:dyDescent="0.3">
      <c r="C5806" s="227"/>
      <c r="N5806" s="244"/>
      <c r="O5806" s="244"/>
    </row>
    <row r="5807" spans="3:15" ht="15.6" x14ac:dyDescent="0.3">
      <c r="C5807" s="227"/>
      <c r="N5807" s="244"/>
      <c r="O5807" s="244"/>
    </row>
    <row r="5808" spans="3:15" ht="15.6" x14ac:dyDescent="0.3">
      <c r="C5808" s="227"/>
      <c r="N5808" s="244"/>
      <c r="O5808" s="244"/>
    </row>
    <row r="5809" spans="3:15" ht="15.6" x14ac:dyDescent="0.3">
      <c r="C5809" s="227"/>
      <c r="N5809" s="244"/>
      <c r="O5809" s="244"/>
    </row>
    <row r="5810" spans="3:15" ht="15.6" x14ac:dyDescent="0.3">
      <c r="C5810" s="227"/>
      <c r="N5810" s="244"/>
      <c r="O5810" s="244"/>
    </row>
    <row r="5811" spans="3:15" ht="15.6" x14ac:dyDescent="0.3">
      <c r="C5811" s="227"/>
      <c r="N5811" s="244"/>
      <c r="O5811" s="244"/>
    </row>
    <row r="5812" spans="3:15" ht="15.6" x14ac:dyDescent="0.3">
      <c r="C5812" s="227"/>
      <c r="N5812" s="244"/>
      <c r="O5812" s="244"/>
    </row>
    <row r="5813" spans="3:15" ht="15.6" x14ac:dyDescent="0.3">
      <c r="C5813" s="227"/>
      <c r="N5813" s="244"/>
      <c r="O5813" s="244"/>
    </row>
    <row r="5814" spans="3:15" ht="15.6" x14ac:dyDescent="0.3">
      <c r="C5814" s="227"/>
      <c r="N5814" s="244"/>
      <c r="O5814" s="244"/>
    </row>
    <row r="5815" spans="3:15" ht="15.6" x14ac:dyDescent="0.3">
      <c r="C5815" s="227"/>
      <c r="N5815" s="244"/>
      <c r="O5815" s="244"/>
    </row>
    <row r="5816" spans="3:15" ht="15.6" x14ac:dyDescent="0.3">
      <c r="C5816" s="227"/>
      <c r="N5816" s="244"/>
      <c r="O5816" s="244"/>
    </row>
    <row r="5817" spans="3:15" ht="15.6" x14ac:dyDescent="0.3">
      <c r="C5817" s="227"/>
      <c r="N5817" s="244"/>
      <c r="O5817" s="244"/>
    </row>
    <row r="5818" spans="3:15" ht="15.6" x14ac:dyDescent="0.3">
      <c r="C5818" s="227"/>
      <c r="N5818" s="244"/>
      <c r="O5818" s="244"/>
    </row>
    <row r="5819" spans="3:15" ht="15.6" x14ac:dyDescent="0.3">
      <c r="C5819" s="227"/>
      <c r="N5819" s="244"/>
      <c r="O5819" s="244"/>
    </row>
    <row r="5820" spans="3:15" ht="15.6" x14ac:dyDescent="0.3">
      <c r="C5820" s="227"/>
      <c r="N5820" s="244"/>
      <c r="O5820" s="244"/>
    </row>
    <row r="5821" spans="3:15" ht="15.6" x14ac:dyDescent="0.3">
      <c r="C5821" s="227"/>
      <c r="N5821" s="244"/>
      <c r="O5821" s="244"/>
    </row>
    <row r="5822" spans="3:15" ht="15.6" x14ac:dyDescent="0.3">
      <c r="C5822" s="227"/>
      <c r="N5822" s="244"/>
      <c r="O5822" s="244"/>
    </row>
    <row r="5823" spans="3:15" ht="15.6" x14ac:dyDescent="0.3">
      <c r="C5823" s="227"/>
      <c r="N5823" s="244"/>
      <c r="O5823" s="244"/>
    </row>
    <row r="5824" spans="3:15" ht="15.6" x14ac:dyDescent="0.3">
      <c r="C5824" s="227"/>
      <c r="N5824" s="244"/>
      <c r="O5824" s="244"/>
    </row>
    <row r="5825" spans="3:15" ht="15.6" x14ac:dyDescent="0.3">
      <c r="C5825" s="227"/>
      <c r="N5825" s="244"/>
      <c r="O5825" s="244"/>
    </row>
    <row r="5826" spans="3:15" ht="15.6" x14ac:dyDescent="0.3">
      <c r="C5826" s="227"/>
      <c r="N5826" s="244"/>
      <c r="O5826" s="244"/>
    </row>
    <row r="5827" spans="3:15" ht="15.6" x14ac:dyDescent="0.3">
      <c r="C5827" s="227"/>
      <c r="N5827" s="244"/>
      <c r="O5827" s="244"/>
    </row>
    <row r="5828" spans="3:15" ht="15.6" x14ac:dyDescent="0.3">
      <c r="C5828" s="227"/>
      <c r="N5828" s="244"/>
      <c r="O5828" s="244"/>
    </row>
    <row r="5829" spans="3:15" ht="15.6" x14ac:dyDescent="0.3">
      <c r="C5829" s="227"/>
      <c r="N5829" s="244"/>
      <c r="O5829" s="244"/>
    </row>
    <row r="5830" spans="3:15" ht="15.6" x14ac:dyDescent="0.3">
      <c r="C5830" s="227"/>
      <c r="N5830" s="244"/>
      <c r="O5830" s="244"/>
    </row>
    <row r="5831" spans="3:15" ht="15.6" x14ac:dyDescent="0.3">
      <c r="C5831" s="227"/>
      <c r="N5831" s="244"/>
      <c r="O5831" s="244"/>
    </row>
    <row r="5832" spans="3:15" ht="15.6" x14ac:dyDescent="0.3">
      <c r="C5832" s="227"/>
      <c r="N5832" s="244"/>
      <c r="O5832" s="244"/>
    </row>
    <row r="5833" spans="3:15" ht="15.6" x14ac:dyDescent="0.3">
      <c r="C5833" s="227"/>
      <c r="N5833" s="244"/>
      <c r="O5833" s="244"/>
    </row>
    <row r="5834" spans="3:15" ht="15.6" x14ac:dyDescent="0.3">
      <c r="C5834" s="227"/>
      <c r="N5834" s="244"/>
      <c r="O5834" s="244"/>
    </row>
    <row r="5835" spans="3:15" ht="15.6" x14ac:dyDescent="0.3">
      <c r="C5835" s="227"/>
      <c r="N5835" s="244"/>
      <c r="O5835" s="244"/>
    </row>
    <row r="5836" spans="3:15" ht="15.6" x14ac:dyDescent="0.3">
      <c r="C5836" s="227"/>
      <c r="N5836" s="244"/>
      <c r="O5836" s="244"/>
    </row>
    <row r="5837" spans="3:15" ht="15.6" x14ac:dyDescent="0.3">
      <c r="C5837" s="227"/>
      <c r="N5837" s="244"/>
      <c r="O5837" s="244"/>
    </row>
    <row r="5838" spans="3:15" ht="15.6" x14ac:dyDescent="0.3">
      <c r="C5838" s="227"/>
      <c r="N5838" s="244"/>
      <c r="O5838" s="244"/>
    </row>
    <row r="5839" spans="3:15" ht="15.6" x14ac:dyDescent="0.3">
      <c r="C5839" s="227"/>
      <c r="N5839" s="244"/>
      <c r="O5839" s="244"/>
    </row>
    <row r="5840" spans="3:15" ht="15.6" x14ac:dyDescent="0.3">
      <c r="C5840" s="227"/>
      <c r="N5840" s="244"/>
      <c r="O5840" s="244"/>
    </row>
    <row r="5841" spans="3:15" ht="15.6" x14ac:dyDescent="0.3">
      <c r="C5841" s="227"/>
      <c r="N5841" s="244"/>
      <c r="O5841" s="244"/>
    </row>
    <row r="5842" spans="3:15" ht="15.6" x14ac:dyDescent="0.3">
      <c r="C5842" s="227"/>
      <c r="N5842" s="244"/>
      <c r="O5842" s="244"/>
    </row>
    <row r="5843" spans="3:15" ht="15.6" x14ac:dyDescent="0.3">
      <c r="C5843" s="227"/>
      <c r="N5843" s="244"/>
      <c r="O5843" s="244"/>
    </row>
    <row r="5844" spans="3:15" ht="15.6" x14ac:dyDescent="0.3">
      <c r="C5844" s="227"/>
      <c r="N5844" s="244"/>
      <c r="O5844" s="244"/>
    </row>
    <row r="5845" spans="3:15" ht="15.6" x14ac:dyDescent="0.3">
      <c r="C5845" s="227"/>
      <c r="N5845" s="244"/>
      <c r="O5845" s="244"/>
    </row>
    <row r="5846" spans="3:15" ht="15.6" x14ac:dyDescent="0.3">
      <c r="C5846" s="227"/>
      <c r="N5846" s="244"/>
      <c r="O5846" s="244"/>
    </row>
    <row r="5847" spans="3:15" ht="15.6" x14ac:dyDescent="0.3">
      <c r="C5847" s="227"/>
      <c r="N5847" s="244"/>
      <c r="O5847" s="244"/>
    </row>
    <row r="5848" spans="3:15" ht="15.6" x14ac:dyDescent="0.3">
      <c r="C5848" s="227"/>
      <c r="N5848" s="244"/>
      <c r="O5848" s="244"/>
    </row>
    <row r="5849" spans="3:15" ht="15.6" x14ac:dyDescent="0.3">
      <c r="C5849" s="227"/>
      <c r="N5849" s="244"/>
      <c r="O5849" s="244"/>
    </row>
    <row r="5850" spans="3:15" ht="15.6" x14ac:dyDescent="0.3">
      <c r="C5850" s="227"/>
      <c r="N5850" s="244"/>
      <c r="O5850" s="244"/>
    </row>
    <row r="5851" spans="3:15" ht="15.6" x14ac:dyDescent="0.3">
      <c r="C5851" s="227"/>
      <c r="N5851" s="244"/>
      <c r="O5851" s="244"/>
    </row>
    <row r="5852" spans="3:15" ht="15.6" x14ac:dyDescent="0.3">
      <c r="C5852" s="227"/>
      <c r="N5852" s="244"/>
      <c r="O5852" s="244"/>
    </row>
    <row r="5853" spans="3:15" ht="15.6" x14ac:dyDescent="0.3">
      <c r="C5853" s="227"/>
      <c r="N5853" s="244"/>
      <c r="O5853" s="244"/>
    </row>
    <row r="5854" spans="3:15" ht="15.6" x14ac:dyDescent="0.3">
      <c r="C5854" s="227"/>
      <c r="N5854" s="244"/>
      <c r="O5854" s="244"/>
    </row>
    <row r="5855" spans="3:15" ht="15.6" x14ac:dyDescent="0.3">
      <c r="C5855" s="227"/>
      <c r="N5855" s="244"/>
      <c r="O5855" s="244"/>
    </row>
    <row r="5856" spans="3:15" ht="15.6" x14ac:dyDescent="0.3">
      <c r="C5856" s="227"/>
      <c r="N5856" s="244"/>
      <c r="O5856" s="244"/>
    </row>
    <row r="5857" spans="3:15" ht="15.6" x14ac:dyDescent="0.3">
      <c r="C5857" s="227"/>
      <c r="N5857" s="244"/>
      <c r="O5857" s="244"/>
    </row>
    <row r="5858" spans="3:15" ht="15.6" x14ac:dyDescent="0.3">
      <c r="C5858" s="227"/>
      <c r="N5858" s="244"/>
      <c r="O5858" s="244"/>
    </row>
    <row r="5859" spans="3:15" ht="15.6" x14ac:dyDescent="0.3">
      <c r="C5859" s="227"/>
      <c r="N5859" s="244"/>
      <c r="O5859" s="244"/>
    </row>
    <row r="5860" spans="3:15" ht="15.6" x14ac:dyDescent="0.3">
      <c r="C5860" s="227"/>
      <c r="N5860" s="244"/>
      <c r="O5860" s="244"/>
    </row>
    <row r="5861" spans="3:15" ht="15.6" x14ac:dyDescent="0.3">
      <c r="C5861" s="227"/>
      <c r="N5861" s="244"/>
      <c r="O5861" s="244"/>
    </row>
    <row r="5862" spans="3:15" ht="15.6" x14ac:dyDescent="0.3">
      <c r="C5862" s="227"/>
      <c r="N5862" s="244"/>
      <c r="O5862" s="244"/>
    </row>
    <row r="5863" spans="3:15" ht="15.6" x14ac:dyDescent="0.3">
      <c r="C5863" s="227"/>
      <c r="N5863" s="244"/>
      <c r="O5863" s="244"/>
    </row>
    <row r="5864" spans="3:15" ht="15.6" x14ac:dyDescent="0.3">
      <c r="C5864" s="227"/>
      <c r="N5864" s="244"/>
      <c r="O5864" s="244"/>
    </row>
    <row r="5865" spans="3:15" ht="15.6" x14ac:dyDescent="0.3">
      <c r="C5865" s="227"/>
      <c r="N5865" s="244"/>
      <c r="O5865" s="244"/>
    </row>
    <row r="5866" spans="3:15" ht="15.6" x14ac:dyDescent="0.3">
      <c r="C5866" s="227"/>
      <c r="N5866" s="244"/>
      <c r="O5866" s="244"/>
    </row>
    <row r="5867" spans="3:15" ht="15.6" x14ac:dyDescent="0.3">
      <c r="C5867" s="227"/>
      <c r="N5867" s="244"/>
      <c r="O5867" s="244"/>
    </row>
    <row r="5868" spans="3:15" ht="15.6" x14ac:dyDescent="0.3">
      <c r="C5868" s="227"/>
      <c r="N5868" s="244"/>
      <c r="O5868" s="244"/>
    </row>
    <row r="5869" spans="3:15" ht="15.6" x14ac:dyDescent="0.3">
      <c r="C5869" s="227"/>
      <c r="N5869" s="244"/>
      <c r="O5869" s="244"/>
    </row>
    <row r="5870" spans="3:15" ht="15.6" x14ac:dyDescent="0.3">
      <c r="C5870" s="227"/>
      <c r="N5870" s="244"/>
      <c r="O5870" s="244"/>
    </row>
    <row r="5871" spans="3:15" ht="15.6" x14ac:dyDescent="0.3">
      <c r="C5871" s="227"/>
      <c r="N5871" s="244"/>
      <c r="O5871" s="244"/>
    </row>
    <row r="5872" spans="3:15" ht="15.6" x14ac:dyDescent="0.3">
      <c r="C5872" s="227"/>
      <c r="N5872" s="244"/>
      <c r="O5872" s="244"/>
    </row>
    <row r="5873" spans="3:15" ht="15.6" x14ac:dyDescent="0.3">
      <c r="C5873" s="227"/>
      <c r="N5873" s="244"/>
      <c r="O5873" s="244"/>
    </row>
    <row r="5874" spans="3:15" ht="15.6" x14ac:dyDescent="0.3">
      <c r="C5874" s="227"/>
      <c r="N5874" s="244"/>
      <c r="O5874" s="244"/>
    </row>
    <row r="5875" spans="3:15" ht="15.6" x14ac:dyDescent="0.3">
      <c r="C5875" s="227"/>
      <c r="N5875" s="244"/>
      <c r="O5875" s="244"/>
    </row>
    <row r="5876" spans="3:15" ht="15.6" x14ac:dyDescent="0.3">
      <c r="C5876" s="227"/>
      <c r="N5876" s="244"/>
      <c r="O5876" s="244"/>
    </row>
    <row r="5877" spans="3:15" ht="15.6" x14ac:dyDescent="0.3">
      <c r="C5877" s="227"/>
      <c r="N5877" s="244"/>
      <c r="O5877" s="244"/>
    </row>
    <row r="5878" spans="3:15" ht="15.6" x14ac:dyDescent="0.3">
      <c r="C5878" s="227"/>
      <c r="N5878" s="244"/>
      <c r="O5878" s="244"/>
    </row>
    <row r="5879" spans="3:15" ht="15.6" x14ac:dyDescent="0.3">
      <c r="C5879" s="227"/>
      <c r="N5879" s="244"/>
      <c r="O5879" s="244"/>
    </row>
    <row r="5880" spans="3:15" ht="15.6" x14ac:dyDescent="0.3">
      <c r="C5880" s="227"/>
      <c r="N5880" s="244"/>
      <c r="O5880" s="244"/>
    </row>
    <row r="5881" spans="3:15" ht="15.6" x14ac:dyDescent="0.3">
      <c r="C5881" s="227"/>
      <c r="N5881" s="244"/>
      <c r="O5881" s="244"/>
    </row>
    <row r="5882" spans="3:15" ht="15.6" x14ac:dyDescent="0.3">
      <c r="C5882" s="227"/>
      <c r="N5882" s="244"/>
      <c r="O5882" s="244"/>
    </row>
    <row r="5883" spans="3:15" ht="15.6" x14ac:dyDescent="0.3">
      <c r="C5883" s="227"/>
      <c r="N5883" s="244"/>
      <c r="O5883" s="244"/>
    </row>
    <row r="5884" spans="3:15" ht="15.6" x14ac:dyDescent="0.3">
      <c r="C5884" s="227"/>
      <c r="N5884" s="244"/>
      <c r="O5884" s="244"/>
    </row>
    <row r="5885" spans="3:15" ht="15.6" x14ac:dyDescent="0.3">
      <c r="C5885" s="227"/>
      <c r="N5885" s="244"/>
      <c r="O5885" s="244"/>
    </row>
    <row r="5886" spans="3:15" ht="15.6" x14ac:dyDescent="0.3">
      <c r="C5886" s="227"/>
      <c r="N5886" s="244"/>
      <c r="O5886" s="244"/>
    </row>
    <row r="5887" spans="3:15" ht="15.6" x14ac:dyDescent="0.3">
      <c r="C5887" s="227"/>
      <c r="N5887" s="244"/>
      <c r="O5887" s="244"/>
    </row>
    <row r="5888" spans="3:15" ht="15.6" x14ac:dyDescent="0.3">
      <c r="C5888" s="227"/>
      <c r="N5888" s="244"/>
      <c r="O5888" s="244"/>
    </row>
    <row r="5889" spans="3:15" ht="15.6" x14ac:dyDescent="0.3">
      <c r="C5889" s="227"/>
      <c r="N5889" s="244"/>
      <c r="O5889" s="244"/>
    </row>
    <row r="5890" spans="3:15" ht="15.6" x14ac:dyDescent="0.3">
      <c r="C5890" s="227"/>
      <c r="N5890" s="244"/>
      <c r="O5890" s="244"/>
    </row>
    <row r="5891" spans="3:15" ht="15.6" x14ac:dyDescent="0.3">
      <c r="C5891" s="227"/>
      <c r="N5891" s="244"/>
      <c r="O5891" s="244"/>
    </row>
    <row r="5892" spans="3:15" ht="15.6" x14ac:dyDescent="0.3">
      <c r="C5892" s="227"/>
      <c r="N5892" s="244"/>
      <c r="O5892" s="244"/>
    </row>
    <row r="5893" spans="3:15" ht="15.6" x14ac:dyDescent="0.3">
      <c r="C5893" s="227"/>
      <c r="N5893" s="244"/>
      <c r="O5893" s="244"/>
    </row>
    <row r="5894" spans="3:15" ht="15.6" x14ac:dyDescent="0.3">
      <c r="C5894" s="227"/>
      <c r="N5894" s="244"/>
      <c r="O5894" s="244"/>
    </row>
    <row r="5895" spans="3:15" ht="15.6" x14ac:dyDescent="0.3">
      <c r="C5895" s="227"/>
      <c r="N5895" s="244"/>
      <c r="O5895" s="244"/>
    </row>
    <row r="5896" spans="3:15" ht="15.6" x14ac:dyDescent="0.3">
      <c r="C5896" s="227"/>
      <c r="N5896" s="244"/>
      <c r="O5896" s="244"/>
    </row>
    <row r="5897" spans="3:15" ht="15.6" x14ac:dyDescent="0.3">
      <c r="C5897" s="227"/>
      <c r="N5897" s="244"/>
      <c r="O5897" s="244"/>
    </row>
    <row r="5898" spans="3:15" ht="15.6" x14ac:dyDescent="0.3">
      <c r="C5898" s="227"/>
      <c r="N5898" s="244"/>
      <c r="O5898" s="244"/>
    </row>
    <row r="5899" spans="3:15" ht="15.6" x14ac:dyDescent="0.3">
      <c r="C5899" s="227"/>
      <c r="N5899" s="244"/>
      <c r="O5899" s="244"/>
    </row>
    <row r="5900" spans="3:15" ht="15.6" x14ac:dyDescent="0.3">
      <c r="C5900" s="227"/>
      <c r="N5900" s="244"/>
      <c r="O5900" s="244"/>
    </row>
    <row r="5901" spans="3:15" ht="15.6" x14ac:dyDescent="0.3">
      <c r="C5901" s="227"/>
      <c r="N5901" s="244"/>
      <c r="O5901" s="244"/>
    </row>
    <row r="5902" spans="3:15" ht="15.6" x14ac:dyDescent="0.3">
      <c r="C5902" s="227"/>
      <c r="N5902" s="244"/>
      <c r="O5902" s="244"/>
    </row>
    <row r="5903" spans="3:15" ht="15.6" x14ac:dyDescent="0.3">
      <c r="C5903" s="227"/>
      <c r="N5903" s="244"/>
      <c r="O5903" s="244"/>
    </row>
    <row r="5904" spans="3:15" ht="15.6" x14ac:dyDescent="0.3">
      <c r="C5904" s="227"/>
      <c r="N5904" s="244"/>
      <c r="O5904" s="244"/>
    </row>
    <row r="5905" spans="3:15" ht="15.6" x14ac:dyDescent="0.3">
      <c r="C5905" s="227"/>
      <c r="N5905" s="244"/>
      <c r="O5905" s="244"/>
    </row>
    <row r="5906" spans="3:15" ht="15.6" x14ac:dyDescent="0.3">
      <c r="C5906" s="227"/>
      <c r="N5906" s="244"/>
      <c r="O5906" s="244"/>
    </row>
    <row r="5907" spans="3:15" ht="15.6" x14ac:dyDescent="0.3">
      <c r="C5907" s="227"/>
      <c r="N5907" s="244"/>
      <c r="O5907" s="244"/>
    </row>
    <row r="5908" spans="3:15" ht="15.6" x14ac:dyDescent="0.3">
      <c r="C5908" s="227"/>
      <c r="N5908" s="244"/>
      <c r="O5908" s="244"/>
    </row>
    <row r="5909" spans="3:15" ht="15.6" x14ac:dyDescent="0.3">
      <c r="C5909" s="227"/>
      <c r="N5909" s="244"/>
      <c r="O5909" s="244"/>
    </row>
    <row r="5910" spans="3:15" ht="15.6" x14ac:dyDescent="0.3">
      <c r="C5910" s="227"/>
      <c r="N5910" s="244"/>
      <c r="O5910" s="244"/>
    </row>
    <row r="5911" spans="3:15" ht="15.6" x14ac:dyDescent="0.3">
      <c r="C5911" s="227"/>
      <c r="N5911" s="244"/>
      <c r="O5911" s="244"/>
    </row>
    <row r="5912" spans="3:15" ht="15.6" x14ac:dyDescent="0.3">
      <c r="C5912" s="227"/>
      <c r="N5912" s="244"/>
      <c r="O5912" s="244"/>
    </row>
    <row r="5913" spans="3:15" ht="15.6" x14ac:dyDescent="0.3">
      <c r="C5913" s="227"/>
      <c r="N5913" s="244"/>
      <c r="O5913" s="244"/>
    </row>
    <row r="5914" spans="3:15" ht="15.6" x14ac:dyDescent="0.3">
      <c r="C5914" s="227"/>
      <c r="N5914" s="244"/>
      <c r="O5914" s="244"/>
    </row>
    <row r="5915" spans="3:15" ht="15.6" x14ac:dyDescent="0.3">
      <c r="C5915" s="227"/>
      <c r="N5915" s="244"/>
      <c r="O5915" s="244"/>
    </row>
    <row r="5916" spans="3:15" ht="15.6" x14ac:dyDescent="0.3">
      <c r="C5916" s="227"/>
      <c r="N5916" s="244"/>
      <c r="O5916" s="244"/>
    </row>
    <row r="5917" spans="3:15" ht="15.6" x14ac:dyDescent="0.3">
      <c r="C5917" s="227"/>
      <c r="N5917" s="244"/>
      <c r="O5917" s="244"/>
    </row>
    <row r="5918" spans="3:15" ht="15.6" x14ac:dyDescent="0.3">
      <c r="C5918" s="227"/>
      <c r="N5918" s="244"/>
      <c r="O5918" s="244"/>
    </row>
    <row r="5919" spans="3:15" ht="15.6" x14ac:dyDescent="0.3">
      <c r="C5919" s="227"/>
      <c r="N5919" s="244"/>
      <c r="O5919" s="244"/>
    </row>
    <row r="5920" spans="3:15" ht="15.6" x14ac:dyDescent="0.3">
      <c r="C5920" s="227"/>
      <c r="N5920" s="244"/>
      <c r="O5920" s="244"/>
    </row>
    <row r="5921" spans="3:15" ht="15.6" x14ac:dyDescent="0.3">
      <c r="C5921" s="227"/>
      <c r="N5921" s="244"/>
      <c r="O5921" s="244"/>
    </row>
    <row r="5922" spans="3:15" ht="15.6" x14ac:dyDescent="0.3">
      <c r="C5922" s="227"/>
      <c r="N5922" s="244"/>
      <c r="O5922" s="244"/>
    </row>
    <row r="5923" spans="3:15" ht="15.6" x14ac:dyDescent="0.3">
      <c r="C5923" s="227"/>
      <c r="N5923" s="244"/>
      <c r="O5923" s="244"/>
    </row>
    <row r="5924" spans="3:15" ht="15.6" x14ac:dyDescent="0.3">
      <c r="C5924" s="227"/>
      <c r="N5924" s="244"/>
      <c r="O5924" s="244"/>
    </row>
    <row r="5925" spans="3:15" ht="15.6" x14ac:dyDescent="0.3">
      <c r="C5925" s="227"/>
      <c r="N5925" s="244"/>
      <c r="O5925" s="244"/>
    </row>
    <row r="5926" spans="3:15" ht="15.6" x14ac:dyDescent="0.3">
      <c r="C5926" s="227"/>
      <c r="N5926" s="244"/>
      <c r="O5926" s="244"/>
    </row>
    <row r="5927" spans="3:15" ht="15.6" x14ac:dyDescent="0.3">
      <c r="C5927" s="227"/>
      <c r="N5927" s="244"/>
      <c r="O5927" s="244"/>
    </row>
    <row r="5928" spans="3:15" ht="15.6" x14ac:dyDescent="0.3">
      <c r="C5928" s="227"/>
      <c r="N5928" s="244"/>
      <c r="O5928" s="244"/>
    </row>
    <row r="5929" spans="3:15" ht="15.6" x14ac:dyDescent="0.3">
      <c r="C5929" s="227"/>
      <c r="N5929" s="244"/>
      <c r="O5929" s="244"/>
    </row>
    <row r="5930" spans="3:15" ht="15.6" x14ac:dyDescent="0.3">
      <c r="C5930" s="227"/>
      <c r="N5930" s="244"/>
      <c r="O5930" s="244"/>
    </row>
    <row r="5931" spans="3:15" ht="15.6" x14ac:dyDescent="0.3">
      <c r="C5931" s="227"/>
      <c r="N5931" s="244"/>
      <c r="O5931" s="244"/>
    </row>
    <row r="5932" spans="3:15" ht="15.6" x14ac:dyDescent="0.3">
      <c r="C5932" s="227"/>
      <c r="N5932" s="244"/>
      <c r="O5932" s="244"/>
    </row>
    <row r="5933" spans="3:15" ht="15.6" x14ac:dyDescent="0.3">
      <c r="C5933" s="227"/>
      <c r="N5933" s="244"/>
      <c r="O5933" s="244"/>
    </row>
    <row r="5934" spans="3:15" ht="15.6" x14ac:dyDescent="0.3">
      <c r="C5934" s="227"/>
      <c r="N5934" s="244"/>
      <c r="O5934" s="244"/>
    </row>
    <row r="5935" spans="3:15" ht="15.6" x14ac:dyDescent="0.3">
      <c r="C5935" s="227"/>
      <c r="N5935" s="244"/>
      <c r="O5935" s="244"/>
    </row>
    <row r="5936" spans="3:15" ht="15.6" x14ac:dyDescent="0.3">
      <c r="C5936" s="227"/>
      <c r="N5936" s="244"/>
      <c r="O5936" s="244"/>
    </row>
    <row r="5937" spans="3:15" ht="15.6" x14ac:dyDescent="0.3">
      <c r="C5937" s="227"/>
      <c r="N5937" s="244"/>
      <c r="O5937" s="244"/>
    </row>
    <row r="5938" spans="3:15" ht="15.6" x14ac:dyDescent="0.3">
      <c r="C5938" s="227"/>
      <c r="N5938" s="244"/>
      <c r="O5938" s="244"/>
    </row>
    <row r="5939" spans="3:15" ht="15.6" x14ac:dyDescent="0.3">
      <c r="C5939" s="227"/>
      <c r="N5939" s="244"/>
      <c r="O5939" s="244"/>
    </row>
    <row r="5940" spans="3:15" ht="15.6" x14ac:dyDescent="0.3">
      <c r="C5940" s="227"/>
      <c r="N5940" s="244"/>
      <c r="O5940" s="244"/>
    </row>
    <row r="5941" spans="3:15" ht="15.6" x14ac:dyDescent="0.3">
      <c r="C5941" s="227"/>
      <c r="N5941" s="244"/>
      <c r="O5941" s="244"/>
    </row>
    <row r="5942" spans="3:15" ht="15.6" x14ac:dyDescent="0.3">
      <c r="C5942" s="227"/>
      <c r="N5942" s="244"/>
      <c r="O5942" s="244"/>
    </row>
    <row r="5943" spans="3:15" ht="15.6" x14ac:dyDescent="0.3">
      <c r="C5943" s="227"/>
      <c r="N5943" s="244"/>
      <c r="O5943" s="244"/>
    </row>
    <row r="5944" spans="3:15" ht="15.6" x14ac:dyDescent="0.3">
      <c r="C5944" s="227"/>
      <c r="N5944" s="244"/>
      <c r="O5944" s="244"/>
    </row>
    <row r="5945" spans="3:15" ht="15.6" x14ac:dyDescent="0.3">
      <c r="C5945" s="227"/>
      <c r="N5945" s="244"/>
      <c r="O5945" s="244"/>
    </row>
    <row r="5946" spans="3:15" ht="15.6" x14ac:dyDescent="0.3">
      <c r="C5946" s="227"/>
      <c r="N5946" s="244"/>
      <c r="O5946" s="244"/>
    </row>
    <row r="5947" spans="3:15" ht="15.6" x14ac:dyDescent="0.3">
      <c r="C5947" s="227"/>
      <c r="N5947" s="244"/>
      <c r="O5947" s="244"/>
    </row>
    <row r="5948" spans="3:15" ht="15.6" x14ac:dyDescent="0.3">
      <c r="C5948" s="227"/>
      <c r="N5948" s="244"/>
      <c r="O5948" s="244"/>
    </row>
    <row r="5949" spans="3:15" ht="15.6" x14ac:dyDescent="0.3">
      <c r="C5949" s="227"/>
      <c r="N5949" s="244"/>
      <c r="O5949" s="244"/>
    </row>
    <row r="5950" spans="3:15" ht="15.6" x14ac:dyDescent="0.3">
      <c r="C5950" s="227"/>
      <c r="N5950" s="244"/>
      <c r="O5950" s="244"/>
    </row>
    <row r="5951" spans="3:15" ht="15.6" x14ac:dyDescent="0.3">
      <c r="C5951" s="227"/>
      <c r="N5951" s="244"/>
      <c r="O5951" s="244"/>
    </row>
    <row r="5952" spans="3:15" ht="15.6" x14ac:dyDescent="0.3">
      <c r="C5952" s="227"/>
      <c r="N5952" s="244"/>
      <c r="O5952" s="244"/>
    </row>
    <row r="5953" spans="3:15" ht="15.6" x14ac:dyDescent="0.3">
      <c r="C5953" s="227"/>
      <c r="N5953" s="244"/>
      <c r="O5953" s="244"/>
    </row>
    <row r="5954" spans="3:15" ht="15.6" x14ac:dyDescent="0.3">
      <c r="C5954" s="227"/>
      <c r="N5954" s="244"/>
      <c r="O5954" s="244"/>
    </row>
    <row r="5955" spans="3:15" ht="15.6" x14ac:dyDescent="0.3">
      <c r="C5955" s="227"/>
      <c r="N5955" s="244"/>
      <c r="O5955" s="244"/>
    </row>
    <row r="5956" spans="3:15" ht="15.6" x14ac:dyDescent="0.3">
      <c r="C5956" s="227"/>
      <c r="N5956" s="244"/>
      <c r="O5956" s="244"/>
    </row>
    <row r="5957" spans="3:15" ht="15.6" x14ac:dyDescent="0.3">
      <c r="C5957" s="227"/>
      <c r="N5957" s="244"/>
      <c r="O5957" s="244"/>
    </row>
    <row r="5958" spans="3:15" ht="15.6" x14ac:dyDescent="0.3">
      <c r="C5958" s="227"/>
      <c r="N5958" s="244"/>
      <c r="O5958" s="244"/>
    </row>
    <row r="5959" spans="3:15" ht="15.6" x14ac:dyDescent="0.3">
      <c r="C5959" s="227"/>
      <c r="N5959" s="244"/>
      <c r="O5959" s="244"/>
    </row>
    <row r="5960" spans="3:15" ht="15.6" x14ac:dyDescent="0.3">
      <c r="C5960" s="227"/>
      <c r="N5960" s="244"/>
      <c r="O5960" s="244"/>
    </row>
    <row r="5961" spans="3:15" ht="15.6" x14ac:dyDescent="0.3">
      <c r="C5961" s="227"/>
      <c r="N5961" s="244"/>
      <c r="O5961" s="244"/>
    </row>
    <row r="5962" spans="3:15" ht="15.6" x14ac:dyDescent="0.3">
      <c r="C5962" s="227"/>
      <c r="N5962" s="244"/>
      <c r="O5962" s="244"/>
    </row>
    <row r="5963" spans="3:15" ht="15.6" x14ac:dyDescent="0.3">
      <c r="C5963" s="227"/>
      <c r="N5963" s="244"/>
      <c r="O5963" s="244"/>
    </row>
    <row r="5964" spans="3:15" ht="15.6" x14ac:dyDescent="0.3">
      <c r="C5964" s="227"/>
      <c r="N5964" s="244"/>
      <c r="O5964" s="244"/>
    </row>
    <row r="5965" spans="3:15" ht="15.6" x14ac:dyDescent="0.3">
      <c r="C5965" s="227"/>
      <c r="N5965" s="244"/>
      <c r="O5965" s="244"/>
    </row>
    <row r="5966" spans="3:15" ht="15.6" x14ac:dyDescent="0.3">
      <c r="C5966" s="227"/>
      <c r="N5966" s="244"/>
      <c r="O5966" s="244"/>
    </row>
    <row r="5967" spans="3:15" ht="15.6" x14ac:dyDescent="0.3">
      <c r="C5967" s="227"/>
      <c r="N5967" s="244"/>
      <c r="O5967" s="244"/>
    </row>
    <row r="5968" spans="3:15" ht="15.6" x14ac:dyDescent="0.3">
      <c r="C5968" s="227"/>
      <c r="N5968" s="244"/>
      <c r="O5968" s="244"/>
    </row>
    <row r="5969" spans="3:15" ht="15.6" x14ac:dyDescent="0.3">
      <c r="C5969" s="227"/>
      <c r="N5969" s="244"/>
      <c r="O5969" s="244"/>
    </row>
    <row r="5970" spans="3:15" ht="15.6" x14ac:dyDescent="0.3">
      <c r="C5970" s="227"/>
      <c r="N5970" s="244"/>
      <c r="O5970" s="244"/>
    </row>
    <row r="5971" spans="3:15" ht="15.6" x14ac:dyDescent="0.3">
      <c r="C5971" s="227"/>
      <c r="N5971" s="244"/>
      <c r="O5971" s="244"/>
    </row>
    <row r="5972" spans="3:15" ht="15.6" x14ac:dyDescent="0.3">
      <c r="C5972" s="227"/>
      <c r="N5972" s="244"/>
      <c r="O5972" s="244"/>
    </row>
    <row r="5973" spans="3:15" ht="15.6" x14ac:dyDescent="0.3">
      <c r="C5973" s="227"/>
      <c r="N5973" s="244"/>
      <c r="O5973" s="244"/>
    </row>
    <row r="5974" spans="3:15" ht="15.6" x14ac:dyDescent="0.3">
      <c r="C5974" s="227"/>
      <c r="N5974" s="244"/>
      <c r="O5974" s="244"/>
    </row>
    <row r="5975" spans="3:15" ht="15.6" x14ac:dyDescent="0.3">
      <c r="C5975" s="227"/>
      <c r="N5975" s="244"/>
      <c r="O5975" s="244"/>
    </row>
    <row r="5976" spans="3:15" ht="15.6" x14ac:dyDescent="0.3">
      <c r="C5976" s="227"/>
      <c r="N5976" s="244"/>
      <c r="O5976" s="244"/>
    </row>
    <row r="5977" spans="3:15" ht="15.6" x14ac:dyDescent="0.3">
      <c r="C5977" s="227"/>
      <c r="N5977" s="244"/>
      <c r="O5977" s="244"/>
    </row>
    <row r="5978" spans="3:15" ht="15.6" x14ac:dyDescent="0.3">
      <c r="C5978" s="227"/>
      <c r="N5978" s="244"/>
      <c r="O5978" s="244"/>
    </row>
    <row r="5979" spans="3:15" ht="15.6" x14ac:dyDescent="0.3">
      <c r="C5979" s="227"/>
      <c r="N5979" s="244"/>
      <c r="O5979" s="244"/>
    </row>
    <row r="5980" spans="3:15" ht="15.6" x14ac:dyDescent="0.3">
      <c r="C5980" s="227"/>
      <c r="N5980" s="244"/>
      <c r="O5980" s="244"/>
    </row>
    <row r="5981" spans="3:15" ht="15.6" x14ac:dyDescent="0.3">
      <c r="C5981" s="227"/>
      <c r="N5981" s="244"/>
      <c r="O5981" s="244"/>
    </row>
    <row r="5982" spans="3:15" ht="15.6" x14ac:dyDescent="0.3">
      <c r="C5982" s="227"/>
      <c r="N5982" s="244"/>
      <c r="O5982" s="244"/>
    </row>
    <row r="5983" spans="3:15" ht="15.6" x14ac:dyDescent="0.3">
      <c r="C5983" s="227"/>
      <c r="N5983" s="244"/>
      <c r="O5983" s="244"/>
    </row>
    <row r="5984" spans="3:15" ht="15.6" x14ac:dyDescent="0.3">
      <c r="C5984" s="227"/>
      <c r="N5984" s="244"/>
      <c r="O5984" s="244"/>
    </row>
    <row r="5985" spans="3:15" ht="15.6" x14ac:dyDescent="0.3">
      <c r="C5985" s="227"/>
      <c r="N5985" s="244"/>
      <c r="O5985" s="244"/>
    </row>
    <row r="5986" spans="3:15" ht="15.6" x14ac:dyDescent="0.3">
      <c r="C5986" s="227"/>
      <c r="N5986" s="244"/>
      <c r="O5986" s="244"/>
    </row>
    <row r="5987" spans="3:15" ht="15.6" x14ac:dyDescent="0.3">
      <c r="C5987" s="227"/>
      <c r="N5987" s="244"/>
      <c r="O5987" s="244"/>
    </row>
    <row r="5988" spans="3:15" ht="15.6" x14ac:dyDescent="0.3">
      <c r="C5988" s="227"/>
      <c r="N5988" s="244"/>
      <c r="O5988" s="244"/>
    </row>
    <row r="5989" spans="3:15" ht="15.6" x14ac:dyDescent="0.3">
      <c r="C5989" s="227"/>
      <c r="N5989" s="244"/>
      <c r="O5989" s="244"/>
    </row>
    <row r="5990" spans="3:15" ht="15.6" x14ac:dyDescent="0.3">
      <c r="C5990" s="227"/>
      <c r="N5990" s="244"/>
      <c r="O5990" s="244"/>
    </row>
    <row r="5991" spans="3:15" ht="15.6" x14ac:dyDescent="0.3">
      <c r="C5991" s="227"/>
      <c r="N5991" s="244"/>
      <c r="O5991" s="244"/>
    </row>
    <row r="5992" spans="3:15" ht="15.6" x14ac:dyDescent="0.3">
      <c r="C5992" s="227"/>
      <c r="N5992" s="244"/>
      <c r="O5992" s="244"/>
    </row>
    <row r="5993" spans="3:15" ht="15.6" x14ac:dyDescent="0.3">
      <c r="C5993" s="227"/>
      <c r="N5993" s="244"/>
      <c r="O5993" s="244"/>
    </row>
    <row r="5994" spans="3:15" ht="15.6" x14ac:dyDescent="0.3">
      <c r="C5994" s="227"/>
      <c r="N5994" s="244"/>
      <c r="O5994" s="244"/>
    </row>
    <row r="5995" spans="3:15" ht="15.6" x14ac:dyDescent="0.3">
      <c r="C5995" s="227"/>
      <c r="N5995" s="244"/>
      <c r="O5995" s="244"/>
    </row>
    <row r="5996" spans="3:15" ht="15.6" x14ac:dyDescent="0.3">
      <c r="C5996" s="227"/>
      <c r="N5996" s="244"/>
      <c r="O5996" s="244"/>
    </row>
    <row r="5997" spans="3:15" ht="15.6" x14ac:dyDescent="0.3">
      <c r="C5997" s="227"/>
      <c r="N5997" s="244"/>
      <c r="O5997" s="244"/>
    </row>
    <row r="5998" spans="3:15" ht="15.6" x14ac:dyDescent="0.3">
      <c r="C5998" s="227"/>
      <c r="N5998" s="244"/>
      <c r="O5998" s="244"/>
    </row>
    <row r="5999" spans="3:15" ht="15.6" x14ac:dyDescent="0.3">
      <c r="C5999" s="227"/>
      <c r="N5999" s="244"/>
      <c r="O5999" s="244"/>
    </row>
    <row r="6000" spans="3:15" ht="15.6" x14ac:dyDescent="0.3">
      <c r="C6000" s="227"/>
      <c r="N6000" s="244"/>
      <c r="O6000" s="244"/>
    </row>
    <row r="6001" spans="3:15" ht="15.6" x14ac:dyDescent="0.3">
      <c r="C6001" s="227"/>
      <c r="N6001" s="244"/>
      <c r="O6001" s="244"/>
    </row>
    <row r="6002" spans="3:15" ht="15.6" x14ac:dyDescent="0.3">
      <c r="C6002" s="227"/>
      <c r="N6002" s="244"/>
      <c r="O6002" s="244"/>
    </row>
    <row r="6003" spans="3:15" ht="15.6" x14ac:dyDescent="0.3">
      <c r="C6003" s="227"/>
      <c r="N6003" s="244"/>
      <c r="O6003" s="244"/>
    </row>
    <row r="6004" spans="3:15" ht="15.6" x14ac:dyDescent="0.3">
      <c r="C6004" s="227"/>
      <c r="N6004" s="244"/>
      <c r="O6004" s="244"/>
    </row>
    <row r="6005" spans="3:15" ht="15.6" x14ac:dyDescent="0.3">
      <c r="C6005" s="227"/>
      <c r="N6005" s="244"/>
      <c r="O6005" s="244"/>
    </row>
    <row r="6006" spans="3:15" ht="15.6" x14ac:dyDescent="0.3">
      <c r="C6006" s="227"/>
      <c r="N6006" s="244"/>
      <c r="O6006" s="244"/>
    </row>
    <row r="6007" spans="3:15" ht="15.6" x14ac:dyDescent="0.3">
      <c r="C6007" s="227"/>
      <c r="N6007" s="244"/>
      <c r="O6007" s="244"/>
    </row>
    <row r="6008" spans="3:15" ht="15.6" x14ac:dyDescent="0.3">
      <c r="C6008" s="227"/>
      <c r="N6008" s="244"/>
      <c r="O6008" s="244"/>
    </row>
    <row r="6009" spans="3:15" ht="15.6" x14ac:dyDescent="0.3">
      <c r="C6009" s="227"/>
      <c r="N6009" s="244"/>
      <c r="O6009" s="244"/>
    </row>
    <row r="6010" spans="3:15" ht="15.6" x14ac:dyDescent="0.3">
      <c r="C6010" s="227"/>
      <c r="N6010" s="244"/>
      <c r="O6010" s="244"/>
    </row>
    <row r="6011" spans="3:15" ht="15.6" x14ac:dyDescent="0.3">
      <c r="C6011" s="227"/>
      <c r="N6011" s="244"/>
      <c r="O6011" s="244"/>
    </row>
    <row r="6012" spans="3:15" ht="15.6" x14ac:dyDescent="0.3">
      <c r="C6012" s="227"/>
      <c r="N6012" s="244"/>
      <c r="O6012" s="244"/>
    </row>
    <row r="6013" spans="3:15" ht="15.6" x14ac:dyDescent="0.3">
      <c r="C6013" s="227"/>
      <c r="N6013" s="244"/>
      <c r="O6013" s="244"/>
    </row>
    <row r="6014" spans="3:15" ht="15.6" x14ac:dyDescent="0.3">
      <c r="C6014" s="227"/>
      <c r="N6014" s="244"/>
      <c r="O6014" s="244"/>
    </row>
    <row r="6015" spans="3:15" ht="15.6" x14ac:dyDescent="0.3">
      <c r="C6015" s="227"/>
      <c r="N6015" s="244"/>
      <c r="O6015" s="244"/>
    </row>
    <row r="6016" spans="3:15" ht="15.6" x14ac:dyDescent="0.3">
      <c r="C6016" s="227"/>
      <c r="N6016" s="244"/>
      <c r="O6016" s="244"/>
    </row>
    <row r="6017" spans="3:15" ht="15.6" x14ac:dyDescent="0.3">
      <c r="C6017" s="227"/>
      <c r="N6017" s="244"/>
      <c r="O6017" s="244"/>
    </row>
    <row r="6018" spans="3:15" ht="15.6" x14ac:dyDescent="0.3">
      <c r="C6018" s="227"/>
      <c r="N6018" s="244"/>
      <c r="O6018" s="244"/>
    </row>
    <row r="6019" spans="3:15" ht="15.6" x14ac:dyDescent="0.3">
      <c r="C6019" s="227"/>
      <c r="N6019" s="244"/>
      <c r="O6019" s="244"/>
    </row>
    <row r="6020" spans="3:15" ht="15.6" x14ac:dyDescent="0.3">
      <c r="C6020" s="227"/>
      <c r="N6020" s="244"/>
      <c r="O6020" s="244"/>
    </row>
    <row r="6021" spans="3:15" ht="15.6" x14ac:dyDescent="0.3">
      <c r="C6021" s="227"/>
      <c r="N6021" s="244"/>
      <c r="O6021" s="244"/>
    </row>
    <row r="6022" spans="3:15" ht="15.6" x14ac:dyDescent="0.3">
      <c r="C6022" s="227"/>
      <c r="N6022" s="244"/>
      <c r="O6022" s="244"/>
    </row>
    <row r="6023" spans="3:15" ht="15.6" x14ac:dyDescent="0.3">
      <c r="C6023" s="227"/>
      <c r="N6023" s="244"/>
      <c r="O6023" s="244"/>
    </row>
    <row r="6024" spans="3:15" ht="15.6" x14ac:dyDescent="0.3">
      <c r="C6024" s="227"/>
      <c r="N6024" s="244"/>
      <c r="O6024" s="244"/>
    </row>
    <row r="6025" spans="3:15" ht="15.6" x14ac:dyDescent="0.3">
      <c r="C6025" s="227"/>
      <c r="N6025" s="244"/>
      <c r="O6025" s="244"/>
    </row>
    <row r="6026" spans="3:15" ht="15.6" x14ac:dyDescent="0.3">
      <c r="C6026" s="227"/>
      <c r="N6026" s="244"/>
      <c r="O6026" s="244"/>
    </row>
    <row r="6027" spans="3:15" ht="15.6" x14ac:dyDescent="0.3">
      <c r="C6027" s="227"/>
      <c r="N6027" s="244"/>
      <c r="O6027" s="244"/>
    </row>
    <row r="6028" spans="3:15" ht="15.6" x14ac:dyDescent="0.3">
      <c r="C6028" s="227"/>
      <c r="N6028" s="244"/>
      <c r="O6028" s="244"/>
    </row>
    <row r="6029" spans="3:15" ht="15.6" x14ac:dyDescent="0.3">
      <c r="C6029" s="227"/>
      <c r="N6029" s="244"/>
      <c r="O6029" s="244"/>
    </row>
    <row r="6030" spans="3:15" ht="15.6" x14ac:dyDescent="0.3">
      <c r="C6030" s="227"/>
      <c r="N6030" s="244"/>
      <c r="O6030" s="244"/>
    </row>
    <row r="6031" spans="3:15" ht="15.6" x14ac:dyDescent="0.3">
      <c r="C6031" s="227"/>
      <c r="N6031" s="244"/>
      <c r="O6031" s="244"/>
    </row>
    <row r="6032" spans="3:15" ht="15.6" x14ac:dyDescent="0.3">
      <c r="C6032" s="227"/>
      <c r="N6032" s="244"/>
      <c r="O6032" s="244"/>
    </row>
    <row r="6033" spans="3:15" ht="15.6" x14ac:dyDescent="0.3">
      <c r="C6033" s="227"/>
      <c r="N6033" s="244"/>
      <c r="O6033" s="244"/>
    </row>
    <row r="6034" spans="3:15" ht="15.6" x14ac:dyDescent="0.3">
      <c r="C6034" s="227"/>
      <c r="N6034" s="244"/>
      <c r="O6034" s="244"/>
    </row>
    <row r="6035" spans="3:15" ht="15.6" x14ac:dyDescent="0.3">
      <c r="C6035" s="227"/>
      <c r="N6035" s="244"/>
      <c r="O6035" s="244"/>
    </row>
    <row r="6036" spans="3:15" ht="15.6" x14ac:dyDescent="0.3">
      <c r="C6036" s="227"/>
      <c r="N6036" s="244"/>
      <c r="O6036" s="244"/>
    </row>
    <row r="6037" spans="3:15" ht="15.6" x14ac:dyDescent="0.3">
      <c r="C6037" s="227"/>
      <c r="N6037" s="244"/>
      <c r="O6037" s="244"/>
    </row>
    <row r="6038" spans="3:15" ht="15.6" x14ac:dyDescent="0.3">
      <c r="C6038" s="227"/>
      <c r="N6038" s="244"/>
      <c r="O6038" s="244"/>
    </row>
    <row r="6039" spans="3:15" ht="15.6" x14ac:dyDescent="0.3">
      <c r="C6039" s="227"/>
      <c r="N6039" s="244"/>
      <c r="O6039" s="244"/>
    </row>
    <row r="6040" spans="3:15" ht="15.6" x14ac:dyDescent="0.3">
      <c r="C6040" s="227"/>
      <c r="N6040" s="244"/>
      <c r="O6040" s="244"/>
    </row>
    <row r="6041" spans="3:15" ht="15.6" x14ac:dyDescent="0.3">
      <c r="C6041" s="227"/>
      <c r="N6041" s="244"/>
      <c r="O6041" s="244"/>
    </row>
    <row r="6042" spans="3:15" ht="15.6" x14ac:dyDescent="0.3">
      <c r="C6042" s="227"/>
      <c r="N6042" s="244"/>
      <c r="O6042" s="244"/>
    </row>
    <row r="6043" spans="3:15" ht="15.6" x14ac:dyDescent="0.3">
      <c r="C6043" s="227"/>
      <c r="N6043" s="244"/>
      <c r="O6043" s="244"/>
    </row>
    <row r="6044" spans="3:15" ht="15.6" x14ac:dyDescent="0.3">
      <c r="C6044" s="227"/>
      <c r="N6044" s="244"/>
      <c r="O6044" s="244"/>
    </row>
    <row r="6045" spans="3:15" ht="15.6" x14ac:dyDescent="0.3">
      <c r="C6045" s="227"/>
      <c r="N6045" s="244"/>
      <c r="O6045" s="244"/>
    </row>
    <row r="6046" spans="3:15" ht="15.6" x14ac:dyDescent="0.3">
      <c r="C6046" s="227"/>
      <c r="N6046" s="244"/>
      <c r="O6046" s="244"/>
    </row>
    <row r="6047" spans="3:15" ht="15.6" x14ac:dyDescent="0.3">
      <c r="C6047" s="227"/>
      <c r="N6047" s="244"/>
      <c r="O6047" s="244"/>
    </row>
    <row r="6048" spans="3:15" ht="15.6" x14ac:dyDescent="0.3">
      <c r="C6048" s="227"/>
      <c r="N6048" s="244"/>
      <c r="O6048" s="244"/>
    </row>
    <row r="6049" spans="3:15" ht="15.6" x14ac:dyDescent="0.3">
      <c r="C6049" s="227"/>
      <c r="N6049" s="244"/>
      <c r="O6049" s="244"/>
    </row>
    <row r="6050" spans="3:15" ht="15.6" x14ac:dyDescent="0.3">
      <c r="C6050" s="227"/>
      <c r="N6050" s="244"/>
      <c r="O6050" s="244"/>
    </row>
    <row r="6051" spans="3:15" ht="15.6" x14ac:dyDescent="0.3">
      <c r="C6051" s="227"/>
      <c r="N6051" s="244"/>
      <c r="O6051" s="244"/>
    </row>
    <row r="6052" spans="3:15" ht="15.6" x14ac:dyDescent="0.3">
      <c r="C6052" s="227"/>
      <c r="N6052" s="244"/>
      <c r="O6052" s="244"/>
    </row>
    <row r="6053" spans="3:15" ht="15.6" x14ac:dyDescent="0.3">
      <c r="C6053" s="227"/>
      <c r="N6053" s="244"/>
      <c r="O6053" s="244"/>
    </row>
    <row r="6054" spans="3:15" ht="15.6" x14ac:dyDescent="0.3">
      <c r="C6054" s="227"/>
      <c r="N6054" s="244"/>
      <c r="O6054" s="244"/>
    </row>
    <row r="6055" spans="3:15" ht="15.6" x14ac:dyDescent="0.3">
      <c r="C6055" s="227"/>
      <c r="N6055" s="244"/>
      <c r="O6055" s="244"/>
    </row>
    <row r="6056" spans="3:15" ht="15.6" x14ac:dyDescent="0.3">
      <c r="C6056" s="227"/>
      <c r="N6056" s="244"/>
      <c r="O6056" s="244"/>
    </row>
    <row r="6057" spans="3:15" ht="15.6" x14ac:dyDescent="0.3">
      <c r="C6057" s="227"/>
      <c r="N6057" s="244"/>
      <c r="O6057" s="244"/>
    </row>
    <row r="6058" spans="3:15" ht="15.6" x14ac:dyDescent="0.3">
      <c r="C6058" s="227"/>
      <c r="N6058" s="244"/>
      <c r="O6058" s="244"/>
    </row>
    <row r="6059" spans="3:15" ht="15.6" x14ac:dyDescent="0.3">
      <c r="C6059" s="227"/>
      <c r="N6059" s="244"/>
      <c r="O6059" s="244"/>
    </row>
    <row r="6060" spans="3:15" ht="15.6" x14ac:dyDescent="0.3">
      <c r="C6060" s="227"/>
      <c r="N6060" s="244"/>
      <c r="O6060" s="244"/>
    </row>
    <row r="6061" spans="3:15" ht="15.6" x14ac:dyDescent="0.3">
      <c r="C6061" s="227"/>
      <c r="N6061" s="244"/>
      <c r="O6061" s="244"/>
    </row>
    <row r="6062" spans="3:15" ht="15.6" x14ac:dyDescent="0.3">
      <c r="C6062" s="227"/>
      <c r="N6062" s="244"/>
      <c r="O6062" s="244"/>
    </row>
    <row r="6063" spans="3:15" ht="15.6" x14ac:dyDescent="0.3">
      <c r="C6063" s="227"/>
      <c r="N6063" s="244"/>
      <c r="O6063" s="244"/>
    </row>
    <row r="6064" spans="3:15" ht="15.6" x14ac:dyDescent="0.3">
      <c r="C6064" s="227"/>
      <c r="N6064" s="244"/>
      <c r="O6064" s="244"/>
    </row>
    <row r="6065" spans="3:15" ht="15.6" x14ac:dyDescent="0.3">
      <c r="C6065" s="227"/>
      <c r="N6065" s="244"/>
      <c r="O6065" s="244"/>
    </row>
    <row r="6066" spans="3:15" ht="15.6" x14ac:dyDescent="0.3">
      <c r="C6066" s="227"/>
      <c r="N6066" s="244"/>
      <c r="O6066" s="244"/>
    </row>
    <row r="6067" spans="3:15" ht="15.6" x14ac:dyDescent="0.3">
      <c r="C6067" s="227"/>
      <c r="N6067" s="244"/>
      <c r="O6067" s="244"/>
    </row>
    <row r="6068" spans="3:15" ht="15.6" x14ac:dyDescent="0.3">
      <c r="C6068" s="227"/>
      <c r="N6068" s="244"/>
      <c r="O6068" s="244"/>
    </row>
    <row r="6069" spans="3:15" ht="15.6" x14ac:dyDescent="0.3">
      <c r="C6069" s="227"/>
      <c r="N6069" s="244"/>
      <c r="O6069" s="244"/>
    </row>
    <row r="6070" spans="3:15" ht="15.6" x14ac:dyDescent="0.3">
      <c r="C6070" s="227"/>
      <c r="N6070" s="244"/>
      <c r="O6070" s="244"/>
    </row>
    <row r="6071" spans="3:15" ht="15.6" x14ac:dyDescent="0.3">
      <c r="C6071" s="227"/>
      <c r="N6071" s="244"/>
      <c r="O6071" s="244"/>
    </row>
    <row r="6072" spans="3:15" ht="15.6" x14ac:dyDescent="0.3">
      <c r="C6072" s="227"/>
      <c r="N6072" s="244"/>
      <c r="O6072" s="244"/>
    </row>
    <row r="6073" spans="3:15" ht="15.6" x14ac:dyDescent="0.3">
      <c r="C6073" s="227"/>
      <c r="N6073" s="244"/>
      <c r="O6073" s="244"/>
    </row>
    <row r="6074" spans="3:15" ht="15.6" x14ac:dyDescent="0.3">
      <c r="C6074" s="227"/>
      <c r="N6074" s="244"/>
      <c r="O6074" s="244"/>
    </row>
    <row r="6075" spans="3:15" ht="15.6" x14ac:dyDescent="0.3">
      <c r="C6075" s="227"/>
      <c r="N6075" s="244"/>
      <c r="O6075" s="244"/>
    </row>
    <row r="6076" spans="3:15" ht="15.6" x14ac:dyDescent="0.3">
      <c r="C6076" s="227"/>
      <c r="N6076" s="244"/>
      <c r="O6076" s="244"/>
    </row>
    <row r="6077" spans="3:15" ht="15.6" x14ac:dyDescent="0.3">
      <c r="C6077" s="227"/>
      <c r="N6077" s="244"/>
      <c r="O6077" s="244"/>
    </row>
    <row r="6078" spans="3:15" ht="15.6" x14ac:dyDescent="0.3">
      <c r="C6078" s="227"/>
      <c r="N6078" s="244"/>
      <c r="O6078" s="244"/>
    </row>
    <row r="6079" spans="3:15" ht="15.6" x14ac:dyDescent="0.3">
      <c r="C6079" s="227"/>
      <c r="N6079" s="244"/>
      <c r="O6079" s="244"/>
    </row>
    <row r="6080" spans="3:15" ht="15.6" x14ac:dyDescent="0.3">
      <c r="C6080" s="227"/>
      <c r="N6080" s="244"/>
      <c r="O6080" s="244"/>
    </row>
    <row r="6081" spans="3:15" ht="15.6" x14ac:dyDescent="0.3">
      <c r="C6081" s="227"/>
      <c r="N6081" s="244"/>
      <c r="O6081" s="244"/>
    </row>
    <row r="6082" spans="3:15" ht="15.6" x14ac:dyDescent="0.3">
      <c r="C6082" s="227"/>
      <c r="N6082" s="244"/>
      <c r="O6082" s="244"/>
    </row>
    <row r="6083" spans="3:15" ht="15.6" x14ac:dyDescent="0.3">
      <c r="C6083" s="227"/>
      <c r="N6083" s="244"/>
      <c r="O6083" s="244"/>
    </row>
    <row r="6084" spans="3:15" ht="15.6" x14ac:dyDescent="0.3">
      <c r="C6084" s="227"/>
      <c r="N6084" s="244"/>
      <c r="O6084" s="244"/>
    </row>
    <row r="6085" spans="3:15" ht="15.6" x14ac:dyDescent="0.3">
      <c r="C6085" s="227"/>
      <c r="N6085" s="244"/>
      <c r="O6085" s="244"/>
    </row>
    <row r="6086" spans="3:15" ht="15.6" x14ac:dyDescent="0.3">
      <c r="C6086" s="227"/>
      <c r="N6086" s="244"/>
      <c r="O6086" s="244"/>
    </row>
    <row r="6087" spans="3:15" ht="15.6" x14ac:dyDescent="0.3">
      <c r="C6087" s="227"/>
      <c r="N6087" s="244"/>
      <c r="O6087" s="244"/>
    </row>
    <row r="6088" spans="3:15" ht="15.6" x14ac:dyDescent="0.3">
      <c r="C6088" s="227"/>
      <c r="N6088" s="244"/>
      <c r="O6088" s="244"/>
    </row>
    <row r="6089" spans="3:15" ht="15.6" x14ac:dyDescent="0.3">
      <c r="C6089" s="227"/>
      <c r="N6089" s="244"/>
      <c r="O6089" s="244"/>
    </row>
    <row r="6090" spans="3:15" ht="15.6" x14ac:dyDescent="0.3">
      <c r="C6090" s="227"/>
      <c r="N6090" s="244"/>
      <c r="O6090" s="244"/>
    </row>
    <row r="6091" spans="3:15" ht="15.6" x14ac:dyDescent="0.3">
      <c r="C6091" s="227"/>
      <c r="N6091" s="244"/>
      <c r="O6091" s="244"/>
    </row>
    <row r="6092" spans="3:15" ht="15.6" x14ac:dyDescent="0.3">
      <c r="C6092" s="227"/>
      <c r="N6092" s="244"/>
      <c r="O6092" s="244"/>
    </row>
    <row r="6093" spans="3:15" ht="15.6" x14ac:dyDescent="0.3">
      <c r="C6093" s="227"/>
      <c r="N6093" s="244"/>
      <c r="O6093" s="244"/>
    </row>
    <row r="6094" spans="3:15" ht="15.6" x14ac:dyDescent="0.3">
      <c r="C6094" s="227"/>
      <c r="N6094" s="244"/>
      <c r="O6094" s="244"/>
    </row>
    <row r="6095" spans="3:15" ht="15.6" x14ac:dyDescent="0.3">
      <c r="C6095" s="227"/>
      <c r="N6095" s="244"/>
      <c r="O6095" s="244"/>
    </row>
    <row r="6096" spans="3:15" ht="15.6" x14ac:dyDescent="0.3">
      <c r="C6096" s="227"/>
      <c r="N6096" s="244"/>
      <c r="O6096" s="244"/>
    </row>
    <row r="6097" spans="3:15" ht="15.6" x14ac:dyDescent="0.3">
      <c r="C6097" s="227"/>
      <c r="N6097" s="244"/>
      <c r="O6097" s="244"/>
    </row>
    <row r="6098" spans="3:15" ht="15.6" x14ac:dyDescent="0.3">
      <c r="C6098" s="227"/>
      <c r="N6098" s="244"/>
      <c r="O6098" s="244"/>
    </row>
    <row r="6099" spans="3:15" ht="15.6" x14ac:dyDescent="0.3">
      <c r="C6099" s="227"/>
      <c r="N6099" s="244"/>
      <c r="O6099" s="244"/>
    </row>
    <row r="6100" spans="3:15" ht="15.6" x14ac:dyDescent="0.3">
      <c r="C6100" s="227"/>
      <c r="N6100" s="244"/>
      <c r="O6100" s="244"/>
    </row>
    <row r="6101" spans="3:15" ht="15.6" x14ac:dyDescent="0.3">
      <c r="C6101" s="227"/>
      <c r="N6101" s="244"/>
      <c r="O6101" s="244"/>
    </row>
    <row r="6102" spans="3:15" ht="15.6" x14ac:dyDescent="0.3">
      <c r="C6102" s="227"/>
      <c r="N6102" s="244"/>
      <c r="O6102" s="244"/>
    </row>
    <row r="6103" spans="3:15" ht="15.6" x14ac:dyDescent="0.3">
      <c r="C6103" s="227"/>
      <c r="N6103" s="244"/>
      <c r="O6103" s="244"/>
    </row>
    <row r="6104" spans="3:15" ht="15.6" x14ac:dyDescent="0.3">
      <c r="C6104" s="227"/>
      <c r="N6104" s="244"/>
      <c r="O6104" s="244"/>
    </row>
    <row r="6105" spans="3:15" ht="15.6" x14ac:dyDescent="0.3">
      <c r="C6105" s="227"/>
      <c r="N6105" s="244"/>
      <c r="O6105" s="244"/>
    </row>
    <row r="6106" spans="3:15" ht="15.6" x14ac:dyDescent="0.3">
      <c r="C6106" s="227"/>
      <c r="N6106" s="244"/>
      <c r="O6106" s="244"/>
    </row>
    <row r="6107" spans="3:15" ht="15.6" x14ac:dyDescent="0.3">
      <c r="C6107" s="227"/>
      <c r="N6107" s="244"/>
      <c r="O6107" s="244"/>
    </row>
    <row r="6108" spans="3:15" ht="15.6" x14ac:dyDescent="0.3">
      <c r="C6108" s="227"/>
      <c r="N6108" s="244"/>
      <c r="O6108" s="244"/>
    </row>
    <row r="6109" spans="3:15" ht="15.6" x14ac:dyDescent="0.3">
      <c r="C6109" s="227"/>
      <c r="N6109" s="244"/>
      <c r="O6109" s="244"/>
    </row>
    <row r="6110" spans="3:15" ht="15.6" x14ac:dyDescent="0.3">
      <c r="C6110" s="227"/>
      <c r="N6110" s="244"/>
      <c r="O6110" s="244"/>
    </row>
    <row r="6111" spans="3:15" ht="15.6" x14ac:dyDescent="0.3">
      <c r="C6111" s="227"/>
      <c r="N6111" s="244"/>
      <c r="O6111" s="244"/>
    </row>
    <row r="6112" spans="3:15" ht="15.6" x14ac:dyDescent="0.3">
      <c r="C6112" s="227"/>
      <c r="N6112" s="244"/>
      <c r="O6112" s="244"/>
    </row>
    <row r="6113" spans="3:15" ht="15.6" x14ac:dyDescent="0.3">
      <c r="C6113" s="227"/>
      <c r="N6113" s="244"/>
      <c r="O6113" s="244"/>
    </row>
    <row r="6114" spans="3:15" ht="15.6" x14ac:dyDescent="0.3">
      <c r="C6114" s="227"/>
      <c r="N6114" s="244"/>
      <c r="O6114" s="244"/>
    </row>
    <row r="6115" spans="3:15" ht="15.6" x14ac:dyDescent="0.3">
      <c r="C6115" s="227"/>
      <c r="N6115" s="244"/>
      <c r="O6115" s="244"/>
    </row>
    <row r="6116" spans="3:15" ht="15.6" x14ac:dyDescent="0.3">
      <c r="C6116" s="227"/>
      <c r="N6116" s="244"/>
      <c r="O6116" s="244"/>
    </row>
    <row r="6117" spans="3:15" ht="15.6" x14ac:dyDescent="0.3">
      <c r="C6117" s="227"/>
      <c r="N6117" s="244"/>
      <c r="O6117" s="244"/>
    </row>
    <row r="6118" spans="3:15" ht="15.6" x14ac:dyDescent="0.3">
      <c r="C6118" s="227"/>
      <c r="N6118" s="244"/>
      <c r="O6118" s="244"/>
    </row>
    <row r="6119" spans="3:15" ht="15.6" x14ac:dyDescent="0.3">
      <c r="C6119" s="227"/>
      <c r="N6119" s="244"/>
      <c r="O6119" s="244"/>
    </row>
    <row r="6120" spans="3:15" ht="15.6" x14ac:dyDescent="0.3">
      <c r="C6120" s="227"/>
      <c r="N6120" s="244"/>
      <c r="O6120" s="244"/>
    </row>
    <row r="6121" spans="3:15" ht="15.6" x14ac:dyDescent="0.3">
      <c r="C6121" s="227"/>
      <c r="N6121" s="244"/>
      <c r="O6121" s="244"/>
    </row>
    <row r="6122" spans="3:15" ht="15.6" x14ac:dyDescent="0.3">
      <c r="C6122" s="227"/>
      <c r="N6122" s="244"/>
      <c r="O6122" s="244"/>
    </row>
    <row r="6123" spans="3:15" ht="15.6" x14ac:dyDescent="0.3">
      <c r="C6123" s="227"/>
      <c r="N6123" s="244"/>
      <c r="O6123" s="244"/>
    </row>
    <row r="6124" spans="3:15" ht="15.6" x14ac:dyDescent="0.3">
      <c r="C6124" s="227"/>
      <c r="N6124" s="244"/>
      <c r="O6124" s="244"/>
    </row>
    <row r="6125" spans="3:15" ht="15.6" x14ac:dyDescent="0.3">
      <c r="C6125" s="227"/>
      <c r="N6125" s="244"/>
      <c r="O6125" s="244"/>
    </row>
    <row r="6126" spans="3:15" ht="15.6" x14ac:dyDescent="0.3">
      <c r="C6126" s="227"/>
      <c r="N6126" s="244"/>
      <c r="O6126" s="244"/>
    </row>
    <row r="6127" spans="3:15" ht="15.6" x14ac:dyDescent="0.3">
      <c r="C6127" s="227"/>
      <c r="N6127" s="244"/>
      <c r="O6127" s="244"/>
    </row>
    <row r="6128" spans="3:15" ht="15.6" x14ac:dyDescent="0.3">
      <c r="C6128" s="227"/>
      <c r="N6128" s="244"/>
      <c r="O6128" s="244"/>
    </row>
    <row r="6129" spans="3:15" ht="15.6" x14ac:dyDescent="0.3">
      <c r="C6129" s="227"/>
      <c r="N6129" s="244"/>
      <c r="O6129" s="244"/>
    </row>
    <row r="6130" spans="3:15" ht="15.6" x14ac:dyDescent="0.3">
      <c r="C6130" s="227"/>
      <c r="N6130" s="244"/>
      <c r="O6130" s="244"/>
    </row>
    <row r="6131" spans="3:15" ht="15.6" x14ac:dyDescent="0.3">
      <c r="C6131" s="227"/>
      <c r="N6131" s="244"/>
      <c r="O6131" s="244"/>
    </row>
    <row r="6132" spans="3:15" ht="15.6" x14ac:dyDescent="0.3">
      <c r="C6132" s="227"/>
      <c r="N6132" s="244"/>
      <c r="O6132" s="244"/>
    </row>
    <row r="6133" spans="3:15" ht="15.6" x14ac:dyDescent="0.3">
      <c r="C6133" s="227"/>
      <c r="N6133" s="244"/>
      <c r="O6133" s="244"/>
    </row>
    <row r="6134" spans="3:15" ht="15.6" x14ac:dyDescent="0.3">
      <c r="C6134" s="227"/>
      <c r="N6134" s="244"/>
      <c r="O6134" s="244"/>
    </row>
    <row r="6135" spans="3:15" ht="15.6" x14ac:dyDescent="0.3">
      <c r="C6135" s="227"/>
      <c r="N6135" s="244"/>
      <c r="O6135" s="244"/>
    </row>
    <row r="6136" spans="3:15" ht="15.6" x14ac:dyDescent="0.3">
      <c r="C6136" s="227"/>
      <c r="N6136" s="244"/>
      <c r="O6136" s="244"/>
    </row>
    <row r="6137" spans="3:15" ht="15.6" x14ac:dyDescent="0.3">
      <c r="C6137" s="227"/>
      <c r="N6137" s="244"/>
      <c r="O6137" s="244"/>
    </row>
    <row r="6138" spans="3:15" ht="15.6" x14ac:dyDescent="0.3">
      <c r="C6138" s="227"/>
      <c r="N6138" s="244"/>
      <c r="O6138" s="244"/>
    </row>
    <row r="6139" spans="3:15" ht="15.6" x14ac:dyDescent="0.3">
      <c r="C6139" s="227"/>
      <c r="N6139" s="244"/>
      <c r="O6139" s="244"/>
    </row>
    <row r="6140" spans="3:15" ht="15.6" x14ac:dyDescent="0.3">
      <c r="C6140" s="227"/>
      <c r="N6140" s="244"/>
      <c r="O6140" s="244"/>
    </row>
    <row r="6141" spans="3:15" ht="15.6" x14ac:dyDescent="0.3">
      <c r="C6141" s="227"/>
      <c r="N6141" s="244"/>
      <c r="O6141" s="244"/>
    </row>
    <row r="6142" spans="3:15" ht="15.6" x14ac:dyDescent="0.3">
      <c r="C6142" s="227"/>
      <c r="N6142" s="244"/>
      <c r="O6142" s="244"/>
    </row>
    <row r="6143" spans="3:15" ht="15.6" x14ac:dyDescent="0.3">
      <c r="C6143" s="227"/>
      <c r="N6143" s="244"/>
      <c r="O6143" s="244"/>
    </row>
    <row r="6144" spans="3:15" ht="15.6" x14ac:dyDescent="0.3">
      <c r="C6144" s="227"/>
      <c r="N6144" s="244"/>
      <c r="O6144" s="244"/>
    </row>
    <row r="6145" spans="3:15" ht="15.6" x14ac:dyDescent="0.3">
      <c r="C6145" s="227"/>
      <c r="N6145" s="244"/>
      <c r="O6145" s="244"/>
    </row>
    <row r="6146" spans="3:15" ht="15.6" x14ac:dyDescent="0.3">
      <c r="C6146" s="227"/>
      <c r="N6146" s="244"/>
      <c r="O6146" s="244"/>
    </row>
    <row r="6147" spans="3:15" ht="15.6" x14ac:dyDescent="0.3">
      <c r="C6147" s="227"/>
      <c r="N6147" s="244"/>
      <c r="O6147" s="244"/>
    </row>
    <row r="6148" spans="3:15" ht="15.6" x14ac:dyDescent="0.3">
      <c r="C6148" s="227"/>
      <c r="N6148" s="244"/>
      <c r="O6148" s="244"/>
    </row>
    <row r="6149" spans="3:15" ht="15.6" x14ac:dyDescent="0.3">
      <c r="C6149" s="227"/>
      <c r="N6149" s="244"/>
      <c r="O6149" s="244"/>
    </row>
    <row r="6150" spans="3:15" ht="15.6" x14ac:dyDescent="0.3">
      <c r="C6150" s="227"/>
      <c r="N6150" s="244"/>
      <c r="O6150" s="244"/>
    </row>
    <row r="6151" spans="3:15" ht="15.6" x14ac:dyDescent="0.3">
      <c r="C6151" s="227"/>
      <c r="N6151" s="244"/>
      <c r="O6151" s="244"/>
    </row>
    <row r="6152" spans="3:15" ht="15.6" x14ac:dyDescent="0.3">
      <c r="C6152" s="227"/>
      <c r="N6152" s="244"/>
      <c r="O6152" s="244"/>
    </row>
    <row r="6153" spans="3:15" ht="15.6" x14ac:dyDescent="0.3">
      <c r="C6153" s="227"/>
      <c r="N6153" s="244"/>
      <c r="O6153" s="244"/>
    </row>
    <row r="6154" spans="3:15" ht="15.6" x14ac:dyDescent="0.3">
      <c r="C6154" s="227"/>
      <c r="N6154" s="244"/>
      <c r="O6154" s="244"/>
    </row>
    <row r="6155" spans="3:15" ht="15.6" x14ac:dyDescent="0.3">
      <c r="C6155" s="227"/>
      <c r="N6155" s="244"/>
      <c r="O6155" s="244"/>
    </row>
    <row r="6156" spans="3:15" ht="15.6" x14ac:dyDescent="0.3">
      <c r="C6156" s="227"/>
      <c r="N6156" s="244"/>
      <c r="O6156" s="244"/>
    </row>
    <row r="6157" spans="3:15" ht="15.6" x14ac:dyDescent="0.3">
      <c r="C6157" s="227"/>
      <c r="N6157" s="244"/>
      <c r="O6157" s="244"/>
    </row>
    <row r="6158" spans="3:15" ht="15.6" x14ac:dyDescent="0.3">
      <c r="C6158" s="227"/>
      <c r="N6158" s="244"/>
      <c r="O6158" s="244"/>
    </row>
    <row r="6159" spans="3:15" ht="15.6" x14ac:dyDescent="0.3">
      <c r="C6159" s="227"/>
      <c r="N6159" s="244"/>
      <c r="O6159" s="244"/>
    </row>
    <row r="6160" spans="3:15" ht="15.6" x14ac:dyDescent="0.3">
      <c r="C6160" s="227"/>
      <c r="N6160" s="244"/>
      <c r="O6160" s="244"/>
    </row>
    <row r="6161" spans="3:15" ht="15.6" x14ac:dyDescent="0.3">
      <c r="C6161" s="227"/>
      <c r="N6161" s="244"/>
      <c r="O6161" s="244"/>
    </row>
    <row r="6162" spans="3:15" ht="15.6" x14ac:dyDescent="0.3">
      <c r="C6162" s="227"/>
      <c r="N6162" s="244"/>
      <c r="O6162" s="244"/>
    </row>
    <row r="6163" spans="3:15" ht="15.6" x14ac:dyDescent="0.3">
      <c r="C6163" s="227"/>
      <c r="N6163" s="244"/>
      <c r="O6163" s="244"/>
    </row>
    <row r="6164" spans="3:15" ht="15.6" x14ac:dyDescent="0.3">
      <c r="C6164" s="227"/>
      <c r="N6164" s="244"/>
      <c r="O6164" s="244"/>
    </row>
    <row r="6165" spans="3:15" ht="15.6" x14ac:dyDescent="0.3">
      <c r="C6165" s="227"/>
      <c r="N6165" s="244"/>
      <c r="O6165" s="244"/>
    </row>
    <row r="6166" spans="3:15" ht="15.6" x14ac:dyDescent="0.3">
      <c r="C6166" s="227"/>
      <c r="N6166" s="244"/>
      <c r="O6166" s="244"/>
    </row>
    <row r="6167" spans="3:15" ht="15.6" x14ac:dyDescent="0.3">
      <c r="C6167" s="227"/>
      <c r="N6167" s="244"/>
      <c r="O6167" s="244"/>
    </row>
    <row r="6168" spans="3:15" ht="15.6" x14ac:dyDescent="0.3">
      <c r="C6168" s="227"/>
      <c r="N6168" s="244"/>
      <c r="O6168" s="244"/>
    </row>
    <row r="6169" spans="3:15" ht="15.6" x14ac:dyDescent="0.3">
      <c r="C6169" s="227"/>
      <c r="N6169" s="244"/>
      <c r="O6169" s="244"/>
    </row>
    <row r="6170" spans="3:15" ht="15.6" x14ac:dyDescent="0.3">
      <c r="C6170" s="227"/>
      <c r="N6170" s="244"/>
      <c r="O6170" s="244"/>
    </row>
    <row r="6171" spans="3:15" ht="15.6" x14ac:dyDescent="0.3">
      <c r="C6171" s="227"/>
      <c r="N6171" s="244"/>
      <c r="O6171" s="244"/>
    </row>
    <row r="6172" spans="3:15" ht="15.6" x14ac:dyDescent="0.3">
      <c r="C6172" s="227"/>
      <c r="N6172" s="244"/>
      <c r="O6172" s="244"/>
    </row>
    <row r="6173" spans="3:15" ht="15.6" x14ac:dyDescent="0.3">
      <c r="C6173" s="227"/>
      <c r="N6173" s="244"/>
      <c r="O6173" s="244"/>
    </row>
    <row r="6174" spans="3:15" ht="15.6" x14ac:dyDescent="0.3">
      <c r="C6174" s="227"/>
      <c r="N6174" s="244"/>
      <c r="O6174" s="244"/>
    </row>
    <row r="6175" spans="3:15" ht="15.6" x14ac:dyDescent="0.3">
      <c r="C6175" s="227"/>
      <c r="N6175" s="244"/>
      <c r="O6175" s="244"/>
    </row>
    <row r="6176" spans="3:15" ht="15.6" x14ac:dyDescent="0.3">
      <c r="C6176" s="227"/>
      <c r="N6176" s="244"/>
      <c r="O6176" s="244"/>
    </row>
    <row r="6177" spans="3:15" ht="15.6" x14ac:dyDescent="0.3">
      <c r="C6177" s="227"/>
      <c r="N6177" s="244"/>
      <c r="O6177" s="244"/>
    </row>
    <row r="6178" spans="3:15" ht="15.6" x14ac:dyDescent="0.3">
      <c r="C6178" s="227"/>
      <c r="N6178" s="244"/>
      <c r="O6178" s="244"/>
    </row>
    <row r="6179" spans="3:15" ht="15.6" x14ac:dyDescent="0.3">
      <c r="C6179" s="227"/>
      <c r="N6179" s="244"/>
      <c r="O6179" s="244"/>
    </row>
    <row r="6180" spans="3:15" ht="15.6" x14ac:dyDescent="0.3">
      <c r="C6180" s="227"/>
      <c r="N6180" s="244"/>
      <c r="O6180" s="244"/>
    </row>
    <row r="6181" spans="3:15" ht="15.6" x14ac:dyDescent="0.3">
      <c r="C6181" s="227"/>
      <c r="N6181" s="244"/>
      <c r="O6181" s="244"/>
    </row>
    <row r="6182" spans="3:15" ht="15.6" x14ac:dyDescent="0.3">
      <c r="C6182" s="227"/>
      <c r="N6182" s="244"/>
      <c r="O6182" s="244"/>
    </row>
    <row r="6183" spans="3:15" ht="15.6" x14ac:dyDescent="0.3">
      <c r="C6183" s="227"/>
      <c r="N6183" s="244"/>
      <c r="O6183" s="244"/>
    </row>
    <row r="6184" spans="3:15" ht="15.6" x14ac:dyDescent="0.3">
      <c r="C6184" s="227"/>
      <c r="N6184" s="244"/>
      <c r="O6184" s="244"/>
    </row>
    <row r="6185" spans="3:15" ht="15.6" x14ac:dyDescent="0.3">
      <c r="C6185" s="227"/>
      <c r="N6185" s="244"/>
      <c r="O6185" s="244"/>
    </row>
    <row r="6186" spans="3:15" ht="15.6" x14ac:dyDescent="0.3">
      <c r="C6186" s="227"/>
      <c r="N6186" s="244"/>
      <c r="O6186" s="244"/>
    </row>
    <row r="6187" spans="3:15" ht="15.6" x14ac:dyDescent="0.3">
      <c r="C6187" s="227"/>
      <c r="N6187" s="244"/>
      <c r="O6187" s="244"/>
    </row>
    <row r="6188" spans="3:15" ht="15.6" x14ac:dyDescent="0.3">
      <c r="C6188" s="227"/>
      <c r="N6188" s="244"/>
      <c r="O6188" s="244"/>
    </row>
    <row r="6189" spans="3:15" ht="15.6" x14ac:dyDescent="0.3">
      <c r="C6189" s="227"/>
      <c r="N6189" s="244"/>
      <c r="O6189" s="244"/>
    </row>
    <row r="6190" spans="3:15" ht="15.6" x14ac:dyDescent="0.3">
      <c r="C6190" s="227"/>
      <c r="N6190" s="244"/>
      <c r="O6190" s="244"/>
    </row>
    <row r="6191" spans="3:15" ht="15.6" x14ac:dyDescent="0.3">
      <c r="C6191" s="227"/>
      <c r="N6191" s="244"/>
      <c r="O6191" s="244"/>
    </row>
    <row r="6192" spans="3:15" ht="15.6" x14ac:dyDescent="0.3">
      <c r="C6192" s="227"/>
      <c r="N6192" s="244"/>
      <c r="O6192" s="244"/>
    </row>
    <row r="6193" spans="3:15" ht="15.6" x14ac:dyDescent="0.3">
      <c r="C6193" s="227"/>
      <c r="N6193" s="244"/>
      <c r="O6193" s="244"/>
    </row>
    <row r="6194" spans="3:15" ht="15.6" x14ac:dyDescent="0.3">
      <c r="C6194" s="227"/>
      <c r="N6194" s="244"/>
      <c r="O6194" s="244"/>
    </row>
    <row r="6195" spans="3:15" ht="15.6" x14ac:dyDescent="0.3">
      <c r="C6195" s="227"/>
      <c r="N6195" s="244"/>
      <c r="O6195" s="244"/>
    </row>
    <row r="6196" spans="3:15" ht="15.6" x14ac:dyDescent="0.3">
      <c r="C6196" s="227"/>
      <c r="N6196" s="244"/>
      <c r="O6196" s="244"/>
    </row>
    <row r="6197" spans="3:15" ht="15.6" x14ac:dyDescent="0.3">
      <c r="C6197" s="227"/>
      <c r="N6197" s="244"/>
      <c r="O6197" s="244"/>
    </row>
    <row r="6198" spans="3:15" ht="15.6" x14ac:dyDescent="0.3">
      <c r="C6198" s="227"/>
      <c r="N6198" s="244"/>
      <c r="O6198" s="244"/>
    </row>
    <row r="6199" spans="3:15" ht="15.6" x14ac:dyDescent="0.3">
      <c r="C6199" s="227"/>
      <c r="N6199" s="244"/>
      <c r="O6199" s="244"/>
    </row>
    <row r="6200" spans="3:15" ht="15.6" x14ac:dyDescent="0.3">
      <c r="C6200" s="227"/>
      <c r="N6200" s="244"/>
      <c r="O6200" s="244"/>
    </row>
    <row r="6201" spans="3:15" ht="15.6" x14ac:dyDescent="0.3">
      <c r="C6201" s="227"/>
      <c r="N6201" s="244"/>
      <c r="O6201" s="244"/>
    </row>
    <row r="6202" spans="3:15" ht="15.6" x14ac:dyDescent="0.3">
      <c r="C6202" s="227"/>
      <c r="N6202" s="244"/>
      <c r="O6202" s="244"/>
    </row>
    <row r="6203" spans="3:15" ht="15.6" x14ac:dyDescent="0.3">
      <c r="C6203" s="227"/>
      <c r="N6203" s="244"/>
      <c r="O6203" s="244"/>
    </row>
    <row r="6204" spans="3:15" ht="15.6" x14ac:dyDescent="0.3">
      <c r="C6204" s="227"/>
      <c r="N6204" s="244"/>
      <c r="O6204" s="244"/>
    </row>
    <row r="6205" spans="3:15" ht="15.6" x14ac:dyDescent="0.3">
      <c r="C6205" s="227"/>
      <c r="N6205" s="244"/>
      <c r="O6205" s="244"/>
    </row>
    <row r="6206" spans="3:15" ht="15.6" x14ac:dyDescent="0.3">
      <c r="C6206" s="227"/>
      <c r="N6206" s="244"/>
      <c r="O6206" s="244"/>
    </row>
    <row r="6207" spans="3:15" ht="15.6" x14ac:dyDescent="0.3">
      <c r="C6207" s="227"/>
      <c r="N6207" s="244"/>
      <c r="O6207" s="244"/>
    </row>
    <row r="6208" spans="3:15" ht="15.6" x14ac:dyDescent="0.3">
      <c r="C6208" s="227"/>
      <c r="N6208" s="244"/>
      <c r="O6208" s="244"/>
    </row>
    <row r="6209" spans="3:15" ht="15.6" x14ac:dyDescent="0.3">
      <c r="C6209" s="227"/>
      <c r="N6209" s="244"/>
      <c r="O6209" s="244"/>
    </row>
    <row r="6210" spans="3:15" ht="15.6" x14ac:dyDescent="0.3">
      <c r="C6210" s="227"/>
      <c r="N6210" s="244"/>
      <c r="O6210" s="244"/>
    </row>
    <row r="6211" spans="3:15" ht="15.6" x14ac:dyDescent="0.3">
      <c r="C6211" s="227"/>
      <c r="N6211" s="244"/>
      <c r="O6211" s="244"/>
    </row>
    <row r="6212" spans="3:15" ht="15.6" x14ac:dyDescent="0.3">
      <c r="C6212" s="227"/>
      <c r="N6212" s="244"/>
      <c r="O6212" s="244"/>
    </row>
    <row r="6213" spans="3:15" ht="15.6" x14ac:dyDescent="0.3">
      <c r="C6213" s="227"/>
      <c r="N6213" s="244"/>
      <c r="O6213" s="244"/>
    </row>
    <row r="6214" spans="3:15" ht="15.6" x14ac:dyDescent="0.3">
      <c r="C6214" s="227"/>
      <c r="N6214" s="244"/>
      <c r="O6214" s="244"/>
    </row>
    <row r="6215" spans="3:15" ht="15.6" x14ac:dyDescent="0.3">
      <c r="C6215" s="227"/>
      <c r="N6215" s="244"/>
      <c r="O6215" s="244"/>
    </row>
    <row r="6216" spans="3:15" ht="15.6" x14ac:dyDescent="0.3">
      <c r="C6216" s="227"/>
      <c r="N6216" s="244"/>
      <c r="O6216" s="244"/>
    </row>
    <row r="6217" spans="3:15" ht="15.6" x14ac:dyDescent="0.3">
      <c r="C6217" s="227"/>
      <c r="N6217" s="244"/>
      <c r="O6217" s="244"/>
    </row>
    <row r="6218" spans="3:15" ht="15.6" x14ac:dyDescent="0.3">
      <c r="C6218" s="227"/>
      <c r="N6218" s="244"/>
      <c r="O6218" s="244"/>
    </row>
    <row r="6219" spans="3:15" ht="15.6" x14ac:dyDescent="0.3">
      <c r="C6219" s="227"/>
      <c r="N6219" s="244"/>
      <c r="O6219" s="244"/>
    </row>
    <row r="6220" spans="3:15" ht="15.6" x14ac:dyDescent="0.3">
      <c r="C6220" s="227"/>
      <c r="N6220" s="244"/>
      <c r="O6220" s="244"/>
    </row>
    <row r="6221" spans="3:15" ht="15.6" x14ac:dyDescent="0.3">
      <c r="C6221" s="227"/>
      <c r="N6221" s="244"/>
      <c r="O6221" s="244"/>
    </row>
    <row r="6222" spans="3:15" ht="15.6" x14ac:dyDescent="0.3">
      <c r="C6222" s="227"/>
      <c r="N6222" s="244"/>
      <c r="O6222" s="244"/>
    </row>
    <row r="6223" spans="3:15" ht="15.6" x14ac:dyDescent="0.3">
      <c r="C6223" s="227"/>
      <c r="N6223" s="244"/>
      <c r="O6223" s="244"/>
    </row>
    <row r="6224" spans="3:15" ht="15.6" x14ac:dyDescent="0.3">
      <c r="C6224" s="227"/>
      <c r="N6224" s="244"/>
      <c r="O6224" s="244"/>
    </row>
    <row r="6225" spans="3:15" ht="15.6" x14ac:dyDescent="0.3">
      <c r="C6225" s="227"/>
      <c r="N6225" s="244"/>
      <c r="O6225" s="244"/>
    </row>
    <row r="6226" spans="3:15" ht="15.6" x14ac:dyDescent="0.3">
      <c r="C6226" s="227"/>
      <c r="N6226" s="244"/>
      <c r="O6226" s="244"/>
    </row>
    <row r="6227" spans="3:15" ht="15.6" x14ac:dyDescent="0.3">
      <c r="C6227" s="227"/>
      <c r="N6227" s="244"/>
      <c r="O6227" s="244"/>
    </row>
    <row r="6228" spans="3:15" ht="15.6" x14ac:dyDescent="0.3">
      <c r="C6228" s="227"/>
      <c r="N6228" s="244"/>
      <c r="O6228" s="244"/>
    </row>
    <row r="6229" spans="3:15" ht="15.6" x14ac:dyDescent="0.3">
      <c r="C6229" s="227"/>
      <c r="N6229" s="244"/>
      <c r="O6229" s="244"/>
    </row>
    <row r="6230" spans="3:15" ht="15.6" x14ac:dyDescent="0.3">
      <c r="C6230" s="227"/>
      <c r="N6230" s="244"/>
      <c r="O6230" s="244"/>
    </row>
    <row r="6231" spans="3:15" ht="15.6" x14ac:dyDescent="0.3">
      <c r="C6231" s="227"/>
      <c r="N6231" s="244"/>
      <c r="O6231" s="244"/>
    </row>
    <row r="6232" spans="3:15" ht="15.6" x14ac:dyDescent="0.3">
      <c r="C6232" s="227"/>
      <c r="N6232" s="244"/>
      <c r="O6232" s="244"/>
    </row>
    <row r="6233" spans="3:15" ht="15.6" x14ac:dyDescent="0.3">
      <c r="C6233" s="227"/>
      <c r="N6233" s="244"/>
      <c r="O6233" s="244"/>
    </row>
    <row r="6234" spans="3:15" ht="15.6" x14ac:dyDescent="0.3">
      <c r="C6234" s="227"/>
      <c r="N6234" s="244"/>
      <c r="O6234" s="244"/>
    </row>
    <row r="6235" spans="3:15" ht="15.6" x14ac:dyDescent="0.3">
      <c r="C6235" s="227"/>
      <c r="N6235" s="244"/>
      <c r="O6235" s="244"/>
    </row>
    <row r="6236" spans="3:15" ht="15.6" x14ac:dyDescent="0.3">
      <c r="C6236" s="227"/>
      <c r="N6236" s="244"/>
      <c r="O6236" s="244"/>
    </row>
    <row r="6237" spans="3:15" ht="15.6" x14ac:dyDescent="0.3">
      <c r="C6237" s="227"/>
      <c r="N6237" s="244"/>
      <c r="O6237" s="244"/>
    </row>
    <row r="6238" spans="3:15" ht="15.6" x14ac:dyDescent="0.3">
      <c r="C6238" s="227"/>
      <c r="N6238" s="244"/>
      <c r="O6238" s="244"/>
    </row>
    <row r="6239" spans="3:15" ht="15.6" x14ac:dyDescent="0.3">
      <c r="C6239" s="227"/>
      <c r="N6239" s="244"/>
      <c r="O6239" s="244"/>
    </row>
    <row r="6240" spans="3:15" ht="15.6" x14ac:dyDescent="0.3">
      <c r="C6240" s="227"/>
      <c r="N6240" s="244"/>
      <c r="O6240" s="244"/>
    </row>
    <row r="6241" spans="3:15" ht="15.6" x14ac:dyDescent="0.3">
      <c r="C6241" s="227"/>
      <c r="N6241" s="244"/>
      <c r="O6241" s="244"/>
    </row>
    <row r="6242" spans="3:15" ht="15.6" x14ac:dyDescent="0.3">
      <c r="C6242" s="227"/>
      <c r="N6242" s="244"/>
      <c r="O6242" s="244"/>
    </row>
    <row r="6243" spans="3:15" ht="15.6" x14ac:dyDescent="0.3">
      <c r="C6243" s="227"/>
      <c r="N6243" s="244"/>
      <c r="O6243" s="244"/>
    </row>
    <row r="6244" spans="3:15" ht="15.6" x14ac:dyDescent="0.3">
      <c r="C6244" s="227"/>
      <c r="N6244" s="244"/>
      <c r="O6244" s="244"/>
    </row>
    <row r="6245" spans="3:15" ht="15.6" x14ac:dyDescent="0.3">
      <c r="C6245" s="227"/>
      <c r="N6245" s="244"/>
      <c r="O6245" s="244"/>
    </row>
    <row r="6246" spans="3:15" ht="15.6" x14ac:dyDescent="0.3">
      <c r="C6246" s="227"/>
      <c r="N6246" s="244"/>
      <c r="O6246" s="244"/>
    </row>
    <row r="6247" spans="3:15" ht="15.6" x14ac:dyDescent="0.3">
      <c r="C6247" s="227"/>
      <c r="N6247" s="244"/>
      <c r="O6247" s="244"/>
    </row>
    <row r="6248" spans="3:15" ht="15.6" x14ac:dyDescent="0.3">
      <c r="C6248" s="227"/>
      <c r="N6248" s="244"/>
      <c r="O6248" s="244"/>
    </row>
    <row r="6249" spans="3:15" ht="15.6" x14ac:dyDescent="0.3">
      <c r="C6249" s="227"/>
      <c r="N6249" s="244"/>
      <c r="O6249" s="244"/>
    </row>
    <row r="6250" spans="3:15" ht="15.6" x14ac:dyDescent="0.3">
      <c r="C6250" s="227"/>
      <c r="N6250" s="244"/>
      <c r="O6250" s="244"/>
    </row>
    <row r="6251" spans="3:15" ht="15.6" x14ac:dyDescent="0.3">
      <c r="C6251" s="227"/>
      <c r="N6251" s="244"/>
      <c r="O6251" s="244"/>
    </row>
    <row r="6252" spans="3:15" ht="15.6" x14ac:dyDescent="0.3">
      <c r="C6252" s="227"/>
      <c r="N6252" s="244"/>
      <c r="O6252" s="244"/>
    </row>
    <row r="6253" spans="3:15" ht="15.6" x14ac:dyDescent="0.3">
      <c r="C6253" s="227"/>
      <c r="N6253" s="244"/>
      <c r="O6253" s="244"/>
    </row>
    <row r="6254" spans="3:15" ht="15.6" x14ac:dyDescent="0.3">
      <c r="C6254" s="227"/>
      <c r="N6254" s="244"/>
      <c r="O6254" s="244"/>
    </row>
    <row r="6255" spans="3:15" ht="15.6" x14ac:dyDescent="0.3">
      <c r="C6255" s="227"/>
      <c r="N6255" s="244"/>
      <c r="O6255" s="244"/>
    </row>
    <row r="6256" spans="3:15" ht="15.6" x14ac:dyDescent="0.3">
      <c r="C6256" s="227"/>
      <c r="N6256" s="244"/>
      <c r="O6256" s="244"/>
    </row>
    <row r="6257" spans="3:15" ht="15.6" x14ac:dyDescent="0.3">
      <c r="C6257" s="227"/>
      <c r="N6257" s="244"/>
      <c r="O6257" s="244"/>
    </row>
    <row r="6258" spans="3:15" ht="15.6" x14ac:dyDescent="0.3">
      <c r="C6258" s="227"/>
      <c r="N6258" s="244"/>
      <c r="O6258" s="244"/>
    </row>
    <row r="6259" spans="3:15" ht="15.6" x14ac:dyDescent="0.3">
      <c r="C6259" s="227"/>
      <c r="N6259" s="244"/>
      <c r="O6259" s="244"/>
    </row>
    <row r="6260" spans="3:15" ht="15.6" x14ac:dyDescent="0.3">
      <c r="C6260" s="227"/>
      <c r="N6260" s="244"/>
      <c r="O6260" s="244"/>
    </row>
    <row r="6261" spans="3:15" ht="15.6" x14ac:dyDescent="0.3">
      <c r="C6261" s="227"/>
      <c r="N6261" s="244"/>
      <c r="O6261" s="244"/>
    </row>
    <row r="6262" spans="3:15" ht="15.6" x14ac:dyDescent="0.3">
      <c r="C6262" s="227"/>
      <c r="N6262" s="244"/>
      <c r="O6262" s="244"/>
    </row>
    <row r="6263" spans="3:15" ht="15.6" x14ac:dyDescent="0.3">
      <c r="C6263" s="227"/>
      <c r="N6263" s="244"/>
      <c r="O6263" s="244"/>
    </row>
    <row r="6264" spans="3:15" ht="15.6" x14ac:dyDescent="0.3">
      <c r="C6264" s="227"/>
      <c r="N6264" s="244"/>
      <c r="O6264" s="244"/>
    </row>
    <row r="6265" spans="3:15" ht="15.6" x14ac:dyDescent="0.3">
      <c r="C6265" s="227"/>
      <c r="N6265" s="244"/>
      <c r="O6265" s="244"/>
    </row>
    <row r="6266" spans="3:15" ht="15.6" x14ac:dyDescent="0.3">
      <c r="C6266" s="227"/>
      <c r="N6266" s="244"/>
      <c r="O6266" s="244"/>
    </row>
    <row r="6267" spans="3:15" ht="15.6" x14ac:dyDescent="0.3">
      <c r="C6267" s="227"/>
      <c r="N6267" s="244"/>
      <c r="O6267" s="244"/>
    </row>
    <row r="6268" spans="3:15" ht="15.6" x14ac:dyDescent="0.3">
      <c r="C6268" s="227"/>
      <c r="N6268" s="244"/>
      <c r="O6268" s="244"/>
    </row>
    <row r="6269" spans="3:15" ht="15.6" x14ac:dyDescent="0.3">
      <c r="C6269" s="227"/>
      <c r="N6269" s="244"/>
      <c r="O6269" s="244"/>
    </row>
    <row r="6270" spans="3:15" ht="15.6" x14ac:dyDescent="0.3">
      <c r="C6270" s="227"/>
      <c r="N6270" s="244"/>
      <c r="O6270" s="244"/>
    </row>
    <row r="6271" spans="3:15" ht="15.6" x14ac:dyDescent="0.3">
      <c r="C6271" s="227"/>
      <c r="N6271" s="244"/>
      <c r="O6271" s="244"/>
    </row>
    <row r="6272" spans="3:15" ht="15.6" x14ac:dyDescent="0.3">
      <c r="C6272" s="227"/>
      <c r="N6272" s="244"/>
      <c r="O6272" s="244"/>
    </row>
    <row r="6273" spans="3:15" ht="15.6" x14ac:dyDescent="0.3">
      <c r="C6273" s="227"/>
      <c r="N6273" s="244"/>
      <c r="O6273" s="244"/>
    </row>
    <row r="6274" spans="3:15" ht="15.6" x14ac:dyDescent="0.3">
      <c r="C6274" s="227"/>
      <c r="N6274" s="244"/>
      <c r="O6274" s="244"/>
    </row>
    <row r="6275" spans="3:15" ht="15.6" x14ac:dyDescent="0.3">
      <c r="C6275" s="227"/>
      <c r="N6275" s="244"/>
      <c r="O6275" s="244"/>
    </row>
    <row r="6276" spans="3:15" ht="15.6" x14ac:dyDescent="0.3">
      <c r="C6276" s="227"/>
      <c r="N6276" s="244"/>
      <c r="O6276" s="244"/>
    </row>
    <row r="6277" spans="3:15" ht="15.6" x14ac:dyDescent="0.3">
      <c r="C6277" s="227"/>
      <c r="N6277" s="244"/>
      <c r="O6277" s="244"/>
    </row>
    <row r="6278" spans="3:15" ht="15.6" x14ac:dyDescent="0.3">
      <c r="C6278" s="227"/>
      <c r="N6278" s="244"/>
      <c r="O6278" s="244"/>
    </row>
    <row r="6279" spans="3:15" ht="15.6" x14ac:dyDescent="0.3">
      <c r="C6279" s="227"/>
      <c r="N6279" s="244"/>
      <c r="O6279" s="244"/>
    </row>
    <row r="6280" spans="3:15" ht="15.6" x14ac:dyDescent="0.3">
      <c r="C6280" s="227"/>
      <c r="N6280" s="244"/>
      <c r="O6280" s="244"/>
    </row>
    <row r="6281" spans="3:15" ht="15.6" x14ac:dyDescent="0.3">
      <c r="C6281" s="227"/>
      <c r="N6281" s="244"/>
      <c r="O6281" s="244"/>
    </row>
    <row r="6282" spans="3:15" ht="15.6" x14ac:dyDescent="0.3">
      <c r="C6282" s="227"/>
      <c r="N6282" s="244"/>
      <c r="O6282" s="244"/>
    </row>
    <row r="6283" spans="3:15" ht="15.6" x14ac:dyDescent="0.3">
      <c r="C6283" s="227"/>
      <c r="N6283" s="244"/>
      <c r="O6283" s="244"/>
    </row>
    <row r="6284" spans="3:15" ht="15.6" x14ac:dyDescent="0.3">
      <c r="C6284" s="227"/>
      <c r="N6284" s="244"/>
      <c r="O6284" s="244"/>
    </row>
    <row r="6285" spans="3:15" ht="15.6" x14ac:dyDescent="0.3">
      <c r="C6285" s="227"/>
      <c r="N6285" s="244"/>
      <c r="O6285" s="244"/>
    </row>
    <row r="6286" spans="3:15" ht="15.6" x14ac:dyDescent="0.3">
      <c r="C6286" s="227"/>
      <c r="N6286" s="244"/>
      <c r="O6286" s="244"/>
    </row>
    <row r="6287" spans="3:15" ht="15.6" x14ac:dyDescent="0.3">
      <c r="C6287" s="227"/>
      <c r="N6287" s="244"/>
      <c r="O6287" s="244"/>
    </row>
    <row r="6288" spans="3:15" ht="15.6" x14ac:dyDescent="0.3">
      <c r="C6288" s="227"/>
      <c r="N6288" s="244"/>
      <c r="O6288" s="244"/>
    </row>
    <row r="6289" spans="3:15" ht="15.6" x14ac:dyDescent="0.3">
      <c r="C6289" s="227"/>
      <c r="N6289" s="244"/>
      <c r="O6289" s="244"/>
    </row>
    <row r="6290" spans="3:15" ht="15.6" x14ac:dyDescent="0.3">
      <c r="C6290" s="227"/>
      <c r="N6290" s="244"/>
      <c r="O6290" s="244"/>
    </row>
    <row r="6291" spans="3:15" ht="15.6" x14ac:dyDescent="0.3">
      <c r="C6291" s="227"/>
      <c r="N6291" s="244"/>
      <c r="O6291" s="244"/>
    </row>
    <row r="6292" spans="3:15" ht="15.6" x14ac:dyDescent="0.3">
      <c r="C6292" s="227"/>
      <c r="N6292" s="244"/>
      <c r="O6292" s="244"/>
    </row>
    <row r="6293" spans="3:15" ht="15.6" x14ac:dyDescent="0.3">
      <c r="C6293" s="227"/>
      <c r="N6293" s="244"/>
      <c r="O6293" s="244"/>
    </row>
    <row r="6294" spans="3:15" ht="15.6" x14ac:dyDescent="0.3">
      <c r="C6294" s="227"/>
      <c r="N6294" s="244"/>
      <c r="O6294" s="244"/>
    </row>
    <row r="6295" spans="3:15" ht="15.6" x14ac:dyDescent="0.3">
      <c r="C6295" s="227"/>
      <c r="N6295" s="244"/>
      <c r="O6295" s="244"/>
    </row>
    <row r="6296" spans="3:15" ht="15.6" x14ac:dyDescent="0.3">
      <c r="C6296" s="227"/>
      <c r="N6296" s="244"/>
      <c r="O6296" s="244"/>
    </row>
    <row r="6297" spans="3:15" ht="15.6" x14ac:dyDescent="0.3">
      <c r="C6297" s="227"/>
      <c r="N6297" s="244"/>
      <c r="O6297" s="244"/>
    </row>
    <row r="6298" spans="3:15" ht="15.6" x14ac:dyDescent="0.3">
      <c r="C6298" s="227"/>
      <c r="N6298" s="244"/>
      <c r="O6298" s="244"/>
    </row>
    <row r="6299" spans="3:15" ht="15.6" x14ac:dyDescent="0.3">
      <c r="C6299" s="227"/>
      <c r="N6299" s="244"/>
      <c r="O6299" s="244"/>
    </row>
    <row r="6300" spans="3:15" ht="15.6" x14ac:dyDescent="0.3">
      <c r="C6300" s="227"/>
      <c r="N6300" s="244"/>
      <c r="O6300" s="244"/>
    </row>
    <row r="6301" spans="3:15" ht="15.6" x14ac:dyDescent="0.3">
      <c r="C6301" s="227"/>
      <c r="N6301" s="244"/>
      <c r="O6301" s="244"/>
    </row>
    <row r="6302" spans="3:15" ht="15.6" x14ac:dyDescent="0.3">
      <c r="C6302" s="227"/>
      <c r="N6302" s="244"/>
      <c r="O6302" s="244"/>
    </row>
    <row r="6303" spans="3:15" ht="15.6" x14ac:dyDescent="0.3">
      <c r="C6303" s="227"/>
      <c r="N6303" s="244"/>
      <c r="O6303" s="244"/>
    </row>
    <row r="6304" spans="3:15" ht="15.6" x14ac:dyDescent="0.3">
      <c r="C6304" s="227"/>
      <c r="N6304" s="244"/>
      <c r="O6304" s="244"/>
    </row>
    <row r="6305" spans="3:15" ht="15.6" x14ac:dyDescent="0.3">
      <c r="C6305" s="227"/>
      <c r="N6305" s="244"/>
      <c r="O6305" s="244"/>
    </row>
    <row r="6306" spans="3:15" ht="15.6" x14ac:dyDescent="0.3">
      <c r="C6306" s="227"/>
      <c r="N6306" s="244"/>
      <c r="O6306" s="244"/>
    </row>
    <row r="6307" spans="3:15" ht="15.6" x14ac:dyDescent="0.3">
      <c r="C6307" s="227"/>
      <c r="N6307" s="244"/>
      <c r="O6307" s="244"/>
    </row>
    <row r="6308" spans="3:15" ht="15.6" x14ac:dyDescent="0.3">
      <c r="C6308" s="227"/>
      <c r="N6308" s="244"/>
      <c r="O6308" s="244"/>
    </row>
    <row r="6309" spans="3:15" ht="15.6" x14ac:dyDescent="0.3">
      <c r="C6309" s="227"/>
      <c r="N6309" s="244"/>
      <c r="O6309" s="244"/>
    </row>
    <row r="6310" spans="3:15" ht="15.6" x14ac:dyDescent="0.3">
      <c r="C6310" s="227"/>
      <c r="N6310" s="244"/>
      <c r="O6310" s="244"/>
    </row>
    <row r="6311" spans="3:15" ht="15.6" x14ac:dyDescent="0.3">
      <c r="C6311" s="227"/>
      <c r="N6311" s="244"/>
      <c r="O6311" s="244"/>
    </row>
    <row r="6312" spans="3:15" ht="15.6" x14ac:dyDescent="0.3">
      <c r="C6312" s="227"/>
      <c r="N6312" s="244"/>
      <c r="O6312" s="244"/>
    </row>
    <row r="6313" spans="3:15" ht="15.6" x14ac:dyDescent="0.3">
      <c r="C6313" s="227"/>
      <c r="N6313" s="244"/>
      <c r="O6313" s="244"/>
    </row>
    <row r="6314" spans="3:15" ht="15.6" x14ac:dyDescent="0.3">
      <c r="C6314" s="227"/>
      <c r="N6314" s="244"/>
      <c r="O6314" s="244"/>
    </row>
    <row r="6315" spans="3:15" ht="15.6" x14ac:dyDescent="0.3">
      <c r="C6315" s="227"/>
      <c r="N6315" s="244"/>
      <c r="O6315" s="244"/>
    </row>
    <row r="6316" spans="3:15" ht="15.6" x14ac:dyDescent="0.3">
      <c r="C6316" s="227"/>
      <c r="N6316" s="244"/>
      <c r="O6316" s="244"/>
    </row>
    <row r="6317" spans="3:15" ht="15.6" x14ac:dyDescent="0.3">
      <c r="C6317" s="227"/>
      <c r="N6317" s="244"/>
      <c r="O6317" s="244"/>
    </row>
    <row r="6318" spans="3:15" ht="15.6" x14ac:dyDescent="0.3">
      <c r="C6318" s="227"/>
      <c r="N6318" s="244"/>
      <c r="O6318" s="244"/>
    </row>
    <row r="6319" spans="3:15" ht="15.6" x14ac:dyDescent="0.3">
      <c r="C6319" s="227"/>
      <c r="N6319" s="244"/>
      <c r="O6319" s="244"/>
    </row>
    <row r="6320" spans="3:15" ht="15.6" x14ac:dyDescent="0.3">
      <c r="C6320" s="227"/>
      <c r="N6320" s="244"/>
      <c r="O6320" s="244"/>
    </row>
    <row r="6321" spans="3:15" ht="15.6" x14ac:dyDescent="0.3">
      <c r="C6321" s="227"/>
      <c r="N6321" s="244"/>
      <c r="O6321" s="244"/>
    </row>
    <row r="6322" spans="3:15" ht="15.6" x14ac:dyDescent="0.3">
      <c r="C6322" s="227"/>
      <c r="N6322" s="244"/>
      <c r="O6322" s="244"/>
    </row>
    <row r="6323" spans="3:15" ht="15.6" x14ac:dyDescent="0.3">
      <c r="C6323" s="227"/>
      <c r="N6323" s="244"/>
      <c r="O6323" s="244"/>
    </row>
    <row r="6324" spans="3:15" ht="15.6" x14ac:dyDescent="0.3">
      <c r="C6324" s="227"/>
      <c r="N6324" s="244"/>
      <c r="O6324" s="244"/>
    </row>
    <row r="6325" spans="3:15" ht="15.6" x14ac:dyDescent="0.3">
      <c r="C6325" s="227"/>
      <c r="N6325" s="244"/>
      <c r="O6325" s="244"/>
    </row>
    <row r="6326" spans="3:15" ht="15.6" x14ac:dyDescent="0.3">
      <c r="C6326" s="227"/>
      <c r="N6326" s="244"/>
      <c r="O6326" s="244"/>
    </row>
    <row r="6327" spans="3:15" ht="15.6" x14ac:dyDescent="0.3">
      <c r="C6327" s="227"/>
      <c r="N6327" s="244"/>
      <c r="O6327" s="244"/>
    </row>
    <row r="6328" spans="3:15" ht="15.6" x14ac:dyDescent="0.3">
      <c r="C6328" s="227"/>
      <c r="N6328" s="244"/>
      <c r="O6328" s="244"/>
    </row>
    <row r="6329" spans="3:15" ht="15.6" x14ac:dyDescent="0.3">
      <c r="C6329" s="227"/>
      <c r="N6329" s="244"/>
      <c r="O6329" s="244"/>
    </row>
    <row r="6330" spans="3:15" ht="15.6" x14ac:dyDescent="0.3">
      <c r="C6330" s="227"/>
      <c r="N6330" s="244"/>
      <c r="O6330" s="244"/>
    </row>
    <row r="6331" spans="3:15" ht="15.6" x14ac:dyDescent="0.3">
      <c r="C6331" s="227"/>
      <c r="N6331" s="244"/>
      <c r="O6331" s="244"/>
    </row>
    <row r="6332" spans="3:15" ht="15.6" x14ac:dyDescent="0.3">
      <c r="C6332" s="227"/>
      <c r="N6332" s="244"/>
      <c r="O6332" s="244"/>
    </row>
    <row r="6333" spans="3:15" ht="15.6" x14ac:dyDescent="0.3">
      <c r="C6333" s="227"/>
      <c r="N6333" s="244"/>
      <c r="O6333" s="244"/>
    </row>
    <row r="6334" spans="3:15" ht="15.6" x14ac:dyDescent="0.3">
      <c r="C6334" s="227"/>
      <c r="N6334" s="244"/>
      <c r="O6334" s="244"/>
    </row>
    <row r="6335" spans="3:15" ht="15.6" x14ac:dyDescent="0.3">
      <c r="C6335" s="227"/>
      <c r="N6335" s="244"/>
      <c r="O6335" s="244"/>
    </row>
    <row r="6336" spans="3:15" ht="15.6" x14ac:dyDescent="0.3">
      <c r="C6336" s="227"/>
      <c r="N6336" s="244"/>
      <c r="O6336" s="244"/>
    </row>
    <row r="6337" spans="3:15" ht="15.6" x14ac:dyDescent="0.3">
      <c r="C6337" s="227"/>
      <c r="N6337" s="244"/>
      <c r="O6337" s="244"/>
    </row>
    <row r="6338" spans="3:15" ht="15.6" x14ac:dyDescent="0.3">
      <c r="C6338" s="227"/>
      <c r="N6338" s="244"/>
      <c r="O6338" s="244"/>
    </row>
    <row r="6339" spans="3:15" ht="15.6" x14ac:dyDescent="0.3">
      <c r="C6339" s="227"/>
      <c r="N6339" s="244"/>
      <c r="O6339" s="244"/>
    </row>
    <row r="6340" spans="3:15" ht="15.6" x14ac:dyDescent="0.3">
      <c r="C6340" s="227"/>
      <c r="N6340" s="244"/>
      <c r="O6340" s="244"/>
    </row>
    <row r="6341" spans="3:15" ht="15.6" x14ac:dyDescent="0.3">
      <c r="C6341" s="227"/>
      <c r="N6341" s="244"/>
      <c r="O6341" s="244"/>
    </row>
    <row r="6342" spans="3:15" ht="15.6" x14ac:dyDescent="0.3">
      <c r="C6342" s="227"/>
      <c r="N6342" s="244"/>
      <c r="O6342" s="244"/>
    </row>
    <row r="6343" spans="3:15" ht="15.6" x14ac:dyDescent="0.3">
      <c r="C6343" s="227"/>
      <c r="N6343" s="244"/>
      <c r="O6343" s="244"/>
    </row>
    <row r="6344" spans="3:15" ht="15.6" x14ac:dyDescent="0.3">
      <c r="C6344" s="227"/>
      <c r="N6344" s="244"/>
      <c r="O6344" s="244"/>
    </row>
    <row r="6345" spans="3:15" ht="15.6" x14ac:dyDescent="0.3">
      <c r="C6345" s="227"/>
      <c r="N6345" s="244"/>
      <c r="O6345" s="244"/>
    </row>
    <row r="6346" spans="3:15" ht="15.6" x14ac:dyDescent="0.3">
      <c r="C6346" s="227"/>
      <c r="N6346" s="244"/>
      <c r="O6346" s="244"/>
    </row>
    <row r="6347" spans="3:15" ht="15.6" x14ac:dyDescent="0.3">
      <c r="C6347" s="227"/>
      <c r="N6347" s="244"/>
      <c r="O6347" s="244"/>
    </row>
    <row r="6348" spans="3:15" ht="15.6" x14ac:dyDescent="0.3">
      <c r="C6348" s="227"/>
      <c r="N6348" s="244"/>
      <c r="O6348" s="244"/>
    </row>
    <row r="6349" spans="3:15" ht="15.6" x14ac:dyDescent="0.3">
      <c r="C6349" s="227"/>
      <c r="N6349" s="244"/>
      <c r="O6349" s="244"/>
    </row>
    <row r="6350" spans="3:15" ht="15.6" x14ac:dyDescent="0.3">
      <c r="C6350" s="227"/>
      <c r="N6350" s="244"/>
      <c r="O6350" s="244"/>
    </row>
    <row r="6351" spans="3:15" ht="15.6" x14ac:dyDescent="0.3">
      <c r="C6351" s="227"/>
      <c r="N6351" s="244"/>
      <c r="O6351" s="244"/>
    </row>
    <row r="6352" spans="3:15" ht="15.6" x14ac:dyDescent="0.3">
      <c r="C6352" s="227"/>
      <c r="N6352" s="244"/>
      <c r="O6352" s="244"/>
    </row>
    <row r="6353" spans="3:15" ht="15.6" x14ac:dyDescent="0.3">
      <c r="C6353" s="227"/>
      <c r="N6353" s="244"/>
      <c r="O6353" s="244"/>
    </row>
    <row r="6354" spans="3:15" ht="15.6" x14ac:dyDescent="0.3">
      <c r="C6354" s="227"/>
      <c r="N6354" s="244"/>
      <c r="O6354" s="244"/>
    </row>
    <row r="6355" spans="3:15" ht="15.6" x14ac:dyDescent="0.3">
      <c r="C6355" s="227"/>
      <c r="N6355" s="244"/>
      <c r="O6355" s="244"/>
    </row>
    <row r="6356" spans="3:15" ht="15.6" x14ac:dyDescent="0.3">
      <c r="C6356" s="227"/>
      <c r="N6356" s="244"/>
      <c r="O6356" s="244"/>
    </row>
    <row r="6357" spans="3:15" ht="15.6" x14ac:dyDescent="0.3">
      <c r="C6357" s="227"/>
      <c r="N6357" s="244"/>
      <c r="O6357" s="244"/>
    </row>
    <row r="6358" spans="3:15" ht="15.6" x14ac:dyDescent="0.3">
      <c r="C6358" s="227"/>
      <c r="N6358" s="244"/>
      <c r="O6358" s="244"/>
    </row>
    <row r="6359" spans="3:15" ht="15.6" x14ac:dyDescent="0.3">
      <c r="C6359" s="227"/>
      <c r="N6359" s="244"/>
      <c r="O6359" s="244"/>
    </row>
    <row r="6360" spans="3:15" ht="15.6" x14ac:dyDescent="0.3">
      <c r="C6360" s="227"/>
      <c r="N6360" s="244"/>
      <c r="O6360" s="244"/>
    </row>
    <row r="6361" spans="3:15" ht="15.6" x14ac:dyDescent="0.3">
      <c r="C6361" s="227"/>
      <c r="N6361" s="244"/>
      <c r="O6361" s="244"/>
    </row>
    <row r="6362" spans="3:15" ht="15.6" x14ac:dyDescent="0.3">
      <c r="C6362" s="227"/>
      <c r="N6362" s="244"/>
      <c r="O6362" s="244"/>
    </row>
    <row r="6363" spans="3:15" ht="15.6" x14ac:dyDescent="0.3">
      <c r="C6363" s="227"/>
      <c r="N6363" s="244"/>
      <c r="O6363" s="244"/>
    </row>
    <row r="6364" spans="3:15" ht="15.6" x14ac:dyDescent="0.3">
      <c r="C6364" s="227"/>
      <c r="N6364" s="244"/>
      <c r="O6364" s="244"/>
    </row>
    <row r="6365" spans="3:15" ht="15.6" x14ac:dyDescent="0.3">
      <c r="C6365" s="227"/>
      <c r="N6365" s="244"/>
      <c r="O6365" s="244"/>
    </row>
    <row r="6366" spans="3:15" ht="15.6" x14ac:dyDescent="0.3">
      <c r="C6366" s="227"/>
      <c r="N6366" s="244"/>
      <c r="O6366" s="244"/>
    </row>
    <row r="6367" spans="3:15" ht="15.6" x14ac:dyDescent="0.3">
      <c r="C6367" s="227"/>
      <c r="N6367" s="244"/>
      <c r="O6367" s="244"/>
    </row>
    <row r="6368" spans="3:15" ht="15.6" x14ac:dyDescent="0.3">
      <c r="C6368" s="227"/>
      <c r="N6368" s="244"/>
      <c r="O6368" s="244"/>
    </row>
    <row r="6369" spans="3:15" ht="15.6" x14ac:dyDescent="0.3">
      <c r="C6369" s="227"/>
      <c r="N6369" s="244"/>
      <c r="O6369" s="244"/>
    </row>
    <row r="6370" spans="3:15" ht="15.6" x14ac:dyDescent="0.3">
      <c r="C6370" s="227"/>
      <c r="N6370" s="244"/>
      <c r="O6370" s="244"/>
    </row>
    <row r="6371" spans="3:15" ht="15.6" x14ac:dyDescent="0.3">
      <c r="C6371" s="227"/>
      <c r="N6371" s="244"/>
      <c r="O6371" s="244"/>
    </row>
    <row r="6372" spans="3:15" ht="15.6" x14ac:dyDescent="0.3">
      <c r="C6372" s="227"/>
      <c r="N6372" s="244"/>
      <c r="O6372" s="244"/>
    </row>
    <row r="6373" spans="3:15" ht="15.6" x14ac:dyDescent="0.3">
      <c r="C6373" s="227"/>
      <c r="N6373" s="244"/>
      <c r="O6373" s="244"/>
    </row>
    <row r="6374" spans="3:15" ht="15.6" x14ac:dyDescent="0.3">
      <c r="C6374" s="227"/>
      <c r="N6374" s="244"/>
      <c r="O6374" s="244"/>
    </row>
    <row r="6375" spans="3:15" ht="15.6" x14ac:dyDescent="0.3">
      <c r="C6375" s="227"/>
      <c r="N6375" s="244"/>
      <c r="O6375" s="244"/>
    </row>
    <row r="6376" spans="3:15" ht="15.6" x14ac:dyDescent="0.3">
      <c r="C6376" s="227"/>
      <c r="N6376" s="244"/>
      <c r="O6376" s="244"/>
    </row>
    <row r="6377" spans="3:15" ht="15.6" x14ac:dyDescent="0.3">
      <c r="C6377" s="227"/>
      <c r="N6377" s="244"/>
      <c r="O6377" s="244"/>
    </row>
    <row r="6378" spans="3:15" ht="15.6" x14ac:dyDescent="0.3">
      <c r="C6378" s="227"/>
      <c r="N6378" s="244"/>
      <c r="O6378" s="244"/>
    </row>
    <row r="6379" spans="3:15" ht="15.6" x14ac:dyDescent="0.3">
      <c r="C6379" s="227"/>
      <c r="N6379" s="244"/>
      <c r="O6379" s="244"/>
    </row>
    <row r="6380" spans="3:15" ht="15.6" x14ac:dyDescent="0.3">
      <c r="C6380" s="227"/>
      <c r="N6380" s="244"/>
      <c r="O6380" s="244"/>
    </row>
    <row r="6381" spans="3:15" ht="15.6" x14ac:dyDescent="0.3">
      <c r="C6381" s="227"/>
      <c r="N6381" s="244"/>
      <c r="O6381" s="244"/>
    </row>
    <row r="6382" spans="3:15" ht="15.6" x14ac:dyDescent="0.3">
      <c r="C6382" s="227"/>
      <c r="N6382" s="244"/>
      <c r="O6382" s="244"/>
    </row>
    <row r="6383" spans="3:15" ht="15.6" x14ac:dyDescent="0.3">
      <c r="C6383" s="227"/>
      <c r="N6383" s="244"/>
      <c r="O6383" s="244"/>
    </row>
    <row r="6384" spans="3:15" ht="15.6" x14ac:dyDescent="0.3">
      <c r="C6384" s="227"/>
      <c r="N6384" s="244"/>
      <c r="O6384" s="244"/>
    </row>
    <row r="6385" spans="3:15" ht="15.6" x14ac:dyDescent="0.3">
      <c r="C6385" s="227"/>
      <c r="N6385" s="244"/>
      <c r="O6385" s="244"/>
    </row>
    <row r="6386" spans="3:15" ht="15.6" x14ac:dyDescent="0.3">
      <c r="C6386" s="227"/>
      <c r="N6386" s="244"/>
      <c r="O6386" s="244"/>
    </row>
    <row r="6387" spans="3:15" ht="15.6" x14ac:dyDescent="0.3">
      <c r="C6387" s="227"/>
      <c r="N6387" s="244"/>
      <c r="O6387" s="244"/>
    </row>
    <row r="6388" spans="3:15" ht="15.6" x14ac:dyDescent="0.3">
      <c r="C6388" s="227"/>
      <c r="N6388" s="244"/>
      <c r="O6388" s="244"/>
    </row>
    <row r="6389" spans="3:15" ht="15.6" x14ac:dyDescent="0.3">
      <c r="C6389" s="227"/>
      <c r="N6389" s="244"/>
      <c r="O6389" s="244"/>
    </row>
    <row r="6390" spans="3:15" ht="15.6" x14ac:dyDescent="0.3">
      <c r="C6390" s="227"/>
      <c r="N6390" s="244"/>
      <c r="O6390" s="244"/>
    </row>
    <row r="6391" spans="3:15" ht="15.6" x14ac:dyDescent="0.3">
      <c r="C6391" s="227"/>
      <c r="N6391" s="244"/>
      <c r="O6391" s="244"/>
    </row>
    <row r="6392" spans="3:15" ht="15.6" x14ac:dyDescent="0.3">
      <c r="C6392" s="227"/>
      <c r="N6392" s="244"/>
      <c r="O6392" s="244"/>
    </row>
    <row r="6393" spans="3:15" ht="15.6" x14ac:dyDescent="0.3">
      <c r="C6393" s="227"/>
      <c r="N6393" s="244"/>
      <c r="O6393" s="244"/>
    </row>
    <row r="6394" spans="3:15" ht="15.6" x14ac:dyDescent="0.3">
      <c r="C6394" s="227"/>
      <c r="N6394" s="244"/>
      <c r="O6394" s="244"/>
    </row>
    <row r="6395" spans="3:15" ht="15.6" x14ac:dyDescent="0.3">
      <c r="C6395" s="227"/>
      <c r="N6395" s="244"/>
      <c r="O6395" s="244"/>
    </row>
    <row r="6396" spans="3:15" ht="15.6" x14ac:dyDescent="0.3">
      <c r="C6396" s="227"/>
      <c r="N6396" s="244"/>
      <c r="O6396" s="244"/>
    </row>
    <row r="6397" spans="3:15" ht="15.6" x14ac:dyDescent="0.3">
      <c r="C6397" s="227"/>
      <c r="N6397" s="244"/>
      <c r="O6397" s="244"/>
    </row>
    <row r="6398" spans="3:15" ht="15.6" x14ac:dyDescent="0.3">
      <c r="C6398" s="227"/>
      <c r="N6398" s="244"/>
      <c r="O6398" s="244"/>
    </row>
    <row r="6399" spans="3:15" ht="15.6" x14ac:dyDescent="0.3">
      <c r="C6399" s="227"/>
      <c r="N6399" s="244"/>
      <c r="O6399" s="244"/>
    </row>
    <row r="6400" spans="3:15" ht="15.6" x14ac:dyDescent="0.3">
      <c r="C6400" s="227"/>
      <c r="N6400" s="244"/>
      <c r="O6400" s="244"/>
    </row>
    <row r="6401" spans="3:15" ht="15.6" x14ac:dyDescent="0.3">
      <c r="C6401" s="227"/>
      <c r="N6401" s="244"/>
      <c r="O6401" s="244"/>
    </row>
    <row r="6402" spans="3:15" ht="15.6" x14ac:dyDescent="0.3">
      <c r="C6402" s="227"/>
      <c r="N6402" s="244"/>
      <c r="O6402" s="244"/>
    </row>
    <row r="6403" spans="3:15" ht="15.6" x14ac:dyDescent="0.3">
      <c r="C6403" s="227"/>
      <c r="N6403" s="244"/>
      <c r="O6403" s="244"/>
    </row>
    <row r="6404" spans="3:15" ht="15.6" x14ac:dyDescent="0.3">
      <c r="C6404" s="227"/>
      <c r="N6404" s="244"/>
      <c r="O6404" s="244"/>
    </row>
    <row r="6405" spans="3:15" ht="15.6" x14ac:dyDescent="0.3">
      <c r="C6405" s="227"/>
      <c r="N6405" s="244"/>
      <c r="O6405" s="244"/>
    </row>
    <row r="6406" spans="3:15" ht="15.6" x14ac:dyDescent="0.3">
      <c r="C6406" s="227"/>
      <c r="N6406" s="244"/>
      <c r="O6406" s="244"/>
    </row>
    <row r="6407" spans="3:15" ht="15.6" x14ac:dyDescent="0.3">
      <c r="C6407" s="227"/>
      <c r="N6407" s="244"/>
      <c r="O6407" s="244"/>
    </row>
    <row r="6408" spans="3:15" ht="15.6" x14ac:dyDescent="0.3">
      <c r="C6408" s="227"/>
      <c r="N6408" s="244"/>
      <c r="O6408" s="244"/>
    </row>
    <row r="6409" spans="3:15" ht="15.6" x14ac:dyDescent="0.3">
      <c r="C6409" s="227"/>
      <c r="N6409" s="244"/>
      <c r="O6409" s="244"/>
    </row>
    <row r="6410" spans="3:15" ht="15.6" x14ac:dyDescent="0.3">
      <c r="C6410" s="227"/>
      <c r="N6410" s="244"/>
      <c r="O6410" s="244"/>
    </row>
    <row r="6411" spans="3:15" ht="15.6" x14ac:dyDescent="0.3">
      <c r="C6411" s="227"/>
      <c r="N6411" s="244"/>
      <c r="O6411" s="244"/>
    </row>
    <row r="6412" spans="3:15" ht="15.6" x14ac:dyDescent="0.3">
      <c r="C6412" s="227"/>
      <c r="N6412" s="244"/>
      <c r="O6412" s="244"/>
    </row>
    <row r="6413" spans="3:15" ht="15.6" x14ac:dyDescent="0.3">
      <c r="C6413" s="227"/>
      <c r="N6413" s="244"/>
      <c r="O6413" s="244"/>
    </row>
    <row r="6414" spans="3:15" ht="15.6" x14ac:dyDescent="0.3">
      <c r="C6414" s="227"/>
      <c r="N6414" s="244"/>
      <c r="O6414" s="244"/>
    </row>
    <row r="6415" spans="3:15" ht="15.6" x14ac:dyDescent="0.3">
      <c r="C6415" s="227"/>
      <c r="N6415" s="244"/>
      <c r="O6415" s="244"/>
    </row>
    <row r="6416" spans="3:15" ht="15.6" x14ac:dyDescent="0.3">
      <c r="C6416" s="227"/>
      <c r="N6416" s="244"/>
      <c r="O6416" s="244"/>
    </row>
    <row r="6417" spans="3:15" ht="15.6" x14ac:dyDescent="0.3">
      <c r="C6417" s="227"/>
      <c r="N6417" s="244"/>
      <c r="O6417" s="244"/>
    </row>
    <row r="6418" spans="3:15" ht="15.6" x14ac:dyDescent="0.3">
      <c r="C6418" s="227"/>
      <c r="N6418" s="244"/>
      <c r="O6418" s="244"/>
    </row>
    <row r="6419" spans="3:15" ht="15.6" x14ac:dyDescent="0.3">
      <c r="C6419" s="227"/>
      <c r="N6419" s="244"/>
      <c r="O6419" s="244"/>
    </row>
    <row r="6420" spans="3:15" ht="15.6" x14ac:dyDescent="0.3">
      <c r="C6420" s="227"/>
      <c r="N6420" s="244"/>
      <c r="O6420" s="244"/>
    </row>
    <row r="6421" spans="3:15" ht="15.6" x14ac:dyDescent="0.3">
      <c r="C6421" s="227"/>
      <c r="N6421" s="244"/>
      <c r="O6421" s="244"/>
    </row>
    <row r="6422" spans="3:15" ht="15.6" x14ac:dyDescent="0.3">
      <c r="C6422" s="227"/>
      <c r="N6422" s="244"/>
      <c r="O6422" s="244"/>
    </row>
    <row r="6423" spans="3:15" ht="15.6" x14ac:dyDescent="0.3">
      <c r="C6423" s="227"/>
      <c r="N6423" s="244"/>
      <c r="O6423" s="244"/>
    </row>
    <row r="6424" spans="3:15" ht="15.6" x14ac:dyDescent="0.3">
      <c r="C6424" s="227"/>
      <c r="N6424" s="244"/>
      <c r="O6424" s="244"/>
    </row>
    <row r="6425" spans="3:15" ht="15.6" x14ac:dyDescent="0.3">
      <c r="C6425" s="227"/>
      <c r="N6425" s="244"/>
      <c r="O6425" s="244"/>
    </row>
    <row r="6426" spans="3:15" ht="15.6" x14ac:dyDescent="0.3">
      <c r="C6426" s="227"/>
      <c r="N6426" s="244"/>
      <c r="O6426" s="244"/>
    </row>
    <row r="6427" spans="3:15" ht="15.6" x14ac:dyDescent="0.3">
      <c r="C6427" s="227"/>
      <c r="N6427" s="244"/>
      <c r="O6427" s="244"/>
    </row>
    <row r="6428" spans="3:15" ht="15.6" x14ac:dyDescent="0.3">
      <c r="C6428" s="227"/>
      <c r="N6428" s="244"/>
      <c r="O6428" s="244"/>
    </row>
    <row r="6429" spans="3:15" ht="15.6" x14ac:dyDescent="0.3">
      <c r="C6429" s="227"/>
      <c r="N6429" s="244"/>
      <c r="O6429" s="244"/>
    </row>
    <row r="6430" spans="3:15" ht="15.6" x14ac:dyDescent="0.3">
      <c r="C6430" s="227"/>
      <c r="N6430" s="244"/>
      <c r="O6430" s="244"/>
    </row>
    <row r="6431" spans="3:15" ht="15.6" x14ac:dyDescent="0.3">
      <c r="C6431" s="227"/>
      <c r="N6431" s="244"/>
      <c r="O6431" s="244"/>
    </row>
    <row r="6432" spans="3:15" ht="15.6" x14ac:dyDescent="0.3">
      <c r="C6432" s="227"/>
      <c r="N6432" s="244"/>
      <c r="O6432" s="244"/>
    </row>
    <row r="6433" spans="3:15" ht="15.6" x14ac:dyDescent="0.3">
      <c r="C6433" s="227"/>
      <c r="N6433" s="244"/>
      <c r="O6433" s="244"/>
    </row>
    <row r="6434" spans="3:15" ht="15.6" x14ac:dyDescent="0.3">
      <c r="C6434" s="227"/>
      <c r="N6434" s="244"/>
      <c r="O6434" s="244"/>
    </row>
    <row r="6435" spans="3:15" ht="15.6" x14ac:dyDescent="0.3">
      <c r="C6435" s="227"/>
      <c r="N6435" s="244"/>
      <c r="O6435" s="244"/>
    </row>
    <row r="6436" spans="3:15" ht="15.6" x14ac:dyDescent="0.3">
      <c r="C6436" s="227"/>
      <c r="N6436" s="244"/>
      <c r="O6436" s="244"/>
    </row>
    <row r="6437" spans="3:15" ht="15.6" x14ac:dyDescent="0.3">
      <c r="C6437" s="227"/>
      <c r="N6437" s="244"/>
      <c r="O6437" s="244"/>
    </row>
    <row r="6438" spans="3:15" ht="15.6" x14ac:dyDescent="0.3">
      <c r="C6438" s="227"/>
      <c r="N6438" s="244"/>
      <c r="O6438" s="244"/>
    </row>
    <row r="6439" spans="3:15" ht="15.6" x14ac:dyDescent="0.3">
      <c r="C6439" s="227"/>
      <c r="N6439" s="244"/>
      <c r="O6439" s="244"/>
    </row>
    <row r="6440" spans="3:15" ht="15.6" x14ac:dyDescent="0.3">
      <c r="C6440" s="227"/>
      <c r="N6440" s="244"/>
      <c r="O6440" s="244"/>
    </row>
    <row r="6441" spans="3:15" ht="15.6" x14ac:dyDescent="0.3">
      <c r="C6441" s="227"/>
      <c r="N6441" s="244"/>
      <c r="O6441" s="244"/>
    </row>
    <row r="6442" spans="3:15" ht="15.6" x14ac:dyDescent="0.3">
      <c r="C6442" s="227"/>
      <c r="N6442" s="244"/>
      <c r="O6442" s="244"/>
    </row>
    <row r="6443" spans="3:15" ht="15.6" x14ac:dyDescent="0.3">
      <c r="C6443" s="227"/>
      <c r="N6443" s="244"/>
      <c r="O6443" s="244"/>
    </row>
    <row r="6444" spans="3:15" ht="15.6" x14ac:dyDescent="0.3">
      <c r="C6444" s="227"/>
      <c r="N6444" s="244"/>
      <c r="O6444" s="244"/>
    </row>
    <row r="6445" spans="3:15" ht="15.6" x14ac:dyDescent="0.3">
      <c r="C6445" s="227"/>
      <c r="N6445" s="244"/>
      <c r="O6445" s="244"/>
    </row>
    <row r="6446" spans="3:15" ht="15.6" x14ac:dyDescent="0.3">
      <c r="C6446" s="227"/>
      <c r="N6446" s="244"/>
      <c r="O6446" s="244"/>
    </row>
    <row r="6447" spans="3:15" ht="15.6" x14ac:dyDescent="0.3">
      <c r="C6447" s="227"/>
      <c r="N6447" s="244"/>
      <c r="O6447" s="244"/>
    </row>
    <row r="6448" spans="3:15" ht="15.6" x14ac:dyDescent="0.3">
      <c r="C6448" s="227"/>
      <c r="N6448" s="244"/>
      <c r="O6448" s="244"/>
    </row>
    <row r="6449" spans="3:15" ht="15.6" x14ac:dyDescent="0.3">
      <c r="C6449" s="227"/>
      <c r="N6449" s="244"/>
      <c r="O6449" s="244"/>
    </row>
    <row r="6450" spans="3:15" ht="15.6" x14ac:dyDescent="0.3">
      <c r="C6450" s="227"/>
      <c r="N6450" s="244"/>
      <c r="O6450" s="244"/>
    </row>
    <row r="6451" spans="3:15" ht="15.6" x14ac:dyDescent="0.3">
      <c r="C6451" s="227"/>
      <c r="N6451" s="244"/>
      <c r="O6451" s="244"/>
    </row>
    <row r="6452" spans="3:15" ht="15.6" x14ac:dyDescent="0.3">
      <c r="C6452" s="227"/>
      <c r="N6452" s="244"/>
      <c r="O6452" s="244"/>
    </row>
    <row r="6453" spans="3:15" ht="15.6" x14ac:dyDescent="0.3">
      <c r="C6453" s="227"/>
      <c r="N6453" s="244"/>
      <c r="O6453" s="244"/>
    </row>
    <row r="6454" spans="3:15" ht="15.6" x14ac:dyDescent="0.3">
      <c r="C6454" s="227"/>
      <c r="N6454" s="244"/>
      <c r="O6454" s="244"/>
    </row>
    <row r="6455" spans="3:15" ht="15.6" x14ac:dyDescent="0.3">
      <c r="C6455" s="227"/>
      <c r="N6455" s="244"/>
      <c r="O6455" s="244"/>
    </row>
    <row r="6456" spans="3:15" ht="15.6" x14ac:dyDescent="0.3">
      <c r="C6456" s="227"/>
      <c r="N6456" s="244"/>
      <c r="O6456" s="244"/>
    </row>
    <row r="6457" spans="3:15" ht="15.6" x14ac:dyDescent="0.3">
      <c r="C6457" s="227"/>
      <c r="N6457" s="244"/>
      <c r="O6457" s="244"/>
    </row>
    <row r="6458" spans="3:15" ht="15.6" x14ac:dyDescent="0.3">
      <c r="C6458" s="227"/>
      <c r="N6458" s="244"/>
      <c r="O6458" s="244"/>
    </row>
    <row r="6459" spans="3:15" ht="15.6" x14ac:dyDescent="0.3">
      <c r="C6459" s="227"/>
      <c r="N6459" s="244"/>
      <c r="O6459" s="244"/>
    </row>
    <row r="6460" spans="3:15" ht="15.6" x14ac:dyDescent="0.3">
      <c r="C6460" s="227"/>
      <c r="N6460" s="244"/>
      <c r="O6460" s="244"/>
    </row>
    <row r="6461" spans="3:15" ht="15.6" x14ac:dyDescent="0.3">
      <c r="C6461" s="227"/>
      <c r="N6461" s="244"/>
      <c r="O6461" s="244"/>
    </row>
    <row r="6462" spans="3:15" ht="15.6" x14ac:dyDescent="0.3">
      <c r="C6462" s="227"/>
      <c r="N6462" s="244"/>
      <c r="O6462" s="244"/>
    </row>
    <row r="6463" spans="3:15" ht="15.6" x14ac:dyDescent="0.3">
      <c r="C6463" s="227"/>
      <c r="N6463" s="244"/>
      <c r="O6463" s="244"/>
    </row>
    <row r="6464" spans="3:15" ht="15.6" x14ac:dyDescent="0.3">
      <c r="C6464" s="227"/>
      <c r="N6464" s="244"/>
      <c r="O6464" s="244"/>
    </row>
    <row r="6465" spans="3:15" ht="15.6" x14ac:dyDescent="0.3">
      <c r="C6465" s="227"/>
      <c r="N6465" s="244"/>
      <c r="O6465" s="244"/>
    </row>
    <row r="6466" spans="3:15" ht="15.6" x14ac:dyDescent="0.3">
      <c r="C6466" s="227"/>
      <c r="N6466" s="244"/>
      <c r="O6466" s="244"/>
    </row>
    <row r="6467" spans="3:15" ht="15.6" x14ac:dyDescent="0.3">
      <c r="C6467" s="227"/>
      <c r="N6467" s="244"/>
      <c r="O6467" s="244"/>
    </row>
    <row r="6468" spans="3:15" ht="15.6" x14ac:dyDescent="0.3">
      <c r="C6468" s="227"/>
      <c r="N6468" s="244"/>
      <c r="O6468" s="244"/>
    </row>
    <row r="6469" spans="3:15" ht="15.6" x14ac:dyDescent="0.3">
      <c r="C6469" s="227"/>
      <c r="N6469" s="244"/>
      <c r="O6469" s="244"/>
    </row>
    <row r="6470" spans="3:15" ht="15.6" x14ac:dyDescent="0.3">
      <c r="C6470" s="227"/>
      <c r="N6470" s="244"/>
      <c r="O6470" s="244"/>
    </row>
    <row r="6471" spans="3:15" ht="15.6" x14ac:dyDescent="0.3">
      <c r="C6471" s="227"/>
      <c r="N6471" s="244"/>
      <c r="O6471" s="244"/>
    </row>
    <row r="6472" spans="3:15" ht="15.6" x14ac:dyDescent="0.3">
      <c r="C6472" s="227"/>
      <c r="N6472" s="244"/>
      <c r="O6472" s="244"/>
    </row>
    <row r="6473" spans="3:15" ht="15.6" x14ac:dyDescent="0.3">
      <c r="C6473" s="227"/>
      <c r="N6473" s="244"/>
      <c r="O6473" s="244"/>
    </row>
    <row r="6474" spans="3:15" ht="15.6" x14ac:dyDescent="0.3">
      <c r="C6474" s="227"/>
      <c r="N6474" s="244"/>
      <c r="O6474" s="244"/>
    </row>
    <row r="6475" spans="3:15" ht="15.6" x14ac:dyDescent="0.3">
      <c r="C6475" s="227"/>
      <c r="N6475" s="244"/>
      <c r="O6475" s="244"/>
    </row>
    <row r="6476" spans="3:15" ht="15.6" x14ac:dyDescent="0.3">
      <c r="C6476" s="227"/>
      <c r="N6476" s="244"/>
      <c r="O6476" s="244"/>
    </row>
    <row r="6477" spans="3:15" ht="15.6" x14ac:dyDescent="0.3">
      <c r="C6477" s="227"/>
      <c r="N6477" s="244"/>
      <c r="O6477" s="244"/>
    </row>
    <row r="6478" spans="3:15" ht="15.6" x14ac:dyDescent="0.3">
      <c r="C6478" s="227"/>
      <c r="N6478" s="244"/>
      <c r="O6478" s="244"/>
    </row>
    <row r="6479" spans="3:15" ht="15.6" x14ac:dyDescent="0.3">
      <c r="C6479" s="227"/>
      <c r="N6479" s="244"/>
      <c r="O6479" s="244"/>
    </row>
    <row r="6480" spans="3:15" ht="15.6" x14ac:dyDescent="0.3">
      <c r="C6480" s="227"/>
      <c r="N6480" s="244"/>
      <c r="O6480" s="244"/>
    </row>
    <row r="6481" spans="3:15" ht="15.6" x14ac:dyDescent="0.3">
      <c r="C6481" s="227"/>
      <c r="N6481" s="244"/>
      <c r="O6481" s="244"/>
    </row>
    <row r="6482" spans="3:15" ht="15.6" x14ac:dyDescent="0.3">
      <c r="C6482" s="227"/>
      <c r="N6482" s="244"/>
      <c r="O6482" s="244"/>
    </row>
    <row r="6483" spans="3:15" ht="15.6" x14ac:dyDescent="0.3">
      <c r="C6483" s="227"/>
      <c r="N6483" s="244"/>
      <c r="O6483" s="244"/>
    </row>
    <row r="6484" spans="3:15" ht="15.6" x14ac:dyDescent="0.3">
      <c r="C6484" s="227"/>
      <c r="N6484" s="244"/>
      <c r="O6484" s="244"/>
    </row>
    <row r="6485" spans="3:15" ht="15.6" x14ac:dyDescent="0.3">
      <c r="C6485" s="227"/>
      <c r="N6485" s="244"/>
      <c r="O6485" s="244"/>
    </row>
    <row r="6486" spans="3:15" ht="15.6" x14ac:dyDescent="0.3">
      <c r="C6486" s="227"/>
      <c r="N6486" s="244"/>
      <c r="O6486" s="244"/>
    </row>
    <row r="6487" spans="3:15" ht="15.6" x14ac:dyDescent="0.3">
      <c r="C6487" s="227"/>
      <c r="N6487" s="244"/>
      <c r="O6487" s="244"/>
    </row>
    <row r="6488" spans="3:15" ht="15.6" x14ac:dyDescent="0.3">
      <c r="C6488" s="227"/>
      <c r="N6488" s="244"/>
      <c r="O6488" s="244"/>
    </row>
    <row r="6489" spans="3:15" ht="15.6" x14ac:dyDescent="0.3">
      <c r="C6489" s="227"/>
      <c r="N6489" s="244"/>
      <c r="O6489" s="244"/>
    </row>
    <row r="6490" spans="3:15" ht="15.6" x14ac:dyDescent="0.3">
      <c r="C6490" s="227"/>
      <c r="N6490" s="244"/>
      <c r="O6490" s="244"/>
    </row>
    <row r="6491" spans="3:15" ht="15.6" x14ac:dyDescent="0.3">
      <c r="C6491" s="227"/>
      <c r="N6491" s="244"/>
      <c r="O6491" s="244"/>
    </row>
    <row r="6492" spans="3:15" ht="15.6" x14ac:dyDescent="0.3">
      <c r="C6492" s="227"/>
      <c r="N6492" s="244"/>
      <c r="O6492" s="244"/>
    </row>
    <row r="6493" spans="3:15" ht="15.6" x14ac:dyDescent="0.3">
      <c r="C6493" s="227"/>
      <c r="N6493" s="244"/>
      <c r="O6493" s="244"/>
    </row>
    <row r="6494" spans="3:15" ht="15.6" x14ac:dyDescent="0.3">
      <c r="C6494" s="227"/>
      <c r="N6494" s="244"/>
      <c r="O6494" s="244"/>
    </row>
    <row r="6495" spans="3:15" ht="15.6" x14ac:dyDescent="0.3">
      <c r="C6495" s="227"/>
      <c r="N6495" s="244"/>
      <c r="O6495" s="244"/>
    </row>
    <row r="6496" spans="3:15" ht="15.6" x14ac:dyDescent="0.3">
      <c r="C6496" s="227"/>
      <c r="N6496" s="244"/>
      <c r="O6496" s="244"/>
    </row>
    <row r="6497" spans="3:15" ht="15.6" x14ac:dyDescent="0.3">
      <c r="C6497" s="227"/>
      <c r="N6497" s="244"/>
      <c r="O6497" s="244"/>
    </row>
    <row r="6498" spans="3:15" ht="15.6" x14ac:dyDescent="0.3">
      <c r="C6498" s="227"/>
      <c r="N6498" s="244"/>
      <c r="O6498" s="244"/>
    </row>
    <row r="6499" spans="3:15" ht="15.6" x14ac:dyDescent="0.3">
      <c r="C6499" s="227"/>
      <c r="N6499" s="244"/>
      <c r="O6499" s="244"/>
    </row>
    <row r="6500" spans="3:15" ht="15.6" x14ac:dyDescent="0.3">
      <c r="C6500" s="227"/>
      <c r="N6500" s="244"/>
      <c r="O6500" s="244"/>
    </row>
    <row r="6501" spans="3:15" ht="15.6" x14ac:dyDescent="0.3">
      <c r="C6501" s="227"/>
      <c r="N6501" s="244"/>
      <c r="O6501" s="244"/>
    </row>
    <row r="6502" spans="3:15" ht="15.6" x14ac:dyDescent="0.3">
      <c r="C6502" s="227"/>
      <c r="N6502" s="244"/>
      <c r="O6502" s="244"/>
    </row>
    <row r="6503" spans="3:15" ht="15.6" x14ac:dyDescent="0.3">
      <c r="C6503" s="227"/>
      <c r="N6503" s="244"/>
      <c r="O6503" s="244"/>
    </row>
    <row r="6504" spans="3:15" ht="15.6" x14ac:dyDescent="0.3">
      <c r="C6504" s="227"/>
      <c r="N6504" s="244"/>
      <c r="O6504" s="244"/>
    </row>
    <row r="6505" spans="3:15" ht="15.6" x14ac:dyDescent="0.3">
      <c r="C6505" s="227"/>
      <c r="N6505" s="244"/>
      <c r="O6505" s="244"/>
    </row>
    <row r="6506" spans="3:15" ht="15.6" x14ac:dyDescent="0.3">
      <c r="C6506" s="227"/>
      <c r="N6506" s="244"/>
      <c r="O6506" s="244"/>
    </row>
    <row r="6507" spans="3:15" ht="15.6" x14ac:dyDescent="0.3">
      <c r="C6507" s="227"/>
      <c r="N6507" s="244"/>
      <c r="O6507" s="244"/>
    </row>
    <row r="6508" spans="3:15" ht="15.6" x14ac:dyDescent="0.3">
      <c r="C6508" s="227"/>
      <c r="N6508" s="244"/>
      <c r="O6508" s="244"/>
    </row>
    <row r="6509" spans="3:15" ht="15.6" x14ac:dyDescent="0.3">
      <c r="C6509" s="227"/>
      <c r="N6509" s="244"/>
      <c r="O6509" s="244"/>
    </row>
    <row r="6510" spans="3:15" ht="15.6" x14ac:dyDescent="0.3">
      <c r="C6510" s="227"/>
      <c r="N6510" s="244"/>
      <c r="O6510" s="244"/>
    </row>
    <row r="6511" spans="3:15" ht="15.6" x14ac:dyDescent="0.3">
      <c r="C6511" s="227"/>
      <c r="N6511" s="244"/>
      <c r="O6511" s="244"/>
    </row>
    <row r="6512" spans="3:15" ht="15.6" x14ac:dyDescent="0.3">
      <c r="C6512" s="227"/>
      <c r="N6512" s="244"/>
      <c r="O6512" s="244"/>
    </row>
    <row r="6513" spans="3:15" ht="15.6" x14ac:dyDescent="0.3">
      <c r="C6513" s="227"/>
      <c r="N6513" s="244"/>
      <c r="O6513" s="244"/>
    </row>
    <row r="6514" spans="3:15" ht="15.6" x14ac:dyDescent="0.3">
      <c r="C6514" s="227"/>
      <c r="N6514" s="244"/>
      <c r="O6514" s="244"/>
    </row>
    <row r="6515" spans="3:15" ht="15.6" x14ac:dyDescent="0.3">
      <c r="C6515" s="227"/>
      <c r="N6515" s="244"/>
      <c r="O6515" s="244"/>
    </row>
    <row r="6516" spans="3:15" ht="15.6" x14ac:dyDescent="0.3">
      <c r="C6516" s="227"/>
      <c r="N6516" s="244"/>
      <c r="O6516" s="244"/>
    </row>
    <row r="6517" spans="3:15" ht="15.6" x14ac:dyDescent="0.3">
      <c r="C6517" s="227"/>
      <c r="N6517" s="244"/>
      <c r="O6517" s="244"/>
    </row>
    <row r="6518" spans="3:15" ht="15.6" x14ac:dyDescent="0.3">
      <c r="C6518" s="227"/>
      <c r="N6518" s="244"/>
      <c r="O6518" s="244"/>
    </row>
    <row r="6519" spans="3:15" ht="15.6" x14ac:dyDescent="0.3">
      <c r="C6519" s="227"/>
      <c r="N6519" s="244"/>
      <c r="O6519" s="244"/>
    </row>
    <row r="6520" spans="3:15" ht="15.6" x14ac:dyDescent="0.3">
      <c r="C6520" s="227"/>
      <c r="N6520" s="244"/>
      <c r="O6520" s="244"/>
    </row>
    <row r="6521" spans="3:15" ht="15.6" x14ac:dyDescent="0.3">
      <c r="C6521" s="227"/>
      <c r="N6521" s="244"/>
      <c r="O6521" s="244"/>
    </row>
    <row r="6522" spans="3:15" ht="15.6" x14ac:dyDescent="0.3">
      <c r="C6522" s="227"/>
      <c r="N6522" s="244"/>
      <c r="O6522" s="244"/>
    </row>
    <row r="6523" spans="3:15" ht="15.6" x14ac:dyDescent="0.3">
      <c r="C6523" s="227"/>
      <c r="N6523" s="244"/>
      <c r="O6523" s="244"/>
    </row>
    <row r="6524" spans="3:15" ht="15.6" x14ac:dyDescent="0.3">
      <c r="C6524" s="227"/>
      <c r="N6524" s="244"/>
      <c r="O6524" s="244"/>
    </row>
    <row r="6525" spans="3:15" ht="15.6" x14ac:dyDescent="0.3">
      <c r="C6525" s="227"/>
      <c r="N6525" s="244"/>
      <c r="O6525" s="244"/>
    </row>
    <row r="6526" spans="3:15" ht="15.6" x14ac:dyDescent="0.3">
      <c r="C6526" s="227"/>
      <c r="N6526" s="244"/>
      <c r="O6526" s="244"/>
    </row>
    <row r="6527" spans="3:15" ht="15.6" x14ac:dyDescent="0.3">
      <c r="C6527" s="227"/>
      <c r="N6527" s="244"/>
      <c r="O6527" s="244"/>
    </row>
    <row r="6528" spans="3:15" ht="15.6" x14ac:dyDescent="0.3">
      <c r="C6528" s="227"/>
      <c r="N6528" s="244"/>
      <c r="O6528" s="244"/>
    </row>
    <row r="6529" spans="3:15" ht="15.6" x14ac:dyDescent="0.3">
      <c r="C6529" s="227"/>
      <c r="N6529" s="244"/>
      <c r="O6529" s="244"/>
    </row>
    <row r="6530" spans="3:15" ht="15.6" x14ac:dyDescent="0.3">
      <c r="C6530" s="227"/>
      <c r="N6530" s="244"/>
      <c r="O6530" s="244"/>
    </row>
    <row r="6531" spans="3:15" ht="15.6" x14ac:dyDescent="0.3">
      <c r="C6531" s="227"/>
      <c r="N6531" s="244"/>
      <c r="O6531" s="244"/>
    </row>
    <row r="6532" spans="3:15" ht="15.6" x14ac:dyDescent="0.3">
      <c r="C6532" s="227"/>
      <c r="N6532" s="244"/>
      <c r="O6532" s="244"/>
    </row>
    <row r="6533" spans="3:15" ht="15.6" x14ac:dyDescent="0.3">
      <c r="C6533" s="227"/>
      <c r="N6533" s="244"/>
      <c r="O6533" s="244"/>
    </row>
    <row r="6534" spans="3:15" ht="15.6" x14ac:dyDescent="0.3">
      <c r="C6534" s="227"/>
      <c r="N6534" s="244"/>
      <c r="O6534" s="244"/>
    </row>
    <row r="6535" spans="3:15" ht="15.6" x14ac:dyDescent="0.3">
      <c r="C6535" s="227"/>
      <c r="N6535" s="244"/>
      <c r="O6535" s="244"/>
    </row>
    <row r="6536" spans="3:15" ht="15.6" x14ac:dyDescent="0.3">
      <c r="C6536" s="227"/>
      <c r="N6536" s="244"/>
      <c r="O6536" s="244"/>
    </row>
    <row r="6537" spans="3:15" ht="15.6" x14ac:dyDescent="0.3">
      <c r="C6537" s="227"/>
      <c r="N6537" s="244"/>
      <c r="O6537" s="244"/>
    </row>
    <row r="6538" spans="3:15" ht="15.6" x14ac:dyDescent="0.3">
      <c r="C6538" s="227"/>
      <c r="N6538" s="244"/>
      <c r="O6538" s="244"/>
    </row>
    <row r="6539" spans="3:15" ht="15.6" x14ac:dyDescent="0.3">
      <c r="C6539" s="227"/>
      <c r="N6539" s="244"/>
      <c r="O6539" s="244"/>
    </row>
    <row r="6540" spans="3:15" ht="15.6" x14ac:dyDescent="0.3">
      <c r="C6540" s="227"/>
      <c r="N6540" s="244"/>
      <c r="O6540" s="244"/>
    </row>
    <row r="6541" spans="3:15" ht="15.6" x14ac:dyDescent="0.3">
      <c r="C6541" s="227"/>
      <c r="N6541" s="244"/>
      <c r="O6541" s="244"/>
    </row>
    <row r="6542" spans="3:15" ht="15.6" x14ac:dyDescent="0.3">
      <c r="C6542" s="227"/>
      <c r="N6542" s="244"/>
      <c r="O6542" s="244"/>
    </row>
    <row r="6543" spans="3:15" ht="15.6" x14ac:dyDescent="0.3">
      <c r="C6543" s="227"/>
      <c r="N6543" s="244"/>
      <c r="O6543" s="244"/>
    </row>
    <row r="6544" spans="3:15" ht="15.6" x14ac:dyDescent="0.3">
      <c r="C6544" s="227"/>
      <c r="N6544" s="244"/>
      <c r="O6544" s="244"/>
    </row>
    <row r="6545" spans="3:15" ht="15.6" x14ac:dyDescent="0.3">
      <c r="C6545" s="227"/>
      <c r="N6545" s="244"/>
      <c r="O6545" s="244"/>
    </row>
    <row r="6546" spans="3:15" ht="15.6" x14ac:dyDescent="0.3">
      <c r="C6546" s="227"/>
      <c r="N6546" s="244"/>
      <c r="O6546" s="244"/>
    </row>
    <row r="6547" spans="3:15" ht="15.6" x14ac:dyDescent="0.3">
      <c r="C6547" s="227"/>
      <c r="N6547" s="244"/>
      <c r="O6547" s="244"/>
    </row>
    <row r="6548" spans="3:15" ht="15.6" x14ac:dyDescent="0.3">
      <c r="C6548" s="227"/>
      <c r="N6548" s="244"/>
      <c r="O6548" s="244"/>
    </row>
    <row r="6549" spans="3:15" ht="15.6" x14ac:dyDescent="0.3">
      <c r="C6549" s="227"/>
      <c r="N6549" s="244"/>
      <c r="O6549" s="244"/>
    </row>
    <row r="6550" spans="3:15" ht="15.6" x14ac:dyDescent="0.3">
      <c r="C6550" s="227"/>
      <c r="N6550" s="244"/>
      <c r="O6550" s="244"/>
    </row>
    <row r="6551" spans="3:15" ht="15.6" x14ac:dyDescent="0.3">
      <c r="C6551" s="227"/>
      <c r="N6551" s="244"/>
      <c r="O6551" s="244"/>
    </row>
    <row r="6552" spans="3:15" ht="15.6" x14ac:dyDescent="0.3">
      <c r="C6552" s="227"/>
      <c r="N6552" s="244"/>
      <c r="O6552" s="244"/>
    </row>
    <row r="6553" spans="3:15" ht="15.6" x14ac:dyDescent="0.3">
      <c r="C6553" s="227"/>
      <c r="N6553" s="244"/>
      <c r="O6553" s="244"/>
    </row>
    <row r="6554" spans="3:15" ht="15.6" x14ac:dyDescent="0.3">
      <c r="C6554" s="227"/>
      <c r="N6554" s="244"/>
      <c r="O6554" s="244"/>
    </row>
    <row r="6555" spans="3:15" ht="15.6" x14ac:dyDescent="0.3">
      <c r="C6555" s="227"/>
      <c r="N6555" s="244"/>
      <c r="O6555" s="244"/>
    </row>
    <row r="6556" spans="3:15" ht="15.6" x14ac:dyDescent="0.3">
      <c r="C6556" s="227"/>
      <c r="N6556" s="244"/>
      <c r="O6556" s="244"/>
    </row>
    <row r="6557" spans="3:15" ht="15.6" x14ac:dyDescent="0.3">
      <c r="C6557" s="227"/>
      <c r="N6557" s="244"/>
      <c r="O6557" s="244"/>
    </row>
    <row r="6558" spans="3:15" ht="15.6" x14ac:dyDescent="0.3">
      <c r="C6558" s="227"/>
      <c r="N6558" s="244"/>
      <c r="O6558" s="244"/>
    </row>
    <row r="6559" spans="3:15" ht="15.6" x14ac:dyDescent="0.3">
      <c r="C6559" s="227"/>
      <c r="N6559" s="244"/>
      <c r="O6559" s="244"/>
    </row>
    <row r="6560" spans="3:15" ht="15.6" x14ac:dyDescent="0.3">
      <c r="C6560" s="227"/>
      <c r="N6560" s="244"/>
      <c r="O6560" s="244"/>
    </row>
    <row r="6561" spans="3:15" ht="15.6" x14ac:dyDescent="0.3">
      <c r="C6561" s="227"/>
      <c r="N6561" s="244"/>
      <c r="O6561" s="244"/>
    </row>
    <row r="6562" spans="3:15" ht="15.6" x14ac:dyDescent="0.3">
      <c r="C6562" s="227"/>
      <c r="N6562" s="244"/>
      <c r="O6562" s="244"/>
    </row>
    <row r="6563" spans="3:15" ht="15.6" x14ac:dyDescent="0.3">
      <c r="C6563" s="227"/>
      <c r="N6563" s="244"/>
      <c r="O6563" s="244"/>
    </row>
    <row r="6564" spans="3:15" ht="15.6" x14ac:dyDescent="0.3">
      <c r="C6564" s="227"/>
      <c r="N6564" s="244"/>
      <c r="O6564" s="244"/>
    </row>
    <row r="6565" spans="3:15" ht="15.6" x14ac:dyDescent="0.3">
      <c r="C6565" s="227"/>
      <c r="N6565" s="244"/>
      <c r="O6565" s="244"/>
    </row>
    <row r="6566" spans="3:15" ht="15.6" x14ac:dyDescent="0.3">
      <c r="C6566" s="227"/>
      <c r="N6566" s="244"/>
      <c r="O6566" s="244"/>
    </row>
    <row r="6567" spans="3:15" ht="15.6" x14ac:dyDescent="0.3">
      <c r="C6567" s="227"/>
      <c r="N6567" s="244"/>
      <c r="O6567" s="244"/>
    </row>
    <row r="6568" spans="3:15" ht="15.6" x14ac:dyDescent="0.3">
      <c r="C6568" s="227"/>
      <c r="N6568" s="244"/>
      <c r="O6568" s="244"/>
    </row>
    <row r="6569" spans="3:15" ht="15.6" x14ac:dyDescent="0.3">
      <c r="C6569" s="227"/>
      <c r="N6569" s="244"/>
      <c r="O6569" s="244"/>
    </row>
    <row r="6570" spans="3:15" ht="15.6" x14ac:dyDescent="0.3">
      <c r="C6570" s="227"/>
      <c r="N6570" s="244"/>
      <c r="O6570" s="244"/>
    </row>
    <row r="6571" spans="3:15" ht="15.6" x14ac:dyDescent="0.3">
      <c r="C6571" s="227"/>
      <c r="N6571" s="244"/>
      <c r="O6571" s="244"/>
    </row>
    <row r="6572" spans="3:15" ht="15.6" x14ac:dyDescent="0.3">
      <c r="C6572" s="227"/>
      <c r="N6572" s="244"/>
      <c r="O6572" s="244"/>
    </row>
    <row r="6573" spans="3:15" ht="15.6" x14ac:dyDescent="0.3">
      <c r="C6573" s="227"/>
      <c r="N6573" s="244"/>
      <c r="O6573" s="244"/>
    </row>
    <row r="6574" spans="3:15" ht="15.6" x14ac:dyDescent="0.3">
      <c r="C6574" s="227"/>
      <c r="N6574" s="244"/>
      <c r="O6574" s="244"/>
    </row>
    <row r="6575" spans="3:15" ht="15.6" x14ac:dyDescent="0.3">
      <c r="C6575" s="227"/>
      <c r="N6575" s="244"/>
      <c r="O6575" s="244"/>
    </row>
    <row r="6576" spans="3:15" ht="15.6" x14ac:dyDescent="0.3">
      <c r="C6576" s="227"/>
      <c r="N6576" s="244"/>
      <c r="O6576" s="244"/>
    </row>
    <row r="6577" spans="3:15" ht="15.6" x14ac:dyDescent="0.3">
      <c r="C6577" s="227"/>
      <c r="N6577" s="244"/>
      <c r="O6577" s="244"/>
    </row>
    <row r="6578" spans="3:15" ht="15.6" x14ac:dyDescent="0.3">
      <c r="C6578" s="227"/>
      <c r="N6578" s="244"/>
      <c r="O6578" s="244"/>
    </row>
    <row r="6579" spans="3:15" ht="15.6" x14ac:dyDescent="0.3">
      <c r="C6579" s="227"/>
      <c r="N6579" s="244"/>
      <c r="O6579" s="244"/>
    </row>
    <row r="6580" spans="3:15" ht="15.6" x14ac:dyDescent="0.3">
      <c r="C6580" s="227"/>
      <c r="N6580" s="244"/>
      <c r="O6580" s="244"/>
    </row>
    <row r="6581" spans="3:15" ht="15.6" x14ac:dyDescent="0.3">
      <c r="C6581" s="227"/>
      <c r="N6581" s="244"/>
      <c r="O6581" s="244"/>
    </row>
    <row r="6582" spans="3:15" ht="15.6" x14ac:dyDescent="0.3">
      <c r="C6582" s="227"/>
      <c r="N6582" s="244"/>
      <c r="O6582" s="244"/>
    </row>
    <row r="6583" spans="3:15" ht="15.6" x14ac:dyDescent="0.3">
      <c r="C6583" s="227"/>
      <c r="N6583" s="244"/>
      <c r="O6583" s="244"/>
    </row>
    <row r="6584" spans="3:15" ht="15.6" x14ac:dyDescent="0.3">
      <c r="C6584" s="227"/>
      <c r="N6584" s="244"/>
      <c r="O6584" s="244"/>
    </row>
    <row r="6585" spans="3:15" ht="15.6" x14ac:dyDescent="0.3">
      <c r="C6585" s="227"/>
      <c r="N6585" s="244"/>
      <c r="O6585" s="244"/>
    </row>
    <row r="6586" spans="3:15" ht="15.6" x14ac:dyDescent="0.3">
      <c r="C6586" s="227"/>
      <c r="N6586" s="244"/>
      <c r="O6586" s="244"/>
    </row>
    <row r="6587" spans="3:15" ht="15.6" x14ac:dyDescent="0.3">
      <c r="C6587" s="227"/>
      <c r="N6587" s="244"/>
      <c r="O6587" s="244"/>
    </row>
    <row r="6588" spans="3:15" ht="15.6" x14ac:dyDescent="0.3">
      <c r="C6588" s="227"/>
      <c r="N6588" s="244"/>
      <c r="O6588" s="244"/>
    </row>
    <row r="6589" spans="3:15" ht="15.6" x14ac:dyDescent="0.3">
      <c r="C6589" s="227"/>
      <c r="N6589" s="244"/>
      <c r="O6589" s="244"/>
    </row>
    <row r="6590" spans="3:15" ht="15.6" x14ac:dyDescent="0.3">
      <c r="C6590" s="227"/>
      <c r="N6590" s="244"/>
      <c r="O6590" s="244"/>
    </row>
    <row r="6591" spans="3:15" ht="15.6" x14ac:dyDescent="0.3">
      <c r="C6591" s="227"/>
      <c r="N6591" s="244"/>
      <c r="O6591" s="244"/>
    </row>
    <row r="6592" spans="3:15" ht="15.6" x14ac:dyDescent="0.3">
      <c r="C6592" s="227"/>
      <c r="N6592" s="244"/>
      <c r="O6592" s="244"/>
    </row>
    <row r="6593" spans="3:15" ht="15.6" x14ac:dyDescent="0.3">
      <c r="C6593" s="227"/>
      <c r="N6593" s="244"/>
      <c r="O6593" s="244"/>
    </row>
    <row r="6594" spans="3:15" ht="15.6" x14ac:dyDescent="0.3">
      <c r="C6594" s="227"/>
      <c r="N6594" s="244"/>
      <c r="O6594" s="244"/>
    </row>
    <row r="6595" spans="3:15" ht="15.6" x14ac:dyDescent="0.3">
      <c r="C6595" s="227"/>
      <c r="N6595" s="244"/>
      <c r="O6595" s="244"/>
    </row>
    <row r="6596" spans="3:15" ht="15.6" x14ac:dyDescent="0.3">
      <c r="C6596" s="227"/>
      <c r="N6596" s="244"/>
      <c r="O6596" s="244"/>
    </row>
    <row r="6597" spans="3:15" ht="15.6" x14ac:dyDescent="0.3">
      <c r="C6597" s="227"/>
      <c r="N6597" s="244"/>
      <c r="O6597" s="244"/>
    </row>
    <row r="6598" spans="3:15" ht="15.6" x14ac:dyDescent="0.3">
      <c r="C6598" s="227"/>
      <c r="N6598" s="244"/>
      <c r="O6598" s="244"/>
    </row>
    <row r="6599" spans="3:15" ht="15.6" x14ac:dyDescent="0.3">
      <c r="C6599" s="227"/>
      <c r="N6599" s="244"/>
      <c r="O6599" s="244"/>
    </row>
    <row r="6600" spans="3:15" ht="15.6" x14ac:dyDescent="0.3">
      <c r="C6600" s="227"/>
      <c r="N6600" s="244"/>
      <c r="O6600" s="244"/>
    </row>
    <row r="6601" spans="3:15" ht="15.6" x14ac:dyDescent="0.3">
      <c r="C6601" s="227"/>
      <c r="N6601" s="244"/>
      <c r="O6601" s="244"/>
    </row>
    <row r="6602" spans="3:15" ht="15.6" x14ac:dyDescent="0.3">
      <c r="C6602" s="227"/>
      <c r="N6602" s="244"/>
      <c r="O6602" s="244"/>
    </row>
    <row r="6603" spans="3:15" ht="15.6" x14ac:dyDescent="0.3">
      <c r="C6603" s="227"/>
      <c r="N6603" s="244"/>
      <c r="O6603" s="244"/>
    </row>
    <row r="6604" spans="3:15" ht="15.6" x14ac:dyDescent="0.3">
      <c r="C6604" s="227"/>
      <c r="N6604" s="244"/>
      <c r="O6604" s="244"/>
    </row>
    <row r="6605" spans="3:15" ht="15.6" x14ac:dyDescent="0.3">
      <c r="C6605" s="227"/>
      <c r="N6605" s="244"/>
      <c r="O6605" s="244"/>
    </row>
    <row r="6606" spans="3:15" ht="15.6" x14ac:dyDescent="0.3">
      <c r="C6606" s="227"/>
      <c r="N6606" s="244"/>
      <c r="O6606" s="244"/>
    </row>
    <row r="6607" spans="3:15" ht="15.6" x14ac:dyDescent="0.3">
      <c r="C6607" s="227"/>
      <c r="N6607" s="244"/>
      <c r="O6607" s="244"/>
    </row>
    <row r="6608" spans="3:15" ht="15.6" x14ac:dyDescent="0.3">
      <c r="C6608" s="227"/>
      <c r="N6608" s="244"/>
      <c r="O6608" s="244"/>
    </row>
    <row r="6609" spans="3:15" ht="15.6" x14ac:dyDescent="0.3">
      <c r="C6609" s="227"/>
      <c r="N6609" s="244"/>
      <c r="O6609" s="244"/>
    </row>
    <row r="6610" spans="3:15" ht="15.6" x14ac:dyDescent="0.3">
      <c r="C6610" s="227"/>
      <c r="N6610" s="244"/>
      <c r="O6610" s="244"/>
    </row>
    <row r="6611" spans="3:15" ht="15.6" x14ac:dyDescent="0.3">
      <c r="C6611" s="227"/>
      <c r="N6611" s="244"/>
      <c r="O6611" s="244"/>
    </row>
    <row r="6612" spans="3:15" ht="15.6" x14ac:dyDescent="0.3">
      <c r="C6612" s="227"/>
      <c r="N6612" s="244"/>
      <c r="O6612" s="244"/>
    </row>
    <row r="6613" spans="3:15" ht="15.6" x14ac:dyDescent="0.3">
      <c r="C6613" s="227"/>
      <c r="N6613" s="244"/>
      <c r="O6613" s="244"/>
    </row>
    <row r="6614" spans="3:15" ht="15.6" x14ac:dyDescent="0.3">
      <c r="C6614" s="227"/>
      <c r="N6614" s="244"/>
      <c r="O6614" s="244"/>
    </row>
    <row r="6615" spans="3:15" ht="15.6" x14ac:dyDescent="0.3">
      <c r="C6615" s="227"/>
      <c r="N6615" s="244"/>
      <c r="O6615" s="244"/>
    </row>
    <row r="6616" spans="3:15" ht="15.6" x14ac:dyDescent="0.3">
      <c r="C6616" s="227"/>
      <c r="N6616" s="244"/>
      <c r="O6616" s="244"/>
    </row>
    <row r="6617" spans="3:15" ht="15.6" x14ac:dyDescent="0.3">
      <c r="C6617" s="227"/>
      <c r="N6617" s="244"/>
      <c r="O6617" s="244"/>
    </row>
    <row r="6618" spans="3:15" ht="15.6" x14ac:dyDescent="0.3">
      <c r="C6618" s="227"/>
      <c r="N6618" s="244"/>
      <c r="O6618" s="244"/>
    </row>
    <row r="6619" spans="3:15" ht="15.6" x14ac:dyDescent="0.3">
      <c r="C6619" s="227"/>
      <c r="N6619" s="244"/>
      <c r="O6619" s="244"/>
    </row>
    <row r="6620" spans="3:15" ht="15.6" x14ac:dyDescent="0.3">
      <c r="C6620" s="227"/>
      <c r="N6620" s="244"/>
      <c r="O6620" s="244"/>
    </row>
    <row r="6621" spans="3:15" ht="15.6" x14ac:dyDescent="0.3">
      <c r="C6621" s="227"/>
      <c r="N6621" s="244"/>
      <c r="O6621" s="244"/>
    </row>
    <row r="6622" spans="3:15" ht="15.6" x14ac:dyDescent="0.3">
      <c r="C6622" s="227"/>
      <c r="N6622" s="244"/>
      <c r="O6622" s="244"/>
    </row>
    <row r="6623" spans="3:15" ht="15.6" x14ac:dyDescent="0.3">
      <c r="C6623" s="227"/>
      <c r="N6623" s="244"/>
      <c r="O6623" s="244"/>
    </row>
    <row r="6624" spans="3:15" ht="15.6" x14ac:dyDescent="0.3">
      <c r="C6624" s="227"/>
      <c r="N6624" s="244"/>
      <c r="O6624" s="244"/>
    </row>
    <row r="6625" spans="3:15" ht="15.6" x14ac:dyDescent="0.3">
      <c r="C6625" s="227"/>
      <c r="N6625" s="244"/>
      <c r="O6625" s="244"/>
    </row>
    <row r="6626" spans="3:15" ht="15.6" x14ac:dyDescent="0.3">
      <c r="C6626" s="227"/>
      <c r="N6626" s="244"/>
      <c r="O6626" s="244"/>
    </row>
    <row r="6627" spans="3:15" ht="15.6" x14ac:dyDescent="0.3">
      <c r="C6627" s="227"/>
      <c r="N6627" s="244"/>
      <c r="O6627" s="244"/>
    </row>
    <row r="6628" spans="3:15" ht="15.6" x14ac:dyDescent="0.3">
      <c r="C6628" s="227"/>
      <c r="N6628" s="244"/>
      <c r="O6628" s="244"/>
    </row>
    <row r="6629" spans="3:15" ht="15.6" x14ac:dyDescent="0.3">
      <c r="C6629" s="227"/>
      <c r="N6629" s="244"/>
      <c r="O6629" s="244"/>
    </row>
    <row r="6630" spans="3:15" ht="15.6" x14ac:dyDescent="0.3">
      <c r="C6630" s="227"/>
      <c r="N6630" s="244"/>
      <c r="O6630" s="244"/>
    </row>
    <row r="6631" spans="3:15" ht="15.6" x14ac:dyDescent="0.3">
      <c r="C6631" s="227"/>
      <c r="N6631" s="244"/>
      <c r="O6631" s="244"/>
    </row>
    <row r="6632" spans="3:15" ht="15.6" x14ac:dyDescent="0.3">
      <c r="C6632" s="227"/>
      <c r="N6632" s="244"/>
      <c r="O6632" s="244"/>
    </row>
    <row r="6633" spans="3:15" ht="15.6" x14ac:dyDescent="0.3">
      <c r="C6633" s="227"/>
      <c r="N6633" s="244"/>
      <c r="O6633" s="244"/>
    </row>
    <row r="6634" spans="3:15" ht="15.6" x14ac:dyDescent="0.3">
      <c r="C6634" s="227"/>
      <c r="N6634" s="244"/>
      <c r="O6634" s="244"/>
    </row>
    <row r="6635" spans="3:15" ht="15.6" x14ac:dyDescent="0.3">
      <c r="C6635" s="227"/>
      <c r="N6635" s="244"/>
      <c r="O6635" s="244"/>
    </row>
    <row r="6636" spans="3:15" ht="15.6" x14ac:dyDescent="0.3">
      <c r="C6636" s="227"/>
      <c r="N6636" s="244"/>
      <c r="O6636" s="244"/>
    </row>
    <row r="6637" spans="3:15" ht="15.6" x14ac:dyDescent="0.3">
      <c r="C6637" s="227"/>
      <c r="N6637" s="244"/>
      <c r="O6637" s="244"/>
    </row>
    <row r="6638" spans="3:15" ht="15.6" x14ac:dyDescent="0.3">
      <c r="C6638" s="227"/>
      <c r="N6638" s="244"/>
      <c r="O6638" s="244"/>
    </row>
    <row r="6639" spans="3:15" ht="15.6" x14ac:dyDescent="0.3">
      <c r="C6639" s="227"/>
      <c r="N6639" s="244"/>
      <c r="O6639" s="244"/>
    </row>
    <row r="6640" spans="3:15" ht="15.6" x14ac:dyDescent="0.3">
      <c r="C6640" s="227"/>
      <c r="N6640" s="244"/>
      <c r="O6640" s="244"/>
    </row>
    <row r="6641" spans="3:15" ht="15.6" x14ac:dyDescent="0.3">
      <c r="C6641" s="227"/>
      <c r="N6641" s="244"/>
      <c r="O6641" s="244"/>
    </row>
    <row r="6642" spans="3:15" ht="15.6" x14ac:dyDescent="0.3">
      <c r="C6642" s="227"/>
      <c r="N6642" s="244"/>
      <c r="O6642" s="244"/>
    </row>
    <row r="6643" spans="3:15" ht="15.6" x14ac:dyDescent="0.3">
      <c r="C6643" s="227"/>
      <c r="N6643" s="244"/>
      <c r="O6643" s="244"/>
    </row>
    <row r="6644" spans="3:15" ht="15.6" x14ac:dyDescent="0.3">
      <c r="C6644" s="227"/>
      <c r="N6644" s="244"/>
      <c r="O6644" s="244"/>
    </row>
    <row r="6645" spans="3:15" ht="15.6" x14ac:dyDescent="0.3">
      <c r="C6645" s="227"/>
      <c r="N6645" s="244"/>
      <c r="O6645" s="244"/>
    </row>
    <row r="6646" spans="3:15" ht="15.6" x14ac:dyDescent="0.3">
      <c r="C6646" s="227"/>
      <c r="N6646" s="244"/>
      <c r="O6646" s="244"/>
    </row>
    <row r="6647" spans="3:15" ht="15.6" x14ac:dyDescent="0.3">
      <c r="C6647" s="227"/>
      <c r="N6647" s="244"/>
      <c r="O6647" s="244"/>
    </row>
    <row r="6648" spans="3:15" ht="15.6" x14ac:dyDescent="0.3">
      <c r="C6648" s="227"/>
      <c r="N6648" s="244"/>
      <c r="O6648" s="244"/>
    </row>
    <row r="6649" spans="3:15" ht="15.6" x14ac:dyDescent="0.3">
      <c r="C6649" s="227"/>
      <c r="N6649" s="244"/>
      <c r="O6649" s="244"/>
    </row>
    <row r="6650" spans="3:15" ht="15.6" x14ac:dyDescent="0.3">
      <c r="C6650" s="227"/>
      <c r="N6650" s="244"/>
      <c r="O6650" s="244"/>
    </row>
    <row r="6651" spans="3:15" ht="15.6" x14ac:dyDescent="0.3">
      <c r="C6651" s="227"/>
      <c r="N6651" s="244"/>
      <c r="O6651" s="244"/>
    </row>
    <row r="6652" spans="3:15" ht="15.6" x14ac:dyDescent="0.3">
      <c r="C6652" s="227"/>
      <c r="N6652" s="244"/>
      <c r="O6652" s="244"/>
    </row>
    <row r="6653" spans="3:15" ht="15.6" x14ac:dyDescent="0.3">
      <c r="C6653" s="227"/>
      <c r="N6653" s="244"/>
      <c r="O6653" s="244"/>
    </row>
    <row r="6654" spans="3:15" ht="15.6" x14ac:dyDescent="0.3">
      <c r="C6654" s="227"/>
      <c r="N6654" s="244"/>
      <c r="O6654" s="244"/>
    </row>
    <row r="6655" spans="3:15" ht="15.6" x14ac:dyDescent="0.3">
      <c r="C6655" s="227"/>
      <c r="N6655" s="244"/>
      <c r="O6655" s="244"/>
    </row>
    <row r="6656" spans="3:15" ht="15.6" x14ac:dyDescent="0.3">
      <c r="C6656" s="227"/>
      <c r="N6656" s="244"/>
      <c r="O6656" s="244"/>
    </row>
    <row r="6657" spans="3:15" ht="15.6" x14ac:dyDescent="0.3">
      <c r="C6657" s="227"/>
      <c r="N6657" s="244"/>
      <c r="O6657" s="244"/>
    </row>
    <row r="6658" spans="3:15" ht="15.6" x14ac:dyDescent="0.3">
      <c r="C6658" s="227"/>
      <c r="N6658" s="244"/>
      <c r="O6658" s="244"/>
    </row>
    <row r="6659" spans="3:15" ht="15.6" x14ac:dyDescent="0.3">
      <c r="C6659" s="227"/>
      <c r="N6659" s="244"/>
      <c r="O6659" s="244"/>
    </row>
    <row r="6660" spans="3:15" ht="15.6" x14ac:dyDescent="0.3">
      <c r="C6660" s="227"/>
      <c r="N6660" s="244"/>
      <c r="O6660" s="244"/>
    </row>
    <row r="6661" spans="3:15" ht="15.6" x14ac:dyDescent="0.3">
      <c r="C6661" s="227"/>
      <c r="N6661" s="244"/>
      <c r="O6661" s="244"/>
    </row>
    <row r="6662" spans="3:15" ht="15.6" x14ac:dyDescent="0.3">
      <c r="C6662" s="227"/>
      <c r="N6662" s="244"/>
      <c r="O6662" s="244"/>
    </row>
    <row r="6663" spans="3:15" ht="15.6" x14ac:dyDescent="0.3">
      <c r="C6663" s="227"/>
      <c r="N6663" s="244"/>
      <c r="O6663" s="244"/>
    </row>
    <row r="6664" spans="3:15" ht="15.6" x14ac:dyDescent="0.3">
      <c r="C6664" s="227"/>
      <c r="N6664" s="244"/>
      <c r="O6664" s="244"/>
    </row>
    <row r="6665" spans="3:15" ht="15.6" x14ac:dyDescent="0.3">
      <c r="C6665" s="227"/>
      <c r="N6665" s="244"/>
      <c r="O6665" s="244"/>
    </row>
    <row r="6666" spans="3:15" ht="15.6" x14ac:dyDescent="0.3">
      <c r="C6666" s="227"/>
      <c r="N6666" s="244"/>
      <c r="O6666" s="244"/>
    </row>
    <row r="6667" spans="3:15" ht="15.6" x14ac:dyDescent="0.3">
      <c r="C6667" s="227"/>
      <c r="N6667" s="244"/>
      <c r="O6667" s="244"/>
    </row>
    <row r="6668" spans="3:15" ht="15.6" x14ac:dyDescent="0.3">
      <c r="C6668" s="227"/>
      <c r="N6668" s="244"/>
      <c r="O6668" s="244"/>
    </row>
    <row r="6669" spans="3:15" ht="15.6" x14ac:dyDescent="0.3">
      <c r="C6669" s="227"/>
      <c r="N6669" s="244"/>
      <c r="O6669" s="244"/>
    </row>
    <row r="6670" spans="3:15" ht="15.6" x14ac:dyDescent="0.3">
      <c r="C6670" s="227"/>
      <c r="N6670" s="244"/>
      <c r="O6670" s="244"/>
    </row>
    <row r="6671" spans="3:15" ht="15.6" x14ac:dyDescent="0.3">
      <c r="C6671" s="227"/>
      <c r="N6671" s="244"/>
      <c r="O6671" s="244"/>
    </row>
    <row r="6672" spans="3:15" ht="15.6" x14ac:dyDescent="0.3">
      <c r="C6672" s="227"/>
      <c r="N6672" s="244"/>
      <c r="O6672" s="244"/>
    </row>
    <row r="6673" spans="3:15" ht="15.6" x14ac:dyDescent="0.3">
      <c r="C6673" s="227"/>
      <c r="N6673" s="244"/>
      <c r="O6673" s="244"/>
    </row>
    <row r="6674" spans="3:15" ht="15.6" x14ac:dyDescent="0.3">
      <c r="C6674" s="227"/>
      <c r="N6674" s="244"/>
      <c r="O6674" s="244"/>
    </row>
    <row r="6675" spans="3:15" ht="15.6" x14ac:dyDescent="0.3">
      <c r="C6675" s="227"/>
      <c r="N6675" s="244"/>
      <c r="O6675" s="244"/>
    </row>
    <row r="6676" spans="3:15" ht="15.6" x14ac:dyDescent="0.3">
      <c r="C6676" s="227"/>
      <c r="N6676" s="244"/>
      <c r="O6676" s="244"/>
    </row>
    <row r="6677" spans="3:15" ht="15.6" x14ac:dyDescent="0.3">
      <c r="C6677" s="227"/>
      <c r="N6677" s="244"/>
      <c r="O6677" s="244"/>
    </row>
    <row r="6678" spans="3:15" ht="15.6" x14ac:dyDescent="0.3">
      <c r="C6678" s="227"/>
      <c r="N6678" s="244"/>
      <c r="O6678" s="244"/>
    </row>
    <row r="6679" spans="3:15" ht="15.6" x14ac:dyDescent="0.3">
      <c r="C6679" s="227"/>
      <c r="N6679" s="244"/>
      <c r="O6679" s="244"/>
    </row>
    <row r="6680" spans="3:15" ht="15.6" x14ac:dyDescent="0.3">
      <c r="C6680" s="227"/>
      <c r="N6680" s="244"/>
      <c r="O6680" s="244"/>
    </row>
    <row r="6681" spans="3:15" ht="15.6" x14ac:dyDescent="0.3">
      <c r="C6681" s="227"/>
      <c r="N6681" s="244"/>
      <c r="O6681" s="244"/>
    </row>
    <row r="6682" spans="3:15" ht="15.6" x14ac:dyDescent="0.3">
      <c r="C6682" s="227"/>
      <c r="N6682" s="244"/>
      <c r="O6682" s="244"/>
    </row>
    <row r="6683" spans="3:15" ht="15.6" x14ac:dyDescent="0.3">
      <c r="C6683" s="227"/>
      <c r="N6683" s="244"/>
      <c r="O6683" s="244"/>
    </row>
    <row r="6684" spans="3:15" ht="15.6" x14ac:dyDescent="0.3">
      <c r="C6684" s="227"/>
      <c r="N6684" s="244"/>
      <c r="O6684" s="244"/>
    </row>
    <row r="6685" spans="3:15" ht="15.6" x14ac:dyDescent="0.3">
      <c r="C6685" s="227"/>
      <c r="N6685" s="244"/>
      <c r="O6685" s="244"/>
    </row>
    <row r="6686" spans="3:15" ht="15.6" x14ac:dyDescent="0.3">
      <c r="C6686" s="227"/>
      <c r="N6686" s="244"/>
      <c r="O6686" s="244"/>
    </row>
    <row r="6687" spans="3:15" ht="15.6" x14ac:dyDescent="0.3">
      <c r="C6687" s="227"/>
      <c r="N6687" s="244"/>
      <c r="O6687" s="244"/>
    </row>
    <row r="6688" spans="3:15" ht="15.6" x14ac:dyDescent="0.3">
      <c r="C6688" s="227"/>
      <c r="N6688" s="244"/>
      <c r="O6688" s="244"/>
    </row>
    <row r="6689" spans="3:15" ht="15.6" x14ac:dyDescent="0.3">
      <c r="C6689" s="227"/>
      <c r="N6689" s="244"/>
      <c r="O6689" s="244"/>
    </row>
    <row r="6690" spans="3:15" ht="15.6" x14ac:dyDescent="0.3">
      <c r="C6690" s="227"/>
      <c r="N6690" s="244"/>
      <c r="O6690" s="244"/>
    </row>
    <row r="6691" spans="3:15" ht="15.6" x14ac:dyDescent="0.3">
      <c r="C6691" s="227"/>
      <c r="N6691" s="244"/>
      <c r="O6691" s="244"/>
    </row>
    <row r="6692" spans="3:15" ht="15.6" x14ac:dyDescent="0.3">
      <c r="C6692" s="227"/>
      <c r="N6692" s="244"/>
      <c r="O6692" s="244"/>
    </row>
    <row r="6693" spans="3:15" ht="15.6" x14ac:dyDescent="0.3">
      <c r="C6693" s="227"/>
      <c r="N6693" s="244"/>
      <c r="O6693" s="244"/>
    </row>
    <row r="6694" spans="3:15" ht="15.6" x14ac:dyDescent="0.3">
      <c r="C6694" s="227"/>
      <c r="N6694" s="244"/>
      <c r="O6694" s="244"/>
    </row>
    <row r="6695" spans="3:15" ht="15.6" x14ac:dyDescent="0.3">
      <c r="C6695" s="227"/>
      <c r="N6695" s="244"/>
      <c r="O6695" s="244"/>
    </row>
    <row r="6696" spans="3:15" ht="15.6" x14ac:dyDescent="0.3">
      <c r="C6696" s="227"/>
      <c r="N6696" s="244"/>
      <c r="O6696" s="244"/>
    </row>
    <row r="6697" spans="3:15" ht="15.6" x14ac:dyDescent="0.3">
      <c r="C6697" s="227"/>
      <c r="N6697" s="244"/>
      <c r="O6697" s="244"/>
    </row>
    <row r="6698" spans="3:15" ht="15.6" x14ac:dyDescent="0.3">
      <c r="C6698" s="227"/>
      <c r="N6698" s="244"/>
      <c r="O6698" s="244"/>
    </row>
    <row r="6699" spans="3:15" ht="15.6" x14ac:dyDescent="0.3">
      <c r="C6699" s="227"/>
      <c r="N6699" s="244"/>
      <c r="O6699" s="244"/>
    </row>
    <row r="6700" spans="3:15" ht="15.6" x14ac:dyDescent="0.3">
      <c r="C6700" s="227"/>
      <c r="N6700" s="244"/>
      <c r="O6700" s="244"/>
    </row>
    <row r="6701" spans="3:15" ht="15.6" x14ac:dyDescent="0.3">
      <c r="C6701" s="227"/>
      <c r="N6701" s="244"/>
      <c r="O6701" s="244"/>
    </row>
    <row r="6702" spans="3:15" ht="15.6" x14ac:dyDescent="0.3">
      <c r="C6702" s="227"/>
      <c r="N6702" s="244"/>
      <c r="O6702" s="244"/>
    </row>
    <row r="6703" spans="3:15" ht="15.6" x14ac:dyDescent="0.3">
      <c r="C6703" s="227"/>
      <c r="N6703" s="244"/>
      <c r="O6703" s="244"/>
    </row>
    <row r="6704" spans="3:15" ht="15.6" x14ac:dyDescent="0.3">
      <c r="C6704" s="227"/>
      <c r="N6704" s="244"/>
      <c r="O6704" s="244"/>
    </row>
    <row r="6705" spans="3:15" ht="15.6" x14ac:dyDescent="0.3">
      <c r="C6705" s="227"/>
      <c r="N6705" s="244"/>
      <c r="O6705" s="244"/>
    </row>
    <row r="6706" spans="3:15" ht="15.6" x14ac:dyDescent="0.3">
      <c r="C6706" s="227"/>
      <c r="N6706" s="244"/>
      <c r="O6706" s="244"/>
    </row>
    <row r="6707" spans="3:15" ht="15.6" x14ac:dyDescent="0.3">
      <c r="C6707" s="227"/>
      <c r="N6707" s="244"/>
      <c r="O6707" s="244"/>
    </row>
    <row r="6708" spans="3:15" ht="15.6" x14ac:dyDescent="0.3">
      <c r="C6708" s="227"/>
      <c r="N6708" s="244"/>
      <c r="O6708" s="244"/>
    </row>
    <row r="6709" spans="3:15" ht="15.6" x14ac:dyDescent="0.3">
      <c r="C6709" s="227"/>
      <c r="N6709" s="244"/>
      <c r="O6709" s="244"/>
    </row>
    <row r="6710" spans="3:15" ht="15.6" x14ac:dyDescent="0.3">
      <c r="C6710" s="227"/>
      <c r="N6710" s="244"/>
      <c r="O6710" s="244"/>
    </row>
    <row r="6711" spans="3:15" ht="15.6" x14ac:dyDescent="0.3">
      <c r="C6711" s="227"/>
      <c r="N6711" s="244"/>
      <c r="O6711" s="244"/>
    </row>
    <row r="6712" spans="3:15" ht="15.6" x14ac:dyDescent="0.3">
      <c r="C6712" s="227"/>
      <c r="N6712" s="244"/>
      <c r="O6712" s="244"/>
    </row>
    <row r="6713" spans="3:15" ht="15.6" x14ac:dyDescent="0.3">
      <c r="C6713" s="227"/>
      <c r="N6713" s="244"/>
      <c r="O6713" s="244"/>
    </row>
    <row r="6714" spans="3:15" ht="15.6" x14ac:dyDescent="0.3">
      <c r="C6714" s="227"/>
      <c r="N6714" s="244"/>
      <c r="O6714" s="244"/>
    </row>
    <row r="6715" spans="3:15" ht="15.6" x14ac:dyDescent="0.3">
      <c r="C6715" s="227"/>
      <c r="N6715" s="244"/>
      <c r="O6715" s="244"/>
    </row>
    <row r="6716" spans="3:15" ht="15.6" x14ac:dyDescent="0.3">
      <c r="C6716" s="227"/>
      <c r="N6716" s="244"/>
      <c r="O6716" s="244"/>
    </row>
    <row r="6717" spans="3:15" ht="15.6" x14ac:dyDescent="0.3">
      <c r="C6717" s="227"/>
      <c r="N6717" s="244"/>
      <c r="O6717" s="244"/>
    </row>
    <row r="6718" spans="3:15" ht="15.6" x14ac:dyDescent="0.3">
      <c r="C6718" s="227"/>
      <c r="N6718" s="244"/>
      <c r="O6718" s="244"/>
    </row>
    <row r="6719" spans="3:15" ht="15.6" x14ac:dyDescent="0.3">
      <c r="C6719" s="227"/>
      <c r="N6719" s="244"/>
      <c r="O6719" s="244"/>
    </row>
    <row r="6720" spans="3:15" ht="15.6" x14ac:dyDescent="0.3">
      <c r="C6720" s="227"/>
      <c r="N6720" s="244"/>
      <c r="O6720" s="244"/>
    </row>
    <row r="6721" spans="3:15" ht="15.6" x14ac:dyDescent="0.3">
      <c r="C6721" s="227"/>
      <c r="N6721" s="244"/>
      <c r="O6721" s="244"/>
    </row>
    <row r="6722" spans="3:15" ht="15.6" x14ac:dyDescent="0.3">
      <c r="C6722" s="227"/>
      <c r="N6722" s="244"/>
      <c r="O6722" s="244"/>
    </row>
    <row r="6723" spans="3:15" ht="15.6" x14ac:dyDescent="0.3">
      <c r="C6723" s="227"/>
      <c r="N6723" s="244"/>
      <c r="O6723" s="244"/>
    </row>
    <row r="6724" spans="3:15" ht="15.6" x14ac:dyDescent="0.3">
      <c r="C6724" s="227"/>
      <c r="N6724" s="244"/>
      <c r="O6724" s="244"/>
    </row>
    <row r="6725" spans="3:15" ht="15.6" x14ac:dyDescent="0.3">
      <c r="C6725" s="227"/>
      <c r="N6725" s="244"/>
      <c r="O6725" s="244"/>
    </row>
    <row r="6726" spans="3:15" ht="15.6" x14ac:dyDescent="0.3">
      <c r="C6726" s="227"/>
      <c r="N6726" s="244"/>
      <c r="O6726" s="244"/>
    </row>
    <row r="6727" spans="3:15" ht="15.6" x14ac:dyDescent="0.3">
      <c r="C6727" s="227"/>
      <c r="N6727" s="244"/>
      <c r="O6727" s="244"/>
    </row>
    <row r="6728" spans="3:15" ht="15.6" x14ac:dyDescent="0.3">
      <c r="C6728" s="227"/>
      <c r="N6728" s="244"/>
      <c r="O6728" s="244"/>
    </row>
    <row r="6729" spans="3:15" ht="15.6" x14ac:dyDescent="0.3">
      <c r="C6729" s="227"/>
      <c r="N6729" s="244"/>
      <c r="O6729" s="244"/>
    </row>
    <row r="6730" spans="3:15" ht="15.6" x14ac:dyDescent="0.3">
      <c r="C6730" s="227"/>
      <c r="N6730" s="244"/>
      <c r="O6730" s="244"/>
    </row>
    <row r="6731" spans="3:15" ht="15.6" x14ac:dyDescent="0.3">
      <c r="C6731" s="227"/>
      <c r="N6731" s="244"/>
      <c r="O6731" s="244"/>
    </row>
    <row r="6732" spans="3:15" ht="15.6" x14ac:dyDescent="0.3">
      <c r="C6732" s="227"/>
      <c r="N6732" s="244"/>
      <c r="O6732" s="244"/>
    </row>
    <row r="6733" spans="3:15" ht="15.6" x14ac:dyDescent="0.3">
      <c r="C6733" s="227"/>
      <c r="N6733" s="244"/>
      <c r="O6733" s="244"/>
    </row>
    <row r="6734" spans="3:15" ht="15.6" x14ac:dyDescent="0.3">
      <c r="C6734" s="227"/>
      <c r="N6734" s="244"/>
      <c r="O6734" s="244"/>
    </row>
    <row r="6735" spans="3:15" ht="15.6" x14ac:dyDescent="0.3">
      <c r="C6735" s="227"/>
      <c r="N6735" s="244"/>
      <c r="O6735" s="244"/>
    </row>
    <row r="6736" spans="3:15" ht="15.6" x14ac:dyDescent="0.3">
      <c r="C6736" s="227"/>
      <c r="N6736" s="244"/>
      <c r="O6736" s="244"/>
    </row>
    <row r="6737" spans="3:15" ht="15.6" x14ac:dyDescent="0.3">
      <c r="C6737" s="227"/>
      <c r="N6737" s="244"/>
      <c r="O6737" s="244"/>
    </row>
    <row r="6738" spans="3:15" ht="15.6" x14ac:dyDescent="0.3">
      <c r="C6738" s="227"/>
      <c r="N6738" s="244"/>
      <c r="O6738" s="244"/>
    </row>
    <row r="6739" spans="3:15" ht="15.6" x14ac:dyDescent="0.3">
      <c r="C6739" s="227"/>
      <c r="N6739" s="244"/>
      <c r="O6739" s="244"/>
    </row>
    <row r="6740" spans="3:15" ht="15.6" x14ac:dyDescent="0.3">
      <c r="C6740" s="227"/>
      <c r="N6740" s="244"/>
      <c r="O6740" s="244"/>
    </row>
    <row r="6741" spans="3:15" ht="15.6" x14ac:dyDescent="0.3">
      <c r="C6741" s="227"/>
      <c r="N6741" s="244"/>
      <c r="O6741" s="244"/>
    </row>
    <row r="6742" spans="3:15" ht="15.6" x14ac:dyDescent="0.3">
      <c r="C6742" s="227"/>
      <c r="N6742" s="244"/>
      <c r="O6742" s="244"/>
    </row>
    <row r="6743" spans="3:15" ht="15.6" x14ac:dyDescent="0.3">
      <c r="C6743" s="227"/>
      <c r="N6743" s="244"/>
      <c r="O6743" s="244"/>
    </row>
    <row r="6744" spans="3:15" ht="15.6" x14ac:dyDescent="0.3">
      <c r="C6744" s="227"/>
      <c r="N6744" s="244"/>
      <c r="O6744" s="244"/>
    </row>
    <row r="6745" spans="3:15" ht="15.6" x14ac:dyDescent="0.3">
      <c r="C6745" s="227"/>
      <c r="N6745" s="244"/>
      <c r="O6745" s="244"/>
    </row>
    <row r="6746" spans="3:15" ht="15.6" x14ac:dyDescent="0.3">
      <c r="C6746" s="227"/>
      <c r="N6746" s="244"/>
      <c r="O6746" s="244"/>
    </row>
    <row r="6747" spans="3:15" ht="15.6" x14ac:dyDescent="0.3">
      <c r="C6747" s="227"/>
      <c r="N6747" s="244"/>
      <c r="O6747" s="244"/>
    </row>
    <row r="6748" spans="3:15" ht="15.6" x14ac:dyDescent="0.3">
      <c r="C6748" s="227"/>
      <c r="N6748" s="244"/>
      <c r="O6748" s="244"/>
    </row>
    <row r="6749" spans="3:15" ht="15.6" x14ac:dyDescent="0.3">
      <c r="C6749" s="227"/>
      <c r="N6749" s="244"/>
      <c r="O6749" s="244"/>
    </row>
    <row r="6750" spans="3:15" ht="15.6" x14ac:dyDescent="0.3">
      <c r="C6750" s="227"/>
      <c r="N6750" s="244"/>
      <c r="O6750" s="244"/>
    </row>
    <row r="6751" spans="3:15" ht="15.6" x14ac:dyDescent="0.3">
      <c r="C6751" s="227"/>
      <c r="N6751" s="244"/>
      <c r="O6751" s="244"/>
    </row>
    <row r="6752" spans="3:15" ht="15.6" x14ac:dyDescent="0.3">
      <c r="C6752" s="227"/>
      <c r="N6752" s="244"/>
      <c r="O6752" s="244"/>
    </row>
    <row r="6753" spans="3:15" ht="15.6" x14ac:dyDescent="0.3">
      <c r="C6753" s="227"/>
      <c r="N6753" s="244"/>
      <c r="O6753" s="244"/>
    </row>
    <row r="6754" spans="3:15" ht="15.6" x14ac:dyDescent="0.3">
      <c r="C6754" s="227"/>
      <c r="N6754" s="244"/>
      <c r="O6754" s="244"/>
    </row>
    <row r="6755" spans="3:15" ht="15.6" x14ac:dyDescent="0.3">
      <c r="C6755" s="227"/>
      <c r="N6755" s="244"/>
      <c r="O6755" s="244"/>
    </row>
    <row r="6756" spans="3:15" ht="15.6" x14ac:dyDescent="0.3">
      <c r="C6756" s="227"/>
      <c r="N6756" s="244"/>
      <c r="O6756" s="244"/>
    </row>
    <row r="6757" spans="3:15" ht="15.6" x14ac:dyDescent="0.3">
      <c r="C6757" s="227"/>
      <c r="N6757" s="244"/>
      <c r="O6757" s="244"/>
    </row>
    <row r="6758" spans="3:15" ht="15.6" x14ac:dyDescent="0.3">
      <c r="C6758" s="227"/>
      <c r="N6758" s="244"/>
      <c r="O6758" s="244"/>
    </row>
    <row r="6759" spans="3:15" ht="15.6" x14ac:dyDescent="0.3">
      <c r="C6759" s="227"/>
      <c r="N6759" s="244"/>
      <c r="O6759" s="244"/>
    </row>
    <row r="6760" spans="3:15" ht="15.6" x14ac:dyDescent="0.3">
      <c r="C6760" s="227"/>
      <c r="N6760" s="244"/>
      <c r="O6760" s="244"/>
    </row>
    <row r="6761" spans="3:15" ht="15.6" x14ac:dyDescent="0.3">
      <c r="C6761" s="227"/>
      <c r="N6761" s="244"/>
      <c r="O6761" s="244"/>
    </row>
    <row r="6762" spans="3:15" ht="15.6" x14ac:dyDescent="0.3">
      <c r="C6762" s="227"/>
      <c r="N6762" s="244"/>
      <c r="O6762" s="244"/>
    </row>
    <row r="6763" spans="3:15" ht="15.6" x14ac:dyDescent="0.3">
      <c r="C6763" s="227"/>
      <c r="N6763" s="244"/>
      <c r="O6763" s="244"/>
    </row>
    <row r="6764" spans="3:15" ht="15.6" x14ac:dyDescent="0.3">
      <c r="C6764" s="227"/>
      <c r="N6764" s="244"/>
      <c r="O6764" s="244"/>
    </row>
    <row r="6765" spans="3:15" ht="15.6" x14ac:dyDescent="0.3">
      <c r="C6765" s="227"/>
      <c r="N6765" s="244"/>
      <c r="O6765" s="244"/>
    </row>
    <row r="6766" spans="3:15" ht="15.6" x14ac:dyDescent="0.3">
      <c r="C6766" s="227"/>
      <c r="N6766" s="244"/>
      <c r="O6766" s="244"/>
    </row>
    <row r="6767" spans="3:15" ht="15.6" x14ac:dyDescent="0.3">
      <c r="C6767" s="227"/>
      <c r="N6767" s="244"/>
      <c r="O6767" s="244"/>
    </row>
    <row r="6768" spans="3:15" ht="15.6" x14ac:dyDescent="0.3">
      <c r="C6768" s="227"/>
      <c r="N6768" s="244"/>
      <c r="O6768" s="244"/>
    </row>
    <row r="6769" spans="3:15" ht="15.6" x14ac:dyDescent="0.3">
      <c r="C6769" s="227"/>
      <c r="N6769" s="244"/>
      <c r="O6769" s="244"/>
    </row>
    <row r="6770" spans="3:15" ht="15.6" x14ac:dyDescent="0.3">
      <c r="C6770" s="227"/>
      <c r="N6770" s="244"/>
      <c r="O6770" s="244"/>
    </row>
    <row r="6771" spans="3:15" ht="15.6" x14ac:dyDescent="0.3">
      <c r="C6771" s="227"/>
      <c r="N6771" s="244"/>
      <c r="O6771" s="244"/>
    </row>
    <row r="6772" spans="3:15" ht="15.6" x14ac:dyDescent="0.3">
      <c r="C6772" s="227"/>
      <c r="N6772" s="244"/>
      <c r="O6772" s="244"/>
    </row>
    <row r="6773" spans="3:15" ht="15.6" x14ac:dyDescent="0.3">
      <c r="C6773" s="227"/>
      <c r="N6773" s="244"/>
      <c r="O6773" s="244"/>
    </row>
    <row r="6774" spans="3:15" ht="15.6" x14ac:dyDescent="0.3">
      <c r="C6774" s="227"/>
      <c r="N6774" s="244"/>
      <c r="O6774" s="244"/>
    </row>
    <row r="6775" spans="3:15" ht="15.6" x14ac:dyDescent="0.3">
      <c r="C6775" s="227"/>
      <c r="N6775" s="244"/>
      <c r="O6775" s="244"/>
    </row>
    <row r="6776" spans="3:15" ht="15.6" x14ac:dyDescent="0.3">
      <c r="C6776" s="227"/>
      <c r="N6776" s="244"/>
      <c r="O6776" s="244"/>
    </row>
    <row r="6777" spans="3:15" ht="15.6" x14ac:dyDescent="0.3">
      <c r="C6777" s="227"/>
      <c r="N6777" s="244"/>
      <c r="O6777" s="244"/>
    </row>
    <row r="6778" spans="3:15" ht="15.6" x14ac:dyDescent="0.3">
      <c r="C6778" s="227"/>
      <c r="N6778" s="244"/>
      <c r="O6778" s="244"/>
    </row>
    <row r="6779" spans="3:15" ht="15.6" x14ac:dyDescent="0.3">
      <c r="C6779" s="227"/>
      <c r="N6779" s="244"/>
      <c r="O6779" s="244"/>
    </row>
    <row r="6780" spans="3:15" ht="15.6" x14ac:dyDescent="0.3">
      <c r="C6780" s="227"/>
      <c r="N6780" s="244"/>
      <c r="O6780" s="244"/>
    </row>
    <row r="6781" spans="3:15" ht="15.6" x14ac:dyDescent="0.3">
      <c r="C6781" s="227"/>
      <c r="N6781" s="244"/>
      <c r="O6781" s="244"/>
    </row>
    <row r="6782" spans="3:15" ht="15.6" x14ac:dyDescent="0.3">
      <c r="C6782" s="227"/>
      <c r="N6782" s="244"/>
      <c r="O6782" s="244"/>
    </row>
    <row r="6783" spans="3:15" ht="15.6" x14ac:dyDescent="0.3">
      <c r="C6783" s="227"/>
      <c r="N6783" s="244"/>
      <c r="O6783" s="244"/>
    </row>
    <row r="6784" spans="3:15" ht="15.6" x14ac:dyDescent="0.3">
      <c r="C6784" s="227"/>
      <c r="N6784" s="244"/>
      <c r="O6784" s="244"/>
    </row>
    <row r="6785" spans="3:15" ht="15.6" x14ac:dyDescent="0.3">
      <c r="C6785" s="227"/>
      <c r="N6785" s="244"/>
      <c r="O6785" s="244"/>
    </row>
    <row r="6786" spans="3:15" ht="15.6" x14ac:dyDescent="0.3">
      <c r="C6786" s="227"/>
      <c r="N6786" s="244"/>
      <c r="O6786" s="244"/>
    </row>
    <row r="6787" spans="3:15" ht="15.6" x14ac:dyDescent="0.3">
      <c r="C6787" s="227"/>
      <c r="N6787" s="244"/>
      <c r="O6787" s="244"/>
    </row>
    <row r="6788" spans="3:15" ht="15.6" x14ac:dyDescent="0.3">
      <c r="C6788" s="227"/>
      <c r="N6788" s="244"/>
      <c r="O6788" s="244"/>
    </row>
    <row r="6789" spans="3:15" ht="15.6" x14ac:dyDescent="0.3">
      <c r="C6789" s="227"/>
      <c r="N6789" s="244"/>
      <c r="O6789" s="244"/>
    </row>
    <row r="6790" spans="3:15" ht="15.6" x14ac:dyDescent="0.3">
      <c r="C6790" s="227"/>
      <c r="N6790" s="244"/>
      <c r="O6790" s="244"/>
    </row>
    <row r="6791" spans="3:15" ht="15.6" x14ac:dyDescent="0.3">
      <c r="C6791" s="227"/>
      <c r="N6791" s="244"/>
      <c r="O6791" s="244"/>
    </row>
    <row r="6792" spans="3:15" ht="15.6" x14ac:dyDescent="0.3">
      <c r="C6792" s="227"/>
      <c r="N6792" s="244"/>
      <c r="O6792" s="244"/>
    </row>
    <row r="6793" spans="3:15" ht="15.6" x14ac:dyDescent="0.3">
      <c r="C6793" s="227"/>
      <c r="N6793" s="244"/>
      <c r="O6793" s="244"/>
    </row>
    <row r="6794" spans="3:15" ht="15.6" x14ac:dyDescent="0.3">
      <c r="C6794" s="227"/>
      <c r="N6794" s="244"/>
      <c r="O6794" s="244"/>
    </row>
    <row r="6795" spans="3:15" ht="15.6" x14ac:dyDescent="0.3">
      <c r="C6795" s="227"/>
      <c r="N6795" s="244"/>
      <c r="O6795" s="244"/>
    </row>
    <row r="6796" spans="3:15" ht="15.6" x14ac:dyDescent="0.3">
      <c r="C6796" s="227"/>
      <c r="N6796" s="244"/>
      <c r="O6796" s="244"/>
    </row>
    <row r="6797" spans="3:15" ht="15.6" x14ac:dyDescent="0.3">
      <c r="C6797" s="227"/>
      <c r="N6797" s="244"/>
      <c r="O6797" s="244"/>
    </row>
    <row r="6798" spans="3:15" ht="15.6" x14ac:dyDescent="0.3">
      <c r="C6798" s="227"/>
      <c r="N6798" s="244"/>
      <c r="O6798" s="244"/>
    </row>
    <row r="6799" spans="3:15" ht="15.6" x14ac:dyDescent="0.3">
      <c r="C6799" s="227"/>
      <c r="N6799" s="244"/>
      <c r="O6799" s="244"/>
    </row>
    <row r="6800" spans="3:15" ht="15.6" x14ac:dyDescent="0.3">
      <c r="C6800" s="227"/>
      <c r="N6800" s="244"/>
      <c r="O6800" s="244"/>
    </row>
    <row r="6801" spans="3:15" ht="15.6" x14ac:dyDescent="0.3">
      <c r="C6801" s="227"/>
      <c r="N6801" s="244"/>
      <c r="O6801" s="244"/>
    </row>
    <row r="6802" spans="3:15" ht="15.6" x14ac:dyDescent="0.3">
      <c r="C6802" s="227"/>
      <c r="N6802" s="244"/>
      <c r="O6802" s="244"/>
    </row>
    <row r="6803" spans="3:15" ht="15.6" x14ac:dyDescent="0.3">
      <c r="C6803" s="227"/>
      <c r="N6803" s="244"/>
      <c r="O6803" s="244"/>
    </row>
    <row r="6804" spans="3:15" ht="15.6" x14ac:dyDescent="0.3">
      <c r="C6804" s="227"/>
      <c r="N6804" s="244"/>
      <c r="O6804" s="244"/>
    </row>
    <row r="6805" spans="3:15" ht="15.6" x14ac:dyDescent="0.3">
      <c r="C6805" s="227"/>
      <c r="N6805" s="244"/>
      <c r="O6805" s="244"/>
    </row>
    <row r="6806" spans="3:15" ht="15.6" x14ac:dyDescent="0.3">
      <c r="C6806" s="227"/>
      <c r="N6806" s="244"/>
      <c r="O6806" s="244"/>
    </row>
    <row r="6807" spans="3:15" ht="15.6" x14ac:dyDescent="0.3">
      <c r="C6807" s="227"/>
      <c r="N6807" s="244"/>
      <c r="O6807" s="244"/>
    </row>
    <row r="6808" spans="3:15" ht="15.6" x14ac:dyDescent="0.3">
      <c r="C6808" s="227"/>
      <c r="N6808" s="244"/>
      <c r="O6808" s="244"/>
    </row>
    <row r="6809" spans="3:15" ht="15.6" x14ac:dyDescent="0.3">
      <c r="C6809" s="227"/>
      <c r="N6809" s="244"/>
      <c r="O6809" s="244"/>
    </row>
    <row r="6810" spans="3:15" ht="15.6" x14ac:dyDescent="0.3">
      <c r="C6810" s="227"/>
      <c r="N6810" s="244"/>
      <c r="O6810" s="244"/>
    </row>
    <row r="6811" spans="3:15" ht="15.6" x14ac:dyDescent="0.3">
      <c r="C6811" s="227"/>
      <c r="N6811" s="244"/>
      <c r="O6811" s="244"/>
    </row>
    <row r="6812" spans="3:15" ht="15.6" x14ac:dyDescent="0.3">
      <c r="C6812" s="227"/>
      <c r="N6812" s="244"/>
      <c r="O6812" s="244"/>
    </row>
    <row r="6813" spans="3:15" ht="15.6" x14ac:dyDescent="0.3">
      <c r="C6813" s="227"/>
      <c r="N6813" s="244"/>
      <c r="O6813" s="244"/>
    </row>
    <row r="6814" spans="3:15" ht="15.6" x14ac:dyDescent="0.3">
      <c r="C6814" s="227"/>
      <c r="N6814" s="244"/>
      <c r="O6814" s="244"/>
    </row>
    <row r="6815" spans="3:15" ht="15.6" x14ac:dyDescent="0.3">
      <c r="C6815" s="227"/>
      <c r="N6815" s="244"/>
      <c r="O6815" s="244"/>
    </row>
    <row r="6816" spans="3:15" ht="15.6" x14ac:dyDescent="0.3">
      <c r="C6816" s="227"/>
      <c r="N6816" s="244"/>
      <c r="O6816" s="244"/>
    </row>
    <row r="6817" spans="3:15" ht="15.6" x14ac:dyDescent="0.3">
      <c r="C6817" s="227"/>
      <c r="N6817" s="244"/>
      <c r="O6817" s="244"/>
    </row>
    <row r="6818" spans="3:15" ht="15.6" x14ac:dyDescent="0.3">
      <c r="C6818" s="227"/>
      <c r="N6818" s="244"/>
      <c r="O6818" s="244"/>
    </row>
    <row r="6819" spans="3:15" ht="15.6" x14ac:dyDescent="0.3">
      <c r="C6819" s="227"/>
      <c r="N6819" s="244"/>
      <c r="O6819" s="244"/>
    </row>
    <row r="6820" spans="3:15" ht="15.6" x14ac:dyDescent="0.3">
      <c r="C6820" s="227"/>
      <c r="N6820" s="244"/>
      <c r="O6820" s="244"/>
    </row>
    <row r="6821" spans="3:15" ht="15.6" x14ac:dyDescent="0.3">
      <c r="C6821" s="227"/>
      <c r="N6821" s="244"/>
      <c r="O6821" s="244"/>
    </row>
    <row r="6822" spans="3:15" ht="15.6" x14ac:dyDescent="0.3">
      <c r="C6822" s="227"/>
      <c r="N6822" s="244"/>
      <c r="O6822" s="244"/>
    </row>
    <row r="6823" spans="3:15" ht="15.6" x14ac:dyDescent="0.3">
      <c r="C6823" s="227"/>
      <c r="N6823" s="244"/>
      <c r="O6823" s="244"/>
    </row>
    <row r="6824" spans="3:15" ht="15.6" x14ac:dyDescent="0.3">
      <c r="C6824" s="227"/>
      <c r="N6824" s="244"/>
      <c r="O6824" s="244"/>
    </row>
    <row r="6825" spans="3:15" ht="15.6" x14ac:dyDescent="0.3">
      <c r="C6825" s="227"/>
      <c r="N6825" s="244"/>
      <c r="O6825" s="244"/>
    </row>
    <row r="6826" spans="3:15" ht="15.6" x14ac:dyDescent="0.3">
      <c r="C6826" s="227"/>
      <c r="N6826" s="244"/>
      <c r="O6826" s="244"/>
    </row>
    <row r="6827" spans="3:15" ht="15.6" x14ac:dyDescent="0.3">
      <c r="C6827" s="227"/>
      <c r="N6827" s="244"/>
      <c r="O6827" s="244"/>
    </row>
    <row r="6828" spans="3:15" ht="15.6" x14ac:dyDescent="0.3">
      <c r="C6828" s="227"/>
      <c r="N6828" s="244"/>
      <c r="O6828" s="244"/>
    </row>
    <row r="6829" spans="3:15" ht="15.6" x14ac:dyDescent="0.3">
      <c r="C6829" s="227"/>
      <c r="N6829" s="244"/>
      <c r="O6829" s="244"/>
    </row>
    <row r="6830" spans="3:15" ht="15.6" x14ac:dyDescent="0.3">
      <c r="C6830" s="227"/>
      <c r="N6830" s="244"/>
      <c r="O6830" s="244"/>
    </row>
    <row r="6831" spans="3:15" ht="15.6" x14ac:dyDescent="0.3">
      <c r="C6831" s="227"/>
      <c r="N6831" s="244"/>
      <c r="O6831" s="244"/>
    </row>
    <row r="6832" spans="3:15" ht="15.6" x14ac:dyDescent="0.3">
      <c r="C6832" s="227"/>
      <c r="N6832" s="244"/>
      <c r="O6832" s="244"/>
    </row>
    <row r="6833" spans="3:15" ht="15.6" x14ac:dyDescent="0.3">
      <c r="C6833" s="227"/>
      <c r="N6833" s="244"/>
      <c r="O6833" s="244"/>
    </row>
    <row r="6834" spans="3:15" ht="15.6" x14ac:dyDescent="0.3">
      <c r="C6834" s="227"/>
      <c r="N6834" s="244"/>
      <c r="O6834" s="244"/>
    </row>
    <row r="6835" spans="3:15" ht="15.6" x14ac:dyDescent="0.3">
      <c r="C6835" s="227"/>
      <c r="N6835" s="244"/>
      <c r="O6835" s="244"/>
    </row>
    <row r="6836" spans="3:15" ht="15.6" x14ac:dyDescent="0.3">
      <c r="C6836" s="227"/>
      <c r="N6836" s="244"/>
      <c r="O6836" s="244"/>
    </row>
    <row r="6837" spans="3:15" ht="15.6" x14ac:dyDescent="0.3">
      <c r="C6837" s="227"/>
      <c r="N6837" s="244"/>
      <c r="O6837" s="244"/>
    </row>
    <row r="6838" spans="3:15" ht="15.6" x14ac:dyDescent="0.3">
      <c r="C6838" s="227"/>
      <c r="N6838" s="244"/>
      <c r="O6838" s="244"/>
    </row>
    <row r="6839" spans="3:15" ht="15.6" x14ac:dyDescent="0.3">
      <c r="C6839" s="227"/>
      <c r="N6839" s="244"/>
      <c r="O6839" s="244"/>
    </row>
    <row r="6840" spans="3:15" ht="15.6" x14ac:dyDescent="0.3">
      <c r="C6840" s="227"/>
      <c r="N6840" s="244"/>
      <c r="O6840" s="244"/>
    </row>
    <row r="6841" spans="3:15" ht="15.6" x14ac:dyDescent="0.3">
      <c r="C6841" s="227"/>
      <c r="N6841" s="244"/>
      <c r="O6841" s="244"/>
    </row>
    <row r="6842" spans="3:15" ht="15.6" x14ac:dyDescent="0.3">
      <c r="C6842" s="227"/>
      <c r="N6842" s="244"/>
      <c r="O6842" s="244"/>
    </row>
    <row r="6843" spans="3:15" ht="15.6" x14ac:dyDescent="0.3">
      <c r="C6843" s="227"/>
      <c r="N6843" s="244"/>
      <c r="O6843" s="244"/>
    </row>
    <row r="6844" spans="3:15" ht="15.6" x14ac:dyDescent="0.3">
      <c r="C6844" s="227"/>
      <c r="N6844" s="244"/>
      <c r="O6844" s="244"/>
    </row>
    <row r="6845" spans="3:15" ht="15.6" x14ac:dyDescent="0.3">
      <c r="C6845" s="227"/>
      <c r="N6845" s="244"/>
      <c r="O6845" s="244"/>
    </row>
    <row r="6846" spans="3:15" ht="15.6" x14ac:dyDescent="0.3">
      <c r="C6846" s="227"/>
      <c r="N6846" s="244"/>
      <c r="O6846" s="244"/>
    </row>
    <row r="6847" spans="3:15" ht="15.6" x14ac:dyDescent="0.3">
      <c r="C6847" s="227"/>
      <c r="N6847" s="244"/>
      <c r="O6847" s="244"/>
    </row>
    <row r="6848" spans="3:15" ht="15.6" x14ac:dyDescent="0.3">
      <c r="C6848" s="227"/>
      <c r="N6848" s="244"/>
      <c r="O6848" s="244"/>
    </row>
    <row r="6849" spans="3:15" ht="15.6" x14ac:dyDescent="0.3">
      <c r="C6849" s="227"/>
      <c r="N6849" s="244"/>
      <c r="O6849" s="244"/>
    </row>
    <row r="6850" spans="3:15" ht="15.6" x14ac:dyDescent="0.3">
      <c r="C6850" s="227"/>
      <c r="N6850" s="244"/>
      <c r="O6850" s="244"/>
    </row>
    <row r="6851" spans="3:15" ht="15.6" x14ac:dyDescent="0.3">
      <c r="C6851" s="227"/>
      <c r="N6851" s="244"/>
      <c r="O6851" s="244"/>
    </row>
    <row r="6852" spans="3:15" ht="15.6" x14ac:dyDescent="0.3">
      <c r="C6852" s="227"/>
      <c r="N6852" s="244"/>
      <c r="O6852" s="244"/>
    </row>
    <row r="6853" spans="3:15" ht="15.6" x14ac:dyDescent="0.3">
      <c r="C6853" s="227"/>
      <c r="N6853" s="244"/>
      <c r="O6853" s="244"/>
    </row>
    <row r="6854" spans="3:15" ht="15.6" x14ac:dyDescent="0.3">
      <c r="C6854" s="227"/>
      <c r="N6854" s="244"/>
      <c r="O6854" s="244"/>
    </row>
    <row r="6855" spans="3:15" ht="15.6" x14ac:dyDescent="0.3">
      <c r="C6855" s="227"/>
      <c r="N6855" s="244"/>
      <c r="O6855" s="244"/>
    </row>
    <row r="6856" spans="3:15" ht="15.6" x14ac:dyDescent="0.3">
      <c r="C6856" s="227"/>
      <c r="N6856" s="244"/>
      <c r="O6856" s="244"/>
    </row>
    <row r="6857" spans="3:15" ht="15.6" x14ac:dyDescent="0.3">
      <c r="C6857" s="227"/>
      <c r="N6857" s="244"/>
      <c r="O6857" s="244"/>
    </row>
    <row r="6858" spans="3:15" ht="15.6" x14ac:dyDescent="0.3">
      <c r="C6858" s="227"/>
      <c r="N6858" s="244"/>
      <c r="O6858" s="244"/>
    </row>
    <row r="6859" spans="3:15" ht="15.6" x14ac:dyDescent="0.3">
      <c r="C6859" s="227"/>
      <c r="N6859" s="244"/>
      <c r="O6859" s="244"/>
    </row>
    <row r="6860" spans="3:15" ht="15.6" x14ac:dyDescent="0.3">
      <c r="C6860" s="227"/>
      <c r="N6860" s="244"/>
      <c r="O6860" s="244"/>
    </row>
    <row r="6861" spans="3:15" ht="15.6" x14ac:dyDescent="0.3">
      <c r="C6861" s="227"/>
      <c r="N6861" s="244"/>
      <c r="O6861" s="244"/>
    </row>
    <row r="6862" spans="3:15" ht="15.6" x14ac:dyDescent="0.3">
      <c r="C6862" s="227"/>
      <c r="N6862" s="244"/>
      <c r="O6862" s="244"/>
    </row>
    <row r="6863" spans="3:15" ht="15.6" x14ac:dyDescent="0.3">
      <c r="C6863" s="227"/>
      <c r="N6863" s="244"/>
      <c r="O6863" s="244"/>
    </row>
    <row r="6864" spans="3:15" ht="15.6" x14ac:dyDescent="0.3">
      <c r="C6864" s="227"/>
      <c r="N6864" s="244"/>
      <c r="O6864" s="244"/>
    </row>
    <row r="6865" spans="3:15" ht="15.6" x14ac:dyDescent="0.3">
      <c r="C6865" s="227"/>
      <c r="N6865" s="244"/>
      <c r="O6865" s="244"/>
    </row>
    <row r="6866" spans="3:15" ht="15.6" x14ac:dyDescent="0.3">
      <c r="C6866" s="227"/>
      <c r="N6866" s="244"/>
      <c r="O6866" s="244"/>
    </row>
    <row r="6867" spans="3:15" ht="15.6" x14ac:dyDescent="0.3">
      <c r="C6867" s="227"/>
      <c r="N6867" s="244"/>
      <c r="O6867" s="244"/>
    </row>
    <row r="6868" spans="3:15" ht="15.6" x14ac:dyDescent="0.3">
      <c r="C6868" s="227"/>
      <c r="N6868" s="244"/>
      <c r="O6868" s="244"/>
    </row>
    <row r="6869" spans="3:15" ht="15.6" x14ac:dyDescent="0.3">
      <c r="C6869" s="227"/>
      <c r="N6869" s="244"/>
      <c r="O6869" s="244"/>
    </row>
    <row r="6870" spans="3:15" ht="15.6" x14ac:dyDescent="0.3">
      <c r="C6870" s="227"/>
      <c r="N6870" s="244"/>
      <c r="O6870" s="244"/>
    </row>
    <row r="6871" spans="3:15" ht="15.6" x14ac:dyDescent="0.3">
      <c r="C6871" s="227"/>
      <c r="N6871" s="244"/>
      <c r="O6871" s="244"/>
    </row>
    <row r="6872" spans="3:15" ht="15.6" x14ac:dyDescent="0.3">
      <c r="C6872" s="227"/>
      <c r="N6872" s="244"/>
      <c r="O6872" s="244"/>
    </row>
    <row r="6873" spans="3:15" ht="15.6" x14ac:dyDescent="0.3">
      <c r="C6873" s="227"/>
      <c r="N6873" s="244"/>
      <c r="O6873" s="244"/>
    </row>
    <row r="6874" spans="3:15" ht="15.6" x14ac:dyDescent="0.3">
      <c r="C6874" s="227"/>
      <c r="N6874" s="244"/>
      <c r="O6874" s="244"/>
    </row>
    <row r="6875" spans="3:15" ht="15.6" x14ac:dyDescent="0.3">
      <c r="C6875" s="227"/>
      <c r="N6875" s="244"/>
      <c r="O6875" s="244"/>
    </row>
    <row r="6876" spans="3:15" ht="15.6" x14ac:dyDescent="0.3">
      <c r="C6876" s="227"/>
      <c r="N6876" s="244"/>
      <c r="O6876" s="244"/>
    </row>
    <row r="6877" spans="3:15" ht="15.6" x14ac:dyDescent="0.3">
      <c r="C6877" s="227"/>
      <c r="N6877" s="244"/>
      <c r="O6877" s="244"/>
    </row>
    <row r="6878" spans="3:15" ht="15.6" x14ac:dyDescent="0.3">
      <c r="C6878" s="227"/>
      <c r="N6878" s="244"/>
      <c r="O6878" s="244"/>
    </row>
    <row r="6879" spans="3:15" ht="15.6" x14ac:dyDescent="0.3">
      <c r="C6879" s="227"/>
      <c r="N6879" s="244"/>
      <c r="O6879" s="244"/>
    </row>
    <row r="6880" spans="3:15" ht="15.6" x14ac:dyDescent="0.3">
      <c r="C6880" s="227"/>
      <c r="N6880" s="244"/>
      <c r="O6880" s="244"/>
    </row>
    <row r="6881" spans="3:15" ht="15.6" x14ac:dyDescent="0.3">
      <c r="C6881" s="227"/>
      <c r="N6881" s="244"/>
      <c r="O6881" s="244"/>
    </row>
    <row r="6882" spans="3:15" ht="15.6" x14ac:dyDescent="0.3">
      <c r="C6882" s="227"/>
      <c r="N6882" s="244"/>
      <c r="O6882" s="244"/>
    </row>
    <row r="6883" spans="3:15" ht="15.6" x14ac:dyDescent="0.3">
      <c r="C6883" s="227"/>
      <c r="N6883" s="244"/>
      <c r="O6883" s="244"/>
    </row>
    <row r="6884" spans="3:15" ht="15.6" x14ac:dyDescent="0.3">
      <c r="C6884" s="227"/>
      <c r="N6884" s="244"/>
      <c r="O6884" s="244"/>
    </row>
    <row r="6885" spans="3:15" ht="15.6" x14ac:dyDescent="0.3">
      <c r="C6885" s="227"/>
      <c r="N6885" s="244"/>
      <c r="O6885" s="244"/>
    </row>
    <row r="6886" spans="3:15" ht="15.6" x14ac:dyDescent="0.3">
      <c r="C6886" s="227"/>
      <c r="N6886" s="244"/>
      <c r="O6886" s="244"/>
    </row>
    <row r="6887" spans="3:15" ht="15.6" x14ac:dyDescent="0.3">
      <c r="C6887" s="227"/>
      <c r="N6887" s="244"/>
      <c r="O6887" s="244"/>
    </row>
    <row r="6888" spans="3:15" ht="15.6" x14ac:dyDescent="0.3">
      <c r="C6888" s="227"/>
      <c r="N6888" s="244"/>
      <c r="O6888" s="244"/>
    </row>
    <row r="6889" spans="3:15" ht="15.6" x14ac:dyDescent="0.3">
      <c r="C6889" s="227"/>
      <c r="N6889" s="244"/>
      <c r="O6889" s="244"/>
    </row>
    <row r="6890" spans="3:15" ht="15.6" x14ac:dyDescent="0.3">
      <c r="C6890" s="227"/>
      <c r="N6890" s="244"/>
      <c r="O6890" s="244"/>
    </row>
    <row r="6891" spans="3:15" ht="15.6" x14ac:dyDescent="0.3">
      <c r="C6891" s="227"/>
      <c r="N6891" s="244"/>
      <c r="O6891" s="244"/>
    </row>
    <row r="6892" spans="3:15" ht="15.6" x14ac:dyDescent="0.3">
      <c r="C6892" s="227"/>
      <c r="N6892" s="244"/>
      <c r="O6892" s="244"/>
    </row>
    <row r="6893" spans="3:15" ht="15.6" x14ac:dyDescent="0.3">
      <c r="C6893" s="227"/>
      <c r="N6893" s="244"/>
      <c r="O6893" s="244"/>
    </row>
    <row r="6894" spans="3:15" ht="15.6" x14ac:dyDescent="0.3">
      <c r="C6894" s="227"/>
      <c r="N6894" s="244"/>
      <c r="O6894" s="244"/>
    </row>
    <row r="6895" spans="3:15" ht="15.6" x14ac:dyDescent="0.3">
      <c r="C6895" s="227"/>
      <c r="N6895" s="244"/>
      <c r="O6895" s="244"/>
    </row>
    <row r="6896" spans="3:15" ht="15.6" x14ac:dyDescent="0.3">
      <c r="C6896" s="227"/>
      <c r="N6896" s="244"/>
      <c r="O6896" s="244"/>
    </row>
    <row r="6897" spans="3:15" ht="15.6" x14ac:dyDescent="0.3">
      <c r="C6897" s="227"/>
      <c r="N6897" s="244"/>
      <c r="O6897" s="244"/>
    </row>
    <row r="6898" spans="3:15" ht="15.6" x14ac:dyDescent="0.3">
      <c r="C6898" s="227"/>
      <c r="N6898" s="244"/>
      <c r="O6898" s="244"/>
    </row>
    <row r="6899" spans="3:15" ht="15.6" x14ac:dyDescent="0.3">
      <c r="C6899" s="227"/>
      <c r="N6899" s="244"/>
      <c r="O6899" s="244"/>
    </row>
    <row r="6900" spans="3:15" ht="15.6" x14ac:dyDescent="0.3">
      <c r="C6900" s="227"/>
      <c r="N6900" s="244"/>
      <c r="O6900" s="244"/>
    </row>
    <row r="6901" spans="3:15" ht="15.6" x14ac:dyDescent="0.3">
      <c r="C6901" s="227"/>
      <c r="N6901" s="244"/>
      <c r="O6901" s="244"/>
    </row>
    <row r="6902" spans="3:15" ht="15.6" x14ac:dyDescent="0.3">
      <c r="C6902" s="227"/>
      <c r="N6902" s="244"/>
      <c r="O6902" s="244"/>
    </row>
    <row r="6903" spans="3:15" ht="15.6" x14ac:dyDescent="0.3">
      <c r="C6903" s="227"/>
      <c r="N6903" s="244"/>
      <c r="O6903" s="244"/>
    </row>
    <row r="6904" spans="3:15" ht="15.6" x14ac:dyDescent="0.3">
      <c r="C6904" s="227"/>
      <c r="N6904" s="244"/>
      <c r="O6904" s="244"/>
    </row>
    <row r="6905" spans="3:15" ht="15.6" x14ac:dyDescent="0.3">
      <c r="C6905" s="227"/>
      <c r="N6905" s="244"/>
      <c r="O6905" s="244"/>
    </row>
    <row r="6906" spans="3:15" ht="15.6" x14ac:dyDescent="0.3">
      <c r="C6906" s="227"/>
      <c r="N6906" s="244"/>
      <c r="O6906" s="244"/>
    </row>
    <row r="6907" spans="3:15" ht="15.6" x14ac:dyDescent="0.3">
      <c r="C6907" s="227"/>
      <c r="N6907" s="244"/>
      <c r="O6907" s="244"/>
    </row>
    <row r="6908" spans="3:15" ht="15.6" x14ac:dyDescent="0.3">
      <c r="C6908" s="227"/>
      <c r="N6908" s="244"/>
      <c r="O6908" s="244"/>
    </row>
    <row r="6909" spans="3:15" ht="15.6" x14ac:dyDescent="0.3">
      <c r="C6909" s="227"/>
      <c r="N6909" s="244"/>
      <c r="O6909" s="244"/>
    </row>
    <row r="6910" spans="3:15" ht="15.6" x14ac:dyDescent="0.3">
      <c r="C6910" s="227"/>
      <c r="N6910" s="244"/>
      <c r="O6910" s="244"/>
    </row>
    <row r="6911" spans="3:15" ht="15.6" x14ac:dyDescent="0.3">
      <c r="C6911" s="227"/>
      <c r="N6911" s="244"/>
      <c r="O6911" s="244"/>
    </row>
    <row r="6912" spans="3:15" ht="15.6" x14ac:dyDescent="0.3">
      <c r="C6912" s="227"/>
      <c r="N6912" s="244"/>
      <c r="O6912" s="244"/>
    </row>
    <row r="6913" spans="3:15" ht="15.6" x14ac:dyDescent="0.3">
      <c r="C6913" s="227"/>
      <c r="N6913" s="244"/>
      <c r="O6913" s="244"/>
    </row>
    <row r="6914" spans="3:15" ht="15.6" x14ac:dyDescent="0.3">
      <c r="C6914" s="227"/>
      <c r="N6914" s="244"/>
      <c r="O6914" s="244"/>
    </row>
    <row r="6915" spans="3:15" ht="15.6" x14ac:dyDescent="0.3">
      <c r="C6915" s="227"/>
      <c r="N6915" s="244"/>
      <c r="O6915" s="244"/>
    </row>
    <row r="6916" spans="3:15" ht="15.6" x14ac:dyDescent="0.3">
      <c r="C6916" s="227"/>
      <c r="N6916" s="244"/>
      <c r="O6916" s="244"/>
    </row>
    <row r="6917" spans="3:15" ht="15.6" x14ac:dyDescent="0.3">
      <c r="C6917" s="227"/>
      <c r="N6917" s="244"/>
      <c r="O6917" s="244"/>
    </row>
    <row r="6918" spans="3:15" ht="15.6" x14ac:dyDescent="0.3">
      <c r="C6918" s="227"/>
      <c r="N6918" s="244"/>
      <c r="O6918" s="244"/>
    </row>
    <row r="6919" spans="3:15" ht="15.6" x14ac:dyDescent="0.3">
      <c r="C6919" s="227"/>
      <c r="N6919" s="244"/>
      <c r="O6919" s="244"/>
    </row>
    <row r="6920" spans="3:15" ht="15.6" x14ac:dyDescent="0.3">
      <c r="C6920" s="227"/>
      <c r="N6920" s="244"/>
      <c r="O6920" s="244"/>
    </row>
    <row r="6921" spans="3:15" ht="15.6" x14ac:dyDescent="0.3">
      <c r="C6921" s="227"/>
      <c r="N6921" s="244"/>
      <c r="O6921" s="244"/>
    </row>
    <row r="6922" spans="3:15" ht="15.6" x14ac:dyDescent="0.3">
      <c r="C6922" s="227"/>
      <c r="N6922" s="244"/>
      <c r="O6922" s="244"/>
    </row>
    <row r="6923" spans="3:15" ht="15.6" x14ac:dyDescent="0.3">
      <c r="C6923" s="227"/>
      <c r="N6923" s="244"/>
      <c r="O6923" s="244"/>
    </row>
    <row r="6924" spans="3:15" ht="15.6" x14ac:dyDescent="0.3">
      <c r="C6924" s="227"/>
      <c r="N6924" s="244"/>
      <c r="O6924" s="244"/>
    </row>
    <row r="6925" spans="3:15" ht="15.6" x14ac:dyDescent="0.3">
      <c r="C6925" s="227"/>
      <c r="N6925" s="244"/>
      <c r="O6925" s="244"/>
    </row>
    <row r="6926" spans="3:15" ht="15.6" x14ac:dyDescent="0.3">
      <c r="C6926" s="227"/>
      <c r="N6926" s="244"/>
      <c r="O6926" s="244"/>
    </row>
    <row r="6927" spans="3:15" ht="15.6" x14ac:dyDescent="0.3">
      <c r="C6927" s="227"/>
      <c r="N6927" s="244"/>
      <c r="O6927" s="244"/>
    </row>
    <row r="6928" spans="3:15" ht="15.6" x14ac:dyDescent="0.3">
      <c r="C6928" s="227"/>
      <c r="N6928" s="244"/>
      <c r="O6928" s="244"/>
    </row>
    <row r="6929" spans="3:15" ht="15.6" x14ac:dyDescent="0.3">
      <c r="C6929" s="227"/>
      <c r="N6929" s="244"/>
      <c r="O6929" s="244"/>
    </row>
    <row r="6930" spans="3:15" ht="15.6" x14ac:dyDescent="0.3">
      <c r="C6930" s="227"/>
      <c r="N6930" s="244"/>
      <c r="O6930" s="244"/>
    </row>
    <row r="6931" spans="3:15" ht="15.6" x14ac:dyDescent="0.3">
      <c r="C6931" s="227"/>
      <c r="N6931" s="244"/>
      <c r="O6931" s="244"/>
    </row>
    <row r="6932" spans="3:15" ht="15.6" x14ac:dyDescent="0.3">
      <c r="C6932" s="227"/>
      <c r="N6932" s="244"/>
      <c r="O6932" s="244"/>
    </row>
    <row r="6933" spans="3:15" ht="15.6" x14ac:dyDescent="0.3">
      <c r="C6933" s="227"/>
      <c r="N6933" s="244"/>
      <c r="O6933" s="244"/>
    </row>
    <row r="6934" spans="3:15" ht="15.6" x14ac:dyDescent="0.3">
      <c r="C6934" s="227"/>
      <c r="N6934" s="244"/>
      <c r="O6934" s="244"/>
    </row>
    <row r="6935" spans="3:15" ht="15.6" x14ac:dyDescent="0.3">
      <c r="C6935" s="227"/>
      <c r="N6935" s="244"/>
      <c r="O6935" s="244"/>
    </row>
    <row r="6936" spans="3:15" ht="15.6" x14ac:dyDescent="0.3">
      <c r="C6936" s="227"/>
      <c r="N6936" s="244"/>
      <c r="O6936" s="244"/>
    </row>
    <row r="6937" spans="3:15" ht="15.6" x14ac:dyDescent="0.3">
      <c r="C6937" s="227"/>
      <c r="N6937" s="244"/>
      <c r="O6937" s="244"/>
    </row>
    <row r="6938" spans="3:15" ht="15.6" x14ac:dyDescent="0.3">
      <c r="C6938" s="227"/>
      <c r="N6938" s="244"/>
      <c r="O6938" s="244"/>
    </row>
    <row r="6939" spans="3:15" ht="15.6" x14ac:dyDescent="0.3">
      <c r="C6939" s="227"/>
      <c r="N6939" s="244"/>
      <c r="O6939" s="244"/>
    </row>
    <row r="6940" spans="3:15" ht="15.6" x14ac:dyDescent="0.3">
      <c r="C6940" s="227"/>
      <c r="N6940" s="244"/>
      <c r="O6940" s="244"/>
    </row>
    <row r="6941" spans="3:15" ht="15.6" x14ac:dyDescent="0.3">
      <c r="C6941" s="227"/>
      <c r="N6941" s="244"/>
      <c r="O6941" s="244"/>
    </row>
    <row r="6942" spans="3:15" ht="15.6" x14ac:dyDescent="0.3">
      <c r="C6942" s="227"/>
      <c r="N6942" s="244"/>
      <c r="O6942" s="244"/>
    </row>
    <row r="6943" spans="3:15" ht="15.6" x14ac:dyDescent="0.3">
      <c r="C6943" s="227"/>
      <c r="N6943" s="244"/>
      <c r="O6943" s="244"/>
    </row>
    <row r="6944" spans="3:15" ht="15.6" x14ac:dyDescent="0.3">
      <c r="C6944" s="227"/>
      <c r="N6944" s="244"/>
      <c r="O6944" s="244"/>
    </row>
    <row r="6945" spans="3:15" ht="15.6" x14ac:dyDescent="0.3">
      <c r="C6945" s="227"/>
      <c r="N6945" s="244"/>
      <c r="O6945" s="244"/>
    </row>
    <row r="6946" spans="3:15" ht="15.6" x14ac:dyDescent="0.3">
      <c r="C6946" s="227"/>
      <c r="N6946" s="244"/>
      <c r="O6946" s="244"/>
    </row>
    <row r="6947" spans="3:15" ht="15.6" x14ac:dyDescent="0.3">
      <c r="C6947" s="227"/>
      <c r="N6947" s="244"/>
      <c r="O6947" s="244"/>
    </row>
    <row r="6948" spans="3:15" ht="15.6" x14ac:dyDescent="0.3">
      <c r="C6948" s="227"/>
      <c r="N6948" s="244"/>
      <c r="O6948" s="244"/>
    </row>
    <row r="6949" spans="3:15" ht="15.6" x14ac:dyDescent="0.3">
      <c r="C6949" s="227"/>
      <c r="N6949" s="244"/>
      <c r="O6949" s="244"/>
    </row>
    <row r="6950" spans="3:15" ht="15.6" x14ac:dyDescent="0.3">
      <c r="C6950" s="227"/>
      <c r="N6950" s="244"/>
      <c r="O6950" s="244"/>
    </row>
    <row r="6951" spans="3:15" ht="15.6" x14ac:dyDescent="0.3">
      <c r="C6951" s="227"/>
      <c r="N6951" s="244"/>
      <c r="O6951" s="244"/>
    </row>
    <row r="6952" spans="3:15" ht="15.6" x14ac:dyDescent="0.3">
      <c r="C6952" s="227"/>
      <c r="N6952" s="244"/>
      <c r="O6952" s="244"/>
    </row>
    <row r="6953" spans="3:15" ht="15.6" x14ac:dyDescent="0.3">
      <c r="C6953" s="227"/>
      <c r="N6953" s="244"/>
      <c r="O6953" s="244"/>
    </row>
    <row r="6954" spans="3:15" ht="15.6" x14ac:dyDescent="0.3">
      <c r="C6954" s="227"/>
      <c r="N6954" s="244"/>
      <c r="O6954" s="244"/>
    </row>
    <row r="6955" spans="3:15" ht="15.6" x14ac:dyDescent="0.3">
      <c r="C6955" s="227"/>
      <c r="N6955" s="244"/>
      <c r="O6955" s="244"/>
    </row>
    <row r="6956" spans="3:15" ht="15.6" x14ac:dyDescent="0.3">
      <c r="C6956" s="227"/>
      <c r="N6956" s="244"/>
      <c r="O6956" s="244"/>
    </row>
    <row r="6957" spans="3:15" ht="15.6" x14ac:dyDescent="0.3">
      <c r="C6957" s="227"/>
      <c r="N6957" s="244"/>
      <c r="O6957" s="244"/>
    </row>
    <row r="6958" spans="3:15" ht="15.6" x14ac:dyDescent="0.3">
      <c r="C6958" s="227"/>
      <c r="N6958" s="244"/>
      <c r="O6958" s="244"/>
    </row>
    <row r="6959" spans="3:15" ht="15.6" x14ac:dyDescent="0.3">
      <c r="C6959" s="227"/>
      <c r="N6959" s="244"/>
      <c r="O6959" s="244"/>
    </row>
    <row r="6960" spans="3:15" ht="15.6" x14ac:dyDescent="0.3">
      <c r="C6960" s="227"/>
      <c r="N6960" s="244"/>
      <c r="O6960" s="244"/>
    </row>
    <row r="6961" spans="3:15" ht="15.6" x14ac:dyDescent="0.3">
      <c r="C6961" s="227"/>
      <c r="N6961" s="244"/>
      <c r="O6961" s="244"/>
    </row>
    <row r="6962" spans="3:15" ht="15.6" x14ac:dyDescent="0.3">
      <c r="C6962" s="227"/>
      <c r="N6962" s="244"/>
      <c r="O6962" s="244"/>
    </row>
    <row r="6963" spans="3:15" ht="15.6" x14ac:dyDescent="0.3">
      <c r="C6963" s="227"/>
      <c r="N6963" s="244"/>
      <c r="O6963" s="244"/>
    </row>
    <row r="6964" spans="3:15" ht="15.6" x14ac:dyDescent="0.3">
      <c r="C6964" s="227"/>
      <c r="N6964" s="244"/>
      <c r="O6964" s="244"/>
    </row>
    <row r="6965" spans="3:15" ht="15.6" x14ac:dyDescent="0.3">
      <c r="C6965" s="227"/>
      <c r="N6965" s="244"/>
      <c r="O6965" s="244"/>
    </row>
    <row r="6966" spans="3:15" ht="15.6" x14ac:dyDescent="0.3">
      <c r="C6966" s="227"/>
      <c r="N6966" s="244"/>
      <c r="O6966" s="244"/>
    </row>
    <row r="6967" spans="3:15" ht="15.6" x14ac:dyDescent="0.3">
      <c r="C6967" s="227"/>
      <c r="N6967" s="244"/>
      <c r="O6967" s="244"/>
    </row>
    <row r="6968" spans="3:15" ht="15.6" x14ac:dyDescent="0.3">
      <c r="C6968" s="227"/>
      <c r="N6968" s="244"/>
      <c r="O6968" s="244"/>
    </row>
    <row r="6969" spans="3:15" ht="15.6" x14ac:dyDescent="0.3">
      <c r="C6969" s="227"/>
      <c r="N6969" s="244"/>
      <c r="O6969" s="244"/>
    </row>
    <row r="6970" spans="3:15" ht="15.6" x14ac:dyDescent="0.3">
      <c r="C6970" s="227"/>
      <c r="N6970" s="244"/>
      <c r="O6970" s="244"/>
    </row>
    <row r="6971" spans="3:15" ht="15.6" x14ac:dyDescent="0.3">
      <c r="C6971" s="227"/>
      <c r="N6971" s="244"/>
      <c r="O6971" s="244"/>
    </row>
    <row r="6972" spans="3:15" ht="15.6" x14ac:dyDescent="0.3">
      <c r="C6972" s="227"/>
      <c r="N6972" s="244"/>
      <c r="O6972" s="244"/>
    </row>
    <row r="6973" spans="3:15" ht="15.6" x14ac:dyDescent="0.3">
      <c r="C6973" s="227"/>
      <c r="N6973" s="244"/>
      <c r="O6973" s="244"/>
    </row>
    <row r="6974" spans="3:15" ht="15.6" x14ac:dyDescent="0.3">
      <c r="C6974" s="227"/>
      <c r="N6974" s="244"/>
      <c r="O6974" s="244"/>
    </row>
    <row r="6975" spans="3:15" ht="15.6" x14ac:dyDescent="0.3">
      <c r="C6975" s="227"/>
      <c r="N6975" s="244"/>
      <c r="O6975" s="244"/>
    </row>
    <row r="6976" spans="3:15" ht="15.6" x14ac:dyDescent="0.3">
      <c r="C6976" s="227"/>
      <c r="N6976" s="244"/>
      <c r="O6976" s="244"/>
    </row>
    <row r="6977" spans="3:15" ht="15.6" x14ac:dyDescent="0.3">
      <c r="C6977" s="227"/>
      <c r="N6977" s="244"/>
      <c r="O6977" s="244"/>
    </row>
    <row r="6978" spans="3:15" ht="15.6" x14ac:dyDescent="0.3">
      <c r="C6978" s="227"/>
      <c r="N6978" s="244"/>
      <c r="O6978" s="244"/>
    </row>
    <row r="6979" spans="3:15" ht="15.6" x14ac:dyDescent="0.3">
      <c r="C6979" s="227"/>
      <c r="N6979" s="244"/>
      <c r="O6979" s="244"/>
    </row>
    <row r="6980" spans="3:15" ht="15.6" x14ac:dyDescent="0.3">
      <c r="C6980" s="227"/>
      <c r="N6980" s="244"/>
      <c r="O6980" s="244"/>
    </row>
    <row r="6981" spans="3:15" ht="15.6" x14ac:dyDescent="0.3">
      <c r="C6981" s="227"/>
      <c r="N6981" s="244"/>
      <c r="O6981" s="244"/>
    </row>
    <row r="6982" spans="3:15" ht="15.6" x14ac:dyDescent="0.3">
      <c r="C6982" s="227"/>
      <c r="N6982" s="244"/>
      <c r="O6982" s="244"/>
    </row>
    <row r="6983" spans="3:15" ht="15.6" x14ac:dyDescent="0.3">
      <c r="C6983" s="227"/>
      <c r="N6983" s="244"/>
      <c r="O6983" s="244"/>
    </row>
    <row r="6984" spans="3:15" ht="15.6" x14ac:dyDescent="0.3">
      <c r="C6984" s="227"/>
      <c r="N6984" s="244"/>
      <c r="O6984" s="244"/>
    </row>
    <row r="6985" spans="3:15" ht="15.6" x14ac:dyDescent="0.3">
      <c r="C6985" s="227"/>
      <c r="N6985" s="244"/>
      <c r="O6985" s="244"/>
    </row>
    <row r="6986" spans="3:15" ht="15.6" x14ac:dyDescent="0.3">
      <c r="C6986" s="227"/>
      <c r="N6986" s="244"/>
      <c r="O6986" s="244"/>
    </row>
    <row r="6987" spans="3:15" ht="15.6" x14ac:dyDescent="0.3">
      <c r="C6987" s="227"/>
      <c r="N6987" s="244"/>
      <c r="O6987" s="244"/>
    </row>
    <row r="6988" spans="3:15" ht="15.6" x14ac:dyDescent="0.3">
      <c r="C6988" s="227"/>
      <c r="N6988" s="244"/>
      <c r="O6988" s="244"/>
    </row>
    <row r="6989" spans="3:15" ht="15.6" x14ac:dyDescent="0.3">
      <c r="C6989" s="227"/>
      <c r="N6989" s="244"/>
      <c r="O6989" s="244"/>
    </row>
    <row r="6990" spans="3:15" ht="15.6" x14ac:dyDescent="0.3">
      <c r="C6990" s="227"/>
      <c r="N6990" s="244"/>
      <c r="O6990" s="244"/>
    </row>
    <row r="6991" spans="3:15" ht="15.6" x14ac:dyDescent="0.3">
      <c r="C6991" s="227"/>
      <c r="N6991" s="244"/>
      <c r="O6991" s="244"/>
    </row>
    <row r="6992" spans="3:15" ht="15.6" x14ac:dyDescent="0.3">
      <c r="C6992" s="227"/>
      <c r="N6992" s="244"/>
      <c r="O6992" s="244"/>
    </row>
    <row r="6993" spans="3:15" ht="15.6" x14ac:dyDescent="0.3">
      <c r="C6993" s="227"/>
      <c r="N6993" s="244"/>
      <c r="O6993" s="244"/>
    </row>
    <row r="6994" spans="3:15" ht="15.6" x14ac:dyDescent="0.3">
      <c r="C6994" s="227"/>
      <c r="N6994" s="244"/>
      <c r="O6994" s="244"/>
    </row>
    <row r="6995" spans="3:15" ht="15.6" x14ac:dyDescent="0.3">
      <c r="C6995" s="227"/>
      <c r="N6995" s="244"/>
      <c r="O6995" s="244"/>
    </row>
    <row r="6996" spans="3:15" ht="15.6" x14ac:dyDescent="0.3">
      <c r="C6996" s="227"/>
      <c r="N6996" s="244"/>
      <c r="O6996" s="244"/>
    </row>
    <row r="6997" spans="3:15" ht="15.6" x14ac:dyDescent="0.3">
      <c r="C6997" s="227"/>
      <c r="N6997" s="244"/>
      <c r="O6997" s="244"/>
    </row>
    <row r="6998" spans="3:15" ht="15.6" x14ac:dyDescent="0.3">
      <c r="C6998" s="227"/>
      <c r="N6998" s="244"/>
      <c r="O6998" s="244"/>
    </row>
    <row r="6999" spans="3:15" ht="15.6" x14ac:dyDescent="0.3">
      <c r="C6999" s="227"/>
      <c r="N6999" s="244"/>
      <c r="O6999" s="244"/>
    </row>
    <row r="7000" spans="3:15" ht="15.6" x14ac:dyDescent="0.3">
      <c r="C7000" s="227"/>
      <c r="N7000" s="244"/>
      <c r="O7000" s="244"/>
    </row>
    <row r="7001" spans="3:15" ht="15.6" x14ac:dyDescent="0.3">
      <c r="C7001" s="227"/>
      <c r="N7001" s="244"/>
      <c r="O7001" s="244"/>
    </row>
    <row r="7002" spans="3:15" ht="15.6" x14ac:dyDescent="0.3">
      <c r="C7002" s="227"/>
      <c r="N7002" s="244"/>
      <c r="O7002" s="244"/>
    </row>
    <row r="7003" spans="3:15" ht="15.6" x14ac:dyDescent="0.3">
      <c r="C7003" s="227"/>
      <c r="N7003" s="244"/>
      <c r="O7003" s="244"/>
    </row>
    <row r="7004" spans="3:15" ht="15.6" x14ac:dyDescent="0.3">
      <c r="C7004" s="227"/>
      <c r="N7004" s="244"/>
      <c r="O7004" s="244"/>
    </row>
    <row r="7005" spans="3:15" ht="15.6" x14ac:dyDescent="0.3">
      <c r="C7005" s="227"/>
      <c r="N7005" s="244"/>
      <c r="O7005" s="244"/>
    </row>
    <row r="7006" spans="3:15" ht="15.6" x14ac:dyDescent="0.3">
      <c r="C7006" s="227"/>
      <c r="N7006" s="244"/>
      <c r="O7006" s="244"/>
    </row>
    <row r="7007" spans="3:15" ht="15.6" x14ac:dyDescent="0.3">
      <c r="C7007" s="227"/>
      <c r="N7007" s="244"/>
      <c r="O7007" s="244"/>
    </row>
    <row r="7008" spans="3:15" ht="15.6" x14ac:dyDescent="0.3">
      <c r="C7008" s="227"/>
      <c r="N7008" s="244"/>
      <c r="O7008" s="244"/>
    </row>
    <row r="7009" spans="3:15" ht="15.6" x14ac:dyDescent="0.3">
      <c r="C7009" s="227"/>
      <c r="N7009" s="244"/>
      <c r="O7009" s="244"/>
    </row>
    <row r="7010" spans="3:15" ht="15.6" x14ac:dyDescent="0.3">
      <c r="C7010" s="227"/>
      <c r="N7010" s="244"/>
      <c r="O7010" s="244"/>
    </row>
    <row r="7011" spans="3:15" ht="15.6" x14ac:dyDescent="0.3">
      <c r="C7011" s="227"/>
      <c r="N7011" s="244"/>
      <c r="O7011" s="244"/>
    </row>
    <row r="7012" spans="3:15" ht="15.6" x14ac:dyDescent="0.3">
      <c r="C7012" s="227"/>
      <c r="N7012" s="244"/>
      <c r="O7012" s="244"/>
    </row>
    <row r="7013" spans="3:15" ht="15.6" x14ac:dyDescent="0.3">
      <c r="C7013" s="227"/>
      <c r="N7013" s="244"/>
      <c r="O7013" s="244"/>
    </row>
    <row r="7014" spans="3:15" ht="15.6" x14ac:dyDescent="0.3">
      <c r="C7014" s="227"/>
      <c r="N7014" s="244"/>
      <c r="O7014" s="244"/>
    </row>
    <row r="7015" spans="3:15" ht="15.6" x14ac:dyDescent="0.3">
      <c r="C7015" s="227"/>
      <c r="N7015" s="244"/>
      <c r="O7015" s="244"/>
    </row>
    <row r="7016" spans="3:15" ht="15.6" x14ac:dyDescent="0.3">
      <c r="C7016" s="227"/>
      <c r="N7016" s="244"/>
      <c r="O7016" s="244"/>
    </row>
    <row r="7017" spans="3:15" ht="15.6" x14ac:dyDescent="0.3">
      <c r="C7017" s="227"/>
      <c r="N7017" s="244"/>
      <c r="O7017" s="244"/>
    </row>
    <row r="7018" spans="3:15" ht="15.6" x14ac:dyDescent="0.3">
      <c r="C7018" s="227"/>
      <c r="N7018" s="244"/>
      <c r="O7018" s="244"/>
    </row>
    <row r="7019" spans="3:15" ht="15.6" x14ac:dyDescent="0.3">
      <c r="C7019" s="227"/>
      <c r="N7019" s="244"/>
      <c r="O7019" s="244"/>
    </row>
    <row r="7020" spans="3:15" ht="15.6" x14ac:dyDescent="0.3">
      <c r="C7020" s="227"/>
      <c r="N7020" s="244"/>
      <c r="O7020" s="244"/>
    </row>
    <row r="7021" spans="3:15" ht="15.6" x14ac:dyDescent="0.3">
      <c r="C7021" s="227"/>
      <c r="N7021" s="244"/>
      <c r="O7021" s="244"/>
    </row>
    <row r="7022" spans="3:15" ht="15.6" x14ac:dyDescent="0.3">
      <c r="C7022" s="227"/>
      <c r="N7022" s="244"/>
      <c r="O7022" s="244"/>
    </row>
    <row r="7023" spans="3:15" ht="15.6" x14ac:dyDescent="0.3">
      <c r="C7023" s="227"/>
      <c r="N7023" s="244"/>
      <c r="O7023" s="244"/>
    </row>
    <row r="7024" spans="3:15" ht="15.6" x14ac:dyDescent="0.3">
      <c r="C7024" s="227"/>
      <c r="N7024" s="244"/>
      <c r="O7024" s="244"/>
    </row>
    <row r="7025" spans="3:15" ht="15.6" x14ac:dyDescent="0.3">
      <c r="C7025" s="227"/>
      <c r="N7025" s="244"/>
      <c r="O7025" s="244"/>
    </row>
    <row r="7026" spans="3:15" ht="15.6" x14ac:dyDescent="0.3">
      <c r="C7026" s="227"/>
      <c r="N7026" s="244"/>
      <c r="O7026" s="244"/>
    </row>
    <row r="7027" spans="3:15" ht="15.6" x14ac:dyDescent="0.3">
      <c r="C7027" s="227"/>
      <c r="N7027" s="244"/>
      <c r="O7027" s="244"/>
    </row>
    <row r="7028" spans="3:15" ht="15.6" x14ac:dyDescent="0.3">
      <c r="C7028" s="227"/>
      <c r="N7028" s="244"/>
      <c r="O7028" s="244"/>
    </row>
    <row r="7029" spans="3:15" ht="15.6" x14ac:dyDescent="0.3">
      <c r="C7029" s="227"/>
      <c r="N7029" s="244"/>
      <c r="O7029" s="244"/>
    </row>
    <row r="7030" spans="3:15" ht="15.6" x14ac:dyDescent="0.3">
      <c r="C7030" s="227"/>
      <c r="N7030" s="244"/>
      <c r="O7030" s="244"/>
    </row>
    <row r="7031" spans="3:15" ht="15.6" x14ac:dyDescent="0.3">
      <c r="C7031" s="227"/>
      <c r="N7031" s="244"/>
      <c r="O7031" s="244"/>
    </row>
    <row r="7032" spans="3:15" ht="15.6" x14ac:dyDescent="0.3">
      <c r="C7032" s="227"/>
      <c r="N7032" s="244"/>
      <c r="O7032" s="244"/>
    </row>
    <row r="7033" spans="3:15" ht="15.6" x14ac:dyDescent="0.3">
      <c r="C7033" s="227"/>
      <c r="N7033" s="244"/>
      <c r="O7033" s="244"/>
    </row>
    <row r="7034" spans="3:15" ht="15.6" x14ac:dyDescent="0.3">
      <c r="C7034" s="227"/>
      <c r="N7034" s="244"/>
      <c r="O7034" s="244"/>
    </row>
    <row r="7035" spans="3:15" ht="15.6" x14ac:dyDescent="0.3">
      <c r="C7035" s="227"/>
      <c r="N7035" s="244"/>
      <c r="O7035" s="244"/>
    </row>
    <row r="7036" spans="3:15" ht="15.6" x14ac:dyDescent="0.3">
      <c r="C7036" s="227"/>
      <c r="N7036" s="244"/>
      <c r="O7036" s="244"/>
    </row>
    <row r="7037" spans="3:15" ht="15.6" x14ac:dyDescent="0.3">
      <c r="C7037" s="227"/>
      <c r="N7037" s="244"/>
      <c r="O7037" s="244"/>
    </row>
    <row r="7038" spans="3:15" ht="15.6" x14ac:dyDescent="0.3">
      <c r="C7038" s="227"/>
      <c r="N7038" s="244"/>
      <c r="O7038" s="244"/>
    </row>
    <row r="7039" spans="3:15" ht="15.6" x14ac:dyDescent="0.3">
      <c r="C7039" s="227"/>
      <c r="N7039" s="244"/>
      <c r="O7039" s="244"/>
    </row>
    <row r="7040" spans="3:15" ht="15.6" x14ac:dyDescent="0.3">
      <c r="C7040" s="227"/>
      <c r="N7040" s="244"/>
      <c r="O7040" s="244"/>
    </row>
    <row r="7041" spans="3:15" ht="15.6" x14ac:dyDescent="0.3">
      <c r="C7041" s="227"/>
      <c r="N7041" s="244"/>
      <c r="O7041" s="244"/>
    </row>
    <row r="7042" spans="3:15" ht="15.6" x14ac:dyDescent="0.3">
      <c r="C7042" s="227"/>
      <c r="N7042" s="244"/>
      <c r="O7042" s="244"/>
    </row>
    <row r="7043" spans="3:15" ht="15.6" x14ac:dyDescent="0.3">
      <c r="C7043" s="227"/>
      <c r="N7043" s="244"/>
      <c r="O7043" s="244"/>
    </row>
    <row r="7044" spans="3:15" ht="15.6" x14ac:dyDescent="0.3">
      <c r="C7044" s="227"/>
      <c r="N7044" s="244"/>
      <c r="O7044" s="244"/>
    </row>
    <row r="7045" spans="3:15" ht="15.6" x14ac:dyDescent="0.3">
      <c r="C7045" s="227"/>
      <c r="N7045" s="244"/>
      <c r="O7045" s="244"/>
    </row>
    <row r="7046" spans="3:15" ht="15.6" x14ac:dyDescent="0.3">
      <c r="C7046" s="227"/>
      <c r="N7046" s="244"/>
      <c r="O7046" s="244"/>
    </row>
    <row r="7047" spans="3:15" ht="15.6" x14ac:dyDescent="0.3">
      <c r="C7047" s="227"/>
      <c r="N7047" s="244"/>
      <c r="O7047" s="244"/>
    </row>
    <row r="7048" spans="3:15" ht="15.6" x14ac:dyDescent="0.3">
      <c r="C7048" s="227"/>
      <c r="N7048" s="244"/>
      <c r="O7048" s="244"/>
    </row>
    <row r="7049" spans="3:15" ht="15.6" x14ac:dyDescent="0.3">
      <c r="C7049" s="227"/>
      <c r="N7049" s="244"/>
      <c r="O7049" s="244"/>
    </row>
    <row r="7050" spans="3:15" ht="15.6" x14ac:dyDescent="0.3">
      <c r="C7050" s="227"/>
      <c r="N7050" s="244"/>
      <c r="O7050" s="244"/>
    </row>
    <row r="7051" spans="3:15" ht="15.6" x14ac:dyDescent="0.3">
      <c r="C7051" s="227"/>
      <c r="N7051" s="244"/>
      <c r="O7051" s="244"/>
    </row>
    <row r="7052" spans="3:15" ht="15.6" x14ac:dyDescent="0.3">
      <c r="C7052" s="227"/>
      <c r="N7052" s="244"/>
      <c r="O7052" s="244"/>
    </row>
    <row r="7053" spans="3:15" ht="15.6" x14ac:dyDescent="0.3">
      <c r="C7053" s="227"/>
      <c r="N7053" s="244"/>
      <c r="O7053" s="244"/>
    </row>
    <row r="7054" spans="3:15" ht="15.6" x14ac:dyDescent="0.3">
      <c r="C7054" s="227"/>
      <c r="N7054" s="244"/>
      <c r="O7054" s="244"/>
    </row>
    <row r="7055" spans="3:15" ht="15.6" x14ac:dyDescent="0.3">
      <c r="C7055" s="227"/>
      <c r="N7055" s="244"/>
      <c r="O7055" s="244"/>
    </row>
    <row r="7056" spans="3:15" ht="15.6" x14ac:dyDescent="0.3">
      <c r="C7056" s="227"/>
      <c r="N7056" s="244"/>
      <c r="O7056" s="244"/>
    </row>
    <row r="7057" spans="3:15" ht="15.6" x14ac:dyDescent="0.3">
      <c r="C7057" s="227"/>
      <c r="N7057" s="244"/>
      <c r="O7057" s="244"/>
    </row>
    <row r="7058" spans="3:15" ht="15.6" x14ac:dyDescent="0.3">
      <c r="C7058" s="227"/>
      <c r="N7058" s="244"/>
      <c r="O7058" s="244"/>
    </row>
    <row r="7059" spans="3:15" ht="15.6" x14ac:dyDescent="0.3">
      <c r="C7059" s="227"/>
      <c r="N7059" s="244"/>
      <c r="O7059" s="244"/>
    </row>
    <row r="7060" spans="3:15" ht="15.6" x14ac:dyDescent="0.3">
      <c r="C7060" s="227"/>
      <c r="N7060" s="244"/>
      <c r="O7060" s="244"/>
    </row>
    <row r="7061" spans="3:15" ht="15.6" x14ac:dyDescent="0.3">
      <c r="C7061" s="227"/>
      <c r="N7061" s="244"/>
      <c r="O7061" s="244"/>
    </row>
    <row r="7062" spans="3:15" ht="15.6" x14ac:dyDescent="0.3">
      <c r="C7062" s="227"/>
      <c r="N7062" s="244"/>
      <c r="O7062" s="244"/>
    </row>
    <row r="7063" spans="3:15" ht="15.6" x14ac:dyDescent="0.3">
      <c r="C7063" s="227"/>
      <c r="N7063" s="244"/>
      <c r="O7063" s="244"/>
    </row>
    <row r="7064" spans="3:15" ht="15.6" x14ac:dyDescent="0.3">
      <c r="C7064" s="227"/>
      <c r="N7064" s="244"/>
      <c r="O7064" s="244"/>
    </row>
    <row r="7065" spans="3:15" ht="15.6" x14ac:dyDescent="0.3">
      <c r="C7065" s="227"/>
      <c r="N7065" s="244"/>
      <c r="O7065" s="244"/>
    </row>
    <row r="7066" spans="3:15" ht="15.6" x14ac:dyDescent="0.3">
      <c r="C7066" s="227"/>
      <c r="N7066" s="244"/>
      <c r="O7066" s="244"/>
    </row>
    <row r="7067" spans="3:15" ht="15.6" x14ac:dyDescent="0.3">
      <c r="C7067" s="227"/>
      <c r="N7067" s="244"/>
      <c r="O7067" s="244"/>
    </row>
    <row r="7068" spans="3:15" ht="15.6" x14ac:dyDescent="0.3">
      <c r="C7068" s="227"/>
      <c r="N7068" s="244"/>
      <c r="O7068" s="244"/>
    </row>
    <row r="7069" spans="3:15" ht="15.6" x14ac:dyDescent="0.3">
      <c r="C7069" s="227"/>
      <c r="N7069" s="244"/>
      <c r="O7069" s="244"/>
    </row>
    <row r="7070" spans="3:15" ht="15.6" x14ac:dyDescent="0.3">
      <c r="C7070" s="227"/>
      <c r="N7070" s="244"/>
      <c r="O7070" s="244"/>
    </row>
    <row r="7071" spans="3:15" ht="15.6" x14ac:dyDescent="0.3">
      <c r="C7071" s="227"/>
      <c r="N7071" s="244"/>
      <c r="O7071" s="244"/>
    </row>
    <row r="7072" spans="3:15" ht="15.6" x14ac:dyDescent="0.3">
      <c r="C7072" s="227"/>
      <c r="N7072" s="244"/>
      <c r="O7072" s="244"/>
    </row>
    <row r="7073" spans="3:15" ht="15.6" x14ac:dyDescent="0.3">
      <c r="C7073" s="227"/>
      <c r="N7073" s="244"/>
      <c r="O7073" s="244"/>
    </row>
    <row r="7074" spans="3:15" ht="15.6" x14ac:dyDescent="0.3">
      <c r="C7074" s="227"/>
      <c r="N7074" s="244"/>
      <c r="O7074" s="244"/>
    </row>
    <row r="7075" spans="3:15" ht="15.6" x14ac:dyDescent="0.3">
      <c r="C7075" s="227"/>
      <c r="N7075" s="244"/>
      <c r="O7075" s="244"/>
    </row>
    <row r="7076" spans="3:15" ht="15.6" x14ac:dyDescent="0.3">
      <c r="C7076" s="227"/>
      <c r="N7076" s="244"/>
      <c r="O7076" s="244"/>
    </row>
    <row r="7077" spans="3:15" ht="15.6" x14ac:dyDescent="0.3">
      <c r="C7077" s="227"/>
      <c r="N7077" s="244"/>
      <c r="O7077" s="244"/>
    </row>
    <row r="7078" spans="3:15" ht="15.6" x14ac:dyDescent="0.3">
      <c r="C7078" s="227"/>
      <c r="N7078" s="244"/>
      <c r="O7078" s="244"/>
    </row>
    <row r="7079" spans="3:15" ht="15.6" x14ac:dyDescent="0.3">
      <c r="C7079" s="227"/>
      <c r="N7079" s="244"/>
      <c r="O7079" s="244"/>
    </row>
    <row r="7080" spans="3:15" ht="15.6" x14ac:dyDescent="0.3">
      <c r="C7080" s="227"/>
      <c r="N7080" s="244"/>
      <c r="O7080" s="244"/>
    </row>
    <row r="7081" spans="3:15" ht="15.6" x14ac:dyDescent="0.3">
      <c r="C7081" s="227"/>
      <c r="N7081" s="244"/>
      <c r="O7081" s="244"/>
    </row>
    <row r="7082" spans="3:15" ht="15.6" x14ac:dyDescent="0.3">
      <c r="C7082" s="227"/>
      <c r="N7082" s="244"/>
      <c r="O7082" s="244"/>
    </row>
    <row r="7083" spans="3:15" ht="15.6" x14ac:dyDescent="0.3">
      <c r="C7083" s="227"/>
      <c r="N7083" s="244"/>
      <c r="O7083" s="244"/>
    </row>
    <row r="7084" spans="3:15" ht="15.6" x14ac:dyDescent="0.3">
      <c r="C7084" s="227"/>
      <c r="N7084" s="244"/>
      <c r="O7084" s="244"/>
    </row>
    <row r="7085" spans="3:15" ht="15.6" x14ac:dyDescent="0.3">
      <c r="C7085" s="227"/>
      <c r="N7085" s="244"/>
      <c r="O7085" s="244"/>
    </row>
    <row r="7086" spans="3:15" ht="15.6" x14ac:dyDescent="0.3">
      <c r="C7086" s="227"/>
      <c r="N7086" s="244"/>
      <c r="O7086" s="244"/>
    </row>
    <row r="7087" spans="3:15" ht="15.6" x14ac:dyDescent="0.3">
      <c r="C7087" s="227"/>
      <c r="N7087" s="244"/>
      <c r="O7087" s="244"/>
    </row>
    <row r="7088" spans="3:15" ht="15.6" x14ac:dyDescent="0.3">
      <c r="C7088" s="227"/>
      <c r="N7088" s="244"/>
      <c r="O7088" s="244"/>
    </row>
    <row r="7089" spans="3:15" ht="15.6" x14ac:dyDescent="0.3">
      <c r="C7089" s="227"/>
      <c r="N7089" s="244"/>
      <c r="O7089" s="244"/>
    </row>
    <row r="7090" spans="3:15" ht="15.6" x14ac:dyDescent="0.3">
      <c r="C7090" s="227"/>
      <c r="N7090" s="244"/>
      <c r="O7090" s="244"/>
    </row>
    <row r="7091" spans="3:15" ht="15.6" x14ac:dyDescent="0.3">
      <c r="C7091" s="227"/>
      <c r="N7091" s="244"/>
      <c r="O7091" s="244"/>
    </row>
    <row r="7092" spans="3:15" ht="15.6" x14ac:dyDescent="0.3">
      <c r="C7092" s="227"/>
      <c r="N7092" s="244"/>
      <c r="O7092" s="244"/>
    </row>
    <row r="7093" spans="3:15" ht="15.6" x14ac:dyDescent="0.3">
      <c r="C7093" s="227"/>
      <c r="N7093" s="244"/>
      <c r="O7093" s="244"/>
    </row>
    <row r="7094" spans="3:15" ht="15.6" x14ac:dyDescent="0.3">
      <c r="C7094" s="227"/>
      <c r="N7094" s="244"/>
      <c r="O7094" s="244"/>
    </row>
    <row r="7095" spans="3:15" ht="15.6" x14ac:dyDescent="0.3">
      <c r="C7095" s="227"/>
      <c r="N7095" s="244"/>
      <c r="O7095" s="244"/>
    </row>
    <row r="7096" spans="3:15" ht="15.6" x14ac:dyDescent="0.3">
      <c r="C7096" s="227"/>
      <c r="N7096" s="244"/>
      <c r="O7096" s="244"/>
    </row>
    <row r="7097" spans="3:15" ht="15.6" x14ac:dyDescent="0.3">
      <c r="C7097" s="227"/>
      <c r="N7097" s="244"/>
      <c r="O7097" s="244"/>
    </row>
    <row r="7098" spans="3:15" ht="15.6" x14ac:dyDescent="0.3">
      <c r="C7098" s="227"/>
      <c r="N7098" s="244"/>
      <c r="O7098" s="244"/>
    </row>
    <row r="7099" spans="3:15" ht="15.6" x14ac:dyDescent="0.3">
      <c r="C7099" s="227"/>
      <c r="N7099" s="244"/>
      <c r="O7099" s="244"/>
    </row>
    <row r="7100" spans="3:15" ht="15.6" x14ac:dyDescent="0.3">
      <c r="C7100" s="227"/>
      <c r="N7100" s="244"/>
      <c r="O7100" s="244"/>
    </row>
    <row r="7101" spans="3:15" ht="15.6" x14ac:dyDescent="0.3">
      <c r="C7101" s="227"/>
      <c r="N7101" s="244"/>
      <c r="O7101" s="244"/>
    </row>
    <row r="7102" spans="3:15" ht="15.6" x14ac:dyDescent="0.3">
      <c r="C7102" s="227"/>
      <c r="N7102" s="244"/>
      <c r="O7102" s="244"/>
    </row>
    <row r="7103" spans="3:15" ht="15.6" x14ac:dyDescent="0.3">
      <c r="C7103" s="227"/>
      <c r="N7103" s="244"/>
      <c r="O7103" s="244"/>
    </row>
    <row r="7104" spans="3:15" ht="15.6" x14ac:dyDescent="0.3">
      <c r="C7104" s="227"/>
      <c r="N7104" s="244"/>
      <c r="O7104" s="244"/>
    </row>
    <row r="7105" spans="3:15" ht="15.6" x14ac:dyDescent="0.3">
      <c r="C7105" s="227"/>
      <c r="N7105" s="244"/>
      <c r="O7105" s="244"/>
    </row>
    <row r="7106" spans="3:15" ht="15.6" x14ac:dyDescent="0.3">
      <c r="C7106" s="227"/>
      <c r="N7106" s="244"/>
      <c r="O7106" s="244"/>
    </row>
    <row r="7107" spans="3:15" ht="15.6" x14ac:dyDescent="0.3">
      <c r="C7107" s="227"/>
      <c r="N7107" s="244"/>
      <c r="O7107" s="244"/>
    </row>
    <row r="7108" spans="3:15" ht="15.6" x14ac:dyDescent="0.3">
      <c r="C7108" s="227"/>
      <c r="N7108" s="244"/>
      <c r="O7108" s="244"/>
    </row>
    <row r="7109" spans="3:15" ht="15.6" x14ac:dyDescent="0.3">
      <c r="C7109" s="227"/>
      <c r="N7109" s="244"/>
      <c r="O7109" s="244"/>
    </row>
    <row r="7110" spans="3:15" ht="15.6" x14ac:dyDescent="0.3">
      <c r="C7110" s="227"/>
      <c r="N7110" s="244"/>
      <c r="O7110" s="244"/>
    </row>
    <row r="7111" spans="3:15" ht="15.6" x14ac:dyDescent="0.3">
      <c r="C7111" s="227"/>
      <c r="N7111" s="244"/>
      <c r="O7111" s="244"/>
    </row>
    <row r="7112" spans="3:15" ht="15.6" x14ac:dyDescent="0.3">
      <c r="C7112" s="227"/>
      <c r="N7112" s="244"/>
      <c r="O7112" s="244"/>
    </row>
    <row r="7113" spans="3:15" ht="15.6" x14ac:dyDescent="0.3">
      <c r="C7113" s="227"/>
      <c r="N7113" s="244"/>
      <c r="O7113" s="244"/>
    </row>
    <row r="7114" spans="3:15" ht="15.6" x14ac:dyDescent="0.3">
      <c r="C7114" s="227"/>
      <c r="N7114" s="244"/>
      <c r="O7114" s="244"/>
    </row>
    <row r="7115" spans="3:15" ht="15.6" x14ac:dyDescent="0.3">
      <c r="C7115" s="227"/>
      <c r="N7115" s="244"/>
      <c r="O7115" s="244"/>
    </row>
    <row r="7116" spans="3:15" ht="15.6" x14ac:dyDescent="0.3">
      <c r="C7116" s="227"/>
      <c r="N7116" s="244"/>
      <c r="O7116" s="244"/>
    </row>
    <row r="7117" spans="3:15" ht="15.6" x14ac:dyDescent="0.3">
      <c r="C7117" s="227"/>
      <c r="N7117" s="244"/>
      <c r="O7117" s="244"/>
    </row>
    <row r="7118" spans="3:15" ht="15.6" x14ac:dyDescent="0.3">
      <c r="C7118" s="227"/>
      <c r="N7118" s="244"/>
      <c r="O7118" s="244"/>
    </row>
    <row r="7119" spans="3:15" ht="15.6" x14ac:dyDescent="0.3">
      <c r="C7119" s="227"/>
      <c r="N7119" s="244"/>
      <c r="O7119" s="244"/>
    </row>
    <row r="7120" spans="3:15" ht="15.6" x14ac:dyDescent="0.3">
      <c r="C7120" s="227"/>
      <c r="N7120" s="244"/>
      <c r="O7120" s="244"/>
    </row>
    <row r="7121" spans="3:15" ht="15.6" x14ac:dyDescent="0.3">
      <c r="C7121" s="227"/>
      <c r="N7121" s="244"/>
      <c r="O7121" s="244"/>
    </row>
    <row r="7122" spans="3:15" ht="15.6" x14ac:dyDescent="0.3">
      <c r="C7122" s="227"/>
      <c r="N7122" s="244"/>
      <c r="O7122" s="244"/>
    </row>
    <row r="7123" spans="3:15" ht="15.6" x14ac:dyDescent="0.3">
      <c r="C7123" s="227"/>
      <c r="N7123" s="244"/>
      <c r="O7123" s="244"/>
    </row>
    <row r="7124" spans="3:15" ht="15.6" x14ac:dyDescent="0.3">
      <c r="C7124" s="227"/>
      <c r="N7124" s="244"/>
      <c r="O7124" s="244"/>
    </row>
    <row r="7125" spans="3:15" ht="15.6" x14ac:dyDescent="0.3">
      <c r="C7125" s="227"/>
      <c r="N7125" s="244"/>
      <c r="O7125" s="244"/>
    </row>
    <row r="7126" spans="3:15" ht="15.6" x14ac:dyDescent="0.3">
      <c r="C7126" s="227"/>
      <c r="N7126" s="244"/>
      <c r="O7126" s="244"/>
    </row>
    <row r="7127" spans="3:15" ht="15.6" x14ac:dyDescent="0.3">
      <c r="C7127" s="227"/>
      <c r="N7127" s="244"/>
      <c r="O7127" s="244"/>
    </row>
    <row r="7128" spans="3:15" ht="15.6" x14ac:dyDescent="0.3">
      <c r="C7128" s="227"/>
      <c r="N7128" s="244"/>
      <c r="O7128" s="244"/>
    </row>
    <row r="7129" spans="3:15" ht="15.6" x14ac:dyDescent="0.3">
      <c r="C7129" s="227"/>
      <c r="N7129" s="244"/>
      <c r="O7129" s="244"/>
    </row>
    <row r="7130" spans="3:15" ht="15.6" x14ac:dyDescent="0.3">
      <c r="C7130" s="227"/>
      <c r="N7130" s="244"/>
      <c r="O7130" s="244"/>
    </row>
    <row r="7131" spans="3:15" ht="15.6" x14ac:dyDescent="0.3">
      <c r="C7131" s="227"/>
      <c r="N7131" s="244"/>
      <c r="O7131" s="244"/>
    </row>
    <row r="7132" spans="3:15" ht="15.6" x14ac:dyDescent="0.3">
      <c r="C7132" s="227"/>
      <c r="N7132" s="244"/>
      <c r="O7132" s="244"/>
    </row>
    <row r="7133" spans="3:15" ht="15.6" x14ac:dyDescent="0.3">
      <c r="C7133" s="227"/>
      <c r="N7133" s="244"/>
      <c r="O7133" s="244"/>
    </row>
    <row r="7134" spans="3:15" ht="15.6" x14ac:dyDescent="0.3">
      <c r="C7134" s="227"/>
      <c r="N7134" s="244"/>
      <c r="O7134" s="244"/>
    </row>
    <row r="7135" spans="3:15" ht="15.6" x14ac:dyDescent="0.3">
      <c r="C7135" s="227"/>
      <c r="N7135" s="244"/>
      <c r="O7135" s="244"/>
    </row>
    <row r="7136" spans="3:15" ht="15.6" x14ac:dyDescent="0.3">
      <c r="C7136" s="227"/>
      <c r="N7136" s="244"/>
      <c r="O7136" s="244"/>
    </row>
    <row r="7137" spans="3:15" ht="15.6" x14ac:dyDescent="0.3">
      <c r="C7137" s="227"/>
      <c r="N7137" s="244"/>
      <c r="O7137" s="244"/>
    </row>
    <row r="7138" spans="3:15" ht="15.6" x14ac:dyDescent="0.3">
      <c r="C7138" s="227"/>
      <c r="N7138" s="244"/>
      <c r="O7138" s="244"/>
    </row>
    <row r="7139" spans="3:15" ht="15.6" x14ac:dyDescent="0.3">
      <c r="C7139" s="227"/>
      <c r="N7139" s="244"/>
      <c r="O7139" s="244"/>
    </row>
    <row r="7140" spans="3:15" ht="15.6" x14ac:dyDescent="0.3">
      <c r="C7140" s="227"/>
      <c r="N7140" s="244"/>
      <c r="O7140" s="244"/>
    </row>
    <row r="7141" spans="3:15" ht="15.6" x14ac:dyDescent="0.3">
      <c r="C7141" s="227"/>
      <c r="N7141" s="244"/>
      <c r="O7141" s="244"/>
    </row>
    <row r="7142" spans="3:15" ht="15.6" x14ac:dyDescent="0.3">
      <c r="C7142" s="227"/>
      <c r="N7142" s="244"/>
      <c r="O7142" s="244"/>
    </row>
    <row r="7143" spans="3:15" ht="15.6" x14ac:dyDescent="0.3">
      <c r="C7143" s="227"/>
      <c r="N7143" s="244"/>
      <c r="O7143" s="244"/>
    </row>
    <row r="7144" spans="3:15" ht="15.6" x14ac:dyDescent="0.3">
      <c r="C7144" s="227"/>
      <c r="N7144" s="244"/>
      <c r="O7144" s="244"/>
    </row>
    <row r="7145" spans="3:15" ht="15.6" x14ac:dyDescent="0.3">
      <c r="C7145" s="227"/>
      <c r="N7145" s="244"/>
      <c r="O7145" s="244"/>
    </row>
    <row r="7146" spans="3:15" ht="15.6" x14ac:dyDescent="0.3">
      <c r="C7146" s="227"/>
      <c r="N7146" s="244"/>
      <c r="O7146" s="244"/>
    </row>
    <row r="7147" spans="3:15" ht="15.6" x14ac:dyDescent="0.3">
      <c r="C7147" s="227"/>
      <c r="N7147" s="244"/>
      <c r="O7147" s="244"/>
    </row>
    <row r="7148" spans="3:15" ht="15.6" x14ac:dyDescent="0.3">
      <c r="C7148" s="227"/>
      <c r="N7148" s="244"/>
      <c r="O7148" s="244"/>
    </row>
    <row r="7149" spans="3:15" ht="15.6" x14ac:dyDescent="0.3">
      <c r="C7149" s="227"/>
      <c r="N7149" s="244"/>
      <c r="O7149" s="244"/>
    </row>
    <row r="7150" spans="3:15" ht="15.6" x14ac:dyDescent="0.3">
      <c r="C7150" s="227"/>
      <c r="N7150" s="244"/>
      <c r="O7150" s="244"/>
    </row>
    <row r="7151" spans="3:15" ht="15.6" x14ac:dyDescent="0.3">
      <c r="C7151" s="227"/>
      <c r="N7151" s="244"/>
      <c r="O7151" s="244"/>
    </row>
    <row r="7152" spans="3:15" ht="15.6" x14ac:dyDescent="0.3">
      <c r="C7152" s="227"/>
      <c r="N7152" s="244"/>
      <c r="O7152" s="244"/>
    </row>
    <row r="7153" spans="3:15" ht="15.6" x14ac:dyDescent="0.3">
      <c r="C7153" s="227"/>
      <c r="N7153" s="244"/>
      <c r="O7153" s="244"/>
    </row>
    <row r="7154" spans="3:15" ht="15.6" x14ac:dyDescent="0.3">
      <c r="C7154" s="227"/>
      <c r="N7154" s="244"/>
      <c r="O7154" s="244"/>
    </row>
    <row r="7155" spans="3:15" ht="15.6" x14ac:dyDescent="0.3">
      <c r="C7155" s="227"/>
      <c r="N7155" s="244"/>
      <c r="O7155" s="244"/>
    </row>
    <row r="7156" spans="3:15" ht="15.6" x14ac:dyDescent="0.3">
      <c r="C7156" s="227"/>
      <c r="N7156" s="244"/>
      <c r="O7156" s="244"/>
    </row>
    <row r="7157" spans="3:15" ht="15.6" x14ac:dyDescent="0.3">
      <c r="C7157" s="227"/>
      <c r="N7157" s="244"/>
      <c r="O7157" s="244"/>
    </row>
    <row r="7158" spans="3:15" ht="15.6" x14ac:dyDescent="0.3">
      <c r="C7158" s="227"/>
      <c r="N7158" s="244"/>
      <c r="O7158" s="244"/>
    </row>
    <row r="7159" spans="3:15" ht="15.6" x14ac:dyDescent="0.3">
      <c r="C7159" s="227"/>
      <c r="N7159" s="244"/>
      <c r="O7159" s="244"/>
    </row>
    <row r="7160" spans="3:15" ht="15.6" x14ac:dyDescent="0.3">
      <c r="C7160" s="227"/>
      <c r="N7160" s="244"/>
      <c r="O7160" s="244"/>
    </row>
    <row r="7161" spans="3:15" ht="15.6" x14ac:dyDescent="0.3">
      <c r="C7161" s="227"/>
      <c r="N7161" s="244"/>
      <c r="O7161" s="244"/>
    </row>
    <row r="7162" spans="3:15" ht="15.6" x14ac:dyDescent="0.3">
      <c r="C7162" s="227"/>
      <c r="N7162" s="244"/>
      <c r="O7162" s="244"/>
    </row>
    <row r="7163" spans="3:15" ht="15.6" x14ac:dyDescent="0.3">
      <c r="C7163" s="227"/>
      <c r="N7163" s="244"/>
      <c r="O7163" s="244"/>
    </row>
    <row r="7164" spans="3:15" ht="15.6" x14ac:dyDescent="0.3">
      <c r="C7164" s="227"/>
      <c r="N7164" s="244"/>
      <c r="O7164" s="244"/>
    </row>
    <row r="7165" spans="3:15" ht="15.6" x14ac:dyDescent="0.3">
      <c r="C7165" s="227"/>
      <c r="N7165" s="244"/>
      <c r="O7165" s="244"/>
    </row>
    <row r="7166" spans="3:15" ht="15.6" x14ac:dyDescent="0.3">
      <c r="C7166" s="227"/>
      <c r="N7166" s="244"/>
      <c r="O7166" s="244"/>
    </row>
    <row r="7167" spans="3:15" ht="15.6" x14ac:dyDescent="0.3">
      <c r="C7167" s="227"/>
      <c r="N7167" s="244"/>
      <c r="O7167" s="244"/>
    </row>
    <row r="7168" spans="3:15" ht="15.6" x14ac:dyDescent="0.3">
      <c r="C7168" s="227"/>
      <c r="N7168" s="244"/>
      <c r="O7168" s="244"/>
    </row>
    <row r="7169" spans="3:15" ht="15.6" x14ac:dyDescent="0.3">
      <c r="C7169" s="227"/>
      <c r="N7169" s="244"/>
      <c r="O7169" s="244"/>
    </row>
    <row r="7170" spans="3:15" ht="15.6" x14ac:dyDescent="0.3">
      <c r="C7170" s="227"/>
      <c r="N7170" s="244"/>
      <c r="O7170" s="244"/>
    </row>
    <row r="7171" spans="3:15" ht="15.6" x14ac:dyDescent="0.3">
      <c r="C7171" s="227"/>
      <c r="N7171" s="244"/>
      <c r="O7171" s="244"/>
    </row>
    <row r="7172" spans="3:15" ht="15.6" x14ac:dyDescent="0.3">
      <c r="C7172" s="227"/>
      <c r="N7172" s="244"/>
      <c r="O7172" s="244"/>
    </row>
    <row r="7173" spans="3:15" ht="15.6" x14ac:dyDescent="0.3">
      <c r="C7173" s="227"/>
      <c r="N7173" s="244"/>
      <c r="O7173" s="244"/>
    </row>
    <row r="7174" spans="3:15" ht="15.6" x14ac:dyDescent="0.3">
      <c r="C7174" s="227"/>
      <c r="N7174" s="244"/>
      <c r="O7174" s="244"/>
    </row>
    <row r="7175" spans="3:15" ht="15.6" x14ac:dyDescent="0.3">
      <c r="C7175" s="227"/>
      <c r="N7175" s="244"/>
      <c r="O7175" s="244"/>
    </row>
    <row r="7176" spans="3:15" ht="15.6" x14ac:dyDescent="0.3">
      <c r="C7176" s="227"/>
      <c r="N7176" s="244"/>
      <c r="O7176" s="244"/>
    </row>
    <row r="7177" spans="3:15" ht="15.6" x14ac:dyDescent="0.3">
      <c r="C7177" s="227"/>
      <c r="N7177" s="244"/>
      <c r="O7177" s="244"/>
    </row>
    <row r="7178" spans="3:15" ht="15.6" x14ac:dyDescent="0.3">
      <c r="C7178" s="227"/>
      <c r="N7178" s="244"/>
      <c r="O7178" s="244"/>
    </row>
    <row r="7179" spans="3:15" ht="15.6" x14ac:dyDescent="0.3">
      <c r="C7179" s="227"/>
      <c r="N7179" s="244"/>
      <c r="O7179" s="244"/>
    </row>
    <row r="7180" spans="3:15" ht="15.6" x14ac:dyDescent="0.3">
      <c r="C7180" s="227"/>
      <c r="N7180" s="244"/>
      <c r="O7180" s="244"/>
    </row>
    <row r="7181" spans="3:15" ht="15.6" x14ac:dyDescent="0.3">
      <c r="C7181" s="227"/>
      <c r="N7181" s="244"/>
      <c r="O7181" s="244"/>
    </row>
    <row r="7182" spans="3:15" ht="15.6" x14ac:dyDescent="0.3">
      <c r="C7182" s="227"/>
      <c r="N7182" s="244"/>
      <c r="O7182" s="244"/>
    </row>
    <row r="7183" spans="3:15" ht="15.6" x14ac:dyDescent="0.3">
      <c r="C7183" s="227"/>
      <c r="N7183" s="244"/>
      <c r="O7183" s="244"/>
    </row>
    <row r="7184" spans="3:15" ht="15.6" x14ac:dyDescent="0.3">
      <c r="C7184" s="227"/>
      <c r="N7184" s="244"/>
      <c r="O7184" s="244"/>
    </row>
    <row r="7185" spans="3:15" ht="15.6" x14ac:dyDescent="0.3">
      <c r="C7185" s="227"/>
      <c r="N7185" s="244"/>
      <c r="O7185" s="244"/>
    </row>
    <row r="7186" spans="3:15" ht="15.6" x14ac:dyDescent="0.3">
      <c r="C7186" s="227"/>
      <c r="N7186" s="244"/>
      <c r="O7186" s="244"/>
    </row>
    <row r="7187" spans="3:15" ht="15.6" x14ac:dyDescent="0.3">
      <c r="C7187" s="227"/>
      <c r="N7187" s="244"/>
      <c r="O7187" s="244"/>
    </row>
    <row r="7188" spans="3:15" ht="15.6" x14ac:dyDescent="0.3">
      <c r="C7188" s="227"/>
      <c r="N7188" s="244"/>
      <c r="O7188" s="244"/>
    </row>
    <row r="7189" spans="3:15" ht="15.6" x14ac:dyDescent="0.3">
      <c r="C7189" s="227"/>
      <c r="N7189" s="244"/>
      <c r="O7189" s="244"/>
    </row>
    <row r="7190" spans="3:15" ht="15.6" x14ac:dyDescent="0.3">
      <c r="C7190" s="227"/>
      <c r="N7190" s="244"/>
      <c r="O7190" s="244"/>
    </row>
    <row r="7191" spans="3:15" ht="15.6" x14ac:dyDescent="0.3">
      <c r="C7191" s="227"/>
      <c r="N7191" s="244"/>
      <c r="O7191" s="244"/>
    </row>
    <row r="7192" spans="3:15" ht="15.6" x14ac:dyDescent="0.3">
      <c r="C7192" s="227"/>
      <c r="N7192" s="244"/>
      <c r="O7192" s="244"/>
    </row>
    <row r="7193" spans="3:15" ht="15.6" x14ac:dyDescent="0.3">
      <c r="C7193" s="227"/>
      <c r="N7193" s="244"/>
      <c r="O7193" s="244"/>
    </row>
    <row r="7194" spans="3:15" ht="15.6" x14ac:dyDescent="0.3">
      <c r="C7194" s="227"/>
      <c r="N7194" s="244"/>
      <c r="O7194" s="244"/>
    </row>
    <row r="7195" spans="3:15" ht="15.6" x14ac:dyDescent="0.3">
      <c r="C7195" s="227"/>
      <c r="N7195" s="244"/>
      <c r="O7195" s="244"/>
    </row>
    <row r="7196" spans="3:15" ht="15.6" x14ac:dyDescent="0.3">
      <c r="C7196" s="227"/>
      <c r="N7196" s="244"/>
      <c r="O7196" s="244"/>
    </row>
    <row r="7197" spans="3:15" ht="15.6" x14ac:dyDescent="0.3">
      <c r="C7197" s="227"/>
      <c r="N7197" s="244"/>
      <c r="O7197" s="244"/>
    </row>
    <row r="7198" spans="3:15" ht="15.6" x14ac:dyDescent="0.3">
      <c r="C7198" s="227"/>
      <c r="N7198" s="244"/>
      <c r="O7198" s="244"/>
    </row>
    <row r="7199" spans="3:15" ht="15.6" x14ac:dyDescent="0.3">
      <c r="C7199" s="227"/>
      <c r="N7199" s="244"/>
      <c r="O7199" s="244"/>
    </row>
    <row r="7200" spans="3:15" ht="15.6" x14ac:dyDescent="0.3">
      <c r="C7200" s="227"/>
      <c r="N7200" s="244"/>
      <c r="O7200" s="244"/>
    </row>
    <row r="7201" spans="3:15" ht="15.6" x14ac:dyDescent="0.3">
      <c r="C7201" s="227"/>
      <c r="N7201" s="244"/>
      <c r="O7201" s="244"/>
    </row>
    <row r="7202" spans="3:15" ht="15.6" x14ac:dyDescent="0.3">
      <c r="C7202" s="227"/>
      <c r="N7202" s="244"/>
      <c r="O7202" s="244"/>
    </row>
    <row r="7203" spans="3:15" ht="15.6" x14ac:dyDescent="0.3">
      <c r="C7203" s="227"/>
      <c r="N7203" s="244"/>
      <c r="O7203" s="244"/>
    </row>
    <row r="7204" spans="3:15" ht="15.6" x14ac:dyDescent="0.3">
      <c r="C7204" s="227"/>
      <c r="N7204" s="244"/>
      <c r="O7204" s="244"/>
    </row>
    <row r="7205" spans="3:15" ht="15.6" x14ac:dyDescent="0.3">
      <c r="C7205" s="227"/>
      <c r="N7205" s="244"/>
      <c r="O7205" s="244"/>
    </row>
    <row r="7206" spans="3:15" ht="15.6" x14ac:dyDescent="0.3">
      <c r="C7206" s="227"/>
      <c r="N7206" s="244"/>
      <c r="O7206" s="244"/>
    </row>
    <row r="7207" spans="3:15" ht="15.6" x14ac:dyDescent="0.3">
      <c r="C7207" s="227"/>
      <c r="N7207" s="244"/>
      <c r="O7207" s="244"/>
    </row>
    <row r="7208" spans="3:15" ht="15.6" x14ac:dyDescent="0.3">
      <c r="C7208" s="227"/>
      <c r="N7208" s="244"/>
      <c r="O7208" s="244"/>
    </row>
    <row r="7209" spans="3:15" ht="15.6" x14ac:dyDescent="0.3">
      <c r="C7209" s="227"/>
      <c r="N7209" s="244"/>
      <c r="O7209" s="244"/>
    </row>
    <row r="7210" spans="3:15" ht="15.6" x14ac:dyDescent="0.3">
      <c r="C7210" s="227"/>
      <c r="N7210" s="244"/>
      <c r="O7210" s="244"/>
    </row>
    <row r="7211" spans="3:15" ht="15.6" x14ac:dyDescent="0.3">
      <c r="C7211" s="227"/>
      <c r="N7211" s="244"/>
      <c r="O7211" s="244"/>
    </row>
    <row r="7212" spans="3:15" ht="15.6" x14ac:dyDescent="0.3">
      <c r="C7212" s="227"/>
      <c r="N7212" s="244"/>
      <c r="O7212" s="244"/>
    </row>
    <row r="7213" spans="3:15" ht="15.6" x14ac:dyDescent="0.3">
      <c r="C7213" s="227"/>
      <c r="N7213" s="244"/>
      <c r="O7213" s="244"/>
    </row>
    <row r="7214" spans="3:15" ht="15.6" x14ac:dyDescent="0.3">
      <c r="C7214" s="227"/>
      <c r="N7214" s="244"/>
      <c r="O7214" s="244"/>
    </row>
    <row r="7215" spans="3:15" ht="15.6" x14ac:dyDescent="0.3">
      <c r="C7215" s="227"/>
      <c r="N7215" s="244"/>
      <c r="O7215" s="244"/>
    </row>
    <row r="7216" spans="3:15" ht="15.6" x14ac:dyDescent="0.3">
      <c r="C7216" s="227"/>
      <c r="N7216" s="244"/>
      <c r="O7216" s="244"/>
    </row>
    <row r="7217" spans="3:15" ht="15.6" x14ac:dyDescent="0.3">
      <c r="C7217" s="227"/>
      <c r="N7217" s="244"/>
      <c r="O7217" s="244"/>
    </row>
    <row r="7218" spans="3:15" ht="15.6" x14ac:dyDescent="0.3">
      <c r="C7218" s="227"/>
      <c r="N7218" s="244"/>
      <c r="O7218" s="244"/>
    </row>
    <row r="7219" spans="3:15" ht="15.6" x14ac:dyDescent="0.3">
      <c r="C7219" s="227"/>
      <c r="N7219" s="244"/>
      <c r="O7219" s="244"/>
    </row>
    <row r="7220" spans="3:15" ht="15.6" x14ac:dyDescent="0.3">
      <c r="C7220" s="227"/>
      <c r="N7220" s="244"/>
      <c r="O7220" s="244"/>
    </row>
    <row r="7221" spans="3:15" ht="15.6" x14ac:dyDescent="0.3">
      <c r="C7221" s="227"/>
      <c r="N7221" s="244"/>
      <c r="O7221" s="244"/>
    </row>
    <row r="7222" spans="3:15" ht="15.6" x14ac:dyDescent="0.3">
      <c r="C7222" s="227"/>
      <c r="N7222" s="244"/>
      <c r="O7222" s="244"/>
    </row>
    <row r="7223" spans="3:15" ht="15.6" x14ac:dyDescent="0.3">
      <c r="C7223" s="227"/>
      <c r="N7223" s="244"/>
      <c r="O7223" s="244"/>
    </row>
    <row r="7224" spans="3:15" ht="15.6" x14ac:dyDescent="0.3">
      <c r="C7224" s="227"/>
      <c r="N7224" s="244"/>
      <c r="O7224" s="244"/>
    </row>
    <row r="7225" spans="3:15" ht="15.6" x14ac:dyDescent="0.3">
      <c r="C7225" s="227"/>
      <c r="N7225" s="244"/>
      <c r="O7225" s="244"/>
    </row>
    <row r="7226" spans="3:15" ht="15.6" x14ac:dyDescent="0.3">
      <c r="C7226" s="227"/>
      <c r="N7226" s="244"/>
      <c r="O7226" s="244"/>
    </row>
    <row r="7227" spans="3:15" ht="15.6" x14ac:dyDescent="0.3">
      <c r="C7227" s="227"/>
      <c r="N7227" s="244"/>
      <c r="O7227" s="244"/>
    </row>
    <row r="7228" spans="3:15" ht="15.6" x14ac:dyDescent="0.3">
      <c r="C7228" s="227"/>
      <c r="N7228" s="244"/>
      <c r="O7228" s="244"/>
    </row>
    <row r="7229" spans="3:15" ht="15.6" x14ac:dyDescent="0.3">
      <c r="C7229" s="227"/>
      <c r="N7229" s="244"/>
      <c r="O7229" s="244"/>
    </row>
    <row r="7230" spans="3:15" ht="15.6" x14ac:dyDescent="0.3">
      <c r="C7230" s="227"/>
      <c r="N7230" s="244"/>
      <c r="O7230" s="244"/>
    </row>
    <row r="7231" spans="3:15" ht="15.6" x14ac:dyDescent="0.3">
      <c r="C7231" s="227"/>
      <c r="N7231" s="244"/>
      <c r="O7231" s="244"/>
    </row>
    <row r="7232" spans="3:15" ht="15.6" x14ac:dyDescent="0.3">
      <c r="C7232" s="227"/>
      <c r="N7232" s="244"/>
      <c r="O7232" s="244"/>
    </row>
    <row r="7233" spans="3:15" ht="15.6" x14ac:dyDescent="0.3">
      <c r="C7233" s="227"/>
      <c r="N7233" s="244"/>
      <c r="O7233" s="244"/>
    </row>
    <row r="7234" spans="3:15" ht="15.6" x14ac:dyDescent="0.3">
      <c r="C7234" s="227"/>
      <c r="N7234" s="244"/>
      <c r="O7234" s="244"/>
    </row>
    <row r="7235" spans="3:15" ht="15.6" x14ac:dyDescent="0.3">
      <c r="C7235" s="227"/>
      <c r="N7235" s="244"/>
      <c r="O7235" s="244"/>
    </row>
    <row r="7236" spans="3:15" ht="15.6" x14ac:dyDescent="0.3">
      <c r="C7236" s="227"/>
      <c r="N7236" s="244"/>
      <c r="O7236" s="244"/>
    </row>
    <row r="7237" spans="3:15" ht="15.6" x14ac:dyDescent="0.3">
      <c r="C7237" s="227"/>
      <c r="N7237" s="244"/>
      <c r="O7237" s="244"/>
    </row>
    <row r="7238" spans="3:15" ht="15.6" x14ac:dyDescent="0.3">
      <c r="C7238" s="227"/>
      <c r="N7238" s="244"/>
      <c r="O7238" s="244"/>
    </row>
    <row r="7239" spans="3:15" ht="15.6" x14ac:dyDescent="0.3">
      <c r="C7239" s="227"/>
      <c r="N7239" s="244"/>
      <c r="O7239" s="244"/>
    </row>
    <row r="7240" spans="3:15" ht="15.6" x14ac:dyDescent="0.3">
      <c r="C7240" s="227"/>
      <c r="N7240" s="244"/>
      <c r="O7240" s="244"/>
    </row>
    <row r="7241" spans="3:15" ht="15.6" x14ac:dyDescent="0.3">
      <c r="C7241" s="227"/>
      <c r="N7241" s="244"/>
      <c r="O7241" s="244"/>
    </row>
    <row r="7242" spans="3:15" ht="15.6" x14ac:dyDescent="0.3">
      <c r="C7242" s="227"/>
      <c r="N7242" s="244"/>
      <c r="O7242" s="244"/>
    </row>
    <row r="7243" spans="3:15" ht="15.6" x14ac:dyDescent="0.3">
      <c r="C7243" s="227"/>
      <c r="N7243" s="244"/>
      <c r="O7243" s="244"/>
    </row>
    <row r="7244" spans="3:15" ht="15.6" x14ac:dyDescent="0.3">
      <c r="C7244" s="227"/>
      <c r="N7244" s="244"/>
      <c r="O7244" s="244"/>
    </row>
    <row r="7245" spans="3:15" ht="15.6" x14ac:dyDescent="0.3">
      <c r="C7245" s="227"/>
      <c r="N7245" s="244"/>
      <c r="O7245" s="244"/>
    </row>
    <row r="7246" spans="3:15" ht="15.6" x14ac:dyDescent="0.3">
      <c r="C7246" s="227"/>
      <c r="N7246" s="244"/>
      <c r="O7246" s="244"/>
    </row>
    <row r="7247" spans="3:15" ht="15.6" x14ac:dyDescent="0.3">
      <c r="C7247" s="227"/>
      <c r="N7247" s="244"/>
      <c r="O7247" s="244"/>
    </row>
    <row r="7248" spans="3:15" ht="15.6" x14ac:dyDescent="0.3">
      <c r="C7248" s="227"/>
      <c r="N7248" s="244"/>
      <c r="O7248" s="244"/>
    </row>
    <row r="7249" spans="3:15" ht="15.6" x14ac:dyDescent="0.3">
      <c r="C7249" s="227"/>
      <c r="N7249" s="244"/>
      <c r="O7249" s="244"/>
    </row>
    <row r="7250" spans="3:15" ht="15.6" x14ac:dyDescent="0.3">
      <c r="C7250" s="227"/>
      <c r="N7250" s="244"/>
      <c r="O7250" s="244"/>
    </row>
    <row r="7251" spans="3:15" ht="15.6" x14ac:dyDescent="0.3">
      <c r="C7251" s="227"/>
      <c r="N7251" s="244"/>
      <c r="O7251" s="244"/>
    </row>
    <row r="7252" spans="3:15" ht="15.6" x14ac:dyDescent="0.3">
      <c r="C7252" s="227"/>
      <c r="N7252" s="244"/>
      <c r="O7252" s="244"/>
    </row>
    <row r="7253" spans="3:15" ht="15.6" x14ac:dyDescent="0.3">
      <c r="C7253" s="227"/>
      <c r="N7253" s="244"/>
      <c r="O7253" s="244"/>
    </row>
    <row r="7254" spans="3:15" ht="15.6" x14ac:dyDescent="0.3">
      <c r="C7254" s="227"/>
      <c r="N7254" s="244"/>
      <c r="O7254" s="244"/>
    </row>
    <row r="7255" spans="3:15" ht="15.6" x14ac:dyDescent="0.3">
      <c r="C7255" s="227"/>
      <c r="N7255" s="244"/>
      <c r="O7255" s="244"/>
    </row>
    <row r="7256" spans="3:15" ht="15.6" x14ac:dyDescent="0.3">
      <c r="C7256" s="227"/>
      <c r="N7256" s="244"/>
      <c r="O7256" s="244"/>
    </row>
    <row r="7257" spans="3:15" ht="15.6" x14ac:dyDescent="0.3">
      <c r="C7257" s="227"/>
      <c r="N7257" s="244"/>
      <c r="O7257" s="244"/>
    </row>
    <row r="7258" spans="3:15" ht="15.6" x14ac:dyDescent="0.3">
      <c r="C7258" s="227"/>
      <c r="N7258" s="244"/>
      <c r="O7258" s="244"/>
    </row>
    <row r="7259" spans="3:15" ht="15.6" x14ac:dyDescent="0.3">
      <c r="C7259" s="227"/>
      <c r="N7259" s="244"/>
      <c r="O7259" s="244"/>
    </row>
    <row r="7260" spans="3:15" ht="15.6" x14ac:dyDescent="0.3">
      <c r="C7260" s="227"/>
      <c r="N7260" s="244"/>
      <c r="O7260" s="244"/>
    </row>
    <row r="7261" spans="3:15" ht="15.6" x14ac:dyDescent="0.3">
      <c r="C7261" s="227"/>
      <c r="N7261" s="244"/>
      <c r="O7261" s="244"/>
    </row>
    <row r="7262" spans="3:15" ht="15.6" x14ac:dyDescent="0.3">
      <c r="C7262" s="227"/>
      <c r="N7262" s="244"/>
      <c r="O7262" s="244"/>
    </row>
    <row r="7263" spans="3:15" ht="15.6" x14ac:dyDescent="0.3">
      <c r="C7263" s="227"/>
      <c r="N7263" s="244"/>
      <c r="O7263" s="244"/>
    </row>
    <row r="7264" spans="3:15" ht="15.6" x14ac:dyDescent="0.3">
      <c r="C7264" s="227"/>
      <c r="N7264" s="244"/>
      <c r="O7264" s="244"/>
    </row>
    <row r="7265" spans="3:15" ht="15.6" x14ac:dyDescent="0.3">
      <c r="C7265" s="227"/>
      <c r="N7265" s="244"/>
      <c r="O7265" s="244"/>
    </row>
    <row r="7266" spans="3:15" ht="15.6" x14ac:dyDescent="0.3">
      <c r="C7266" s="227"/>
      <c r="N7266" s="244"/>
      <c r="O7266" s="244"/>
    </row>
    <row r="7267" spans="3:15" ht="15.6" x14ac:dyDescent="0.3">
      <c r="C7267" s="227"/>
      <c r="N7267" s="244"/>
      <c r="O7267" s="244"/>
    </row>
    <row r="7268" spans="3:15" ht="15.6" x14ac:dyDescent="0.3">
      <c r="C7268" s="227"/>
      <c r="N7268" s="244"/>
      <c r="O7268" s="244"/>
    </row>
    <row r="7269" spans="3:15" ht="15.6" x14ac:dyDescent="0.3">
      <c r="C7269" s="227"/>
      <c r="N7269" s="244"/>
      <c r="O7269" s="244"/>
    </row>
    <row r="7270" spans="3:15" ht="15.6" x14ac:dyDescent="0.3">
      <c r="C7270" s="227"/>
      <c r="N7270" s="244"/>
      <c r="O7270" s="244"/>
    </row>
    <row r="7271" spans="3:15" ht="15.6" x14ac:dyDescent="0.3">
      <c r="C7271" s="227"/>
      <c r="N7271" s="244"/>
      <c r="O7271" s="244"/>
    </row>
    <row r="7272" spans="3:15" ht="15.6" x14ac:dyDescent="0.3">
      <c r="C7272" s="227"/>
      <c r="N7272" s="244"/>
      <c r="O7272" s="244"/>
    </row>
    <row r="7273" spans="3:15" ht="15.6" x14ac:dyDescent="0.3">
      <c r="C7273" s="227"/>
      <c r="N7273" s="244"/>
      <c r="O7273" s="244"/>
    </row>
    <row r="7274" spans="3:15" ht="15.6" x14ac:dyDescent="0.3">
      <c r="C7274" s="227"/>
      <c r="N7274" s="244"/>
      <c r="O7274" s="244"/>
    </row>
    <row r="7275" spans="3:15" ht="15.6" x14ac:dyDescent="0.3">
      <c r="C7275" s="227"/>
      <c r="N7275" s="244"/>
      <c r="O7275" s="244"/>
    </row>
    <row r="7276" spans="3:15" ht="15.6" x14ac:dyDescent="0.3">
      <c r="C7276" s="227"/>
      <c r="N7276" s="244"/>
      <c r="O7276" s="244"/>
    </row>
    <row r="7277" spans="3:15" ht="15.6" x14ac:dyDescent="0.3">
      <c r="C7277" s="227"/>
      <c r="N7277" s="244"/>
      <c r="O7277" s="244"/>
    </row>
    <row r="7278" spans="3:15" ht="15.6" x14ac:dyDescent="0.3">
      <c r="C7278" s="227"/>
      <c r="N7278" s="244"/>
      <c r="O7278" s="244"/>
    </row>
    <row r="7279" spans="3:15" ht="15.6" x14ac:dyDescent="0.3">
      <c r="C7279" s="227"/>
      <c r="N7279" s="244"/>
      <c r="O7279" s="244"/>
    </row>
    <row r="7280" spans="3:15" ht="15.6" x14ac:dyDescent="0.3">
      <c r="C7280" s="227"/>
      <c r="N7280" s="244"/>
      <c r="O7280" s="244"/>
    </row>
    <row r="7281" spans="3:15" ht="15.6" x14ac:dyDescent="0.3">
      <c r="C7281" s="227"/>
      <c r="N7281" s="244"/>
      <c r="O7281" s="244"/>
    </row>
    <row r="7282" spans="3:15" ht="15.6" x14ac:dyDescent="0.3">
      <c r="C7282" s="227"/>
      <c r="N7282" s="244"/>
      <c r="O7282" s="244"/>
    </row>
    <row r="7283" spans="3:15" ht="15.6" x14ac:dyDescent="0.3">
      <c r="C7283" s="227"/>
      <c r="N7283" s="244"/>
      <c r="O7283" s="244"/>
    </row>
    <row r="7284" spans="3:15" ht="15.6" x14ac:dyDescent="0.3">
      <c r="C7284" s="227"/>
      <c r="N7284" s="244"/>
      <c r="O7284" s="244"/>
    </row>
    <row r="7285" spans="3:15" ht="15.6" x14ac:dyDescent="0.3">
      <c r="C7285" s="227"/>
      <c r="N7285" s="244"/>
      <c r="O7285" s="244"/>
    </row>
    <row r="7286" spans="3:15" ht="15.6" x14ac:dyDescent="0.3">
      <c r="C7286" s="227"/>
      <c r="N7286" s="244"/>
      <c r="O7286" s="244"/>
    </row>
    <row r="7287" spans="3:15" ht="15.6" x14ac:dyDescent="0.3">
      <c r="C7287" s="227"/>
      <c r="N7287" s="244"/>
      <c r="O7287" s="244"/>
    </row>
    <row r="7288" spans="3:15" ht="15.6" x14ac:dyDescent="0.3">
      <c r="C7288" s="227"/>
      <c r="N7288" s="244"/>
      <c r="O7288" s="244"/>
    </row>
    <row r="7289" spans="3:15" ht="15.6" x14ac:dyDescent="0.3">
      <c r="C7289" s="227"/>
      <c r="N7289" s="244"/>
      <c r="O7289" s="244"/>
    </row>
    <row r="7290" spans="3:15" ht="15.6" x14ac:dyDescent="0.3">
      <c r="C7290" s="227"/>
      <c r="N7290" s="244"/>
      <c r="O7290" s="244"/>
    </row>
    <row r="7291" spans="3:15" ht="15.6" x14ac:dyDescent="0.3">
      <c r="C7291" s="227"/>
      <c r="N7291" s="244"/>
      <c r="O7291" s="244"/>
    </row>
    <row r="7292" spans="3:15" ht="15.6" x14ac:dyDescent="0.3">
      <c r="C7292" s="227"/>
      <c r="N7292" s="244"/>
      <c r="O7292" s="244"/>
    </row>
    <row r="7293" spans="3:15" ht="15.6" x14ac:dyDescent="0.3">
      <c r="C7293" s="227"/>
      <c r="N7293" s="244"/>
      <c r="O7293" s="244"/>
    </row>
    <row r="7294" spans="3:15" ht="15.6" x14ac:dyDescent="0.3">
      <c r="C7294" s="227"/>
      <c r="N7294" s="244"/>
      <c r="O7294" s="244"/>
    </row>
    <row r="7295" spans="3:15" ht="15.6" x14ac:dyDescent="0.3">
      <c r="C7295" s="227"/>
      <c r="N7295" s="244"/>
      <c r="O7295" s="244"/>
    </row>
    <row r="7296" spans="3:15" ht="15.6" x14ac:dyDescent="0.3">
      <c r="C7296" s="227"/>
      <c r="N7296" s="244"/>
      <c r="O7296" s="244"/>
    </row>
    <row r="7297" spans="3:15" ht="15.6" x14ac:dyDescent="0.3">
      <c r="C7297" s="227"/>
      <c r="N7297" s="244"/>
      <c r="O7297" s="244"/>
    </row>
    <row r="7298" spans="3:15" ht="15.6" x14ac:dyDescent="0.3">
      <c r="C7298" s="227"/>
      <c r="N7298" s="244"/>
      <c r="O7298" s="244"/>
    </row>
    <row r="7299" spans="3:15" ht="15.6" x14ac:dyDescent="0.3">
      <c r="C7299" s="227"/>
      <c r="N7299" s="244"/>
      <c r="O7299" s="244"/>
    </row>
    <row r="7300" spans="3:15" ht="15.6" x14ac:dyDescent="0.3">
      <c r="C7300" s="227"/>
      <c r="N7300" s="244"/>
      <c r="O7300" s="244"/>
    </row>
    <row r="7301" spans="3:15" ht="15.6" x14ac:dyDescent="0.3">
      <c r="C7301" s="227"/>
      <c r="N7301" s="244"/>
      <c r="O7301" s="244"/>
    </row>
    <row r="7302" spans="3:15" ht="15.6" x14ac:dyDescent="0.3">
      <c r="C7302" s="227"/>
      <c r="N7302" s="244"/>
      <c r="O7302" s="244"/>
    </row>
    <row r="7303" spans="3:15" ht="15.6" x14ac:dyDescent="0.3">
      <c r="C7303" s="227"/>
      <c r="N7303" s="244"/>
      <c r="O7303" s="244"/>
    </row>
    <row r="7304" spans="3:15" ht="15.6" x14ac:dyDescent="0.3">
      <c r="C7304" s="227"/>
      <c r="N7304" s="244"/>
      <c r="O7304" s="244"/>
    </row>
    <row r="7305" spans="3:15" ht="15.6" x14ac:dyDescent="0.3">
      <c r="C7305" s="227"/>
      <c r="N7305" s="244"/>
      <c r="O7305" s="244"/>
    </row>
    <row r="7306" spans="3:15" ht="15.6" x14ac:dyDescent="0.3">
      <c r="C7306" s="227"/>
      <c r="N7306" s="244"/>
      <c r="O7306" s="244"/>
    </row>
    <row r="7307" spans="3:15" ht="15.6" x14ac:dyDescent="0.3">
      <c r="C7307" s="227"/>
      <c r="N7307" s="244"/>
      <c r="O7307" s="244"/>
    </row>
    <row r="7308" spans="3:15" ht="15.6" x14ac:dyDescent="0.3">
      <c r="C7308" s="227"/>
      <c r="N7308" s="244"/>
      <c r="O7308" s="244"/>
    </row>
    <row r="7309" spans="3:15" ht="15.6" x14ac:dyDescent="0.3">
      <c r="C7309" s="227"/>
      <c r="N7309" s="244"/>
      <c r="O7309" s="244"/>
    </row>
    <row r="7310" spans="3:15" ht="15.6" x14ac:dyDescent="0.3">
      <c r="C7310" s="227"/>
      <c r="N7310" s="244"/>
      <c r="O7310" s="244"/>
    </row>
    <row r="7311" spans="3:15" ht="15.6" x14ac:dyDescent="0.3">
      <c r="C7311" s="227"/>
      <c r="N7311" s="244"/>
      <c r="O7311" s="244"/>
    </row>
    <row r="7312" spans="3:15" ht="15.6" x14ac:dyDescent="0.3">
      <c r="C7312" s="227"/>
      <c r="N7312" s="244"/>
      <c r="O7312" s="244"/>
    </row>
    <row r="7313" spans="3:15" ht="15.6" x14ac:dyDescent="0.3">
      <c r="C7313" s="227"/>
      <c r="N7313" s="244"/>
      <c r="O7313" s="244"/>
    </row>
    <row r="7314" spans="3:15" ht="15.6" x14ac:dyDescent="0.3">
      <c r="C7314" s="227"/>
      <c r="N7314" s="244"/>
      <c r="O7314" s="244"/>
    </row>
    <row r="7315" spans="3:15" ht="15.6" x14ac:dyDescent="0.3">
      <c r="C7315" s="227"/>
      <c r="N7315" s="244"/>
      <c r="O7315" s="244"/>
    </row>
    <row r="7316" spans="3:15" ht="15.6" x14ac:dyDescent="0.3">
      <c r="C7316" s="227"/>
      <c r="N7316" s="244"/>
      <c r="O7316" s="244"/>
    </row>
    <row r="7317" spans="3:15" ht="15.6" x14ac:dyDescent="0.3">
      <c r="C7317" s="227"/>
      <c r="N7317" s="244"/>
      <c r="O7317" s="244"/>
    </row>
    <row r="7318" spans="3:15" ht="15.6" x14ac:dyDescent="0.3">
      <c r="C7318" s="227"/>
      <c r="N7318" s="244"/>
      <c r="O7318" s="244"/>
    </row>
    <row r="7319" spans="3:15" ht="15.6" x14ac:dyDescent="0.3">
      <c r="C7319" s="227"/>
      <c r="N7319" s="244"/>
      <c r="O7319" s="244"/>
    </row>
    <row r="7320" spans="3:15" ht="15.6" x14ac:dyDescent="0.3">
      <c r="C7320" s="227"/>
      <c r="N7320" s="244"/>
      <c r="O7320" s="244"/>
    </row>
    <row r="7321" spans="3:15" ht="15.6" x14ac:dyDescent="0.3">
      <c r="C7321" s="227"/>
      <c r="N7321" s="244"/>
      <c r="O7321" s="244"/>
    </row>
    <row r="7322" spans="3:15" ht="15.6" x14ac:dyDescent="0.3">
      <c r="C7322" s="227"/>
      <c r="N7322" s="244"/>
      <c r="O7322" s="244"/>
    </row>
    <row r="7323" spans="3:15" ht="15.6" x14ac:dyDescent="0.3">
      <c r="C7323" s="227"/>
      <c r="N7323" s="244"/>
      <c r="O7323" s="244"/>
    </row>
    <row r="7324" spans="3:15" ht="15.6" x14ac:dyDescent="0.3">
      <c r="C7324" s="227"/>
      <c r="N7324" s="244"/>
      <c r="O7324" s="244"/>
    </row>
    <row r="7325" spans="3:15" ht="15.6" x14ac:dyDescent="0.3">
      <c r="C7325" s="227"/>
      <c r="N7325" s="244"/>
      <c r="O7325" s="244"/>
    </row>
    <row r="7326" spans="3:15" ht="15.6" x14ac:dyDescent="0.3">
      <c r="C7326" s="227"/>
      <c r="N7326" s="244"/>
      <c r="O7326" s="244"/>
    </row>
    <row r="7327" spans="3:15" ht="15.6" x14ac:dyDescent="0.3">
      <c r="C7327" s="227"/>
      <c r="N7327" s="244"/>
      <c r="O7327" s="244"/>
    </row>
    <row r="7328" spans="3:15" ht="15.6" x14ac:dyDescent="0.3">
      <c r="C7328" s="227"/>
      <c r="N7328" s="244"/>
      <c r="O7328" s="244"/>
    </row>
    <row r="7329" spans="3:15" ht="15.6" x14ac:dyDescent="0.3">
      <c r="C7329" s="227"/>
      <c r="N7329" s="244"/>
      <c r="O7329" s="244"/>
    </row>
    <row r="7330" spans="3:15" ht="15.6" x14ac:dyDescent="0.3">
      <c r="C7330" s="227"/>
      <c r="N7330" s="244"/>
      <c r="O7330" s="244"/>
    </row>
    <row r="7331" spans="3:15" ht="15.6" x14ac:dyDescent="0.3">
      <c r="C7331" s="227"/>
      <c r="N7331" s="244"/>
      <c r="O7331" s="244"/>
    </row>
    <row r="7332" spans="3:15" ht="15.6" x14ac:dyDescent="0.3">
      <c r="C7332" s="227"/>
      <c r="N7332" s="244"/>
      <c r="O7332" s="244"/>
    </row>
    <row r="7333" spans="3:15" ht="15.6" x14ac:dyDescent="0.3">
      <c r="C7333" s="227"/>
      <c r="N7333" s="244"/>
      <c r="O7333" s="244"/>
    </row>
    <row r="7334" spans="3:15" ht="15.6" x14ac:dyDescent="0.3">
      <c r="C7334" s="227"/>
      <c r="N7334" s="244"/>
      <c r="O7334" s="244"/>
    </row>
    <row r="7335" spans="3:15" ht="15.6" x14ac:dyDescent="0.3">
      <c r="C7335" s="227"/>
      <c r="N7335" s="244"/>
      <c r="O7335" s="244"/>
    </row>
    <row r="7336" spans="3:15" ht="15.6" x14ac:dyDescent="0.3">
      <c r="C7336" s="227"/>
      <c r="N7336" s="244"/>
      <c r="O7336" s="244"/>
    </row>
    <row r="7337" spans="3:15" ht="15.6" x14ac:dyDescent="0.3">
      <c r="C7337" s="227"/>
      <c r="N7337" s="244"/>
      <c r="O7337" s="244"/>
    </row>
    <row r="7338" spans="3:15" ht="15.6" x14ac:dyDescent="0.3">
      <c r="C7338" s="227"/>
      <c r="N7338" s="244"/>
      <c r="O7338" s="244"/>
    </row>
    <row r="7339" spans="3:15" ht="15.6" x14ac:dyDescent="0.3">
      <c r="C7339" s="227"/>
      <c r="N7339" s="244"/>
      <c r="O7339" s="244"/>
    </row>
    <row r="7340" spans="3:15" ht="15.6" x14ac:dyDescent="0.3">
      <c r="C7340" s="227"/>
      <c r="N7340" s="244"/>
      <c r="O7340" s="244"/>
    </row>
    <row r="7341" spans="3:15" ht="15.6" x14ac:dyDescent="0.3">
      <c r="C7341" s="227"/>
      <c r="N7341" s="244"/>
      <c r="O7341" s="244"/>
    </row>
    <row r="7342" spans="3:15" ht="15.6" x14ac:dyDescent="0.3">
      <c r="C7342" s="227"/>
      <c r="N7342" s="244"/>
      <c r="O7342" s="244"/>
    </row>
    <row r="7343" spans="3:15" ht="15.6" x14ac:dyDescent="0.3">
      <c r="C7343" s="227"/>
      <c r="N7343" s="244"/>
      <c r="O7343" s="244"/>
    </row>
    <row r="7344" spans="3:15" ht="15.6" x14ac:dyDescent="0.3">
      <c r="C7344" s="227"/>
      <c r="N7344" s="244"/>
      <c r="O7344" s="244"/>
    </row>
    <row r="7345" spans="3:15" ht="15.6" x14ac:dyDescent="0.3">
      <c r="C7345" s="227"/>
      <c r="N7345" s="244"/>
      <c r="O7345" s="244"/>
    </row>
    <row r="7346" spans="3:15" ht="15.6" x14ac:dyDescent="0.3">
      <c r="C7346" s="227"/>
      <c r="N7346" s="244"/>
      <c r="O7346" s="244"/>
    </row>
    <row r="7347" spans="3:15" ht="15.6" x14ac:dyDescent="0.3">
      <c r="C7347" s="227"/>
      <c r="N7347" s="244"/>
      <c r="O7347" s="244"/>
    </row>
    <row r="7348" spans="3:15" ht="15.6" x14ac:dyDescent="0.3">
      <c r="C7348" s="227"/>
      <c r="N7348" s="244"/>
      <c r="O7348" s="244"/>
    </row>
    <row r="7349" spans="3:15" ht="15.6" x14ac:dyDescent="0.3">
      <c r="C7349" s="227"/>
      <c r="N7349" s="244"/>
      <c r="O7349" s="244"/>
    </row>
    <row r="7350" spans="3:15" ht="15.6" x14ac:dyDescent="0.3">
      <c r="C7350" s="227"/>
      <c r="N7350" s="244"/>
      <c r="O7350" s="244"/>
    </row>
    <row r="7351" spans="3:15" ht="15.6" x14ac:dyDescent="0.3">
      <c r="C7351" s="227"/>
      <c r="N7351" s="244"/>
      <c r="O7351" s="244"/>
    </row>
    <row r="7352" spans="3:15" ht="15.6" x14ac:dyDescent="0.3">
      <c r="C7352" s="227"/>
      <c r="N7352" s="244"/>
      <c r="O7352" s="244"/>
    </row>
    <row r="7353" spans="3:15" ht="15.6" x14ac:dyDescent="0.3">
      <c r="C7353" s="227"/>
      <c r="N7353" s="244"/>
      <c r="O7353" s="244"/>
    </row>
    <row r="7354" spans="3:15" ht="15.6" x14ac:dyDescent="0.3">
      <c r="C7354" s="227"/>
      <c r="N7354" s="244"/>
      <c r="O7354" s="244"/>
    </row>
    <row r="7355" spans="3:15" ht="15.6" x14ac:dyDescent="0.3">
      <c r="C7355" s="227"/>
      <c r="N7355" s="244"/>
      <c r="O7355" s="244"/>
    </row>
    <row r="7356" spans="3:15" ht="15.6" x14ac:dyDescent="0.3">
      <c r="C7356" s="227"/>
      <c r="N7356" s="244"/>
      <c r="O7356" s="244"/>
    </row>
    <row r="7357" spans="3:15" ht="15.6" x14ac:dyDescent="0.3">
      <c r="C7357" s="227"/>
      <c r="N7357" s="244"/>
      <c r="O7357" s="244"/>
    </row>
    <row r="7358" spans="3:15" ht="15.6" x14ac:dyDescent="0.3">
      <c r="C7358" s="227"/>
      <c r="N7358" s="244"/>
      <c r="O7358" s="244"/>
    </row>
    <row r="7359" spans="3:15" ht="15.6" x14ac:dyDescent="0.3">
      <c r="C7359" s="227"/>
      <c r="N7359" s="244"/>
      <c r="O7359" s="244"/>
    </row>
    <row r="7360" spans="3:15" ht="15.6" x14ac:dyDescent="0.3">
      <c r="C7360" s="227"/>
      <c r="N7360" s="244"/>
      <c r="O7360" s="244"/>
    </row>
    <row r="7361" spans="3:15" ht="15.6" x14ac:dyDescent="0.3">
      <c r="C7361" s="227"/>
      <c r="N7361" s="244"/>
      <c r="O7361" s="244"/>
    </row>
    <row r="7362" spans="3:15" ht="15.6" x14ac:dyDescent="0.3">
      <c r="C7362" s="227"/>
      <c r="N7362" s="244"/>
      <c r="O7362" s="244"/>
    </row>
    <row r="7363" spans="3:15" ht="15.6" x14ac:dyDescent="0.3">
      <c r="C7363" s="227"/>
      <c r="N7363" s="244"/>
      <c r="O7363" s="244"/>
    </row>
    <row r="7364" spans="3:15" ht="15.6" x14ac:dyDescent="0.3">
      <c r="C7364" s="227"/>
      <c r="N7364" s="244"/>
      <c r="O7364" s="244"/>
    </row>
    <row r="7365" spans="3:15" ht="15.6" x14ac:dyDescent="0.3">
      <c r="C7365" s="227"/>
      <c r="N7365" s="244"/>
      <c r="O7365" s="244"/>
    </row>
    <row r="7366" spans="3:15" ht="15.6" x14ac:dyDescent="0.3">
      <c r="C7366" s="227"/>
      <c r="N7366" s="244"/>
      <c r="O7366" s="244"/>
    </row>
    <row r="7367" spans="3:15" ht="15.6" x14ac:dyDescent="0.3">
      <c r="C7367" s="227"/>
      <c r="N7367" s="244"/>
      <c r="O7367" s="244"/>
    </row>
    <row r="7368" spans="3:15" ht="15.6" x14ac:dyDescent="0.3">
      <c r="C7368" s="227"/>
      <c r="N7368" s="244"/>
      <c r="O7368" s="244"/>
    </row>
    <row r="7369" spans="3:15" ht="15.6" x14ac:dyDescent="0.3">
      <c r="C7369" s="227"/>
      <c r="N7369" s="244"/>
      <c r="O7369" s="244"/>
    </row>
    <row r="7370" spans="3:15" ht="15.6" x14ac:dyDescent="0.3">
      <c r="C7370" s="227"/>
      <c r="N7370" s="244"/>
      <c r="O7370" s="244"/>
    </row>
    <row r="7371" spans="3:15" ht="15.6" x14ac:dyDescent="0.3">
      <c r="C7371" s="227"/>
      <c r="N7371" s="244"/>
      <c r="O7371" s="244"/>
    </row>
    <row r="7372" spans="3:15" ht="15.6" x14ac:dyDescent="0.3">
      <c r="C7372" s="227"/>
      <c r="N7372" s="244"/>
      <c r="O7372" s="244"/>
    </row>
    <row r="7373" spans="3:15" ht="15.6" x14ac:dyDescent="0.3">
      <c r="C7373" s="227"/>
      <c r="N7373" s="244"/>
      <c r="O7373" s="244"/>
    </row>
    <row r="7374" spans="3:15" ht="15.6" x14ac:dyDescent="0.3">
      <c r="C7374" s="227"/>
      <c r="N7374" s="244"/>
      <c r="O7374" s="244"/>
    </row>
    <row r="7375" spans="3:15" ht="15.6" x14ac:dyDescent="0.3">
      <c r="C7375" s="227"/>
      <c r="N7375" s="244"/>
      <c r="O7375" s="244"/>
    </row>
    <row r="7376" spans="3:15" ht="15.6" x14ac:dyDescent="0.3">
      <c r="C7376" s="227"/>
      <c r="N7376" s="244"/>
      <c r="O7376" s="244"/>
    </row>
    <row r="7377" spans="3:15" ht="15.6" x14ac:dyDescent="0.3">
      <c r="C7377" s="227"/>
      <c r="N7377" s="244"/>
      <c r="O7377" s="244"/>
    </row>
    <row r="7378" spans="3:15" ht="15.6" x14ac:dyDescent="0.3">
      <c r="C7378" s="227"/>
      <c r="N7378" s="244"/>
      <c r="O7378" s="244"/>
    </row>
    <row r="7379" spans="3:15" ht="15.6" x14ac:dyDescent="0.3">
      <c r="C7379" s="227"/>
      <c r="N7379" s="244"/>
      <c r="O7379" s="244"/>
    </row>
    <row r="7380" spans="3:15" ht="15.6" x14ac:dyDescent="0.3">
      <c r="C7380" s="227"/>
      <c r="N7380" s="244"/>
      <c r="O7380" s="244"/>
    </row>
    <row r="7381" spans="3:15" ht="15.6" x14ac:dyDescent="0.3">
      <c r="C7381" s="227"/>
      <c r="N7381" s="244"/>
      <c r="O7381" s="244"/>
    </row>
    <row r="7382" spans="3:15" ht="15.6" x14ac:dyDescent="0.3">
      <c r="C7382" s="227"/>
      <c r="N7382" s="244"/>
      <c r="O7382" s="244"/>
    </row>
    <row r="7383" spans="3:15" ht="15.6" x14ac:dyDescent="0.3">
      <c r="C7383" s="227"/>
      <c r="N7383" s="244"/>
      <c r="O7383" s="244"/>
    </row>
    <row r="7384" spans="3:15" ht="15.6" x14ac:dyDescent="0.3">
      <c r="C7384" s="227"/>
      <c r="N7384" s="244"/>
      <c r="O7384" s="244"/>
    </row>
    <row r="7385" spans="3:15" ht="15.6" x14ac:dyDescent="0.3">
      <c r="C7385" s="227"/>
      <c r="N7385" s="244"/>
      <c r="O7385" s="244"/>
    </row>
    <row r="7386" spans="3:15" ht="15.6" x14ac:dyDescent="0.3">
      <c r="C7386" s="227"/>
      <c r="N7386" s="244"/>
      <c r="O7386" s="244"/>
    </row>
    <row r="7387" spans="3:15" ht="15.6" x14ac:dyDescent="0.3">
      <c r="C7387" s="227"/>
      <c r="N7387" s="244"/>
      <c r="O7387" s="244"/>
    </row>
    <row r="7388" spans="3:15" ht="15.6" x14ac:dyDescent="0.3">
      <c r="C7388" s="227"/>
      <c r="N7388" s="244"/>
      <c r="O7388" s="244"/>
    </row>
    <row r="7389" spans="3:15" ht="15.6" x14ac:dyDescent="0.3">
      <c r="C7389" s="227"/>
      <c r="N7389" s="244"/>
      <c r="O7389" s="244"/>
    </row>
    <row r="7390" spans="3:15" ht="15.6" x14ac:dyDescent="0.3">
      <c r="C7390" s="227"/>
      <c r="N7390" s="244"/>
      <c r="O7390" s="244"/>
    </row>
    <row r="7391" spans="3:15" ht="15.6" x14ac:dyDescent="0.3">
      <c r="C7391" s="227"/>
      <c r="N7391" s="244"/>
      <c r="O7391" s="244"/>
    </row>
    <row r="7392" spans="3:15" ht="15.6" x14ac:dyDescent="0.3">
      <c r="C7392" s="227"/>
      <c r="N7392" s="244"/>
      <c r="O7392" s="244"/>
    </row>
    <row r="7393" spans="3:15" ht="15.6" x14ac:dyDescent="0.3">
      <c r="C7393" s="227"/>
      <c r="N7393" s="244"/>
      <c r="O7393" s="244"/>
    </row>
    <row r="7394" spans="3:15" ht="15.6" x14ac:dyDescent="0.3">
      <c r="C7394" s="227"/>
      <c r="N7394" s="244"/>
      <c r="O7394" s="244"/>
    </row>
    <row r="7395" spans="3:15" ht="15.6" x14ac:dyDescent="0.3">
      <c r="C7395" s="227"/>
      <c r="N7395" s="244"/>
      <c r="O7395" s="244"/>
    </row>
    <row r="7396" spans="3:15" ht="15.6" x14ac:dyDescent="0.3">
      <c r="C7396" s="227"/>
      <c r="N7396" s="244"/>
      <c r="O7396" s="244"/>
    </row>
    <row r="7397" spans="3:15" ht="15.6" x14ac:dyDescent="0.3">
      <c r="C7397" s="227"/>
      <c r="N7397" s="244"/>
      <c r="O7397" s="244"/>
    </row>
    <row r="7398" spans="3:15" ht="15.6" x14ac:dyDescent="0.3">
      <c r="C7398" s="227"/>
      <c r="N7398" s="244"/>
      <c r="O7398" s="244"/>
    </row>
    <row r="7399" spans="3:15" ht="15.6" x14ac:dyDescent="0.3">
      <c r="C7399" s="227"/>
      <c r="N7399" s="244"/>
      <c r="O7399" s="244"/>
    </row>
    <row r="7400" spans="3:15" ht="15.6" x14ac:dyDescent="0.3">
      <c r="C7400" s="227"/>
      <c r="N7400" s="244"/>
      <c r="O7400" s="244"/>
    </row>
    <row r="7401" spans="3:15" ht="15.6" x14ac:dyDescent="0.3">
      <c r="C7401" s="227"/>
      <c r="N7401" s="244"/>
      <c r="O7401" s="244"/>
    </row>
    <row r="7402" spans="3:15" ht="15.6" x14ac:dyDescent="0.3">
      <c r="C7402" s="227"/>
      <c r="N7402" s="244"/>
      <c r="O7402" s="244"/>
    </row>
    <row r="7403" spans="3:15" ht="15.6" x14ac:dyDescent="0.3">
      <c r="C7403" s="227"/>
      <c r="N7403" s="244"/>
      <c r="O7403" s="244"/>
    </row>
    <row r="7404" spans="3:15" ht="15.6" x14ac:dyDescent="0.3">
      <c r="C7404" s="227"/>
      <c r="N7404" s="244"/>
      <c r="O7404" s="244"/>
    </row>
    <row r="7405" spans="3:15" ht="15.6" x14ac:dyDescent="0.3">
      <c r="C7405" s="227"/>
      <c r="N7405" s="244"/>
      <c r="O7405" s="244"/>
    </row>
    <row r="7406" spans="3:15" ht="15.6" x14ac:dyDescent="0.3">
      <c r="C7406" s="227"/>
      <c r="N7406" s="244"/>
      <c r="O7406" s="244"/>
    </row>
    <row r="7407" spans="3:15" ht="15.6" x14ac:dyDescent="0.3">
      <c r="C7407" s="227"/>
      <c r="N7407" s="244"/>
      <c r="O7407" s="244"/>
    </row>
    <row r="7408" spans="3:15" ht="15.6" x14ac:dyDescent="0.3">
      <c r="C7408" s="227"/>
      <c r="N7408" s="244"/>
      <c r="O7408" s="244"/>
    </row>
    <row r="7409" spans="3:15" ht="15.6" x14ac:dyDescent="0.3">
      <c r="C7409" s="227"/>
      <c r="N7409" s="244"/>
      <c r="O7409" s="244"/>
    </row>
    <row r="7410" spans="3:15" ht="15.6" x14ac:dyDescent="0.3">
      <c r="C7410" s="227"/>
      <c r="N7410" s="244"/>
      <c r="O7410" s="244"/>
    </row>
    <row r="7411" spans="3:15" ht="15.6" x14ac:dyDescent="0.3">
      <c r="C7411" s="227"/>
      <c r="N7411" s="244"/>
      <c r="O7411" s="244"/>
    </row>
    <row r="7412" spans="3:15" ht="15.6" x14ac:dyDescent="0.3">
      <c r="C7412" s="227"/>
      <c r="N7412" s="244"/>
      <c r="O7412" s="244"/>
    </row>
    <row r="7413" spans="3:15" ht="15.6" x14ac:dyDescent="0.3">
      <c r="C7413" s="227"/>
      <c r="N7413" s="244"/>
      <c r="O7413" s="244"/>
    </row>
    <row r="7414" spans="3:15" ht="15.6" x14ac:dyDescent="0.3">
      <c r="C7414" s="227"/>
      <c r="N7414" s="244"/>
      <c r="O7414" s="244"/>
    </row>
    <row r="7415" spans="3:15" ht="15.6" x14ac:dyDescent="0.3">
      <c r="C7415" s="227"/>
      <c r="N7415" s="244"/>
      <c r="O7415" s="244"/>
    </row>
    <row r="7416" spans="3:15" ht="15.6" x14ac:dyDescent="0.3">
      <c r="C7416" s="227"/>
      <c r="N7416" s="244"/>
      <c r="O7416" s="244"/>
    </row>
    <row r="7417" spans="3:15" ht="15.6" x14ac:dyDescent="0.3">
      <c r="C7417" s="227"/>
      <c r="N7417" s="244"/>
      <c r="O7417" s="244"/>
    </row>
    <row r="7418" spans="3:15" ht="15.6" x14ac:dyDescent="0.3">
      <c r="C7418" s="227"/>
      <c r="N7418" s="244"/>
      <c r="O7418" s="244"/>
    </row>
    <row r="7419" spans="3:15" ht="15.6" x14ac:dyDescent="0.3">
      <c r="C7419" s="227"/>
      <c r="N7419" s="244"/>
      <c r="O7419" s="244"/>
    </row>
    <row r="7420" spans="3:15" ht="15.6" x14ac:dyDescent="0.3">
      <c r="C7420" s="227"/>
      <c r="N7420" s="244"/>
      <c r="O7420" s="244"/>
    </row>
    <row r="7421" spans="3:15" ht="15.6" x14ac:dyDescent="0.3">
      <c r="C7421" s="227"/>
      <c r="N7421" s="244"/>
      <c r="O7421" s="244"/>
    </row>
    <row r="7422" spans="3:15" ht="15.6" x14ac:dyDescent="0.3">
      <c r="C7422" s="227"/>
      <c r="N7422" s="244"/>
      <c r="O7422" s="244"/>
    </row>
    <row r="7423" spans="3:15" ht="15.6" x14ac:dyDescent="0.3">
      <c r="C7423" s="227"/>
      <c r="N7423" s="244"/>
      <c r="O7423" s="244"/>
    </row>
    <row r="7424" spans="3:15" ht="15.6" x14ac:dyDescent="0.3">
      <c r="C7424" s="227"/>
      <c r="N7424" s="244"/>
      <c r="O7424" s="244"/>
    </row>
    <row r="7425" spans="3:15" ht="15.6" x14ac:dyDescent="0.3">
      <c r="C7425" s="227"/>
      <c r="N7425" s="244"/>
      <c r="O7425" s="244"/>
    </row>
    <row r="7426" spans="3:15" ht="15.6" x14ac:dyDescent="0.3">
      <c r="C7426" s="227"/>
      <c r="N7426" s="244"/>
      <c r="O7426" s="244"/>
    </row>
    <row r="7427" spans="3:15" ht="15.6" x14ac:dyDescent="0.3">
      <c r="C7427" s="227"/>
      <c r="N7427" s="244"/>
      <c r="O7427" s="244"/>
    </row>
    <row r="7428" spans="3:15" ht="15.6" x14ac:dyDescent="0.3">
      <c r="C7428" s="227"/>
      <c r="N7428" s="244"/>
      <c r="O7428" s="244"/>
    </row>
    <row r="7429" spans="3:15" ht="15.6" x14ac:dyDescent="0.3">
      <c r="C7429" s="227"/>
      <c r="N7429" s="244"/>
      <c r="O7429" s="244"/>
    </row>
    <row r="7430" spans="3:15" ht="15.6" x14ac:dyDescent="0.3">
      <c r="C7430" s="227"/>
      <c r="N7430" s="244"/>
      <c r="O7430" s="244"/>
    </row>
    <row r="7431" spans="3:15" ht="15.6" x14ac:dyDescent="0.3">
      <c r="C7431" s="227"/>
      <c r="N7431" s="244"/>
      <c r="O7431" s="244"/>
    </row>
    <row r="7432" spans="3:15" ht="15.6" x14ac:dyDescent="0.3">
      <c r="C7432" s="227"/>
      <c r="N7432" s="244"/>
      <c r="O7432" s="244"/>
    </row>
    <row r="7433" spans="3:15" ht="15.6" x14ac:dyDescent="0.3">
      <c r="C7433" s="227"/>
      <c r="N7433" s="244"/>
      <c r="O7433" s="244"/>
    </row>
    <row r="7434" spans="3:15" ht="15.6" x14ac:dyDescent="0.3">
      <c r="C7434" s="227"/>
      <c r="N7434" s="244"/>
      <c r="O7434" s="244"/>
    </row>
    <row r="7435" spans="3:15" ht="15.6" x14ac:dyDescent="0.3">
      <c r="C7435" s="227"/>
      <c r="N7435" s="244"/>
      <c r="O7435" s="244"/>
    </row>
    <row r="7436" spans="3:15" ht="15.6" x14ac:dyDescent="0.3">
      <c r="C7436" s="227"/>
      <c r="N7436" s="244"/>
      <c r="O7436" s="244"/>
    </row>
    <row r="7437" spans="3:15" ht="15.6" x14ac:dyDescent="0.3">
      <c r="C7437" s="227"/>
      <c r="N7437" s="244"/>
      <c r="O7437" s="244"/>
    </row>
    <row r="7438" spans="3:15" ht="15.6" x14ac:dyDescent="0.3">
      <c r="C7438" s="227"/>
      <c r="N7438" s="244"/>
      <c r="O7438" s="244"/>
    </row>
    <row r="7439" spans="3:15" ht="15.6" x14ac:dyDescent="0.3">
      <c r="C7439" s="227"/>
      <c r="N7439" s="244"/>
      <c r="O7439" s="244"/>
    </row>
    <row r="7440" spans="3:15" ht="15.6" x14ac:dyDescent="0.3">
      <c r="C7440" s="227"/>
      <c r="N7440" s="244"/>
      <c r="O7440" s="244"/>
    </row>
    <row r="7441" spans="3:15" ht="15.6" x14ac:dyDescent="0.3">
      <c r="C7441" s="227"/>
      <c r="N7441" s="244"/>
      <c r="O7441" s="244"/>
    </row>
    <row r="7442" spans="3:15" ht="15.6" x14ac:dyDescent="0.3">
      <c r="C7442" s="227"/>
      <c r="N7442" s="244"/>
      <c r="O7442" s="244"/>
    </row>
    <row r="7443" spans="3:15" ht="15.6" x14ac:dyDescent="0.3">
      <c r="C7443" s="227"/>
      <c r="N7443" s="244"/>
      <c r="O7443" s="244"/>
    </row>
    <row r="7444" spans="3:15" ht="15.6" x14ac:dyDescent="0.3">
      <c r="C7444" s="227"/>
      <c r="N7444" s="244"/>
      <c r="O7444" s="244"/>
    </row>
    <row r="7445" spans="3:15" ht="15.6" x14ac:dyDescent="0.3">
      <c r="C7445" s="227"/>
      <c r="N7445" s="244"/>
      <c r="O7445" s="244"/>
    </row>
    <row r="7446" spans="3:15" ht="15.6" x14ac:dyDescent="0.3">
      <c r="C7446" s="227"/>
      <c r="N7446" s="244"/>
      <c r="O7446" s="244"/>
    </row>
    <row r="7447" spans="3:15" ht="15.6" x14ac:dyDescent="0.3">
      <c r="C7447" s="227"/>
      <c r="N7447" s="244"/>
      <c r="O7447" s="244"/>
    </row>
    <row r="7448" spans="3:15" ht="15.6" x14ac:dyDescent="0.3">
      <c r="C7448" s="227"/>
      <c r="N7448" s="244"/>
      <c r="O7448" s="244"/>
    </row>
    <row r="7449" spans="3:15" ht="15.6" x14ac:dyDescent="0.3">
      <c r="C7449" s="227"/>
      <c r="N7449" s="244"/>
      <c r="O7449" s="244"/>
    </row>
    <row r="7450" spans="3:15" ht="15.6" x14ac:dyDescent="0.3">
      <c r="C7450" s="227"/>
      <c r="N7450" s="244"/>
      <c r="O7450" s="244"/>
    </row>
    <row r="7451" spans="3:15" ht="15.6" x14ac:dyDescent="0.3">
      <c r="C7451" s="227"/>
      <c r="N7451" s="244"/>
      <c r="O7451" s="244"/>
    </row>
    <row r="7452" spans="3:15" ht="15.6" x14ac:dyDescent="0.3">
      <c r="C7452" s="227"/>
      <c r="N7452" s="244"/>
      <c r="O7452" s="244"/>
    </row>
    <row r="7453" spans="3:15" ht="15.6" x14ac:dyDescent="0.3">
      <c r="C7453" s="227"/>
      <c r="N7453" s="244"/>
      <c r="O7453" s="244"/>
    </row>
    <row r="7454" spans="3:15" ht="15.6" x14ac:dyDescent="0.3">
      <c r="C7454" s="227"/>
      <c r="N7454" s="244"/>
      <c r="O7454" s="244"/>
    </row>
    <row r="7455" spans="3:15" ht="15.6" x14ac:dyDescent="0.3">
      <c r="C7455" s="227"/>
      <c r="N7455" s="244"/>
      <c r="O7455" s="244"/>
    </row>
    <row r="7456" spans="3:15" ht="15.6" x14ac:dyDescent="0.3">
      <c r="C7456" s="227"/>
      <c r="N7456" s="244"/>
      <c r="O7456" s="244"/>
    </row>
    <row r="7457" spans="3:15" ht="15.6" x14ac:dyDescent="0.3">
      <c r="C7457" s="227"/>
      <c r="N7457" s="244"/>
      <c r="O7457" s="244"/>
    </row>
    <row r="7458" spans="3:15" ht="15.6" x14ac:dyDescent="0.3">
      <c r="C7458" s="227"/>
      <c r="N7458" s="244"/>
      <c r="O7458" s="244"/>
    </row>
    <row r="7459" spans="3:15" ht="15.6" x14ac:dyDescent="0.3">
      <c r="C7459" s="227"/>
      <c r="N7459" s="244"/>
      <c r="O7459" s="244"/>
    </row>
    <row r="7460" spans="3:15" ht="15.6" x14ac:dyDescent="0.3">
      <c r="C7460" s="227"/>
      <c r="N7460" s="244"/>
      <c r="O7460" s="244"/>
    </row>
    <row r="7461" spans="3:15" ht="15.6" x14ac:dyDescent="0.3">
      <c r="C7461" s="227"/>
      <c r="N7461" s="244"/>
      <c r="O7461" s="244"/>
    </row>
    <row r="7462" spans="3:15" ht="15.6" x14ac:dyDescent="0.3">
      <c r="C7462" s="227"/>
      <c r="N7462" s="244"/>
      <c r="O7462" s="244"/>
    </row>
    <row r="7463" spans="3:15" ht="15.6" x14ac:dyDescent="0.3">
      <c r="C7463" s="227"/>
      <c r="N7463" s="244"/>
      <c r="O7463" s="244"/>
    </row>
    <row r="7464" spans="3:15" ht="15.6" x14ac:dyDescent="0.3">
      <c r="C7464" s="227"/>
      <c r="N7464" s="244"/>
      <c r="O7464" s="244"/>
    </row>
    <row r="7465" spans="3:15" ht="15.6" x14ac:dyDescent="0.3">
      <c r="C7465" s="227"/>
      <c r="N7465" s="244"/>
      <c r="O7465" s="244"/>
    </row>
    <row r="7466" spans="3:15" ht="15.6" x14ac:dyDescent="0.3">
      <c r="C7466" s="227"/>
      <c r="N7466" s="244"/>
      <c r="O7466" s="244"/>
    </row>
    <row r="7467" spans="3:15" ht="15.6" x14ac:dyDescent="0.3">
      <c r="C7467" s="227"/>
      <c r="N7467" s="244"/>
      <c r="O7467" s="244"/>
    </row>
    <row r="7468" spans="3:15" ht="15.6" x14ac:dyDescent="0.3">
      <c r="C7468" s="227"/>
      <c r="N7468" s="244"/>
      <c r="O7468" s="244"/>
    </row>
    <row r="7469" spans="3:15" ht="15.6" x14ac:dyDescent="0.3">
      <c r="C7469" s="227"/>
      <c r="N7469" s="244"/>
      <c r="O7469" s="244"/>
    </row>
    <row r="7470" spans="3:15" ht="15.6" x14ac:dyDescent="0.3">
      <c r="C7470" s="227"/>
      <c r="N7470" s="244"/>
      <c r="O7470" s="244"/>
    </row>
    <row r="7471" spans="3:15" ht="15.6" x14ac:dyDescent="0.3">
      <c r="C7471" s="227"/>
      <c r="N7471" s="244"/>
      <c r="O7471" s="244"/>
    </row>
    <row r="7472" spans="3:15" ht="15.6" x14ac:dyDescent="0.3">
      <c r="C7472" s="227"/>
      <c r="N7472" s="244"/>
      <c r="O7472" s="244"/>
    </row>
    <row r="7473" spans="3:15" ht="15.6" x14ac:dyDescent="0.3">
      <c r="C7473" s="227"/>
      <c r="N7473" s="244"/>
      <c r="O7473" s="244"/>
    </row>
    <row r="7474" spans="3:15" ht="15.6" x14ac:dyDescent="0.3">
      <c r="C7474" s="227"/>
      <c r="N7474" s="244"/>
      <c r="O7474" s="244"/>
    </row>
    <row r="7475" spans="3:15" ht="15.6" x14ac:dyDescent="0.3">
      <c r="C7475" s="227"/>
      <c r="N7475" s="244"/>
      <c r="O7475" s="244"/>
    </row>
    <row r="7476" spans="3:15" ht="15.6" x14ac:dyDescent="0.3">
      <c r="C7476" s="227"/>
      <c r="N7476" s="244"/>
      <c r="O7476" s="244"/>
    </row>
    <row r="7477" spans="3:15" ht="15.6" x14ac:dyDescent="0.3">
      <c r="C7477" s="227"/>
      <c r="N7477" s="244"/>
      <c r="O7477" s="244"/>
    </row>
    <row r="7478" spans="3:15" ht="15.6" x14ac:dyDescent="0.3">
      <c r="C7478" s="227"/>
      <c r="N7478" s="244"/>
      <c r="O7478" s="244"/>
    </row>
    <row r="7479" spans="3:15" ht="15.6" x14ac:dyDescent="0.3">
      <c r="C7479" s="227"/>
      <c r="N7479" s="244"/>
      <c r="O7479" s="244"/>
    </row>
    <row r="7480" spans="3:15" ht="15.6" x14ac:dyDescent="0.3">
      <c r="C7480" s="227"/>
      <c r="N7480" s="244"/>
      <c r="O7480" s="244"/>
    </row>
    <row r="7481" spans="3:15" ht="15.6" x14ac:dyDescent="0.3">
      <c r="C7481" s="227"/>
      <c r="N7481" s="244"/>
      <c r="O7481" s="244"/>
    </row>
    <row r="7482" spans="3:15" ht="15.6" x14ac:dyDescent="0.3">
      <c r="C7482" s="227"/>
      <c r="N7482" s="244"/>
      <c r="O7482" s="244"/>
    </row>
    <row r="7483" spans="3:15" ht="15.6" x14ac:dyDescent="0.3">
      <c r="C7483" s="227"/>
      <c r="N7483" s="244"/>
      <c r="O7483" s="244"/>
    </row>
    <row r="7484" spans="3:15" ht="15.6" x14ac:dyDescent="0.3">
      <c r="C7484" s="227"/>
      <c r="N7484" s="244"/>
      <c r="O7484" s="244"/>
    </row>
    <row r="7485" spans="3:15" ht="15.6" x14ac:dyDescent="0.3">
      <c r="C7485" s="227"/>
      <c r="N7485" s="244"/>
      <c r="O7485" s="244"/>
    </row>
    <row r="7486" spans="3:15" ht="15.6" x14ac:dyDescent="0.3">
      <c r="C7486" s="227"/>
      <c r="N7486" s="244"/>
      <c r="O7486" s="244"/>
    </row>
    <row r="7487" spans="3:15" ht="15.6" x14ac:dyDescent="0.3">
      <c r="C7487" s="227"/>
      <c r="N7487" s="244"/>
      <c r="O7487" s="244"/>
    </row>
    <row r="7488" spans="3:15" ht="15.6" x14ac:dyDescent="0.3">
      <c r="C7488" s="227"/>
      <c r="N7488" s="244"/>
      <c r="O7488" s="244"/>
    </row>
    <row r="7489" spans="3:15" ht="15.6" x14ac:dyDescent="0.3">
      <c r="C7489" s="227"/>
      <c r="N7489" s="244"/>
      <c r="O7489" s="244"/>
    </row>
    <row r="7490" spans="3:15" ht="15.6" x14ac:dyDescent="0.3">
      <c r="C7490" s="227"/>
      <c r="N7490" s="244"/>
      <c r="O7490" s="244"/>
    </row>
    <row r="7491" spans="3:15" ht="15.6" x14ac:dyDescent="0.3">
      <c r="C7491" s="227"/>
      <c r="N7491" s="244"/>
      <c r="O7491" s="244"/>
    </row>
    <row r="7492" spans="3:15" ht="15.6" x14ac:dyDescent="0.3">
      <c r="C7492" s="227"/>
      <c r="N7492" s="244"/>
      <c r="O7492" s="244"/>
    </row>
    <row r="7493" spans="3:15" ht="15.6" x14ac:dyDescent="0.3">
      <c r="C7493" s="227"/>
      <c r="N7493" s="244"/>
      <c r="O7493" s="244"/>
    </row>
    <row r="7494" spans="3:15" ht="15.6" x14ac:dyDescent="0.3">
      <c r="C7494" s="227"/>
      <c r="N7494" s="244"/>
      <c r="O7494" s="244"/>
    </row>
    <row r="7495" spans="3:15" ht="15.6" x14ac:dyDescent="0.3">
      <c r="C7495" s="227"/>
      <c r="N7495" s="244"/>
      <c r="O7495" s="244"/>
    </row>
    <row r="7496" spans="3:15" ht="15.6" x14ac:dyDescent="0.3">
      <c r="C7496" s="227"/>
      <c r="N7496" s="244"/>
      <c r="O7496" s="244"/>
    </row>
    <row r="7497" spans="3:15" ht="15.6" x14ac:dyDescent="0.3">
      <c r="C7497" s="227"/>
      <c r="N7497" s="244"/>
      <c r="O7497" s="244"/>
    </row>
    <row r="7498" spans="3:15" ht="15.6" x14ac:dyDescent="0.3">
      <c r="C7498" s="227"/>
      <c r="N7498" s="244"/>
      <c r="O7498" s="244"/>
    </row>
    <row r="7499" spans="3:15" ht="15.6" x14ac:dyDescent="0.3">
      <c r="C7499" s="227"/>
      <c r="N7499" s="244"/>
      <c r="O7499" s="244"/>
    </row>
    <row r="7500" spans="3:15" ht="15.6" x14ac:dyDescent="0.3">
      <c r="C7500" s="227"/>
      <c r="N7500" s="244"/>
      <c r="O7500" s="244"/>
    </row>
    <row r="7501" spans="3:15" ht="15.6" x14ac:dyDescent="0.3">
      <c r="C7501" s="227"/>
      <c r="N7501" s="244"/>
      <c r="O7501" s="244"/>
    </row>
    <row r="7502" spans="3:15" ht="15.6" x14ac:dyDescent="0.3">
      <c r="C7502" s="227"/>
      <c r="N7502" s="244"/>
      <c r="O7502" s="244"/>
    </row>
    <row r="7503" spans="3:15" ht="15.6" x14ac:dyDescent="0.3">
      <c r="C7503" s="227"/>
      <c r="N7503" s="244"/>
      <c r="O7503" s="244"/>
    </row>
    <row r="7504" spans="3:15" ht="15.6" x14ac:dyDescent="0.3">
      <c r="C7504" s="227"/>
      <c r="N7504" s="244"/>
      <c r="O7504" s="244"/>
    </row>
    <row r="7505" spans="3:15" ht="15.6" x14ac:dyDescent="0.3">
      <c r="C7505" s="227"/>
      <c r="N7505" s="244"/>
      <c r="O7505" s="244"/>
    </row>
    <row r="7506" spans="3:15" ht="15.6" x14ac:dyDescent="0.3">
      <c r="C7506" s="227"/>
      <c r="N7506" s="244"/>
      <c r="O7506" s="244"/>
    </row>
    <row r="7507" spans="3:15" ht="15.6" x14ac:dyDescent="0.3">
      <c r="C7507" s="227"/>
      <c r="N7507" s="244"/>
      <c r="O7507" s="244"/>
    </row>
    <row r="7508" spans="3:15" ht="15.6" x14ac:dyDescent="0.3">
      <c r="C7508" s="227"/>
      <c r="N7508" s="244"/>
      <c r="O7508" s="244"/>
    </row>
    <row r="7509" spans="3:15" ht="15.6" x14ac:dyDescent="0.3">
      <c r="C7509" s="227"/>
      <c r="N7509" s="244"/>
      <c r="O7509" s="244"/>
    </row>
    <row r="7510" spans="3:15" ht="15.6" x14ac:dyDescent="0.3">
      <c r="C7510" s="227"/>
      <c r="N7510" s="244"/>
      <c r="O7510" s="244"/>
    </row>
    <row r="7511" spans="3:15" ht="15.6" x14ac:dyDescent="0.3">
      <c r="C7511" s="227"/>
      <c r="N7511" s="244"/>
      <c r="O7511" s="244"/>
    </row>
    <row r="7512" spans="3:15" ht="15.6" x14ac:dyDescent="0.3">
      <c r="C7512" s="227"/>
      <c r="N7512" s="244"/>
      <c r="O7512" s="244"/>
    </row>
    <row r="7513" spans="3:15" ht="15.6" x14ac:dyDescent="0.3">
      <c r="C7513" s="227"/>
      <c r="N7513" s="244"/>
      <c r="O7513" s="244"/>
    </row>
    <row r="7514" spans="3:15" ht="15.6" x14ac:dyDescent="0.3">
      <c r="C7514" s="227"/>
      <c r="N7514" s="244"/>
      <c r="O7514" s="244"/>
    </row>
    <row r="7515" spans="3:15" ht="15.6" x14ac:dyDescent="0.3">
      <c r="C7515" s="227"/>
      <c r="N7515" s="244"/>
      <c r="O7515" s="244"/>
    </row>
    <row r="7516" spans="3:15" ht="15.6" x14ac:dyDescent="0.3">
      <c r="C7516" s="227"/>
      <c r="N7516" s="244"/>
      <c r="O7516" s="244"/>
    </row>
    <row r="7517" spans="3:15" ht="15.6" x14ac:dyDescent="0.3">
      <c r="C7517" s="227"/>
      <c r="N7517" s="244"/>
      <c r="O7517" s="244"/>
    </row>
    <row r="7518" spans="3:15" ht="15.6" x14ac:dyDescent="0.3">
      <c r="C7518" s="227"/>
      <c r="N7518" s="244"/>
      <c r="O7518" s="244"/>
    </row>
    <row r="7519" spans="3:15" ht="15.6" x14ac:dyDescent="0.3">
      <c r="C7519" s="227"/>
      <c r="N7519" s="244"/>
      <c r="O7519" s="244"/>
    </row>
    <row r="7520" spans="3:15" ht="15.6" x14ac:dyDescent="0.3">
      <c r="C7520" s="227"/>
      <c r="N7520" s="244"/>
      <c r="O7520" s="244"/>
    </row>
    <row r="7521" spans="3:15" ht="15.6" x14ac:dyDescent="0.3">
      <c r="C7521" s="227"/>
      <c r="N7521" s="244"/>
      <c r="O7521" s="244"/>
    </row>
    <row r="7522" spans="3:15" ht="15.6" x14ac:dyDescent="0.3">
      <c r="C7522" s="227"/>
      <c r="N7522" s="244"/>
      <c r="O7522" s="244"/>
    </row>
    <row r="7523" spans="3:15" ht="15.6" x14ac:dyDescent="0.3">
      <c r="C7523" s="227"/>
      <c r="N7523" s="244"/>
      <c r="O7523" s="244"/>
    </row>
    <row r="7524" spans="3:15" ht="15.6" x14ac:dyDescent="0.3">
      <c r="C7524" s="227"/>
      <c r="N7524" s="244"/>
      <c r="O7524" s="244"/>
    </row>
    <row r="7525" spans="3:15" ht="15.6" x14ac:dyDescent="0.3">
      <c r="C7525" s="227"/>
      <c r="N7525" s="244"/>
      <c r="O7525" s="244"/>
    </row>
    <row r="7526" spans="3:15" ht="15.6" x14ac:dyDescent="0.3">
      <c r="C7526" s="227"/>
      <c r="N7526" s="244"/>
      <c r="O7526" s="244"/>
    </row>
    <row r="7527" spans="3:15" ht="15.6" x14ac:dyDescent="0.3">
      <c r="C7527" s="227"/>
      <c r="N7527" s="244"/>
      <c r="O7527" s="244"/>
    </row>
    <row r="7528" spans="3:15" ht="15.6" x14ac:dyDescent="0.3">
      <c r="C7528" s="227"/>
      <c r="N7528" s="244"/>
      <c r="O7528" s="244"/>
    </row>
    <row r="7529" spans="3:15" ht="15.6" x14ac:dyDescent="0.3">
      <c r="C7529" s="227"/>
      <c r="N7529" s="244"/>
      <c r="O7529" s="244"/>
    </row>
    <row r="7530" spans="3:15" ht="15.6" x14ac:dyDescent="0.3">
      <c r="C7530" s="227"/>
      <c r="N7530" s="244"/>
      <c r="O7530" s="244"/>
    </row>
    <row r="7531" spans="3:15" ht="15.6" x14ac:dyDescent="0.3">
      <c r="C7531" s="227"/>
      <c r="N7531" s="244"/>
      <c r="O7531" s="244"/>
    </row>
    <row r="7532" spans="3:15" ht="15.6" x14ac:dyDescent="0.3">
      <c r="C7532" s="227"/>
      <c r="N7532" s="244"/>
      <c r="O7532" s="244"/>
    </row>
    <row r="7533" spans="3:15" ht="15.6" x14ac:dyDescent="0.3">
      <c r="C7533" s="227"/>
      <c r="N7533" s="244"/>
      <c r="O7533" s="244"/>
    </row>
    <row r="7534" spans="3:15" ht="15.6" x14ac:dyDescent="0.3">
      <c r="C7534" s="227"/>
      <c r="N7534" s="244"/>
      <c r="O7534" s="244"/>
    </row>
    <row r="7535" spans="3:15" ht="15.6" x14ac:dyDescent="0.3">
      <c r="C7535" s="227"/>
      <c r="N7535" s="244"/>
      <c r="O7535" s="244"/>
    </row>
    <row r="7536" spans="3:15" ht="15.6" x14ac:dyDescent="0.3">
      <c r="C7536" s="227"/>
      <c r="N7536" s="244"/>
      <c r="O7536" s="244"/>
    </row>
    <row r="7537" spans="3:15" ht="15.6" x14ac:dyDescent="0.3">
      <c r="C7537" s="227"/>
      <c r="N7537" s="244"/>
      <c r="O7537" s="244"/>
    </row>
    <row r="7538" spans="3:15" ht="15.6" x14ac:dyDescent="0.3">
      <c r="C7538" s="227"/>
      <c r="N7538" s="244"/>
      <c r="O7538" s="244"/>
    </row>
    <row r="7539" spans="3:15" ht="15.6" x14ac:dyDescent="0.3">
      <c r="C7539" s="227"/>
      <c r="N7539" s="244"/>
      <c r="O7539" s="244"/>
    </row>
    <row r="7540" spans="3:15" ht="15.6" x14ac:dyDescent="0.3">
      <c r="C7540" s="227"/>
      <c r="N7540" s="244"/>
      <c r="O7540" s="244"/>
    </row>
    <row r="7541" spans="3:15" ht="15.6" x14ac:dyDescent="0.3">
      <c r="C7541" s="227"/>
      <c r="N7541" s="244"/>
      <c r="O7541" s="244"/>
    </row>
    <row r="7542" spans="3:15" ht="15.6" x14ac:dyDescent="0.3">
      <c r="C7542" s="227"/>
      <c r="N7542" s="244"/>
      <c r="O7542" s="244"/>
    </row>
    <row r="7543" spans="3:15" ht="15.6" x14ac:dyDescent="0.3">
      <c r="C7543" s="227"/>
      <c r="N7543" s="244"/>
      <c r="O7543" s="244"/>
    </row>
    <row r="7544" spans="3:15" ht="15.6" x14ac:dyDescent="0.3">
      <c r="C7544" s="227"/>
      <c r="N7544" s="244"/>
      <c r="O7544" s="244"/>
    </row>
    <row r="7545" spans="3:15" ht="15.6" x14ac:dyDescent="0.3">
      <c r="C7545" s="227"/>
      <c r="N7545" s="244"/>
      <c r="O7545" s="244"/>
    </row>
    <row r="7546" spans="3:15" ht="15.6" x14ac:dyDescent="0.3">
      <c r="C7546" s="227"/>
      <c r="N7546" s="244"/>
      <c r="O7546" s="244"/>
    </row>
    <row r="7547" spans="3:15" ht="15.6" x14ac:dyDescent="0.3">
      <c r="C7547" s="227"/>
      <c r="N7547" s="244"/>
      <c r="O7547" s="244"/>
    </row>
    <row r="7548" spans="3:15" ht="15.6" x14ac:dyDescent="0.3">
      <c r="C7548" s="227"/>
      <c r="N7548" s="244"/>
      <c r="O7548" s="244"/>
    </row>
    <row r="7549" spans="3:15" ht="15.6" x14ac:dyDescent="0.3">
      <c r="C7549" s="227"/>
      <c r="N7549" s="244"/>
      <c r="O7549" s="244"/>
    </row>
    <row r="7550" spans="3:15" ht="15.6" x14ac:dyDescent="0.3">
      <c r="C7550" s="227"/>
      <c r="N7550" s="244"/>
      <c r="O7550" s="244"/>
    </row>
    <row r="7551" spans="3:15" ht="15.6" x14ac:dyDescent="0.3">
      <c r="C7551" s="227"/>
      <c r="N7551" s="244"/>
      <c r="O7551" s="244"/>
    </row>
    <row r="7552" spans="3:15" ht="15.6" x14ac:dyDescent="0.3">
      <c r="C7552" s="227"/>
      <c r="N7552" s="244"/>
      <c r="O7552" s="244"/>
    </row>
    <row r="7553" spans="3:15" ht="15.6" x14ac:dyDescent="0.3">
      <c r="C7553" s="227"/>
      <c r="N7553" s="244"/>
      <c r="O7553" s="244"/>
    </row>
    <row r="7554" spans="3:15" ht="15.6" x14ac:dyDescent="0.3">
      <c r="C7554" s="227"/>
      <c r="N7554" s="244"/>
      <c r="O7554" s="244"/>
    </row>
    <row r="7555" spans="3:15" ht="15.6" x14ac:dyDescent="0.3">
      <c r="C7555" s="227"/>
      <c r="N7555" s="244"/>
      <c r="O7555" s="244"/>
    </row>
    <row r="7556" spans="3:15" ht="15.6" x14ac:dyDescent="0.3">
      <c r="C7556" s="227"/>
      <c r="N7556" s="244"/>
      <c r="O7556" s="244"/>
    </row>
    <row r="7557" spans="3:15" ht="15.6" x14ac:dyDescent="0.3">
      <c r="C7557" s="227"/>
      <c r="N7557" s="244"/>
      <c r="O7557" s="244"/>
    </row>
    <row r="7558" spans="3:15" ht="15.6" x14ac:dyDescent="0.3">
      <c r="C7558" s="227"/>
      <c r="N7558" s="244"/>
      <c r="O7558" s="244"/>
    </row>
    <row r="7559" spans="3:15" ht="15.6" x14ac:dyDescent="0.3">
      <c r="C7559" s="227"/>
      <c r="N7559" s="244"/>
      <c r="O7559" s="244"/>
    </row>
    <row r="7560" spans="3:15" ht="15.6" x14ac:dyDescent="0.3">
      <c r="C7560" s="227"/>
      <c r="N7560" s="244"/>
      <c r="O7560" s="244"/>
    </row>
    <row r="7561" spans="3:15" ht="15.6" x14ac:dyDescent="0.3">
      <c r="C7561" s="227"/>
      <c r="N7561" s="244"/>
      <c r="O7561" s="244"/>
    </row>
    <row r="7562" spans="3:15" ht="15.6" x14ac:dyDescent="0.3">
      <c r="C7562" s="227"/>
      <c r="N7562" s="244"/>
      <c r="O7562" s="244"/>
    </row>
    <row r="7563" spans="3:15" ht="15.6" x14ac:dyDescent="0.3">
      <c r="C7563" s="227"/>
      <c r="N7563" s="244"/>
      <c r="O7563" s="244"/>
    </row>
    <row r="7564" spans="3:15" ht="15.6" x14ac:dyDescent="0.3">
      <c r="C7564" s="227"/>
      <c r="N7564" s="244"/>
      <c r="O7564" s="244"/>
    </row>
    <row r="7565" spans="3:15" ht="15.6" x14ac:dyDescent="0.3">
      <c r="C7565" s="227"/>
      <c r="N7565" s="244"/>
      <c r="O7565" s="244"/>
    </row>
    <row r="7566" spans="3:15" ht="15.6" x14ac:dyDescent="0.3">
      <c r="C7566" s="227"/>
      <c r="N7566" s="244"/>
      <c r="O7566" s="244"/>
    </row>
    <row r="7567" spans="3:15" ht="15.6" x14ac:dyDescent="0.3">
      <c r="C7567" s="227"/>
      <c r="N7567" s="244"/>
      <c r="O7567" s="244"/>
    </row>
    <row r="7568" spans="3:15" ht="15.6" x14ac:dyDescent="0.3">
      <c r="C7568" s="227"/>
      <c r="N7568" s="244"/>
      <c r="O7568" s="244"/>
    </row>
    <row r="7569" spans="3:15" ht="15.6" x14ac:dyDescent="0.3">
      <c r="C7569" s="227"/>
      <c r="N7569" s="244"/>
      <c r="O7569" s="244"/>
    </row>
    <row r="7570" spans="3:15" ht="15.6" x14ac:dyDescent="0.3">
      <c r="C7570" s="227"/>
      <c r="N7570" s="244"/>
      <c r="O7570" s="244"/>
    </row>
    <row r="7571" spans="3:15" ht="15.6" x14ac:dyDescent="0.3">
      <c r="C7571" s="227"/>
      <c r="N7571" s="244"/>
      <c r="O7571" s="244"/>
    </row>
    <row r="7572" spans="3:15" ht="15.6" x14ac:dyDescent="0.3">
      <c r="C7572" s="227"/>
      <c r="N7572" s="244"/>
      <c r="O7572" s="244"/>
    </row>
    <row r="7573" spans="3:15" ht="15.6" x14ac:dyDescent="0.3">
      <c r="C7573" s="227"/>
      <c r="N7573" s="244"/>
      <c r="O7573" s="244"/>
    </row>
    <row r="7574" spans="3:15" ht="15.6" x14ac:dyDescent="0.3">
      <c r="C7574" s="227"/>
      <c r="N7574" s="244"/>
      <c r="O7574" s="244"/>
    </row>
    <row r="7575" spans="3:15" ht="15.6" x14ac:dyDescent="0.3">
      <c r="C7575" s="227"/>
      <c r="N7575" s="244"/>
      <c r="O7575" s="244"/>
    </row>
    <row r="7576" spans="3:15" ht="15.6" x14ac:dyDescent="0.3">
      <c r="C7576" s="227"/>
      <c r="N7576" s="244"/>
      <c r="O7576" s="244"/>
    </row>
    <row r="7577" spans="3:15" ht="15.6" x14ac:dyDescent="0.3">
      <c r="C7577" s="227"/>
      <c r="N7577" s="244"/>
      <c r="O7577" s="244"/>
    </row>
    <row r="7578" spans="3:15" ht="15.6" x14ac:dyDescent="0.3">
      <c r="C7578" s="227"/>
      <c r="N7578" s="244"/>
      <c r="O7578" s="244"/>
    </row>
    <row r="7579" spans="3:15" ht="15.6" x14ac:dyDescent="0.3">
      <c r="C7579" s="227"/>
      <c r="N7579" s="244"/>
      <c r="O7579" s="244"/>
    </row>
    <row r="7580" spans="3:15" ht="15.6" x14ac:dyDescent="0.3">
      <c r="C7580" s="227"/>
      <c r="N7580" s="244"/>
      <c r="O7580" s="244"/>
    </row>
    <row r="7581" spans="3:15" ht="15.6" x14ac:dyDescent="0.3">
      <c r="C7581" s="227"/>
      <c r="N7581" s="244"/>
      <c r="O7581" s="244"/>
    </row>
    <row r="7582" spans="3:15" ht="15.6" x14ac:dyDescent="0.3">
      <c r="C7582" s="227"/>
      <c r="N7582" s="244"/>
      <c r="O7582" s="244"/>
    </row>
    <row r="7583" spans="3:15" ht="15.6" x14ac:dyDescent="0.3">
      <c r="C7583" s="227"/>
      <c r="N7583" s="244"/>
      <c r="O7583" s="244"/>
    </row>
    <row r="7584" spans="3:15" ht="15.6" x14ac:dyDescent="0.3">
      <c r="C7584" s="227"/>
      <c r="N7584" s="244"/>
      <c r="O7584" s="244"/>
    </row>
    <row r="7585" spans="3:15" ht="15.6" x14ac:dyDescent="0.3">
      <c r="C7585" s="227"/>
      <c r="N7585" s="244"/>
      <c r="O7585" s="244"/>
    </row>
    <row r="7586" spans="3:15" ht="15.6" x14ac:dyDescent="0.3">
      <c r="C7586" s="227"/>
      <c r="N7586" s="244"/>
      <c r="O7586" s="244"/>
    </row>
    <row r="7587" spans="3:15" ht="15.6" x14ac:dyDescent="0.3">
      <c r="C7587" s="227"/>
      <c r="N7587" s="244"/>
      <c r="O7587" s="244"/>
    </row>
    <row r="7588" spans="3:15" ht="15.6" x14ac:dyDescent="0.3">
      <c r="C7588" s="227"/>
      <c r="N7588" s="244"/>
      <c r="O7588" s="244"/>
    </row>
    <row r="7589" spans="3:15" ht="15.6" x14ac:dyDescent="0.3">
      <c r="C7589" s="227"/>
      <c r="N7589" s="244"/>
      <c r="O7589" s="244"/>
    </row>
    <row r="7590" spans="3:15" ht="15.6" x14ac:dyDescent="0.3">
      <c r="C7590" s="227"/>
      <c r="N7590" s="244"/>
      <c r="O7590" s="244"/>
    </row>
    <row r="7591" spans="3:15" ht="15.6" x14ac:dyDescent="0.3">
      <c r="C7591" s="227"/>
      <c r="N7591" s="244"/>
      <c r="O7591" s="244"/>
    </row>
    <row r="7592" spans="3:15" ht="15.6" x14ac:dyDescent="0.3">
      <c r="C7592" s="227"/>
      <c r="N7592" s="244"/>
      <c r="O7592" s="244"/>
    </row>
    <row r="7593" spans="3:15" ht="15.6" x14ac:dyDescent="0.3">
      <c r="C7593" s="227"/>
      <c r="N7593" s="244"/>
      <c r="O7593" s="244"/>
    </row>
    <row r="7594" spans="3:15" ht="15.6" x14ac:dyDescent="0.3">
      <c r="C7594" s="227"/>
      <c r="N7594" s="244"/>
      <c r="O7594" s="244"/>
    </row>
    <row r="7595" spans="3:15" ht="15.6" x14ac:dyDescent="0.3">
      <c r="C7595" s="227"/>
      <c r="N7595" s="244"/>
      <c r="O7595" s="244"/>
    </row>
    <row r="7596" spans="3:15" ht="15.6" x14ac:dyDescent="0.3">
      <c r="C7596" s="227"/>
      <c r="N7596" s="244"/>
      <c r="O7596" s="244"/>
    </row>
    <row r="7597" spans="3:15" ht="15.6" x14ac:dyDescent="0.3">
      <c r="C7597" s="227"/>
      <c r="N7597" s="244"/>
      <c r="O7597" s="244"/>
    </row>
    <row r="7598" spans="3:15" ht="15.6" x14ac:dyDescent="0.3">
      <c r="C7598" s="227"/>
      <c r="N7598" s="244"/>
      <c r="O7598" s="244"/>
    </row>
    <row r="7599" spans="3:15" ht="15.6" x14ac:dyDescent="0.3">
      <c r="C7599" s="227"/>
      <c r="N7599" s="244"/>
      <c r="O7599" s="244"/>
    </row>
    <row r="7600" spans="3:15" ht="15.6" x14ac:dyDescent="0.3">
      <c r="C7600" s="227"/>
      <c r="N7600" s="244"/>
      <c r="O7600" s="244"/>
    </row>
    <row r="7601" spans="3:15" ht="15.6" x14ac:dyDescent="0.3">
      <c r="C7601" s="227"/>
      <c r="N7601" s="244"/>
      <c r="O7601" s="244"/>
    </row>
    <row r="7602" spans="3:15" ht="15.6" x14ac:dyDescent="0.3">
      <c r="C7602" s="227"/>
      <c r="N7602" s="244"/>
      <c r="O7602" s="244"/>
    </row>
    <row r="7603" spans="3:15" ht="15.6" x14ac:dyDescent="0.3">
      <c r="C7603" s="227"/>
      <c r="N7603" s="244"/>
      <c r="O7603" s="244"/>
    </row>
    <row r="7604" spans="3:15" ht="15.6" x14ac:dyDescent="0.3">
      <c r="C7604" s="227"/>
      <c r="N7604" s="244"/>
      <c r="O7604" s="244"/>
    </row>
    <row r="7605" spans="3:15" ht="15.6" x14ac:dyDescent="0.3">
      <c r="C7605" s="227"/>
      <c r="N7605" s="244"/>
      <c r="O7605" s="244"/>
    </row>
    <row r="7606" spans="3:15" ht="15.6" x14ac:dyDescent="0.3">
      <c r="C7606" s="227"/>
      <c r="N7606" s="244"/>
      <c r="O7606" s="244"/>
    </row>
    <row r="7607" spans="3:15" ht="15.6" x14ac:dyDescent="0.3">
      <c r="C7607" s="227"/>
      <c r="N7607" s="244"/>
      <c r="O7607" s="244"/>
    </row>
    <row r="7608" spans="3:15" ht="15.6" x14ac:dyDescent="0.3">
      <c r="C7608" s="227"/>
      <c r="N7608" s="244"/>
      <c r="O7608" s="244"/>
    </row>
    <row r="7609" spans="3:15" ht="15.6" x14ac:dyDescent="0.3">
      <c r="C7609" s="227"/>
      <c r="N7609" s="244"/>
      <c r="O7609" s="244"/>
    </row>
    <row r="7610" spans="3:15" ht="15.6" x14ac:dyDescent="0.3">
      <c r="C7610" s="227"/>
      <c r="N7610" s="244"/>
      <c r="O7610" s="244"/>
    </row>
    <row r="7611" spans="3:15" ht="15.6" x14ac:dyDescent="0.3">
      <c r="C7611" s="227"/>
      <c r="N7611" s="244"/>
      <c r="O7611" s="244"/>
    </row>
    <row r="7612" spans="3:15" ht="15.6" x14ac:dyDescent="0.3">
      <c r="C7612" s="227"/>
      <c r="N7612" s="244"/>
      <c r="O7612" s="244"/>
    </row>
    <row r="7613" spans="3:15" ht="15.6" x14ac:dyDescent="0.3">
      <c r="C7613" s="227"/>
      <c r="N7613" s="244"/>
      <c r="O7613" s="244"/>
    </row>
    <row r="7614" spans="3:15" ht="15.6" x14ac:dyDescent="0.3">
      <c r="C7614" s="227"/>
      <c r="N7614" s="244"/>
      <c r="O7614" s="244"/>
    </row>
    <row r="7615" spans="3:15" ht="15.6" x14ac:dyDescent="0.3">
      <c r="C7615" s="227"/>
      <c r="N7615" s="244"/>
      <c r="O7615" s="244"/>
    </row>
    <row r="7616" spans="3:15" ht="15.6" x14ac:dyDescent="0.3">
      <c r="C7616" s="227"/>
      <c r="N7616" s="244"/>
      <c r="O7616" s="244"/>
    </row>
    <row r="7617" spans="3:15" ht="15.6" x14ac:dyDescent="0.3">
      <c r="C7617" s="227"/>
      <c r="N7617" s="244"/>
      <c r="O7617" s="244"/>
    </row>
    <row r="7618" spans="3:15" ht="15.6" x14ac:dyDescent="0.3">
      <c r="C7618" s="227"/>
      <c r="N7618" s="244"/>
      <c r="O7618" s="244"/>
    </row>
    <row r="7619" spans="3:15" ht="15.6" x14ac:dyDescent="0.3">
      <c r="C7619" s="227"/>
      <c r="N7619" s="244"/>
      <c r="O7619" s="244"/>
    </row>
    <row r="7620" spans="3:15" ht="15.6" x14ac:dyDescent="0.3">
      <c r="C7620" s="227"/>
      <c r="N7620" s="244"/>
      <c r="O7620" s="244"/>
    </row>
    <row r="7621" spans="3:15" ht="15.6" x14ac:dyDescent="0.3">
      <c r="C7621" s="227"/>
      <c r="N7621" s="244"/>
      <c r="O7621" s="244"/>
    </row>
    <row r="7622" spans="3:15" ht="15.6" x14ac:dyDescent="0.3">
      <c r="C7622" s="227"/>
      <c r="N7622" s="244"/>
      <c r="O7622" s="244"/>
    </row>
    <row r="7623" spans="3:15" ht="15.6" x14ac:dyDescent="0.3">
      <c r="C7623" s="227"/>
      <c r="N7623" s="244"/>
      <c r="O7623" s="244"/>
    </row>
    <row r="7624" spans="3:15" ht="15.6" x14ac:dyDescent="0.3">
      <c r="C7624" s="227"/>
      <c r="N7624" s="244"/>
      <c r="O7624" s="244"/>
    </row>
    <row r="7625" spans="3:15" ht="15.6" x14ac:dyDescent="0.3">
      <c r="C7625" s="227"/>
      <c r="N7625" s="244"/>
      <c r="O7625" s="244"/>
    </row>
    <row r="7626" spans="3:15" ht="15.6" x14ac:dyDescent="0.3">
      <c r="C7626" s="227"/>
      <c r="N7626" s="244"/>
      <c r="O7626" s="244"/>
    </row>
    <row r="7627" spans="3:15" ht="15.6" x14ac:dyDescent="0.3">
      <c r="C7627" s="227"/>
      <c r="N7627" s="244"/>
      <c r="O7627" s="244"/>
    </row>
    <row r="7628" spans="3:15" ht="15.6" x14ac:dyDescent="0.3">
      <c r="C7628" s="227"/>
      <c r="N7628" s="244"/>
      <c r="O7628" s="244"/>
    </row>
    <row r="7629" spans="3:15" ht="15.6" x14ac:dyDescent="0.3">
      <c r="C7629" s="227"/>
      <c r="N7629" s="244"/>
      <c r="O7629" s="244"/>
    </row>
    <row r="7630" spans="3:15" ht="15.6" x14ac:dyDescent="0.3">
      <c r="C7630" s="227"/>
      <c r="N7630" s="244"/>
      <c r="O7630" s="244"/>
    </row>
    <row r="7631" spans="3:15" ht="15.6" x14ac:dyDescent="0.3">
      <c r="C7631" s="227"/>
      <c r="N7631" s="244"/>
      <c r="O7631" s="244"/>
    </row>
    <row r="7632" spans="3:15" ht="15.6" x14ac:dyDescent="0.3">
      <c r="C7632" s="227"/>
      <c r="N7632" s="244"/>
      <c r="O7632" s="244"/>
    </row>
    <row r="7633" spans="3:15" ht="15.6" x14ac:dyDescent="0.3">
      <c r="C7633" s="227"/>
      <c r="N7633" s="244"/>
      <c r="O7633" s="244"/>
    </row>
    <row r="7634" spans="3:15" ht="15.6" x14ac:dyDescent="0.3">
      <c r="C7634" s="227"/>
      <c r="N7634" s="244"/>
      <c r="O7634" s="244"/>
    </row>
    <row r="7635" spans="3:15" ht="15.6" x14ac:dyDescent="0.3">
      <c r="C7635" s="227"/>
      <c r="N7635" s="244"/>
      <c r="O7635" s="244"/>
    </row>
    <row r="7636" spans="3:15" ht="15.6" x14ac:dyDescent="0.3">
      <c r="C7636" s="227"/>
      <c r="N7636" s="244"/>
      <c r="O7636" s="244"/>
    </row>
    <row r="7637" spans="3:15" ht="15.6" x14ac:dyDescent="0.3">
      <c r="C7637" s="227"/>
      <c r="N7637" s="244"/>
      <c r="O7637" s="244"/>
    </row>
    <row r="7638" spans="3:15" ht="15.6" x14ac:dyDescent="0.3">
      <c r="C7638" s="227"/>
      <c r="N7638" s="244"/>
      <c r="O7638" s="244"/>
    </row>
    <row r="7639" spans="3:15" ht="15.6" x14ac:dyDescent="0.3">
      <c r="C7639" s="227"/>
      <c r="N7639" s="244"/>
      <c r="O7639" s="244"/>
    </row>
    <row r="7640" spans="3:15" ht="15.6" x14ac:dyDescent="0.3">
      <c r="C7640" s="227"/>
      <c r="N7640" s="244"/>
      <c r="O7640" s="244"/>
    </row>
    <row r="7641" spans="3:15" ht="15.6" x14ac:dyDescent="0.3">
      <c r="C7641" s="227"/>
      <c r="N7641" s="244"/>
      <c r="O7641" s="244"/>
    </row>
    <row r="7642" spans="3:15" ht="15.6" x14ac:dyDescent="0.3">
      <c r="C7642" s="227"/>
      <c r="N7642" s="244"/>
      <c r="O7642" s="244"/>
    </row>
    <row r="7643" spans="3:15" ht="15.6" x14ac:dyDescent="0.3">
      <c r="C7643" s="227"/>
      <c r="N7643" s="244"/>
      <c r="O7643" s="244"/>
    </row>
    <row r="7644" spans="3:15" ht="15.6" x14ac:dyDescent="0.3">
      <c r="C7644" s="227"/>
      <c r="N7644" s="244"/>
      <c r="O7644" s="244"/>
    </row>
    <row r="7645" spans="3:15" ht="15.6" x14ac:dyDescent="0.3">
      <c r="C7645" s="227"/>
      <c r="N7645" s="244"/>
      <c r="O7645" s="244"/>
    </row>
    <row r="7646" spans="3:15" ht="15.6" x14ac:dyDescent="0.3">
      <c r="C7646" s="227"/>
      <c r="N7646" s="244"/>
      <c r="O7646" s="244"/>
    </row>
    <row r="7647" spans="3:15" ht="15.6" x14ac:dyDescent="0.3">
      <c r="C7647" s="227"/>
      <c r="N7647" s="244"/>
      <c r="O7647" s="244"/>
    </row>
    <row r="7648" spans="3:15" ht="15.6" x14ac:dyDescent="0.3">
      <c r="C7648" s="227"/>
      <c r="N7648" s="244"/>
      <c r="O7648" s="244"/>
    </row>
    <row r="7649" spans="3:15" ht="15.6" x14ac:dyDescent="0.3">
      <c r="C7649" s="227"/>
      <c r="N7649" s="244"/>
      <c r="O7649" s="244"/>
    </row>
    <row r="7650" spans="3:15" ht="15.6" x14ac:dyDescent="0.3">
      <c r="C7650" s="227"/>
      <c r="N7650" s="244"/>
      <c r="O7650" s="244"/>
    </row>
    <row r="7651" spans="3:15" ht="15.6" x14ac:dyDescent="0.3">
      <c r="C7651" s="227"/>
      <c r="N7651" s="244"/>
      <c r="O7651" s="244"/>
    </row>
    <row r="7652" spans="3:15" ht="15.6" x14ac:dyDescent="0.3">
      <c r="C7652" s="227"/>
      <c r="N7652" s="244"/>
      <c r="O7652" s="244"/>
    </row>
    <row r="7653" spans="3:15" ht="15.6" x14ac:dyDescent="0.3">
      <c r="C7653" s="227"/>
      <c r="N7653" s="244"/>
      <c r="O7653" s="244"/>
    </row>
    <row r="7654" spans="3:15" ht="15.6" x14ac:dyDescent="0.3">
      <c r="C7654" s="227"/>
      <c r="N7654" s="244"/>
      <c r="O7654" s="244"/>
    </row>
    <row r="7655" spans="3:15" ht="15.6" x14ac:dyDescent="0.3">
      <c r="C7655" s="227"/>
      <c r="N7655" s="244"/>
      <c r="O7655" s="244"/>
    </row>
    <row r="7656" spans="3:15" ht="15.6" x14ac:dyDescent="0.3">
      <c r="C7656" s="227"/>
      <c r="N7656" s="244"/>
      <c r="O7656" s="244"/>
    </row>
    <row r="7657" spans="3:15" ht="15.6" x14ac:dyDescent="0.3">
      <c r="C7657" s="227"/>
      <c r="N7657" s="244"/>
      <c r="O7657" s="244"/>
    </row>
    <row r="7658" spans="3:15" ht="15.6" x14ac:dyDescent="0.3">
      <c r="C7658" s="227"/>
      <c r="N7658" s="244"/>
      <c r="O7658" s="244"/>
    </row>
    <row r="7659" spans="3:15" ht="15.6" x14ac:dyDescent="0.3">
      <c r="C7659" s="227"/>
      <c r="N7659" s="244"/>
      <c r="O7659" s="244"/>
    </row>
    <row r="7660" spans="3:15" ht="15.6" x14ac:dyDescent="0.3">
      <c r="C7660" s="227"/>
      <c r="N7660" s="244"/>
      <c r="O7660" s="244"/>
    </row>
    <row r="7661" spans="3:15" ht="15.6" x14ac:dyDescent="0.3">
      <c r="C7661" s="227"/>
      <c r="N7661" s="244"/>
      <c r="O7661" s="244"/>
    </row>
    <row r="7662" spans="3:15" ht="15.6" x14ac:dyDescent="0.3">
      <c r="C7662" s="227"/>
      <c r="N7662" s="244"/>
      <c r="O7662" s="244"/>
    </row>
    <row r="7663" spans="3:15" ht="15.6" x14ac:dyDescent="0.3">
      <c r="C7663" s="227"/>
      <c r="N7663" s="244"/>
      <c r="O7663" s="244"/>
    </row>
    <row r="7664" spans="3:15" ht="15.6" x14ac:dyDescent="0.3">
      <c r="C7664" s="227"/>
      <c r="N7664" s="244"/>
      <c r="O7664" s="244"/>
    </row>
    <row r="7665" spans="3:15" ht="15.6" x14ac:dyDescent="0.3">
      <c r="C7665" s="227"/>
      <c r="N7665" s="244"/>
      <c r="O7665" s="244"/>
    </row>
    <row r="7666" spans="3:15" ht="15.6" x14ac:dyDescent="0.3">
      <c r="C7666" s="227"/>
      <c r="N7666" s="244"/>
      <c r="O7666" s="244"/>
    </row>
    <row r="7667" spans="3:15" ht="15.6" x14ac:dyDescent="0.3">
      <c r="C7667" s="227"/>
      <c r="N7667" s="244"/>
      <c r="O7667" s="244"/>
    </row>
    <row r="7668" spans="3:15" ht="15.6" x14ac:dyDescent="0.3">
      <c r="C7668" s="227"/>
      <c r="N7668" s="244"/>
      <c r="O7668" s="244"/>
    </row>
    <row r="7669" spans="3:15" ht="15.6" x14ac:dyDescent="0.3">
      <c r="C7669" s="227"/>
      <c r="N7669" s="244"/>
      <c r="O7669" s="244"/>
    </row>
    <row r="7670" spans="3:15" ht="15.6" x14ac:dyDescent="0.3">
      <c r="C7670" s="227"/>
      <c r="N7670" s="244"/>
      <c r="O7670" s="244"/>
    </row>
    <row r="7671" spans="3:15" ht="15.6" x14ac:dyDescent="0.3">
      <c r="C7671" s="227"/>
      <c r="N7671" s="244"/>
      <c r="O7671" s="244"/>
    </row>
    <row r="7672" spans="3:15" ht="15.6" x14ac:dyDescent="0.3">
      <c r="C7672" s="227"/>
      <c r="N7672" s="244"/>
      <c r="O7672" s="244"/>
    </row>
    <row r="7673" spans="3:15" ht="15.6" x14ac:dyDescent="0.3">
      <c r="C7673" s="227"/>
      <c r="N7673" s="244"/>
      <c r="O7673" s="244"/>
    </row>
    <row r="7674" spans="3:15" ht="15.6" x14ac:dyDescent="0.3">
      <c r="C7674" s="227"/>
      <c r="N7674" s="244"/>
      <c r="O7674" s="244"/>
    </row>
    <row r="7675" spans="3:15" ht="15.6" x14ac:dyDescent="0.3">
      <c r="C7675" s="227"/>
      <c r="N7675" s="244"/>
      <c r="O7675" s="244"/>
    </row>
    <row r="7676" spans="3:15" ht="15.6" x14ac:dyDescent="0.3">
      <c r="C7676" s="227"/>
      <c r="N7676" s="244"/>
      <c r="O7676" s="244"/>
    </row>
    <row r="7677" spans="3:15" ht="15.6" x14ac:dyDescent="0.3">
      <c r="C7677" s="227"/>
      <c r="N7677" s="244"/>
      <c r="O7677" s="244"/>
    </row>
    <row r="7678" spans="3:15" ht="15.6" x14ac:dyDescent="0.3">
      <c r="C7678" s="227"/>
      <c r="N7678" s="244"/>
      <c r="O7678" s="244"/>
    </row>
    <row r="7679" spans="3:15" ht="15.6" x14ac:dyDescent="0.3">
      <c r="C7679" s="227"/>
      <c r="N7679" s="244"/>
      <c r="O7679" s="244"/>
    </row>
    <row r="7680" spans="3:15" ht="15.6" x14ac:dyDescent="0.3">
      <c r="C7680" s="227"/>
      <c r="N7680" s="244"/>
      <c r="O7680" s="244"/>
    </row>
    <row r="7681" spans="3:15" ht="15.6" x14ac:dyDescent="0.3">
      <c r="C7681" s="227"/>
      <c r="N7681" s="244"/>
      <c r="O7681" s="244"/>
    </row>
    <row r="7682" spans="3:15" ht="15.6" x14ac:dyDescent="0.3">
      <c r="C7682" s="227"/>
      <c r="N7682" s="244"/>
      <c r="O7682" s="244"/>
    </row>
    <row r="7683" spans="3:15" ht="15.6" x14ac:dyDescent="0.3">
      <c r="C7683" s="227"/>
      <c r="N7683" s="244"/>
      <c r="O7683" s="244"/>
    </row>
    <row r="7684" spans="3:15" ht="15.6" x14ac:dyDescent="0.3">
      <c r="C7684" s="227"/>
      <c r="N7684" s="244"/>
      <c r="O7684" s="244"/>
    </row>
    <row r="7685" spans="3:15" ht="15.6" x14ac:dyDescent="0.3">
      <c r="C7685" s="227"/>
      <c r="N7685" s="244"/>
      <c r="O7685" s="244"/>
    </row>
    <row r="7686" spans="3:15" ht="15.6" x14ac:dyDescent="0.3">
      <c r="C7686" s="227"/>
      <c r="N7686" s="244"/>
      <c r="O7686" s="244"/>
    </row>
    <row r="7687" spans="3:15" ht="15.6" x14ac:dyDescent="0.3">
      <c r="C7687" s="227"/>
      <c r="N7687" s="244"/>
      <c r="O7687" s="244"/>
    </row>
    <row r="7688" spans="3:15" ht="15.6" x14ac:dyDescent="0.3">
      <c r="C7688" s="227"/>
      <c r="N7688" s="244"/>
      <c r="O7688" s="244"/>
    </row>
    <row r="7689" spans="3:15" ht="15.6" x14ac:dyDescent="0.3">
      <c r="C7689" s="227"/>
      <c r="N7689" s="244"/>
      <c r="O7689" s="244"/>
    </row>
    <row r="7690" spans="3:15" ht="15.6" x14ac:dyDescent="0.3">
      <c r="C7690" s="227"/>
      <c r="N7690" s="244"/>
      <c r="O7690" s="244"/>
    </row>
    <row r="7691" spans="3:15" ht="15.6" x14ac:dyDescent="0.3">
      <c r="C7691" s="227"/>
      <c r="N7691" s="244"/>
      <c r="O7691" s="244"/>
    </row>
    <row r="7692" spans="3:15" ht="15.6" x14ac:dyDescent="0.3">
      <c r="C7692" s="227"/>
      <c r="N7692" s="244"/>
      <c r="O7692" s="244"/>
    </row>
    <row r="7693" spans="3:15" ht="15.6" x14ac:dyDescent="0.3">
      <c r="C7693" s="227"/>
      <c r="N7693" s="244"/>
      <c r="O7693" s="244"/>
    </row>
    <row r="7694" spans="3:15" ht="15.6" x14ac:dyDescent="0.3">
      <c r="C7694" s="227"/>
      <c r="N7694" s="244"/>
      <c r="O7694" s="244"/>
    </row>
    <row r="7695" spans="3:15" ht="15.6" x14ac:dyDescent="0.3">
      <c r="C7695" s="227"/>
      <c r="N7695" s="244"/>
      <c r="O7695" s="244"/>
    </row>
    <row r="7696" spans="3:15" ht="15.6" x14ac:dyDescent="0.3">
      <c r="C7696" s="227"/>
      <c r="N7696" s="244"/>
      <c r="O7696" s="244"/>
    </row>
    <row r="7697" spans="3:15" ht="15.6" x14ac:dyDescent="0.3">
      <c r="C7697" s="227"/>
      <c r="N7697" s="244"/>
      <c r="O7697" s="244"/>
    </row>
    <row r="7698" spans="3:15" ht="15.6" x14ac:dyDescent="0.3">
      <c r="C7698" s="227"/>
      <c r="N7698" s="244"/>
      <c r="O7698" s="244"/>
    </row>
    <row r="7699" spans="3:15" ht="15.6" x14ac:dyDescent="0.3">
      <c r="C7699" s="227"/>
      <c r="N7699" s="244"/>
      <c r="O7699" s="244"/>
    </row>
    <row r="7700" spans="3:15" ht="15.6" x14ac:dyDescent="0.3">
      <c r="C7700" s="227"/>
      <c r="N7700" s="244"/>
      <c r="O7700" s="244"/>
    </row>
    <row r="7701" spans="3:15" ht="15.6" x14ac:dyDescent="0.3">
      <c r="C7701" s="227"/>
      <c r="N7701" s="244"/>
      <c r="O7701" s="244"/>
    </row>
    <row r="7702" spans="3:15" ht="15.6" x14ac:dyDescent="0.3">
      <c r="C7702" s="227"/>
      <c r="N7702" s="244"/>
      <c r="O7702" s="244"/>
    </row>
    <row r="7703" spans="3:15" ht="15.6" x14ac:dyDescent="0.3">
      <c r="C7703" s="227"/>
      <c r="N7703" s="244"/>
      <c r="O7703" s="244"/>
    </row>
    <row r="7704" spans="3:15" ht="15.6" x14ac:dyDescent="0.3">
      <c r="C7704" s="227"/>
      <c r="N7704" s="244"/>
      <c r="O7704" s="244"/>
    </row>
    <row r="7705" spans="3:15" ht="15.6" x14ac:dyDescent="0.3">
      <c r="C7705" s="227"/>
      <c r="N7705" s="244"/>
      <c r="O7705" s="244"/>
    </row>
    <row r="7706" spans="3:15" ht="15.6" x14ac:dyDescent="0.3">
      <c r="C7706" s="227"/>
      <c r="N7706" s="244"/>
      <c r="O7706" s="244"/>
    </row>
    <row r="7707" spans="3:15" ht="15.6" x14ac:dyDescent="0.3">
      <c r="C7707" s="227"/>
      <c r="N7707" s="244"/>
      <c r="O7707" s="244"/>
    </row>
    <row r="7708" spans="3:15" ht="15.6" x14ac:dyDescent="0.3">
      <c r="C7708" s="227"/>
      <c r="N7708" s="244"/>
      <c r="O7708" s="244"/>
    </row>
    <row r="7709" spans="3:15" ht="15.6" x14ac:dyDescent="0.3">
      <c r="C7709" s="227"/>
      <c r="N7709" s="244"/>
      <c r="O7709" s="244"/>
    </row>
    <row r="7710" spans="3:15" ht="15.6" x14ac:dyDescent="0.3">
      <c r="C7710" s="227"/>
      <c r="N7710" s="244"/>
      <c r="O7710" s="244"/>
    </row>
    <row r="7711" spans="3:15" ht="15.6" x14ac:dyDescent="0.3">
      <c r="C7711" s="227"/>
      <c r="N7711" s="244"/>
      <c r="O7711" s="244"/>
    </row>
    <row r="7712" spans="3:15" ht="15.6" x14ac:dyDescent="0.3">
      <c r="C7712" s="227"/>
      <c r="N7712" s="244"/>
      <c r="O7712" s="244"/>
    </row>
    <row r="7713" spans="3:15" ht="15.6" x14ac:dyDescent="0.3">
      <c r="C7713" s="227"/>
      <c r="N7713" s="244"/>
      <c r="O7713" s="244"/>
    </row>
    <row r="7714" spans="3:15" ht="15.6" x14ac:dyDescent="0.3">
      <c r="C7714" s="227"/>
      <c r="N7714" s="244"/>
      <c r="O7714" s="244"/>
    </row>
    <row r="7715" spans="3:15" ht="15.6" x14ac:dyDescent="0.3">
      <c r="C7715" s="227"/>
      <c r="N7715" s="244"/>
      <c r="O7715" s="244"/>
    </row>
    <row r="7716" spans="3:15" ht="15.6" x14ac:dyDescent="0.3">
      <c r="C7716" s="227"/>
      <c r="N7716" s="244"/>
      <c r="O7716" s="244"/>
    </row>
    <row r="7717" spans="3:15" ht="15.6" x14ac:dyDescent="0.3">
      <c r="C7717" s="227"/>
      <c r="N7717" s="244"/>
      <c r="O7717" s="244"/>
    </row>
    <row r="7718" spans="3:15" ht="15.6" x14ac:dyDescent="0.3">
      <c r="C7718" s="227"/>
      <c r="N7718" s="244"/>
      <c r="O7718" s="244"/>
    </row>
    <row r="7719" spans="3:15" ht="15.6" x14ac:dyDescent="0.3">
      <c r="C7719" s="227"/>
      <c r="N7719" s="244"/>
      <c r="O7719" s="244"/>
    </row>
    <row r="7720" spans="3:15" ht="15.6" x14ac:dyDescent="0.3">
      <c r="C7720" s="227"/>
      <c r="N7720" s="244"/>
      <c r="O7720" s="244"/>
    </row>
    <row r="7721" spans="3:15" ht="15.6" x14ac:dyDescent="0.3">
      <c r="C7721" s="227"/>
      <c r="N7721" s="244"/>
      <c r="O7721" s="244"/>
    </row>
    <row r="7722" spans="3:15" ht="15.6" x14ac:dyDescent="0.3">
      <c r="C7722" s="227"/>
      <c r="N7722" s="244"/>
      <c r="O7722" s="244"/>
    </row>
    <row r="7723" spans="3:15" ht="15.6" x14ac:dyDescent="0.3">
      <c r="C7723" s="227"/>
      <c r="N7723" s="244"/>
      <c r="O7723" s="244"/>
    </row>
    <row r="7724" spans="3:15" ht="15.6" x14ac:dyDescent="0.3">
      <c r="C7724" s="227"/>
      <c r="N7724" s="244"/>
      <c r="O7724" s="244"/>
    </row>
    <row r="7725" spans="3:15" ht="15.6" x14ac:dyDescent="0.3">
      <c r="C7725" s="227"/>
      <c r="N7725" s="244"/>
      <c r="O7725" s="244"/>
    </row>
    <row r="7726" spans="3:15" ht="15.6" x14ac:dyDescent="0.3">
      <c r="C7726" s="227"/>
      <c r="N7726" s="244"/>
      <c r="O7726" s="244"/>
    </row>
    <row r="7727" spans="3:15" ht="15.6" x14ac:dyDescent="0.3">
      <c r="C7727" s="227"/>
      <c r="N7727" s="244"/>
      <c r="O7727" s="244"/>
    </row>
    <row r="7728" spans="3:15" ht="15.6" x14ac:dyDescent="0.3">
      <c r="C7728" s="227"/>
      <c r="N7728" s="244"/>
      <c r="O7728" s="244"/>
    </row>
    <row r="7729" spans="3:15" ht="15.6" x14ac:dyDescent="0.3">
      <c r="C7729" s="227"/>
      <c r="N7729" s="244"/>
      <c r="O7729" s="244"/>
    </row>
    <row r="7730" spans="3:15" ht="15.6" x14ac:dyDescent="0.3">
      <c r="C7730" s="227"/>
      <c r="N7730" s="244"/>
      <c r="O7730" s="244"/>
    </row>
    <row r="7731" spans="3:15" ht="15.6" x14ac:dyDescent="0.3">
      <c r="C7731" s="227"/>
      <c r="N7731" s="244"/>
      <c r="O7731" s="244"/>
    </row>
    <row r="7732" spans="3:15" ht="15.6" x14ac:dyDescent="0.3">
      <c r="C7732" s="227"/>
      <c r="N7732" s="244"/>
      <c r="O7732" s="244"/>
    </row>
    <row r="7733" spans="3:15" ht="15.6" x14ac:dyDescent="0.3">
      <c r="C7733" s="227"/>
      <c r="N7733" s="244"/>
      <c r="O7733" s="244"/>
    </row>
    <row r="7734" spans="3:15" ht="15.6" x14ac:dyDescent="0.3">
      <c r="C7734" s="227"/>
      <c r="N7734" s="244"/>
      <c r="O7734" s="244"/>
    </row>
    <row r="7735" spans="3:15" ht="15.6" x14ac:dyDescent="0.3">
      <c r="C7735" s="227"/>
      <c r="N7735" s="244"/>
      <c r="O7735" s="244"/>
    </row>
    <row r="7736" spans="3:15" ht="15.6" x14ac:dyDescent="0.3">
      <c r="C7736" s="227"/>
      <c r="N7736" s="244"/>
      <c r="O7736" s="244"/>
    </row>
    <row r="7737" spans="3:15" ht="15.6" x14ac:dyDescent="0.3">
      <c r="C7737" s="227"/>
      <c r="N7737" s="244"/>
      <c r="O7737" s="244"/>
    </row>
    <row r="7738" spans="3:15" ht="15.6" x14ac:dyDescent="0.3">
      <c r="C7738" s="227"/>
      <c r="N7738" s="244"/>
      <c r="O7738" s="244"/>
    </row>
    <row r="7739" spans="3:15" ht="15.6" x14ac:dyDescent="0.3">
      <c r="C7739" s="227"/>
      <c r="N7739" s="244"/>
      <c r="O7739" s="244"/>
    </row>
    <row r="7740" spans="3:15" ht="15.6" x14ac:dyDescent="0.3">
      <c r="C7740" s="227"/>
      <c r="N7740" s="244"/>
      <c r="O7740" s="244"/>
    </row>
    <row r="7741" spans="3:15" ht="15.6" x14ac:dyDescent="0.3">
      <c r="C7741" s="227"/>
      <c r="N7741" s="244"/>
      <c r="O7741" s="244"/>
    </row>
    <row r="7742" spans="3:15" ht="15.6" x14ac:dyDescent="0.3">
      <c r="C7742" s="227"/>
      <c r="N7742" s="244"/>
      <c r="O7742" s="244"/>
    </row>
    <row r="7743" spans="3:15" ht="15.6" x14ac:dyDescent="0.3">
      <c r="C7743" s="227"/>
      <c r="N7743" s="244"/>
      <c r="O7743" s="244"/>
    </row>
    <row r="7744" spans="3:15" ht="15.6" x14ac:dyDescent="0.3">
      <c r="C7744" s="227"/>
      <c r="N7744" s="244"/>
      <c r="O7744" s="244"/>
    </row>
    <row r="7745" spans="3:15" ht="15.6" x14ac:dyDescent="0.3">
      <c r="C7745" s="227"/>
      <c r="N7745" s="244"/>
      <c r="O7745" s="244"/>
    </row>
    <row r="7746" spans="3:15" ht="15.6" x14ac:dyDescent="0.3">
      <c r="C7746" s="227"/>
      <c r="N7746" s="244"/>
      <c r="O7746" s="244"/>
    </row>
    <row r="7747" spans="3:15" ht="15.6" x14ac:dyDescent="0.3">
      <c r="C7747" s="227"/>
      <c r="N7747" s="244"/>
      <c r="O7747" s="244"/>
    </row>
    <row r="7748" spans="3:15" ht="15.6" x14ac:dyDescent="0.3">
      <c r="C7748" s="227"/>
      <c r="N7748" s="244"/>
      <c r="O7748" s="244"/>
    </row>
    <row r="7749" spans="3:15" ht="15.6" x14ac:dyDescent="0.3">
      <c r="C7749" s="227"/>
      <c r="N7749" s="244"/>
      <c r="O7749" s="244"/>
    </row>
    <row r="7750" spans="3:15" ht="15.6" x14ac:dyDescent="0.3">
      <c r="C7750" s="227"/>
      <c r="N7750" s="244"/>
      <c r="O7750" s="244"/>
    </row>
    <row r="7751" spans="3:15" ht="15.6" x14ac:dyDescent="0.3">
      <c r="C7751" s="227"/>
      <c r="N7751" s="244"/>
      <c r="O7751" s="244"/>
    </row>
    <row r="7752" spans="3:15" ht="15.6" x14ac:dyDescent="0.3">
      <c r="C7752" s="227"/>
      <c r="N7752" s="244"/>
      <c r="O7752" s="244"/>
    </row>
    <row r="7753" spans="3:15" ht="15.6" x14ac:dyDescent="0.3">
      <c r="C7753" s="227"/>
      <c r="N7753" s="244"/>
      <c r="O7753" s="244"/>
    </row>
    <row r="7754" spans="3:15" ht="15.6" x14ac:dyDescent="0.3">
      <c r="C7754" s="227"/>
      <c r="N7754" s="244"/>
      <c r="O7754" s="244"/>
    </row>
    <row r="7755" spans="3:15" ht="15.6" x14ac:dyDescent="0.3">
      <c r="C7755" s="227"/>
      <c r="N7755" s="244"/>
      <c r="O7755" s="244"/>
    </row>
    <row r="7756" spans="3:15" ht="15.6" x14ac:dyDescent="0.3">
      <c r="C7756" s="227"/>
      <c r="N7756" s="244"/>
      <c r="O7756" s="244"/>
    </row>
    <row r="7757" spans="3:15" ht="15.6" x14ac:dyDescent="0.3">
      <c r="C7757" s="227"/>
      <c r="N7757" s="244"/>
      <c r="O7757" s="244"/>
    </row>
    <row r="7758" spans="3:15" ht="15.6" x14ac:dyDescent="0.3">
      <c r="C7758" s="227"/>
      <c r="N7758" s="244"/>
      <c r="O7758" s="244"/>
    </row>
    <row r="7759" spans="3:15" ht="15.6" x14ac:dyDescent="0.3">
      <c r="C7759" s="227"/>
      <c r="N7759" s="244"/>
      <c r="O7759" s="244"/>
    </row>
    <row r="7760" spans="3:15" ht="15.6" x14ac:dyDescent="0.3">
      <c r="C7760" s="227"/>
      <c r="N7760" s="244"/>
      <c r="O7760" s="244"/>
    </row>
    <row r="7761" spans="3:15" ht="15.6" x14ac:dyDescent="0.3">
      <c r="C7761" s="227"/>
      <c r="N7761" s="244"/>
      <c r="O7761" s="244"/>
    </row>
    <row r="7762" spans="3:15" ht="15.6" x14ac:dyDescent="0.3">
      <c r="C7762" s="227"/>
      <c r="N7762" s="244"/>
      <c r="O7762" s="244"/>
    </row>
    <row r="7763" spans="3:15" ht="15.6" x14ac:dyDescent="0.3">
      <c r="C7763" s="227"/>
      <c r="N7763" s="244"/>
      <c r="O7763" s="244"/>
    </row>
    <row r="7764" spans="3:15" ht="15.6" x14ac:dyDescent="0.3">
      <c r="C7764" s="227"/>
      <c r="N7764" s="244"/>
      <c r="O7764" s="244"/>
    </row>
    <row r="7765" spans="3:15" ht="15.6" x14ac:dyDescent="0.3">
      <c r="C7765" s="227"/>
      <c r="N7765" s="244"/>
      <c r="O7765" s="244"/>
    </row>
    <row r="7766" spans="3:15" ht="15.6" x14ac:dyDescent="0.3">
      <c r="C7766" s="227"/>
      <c r="N7766" s="244"/>
      <c r="O7766" s="244"/>
    </row>
    <row r="7767" spans="3:15" ht="15.6" x14ac:dyDescent="0.3">
      <c r="C7767" s="227"/>
      <c r="N7767" s="244"/>
      <c r="O7767" s="244"/>
    </row>
    <row r="7768" spans="3:15" ht="15.6" x14ac:dyDescent="0.3">
      <c r="C7768" s="227"/>
      <c r="N7768" s="244"/>
      <c r="O7768" s="244"/>
    </row>
    <row r="7769" spans="3:15" ht="15.6" x14ac:dyDescent="0.3">
      <c r="C7769" s="227"/>
      <c r="N7769" s="244"/>
      <c r="O7769" s="244"/>
    </row>
    <row r="7770" spans="3:15" ht="15.6" x14ac:dyDescent="0.3">
      <c r="C7770" s="227"/>
      <c r="N7770" s="244"/>
      <c r="O7770" s="244"/>
    </row>
    <row r="7771" spans="3:15" ht="15.6" x14ac:dyDescent="0.3">
      <c r="C7771" s="227"/>
      <c r="N7771" s="244"/>
      <c r="O7771" s="244"/>
    </row>
    <row r="7772" spans="3:15" ht="15.6" x14ac:dyDescent="0.3">
      <c r="C7772" s="227"/>
      <c r="N7772" s="244"/>
      <c r="O7772" s="244"/>
    </row>
    <row r="7773" spans="3:15" ht="15.6" x14ac:dyDescent="0.3">
      <c r="C7773" s="227"/>
      <c r="N7773" s="244"/>
      <c r="O7773" s="244"/>
    </row>
    <row r="7774" spans="3:15" ht="15.6" x14ac:dyDescent="0.3">
      <c r="C7774" s="227"/>
      <c r="N7774" s="244"/>
      <c r="O7774" s="244"/>
    </row>
    <row r="7775" spans="3:15" ht="15.6" x14ac:dyDescent="0.3">
      <c r="C7775" s="227"/>
      <c r="N7775" s="244"/>
      <c r="O7775" s="244"/>
    </row>
    <row r="7776" spans="3:15" ht="15.6" x14ac:dyDescent="0.3">
      <c r="C7776" s="227"/>
      <c r="N7776" s="244"/>
      <c r="O7776" s="244"/>
    </row>
    <row r="7777" spans="3:15" ht="15.6" x14ac:dyDescent="0.3">
      <c r="C7777" s="227"/>
      <c r="N7777" s="244"/>
      <c r="O7777" s="244"/>
    </row>
    <row r="7778" spans="3:15" ht="15.6" x14ac:dyDescent="0.3">
      <c r="C7778" s="227"/>
      <c r="N7778" s="244"/>
      <c r="O7778" s="244"/>
    </row>
    <row r="7779" spans="3:15" ht="15.6" x14ac:dyDescent="0.3">
      <c r="C7779" s="227"/>
      <c r="N7779" s="244"/>
      <c r="O7779" s="244"/>
    </row>
    <row r="7780" spans="3:15" ht="15.6" x14ac:dyDescent="0.3">
      <c r="C7780" s="227"/>
      <c r="N7780" s="244"/>
      <c r="O7780" s="244"/>
    </row>
    <row r="7781" spans="3:15" ht="15.6" x14ac:dyDescent="0.3">
      <c r="C7781" s="227"/>
      <c r="N7781" s="244"/>
      <c r="O7781" s="244"/>
    </row>
    <row r="7782" spans="3:15" ht="15.6" x14ac:dyDescent="0.3">
      <c r="C7782" s="227"/>
      <c r="N7782" s="244"/>
      <c r="O7782" s="244"/>
    </row>
    <row r="7783" spans="3:15" ht="15.6" x14ac:dyDescent="0.3">
      <c r="C7783" s="227"/>
      <c r="N7783" s="244"/>
      <c r="O7783" s="244"/>
    </row>
    <row r="7784" spans="3:15" ht="15.6" x14ac:dyDescent="0.3">
      <c r="C7784" s="227"/>
      <c r="N7784" s="244"/>
      <c r="O7784" s="244"/>
    </row>
    <row r="7785" spans="3:15" ht="15.6" x14ac:dyDescent="0.3">
      <c r="C7785" s="227"/>
      <c r="N7785" s="244"/>
      <c r="O7785" s="244"/>
    </row>
    <row r="7786" spans="3:15" ht="15.6" x14ac:dyDescent="0.3">
      <c r="C7786" s="227"/>
      <c r="N7786" s="244"/>
      <c r="O7786" s="244"/>
    </row>
    <row r="7787" spans="3:15" ht="15.6" x14ac:dyDescent="0.3">
      <c r="C7787" s="227"/>
      <c r="N7787" s="244"/>
      <c r="O7787" s="244"/>
    </row>
    <row r="7788" spans="3:15" ht="15.6" x14ac:dyDescent="0.3">
      <c r="C7788" s="227"/>
      <c r="N7788" s="244"/>
      <c r="O7788" s="244"/>
    </row>
    <row r="7789" spans="3:15" ht="15.6" x14ac:dyDescent="0.3">
      <c r="C7789" s="227"/>
      <c r="N7789" s="244"/>
      <c r="O7789" s="244"/>
    </row>
    <row r="7790" spans="3:15" ht="15.6" x14ac:dyDescent="0.3">
      <c r="C7790" s="227"/>
      <c r="N7790" s="244"/>
      <c r="O7790" s="244"/>
    </row>
    <row r="7791" spans="3:15" ht="15.6" x14ac:dyDescent="0.3">
      <c r="C7791" s="227"/>
      <c r="N7791" s="244"/>
      <c r="O7791" s="244"/>
    </row>
    <row r="7792" spans="3:15" ht="15.6" x14ac:dyDescent="0.3">
      <c r="C7792" s="227"/>
      <c r="N7792" s="244"/>
      <c r="O7792" s="244"/>
    </row>
    <row r="7793" spans="3:15" ht="15.6" x14ac:dyDescent="0.3">
      <c r="C7793" s="227"/>
      <c r="N7793" s="244"/>
      <c r="O7793" s="244"/>
    </row>
    <row r="7794" spans="3:15" ht="15.6" x14ac:dyDescent="0.3">
      <c r="C7794" s="227"/>
      <c r="N7794" s="244"/>
      <c r="O7794" s="244"/>
    </row>
    <row r="7795" spans="3:15" ht="15.6" x14ac:dyDescent="0.3">
      <c r="C7795" s="227"/>
      <c r="N7795" s="244"/>
      <c r="O7795" s="244"/>
    </row>
    <row r="7796" spans="3:15" ht="15.6" x14ac:dyDescent="0.3">
      <c r="C7796" s="227"/>
      <c r="N7796" s="244"/>
      <c r="O7796" s="244"/>
    </row>
    <row r="7797" spans="3:15" ht="15.6" x14ac:dyDescent="0.3">
      <c r="C7797" s="227"/>
      <c r="N7797" s="244"/>
      <c r="O7797" s="244"/>
    </row>
    <row r="7798" spans="3:15" ht="15.6" x14ac:dyDescent="0.3">
      <c r="C7798" s="227"/>
      <c r="N7798" s="244"/>
      <c r="O7798" s="244"/>
    </row>
    <row r="7799" spans="3:15" ht="15.6" x14ac:dyDescent="0.3">
      <c r="C7799" s="227"/>
      <c r="N7799" s="244"/>
      <c r="O7799" s="244"/>
    </row>
    <row r="7800" spans="3:15" ht="15.6" x14ac:dyDescent="0.3">
      <c r="C7800" s="227"/>
      <c r="N7800" s="244"/>
      <c r="O7800" s="244"/>
    </row>
    <row r="7801" spans="3:15" ht="15.6" x14ac:dyDescent="0.3">
      <c r="C7801" s="227"/>
      <c r="N7801" s="244"/>
      <c r="O7801" s="244"/>
    </row>
    <row r="7802" spans="3:15" ht="15.6" x14ac:dyDescent="0.3">
      <c r="C7802" s="227"/>
      <c r="N7802" s="244"/>
      <c r="O7802" s="244"/>
    </row>
    <row r="7803" spans="3:15" ht="15.6" x14ac:dyDescent="0.3">
      <c r="C7803" s="227"/>
      <c r="N7803" s="244"/>
      <c r="O7803" s="244"/>
    </row>
    <row r="7804" spans="3:15" ht="15.6" x14ac:dyDescent="0.3">
      <c r="C7804" s="227"/>
      <c r="N7804" s="244"/>
      <c r="O7804" s="244"/>
    </row>
    <row r="7805" spans="3:15" ht="15.6" x14ac:dyDescent="0.3">
      <c r="C7805" s="227"/>
      <c r="N7805" s="244"/>
      <c r="O7805" s="244"/>
    </row>
    <row r="7806" spans="3:15" ht="15.6" x14ac:dyDescent="0.3">
      <c r="C7806" s="227"/>
      <c r="N7806" s="244"/>
      <c r="O7806" s="244"/>
    </row>
    <row r="7807" spans="3:15" ht="15.6" x14ac:dyDescent="0.3">
      <c r="C7807" s="227"/>
      <c r="N7807" s="244"/>
      <c r="O7807" s="244"/>
    </row>
    <row r="7808" spans="3:15" ht="15.6" x14ac:dyDescent="0.3">
      <c r="C7808" s="227"/>
      <c r="N7808" s="244"/>
      <c r="O7808" s="244"/>
    </row>
    <row r="7809" spans="3:15" ht="15.6" x14ac:dyDescent="0.3">
      <c r="C7809" s="227"/>
      <c r="N7809" s="244"/>
      <c r="O7809" s="244"/>
    </row>
    <row r="7810" spans="3:15" ht="15.6" x14ac:dyDescent="0.3">
      <c r="C7810" s="227"/>
      <c r="N7810" s="244"/>
      <c r="O7810" s="244"/>
    </row>
    <row r="7811" spans="3:15" ht="15.6" x14ac:dyDescent="0.3">
      <c r="C7811" s="227"/>
      <c r="N7811" s="244"/>
      <c r="O7811" s="244"/>
    </row>
    <row r="7812" spans="3:15" ht="15.6" x14ac:dyDescent="0.3">
      <c r="C7812" s="227"/>
      <c r="N7812" s="244"/>
      <c r="O7812" s="244"/>
    </row>
    <row r="7813" spans="3:15" ht="15.6" x14ac:dyDescent="0.3">
      <c r="C7813" s="227"/>
      <c r="N7813" s="244"/>
      <c r="O7813" s="244"/>
    </row>
    <row r="7814" spans="3:15" ht="15.6" x14ac:dyDescent="0.3">
      <c r="C7814" s="227"/>
      <c r="N7814" s="244"/>
      <c r="O7814" s="244"/>
    </row>
    <row r="7815" spans="3:15" ht="15.6" x14ac:dyDescent="0.3">
      <c r="C7815" s="227"/>
      <c r="N7815" s="244"/>
      <c r="O7815" s="244"/>
    </row>
    <row r="7816" spans="3:15" ht="15.6" x14ac:dyDescent="0.3">
      <c r="C7816" s="227"/>
      <c r="N7816" s="244"/>
      <c r="O7816" s="244"/>
    </row>
    <row r="7817" spans="3:15" ht="15.6" x14ac:dyDescent="0.3">
      <c r="C7817" s="227"/>
      <c r="N7817" s="244"/>
      <c r="O7817" s="244"/>
    </row>
    <row r="7818" spans="3:15" ht="15.6" x14ac:dyDescent="0.3">
      <c r="C7818" s="227"/>
      <c r="N7818" s="244"/>
      <c r="O7818" s="244"/>
    </row>
    <row r="7819" spans="3:15" ht="15.6" x14ac:dyDescent="0.3">
      <c r="C7819" s="227"/>
      <c r="N7819" s="244"/>
      <c r="O7819" s="244"/>
    </row>
    <row r="7820" spans="3:15" ht="15.6" x14ac:dyDescent="0.3">
      <c r="C7820" s="227"/>
      <c r="N7820" s="244"/>
      <c r="O7820" s="244"/>
    </row>
    <row r="7821" spans="3:15" ht="15.6" x14ac:dyDescent="0.3">
      <c r="C7821" s="227"/>
      <c r="N7821" s="244"/>
      <c r="O7821" s="244"/>
    </row>
    <row r="7822" spans="3:15" ht="15.6" x14ac:dyDescent="0.3">
      <c r="C7822" s="227"/>
      <c r="N7822" s="244"/>
      <c r="O7822" s="244"/>
    </row>
    <row r="7823" spans="3:15" ht="15.6" x14ac:dyDescent="0.3">
      <c r="C7823" s="227"/>
      <c r="N7823" s="244"/>
      <c r="O7823" s="244"/>
    </row>
    <row r="7824" spans="3:15" ht="15.6" x14ac:dyDescent="0.3">
      <c r="C7824" s="227"/>
      <c r="N7824" s="244"/>
      <c r="O7824" s="244"/>
    </row>
    <row r="7825" spans="3:15" ht="15.6" x14ac:dyDescent="0.3">
      <c r="C7825" s="227"/>
      <c r="N7825" s="244"/>
      <c r="O7825" s="244"/>
    </row>
    <row r="7826" spans="3:15" ht="15.6" x14ac:dyDescent="0.3">
      <c r="C7826" s="227"/>
      <c r="N7826" s="244"/>
      <c r="O7826" s="244"/>
    </row>
    <row r="7827" spans="3:15" ht="15.6" x14ac:dyDescent="0.3">
      <c r="C7827" s="227"/>
      <c r="N7827" s="244"/>
      <c r="O7827" s="244"/>
    </row>
    <row r="7828" spans="3:15" ht="15.6" x14ac:dyDescent="0.3">
      <c r="C7828" s="227"/>
      <c r="N7828" s="244"/>
      <c r="O7828" s="244"/>
    </row>
    <row r="7829" spans="3:15" ht="15.6" x14ac:dyDescent="0.3">
      <c r="C7829" s="227"/>
      <c r="N7829" s="244"/>
      <c r="O7829" s="244"/>
    </row>
    <row r="7830" spans="3:15" ht="15.6" x14ac:dyDescent="0.3">
      <c r="C7830" s="227"/>
      <c r="N7830" s="244"/>
      <c r="O7830" s="244"/>
    </row>
    <row r="7831" spans="3:15" ht="15.6" x14ac:dyDescent="0.3">
      <c r="C7831" s="227"/>
      <c r="N7831" s="244"/>
      <c r="O7831" s="244"/>
    </row>
    <row r="7832" spans="3:15" ht="15.6" x14ac:dyDescent="0.3">
      <c r="C7832" s="227"/>
      <c r="N7832" s="244"/>
      <c r="O7832" s="244"/>
    </row>
    <row r="7833" spans="3:15" ht="15.6" x14ac:dyDescent="0.3">
      <c r="C7833" s="227"/>
      <c r="N7833" s="244"/>
      <c r="O7833" s="244"/>
    </row>
    <row r="7834" spans="3:15" ht="15.6" x14ac:dyDescent="0.3">
      <c r="C7834" s="227"/>
      <c r="N7834" s="244"/>
      <c r="O7834" s="244"/>
    </row>
    <row r="7835" spans="3:15" ht="15.6" x14ac:dyDescent="0.3">
      <c r="C7835" s="227"/>
      <c r="N7835" s="244"/>
      <c r="O7835" s="244"/>
    </row>
    <row r="7836" spans="3:15" ht="15.6" x14ac:dyDescent="0.3">
      <c r="C7836" s="227"/>
      <c r="N7836" s="244"/>
      <c r="O7836" s="244"/>
    </row>
    <row r="7837" spans="3:15" ht="15.6" x14ac:dyDescent="0.3">
      <c r="C7837" s="227"/>
      <c r="N7837" s="244"/>
      <c r="O7837" s="244"/>
    </row>
    <row r="7838" spans="3:15" ht="15.6" x14ac:dyDescent="0.3">
      <c r="C7838" s="227"/>
      <c r="N7838" s="244"/>
      <c r="O7838" s="244"/>
    </row>
    <row r="7839" spans="3:15" ht="15.6" x14ac:dyDescent="0.3">
      <c r="C7839" s="227"/>
      <c r="N7839" s="244"/>
      <c r="O7839" s="244"/>
    </row>
    <row r="7840" spans="3:15" ht="15.6" x14ac:dyDescent="0.3">
      <c r="C7840" s="227"/>
      <c r="N7840" s="244"/>
      <c r="O7840" s="244"/>
    </row>
    <row r="7841" spans="3:15" ht="15.6" x14ac:dyDescent="0.3">
      <c r="C7841" s="227"/>
      <c r="N7841" s="244"/>
      <c r="O7841" s="244"/>
    </row>
    <row r="7842" spans="3:15" ht="15.6" x14ac:dyDescent="0.3">
      <c r="C7842" s="227"/>
      <c r="N7842" s="244"/>
      <c r="O7842" s="244"/>
    </row>
    <row r="7843" spans="3:15" ht="15.6" x14ac:dyDescent="0.3">
      <c r="C7843" s="227"/>
      <c r="N7843" s="244"/>
      <c r="O7843" s="244"/>
    </row>
    <row r="7844" spans="3:15" ht="15.6" x14ac:dyDescent="0.3">
      <c r="C7844" s="227"/>
      <c r="N7844" s="244"/>
      <c r="O7844" s="244"/>
    </row>
    <row r="7845" spans="3:15" ht="15.6" x14ac:dyDescent="0.3">
      <c r="C7845" s="227"/>
      <c r="N7845" s="244"/>
      <c r="O7845" s="244"/>
    </row>
    <row r="7846" spans="3:15" ht="15.6" x14ac:dyDescent="0.3">
      <c r="C7846" s="227"/>
      <c r="N7846" s="244"/>
      <c r="O7846" s="244"/>
    </row>
    <row r="7847" spans="3:15" ht="15.6" x14ac:dyDescent="0.3">
      <c r="C7847" s="227"/>
      <c r="N7847" s="244"/>
      <c r="O7847" s="244"/>
    </row>
    <row r="7848" spans="3:15" ht="15.6" x14ac:dyDescent="0.3">
      <c r="C7848" s="227"/>
      <c r="N7848" s="244"/>
      <c r="O7848" s="244"/>
    </row>
    <row r="7849" spans="3:15" ht="15.6" x14ac:dyDescent="0.3">
      <c r="C7849" s="227"/>
      <c r="N7849" s="244"/>
      <c r="O7849" s="244"/>
    </row>
    <row r="7850" spans="3:15" ht="15.6" x14ac:dyDescent="0.3">
      <c r="C7850" s="227"/>
      <c r="N7850" s="244"/>
      <c r="O7850" s="244"/>
    </row>
    <row r="7851" spans="3:15" ht="15.6" x14ac:dyDescent="0.3">
      <c r="C7851" s="227"/>
      <c r="N7851" s="244"/>
      <c r="O7851" s="244"/>
    </row>
    <row r="7852" spans="3:15" ht="15.6" x14ac:dyDescent="0.3">
      <c r="C7852" s="227"/>
      <c r="N7852" s="244"/>
      <c r="O7852" s="244"/>
    </row>
    <row r="7853" spans="3:15" ht="15.6" x14ac:dyDescent="0.3">
      <c r="C7853" s="227"/>
      <c r="N7853" s="244"/>
      <c r="O7853" s="244"/>
    </row>
    <row r="7854" spans="3:15" ht="15.6" x14ac:dyDescent="0.3">
      <c r="C7854" s="227"/>
      <c r="N7854" s="244"/>
      <c r="O7854" s="244"/>
    </row>
    <row r="7855" spans="3:15" ht="15.6" x14ac:dyDescent="0.3">
      <c r="C7855" s="227"/>
      <c r="N7855" s="244"/>
      <c r="O7855" s="244"/>
    </row>
    <row r="7856" spans="3:15" ht="15.6" x14ac:dyDescent="0.3">
      <c r="C7856" s="227"/>
      <c r="N7856" s="244"/>
      <c r="O7856" s="244"/>
    </row>
    <row r="7857" spans="3:15" ht="15.6" x14ac:dyDescent="0.3">
      <c r="C7857" s="227"/>
      <c r="N7857" s="244"/>
      <c r="O7857" s="244"/>
    </row>
    <row r="7858" spans="3:15" ht="15.6" x14ac:dyDescent="0.3">
      <c r="C7858" s="227"/>
      <c r="N7858" s="244"/>
      <c r="O7858" s="244"/>
    </row>
    <row r="7859" spans="3:15" ht="15.6" x14ac:dyDescent="0.3">
      <c r="C7859" s="227"/>
      <c r="N7859" s="244"/>
      <c r="O7859" s="244"/>
    </row>
    <row r="7860" spans="3:15" ht="15.6" x14ac:dyDescent="0.3">
      <c r="C7860" s="227"/>
      <c r="N7860" s="244"/>
      <c r="O7860" s="244"/>
    </row>
    <row r="7861" spans="3:15" ht="15.6" x14ac:dyDescent="0.3">
      <c r="C7861" s="227"/>
      <c r="N7861" s="244"/>
      <c r="O7861" s="244"/>
    </row>
    <row r="7862" spans="3:15" ht="15.6" x14ac:dyDescent="0.3">
      <c r="C7862" s="227"/>
      <c r="N7862" s="244"/>
      <c r="O7862" s="244"/>
    </row>
    <row r="7863" spans="3:15" ht="15.6" x14ac:dyDescent="0.3">
      <c r="C7863" s="227"/>
      <c r="N7863" s="244"/>
      <c r="O7863" s="244"/>
    </row>
    <row r="7864" spans="3:15" ht="15.6" x14ac:dyDescent="0.3">
      <c r="C7864" s="227"/>
      <c r="N7864" s="244"/>
      <c r="O7864" s="244"/>
    </row>
    <row r="7865" spans="3:15" ht="15.6" x14ac:dyDescent="0.3">
      <c r="C7865" s="227"/>
      <c r="N7865" s="244"/>
      <c r="O7865" s="244"/>
    </row>
    <row r="7866" spans="3:15" ht="15.6" x14ac:dyDescent="0.3">
      <c r="C7866" s="227"/>
      <c r="N7866" s="244"/>
      <c r="O7866" s="244"/>
    </row>
    <row r="7867" spans="3:15" ht="15.6" x14ac:dyDescent="0.3">
      <c r="C7867" s="227"/>
      <c r="N7867" s="244"/>
      <c r="O7867" s="244"/>
    </row>
    <row r="7868" spans="3:15" ht="15.6" x14ac:dyDescent="0.3">
      <c r="C7868" s="227"/>
      <c r="N7868" s="244"/>
      <c r="O7868" s="244"/>
    </row>
    <row r="7869" spans="3:15" ht="15.6" x14ac:dyDescent="0.3">
      <c r="C7869" s="227"/>
      <c r="N7869" s="244"/>
      <c r="O7869" s="244"/>
    </row>
    <row r="7870" spans="3:15" ht="15.6" x14ac:dyDescent="0.3">
      <c r="C7870" s="227"/>
      <c r="N7870" s="244"/>
      <c r="O7870" s="244"/>
    </row>
    <row r="7871" spans="3:15" ht="15.6" x14ac:dyDescent="0.3">
      <c r="C7871" s="227"/>
      <c r="N7871" s="244"/>
      <c r="O7871" s="244"/>
    </row>
    <row r="7872" spans="3:15" ht="15.6" x14ac:dyDescent="0.3">
      <c r="C7872" s="227"/>
      <c r="N7872" s="244"/>
      <c r="O7872" s="244"/>
    </row>
    <row r="7873" spans="3:15" ht="15.6" x14ac:dyDescent="0.3">
      <c r="C7873" s="227"/>
      <c r="N7873" s="244"/>
      <c r="O7873" s="244"/>
    </row>
    <row r="7874" spans="3:15" ht="15.6" x14ac:dyDescent="0.3">
      <c r="C7874" s="227"/>
      <c r="N7874" s="244"/>
      <c r="O7874" s="244"/>
    </row>
    <row r="7875" spans="3:15" ht="15.6" x14ac:dyDescent="0.3">
      <c r="C7875" s="227"/>
      <c r="N7875" s="244"/>
      <c r="O7875" s="244"/>
    </row>
    <row r="7876" spans="3:15" ht="15.6" x14ac:dyDescent="0.3">
      <c r="C7876" s="227"/>
      <c r="N7876" s="244"/>
      <c r="O7876" s="244"/>
    </row>
    <row r="7877" spans="3:15" ht="15.6" x14ac:dyDescent="0.3">
      <c r="C7877" s="227"/>
      <c r="N7877" s="244"/>
      <c r="O7877" s="244"/>
    </row>
    <row r="7878" spans="3:15" ht="15.6" x14ac:dyDescent="0.3">
      <c r="C7878" s="227"/>
      <c r="N7878" s="244"/>
      <c r="O7878" s="244"/>
    </row>
    <row r="7879" spans="3:15" ht="15.6" x14ac:dyDescent="0.3">
      <c r="C7879" s="227"/>
      <c r="N7879" s="244"/>
      <c r="O7879" s="244"/>
    </row>
    <row r="7880" spans="3:15" ht="15.6" x14ac:dyDescent="0.3">
      <c r="C7880" s="227"/>
      <c r="N7880" s="244"/>
      <c r="O7880" s="244"/>
    </row>
    <row r="7881" spans="3:15" ht="15.6" x14ac:dyDescent="0.3">
      <c r="C7881" s="227"/>
      <c r="N7881" s="244"/>
      <c r="O7881" s="244"/>
    </row>
    <row r="7882" spans="3:15" ht="15.6" x14ac:dyDescent="0.3">
      <c r="C7882" s="227"/>
      <c r="N7882" s="244"/>
      <c r="O7882" s="244"/>
    </row>
    <row r="7883" spans="3:15" ht="15.6" x14ac:dyDescent="0.3">
      <c r="C7883" s="227"/>
      <c r="N7883" s="244"/>
      <c r="O7883" s="244"/>
    </row>
    <row r="7884" spans="3:15" ht="15.6" x14ac:dyDescent="0.3">
      <c r="C7884" s="227"/>
      <c r="N7884" s="244"/>
      <c r="O7884" s="244"/>
    </row>
    <row r="7885" spans="3:15" ht="15.6" x14ac:dyDescent="0.3">
      <c r="C7885" s="227"/>
      <c r="N7885" s="244"/>
      <c r="O7885" s="244"/>
    </row>
    <row r="7886" spans="3:15" ht="15.6" x14ac:dyDescent="0.3">
      <c r="C7886" s="227"/>
      <c r="N7886" s="244"/>
      <c r="O7886" s="244"/>
    </row>
    <row r="7887" spans="3:15" ht="15.6" x14ac:dyDescent="0.3">
      <c r="C7887" s="227"/>
      <c r="N7887" s="244"/>
      <c r="O7887" s="244"/>
    </row>
    <row r="7888" spans="3:15" ht="15.6" x14ac:dyDescent="0.3">
      <c r="C7888" s="227"/>
      <c r="N7888" s="244"/>
      <c r="O7888" s="244"/>
    </row>
    <row r="7889" spans="3:15" ht="15.6" x14ac:dyDescent="0.3">
      <c r="C7889" s="227"/>
      <c r="N7889" s="244"/>
      <c r="O7889" s="244"/>
    </row>
    <row r="7890" spans="3:15" ht="15.6" x14ac:dyDescent="0.3">
      <c r="C7890" s="227"/>
      <c r="N7890" s="244"/>
      <c r="O7890" s="244"/>
    </row>
    <row r="7891" spans="3:15" ht="15.6" x14ac:dyDescent="0.3">
      <c r="C7891" s="227"/>
      <c r="N7891" s="244"/>
      <c r="O7891" s="244"/>
    </row>
    <row r="7892" spans="3:15" ht="15.6" x14ac:dyDescent="0.3">
      <c r="C7892" s="227"/>
      <c r="N7892" s="244"/>
      <c r="O7892" s="244"/>
    </row>
    <row r="7893" spans="3:15" ht="15.6" x14ac:dyDescent="0.3">
      <c r="C7893" s="227"/>
      <c r="N7893" s="244"/>
      <c r="O7893" s="244"/>
    </row>
    <row r="7894" spans="3:15" ht="15.6" x14ac:dyDescent="0.3">
      <c r="C7894" s="227"/>
      <c r="N7894" s="244"/>
      <c r="O7894" s="244"/>
    </row>
    <row r="7895" spans="3:15" ht="15.6" x14ac:dyDescent="0.3">
      <c r="C7895" s="227"/>
      <c r="N7895" s="244"/>
      <c r="O7895" s="244"/>
    </row>
    <row r="7896" spans="3:15" ht="15.6" x14ac:dyDescent="0.3">
      <c r="C7896" s="227"/>
      <c r="N7896" s="244"/>
      <c r="O7896" s="244"/>
    </row>
    <row r="7897" spans="3:15" ht="15.6" x14ac:dyDescent="0.3">
      <c r="C7897" s="227"/>
      <c r="N7897" s="244"/>
      <c r="O7897" s="244"/>
    </row>
    <row r="7898" spans="3:15" ht="15.6" x14ac:dyDescent="0.3">
      <c r="C7898" s="227"/>
      <c r="N7898" s="244"/>
      <c r="O7898" s="244"/>
    </row>
    <row r="7899" spans="3:15" ht="15.6" x14ac:dyDescent="0.3">
      <c r="C7899" s="227"/>
      <c r="N7899" s="244"/>
      <c r="O7899" s="244"/>
    </row>
    <row r="7900" spans="3:15" ht="15.6" x14ac:dyDescent="0.3">
      <c r="C7900" s="227"/>
      <c r="N7900" s="244"/>
      <c r="O7900" s="244"/>
    </row>
    <row r="7901" spans="3:15" ht="15.6" x14ac:dyDescent="0.3">
      <c r="C7901" s="227"/>
      <c r="N7901" s="244"/>
      <c r="O7901" s="244"/>
    </row>
    <row r="7902" spans="3:15" ht="15.6" x14ac:dyDescent="0.3">
      <c r="C7902" s="227"/>
      <c r="N7902" s="244"/>
      <c r="O7902" s="244"/>
    </row>
    <row r="7903" spans="3:15" ht="15.6" x14ac:dyDescent="0.3">
      <c r="C7903" s="227"/>
      <c r="N7903" s="244"/>
      <c r="O7903" s="244"/>
    </row>
    <row r="7904" spans="3:15" ht="15.6" x14ac:dyDescent="0.3">
      <c r="C7904" s="227"/>
      <c r="N7904" s="244"/>
      <c r="O7904" s="244"/>
    </row>
    <row r="7905" spans="3:15" ht="15.6" x14ac:dyDescent="0.3">
      <c r="C7905" s="227"/>
      <c r="N7905" s="244"/>
      <c r="O7905" s="244"/>
    </row>
    <row r="7906" spans="3:15" ht="15.6" x14ac:dyDescent="0.3">
      <c r="C7906" s="227"/>
      <c r="N7906" s="244"/>
      <c r="O7906" s="244"/>
    </row>
    <row r="7907" spans="3:15" ht="15.6" x14ac:dyDescent="0.3">
      <c r="C7907" s="227"/>
      <c r="N7907" s="244"/>
      <c r="O7907" s="244"/>
    </row>
    <row r="7908" spans="3:15" ht="15.6" x14ac:dyDescent="0.3">
      <c r="C7908" s="227"/>
      <c r="N7908" s="244"/>
      <c r="O7908" s="244"/>
    </row>
    <row r="7909" spans="3:15" ht="15.6" x14ac:dyDescent="0.3">
      <c r="C7909" s="227"/>
      <c r="N7909" s="244"/>
      <c r="O7909" s="244"/>
    </row>
    <row r="7910" spans="3:15" ht="15.6" x14ac:dyDescent="0.3">
      <c r="C7910" s="227"/>
      <c r="N7910" s="244"/>
      <c r="O7910" s="244"/>
    </row>
    <row r="7911" spans="3:15" ht="15.6" x14ac:dyDescent="0.3">
      <c r="C7911" s="227"/>
      <c r="N7911" s="244"/>
      <c r="O7911" s="244"/>
    </row>
    <row r="7912" spans="3:15" ht="15.6" x14ac:dyDescent="0.3">
      <c r="C7912" s="227"/>
      <c r="N7912" s="244"/>
      <c r="O7912" s="244"/>
    </row>
    <row r="7913" spans="3:15" ht="15.6" x14ac:dyDescent="0.3">
      <c r="C7913" s="227"/>
      <c r="N7913" s="244"/>
      <c r="O7913" s="244"/>
    </row>
    <row r="7914" spans="3:15" ht="15.6" x14ac:dyDescent="0.3">
      <c r="C7914" s="227"/>
      <c r="N7914" s="244"/>
      <c r="O7914" s="244"/>
    </row>
    <row r="7915" spans="3:15" ht="15.6" x14ac:dyDescent="0.3">
      <c r="C7915" s="227"/>
      <c r="N7915" s="244"/>
      <c r="O7915" s="244"/>
    </row>
    <row r="7916" spans="3:15" ht="15.6" x14ac:dyDescent="0.3">
      <c r="C7916" s="227"/>
      <c r="N7916" s="244"/>
      <c r="O7916" s="244"/>
    </row>
    <row r="7917" spans="3:15" ht="15.6" x14ac:dyDescent="0.3">
      <c r="C7917" s="227"/>
      <c r="N7917" s="244"/>
      <c r="O7917" s="244"/>
    </row>
    <row r="7918" spans="3:15" ht="15.6" x14ac:dyDescent="0.3">
      <c r="C7918" s="227"/>
      <c r="N7918" s="244"/>
      <c r="O7918" s="244"/>
    </row>
    <row r="7919" spans="3:15" ht="15.6" x14ac:dyDescent="0.3">
      <c r="C7919" s="227"/>
      <c r="N7919" s="244"/>
      <c r="O7919" s="244"/>
    </row>
    <row r="7920" spans="3:15" ht="15.6" x14ac:dyDescent="0.3">
      <c r="C7920" s="227"/>
      <c r="N7920" s="244"/>
      <c r="O7920" s="244"/>
    </row>
    <row r="7921" spans="3:15" ht="15.6" x14ac:dyDescent="0.3">
      <c r="C7921" s="227"/>
      <c r="N7921" s="244"/>
      <c r="O7921" s="244"/>
    </row>
    <row r="7922" spans="3:15" ht="15.6" x14ac:dyDescent="0.3">
      <c r="C7922" s="227"/>
      <c r="N7922" s="244"/>
      <c r="O7922" s="244"/>
    </row>
    <row r="7923" spans="3:15" ht="15.6" x14ac:dyDescent="0.3">
      <c r="C7923" s="227"/>
      <c r="N7923" s="244"/>
      <c r="O7923" s="244"/>
    </row>
    <row r="7924" spans="3:15" ht="15.6" x14ac:dyDescent="0.3">
      <c r="C7924" s="227"/>
      <c r="N7924" s="244"/>
      <c r="O7924" s="244"/>
    </row>
    <row r="7925" spans="3:15" ht="15.6" x14ac:dyDescent="0.3">
      <c r="C7925" s="227"/>
      <c r="N7925" s="244"/>
      <c r="O7925" s="244"/>
    </row>
    <row r="7926" spans="3:15" ht="15.6" x14ac:dyDescent="0.3">
      <c r="C7926" s="227"/>
      <c r="N7926" s="244"/>
      <c r="O7926" s="244"/>
    </row>
    <row r="7927" spans="3:15" ht="15.6" x14ac:dyDescent="0.3">
      <c r="C7927" s="227"/>
      <c r="N7927" s="244"/>
      <c r="O7927" s="244"/>
    </row>
    <row r="7928" spans="3:15" ht="15.6" x14ac:dyDescent="0.3">
      <c r="C7928" s="227"/>
      <c r="N7928" s="244"/>
      <c r="O7928" s="244"/>
    </row>
    <row r="7929" spans="3:15" ht="15.6" x14ac:dyDescent="0.3">
      <c r="C7929" s="227"/>
      <c r="N7929" s="244"/>
      <c r="O7929" s="244"/>
    </row>
    <row r="7930" spans="3:15" ht="15.6" x14ac:dyDescent="0.3">
      <c r="C7930" s="227"/>
      <c r="N7930" s="244"/>
      <c r="O7930" s="244"/>
    </row>
    <row r="7931" spans="3:15" ht="15.6" x14ac:dyDescent="0.3">
      <c r="C7931" s="227"/>
      <c r="N7931" s="244"/>
      <c r="O7931" s="244"/>
    </row>
    <row r="7932" spans="3:15" ht="15.6" x14ac:dyDescent="0.3">
      <c r="C7932" s="227"/>
      <c r="N7932" s="244"/>
      <c r="O7932" s="244"/>
    </row>
    <row r="7933" spans="3:15" ht="15.6" x14ac:dyDescent="0.3">
      <c r="C7933" s="227"/>
      <c r="N7933" s="244"/>
      <c r="O7933" s="244"/>
    </row>
    <row r="7934" spans="3:15" ht="15.6" x14ac:dyDescent="0.3">
      <c r="C7934" s="227"/>
      <c r="N7934" s="244"/>
      <c r="O7934" s="244"/>
    </row>
    <row r="7935" spans="3:15" ht="15.6" x14ac:dyDescent="0.3">
      <c r="C7935" s="227"/>
      <c r="N7935" s="244"/>
      <c r="O7935" s="244"/>
    </row>
    <row r="7936" spans="3:15" ht="15.6" x14ac:dyDescent="0.3">
      <c r="C7936" s="227"/>
      <c r="N7936" s="244"/>
      <c r="O7936" s="244"/>
    </row>
    <row r="7937" spans="3:15" ht="15.6" x14ac:dyDescent="0.3">
      <c r="C7937" s="227"/>
      <c r="N7937" s="244"/>
      <c r="O7937" s="244"/>
    </row>
    <row r="7938" spans="3:15" ht="15.6" x14ac:dyDescent="0.3">
      <c r="C7938" s="227"/>
      <c r="N7938" s="244"/>
      <c r="O7938" s="244"/>
    </row>
    <row r="7939" spans="3:15" ht="15.6" x14ac:dyDescent="0.3">
      <c r="C7939" s="227"/>
      <c r="N7939" s="244"/>
      <c r="O7939" s="244"/>
    </row>
    <row r="7940" spans="3:15" ht="15.6" x14ac:dyDescent="0.3">
      <c r="C7940" s="227"/>
      <c r="N7940" s="244"/>
      <c r="O7940" s="244"/>
    </row>
    <row r="7941" spans="3:15" ht="15.6" x14ac:dyDescent="0.3">
      <c r="C7941" s="227"/>
      <c r="N7941" s="244"/>
      <c r="O7941" s="244"/>
    </row>
    <row r="7942" spans="3:15" ht="15.6" x14ac:dyDescent="0.3">
      <c r="C7942" s="227"/>
      <c r="N7942" s="244"/>
      <c r="O7942" s="244"/>
    </row>
    <row r="7943" spans="3:15" ht="15.6" x14ac:dyDescent="0.3">
      <c r="C7943" s="227"/>
      <c r="N7943" s="244"/>
      <c r="O7943" s="244"/>
    </row>
    <row r="7944" spans="3:15" ht="15.6" x14ac:dyDescent="0.3">
      <c r="C7944" s="227"/>
      <c r="N7944" s="244"/>
      <c r="O7944" s="244"/>
    </row>
    <row r="7945" spans="3:15" ht="15.6" x14ac:dyDescent="0.3">
      <c r="C7945" s="227"/>
      <c r="N7945" s="244"/>
      <c r="O7945" s="244"/>
    </row>
    <row r="7946" spans="3:15" ht="15.6" x14ac:dyDescent="0.3">
      <c r="C7946" s="227"/>
      <c r="N7946" s="244"/>
      <c r="O7946" s="244"/>
    </row>
    <row r="7947" spans="3:15" ht="15.6" x14ac:dyDescent="0.3">
      <c r="C7947" s="227"/>
      <c r="N7947" s="244"/>
      <c r="O7947" s="244"/>
    </row>
    <row r="7948" spans="3:15" ht="15.6" x14ac:dyDescent="0.3">
      <c r="C7948" s="227"/>
      <c r="N7948" s="244"/>
      <c r="O7948" s="244"/>
    </row>
    <row r="7949" spans="3:15" ht="15.6" x14ac:dyDescent="0.3">
      <c r="C7949" s="227"/>
      <c r="N7949" s="244"/>
      <c r="O7949" s="244"/>
    </row>
    <row r="7950" spans="3:15" ht="15.6" x14ac:dyDescent="0.3">
      <c r="C7950" s="227"/>
      <c r="N7950" s="244"/>
      <c r="O7950" s="244"/>
    </row>
    <row r="7951" spans="3:15" ht="15.6" x14ac:dyDescent="0.3">
      <c r="C7951" s="227"/>
      <c r="N7951" s="244"/>
      <c r="O7951" s="244"/>
    </row>
    <row r="7952" spans="3:15" ht="15.6" x14ac:dyDescent="0.3">
      <c r="C7952" s="227"/>
      <c r="N7952" s="244"/>
      <c r="O7952" s="244"/>
    </row>
    <row r="7953" spans="3:15" ht="15.6" x14ac:dyDescent="0.3">
      <c r="C7953" s="227"/>
      <c r="N7953" s="244"/>
      <c r="O7953" s="244"/>
    </row>
    <row r="7954" spans="3:15" ht="15.6" x14ac:dyDescent="0.3">
      <c r="C7954" s="227"/>
      <c r="N7954" s="244"/>
      <c r="O7954" s="244"/>
    </row>
    <row r="7955" spans="3:15" ht="15.6" x14ac:dyDescent="0.3">
      <c r="C7955" s="227"/>
      <c r="N7955" s="244"/>
      <c r="O7955" s="244"/>
    </row>
    <row r="7956" spans="3:15" ht="15.6" x14ac:dyDescent="0.3">
      <c r="C7956" s="227"/>
      <c r="N7956" s="244"/>
      <c r="O7956" s="244"/>
    </row>
    <row r="7957" spans="3:15" ht="15.6" x14ac:dyDescent="0.3">
      <c r="C7957" s="227"/>
      <c r="N7957" s="244"/>
      <c r="O7957" s="244"/>
    </row>
    <row r="7958" spans="3:15" ht="15.6" x14ac:dyDescent="0.3">
      <c r="C7958" s="227"/>
      <c r="N7958" s="244"/>
      <c r="O7958" s="244"/>
    </row>
    <row r="7959" spans="3:15" ht="15.6" x14ac:dyDescent="0.3">
      <c r="C7959" s="227"/>
      <c r="N7959" s="244"/>
      <c r="O7959" s="244"/>
    </row>
    <row r="7960" spans="3:15" ht="15.6" x14ac:dyDescent="0.3">
      <c r="C7960" s="227"/>
      <c r="N7960" s="244"/>
      <c r="O7960" s="244"/>
    </row>
    <row r="7961" spans="3:15" ht="15.6" x14ac:dyDescent="0.3">
      <c r="C7961" s="227"/>
      <c r="N7961" s="244"/>
      <c r="O7961" s="244"/>
    </row>
    <row r="7962" spans="3:15" ht="15.6" x14ac:dyDescent="0.3">
      <c r="C7962" s="227"/>
      <c r="N7962" s="244"/>
      <c r="O7962" s="244"/>
    </row>
    <row r="7963" spans="3:15" ht="15.6" x14ac:dyDescent="0.3">
      <c r="C7963" s="227"/>
      <c r="N7963" s="244"/>
      <c r="O7963" s="244"/>
    </row>
    <row r="7964" spans="3:15" ht="15.6" x14ac:dyDescent="0.3">
      <c r="C7964" s="227"/>
      <c r="N7964" s="244"/>
      <c r="O7964" s="244"/>
    </row>
    <row r="7965" spans="3:15" ht="15.6" x14ac:dyDescent="0.3">
      <c r="C7965" s="227"/>
      <c r="N7965" s="244"/>
      <c r="O7965" s="244"/>
    </row>
    <row r="7966" spans="3:15" ht="15.6" x14ac:dyDescent="0.3">
      <c r="C7966" s="227"/>
      <c r="N7966" s="244"/>
      <c r="O7966" s="244"/>
    </row>
    <row r="7967" spans="3:15" ht="15.6" x14ac:dyDescent="0.3">
      <c r="C7967" s="227"/>
      <c r="N7967" s="244"/>
      <c r="O7967" s="244"/>
    </row>
    <row r="7968" spans="3:15" ht="15.6" x14ac:dyDescent="0.3">
      <c r="C7968" s="227"/>
      <c r="N7968" s="244"/>
      <c r="O7968" s="244"/>
    </row>
    <row r="7969" spans="3:15" ht="15.6" x14ac:dyDescent="0.3">
      <c r="C7969" s="227"/>
      <c r="N7969" s="244"/>
      <c r="O7969" s="244"/>
    </row>
    <row r="7970" spans="3:15" ht="15.6" x14ac:dyDescent="0.3">
      <c r="C7970" s="227"/>
      <c r="N7970" s="244"/>
      <c r="O7970" s="244"/>
    </row>
    <row r="7971" spans="3:15" ht="15.6" x14ac:dyDescent="0.3">
      <c r="C7971" s="227"/>
      <c r="N7971" s="244"/>
      <c r="O7971" s="244"/>
    </row>
    <row r="7972" spans="3:15" ht="15.6" x14ac:dyDescent="0.3">
      <c r="C7972" s="227"/>
      <c r="N7972" s="244"/>
      <c r="O7972" s="244"/>
    </row>
    <row r="7973" spans="3:15" ht="15.6" x14ac:dyDescent="0.3">
      <c r="C7973" s="227"/>
      <c r="N7973" s="244"/>
      <c r="O7973" s="244"/>
    </row>
    <row r="7974" spans="3:15" ht="15.6" x14ac:dyDescent="0.3">
      <c r="C7974" s="227"/>
      <c r="N7974" s="244"/>
      <c r="O7974" s="244"/>
    </row>
    <row r="7975" spans="3:15" ht="15.6" x14ac:dyDescent="0.3">
      <c r="C7975" s="227"/>
      <c r="N7975" s="244"/>
      <c r="O7975" s="244"/>
    </row>
    <row r="7976" spans="3:15" ht="15.6" x14ac:dyDescent="0.3">
      <c r="C7976" s="227"/>
      <c r="N7976" s="244"/>
      <c r="O7976" s="244"/>
    </row>
    <row r="7977" spans="3:15" ht="15.6" x14ac:dyDescent="0.3">
      <c r="C7977" s="227"/>
      <c r="N7977" s="244"/>
      <c r="O7977" s="244"/>
    </row>
    <row r="7978" spans="3:15" ht="15.6" x14ac:dyDescent="0.3">
      <c r="C7978" s="227"/>
      <c r="N7978" s="244"/>
      <c r="O7978" s="244"/>
    </row>
    <row r="7979" spans="3:15" ht="15.6" x14ac:dyDescent="0.3">
      <c r="C7979" s="227"/>
      <c r="N7979" s="244"/>
      <c r="O7979" s="244"/>
    </row>
    <row r="7980" spans="3:15" ht="15.6" x14ac:dyDescent="0.3">
      <c r="C7980" s="227"/>
      <c r="N7980" s="244"/>
      <c r="O7980" s="244"/>
    </row>
    <row r="7981" spans="3:15" ht="15.6" x14ac:dyDescent="0.3">
      <c r="C7981" s="227"/>
      <c r="N7981" s="244"/>
      <c r="O7981" s="244"/>
    </row>
    <row r="7982" spans="3:15" ht="15.6" x14ac:dyDescent="0.3">
      <c r="C7982" s="227"/>
      <c r="N7982" s="244"/>
      <c r="O7982" s="244"/>
    </row>
    <row r="7983" spans="3:15" ht="15.6" x14ac:dyDescent="0.3">
      <c r="C7983" s="227"/>
      <c r="N7983" s="244"/>
      <c r="O7983" s="244"/>
    </row>
    <row r="7984" spans="3:15" ht="15.6" x14ac:dyDescent="0.3">
      <c r="C7984" s="227"/>
      <c r="N7984" s="244"/>
      <c r="O7984" s="244"/>
    </row>
    <row r="7985" spans="3:15" ht="15.6" x14ac:dyDescent="0.3">
      <c r="C7985" s="227"/>
      <c r="N7985" s="244"/>
      <c r="O7985" s="244"/>
    </row>
    <row r="7986" spans="3:15" ht="15.6" x14ac:dyDescent="0.3">
      <c r="C7986" s="227"/>
      <c r="N7986" s="244"/>
      <c r="O7986" s="244"/>
    </row>
    <row r="7987" spans="3:15" ht="15.6" x14ac:dyDescent="0.3">
      <c r="C7987" s="227"/>
      <c r="N7987" s="244"/>
      <c r="O7987" s="244"/>
    </row>
    <row r="7988" spans="3:15" ht="15.6" x14ac:dyDescent="0.3">
      <c r="C7988" s="227"/>
      <c r="N7988" s="244"/>
      <c r="O7988" s="244"/>
    </row>
    <row r="7989" spans="3:15" ht="15.6" x14ac:dyDescent="0.3">
      <c r="C7989" s="227"/>
      <c r="N7989" s="244"/>
      <c r="O7989" s="244"/>
    </row>
    <row r="7990" spans="3:15" ht="15.6" x14ac:dyDescent="0.3">
      <c r="C7990" s="227"/>
      <c r="N7990" s="244"/>
      <c r="O7990" s="244"/>
    </row>
    <row r="7991" spans="3:15" ht="15.6" x14ac:dyDescent="0.3">
      <c r="C7991" s="227"/>
      <c r="N7991" s="244"/>
      <c r="O7991" s="244"/>
    </row>
    <row r="7992" spans="3:15" ht="15.6" x14ac:dyDescent="0.3">
      <c r="C7992" s="227"/>
      <c r="N7992" s="244"/>
      <c r="O7992" s="244"/>
    </row>
    <row r="7993" spans="3:15" ht="15.6" x14ac:dyDescent="0.3">
      <c r="C7993" s="227"/>
      <c r="N7993" s="244"/>
      <c r="O7993" s="244"/>
    </row>
    <row r="7994" spans="3:15" ht="15.6" x14ac:dyDescent="0.3">
      <c r="C7994" s="227"/>
      <c r="N7994" s="244"/>
      <c r="O7994" s="244"/>
    </row>
    <row r="7995" spans="3:15" ht="15.6" x14ac:dyDescent="0.3">
      <c r="C7995" s="227"/>
      <c r="N7995" s="244"/>
      <c r="O7995" s="244"/>
    </row>
    <row r="7996" spans="3:15" ht="15.6" x14ac:dyDescent="0.3">
      <c r="C7996" s="227"/>
      <c r="N7996" s="244"/>
      <c r="O7996" s="244"/>
    </row>
    <row r="7997" spans="3:15" ht="15.6" x14ac:dyDescent="0.3">
      <c r="C7997" s="227"/>
      <c r="N7997" s="244"/>
      <c r="O7997" s="244"/>
    </row>
    <row r="7998" spans="3:15" ht="15.6" x14ac:dyDescent="0.3">
      <c r="C7998" s="227"/>
      <c r="N7998" s="244"/>
      <c r="O7998" s="244"/>
    </row>
    <row r="7999" spans="3:15" ht="15.6" x14ac:dyDescent="0.3">
      <c r="C7999" s="227"/>
      <c r="N7999" s="244"/>
      <c r="O7999" s="244"/>
    </row>
    <row r="8000" spans="3:15" ht="15.6" x14ac:dyDescent="0.3">
      <c r="C8000" s="227"/>
      <c r="N8000" s="244"/>
      <c r="O8000" s="244"/>
    </row>
    <row r="8001" spans="3:15" ht="15.6" x14ac:dyDescent="0.3">
      <c r="C8001" s="227"/>
      <c r="N8001" s="244"/>
      <c r="O8001" s="244"/>
    </row>
    <row r="8002" spans="3:15" ht="15.6" x14ac:dyDescent="0.3">
      <c r="C8002" s="227"/>
      <c r="N8002" s="244"/>
      <c r="O8002" s="244"/>
    </row>
    <row r="8003" spans="3:15" ht="15.6" x14ac:dyDescent="0.3">
      <c r="C8003" s="227"/>
      <c r="N8003" s="244"/>
      <c r="O8003" s="244"/>
    </row>
    <row r="8004" spans="3:15" ht="15.6" x14ac:dyDescent="0.3">
      <c r="C8004" s="227"/>
      <c r="N8004" s="244"/>
      <c r="O8004" s="244"/>
    </row>
    <row r="8005" spans="3:15" ht="15.6" x14ac:dyDescent="0.3">
      <c r="C8005" s="227"/>
      <c r="N8005" s="244"/>
      <c r="O8005" s="244"/>
    </row>
    <row r="8006" spans="3:15" ht="15.6" x14ac:dyDescent="0.3">
      <c r="C8006" s="227"/>
      <c r="N8006" s="244"/>
      <c r="O8006" s="244"/>
    </row>
    <row r="8007" spans="3:15" ht="15.6" x14ac:dyDescent="0.3">
      <c r="C8007" s="227"/>
      <c r="N8007" s="244"/>
      <c r="O8007" s="244"/>
    </row>
    <row r="8008" spans="3:15" ht="15.6" x14ac:dyDescent="0.3">
      <c r="C8008" s="227"/>
      <c r="N8008" s="244"/>
      <c r="O8008" s="244"/>
    </row>
    <row r="8009" spans="3:15" ht="15.6" x14ac:dyDescent="0.3">
      <c r="C8009" s="227"/>
      <c r="N8009" s="244"/>
      <c r="O8009" s="244"/>
    </row>
    <row r="8010" spans="3:15" ht="15.6" x14ac:dyDescent="0.3">
      <c r="C8010" s="227"/>
      <c r="N8010" s="244"/>
      <c r="O8010" s="244"/>
    </row>
    <row r="8011" spans="3:15" ht="15.6" x14ac:dyDescent="0.3">
      <c r="C8011" s="227"/>
      <c r="N8011" s="244"/>
      <c r="O8011" s="244"/>
    </row>
    <row r="8012" spans="3:15" ht="15.6" x14ac:dyDescent="0.3">
      <c r="C8012" s="227"/>
      <c r="N8012" s="244"/>
      <c r="O8012" s="244"/>
    </row>
    <row r="8013" spans="3:15" ht="15.6" x14ac:dyDescent="0.3">
      <c r="C8013" s="227"/>
      <c r="N8013" s="244"/>
      <c r="O8013" s="244"/>
    </row>
    <row r="8014" spans="3:15" ht="15.6" x14ac:dyDescent="0.3">
      <c r="C8014" s="227"/>
      <c r="N8014" s="244"/>
      <c r="O8014" s="244"/>
    </row>
    <row r="8015" spans="3:15" ht="15.6" x14ac:dyDescent="0.3">
      <c r="C8015" s="227"/>
      <c r="N8015" s="244"/>
      <c r="O8015" s="244"/>
    </row>
    <row r="8016" spans="3:15" ht="15.6" x14ac:dyDescent="0.3">
      <c r="C8016" s="227"/>
      <c r="N8016" s="244"/>
      <c r="O8016" s="244"/>
    </row>
    <row r="8017" spans="3:15" ht="15.6" x14ac:dyDescent="0.3">
      <c r="C8017" s="227"/>
      <c r="N8017" s="244"/>
      <c r="O8017" s="244"/>
    </row>
    <row r="8018" spans="3:15" ht="15.6" x14ac:dyDescent="0.3">
      <c r="C8018" s="227"/>
      <c r="N8018" s="244"/>
      <c r="O8018" s="244"/>
    </row>
    <row r="8019" spans="3:15" ht="15.6" x14ac:dyDescent="0.3">
      <c r="C8019" s="227"/>
      <c r="N8019" s="244"/>
      <c r="O8019" s="244"/>
    </row>
    <row r="8020" spans="3:15" ht="15.6" x14ac:dyDescent="0.3">
      <c r="C8020" s="227"/>
      <c r="N8020" s="244"/>
      <c r="O8020" s="244"/>
    </row>
    <row r="8021" spans="3:15" ht="15.6" x14ac:dyDescent="0.3">
      <c r="C8021" s="227"/>
      <c r="N8021" s="244"/>
      <c r="O8021" s="244"/>
    </row>
    <row r="8022" spans="3:15" ht="15.6" x14ac:dyDescent="0.3">
      <c r="C8022" s="227"/>
      <c r="N8022" s="244"/>
      <c r="O8022" s="244"/>
    </row>
    <row r="8023" spans="3:15" ht="15.6" x14ac:dyDescent="0.3">
      <c r="C8023" s="227"/>
      <c r="N8023" s="244"/>
      <c r="O8023" s="244"/>
    </row>
    <row r="8024" spans="3:15" ht="15.6" x14ac:dyDescent="0.3">
      <c r="C8024" s="227"/>
      <c r="N8024" s="244"/>
      <c r="O8024" s="244"/>
    </row>
    <row r="8025" spans="3:15" ht="15.6" x14ac:dyDescent="0.3">
      <c r="C8025" s="227"/>
      <c r="N8025" s="244"/>
      <c r="O8025" s="244"/>
    </row>
    <row r="8026" spans="3:15" ht="15.6" x14ac:dyDescent="0.3">
      <c r="C8026" s="227"/>
      <c r="N8026" s="244"/>
      <c r="O8026" s="244"/>
    </row>
    <row r="8027" spans="3:15" ht="15.6" x14ac:dyDescent="0.3">
      <c r="C8027" s="227"/>
      <c r="N8027" s="244"/>
      <c r="O8027" s="244"/>
    </row>
    <row r="8028" spans="3:15" ht="15.6" x14ac:dyDescent="0.3">
      <c r="C8028" s="227"/>
      <c r="N8028" s="244"/>
      <c r="O8028" s="244"/>
    </row>
    <row r="8029" spans="3:15" ht="15.6" x14ac:dyDescent="0.3">
      <c r="C8029" s="227"/>
      <c r="N8029" s="244"/>
      <c r="O8029" s="244"/>
    </row>
    <row r="8030" spans="3:15" ht="15.6" x14ac:dyDescent="0.3">
      <c r="C8030" s="227"/>
      <c r="N8030" s="244"/>
      <c r="O8030" s="244"/>
    </row>
    <row r="8031" spans="3:15" ht="15.6" x14ac:dyDescent="0.3">
      <c r="C8031" s="227"/>
      <c r="N8031" s="244"/>
      <c r="O8031" s="244"/>
    </row>
    <row r="8032" spans="3:15" ht="15.6" x14ac:dyDescent="0.3">
      <c r="C8032" s="227"/>
      <c r="N8032" s="244"/>
      <c r="O8032" s="244"/>
    </row>
    <row r="8033" spans="3:15" ht="15.6" x14ac:dyDescent="0.3">
      <c r="C8033" s="227"/>
      <c r="N8033" s="244"/>
      <c r="O8033" s="244"/>
    </row>
    <row r="8034" spans="3:15" ht="15.6" x14ac:dyDescent="0.3">
      <c r="C8034" s="227"/>
      <c r="N8034" s="244"/>
      <c r="O8034" s="244"/>
    </row>
    <row r="8035" spans="3:15" ht="15.6" x14ac:dyDescent="0.3">
      <c r="C8035" s="227"/>
      <c r="N8035" s="244"/>
      <c r="O8035" s="244"/>
    </row>
    <row r="8036" spans="3:15" ht="15.6" x14ac:dyDescent="0.3">
      <c r="C8036" s="227"/>
      <c r="N8036" s="244"/>
      <c r="O8036" s="244"/>
    </row>
    <row r="8037" spans="3:15" ht="15.6" x14ac:dyDescent="0.3">
      <c r="C8037" s="227"/>
      <c r="N8037" s="244"/>
      <c r="O8037" s="244"/>
    </row>
    <row r="8038" spans="3:15" ht="15.6" x14ac:dyDescent="0.3">
      <c r="C8038" s="227"/>
      <c r="N8038" s="244"/>
      <c r="O8038" s="244"/>
    </row>
    <row r="8039" spans="3:15" ht="15.6" x14ac:dyDescent="0.3">
      <c r="C8039" s="227"/>
      <c r="N8039" s="244"/>
      <c r="O8039" s="244"/>
    </row>
    <row r="8040" spans="3:15" ht="15.6" x14ac:dyDescent="0.3">
      <c r="C8040" s="227"/>
      <c r="N8040" s="244"/>
      <c r="O8040" s="244"/>
    </row>
    <row r="8041" spans="3:15" ht="15.6" x14ac:dyDescent="0.3">
      <c r="C8041" s="227"/>
      <c r="N8041" s="244"/>
      <c r="O8041" s="244"/>
    </row>
    <row r="8042" spans="3:15" ht="15.6" x14ac:dyDescent="0.3">
      <c r="C8042" s="227"/>
      <c r="N8042" s="244"/>
      <c r="O8042" s="244"/>
    </row>
    <row r="8043" spans="3:15" ht="15.6" x14ac:dyDescent="0.3">
      <c r="C8043" s="227"/>
      <c r="N8043" s="244"/>
      <c r="O8043" s="244"/>
    </row>
    <row r="8044" spans="3:15" ht="15.6" x14ac:dyDescent="0.3">
      <c r="C8044" s="227"/>
      <c r="N8044" s="244"/>
      <c r="O8044" s="244"/>
    </row>
    <row r="8045" spans="3:15" ht="15.6" x14ac:dyDescent="0.3">
      <c r="C8045" s="227"/>
      <c r="N8045" s="244"/>
      <c r="O8045" s="244"/>
    </row>
    <row r="8046" spans="3:15" ht="15.6" x14ac:dyDescent="0.3">
      <c r="C8046" s="227"/>
      <c r="N8046" s="244"/>
      <c r="O8046" s="244"/>
    </row>
    <row r="8047" spans="3:15" ht="15.6" x14ac:dyDescent="0.3">
      <c r="C8047" s="227"/>
      <c r="N8047" s="244"/>
      <c r="O8047" s="244"/>
    </row>
    <row r="8048" spans="3:15" ht="15.6" x14ac:dyDescent="0.3">
      <c r="C8048" s="227"/>
      <c r="N8048" s="244"/>
      <c r="O8048" s="244"/>
    </row>
    <row r="8049" spans="3:15" ht="15.6" x14ac:dyDescent="0.3">
      <c r="C8049" s="227"/>
      <c r="N8049" s="244"/>
      <c r="O8049" s="244"/>
    </row>
    <row r="8050" spans="3:15" ht="15.6" x14ac:dyDescent="0.3">
      <c r="C8050" s="227"/>
      <c r="N8050" s="244"/>
      <c r="O8050" s="244"/>
    </row>
    <row r="8051" spans="3:15" ht="15.6" x14ac:dyDescent="0.3">
      <c r="C8051" s="227"/>
      <c r="N8051" s="244"/>
      <c r="O8051" s="244"/>
    </row>
    <row r="8052" spans="3:15" ht="15.6" x14ac:dyDescent="0.3">
      <c r="C8052" s="227"/>
      <c r="N8052" s="244"/>
      <c r="O8052" s="244"/>
    </row>
    <row r="8053" spans="3:15" ht="15.6" x14ac:dyDescent="0.3">
      <c r="C8053" s="227"/>
      <c r="N8053" s="244"/>
      <c r="O8053" s="244"/>
    </row>
    <row r="8054" spans="3:15" ht="15.6" x14ac:dyDescent="0.3">
      <c r="C8054" s="227"/>
      <c r="N8054" s="244"/>
      <c r="O8054" s="244"/>
    </row>
    <row r="8055" spans="3:15" ht="15.6" x14ac:dyDescent="0.3">
      <c r="C8055" s="227"/>
      <c r="N8055" s="244"/>
      <c r="O8055" s="244"/>
    </row>
    <row r="8056" spans="3:15" ht="15.6" x14ac:dyDescent="0.3">
      <c r="C8056" s="227"/>
      <c r="N8056" s="244"/>
      <c r="O8056" s="244"/>
    </row>
    <row r="8057" spans="3:15" ht="15.6" x14ac:dyDescent="0.3">
      <c r="C8057" s="227"/>
      <c r="N8057" s="244"/>
      <c r="O8057" s="244"/>
    </row>
    <row r="8058" spans="3:15" ht="15.6" x14ac:dyDescent="0.3">
      <c r="C8058" s="227"/>
      <c r="N8058" s="244"/>
      <c r="O8058" s="244"/>
    </row>
    <row r="8059" spans="3:15" ht="15.6" x14ac:dyDescent="0.3">
      <c r="C8059" s="227"/>
      <c r="N8059" s="244"/>
      <c r="O8059" s="244"/>
    </row>
    <row r="8060" spans="3:15" ht="15.6" x14ac:dyDescent="0.3">
      <c r="C8060" s="227"/>
      <c r="N8060" s="244"/>
      <c r="O8060" s="244"/>
    </row>
    <row r="8061" spans="3:15" ht="15.6" x14ac:dyDescent="0.3">
      <c r="C8061" s="227"/>
      <c r="N8061" s="244"/>
      <c r="O8061" s="244"/>
    </row>
    <row r="8062" spans="3:15" ht="15.6" x14ac:dyDescent="0.3">
      <c r="C8062" s="227"/>
      <c r="N8062" s="244"/>
      <c r="O8062" s="244"/>
    </row>
    <row r="8063" spans="3:15" ht="15.6" x14ac:dyDescent="0.3">
      <c r="C8063" s="227"/>
      <c r="N8063" s="244"/>
      <c r="O8063" s="244"/>
    </row>
    <row r="8064" spans="3:15" ht="15.6" x14ac:dyDescent="0.3">
      <c r="C8064" s="227"/>
      <c r="N8064" s="244"/>
      <c r="O8064" s="244"/>
    </row>
    <row r="8065" spans="3:15" ht="15.6" x14ac:dyDescent="0.3">
      <c r="C8065" s="227"/>
      <c r="N8065" s="244"/>
      <c r="O8065" s="244"/>
    </row>
    <row r="8066" spans="3:15" ht="15.6" x14ac:dyDescent="0.3">
      <c r="C8066" s="227"/>
      <c r="N8066" s="244"/>
      <c r="O8066" s="244"/>
    </row>
    <row r="8067" spans="3:15" ht="15.6" x14ac:dyDescent="0.3">
      <c r="C8067" s="227"/>
      <c r="N8067" s="244"/>
      <c r="O8067" s="244"/>
    </row>
    <row r="8068" spans="3:15" ht="15.6" x14ac:dyDescent="0.3">
      <c r="C8068" s="227"/>
      <c r="N8068" s="244"/>
      <c r="O8068" s="244"/>
    </row>
    <row r="8069" spans="3:15" ht="15.6" x14ac:dyDescent="0.3">
      <c r="C8069" s="227"/>
      <c r="N8069" s="244"/>
      <c r="O8069" s="244"/>
    </row>
    <row r="8070" spans="3:15" ht="15.6" x14ac:dyDescent="0.3">
      <c r="C8070" s="227"/>
      <c r="N8070" s="244"/>
      <c r="O8070" s="244"/>
    </row>
    <row r="8071" spans="3:15" ht="15.6" x14ac:dyDescent="0.3">
      <c r="C8071" s="227"/>
      <c r="N8071" s="244"/>
      <c r="O8071" s="244"/>
    </row>
    <row r="8072" spans="3:15" ht="15.6" x14ac:dyDescent="0.3">
      <c r="C8072" s="227"/>
      <c r="N8072" s="244"/>
      <c r="O8072" s="244"/>
    </row>
    <row r="8073" spans="3:15" ht="15.6" x14ac:dyDescent="0.3">
      <c r="C8073" s="227"/>
      <c r="N8073" s="244"/>
      <c r="O8073" s="244"/>
    </row>
    <row r="8074" spans="3:15" ht="15.6" x14ac:dyDescent="0.3">
      <c r="C8074" s="227"/>
      <c r="N8074" s="244"/>
      <c r="O8074" s="244"/>
    </row>
    <row r="8075" spans="3:15" ht="15.6" x14ac:dyDescent="0.3">
      <c r="C8075" s="227"/>
      <c r="N8075" s="244"/>
      <c r="O8075" s="244"/>
    </row>
    <row r="8076" spans="3:15" ht="15.6" x14ac:dyDescent="0.3">
      <c r="C8076" s="227"/>
      <c r="N8076" s="244"/>
      <c r="O8076" s="244"/>
    </row>
    <row r="8077" spans="3:15" ht="15.6" x14ac:dyDescent="0.3">
      <c r="C8077" s="227"/>
      <c r="N8077" s="244"/>
      <c r="O8077" s="244"/>
    </row>
    <row r="8078" spans="3:15" ht="15.6" x14ac:dyDescent="0.3">
      <c r="C8078" s="227"/>
      <c r="N8078" s="244"/>
      <c r="O8078" s="244"/>
    </row>
    <row r="8079" spans="3:15" ht="15.6" x14ac:dyDescent="0.3">
      <c r="C8079" s="227"/>
      <c r="N8079" s="244"/>
      <c r="O8079" s="244"/>
    </row>
    <row r="8080" spans="3:15" ht="15.6" x14ac:dyDescent="0.3">
      <c r="C8080" s="227"/>
      <c r="N8080" s="244"/>
      <c r="O8080" s="244"/>
    </row>
    <row r="8081" spans="3:15" ht="15.6" x14ac:dyDescent="0.3">
      <c r="C8081" s="227"/>
      <c r="N8081" s="244"/>
      <c r="O8081" s="244"/>
    </row>
    <row r="8082" spans="3:15" ht="15.6" x14ac:dyDescent="0.3">
      <c r="C8082" s="227"/>
      <c r="N8082" s="244"/>
      <c r="O8082" s="244"/>
    </row>
    <row r="8083" spans="3:15" ht="15.6" x14ac:dyDescent="0.3">
      <c r="C8083" s="227"/>
      <c r="N8083" s="244"/>
      <c r="O8083" s="244"/>
    </row>
    <row r="8084" spans="3:15" ht="15.6" x14ac:dyDescent="0.3">
      <c r="C8084" s="227"/>
      <c r="N8084" s="244"/>
      <c r="O8084" s="244"/>
    </row>
    <row r="8085" spans="3:15" ht="15.6" x14ac:dyDescent="0.3">
      <c r="C8085" s="227"/>
      <c r="N8085" s="244"/>
      <c r="O8085" s="244"/>
    </row>
    <row r="8086" spans="3:15" ht="15.6" x14ac:dyDescent="0.3">
      <c r="C8086" s="227"/>
      <c r="N8086" s="244"/>
      <c r="O8086" s="244"/>
    </row>
    <row r="8087" spans="3:15" ht="15.6" x14ac:dyDescent="0.3">
      <c r="C8087" s="227"/>
      <c r="N8087" s="244"/>
      <c r="O8087" s="244"/>
    </row>
    <row r="8088" spans="3:15" ht="15.6" x14ac:dyDescent="0.3">
      <c r="C8088" s="227"/>
      <c r="N8088" s="244"/>
      <c r="O8088" s="244"/>
    </row>
    <row r="8089" spans="3:15" ht="15.6" x14ac:dyDescent="0.3">
      <c r="C8089" s="227"/>
      <c r="N8089" s="244"/>
      <c r="O8089" s="244"/>
    </row>
    <row r="8090" spans="3:15" ht="15.6" x14ac:dyDescent="0.3">
      <c r="C8090" s="227"/>
      <c r="N8090" s="244"/>
      <c r="O8090" s="244"/>
    </row>
    <row r="8091" spans="3:15" ht="15.6" x14ac:dyDescent="0.3">
      <c r="C8091" s="227"/>
      <c r="N8091" s="244"/>
      <c r="O8091" s="244"/>
    </row>
    <row r="8092" spans="3:15" ht="15.6" x14ac:dyDescent="0.3">
      <c r="C8092" s="227"/>
      <c r="N8092" s="244"/>
      <c r="O8092" s="244"/>
    </row>
    <row r="8093" spans="3:15" ht="15.6" x14ac:dyDescent="0.3">
      <c r="C8093" s="227"/>
      <c r="N8093" s="244"/>
      <c r="O8093" s="244"/>
    </row>
    <row r="8094" spans="3:15" ht="15.6" x14ac:dyDescent="0.3">
      <c r="C8094" s="227"/>
      <c r="N8094" s="244"/>
      <c r="O8094" s="244"/>
    </row>
    <row r="8095" spans="3:15" ht="15.6" x14ac:dyDescent="0.3">
      <c r="C8095" s="227"/>
      <c r="N8095" s="244"/>
      <c r="O8095" s="244"/>
    </row>
    <row r="8096" spans="3:15" ht="15.6" x14ac:dyDescent="0.3">
      <c r="C8096" s="227"/>
      <c r="N8096" s="244"/>
      <c r="O8096" s="244"/>
    </row>
    <row r="8097" spans="3:15" ht="15.6" x14ac:dyDescent="0.3">
      <c r="C8097" s="227"/>
      <c r="N8097" s="244"/>
      <c r="O8097" s="244"/>
    </row>
    <row r="8098" spans="3:15" ht="15.6" x14ac:dyDescent="0.3">
      <c r="C8098" s="227"/>
      <c r="N8098" s="244"/>
      <c r="O8098" s="244"/>
    </row>
    <row r="8099" spans="3:15" ht="15.6" x14ac:dyDescent="0.3">
      <c r="C8099" s="227"/>
      <c r="N8099" s="244"/>
      <c r="O8099" s="244"/>
    </row>
    <row r="8100" spans="3:15" ht="15.6" x14ac:dyDescent="0.3">
      <c r="C8100" s="227"/>
      <c r="N8100" s="244"/>
      <c r="O8100" s="244"/>
    </row>
    <row r="8101" spans="3:15" ht="15.6" x14ac:dyDescent="0.3">
      <c r="C8101" s="227"/>
      <c r="N8101" s="244"/>
      <c r="O8101" s="244"/>
    </row>
    <row r="8102" spans="3:15" ht="15.6" x14ac:dyDescent="0.3">
      <c r="C8102" s="227"/>
      <c r="N8102" s="244"/>
      <c r="O8102" s="244"/>
    </row>
    <row r="8103" spans="3:15" ht="15.6" x14ac:dyDescent="0.3">
      <c r="C8103" s="227"/>
      <c r="N8103" s="244"/>
      <c r="O8103" s="244"/>
    </row>
    <row r="8104" spans="3:15" ht="15.6" x14ac:dyDescent="0.3">
      <c r="C8104" s="227"/>
      <c r="N8104" s="244"/>
      <c r="O8104" s="244"/>
    </row>
    <row r="8105" spans="3:15" ht="15.6" x14ac:dyDescent="0.3">
      <c r="C8105" s="227"/>
      <c r="N8105" s="244"/>
      <c r="O8105" s="244"/>
    </row>
    <row r="8106" spans="3:15" ht="15.6" x14ac:dyDescent="0.3">
      <c r="C8106" s="227"/>
      <c r="N8106" s="244"/>
      <c r="O8106" s="244"/>
    </row>
    <row r="8107" spans="3:15" ht="15.6" x14ac:dyDescent="0.3">
      <c r="C8107" s="227"/>
      <c r="N8107" s="244"/>
      <c r="O8107" s="244"/>
    </row>
    <row r="8108" spans="3:15" ht="15.6" x14ac:dyDescent="0.3">
      <c r="C8108" s="227"/>
      <c r="N8108" s="244"/>
      <c r="O8108" s="244"/>
    </row>
    <row r="8109" spans="3:15" ht="15.6" x14ac:dyDescent="0.3">
      <c r="C8109" s="227"/>
      <c r="N8109" s="244"/>
      <c r="O8109" s="244"/>
    </row>
    <row r="8110" spans="3:15" ht="15.6" x14ac:dyDescent="0.3">
      <c r="C8110" s="227"/>
      <c r="N8110" s="244"/>
      <c r="O8110" s="244"/>
    </row>
    <row r="8111" spans="3:15" ht="15.6" x14ac:dyDescent="0.3">
      <c r="C8111" s="227"/>
      <c r="N8111" s="244"/>
      <c r="O8111" s="244"/>
    </row>
    <row r="8112" spans="3:15" ht="15.6" x14ac:dyDescent="0.3">
      <c r="C8112" s="227"/>
      <c r="N8112" s="244"/>
      <c r="O8112" s="244"/>
    </row>
    <row r="8113" spans="3:15" ht="15.6" x14ac:dyDescent="0.3">
      <c r="C8113" s="227"/>
      <c r="N8113" s="244"/>
      <c r="O8113" s="244"/>
    </row>
    <row r="8114" spans="3:15" ht="15.6" x14ac:dyDescent="0.3">
      <c r="C8114" s="227"/>
      <c r="N8114" s="244"/>
      <c r="O8114" s="244"/>
    </row>
    <row r="8115" spans="3:15" ht="15.6" x14ac:dyDescent="0.3">
      <c r="C8115" s="227"/>
      <c r="N8115" s="244"/>
      <c r="O8115" s="244"/>
    </row>
    <row r="8116" spans="3:15" ht="15.6" x14ac:dyDescent="0.3">
      <c r="C8116" s="227"/>
      <c r="N8116" s="244"/>
      <c r="O8116" s="244"/>
    </row>
    <row r="8117" spans="3:15" ht="15.6" x14ac:dyDescent="0.3">
      <c r="C8117" s="227"/>
      <c r="N8117" s="244"/>
      <c r="O8117" s="244"/>
    </row>
    <row r="8118" spans="3:15" ht="15.6" x14ac:dyDescent="0.3">
      <c r="C8118" s="227"/>
      <c r="N8118" s="244"/>
      <c r="O8118" s="244"/>
    </row>
    <row r="8119" spans="3:15" ht="15.6" x14ac:dyDescent="0.3">
      <c r="C8119" s="227"/>
      <c r="N8119" s="244"/>
      <c r="O8119" s="244"/>
    </row>
    <row r="8120" spans="3:15" ht="15.6" x14ac:dyDescent="0.3">
      <c r="C8120" s="227"/>
      <c r="N8120" s="244"/>
      <c r="O8120" s="244"/>
    </row>
    <row r="8121" spans="3:15" ht="15.6" x14ac:dyDescent="0.3">
      <c r="C8121" s="227"/>
      <c r="N8121" s="244"/>
      <c r="O8121" s="244"/>
    </row>
    <row r="8122" spans="3:15" ht="15.6" x14ac:dyDescent="0.3">
      <c r="C8122" s="227"/>
      <c r="N8122" s="244"/>
      <c r="O8122" s="244"/>
    </row>
    <row r="8123" spans="3:15" ht="15.6" x14ac:dyDescent="0.3">
      <c r="C8123" s="227"/>
      <c r="N8123" s="244"/>
      <c r="O8123" s="244"/>
    </row>
    <row r="8124" spans="3:15" ht="15.6" x14ac:dyDescent="0.3">
      <c r="C8124" s="227"/>
      <c r="N8124" s="244"/>
      <c r="O8124" s="244"/>
    </row>
    <row r="8125" spans="3:15" ht="15.6" x14ac:dyDescent="0.3">
      <c r="C8125" s="227"/>
      <c r="N8125" s="244"/>
      <c r="O8125" s="244"/>
    </row>
    <row r="8126" spans="3:15" ht="15.6" x14ac:dyDescent="0.3">
      <c r="C8126" s="227"/>
      <c r="N8126" s="244"/>
      <c r="O8126" s="244"/>
    </row>
    <row r="8127" spans="3:15" ht="15.6" x14ac:dyDescent="0.3">
      <c r="C8127" s="227"/>
      <c r="N8127" s="244"/>
      <c r="O8127" s="244"/>
    </row>
    <row r="8128" spans="3:15" ht="15.6" x14ac:dyDescent="0.3">
      <c r="C8128" s="227"/>
      <c r="N8128" s="244"/>
      <c r="O8128" s="244"/>
    </row>
    <row r="8129" spans="3:15" ht="15.6" x14ac:dyDescent="0.3">
      <c r="C8129" s="227"/>
      <c r="N8129" s="244"/>
      <c r="O8129" s="244"/>
    </row>
    <row r="8130" spans="3:15" ht="15.6" x14ac:dyDescent="0.3">
      <c r="C8130" s="227"/>
      <c r="N8130" s="244"/>
      <c r="O8130" s="244"/>
    </row>
    <row r="8131" spans="3:15" ht="15.6" x14ac:dyDescent="0.3">
      <c r="C8131" s="227"/>
      <c r="N8131" s="244"/>
      <c r="O8131" s="244"/>
    </row>
    <row r="8132" spans="3:15" ht="15.6" x14ac:dyDescent="0.3">
      <c r="C8132" s="227"/>
      <c r="N8132" s="244"/>
      <c r="O8132" s="244"/>
    </row>
    <row r="8133" spans="3:15" ht="15.6" x14ac:dyDescent="0.3">
      <c r="C8133" s="227"/>
      <c r="N8133" s="244"/>
      <c r="O8133" s="244"/>
    </row>
    <row r="8134" spans="3:15" ht="15.6" x14ac:dyDescent="0.3">
      <c r="C8134" s="227"/>
      <c r="N8134" s="244"/>
      <c r="O8134" s="244"/>
    </row>
    <row r="8135" spans="3:15" ht="15.6" x14ac:dyDescent="0.3">
      <c r="C8135" s="227"/>
      <c r="N8135" s="244"/>
      <c r="O8135" s="244"/>
    </row>
    <row r="8136" spans="3:15" ht="15.6" x14ac:dyDescent="0.3">
      <c r="C8136" s="227"/>
      <c r="N8136" s="244"/>
      <c r="O8136" s="244"/>
    </row>
    <row r="8137" spans="3:15" ht="15.6" x14ac:dyDescent="0.3">
      <c r="C8137" s="227"/>
      <c r="N8137" s="244"/>
      <c r="O8137" s="244"/>
    </row>
    <row r="8138" spans="3:15" ht="15.6" x14ac:dyDescent="0.3">
      <c r="C8138" s="227"/>
      <c r="N8138" s="244"/>
      <c r="O8138" s="244"/>
    </row>
    <row r="8139" spans="3:15" ht="15.6" x14ac:dyDescent="0.3">
      <c r="C8139" s="227"/>
      <c r="N8139" s="244"/>
      <c r="O8139" s="244"/>
    </row>
    <row r="8140" spans="3:15" ht="15.6" x14ac:dyDescent="0.3">
      <c r="C8140" s="227"/>
      <c r="N8140" s="244"/>
      <c r="O8140" s="244"/>
    </row>
    <row r="8141" spans="3:15" ht="15.6" x14ac:dyDescent="0.3">
      <c r="C8141" s="227"/>
      <c r="N8141" s="244"/>
      <c r="O8141" s="244"/>
    </row>
    <row r="8142" spans="3:15" ht="15.6" x14ac:dyDescent="0.3">
      <c r="C8142" s="227"/>
      <c r="N8142" s="244"/>
      <c r="O8142" s="244"/>
    </row>
    <row r="8143" spans="3:15" ht="15.6" x14ac:dyDescent="0.3">
      <c r="C8143" s="227"/>
      <c r="N8143" s="244"/>
      <c r="O8143" s="244"/>
    </row>
    <row r="8144" spans="3:15" ht="15.6" x14ac:dyDescent="0.3">
      <c r="C8144" s="227"/>
      <c r="N8144" s="244"/>
      <c r="O8144" s="244"/>
    </row>
    <row r="8145" spans="3:15" ht="15.6" x14ac:dyDescent="0.3">
      <c r="C8145" s="227"/>
      <c r="N8145" s="244"/>
      <c r="O8145" s="244"/>
    </row>
    <row r="8146" spans="3:15" ht="15.6" x14ac:dyDescent="0.3">
      <c r="C8146" s="227"/>
      <c r="N8146" s="244"/>
      <c r="O8146" s="244"/>
    </row>
    <row r="8147" spans="3:15" ht="15.6" x14ac:dyDescent="0.3">
      <c r="C8147" s="227"/>
      <c r="N8147" s="244"/>
      <c r="O8147" s="244"/>
    </row>
    <row r="8148" spans="3:15" ht="15.6" x14ac:dyDescent="0.3">
      <c r="C8148" s="227"/>
      <c r="N8148" s="244"/>
      <c r="O8148" s="244"/>
    </row>
    <row r="8149" spans="3:15" ht="15.6" x14ac:dyDescent="0.3">
      <c r="C8149" s="227"/>
      <c r="N8149" s="244"/>
      <c r="O8149" s="244"/>
    </row>
    <row r="8150" spans="3:15" ht="15.6" x14ac:dyDescent="0.3">
      <c r="C8150" s="227"/>
      <c r="N8150" s="244"/>
      <c r="O8150" s="244"/>
    </row>
    <row r="8151" spans="3:15" ht="15.6" x14ac:dyDescent="0.3">
      <c r="C8151" s="227"/>
      <c r="N8151" s="244"/>
      <c r="O8151" s="244"/>
    </row>
    <row r="8152" spans="3:15" ht="15.6" x14ac:dyDescent="0.3">
      <c r="C8152" s="227"/>
      <c r="N8152" s="244"/>
      <c r="O8152" s="244"/>
    </row>
    <row r="8153" spans="3:15" ht="15.6" x14ac:dyDescent="0.3">
      <c r="C8153" s="227"/>
      <c r="N8153" s="244"/>
      <c r="O8153" s="244"/>
    </row>
    <row r="8154" spans="3:15" ht="15.6" x14ac:dyDescent="0.3">
      <c r="C8154" s="227"/>
      <c r="N8154" s="244"/>
      <c r="O8154" s="244"/>
    </row>
    <row r="8155" spans="3:15" ht="15.6" x14ac:dyDescent="0.3">
      <c r="C8155" s="227"/>
      <c r="N8155" s="244"/>
      <c r="O8155" s="244"/>
    </row>
    <row r="8156" spans="3:15" ht="15.6" x14ac:dyDescent="0.3">
      <c r="C8156" s="227"/>
      <c r="N8156" s="244"/>
      <c r="O8156" s="244"/>
    </row>
    <row r="8157" spans="3:15" ht="15.6" x14ac:dyDescent="0.3">
      <c r="C8157" s="227"/>
      <c r="N8157" s="244"/>
      <c r="O8157" s="244"/>
    </row>
    <row r="8158" spans="3:15" ht="15.6" x14ac:dyDescent="0.3">
      <c r="C8158" s="227"/>
      <c r="N8158" s="244"/>
      <c r="O8158" s="244"/>
    </row>
    <row r="8159" spans="3:15" ht="15.6" x14ac:dyDescent="0.3">
      <c r="C8159" s="227"/>
      <c r="N8159" s="244"/>
      <c r="O8159" s="244"/>
    </row>
    <row r="8160" spans="3:15" ht="15.6" x14ac:dyDescent="0.3">
      <c r="C8160" s="227"/>
      <c r="N8160" s="244"/>
      <c r="O8160" s="244"/>
    </row>
    <row r="8161" spans="3:15" ht="15.6" x14ac:dyDescent="0.3">
      <c r="C8161" s="227"/>
      <c r="N8161" s="244"/>
      <c r="O8161" s="244"/>
    </row>
    <row r="8162" spans="3:15" ht="15.6" x14ac:dyDescent="0.3">
      <c r="C8162" s="227"/>
      <c r="N8162" s="244"/>
      <c r="O8162" s="244"/>
    </row>
    <row r="8163" spans="3:15" ht="15.6" x14ac:dyDescent="0.3">
      <c r="C8163" s="227"/>
      <c r="N8163" s="244"/>
      <c r="O8163" s="244"/>
    </row>
    <row r="8164" spans="3:15" ht="15.6" x14ac:dyDescent="0.3">
      <c r="C8164" s="227"/>
      <c r="N8164" s="244"/>
      <c r="O8164" s="244"/>
    </row>
    <row r="8165" spans="3:15" ht="15.6" x14ac:dyDescent="0.3">
      <c r="C8165" s="227"/>
      <c r="N8165" s="244"/>
      <c r="O8165" s="244"/>
    </row>
    <row r="8166" spans="3:15" ht="15.6" x14ac:dyDescent="0.3">
      <c r="C8166" s="227"/>
      <c r="N8166" s="244"/>
      <c r="O8166" s="244"/>
    </row>
    <row r="8167" spans="3:15" ht="15.6" x14ac:dyDescent="0.3">
      <c r="C8167" s="227"/>
      <c r="N8167" s="244"/>
      <c r="O8167" s="244"/>
    </row>
    <row r="8168" spans="3:15" ht="15.6" x14ac:dyDescent="0.3">
      <c r="C8168" s="227"/>
      <c r="N8168" s="244"/>
      <c r="O8168" s="244"/>
    </row>
    <row r="8169" spans="3:15" ht="15.6" x14ac:dyDescent="0.3">
      <c r="C8169" s="227"/>
      <c r="N8169" s="244"/>
      <c r="O8169" s="244"/>
    </row>
    <row r="8170" spans="3:15" ht="15.6" x14ac:dyDescent="0.3">
      <c r="C8170" s="227"/>
      <c r="N8170" s="244"/>
      <c r="O8170" s="244"/>
    </row>
    <row r="8171" spans="3:15" ht="15.6" x14ac:dyDescent="0.3">
      <c r="C8171" s="227"/>
      <c r="N8171" s="244"/>
      <c r="O8171" s="244"/>
    </row>
    <row r="8172" spans="3:15" ht="15.6" x14ac:dyDescent="0.3">
      <c r="C8172" s="227"/>
      <c r="N8172" s="244"/>
      <c r="O8172" s="244"/>
    </row>
    <row r="8173" spans="3:15" ht="15.6" x14ac:dyDescent="0.3">
      <c r="C8173" s="227"/>
      <c r="N8173" s="244"/>
      <c r="O8173" s="244"/>
    </row>
    <row r="8174" spans="3:15" ht="15.6" x14ac:dyDescent="0.3">
      <c r="C8174" s="227"/>
      <c r="N8174" s="244"/>
      <c r="O8174" s="244"/>
    </row>
    <row r="8175" spans="3:15" ht="15.6" x14ac:dyDescent="0.3">
      <c r="C8175" s="227"/>
      <c r="N8175" s="244"/>
      <c r="O8175" s="244"/>
    </row>
    <row r="8176" spans="3:15" ht="15.6" x14ac:dyDescent="0.3">
      <c r="C8176" s="227"/>
      <c r="N8176" s="244"/>
      <c r="O8176" s="244"/>
    </row>
    <row r="8177" spans="3:15" ht="15.6" x14ac:dyDescent="0.3">
      <c r="C8177" s="227"/>
      <c r="N8177" s="244"/>
      <c r="O8177" s="244"/>
    </row>
    <row r="8178" spans="3:15" ht="15.6" x14ac:dyDescent="0.3">
      <c r="C8178" s="227"/>
      <c r="N8178" s="244"/>
      <c r="O8178" s="244"/>
    </row>
    <row r="8179" spans="3:15" ht="15.6" x14ac:dyDescent="0.3">
      <c r="C8179" s="227"/>
      <c r="N8179" s="244"/>
      <c r="O8179" s="244"/>
    </row>
    <row r="8180" spans="3:15" ht="15.6" x14ac:dyDescent="0.3">
      <c r="C8180" s="227"/>
      <c r="N8180" s="244"/>
      <c r="O8180" s="244"/>
    </row>
    <row r="8181" spans="3:15" ht="15.6" x14ac:dyDescent="0.3">
      <c r="C8181" s="227"/>
      <c r="N8181" s="244"/>
      <c r="O8181" s="244"/>
    </row>
    <row r="8182" spans="3:15" ht="15.6" x14ac:dyDescent="0.3">
      <c r="C8182" s="227"/>
      <c r="N8182" s="244"/>
      <c r="O8182" s="244"/>
    </row>
    <row r="8183" spans="3:15" ht="15.6" x14ac:dyDescent="0.3">
      <c r="C8183" s="227"/>
      <c r="N8183" s="244"/>
      <c r="O8183" s="244"/>
    </row>
    <row r="8184" spans="3:15" ht="15.6" x14ac:dyDescent="0.3">
      <c r="C8184" s="227"/>
      <c r="N8184" s="244"/>
      <c r="O8184" s="244"/>
    </row>
    <row r="8185" spans="3:15" ht="15.6" x14ac:dyDescent="0.3">
      <c r="C8185" s="227"/>
      <c r="N8185" s="244"/>
      <c r="O8185" s="244"/>
    </row>
    <row r="8186" spans="3:15" ht="15.6" x14ac:dyDescent="0.3">
      <c r="C8186" s="227"/>
      <c r="N8186" s="244"/>
      <c r="O8186" s="244"/>
    </row>
    <row r="8187" spans="3:15" ht="15.6" x14ac:dyDescent="0.3">
      <c r="C8187" s="227"/>
      <c r="N8187" s="244"/>
      <c r="O8187" s="244"/>
    </row>
    <row r="8188" spans="3:15" ht="15.6" x14ac:dyDescent="0.3">
      <c r="C8188" s="227"/>
      <c r="N8188" s="244"/>
      <c r="O8188" s="244"/>
    </row>
    <row r="8189" spans="3:15" ht="15.6" x14ac:dyDescent="0.3">
      <c r="C8189" s="227"/>
      <c r="N8189" s="244"/>
      <c r="O8189" s="244"/>
    </row>
    <row r="8190" spans="3:15" ht="15.6" x14ac:dyDescent="0.3">
      <c r="C8190" s="227"/>
      <c r="N8190" s="244"/>
      <c r="O8190" s="244"/>
    </row>
    <row r="8191" spans="3:15" ht="15.6" x14ac:dyDescent="0.3">
      <c r="C8191" s="227"/>
      <c r="N8191" s="244"/>
      <c r="O8191" s="244"/>
    </row>
    <row r="8192" spans="3:15" ht="15.6" x14ac:dyDescent="0.3">
      <c r="C8192" s="227"/>
      <c r="N8192" s="244"/>
      <c r="O8192" s="244"/>
    </row>
    <row r="8193" spans="3:15" ht="15.6" x14ac:dyDescent="0.3">
      <c r="C8193" s="227"/>
      <c r="N8193" s="244"/>
      <c r="O8193" s="244"/>
    </row>
    <row r="8194" spans="3:15" ht="15.6" x14ac:dyDescent="0.3">
      <c r="C8194" s="227"/>
      <c r="N8194" s="244"/>
      <c r="O8194" s="244"/>
    </row>
    <row r="8195" spans="3:15" ht="15.6" x14ac:dyDescent="0.3">
      <c r="C8195" s="227"/>
      <c r="N8195" s="244"/>
      <c r="O8195" s="244"/>
    </row>
    <row r="8196" spans="3:15" ht="15.6" x14ac:dyDescent="0.3">
      <c r="C8196" s="227"/>
      <c r="N8196" s="244"/>
      <c r="O8196" s="244"/>
    </row>
    <row r="8197" spans="3:15" ht="15.6" x14ac:dyDescent="0.3">
      <c r="C8197" s="227"/>
      <c r="N8197" s="244"/>
      <c r="O8197" s="244"/>
    </row>
    <row r="8198" spans="3:15" ht="15.6" x14ac:dyDescent="0.3">
      <c r="C8198" s="227"/>
      <c r="N8198" s="244"/>
      <c r="O8198" s="244"/>
    </row>
    <row r="8199" spans="3:15" ht="15.6" x14ac:dyDescent="0.3">
      <c r="C8199" s="227"/>
      <c r="N8199" s="244"/>
      <c r="O8199" s="244"/>
    </row>
    <row r="8200" spans="3:15" ht="15.6" x14ac:dyDescent="0.3">
      <c r="C8200" s="227"/>
      <c r="N8200" s="244"/>
      <c r="O8200" s="244"/>
    </row>
    <row r="8201" spans="3:15" ht="15.6" x14ac:dyDescent="0.3">
      <c r="C8201" s="227"/>
      <c r="N8201" s="244"/>
      <c r="O8201" s="244"/>
    </row>
    <row r="8202" spans="3:15" ht="15.6" x14ac:dyDescent="0.3">
      <c r="C8202" s="227"/>
      <c r="N8202" s="244"/>
      <c r="O8202" s="244"/>
    </row>
    <row r="8203" spans="3:15" ht="15.6" x14ac:dyDescent="0.3">
      <c r="C8203" s="227"/>
      <c r="N8203" s="244"/>
      <c r="O8203" s="244"/>
    </row>
    <row r="8204" spans="3:15" ht="15.6" x14ac:dyDescent="0.3">
      <c r="C8204" s="227"/>
      <c r="N8204" s="244"/>
      <c r="O8204" s="244"/>
    </row>
    <row r="8205" spans="3:15" ht="15.6" x14ac:dyDescent="0.3">
      <c r="C8205" s="227"/>
      <c r="N8205" s="244"/>
      <c r="O8205" s="244"/>
    </row>
    <row r="8206" spans="3:15" ht="15.6" x14ac:dyDescent="0.3">
      <c r="C8206" s="227"/>
      <c r="N8206" s="244"/>
      <c r="O8206" s="244"/>
    </row>
    <row r="8207" spans="3:15" ht="15.6" x14ac:dyDescent="0.3">
      <c r="C8207" s="227"/>
      <c r="N8207" s="244"/>
      <c r="O8207" s="244"/>
    </row>
    <row r="8208" spans="3:15" ht="15.6" x14ac:dyDescent="0.3">
      <c r="C8208" s="227"/>
      <c r="N8208" s="244"/>
      <c r="O8208" s="244"/>
    </row>
    <row r="8209" spans="3:15" ht="15.6" x14ac:dyDescent="0.3">
      <c r="C8209" s="227"/>
      <c r="N8209" s="244"/>
      <c r="O8209" s="244"/>
    </row>
    <row r="8210" spans="3:15" ht="15.6" x14ac:dyDescent="0.3">
      <c r="C8210" s="227"/>
      <c r="N8210" s="244"/>
      <c r="O8210" s="244"/>
    </row>
    <row r="8211" spans="3:15" ht="15.6" x14ac:dyDescent="0.3">
      <c r="C8211" s="227"/>
      <c r="N8211" s="244"/>
      <c r="O8211" s="244"/>
    </row>
    <row r="8212" spans="3:15" ht="15.6" x14ac:dyDescent="0.3">
      <c r="C8212" s="227"/>
      <c r="N8212" s="244"/>
      <c r="O8212" s="244"/>
    </row>
    <row r="8213" spans="3:15" ht="15.6" x14ac:dyDescent="0.3">
      <c r="C8213" s="227"/>
      <c r="N8213" s="244"/>
      <c r="O8213" s="244"/>
    </row>
    <row r="8214" spans="3:15" ht="15.6" x14ac:dyDescent="0.3">
      <c r="C8214" s="227"/>
      <c r="N8214" s="244"/>
      <c r="O8214" s="244"/>
    </row>
    <row r="8215" spans="3:15" ht="15.6" x14ac:dyDescent="0.3">
      <c r="C8215" s="227"/>
      <c r="N8215" s="244"/>
      <c r="O8215" s="244"/>
    </row>
    <row r="8216" spans="3:15" ht="15.6" x14ac:dyDescent="0.3">
      <c r="C8216" s="227"/>
      <c r="N8216" s="244"/>
      <c r="O8216" s="244"/>
    </row>
    <row r="8217" spans="3:15" ht="15.6" x14ac:dyDescent="0.3">
      <c r="C8217" s="227"/>
      <c r="N8217" s="244"/>
      <c r="O8217" s="244"/>
    </row>
    <row r="8218" spans="3:15" ht="15.6" x14ac:dyDescent="0.3">
      <c r="C8218" s="227"/>
      <c r="N8218" s="244"/>
      <c r="O8218" s="244"/>
    </row>
    <row r="8219" spans="3:15" ht="15.6" x14ac:dyDescent="0.3">
      <c r="C8219" s="227"/>
      <c r="N8219" s="244"/>
      <c r="O8219" s="244"/>
    </row>
    <row r="8220" spans="3:15" ht="15.6" x14ac:dyDescent="0.3">
      <c r="C8220" s="227"/>
      <c r="N8220" s="244"/>
      <c r="O8220" s="244"/>
    </row>
    <row r="8221" spans="3:15" ht="15.6" x14ac:dyDescent="0.3">
      <c r="C8221" s="227"/>
      <c r="N8221" s="244"/>
      <c r="O8221" s="244"/>
    </row>
    <row r="8222" spans="3:15" ht="15.6" x14ac:dyDescent="0.3">
      <c r="C8222" s="227"/>
      <c r="N8222" s="244"/>
      <c r="O8222" s="244"/>
    </row>
    <row r="8223" spans="3:15" ht="15.6" x14ac:dyDescent="0.3">
      <c r="C8223" s="227"/>
      <c r="N8223" s="244"/>
      <c r="O8223" s="244"/>
    </row>
    <row r="8224" spans="3:15" ht="15.6" x14ac:dyDescent="0.3">
      <c r="C8224" s="227"/>
      <c r="N8224" s="244"/>
      <c r="O8224" s="244"/>
    </row>
    <row r="8225" spans="3:15" ht="15.6" x14ac:dyDescent="0.3">
      <c r="C8225" s="227"/>
      <c r="N8225" s="244"/>
      <c r="O8225" s="244"/>
    </row>
    <row r="8226" spans="3:15" ht="15.6" x14ac:dyDescent="0.3">
      <c r="C8226" s="227"/>
      <c r="N8226" s="244"/>
      <c r="O8226" s="244"/>
    </row>
    <row r="8227" spans="3:15" ht="15.6" x14ac:dyDescent="0.3">
      <c r="C8227" s="227"/>
      <c r="N8227" s="244"/>
      <c r="O8227" s="244"/>
    </row>
    <row r="8228" spans="3:15" ht="15.6" x14ac:dyDescent="0.3">
      <c r="C8228" s="227"/>
      <c r="N8228" s="244"/>
      <c r="O8228" s="244"/>
    </row>
    <row r="8229" spans="3:15" ht="15.6" x14ac:dyDescent="0.3">
      <c r="C8229" s="227"/>
      <c r="N8229" s="244"/>
      <c r="O8229" s="244"/>
    </row>
    <row r="8230" spans="3:15" ht="15.6" x14ac:dyDescent="0.3">
      <c r="C8230" s="227"/>
      <c r="N8230" s="244"/>
      <c r="O8230" s="244"/>
    </row>
    <row r="8231" spans="3:15" ht="15.6" x14ac:dyDescent="0.3">
      <c r="C8231" s="227"/>
      <c r="N8231" s="244"/>
      <c r="O8231" s="244"/>
    </row>
    <row r="8232" spans="3:15" ht="15.6" x14ac:dyDescent="0.3">
      <c r="C8232" s="227"/>
      <c r="N8232" s="244"/>
      <c r="O8232" s="244"/>
    </row>
    <row r="8233" spans="3:15" ht="15.6" x14ac:dyDescent="0.3">
      <c r="C8233" s="227"/>
      <c r="N8233" s="244"/>
      <c r="O8233" s="244"/>
    </row>
    <row r="8234" spans="3:15" ht="15.6" x14ac:dyDescent="0.3">
      <c r="C8234" s="227"/>
      <c r="N8234" s="244"/>
      <c r="O8234" s="244"/>
    </row>
    <row r="8235" spans="3:15" ht="15.6" x14ac:dyDescent="0.3">
      <c r="C8235" s="227"/>
      <c r="N8235" s="244"/>
      <c r="O8235" s="244"/>
    </row>
    <row r="8236" spans="3:15" ht="15.6" x14ac:dyDescent="0.3">
      <c r="C8236" s="227"/>
      <c r="N8236" s="244"/>
      <c r="O8236" s="244"/>
    </row>
    <row r="8237" spans="3:15" ht="15.6" x14ac:dyDescent="0.3">
      <c r="C8237" s="227"/>
      <c r="N8237" s="244"/>
      <c r="O8237" s="244"/>
    </row>
    <row r="8238" spans="3:15" ht="15.6" x14ac:dyDescent="0.3">
      <c r="C8238" s="227"/>
      <c r="N8238" s="244"/>
      <c r="O8238" s="244"/>
    </row>
    <row r="8239" spans="3:15" ht="15.6" x14ac:dyDescent="0.3">
      <c r="C8239" s="227"/>
      <c r="N8239" s="244"/>
      <c r="O8239" s="244"/>
    </row>
    <row r="8240" spans="3:15" ht="15.6" x14ac:dyDescent="0.3">
      <c r="C8240" s="227"/>
      <c r="N8240" s="244"/>
      <c r="O8240" s="244"/>
    </row>
    <row r="8241" spans="3:15" ht="15.6" x14ac:dyDescent="0.3">
      <c r="C8241" s="227"/>
      <c r="N8241" s="244"/>
      <c r="O8241" s="244"/>
    </row>
    <row r="8242" spans="3:15" ht="15.6" x14ac:dyDescent="0.3">
      <c r="C8242" s="227"/>
      <c r="N8242" s="244"/>
      <c r="O8242" s="244"/>
    </row>
    <row r="8243" spans="3:15" ht="15.6" x14ac:dyDescent="0.3">
      <c r="C8243" s="227"/>
      <c r="N8243" s="244"/>
      <c r="O8243" s="244"/>
    </row>
    <row r="8244" spans="3:15" ht="15.6" x14ac:dyDescent="0.3">
      <c r="C8244" s="227"/>
      <c r="N8244" s="244"/>
      <c r="O8244" s="244"/>
    </row>
    <row r="8245" spans="3:15" ht="15.6" x14ac:dyDescent="0.3">
      <c r="C8245" s="227"/>
      <c r="N8245" s="244"/>
      <c r="O8245" s="244"/>
    </row>
    <row r="8246" spans="3:15" ht="15.6" x14ac:dyDescent="0.3">
      <c r="C8246" s="227"/>
      <c r="N8246" s="244"/>
      <c r="O8246" s="244"/>
    </row>
    <row r="8247" spans="3:15" ht="15.6" x14ac:dyDescent="0.3">
      <c r="C8247" s="227"/>
      <c r="N8247" s="244"/>
      <c r="O8247" s="244"/>
    </row>
    <row r="8248" spans="3:15" ht="15.6" x14ac:dyDescent="0.3">
      <c r="C8248" s="227"/>
      <c r="N8248" s="244"/>
      <c r="O8248" s="244"/>
    </row>
    <row r="8249" spans="3:15" ht="15.6" x14ac:dyDescent="0.3">
      <c r="C8249" s="227"/>
      <c r="N8249" s="244"/>
      <c r="O8249" s="244"/>
    </row>
    <row r="8250" spans="3:15" ht="15.6" x14ac:dyDescent="0.3">
      <c r="C8250" s="227"/>
      <c r="N8250" s="244"/>
      <c r="O8250" s="244"/>
    </row>
    <row r="8251" spans="3:15" ht="15.6" x14ac:dyDescent="0.3">
      <c r="C8251" s="227"/>
      <c r="N8251" s="244"/>
      <c r="O8251" s="244"/>
    </row>
    <row r="8252" spans="3:15" ht="15.6" x14ac:dyDescent="0.3">
      <c r="C8252" s="227"/>
      <c r="N8252" s="244"/>
      <c r="O8252" s="244"/>
    </row>
    <row r="8253" spans="3:15" ht="15.6" x14ac:dyDescent="0.3">
      <c r="C8253" s="227"/>
      <c r="N8253" s="244"/>
      <c r="O8253" s="244"/>
    </row>
    <row r="8254" spans="3:15" ht="15.6" x14ac:dyDescent="0.3">
      <c r="C8254" s="227"/>
      <c r="N8254" s="244"/>
      <c r="O8254" s="244"/>
    </row>
    <row r="8255" spans="3:15" ht="15.6" x14ac:dyDescent="0.3">
      <c r="C8255" s="227"/>
      <c r="N8255" s="244"/>
      <c r="O8255" s="244"/>
    </row>
    <row r="8256" spans="3:15" ht="15.6" x14ac:dyDescent="0.3">
      <c r="C8256" s="227"/>
      <c r="N8256" s="244"/>
      <c r="O8256" s="244"/>
    </row>
    <row r="8257" spans="3:15" ht="15.6" x14ac:dyDescent="0.3">
      <c r="C8257" s="227"/>
      <c r="N8257" s="244"/>
      <c r="O8257" s="244"/>
    </row>
    <row r="8258" spans="3:15" ht="15.6" x14ac:dyDescent="0.3">
      <c r="C8258" s="227"/>
      <c r="N8258" s="244"/>
      <c r="O8258" s="244"/>
    </row>
    <row r="8259" spans="3:15" ht="15.6" x14ac:dyDescent="0.3">
      <c r="C8259" s="227"/>
      <c r="N8259" s="244"/>
      <c r="O8259" s="244"/>
    </row>
    <row r="8260" spans="3:15" ht="15.6" x14ac:dyDescent="0.3">
      <c r="C8260" s="227"/>
      <c r="N8260" s="244"/>
      <c r="O8260" s="244"/>
    </row>
    <row r="8261" spans="3:15" ht="15.6" x14ac:dyDescent="0.3">
      <c r="C8261" s="227"/>
      <c r="N8261" s="244"/>
      <c r="O8261" s="244"/>
    </row>
    <row r="8262" spans="3:15" ht="15.6" x14ac:dyDescent="0.3">
      <c r="C8262" s="227"/>
      <c r="N8262" s="244"/>
      <c r="O8262" s="244"/>
    </row>
    <row r="8263" spans="3:15" ht="15.6" x14ac:dyDescent="0.3">
      <c r="C8263" s="227"/>
      <c r="N8263" s="244"/>
      <c r="O8263" s="244"/>
    </row>
    <row r="8264" spans="3:15" ht="15.6" x14ac:dyDescent="0.3">
      <c r="C8264" s="227"/>
      <c r="N8264" s="244"/>
      <c r="O8264" s="244"/>
    </row>
    <row r="8265" spans="3:15" ht="15.6" x14ac:dyDescent="0.3">
      <c r="C8265" s="227"/>
      <c r="N8265" s="244"/>
      <c r="O8265" s="244"/>
    </row>
    <row r="8266" spans="3:15" ht="15.6" x14ac:dyDescent="0.3">
      <c r="C8266" s="227"/>
      <c r="N8266" s="244"/>
      <c r="O8266" s="244"/>
    </row>
    <row r="8267" spans="3:15" ht="15.6" x14ac:dyDescent="0.3">
      <c r="C8267" s="227"/>
      <c r="N8267" s="244"/>
      <c r="O8267" s="244"/>
    </row>
    <row r="8268" spans="3:15" ht="15.6" x14ac:dyDescent="0.3">
      <c r="C8268" s="227"/>
      <c r="N8268" s="244"/>
      <c r="O8268" s="244"/>
    </row>
    <row r="8269" spans="3:15" ht="15.6" x14ac:dyDescent="0.3">
      <c r="C8269" s="227"/>
      <c r="N8269" s="244"/>
      <c r="O8269" s="244"/>
    </row>
    <row r="8270" spans="3:15" ht="15.6" x14ac:dyDescent="0.3">
      <c r="C8270" s="227"/>
      <c r="N8270" s="244"/>
      <c r="O8270" s="244"/>
    </row>
    <row r="8271" spans="3:15" ht="15.6" x14ac:dyDescent="0.3">
      <c r="C8271" s="227"/>
      <c r="N8271" s="244"/>
      <c r="O8271" s="244"/>
    </row>
    <row r="8272" spans="3:15" ht="15.6" x14ac:dyDescent="0.3">
      <c r="C8272" s="227"/>
      <c r="N8272" s="244"/>
      <c r="O8272" s="244"/>
    </row>
    <row r="8273" spans="3:15" ht="15.6" x14ac:dyDescent="0.3">
      <c r="C8273" s="227"/>
      <c r="N8273" s="244"/>
      <c r="O8273" s="244"/>
    </row>
    <row r="8274" spans="3:15" ht="15.6" x14ac:dyDescent="0.3">
      <c r="C8274" s="227"/>
      <c r="N8274" s="244"/>
      <c r="O8274" s="244"/>
    </row>
    <row r="8275" spans="3:15" ht="15.6" x14ac:dyDescent="0.3">
      <c r="C8275" s="227"/>
      <c r="N8275" s="244"/>
      <c r="O8275" s="244"/>
    </row>
    <row r="8276" spans="3:15" ht="15.6" x14ac:dyDescent="0.3">
      <c r="C8276" s="227"/>
      <c r="N8276" s="244"/>
      <c r="O8276" s="244"/>
    </row>
    <row r="8277" spans="3:15" ht="15.6" x14ac:dyDescent="0.3">
      <c r="C8277" s="227"/>
      <c r="N8277" s="244"/>
      <c r="O8277" s="244"/>
    </row>
    <row r="8278" spans="3:15" ht="15.6" x14ac:dyDescent="0.3">
      <c r="C8278" s="227"/>
      <c r="N8278" s="244"/>
      <c r="O8278" s="244"/>
    </row>
    <row r="8279" spans="3:15" ht="15.6" x14ac:dyDescent="0.3">
      <c r="C8279" s="227"/>
      <c r="N8279" s="244"/>
      <c r="O8279" s="244"/>
    </row>
    <row r="8280" spans="3:15" ht="15.6" x14ac:dyDescent="0.3">
      <c r="C8280" s="227"/>
      <c r="N8280" s="244"/>
      <c r="O8280" s="244"/>
    </row>
    <row r="8281" spans="3:15" ht="15.6" x14ac:dyDescent="0.3">
      <c r="C8281" s="227"/>
      <c r="N8281" s="244"/>
      <c r="O8281" s="244"/>
    </row>
    <row r="8282" spans="3:15" ht="15.6" x14ac:dyDescent="0.3">
      <c r="C8282" s="227"/>
      <c r="N8282" s="244"/>
      <c r="O8282" s="244"/>
    </row>
    <row r="8283" spans="3:15" ht="15.6" x14ac:dyDescent="0.3">
      <c r="C8283" s="227"/>
      <c r="N8283" s="244"/>
      <c r="O8283" s="244"/>
    </row>
    <row r="8284" spans="3:15" ht="15.6" x14ac:dyDescent="0.3">
      <c r="C8284" s="227"/>
      <c r="N8284" s="244"/>
      <c r="O8284" s="244"/>
    </row>
    <row r="8285" spans="3:15" ht="15.6" x14ac:dyDescent="0.3">
      <c r="C8285" s="227"/>
      <c r="N8285" s="244"/>
      <c r="O8285" s="244"/>
    </row>
    <row r="8286" spans="3:15" ht="15.6" x14ac:dyDescent="0.3">
      <c r="C8286" s="227"/>
      <c r="N8286" s="244"/>
      <c r="O8286" s="244"/>
    </row>
    <row r="8287" spans="3:15" ht="15.6" x14ac:dyDescent="0.3">
      <c r="C8287" s="227"/>
      <c r="N8287" s="244"/>
      <c r="O8287" s="244"/>
    </row>
    <row r="8288" spans="3:15" ht="15.6" x14ac:dyDescent="0.3">
      <c r="C8288" s="227"/>
      <c r="N8288" s="244"/>
      <c r="O8288" s="244"/>
    </row>
    <row r="8289" spans="3:15" ht="15.6" x14ac:dyDescent="0.3">
      <c r="C8289" s="227"/>
      <c r="N8289" s="244"/>
      <c r="O8289" s="244"/>
    </row>
    <row r="8290" spans="3:15" ht="15.6" x14ac:dyDescent="0.3">
      <c r="C8290" s="227"/>
      <c r="N8290" s="244"/>
      <c r="O8290" s="244"/>
    </row>
    <row r="8291" spans="3:15" ht="15.6" x14ac:dyDescent="0.3">
      <c r="C8291" s="227"/>
      <c r="N8291" s="244"/>
      <c r="O8291" s="244"/>
    </row>
    <row r="8292" spans="3:15" ht="15.6" x14ac:dyDescent="0.3">
      <c r="C8292" s="227"/>
      <c r="N8292" s="244"/>
      <c r="O8292" s="244"/>
    </row>
    <row r="8293" spans="3:15" ht="15.6" x14ac:dyDescent="0.3">
      <c r="C8293" s="227"/>
      <c r="N8293" s="244"/>
      <c r="O8293" s="244"/>
    </row>
    <row r="8294" spans="3:15" ht="15.6" x14ac:dyDescent="0.3">
      <c r="C8294" s="227"/>
      <c r="N8294" s="244"/>
      <c r="O8294" s="244"/>
    </row>
    <row r="8295" spans="3:15" ht="15.6" x14ac:dyDescent="0.3">
      <c r="C8295" s="227"/>
      <c r="N8295" s="244"/>
      <c r="O8295" s="244"/>
    </row>
    <row r="8296" spans="3:15" ht="15.6" x14ac:dyDescent="0.3">
      <c r="C8296" s="227"/>
      <c r="N8296" s="244"/>
      <c r="O8296" s="244"/>
    </row>
    <row r="8297" spans="3:15" ht="15.6" x14ac:dyDescent="0.3">
      <c r="C8297" s="227"/>
      <c r="N8297" s="244"/>
      <c r="O8297" s="244"/>
    </row>
    <row r="8298" spans="3:15" ht="15.6" x14ac:dyDescent="0.3">
      <c r="C8298" s="227"/>
      <c r="N8298" s="244"/>
      <c r="O8298" s="244"/>
    </row>
    <row r="8299" spans="3:15" ht="15.6" x14ac:dyDescent="0.3">
      <c r="C8299" s="227"/>
      <c r="N8299" s="244"/>
      <c r="O8299" s="244"/>
    </row>
    <row r="8300" spans="3:15" ht="15.6" x14ac:dyDescent="0.3">
      <c r="C8300" s="227"/>
      <c r="N8300" s="244"/>
      <c r="O8300" s="244"/>
    </row>
    <row r="8301" spans="3:15" ht="15.6" x14ac:dyDescent="0.3">
      <c r="C8301" s="227"/>
      <c r="N8301" s="244"/>
      <c r="O8301" s="244"/>
    </row>
    <row r="8302" spans="3:15" ht="15.6" x14ac:dyDescent="0.3">
      <c r="C8302" s="227"/>
      <c r="N8302" s="244"/>
      <c r="O8302" s="244"/>
    </row>
    <row r="8303" spans="3:15" ht="15.6" x14ac:dyDescent="0.3">
      <c r="C8303" s="227"/>
      <c r="N8303" s="244"/>
      <c r="O8303" s="244"/>
    </row>
    <row r="8304" spans="3:15" ht="15.6" x14ac:dyDescent="0.3">
      <c r="C8304" s="227"/>
      <c r="N8304" s="244"/>
      <c r="O8304" s="244"/>
    </row>
    <row r="8305" spans="3:15" ht="15.6" x14ac:dyDescent="0.3">
      <c r="C8305" s="227"/>
      <c r="N8305" s="244"/>
      <c r="O8305" s="244"/>
    </row>
    <row r="8306" spans="3:15" ht="15.6" x14ac:dyDescent="0.3">
      <c r="C8306" s="227"/>
      <c r="N8306" s="244"/>
      <c r="O8306" s="244"/>
    </row>
    <row r="8307" spans="3:15" ht="15.6" x14ac:dyDescent="0.3">
      <c r="C8307" s="227"/>
      <c r="N8307" s="244"/>
      <c r="O8307" s="244"/>
    </row>
    <row r="8308" spans="3:15" ht="15.6" x14ac:dyDescent="0.3">
      <c r="C8308" s="227"/>
      <c r="N8308" s="244"/>
      <c r="O8308" s="244"/>
    </row>
    <row r="8309" spans="3:15" ht="15.6" x14ac:dyDescent="0.3">
      <c r="C8309" s="227"/>
      <c r="N8309" s="244"/>
      <c r="O8309" s="244"/>
    </row>
    <row r="8310" spans="3:15" ht="15.6" x14ac:dyDescent="0.3">
      <c r="C8310" s="227"/>
      <c r="N8310" s="244"/>
      <c r="O8310" s="244"/>
    </row>
    <row r="8311" spans="3:15" ht="15.6" x14ac:dyDescent="0.3">
      <c r="C8311" s="227"/>
      <c r="N8311" s="244"/>
      <c r="O8311" s="244"/>
    </row>
    <row r="8312" spans="3:15" ht="15.6" x14ac:dyDescent="0.3">
      <c r="C8312" s="227"/>
      <c r="N8312" s="244"/>
      <c r="O8312" s="244"/>
    </row>
    <row r="8313" spans="3:15" ht="15.6" x14ac:dyDescent="0.3">
      <c r="C8313" s="227"/>
      <c r="N8313" s="244"/>
      <c r="O8313" s="244"/>
    </row>
    <row r="8314" spans="3:15" ht="15.6" x14ac:dyDescent="0.3">
      <c r="C8314" s="227"/>
      <c r="N8314" s="244"/>
      <c r="O8314" s="244"/>
    </row>
    <row r="8315" spans="3:15" ht="15.6" x14ac:dyDescent="0.3">
      <c r="C8315" s="227"/>
      <c r="N8315" s="244"/>
      <c r="O8315" s="244"/>
    </row>
    <row r="8316" spans="3:15" ht="15.6" x14ac:dyDescent="0.3">
      <c r="C8316" s="227"/>
      <c r="N8316" s="244"/>
      <c r="O8316" s="244"/>
    </row>
    <row r="8317" spans="3:15" ht="15.6" x14ac:dyDescent="0.3">
      <c r="C8317" s="227"/>
      <c r="N8317" s="244"/>
      <c r="O8317" s="244"/>
    </row>
    <row r="8318" spans="3:15" ht="15.6" x14ac:dyDescent="0.3">
      <c r="C8318" s="227"/>
      <c r="N8318" s="244"/>
      <c r="O8318" s="244"/>
    </row>
    <row r="8319" spans="3:15" ht="15.6" x14ac:dyDescent="0.3">
      <c r="C8319" s="227"/>
      <c r="N8319" s="244"/>
      <c r="O8319" s="244"/>
    </row>
    <row r="8320" spans="3:15" ht="15.6" x14ac:dyDescent="0.3">
      <c r="C8320" s="227"/>
      <c r="N8320" s="244"/>
      <c r="O8320" s="244"/>
    </row>
    <row r="8321" spans="3:15" ht="15.6" x14ac:dyDescent="0.3">
      <c r="C8321" s="227"/>
      <c r="N8321" s="244"/>
      <c r="O8321" s="244"/>
    </row>
    <row r="8322" spans="3:15" ht="15.6" x14ac:dyDescent="0.3">
      <c r="C8322" s="227"/>
      <c r="N8322" s="244"/>
      <c r="O8322" s="244"/>
    </row>
    <row r="8323" spans="3:15" ht="15.6" x14ac:dyDescent="0.3">
      <c r="C8323" s="227"/>
      <c r="N8323" s="244"/>
      <c r="O8323" s="244"/>
    </row>
    <row r="8324" spans="3:15" ht="15.6" x14ac:dyDescent="0.3">
      <c r="C8324" s="227"/>
      <c r="N8324" s="244"/>
      <c r="O8324" s="244"/>
    </row>
    <row r="8325" spans="3:15" ht="15.6" x14ac:dyDescent="0.3">
      <c r="C8325" s="227"/>
      <c r="N8325" s="244"/>
      <c r="O8325" s="244"/>
    </row>
    <row r="8326" spans="3:15" ht="15.6" x14ac:dyDescent="0.3">
      <c r="C8326" s="227"/>
      <c r="N8326" s="244"/>
      <c r="O8326" s="244"/>
    </row>
    <row r="8327" spans="3:15" ht="15.6" x14ac:dyDescent="0.3">
      <c r="C8327" s="227"/>
      <c r="N8327" s="244"/>
      <c r="O8327" s="244"/>
    </row>
    <row r="8328" spans="3:15" ht="15.6" x14ac:dyDescent="0.3">
      <c r="C8328" s="227"/>
      <c r="N8328" s="244"/>
      <c r="O8328" s="244"/>
    </row>
    <row r="8329" spans="3:15" ht="15.6" x14ac:dyDescent="0.3">
      <c r="C8329" s="227"/>
      <c r="N8329" s="244"/>
      <c r="O8329" s="244"/>
    </row>
    <row r="8330" spans="3:15" ht="15.6" x14ac:dyDescent="0.3">
      <c r="C8330" s="227"/>
      <c r="N8330" s="244"/>
      <c r="O8330" s="244"/>
    </row>
    <row r="8331" spans="3:15" ht="15.6" x14ac:dyDescent="0.3">
      <c r="C8331" s="227"/>
      <c r="N8331" s="244"/>
      <c r="O8331" s="244"/>
    </row>
    <row r="8332" spans="3:15" ht="15.6" x14ac:dyDescent="0.3">
      <c r="C8332" s="227"/>
      <c r="N8332" s="244"/>
      <c r="O8332" s="244"/>
    </row>
    <row r="8333" spans="3:15" ht="15.6" x14ac:dyDescent="0.3">
      <c r="C8333" s="227"/>
      <c r="N8333" s="244"/>
      <c r="O8333" s="244"/>
    </row>
    <row r="8334" spans="3:15" ht="15.6" x14ac:dyDescent="0.3">
      <c r="C8334" s="227"/>
      <c r="N8334" s="244"/>
      <c r="O8334" s="244"/>
    </row>
    <row r="8335" spans="3:15" ht="15.6" x14ac:dyDescent="0.3">
      <c r="C8335" s="227"/>
      <c r="N8335" s="244"/>
      <c r="O8335" s="244"/>
    </row>
    <row r="8336" spans="3:15" ht="15.6" x14ac:dyDescent="0.3">
      <c r="C8336" s="227"/>
      <c r="N8336" s="244"/>
      <c r="O8336" s="244"/>
    </row>
    <row r="8337" spans="3:15" ht="15.6" x14ac:dyDescent="0.3">
      <c r="C8337" s="227"/>
      <c r="N8337" s="244"/>
      <c r="O8337" s="244"/>
    </row>
    <row r="8338" spans="3:15" ht="15.6" x14ac:dyDescent="0.3">
      <c r="C8338" s="227"/>
      <c r="N8338" s="244"/>
      <c r="O8338" s="244"/>
    </row>
    <row r="8339" spans="3:15" ht="15.6" x14ac:dyDescent="0.3">
      <c r="C8339" s="227"/>
      <c r="N8339" s="244"/>
      <c r="O8339" s="244"/>
    </row>
    <row r="8340" spans="3:15" ht="15.6" x14ac:dyDescent="0.3">
      <c r="C8340" s="227"/>
      <c r="N8340" s="244"/>
      <c r="O8340" s="244"/>
    </row>
    <row r="8341" spans="3:15" ht="15.6" x14ac:dyDescent="0.3">
      <c r="C8341" s="227"/>
      <c r="N8341" s="244"/>
      <c r="O8341" s="244"/>
    </row>
    <row r="8342" spans="3:15" ht="15.6" x14ac:dyDescent="0.3">
      <c r="C8342" s="227"/>
      <c r="N8342" s="244"/>
      <c r="O8342" s="244"/>
    </row>
    <row r="8343" spans="3:15" ht="15.6" x14ac:dyDescent="0.3">
      <c r="C8343" s="227"/>
      <c r="N8343" s="244"/>
      <c r="O8343" s="244"/>
    </row>
    <row r="8344" spans="3:15" ht="15.6" x14ac:dyDescent="0.3">
      <c r="C8344" s="227"/>
      <c r="N8344" s="244"/>
      <c r="O8344" s="244"/>
    </row>
    <row r="8345" spans="3:15" ht="15.6" x14ac:dyDescent="0.3">
      <c r="C8345" s="227"/>
      <c r="N8345" s="244"/>
      <c r="O8345" s="244"/>
    </row>
    <row r="8346" spans="3:15" ht="15.6" x14ac:dyDescent="0.3">
      <c r="C8346" s="227"/>
      <c r="N8346" s="244"/>
      <c r="O8346" s="244"/>
    </row>
    <row r="8347" spans="3:15" ht="15.6" x14ac:dyDescent="0.3">
      <c r="C8347" s="227"/>
      <c r="N8347" s="244"/>
      <c r="O8347" s="244"/>
    </row>
    <row r="8348" spans="3:15" ht="15.6" x14ac:dyDescent="0.3">
      <c r="C8348" s="227"/>
      <c r="N8348" s="244"/>
      <c r="O8348" s="244"/>
    </row>
    <row r="8349" spans="3:15" ht="15.6" x14ac:dyDescent="0.3">
      <c r="C8349" s="227"/>
      <c r="N8349" s="244"/>
      <c r="O8349" s="244"/>
    </row>
    <row r="8350" spans="3:15" ht="15.6" x14ac:dyDescent="0.3">
      <c r="C8350" s="227"/>
      <c r="N8350" s="244"/>
      <c r="O8350" s="244"/>
    </row>
    <row r="8351" spans="3:15" ht="15.6" x14ac:dyDescent="0.3">
      <c r="C8351" s="227"/>
      <c r="N8351" s="244"/>
      <c r="O8351" s="244"/>
    </row>
    <row r="8352" spans="3:15" ht="15.6" x14ac:dyDescent="0.3">
      <c r="C8352" s="227"/>
      <c r="N8352" s="244"/>
      <c r="O8352" s="244"/>
    </row>
    <row r="8353" spans="3:15" ht="15.6" x14ac:dyDescent="0.3">
      <c r="C8353" s="227"/>
      <c r="N8353" s="244"/>
      <c r="O8353" s="244"/>
    </row>
    <row r="8354" spans="3:15" ht="15.6" x14ac:dyDescent="0.3">
      <c r="C8354" s="227"/>
      <c r="N8354" s="244"/>
      <c r="O8354" s="244"/>
    </row>
    <row r="8355" spans="3:15" ht="15.6" x14ac:dyDescent="0.3">
      <c r="C8355" s="227"/>
      <c r="N8355" s="244"/>
      <c r="O8355" s="244"/>
    </row>
    <row r="8356" spans="3:15" ht="15.6" x14ac:dyDescent="0.3">
      <c r="C8356" s="227"/>
      <c r="N8356" s="244"/>
      <c r="O8356" s="244"/>
    </row>
    <row r="8357" spans="3:15" ht="15.6" x14ac:dyDescent="0.3">
      <c r="C8357" s="227"/>
      <c r="N8357" s="244"/>
      <c r="O8357" s="244"/>
    </row>
    <row r="8358" spans="3:15" ht="15.6" x14ac:dyDescent="0.3">
      <c r="C8358" s="227"/>
      <c r="N8358" s="244"/>
      <c r="O8358" s="244"/>
    </row>
    <row r="8359" spans="3:15" ht="15.6" x14ac:dyDescent="0.3">
      <c r="C8359" s="227"/>
      <c r="N8359" s="244"/>
      <c r="O8359" s="244"/>
    </row>
    <row r="8360" spans="3:15" ht="15.6" x14ac:dyDescent="0.3">
      <c r="C8360" s="227"/>
      <c r="N8360" s="244"/>
      <c r="O8360" s="244"/>
    </row>
    <row r="8361" spans="3:15" ht="15.6" x14ac:dyDescent="0.3">
      <c r="C8361" s="227"/>
      <c r="N8361" s="244"/>
      <c r="O8361" s="244"/>
    </row>
    <row r="8362" spans="3:15" ht="15.6" x14ac:dyDescent="0.3">
      <c r="C8362" s="227"/>
      <c r="N8362" s="244"/>
      <c r="O8362" s="244"/>
    </row>
    <row r="8363" spans="3:15" ht="15.6" x14ac:dyDescent="0.3">
      <c r="C8363" s="227"/>
      <c r="N8363" s="244"/>
      <c r="O8363" s="244"/>
    </row>
    <row r="8364" spans="3:15" ht="15.6" x14ac:dyDescent="0.3">
      <c r="C8364" s="227"/>
      <c r="N8364" s="244"/>
      <c r="O8364" s="244"/>
    </row>
    <row r="8365" spans="3:15" ht="15.6" x14ac:dyDescent="0.3">
      <c r="C8365" s="227"/>
      <c r="N8365" s="244"/>
      <c r="O8365" s="244"/>
    </row>
    <row r="8366" spans="3:15" ht="15.6" x14ac:dyDescent="0.3">
      <c r="C8366" s="227"/>
      <c r="N8366" s="244"/>
      <c r="O8366" s="244"/>
    </row>
    <row r="8367" spans="3:15" ht="15.6" x14ac:dyDescent="0.3">
      <c r="C8367" s="227"/>
      <c r="N8367" s="244"/>
      <c r="O8367" s="244"/>
    </row>
    <row r="8368" spans="3:15" ht="15.6" x14ac:dyDescent="0.3">
      <c r="C8368" s="227"/>
      <c r="N8368" s="244"/>
      <c r="O8368" s="244"/>
    </row>
    <row r="8369" spans="3:15" ht="15.6" x14ac:dyDescent="0.3">
      <c r="C8369" s="227"/>
      <c r="N8369" s="244"/>
      <c r="O8369" s="244"/>
    </row>
    <row r="8370" spans="3:15" ht="15.6" x14ac:dyDescent="0.3">
      <c r="C8370" s="227"/>
      <c r="N8370" s="244"/>
      <c r="O8370" s="244"/>
    </row>
    <row r="8371" spans="3:15" ht="15.6" x14ac:dyDescent="0.3">
      <c r="C8371" s="227"/>
      <c r="N8371" s="244"/>
      <c r="O8371" s="244"/>
    </row>
    <row r="8372" spans="3:15" ht="15.6" x14ac:dyDescent="0.3">
      <c r="C8372" s="227"/>
      <c r="N8372" s="244"/>
      <c r="O8372" s="244"/>
    </row>
    <row r="8373" spans="3:15" ht="15.6" x14ac:dyDescent="0.3">
      <c r="C8373" s="227"/>
      <c r="N8373" s="244"/>
      <c r="O8373" s="244"/>
    </row>
    <row r="8374" spans="3:15" ht="15.6" x14ac:dyDescent="0.3">
      <c r="C8374" s="227"/>
      <c r="N8374" s="244"/>
      <c r="O8374" s="244"/>
    </row>
    <row r="8375" spans="3:15" ht="15.6" x14ac:dyDescent="0.3">
      <c r="C8375" s="227"/>
      <c r="N8375" s="244"/>
      <c r="O8375" s="244"/>
    </row>
    <row r="8376" spans="3:15" ht="15.6" x14ac:dyDescent="0.3">
      <c r="C8376" s="227"/>
      <c r="N8376" s="244"/>
      <c r="O8376" s="244"/>
    </row>
    <row r="8377" spans="3:15" ht="15.6" x14ac:dyDescent="0.3">
      <c r="C8377" s="227"/>
      <c r="N8377" s="244"/>
      <c r="O8377" s="244"/>
    </row>
    <row r="8378" spans="3:15" ht="15.6" x14ac:dyDescent="0.3">
      <c r="C8378" s="227"/>
      <c r="N8378" s="244"/>
      <c r="O8378" s="244"/>
    </row>
    <row r="8379" spans="3:15" ht="15.6" x14ac:dyDescent="0.3">
      <c r="C8379" s="227"/>
      <c r="N8379" s="244"/>
      <c r="O8379" s="244"/>
    </row>
    <row r="8380" spans="3:15" ht="15.6" x14ac:dyDescent="0.3">
      <c r="C8380" s="227"/>
      <c r="N8380" s="244"/>
      <c r="O8380" s="244"/>
    </row>
    <row r="8381" spans="3:15" ht="15.6" x14ac:dyDescent="0.3">
      <c r="C8381" s="227"/>
      <c r="N8381" s="244"/>
      <c r="O8381" s="244"/>
    </row>
    <row r="8382" spans="3:15" ht="15.6" x14ac:dyDescent="0.3">
      <c r="C8382" s="227"/>
      <c r="N8382" s="244"/>
      <c r="O8382" s="244"/>
    </row>
    <row r="8383" spans="3:15" ht="15.6" x14ac:dyDescent="0.3">
      <c r="C8383" s="227"/>
      <c r="N8383" s="244"/>
      <c r="O8383" s="244"/>
    </row>
    <row r="8384" spans="3:15" ht="15.6" x14ac:dyDescent="0.3">
      <c r="C8384" s="227"/>
      <c r="N8384" s="244"/>
      <c r="O8384" s="244"/>
    </row>
    <row r="8385" spans="3:15" ht="15.6" x14ac:dyDescent="0.3">
      <c r="C8385" s="227"/>
      <c r="N8385" s="244"/>
      <c r="O8385" s="244"/>
    </row>
    <row r="8386" spans="3:15" ht="15.6" x14ac:dyDescent="0.3">
      <c r="C8386" s="227"/>
      <c r="N8386" s="244"/>
      <c r="O8386" s="244"/>
    </row>
    <row r="8387" spans="3:15" ht="15.6" x14ac:dyDescent="0.3">
      <c r="C8387" s="227"/>
      <c r="N8387" s="244"/>
      <c r="O8387" s="244"/>
    </row>
    <row r="8388" spans="3:15" ht="15.6" x14ac:dyDescent="0.3">
      <c r="C8388" s="227"/>
      <c r="N8388" s="244"/>
      <c r="O8388" s="244"/>
    </row>
    <row r="8389" spans="3:15" ht="15.6" x14ac:dyDescent="0.3">
      <c r="C8389" s="227"/>
      <c r="N8389" s="244"/>
      <c r="O8389" s="244"/>
    </row>
    <row r="8390" spans="3:15" ht="15.6" x14ac:dyDescent="0.3">
      <c r="C8390" s="227"/>
      <c r="N8390" s="244"/>
      <c r="O8390" s="244"/>
    </row>
    <row r="8391" spans="3:15" ht="15.6" x14ac:dyDescent="0.3">
      <c r="C8391" s="227"/>
      <c r="N8391" s="244"/>
      <c r="O8391" s="244"/>
    </row>
    <row r="8392" spans="3:15" ht="15.6" x14ac:dyDescent="0.3">
      <c r="C8392" s="227"/>
      <c r="N8392" s="244"/>
      <c r="O8392" s="244"/>
    </row>
    <row r="8393" spans="3:15" ht="15.6" x14ac:dyDescent="0.3">
      <c r="C8393" s="227"/>
      <c r="N8393" s="244"/>
      <c r="O8393" s="244"/>
    </row>
    <row r="8394" spans="3:15" ht="15.6" x14ac:dyDescent="0.3">
      <c r="C8394" s="227"/>
      <c r="N8394" s="244"/>
      <c r="O8394" s="244"/>
    </row>
    <row r="8395" spans="3:15" ht="15.6" x14ac:dyDescent="0.3">
      <c r="C8395" s="227"/>
      <c r="N8395" s="244"/>
      <c r="O8395" s="244"/>
    </row>
    <row r="8396" spans="3:15" ht="15.6" x14ac:dyDescent="0.3">
      <c r="C8396" s="227"/>
      <c r="N8396" s="244"/>
      <c r="O8396" s="244"/>
    </row>
    <row r="8397" spans="3:15" ht="15.6" x14ac:dyDescent="0.3">
      <c r="C8397" s="227"/>
      <c r="N8397" s="244"/>
      <c r="O8397" s="244"/>
    </row>
    <row r="8398" spans="3:15" ht="15.6" x14ac:dyDescent="0.3">
      <c r="C8398" s="227"/>
      <c r="N8398" s="244"/>
      <c r="O8398" s="244"/>
    </row>
    <row r="8399" spans="3:15" ht="15.6" x14ac:dyDescent="0.3">
      <c r="C8399" s="227"/>
      <c r="N8399" s="244"/>
      <c r="O8399" s="244"/>
    </row>
    <row r="8400" spans="3:15" ht="15.6" x14ac:dyDescent="0.3">
      <c r="C8400" s="227"/>
      <c r="N8400" s="244"/>
      <c r="O8400" s="244"/>
    </row>
    <row r="8401" spans="3:15" ht="15.6" x14ac:dyDescent="0.3">
      <c r="C8401" s="227"/>
      <c r="N8401" s="244"/>
      <c r="O8401" s="244"/>
    </row>
    <row r="8402" spans="3:15" ht="15.6" x14ac:dyDescent="0.3">
      <c r="C8402" s="227"/>
      <c r="N8402" s="244"/>
      <c r="O8402" s="244"/>
    </row>
    <row r="8403" spans="3:15" ht="15.6" x14ac:dyDescent="0.3">
      <c r="C8403" s="227"/>
      <c r="N8403" s="244"/>
      <c r="O8403" s="244"/>
    </row>
    <row r="8404" spans="3:15" ht="15.6" x14ac:dyDescent="0.3">
      <c r="C8404" s="227"/>
      <c r="N8404" s="244"/>
      <c r="O8404" s="244"/>
    </row>
    <row r="8405" spans="3:15" ht="15.6" x14ac:dyDescent="0.3">
      <c r="C8405" s="227"/>
      <c r="N8405" s="244"/>
      <c r="O8405" s="244"/>
    </row>
    <row r="8406" spans="3:15" ht="15.6" x14ac:dyDescent="0.3">
      <c r="C8406" s="227"/>
      <c r="N8406" s="244"/>
      <c r="O8406" s="244"/>
    </row>
    <row r="8407" spans="3:15" ht="15.6" x14ac:dyDescent="0.3">
      <c r="C8407" s="227"/>
      <c r="N8407" s="244"/>
      <c r="O8407" s="244"/>
    </row>
    <row r="8408" spans="3:15" ht="15.6" x14ac:dyDescent="0.3">
      <c r="C8408" s="227"/>
      <c r="N8408" s="244"/>
      <c r="O8408" s="244"/>
    </row>
    <row r="8409" spans="3:15" ht="15.6" x14ac:dyDescent="0.3">
      <c r="C8409" s="227"/>
      <c r="N8409" s="244"/>
      <c r="O8409" s="244"/>
    </row>
    <row r="8410" spans="3:15" ht="15.6" x14ac:dyDescent="0.3">
      <c r="C8410" s="227"/>
      <c r="N8410" s="244"/>
      <c r="O8410" s="244"/>
    </row>
    <row r="8411" spans="3:15" ht="15.6" x14ac:dyDescent="0.3">
      <c r="C8411" s="227"/>
      <c r="N8411" s="244"/>
      <c r="O8411" s="244"/>
    </row>
    <row r="8412" spans="3:15" ht="15.6" x14ac:dyDescent="0.3">
      <c r="C8412" s="227"/>
      <c r="N8412" s="244"/>
      <c r="O8412" s="244"/>
    </row>
    <row r="8413" spans="3:15" ht="15.6" x14ac:dyDescent="0.3">
      <c r="C8413" s="227"/>
      <c r="N8413" s="244"/>
      <c r="O8413" s="244"/>
    </row>
    <row r="8414" spans="3:15" ht="15.6" x14ac:dyDescent="0.3">
      <c r="C8414" s="227"/>
      <c r="N8414" s="244"/>
      <c r="O8414" s="244"/>
    </row>
    <row r="8415" spans="3:15" ht="15.6" x14ac:dyDescent="0.3">
      <c r="C8415" s="227"/>
      <c r="N8415" s="244"/>
      <c r="O8415" s="244"/>
    </row>
    <row r="8416" spans="3:15" ht="15.6" x14ac:dyDescent="0.3">
      <c r="C8416" s="227"/>
      <c r="N8416" s="244"/>
      <c r="O8416" s="244"/>
    </row>
    <row r="8417" spans="3:15" ht="15.6" x14ac:dyDescent="0.3">
      <c r="C8417" s="227"/>
      <c r="N8417" s="244"/>
      <c r="O8417" s="244"/>
    </row>
    <row r="8418" spans="3:15" ht="15.6" x14ac:dyDescent="0.3">
      <c r="C8418" s="227"/>
      <c r="N8418" s="244"/>
      <c r="O8418" s="244"/>
    </row>
    <row r="8419" spans="3:15" ht="15.6" x14ac:dyDescent="0.3">
      <c r="C8419" s="227"/>
      <c r="N8419" s="244"/>
      <c r="O8419" s="244"/>
    </row>
    <row r="8420" spans="3:15" ht="15.6" x14ac:dyDescent="0.3">
      <c r="C8420" s="227"/>
      <c r="N8420" s="244"/>
      <c r="O8420" s="244"/>
    </row>
    <row r="8421" spans="3:15" ht="15.6" x14ac:dyDescent="0.3">
      <c r="C8421" s="227"/>
      <c r="N8421" s="244"/>
      <c r="O8421" s="244"/>
    </row>
    <row r="8422" spans="3:15" ht="15.6" x14ac:dyDescent="0.3">
      <c r="C8422" s="227"/>
      <c r="N8422" s="244"/>
      <c r="O8422" s="244"/>
    </row>
    <row r="8423" spans="3:15" ht="15.6" x14ac:dyDescent="0.3">
      <c r="C8423" s="227"/>
      <c r="N8423" s="244"/>
      <c r="O8423" s="244"/>
    </row>
    <row r="8424" spans="3:15" ht="15.6" x14ac:dyDescent="0.3">
      <c r="C8424" s="227"/>
      <c r="N8424" s="244"/>
      <c r="O8424" s="244"/>
    </row>
    <row r="8425" spans="3:15" ht="15.6" x14ac:dyDescent="0.3">
      <c r="C8425" s="227"/>
      <c r="N8425" s="244"/>
      <c r="O8425" s="244"/>
    </row>
    <row r="8426" spans="3:15" ht="15.6" x14ac:dyDescent="0.3">
      <c r="C8426" s="227"/>
      <c r="N8426" s="244"/>
      <c r="O8426" s="244"/>
    </row>
    <row r="8427" spans="3:15" ht="15.6" x14ac:dyDescent="0.3">
      <c r="C8427" s="227"/>
      <c r="N8427" s="244"/>
      <c r="O8427" s="244"/>
    </row>
    <row r="8428" spans="3:15" ht="15.6" x14ac:dyDescent="0.3">
      <c r="C8428" s="227"/>
      <c r="N8428" s="244"/>
      <c r="O8428" s="244"/>
    </row>
    <row r="8429" spans="3:15" ht="15.6" x14ac:dyDescent="0.3">
      <c r="C8429" s="227"/>
      <c r="N8429" s="244"/>
      <c r="O8429" s="244"/>
    </row>
    <row r="8430" spans="3:15" ht="15.6" x14ac:dyDescent="0.3">
      <c r="C8430" s="227"/>
      <c r="N8430" s="244"/>
      <c r="O8430" s="244"/>
    </row>
    <row r="8431" spans="3:15" ht="15.6" x14ac:dyDescent="0.3">
      <c r="C8431" s="227"/>
      <c r="N8431" s="244"/>
      <c r="O8431" s="244"/>
    </row>
    <row r="8432" spans="3:15" ht="15.6" x14ac:dyDescent="0.3">
      <c r="C8432" s="227"/>
      <c r="N8432" s="244"/>
      <c r="O8432" s="244"/>
    </row>
    <row r="8433" spans="3:15" ht="15.6" x14ac:dyDescent="0.3">
      <c r="C8433" s="227"/>
      <c r="N8433" s="244"/>
      <c r="O8433" s="244"/>
    </row>
    <row r="8434" spans="3:15" ht="15.6" x14ac:dyDescent="0.3">
      <c r="C8434" s="227"/>
      <c r="N8434" s="244"/>
      <c r="O8434" s="244"/>
    </row>
    <row r="8435" spans="3:15" ht="15.6" x14ac:dyDescent="0.3">
      <c r="C8435" s="227"/>
      <c r="N8435" s="244"/>
      <c r="O8435" s="244"/>
    </row>
    <row r="8436" spans="3:15" ht="15.6" x14ac:dyDescent="0.3">
      <c r="C8436" s="227"/>
      <c r="N8436" s="244"/>
      <c r="O8436" s="244"/>
    </row>
    <row r="8437" spans="3:15" ht="15.6" x14ac:dyDescent="0.3">
      <c r="C8437" s="227"/>
      <c r="N8437" s="244"/>
      <c r="O8437" s="244"/>
    </row>
    <row r="8438" spans="3:15" ht="15.6" x14ac:dyDescent="0.3">
      <c r="C8438" s="227"/>
      <c r="N8438" s="244"/>
      <c r="O8438" s="244"/>
    </row>
    <row r="8439" spans="3:15" ht="15.6" x14ac:dyDescent="0.3">
      <c r="C8439" s="227"/>
      <c r="N8439" s="244"/>
      <c r="O8439" s="244"/>
    </row>
    <row r="8440" spans="3:15" ht="15.6" x14ac:dyDescent="0.3">
      <c r="C8440" s="227"/>
      <c r="N8440" s="244"/>
      <c r="O8440" s="244"/>
    </row>
    <row r="8441" spans="3:15" ht="15.6" x14ac:dyDescent="0.3">
      <c r="C8441" s="227"/>
      <c r="N8441" s="244"/>
      <c r="O8441" s="244"/>
    </row>
    <row r="8442" spans="3:15" ht="15.6" x14ac:dyDescent="0.3">
      <c r="C8442" s="227"/>
      <c r="N8442" s="244"/>
      <c r="O8442" s="244"/>
    </row>
    <row r="8443" spans="3:15" ht="15.6" x14ac:dyDescent="0.3">
      <c r="C8443" s="227"/>
      <c r="N8443" s="244"/>
      <c r="O8443" s="244"/>
    </row>
    <row r="8444" spans="3:15" ht="15.6" x14ac:dyDescent="0.3">
      <c r="C8444" s="227"/>
      <c r="N8444" s="244"/>
      <c r="O8444" s="244"/>
    </row>
    <row r="8445" spans="3:15" ht="15.6" x14ac:dyDescent="0.3">
      <c r="C8445" s="227"/>
      <c r="N8445" s="244"/>
      <c r="O8445" s="244"/>
    </row>
    <row r="8446" spans="3:15" ht="15.6" x14ac:dyDescent="0.3">
      <c r="C8446" s="227"/>
      <c r="N8446" s="244"/>
      <c r="O8446" s="244"/>
    </row>
    <row r="8447" spans="3:15" ht="15.6" x14ac:dyDescent="0.3">
      <c r="C8447" s="227"/>
      <c r="N8447" s="244"/>
      <c r="O8447" s="244"/>
    </row>
    <row r="8448" spans="3:15" ht="15.6" x14ac:dyDescent="0.3">
      <c r="C8448" s="227"/>
      <c r="N8448" s="244"/>
      <c r="O8448" s="244"/>
    </row>
    <row r="8449" spans="3:15" ht="15.6" x14ac:dyDescent="0.3">
      <c r="C8449" s="227"/>
      <c r="N8449" s="244"/>
      <c r="O8449" s="244"/>
    </row>
    <row r="8450" spans="3:15" ht="15.6" x14ac:dyDescent="0.3">
      <c r="C8450" s="227"/>
      <c r="N8450" s="244"/>
      <c r="O8450" s="244"/>
    </row>
    <row r="8451" spans="3:15" ht="15.6" x14ac:dyDescent="0.3">
      <c r="C8451" s="227"/>
      <c r="N8451" s="244"/>
      <c r="O8451" s="244"/>
    </row>
    <row r="8452" spans="3:15" ht="15.6" x14ac:dyDescent="0.3">
      <c r="C8452" s="227"/>
      <c r="N8452" s="244"/>
      <c r="O8452" s="244"/>
    </row>
    <row r="8453" spans="3:15" ht="15.6" x14ac:dyDescent="0.3">
      <c r="C8453" s="227"/>
      <c r="N8453" s="244"/>
      <c r="O8453" s="244"/>
    </row>
    <row r="8454" spans="3:15" ht="15.6" x14ac:dyDescent="0.3">
      <c r="C8454" s="227"/>
      <c r="N8454" s="244"/>
      <c r="O8454" s="244"/>
    </row>
    <row r="8455" spans="3:15" ht="15.6" x14ac:dyDescent="0.3">
      <c r="C8455" s="227"/>
      <c r="N8455" s="244"/>
      <c r="O8455" s="244"/>
    </row>
    <row r="8456" spans="3:15" ht="15.6" x14ac:dyDescent="0.3">
      <c r="C8456" s="227"/>
      <c r="N8456" s="244"/>
      <c r="O8456" s="244"/>
    </row>
    <row r="8457" spans="3:15" ht="15.6" x14ac:dyDescent="0.3">
      <c r="C8457" s="227"/>
      <c r="N8457" s="244"/>
      <c r="O8457" s="244"/>
    </row>
    <row r="8458" spans="3:15" ht="15.6" x14ac:dyDescent="0.3">
      <c r="C8458" s="227"/>
      <c r="N8458" s="244"/>
      <c r="O8458" s="244"/>
    </row>
    <row r="8459" spans="3:15" ht="15.6" x14ac:dyDescent="0.3">
      <c r="C8459" s="227"/>
      <c r="N8459" s="244"/>
      <c r="O8459" s="244"/>
    </row>
    <row r="8460" spans="3:15" ht="15.6" x14ac:dyDescent="0.3">
      <c r="C8460" s="227"/>
      <c r="N8460" s="244"/>
      <c r="O8460" s="244"/>
    </row>
    <row r="8461" spans="3:15" ht="15.6" x14ac:dyDescent="0.3">
      <c r="C8461" s="227"/>
      <c r="N8461" s="244"/>
      <c r="O8461" s="244"/>
    </row>
    <row r="8462" spans="3:15" ht="15.6" x14ac:dyDescent="0.3">
      <c r="C8462" s="227"/>
      <c r="N8462" s="244"/>
      <c r="O8462" s="244"/>
    </row>
    <row r="8463" spans="3:15" ht="15.6" x14ac:dyDescent="0.3">
      <c r="C8463" s="227"/>
      <c r="N8463" s="244"/>
      <c r="O8463" s="244"/>
    </row>
    <row r="8464" spans="3:15" ht="15.6" x14ac:dyDescent="0.3">
      <c r="C8464" s="227"/>
      <c r="N8464" s="244"/>
      <c r="O8464" s="244"/>
    </row>
    <row r="8465" spans="3:15" ht="15.6" x14ac:dyDescent="0.3">
      <c r="C8465" s="227"/>
      <c r="N8465" s="244"/>
      <c r="O8465" s="244"/>
    </row>
    <row r="8466" spans="3:15" ht="15.6" x14ac:dyDescent="0.3">
      <c r="C8466" s="227"/>
      <c r="N8466" s="244"/>
      <c r="O8466" s="244"/>
    </row>
    <row r="8467" spans="3:15" ht="15.6" x14ac:dyDescent="0.3">
      <c r="C8467" s="227"/>
      <c r="N8467" s="244"/>
      <c r="O8467" s="244"/>
    </row>
    <row r="8468" spans="3:15" ht="15.6" x14ac:dyDescent="0.3">
      <c r="C8468" s="227"/>
      <c r="N8468" s="244"/>
      <c r="O8468" s="244"/>
    </row>
    <row r="8469" spans="3:15" ht="15.6" x14ac:dyDescent="0.3">
      <c r="C8469" s="227"/>
      <c r="N8469" s="244"/>
      <c r="O8469" s="244"/>
    </row>
    <row r="8470" spans="3:15" ht="15.6" x14ac:dyDescent="0.3">
      <c r="C8470" s="227"/>
      <c r="N8470" s="244"/>
      <c r="O8470" s="244"/>
    </row>
    <row r="8471" spans="3:15" ht="15.6" x14ac:dyDescent="0.3">
      <c r="C8471" s="227"/>
      <c r="N8471" s="244"/>
      <c r="O8471" s="244"/>
    </row>
    <row r="8472" spans="3:15" ht="15.6" x14ac:dyDescent="0.3">
      <c r="C8472" s="227"/>
      <c r="N8472" s="244"/>
      <c r="O8472" s="244"/>
    </row>
    <row r="8473" spans="3:15" ht="15.6" x14ac:dyDescent="0.3">
      <c r="C8473" s="227"/>
      <c r="N8473" s="244"/>
      <c r="O8473" s="244"/>
    </row>
    <row r="8474" spans="3:15" ht="15.6" x14ac:dyDescent="0.3">
      <c r="C8474" s="227"/>
      <c r="N8474" s="244"/>
      <c r="O8474" s="244"/>
    </row>
    <row r="8475" spans="3:15" ht="15.6" x14ac:dyDescent="0.3">
      <c r="C8475" s="227"/>
      <c r="N8475" s="244"/>
      <c r="O8475" s="244"/>
    </row>
    <row r="8476" spans="3:15" ht="15.6" x14ac:dyDescent="0.3">
      <c r="C8476" s="227"/>
      <c r="N8476" s="244"/>
      <c r="O8476" s="244"/>
    </row>
    <row r="8477" spans="3:15" ht="15.6" x14ac:dyDescent="0.3">
      <c r="C8477" s="227"/>
      <c r="N8477" s="244"/>
      <c r="O8477" s="244"/>
    </row>
    <row r="8478" spans="3:15" ht="15.6" x14ac:dyDescent="0.3">
      <c r="C8478" s="227"/>
      <c r="N8478" s="244"/>
      <c r="O8478" s="244"/>
    </row>
    <row r="8479" spans="3:15" ht="15.6" x14ac:dyDescent="0.3">
      <c r="C8479" s="227"/>
      <c r="N8479" s="244"/>
      <c r="O8479" s="244"/>
    </row>
    <row r="8480" spans="3:15" ht="15.6" x14ac:dyDescent="0.3">
      <c r="C8480" s="227"/>
      <c r="N8480" s="244"/>
      <c r="O8480" s="244"/>
    </row>
    <row r="8481" spans="3:15" ht="15.6" x14ac:dyDescent="0.3">
      <c r="C8481" s="227"/>
      <c r="N8481" s="244"/>
      <c r="O8481" s="244"/>
    </row>
    <row r="8482" spans="3:15" ht="15.6" x14ac:dyDescent="0.3">
      <c r="C8482" s="227"/>
      <c r="N8482" s="244"/>
      <c r="O8482" s="244"/>
    </row>
    <row r="8483" spans="3:15" ht="15.6" x14ac:dyDescent="0.3">
      <c r="C8483" s="227"/>
      <c r="N8483" s="244"/>
      <c r="O8483" s="244"/>
    </row>
    <row r="8484" spans="3:15" ht="15.6" x14ac:dyDescent="0.3">
      <c r="C8484" s="227"/>
      <c r="N8484" s="244"/>
      <c r="O8484" s="244"/>
    </row>
    <row r="8485" spans="3:15" ht="15.6" x14ac:dyDescent="0.3">
      <c r="C8485" s="227"/>
      <c r="N8485" s="244"/>
      <c r="O8485" s="244"/>
    </row>
    <row r="8486" spans="3:15" ht="15.6" x14ac:dyDescent="0.3">
      <c r="C8486" s="227"/>
      <c r="N8486" s="244"/>
      <c r="O8486" s="244"/>
    </row>
    <row r="8487" spans="3:15" ht="15.6" x14ac:dyDescent="0.3">
      <c r="C8487" s="227"/>
      <c r="N8487" s="244"/>
      <c r="O8487" s="244"/>
    </row>
    <row r="8488" spans="3:15" ht="15.6" x14ac:dyDescent="0.3">
      <c r="C8488" s="227"/>
      <c r="N8488" s="244"/>
      <c r="O8488" s="244"/>
    </row>
    <row r="8489" spans="3:15" ht="15.6" x14ac:dyDescent="0.3">
      <c r="C8489" s="227"/>
      <c r="N8489" s="244"/>
      <c r="O8489" s="244"/>
    </row>
    <row r="8490" spans="3:15" ht="15.6" x14ac:dyDescent="0.3">
      <c r="C8490" s="227"/>
      <c r="N8490" s="244"/>
      <c r="O8490" s="244"/>
    </row>
    <row r="8491" spans="3:15" ht="15.6" x14ac:dyDescent="0.3">
      <c r="C8491" s="227"/>
      <c r="N8491" s="244"/>
      <c r="O8491" s="244"/>
    </row>
    <row r="8492" spans="3:15" ht="15.6" x14ac:dyDescent="0.3">
      <c r="C8492" s="227"/>
      <c r="N8492" s="244"/>
      <c r="O8492" s="244"/>
    </row>
    <row r="8493" spans="3:15" ht="15.6" x14ac:dyDescent="0.3">
      <c r="C8493" s="227"/>
      <c r="N8493" s="244"/>
      <c r="O8493" s="244"/>
    </row>
    <row r="8494" spans="3:15" ht="15.6" x14ac:dyDescent="0.3">
      <c r="C8494" s="227"/>
      <c r="N8494" s="244"/>
      <c r="O8494" s="244"/>
    </row>
    <row r="8495" spans="3:15" ht="15.6" x14ac:dyDescent="0.3">
      <c r="C8495" s="227"/>
      <c r="N8495" s="244"/>
      <c r="O8495" s="244"/>
    </row>
    <row r="8496" spans="3:15" ht="15.6" x14ac:dyDescent="0.3">
      <c r="C8496" s="227"/>
      <c r="N8496" s="244"/>
      <c r="O8496" s="244"/>
    </row>
    <row r="8497" spans="3:15" ht="15.6" x14ac:dyDescent="0.3">
      <c r="C8497" s="227"/>
      <c r="N8497" s="244"/>
      <c r="O8497" s="244"/>
    </row>
    <row r="8498" spans="3:15" ht="15.6" x14ac:dyDescent="0.3">
      <c r="C8498" s="227"/>
      <c r="N8498" s="244"/>
      <c r="O8498" s="244"/>
    </row>
    <row r="8499" spans="3:15" ht="15.6" x14ac:dyDescent="0.3">
      <c r="C8499" s="227"/>
      <c r="N8499" s="244"/>
      <c r="O8499" s="244"/>
    </row>
    <row r="8500" spans="3:15" ht="15.6" x14ac:dyDescent="0.3">
      <c r="C8500" s="227"/>
      <c r="N8500" s="244"/>
      <c r="O8500" s="244"/>
    </row>
    <row r="8501" spans="3:15" ht="15.6" x14ac:dyDescent="0.3">
      <c r="C8501" s="227"/>
      <c r="N8501" s="244"/>
      <c r="O8501" s="244"/>
    </row>
    <row r="8502" spans="3:15" ht="15.6" x14ac:dyDescent="0.3">
      <c r="C8502" s="227"/>
      <c r="N8502" s="244"/>
      <c r="O8502" s="244"/>
    </row>
    <row r="8503" spans="3:15" ht="15.6" x14ac:dyDescent="0.3">
      <c r="C8503" s="227"/>
      <c r="N8503" s="244"/>
      <c r="O8503" s="244"/>
    </row>
    <row r="8504" spans="3:15" ht="15.6" x14ac:dyDescent="0.3">
      <c r="C8504" s="227"/>
      <c r="N8504" s="244"/>
      <c r="O8504" s="244"/>
    </row>
    <row r="8505" spans="3:15" ht="15.6" x14ac:dyDescent="0.3">
      <c r="C8505" s="227"/>
      <c r="N8505" s="244"/>
      <c r="O8505" s="244"/>
    </row>
    <row r="8506" spans="3:15" ht="15.6" x14ac:dyDescent="0.3">
      <c r="C8506" s="227"/>
      <c r="N8506" s="244"/>
      <c r="O8506" s="244"/>
    </row>
    <row r="8507" spans="3:15" ht="15.6" x14ac:dyDescent="0.3">
      <c r="C8507" s="227"/>
      <c r="N8507" s="244"/>
      <c r="O8507" s="244"/>
    </row>
    <row r="8508" spans="3:15" ht="15.6" x14ac:dyDescent="0.3">
      <c r="C8508" s="227"/>
      <c r="N8508" s="244"/>
      <c r="O8508" s="244"/>
    </row>
    <row r="8509" spans="3:15" ht="15.6" x14ac:dyDescent="0.3">
      <c r="C8509" s="227"/>
      <c r="N8509" s="244"/>
      <c r="O8509" s="244"/>
    </row>
    <row r="8510" spans="3:15" ht="15.6" x14ac:dyDescent="0.3">
      <c r="C8510" s="227"/>
      <c r="N8510" s="244"/>
      <c r="O8510" s="244"/>
    </row>
    <row r="8511" spans="3:15" ht="15.6" x14ac:dyDescent="0.3">
      <c r="C8511" s="227"/>
      <c r="N8511" s="244"/>
      <c r="O8511" s="244"/>
    </row>
    <row r="8512" spans="3:15" ht="15.6" x14ac:dyDescent="0.3">
      <c r="C8512" s="227"/>
      <c r="N8512" s="244"/>
      <c r="O8512" s="244"/>
    </row>
    <row r="8513" spans="3:15" ht="15.6" x14ac:dyDescent="0.3">
      <c r="C8513" s="227"/>
      <c r="N8513" s="244"/>
      <c r="O8513" s="244"/>
    </row>
    <row r="8514" spans="3:15" ht="15.6" x14ac:dyDescent="0.3">
      <c r="C8514" s="227"/>
      <c r="N8514" s="244"/>
      <c r="O8514" s="244"/>
    </row>
    <row r="8515" spans="3:15" ht="15.6" x14ac:dyDescent="0.3">
      <c r="C8515" s="227"/>
      <c r="N8515" s="244"/>
      <c r="O8515" s="244"/>
    </row>
    <row r="8516" spans="3:15" ht="15.6" x14ac:dyDescent="0.3">
      <c r="C8516" s="227"/>
      <c r="N8516" s="244"/>
      <c r="O8516" s="244"/>
    </row>
    <row r="8517" spans="3:15" ht="15.6" x14ac:dyDescent="0.3">
      <c r="C8517" s="227"/>
      <c r="N8517" s="244"/>
      <c r="O8517" s="244"/>
    </row>
    <row r="8518" spans="3:15" ht="15.6" x14ac:dyDescent="0.3">
      <c r="C8518" s="227"/>
      <c r="N8518" s="244"/>
      <c r="O8518" s="244"/>
    </row>
    <row r="8519" spans="3:15" ht="15.6" x14ac:dyDescent="0.3">
      <c r="C8519" s="227"/>
      <c r="N8519" s="244"/>
      <c r="O8519" s="244"/>
    </row>
    <row r="8520" spans="3:15" ht="15.6" x14ac:dyDescent="0.3">
      <c r="C8520" s="227"/>
      <c r="N8520" s="244"/>
      <c r="O8520" s="244"/>
    </row>
    <row r="8521" spans="3:15" ht="15.6" x14ac:dyDescent="0.3">
      <c r="C8521" s="227"/>
      <c r="N8521" s="244"/>
      <c r="O8521" s="244"/>
    </row>
    <row r="8522" spans="3:15" ht="15.6" x14ac:dyDescent="0.3">
      <c r="C8522" s="227"/>
      <c r="N8522" s="244"/>
      <c r="O8522" s="244"/>
    </row>
    <row r="8523" spans="3:15" ht="15.6" x14ac:dyDescent="0.3">
      <c r="C8523" s="227"/>
      <c r="N8523" s="244"/>
      <c r="O8523" s="244"/>
    </row>
    <row r="8524" spans="3:15" ht="15.6" x14ac:dyDescent="0.3">
      <c r="C8524" s="227"/>
      <c r="N8524" s="244"/>
      <c r="O8524" s="244"/>
    </row>
    <row r="8525" spans="3:15" ht="15.6" x14ac:dyDescent="0.3">
      <c r="C8525" s="227"/>
      <c r="N8525" s="244"/>
      <c r="O8525" s="244"/>
    </row>
    <row r="8526" spans="3:15" ht="15.6" x14ac:dyDescent="0.3">
      <c r="C8526" s="227"/>
      <c r="N8526" s="244"/>
      <c r="O8526" s="244"/>
    </row>
    <row r="8527" spans="3:15" ht="15.6" x14ac:dyDescent="0.3">
      <c r="C8527" s="227"/>
      <c r="N8527" s="244"/>
      <c r="O8527" s="244"/>
    </row>
    <row r="8528" spans="3:15" ht="15.6" x14ac:dyDescent="0.3">
      <c r="C8528" s="227"/>
      <c r="N8528" s="244"/>
      <c r="O8528" s="244"/>
    </row>
    <row r="8529" spans="3:15" ht="15.6" x14ac:dyDescent="0.3">
      <c r="C8529" s="227"/>
      <c r="N8529" s="244"/>
      <c r="O8529" s="244"/>
    </row>
    <row r="8530" spans="3:15" ht="15.6" x14ac:dyDescent="0.3">
      <c r="C8530" s="227"/>
      <c r="N8530" s="244"/>
      <c r="O8530" s="244"/>
    </row>
    <row r="8531" spans="3:15" ht="15.6" x14ac:dyDescent="0.3">
      <c r="C8531" s="227"/>
      <c r="N8531" s="244"/>
      <c r="O8531" s="244"/>
    </row>
    <row r="8532" spans="3:15" ht="15.6" x14ac:dyDescent="0.3">
      <c r="C8532" s="227"/>
      <c r="N8532" s="244"/>
      <c r="O8532" s="244"/>
    </row>
    <row r="8533" spans="3:15" ht="15.6" x14ac:dyDescent="0.3">
      <c r="C8533" s="227"/>
      <c r="N8533" s="244"/>
      <c r="O8533" s="244"/>
    </row>
    <row r="8534" spans="3:15" ht="15.6" x14ac:dyDescent="0.3">
      <c r="C8534" s="227"/>
      <c r="N8534" s="244"/>
      <c r="O8534" s="244"/>
    </row>
    <row r="8535" spans="3:15" ht="15.6" x14ac:dyDescent="0.3">
      <c r="C8535" s="227"/>
      <c r="N8535" s="244"/>
      <c r="O8535" s="244"/>
    </row>
    <row r="8536" spans="3:15" ht="15.6" x14ac:dyDescent="0.3">
      <c r="C8536" s="227"/>
      <c r="N8536" s="244"/>
      <c r="O8536" s="244"/>
    </row>
    <row r="8537" spans="3:15" ht="15.6" x14ac:dyDescent="0.3">
      <c r="C8537" s="227"/>
      <c r="N8537" s="244"/>
      <c r="O8537" s="244"/>
    </row>
    <row r="8538" spans="3:15" ht="15.6" x14ac:dyDescent="0.3">
      <c r="C8538" s="227"/>
      <c r="N8538" s="244"/>
      <c r="O8538" s="244"/>
    </row>
    <row r="8539" spans="3:15" ht="15.6" x14ac:dyDescent="0.3">
      <c r="C8539" s="227"/>
      <c r="N8539" s="244"/>
      <c r="O8539" s="244"/>
    </row>
    <row r="8540" spans="3:15" ht="15.6" x14ac:dyDescent="0.3">
      <c r="C8540" s="227"/>
      <c r="N8540" s="244"/>
      <c r="O8540" s="244"/>
    </row>
    <row r="8541" spans="3:15" ht="15.6" x14ac:dyDescent="0.3">
      <c r="C8541" s="227"/>
      <c r="N8541" s="244"/>
      <c r="O8541" s="244"/>
    </row>
    <row r="8542" spans="3:15" ht="15.6" x14ac:dyDescent="0.3">
      <c r="C8542" s="227"/>
      <c r="N8542" s="244"/>
      <c r="O8542" s="244"/>
    </row>
    <row r="8543" spans="3:15" ht="15.6" x14ac:dyDescent="0.3">
      <c r="C8543" s="227"/>
      <c r="N8543" s="244"/>
      <c r="O8543" s="244"/>
    </row>
    <row r="8544" spans="3:15" ht="15.6" x14ac:dyDescent="0.3">
      <c r="C8544" s="227"/>
      <c r="N8544" s="244"/>
      <c r="O8544" s="244"/>
    </row>
    <row r="8545" spans="3:15" ht="15.6" x14ac:dyDescent="0.3">
      <c r="C8545" s="227"/>
      <c r="N8545" s="244"/>
      <c r="O8545" s="244"/>
    </row>
    <row r="8546" spans="3:15" ht="15.6" x14ac:dyDescent="0.3">
      <c r="C8546" s="227"/>
      <c r="N8546" s="244"/>
      <c r="O8546" s="244"/>
    </row>
    <row r="8547" spans="3:15" ht="15.6" x14ac:dyDescent="0.3">
      <c r="C8547" s="227"/>
      <c r="N8547" s="244"/>
      <c r="O8547" s="244"/>
    </row>
    <row r="8548" spans="3:15" ht="15.6" x14ac:dyDescent="0.3">
      <c r="C8548" s="227"/>
      <c r="N8548" s="244"/>
      <c r="O8548" s="244"/>
    </row>
    <row r="8549" spans="3:15" ht="15.6" x14ac:dyDescent="0.3">
      <c r="C8549" s="227"/>
      <c r="N8549" s="244"/>
      <c r="O8549" s="244"/>
    </row>
    <row r="8550" spans="3:15" ht="15.6" x14ac:dyDescent="0.3">
      <c r="C8550" s="227"/>
      <c r="N8550" s="244"/>
      <c r="O8550" s="244"/>
    </row>
    <row r="8551" spans="3:15" ht="15.6" x14ac:dyDescent="0.3">
      <c r="C8551" s="227"/>
      <c r="N8551" s="244"/>
      <c r="O8551" s="244"/>
    </row>
    <row r="8552" spans="3:15" ht="15.6" x14ac:dyDescent="0.3">
      <c r="C8552" s="227"/>
      <c r="N8552" s="244"/>
      <c r="O8552" s="244"/>
    </row>
    <row r="8553" spans="3:15" ht="15.6" x14ac:dyDescent="0.3">
      <c r="C8553" s="227"/>
      <c r="N8553" s="244"/>
      <c r="O8553" s="244"/>
    </row>
    <row r="8554" spans="3:15" ht="15.6" x14ac:dyDescent="0.3">
      <c r="C8554" s="227"/>
      <c r="N8554" s="244"/>
      <c r="O8554" s="244"/>
    </row>
    <row r="8555" spans="3:15" ht="15.6" x14ac:dyDescent="0.3">
      <c r="C8555" s="227"/>
      <c r="N8555" s="244"/>
      <c r="O8555" s="244"/>
    </row>
    <row r="8556" spans="3:15" ht="15.6" x14ac:dyDescent="0.3">
      <c r="C8556" s="227"/>
      <c r="N8556" s="244"/>
      <c r="O8556" s="244"/>
    </row>
    <row r="8557" spans="3:15" ht="15.6" x14ac:dyDescent="0.3">
      <c r="C8557" s="227"/>
      <c r="N8557" s="244"/>
      <c r="O8557" s="244"/>
    </row>
    <row r="8558" spans="3:15" ht="15.6" x14ac:dyDescent="0.3">
      <c r="C8558" s="227"/>
      <c r="N8558" s="244"/>
      <c r="O8558" s="244"/>
    </row>
    <row r="8559" spans="3:15" ht="15.6" x14ac:dyDescent="0.3">
      <c r="C8559" s="227"/>
      <c r="N8559" s="244"/>
      <c r="O8559" s="244"/>
    </row>
    <row r="8560" spans="3:15" ht="15.6" x14ac:dyDescent="0.3">
      <c r="C8560" s="227"/>
      <c r="N8560" s="244"/>
      <c r="O8560" s="244"/>
    </row>
    <row r="8561" spans="3:15" ht="15.6" x14ac:dyDescent="0.3">
      <c r="C8561" s="227"/>
      <c r="N8561" s="244"/>
      <c r="O8561" s="244"/>
    </row>
    <row r="8562" spans="3:15" ht="15.6" x14ac:dyDescent="0.3">
      <c r="C8562" s="227"/>
      <c r="N8562" s="244"/>
      <c r="O8562" s="244"/>
    </row>
    <row r="8563" spans="3:15" ht="15.6" x14ac:dyDescent="0.3">
      <c r="C8563" s="227"/>
      <c r="N8563" s="244"/>
      <c r="O8563" s="244"/>
    </row>
    <row r="8564" spans="3:15" ht="15.6" x14ac:dyDescent="0.3">
      <c r="C8564" s="227"/>
      <c r="N8564" s="244"/>
      <c r="O8564" s="244"/>
    </row>
    <row r="8565" spans="3:15" ht="15.6" x14ac:dyDescent="0.3">
      <c r="C8565" s="227"/>
      <c r="N8565" s="244"/>
      <c r="O8565" s="244"/>
    </row>
    <row r="8566" spans="3:15" ht="15.6" x14ac:dyDescent="0.3">
      <c r="C8566" s="227"/>
      <c r="N8566" s="244"/>
      <c r="O8566" s="244"/>
    </row>
    <row r="8567" spans="3:15" ht="15.6" x14ac:dyDescent="0.3">
      <c r="C8567" s="227"/>
      <c r="N8567" s="244"/>
      <c r="O8567" s="244"/>
    </row>
    <row r="8568" spans="3:15" ht="15.6" x14ac:dyDescent="0.3">
      <c r="C8568" s="227"/>
      <c r="N8568" s="244"/>
      <c r="O8568" s="244"/>
    </row>
    <row r="8569" spans="3:15" ht="15.6" x14ac:dyDescent="0.3">
      <c r="C8569" s="227"/>
      <c r="N8569" s="244"/>
      <c r="O8569" s="244"/>
    </row>
    <row r="8570" spans="3:15" ht="15.6" x14ac:dyDescent="0.3">
      <c r="C8570" s="227"/>
      <c r="N8570" s="244"/>
      <c r="O8570" s="244"/>
    </row>
    <row r="8571" spans="3:15" ht="15.6" x14ac:dyDescent="0.3">
      <c r="C8571" s="227"/>
      <c r="N8571" s="244"/>
      <c r="O8571" s="244"/>
    </row>
    <row r="8572" spans="3:15" ht="15.6" x14ac:dyDescent="0.3">
      <c r="C8572" s="227"/>
      <c r="N8572" s="244"/>
      <c r="O8572" s="244"/>
    </row>
    <row r="8573" spans="3:15" ht="15.6" x14ac:dyDescent="0.3">
      <c r="C8573" s="227"/>
      <c r="N8573" s="244"/>
      <c r="O8573" s="244"/>
    </row>
    <row r="8574" spans="3:15" ht="15.6" x14ac:dyDescent="0.3">
      <c r="C8574" s="227"/>
      <c r="N8574" s="244"/>
      <c r="O8574" s="244"/>
    </row>
    <row r="8575" spans="3:15" ht="15.6" x14ac:dyDescent="0.3">
      <c r="C8575" s="227"/>
      <c r="N8575" s="244"/>
      <c r="O8575" s="244"/>
    </row>
    <row r="8576" spans="3:15" ht="15.6" x14ac:dyDescent="0.3">
      <c r="C8576" s="227"/>
      <c r="N8576" s="244"/>
      <c r="O8576" s="244"/>
    </row>
    <row r="8577" spans="3:15" ht="15.6" x14ac:dyDescent="0.3">
      <c r="C8577" s="227"/>
      <c r="N8577" s="244"/>
      <c r="O8577" s="244"/>
    </row>
    <row r="8578" spans="3:15" ht="15.6" x14ac:dyDescent="0.3">
      <c r="C8578" s="227"/>
      <c r="N8578" s="244"/>
      <c r="O8578" s="244"/>
    </row>
    <row r="8579" spans="3:15" ht="15.6" x14ac:dyDescent="0.3">
      <c r="C8579" s="227"/>
      <c r="N8579" s="244"/>
      <c r="O8579" s="244"/>
    </row>
    <row r="8580" spans="3:15" ht="15.6" x14ac:dyDescent="0.3">
      <c r="C8580" s="227"/>
      <c r="N8580" s="244"/>
      <c r="O8580" s="244"/>
    </row>
    <row r="8581" spans="3:15" ht="15.6" x14ac:dyDescent="0.3">
      <c r="C8581" s="227"/>
      <c r="N8581" s="244"/>
      <c r="O8581" s="244"/>
    </row>
    <row r="8582" spans="3:15" ht="15.6" x14ac:dyDescent="0.3">
      <c r="C8582" s="227"/>
      <c r="N8582" s="244"/>
      <c r="O8582" s="244"/>
    </row>
    <row r="8583" spans="3:15" ht="15.6" x14ac:dyDescent="0.3">
      <c r="C8583" s="227"/>
      <c r="N8583" s="244"/>
      <c r="O8583" s="244"/>
    </row>
    <row r="8584" spans="3:15" ht="15.6" x14ac:dyDescent="0.3">
      <c r="C8584" s="227"/>
      <c r="N8584" s="244"/>
      <c r="O8584" s="244"/>
    </row>
    <row r="8585" spans="3:15" ht="15.6" x14ac:dyDescent="0.3">
      <c r="C8585" s="227"/>
      <c r="N8585" s="244"/>
      <c r="O8585" s="244"/>
    </row>
    <row r="8586" spans="3:15" ht="15.6" x14ac:dyDescent="0.3">
      <c r="C8586" s="227"/>
      <c r="N8586" s="244"/>
      <c r="O8586" s="244"/>
    </row>
    <row r="8587" spans="3:15" ht="15.6" x14ac:dyDescent="0.3">
      <c r="C8587" s="227"/>
      <c r="N8587" s="244"/>
      <c r="O8587" s="244"/>
    </row>
    <row r="8588" spans="3:15" ht="15.6" x14ac:dyDescent="0.3">
      <c r="C8588" s="227"/>
      <c r="N8588" s="244"/>
      <c r="O8588" s="244"/>
    </row>
    <row r="8589" spans="3:15" ht="15.6" x14ac:dyDescent="0.3">
      <c r="C8589" s="227"/>
      <c r="N8589" s="244"/>
      <c r="O8589" s="244"/>
    </row>
    <row r="8590" spans="3:15" ht="15.6" x14ac:dyDescent="0.3">
      <c r="C8590" s="227"/>
      <c r="N8590" s="244"/>
      <c r="O8590" s="244"/>
    </row>
    <row r="8591" spans="3:15" ht="15.6" x14ac:dyDescent="0.3">
      <c r="C8591" s="227"/>
      <c r="N8591" s="244"/>
      <c r="O8591" s="244"/>
    </row>
    <row r="8592" spans="3:15" ht="15.6" x14ac:dyDescent="0.3">
      <c r="C8592" s="227"/>
      <c r="N8592" s="244"/>
      <c r="O8592" s="244"/>
    </row>
    <row r="8593" spans="3:15" ht="15.6" x14ac:dyDescent="0.3">
      <c r="C8593" s="227"/>
      <c r="N8593" s="244"/>
      <c r="O8593" s="244"/>
    </row>
    <row r="8594" spans="3:15" ht="15.6" x14ac:dyDescent="0.3">
      <c r="C8594" s="227"/>
      <c r="N8594" s="244"/>
      <c r="O8594" s="244"/>
    </row>
    <row r="8595" spans="3:15" ht="15.6" x14ac:dyDescent="0.3">
      <c r="C8595" s="227"/>
      <c r="N8595" s="244"/>
      <c r="O8595" s="244"/>
    </row>
    <row r="8596" spans="3:15" ht="15.6" x14ac:dyDescent="0.3">
      <c r="C8596" s="227"/>
      <c r="N8596" s="244"/>
      <c r="O8596" s="244"/>
    </row>
    <row r="8597" spans="3:15" ht="15.6" x14ac:dyDescent="0.3">
      <c r="C8597" s="227"/>
      <c r="N8597" s="244"/>
      <c r="O8597" s="244"/>
    </row>
    <row r="8598" spans="3:15" ht="15.6" x14ac:dyDescent="0.3">
      <c r="C8598" s="227"/>
      <c r="N8598" s="244"/>
      <c r="O8598" s="244"/>
    </row>
    <row r="8599" spans="3:15" ht="15.6" x14ac:dyDescent="0.3">
      <c r="C8599" s="227"/>
      <c r="N8599" s="244"/>
      <c r="O8599" s="244"/>
    </row>
    <row r="8600" spans="3:15" ht="15.6" x14ac:dyDescent="0.3">
      <c r="C8600" s="227"/>
      <c r="N8600" s="244"/>
      <c r="O8600" s="244"/>
    </row>
    <row r="8601" spans="3:15" ht="15.6" x14ac:dyDescent="0.3">
      <c r="C8601" s="227"/>
      <c r="N8601" s="244"/>
      <c r="O8601" s="244"/>
    </row>
    <row r="8602" spans="3:15" ht="15.6" x14ac:dyDescent="0.3">
      <c r="C8602" s="227"/>
      <c r="N8602" s="244"/>
      <c r="O8602" s="244"/>
    </row>
    <row r="8603" spans="3:15" ht="15.6" x14ac:dyDescent="0.3">
      <c r="C8603" s="227"/>
      <c r="N8603" s="244"/>
      <c r="O8603" s="244"/>
    </row>
    <row r="8604" spans="3:15" ht="15.6" x14ac:dyDescent="0.3">
      <c r="C8604" s="227"/>
      <c r="N8604" s="244"/>
      <c r="O8604" s="244"/>
    </row>
    <row r="8605" spans="3:15" ht="15.6" x14ac:dyDescent="0.3">
      <c r="C8605" s="227"/>
      <c r="N8605" s="244"/>
      <c r="O8605" s="244"/>
    </row>
    <row r="8606" spans="3:15" ht="15.6" x14ac:dyDescent="0.3">
      <c r="C8606" s="227"/>
      <c r="N8606" s="244"/>
      <c r="O8606" s="244"/>
    </row>
    <row r="8607" spans="3:15" ht="15.6" x14ac:dyDescent="0.3">
      <c r="C8607" s="227"/>
      <c r="N8607" s="244"/>
      <c r="O8607" s="244"/>
    </row>
    <row r="8608" spans="3:15" ht="15.6" x14ac:dyDescent="0.3">
      <c r="C8608" s="227"/>
      <c r="N8608" s="244"/>
      <c r="O8608" s="244"/>
    </row>
    <row r="8609" spans="3:15" ht="15.6" x14ac:dyDescent="0.3">
      <c r="C8609" s="227"/>
      <c r="N8609" s="244"/>
      <c r="O8609" s="244"/>
    </row>
    <row r="8610" spans="3:15" ht="15.6" x14ac:dyDescent="0.3">
      <c r="C8610" s="227"/>
      <c r="N8610" s="244"/>
      <c r="O8610" s="244"/>
    </row>
    <row r="8611" spans="3:15" ht="15.6" x14ac:dyDescent="0.3">
      <c r="C8611" s="227"/>
      <c r="N8611" s="244"/>
      <c r="O8611" s="244"/>
    </row>
    <row r="8612" spans="3:15" ht="15.6" x14ac:dyDescent="0.3">
      <c r="C8612" s="227"/>
      <c r="N8612" s="244"/>
      <c r="O8612" s="244"/>
    </row>
    <row r="8613" spans="3:15" ht="15.6" x14ac:dyDescent="0.3">
      <c r="C8613" s="227"/>
      <c r="N8613" s="244"/>
      <c r="O8613" s="244"/>
    </row>
    <row r="8614" spans="3:15" ht="15.6" x14ac:dyDescent="0.3">
      <c r="C8614" s="227"/>
      <c r="N8614" s="244"/>
      <c r="O8614" s="244"/>
    </row>
    <row r="8615" spans="3:15" ht="15.6" x14ac:dyDescent="0.3">
      <c r="C8615" s="227"/>
      <c r="N8615" s="244"/>
      <c r="O8615" s="244"/>
    </row>
    <row r="8616" spans="3:15" ht="15.6" x14ac:dyDescent="0.3">
      <c r="C8616" s="227"/>
      <c r="N8616" s="244"/>
      <c r="O8616" s="244"/>
    </row>
    <row r="8617" spans="3:15" ht="15.6" x14ac:dyDescent="0.3">
      <c r="C8617" s="227"/>
      <c r="N8617" s="244"/>
      <c r="O8617" s="244"/>
    </row>
    <row r="8618" spans="3:15" ht="15.6" x14ac:dyDescent="0.3">
      <c r="C8618" s="227"/>
      <c r="N8618" s="244"/>
      <c r="O8618" s="244"/>
    </row>
    <row r="8619" spans="3:15" ht="15.6" x14ac:dyDescent="0.3">
      <c r="C8619" s="227"/>
      <c r="N8619" s="244"/>
      <c r="O8619" s="244"/>
    </row>
    <row r="8620" spans="3:15" ht="15.6" x14ac:dyDescent="0.3">
      <c r="C8620" s="227"/>
      <c r="N8620" s="244"/>
      <c r="O8620" s="244"/>
    </row>
    <row r="8621" spans="3:15" ht="15.6" x14ac:dyDescent="0.3">
      <c r="C8621" s="227"/>
      <c r="N8621" s="244"/>
      <c r="O8621" s="244"/>
    </row>
    <row r="8622" spans="3:15" ht="15.6" x14ac:dyDescent="0.3">
      <c r="C8622" s="227"/>
      <c r="N8622" s="244"/>
      <c r="O8622" s="244"/>
    </row>
    <row r="8623" spans="3:15" ht="15.6" x14ac:dyDescent="0.3">
      <c r="C8623" s="227"/>
      <c r="N8623" s="244"/>
      <c r="O8623" s="244"/>
    </row>
    <row r="8624" spans="3:15" ht="15.6" x14ac:dyDescent="0.3">
      <c r="C8624" s="227"/>
      <c r="N8624" s="244"/>
      <c r="O8624" s="244"/>
    </row>
    <row r="8625" spans="3:15" ht="15.6" x14ac:dyDescent="0.3">
      <c r="C8625" s="227"/>
      <c r="N8625" s="244"/>
      <c r="O8625" s="244"/>
    </row>
    <row r="8626" spans="3:15" ht="15.6" x14ac:dyDescent="0.3">
      <c r="C8626" s="227"/>
      <c r="N8626" s="244"/>
      <c r="O8626" s="244"/>
    </row>
    <row r="8627" spans="3:15" ht="15.6" x14ac:dyDescent="0.3">
      <c r="C8627" s="227"/>
      <c r="N8627" s="244"/>
      <c r="O8627" s="244"/>
    </row>
    <row r="8628" spans="3:15" ht="15.6" x14ac:dyDescent="0.3">
      <c r="C8628" s="227"/>
      <c r="N8628" s="244"/>
      <c r="O8628" s="244"/>
    </row>
    <row r="8629" spans="3:15" ht="15.6" x14ac:dyDescent="0.3">
      <c r="C8629" s="227"/>
      <c r="N8629" s="244"/>
      <c r="O8629" s="244"/>
    </row>
    <row r="8630" spans="3:15" ht="15.6" x14ac:dyDescent="0.3">
      <c r="C8630" s="227"/>
      <c r="N8630" s="244"/>
      <c r="O8630" s="244"/>
    </row>
    <row r="8631" spans="3:15" ht="15.6" x14ac:dyDescent="0.3">
      <c r="C8631" s="227"/>
      <c r="N8631" s="244"/>
      <c r="O8631" s="244"/>
    </row>
    <row r="8632" spans="3:15" ht="15.6" x14ac:dyDescent="0.3">
      <c r="C8632" s="227"/>
      <c r="N8632" s="244"/>
      <c r="O8632" s="244"/>
    </row>
    <row r="8633" spans="3:15" ht="15.6" x14ac:dyDescent="0.3">
      <c r="C8633" s="227"/>
      <c r="N8633" s="244"/>
      <c r="O8633" s="244"/>
    </row>
    <row r="8634" spans="3:15" ht="15.6" x14ac:dyDescent="0.3">
      <c r="C8634" s="227"/>
      <c r="N8634" s="244"/>
      <c r="O8634" s="244"/>
    </row>
    <row r="8635" spans="3:15" ht="15.6" x14ac:dyDescent="0.3">
      <c r="C8635" s="227"/>
      <c r="N8635" s="244"/>
      <c r="O8635" s="244"/>
    </row>
    <row r="8636" spans="3:15" ht="15.6" x14ac:dyDescent="0.3">
      <c r="C8636" s="227"/>
      <c r="N8636" s="244"/>
      <c r="O8636" s="244"/>
    </row>
    <row r="8637" spans="3:15" ht="15.6" x14ac:dyDescent="0.3">
      <c r="C8637" s="227"/>
      <c r="N8637" s="244"/>
      <c r="O8637" s="244"/>
    </row>
    <row r="8638" spans="3:15" ht="15.6" x14ac:dyDescent="0.3">
      <c r="C8638" s="227"/>
      <c r="N8638" s="244"/>
      <c r="O8638" s="244"/>
    </row>
    <row r="8639" spans="3:15" ht="15.6" x14ac:dyDescent="0.3">
      <c r="C8639" s="227"/>
      <c r="N8639" s="244"/>
      <c r="O8639" s="244"/>
    </row>
    <row r="8640" spans="3:15" ht="15.6" x14ac:dyDescent="0.3">
      <c r="C8640" s="227"/>
      <c r="N8640" s="244"/>
      <c r="O8640" s="244"/>
    </row>
    <row r="8641" spans="3:15" ht="15.6" x14ac:dyDescent="0.3">
      <c r="C8641" s="227"/>
      <c r="N8641" s="244"/>
      <c r="O8641" s="244"/>
    </row>
    <row r="8642" spans="3:15" ht="15.6" x14ac:dyDescent="0.3">
      <c r="C8642" s="227"/>
      <c r="N8642" s="244"/>
      <c r="O8642" s="244"/>
    </row>
    <row r="8643" spans="3:15" ht="15.6" x14ac:dyDescent="0.3">
      <c r="C8643" s="227"/>
      <c r="N8643" s="244"/>
      <c r="O8643" s="244"/>
    </row>
    <row r="8644" spans="3:15" ht="15.6" x14ac:dyDescent="0.3">
      <c r="C8644" s="227"/>
      <c r="N8644" s="244"/>
      <c r="O8644" s="244"/>
    </row>
    <row r="8645" spans="3:15" ht="15.6" x14ac:dyDescent="0.3">
      <c r="C8645" s="227"/>
      <c r="N8645" s="244"/>
      <c r="O8645" s="244"/>
    </row>
    <row r="8646" spans="3:15" ht="15.6" x14ac:dyDescent="0.3">
      <c r="C8646" s="227"/>
      <c r="N8646" s="244"/>
      <c r="O8646" s="244"/>
    </row>
    <row r="8647" spans="3:15" ht="15.6" x14ac:dyDescent="0.3">
      <c r="C8647" s="227"/>
      <c r="N8647" s="244"/>
      <c r="O8647" s="244"/>
    </row>
    <row r="8648" spans="3:15" ht="15.6" x14ac:dyDescent="0.3">
      <c r="C8648" s="227"/>
      <c r="N8648" s="244"/>
      <c r="O8648" s="244"/>
    </row>
    <row r="8649" spans="3:15" ht="15.6" x14ac:dyDescent="0.3">
      <c r="C8649" s="227"/>
      <c r="N8649" s="244"/>
      <c r="O8649" s="244"/>
    </row>
    <row r="8650" spans="3:15" ht="15.6" x14ac:dyDescent="0.3">
      <c r="C8650" s="227"/>
      <c r="N8650" s="244"/>
      <c r="O8650" s="244"/>
    </row>
    <row r="8651" spans="3:15" ht="15.6" x14ac:dyDescent="0.3">
      <c r="C8651" s="227"/>
      <c r="N8651" s="244"/>
      <c r="O8651" s="244"/>
    </row>
    <row r="8652" spans="3:15" ht="15.6" x14ac:dyDescent="0.3">
      <c r="C8652" s="227"/>
      <c r="N8652" s="244"/>
      <c r="O8652" s="244"/>
    </row>
    <row r="8653" spans="3:15" ht="15.6" x14ac:dyDescent="0.3">
      <c r="C8653" s="227"/>
      <c r="N8653" s="244"/>
      <c r="O8653" s="244"/>
    </row>
    <row r="8654" spans="3:15" ht="15.6" x14ac:dyDescent="0.3">
      <c r="C8654" s="227"/>
      <c r="N8654" s="244"/>
      <c r="O8654" s="244"/>
    </row>
    <row r="8655" spans="3:15" ht="15.6" x14ac:dyDescent="0.3">
      <c r="C8655" s="227"/>
      <c r="N8655" s="244"/>
      <c r="O8655" s="244"/>
    </row>
    <row r="8656" spans="3:15" ht="15.6" x14ac:dyDescent="0.3">
      <c r="C8656" s="227"/>
      <c r="N8656" s="244"/>
      <c r="O8656" s="244"/>
    </row>
    <row r="8657" spans="3:15" ht="15.6" x14ac:dyDescent="0.3">
      <c r="C8657" s="227"/>
      <c r="N8657" s="244"/>
      <c r="O8657" s="244"/>
    </row>
    <row r="8658" spans="3:15" ht="15.6" x14ac:dyDescent="0.3">
      <c r="C8658" s="227"/>
      <c r="N8658" s="244"/>
      <c r="O8658" s="244"/>
    </row>
    <row r="8659" spans="3:15" ht="15.6" x14ac:dyDescent="0.3">
      <c r="C8659" s="227"/>
      <c r="N8659" s="244"/>
      <c r="O8659" s="244"/>
    </row>
    <row r="8660" spans="3:15" ht="15.6" x14ac:dyDescent="0.3">
      <c r="C8660" s="227"/>
      <c r="N8660" s="244"/>
      <c r="O8660" s="244"/>
    </row>
    <row r="8661" spans="3:15" ht="15.6" x14ac:dyDescent="0.3">
      <c r="C8661" s="227"/>
      <c r="N8661" s="244"/>
      <c r="O8661" s="244"/>
    </row>
    <row r="8662" spans="3:15" ht="15.6" x14ac:dyDescent="0.3">
      <c r="C8662" s="227"/>
      <c r="N8662" s="244"/>
      <c r="O8662" s="244"/>
    </row>
    <row r="8663" spans="3:15" ht="15.6" x14ac:dyDescent="0.3">
      <c r="C8663" s="227"/>
      <c r="N8663" s="244"/>
      <c r="O8663" s="244"/>
    </row>
    <row r="8664" spans="3:15" ht="15.6" x14ac:dyDescent="0.3">
      <c r="C8664" s="227"/>
      <c r="N8664" s="244"/>
      <c r="O8664" s="244"/>
    </row>
    <row r="8665" spans="3:15" ht="15.6" x14ac:dyDescent="0.3">
      <c r="C8665" s="227"/>
      <c r="N8665" s="244"/>
      <c r="O8665" s="244"/>
    </row>
    <row r="8666" spans="3:15" ht="15.6" x14ac:dyDescent="0.3">
      <c r="C8666" s="227"/>
      <c r="N8666" s="244"/>
      <c r="O8666" s="244"/>
    </row>
    <row r="8667" spans="3:15" ht="15.6" x14ac:dyDescent="0.3">
      <c r="C8667" s="227"/>
      <c r="N8667" s="244"/>
      <c r="O8667" s="244"/>
    </row>
    <row r="8668" spans="3:15" ht="15.6" x14ac:dyDescent="0.3">
      <c r="C8668" s="227"/>
      <c r="N8668" s="244"/>
      <c r="O8668" s="244"/>
    </row>
    <row r="8669" spans="3:15" ht="15.6" x14ac:dyDescent="0.3">
      <c r="C8669" s="227"/>
      <c r="N8669" s="244"/>
      <c r="O8669" s="244"/>
    </row>
    <row r="8670" spans="3:15" ht="15.6" x14ac:dyDescent="0.3">
      <c r="C8670" s="227"/>
      <c r="N8670" s="244"/>
      <c r="O8670" s="244"/>
    </row>
    <row r="8671" spans="3:15" ht="15.6" x14ac:dyDescent="0.3">
      <c r="C8671" s="227"/>
      <c r="N8671" s="244"/>
      <c r="O8671" s="244"/>
    </row>
    <row r="8672" spans="3:15" ht="15.6" x14ac:dyDescent="0.3">
      <c r="C8672" s="227"/>
      <c r="N8672" s="244"/>
      <c r="O8672" s="244"/>
    </row>
    <row r="8673" spans="3:15" ht="15.6" x14ac:dyDescent="0.3">
      <c r="C8673" s="227"/>
      <c r="N8673" s="244"/>
      <c r="O8673" s="244"/>
    </row>
    <row r="8674" spans="3:15" ht="15.6" x14ac:dyDescent="0.3">
      <c r="C8674" s="227"/>
      <c r="N8674" s="244"/>
      <c r="O8674" s="244"/>
    </row>
    <row r="8675" spans="3:15" ht="15.6" x14ac:dyDescent="0.3">
      <c r="C8675" s="227"/>
      <c r="N8675" s="244"/>
      <c r="O8675" s="244"/>
    </row>
    <row r="8676" spans="3:15" ht="15.6" x14ac:dyDescent="0.3">
      <c r="C8676" s="227"/>
      <c r="N8676" s="244"/>
      <c r="O8676" s="244"/>
    </row>
    <row r="8677" spans="3:15" ht="15.6" x14ac:dyDescent="0.3">
      <c r="C8677" s="227"/>
      <c r="N8677" s="244"/>
      <c r="O8677" s="244"/>
    </row>
    <row r="8678" spans="3:15" ht="15.6" x14ac:dyDescent="0.3">
      <c r="C8678" s="227"/>
      <c r="N8678" s="244"/>
      <c r="O8678" s="244"/>
    </row>
    <row r="8679" spans="3:15" ht="15.6" x14ac:dyDescent="0.3">
      <c r="C8679" s="227"/>
      <c r="N8679" s="244"/>
      <c r="O8679" s="244"/>
    </row>
    <row r="8680" spans="3:15" ht="15.6" x14ac:dyDescent="0.3">
      <c r="C8680" s="227"/>
      <c r="N8680" s="244"/>
      <c r="O8680" s="244"/>
    </row>
    <row r="8681" spans="3:15" ht="15.6" x14ac:dyDescent="0.3">
      <c r="C8681" s="227"/>
      <c r="N8681" s="244"/>
      <c r="O8681" s="244"/>
    </row>
    <row r="8682" spans="3:15" ht="15.6" x14ac:dyDescent="0.3">
      <c r="C8682" s="227"/>
      <c r="N8682" s="244"/>
      <c r="O8682" s="244"/>
    </row>
    <row r="8683" spans="3:15" ht="15.6" x14ac:dyDescent="0.3">
      <c r="C8683" s="227"/>
      <c r="N8683" s="244"/>
      <c r="O8683" s="244"/>
    </row>
    <row r="8684" spans="3:15" ht="15.6" x14ac:dyDescent="0.3">
      <c r="C8684" s="227"/>
      <c r="N8684" s="244"/>
      <c r="O8684" s="244"/>
    </row>
    <row r="8685" spans="3:15" ht="15.6" x14ac:dyDescent="0.3">
      <c r="C8685" s="227"/>
      <c r="N8685" s="244"/>
      <c r="O8685" s="244"/>
    </row>
    <row r="8686" spans="3:15" ht="15.6" x14ac:dyDescent="0.3">
      <c r="C8686" s="227"/>
      <c r="N8686" s="244"/>
      <c r="O8686" s="244"/>
    </row>
    <row r="8687" spans="3:15" ht="15.6" x14ac:dyDescent="0.3">
      <c r="C8687" s="227"/>
      <c r="N8687" s="244"/>
      <c r="O8687" s="244"/>
    </row>
    <row r="8688" spans="3:15" ht="15.6" x14ac:dyDescent="0.3">
      <c r="C8688" s="227"/>
      <c r="N8688" s="244"/>
      <c r="O8688" s="244"/>
    </row>
    <row r="8689" spans="3:15" ht="15.6" x14ac:dyDescent="0.3">
      <c r="C8689" s="227"/>
      <c r="N8689" s="244"/>
      <c r="O8689" s="244"/>
    </row>
    <row r="8690" spans="3:15" ht="15.6" x14ac:dyDescent="0.3">
      <c r="C8690" s="227"/>
      <c r="N8690" s="244"/>
      <c r="O8690" s="244"/>
    </row>
    <row r="8691" spans="3:15" ht="15.6" x14ac:dyDescent="0.3">
      <c r="C8691" s="227"/>
      <c r="N8691" s="244"/>
      <c r="O8691" s="244"/>
    </row>
    <row r="8692" spans="3:15" ht="15.6" x14ac:dyDescent="0.3">
      <c r="C8692" s="227"/>
      <c r="N8692" s="244"/>
      <c r="O8692" s="244"/>
    </row>
    <row r="8693" spans="3:15" ht="15.6" x14ac:dyDescent="0.3">
      <c r="C8693" s="227"/>
      <c r="N8693" s="244"/>
      <c r="O8693" s="244"/>
    </row>
    <row r="8694" spans="3:15" ht="15.6" x14ac:dyDescent="0.3">
      <c r="C8694" s="227"/>
      <c r="N8694" s="244"/>
      <c r="O8694" s="244"/>
    </row>
    <row r="8695" spans="3:15" ht="15.6" x14ac:dyDescent="0.3">
      <c r="C8695" s="227"/>
      <c r="N8695" s="244"/>
      <c r="O8695" s="244"/>
    </row>
    <row r="8696" spans="3:15" ht="15.6" x14ac:dyDescent="0.3">
      <c r="C8696" s="227"/>
      <c r="N8696" s="244"/>
      <c r="O8696" s="244"/>
    </row>
    <row r="8697" spans="3:15" ht="15.6" x14ac:dyDescent="0.3">
      <c r="C8697" s="227"/>
      <c r="N8697" s="244"/>
      <c r="O8697" s="244"/>
    </row>
    <row r="8698" spans="3:15" ht="15.6" x14ac:dyDescent="0.3">
      <c r="C8698" s="227"/>
      <c r="N8698" s="244"/>
      <c r="O8698" s="244"/>
    </row>
    <row r="8699" spans="3:15" ht="15.6" x14ac:dyDescent="0.3">
      <c r="C8699" s="227"/>
      <c r="N8699" s="244"/>
      <c r="O8699" s="244"/>
    </row>
    <row r="8700" spans="3:15" ht="15.6" x14ac:dyDescent="0.3">
      <c r="C8700" s="227"/>
      <c r="N8700" s="244"/>
      <c r="O8700" s="244"/>
    </row>
    <row r="8701" spans="3:15" ht="15.6" x14ac:dyDescent="0.3">
      <c r="C8701" s="227"/>
      <c r="N8701" s="244"/>
      <c r="O8701" s="244"/>
    </row>
    <row r="8702" spans="3:15" ht="15.6" x14ac:dyDescent="0.3">
      <c r="C8702" s="227"/>
      <c r="N8702" s="244"/>
      <c r="O8702" s="244"/>
    </row>
    <row r="8703" spans="3:15" ht="15.6" x14ac:dyDescent="0.3">
      <c r="C8703" s="227"/>
      <c r="N8703" s="244"/>
      <c r="O8703" s="244"/>
    </row>
    <row r="8704" spans="3:15" ht="15.6" x14ac:dyDescent="0.3">
      <c r="C8704" s="227"/>
      <c r="N8704" s="244"/>
      <c r="O8704" s="244"/>
    </row>
    <row r="8705" spans="3:15" ht="15.6" x14ac:dyDescent="0.3">
      <c r="C8705" s="227"/>
      <c r="N8705" s="244"/>
      <c r="O8705" s="244"/>
    </row>
    <row r="8706" spans="3:15" ht="15.6" x14ac:dyDescent="0.3">
      <c r="C8706" s="227"/>
      <c r="N8706" s="244"/>
      <c r="O8706" s="244"/>
    </row>
    <row r="8707" spans="3:15" ht="15.6" x14ac:dyDescent="0.3">
      <c r="C8707" s="227"/>
      <c r="N8707" s="244"/>
      <c r="O8707" s="244"/>
    </row>
    <row r="8708" spans="3:15" ht="15.6" x14ac:dyDescent="0.3">
      <c r="C8708" s="227"/>
      <c r="N8708" s="244"/>
      <c r="O8708" s="244"/>
    </row>
    <row r="8709" spans="3:15" ht="15.6" x14ac:dyDescent="0.3">
      <c r="C8709" s="227"/>
      <c r="N8709" s="244"/>
      <c r="O8709" s="244"/>
    </row>
    <row r="8710" spans="3:15" ht="15.6" x14ac:dyDescent="0.3">
      <c r="C8710" s="227"/>
      <c r="N8710" s="244"/>
      <c r="O8710" s="244"/>
    </row>
    <row r="8711" spans="3:15" ht="15.6" x14ac:dyDescent="0.3">
      <c r="C8711" s="227"/>
      <c r="N8711" s="244"/>
      <c r="O8711" s="244"/>
    </row>
    <row r="8712" spans="3:15" ht="15.6" x14ac:dyDescent="0.3">
      <c r="C8712" s="227"/>
      <c r="N8712" s="244"/>
      <c r="O8712" s="244"/>
    </row>
    <row r="8713" spans="3:15" ht="15.6" x14ac:dyDescent="0.3">
      <c r="C8713" s="227"/>
      <c r="N8713" s="244"/>
      <c r="O8713" s="244"/>
    </row>
    <row r="8714" spans="3:15" ht="15.6" x14ac:dyDescent="0.3">
      <c r="C8714" s="227"/>
      <c r="N8714" s="244"/>
      <c r="O8714" s="244"/>
    </row>
    <row r="8715" spans="3:15" ht="15.6" x14ac:dyDescent="0.3">
      <c r="C8715" s="227"/>
      <c r="N8715" s="244"/>
      <c r="O8715" s="244"/>
    </row>
    <row r="8716" spans="3:15" ht="15.6" x14ac:dyDescent="0.3">
      <c r="C8716" s="227"/>
      <c r="N8716" s="244"/>
      <c r="O8716" s="244"/>
    </row>
    <row r="8717" spans="3:15" ht="15.6" x14ac:dyDescent="0.3">
      <c r="C8717" s="227"/>
      <c r="N8717" s="244"/>
      <c r="O8717" s="244"/>
    </row>
    <row r="8718" spans="3:15" ht="15.6" x14ac:dyDescent="0.3">
      <c r="C8718" s="227"/>
      <c r="N8718" s="244"/>
      <c r="O8718" s="244"/>
    </row>
    <row r="8719" spans="3:15" ht="15.6" x14ac:dyDescent="0.3">
      <c r="C8719" s="227"/>
      <c r="N8719" s="244"/>
      <c r="O8719" s="244"/>
    </row>
    <row r="8720" spans="3:15" ht="15.6" x14ac:dyDescent="0.3">
      <c r="C8720" s="227"/>
      <c r="N8720" s="244"/>
      <c r="O8720" s="244"/>
    </row>
    <row r="8721" spans="3:15" ht="15.6" x14ac:dyDescent="0.3">
      <c r="C8721" s="227"/>
      <c r="N8721" s="244"/>
      <c r="O8721" s="244"/>
    </row>
    <row r="8722" spans="3:15" ht="15.6" x14ac:dyDescent="0.3">
      <c r="C8722" s="227"/>
      <c r="N8722" s="244"/>
      <c r="O8722" s="244"/>
    </row>
    <row r="8723" spans="3:15" ht="15.6" x14ac:dyDescent="0.3">
      <c r="C8723" s="227"/>
      <c r="N8723" s="244"/>
      <c r="O8723" s="244"/>
    </row>
    <row r="8724" spans="3:15" ht="15.6" x14ac:dyDescent="0.3">
      <c r="C8724" s="227"/>
      <c r="N8724" s="244"/>
      <c r="O8724" s="244"/>
    </row>
    <row r="8725" spans="3:15" ht="15.6" x14ac:dyDescent="0.3">
      <c r="C8725" s="227"/>
      <c r="N8725" s="244"/>
      <c r="O8725" s="244"/>
    </row>
    <row r="8726" spans="3:15" ht="15.6" x14ac:dyDescent="0.3">
      <c r="C8726" s="227"/>
      <c r="N8726" s="244"/>
      <c r="O8726" s="244"/>
    </row>
    <row r="8727" spans="3:15" ht="15.6" x14ac:dyDescent="0.3">
      <c r="C8727" s="227"/>
      <c r="N8727" s="244"/>
      <c r="O8727" s="244"/>
    </row>
    <row r="8728" spans="3:15" ht="15.6" x14ac:dyDescent="0.3">
      <c r="C8728" s="227"/>
      <c r="N8728" s="244"/>
      <c r="O8728" s="244"/>
    </row>
    <row r="8729" spans="3:15" ht="15.6" x14ac:dyDescent="0.3">
      <c r="C8729" s="227"/>
      <c r="N8729" s="244"/>
      <c r="O8729" s="244"/>
    </row>
    <row r="8730" spans="3:15" ht="15.6" x14ac:dyDescent="0.3">
      <c r="C8730" s="227"/>
      <c r="N8730" s="244"/>
      <c r="O8730" s="244"/>
    </row>
    <row r="8731" spans="3:15" ht="15.6" x14ac:dyDescent="0.3">
      <c r="C8731" s="227"/>
      <c r="N8731" s="244"/>
      <c r="O8731" s="244"/>
    </row>
    <row r="8732" spans="3:15" ht="15.6" x14ac:dyDescent="0.3">
      <c r="C8732" s="227"/>
      <c r="N8732" s="244"/>
      <c r="O8732" s="244"/>
    </row>
    <row r="8733" spans="3:15" ht="15.6" x14ac:dyDescent="0.3">
      <c r="C8733" s="227"/>
      <c r="N8733" s="244"/>
      <c r="O8733" s="244"/>
    </row>
    <row r="8734" spans="3:15" ht="15.6" x14ac:dyDescent="0.3">
      <c r="C8734" s="227"/>
      <c r="N8734" s="244"/>
      <c r="O8734" s="244"/>
    </row>
    <row r="8735" spans="3:15" ht="15.6" x14ac:dyDescent="0.3">
      <c r="C8735" s="227"/>
      <c r="N8735" s="244"/>
      <c r="O8735" s="244"/>
    </row>
    <row r="8736" spans="3:15" ht="15.6" x14ac:dyDescent="0.3">
      <c r="C8736" s="227"/>
      <c r="N8736" s="244"/>
      <c r="O8736" s="244"/>
    </row>
    <row r="8737" spans="3:15" ht="15.6" x14ac:dyDescent="0.3">
      <c r="C8737" s="227"/>
      <c r="N8737" s="244"/>
      <c r="O8737" s="244"/>
    </row>
    <row r="8738" spans="3:15" ht="15.6" x14ac:dyDescent="0.3">
      <c r="C8738" s="227"/>
      <c r="N8738" s="244"/>
      <c r="O8738" s="244"/>
    </row>
    <row r="8739" spans="3:15" ht="15.6" x14ac:dyDescent="0.3">
      <c r="C8739" s="227"/>
      <c r="N8739" s="244"/>
      <c r="O8739" s="244"/>
    </row>
    <row r="8740" spans="3:15" ht="15.6" x14ac:dyDescent="0.3">
      <c r="C8740" s="227"/>
      <c r="N8740" s="244"/>
      <c r="O8740" s="244"/>
    </row>
    <row r="8741" spans="3:15" ht="15.6" x14ac:dyDescent="0.3">
      <c r="C8741" s="227"/>
      <c r="N8741" s="244"/>
      <c r="O8741" s="244"/>
    </row>
    <row r="8742" spans="3:15" ht="15.6" x14ac:dyDescent="0.3">
      <c r="C8742" s="227"/>
      <c r="N8742" s="244"/>
      <c r="O8742" s="244"/>
    </row>
    <row r="8743" spans="3:15" ht="15.6" x14ac:dyDescent="0.3">
      <c r="C8743" s="227"/>
      <c r="N8743" s="244"/>
      <c r="O8743" s="244"/>
    </row>
    <row r="8744" spans="3:15" ht="15.6" x14ac:dyDescent="0.3">
      <c r="C8744" s="227"/>
      <c r="N8744" s="244"/>
      <c r="O8744" s="244"/>
    </row>
    <row r="8745" spans="3:15" ht="15.6" x14ac:dyDescent="0.3">
      <c r="C8745" s="227"/>
      <c r="N8745" s="244"/>
      <c r="O8745" s="244"/>
    </row>
    <row r="8746" spans="3:15" ht="15.6" x14ac:dyDescent="0.3">
      <c r="C8746" s="227"/>
      <c r="N8746" s="244"/>
      <c r="O8746" s="244"/>
    </row>
    <row r="8747" spans="3:15" ht="15.6" x14ac:dyDescent="0.3">
      <c r="C8747" s="227"/>
      <c r="N8747" s="244"/>
      <c r="O8747" s="244"/>
    </row>
    <row r="8748" spans="3:15" ht="15.6" x14ac:dyDescent="0.3">
      <c r="C8748" s="227"/>
      <c r="N8748" s="244"/>
      <c r="O8748" s="244"/>
    </row>
    <row r="8749" spans="3:15" ht="15.6" x14ac:dyDescent="0.3">
      <c r="C8749" s="227"/>
      <c r="N8749" s="244"/>
      <c r="O8749" s="244"/>
    </row>
    <row r="8750" spans="3:15" ht="15.6" x14ac:dyDescent="0.3">
      <c r="C8750" s="227"/>
      <c r="N8750" s="244"/>
      <c r="O8750" s="244"/>
    </row>
    <row r="8751" spans="3:15" ht="15.6" x14ac:dyDescent="0.3">
      <c r="C8751" s="227"/>
      <c r="N8751" s="244"/>
      <c r="O8751" s="244"/>
    </row>
    <row r="8752" spans="3:15" ht="15.6" x14ac:dyDescent="0.3">
      <c r="C8752" s="227"/>
      <c r="N8752" s="244"/>
      <c r="O8752" s="244"/>
    </row>
    <row r="8753" spans="3:15" ht="15.6" x14ac:dyDescent="0.3">
      <c r="C8753" s="227"/>
      <c r="N8753" s="244"/>
      <c r="O8753" s="244"/>
    </row>
    <row r="8754" spans="3:15" ht="15.6" x14ac:dyDescent="0.3">
      <c r="C8754" s="227"/>
      <c r="N8754" s="244"/>
      <c r="O8754" s="244"/>
    </row>
    <row r="8755" spans="3:15" ht="15.6" x14ac:dyDescent="0.3">
      <c r="C8755" s="227"/>
      <c r="N8755" s="244"/>
      <c r="O8755" s="244"/>
    </row>
    <row r="8756" spans="3:15" ht="15.6" x14ac:dyDescent="0.3">
      <c r="C8756" s="227"/>
      <c r="N8756" s="244"/>
      <c r="O8756" s="244"/>
    </row>
    <row r="8757" spans="3:15" ht="15.6" x14ac:dyDescent="0.3">
      <c r="C8757" s="227"/>
      <c r="N8757" s="244"/>
      <c r="O8757" s="244"/>
    </row>
    <row r="8758" spans="3:15" ht="15.6" x14ac:dyDescent="0.3">
      <c r="C8758" s="227"/>
      <c r="N8758" s="244"/>
      <c r="O8758" s="244"/>
    </row>
    <row r="8759" spans="3:15" ht="15.6" x14ac:dyDescent="0.3">
      <c r="C8759" s="227"/>
      <c r="N8759" s="244"/>
      <c r="O8759" s="244"/>
    </row>
    <row r="8760" spans="3:15" ht="15.6" x14ac:dyDescent="0.3">
      <c r="C8760" s="227"/>
      <c r="N8760" s="244"/>
      <c r="O8760" s="244"/>
    </row>
    <row r="8761" spans="3:15" ht="15.6" x14ac:dyDescent="0.3">
      <c r="C8761" s="227"/>
      <c r="N8761" s="244"/>
      <c r="O8761" s="244"/>
    </row>
    <row r="8762" spans="3:15" ht="15.6" x14ac:dyDescent="0.3">
      <c r="C8762" s="227"/>
      <c r="N8762" s="244"/>
      <c r="O8762" s="244"/>
    </row>
    <row r="8763" spans="3:15" ht="15.6" x14ac:dyDescent="0.3">
      <c r="C8763" s="227"/>
      <c r="N8763" s="244"/>
      <c r="O8763" s="244"/>
    </row>
    <row r="8764" spans="3:15" ht="15.6" x14ac:dyDescent="0.3">
      <c r="C8764" s="227"/>
      <c r="N8764" s="244"/>
      <c r="O8764" s="244"/>
    </row>
    <row r="8765" spans="3:15" ht="15.6" x14ac:dyDescent="0.3">
      <c r="C8765" s="227"/>
      <c r="N8765" s="244"/>
      <c r="O8765" s="244"/>
    </row>
    <row r="8766" spans="3:15" ht="15.6" x14ac:dyDescent="0.3">
      <c r="C8766" s="227"/>
      <c r="N8766" s="244"/>
      <c r="O8766" s="244"/>
    </row>
    <row r="8767" spans="3:15" ht="15.6" x14ac:dyDescent="0.3">
      <c r="C8767" s="227"/>
      <c r="N8767" s="244"/>
      <c r="O8767" s="244"/>
    </row>
    <row r="8768" spans="3:15" ht="15.6" x14ac:dyDescent="0.3">
      <c r="C8768" s="227"/>
      <c r="N8768" s="244"/>
      <c r="O8768" s="244"/>
    </row>
    <row r="8769" spans="3:15" ht="15.6" x14ac:dyDescent="0.3">
      <c r="C8769" s="227"/>
      <c r="N8769" s="244"/>
      <c r="O8769" s="244"/>
    </row>
    <row r="8770" spans="3:15" ht="15.6" x14ac:dyDescent="0.3">
      <c r="C8770" s="227"/>
      <c r="N8770" s="244"/>
      <c r="O8770" s="244"/>
    </row>
    <row r="8771" spans="3:15" ht="15.6" x14ac:dyDescent="0.3">
      <c r="C8771" s="227"/>
      <c r="N8771" s="244"/>
      <c r="O8771" s="244"/>
    </row>
    <row r="8772" spans="3:15" ht="15.6" x14ac:dyDescent="0.3">
      <c r="C8772" s="227"/>
      <c r="N8772" s="244"/>
      <c r="O8772" s="244"/>
    </row>
    <row r="8773" spans="3:15" ht="15.6" x14ac:dyDescent="0.3">
      <c r="C8773" s="227"/>
      <c r="N8773" s="244"/>
      <c r="O8773" s="244"/>
    </row>
    <row r="8774" spans="3:15" ht="15.6" x14ac:dyDescent="0.3">
      <c r="C8774" s="227"/>
      <c r="N8774" s="244"/>
      <c r="O8774" s="244"/>
    </row>
    <row r="8775" spans="3:15" ht="15.6" x14ac:dyDescent="0.3">
      <c r="C8775" s="227"/>
      <c r="N8775" s="244"/>
      <c r="O8775" s="244"/>
    </row>
    <row r="8776" spans="3:15" ht="15.6" x14ac:dyDescent="0.3">
      <c r="C8776" s="227"/>
      <c r="N8776" s="244"/>
      <c r="O8776" s="244"/>
    </row>
    <row r="8777" spans="3:15" ht="15.6" x14ac:dyDescent="0.3">
      <c r="C8777" s="227"/>
      <c r="N8777" s="244"/>
      <c r="O8777" s="244"/>
    </row>
    <row r="8778" spans="3:15" ht="15.6" x14ac:dyDescent="0.3">
      <c r="C8778" s="227"/>
      <c r="N8778" s="244"/>
      <c r="O8778" s="244"/>
    </row>
    <row r="8779" spans="3:15" ht="15.6" x14ac:dyDescent="0.3">
      <c r="C8779" s="227"/>
      <c r="N8779" s="244"/>
      <c r="O8779" s="244"/>
    </row>
    <row r="8780" spans="3:15" ht="15.6" x14ac:dyDescent="0.3">
      <c r="C8780" s="227"/>
      <c r="N8780" s="244"/>
      <c r="O8780" s="244"/>
    </row>
    <row r="8781" spans="3:15" ht="15.6" x14ac:dyDescent="0.3">
      <c r="C8781" s="227"/>
      <c r="N8781" s="244"/>
      <c r="O8781" s="244"/>
    </row>
    <row r="8782" spans="3:15" ht="15.6" x14ac:dyDescent="0.3">
      <c r="C8782" s="227"/>
      <c r="N8782" s="244"/>
      <c r="O8782" s="244"/>
    </row>
    <row r="8783" spans="3:15" ht="15.6" x14ac:dyDescent="0.3">
      <c r="C8783" s="227"/>
      <c r="N8783" s="244"/>
      <c r="O8783" s="244"/>
    </row>
    <row r="8784" spans="3:15" ht="15.6" x14ac:dyDescent="0.3">
      <c r="C8784" s="227"/>
      <c r="N8784" s="244"/>
      <c r="O8784" s="244"/>
    </row>
    <row r="8785" spans="3:15" ht="15.6" x14ac:dyDescent="0.3">
      <c r="C8785" s="227"/>
      <c r="N8785" s="244"/>
      <c r="O8785" s="244"/>
    </row>
    <row r="8786" spans="3:15" ht="15.6" x14ac:dyDescent="0.3">
      <c r="C8786" s="227"/>
      <c r="N8786" s="244"/>
      <c r="O8786" s="244"/>
    </row>
    <row r="8787" spans="3:15" ht="15.6" x14ac:dyDescent="0.3">
      <c r="C8787" s="227"/>
      <c r="N8787" s="244"/>
      <c r="O8787" s="244"/>
    </row>
    <row r="8788" spans="3:15" ht="15.6" x14ac:dyDescent="0.3">
      <c r="C8788" s="227"/>
      <c r="N8788" s="244"/>
      <c r="O8788" s="244"/>
    </row>
    <row r="8789" spans="3:15" ht="15.6" x14ac:dyDescent="0.3">
      <c r="C8789" s="227"/>
      <c r="N8789" s="244"/>
      <c r="O8789" s="244"/>
    </row>
    <row r="8790" spans="3:15" ht="15.6" x14ac:dyDescent="0.3">
      <c r="C8790" s="227"/>
      <c r="N8790" s="244"/>
      <c r="O8790" s="244"/>
    </row>
    <row r="8791" spans="3:15" ht="15.6" x14ac:dyDescent="0.3">
      <c r="C8791" s="227"/>
      <c r="N8791" s="244"/>
      <c r="O8791" s="244"/>
    </row>
    <row r="8792" spans="3:15" ht="15.6" x14ac:dyDescent="0.3">
      <c r="C8792" s="227"/>
      <c r="N8792" s="244"/>
      <c r="O8792" s="244"/>
    </row>
    <row r="8793" spans="3:15" ht="15.6" x14ac:dyDescent="0.3">
      <c r="C8793" s="227"/>
      <c r="N8793" s="244"/>
      <c r="O8793" s="244"/>
    </row>
    <row r="8794" spans="3:15" ht="15.6" x14ac:dyDescent="0.3">
      <c r="C8794" s="227"/>
      <c r="N8794" s="244"/>
      <c r="O8794" s="244"/>
    </row>
    <row r="8795" spans="3:15" ht="15.6" x14ac:dyDescent="0.3">
      <c r="C8795" s="227"/>
      <c r="N8795" s="244"/>
      <c r="O8795" s="244"/>
    </row>
    <row r="8796" spans="3:15" ht="15.6" x14ac:dyDescent="0.3">
      <c r="C8796" s="227"/>
      <c r="N8796" s="244"/>
      <c r="O8796" s="244"/>
    </row>
    <row r="8797" spans="3:15" ht="15.6" x14ac:dyDescent="0.3">
      <c r="C8797" s="227"/>
      <c r="N8797" s="244"/>
      <c r="O8797" s="244"/>
    </row>
    <row r="8798" spans="3:15" ht="15.6" x14ac:dyDescent="0.3">
      <c r="C8798" s="227"/>
      <c r="N8798" s="244"/>
      <c r="O8798" s="244"/>
    </row>
    <row r="8799" spans="3:15" ht="15.6" x14ac:dyDescent="0.3">
      <c r="C8799" s="227"/>
      <c r="N8799" s="244"/>
      <c r="O8799" s="244"/>
    </row>
    <row r="8800" spans="3:15" ht="15.6" x14ac:dyDescent="0.3">
      <c r="C8800" s="227"/>
      <c r="N8800" s="244"/>
      <c r="O8800" s="244"/>
    </row>
    <row r="8801" spans="3:15" ht="15.6" x14ac:dyDescent="0.3">
      <c r="C8801" s="227"/>
      <c r="N8801" s="244"/>
      <c r="O8801" s="244"/>
    </row>
    <row r="8802" spans="3:15" ht="15.6" x14ac:dyDescent="0.3">
      <c r="C8802" s="227"/>
      <c r="N8802" s="244"/>
      <c r="O8802" s="244"/>
    </row>
    <row r="8803" spans="3:15" ht="15.6" x14ac:dyDescent="0.3">
      <c r="C8803" s="227"/>
      <c r="N8803" s="244"/>
      <c r="O8803" s="244"/>
    </row>
    <row r="8804" spans="3:15" ht="15.6" x14ac:dyDescent="0.3">
      <c r="C8804" s="227"/>
      <c r="N8804" s="244"/>
      <c r="O8804" s="244"/>
    </row>
    <row r="8805" spans="3:15" ht="15.6" x14ac:dyDescent="0.3">
      <c r="C8805" s="227"/>
      <c r="N8805" s="244"/>
      <c r="O8805" s="244"/>
    </row>
    <row r="8806" spans="3:15" ht="15.6" x14ac:dyDescent="0.3">
      <c r="C8806" s="227"/>
      <c r="N8806" s="244"/>
      <c r="O8806" s="244"/>
    </row>
    <row r="8807" spans="3:15" ht="15.6" x14ac:dyDescent="0.3">
      <c r="C8807" s="227"/>
      <c r="N8807" s="244"/>
      <c r="O8807" s="244"/>
    </row>
    <row r="8808" spans="3:15" ht="15.6" x14ac:dyDescent="0.3">
      <c r="C8808" s="227"/>
      <c r="N8808" s="244"/>
      <c r="O8808" s="244"/>
    </row>
    <row r="8809" spans="3:15" ht="15.6" x14ac:dyDescent="0.3">
      <c r="C8809" s="227"/>
      <c r="N8809" s="244"/>
      <c r="O8809" s="244"/>
    </row>
    <row r="8810" spans="3:15" ht="15.6" x14ac:dyDescent="0.3">
      <c r="C8810" s="227"/>
      <c r="N8810" s="244"/>
      <c r="O8810" s="244"/>
    </row>
    <row r="8811" spans="3:15" ht="15.6" x14ac:dyDescent="0.3">
      <c r="C8811" s="227"/>
      <c r="N8811" s="244"/>
      <c r="O8811" s="244"/>
    </row>
    <row r="8812" spans="3:15" ht="15.6" x14ac:dyDescent="0.3">
      <c r="C8812" s="227"/>
      <c r="N8812" s="244"/>
      <c r="O8812" s="244"/>
    </row>
    <row r="8813" spans="3:15" ht="15.6" x14ac:dyDescent="0.3">
      <c r="C8813" s="227"/>
      <c r="N8813" s="244"/>
      <c r="O8813" s="244"/>
    </row>
    <row r="8814" spans="3:15" ht="15.6" x14ac:dyDescent="0.3">
      <c r="C8814" s="227"/>
      <c r="N8814" s="244"/>
      <c r="O8814" s="244"/>
    </row>
    <row r="8815" spans="3:15" ht="15.6" x14ac:dyDescent="0.3">
      <c r="C8815" s="227"/>
      <c r="N8815" s="244"/>
      <c r="O8815" s="244"/>
    </row>
    <row r="8816" spans="3:15" ht="15.6" x14ac:dyDescent="0.3">
      <c r="C8816" s="227"/>
      <c r="N8816" s="244"/>
      <c r="O8816" s="244"/>
    </row>
    <row r="8817" spans="3:15" ht="15.6" x14ac:dyDescent="0.3">
      <c r="C8817" s="227"/>
      <c r="N8817" s="244"/>
      <c r="O8817" s="244"/>
    </row>
    <row r="8818" spans="3:15" ht="15.6" x14ac:dyDescent="0.3">
      <c r="C8818" s="227"/>
      <c r="N8818" s="244"/>
      <c r="O8818" s="244"/>
    </row>
    <row r="8819" spans="3:15" ht="15.6" x14ac:dyDescent="0.3">
      <c r="C8819" s="227"/>
      <c r="N8819" s="244"/>
      <c r="O8819" s="244"/>
    </row>
    <row r="8820" spans="3:15" ht="15.6" x14ac:dyDescent="0.3">
      <c r="C8820" s="227"/>
      <c r="N8820" s="244"/>
      <c r="O8820" s="244"/>
    </row>
    <row r="8821" spans="3:15" ht="15.6" x14ac:dyDescent="0.3">
      <c r="C8821" s="227"/>
      <c r="N8821" s="244"/>
      <c r="O8821" s="244"/>
    </row>
    <row r="8822" spans="3:15" ht="15.6" x14ac:dyDescent="0.3">
      <c r="C8822" s="227"/>
      <c r="N8822" s="244"/>
      <c r="O8822" s="244"/>
    </row>
    <row r="8823" spans="3:15" ht="15.6" x14ac:dyDescent="0.3">
      <c r="C8823" s="227"/>
      <c r="N8823" s="244"/>
      <c r="O8823" s="244"/>
    </row>
    <row r="8824" spans="3:15" ht="15.6" x14ac:dyDescent="0.3">
      <c r="C8824" s="227"/>
      <c r="N8824" s="244"/>
      <c r="O8824" s="244"/>
    </row>
    <row r="8825" spans="3:15" ht="15.6" x14ac:dyDescent="0.3">
      <c r="C8825" s="227"/>
      <c r="N8825" s="244"/>
      <c r="O8825" s="244"/>
    </row>
    <row r="8826" spans="3:15" ht="15.6" x14ac:dyDescent="0.3">
      <c r="C8826" s="227"/>
      <c r="N8826" s="244"/>
      <c r="O8826" s="244"/>
    </row>
    <row r="8827" spans="3:15" ht="15.6" x14ac:dyDescent="0.3">
      <c r="C8827" s="227"/>
      <c r="N8827" s="244"/>
      <c r="O8827" s="244"/>
    </row>
    <row r="8828" spans="3:15" ht="15.6" x14ac:dyDescent="0.3">
      <c r="C8828" s="227"/>
      <c r="N8828" s="244"/>
      <c r="O8828" s="244"/>
    </row>
    <row r="8829" spans="3:15" ht="15.6" x14ac:dyDescent="0.3">
      <c r="C8829" s="227"/>
      <c r="N8829" s="244"/>
      <c r="O8829" s="244"/>
    </row>
    <row r="8830" spans="3:15" ht="15.6" x14ac:dyDescent="0.3">
      <c r="C8830" s="227"/>
      <c r="N8830" s="244"/>
      <c r="O8830" s="244"/>
    </row>
    <row r="8831" spans="3:15" ht="15.6" x14ac:dyDescent="0.3">
      <c r="C8831" s="227"/>
      <c r="N8831" s="244"/>
      <c r="O8831" s="244"/>
    </row>
    <row r="8832" spans="3:15" ht="15.6" x14ac:dyDescent="0.3">
      <c r="C8832" s="227"/>
      <c r="N8832" s="244"/>
      <c r="O8832" s="244"/>
    </row>
    <row r="8833" spans="3:15" ht="15.6" x14ac:dyDescent="0.3">
      <c r="C8833" s="227"/>
      <c r="N8833" s="244"/>
      <c r="O8833" s="244"/>
    </row>
    <row r="8834" spans="3:15" ht="15.6" x14ac:dyDescent="0.3">
      <c r="C8834" s="227"/>
      <c r="N8834" s="244"/>
      <c r="O8834" s="244"/>
    </row>
    <row r="8835" spans="3:15" ht="15.6" x14ac:dyDescent="0.3">
      <c r="C8835" s="227"/>
      <c r="N8835" s="244"/>
      <c r="O8835" s="244"/>
    </row>
    <row r="8836" spans="3:15" ht="15.6" x14ac:dyDescent="0.3">
      <c r="C8836" s="227"/>
      <c r="N8836" s="244"/>
      <c r="O8836" s="244"/>
    </row>
    <row r="8837" spans="3:15" ht="15.6" x14ac:dyDescent="0.3">
      <c r="C8837" s="227"/>
      <c r="N8837" s="244"/>
      <c r="O8837" s="244"/>
    </row>
    <row r="8838" spans="3:15" ht="15.6" x14ac:dyDescent="0.3">
      <c r="C8838" s="227"/>
      <c r="N8838" s="244"/>
      <c r="O8838" s="244"/>
    </row>
    <row r="8839" spans="3:15" ht="15.6" x14ac:dyDescent="0.3">
      <c r="C8839" s="227"/>
      <c r="N8839" s="244"/>
      <c r="O8839" s="244"/>
    </row>
    <row r="8840" spans="3:15" ht="15.6" x14ac:dyDescent="0.3">
      <c r="C8840" s="227"/>
      <c r="N8840" s="244"/>
      <c r="O8840" s="244"/>
    </row>
    <row r="8841" spans="3:15" ht="15.6" x14ac:dyDescent="0.3">
      <c r="C8841" s="227"/>
      <c r="N8841" s="244"/>
      <c r="O8841" s="244"/>
    </row>
    <row r="8842" spans="3:15" ht="15.6" x14ac:dyDescent="0.3">
      <c r="C8842" s="227"/>
      <c r="N8842" s="244"/>
      <c r="O8842" s="244"/>
    </row>
    <row r="8843" spans="3:15" ht="15.6" x14ac:dyDescent="0.3">
      <c r="C8843" s="227"/>
      <c r="N8843" s="244"/>
      <c r="O8843" s="244"/>
    </row>
    <row r="8844" spans="3:15" ht="15.6" x14ac:dyDescent="0.3">
      <c r="C8844" s="227"/>
      <c r="N8844" s="244"/>
      <c r="O8844" s="244"/>
    </row>
    <row r="8845" spans="3:15" ht="15.6" x14ac:dyDescent="0.3">
      <c r="C8845" s="227"/>
      <c r="N8845" s="244"/>
      <c r="O8845" s="244"/>
    </row>
    <row r="8846" spans="3:15" ht="15.6" x14ac:dyDescent="0.3">
      <c r="C8846" s="227"/>
      <c r="N8846" s="244"/>
      <c r="O8846" s="244"/>
    </row>
    <row r="8847" spans="3:15" ht="15.6" x14ac:dyDescent="0.3">
      <c r="C8847" s="227"/>
      <c r="N8847" s="244"/>
      <c r="O8847" s="244"/>
    </row>
    <row r="8848" spans="3:15" ht="15.6" x14ac:dyDescent="0.3">
      <c r="C8848" s="227"/>
      <c r="N8848" s="244"/>
      <c r="O8848" s="244"/>
    </row>
    <row r="8849" spans="3:15" ht="15.6" x14ac:dyDescent="0.3">
      <c r="C8849" s="227"/>
      <c r="N8849" s="244"/>
      <c r="O8849" s="244"/>
    </row>
    <row r="8850" spans="3:15" ht="15.6" x14ac:dyDescent="0.3">
      <c r="C8850" s="227"/>
      <c r="N8850" s="244"/>
      <c r="O8850" s="244"/>
    </row>
    <row r="8851" spans="3:15" ht="15.6" x14ac:dyDescent="0.3">
      <c r="C8851" s="227"/>
      <c r="N8851" s="244"/>
      <c r="O8851" s="244"/>
    </row>
    <row r="8852" spans="3:15" ht="15.6" x14ac:dyDescent="0.3">
      <c r="C8852" s="227"/>
      <c r="N8852" s="244"/>
      <c r="O8852" s="244"/>
    </row>
    <row r="8853" spans="3:15" ht="15.6" x14ac:dyDescent="0.3">
      <c r="C8853" s="227"/>
      <c r="N8853" s="244"/>
      <c r="O8853" s="244"/>
    </row>
    <row r="8854" spans="3:15" ht="15.6" x14ac:dyDescent="0.3">
      <c r="C8854" s="227"/>
      <c r="N8854" s="244"/>
      <c r="O8854" s="244"/>
    </row>
    <row r="8855" spans="3:15" ht="15.6" x14ac:dyDescent="0.3">
      <c r="C8855" s="227"/>
      <c r="N8855" s="244"/>
      <c r="O8855" s="244"/>
    </row>
    <row r="8856" spans="3:15" ht="15.6" x14ac:dyDescent="0.3">
      <c r="C8856" s="227"/>
      <c r="N8856" s="244"/>
      <c r="O8856" s="244"/>
    </row>
    <row r="8857" spans="3:15" ht="15.6" x14ac:dyDescent="0.3">
      <c r="C8857" s="227"/>
      <c r="N8857" s="244"/>
      <c r="O8857" s="244"/>
    </row>
    <row r="8858" spans="3:15" ht="15.6" x14ac:dyDescent="0.3">
      <c r="C8858" s="227"/>
      <c r="N8858" s="244"/>
      <c r="O8858" s="244"/>
    </row>
    <row r="8859" spans="3:15" ht="15.6" x14ac:dyDescent="0.3">
      <c r="C8859" s="227"/>
      <c r="N8859" s="244"/>
      <c r="O8859" s="244"/>
    </row>
    <row r="8860" spans="3:15" ht="15.6" x14ac:dyDescent="0.3">
      <c r="C8860" s="227"/>
      <c r="N8860" s="244"/>
      <c r="O8860" s="244"/>
    </row>
    <row r="8861" spans="3:15" ht="15.6" x14ac:dyDescent="0.3">
      <c r="C8861" s="227"/>
      <c r="N8861" s="244"/>
      <c r="O8861" s="244"/>
    </row>
    <row r="8862" spans="3:15" ht="15.6" x14ac:dyDescent="0.3">
      <c r="C8862" s="227"/>
      <c r="N8862" s="244"/>
      <c r="O8862" s="244"/>
    </row>
    <row r="8863" spans="3:15" ht="15.6" x14ac:dyDescent="0.3">
      <c r="C8863" s="227"/>
      <c r="N8863" s="244"/>
      <c r="O8863" s="244"/>
    </row>
    <row r="8864" spans="3:15" ht="15.6" x14ac:dyDescent="0.3">
      <c r="C8864" s="227"/>
      <c r="N8864" s="244"/>
      <c r="O8864" s="244"/>
    </row>
    <row r="8865" spans="3:15" ht="15.6" x14ac:dyDescent="0.3">
      <c r="C8865" s="227"/>
      <c r="N8865" s="244"/>
      <c r="O8865" s="244"/>
    </row>
    <row r="8866" spans="3:15" ht="15.6" x14ac:dyDescent="0.3">
      <c r="C8866" s="227"/>
      <c r="N8866" s="244"/>
      <c r="O8866" s="244"/>
    </row>
    <row r="8867" spans="3:15" ht="15.6" x14ac:dyDescent="0.3">
      <c r="C8867" s="227"/>
      <c r="N8867" s="244"/>
      <c r="O8867" s="244"/>
    </row>
    <row r="8868" spans="3:15" ht="15.6" x14ac:dyDescent="0.3">
      <c r="C8868" s="227"/>
      <c r="N8868" s="244"/>
      <c r="O8868" s="244"/>
    </row>
    <row r="8869" spans="3:15" ht="15.6" x14ac:dyDescent="0.3">
      <c r="C8869" s="227"/>
      <c r="N8869" s="244"/>
      <c r="O8869" s="244"/>
    </row>
    <row r="8870" spans="3:15" ht="15.6" x14ac:dyDescent="0.3">
      <c r="C8870" s="227"/>
      <c r="N8870" s="244"/>
      <c r="O8870" s="244"/>
    </row>
    <row r="8871" spans="3:15" ht="15.6" x14ac:dyDescent="0.3">
      <c r="C8871" s="227"/>
      <c r="N8871" s="244"/>
      <c r="O8871" s="244"/>
    </row>
    <row r="8872" spans="3:15" ht="15.6" x14ac:dyDescent="0.3">
      <c r="C8872" s="227"/>
      <c r="N8872" s="244"/>
      <c r="O8872" s="244"/>
    </row>
    <row r="8873" spans="3:15" ht="15.6" x14ac:dyDescent="0.3">
      <c r="C8873" s="227"/>
      <c r="N8873" s="244"/>
      <c r="O8873" s="244"/>
    </row>
    <row r="8874" spans="3:15" ht="15.6" x14ac:dyDescent="0.3">
      <c r="C8874" s="227"/>
      <c r="N8874" s="244"/>
      <c r="O8874" s="244"/>
    </row>
    <row r="8875" spans="3:15" ht="15.6" x14ac:dyDescent="0.3">
      <c r="C8875" s="227"/>
      <c r="N8875" s="244"/>
      <c r="O8875" s="244"/>
    </row>
    <row r="8876" spans="3:15" ht="15.6" x14ac:dyDescent="0.3">
      <c r="C8876" s="227"/>
      <c r="N8876" s="244"/>
      <c r="O8876" s="244"/>
    </row>
    <row r="8877" spans="3:15" ht="15.6" x14ac:dyDescent="0.3">
      <c r="C8877" s="227"/>
      <c r="N8877" s="244"/>
      <c r="O8877" s="244"/>
    </row>
    <row r="8878" spans="3:15" ht="15.6" x14ac:dyDescent="0.3">
      <c r="C8878" s="227"/>
      <c r="N8878" s="244"/>
      <c r="O8878" s="244"/>
    </row>
    <row r="8879" spans="3:15" ht="15.6" x14ac:dyDescent="0.3">
      <c r="C8879" s="227"/>
      <c r="N8879" s="244"/>
      <c r="O8879" s="244"/>
    </row>
    <row r="8880" spans="3:15" ht="15.6" x14ac:dyDescent="0.3">
      <c r="C8880" s="227"/>
      <c r="N8880" s="244"/>
      <c r="O8880" s="244"/>
    </row>
    <row r="8881" spans="3:15" ht="15.6" x14ac:dyDescent="0.3">
      <c r="C8881" s="227"/>
      <c r="N8881" s="244"/>
      <c r="O8881" s="244"/>
    </row>
    <row r="8882" spans="3:15" ht="15.6" x14ac:dyDescent="0.3">
      <c r="C8882" s="227"/>
      <c r="N8882" s="244"/>
      <c r="O8882" s="244"/>
    </row>
    <row r="8883" spans="3:15" ht="15.6" x14ac:dyDescent="0.3">
      <c r="C8883" s="227"/>
      <c r="N8883" s="244"/>
      <c r="O8883" s="244"/>
    </row>
    <row r="8884" spans="3:15" ht="15.6" x14ac:dyDescent="0.3">
      <c r="C8884" s="227"/>
      <c r="N8884" s="244"/>
      <c r="O8884" s="244"/>
    </row>
    <row r="8885" spans="3:15" ht="15.6" x14ac:dyDescent="0.3">
      <c r="C8885" s="227"/>
      <c r="N8885" s="244"/>
      <c r="O8885" s="244"/>
    </row>
    <row r="8886" spans="3:15" ht="15.6" x14ac:dyDescent="0.3">
      <c r="C8886" s="227"/>
      <c r="N8886" s="244"/>
      <c r="O8886" s="244"/>
    </row>
    <row r="8887" spans="3:15" ht="15.6" x14ac:dyDescent="0.3">
      <c r="C8887" s="227"/>
      <c r="N8887" s="244"/>
      <c r="O8887" s="244"/>
    </row>
    <row r="8888" spans="3:15" ht="15.6" x14ac:dyDescent="0.3">
      <c r="C8888" s="227"/>
      <c r="N8888" s="244"/>
      <c r="O8888" s="244"/>
    </row>
    <row r="8889" spans="3:15" ht="15.6" x14ac:dyDescent="0.3">
      <c r="C8889" s="227"/>
      <c r="N8889" s="244"/>
      <c r="O8889" s="244"/>
    </row>
    <row r="8890" spans="3:15" ht="15.6" x14ac:dyDescent="0.3">
      <c r="C8890" s="227"/>
      <c r="N8890" s="244"/>
      <c r="O8890" s="244"/>
    </row>
    <row r="8891" spans="3:15" ht="15.6" x14ac:dyDescent="0.3">
      <c r="C8891" s="227"/>
      <c r="N8891" s="244"/>
      <c r="O8891" s="244"/>
    </row>
    <row r="8892" spans="3:15" ht="15.6" x14ac:dyDescent="0.3">
      <c r="C8892" s="227"/>
      <c r="N8892" s="244"/>
      <c r="O8892" s="244"/>
    </row>
    <row r="8893" spans="3:15" ht="15.6" x14ac:dyDescent="0.3">
      <c r="C8893" s="227"/>
      <c r="N8893" s="244"/>
      <c r="O8893" s="244"/>
    </row>
    <row r="8894" spans="3:15" ht="15.6" x14ac:dyDescent="0.3">
      <c r="C8894" s="227"/>
      <c r="N8894" s="244"/>
      <c r="O8894" s="244"/>
    </row>
    <row r="8895" spans="3:15" ht="15.6" x14ac:dyDescent="0.3">
      <c r="C8895" s="227"/>
      <c r="N8895" s="244"/>
      <c r="O8895" s="244"/>
    </row>
    <row r="8896" spans="3:15" ht="15.6" x14ac:dyDescent="0.3">
      <c r="C8896" s="227"/>
      <c r="N8896" s="244"/>
      <c r="O8896" s="244"/>
    </row>
    <row r="8897" spans="3:15" ht="15.6" x14ac:dyDescent="0.3">
      <c r="C8897" s="227"/>
      <c r="N8897" s="244"/>
      <c r="O8897" s="244"/>
    </row>
    <row r="8898" spans="3:15" ht="15.6" x14ac:dyDescent="0.3">
      <c r="C8898" s="227"/>
      <c r="N8898" s="244"/>
      <c r="O8898" s="244"/>
    </row>
    <row r="8899" spans="3:15" ht="15.6" x14ac:dyDescent="0.3">
      <c r="C8899" s="227"/>
      <c r="N8899" s="244"/>
      <c r="O8899" s="244"/>
    </row>
    <row r="8900" spans="3:15" ht="15.6" x14ac:dyDescent="0.3">
      <c r="C8900" s="227"/>
      <c r="N8900" s="244"/>
      <c r="O8900" s="244"/>
    </row>
    <row r="8901" spans="3:15" ht="15.6" x14ac:dyDescent="0.3">
      <c r="C8901" s="227"/>
      <c r="N8901" s="244"/>
      <c r="O8901" s="244"/>
    </row>
    <row r="8902" spans="3:15" ht="15.6" x14ac:dyDescent="0.3">
      <c r="C8902" s="227"/>
      <c r="N8902" s="244"/>
      <c r="O8902" s="244"/>
    </row>
    <row r="8903" spans="3:15" ht="15.6" x14ac:dyDescent="0.3">
      <c r="C8903" s="227"/>
      <c r="N8903" s="244"/>
      <c r="O8903" s="244"/>
    </row>
    <row r="8904" spans="3:15" ht="15.6" x14ac:dyDescent="0.3">
      <c r="C8904" s="227"/>
      <c r="N8904" s="244"/>
      <c r="O8904" s="244"/>
    </row>
    <row r="8905" spans="3:15" ht="15.6" x14ac:dyDescent="0.3">
      <c r="C8905" s="227"/>
      <c r="N8905" s="244"/>
      <c r="O8905" s="244"/>
    </row>
    <row r="8906" spans="3:15" ht="15.6" x14ac:dyDescent="0.3">
      <c r="C8906" s="227"/>
      <c r="N8906" s="244"/>
      <c r="O8906" s="244"/>
    </row>
    <row r="8907" spans="3:15" ht="15.6" x14ac:dyDescent="0.3">
      <c r="C8907" s="227"/>
      <c r="N8907" s="244"/>
      <c r="O8907" s="244"/>
    </row>
    <row r="8908" spans="3:15" ht="15.6" x14ac:dyDescent="0.3">
      <c r="C8908" s="227"/>
      <c r="N8908" s="244"/>
      <c r="O8908" s="244"/>
    </row>
    <row r="8909" spans="3:15" ht="15.6" x14ac:dyDescent="0.3">
      <c r="C8909" s="227"/>
      <c r="N8909" s="244"/>
      <c r="O8909" s="244"/>
    </row>
    <row r="8910" spans="3:15" ht="15.6" x14ac:dyDescent="0.3">
      <c r="C8910" s="227"/>
      <c r="N8910" s="244"/>
      <c r="O8910" s="244"/>
    </row>
    <row r="8911" spans="3:15" ht="15.6" x14ac:dyDescent="0.3">
      <c r="C8911" s="227"/>
      <c r="N8911" s="244"/>
      <c r="O8911" s="244"/>
    </row>
    <row r="8912" spans="3:15" ht="15.6" x14ac:dyDescent="0.3">
      <c r="C8912" s="227"/>
      <c r="N8912" s="244"/>
      <c r="O8912" s="244"/>
    </row>
    <row r="8913" spans="3:15" ht="15.6" x14ac:dyDescent="0.3">
      <c r="C8913" s="227"/>
      <c r="N8913" s="244"/>
      <c r="O8913" s="244"/>
    </row>
    <row r="8914" spans="3:15" ht="15.6" x14ac:dyDescent="0.3">
      <c r="C8914" s="227"/>
      <c r="N8914" s="244"/>
      <c r="O8914" s="244"/>
    </row>
    <row r="8915" spans="3:15" ht="15.6" x14ac:dyDescent="0.3">
      <c r="C8915" s="227"/>
      <c r="N8915" s="244"/>
      <c r="O8915" s="244"/>
    </row>
    <row r="8916" spans="3:15" ht="15.6" x14ac:dyDescent="0.3">
      <c r="C8916" s="227"/>
      <c r="N8916" s="244"/>
      <c r="O8916" s="244"/>
    </row>
    <row r="8917" spans="3:15" ht="15.6" x14ac:dyDescent="0.3">
      <c r="C8917" s="227"/>
      <c r="N8917" s="244"/>
      <c r="O8917" s="244"/>
    </row>
    <row r="8918" spans="3:15" ht="15.6" x14ac:dyDescent="0.3">
      <c r="C8918" s="227"/>
      <c r="N8918" s="244"/>
      <c r="O8918" s="244"/>
    </row>
    <row r="8919" spans="3:15" ht="15.6" x14ac:dyDescent="0.3">
      <c r="C8919" s="227"/>
      <c r="N8919" s="244"/>
      <c r="O8919" s="244"/>
    </row>
    <row r="8920" spans="3:15" ht="15.6" x14ac:dyDescent="0.3">
      <c r="C8920" s="227"/>
      <c r="N8920" s="244"/>
      <c r="O8920" s="244"/>
    </row>
    <row r="8921" spans="3:15" ht="15.6" x14ac:dyDescent="0.3">
      <c r="C8921" s="227"/>
      <c r="N8921" s="244"/>
      <c r="O8921" s="244"/>
    </row>
    <row r="8922" spans="3:15" ht="15.6" x14ac:dyDescent="0.3">
      <c r="C8922" s="227"/>
      <c r="N8922" s="244"/>
      <c r="O8922" s="244"/>
    </row>
    <row r="8923" spans="3:15" ht="15.6" x14ac:dyDescent="0.3">
      <c r="C8923" s="227"/>
      <c r="N8923" s="244"/>
      <c r="O8923" s="244"/>
    </row>
    <row r="8924" spans="3:15" ht="15.6" x14ac:dyDescent="0.3">
      <c r="C8924" s="227"/>
      <c r="N8924" s="244"/>
      <c r="O8924" s="244"/>
    </row>
    <row r="8925" spans="3:15" ht="15.6" x14ac:dyDescent="0.3">
      <c r="C8925" s="227"/>
      <c r="N8925" s="244"/>
      <c r="O8925" s="244"/>
    </row>
    <row r="8926" spans="3:15" ht="15.6" x14ac:dyDescent="0.3">
      <c r="C8926" s="227"/>
      <c r="N8926" s="244"/>
      <c r="O8926" s="244"/>
    </row>
    <row r="8927" spans="3:15" ht="15.6" x14ac:dyDescent="0.3">
      <c r="C8927" s="227"/>
      <c r="N8927" s="244"/>
      <c r="O8927" s="244"/>
    </row>
    <row r="8928" spans="3:15" ht="15.6" x14ac:dyDescent="0.3">
      <c r="C8928" s="227"/>
      <c r="N8928" s="244"/>
      <c r="O8928" s="244"/>
    </row>
    <row r="8929" spans="3:15" ht="15.6" x14ac:dyDescent="0.3">
      <c r="C8929" s="227"/>
      <c r="N8929" s="244"/>
      <c r="O8929" s="244"/>
    </row>
    <row r="8930" spans="3:15" ht="15.6" x14ac:dyDescent="0.3">
      <c r="C8930" s="227"/>
      <c r="N8930" s="244"/>
      <c r="O8930" s="244"/>
    </row>
    <row r="8931" spans="3:15" ht="15.6" x14ac:dyDescent="0.3">
      <c r="C8931" s="227"/>
      <c r="N8931" s="244"/>
      <c r="O8931" s="244"/>
    </row>
    <row r="8932" spans="3:15" ht="15.6" x14ac:dyDescent="0.3">
      <c r="C8932" s="227"/>
      <c r="N8932" s="244"/>
      <c r="O8932" s="244"/>
    </row>
    <row r="8933" spans="3:15" ht="15.6" x14ac:dyDescent="0.3">
      <c r="C8933" s="227"/>
      <c r="N8933" s="244"/>
      <c r="O8933" s="244"/>
    </row>
    <row r="8934" spans="3:15" ht="15.6" x14ac:dyDescent="0.3">
      <c r="C8934" s="227"/>
      <c r="N8934" s="244"/>
      <c r="O8934" s="244"/>
    </row>
    <row r="8935" spans="3:15" ht="15.6" x14ac:dyDescent="0.3">
      <c r="C8935" s="227"/>
      <c r="N8935" s="244"/>
      <c r="O8935" s="244"/>
    </row>
    <row r="8936" spans="3:15" ht="15.6" x14ac:dyDescent="0.3">
      <c r="C8936" s="227"/>
      <c r="N8936" s="244"/>
      <c r="O8936" s="244"/>
    </row>
    <row r="8937" spans="3:15" ht="15.6" x14ac:dyDescent="0.3">
      <c r="C8937" s="227"/>
      <c r="N8937" s="244"/>
      <c r="O8937" s="244"/>
    </row>
    <row r="8938" spans="3:15" ht="15.6" x14ac:dyDescent="0.3">
      <c r="C8938" s="227"/>
      <c r="N8938" s="244"/>
      <c r="O8938" s="244"/>
    </row>
    <row r="8939" spans="3:15" ht="15.6" x14ac:dyDescent="0.3">
      <c r="C8939" s="227"/>
      <c r="N8939" s="244"/>
      <c r="O8939" s="244"/>
    </row>
    <row r="8940" spans="3:15" ht="15.6" x14ac:dyDescent="0.3">
      <c r="C8940" s="227"/>
      <c r="N8940" s="244"/>
      <c r="O8940" s="244"/>
    </row>
    <row r="8941" spans="3:15" ht="15.6" x14ac:dyDescent="0.3">
      <c r="C8941" s="227"/>
      <c r="N8941" s="244"/>
      <c r="O8941" s="244"/>
    </row>
    <row r="8942" spans="3:15" ht="15.6" x14ac:dyDescent="0.3">
      <c r="C8942" s="227"/>
      <c r="N8942" s="244"/>
      <c r="O8942" s="244"/>
    </row>
    <row r="8943" spans="3:15" ht="15.6" x14ac:dyDescent="0.3">
      <c r="C8943" s="227"/>
      <c r="N8943" s="244"/>
      <c r="O8943" s="244"/>
    </row>
    <row r="8944" spans="3:15" ht="15.6" x14ac:dyDescent="0.3">
      <c r="C8944" s="227"/>
      <c r="N8944" s="244"/>
      <c r="O8944" s="244"/>
    </row>
    <row r="8945" spans="3:15" ht="15.6" x14ac:dyDescent="0.3">
      <c r="C8945" s="227"/>
      <c r="N8945" s="244"/>
      <c r="O8945" s="244"/>
    </row>
    <row r="8946" spans="3:15" ht="15.6" x14ac:dyDescent="0.3">
      <c r="C8946" s="227"/>
      <c r="N8946" s="244"/>
      <c r="O8946" s="244"/>
    </row>
    <row r="8947" spans="3:15" ht="15.6" x14ac:dyDescent="0.3">
      <c r="C8947" s="227"/>
      <c r="N8947" s="244"/>
      <c r="O8947" s="244"/>
    </row>
    <row r="8948" spans="3:15" ht="15.6" x14ac:dyDescent="0.3">
      <c r="C8948" s="227"/>
      <c r="N8948" s="244"/>
      <c r="O8948" s="244"/>
    </row>
    <row r="8949" spans="3:15" ht="15.6" x14ac:dyDescent="0.3">
      <c r="C8949" s="227"/>
      <c r="N8949" s="244"/>
      <c r="O8949" s="244"/>
    </row>
    <row r="8950" spans="3:15" ht="15.6" x14ac:dyDescent="0.3">
      <c r="C8950" s="227"/>
      <c r="N8950" s="244"/>
      <c r="O8950" s="244"/>
    </row>
    <row r="8951" spans="3:15" ht="15.6" x14ac:dyDescent="0.3">
      <c r="C8951" s="227"/>
      <c r="N8951" s="244"/>
      <c r="O8951" s="244"/>
    </row>
    <row r="8952" spans="3:15" ht="15.6" x14ac:dyDescent="0.3">
      <c r="C8952" s="227"/>
      <c r="N8952" s="244"/>
      <c r="O8952" s="244"/>
    </row>
    <row r="8953" spans="3:15" ht="15.6" x14ac:dyDescent="0.3">
      <c r="C8953" s="227"/>
      <c r="N8953" s="244"/>
      <c r="O8953" s="244"/>
    </row>
    <row r="8954" spans="3:15" ht="15.6" x14ac:dyDescent="0.3">
      <c r="C8954" s="227"/>
      <c r="N8954" s="244"/>
      <c r="O8954" s="244"/>
    </row>
    <row r="8955" spans="3:15" ht="15.6" x14ac:dyDescent="0.3">
      <c r="C8955" s="227"/>
      <c r="N8955" s="244"/>
      <c r="O8955" s="244"/>
    </row>
    <row r="8956" spans="3:15" ht="15.6" x14ac:dyDescent="0.3">
      <c r="C8956" s="227"/>
      <c r="N8956" s="244"/>
      <c r="O8956" s="244"/>
    </row>
    <row r="8957" spans="3:15" ht="15.6" x14ac:dyDescent="0.3">
      <c r="C8957" s="227"/>
      <c r="N8957" s="244"/>
      <c r="O8957" s="244"/>
    </row>
    <row r="8958" spans="3:15" ht="15.6" x14ac:dyDescent="0.3">
      <c r="C8958" s="227"/>
      <c r="N8958" s="244"/>
      <c r="O8958" s="244"/>
    </row>
    <row r="8959" spans="3:15" ht="15.6" x14ac:dyDescent="0.3">
      <c r="C8959" s="227"/>
      <c r="N8959" s="244"/>
      <c r="O8959" s="244"/>
    </row>
    <row r="8960" spans="3:15" ht="15.6" x14ac:dyDescent="0.3">
      <c r="C8960" s="227"/>
      <c r="N8960" s="244"/>
      <c r="O8960" s="244"/>
    </row>
    <row r="8961" spans="3:15" ht="15.6" x14ac:dyDescent="0.3">
      <c r="C8961" s="227"/>
      <c r="N8961" s="244"/>
      <c r="O8961" s="244"/>
    </row>
    <row r="8962" spans="3:15" ht="15.6" x14ac:dyDescent="0.3">
      <c r="C8962" s="227"/>
      <c r="N8962" s="244"/>
      <c r="O8962" s="244"/>
    </row>
    <row r="8963" spans="3:15" ht="15.6" x14ac:dyDescent="0.3">
      <c r="C8963" s="227"/>
      <c r="N8963" s="244"/>
      <c r="O8963" s="244"/>
    </row>
    <row r="8964" spans="3:15" ht="15.6" x14ac:dyDescent="0.3">
      <c r="C8964" s="227"/>
      <c r="N8964" s="244"/>
      <c r="O8964" s="244"/>
    </row>
    <row r="8965" spans="3:15" ht="15.6" x14ac:dyDescent="0.3">
      <c r="C8965" s="227"/>
      <c r="N8965" s="244"/>
      <c r="O8965" s="244"/>
    </row>
    <row r="8966" spans="3:15" ht="15.6" x14ac:dyDescent="0.3">
      <c r="C8966" s="227"/>
      <c r="N8966" s="244"/>
      <c r="O8966" s="244"/>
    </row>
    <row r="8967" spans="3:15" ht="15.6" x14ac:dyDescent="0.3">
      <c r="C8967" s="227"/>
      <c r="N8967" s="244"/>
      <c r="O8967" s="244"/>
    </row>
    <row r="8968" spans="3:15" ht="15.6" x14ac:dyDescent="0.3">
      <c r="C8968" s="227"/>
      <c r="N8968" s="244"/>
      <c r="O8968" s="244"/>
    </row>
    <row r="8969" spans="3:15" ht="15.6" x14ac:dyDescent="0.3">
      <c r="C8969" s="227"/>
      <c r="N8969" s="244"/>
      <c r="O8969" s="244"/>
    </row>
    <row r="8970" spans="3:15" ht="15.6" x14ac:dyDescent="0.3">
      <c r="C8970" s="227"/>
      <c r="N8970" s="244"/>
      <c r="O8970" s="244"/>
    </row>
    <row r="8971" spans="3:15" ht="15.6" x14ac:dyDescent="0.3">
      <c r="C8971" s="227"/>
      <c r="N8971" s="244"/>
      <c r="O8971" s="244"/>
    </row>
    <row r="8972" spans="3:15" ht="15.6" x14ac:dyDescent="0.3">
      <c r="C8972" s="227"/>
      <c r="N8972" s="244"/>
      <c r="O8972" s="244"/>
    </row>
    <row r="8973" spans="3:15" ht="15.6" x14ac:dyDescent="0.3">
      <c r="C8973" s="227"/>
      <c r="N8973" s="244"/>
      <c r="O8973" s="244"/>
    </row>
    <row r="8974" spans="3:15" ht="15.6" x14ac:dyDescent="0.3">
      <c r="C8974" s="227"/>
      <c r="N8974" s="244"/>
      <c r="O8974" s="244"/>
    </row>
    <row r="8975" spans="3:15" ht="15.6" x14ac:dyDescent="0.3">
      <c r="C8975" s="227"/>
      <c r="N8975" s="244"/>
      <c r="O8975" s="244"/>
    </row>
    <row r="8976" spans="3:15" ht="15.6" x14ac:dyDescent="0.3">
      <c r="C8976" s="227"/>
      <c r="N8976" s="244"/>
      <c r="O8976" s="244"/>
    </row>
    <row r="8977" spans="3:15" ht="15.6" x14ac:dyDescent="0.3">
      <c r="C8977" s="227"/>
      <c r="N8977" s="244"/>
      <c r="O8977" s="244"/>
    </row>
    <row r="8978" spans="3:15" ht="15.6" x14ac:dyDescent="0.3">
      <c r="C8978" s="227"/>
      <c r="N8978" s="244"/>
      <c r="O8978" s="244"/>
    </row>
    <row r="8979" spans="3:15" ht="15.6" x14ac:dyDescent="0.3">
      <c r="C8979" s="227"/>
      <c r="N8979" s="244"/>
      <c r="O8979" s="244"/>
    </row>
    <row r="8980" spans="3:15" ht="15.6" x14ac:dyDescent="0.3">
      <c r="C8980" s="227"/>
      <c r="N8980" s="244"/>
      <c r="O8980" s="244"/>
    </row>
    <row r="8981" spans="3:15" ht="15.6" x14ac:dyDescent="0.3">
      <c r="C8981" s="227"/>
      <c r="N8981" s="244"/>
      <c r="O8981" s="244"/>
    </row>
    <row r="8982" spans="3:15" ht="15.6" x14ac:dyDescent="0.3">
      <c r="C8982" s="227"/>
      <c r="N8982" s="244"/>
      <c r="O8982" s="244"/>
    </row>
    <row r="8983" spans="3:15" ht="15.6" x14ac:dyDescent="0.3">
      <c r="C8983" s="227"/>
      <c r="N8983" s="244"/>
      <c r="O8983" s="244"/>
    </row>
    <row r="8984" spans="3:15" ht="15.6" x14ac:dyDescent="0.3">
      <c r="C8984" s="227"/>
      <c r="N8984" s="244"/>
      <c r="O8984" s="244"/>
    </row>
    <row r="8985" spans="3:15" ht="15.6" x14ac:dyDescent="0.3">
      <c r="C8985" s="227"/>
      <c r="N8985" s="244"/>
      <c r="O8985" s="244"/>
    </row>
    <row r="8986" spans="3:15" ht="15.6" x14ac:dyDescent="0.3">
      <c r="C8986" s="227"/>
      <c r="N8986" s="244"/>
      <c r="O8986" s="244"/>
    </row>
    <row r="8987" spans="3:15" ht="15.6" x14ac:dyDescent="0.3">
      <c r="C8987" s="227"/>
      <c r="N8987" s="244"/>
      <c r="O8987" s="244"/>
    </row>
    <row r="8988" spans="3:15" ht="15.6" x14ac:dyDescent="0.3">
      <c r="C8988" s="227"/>
      <c r="N8988" s="244"/>
      <c r="O8988" s="244"/>
    </row>
    <row r="8989" spans="3:15" ht="15.6" x14ac:dyDescent="0.3">
      <c r="C8989" s="227"/>
      <c r="N8989" s="244"/>
      <c r="O8989" s="244"/>
    </row>
    <row r="8990" spans="3:15" ht="15.6" x14ac:dyDescent="0.3">
      <c r="C8990" s="227"/>
      <c r="N8990" s="244"/>
      <c r="O8990" s="244"/>
    </row>
    <row r="8991" spans="3:15" ht="15.6" x14ac:dyDescent="0.3">
      <c r="C8991" s="227"/>
      <c r="N8991" s="244"/>
      <c r="O8991" s="244"/>
    </row>
    <row r="8992" spans="3:15" ht="15.6" x14ac:dyDescent="0.3">
      <c r="C8992" s="227"/>
      <c r="N8992" s="244"/>
      <c r="O8992" s="244"/>
    </row>
    <row r="8993" spans="3:15" ht="15.6" x14ac:dyDescent="0.3">
      <c r="C8993" s="227"/>
      <c r="N8993" s="244"/>
      <c r="O8993" s="244"/>
    </row>
    <row r="8994" spans="3:15" ht="15.6" x14ac:dyDescent="0.3">
      <c r="C8994" s="227"/>
      <c r="N8994" s="244"/>
      <c r="O8994" s="244"/>
    </row>
    <row r="8995" spans="3:15" ht="15.6" x14ac:dyDescent="0.3">
      <c r="C8995" s="227"/>
      <c r="N8995" s="244"/>
      <c r="O8995" s="244"/>
    </row>
    <row r="8996" spans="3:15" ht="15.6" x14ac:dyDescent="0.3">
      <c r="C8996" s="227"/>
      <c r="N8996" s="244"/>
      <c r="O8996" s="244"/>
    </row>
    <row r="8997" spans="3:15" ht="15.6" x14ac:dyDescent="0.3">
      <c r="C8997" s="227"/>
      <c r="N8997" s="244"/>
      <c r="O8997" s="244"/>
    </row>
    <row r="8998" spans="3:15" ht="15.6" x14ac:dyDescent="0.3">
      <c r="C8998" s="227"/>
      <c r="N8998" s="244"/>
      <c r="O8998" s="244"/>
    </row>
    <row r="8999" spans="3:15" ht="15.6" x14ac:dyDescent="0.3">
      <c r="C8999" s="227"/>
      <c r="N8999" s="244"/>
      <c r="O8999" s="244"/>
    </row>
    <row r="9000" spans="3:15" ht="15.6" x14ac:dyDescent="0.3">
      <c r="C9000" s="227"/>
      <c r="N9000" s="244"/>
      <c r="O9000" s="244"/>
    </row>
    <row r="9001" spans="3:15" ht="15.6" x14ac:dyDescent="0.3">
      <c r="C9001" s="227"/>
      <c r="N9001" s="244"/>
      <c r="O9001" s="244"/>
    </row>
    <row r="9002" spans="3:15" ht="15.6" x14ac:dyDescent="0.3">
      <c r="C9002" s="227"/>
      <c r="N9002" s="244"/>
      <c r="O9002" s="244"/>
    </row>
    <row r="9003" spans="3:15" ht="15.6" x14ac:dyDescent="0.3">
      <c r="C9003" s="227"/>
      <c r="N9003" s="244"/>
      <c r="O9003" s="244"/>
    </row>
    <row r="9004" spans="3:15" ht="15.6" x14ac:dyDescent="0.3">
      <c r="C9004" s="227"/>
      <c r="N9004" s="244"/>
      <c r="O9004" s="244"/>
    </row>
    <row r="9005" spans="3:15" ht="15.6" x14ac:dyDescent="0.3">
      <c r="C9005" s="227"/>
      <c r="N9005" s="244"/>
      <c r="O9005" s="244"/>
    </row>
    <row r="9006" spans="3:15" ht="15.6" x14ac:dyDescent="0.3">
      <c r="C9006" s="227"/>
      <c r="N9006" s="244"/>
      <c r="O9006" s="244"/>
    </row>
    <row r="9007" spans="3:15" ht="15.6" x14ac:dyDescent="0.3">
      <c r="C9007" s="227"/>
      <c r="N9007" s="244"/>
      <c r="O9007" s="244"/>
    </row>
    <row r="9008" spans="3:15" ht="15.6" x14ac:dyDescent="0.3">
      <c r="C9008" s="227"/>
      <c r="N9008" s="244"/>
      <c r="O9008" s="244"/>
    </row>
    <row r="9009" spans="3:15" ht="15.6" x14ac:dyDescent="0.3">
      <c r="C9009" s="227"/>
      <c r="N9009" s="244"/>
      <c r="O9009" s="244"/>
    </row>
    <row r="9010" spans="3:15" ht="15.6" x14ac:dyDescent="0.3">
      <c r="C9010" s="227"/>
      <c r="N9010" s="244"/>
      <c r="O9010" s="244"/>
    </row>
    <row r="9011" spans="3:15" ht="15.6" x14ac:dyDescent="0.3">
      <c r="C9011" s="227"/>
      <c r="N9011" s="244"/>
      <c r="O9011" s="244"/>
    </row>
    <row r="9012" spans="3:15" ht="15.6" x14ac:dyDescent="0.3">
      <c r="C9012" s="227"/>
      <c r="N9012" s="244"/>
      <c r="O9012" s="244"/>
    </row>
    <row r="9013" spans="3:15" ht="15.6" x14ac:dyDescent="0.3">
      <c r="C9013" s="227"/>
      <c r="N9013" s="244"/>
      <c r="O9013" s="244"/>
    </row>
    <row r="9014" spans="3:15" ht="15.6" x14ac:dyDescent="0.3">
      <c r="C9014" s="227"/>
      <c r="N9014" s="244"/>
      <c r="O9014" s="244"/>
    </row>
    <row r="9015" spans="3:15" ht="15.6" x14ac:dyDescent="0.3">
      <c r="C9015" s="227"/>
      <c r="N9015" s="244"/>
      <c r="O9015" s="244"/>
    </row>
    <row r="9016" spans="3:15" ht="15.6" x14ac:dyDescent="0.3">
      <c r="C9016" s="227"/>
      <c r="N9016" s="244"/>
      <c r="O9016" s="244"/>
    </row>
    <row r="9017" spans="3:15" ht="15.6" x14ac:dyDescent="0.3">
      <c r="C9017" s="227"/>
      <c r="N9017" s="244"/>
      <c r="O9017" s="244"/>
    </row>
    <row r="9018" spans="3:15" ht="15.6" x14ac:dyDescent="0.3">
      <c r="C9018" s="227"/>
      <c r="N9018" s="244"/>
      <c r="O9018" s="244"/>
    </row>
    <row r="9019" spans="3:15" ht="15.6" x14ac:dyDescent="0.3">
      <c r="C9019" s="227"/>
      <c r="N9019" s="244"/>
      <c r="O9019" s="244"/>
    </row>
    <row r="9020" spans="3:15" ht="15.6" x14ac:dyDescent="0.3">
      <c r="C9020" s="227"/>
      <c r="N9020" s="244"/>
      <c r="O9020" s="244"/>
    </row>
    <row r="9021" spans="3:15" ht="15.6" x14ac:dyDescent="0.3">
      <c r="C9021" s="227"/>
      <c r="N9021" s="244"/>
      <c r="O9021" s="244"/>
    </row>
    <row r="9022" spans="3:15" ht="15.6" x14ac:dyDescent="0.3">
      <c r="C9022" s="227"/>
      <c r="N9022" s="244"/>
      <c r="O9022" s="244"/>
    </row>
    <row r="9023" spans="3:15" ht="15.6" x14ac:dyDescent="0.3">
      <c r="C9023" s="227"/>
      <c r="N9023" s="244"/>
      <c r="O9023" s="244"/>
    </row>
    <row r="9024" spans="3:15" ht="15.6" x14ac:dyDescent="0.3">
      <c r="C9024" s="227"/>
      <c r="N9024" s="244"/>
      <c r="O9024" s="244"/>
    </row>
    <row r="9025" spans="3:15" ht="15.6" x14ac:dyDescent="0.3">
      <c r="C9025" s="227"/>
      <c r="N9025" s="244"/>
      <c r="O9025" s="244"/>
    </row>
    <row r="9026" spans="3:15" ht="15.6" x14ac:dyDescent="0.3">
      <c r="C9026" s="227"/>
      <c r="N9026" s="244"/>
      <c r="O9026" s="244"/>
    </row>
    <row r="9027" spans="3:15" ht="15.6" x14ac:dyDescent="0.3">
      <c r="C9027" s="227"/>
      <c r="N9027" s="244"/>
      <c r="O9027" s="244"/>
    </row>
    <row r="9028" spans="3:15" ht="15.6" x14ac:dyDescent="0.3">
      <c r="C9028" s="227"/>
      <c r="N9028" s="244"/>
      <c r="O9028" s="244"/>
    </row>
    <row r="9029" spans="3:15" ht="15.6" x14ac:dyDescent="0.3">
      <c r="C9029" s="227"/>
      <c r="N9029" s="244"/>
      <c r="O9029" s="244"/>
    </row>
    <row r="9030" spans="3:15" ht="15.6" x14ac:dyDescent="0.3">
      <c r="C9030" s="227"/>
      <c r="N9030" s="244"/>
      <c r="O9030" s="244"/>
    </row>
    <row r="9031" spans="3:15" ht="15.6" x14ac:dyDescent="0.3">
      <c r="C9031" s="227"/>
      <c r="N9031" s="244"/>
      <c r="O9031" s="244"/>
    </row>
    <row r="9032" spans="3:15" ht="15.6" x14ac:dyDescent="0.3">
      <c r="C9032" s="227"/>
      <c r="N9032" s="244"/>
      <c r="O9032" s="244"/>
    </row>
    <row r="9033" spans="3:15" ht="15.6" x14ac:dyDescent="0.3">
      <c r="C9033" s="227"/>
      <c r="N9033" s="244"/>
      <c r="O9033" s="244"/>
    </row>
    <row r="9034" spans="3:15" ht="15.6" x14ac:dyDescent="0.3">
      <c r="C9034" s="227"/>
      <c r="N9034" s="244"/>
      <c r="O9034" s="244"/>
    </row>
    <row r="9035" spans="3:15" ht="15.6" x14ac:dyDescent="0.3">
      <c r="C9035" s="227"/>
      <c r="N9035" s="244"/>
      <c r="O9035" s="244"/>
    </row>
    <row r="9036" spans="3:15" ht="15.6" x14ac:dyDescent="0.3">
      <c r="C9036" s="227"/>
      <c r="N9036" s="244"/>
      <c r="O9036" s="244"/>
    </row>
    <row r="9037" spans="3:15" ht="15.6" x14ac:dyDescent="0.3">
      <c r="C9037" s="227"/>
      <c r="N9037" s="244"/>
      <c r="O9037" s="244"/>
    </row>
    <row r="9038" spans="3:15" ht="15.6" x14ac:dyDescent="0.3">
      <c r="C9038" s="227"/>
      <c r="N9038" s="244"/>
      <c r="O9038" s="244"/>
    </row>
    <row r="9039" spans="3:15" ht="15.6" x14ac:dyDescent="0.3">
      <c r="C9039" s="227"/>
      <c r="N9039" s="244"/>
      <c r="O9039" s="244"/>
    </row>
    <row r="9040" spans="3:15" ht="15.6" x14ac:dyDescent="0.3">
      <c r="C9040" s="227"/>
      <c r="N9040" s="244"/>
      <c r="O9040" s="244"/>
    </row>
    <row r="9041" spans="3:15" ht="15.6" x14ac:dyDescent="0.3">
      <c r="C9041" s="227"/>
      <c r="N9041" s="244"/>
      <c r="O9041" s="244"/>
    </row>
    <row r="9042" spans="3:15" ht="15.6" x14ac:dyDescent="0.3">
      <c r="C9042" s="227"/>
      <c r="N9042" s="244"/>
      <c r="O9042" s="244"/>
    </row>
    <row r="9043" spans="3:15" ht="15.6" x14ac:dyDescent="0.3">
      <c r="C9043" s="227"/>
      <c r="N9043" s="244"/>
      <c r="O9043" s="244"/>
    </row>
    <row r="9044" spans="3:15" ht="15.6" x14ac:dyDescent="0.3">
      <c r="C9044" s="227"/>
      <c r="N9044" s="244"/>
      <c r="O9044" s="244"/>
    </row>
    <row r="9045" spans="3:15" ht="15.6" x14ac:dyDescent="0.3">
      <c r="C9045" s="227"/>
      <c r="N9045" s="244"/>
      <c r="O9045" s="244"/>
    </row>
    <row r="9046" spans="3:15" ht="15.6" x14ac:dyDescent="0.3">
      <c r="C9046" s="227"/>
      <c r="N9046" s="244"/>
      <c r="O9046" s="244"/>
    </row>
    <row r="9047" spans="3:15" ht="15.6" x14ac:dyDescent="0.3">
      <c r="C9047" s="227"/>
      <c r="N9047" s="244"/>
      <c r="O9047" s="244"/>
    </row>
    <row r="9048" spans="3:15" ht="15.6" x14ac:dyDescent="0.3">
      <c r="C9048" s="227"/>
      <c r="N9048" s="244"/>
      <c r="O9048" s="244"/>
    </row>
    <row r="9049" spans="3:15" ht="15.6" x14ac:dyDescent="0.3">
      <c r="C9049" s="227"/>
      <c r="N9049" s="244"/>
      <c r="O9049" s="244"/>
    </row>
    <row r="9050" spans="3:15" ht="15.6" x14ac:dyDescent="0.3">
      <c r="C9050" s="227"/>
      <c r="N9050" s="244"/>
      <c r="O9050" s="244"/>
    </row>
    <row r="9051" spans="3:15" ht="15.6" x14ac:dyDescent="0.3">
      <c r="C9051" s="227"/>
      <c r="N9051" s="244"/>
      <c r="O9051" s="244"/>
    </row>
    <row r="9052" spans="3:15" ht="15.6" x14ac:dyDescent="0.3">
      <c r="C9052" s="227"/>
      <c r="N9052" s="244"/>
      <c r="O9052" s="244"/>
    </row>
    <row r="9053" spans="3:15" ht="15.6" x14ac:dyDescent="0.3">
      <c r="C9053" s="227"/>
      <c r="N9053" s="244"/>
      <c r="O9053" s="244"/>
    </row>
    <row r="9054" spans="3:15" ht="15.6" x14ac:dyDescent="0.3">
      <c r="C9054" s="227"/>
      <c r="N9054" s="244"/>
      <c r="O9054" s="244"/>
    </row>
    <row r="9055" spans="3:15" ht="15.6" x14ac:dyDescent="0.3">
      <c r="C9055" s="227"/>
      <c r="N9055" s="244"/>
      <c r="O9055" s="244"/>
    </row>
    <row r="9056" spans="3:15" ht="15.6" x14ac:dyDescent="0.3">
      <c r="C9056" s="227"/>
      <c r="N9056" s="244"/>
      <c r="O9056" s="244"/>
    </row>
    <row r="9057" spans="3:15" ht="15.6" x14ac:dyDescent="0.3">
      <c r="C9057" s="227"/>
      <c r="N9057" s="244"/>
      <c r="O9057" s="244"/>
    </row>
    <row r="9058" spans="3:15" ht="15.6" x14ac:dyDescent="0.3">
      <c r="C9058" s="227"/>
      <c r="N9058" s="244"/>
      <c r="O9058" s="244"/>
    </row>
    <row r="9059" spans="3:15" ht="15.6" x14ac:dyDescent="0.3">
      <c r="C9059" s="227"/>
      <c r="N9059" s="244"/>
      <c r="O9059" s="244"/>
    </row>
    <row r="9060" spans="3:15" ht="15.6" x14ac:dyDescent="0.3">
      <c r="C9060" s="227"/>
      <c r="N9060" s="244"/>
      <c r="O9060" s="244"/>
    </row>
    <row r="9061" spans="3:15" ht="15.6" x14ac:dyDescent="0.3">
      <c r="C9061" s="227"/>
      <c r="N9061" s="244"/>
      <c r="O9061" s="244"/>
    </row>
    <row r="9062" spans="3:15" ht="15.6" x14ac:dyDescent="0.3">
      <c r="C9062" s="227"/>
      <c r="N9062" s="244"/>
      <c r="O9062" s="244"/>
    </row>
    <row r="9063" spans="3:15" ht="15.6" x14ac:dyDescent="0.3">
      <c r="C9063" s="227"/>
      <c r="N9063" s="244"/>
      <c r="O9063" s="244"/>
    </row>
    <row r="9064" spans="3:15" ht="15.6" x14ac:dyDescent="0.3">
      <c r="C9064" s="227"/>
      <c r="N9064" s="244"/>
      <c r="O9064" s="244"/>
    </row>
    <row r="9065" spans="3:15" ht="15.6" x14ac:dyDescent="0.3">
      <c r="C9065" s="227"/>
      <c r="N9065" s="244"/>
      <c r="O9065" s="244"/>
    </row>
    <row r="9066" spans="3:15" ht="15.6" x14ac:dyDescent="0.3">
      <c r="C9066" s="227"/>
      <c r="N9066" s="244"/>
      <c r="O9066" s="244"/>
    </row>
    <row r="9067" spans="3:15" ht="15.6" x14ac:dyDescent="0.3">
      <c r="C9067" s="227"/>
      <c r="N9067" s="244"/>
      <c r="O9067" s="244"/>
    </row>
    <row r="9068" spans="3:15" ht="15.6" x14ac:dyDescent="0.3">
      <c r="C9068" s="227"/>
      <c r="N9068" s="244"/>
      <c r="O9068" s="244"/>
    </row>
    <row r="9069" spans="3:15" ht="15.6" x14ac:dyDescent="0.3">
      <c r="C9069" s="227"/>
      <c r="N9069" s="244"/>
      <c r="O9069" s="244"/>
    </row>
    <row r="9070" spans="3:15" ht="15.6" x14ac:dyDescent="0.3">
      <c r="C9070" s="227"/>
      <c r="N9070" s="244"/>
      <c r="O9070" s="244"/>
    </row>
    <row r="9071" spans="3:15" ht="15.6" x14ac:dyDescent="0.3">
      <c r="C9071" s="227"/>
      <c r="N9071" s="244"/>
      <c r="O9071" s="244"/>
    </row>
    <row r="9072" spans="3:15" ht="15.6" x14ac:dyDescent="0.3">
      <c r="C9072" s="227"/>
      <c r="N9072" s="244"/>
      <c r="O9072" s="244"/>
    </row>
    <row r="9073" spans="3:15" ht="15.6" x14ac:dyDescent="0.3">
      <c r="C9073" s="227"/>
      <c r="N9073" s="244"/>
      <c r="O9073" s="244"/>
    </row>
    <row r="9074" spans="3:15" ht="15.6" x14ac:dyDescent="0.3">
      <c r="C9074" s="227"/>
      <c r="N9074" s="244"/>
      <c r="O9074" s="244"/>
    </row>
    <row r="9075" spans="3:15" ht="15.6" x14ac:dyDescent="0.3">
      <c r="C9075" s="227"/>
      <c r="N9075" s="244"/>
      <c r="O9075" s="244"/>
    </row>
    <row r="9076" spans="3:15" ht="15.6" x14ac:dyDescent="0.3">
      <c r="C9076" s="227"/>
      <c r="N9076" s="244"/>
      <c r="O9076" s="244"/>
    </row>
    <row r="9077" spans="3:15" ht="15.6" x14ac:dyDescent="0.3">
      <c r="C9077" s="227"/>
      <c r="N9077" s="244"/>
      <c r="O9077" s="244"/>
    </row>
    <row r="9078" spans="3:15" ht="15.6" x14ac:dyDescent="0.3">
      <c r="C9078" s="227"/>
      <c r="N9078" s="244"/>
      <c r="O9078" s="244"/>
    </row>
    <row r="9079" spans="3:15" ht="15.6" x14ac:dyDescent="0.3">
      <c r="C9079" s="227"/>
      <c r="N9079" s="244"/>
      <c r="O9079" s="244"/>
    </row>
    <row r="9080" spans="3:15" ht="15.6" x14ac:dyDescent="0.3">
      <c r="C9080" s="227"/>
      <c r="N9080" s="244"/>
      <c r="O9080" s="244"/>
    </row>
    <row r="9081" spans="3:15" ht="15.6" x14ac:dyDescent="0.3">
      <c r="C9081" s="227"/>
      <c r="N9081" s="244"/>
      <c r="O9081" s="244"/>
    </row>
    <row r="9082" spans="3:15" ht="15.6" x14ac:dyDescent="0.3">
      <c r="C9082" s="227"/>
      <c r="N9082" s="244"/>
      <c r="O9082" s="244"/>
    </row>
    <row r="9083" spans="3:15" ht="15.6" x14ac:dyDescent="0.3">
      <c r="C9083" s="227"/>
      <c r="N9083" s="244"/>
      <c r="O9083" s="244"/>
    </row>
    <row r="9084" spans="3:15" ht="15.6" x14ac:dyDescent="0.3">
      <c r="C9084" s="227"/>
      <c r="N9084" s="244"/>
      <c r="O9084" s="244"/>
    </row>
    <row r="9085" spans="3:15" ht="15.6" x14ac:dyDescent="0.3">
      <c r="C9085" s="227"/>
      <c r="N9085" s="244"/>
      <c r="O9085" s="244"/>
    </row>
    <row r="9086" spans="3:15" ht="15.6" x14ac:dyDescent="0.3">
      <c r="C9086" s="227"/>
      <c r="N9086" s="244"/>
      <c r="O9086" s="244"/>
    </row>
    <row r="9087" spans="3:15" ht="15.6" x14ac:dyDescent="0.3">
      <c r="C9087" s="227"/>
      <c r="N9087" s="244"/>
      <c r="O9087" s="244"/>
    </row>
    <row r="9088" spans="3:15" ht="15.6" x14ac:dyDescent="0.3">
      <c r="C9088" s="227"/>
      <c r="N9088" s="244"/>
      <c r="O9088" s="244"/>
    </row>
    <row r="9089" spans="3:15" ht="15.6" x14ac:dyDescent="0.3">
      <c r="C9089" s="227"/>
      <c r="N9089" s="244"/>
      <c r="O9089" s="244"/>
    </row>
    <row r="9090" spans="3:15" ht="15.6" x14ac:dyDescent="0.3">
      <c r="C9090" s="227"/>
      <c r="N9090" s="244"/>
      <c r="O9090" s="244"/>
    </row>
    <row r="9091" spans="3:15" ht="15.6" x14ac:dyDescent="0.3">
      <c r="C9091" s="227"/>
      <c r="N9091" s="244"/>
      <c r="O9091" s="244"/>
    </row>
    <row r="9092" spans="3:15" ht="15.6" x14ac:dyDescent="0.3">
      <c r="C9092" s="227"/>
      <c r="N9092" s="244"/>
      <c r="O9092" s="244"/>
    </row>
    <row r="9093" spans="3:15" ht="15.6" x14ac:dyDescent="0.3">
      <c r="C9093" s="227"/>
      <c r="N9093" s="244"/>
      <c r="O9093" s="244"/>
    </row>
    <row r="9094" spans="3:15" ht="15.6" x14ac:dyDescent="0.3">
      <c r="C9094" s="227"/>
      <c r="N9094" s="244"/>
      <c r="O9094" s="244"/>
    </row>
    <row r="9095" spans="3:15" ht="15.6" x14ac:dyDescent="0.3">
      <c r="C9095" s="227"/>
      <c r="N9095" s="244"/>
      <c r="O9095" s="244"/>
    </row>
    <row r="9096" spans="3:15" ht="15.6" x14ac:dyDescent="0.3">
      <c r="C9096" s="227"/>
      <c r="N9096" s="244"/>
      <c r="O9096" s="244"/>
    </row>
    <row r="9097" spans="3:15" ht="15.6" x14ac:dyDescent="0.3">
      <c r="C9097" s="227"/>
      <c r="N9097" s="244"/>
      <c r="O9097" s="244"/>
    </row>
    <row r="9098" spans="3:15" ht="15.6" x14ac:dyDescent="0.3">
      <c r="C9098" s="227"/>
      <c r="N9098" s="244"/>
      <c r="O9098" s="244"/>
    </row>
    <row r="9099" spans="3:15" ht="15.6" x14ac:dyDescent="0.3">
      <c r="C9099" s="227"/>
      <c r="N9099" s="244"/>
      <c r="O9099" s="244"/>
    </row>
    <row r="9100" spans="3:15" ht="15.6" x14ac:dyDescent="0.3">
      <c r="C9100" s="227"/>
      <c r="N9100" s="244"/>
      <c r="O9100" s="244"/>
    </row>
    <row r="9101" spans="3:15" ht="15.6" x14ac:dyDescent="0.3">
      <c r="C9101" s="227"/>
      <c r="N9101" s="244"/>
      <c r="O9101" s="244"/>
    </row>
    <row r="9102" spans="3:15" ht="15.6" x14ac:dyDescent="0.3">
      <c r="C9102" s="227"/>
      <c r="N9102" s="244"/>
      <c r="O9102" s="244"/>
    </row>
    <row r="9103" spans="3:15" ht="15.6" x14ac:dyDescent="0.3">
      <c r="C9103" s="227"/>
      <c r="N9103" s="244"/>
      <c r="O9103" s="244"/>
    </row>
    <row r="9104" spans="3:15" ht="15.6" x14ac:dyDescent="0.3">
      <c r="C9104" s="227"/>
      <c r="N9104" s="244"/>
      <c r="O9104" s="244"/>
    </row>
    <row r="9105" spans="3:15" ht="15.6" x14ac:dyDescent="0.3">
      <c r="C9105" s="227"/>
      <c r="N9105" s="244"/>
      <c r="O9105" s="244"/>
    </row>
    <row r="9106" spans="3:15" ht="15.6" x14ac:dyDescent="0.3">
      <c r="C9106" s="227"/>
      <c r="N9106" s="244"/>
      <c r="O9106" s="244"/>
    </row>
    <row r="9107" spans="3:15" ht="15.6" x14ac:dyDescent="0.3">
      <c r="C9107" s="227"/>
      <c r="N9107" s="244"/>
      <c r="O9107" s="244"/>
    </row>
    <row r="9108" spans="3:15" ht="15.6" x14ac:dyDescent="0.3">
      <c r="C9108" s="227"/>
      <c r="N9108" s="244"/>
      <c r="O9108" s="244"/>
    </row>
    <row r="9109" spans="3:15" ht="15.6" x14ac:dyDescent="0.3">
      <c r="C9109" s="227"/>
      <c r="N9109" s="244"/>
      <c r="O9109" s="244"/>
    </row>
    <row r="9110" spans="3:15" ht="15.6" x14ac:dyDescent="0.3">
      <c r="C9110" s="227"/>
      <c r="N9110" s="244"/>
      <c r="O9110" s="244"/>
    </row>
    <row r="9111" spans="3:15" ht="15.6" x14ac:dyDescent="0.3">
      <c r="C9111" s="227"/>
      <c r="N9111" s="244"/>
      <c r="O9111" s="244"/>
    </row>
    <row r="9112" spans="3:15" ht="15.6" x14ac:dyDescent="0.3">
      <c r="C9112" s="227"/>
      <c r="N9112" s="244"/>
      <c r="O9112" s="244"/>
    </row>
    <row r="9113" spans="3:15" ht="15.6" x14ac:dyDescent="0.3">
      <c r="C9113" s="227"/>
      <c r="N9113" s="244"/>
      <c r="O9113" s="244"/>
    </row>
    <row r="9114" spans="3:15" ht="15.6" x14ac:dyDescent="0.3">
      <c r="C9114" s="227"/>
      <c r="N9114" s="244"/>
      <c r="O9114" s="244"/>
    </row>
    <row r="9115" spans="3:15" ht="15.6" x14ac:dyDescent="0.3">
      <c r="C9115" s="227"/>
      <c r="N9115" s="244"/>
      <c r="O9115" s="244"/>
    </row>
    <row r="9116" spans="3:15" ht="15.6" x14ac:dyDescent="0.3">
      <c r="C9116" s="227"/>
      <c r="N9116" s="244"/>
      <c r="O9116" s="244"/>
    </row>
    <row r="9117" spans="3:15" ht="15.6" x14ac:dyDescent="0.3">
      <c r="C9117" s="227"/>
      <c r="N9117" s="244"/>
      <c r="O9117" s="244"/>
    </row>
    <row r="9118" spans="3:15" ht="15.6" x14ac:dyDescent="0.3">
      <c r="C9118" s="227"/>
      <c r="N9118" s="244"/>
      <c r="O9118" s="244"/>
    </row>
    <row r="9119" spans="3:15" ht="15.6" x14ac:dyDescent="0.3">
      <c r="C9119" s="227"/>
      <c r="N9119" s="244"/>
      <c r="O9119" s="244"/>
    </row>
    <row r="9120" spans="3:15" ht="15.6" x14ac:dyDescent="0.3">
      <c r="C9120" s="227"/>
      <c r="N9120" s="244"/>
      <c r="O9120" s="244"/>
    </row>
    <row r="9121" spans="3:15" ht="15.6" x14ac:dyDescent="0.3">
      <c r="C9121" s="227"/>
      <c r="N9121" s="244"/>
      <c r="O9121" s="244"/>
    </row>
    <row r="9122" spans="3:15" ht="15.6" x14ac:dyDescent="0.3">
      <c r="C9122" s="227"/>
      <c r="N9122" s="244"/>
      <c r="O9122" s="244"/>
    </row>
    <row r="9123" spans="3:15" ht="15.6" x14ac:dyDescent="0.3">
      <c r="C9123" s="227"/>
      <c r="N9123" s="244"/>
      <c r="O9123" s="244"/>
    </row>
    <row r="9124" spans="3:15" ht="15.6" x14ac:dyDescent="0.3">
      <c r="C9124" s="227"/>
      <c r="N9124" s="244"/>
      <c r="O9124" s="244"/>
    </row>
    <row r="9125" spans="3:15" ht="15.6" x14ac:dyDescent="0.3">
      <c r="C9125" s="227"/>
      <c r="N9125" s="244"/>
      <c r="O9125" s="244"/>
    </row>
    <row r="9126" spans="3:15" ht="15.6" x14ac:dyDescent="0.3">
      <c r="C9126" s="227"/>
      <c r="N9126" s="244"/>
      <c r="O9126" s="244"/>
    </row>
    <row r="9127" spans="3:15" ht="15.6" x14ac:dyDescent="0.3">
      <c r="C9127" s="227"/>
      <c r="N9127" s="244"/>
      <c r="O9127" s="244"/>
    </row>
    <row r="9128" spans="3:15" ht="15.6" x14ac:dyDescent="0.3">
      <c r="C9128" s="227"/>
      <c r="N9128" s="244"/>
      <c r="O9128" s="244"/>
    </row>
    <row r="9129" spans="3:15" ht="15.6" x14ac:dyDescent="0.3">
      <c r="C9129" s="227"/>
      <c r="N9129" s="244"/>
      <c r="O9129" s="244"/>
    </row>
    <row r="9130" spans="3:15" ht="15.6" x14ac:dyDescent="0.3">
      <c r="C9130" s="227"/>
      <c r="N9130" s="244"/>
      <c r="O9130" s="244"/>
    </row>
    <row r="9131" spans="3:15" ht="15.6" x14ac:dyDescent="0.3">
      <c r="C9131" s="227"/>
      <c r="N9131" s="244"/>
      <c r="O9131" s="244"/>
    </row>
    <row r="9132" spans="3:15" ht="15.6" x14ac:dyDescent="0.3">
      <c r="C9132" s="227"/>
      <c r="N9132" s="244"/>
      <c r="O9132" s="244"/>
    </row>
    <row r="9133" spans="3:15" ht="15.6" x14ac:dyDescent="0.3">
      <c r="C9133" s="227"/>
      <c r="N9133" s="244"/>
      <c r="O9133" s="244"/>
    </row>
    <row r="9134" spans="3:15" ht="15.6" x14ac:dyDescent="0.3">
      <c r="C9134" s="227"/>
      <c r="N9134" s="244"/>
      <c r="O9134" s="244"/>
    </row>
    <row r="9135" spans="3:15" ht="15.6" x14ac:dyDescent="0.3">
      <c r="C9135" s="227"/>
      <c r="N9135" s="244"/>
      <c r="O9135" s="244"/>
    </row>
    <row r="9136" spans="3:15" ht="15.6" x14ac:dyDescent="0.3">
      <c r="C9136" s="227"/>
      <c r="N9136" s="244"/>
      <c r="O9136" s="244"/>
    </row>
    <row r="9137" spans="3:15" ht="15.6" x14ac:dyDescent="0.3">
      <c r="C9137" s="227"/>
      <c r="N9137" s="244"/>
      <c r="O9137" s="244"/>
    </row>
    <row r="9138" spans="3:15" ht="15.6" x14ac:dyDescent="0.3">
      <c r="C9138" s="227"/>
      <c r="N9138" s="244"/>
      <c r="O9138" s="244"/>
    </row>
    <row r="9139" spans="3:15" ht="15.6" x14ac:dyDescent="0.3">
      <c r="C9139" s="227"/>
      <c r="N9139" s="244"/>
      <c r="O9139" s="244"/>
    </row>
    <row r="9140" spans="3:15" ht="15.6" x14ac:dyDescent="0.3">
      <c r="C9140" s="227"/>
      <c r="N9140" s="244"/>
      <c r="O9140" s="244"/>
    </row>
    <row r="9141" spans="3:15" ht="15.6" x14ac:dyDescent="0.3">
      <c r="C9141" s="227"/>
      <c r="N9141" s="244"/>
      <c r="O9141" s="244"/>
    </row>
    <row r="9142" spans="3:15" ht="15.6" x14ac:dyDescent="0.3">
      <c r="C9142" s="227"/>
      <c r="N9142" s="244"/>
      <c r="O9142" s="244"/>
    </row>
    <row r="9143" spans="3:15" ht="15.6" x14ac:dyDescent="0.3">
      <c r="C9143" s="227"/>
      <c r="N9143" s="244"/>
      <c r="O9143" s="244"/>
    </row>
    <row r="9144" spans="3:15" ht="15.6" x14ac:dyDescent="0.3">
      <c r="C9144" s="227"/>
      <c r="N9144" s="244"/>
      <c r="O9144" s="244"/>
    </row>
    <row r="9145" spans="3:15" ht="15.6" x14ac:dyDescent="0.3">
      <c r="C9145" s="227"/>
      <c r="N9145" s="244"/>
      <c r="O9145" s="244"/>
    </row>
    <row r="9146" spans="3:15" ht="15.6" x14ac:dyDescent="0.3">
      <c r="C9146" s="227"/>
      <c r="N9146" s="244"/>
      <c r="O9146" s="244"/>
    </row>
    <row r="9147" spans="3:15" ht="15.6" x14ac:dyDescent="0.3">
      <c r="C9147" s="227"/>
      <c r="N9147" s="244"/>
      <c r="O9147" s="244"/>
    </row>
    <row r="9148" spans="3:15" ht="15.6" x14ac:dyDescent="0.3">
      <c r="C9148" s="227"/>
      <c r="N9148" s="244"/>
      <c r="O9148" s="244"/>
    </row>
    <row r="9149" spans="3:15" ht="15.6" x14ac:dyDescent="0.3">
      <c r="C9149" s="227"/>
      <c r="N9149" s="244"/>
      <c r="O9149" s="244"/>
    </row>
    <row r="9150" spans="3:15" ht="15.6" x14ac:dyDescent="0.3">
      <c r="C9150" s="227"/>
      <c r="N9150" s="244"/>
      <c r="O9150" s="244"/>
    </row>
    <row r="9151" spans="3:15" ht="15.6" x14ac:dyDescent="0.3">
      <c r="C9151" s="227"/>
      <c r="N9151" s="244"/>
      <c r="O9151" s="244"/>
    </row>
    <row r="9152" spans="3:15" ht="15.6" x14ac:dyDescent="0.3">
      <c r="C9152" s="227"/>
      <c r="N9152" s="244"/>
      <c r="O9152" s="244"/>
    </row>
    <row r="9153" spans="3:15" ht="15.6" x14ac:dyDescent="0.3">
      <c r="C9153" s="227"/>
      <c r="N9153" s="244"/>
      <c r="O9153" s="244"/>
    </row>
    <row r="9154" spans="3:15" ht="15.6" x14ac:dyDescent="0.3">
      <c r="C9154" s="227"/>
      <c r="N9154" s="244"/>
      <c r="O9154" s="244"/>
    </row>
    <row r="9155" spans="3:15" ht="15.6" x14ac:dyDescent="0.3">
      <c r="C9155" s="227"/>
      <c r="N9155" s="244"/>
      <c r="O9155" s="244"/>
    </row>
    <row r="9156" spans="3:15" ht="15.6" x14ac:dyDescent="0.3">
      <c r="C9156" s="227"/>
      <c r="N9156" s="244"/>
      <c r="O9156" s="244"/>
    </row>
    <row r="9157" spans="3:15" ht="15.6" x14ac:dyDescent="0.3">
      <c r="C9157" s="227"/>
      <c r="N9157" s="244"/>
      <c r="O9157" s="244"/>
    </row>
    <row r="9158" spans="3:15" ht="15.6" x14ac:dyDescent="0.3">
      <c r="C9158" s="227"/>
      <c r="N9158" s="244"/>
      <c r="O9158" s="244"/>
    </row>
    <row r="9159" spans="3:15" ht="15.6" x14ac:dyDescent="0.3">
      <c r="C9159" s="227"/>
      <c r="N9159" s="244"/>
      <c r="O9159" s="244"/>
    </row>
    <row r="9160" spans="3:15" ht="15.6" x14ac:dyDescent="0.3">
      <c r="C9160" s="227"/>
      <c r="N9160" s="244"/>
      <c r="O9160" s="244"/>
    </row>
    <row r="9161" spans="3:15" ht="15.6" x14ac:dyDescent="0.3">
      <c r="C9161" s="227"/>
      <c r="N9161" s="244"/>
      <c r="O9161" s="244"/>
    </row>
    <row r="9162" spans="3:15" ht="15.6" x14ac:dyDescent="0.3">
      <c r="C9162" s="227"/>
      <c r="N9162" s="244"/>
      <c r="O9162" s="244"/>
    </row>
    <row r="9163" spans="3:15" ht="15.6" x14ac:dyDescent="0.3">
      <c r="C9163" s="227"/>
      <c r="N9163" s="244"/>
      <c r="O9163" s="244"/>
    </row>
    <row r="9164" spans="3:15" ht="15.6" x14ac:dyDescent="0.3">
      <c r="C9164" s="227"/>
      <c r="N9164" s="244"/>
      <c r="O9164" s="244"/>
    </row>
    <row r="9165" spans="3:15" ht="15.6" x14ac:dyDescent="0.3">
      <c r="C9165" s="227"/>
      <c r="N9165" s="244"/>
      <c r="O9165" s="244"/>
    </row>
    <row r="9166" spans="3:15" ht="15.6" x14ac:dyDescent="0.3">
      <c r="C9166" s="227"/>
      <c r="N9166" s="244"/>
      <c r="O9166" s="244"/>
    </row>
    <row r="9167" spans="3:15" ht="15.6" x14ac:dyDescent="0.3">
      <c r="C9167" s="227"/>
      <c r="N9167" s="244"/>
      <c r="O9167" s="244"/>
    </row>
    <row r="9168" spans="3:15" ht="15.6" x14ac:dyDescent="0.3">
      <c r="C9168" s="227"/>
      <c r="N9168" s="244"/>
      <c r="O9168" s="244"/>
    </row>
    <row r="9169" spans="3:15" ht="15.6" x14ac:dyDescent="0.3">
      <c r="C9169" s="227"/>
      <c r="N9169" s="244"/>
      <c r="O9169" s="244"/>
    </row>
    <row r="9170" spans="3:15" ht="15.6" x14ac:dyDescent="0.3">
      <c r="C9170" s="227"/>
      <c r="N9170" s="244"/>
      <c r="O9170" s="244"/>
    </row>
    <row r="9171" spans="3:15" ht="15.6" x14ac:dyDescent="0.3">
      <c r="C9171" s="227"/>
      <c r="N9171" s="244"/>
      <c r="O9171" s="244"/>
    </row>
    <row r="9172" spans="3:15" ht="15.6" x14ac:dyDescent="0.3">
      <c r="C9172" s="227"/>
      <c r="N9172" s="244"/>
      <c r="O9172" s="244"/>
    </row>
    <row r="9173" spans="3:15" ht="15.6" x14ac:dyDescent="0.3">
      <c r="C9173" s="227"/>
      <c r="N9173" s="244"/>
      <c r="O9173" s="244"/>
    </row>
    <row r="9174" spans="3:15" ht="15.6" x14ac:dyDescent="0.3">
      <c r="C9174" s="227"/>
      <c r="N9174" s="244"/>
      <c r="O9174" s="244"/>
    </row>
    <row r="9175" spans="3:15" ht="15.6" x14ac:dyDescent="0.3">
      <c r="C9175" s="227"/>
      <c r="N9175" s="244"/>
      <c r="O9175" s="244"/>
    </row>
    <row r="9176" spans="3:15" ht="15.6" x14ac:dyDescent="0.3">
      <c r="C9176" s="227"/>
      <c r="N9176" s="244"/>
      <c r="O9176" s="244"/>
    </row>
    <row r="9177" spans="3:15" ht="15.6" x14ac:dyDescent="0.3">
      <c r="C9177" s="227"/>
      <c r="N9177" s="244"/>
      <c r="O9177" s="244"/>
    </row>
    <row r="9178" spans="3:15" ht="15.6" x14ac:dyDescent="0.3">
      <c r="C9178" s="227"/>
      <c r="N9178" s="244"/>
      <c r="O9178" s="244"/>
    </row>
    <row r="9179" spans="3:15" ht="15.6" x14ac:dyDescent="0.3">
      <c r="C9179" s="227"/>
      <c r="N9179" s="244"/>
      <c r="O9179" s="244"/>
    </row>
    <row r="9180" spans="3:15" ht="15.6" x14ac:dyDescent="0.3">
      <c r="C9180" s="227"/>
      <c r="N9180" s="244"/>
      <c r="O9180" s="244"/>
    </row>
    <row r="9181" spans="3:15" ht="15.6" x14ac:dyDescent="0.3">
      <c r="C9181" s="227"/>
      <c r="N9181" s="244"/>
      <c r="O9181" s="244"/>
    </row>
    <row r="9182" spans="3:15" ht="15.6" x14ac:dyDescent="0.3">
      <c r="C9182" s="227"/>
      <c r="N9182" s="244"/>
      <c r="O9182" s="244"/>
    </row>
    <row r="9183" spans="3:15" ht="15.6" x14ac:dyDescent="0.3">
      <c r="C9183" s="227"/>
      <c r="N9183" s="244"/>
      <c r="O9183" s="244"/>
    </row>
    <row r="9184" spans="3:15" ht="15.6" x14ac:dyDescent="0.3">
      <c r="C9184" s="227"/>
      <c r="N9184" s="244"/>
      <c r="O9184" s="244"/>
    </row>
    <row r="9185" spans="3:15" ht="15.6" x14ac:dyDescent="0.3">
      <c r="C9185" s="227"/>
      <c r="N9185" s="244"/>
      <c r="O9185" s="244"/>
    </row>
    <row r="9186" spans="3:15" ht="15.6" x14ac:dyDescent="0.3">
      <c r="C9186" s="227"/>
      <c r="N9186" s="244"/>
      <c r="O9186" s="244"/>
    </row>
    <row r="9187" spans="3:15" ht="15.6" x14ac:dyDescent="0.3">
      <c r="C9187" s="227"/>
      <c r="N9187" s="244"/>
      <c r="O9187" s="244"/>
    </row>
    <row r="9188" spans="3:15" ht="15.6" x14ac:dyDescent="0.3">
      <c r="C9188" s="227"/>
      <c r="N9188" s="244"/>
      <c r="O9188" s="244"/>
    </row>
    <row r="9189" spans="3:15" ht="15.6" x14ac:dyDescent="0.3">
      <c r="C9189" s="227"/>
      <c r="N9189" s="244"/>
      <c r="O9189" s="244"/>
    </row>
    <row r="9190" spans="3:15" ht="15.6" x14ac:dyDescent="0.3">
      <c r="C9190" s="227"/>
      <c r="N9190" s="244"/>
      <c r="O9190" s="244"/>
    </row>
    <row r="9191" spans="3:15" ht="15.6" x14ac:dyDescent="0.3">
      <c r="C9191" s="227"/>
      <c r="N9191" s="244"/>
      <c r="O9191" s="244"/>
    </row>
    <row r="9192" spans="3:15" ht="15.6" x14ac:dyDescent="0.3">
      <c r="C9192" s="227"/>
      <c r="N9192" s="244"/>
      <c r="O9192" s="244"/>
    </row>
    <row r="9193" spans="3:15" ht="15.6" x14ac:dyDescent="0.3">
      <c r="C9193" s="227"/>
      <c r="N9193" s="244"/>
      <c r="O9193" s="244"/>
    </row>
    <row r="9194" spans="3:15" ht="15.6" x14ac:dyDescent="0.3">
      <c r="C9194" s="227"/>
      <c r="N9194" s="244"/>
      <c r="O9194" s="244"/>
    </row>
    <row r="9195" spans="3:15" ht="15.6" x14ac:dyDescent="0.3">
      <c r="C9195" s="227"/>
      <c r="N9195" s="244"/>
      <c r="O9195" s="244"/>
    </row>
    <row r="9196" spans="3:15" ht="15.6" x14ac:dyDescent="0.3">
      <c r="C9196" s="227"/>
      <c r="N9196" s="244"/>
      <c r="O9196" s="244"/>
    </row>
    <row r="9197" spans="3:15" ht="15.6" x14ac:dyDescent="0.3">
      <c r="C9197" s="227"/>
      <c r="N9197" s="244"/>
      <c r="O9197" s="244"/>
    </row>
    <row r="9198" spans="3:15" ht="15.6" x14ac:dyDescent="0.3">
      <c r="C9198" s="227"/>
      <c r="N9198" s="244"/>
      <c r="O9198" s="244"/>
    </row>
    <row r="9199" spans="3:15" ht="15.6" x14ac:dyDescent="0.3">
      <c r="C9199" s="227"/>
      <c r="N9199" s="244"/>
      <c r="O9199" s="244"/>
    </row>
    <row r="9200" spans="3:15" ht="15.6" x14ac:dyDescent="0.3">
      <c r="C9200" s="227"/>
      <c r="N9200" s="244"/>
      <c r="O9200" s="244"/>
    </row>
    <row r="9201" spans="3:15" ht="15.6" x14ac:dyDescent="0.3">
      <c r="C9201" s="227"/>
      <c r="N9201" s="244"/>
      <c r="O9201" s="244"/>
    </row>
    <row r="9202" spans="3:15" ht="15.6" x14ac:dyDescent="0.3">
      <c r="C9202" s="227"/>
      <c r="N9202" s="244"/>
      <c r="O9202" s="244"/>
    </row>
    <row r="9203" spans="3:15" ht="15.6" x14ac:dyDescent="0.3">
      <c r="C9203" s="227"/>
      <c r="N9203" s="244"/>
      <c r="O9203" s="244"/>
    </row>
    <row r="9204" spans="3:15" ht="15.6" x14ac:dyDescent="0.3">
      <c r="C9204" s="227"/>
      <c r="N9204" s="244"/>
      <c r="O9204" s="244"/>
    </row>
    <row r="9205" spans="3:15" ht="15.6" x14ac:dyDescent="0.3">
      <c r="C9205" s="227"/>
      <c r="N9205" s="244"/>
      <c r="O9205" s="244"/>
    </row>
    <row r="9206" spans="3:15" ht="15.6" x14ac:dyDescent="0.3">
      <c r="C9206" s="227"/>
      <c r="N9206" s="244"/>
      <c r="O9206" s="244"/>
    </row>
    <row r="9207" spans="3:15" ht="15.6" x14ac:dyDescent="0.3">
      <c r="C9207" s="227"/>
      <c r="N9207" s="244"/>
      <c r="O9207" s="244"/>
    </row>
    <row r="9208" spans="3:15" ht="15.6" x14ac:dyDescent="0.3">
      <c r="C9208" s="227"/>
      <c r="N9208" s="244"/>
      <c r="O9208" s="244"/>
    </row>
    <row r="9209" spans="3:15" ht="15.6" x14ac:dyDescent="0.3">
      <c r="C9209" s="227"/>
      <c r="N9209" s="244"/>
      <c r="O9209" s="244"/>
    </row>
    <row r="9210" spans="3:15" ht="15.6" x14ac:dyDescent="0.3">
      <c r="C9210" s="227"/>
      <c r="N9210" s="244"/>
      <c r="O9210" s="244"/>
    </row>
    <row r="9211" spans="3:15" ht="15.6" x14ac:dyDescent="0.3">
      <c r="C9211" s="227"/>
      <c r="N9211" s="244"/>
      <c r="O9211" s="244"/>
    </row>
    <row r="9212" spans="3:15" ht="15.6" x14ac:dyDescent="0.3">
      <c r="C9212" s="227"/>
      <c r="N9212" s="244"/>
      <c r="O9212" s="244"/>
    </row>
    <row r="9213" spans="3:15" ht="15.6" x14ac:dyDescent="0.3">
      <c r="C9213" s="227"/>
      <c r="N9213" s="244"/>
      <c r="O9213" s="244"/>
    </row>
    <row r="9214" spans="3:15" ht="15.6" x14ac:dyDescent="0.3">
      <c r="C9214" s="227"/>
      <c r="N9214" s="244"/>
      <c r="O9214" s="244"/>
    </row>
    <row r="9215" spans="3:15" ht="15.6" x14ac:dyDescent="0.3">
      <c r="C9215" s="227"/>
      <c r="N9215" s="244"/>
      <c r="O9215" s="244"/>
    </row>
    <row r="9216" spans="3:15" ht="15.6" x14ac:dyDescent="0.3">
      <c r="C9216" s="227"/>
      <c r="N9216" s="244"/>
      <c r="O9216" s="244"/>
    </row>
    <row r="9217" spans="3:15" ht="15.6" x14ac:dyDescent="0.3">
      <c r="C9217" s="227"/>
      <c r="N9217" s="244"/>
      <c r="O9217" s="244"/>
    </row>
    <row r="9218" spans="3:15" ht="15.6" x14ac:dyDescent="0.3">
      <c r="C9218" s="227"/>
      <c r="N9218" s="244"/>
      <c r="O9218" s="244"/>
    </row>
    <row r="9219" spans="3:15" ht="15.6" x14ac:dyDescent="0.3">
      <c r="C9219" s="227"/>
      <c r="N9219" s="244"/>
      <c r="O9219" s="244"/>
    </row>
    <row r="9220" spans="3:15" ht="15.6" x14ac:dyDescent="0.3">
      <c r="C9220" s="227"/>
      <c r="N9220" s="244"/>
      <c r="O9220" s="244"/>
    </row>
    <row r="9221" spans="3:15" ht="15.6" x14ac:dyDescent="0.3">
      <c r="C9221" s="227"/>
      <c r="N9221" s="244"/>
      <c r="O9221" s="244"/>
    </row>
    <row r="9222" spans="3:15" ht="15.6" x14ac:dyDescent="0.3">
      <c r="C9222" s="227"/>
      <c r="N9222" s="244"/>
      <c r="O9222" s="244"/>
    </row>
    <row r="9223" spans="3:15" ht="15.6" x14ac:dyDescent="0.3">
      <c r="C9223" s="227"/>
      <c r="N9223" s="244"/>
      <c r="O9223" s="244"/>
    </row>
    <row r="9224" spans="3:15" ht="15.6" x14ac:dyDescent="0.3">
      <c r="C9224" s="227"/>
      <c r="N9224" s="244"/>
      <c r="O9224" s="244"/>
    </row>
    <row r="9225" spans="3:15" ht="15.6" x14ac:dyDescent="0.3">
      <c r="C9225" s="227"/>
      <c r="N9225" s="244"/>
      <c r="O9225" s="244"/>
    </row>
    <row r="9226" spans="3:15" ht="15.6" x14ac:dyDescent="0.3">
      <c r="C9226" s="227"/>
      <c r="N9226" s="244"/>
      <c r="O9226" s="244"/>
    </row>
    <row r="9227" spans="3:15" ht="15.6" x14ac:dyDescent="0.3">
      <c r="C9227" s="227"/>
      <c r="N9227" s="244"/>
      <c r="O9227" s="244"/>
    </row>
    <row r="9228" spans="3:15" ht="15.6" x14ac:dyDescent="0.3">
      <c r="C9228" s="227"/>
      <c r="N9228" s="244"/>
      <c r="O9228" s="244"/>
    </row>
    <row r="9229" spans="3:15" ht="15.6" x14ac:dyDescent="0.3">
      <c r="C9229" s="227"/>
      <c r="N9229" s="244"/>
      <c r="O9229" s="244"/>
    </row>
    <row r="9230" spans="3:15" ht="15.6" x14ac:dyDescent="0.3">
      <c r="C9230" s="227"/>
      <c r="N9230" s="244"/>
      <c r="O9230" s="244"/>
    </row>
    <row r="9231" spans="3:15" ht="15.6" x14ac:dyDescent="0.3">
      <c r="C9231" s="227"/>
      <c r="N9231" s="244"/>
      <c r="O9231" s="244"/>
    </row>
    <row r="9232" spans="3:15" ht="15.6" x14ac:dyDescent="0.3">
      <c r="C9232" s="227"/>
      <c r="N9232" s="244"/>
      <c r="O9232" s="244"/>
    </row>
    <row r="9233" spans="3:15" ht="15.6" x14ac:dyDescent="0.3">
      <c r="C9233" s="227"/>
      <c r="N9233" s="244"/>
      <c r="O9233" s="244"/>
    </row>
    <row r="9234" spans="3:15" ht="15.6" x14ac:dyDescent="0.3">
      <c r="C9234" s="227"/>
      <c r="N9234" s="244"/>
      <c r="O9234" s="244"/>
    </row>
    <row r="9235" spans="3:15" ht="15.6" x14ac:dyDescent="0.3">
      <c r="C9235" s="227"/>
      <c r="N9235" s="244"/>
      <c r="O9235" s="244"/>
    </row>
    <row r="9236" spans="3:15" ht="15.6" x14ac:dyDescent="0.3">
      <c r="C9236" s="227"/>
      <c r="N9236" s="244"/>
      <c r="O9236" s="244"/>
    </row>
    <row r="9237" spans="3:15" ht="15.6" x14ac:dyDescent="0.3">
      <c r="C9237" s="227"/>
      <c r="N9237" s="244"/>
      <c r="O9237" s="244"/>
    </row>
    <row r="9238" spans="3:15" ht="15.6" x14ac:dyDescent="0.3">
      <c r="C9238" s="227"/>
      <c r="N9238" s="244"/>
      <c r="O9238" s="244"/>
    </row>
    <row r="9239" spans="3:15" ht="15.6" x14ac:dyDescent="0.3">
      <c r="C9239" s="227"/>
      <c r="N9239" s="244"/>
      <c r="O9239" s="244"/>
    </row>
    <row r="9240" spans="3:15" ht="15.6" x14ac:dyDescent="0.3">
      <c r="C9240" s="227"/>
      <c r="N9240" s="244"/>
      <c r="O9240" s="244"/>
    </row>
    <row r="9241" spans="3:15" ht="15.6" x14ac:dyDescent="0.3">
      <c r="C9241" s="227"/>
      <c r="N9241" s="244"/>
      <c r="O9241" s="244"/>
    </row>
    <row r="9242" spans="3:15" ht="15.6" x14ac:dyDescent="0.3">
      <c r="C9242" s="227"/>
      <c r="N9242" s="244"/>
      <c r="O9242" s="244"/>
    </row>
    <row r="9243" spans="3:15" ht="15.6" x14ac:dyDescent="0.3">
      <c r="C9243" s="227"/>
      <c r="N9243" s="244"/>
      <c r="O9243" s="244"/>
    </row>
    <row r="9244" spans="3:15" ht="15.6" x14ac:dyDescent="0.3">
      <c r="C9244" s="227"/>
      <c r="N9244" s="244"/>
      <c r="O9244" s="244"/>
    </row>
    <row r="9245" spans="3:15" ht="15.6" x14ac:dyDescent="0.3">
      <c r="C9245" s="227"/>
      <c r="N9245" s="244"/>
      <c r="O9245" s="244"/>
    </row>
    <row r="9246" spans="3:15" ht="15.6" x14ac:dyDescent="0.3">
      <c r="C9246" s="227"/>
      <c r="N9246" s="244"/>
      <c r="O9246" s="244"/>
    </row>
    <row r="9247" spans="3:15" ht="15.6" x14ac:dyDescent="0.3">
      <c r="C9247" s="227"/>
      <c r="N9247" s="244"/>
      <c r="O9247" s="244"/>
    </row>
    <row r="9248" spans="3:15" ht="15.6" x14ac:dyDescent="0.3">
      <c r="C9248" s="227"/>
      <c r="N9248" s="244"/>
      <c r="O9248" s="244"/>
    </row>
    <row r="9249" spans="3:15" ht="15.6" x14ac:dyDescent="0.3">
      <c r="C9249" s="227"/>
      <c r="N9249" s="244"/>
      <c r="O9249" s="244"/>
    </row>
    <row r="9250" spans="3:15" ht="15.6" x14ac:dyDescent="0.3">
      <c r="C9250" s="227"/>
      <c r="N9250" s="244"/>
      <c r="O9250" s="244"/>
    </row>
    <row r="9251" spans="3:15" ht="15.6" x14ac:dyDescent="0.3">
      <c r="C9251" s="227"/>
      <c r="N9251" s="244"/>
      <c r="O9251" s="244"/>
    </row>
    <row r="9252" spans="3:15" ht="15.6" x14ac:dyDescent="0.3">
      <c r="C9252" s="227"/>
      <c r="N9252" s="244"/>
      <c r="O9252" s="244"/>
    </row>
    <row r="9253" spans="3:15" ht="15.6" x14ac:dyDescent="0.3">
      <c r="C9253" s="227"/>
      <c r="N9253" s="244"/>
      <c r="O9253" s="244"/>
    </row>
    <row r="9254" spans="3:15" ht="15.6" x14ac:dyDescent="0.3">
      <c r="C9254" s="227"/>
      <c r="N9254" s="244"/>
      <c r="O9254" s="244"/>
    </row>
    <row r="9255" spans="3:15" ht="15.6" x14ac:dyDescent="0.3">
      <c r="C9255" s="227"/>
      <c r="N9255" s="244"/>
      <c r="O9255" s="244"/>
    </row>
    <row r="9256" spans="3:15" ht="15.6" x14ac:dyDescent="0.3">
      <c r="C9256" s="227"/>
      <c r="N9256" s="244"/>
      <c r="O9256" s="244"/>
    </row>
    <row r="9257" spans="3:15" ht="15.6" x14ac:dyDescent="0.3">
      <c r="C9257" s="227"/>
      <c r="N9257" s="244"/>
      <c r="O9257" s="244"/>
    </row>
    <row r="9258" spans="3:15" ht="15.6" x14ac:dyDescent="0.3">
      <c r="C9258" s="227"/>
      <c r="N9258" s="244"/>
      <c r="O9258" s="244"/>
    </row>
    <row r="9259" spans="3:15" ht="15.6" x14ac:dyDescent="0.3">
      <c r="C9259" s="227"/>
      <c r="N9259" s="244"/>
      <c r="O9259" s="244"/>
    </row>
    <row r="9260" spans="3:15" ht="15.6" x14ac:dyDescent="0.3">
      <c r="C9260" s="227"/>
      <c r="N9260" s="244"/>
      <c r="O9260" s="244"/>
    </row>
    <row r="9261" spans="3:15" ht="15.6" x14ac:dyDescent="0.3">
      <c r="C9261" s="227"/>
      <c r="N9261" s="244"/>
      <c r="O9261" s="244"/>
    </row>
    <row r="9262" spans="3:15" ht="15.6" x14ac:dyDescent="0.3">
      <c r="C9262" s="227"/>
      <c r="N9262" s="244"/>
      <c r="O9262" s="244"/>
    </row>
    <row r="9263" spans="3:15" ht="15.6" x14ac:dyDescent="0.3">
      <c r="C9263" s="227"/>
      <c r="N9263" s="244"/>
      <c r="O9263" s="244"/>
    </row>
    <row r="9264" spans="3:15" ht="15.6" x14ac:dyDescent="0.3">
      <c r="C9264" s="227"/>
      <c r="N9264" s="244"/>
      <c r="O9264" s="244"/>
    </row>
    <row r="9265" spans="3:15" ht="15.6" x14ac:dyDescent="0.3">
      <c r="C9265" s="227"/>
      <c r="N9265" s="244"/>
      <c r="O9265" s="244"/>
    </row>
    <row r="9266" spans="3:15" ht="15.6" x14ac:dyDescent="0.3">
      <c r="C9266" s="227"/>
      <c r="N9266" s="244"/>
      <c r="O9266" s="244"/>
    </row>
    <row r="9267" spans="3:15" ht="15.6" x14ac:dyDescent="0.3">
      <c r="C9267" s="227"/>
      <c r="N9267" s="244"/>
      <c r="O9267" s="244"/>
    </row>
    <row r="9268" spans="3:15" ht="15.6" x14ac:dyDescent="0.3">
      <c r="C9268" s="227"/>
      <c r="N9268" s="244"/>
      <c r="O9268" s="244"/>
    </row>
    <row r="9269" spans="3:15" ht="15.6" x14ac:dyDescent="0.3">
      <c r="C9269" s="227"/>
      <c r="N9269" s="244"/>
      <c r="O9269" s="244"/>
    </row>
    <row r="9270" spans="3:15" ht="15.6" x14ac:dyDescent="0.3">
      <c r="C9270" s="227"/>
      <c r="N9270" s="244"/>
      <c r="O9270" s="244"/>
    </row>
    <row r="9271" spans="3:15" ht="15.6" x14ac:dyDescent="0.3">
      <c r="C9271" s="227"/>
      <c r="N9271" s="244"/>
      <c r="O9271" s="244"/>
    </row>
    <row r="9272" spans="3:15" ht="15.6" x14ac:dyDescent="0.3">
      <c r="C9272" s="227"/>
      <c r="N9272" s="244"/>
      <c r="O9272" s="244"/>
    </row>
    <row r="9273" spans="3:15" ht="15.6" x14ac:dyDescent="0.3">
      <c r="C9273" s="227"/>
      <c r="N9273" s="244"/>
      <c r="O9273" s="244"/>
    </row>
    <row r="9274" spans="3:15" ht="15.6" x14ac:dyDescent="0.3">
      <c r="C9274" s="227"/>
      <c r="N9274" s="244"/>
      <c r="O9274" s="244"/>
    </row>
    <row r="9275" spans="3:15" ht="15.6" x14ac:dyDescent="0.3">
      <c r="C9275" s="227"/>
      <c r="N9275" s="244"/>
      <c r="O9275" s="244"/>
    </row>
    <row r="9276" spans="3:15" ht="15.6" x14ac:dyDescent="0.3">
      <c r="C9276" s="227"/>
      <c r="N9276" s="244"/>
      <c r="O9276" s="244"/>
    </row>
    <row r="9277" spans="3:15" ht="15.6" x14ac:dyDescent="0.3">
      <c r="C9277" s="227"/>
      <c r="N9277" s="244"/>
      <c r="O9277" s="244"/>
    </row>
    <row r="9278" spans="3:15" ht="15.6" x14ac:dyDescent="0.3">
      <c r="C9278" s="227"/>
      <c r="N9278" s="244"/>
      <c r="O9278" s="244"/>
    </row>
    <row r="9279" spans="3:15" ht="15.6" x14ac:dyDescent="0.3">
      <c r="C9279" s="227"/>
      <c r="N9279" s="244"/>
      <c r="O9279" s="244"/>
    </row>
    <row r="9280" spans="3:15" ht="15.6" x14ac:dyDescent="0.3">
      <c r="C9280" s="227"/>
      <c r="N9280" s="244"/>
      <c r="O9280" s="244"/>
    </row>
    <row r="9281" spans="3:15" ht="15.6" x14ac:dyDescent="0.3">
      <c r="C9281" s="227"/>
      <c r="N9281" s="244"/>
      <c r="O9281" s="244"/>
    </row>
    <row r="9282" spans="3:15" ht="15.6" x14ac:dyDescent="0.3">
      <c r="C9282" s="227"/>
      <c r="N9282" s="244"/>
      <c r="O9282" s="244"/>
    </row>
    <row r="9283" spans="3:15" ht="15.6" x14ac:dyDescent="0.3">
      <c r="C9283" s="227"/>
      <c r="N9283" s="244"/>
      <c r="O9283" s="244"/>
    </row>
    <row r="9284" spans="3:15" ht="15.6" x14ac:dyDescent="0.3">
      <c r="C9284" s="227"/>
      <c r="N9284" s="244"/>
      <c r="O9284" s="244"/>
    </row>
    <row r="9285" spans="3:15" ht="15.6" x14ac:dyDescent="0.3">
      <c r="C9285" s="227"/>
      <c r="N9285" s="244"/>
      <c r="O9285" s="244"/>
    </row>
    <row r="9286" spans="3:15" ht="15.6" x14ac:dyDescent="0.3">
      <c r="C9286" s="227"/>
      <c r="N9286" s="244"/>
      <c r="O9286" s="244"/>
    </row>
    <row r="9287" spans="3:15" ht="15.6" x14ac:dyDescent="0.3">
      <c r="C9287" s="227"/>
      <c r="N9287" s="244"/>
      <c r="O9287" s="244"/>
    </row>
    <row r="9288" spans="3:15" ht="15.6" x14ac:dyDescent="0.3">
      <c r="C9288" s="227"/>
      <c r="N9288" s="244"/>
      <c r="O9288" s="244"/>
    </row>
    <row r="9289" spans="3:15" ht="15.6" x14ac:dyDescent="0.3">
      <c r="C9289" s="227"/>
      <c r="N9289" s="244"/>
      <c r="O9289" s="244"/>
    </row>
    <row r="9290" spans="3:15" ht="15.6" x14ac:dyDescent="0.3">
      <c r="C9290" s="227"/>
      <c r="N9290" s="244"/>
      <c r="O9290" s="244"/>
    </row>
    <row r="9291" spans="3:15" ht="15.6" x14ac:dyDescent="0.3">
      <c r="C9291" s="227"/>
      <c r="N9291" s="244"/>
      <c r="O9291" s="244"/>
    </row>
    <row r="9292" spans="3:15" ht="15.6" x14ac:dyDescent="0.3">
      <c r="C9292" s="227"/>
      <c r="N9292" s="244"/>
      <c r="O9292" s="244"/>
    </row>
    <row r="9293" spans="3:15" ht="15.6" x14ac:dyDescent="0.3">
      <c r="C9293" s="227"/>
      <c r="N9293" s="244"/>
      <c r="O9293" s="244"/>
    </row>
    <row r="9294" spans="3:15" ht="15.6" x14ac:dyDescent="0.3">
      <c r="C9294" s="227"/>
      <c r="N9294" s="244"/>
      <c r="O9294" s="244"/>
    </row>
    <row r="9295" spans="3:15" ht="15.6" x14ac:dyDescent="0.3">
      <c r="C9295" s="227"/>
      <c r="N9295" s="244"/>
      <c r="O9295" s="244"/>
    </row>
    <row r="9296" spans="3:15" ht="15.6" x14ac:dyDescent="0.3">
      <c r="C9296" s="227"/>
      <c r="N9296" s="244"/>
      <c r="O9296" s="244"/>
    </row>
    <row r="9297" spans="3:15" ht="15.6" x14ac:dyDescent="0.3">
      <c r="C9297" s="227"/>
      <c r="N9297" s="244"/>
      <c r="O9297" s="244"/>
    </row>
    <row r="9298" spans="3:15" ht="15.6" x14ac:dyDescent="0.3">
      <c r="C9298" s="227"/>
      <c r="N9298" s="244"/>
      <c r="O9298" s="244"/>
    </row>
    <row r="9299" spans="3:15" ht="15.6" x14ac:dyDescent="0.3">
      <c r="C9299" s="227"/>
      <c r="N9299" s="244"/>
      <c r="O9299" s="244"/>
    </row>
    <row r="9300" spans="3:15" ht="15.6" x14ac:dyDescent="0.3">
      <c r="C9300" s="227"/>
      <c r="N9300" s="244"/>
      <c r="O9300" s="244"/>
    </row>
    <row r="9301" spans="3:15" ht="15.6" x14ac:dyDescent="0.3">
      <c r="C9301" s="227"/>
      <c r="N9301" s="244"/>
      <c r="O9301" s="244"/>
    </row>
    <row r="9302" spans="3:15" ht="15.6" x14ac:dyDescent="0.3">
      <c r="C9302" s="227"/>
      <c r="N9302" s="244"/>
      <c r="O9302" s="244"/>
    </row>
    <row r="9303" spans="3:15" ht="15.6" x14ac:dyDescent="0.3">
      <c r="C9303" s="227"/>
      <c r="N9303" s="244"/>
      <c r="O9303" s="244"/>
    </row>
    <row r="9304" spans="3:15" ht="15.6" x14ac:dyDescent="0.3">
      <c r="C9304" s="227"/>
      <c r="N9304" s="244"/>
      <c r="O9304" s="244"/>
    </row>
    <row r="9305" spans="3:15" ht="15.6" x14ac:dyDescent="0.3">
      <c r="C9305" s="227"/>
      <c r="N9305" s="244"/>
      <c r="O9305" s="244"/>
    </row>
    <row r="9306" spans="3:15" ht="15.6" x14ac:dyDescent="0.3">
      <c r="C9306" s="227"/>
      <c r="N9306" s="244"/>
      <c r="O9306" s="244"/>
    </row>
    <row r="9307" spans="3:15" ht="15.6" x14ac:dyDescent="0.3">
      <c r="C9307" s="227"/>
      <c r="N9307" s="244"/>
      <c r="O9307" s="244"/>
    </row>
    <row r="9308" spans="3:15" ht="15.6" x14ac:dyDescent="0.3">
      <c r="C9308" s="227"/>
      <c r="N9308" s="244"/>
      <c r="O9308" s="244"/>
    </row>
    <row r="9309" spans="3:15" ht="15.6" x14ac:dyDescent="0.3">
      <c r="C9309" s="227"/>
      <c r="N9309" s="244"/>
      <c r="O9309" s="244"/>
    </row>
    <row r="9310" spans="3:15" ht="15.6" x14ac:dyDescent="0.3">
      <c r="C9310" s="227"/>
      <c r="N9310" s="244"/>
      <c r="O9310" s="244"/>
    </row>
    <row r="9311" spans="3:15" ht="15.6" x14ac:dyDescent="0.3">
      <c r="C9311" s="227"/>
      <c r="N9311" s="244"/>
      <c r="O9311" s="244"/>
    </row>
    <row r="9312" spans="3:15" ht="15.6" x14ac:dyDescent="0.3">
      <c r="C9312" s="227"/>
      <c r="N9312" s="244"/>
      <c r="O9312" s="244"/>
    </row>
    <row r="9313" spans="3:15" ht="15.6" x14ac:dyDescent="0.3">
      <c r="C9313" s="227"/>
      <c r="N9313" s="244"/>
      <c r="O9313" s="244"/>
    </row>
    <row r="9314" spans="3:15" ht="15.6" x14ac:dyDescent="0.3">
      <c r="C9314" s="227"/>
      <c r="N9314" s="244"/>
      <c r="O9314" s="244"/>
    </row>
    <row r="9315" spans="3:15" ht="15.6" x14ac:dyDescent="0.3">
      <c r="C9315" s="227"/>
      <c r="N9315" s="244"/>
      <c r="O9315" s="244"/>
    </row>
    <row r="9316" spans="3:15" ht="15.6" x14ac:dyDescent="0.3">
      <c r="C9316" s="227"/>
      <c r="N9316" s="244"/>
      <c r="O9316" s="244"/>
    </row>
    <row r="9317" spans="3:15" ht="15.6" x14ac:dyDescent="0.3">
      <c r="C9317" s="227"/>
      <c r="N9317" s="244"/>
      <c r="O9317" s="244"/>
    </row>
    <row r="9318" spans="3:15" ht="15.6" x14ac:dyDescent="0.3">
      <c r="C9318" s="227"/>
      <c r="N9318" s="244"/>
      <c r="O9318" s="244"/>
    </row>
    <row r="9319" spans="3:15" ht="15.6" x14ac:dyDescent="0.3">
      <c r="C9319" s="227"/>
      <c r="N9319" s="244"/>
      <c r="O9319" s="244"/>
    </row>
    <row r="9320" spans="3:15" ht="15.6" x14ac:dyDescent="0.3">
      <c r="C9320" s="227"/>
      <c r="N9320" s="244"/>
      <c r="O9320" s="244"/>
    </row>
    <row r="9321" spans="3:15" ht="15.6" x14ac:dyDescent="0.3">
      <c r="C9321" s="227"/>
      <c r="N9321" s="244"/>
      <c r="O9321" s="244"/>
    </row>
    <row r="9322" spans="3:15" ht="15.6" x14ac:dyDescent="0.3">
      <c r="C9322" s="227"/>
      <c r="N9322" s="244"/>
      <c r="O9322" s="244"/>
    </row>
    <row r="9323" spans="3:15" ht="15.6" x14ac:dyDescent="0.3">
      <c r="C9323" s="227"/>
      <c r="N9323" s="244"/>
      <c r="O9323" s="244"/>
    </row>
    <row r="9324" spans="3:15" ht="15.6" x14ac:dyDescent="0.3">
      <c r="C9324" s="227"/>
      <c r="N9324" s="244"/>
      <c r="O9324" s="244"/>
    </row>
    <row r="9325" spans="3:15" ht="15.6" x14ac:dyDescent="0.3">
      <c r="C9325" s="227"/>
      <c r="N9325" s="244"/>
      <c r="O9325" s="244"/>
    </row>
    <row r="9326" spans="3:15" ht="15.6" x14ac:dyDescent="0.3">
      <c r="C9326" s="227"/>
      <c r="N9326" s="244"/>
      <c r="O9326" s="244"/>
    </row>
    <row r="9327" spans="3:15" ht="15.6" x14ac:dyDescent="0.3">
      <c r="C9327" s="227"/>
      <c r="N9327" s="244"/>
      <c r="O9327" s="244"/>
    </row>
    <row r="9328" spans="3:15" ht="15.6" x14ac:dyDescent="0.3">
      <c r="C9328" s="227"/>
      <c r="N9328" s="244"/>
      <c r="O9328" s="244"/>
    </row>
    <row r="9329" spans="3:15" ht="15.6" x14ac:dyDescent="0.3">
      <c r="C9329" s="227"/>
      <c r="N9329" s="244"/>
      <c r="O9329" s="244"/>
    </row>
    <row r="9330" spans="3:15" ht="15.6" x14ac:dyDescent="0.3">
      <c r="C9330" s="227"/>
      <c r="N9330" s="244"/>
      <c r="O9330" s="244"/>
    </row>
    <row r="9331" spans="3:15" ht="15.6" x14ac:dyDescent="0.3">
      <c r="C9331" s="227"/>
      <c r="N9331" s="244"/>
      <c r="O9331" s="244"/>
    </row>
    <row r="9332" spans="3:15" ht="15.6" x14ac:dyDescent="0.3">
      <c r="C9332" s="227"/>
      <c r="N9332" s="244"/>
      <c r="O9332" s="244"/>
    </row>
    <row r="9333" spans="3:15" ht="15.6" x14ac:dyDescent="0.3">
      <c r="C9333" s="227"/>
      <c r="N9333" s="244"/>
      <c r="O9333" s="244"/>
    </row>
    <row r="9334" spans="3:15" ht="15.6" x14ac:dyDescent="0.3">
      <c r="C9334" s="227"/>
      <c r="N9334" s="244"/>
      <c r="O9334" s="244"/>
    </row>
    <row r="9335" spans="3:15" ht="15.6" x14ac:dyDescent="0.3">
      <c r="C9335" s="227"/>
      <c r="N9335" s="244"/>
      <c r="O9335" s="244"/>
    </row>
    <row r="9336" spans="3:15" ht="15.6" x14ac:dyDescent="0.3">
      <c r="C9336" s="227"/>
      <c r="N9336" s="244"/>
      <c r="O9336" s="244"/>
    </row>
    <row r="9337" spans="3:15" ht="15.6" x14ac:dyDescent="0.3">
      <c r="C9337" s="227"/>
      <c r="N9337" s="244"/>
      <c r="O9337" s="244"/>
    </row>
    <row r="9338" spans="3:15" ht="15.6" x14ac:dyDescent="0.3">
      <c r="C9338" s="227"/>
      <c r="N9338" s="244"/>
      <c r="O9338" s="244"/>
    </row>
    <row r="9339" spans="3:15" ht="15.6" x14ac:dyDescent="0.3">
      <c r="C9339" s="227"/>
      <c r="N9339" s="244"/>
      <c r="O9339" s="244"/>
    </row>
    <row r="9340" spans="3:15" ht="15.6" x14ac:dyDescent="0.3">
      <c r="C9340" s="227"/>
      <c r="N9340" s="244"/>
      <c r="O9340" s="244"/>
    </row>
    <row r="9341" spans="3:15" ht="15.6" x14ac:dyDescent="0.3">
      <c r="C9341" s="227"/>
      <c r="N9341" s="244"/>
      <c r="O9341" s="244"/>
    </row>
    <row r="9342" spans="3:15" ht="15.6" x14ac:dyDescent="0.3">
      <c r="C9342" s="227"/>
      <c r="N9342" s="244"/>
      <c r="O9342" s="244"/>
    </row>
    <row r="9343" spans="3:15" ht="15.6" x14ac:dyDescent="0.3">
      <c r="C9343" s="227"/>
      <c r="N9343" s="244"/>
      <c r="O9343" s="244"/>
    </row>
    <row r="9344" spans="3:15" ht="15.6" x14ac:dyDescent="0.3">
      <c r="C9344" s="227"/>
      <c r="N9344" s="244"/>
      <c r="O9344" s="244"/>
    </row>
    <row r="9345" spans="3:15" ht="15.6" x14ac:dyDescent="0.3">
      <c r="C9345" s="227"/>
      <c r="N9345" s="244"/>
      <c r="O9345" s="244"/>
    </row>
    <row r="9346" spans="3:15" ht="15.6" x14ac:dyDescent="0.3">
      <c r="C9346" s="227"/>
      <c r="N9346" s="244"/>
      <c r="O9346" s="244"/>
    </row>
    <row r="9347" spans="3:15" ht="15.6" x14ac:dyDescent="0.3">
      <c r="C9347" s="227"/>
      <c r="N9347" s="244"/>
      <c r="O9347" s="244"/>
    </row>
    <row r="9348" spans="3:15" ht="15.6" x14ac:dyDescent="0.3">
      <c r="C9348" s="227"/>
      <c r="N9348" s="244"/>
      <c r="O9348" s="244"/>
    </row>
    <row r="9349" spans="3:15" ht="15.6" x14ac:dyDescent="0.3">
      <c r="C9349" s="227"/>
      <c r="N9349" s="244"/>
      <c r="O9349" s="244"/>
    </row>
    <row r="9350" spans="3:15" ht="15.6" x14ac:dyDescent="0.3">
      <c r="C9350" s="227"/>
      <c r="N9350" s="244"/>
      <c r="O9350" s="244"/>
    </row>
    <row r="9351" spans="3:15" ht="15.6" x14ac:dyDescent="0.3">
      <c r="C9351" s="227"/>
      <c r="N9351" s="244"/>
      <c r="O9351" s="244"/>
    </row>
    <row r="9352" spans="3:15" ht="15.6" x14ac:dyDescent="0.3">
      <c r="C9352" s="227"/>
      <c r="N9352" s="244"/>
      <c r="O9352" s="244"/>
    </row>
    <row r="9353" spans="3:15" ht="15.6" x14ac:dyDescent="0.3">
      <c r="C9353" s="227"/>
      <c r="N9353" s="244"/>
      <c r="O9353" s="244"/>
    </row>
    <row r="9354" spans="3:15" ht="15.6" x14ac:dyDescent="0.3">
      <c r="C9354" s="227"/>
      <c r="N9354" s="244"/>
      <c r="O9354" s="244"/>
    </row>
    <row r="9355" spans="3:15" ht="15.6" x14ac:dyDescent="0.3">
      <c r="C9355" s="227"/>
      <c r="N9355" s="244"/>
      <c r="O9355" s="244"/>
    </row>
    <row r="9356" spans="3:15" ht="15.6" x14ac:dyDescent="0.3">
      <c r="C9356" s="227"/>
      <c r="N9356" s="244"/>
      <c r="O9356" s="244"/>
    </row>
    <row r="9357" spans="3:15" ht="15.6" x14ac:dyDescent="0.3">
      <c r="C9357" s="227"/>
      <c r="N9357" s="244"/>
      <c r="O9357" s="244"/>
    </row>
    <row r="9358" spans="3:15" ht="15.6" x14ac:dyDescent="0.3">
      <c r="C9358" s="227"/>
      <c r="N9358" s="244"/>
      <c r="O9358" s="244"/>
    </row>
    <row r="9359" spans="3:15" ht="15.6" x14ac:dyDescent="0.3">
      <c r="C9359" s="227"/>
      <c r="N9359" s="244"/>
      <c r="O9359" s="244"/>
    </row>
    <row r="9360" spans="3:15" ht="15.6" x14ac:dyDescent="0.3">
      <c r="C9360" s="227"/>
      <c r="N9360" s="244"/>
      <c r="O9360" s="244"/>
    </row>
    <row r="9361" spans="3:15" ht="15.6" x14ac:dyDescent="0.3">
      <c r="C9361" s="227"/>
      <c r="N9361" s="244"/>
      <c r="O9361" s="244"/>
    </row>
    <row r="9362" spans="3:15" ht="15.6" x14ac:dyDescent="0.3">
      <c r="C9362" s="227"/>
      <c r="N9362" s="244"/>
      <c r="O9362" s="244"/>
    </row>
    <row r="9363" spans="3:15" ht="15.6" x14ac:dyDescent="0.3">
      <c r="C9363" s="227"/>
      <c r="N9363" s="244"/>
      <c r="O9363" s="244"/>
    </row>
    <row r="9364" spans="3:15" ht="15.6" x14ac:dyDescent="0.3">
      <c r="C9364" s="227"/>
      <c r="N9364" s="244"/>
      <c r="O9364" s="244"/>
    </row>
    <row r="9365" spans="3:15" ht="15.6" x14ac:dyDescent="0.3">
      <c r="C9365" s="227"/>
      <c r="N9365" s="244"/>
      <c r="O9365" s="244"/>
    </row>
    <row r="9366" spans="3:15" ht="15.6" x14ac:dyDescent="0.3">
      <c r="C9366" s="227"/>
      <c r="N9366" s="244"/>
      <c r="O9366" s="244"/>
    </row>
    <row r="9367" spans="3:15" ht="15.6" x14ac:dyDescent="0.3">
      <c r="C9367" s="227"/>
      <c r="N9367" s="244"/>
      <c r="O9367" s="244"/>
    </row>
    <row r="9368" spans="3:15" ht="15.6" x14ac:dyDescent="0.3">
      <c r="C9368" s="227"/>
      <c r="N9368" s="244"/>
      <c r="O9368" s="244"/>
    </row>
    <row r="9369" spans="3:15" ht="15.6" x14ac:dyDescent="0.3">
      <c r="C9369" s="227"/>
      <c r="N9369" s="244"/>
      <c r="O9369" s="244"/>
    </row>
    <row r="9370" spans="3:15" ht="15.6" x14ac:dyDescent="0.3">
      <c r="C9370" s="227"/>
      <c r="N9370" s="244"/>
      <c r="O9370" s="244"/>
    </row>
    <row r="9371" spans="3:15" ht="15.6" x14ac:dyDescent="0.3">
      <c r="C9371" s="227"/>
      <c r="N9371" s="244"/>
      <c r="O9371" s="244"/>
    </row>
    <row r="9372" spans="3:15" ht="15.6" x14ac:dyDescent="0.3">
      <c r="C9372" s="227"/>
      <c r="N9372" s="244"/>
      <c r="O9372" s="244"/>
    </row>
    <row r="9373" spans="3:15" ht="15.6" x14ac:dyDescent="0.3">
      <c r="C9373" s="227"/>
      <c r="N9373" s="244"/>
      <c r="O9373" s="244"/>
    </row>
    <row r="9374" spans="3:15" ht="15.6" x14ac:dyDescent="0.3">
      <c r="C9374" s="227"/>
      <c r="N9374" s="244"/>
      <c r="O9374" s="244"/>
    </row>
    <row r="9375" spans="3:15" ht="15.6" x14ac:dyDescent="0.3">
      <c r="C9375" s="227"/>
      <c r="N9375" s="244"/>
      <c r="O9375" s="244"/>
    </row>
    <row r="9376" spans="3:15" ht="15.6" x14ac:dyDescent="0.3">
      <c r="C9376" s="227"/>
      <c r="N9376" s="244"/>
      <c r="O9376" s="244"/>
    </row>
    <row r="9377" spans="3:15" ht="15.6" x14ac:dyDescent="0.3">
      <c r="C9377" s="227"/>
      <c r="N9377" s="244"/>
      <c r="O9377" s="244"/>
    </row>
    <row r="9378" spans="3:15" ht="15.6" x14ac:dyDescent="0.3">
      <c r="C9378" s="227"/>
      <c r="N9378" s="244"/>
      <c r="O9378" s="244"/>
    </row>
    <row r="9379" spans="3:15" ht="15.6" x14ac:dyDescent="0.3">
      <c r="C9379" s="227"/>
      <c r="N9379" s="244"/>
      <c r="O9379" s="244"/>
    </row>
    <row r="9380" spans="3:15" ht="15.6" x14ac:dyDescent="0.3">
      <c r="C9380" s="227"/>
      <c r="N9380" s="244"/>
      <c r="O9380" s="244"/>
    </row>
    <row r="9381" spans="3:15" ht="15.6" x14ac:dyDescent="0.3">
      <c r="C9381" s="227"/>
      <c r="N9381" s="244"/>
      <c r="O9381" s="244"/>
    </row>
    <row r="9382" spans="3:15" ht="15.6" x14ac:dyDescent="0.3">
      <c r="C9382" s="227"/>
      <c r="N9382" s="244"/>
      <c r="O9382" s="244"/>
    </row>
    <row r="9383" spans="3:15" ht="15.6" x14ac:dyDescent="0.3">
      <c r="C9383" s="227"/>
      <c r="N9383" s="244"/>
      <c r="O9383" s="244"/>
    </row>
    <row r="9384" spans="3:15" ht="15.6" x14ac:dyDescent="0.3">
      <c r="C9384" s="227"/>
      <c r="N9384" s="244"/>
      <c r="O9384" s="244"/>
    </row>
    <row r="9385" spans="3:15" ht="15.6" x14ac:dyDescent="0.3">
      <c r="C9385" s="227"/>
      <c r="N9385" s="244"/>
      <c r="O9385" s="244"/>
    </row>
    <row r="9386" spans="3:15" ht="15.6" x14ac:dyDescent="0.3">
      <c r="C9386" s="227"/>
      <c r="N9386" s="244"/>
      <c r="O9386" s="244"/>
    </row>
    <row r="9387" spans="3:15" ht="15.6" x14ac:dyDescent="0.3">
      <c r="C9387" s="227"/>
      <c r="N9387" s="244"/>
      <c r="O9387" s="244"/>
    </row>
    <row r="9388" spans="3:15" ht="15.6" x14ac:dyDescent="0.3">
      <c r="C9388" s="227"/>
      <c r="N9388" s="244"/>
      <c r="O9388" s="244"/>
    </row>
    <row r="9389" spans="3:15" ht="15.6" x14ac:dyDescent="0.3">
      <c r="C9389" s="227"/>
      <c r="N9389" s="244"/>
      <c r="O9389" s="244"/>
    </row>
    <row r="9390" spans="3:15" ht="15.6" x14ac:dyDescent="0.3">
      <c r="C9390" s="227"/>
      <c r="N9390" s="244"/>
      <c r="O9390" s="244"/>
    </row>
    <row r="9391" spans="3:15" ht="15.6" x14ac:dyDescent="0.3">
      <c r="C9391" s="227"/>
      <c r="N9391" s="244"/>
      <c r="O9391" s="244"/>
    </row>
    <row r="9392" spans="3:15" ht="15.6" x14ac:dyDescent="0.3">
      <c r="C9392" s="227"/>
      <c r="N9392" s="244"/>
      <c r="O9392" s="244"/>
    </row>
    <row r="9393" spans="3:15" ht="15.6" x14ac:dyDescent="0.3">
      <c r="C9393" s="227"/>
      <c r="N9393" s="244"/>
      <c r="O9393" s="244"/>
    </row>
    <row r="9394" spans="3:15" ht="15.6" x14ac:dyDescent="0.3">
      <c r="C9394" s="227"/>
      <c r="N9394" s="244"/>
      <c r="O9394" s="244"/>
    </row>
    <row r="9395" spans="3:15" ht="15.6" x14ac:dyDescent="0.3">
      <c r="C9395" s="227"/>
      <c r="N9395" s="244"/>
      <c r="O9395" s="244"/>
    </row>
    <row r="9396" spans="3:15" ht="15.6" x14ac:dyDescent="0.3">
      <c r="C9396" s="227"/>
      <c r="N9396" s="244"/>
      <c r="O9396" s="244"/>
    </row>
    <row r="9397" spans="3:15" ht="15.6" x14ac:dyDescent="0.3">
      <c r="C9397" s="227"/>
      <c r="N9397" s="244"/>
      <c r="O9397" s="244"/>
    </row>
    <row r="9398" spans="3:15" ht="15.6" x14ac:dyDescent="0.3">
      <c r="C9398" s="227"/>
      <c r="N9398" s="244"/>
      <c r="O9398" s="244"/>
    </row>
    <row r="9399" spans="3:15" ht="15.6" x14ac:dyDescent="0.3">
      <c r="C9399" s="227"/>
      <c r="N9399" s="244"/>
      <c r="O9399" s="244"/>
    </row>
    <row r="9400" spans="3:15" ht="15.6" x14ac:dyDescent="0.3">
      <c r="C9400" s="227"/>
      <c r="N9400" s="244"/>
      <c r="O9400" s="244"/>
    </row>
    <row r="9401" spans="3:15" ht="15.6" x14ac:dyDescent="0.3">
      <c r="C9401" s="227"/>
      <c r="N9401" s="244"/>
      <c r="O9401" s="244"/>
    </row>
    <row r="9402" spans="3:15" ht="15.6" x14ac:dyDescent="0.3">
      <c r="C9402" s="227"/>
      <c r="N9402" s="244"/>
      <c r="O9402" s="244"/>
    </row>
    <row r="9403" spans="3:15" ht="15.6" x14ac:dyDescent="0.3">
      <c r="C9403" s="227"/>
      <c r="N9403" s="244"/>
      <c r="O9403" s="244"/>
    </row>
    <row r="9404" spans="3:15" ht="15.6" x14ac:dyDescent="0.3">
      <c r="C9404" s="227"/>
      <c r="N9404" s="244"/>
      <c r="O9404" s="244"/>
    </row>
    <row r="9405" spans="3:15" ht="15.6" x14ac:dyDescent="0.3">
      <c r="C9405" s="227"/>
      <c r="N9405" s="244"/>
      <c r="O9405" s="244"/>
    </row>
    <row r="9406" spans="3:15" ht="15.6" x14ac:dyDescent="0.3">
      <c r="C9406" s="227"/>
      <c r="N9406" s="244"/>
      <c r="O9406" s="244"/>
    </row>
    <row r="9407" spans="3:15" ht="15.6" x14ac:dyDescent="0.3">
      <c r="C9407" s="227"/>
      <c r="N9407" s="244"/>
      <c r="O9407" s="244"/>
    </row>
    <row r="9408" spans="3:15" ht="15.6" x14ac:dyDescent="0.3">
      <c r="C9408" s="227"/>
      <c r="N9408" s="244"/>
      <c r="O9408" s="244"/>
    </row>
    <row r="9409" spans="3:15" ht="15.6" x14ac:dyDescent="0.3">
      <c r="C9409" s="227"/>
      <c r="N9409" s="244"/>
      <c r="O9409" s="244"/>
    </row>
    <row r="9410" spans="3:15" ht="15.6" x14ac:dyDescent="0.3">
      <c r="C9410" s="227"/>
      <c r="N9410" s="244"/>
      <c r="O9410" s="244"/>
    </row>
    <row r="9411" spans="3:15" ht="15.6" x14ac:dyDescent="0.3">
      <c r="C9411" s="227"/>
      <c r="N9411" s="244"/>
      <c r="O9411" s="244"/>
    </row>
    <row r="9412" spans="3:15" ht="15.6" x14ac:dyDescent="0.3">
      <c r="C9412" s="227"/>
      <c r="N9412" s="244"/>
      <c r="O9412" s="244"/>
    </row>
    <row r="9413" spans="3:15" ht="15.6" x14ac:dyDescent="0.3">
      <c r="C9413" s="227"/>
      <c r="N9413" s="244"/>
      <c r="O9413" s="244"/>
    </row>
    <row r="9414" spans="3:15" ht="15.6" x14ac:dyDescent="0.3">
      <c r="C9414" s="227"/>
      <c r="N9414" s="244"/>
      <c r="O9414" s="244"/>
    </row>
    <row r="9415" spans="3:15" ht="15.6" x14ac:dyDescent="0.3">
      <c r="C9415" s="227"/>
      <c r="N9415" s="244"/>
      <c r="O9415" s="244"/>
    </row>
    <row r="9416" spans="3:15" ht="15.6" x14ac:dyDescent="0.3">
      <c r="C9416" s="227"/>
      <c r="N9416" s="244"/>
      <c r="O9416" s="244"/>
    </row>
    <row r="9417" spans="3:15" ht="15.6" x14ac:dyDescent="0.3">
      <c r="C9417" s="227"/>
      <c r="N9417" s="244"/>
      <c r="O9417" s="244"/>
    </row>
    <row r="9418" spans="3:15" ht="15.6" x14ac:dyDescent="0.3">
      <c r="C9418" s="227"/>
      <c r="N9418" s="244"/>
      <c r="O9418" s="244"/>
    </row>
    <row r="9419" spans="3:15" ht="15.6" x14ac:dyDescent="0.3">
      <c r="C9419" s="227"/>
      <c r="N9419" s="244"/>
      <c r="O9419" s="244"/>
    </row>
    <row r="9420" spans="3:15" ht="15.6" x14ac:dyDescent="0.3">
      <c r="C9420" s="227"/>
      <c r="N9420" s="244"/>
      <c r="O9420" s="244"/>
    </row>
    <row r="9421" spans="3:15" ht="15.6" x14ac:dyDescent="0.3">
      <c r="C9421" s="227"/>
      <c r="N9421" s="244"/>
      <c r="O9421" s="244"/>
    </row>
    <row r="9422" spans="3:15" ht="15.6" x14ac:dyDescent="0.3">
      <c r="C9422" s="227"/>
      <c r="N9422" s="244"/>
      <c r="O9422" s="244"/>
    </row>
    <row r="9423" spans="3:15" ht="15.6" x14ac:dyDescent="0.3">
      <c r="C9423" s="227"/>
      <c r="N9423" s="244"/>
      <c r="O9423" s="244"/>
    </row>
    <row r="9424" spans="3:15" ht="15.6" x14ac:dyDescent="0.3">
      <c r="C9424" s="227"/>
      <c r="N9424" s="244"/>
      <c r="O9424" s="244"/>
    </row>
    <row r="9425" spans="3:15" ht="15.6" x14ac:dyDescent="0.3">
      <c r="C9425" s="227"/>
      <c r="N9425" s="244"/>
      <c r="O9425" s="244"/>
    </row>
    <row r="9426" spans="3:15" ht="15.6" x14ac:dyDescent="0.3">
      <c r="C9426" s="227"/>
      <c r="N9426" s="244"/>
      <c r="O9426" s="244"/>
    </row>
    <row r="9427" spans="3:15" ht="15.6" x14ac:dyDescent="0.3">
      <c r="C9427" s="227"/>
      <c r="N9427" s="244"/>
      <c r="O9427" s="244"/>
    </row>
    <row r="9428" spans="3:15" ht="15.6" x14ac:dyDescent="0.3">
      <c r="C9428" s="227"/>
      <c r="N9428" s="244"/>
      <c r="O9428" s="244"/>
    </row>
    <row r="9429" spans="3:15" ht="15.6" x14ac:dyDescent="0.3">
      <c r="C9429" s="227"/>
      <c r="N9429" s="244"/>
      <c r="O9429" s="244"/>
    </row>
    <row r="9430" spans="3:15" ht="15.6" x14ac:dyDescent="0.3">
      <c r="C9430" s="227"/>
      <c r="N9430" s="244"/>
      <c r="O9430" s="244"/>
    </row>
    <row r="9431" spans="3:15" ht="15.6" x14ac:dyDescent="0.3">
      <c r="C9431" s="227"/>
      <c r="N9431" s="244"/>
      <c r="O9431" s="244"/>
    </row>
    <row r="9432" spans="3:15" ht="15.6" x14ac:dyDescent="0.3">
      <c r="C9432" s="227"/>
      <c r="N9432" s="244"/>
      <c r="O9432" s="244"/>
    </row>
    <row r="9433" spans="3:15" ht="15.6" x14ac:dyDescent="0.3">
      <c r="C9433" s="227"/>
      <c r="N9433" s="244"/>
      <c r="O9433" s="244"/>
    </row>
    <row r="9434" spans="3:15" ht="15.6" x14ac:dyDescent="0.3">
      <c r="C9434" s="227"/>
      <c r="N9434" s="244"/>
      <c r="O9434" s="244"/>
    </row>
    <row r="9435" spans="3:15" ht="15.6" x14ac:dyDescent="0.3">
      <c r="C9435" s="227"/>
      <c r="N9435" s="244"/>
      <c r="O9435" s="244"/>
    </row>
    <row r="9436" spans="3:15" ht="15.6" x14ac:dyDescent="0.3">
      <c r="C9436" s="227"/>
      <c r="N9436" s="244"/>
      <c r="O9436" s="244"/>
    </row>
    <row r="9437" spans="3:15" ht="15.6" x14ac:dyDescent="0.3">
      <c r="C9437" s="227"/>
      <c r="N9437" s="244"/>
      <c r="O9437" s="244"/>
    </row>
    <row r="9438" spans="3:15" ht="15.6" x14ac:dyDescent="0.3">
      <c r="C9438" s="227"/>
      <c r="N9438" s="244"/>
      <c r="O9438" s="244"/>
    </row>
    <row r="9439" spans="3:15" ht="15.6" x14ac:dyDescent="0.3">
      <c r="C9439" s="227"/>
      <c r="N9439" s="244"/>
      <c r="O9439" s="244"/>
    </row>
    <row r="9440" spans="3:15" ht="15.6" x14ac:dyDescent="0.3">
      <c r="C9440" s="227"/>
      <c r="N9440" s="244"/>
      <c r="O9440" s="244"/>
    </row>
    <row r="9441" spans="3:15" ht="15.6" x14ac:dyDescent="0.3">
      <c r="C9441" s="227"/>
      <c r="N9441" s="244"/>
      <c r="O9441" s="244"/>
    </row>
    <row r="9442" spans="3:15" ht="15.6" x14ac:dyDescent="0.3">
      <c r="C9442" s="227"/>
      <c r="N9442" s="244"/>
      <c r="O9442" s="244"/>
    </row>
    <row r="9443" spans="3:15" ht="15.6" x14ac:dyDescent="0.3">
      <c r="C9443" s="227"/>
      <c r="N9443" s="244"/>
      <c r="O9443" s="244"/>
    </row>
    <row r="9444" spans="3:15" ht="15.6" x14ac:dyDescent="0.3">
      <c r="C9444" s="227"/>
      <c r="N9444" s="244"/>
      <c r="O9444" s="244"/>
    </row>
    <row r="9445" spans="3:15" ht="15.6" x14ac:dyDescent="0.3">
      <c r="C9445" s="227"/>
      <c r="N9445" s="244"/>
      <c r="O9445" s="244"/>
    </row>
    <row r="9446" spans="3:15" ht="15.6" x14ac:dyDescent="0.3">
      <c r="C9446" s="227"/>
      <c r="N9446" s="244"/>
      <c r="O9446" s="244"/>
    </row>
    <row r="9447" spans="3:15" ht="15.6" x14ac:dyDescent="0.3">
      <c r="C9447" s="227"/>
      <c r="N9447" s="244"/>
      <c r="O9447" s="244"/>
    </row>
    <row r="9448" spans="3:15" ht="15.6" x14ac:dyDescent="0.3">
      <c r="C9448" s="227"/>
      <c r="N9448" s="244"/>
      <c r="O9448" s="244"/>
    </row>
    <row r="9449" spans="3:15" ht="15.6" x14ac:dyDescent="0.3">
      <c r="C9449" s="227"/>
      <c r="N9449" s="244"/>
      <c r="O9449" s="244"/>
    </row>
    <row r="9450" spans="3:15" ht="15.6" x14ac:dyDescent="0.3">
      <c r="C9450" s="227"/>
      <c r="N9450" s="244"/>
      <c r="O9450" s="244"/>
    </row>
    <row r="9451" spans="3:15" ht="15.6" x14ac:dyDescent="0.3">
      <c r="C9451" s="227"/>
      <c r="N9451" s="244"/>
      <c r="O9451" s="244"/>
    </row>
    <row r="9452" spans="3:15" ht="15.6" x14ac:dyDescent="0.3">
      <c r="C9452" s="227"/>
      <c r="N9452" s="244"/>
      <c r="O9452" s="244"/>
    </row>
    <row r="9453" spans="3:15" ht="15.6" x14ac:dyDescent="0.3">
      <c r="C9453" s="227"/>
      <c r="N9453" s="244"/>
      <c r="O9453" s="244"/>
    </row>
    <row r="9454" spans="3:15" ht="15.6" x14ac:dyDescent="0.3">
      <c r="C9454" s="227"/>
      <c r="N9454" s="244"/>
      <c r="O9454" s="244"/>
    </row>
    <row r="9455" spans="3:15" ht="15.6" x14ac:dyDescent="0.3">
      <c r="C9455" s="227"/>
      <c r="N9455" s="244"/>
      <c r="O9455" s="244"/>
    </row>
    <row r="9456" spans="3:15" ht="15.6" x14ac:dyDescent="0.3">
      <c r="C9456" s="227"/>
      <c r="N9456" s="244"/>
      <c r="O9456" s="244"/>
    </row>
    <row r="9457" spans="3:15" ht="15.6" x14ac:dyDescent="0.3">
      <c r="C9457" s="227"/>
      <c r="N9457" s="244"/>
      <c r="O9457" s="244"/>
    </row>
    <row r="9458" spans="3:15" ht="15.6" x14ac:dyDescent="0.3">
      <c r="C9458" s="227"/>
      <c r="N9458" s="244"/>
      <c r="O9458" s="244"/>
    </row>
    <row r="9459" spans="3:15" ht="15.6" x14ac:dyDescent="0.3">
      <c r="C9459" s="227"/>
      <c r="N9459" s="244"/>
      <c r="O9459" s="244"/>
    </row>
    <row r="9460" spans="3:15" ht="15.6" x14ac:dyDescent="0.3">
      <c r="C9460" s="227"/>
      <c r="N9460" s="244"/>
      <c r="O9460" s="244"/>
    </row>
    <row r="9461" spans="3:15" ht="15.6" x14ac:dyDescent="0.3">
      <c r="C9461" s="227"/>
      <c r="N9461" s="244"/>
      <c r="O9461" s="244"/>
    </row>
    <row r="9462" spans="3:15" ht="15.6" x14ac:dyDescent="0.3">
      <c r="C9462" s="227"/>
      <c r="N9462" s="244"/>
      <c r="O9462" s="244"/>
    </row>
    <row r="9463" spans="3:15" ht="15.6" x14ac:dyDescent="0.3">
      <c r="C9463" s="227"/>
      <c r="N9463" s="244"/>
      <c r="O9463" s="244"/>
    </row>
    <row r="9464" spans="3:15" ht="15.6" x14ac:dyDescent="0.3">
      <c r="C9464" s="227"/>
      <c r="N9464" s="244"/>
      <c r="O9464" s="244"/>
    </row>
    <row r="9465" spans="3:15" ht="15.6" x14ac:dyDescent="0.3">
      <c r="C9465" s="227"/>
      <c r="N9465" s="244"/>
      <c r="O9465" s="244"/>
    </row>
    <row r="9466" spans="3:15" ht="15.6" x14ac:dyDescent="0.3">
      <c r="C9466" s="227"/>
      <c r="N9466" s="244"/>
      <c r="O9466" s="244"/>
    </row>
    <row r="9467" spans="3:15" ht="15.6" x14ac:dyDescent="0.3">
      <c r="C9467" s="227"/>
      <c r="N9467" s="244"/>
      <c r="O9467" s="244"/>
    </row>
    <row r="9468" spans="3:15" ht="15.6" x14ac:dyDescent="0.3">
      <c r="C9468" s="227"/>
      <c r="N9468" s="244"/>
      <c r="O9468" s="244"/>
    </row>
    <row r="9469" spans="3:15" ht="15.6" x14ac:dyDescent="0.3">
      <c r="C9469" s="227"/>
      <c r="N9469" s="244"/>
      <c r="O9469" s="244"/>
    </row>
    <row r="9470" spans="3:15" ht="15.6" x14ac:dyDescent="0.3">
      <c r="C9470" s="227"/>
      <c r="N9470" s="244"/>
      <c r="O9470" s="244"/>
    </row>
    <row r="9471" spans="3:15" ht="15.6" x14ac:dyDescent="0.3">
      <c r="C9471" s="227"/>
      <c r="N9471" s="244"/>
      <c r="O9471" s="244"/>
    </row>
    <row r="9472" spans="3:15" ht="15.6" x14ac:dyDescent="0.3">
      <c r="C9472" s="227"/>
      <c r="N9472" s="244"/>
      <c r="O9472" s="244"/>
    </row>
    <row r="9473" spans="3:15" ht="15.6" x14ac:dyDescent="0.3">
      <c r="C9473" s="227"/>
      <c r="N9473" s="244"/>
      <c r="O9473" s="244"/>
    </row>
    <row r="9474" spans="3:15" ht="15.6" x14ac:dyDescent="0.3">
      <c r="C9474" s="227"/>
      <c r="N9474" s="244"/>
      <c r="O9474" s="244"/>
    </row>
    <row r="9475" spans="3:15" ht="15.6" x14ac:dyDescent="0.3">
      <c r="C9475" s="227"/>
      <c r="N9475" s="244"/>
      <c r="O9475" s="244"/>
    </row>
    <row r="9476" spans="3:15" ht="15.6" x14ac:dyDescent="0.3">
      <c r="C9476" s="227"/>
      <c r="N9476" s="244"/>
      <c r="O9476" s="244"/>
    </row>
    <row r="9477" spans="3:15" ht="15.6" x14ac:dyDescent="0.3">
      <c r="C9477" s="227"/>
      <c r="N9477" s="244"/>
      <c r="O9477" s="244"/>
    </row>
    <row r="9478" spans="3:15" ht="15.6" x14ac:dyDescent="0.3">
      <c r="C9478" s="227"/>
      <c r="N9478" s="244"/>
      <c r="O9478" s="244"/>
    </row>
    <row r="9479" spans="3:15" ht="15.6" x14ac:dyDescent="0.3">
      <c r="C9479" s="227"/>
      <c r="N9479" s="244"/>
      <c r="O9479" s="244"/>
    </row>
    <row r="9480" spans="3:15" ht="15.6" x14ac:dyDescent="0.3">
      <c r="C9480" s="227"/>
      <c r="N9480" s="244"/>
      <c r="O9480" s="244"/>
    </row>
    <row r="9481" spans="3:15" ht="15.6" x14ac:dyDescent="0.3">
      <c r="C9481" s="227"/>
      <c r="N9481" s="244"/>
      <c r="O9481" s="244"/>
    </row>
    <row r="9482" spans="3:15" ht="15.6" x14ac:dyDescent="0.3">
      <c r="C9482" s="227"/>
      <c r="N9482" s="244"/>
      <c r="O9482" s="244"/>
    </row>
    <row r="9483" spans="3:15" ht="15.6" x14ac:dyDescent="0.3">
      <c r="C9483" s="227"/>
      <c r="N9483" s="244"/>
      <c r="O9483" s="244"/>
    </row>
    <row r="9484" spans="3:15" ht="15.6" x14ac:dyDescent="0.3">
      <c r="C9484" s="227"/>
      <c r="N9484" s="244"/>
      <c r="O9484" s="244"/>
    </row>
    <row r="9485" spans="3:15" ht="15.6" x14ac:dyDescent="0.3">
      <c r="C9485" s="227"/>
      <c r="N9485" s="244"/>
      <c r="O9485" s="244"/>
    </row>
    <row r="9486" spans="3:15" ht="15.6" x14ac:dyDescent="0.3">
      <c r="C9486" s="227"/>
      <c r="N9486" s="244"/>
      <c r="O9486" s="244"/>
    </row>
    <row r="9487" spans="3:15" ht="15.6" x14ac:dyDescent="0.3">
      <c r="C9487" s="227"/>
      <c r="N9487" s="244"/>
      <c r="O9487" s="244"/>
    </row>
    <row r="9488" spans="3:15" ht="15.6" x14ac:dyDescent="0.3">
      <c r="C9488" s="227"/>
      <c r="N9488" s="244"/>
      <c r="O9488" s="244"/>
    </row>
    <row r="9489" spans="3:15" ht="15.6" x14ac:dyDescent="0.3">
      <c r="C9489" s="227"/>
      <c r="N9489" s="244"/>
      <c r="O9489" s="244"/>
    </row>
    <row r="9490" spans="3:15" ht="15.6" x14ac:dyDescent="0.3">
      <c r="C9490" s="227"/>
      <c r="N9490" s="244"/>
      <c r="O9490" s="244"/>
    </row>
    <row r="9491" spans="3:15" ht="15.6" x14ac:dyDescent="0.3">
      <c r="C9491" s="227"/>
      <c r="N9491" s="244"/>
      <c r="O9491" s="244"/>
    </row>
    <row r="9492" spans="3:15" ht="15.6" x14ac:dyDescent="0.3">
      <c r="C9492" s="227"/>
      <c r="N9492" s="244"/>
      <c r="O9492" s="244"/>
    </row>
    <row r="9493" spans="3:15" ht="15.6" x14ac:dyDescent="0.3">
      <c r="C9493" s="227"/>
      <c r="N9493" s="244"/>
      <c r="O9493" s="244"/>
    </row>
    <row r="9494" spans="3:15" ht="15.6" x14ac:dyDescent="0.3">
      <c r="C9494" s="227"/>
      <c r="N9494" s="244"/>
      <c r="O9494" s="244"/>
    </row>
    <row r="9495" spans="3:15" ht="15.6" x14ac:dyDescent="0.3">
      <c r="C9495" s="227"/>
      <c r="N9495" s="244"/>
      <c r="O9495" s="244"/>
    </row>
    <row r="9496" spans="3:15" ht="15.6" x14ac:dyDescent="0.3">
      <c r="C9496" s="227"/>
      <c r="N9496" s="244"/>
      <c r="O9496" s="244"/>
    </row>
    <row r="9497" spans="3:15" ht="15.6" x14ac:dyDescent="0.3">
      <c r="C9497" s="227"/>
      <c r="N9497" s="244"/>
      <c r="O9497" s="244"/>
    </row>
    <row r="9498" spans="3:15" ht="15.6" x14ac:dyDescent="0.3">
      <c r="C9498" s="227"/>
      <c r="N9498" s="244"/>
      <c r="O9498" s="244"/>
    </row>
    <row r="9499" spans="3:15" ht="15.6" x14ac:dyDescent="0.3">
      <c r="C9499" s="227"/>
      <c r="N9499" s="244"/>
      <c r="O9499" s="244"/>
    </row>
    <row r="9500" spans="3:15" ht="15.6" x14ac:dyDescent="0.3">
      <c r="C9500" s="227"/>
      <c r="N9500" s="244"/>
      <c r="O9500" s="244"/>
    </row>
    <row r="9501" spans="3:15" ht="15.6" x14ac:dyDescent="0.3">
      <c r="C9501" s="227"/>
      <c r="N9501" s="244"/>
      <c r="O9501" s="244"/>
    </row>
    <row r="9502" spans="3:15" ht="15.6" x14ac:dyDescent="0.3">
      <c r="C9502" s="227"/>
      <c r="N9502" s="244"/>
      <c r="O9502" s="244"/>
    </row>
    <row r="9503" spans="3:15" ht="15.6" x14ac:dyDescent="0.3">
      <c r="C9503" s="227"/>
      <c r="N9503" s="244"/>
      <c r="O9503" s="244"/>
    </row>
    <row r="9504" spans="3:15" ht="15.6" x14ac:dyDescent="0.3">
      <c r="C9504" s="227"/>
      <c r="N9504" s="244"/>
      <c r="O9504" s="244"/>
    </row>
    <row r="9505" spans="3:15" ht="15.6" x14ac:dyDescent="0.3">
      <c r="C9505" s="227"/>
      <c r="N9505" s="244"/>
      <c r="O9505" s="244"/>
    </row>
    <row r="9506" spans="3:15" ht="15.6" x14ac:dyDescent="0.3">
      <c r="C9506" s="227"/>
      <c r="N9506" s="244"/>
      <c r="O9506" s="244"/>
    </row>
    <row r="9507" spans="3:15" ht="15.6" x14ac:dyDescent="0.3">
      <c r="C9507" s="227"/>
      <c r="N9507" s="244"/>
      <c r="O9507" s="244"/>
    </row>
    <row r="9508" spans="3:15" ht="15.6" x14ac:dyDescent="0.3">
      <c r="C9508" s="227"/>
      <c r="N9508" s="244"/>
      <c r="O9508" s="244"/>
    </row>
    <row r="9509" spans="3:15" ht="15.6" x14ac:dyDescent="0.3">
      <c r="C9509" s="227"/>
      <c r="N9509" s="244"/>
      <c r="O9509" s="244"/>
    </row>
    <row r="9510" spans="3:15" ht="15.6" x14ac:dyDescent="0.3">
      <c r="C9510" s="227"/>
      <c r="N9510" s="244"/>
      <c r="O9510" s="244"/>
    </row>
    <row r="9511" spans="3:15" ht="15.6" x14ac:dyDescent="0.3">
      <c r="C9511" s="227"/>
      <c r="N9511" s="244"/>
      <c r="O9511" s="244"/>
    </row>
    <row r="9512" spans="3:15" ht="15.6" x14ac:dyDescent="0.3">
      <c r="C9512" s="227"/>
      <c r="N9512" s="244"/>
      <c r="O9512" s="244"/>
    </row>
    <row r="9513" spans="3:15" ht="15.6" x14ac:dyDescent="0.3">
      <c r="C9513" s="227"/>
      <c r="N9513" s="244"/>
      <c r="O9513" s="244"/>
    </row>
    <row r="9514" spans="3:15" ht="15.6" x14ac:dyDescent="0.3">
      <c r="C9514" s="227"/>
      <c r="N9514" s="244"/>
      <c r="O9514" s="244"/>
    </row>
    <row r="9515" spans="3:15" ht="15.6" x14ac:dyDescent="0.3">
      <c r="C9515" s="227"/>
      <c r="N9515" s="244"/>
      <c r="O9515" s="244"/>
    </row>
    <row r="9516" spans="3:15" ht="15.6" x14ac:dyDescent="0.3">
      <c r="C9516" s="227"/>
      <c r="N9516" s="244"/>
      <c r="O9516" s="244"/>
    </row>
    <row r="9517" spans="3:15" ht="15.6" x14ac:dyDescent="0.3">
      <c r="C9517" s="227"/>
      <c r="N9517" s="244"/>
      <c r="O9517" s="244"/>
    </row>
    <row r="9518" spans="3:15" ht="15.6" x14ac:dyDescent="0.3">
      <c r="C9518" s="227"/>
      <c r="N9518" s="244"/>
      <c r="O9518" s="244"/>
    </row>
    <row r="9519" spans="3:15" ht="15.6" x14ac:dyDescent="0.3">
      <c r="C9519" s="227"/>
      <c r="N9519" s="244"/>
      <c r="O9519" s="244"/>
    </row>
    <row r="9520" spans="3:15" ht="15.6" x14ac:dyDescent="0.3">
      <c r="C9520" s="227"/>
      <c r="N9520" s="244"/>
      <c r="O9520" s="244"/>
    </row>
    <row r="9521" spans="3:15" ht="15.6" x14ac:dyDescent="0.3">
      <c r="C9521" s="227"/>
      <c r="N9521" s="244"/>
      <c r="O9521" s="244"/>
    </row>
    <row r="9522" spans="3:15" ht="15.6" x14ac:dyDescent="0.3">
      <c r="C9522" s="227"/>
      <c r="N9522" s="244"/>
      <c r="O9522" s="244"/>
    </row>
    <row r="9523" spans="3:15" ht="15.6" x14ac:dyDescent="0.3">
      <c r="C9523" s="227"/>
      <c r="N9523" s="244"/>
      <c r="O9523" s="244"/>
    </row>
    <row r="9524" spans="3:15" ht="15.6" x14ac:dyDescent="0.3">
      <c r="C9524" s="227"/>
      <c r="N9524" s="244"/>
      <c r="O9524" s="244"/>
    </row>
    <row r="9525" spans="3:15" ht="15.6" x14ac:dyDescent="0.3">
      <c r="C9525" s="227"/>
      <c r="N9525" s="244"/>
      <c r="O9525" s="244"/>
    </row>
    <row r="9526" spans="3:15" ht="15.6" x14ac:dyDescent="0.3">
      <c r="C9526" s="227"/>
      <c r="N9526" s="244"/>
      <c r="O9526" s="244"/>
    </row>
    <row r="9527" spans="3:15" ht="15.6" x14ac:dyDescent="0.3">
      <c r="C9527" s="227"/>
      <c r="N9527" s="244"/>
      <c r="O9527" s="244"/>
    </row>
    <row r="9528" spans="3:15" ht="15.6" x14ac:dyDescent="0.3">
      <c r="C9528" s="227"/>
      <c r="N9528" s="244"/>
      <c r="O9528" s="244"/>
    </row>
    <row r="9529" spans="3:15" ht="15.6" x14ac:dyDescent="0.3">
      <c r="C9529" s="227"/>
      <c r="N9529" s="244"/>
      <c r="O9529" s="244"/>
    </row>
    <row r="9530" spans="3:15" ht="15.6" x14ac:dyDescent="0.3">
      <c r="C9530" s="227"/>
      <c r="N9530" s="244"/>
      <c r="O9530" s="244"/>
    </row>
    <row r="9531" spans="3:15" ht="15.6" x14ac:dyDescent="0.3">
      <c r="C9531" s="227"/>
      <c r="N9531" s="244"/>
      <c r="O9531" s="244"/>
    </row>
    <row r="9532" spans="3:15" ht="15.6" x14ac:dyDescent="0.3">
      <c r="C9532" s="227"/>
      <c r="N9532" s="244"/>
      <c r="O9532" s="244"/>
    </row>
    <row r="9533" spans="3:15" ht="15.6" x14ac:dyDescent="0.3">
      <c r="C9533" s="227"/>
      <c r="N9533" s="244"/>
      <c r="O9533" s="244"/>
    </row>
    <row r="9534" spans="3:15" ht="15.6" x14ac:dyDescent="0.3">
      <c r="C9534" s="227"/>
      <c r="N9534" s="244"/>
      <c r="O9534" s="244"/>
    </row>
    <row r="9535" spans="3:15" ht="15.6" x14ac:dyDescent="0.3">
      <c r="C9535" s="227"/>
      <c r="N9535" s="244"/>
      <c r="O9535" s="244"/>
    </row>
    <row r="9536" spans="3:15" ht="15.6" x14ac:dyDescent="0.3">
      <c r="C9536" s="227"/>
      <c r="N9536" s="244"/>
      <c r="O9536" s="244"/>
    </row>
    <row r="9537" spans="3:15" ht="15.6" x14ac:dyDescent="0.3">
      <c r="C9537" s="227"/>
      <c r="N9537" s="244"/>
      <c r="O9537" s="244"/>
    </row>
    <row r="9538" spans="3:15" ht="15.6" x14ac:dyDescent="0.3">
      <c r="C9538" s="227"/>
      <c r="N9538" s="244"/>
      <c r="O9538" s="244"/>
    </row>
    <row r="9539" spans="3:15" ht="15.6" x14ac:dyDescent="0.3">
      <c r="C9539" s="227"/>
      <c r="N9539" s="244"/>
      <c r="O9539" s="244"/>
    </row>
    <row r="9540" spans="3:15" ht="15.6" x14ac:dyDescent="0.3">
      <c r="C9540" s="227"/>
      <c r="N9540" s="244"/>
      <c r="O9540" s="244"/>
    </row>
    <row r="9541" spans="3:15" ht="15.6" x14ac:dyDescent="0.3">
      <c r="C9541" s="227"/>
      <c r="N9541" s="244"/>
      <c r="O9541" s="244"/>
    </row>
    <row r="9542" spans="3:15" ht="15.6" x14ac:dyDescent="0.3">
      <c r="C9542" s="227"/>
      <c r="N9542" s="244"/>
      <c r="O9542" s="244"/>
    </row>
    <row r="9543" spans="3:15" ht="15.6" x14ac:dyDescent="0.3">
      <c r="C9543" s="227"/>
      <c r="N9543" s="244"/>
      <c r="O9543" s="244"/>
    </row>
    <row r="9544" spans="3:15" ht="15.6" x14ac:dyDescent="0.3">
      <c r="C9544" s="227"/>
      <c r="N9544" s="244"/>
      <c r="O9544" s="244"/>
    </row>
    <row r="9545" spans="3:15" ht="15.6" x14ac:dyDescent="0.3">
      <c r="C9545" s="227"/>
      <c r="N9545" s="244"/>
      <c r="O9545" s="244"/>
    </row>
    <row r="9546" spans="3:15" ht="15.6" x14ac:dyDescent="0.3">
      <c r="C9546" s="227"/>
      <c r="N9546" s="244"/>
      <c r="O9546" s="244"/>
    </row>
    <row r="9547" spans="3:15" ht="15.6" x14ac:dyDescent="0.3">
      <c r="C9547" s="227"/>
      <c r="N9547" s="244"/>
      <c r="O9547" s="244"/>
    </row>
    <row r="9548" spans="3:15" ht="15.6" x14ac:dyDescent="0.3">
      <c r="C9548" s="227"/>
      <c r="N9548" s="244"/>
      <c r="O9548" s="244"/>
    </row>
    <row r="9549" spans="3:15" ht="15.6" x14ac:dyDescent="0.3">
      <c r="C9549" s="227"/>
      <c r="N9549" s="244"/>
      <c r="O9549" s="244"/>
    </row>
    <row r="9550" spans="3:15" ht="15.6" x14ac:dyDescent="0.3">
      <c r="C9550" s="227"/>
      <c r="N9550" s="244"/>
      <c r="O9550" s="244"/>
    </row>
    <row r="9551" spans="3:15" ht="15.6" x14ac:dyDescent="0.3">
      <c r="C9551" s="227"/>
      <c r="N9551" s="244"/>
      <c r="O9551" s="244"/>
    </row>
    <row r="9552" spans="3:15" ht="15.6" x14ac:dyDescent="0.3">
      <c r="C9552" s="227"/>
      <c r="N9552" s="244"/>
      <c r="O9552" s="244"/>
    </row>
    <row r="9553" spans="3:15" ht="15.6" x14ac:dyDescent="0.3">
      <c r="C9553" s="227"/>
      <c r="N9553" s="244"/>
      <c r="O9553" s="244"/>
    </row>
    <row r="9554" spans="3:15" ht="15.6" x14ac:dyDescent="0.3">
      <c r="C9554" s="227"/>
      <c r="N9554" s="244"/>
      <c r="O9554" s="244"/>
    </row>
    <row r="9555" spans="3:15" ht="15.6" x14ac:dyDescent="0.3">
      <c r="C9555" s="227"/>
      <c r="N9555" s="244"/>
      <c r="O9555" s="244"/>
    </row>
    <row r="9556" spans="3:15" ht="15.6" x14ac:dyDescent="0.3">
      <c r="C9556" s="227"/>
      <c r="N9556" s="244"/>
      <c r="O9556" s="244"/>
    </row>
    <row r="9557" spans="3:15" ht="15.6" x14ac:dyDescent="0.3">
      <c r="C9557" s="227"/>
      <c r="N9557" s="244"/>
      <c r="O9557" s="244"/>
    </row>
    <row r="9558" spans="3:15" ht="15.6" x14ac:dyDescent="0.3">
      <c r="C9558" s="227"/>
      <c r="N9558" s="244"/>
      <c r="O9558" s="244"/>
    </row>
    <row r="9559" spans="3:15" ht="15.6" x14ac:dyDescent="0.3">
      <c r="C9559" s="227"/>
      <c r="N9559" s="244"/>
      <c r="O9559" s="244"/>
    </row>
    <row r="9560" spans="3:15" ht="15.6" x14ac:dyDescent="0.3">
      <c r="C9560" s="227"/>
      <c r="N9560" s="244"/>
      <c r="O9560" s="244"/>
    </row>
    <row r="9561" spans="3:15" ht="15.6" x14ac:dyDescent="0.3">
      <c r="C9561" s="227"/>
      <c r="N9561" s="244"/>
      <c r="O9561" s="244"/>
    </row>
    <row r="9562" spans="3:15" ht="15.6" x14ac:dyDescent="0.3">
      <c r="C9562" s="227"/>
      <c r="N9562" s="244"/>
      <c r="O9562" s="244"/>
    </row>
    <row r="9563" spans="3:15" ht="15.6" x14ac:dyDescent="0.3">
      <c r="C9563" s="227"/>
      <c r="N9563" s="244"/>
      <c r="O9563" s="244"/>
    </row>
    <row r="9564" spans="3:15" ht="15.6" x14ac:dyDescent="0.3">
      <c r="C9564" s="227"/>
      <c r="N9564" s="244"/>
      <c r="O9564" s="244"/>
    </row>
    <row r="9565" spans="3:15" ht="15.6" x14ac:dyDescent="0.3">
      <c r="C9565" s="227"/>
      <c r="N9565" s="244"/>
      <c r="O9565" s="244"/>
    </row>
    <row r="9566" spans="3:15" ht="15.6" x14ac:dyDescent="0.3">
      <c r="C9566" s="227"/>
      <c r="N9566" s="244"/>
      <c r="O9566" s="244"/>
    </row>
    <row r="9567" spans="3:15" ht="15.6" x14ac:dyDescent="0.3">
      <c r="C9567" s="227"/>
      <c r="N9567" s="244"/>
      <c r="O9567" s="244"/>
    </row>
    <row r="9568" spans="3:15" ht="15.6" x14ac:dyDescent="0.3">
      <c r="C9568" s="227"/>
      <c r="N9568" s="244"/>
      <c r="O9568" s="244"/>
    </row>
    <row r="9569" spans="3:15" ht="15.6" x14ac:dyDescent="0.3">
      <c r="C9569" s="227"/>
      <c r="N9569" s="244"/>
      <c r="O9569" s="244"/>
    </row>
    <row r="9570" spans="3:15" ht="15.6" x14ac:dyDescent="0.3">
      <c r="C9570" s="227"/>
      <c r="N9570" s="244"/>
      <c r="O9570" s="244"/>
    </row>
    <row r="9571" spans="3:15" ht="15.6" x14ac:dyDescent="0.3">
      <c r="C9571" s="227"/>
      <c r="N9571" s="244"/>
      <c r="O9571" s="244"/>
    </row>
    <row r="9572" spans="3:15" ht="15.6" x14ac:dyDescent="0.3">
      <c r="C9572" s="227"/>
      <c r="N9572" s="244"/>
      <c r="O9572" s="244"/>
    </row>
    <row r="9573" spans="3:15" ht="15.6" x14ac:dyDescent="0.3">
      <c r="C9573" s="227"/>
      <c r="N9573" s="244"/>
      <c r="O9573" s="244"/>
    </row>
    <row r="9574" spans="3:15" ht="15.6" x14ac:dyDescent="0.3">
      <c r="C9574" s="227"/>
      <c r="N9574" s="244"/>
      <c r="O9574" s="244"/>
    </row>
    <row r="9575" spans="3:15" ht="15.6" x14ac:dyDescent="0.3">
      <c r="C9575" s="227"/>
      <c r="N9575" s="244"/>
      <c r="O9575" s="244"/>
    </row>
    <row r="9576" spans="3:15" ht="15.6" x14ac:dyDescent="0.3">
      <c r="C9576" s="227"/>
      <c r="N9576" s="244"/>
      <c r="O9576" s="244"/>
    </row>
    <row r="9577" spans="3:15" ht="15.6" x14ac:dyDescent="0.3">
      <c r="C9577" s="227"/>
      <c r="N9577" s="244"/>
      <c r="O9577" s="244"/>
    </row>
    <row r="9578" spans="3:15" ht="15.6" x14ac:dyDescent="0.3">
      <c r="C9578" s="227"/>
      <c r="N9578" s="244"/>
      <c r="O9578" s="244"/>
    </row>
    <row r="9579" spans="3:15" ht="15.6" x14ac:dyDescent="0.3">
      <c r="C9579" s="227"/>
      <c r="N9579" s="244"/>
      <c r="O9579" s="244"/>
    </row>
    <row r="9580" spans="3:15" ht="15.6" x14ac:dyDescent="0.3">
      <c r="C9580" s="227"/>
      <c r="N9580" s="244"/>
      <c r="O9580" s="244"/>
    </row>
    <row r="9581" spans="3:15" ht="15.6" x14ac:dyDescent="0.3">
      <c r="C9581" s="227"/>
      <c r="N9581" s="244"/>
      <c r="O9581" s="244"/>
    </row>
    <row r="9582" spans="3:15" ht="15.6" x14ac:dyDescent="0.3">
      <c r="C9582" s="227"/>
      <c r="N9582" s="244"/>
      <c r="O9582" s="244"/>
    </row>
    <row r="9583" spans="3:15" ht="15.6" x14ac:dyDescent="0.3">
      <c r="C9583" s="227"/>
      <c r="N9583" s="244"/>
      <c r="O9583" s="244"/>
    </row>
    <row r="9584" spans="3:15" ht="15.6" x14ac:dyDescent="0.3">
      <c r="C9584" s="227"/>
      <c r="N9584" s="244"/>
      <c r="O9584" s="244"/>
    </row>
    <row r="9585" spans="3:15" ht="15.6" x14ac:dyDescent="0.3">
      <c r="C9585" s="227"/>
      <c r="N9585" s="244"/>
      <c r="O9585" s="244"/>
    </row>
    <row r="9586" spans="3:15" ht="15.6" x14ac:dyDescent="0.3">
      <c r="C9586" s="227"/>
      <c r="N9586" s="244"/>
      <c r="O9586" s="244"/>
    </row>
    <row r="9587" spans="3:15" ht="15.6" x14ac:dyDescent="0.3">
      <c r="C9587" s="227"/>
      <c r="N9587" s="244"/>
      <c r="O9587" s="244"/>
    </row>
    <row r="9588" spans="3:15" ht="15.6" x14ac:dyDescent="0.3">
      <c r="C9588" s="227"/>
      <c r="N9588" s="244"/>
      <c r="O9588" s="244"/>
    </row>
    <row r="9589" spans="3:15" ht="15.6" x14ac:dyDescent="0.3">
      <c r="C9589" s="227"/>
      <c r="N9589" s="244"/>
      <c r="O9589" s="244"/>
    </row>
    <row r="9590" spans="3:15" ht="15.6" x14ac:dyDescent="0.3">
      <c r="C9590" s="227"/>
      <c r="N9590" s="244"/>
      <c r="O9590" s="244"/>
    </row>
    <row r="9591" spans="3:15" ht="15.6" x14ac:dyDescent="0.3">
      <c r="C9591" s="227"/>
      <c r="N9591" s="244"/>
      <c r="O9591" s="244"/>
    </row>
    <row r="9592" spans="3:15" ht="15.6" x14ac:dyDescent="0.3">
      <c r="C9592" s="227"/>
      <c r="N9592" s="244"/>
      <c r="O9592" s="244"/>
    </row>
    <row r="9593" spans="3:15" ht="15.6" x14ac:dyDescent="0.3">
      <c r="C9593" s="227"/>
      <c r="N9593" s="244"/>
      <c r="O9593" s="244"/>
    </row>
    <row r="9594" spans="3:15" ht="15.6" x14ac:dyDescent="0.3">
      <c r="C9594" s="227"/>
      <c r="N9594" s="244"/>
      <c r="O9594" s="244"/>
    </row>
    <row r="9595" spans="3:15" ht="15.6" x14ac:dyDescent="0.3">
      <c r="C9595" s="227"/>
      <c r="N9595" s="244"/>
      <c r="O9595" s="244"/>
    </row>
    <row r="9596" spans="3:15" ht="15.6" x14ac:dyDescent="0.3">
      <c r="C9596" s="227"/>
      <c r="N9596" s="244"/>
      <c r="O9596" s="244"/>
    </row>
    <row r="9597" spans="3:15" ht="15.6" x14ac:dyDescent="0.3">
      <c r="C9597" s="227"/>
      <c r="N9597" s="244"/>
      <c r="O9597" s="244"/>
    </row>
    <row r="9598" spans="3:15" ht="15.6" x14ac:dyDescent="0.3">
      <c r="C9598" s="227"/>
      <c r="N9598" s="244"/>
      <c r="O9598" s="244"/>
    </row>
    <row r="9599" spans="3:15" ht="15.6" x14ac:dyDescent="0.3">
      <c r="C9599" s="227"/>
      <c r="N9599" s="244"/>
      <c r="O9599" s="244"/>
    </row>
    <row r="9600" spans="3:15" ht="15.6" x14ac:dyDescent="0.3">
      <c r="C9600" s="227"/>
      <c r="N9600" s="244"/>
      <c r="O9600" s="244"/>
    </row>
    <row r="9601" spans="3:15" ht="15.6" x14ac:dyDescent="0.3">
      <c r="C9601" s="227"/>
      <c r="N9601" s="244"/>
      <c r="O9601" s="244"/>
    </row>
    <row r="9602" spans="3:15" ht="15.6" x14ac:dyDescent="0.3">
      <c r="C9602" s="227"/>
      <c r="N9602" s="244"/>
      <c r="O9602" s="244"/>
    </row>
    <row r="9603" spans="3:15" ht="15.6" x14ac:dyDescent="0.3">
      <c r="C9603" s="227"/>
      <c r="N9603" s="244"/>
      <c r="O9603" s="244"/>
    </row>
    <row r="9604" spans="3:15" ht="15.6" x14ac:dyDescent="0.3">
      <c r="C9604" s="227"/>
      <c r="N9604" s="244"/>
      <c r="O9604" s="244"/>
    </row>
    <row r="9605" spans="3:15" ht="15.6" x14ac:dyDescent="0.3">
      <c r="C9605" s="227"/>
      <c r="N9605" s="244"/>
      <c r="O9605" s="244"/>
    </row>
    <row r="9606" spans="3:15" ht="15.6" x14ac:dyDescent="0.3">
      <c r="C9606" s="227"/>
      <c r="N9606" s="244"/>
      <c r="O9606" s="244"/>
    </row>
    <row r="9607" spans="3:15" ht="15.6" x14ac:dyDescent="0.3">
      <c r="C9607" s="227"/>
      <c r="N9607" s="244"/>
      <c r="O9607" s="244"/>
    </row>
    <row r="9608" spans="3:15" ht="15.6" x14ac:dyDescent="0.3">
      <c r="C9608" s="227"/>
      <c r="N9608" s="244"/>
      <c r="O9608" s="244"/>
    </row>
    <row r="9609" spans="3:15" ht="15.6" x14ac:dyDescent="0.3">
      <c r="C9609" s="227"/>
      <c r="N9609" s="244"/>
      <c r="O9609" s="244"/>
    </row>
    <row r="9610" spans="3:15" ht="15.6" x14ac:dyDescent="0.3">
      <c r="C9610" s="227"/>
      <c r="N9610" s="244"/>
      <c r="O9610" s="244"/>
    </row>
    <row r="9611" spans="3:15" ht="15.6" x14ac:dyDescent="0.3">
      <c r="C9611" s="227"/>
      <c r="N9611" s="244"/>
      <c r="O9611" s="244"/>
    </row>
    <row r="9612" spans="3:15" ht="15.6" x14ac:dyDescent="0.3">
      <c r="C9612" s="227"/>
      <c r="N9612" s="244"/>
      <c r="O9612" s="244"/>
    </row>
    <row r="9613" spans="3:15" ht="15.6" x14ac:dyDescent="0.3">
      <c r="C9613" s="227"/>
      <c r="N9613" s="244"/>
      <c r="O9613" s="244"/>
    </row>
    <row r="9614" spans="3:15" ht="15.6" x14ac:dyDescent="0.3">
      <c r="C9614" s="227"/>
      <c r="N9614" s="244"/>
      <c r="O9614" s="244"/>
    </row>
    <row r="9615" spans="3:15" ht="15.6" x14ac:dyDescent="0.3">
      <c r="C9615" s="227"/>
      <c r="N9615" s="244"/>
      <c r="O9615" s="244"/>
    </row>
    <row r="9616" spans="3:15" ht="15.6" x14ac:dyDescent="0.3">
      <c r="C9616" s="227"/>
      <c r="N9616" s="244"/>
      <c r="O9616" s="244"/>
    </row>
    <row r="9617" spans="3:15" ht="15.6" x14ac:dyDescent="0.3">
      <c r="C9617" s="227"/>
      <c r="N9617" s="244"/>
      <c r="O9617" s="244"/>
    </row>
    <row r="9618" spans="3:15" ht="15.6" x14ac:dyDescent="0.3">
      <c r="C9618" s="227"/>
      <c r="N9618" s="244"/>
      <c r="O9618" s="244"/>
    </row>
    <row r="9619" spans="3:15" ht="15.6" x14ac:dyDescent="0.3">
      <c r="C9619" s="227"/>
      <c r="N9619" s="244"/>
      <c r="O9619" s="244"/>
    </row>
    <row r="9620" spans="3:15" ht="15.6" x14ac:dyDescent="0.3">
      <c r="C9620" s="227"/>
      <c r="N9620" s="244"/>
      <c r="O9620" s="244"/>
    </row>
    <row r="9621" spans="3:15" ht="15.6" x14ac:dyDescent="0.3">
      <c r="C9621" s="227"/>
      <c r="N9621" s="244"/>
      <c r="O9621" s="244"/>
    </row>
    <row r="9622" spans="3:15" ht="15.6" x14ac:dyDescent="0.3">
      <c r="C9622" s="227"/>
      <c r="N9622" s="244"/>
      <c r="O9622" s="244"/>
    </row>
    <row r="9623" spans="3:15" ht="15.6" x14ac:dyDescent="0.3">
      <c r="C9623" s="227"/>
      <c r="N9623" s="244"/>
      <c r="O9623" s="244"/>
    </row>
    <row r="9624" spans="3:15" ht="15.6" x14ac:dyDescent="0.3">
      <c r="C9624" s="227"/>
      <c r="N9624" s="244"/>
      <c r="O9624" s="244"/>
    </row>
    <row r="9625" spans="3:15" ht="15.6" x14ac:dyDescent="0.3">
      <c r="C9625" s="227"/>
      <c r="N9625" s="244"/>
      <c r="O9625" s="244"/>
    </row>
    <row r="9626" spans="3:15" ht="15.6" x14ac:dyDescent="0.3">
      <c r="C9626" s="227"/>
      <c r="N9626" s="244"/>
      <c r="O9626" s="244"/>
    </row>
    <row r="9627" spans="3:15" ht="15.6" x14ac:dyDescent="0.3">
      <c r="C9627" s="227"/>
      <c r="N9627" s="244"/>
      <c r="O9627" s="244"/>
    </row>
    <row r="9628" spans="3:15" ht="15.6" x14ac:dyDescent="0.3">
      <c r="C9628" s="227"/>
      <c r="N9628" s="244"/>
      <c r="O9628" s="244"/>
    </row>
    <row r="9629" spans="3:15" ht="15.6" x14ac:dyDescent="0.3">
      <c r="C9629" s="227"/>
      <c r="N9629" s="244"/>
      <c r="O9629" s="244"/>
    </row>
    <row r="9630" spans="3:15" ht="15.6" x14ac:dyDescent="0.3">
      <c r="C9630" s="227"/>
      <c r="N9630" s="244"/>
      <c r="O9630" s="244"/>
    </row>
    <row r="9631" spans="3:15" ht="15.6" x14ac:dyDescent="0.3">
      <c r="C9631" s="227"/>
      <c r="N9631" s="244"/>
      <c r="O9631" s="244"/>
    </row>
    <row r="9632" spans="3:15" ht="15.6" x14ac:dyDescent="0.3">
      <c r="C9632" s="227"/>
      <c r="N9632" s="244"/>
      <c r="O9632" s="244"/>
    </row>
    <row r="9633" spans="3:15" ht="15.6" x14ac:dyDescent="0.3">
      <c r="C9633" s="227"/>
      <c r="N9633" s="244"/>
      <c r="O9633" s="244"/>
    </row>
    <row r="9634" spans="3:15" ht="15.6" x14ac:dyDescent="0.3">
      <c r="C9634" s="227"/>
      <c r="N9634" s="244"/>
      <c r="O9634" s="244"/>
    </row>
    <row r="9635" spans="3:15" ht="15.6" x14ac:dyDescent="0.3">
      <c r="C9635" s="227"/>
      <c r="N9635" s="244"/>
      <c r="O9635" s="244"/>
    </row>
    <row r="9636" spans="3:15" ht="15.6" x14ac:dyDescent="0.3">
      <c r="C9636" s="227"/>
      <c r="N9636" s="244"/>
      <c r="O9636" s="244"/>
    </row>
    <row r="9637" spans="3:15" ht="15.6" x14ac:dyDescent="0.3">
      <c r="C9637" s="227"/>
      <c r="N9637" s="244"/>
      <c r="O9637" s="244"/>
    </row>
    <row r="9638" spans="3:15" ht="15.6" x14ac:dyDescent="0.3">
      <c r="C9638" s="227"/>
      <c r="N9638" s="244"/>
      <c r="O9638" s="244"/>
    </row>
    <row r="9639" spans="3:15" ht="15.6" x14ac:dyDescent="0.3">
      <c r="C9639" s="227"/>
      <c r="N9639" s="244"/>
      <c r="O9639" s="244"/>
    </row>
    <row r="9640" spans="3:15" ht="15.6" x14ac:dyDescent="0.3">
      <c r="C9640" s="227"/>
      <c r="N9640" s="244"/>
      <c r="O9640" s="244"/>
    </row>
    <row r="9641" spans="3:15" ht="15.6" x14ac:dyDescent="0.3">
      <c r="C9641" s="227"/>
      <c r="N9641" s="244"/>
      <c r="O9641" s="244"/>
    </row>
    <row r="9642" spans="3:15" ht="15.6" x14ac:dyDescent="0.3">
      <c r="C9642" s="227"/>
      <c r="N9642" s="244"/>
      <c r="O9642" s="244"/>
    </row>
    <row r="9643" spans="3:15" ht="15.6" x14ac:dyDescent="0.3">
      <c r="C9643" s="227"/>
      <c r="N9643" s="244"/>
      <c r="O9643" s="244"/>
    </row>
    <row r="9644" spans="3:15" ht="15.6" x14ac:dyDescent="0.3">
      <c r="C9644" s="227"/>
      <c r="N9644" s="244"/>
      <c r="O9644" s="244"/>
    </row>
    <row r="9645" spans="3:15" ht="15.6" x14ac:dyDescent="0.3">
      <c r="C9645" s="227"/>
      <c r="N9645" s="244"/>
      <c r="O9645" s="244"/>
    </row>
    <row r="9646" spans="3:15" ht="15.6" x14ac:dyDescent="0.3">
      <c r="C9646" s="227"/>
      <c r="N9646" s="244"/>
      <c r="O9646" s="244"/>
    </row>
    <row r="9647" spans="3:15" ht="15.6" x14ac:dyDescent="0.3">
      <c r="C9647" s="227"/>
      <c r="N9647" s="244"/>
      <c r="O9647" s="244"/>
    </row>
    <row r="9648" spans="3:15" ht="15.6" x14ac:dyDescent="0.3">
      <c r="C9648" s="227"/>
      <c r="N9648" s="244"/>
      <c r="O9648" s="244"/>
    </row>
    <row r="9649" spans="3:15" ht="15.6" x14ac:dyDescent="0.3">
      <c r="C9649" s="227"/>
      <c r="N9649" s="244"/>
      <c r="O9649" s="244"/>
    </row>
    <row r="9650" spans="3:15" ht="15.6" x14ac:dyDescent="0.3">
      <c r="C9650" s="227"/>
      <c r="N9650" s="244"/>
      <c r="O9650" s="244"/>
    </row>
    <row r="9651" spans="3:15" ht="15.6" x14ac:dyDescent="0.3">
      <c r="C9651" s="227"/>
      <c r="N9651" s="244"/>
      <c r="O9651" s="244"/>
    </row>
    <row r="9652" spans="3:15" ht="15.6" x14ac:dyDescent="0.3">
      <c r="C9652" s="227"/>
      <c r="N9652" s="244"/>
      <c r="O9652" s="244"/>
    </row>
    <row r="9653" spans="3:15" ht="15.6" x14ac:dyDescent="0.3">
      <c r="C9653" s="227"/>
      <c r="N9653" s="244"/>
      <c r="O9653" s="244"/>
    </row>
    <row r="9654" spans="3:15" ht="15.6" x14ac:dyDescent="0.3">
      <c r="C9654" s="227"/>
      <c r="N9654" s="244"/>
      <c r="O9654" s="244"/>
    </row>
    <row r="9655" spans="3:15" ht="15.6" x14ac:dyDescent="0.3">
      <c r="C9655" s="227"/>
      <c r="N9655" s="244"/>
      <c r="O9655" s="244"/>
    </row>
    <row r="9656" spans="3:15" ht="15.6" x14ac:dyDescent="0.3">
      <c r="C9656" s="227"/>
      <c r="N9656" s="244"/>
      <c r="O9656" s="244"/>
    </row>
    <row r="9657" spans="3:15" ht="15.6" x14ac:dyDescent="0.3">
      <c r="C9657" s="227"/>
      <c r="N9657" s="244"/>
      <c r="O9657" s="244"/>
    </row>
    <row r="9658" spans="3:15" ht="15.6" x14ac:dyDescent="0.3">
      <c r="C9658" s="227"/>
      <c r="N9658" s="244"/>
      <c r="O9658" s="244"/>
    </row>
    <row r="9659" spans="3:15" ht="15.6" x14ac:dyDescent="0.3">
      <c r="C9659" s="227"/>
      <c r="N9659" s="244"/>
      <c r="O9659" s="244"/>
    </row>
    <row r="9660" spans="3:15" ht="15.6" x14ac:dyDescent="0.3">
      <c r="C9660" s="227"/>
      <c r="N9660" s="244"/>
      <c r="O9660" s="244"/>
    </row>
    <row r="9661" spans="3:15" ht="15.6" x14ac:dyDescent="0.3">
      <c r="C9661" s="227"/>
      <c r="N9661" s="244"/>
      <c r="O9661" s="244"/>
    </row>
    <row r="9662" spans="3:15" ht="15.6" x14ac:dyDescent="0.3">
      <c r="C9662" s="227"/>
      <c r="N9662" s="244"/>
      <c r="O9662" s="244"/>
    </row>
    <row r="9663" spans="3:15" ht="15.6" x14ac:dyDescent="0.3">
      <c r="C9663" s="227"/>
      <c r="N9663" s="244"/>
      <c r="O9663" s="244"/>
    </row>
    <row r="9664" spans="3:15" ht="15.6" x14ac:dyDescent="0.3">
      <c r="C9664" s="227"/>
      <c r="N9664" s="244"/>
      <c r="O9664" s="244"/>
    </row>
    <row r="9665" spans="3:15" ht="15.6" x14ac:dyDescent="0.3">
      <c r="C9665" s="227"/>
      <c r="N9665" s="244"/>
      <c r="O9665" s="244"/>
    </row>
    <row r="9666" spans="3:15" ht="15.6" x14ac:dyDescent="0.3">
      <c r="C9666" s="227"/>
      <c r="N9666" s="244"/>
      <c r="O9666" s="244"/>
    </row>
    <row r="9667" spans="3:15" ht="15.6" x14ac:dyDescent="0.3">
      <c r="C9667" s="227"/>
      <c r="N9667" s="244"/>
      <c r="O9667" s="244"/>
    </row>
    <row r="9668" spans="3:15" ht="15.6" x14ac:dyDescent="0.3">
      <c r="C9668" s="227"/>
      <c r="N9668" s="244"/>
      <c r="O9668" s="244"/>
    </row>
    <row r="9669" spans="3:15" ht="15.6" x14ac:dyDescent="0.3">
      <c r="C9669" s="227"/>
      <c r="N9669" s="244"/>
      <c r="O9669" s="244"/>
    </row>
    <row r="9670" spans="3:15" ht="15.6" x14ac:dyDescent="0.3">
      <c r="C9670" s="227"/>
      <c r="N9670" s="244"/>
      <c r="O9670" s="244"/>
    </row>
    <row r="9671" spans="3:15" ht="15.6" x14ac:dyDescent="0.3">
      <c r="C9671" s="227"/>
      <c r="N9671" s="244"/>
      <c r="O9671" s="244"/>
    </row>
    <row r="9672" spans="3:15" ht="15.6" x14ac:dyDescent="0.3">
      <c r="C9672" s="227"/>
      <c r="N9672" s="244"/>
      <c r="O9672" s="244"/>
    </row>
    <row r="9673" spans="3:15" ht="15.6" x14ac:dyDescent="0.3">
      <c r="C9673" s="227"/>
      <c r="N9673" s="244"/>
      <c r="O9673" s="244"/>
    </row>
    <row r="9674" spans="3:15" ht="15.6" x14ac:dyDescent="0.3">
      <c r="C9674" s="227"/>
      <c r="N9674" s="244"/>
      <c r="O9674" s="244"/>
    </row>
    <row r="9675" spans="3:15" ht="15.6" x14ac:dyDescent="0.3">
      <c r="C9675" s="227"/>
      <c r="N9675" s="244"/>
      <c r="O9675" s="244"/>
    </row>
    <row r="9676" spans="3:15" ht="15.6" x14ac:dyDescent="0.3">
      <c r="C9676" s="227"/>
      <c r="N9676" s="244"/>
      <c r="O9676" s="244"/>
    </row>
    <row r="9677" spans="3:15" ht="15.6" x14ac:dyDescent="0.3">
      <c r="C9677" s="227"/>
      <c r="N9677" s="244"/>
      <c r="O9677" s="244"/>
    </row>
    <row r="9678" spans="3:15" ht="15.6" x14ac:dyDescent="0.3">
      <c r="C9678" s="227"/>
      <c r="N9678" s="244"/>
      <c r="O9678" s="244"/>
    </row>
    <row r="9679" spans="3:15" ht="15.6" x14ac:dyDescent="0.3">
      <c r="C9679" s="227"/>
      <c r="N9679" s="244"/>
      <c r="O9679" s="244"/>
    </row>
    <row r="9680" spans="3:15" ht="15.6" x14ac:dyDescent="0.3">
      <c r="C9680" s="227"/>
      <c r="N9680" s="244"/>
      <c r="O9680" s="244"/>
    </row>
    <row r="9681" spans="3:15" ht="15.6" x14ac:dyDescent="0.3">
      <c r="C9681" s="227"/>
      <c r="N9681" s="244"/>
      <c r="O9681" s="244"/>
    </row>
    <row r="9682" spans="3:15" ht="15.6" x14ac:dyDescent="0.3">
      <c r="C9682" s="227"/>
      <c r="N9682" s="244"/>
      <c r="O9682" s="244"/>
    </row>
    <row r="9683" spans="3:15" ht="15.6" x14ac:dyDescent="0.3">
      <c r="C9683" s="227"/>
      <c r="N9683" s="244"/>
      <c r="O9683" s="244"/>
    </row>
    <row r="9684" spans="3:15" ht="15.6" x14ac:dyDescent="0.3">
      <c r="C9684" s="227"/>
      <c r="N9684" s="244"/>
      <c r="O9684" s="244"/>
    </row>
    <row r="9685" spans="3:15" ht="15.6" x14ac:dyDescent="0.3">
      <c r="C9685" s="227"/>
      <c r="N9685" s="244"/>
      <c r="O9685" s="244"/>
    </row>
    <row r="9686" spans="3:15" ht="15.6" x14ac:dyDescent="0.3">
      <c r="C9686" s="227"/>
      <c r="N9686" s="244"/>
      <c r="O9686" s="244"/>
    </row>
    <row r="9687" spans="3:15" ht="15.6" x14ac:dyDescent="0.3">
      <c r="C9687" s="227"/>
      <c r="N9687" s="244"/>
      <c r="O9687" s="244"/>
    </row>
    <row r="9688" spans="3:15" ht="15.6" x14ac:dyDescent="0.3">
      <c r="C9688" s="227"/>
      <c r="N9688" s="244"/>
      <c r="O9688" s="244"/>
    </row>
    <row r="9689" spans="3:15" ht="15.6" x14ac:dyDescent="0.3">
      <c r="C9689" s="227"/>
      <c r="N9689" s="244"/>
      <c r="O9689" s="244"/>
    </row>
    <row r="9690" spans="3:15" ht="15.6" x14ac:dyDescent="0.3">
      <c r="C9690" s="227"/>
      <c r="N9690" s="244"/>
      <c r="O9690" s="244"/>
    </row>
    <row r="9691" spans="3:15" ht="15.6" x14ac:dyDescent="0.3">
      <c r="C9691" s="227"/>
      <c r="N9691" s="244"/>
      <c r="O9691" s="244"/>
    </row>
    <row r="9692" spans="3:15" ht="15.6" x14ac:dyDescent="0.3">
      <c r="C9692" s="227"/>
      <c r="N9692" s="244"/>
      <c r="O9692" s="244"/>
    </row>
    <row r="9693" spans="3:15" ht="15.6" x14ac:dyDescent="0.3">
      <c r="C9693" s="227"/>
      <c r="N9693" s="244"/>
      <c r="O9693" s="244"/>
    </row>
    <row r="9694" spans="3:15" ht="15.6" x14ac:dyDescent="0.3">
      <c r="C9694" s="227"/>
      <c r="N9694" s="244"/>
      <c r="O9694" s="244"/>
    </row>
    <row r="9695" spans="3:15" ht="15.6" x14ac:dyDescent="0.3">
      <c r="C9695" s="227"/>
      <c r="N9695" s="244"/>
      <c r="O9695" s="244"/>
    </row>
    <row r="9696" spans="3:15" ht="15.6" x14ac:dyDescent="0.3">
      <c r="C9696" s="227"/>
      <c r="N9696" s="244"/>
      <c r="O9696" s="244"/>
    </row>
    <row r="9697" spans="3:15" ht="15.6" x14ac:dyDescent="0.3">
      <c r="C9697" s="227"/>
      <c r="N9697" s="244"/>
      <c r="O9697" s="244"/>
    </row>
    <row r="9698" spans="3:15" ht="15.6" x14ac:dyDescent="0.3">
      <c r="C9698" s="227"/>
      <c r="N9698" s="244"/>
      <c r="O9698" s="244"/>
    </row>
    <row r="9699" spans="3:15" ht="15.6" x14ac:dyDescent="0.3">
      <c r="C9699" s="227"/>
      <c r="N9699" s="244"/>
      <c r="O9699" s="244"/>
    </row>
    <row r="9700" spans="3:15" ht="15.6" x14ac:dyDescent="0.3">
      <c r="C9700" s="227"/>
      <c r="N9700" s="244"/>
      <c r="O9700" s="244"/>
    </row>
    <row r="9701" spans="3:15" ht="15.6" x14ac:dyDescent="0.3">
      <c r="C9701" s="227"/>
      <c r="N9701" s="244"/>
      <c r="O9701" s="244"/>
    </row>
    <row r="9702" spans="3:15" ht="15.6" x14ac:dyDescent="0.3">
      <c r="C9702" s="227"/>
      <c r="N9702" s="244"/>
      <c r="O9702" s="244"/>
    </row>
    <row r="9703" spans="3:15" ht="15.6" x14ac:dyDescent="0.3">
      <c r="C9703" s="227"/>
      <c r="N9703" s="244"/>
      <c r="O9703" s="244"/>
    </row>
    <row r="9704" spans="3:15" ht="15.6" x14ac:dyDescent="0.3">
      <c r="C9704" s="227"/>
      <c r="N9704" s="244"/>
      <c r="O9704" s="244"/>
    </row>
    <row r="9705" spans="3:15" ht="15.6" x14ac:dyDescent="0.3">
      <c r="C9705" s="227"/>
      <c r="N9705" s="244"/>
      <c r="O9705" s="244"/>
    </row>
    <row r="9706" spans="3:15" ht="15.6" x14ac:dyDescent="0.3">
      <c r="C9706" s="227"/>
      <c r="N9706" s="244"/>
      <c r="O9706" s="244"/>
    </row>
    <row r="9707" spans="3:15" ht="15.6" x14ac:dyDescent="0.3">
      <c r="C9707" s="227"/>
      <c r="N9707" s="244"/>
      <c r="O9707" s="244"/>
    </row>
    <row r="9708" spans="3:15" ht="15.6" x14ac:dyDescent="0.3">
      <c r="C9708" s="227"/>
      <c r="N9708" s="244"/>
      <c r="O9708" s="244"/>
    </row>
    <row r="9709" spans="3:15" ht="15.6" x14ac:dyDescent="0.3">
      <c r="C9709" s="227"/>
      <c r="N9709" s="244"/>
      <c r="O9709" s="244"/>
    </row>
    <row r="9710" spans="3:15" ht="15.6" x14ac:dyDescent="0.3">
      <c r="C9710" s="227"/>
      <c r="N9710" s="244"/>
      <c r="O9710" s="244"/>
    </row>
    <row r="9711" spans="3:15" ht="15.6" x14ac:dyDescent="0.3">
      <c r="C9711" s="227"/>
      <c r="N9711" s="244"/>
      <c r="O9711" s="244"/>
    </row>
    <row r="9712" spans="3:15" ht="15.6" x14ac:dyDescent="0.3">
      <c r="C9712" s="227"/>
      <c r="N9712" s="244"/>
      <c r="O9712" s="244"/>
    </row>
    <row r="9713" spans="3:15" ht="15.6" x14ac:dyDescent="0.3">
      <c r="C9713" s="227"/>
      <c r="N9713" s="244"/>
      <c r="O9713" s="244"/>
    </row>
    <row r="9714" spans="3:15" ht="15.6" x14ac:dyDescent="0.3">
      <c r="C9714" s="227"/>
      <c r="N9714" s="244"/>
      <c r="O9714" s="244"/>
    </row>
    <row r="9715" spans="3:15" ht="15.6" x14ac:dyDescent="0.3">
      <c r="C9715" s="227"/>
      <c r="N9715" s="244"/>
      <c r="O9715" s="244"/>
    </row>
    <row r="9716" spans="3:15" ht="15.6" x14ac:dyDescent="0.3">
      <c r="C9716" s="227"/>
      <c r="N9716" s="244"/>
      <c r="O9716" s="244"/>
    </row>
    <row r="9717" spans="3:15" ht="15.6" x14ac:dyDescent="0.3">
      <c r="C9717" s="227"/>
      <c r="N9717" s="244"/>
      <c r="O9717" s="244"/>
    </row>
    <row r="9718" spans="3:15" ht="15.6" x14ac:dyDescent="0.3">
      <c r="C9718" s="227"/>
      <c r="N9718" s="244"/>
      <c r="O9718" s="244"/>
    </row>
    <row r="9719" spans="3:15" ht="15.6" x14ac:dyDescent="0.3">
      <c r="C9719" s="227"/>
      <c r="N9719" s="244"/>
      <c r="O9719" s="244"/>
    </row>
    <row r="9720" spans="3:15" ht="15.6" x14ac:dyDescent="0.3">
      <c r="C9720" s="227"/>
      <c r="N9720" s="244"/>
      <c r="O9720" s="244"/>
    </row>
    <row r="9721" spans="3:15" ht="15.6" x14ac:dyDescent="0.3">
      <c r="C9721" s="227"/>
      <c r="N9721" s="244"/>
      <c r="O9721" s="244"/>
    </row>
    <row r="9722" spans="3:15" ht="15.6" x14ac:dyDescent="0.3">
      <c r="C9722" s="227"/>
      <c r="N9722" s="244"/>
      <c r="O9722" s="244"/>
    </row>
    <row r="9723" spans="3:15" ht="15.6" x14ac:dyDescent="0.3">
      <c r="C9723" s="227"/>
      <c r="N9723" s="244"/>
      <c r="O9723" s="244"/>
    </row>
    <row r="9724" spans="3:15" ht="15.6" x14ac:dyDescent="0.3">
      <c r="C9724" s="227"/>
      <c r="N9724" s="244"/>
      <c r="O9724" s="244"/>
    </row>
    <row r="9725" spans="3:15" ht="15.6" x14ac:dyDescent="0.3">
      <c r="C9725" s="227"/>
      <c r="N9725" s="244"/>
      <c r="O9725" s="244"/>
    </row>
    <row r="9726" spans="3:15" ht="15.6" x14ac:dyDescent="0.3">
      <c r="C9726" s="227"/>
      <c r="N9726" s="244"/>
      <c r="O9726" s="244"/>
    </row>
    <row r="9727" spans="3:15" ht="15.6" x14ac:dyDescent="0.3">
      <c r="C9727" s="227"/>
      <c r="N9727" s="244"/>
      <c r="O9727" s="244"/>
    </row>
    <row r="9728" spans="3:15" ht="15.6" x14ac:dyDescent="0.3">
      <c r="C9728" s="227"/>
      <c r="N9728" s="244"/>
      <c r="O9728" s="244"/>
    </row>
    <row r="9729" spans="3:15" ht="15.6" x14ac:dyDescent="0.3">
      <c r="C9729" s="227"/>
      <c r="N9729" s="244"/>
      <c r="O9729" s="244"/>
    </row>
    <row r="9730" spans="3:15" ht="15.6" x14ac:dyDescent="0.3">
      <c r="C9730" s="227"/>
      <c r="N9730" s="244"/>
      <c r="O9730" s="244"/>
    </row>
    <row r="9731" spans="3:15" ht="15.6" x14ac:dyDescent="0.3">
      <c r="C9731" s="227"/>
      <c r="N9731" s="244"/>
      <c r="O9731" s="244"/>
    </row>
    <row r="9732" spans="3:15" ht="15.6" x14ac:dyDescent="0.3">
      <c r="C9732" s="227"/>
      <c r="N9732" s="244"/>
      <c r="O9732" s="244"/>
    </row>
    <row r="9733" spans="3:15" ht="15.6" x14ac:dyDescent="0.3">
      <c r="C9733" s="227"/>
      <c r="N9733" s="244"/>
      <c r="O9733" s="244"/>
    </row>
    <row r="9734" spans="3:15" ht="15.6" x14ac:dyDescent="0.3">
      <c r="C9734" s="227"/>
      <c r="N9734" s="244"/>
      <c r="O9734" s="244"/>
    </row>
    <row r="9735" spans="3:15" ht="15.6" x14ac:dyDescent="0.3">
      <c r="C9735" s="227"/>
      <c r="N9735" s="244"/>
      <c r="O9735" s="244"/>
    </row>
    <row r="9736" spans="3:15" ht="15.6" x14ac:dyDescent="0.3">
      <c r="C9736" s="227"/>
      <c r="N9736" s="244"/>
      <c r="O9736" s="244"/>
    </row>
    <row r="9737" spans="3:15" ht="15.6" x14ac:dyDescent="0.3">
      <c r="C9737" s="227"/>
      <c r="N9737" s="244"/>
      <c r="O9737" s="244"/>
    </row>
    <row r="9738" spans="3:15" ht="15.6" x14ac:dyDescent="0.3">
      <c r="C9738" s="227"/>
      <c r="N9738" s="244"/>
      <c r="O9738" s="244"/>
    </row>
    <row r="9739" spans="3:15" ht="15.6" x14ac:dyDescent="0.3">
      <c r="C9739" s="227"/>
      <c r="N9739" s="244"/>
      <c r="O9739" s="244"/>
    </row>
    <row r="9740" spans="3:15" ht="15.6" x14ac:dyDescent="0.3">
      <c r="C9740" s="227"/>
      <c r="N9740" s="244"/>
      <c r="O9740" s="244"/>
    </row>
    <row r="9741" spans="3:15" ht="15.6" x14ac:dyDescent="0.3">
      <c r="C9741" s="227"/>
      <c r="N9741" s="244"/>
      <c r="O9741" s="244"/>
    </row>
    <row r="9742" spans="3:15" ht="15.6" x14ac:dyDescent="0.3">
      <c r="C9742" s="227"/>
      <c r="N9742" s="244"/>
      <c r="O9742" s="244"/>
    </row>
    <row r="9743" spans="3:15" ht="15.6" x14ac:dyDescent="0.3">
      <c r="C9743" s="227"/>
      <c r="N9743" s="244"/>
      <c r="O9743" s="244"/>
    </row>
    <row r="9744" spans="3:15" ht="15.6" x14ac:dyDescent="0.3">
      <c r="C9744" s="227"/>
      <c r="N9744" s="244"/>
      <c r="O9744" s="244"/>
    </row>
    <row r="9745" spans="3:15" ht="15.6" x14ac:dyDescent="0.3">
      <c r="C9745" s="227"/>
      <c r="N9745" s="244"/>
      <c r="O9745" s="244"/>
    </row>
    <row r="9746" spans="3:15" ht="15.6" x14ac:dyDescent="0.3">
      <c r="C9746" s="227"/>
      <c r="N9746" s="244"/>
      <c r="O9746" s="244"/>
    </row>
    <row r="9747" spans="3:15" ht="15.6" x14ac:dyDescent="0.3">
      <c r="C9747" s="227"/>
      <c r="N9747" s="244"/>
      <c r="O9747" s="244"/>
    </row>
    <row r="9748" spans="3:15" ht="15.6" x14ac:dyDescent="0.3">
      <c r="C9748" s="227"/>
      <c r="N9748" s="244"/>
      <c r="O9748" s="244"/>
    </row>
    <row r="9749" spans="3:15" ht="15.6" x14ac:dyDescent="0.3">
      <c r="C9749" s="227"/>
      <c r="N9749" s="244"/>
      <c r="O9749" s="244"/>
    </row>
    <row r="9750" spans="3:15" ht="15.6" x14ac:dyDescent="0.3">
      <c r="C9750" s="227"/>
      <c r="N9750" s="244"/>
      <c r="O9750" s="244"/>
    </row>
    <row r="9751" spans="3:15" ht="15.6" x14ac:dyDescent="0.3">
      <c r="C9751" s="227"/>
      <c r="N9751" s="244"/>
      <c r="O9751" s="244"/>
    </row>
    <row r="9752" spans="3:15" ht="15.6" x14ac:dyDescent="0.3">
      <c r="C9752" s="227"/>
      <c r="N9752" s="244"/>
      <c r="O9752" s="244"/>
    </row>
    <row r="9753" spans="3:15" ht="15.6" x14ac:dyDescent="0.3">
      <c r="C9753" s="227"/>
      <c r="N9753" s="244"/>
      <c r="O9753" s="244"/>
    </row>
    <row r="9754" spans="3:15" ht="15.6" x14ac:dyDescent="0.3">
      <c r="C9754" s="227"/>
      <c r="N9754" s="244"/>
      <c r="O9754" s="244"/>
    </row>
    <row r="9755" spans="3:15" ht="15.6" x14ac:dyDescent="0.3">
      <c r="C9755" s="227"/>
      <c r="N9755" s="244"/>
      <c r="O9755" s="244"/>
    </row>
    <row r="9756" spans="3:15" ht="15.6" x14ac:dyDescent="0.3">
      <c r="C9756" s="227"/>
      <c r="N9756" s="244"/>
      <c r="O9756" s="244"/>
    </row>
    <row r="9757" spans="3:15" ht="15.6" x14ac:dyDescent="0.3">
      <c r="C9757" s="227"/>
      <c r="N9757" s="244"/>
      <c r="O9757" s="244"/>
    </row>
    <row r="9758" spans="3:15" ht="15.6" x14ac:dyDescent="0.3">
      <c r="C9758" s="227"/>
      <c r="N9758" s="244"/>
      <c r="O9758" s="244"/>
    </row>
    <row r="9759" spans="3:15" ht="15.6" x14ac:dyDescent="0.3">
      <c r="C9759" s="227"/>
      <c r="N9759" s="244"/>
      <c r="O9759" s="244"/>
    </row>
    <row r="9760" spans="3:15" ht="15.6" x14ac:dyDescent="0.3">
      <c r="C9760" s="227"/>
      <c r="N9760" s="244"/>
      <c r="O9760" s="244"/>
    </row>
    <row r="9761" spans="3:15" ht="15.6" x14ac:dyDescent="0.3">
      <c r="C9761" s="227"/>
      <c r="N9761" s="244"/>
      <c r="O9761" s="244"/>
    </row>
    <row r="9762" spans="3:15" ht="15.6" x14ac:dyDescent="0.3">
      <c r="C9762" s="227"/>
      <c r="N9762" s="244"/>
      <c r="O9762" s="244"/>
    </row>
    <row r="9763" spans="3:15" ht="15.6" x14ac:dyDescent="0.3">
      <c r="C9763" s="227"/>
      <c r="N9763" s="244"/>
      <c r="O9763" s="244"/>
    </row>
    <row r="9764" spans="3:15" ht="15.6" x14ac:dyDescent="0.3">
      <c r="C9764" s="227"/>
      <c r="N9764" s="244"/>
      <c r="O9764" s="244"/>
    </row>
    <row r="9765" spans="3:15" ht="15.6" x14ac:dyDescent="0.3">
      <c r="C9765" s="227"/>
      <c r="N9765" s="244"/>
      <c r="O9765" s="244"/>
    </row>
    <row r="9766" spans="3:15" ht="15.6" x14ac:dyDescent="0.3">
      <c r="C9766" s="227"/>
      <c r="N9766" s="244"/>
      <c r="O9766" s="244"/>
    </row>
    <row r="9767" spans="3:15" ht="15.6" x14ac:dyDescent="0.3">
      <c r="C9767" s="227"/>
      <c r="N9767" s="244"/>
      <c r="O9767" s="244"/>
    </row>
    <row r="9768" spans="3:15" ht="15.6" x14ac:dyDescent="0.3">
      <c r="C9768" s="227"/>
      <c r="N9768" s="244"/>
      <c r="O9768" s="244"/>
    </row>
    <row r="9769" spans="3:15" ht="15.6" x14ac:dyDescent="0.3">
      <c r="C9769" s="227"/>
      <c r="N9769" s="244"/>
      <c r="O9769" s="244"/>
    </row>
    <row r="9770" spans="3:15" ht="15.6" x14ac:dyDescent="0.3">
      <c r="C9770" s="227"/>
      <c r="N9770" s="244"/>
      <c r="O9770" s="244"/>
    </row>
    <row r="9771" spans="3:15" ht="15.6" x14ac:dyDescent="0.3">
      <c r="C9771" s="227"/>
      <c r="N9771" s="244"/>
      <c r="O9771" s="244"/>
    </row>
    <row r="9772" spans="3:15" ht="15.6" x14ac:dyDescent="0.3">
      <c r="C9772" s="227"/>
      <c r="N9772" s="244"/>
      <c r="O9772" s="244"/>
    </row>
    <row r="9773" spans="3:15" ht="15.6" x14ac:dyDescent="0.3">
      <c r="C9773" s="227"/>
      <c r="N9773" s="244"/>
      <c r="O9773" s="244"/>
    </row>
    <row r="9774" spans="3:15" ht="15.6" x14ac:dyDescent="0.3">
      <c r="C9774" s="227"/>
      <c r="N9774" s="244"/>
      <c r="O9774" s="244"/>
    </row>
    <row r="9775" spans="3:15" ht="15.6" x14ac:dyDescent="0.3">
      <c r="C9775" s="227"/>
      <c r="N9775" s="244"/>
      <c r="O9775" s="244"/>
    </row>
    <row r="9776" spans="3:15" ht="15.6" x14ac:dyDescent="0.3">
      <c r="C9776" s="227"/>
      <c r="N9776" s="244"/>
      <c r="O9776" s="244"/>
    </row>
    <row r="9777" spans="3:15" ht="15.6" x14ac:dyDescent="0.3">
      <c r="C9777" s="227"/>
      <c r="N9777" s="244"/>
      <c r="O9777" s="244"/>
    </row>
    <row r="9778" spans="3:15" ht="15.6" x14ac:dyDescent="0.3">
      <c r="C9778" s="227"/>
      <c r="N9778" s="244"/>
      <c r="O9778" s="244"/>
    </row>
    <row r="9779" spans="3:15" ht="15.6" x14ac:dyDescent="0.3">
      <c r="C9779" s="227"/>
      <c r="N9779" s="244"/>
      <c r="O9779" s="244"/>
    </row>
    <row r="9780" spans="3:15" ht="15.6" x14ac:dyDescent="0.3">
      <c r="C9780" s="227"/>
      <c r="N9780" s="244"/>
      <c r="O9780" s="244"/>
    </row>
    <row r="9781" spans="3:15" ht="15.6" x14ac:dyDescent="0.3">
      <c r="C9781" s="227"/>
      <c r="N9781" s="244"/>
      <c r="O9781" s="244"/>
    </row>
    <row r="9782" spans="3:15" ht="15.6" x14ac:dyDescent="0.3">
      <c r="C9782" s="227"/>
      <c r="N9782" s="244"/>
      <c r="O9782" s="244"/>
    </row>
    <row r="9783" spans="3:15" ht="15.6" x14ac:dyDescent="0.3">
      <c r="C9783" s="227"/>
      <c r="N9783" s="244"/>
      <c r="O9783" s="244"/>
    </row>
    <row r="9784" spans="3:15" ht="15.6" x14ac:dyDescent="0.3">
      <c r="C9784" s="227"/>
      <c r="N9784" s="244"/>
      <c r="O9784" s="244"/>
    </row>
    <row r="9785" spans="3:15" ht="15.6" x14ac:dyDescent="0.3">
      <c r="C9785" s="227"/>
      <c r="N9785" s="244"/>
      <c r="O9785" s="244"/>
    </row>
    <row r="9786" spans="3:15" ht="15.6" x14ac:dyDescent="0.3">
      <c r="C9786" s="227"/>
      <c r="N9786" s="244"/>
      <c r="O9786" s="244"/>
    </row>
    <row r="9787" spans="3:15" ht="15.6" x14ac:dyDescent="0.3">
      <c r="C9787" s="227"/>
      <c r="N9787" s="244"/>
      <c r="O9787" s="244"/>
    </row>
    <row r="9788" spans="3:15" ht="15.6" x14ac:dyDescent="0.3">
      <c r="C9788" s="227"/>
      <c r="N9788" s="244"/>
      <c r="O9788" s="244"/>
    </row>
    <row r="9789" spans="3:15" ht="15.6" x14ac:dyDescent="0.3">
      <c r="C9789" s="227"/>
      <c r="N9789" s="244"/>
      <c r="O9789" s="244"/>
    </row>
    <row r="9790" spans="3:15" ht="15.6" x14ac:dyDescent="0.3">
      <c r="C9790" s="227"/>
      <c r="N9790" s="244"/>
      <c r="O9790" s="244"/>
    </row>
    <row r="9791" spans="3:15" ht="15.6" x14ac:dyDescent="0.3">
      <c r="C9791" s="227"/>
      <c r="N9791" s="244"/>
      <c r="O9791" s="244"/>
    </row>
    <row r="9792" spans="3:15" ht="15.6" x14ac:dyDescent="0.3">
      <c r="C9792" s="227"/>
      <c r="N9792" s="244"/>
      <c r="O9792" s="244"/>
    </row>
    <row r="9793" spans="3:15" ht="15.6" x14ac:dyDescent="0.3">
      <c r="C9793" s="227"/>
      <c r="N9793" s="244"/>
      <c r="O9793" s="244"/>
    </row>
    <row r="9794" spans="3:15" ht="15.6" x14ac:dyDescent="0.3">
      <c r="C9794" s="227"/>
      <c r="N9794" s="244"/>
      <c r="O9794" s="244"/>
    </row>
    <row r="9795" spans="3:15" ht="15.6" x14ac:dyDescent="0.3">
      <c r="C9795" s="227"/>
      <c r="N9795" s="244"/>
      <c r="O9795" s="244"/>
    </row>
    <row r="9796" spans="3:15" ht="15.6" x14ac:dyDescent="0.3">
      <c r="C9796" s="227"/>
      <c r="N9796" s="244"/>
      <c r="O9796" s="244"/>
    </row>
    <row r="9797" spans="3:15" ht="15.6" x14ac:dyDescent="0.3">
      <c r="C9797" s="227"/>
      <c r="N9797" s="244"/>
      <c r="O9797" s="244"/>
    </row>
    <row r="9798" spans="3:15" ht="15.6" x14ac:dyDescent="0.3">
      <c r="C9798" s="227"/>
      <c r="N9798" s="244"/>
      <c r="O9798" s="244"/>
    </row>
    <row r="9799" spans="3:15" ht="15.6" x14ac:dyDescent="0.3">
      <c r="C9799" s="227"/>
      <c r="N9799" s="244"/>
      <c r="O9799" s="244"/>
    </row>
    <row r="9800" spans="3:15" ht="15.6" x14ac:dyDescent="0.3">
      <c r="C9800" s="227"/>
      <c r="N9800" s="244"/>
      <c r="O9800" s="244"/>
    </row>
    <row r="9801" spans="3:15" ht="15.6" x14ac:dyDescent="0.3">
      <c r="C9801" s="227"/>
      <c r="N9801" s="244"/>
      <c r="O9801" s="244"/>
    </row>
    <row r="9802" spans="3:15" ht="15.6" x14ac:dyDescent="0.3">
      <c r="C9802" s="227"/>
      <c r="N9802" s="244"/>
      <c r="O9802" s="244"/>
    </row>
    <row r="9803" spans="3:15" ht="15.6" x14ac:dyDescent="0.3">
      <c r="C9803" s="227"/>
      <c r="N9803" s="244"/>
      <c r="O9803" s="244"/>
    </row>
    <row r="9804" spans="3:15" ht="15.6" x14ac:dyDescent="0.3">
      <c r="C9804" s="227"/>
      <c r="N9804" s="244"/>
      <c r="O9804" s="244"/>
    </row>
    <row r="9805" spans="3:15" ht="15.6" x14ac:dyDescent="0.3">
      <c r="C9805" s="227"/>
      <c r="N9805" s="244"/>
      <c r="O9805" s="244"/>
    </row>
    <row r="9806" spans="3:15" ht="15.6" x14ac:dyDescent="0.3">
      <c r="C9806" s="227"/>
      <c r="N9806" s="244"/>
      <c r="O9806" s="244"/>
    </row>
    <row r="9807" spans="3:15" ht="15.6" x14ac:dyDescent="0.3">
      <c r="C9807" s="227"/>
      <c r="N9807" s="244"/>
      <c r="O9807" s="244"/>
    </row>
    <row r="9808" spans="3:15" ht="15.6" x14ac:dyDescent="0.3">
      <c r="C9808" s="227"/>
      <c r="N9808" s="244"/>
      <c r="O9808" s="244"/>
    </row>
    <row r="9809" spans="3:15" ht="15.6" x14ac:dyDescent="0.3">
      <c r="C9809" s="227"/>
      <c r="N9809" s="244"/>
      <c r="O9809" s="244"/>
    </row>
    <row r="9810" spans="3:15" ht="15.6" x14ac:dyDescent="0.3">
      <c r="C9810" s="227"/>
      <c r="N9810" s="244"/>
      <c r="O9810" s="244"/>
    </row>
    <row r="9811" spans="3:15" ht="15.6" x14ac:dyDescent="0.3">
      <c r="C9811" s="227"/>
      <c r="N9811" s="244"/>
      <c r="O9811" s="244"/>
    </row>
    <row r="9812" spans="3:15" ht="15.6" x14ac:dyDescent="0.3">
      <c r="C9812" s="227"/>
      <c r="N9812" s="244"/>
      <c r="O9812" s="244"/>
    </row>
    <row r="9813" spans="3:15" ht="15.6" x14ac:dyDescent="0.3">
      <c r="C9813" s="227"/>
      <c r="N9813" s="244"/>
      <c r="O9813" s="244"/>
    </row>
    <row r="9814" spans="3:15" ht="15.6" x14ac:dyDescent="0.3">
      <c r="C9814" s="227"/>
      <c r="N9814" s="244"/>
      <c r="O9814" s="244"/>
    </row>
    <row r="9815" spans="3:15" ht="15.6" x14ac:dyDescent="0.3">
      <c r="C9815" s="227"/>
      <c r="N9815" s="244"/>
      <c r="O9815" s="244"/>
    </row>
    <row r="9816" spans="3:15" ht="15.6" x14ac:dyDescent="0.3">
      <c r="C9816" s="227"/>
      <c r="N9816" s="244"/>
      <c r="O9816" s="244"/>
    </row>
    <row r="9817" spans="3:15" ht="15.6" x14ac:dyDescent="0.3">
      <c r="C9817" s="227"/>
      <c r="N9817" s="244"/>
      <c r="O9817" s="244"/>
    </row>
    <row r="9818" spans="3:15" ht="15.6" x14ac:dyDescent="0.3">
      <c r="C9818" s="227"/>
      <c r="N9818" s="244"/>
      <c r="O9818" s="244"/>
    </row>
    <row r="9819" spans="3:15" ht="15.6" x14ac:dyDescent="0.3">
      <c r="C9819" s="227"/>
      <c r="N9819" s="244"/>
      <c r="O9819" s="244"/>
    </row>
    <row r="9820" spans="3:15" ht="15.6" x14ac:dyDescent="0.3">
      <c r="C9820" s="227"/>
      <c r="N9820" s="244"/>
      <c r="O9820" s="244"/>
    </row>
    <row r="9821" spans="3:15" ht="15.6" x14ac:dyDescent="0.3">
      <c r="C9821" s="227"/>
      <c r="N9821" s="244"/>
      <c r="O9821" s="244"/>
    </row>
    <row r="9822" spans="3:15" ht="15.6" x14ac:dyDescent="0.3">
      <c r="C9822" s="227"/>
      <c r="N9822" s="244"/>
      <c r="O9822" s="244"/>
    </row>
    <row r="9823" spans="3:15" ht="15.6" x14ac:dyDescent="0.3">
      <c r="C9823" s="227"/>
      <c r="N9823" s="244"/>
      <c r="O9823" s="244"/>
    </row>
    <row r="9824" spans="3:15" ht="15.6" x14ac:dyDescent="0.3">
      <c r="C9824" s="227"/>
      <c r="N9824" s="244"/>
      <c r="O9824" s="244"/>
    </row>
    <row r="9825" spans="3:15" ht="15.6" x14ac:dyDescent="0.3">
      <c r="C9825" s="227"/>
      <c r="N9825" s="244"/>
      <c r="O9825" s="244"/>
    </row>
    <row r="9826" spans="3:15" ht="15.6" x14ac:dyDescent="0.3">
      <c r="C9826" s="227"/>
      <c r="N9826" s="244"/>
      <c r="O9826" s="244"/>
    </row>
    <row r="9827" spans="3:15" ht="15.6" x14ac:dyDescent="0.3">
      <c r="C9827" s="227"/>
      <c r="N9827" s="244"/>
      <c r="O9827" s="244"/>
    </row>
    <row r="9828" spans="3:15" ht="15.6" x14ac:dyDescent="0.3">
      <c r="C9828" s="227"/>
      <c r="N9828" s="244"/>
      <c r="O9828" s="244"/>
    </row>
    <row r="9829" spans="3:15" ht="15.6" x14ac:dyDescent="0.3">
      <c r="C9829" s="227"/>
      <c r="N9829" s="244"/>
      <c r="O9829" s="244"/>
    </row>
    <row r="9830" spans="3:15" ht="15.6" x14ac:dyDescent="0.3">
      <c r="C9830" s="227"/>
      <c r="N9830" s="244"/>
      <c r="O9830" s="244"/>
    </row>
    <row r="9831" spans="3:15" ht="15.6" x14ac:dyDescent="0.3">
      <c r="C9831" s="227"/>
      <c r="N9831" s="244"/>
      <c r="O9831" s="244"/>
    </row>
    <row r="9832" spans="3:15" ht="15.6" x14ac:dyDescent="0.3">
      <c r="C9832" s="227"/>
      <c r="N9832" s="244"/>
      <c r="O9832" s="244"/>
    </row>
    <row r="9833" spans="3:15" ht="15.6" x14ac:dyDescent="0.3">
      <c r="C9833" s="227"/>
      <c r="N9833" s="244"/>
      <c r="O9833" s="244"/>
    </row>
    <row r="9834" spans="3:15" ht="15.6" x14ac:dyDescent="0.3">
      <c r="C9834" s="227"/>
      <c r="N9834" s="244"/>
      <c r="O9834" s="244"/>
    </row>
    <row r="9835" spans="3:15" ht="15.6" x14ac:dyDescent="0.3">
      <c r="C9835" s="227"/>
      <c r="N9835" s="244"/>
      <c r="O9835" s="244"/>
    </row>
    <row r="9836" spans="3:15" ht="15.6" x14ac:dyDescent="0.3">
      <c r="C9836" s="227"/>
      <c r="N9836" s="244"/>
      <c r="O9836" s="244"/>
    </row>
    <row r="9837" spans="3:15" ht="15.6" x14ac:dyDescent="0.3">
      <c r="C9837" s="227"/>
      <c r="N9837" s="244"/>
      <c r="O9837" s="244"/>
    </row>
    <row r="9838" spans="3:15" ht="15.6" x14ac:dyDescent="0.3">
      <c r="C9838" s="227"/>
      <c r="N9838" s="244"/>
      <c r="O9838" s="244"/>
    </row>
    <row r="9839" spans="3:15" ht="15.6" x14ac:dyDescent="0.3">
      <c r="C9839" s="227"/>
      <c r="N9839" s="244"/>
      <c r="O9839" s="244"/>
    </row>
    <row r="9840" spans="3:15" ht="15.6" x14ac:dyDescent="0.3">
      <c r="C9840" s="227"/>
      <c r="N9840" s="244"/>
      <c r="O9840" s="244"/>
    </row>
    <row r="9841" spans="3:15" ht="15.6" x14ac:dyDescent="0.3">
      <c r="C9841" s="227"/>
      <c r="N9841" s="244"/>
      <c r="O9841" s="244"/>
    </row>
    <row r="9842" spans="3:15" ht="15.6" x14ac:dyDescent="0.3">
      <c r="C9842" s="227"/>
      <c r="N9842" s="244"/>
      <c r="O9842" s="244"/>
    </row>
    <row r="9843" spans="3:15" ht="15.6" x14ac:dyDescent="0.3">
      <c r="C9843" s="227"/>
      <c r="N9843" s="244"/>
      <c r="O9843" s="244"/>
    </row>
    <row r="9844" spans="3:15" ht="15.6" x14ac:dyDescent="0.3">
      <c r="C9844" s="227"/>
      <c r="N9844" s="244"/>
      <c r="O9844" s="244"/>
    </row>
    <row r="9845" spans="3:15" ht="15.6" x14ac:dyDescent="0.3">
      <c r="C9845" s="227"/>
      <c r="N9845" s="244"/>
      <c r="O9845" s="244"/>
    </row>
    <row r="9846" spans="3:15" ht="15.6" x14ac:dyDescent="0.3">
      <c r="C9846" s="227"/>
      <c r="N9846" s="244"/>
      <c r="O9846" s="244"/>
    </row>
    <row r="9847" spans="3:15" ht="15.6" x14ac:dyDescent="0.3">
      <c r="C9847" s="227"/>
      <c r="N9847" s="244"/>
      <c r="O9847" s="244"/>
    </row>
    <row r="9848" spans="3:15" ht="15.6" x14ac:dyDescent="0.3">
      <c r="C9848" s="227"/>
      <c r="N9848" s="244"/>
      <c r="O9848" s="244"/>
    </row>
    <row r="9849" spans="3:15" ht="15.6" x14ac:dyDescent="0.3">
      <c r="C9849" s="227"/>
      <c r="N9849" s="244"/>
      <c r="O9849" s="244"/>
    </row>
    <row r="9850" spans="3:15" ht="15.6" x14ac:dyDescent="0.3">
      <c r="C9850" s="227"/>
      <c r="N9850" s="244"/>
      <c r="O9850" s="244"/>
    </row>
    <row r="9851" spans="3:15" ht="15.6" x14ac:dyDescent="0.3">
      <c r="C9851" s="227"/>
      <c r="N9851" s="244"/>
      <c r="O9851" s="244"/>
    </row>
    <row r="9852" spans="3:15" ht="15.6" x14ac:dyDescent="0.3">
      <c r="C9852" s="227"/>
      <c r="N9852" s="244"/>
      <c r="O9852" s="244"/>
    </row>
    <row r="9853" spans="3:15" ht="15.6" x14ac:dyDescent="0.3">
      <c r="C9853" s="227"/>
      <c r="N9853" s="244"/>
      <c r="O9853" s="244"/>
    </row>
    <row r="9854" spans="3:15" ht="15.6" x14ac:dyDescent="0.3">
      <c r="C9854" s="227"/>
      <c r="N9854" s="244"/>
      <c r="O9854" s="244"/>
    </row>
    <row r="9855" spans="3:15" ht="15.6" x14ac:dyDescent="0.3">
      <c r="C9855" s="227"/>
      <c r="N9855" s="244"/>
      <c r="O9855" s="244"/>
    </row>
    <row r="9856" spans="3:15" ht="15.6" x14ac:dyDescent="0.3">
      <c r="C9856" s="227"/>
      <c r="N9856" s="244"/>
      <c r="O9856" s="244"/>
    </row>
    <row r="9857" spans="3:15" ht="15.6" x14ac:dyDescent="0.3">
      <c r="C9857" s="227"/>
      <c r="N9857" s="244"/>
      <c r="O9857" s="244"/>
    </row>
    <row r="9858" spans="3:15" ht="15.6" x14ac:dyDescent="0.3">
      <c r="C9858" s="227"/>
      <c r="N9858" s="244"/>
      <c r="O9858" s="244"/>
    </row>
    <row r="9859" spans="3:15" ht="15.6" x14ac:dyDescent="0.3">
      <c r="C9859" s="227"/>
      <c r="N9859" s="244"/>
      <c r="O9859" s="244"/>
    </row>
    <row r="9860" spans="3:15" ht="15.6" x14ac:dyDescent="0.3">
      <c r="C9860" s="227"/>
      <c r="N9860" s="244"/>
      <c r="O9860" s="244"/>
    </row>
    <row r="9861" spans="3:15" ht="15.6" x14ac:dyDescent="0.3">
      <c r="C9861" s="227"/>
      <c r="N9861" s="244"/>
      <c r="O9861" s="244"/>
    </row>
    <row r="9862" spans="3:15" ht="15.6" x14ac:dyDescent="0.3">
      <c r="C9862" s="227"/>
      <c r="N9862" s="244"/>
      <c r="O9862" s="244"/>
    </row>
    <row r="9863" spans="3:15" ht="15.6" x14ac:dyDescent="0.3">
      <c r="C9863" s="227"/>
      <c r="N9863" s="244"/>
      <c r="O9863" s="244"/>
    </row>
    <row r="9864" spans="3:15" ht="15.6" x14ac:dyDescent="0.3">
      <c r="C9864" s="227"/>
      <c r="N9864" s="244"/>
      <c r="O9864" s="244"/>
    </row>
    <row r="9865" spans="3:15" ht="15.6" x14ac:dyDescent="0.3">
      <c r="C9865" s="227"/>
      <c r="N9865" s="244"/>
      <c r="O9865" s="244"/>
    </row>
    <row r="9866" spans="3:15" ht="15.6" x14ac:dyDescent="0.3">
      <c r="C9866" s="227"/>
      <c r="N9866" s="244"/>
      <c r="O9866" s="244"/>
    </row>
    <row r="9867" spans="3:15" ht="15.6" x14ac:dyDescent="0.3">
      <c r="C9867" s="227"/>
      <c r="N9867" s="244"/>
      <c r="O9867" s="244"/>
    </row>
    <row r="9868" spans="3:15" ht="15.6" x14ac:dyDescent="0.3">
      <c r="C9868" s="227"/>
      <c r="N9868" s="244"/>
      <c r="O9868" s="244"/>
    </row>
    <row r="9869" spans="3:15" ht="15.6" x14ac:dyDescent="0.3">
      <c r="C9869" s="227"/>
      <c r="N9869" s="244"/>
      <c r="O9869" s="244"/>
    </row>
    <row r="9870" spans="3:15" ht="15.6" x14ac:dyDescent="0.3">
      <c r="C9870" s="227"/>
      <c r="N9870" s="244"/>
      <c r="O9870" s="244"/>
    </row>
    <row r="9871" spans="3:15" ht="15.6" x14ac:dyDescent="0.3">
      <c r="C9871" s="227"/>
      <c r="N9871" s="244"/>
      <c r="O9871" s="244"/>
    </row>
    <row r="9872" spans="3:15" ht="15.6" x14ac:dyDescent="0.3">
      <c r="C9872" s="227"/>
      <c r="N9872" s="244"/>
      <c r="O9872" s="244"/>
    </row>
    <row r="9873" spans="3:15" ht="15.6" x14ac:dyDescent="0.3">
      <c r="C9873" s="227"/>
      <c r="N9873" s="244"/>
      <c r="O9873" s="244"/>
    </row>
    <row r="9874" spans="3:15" ht="15.6" x14ac:dyDescent="0.3">
      <c r="C9874" s="227"/>
      <c r="N9874" s="244"/>
      <c r="O9874" s="244"/>
    </row>
    <row r="9875" spans="3:15" ht="15.6" x14ac:dyDescent="0.3">
      <c r="C9875" s="227"/>
      <c r="N9875" s="244"/>
      <c r="O9875" s="244"/>
    </row>
    <row r="9876" spans="3:15" ht="15.6" x14ac:dyDescent="0.3">
      <c r="C9876" s="227"/>
      <c r="N9876" s="244"/>
      <c r="O9876" s="244"/>
    </row>
    <row r="9877" spans="3:15" ht="15.6" x14ac:dyDescent="0.3">
      <c r="C9877" s="227"/>
      <c r="N9877" s="244"/>
      <c r="O9877" s="244"/>
    </row>
    <row r="9878" spans="3:15" ht="15.6" x14ac:dyDescent="0.3">
      <c r="C9878" s="227"/>
      <c r="N9878" s="244"/>
      <c r="O9878" s="244"/>
    </row>
    <row r="9879" spans="3:15" ht="15.6" x14ac:dyDescent="0.3">
      <c r="C9879" s="227"/>
      <c r="N9879" s="244"/>
      <c r="O9879" s="244"/>
    </row>
    <row r="9880" spans="3:15" ht="15.6" x14ac:dyDescent="0.3">
      <c r="C9880" s="227"/>
      <c r="N9880" s="244"/>
      <c r="O9880" s="244"/>
    </row>
    <row r="9881" spans="3:15" ht="15.6" x14ac:dyDescent="0.3">
      <c r="C9881" s="227"/>
      <c r="N9881" s="244"/>
      <c r="O9881" s="244"/>
    </row>
    <row r="9882" spans="3:15" ht="15.6" x14ac:dyDescent="0.3">
      <c r="C9882" s="227"/>
      <c r="N9882" s="244"/>
      <c r="O9882" s="244"/>
    </row>
    <row r="9883" spans="3:15" ht="15.6" x14ac:dyDescent="0.3">
      <c r="C9883" s="227"/>
      <c r="N9883" s="244"/>
      <c r="O9883" s="244"/>
    </row>
    <row r="9884" spans="3:15" ht="15.6" x14ac:dyDescent="0.3">
      <c r="C9884" s="227"/>
      <c r="N9884" s="244"/>
      <c r="O9884" s="244"/>
    </row>
    <row r="9885" spans="3:15" ht="15.6" x14ac:dyDescent="0.3">
      <c r="C9885" s="227"/>
      <c r="N9885" s="244"/>
      <c r="O9885" s="244"/>
    </row>
    <row r="9886" spans="3:15" ht="15.6" x14ac:dyDescent="0.3">
      <c r="C9886" s="227"/>
      <c r="N9886" s="244"/>
      <c r="O9886" s="244"/>
    </row>
    <row r="9887" spans="3:15" ht="15.6" x14ac:dyDescent="0.3">
      <c r="C9887" s="227"/>
      <c r="N9887" s="244"/>
      <c r="O9887" s="244"/>
    </row>
    <row r="9888" spans="3:15" ht="15.6" x14ac:dyDescent="0.3">
      <c r="C9888" s="227"/>
      <c r="N9888" s="244"/>
      <c r="O9888" s="244"/>
    </row>
    <row r="9889" spans="3:15" ht="15.6" x14ac:dyDescent="0.3">
      <c r="C9889" s="227"/>
      <c r="N9889" s="244"/>
      <c r="O9889" s="244"/>
    </row>
    <row r="9890" spans="3:15" ht="15.6" x14ac:dyDescent="0.3">
      <c r="C9890" s="227"/>
      <c r="N9890" s="244"/>
      <c r="O9890" s="244"/>
    </row>
    <row r="9891" spans="3:15" ht="15.6" x14ac:dyDescent="0.3">
      <c r="C9891" s="227"/>
      <c r="N9891" s="244"/>
      <c r="O9891" s="244"/>
    </row>
    <row r="9892" spans="3:15" ht="15.6" x14ac:dyDescent="0.3">
      <c r="C9892" s="227"/>
      <c r="N9892" s="244"/>
      <c r="O9892" s="244"/>
    </row>
    <row r="9893" spans="3:15" ht="15.6" x14ac:dyDescent="0.3">
      <c r="C9893" s="227"/>
      <c r="N9893" s="244"/>
      <c r="O9893" s="244"/>
    </row>
    <row r="9894" spans="3:15" ht="15.6" x14ac:dyDescent="0.3">
      <c r="C9894" s="227"/>
      <c r="N9894" s="244"/>
      <c r="O9894" s="244"/>
    </row>
    <row r="9895" spans="3:15" ht="15.6" x14ac:dyDescent="0.3">
      <c r="C9895" s="227"/>
      <c r="N9895" s="244"/>
      <c r="O9895" s="244"/>
    </row>
    <row r="9896" spans="3:15" ht="15.6" x14ac:dyDescent="0.3">
      <c r="C9896" s="227"/>
      <c r="N9896" s="244"/>
      <c r="O9896" s="244"/>
    </row>
    <row r="9897" spans="3:15" ht="15.6" x14ac:dyDescent="0.3">
      <c r="C9897" s="227"/>
      <c r="N9897" s="244"/>
      <c r="O9897" s="244"/>
    </row>
    <row r="9898" spans="3:15" ht="15.6" x14ac:dyDescent="0.3">
      <c r="C9898" s="227"/>
      <c r="N9898" s="244"/>
      <c r="O9898" s="244"/>
    </row>
    <row r="9899" spans="3:15" ht="15.6" x14ac:dyDescent="0.3">
      <c r="C9899" s="227"/>
      <c r="N9899" s="244"/>
      <c r="O9899" s="244"/>
    </row>
    <row r="9900" spans="3:15" ht="15.6" x14ac:dyDescent="0.3">
      <c r="C9900" s="227"/>
      <c r="N9900" s="244"/>
      <c r="O9900" s="244"/>
    </row>
    <row r="9901" spans="3:15" ht="15.6" x14ac:dyDescent="0.3">
      <c r="C9901" s="227"/>
      <c r="N9901" s="244"/>
      <c r="O9901" s="244"/>
    </row>
    <row r="9902" spans="3:15" ht="15.6" x14ac:dyDescent="0.3">
      <c r="C9902" s="227"/>
      <c r="N9902" s="244"/>
      <c r="O9902" s="244"/>
    </row>
    <row r="9903" spans="3:15" ht="15.6" x14ac:dyDescent="0.3">
      <c r="C9903" s="227"/>
      <c r="N9903" s="244"/>
      <c r="O9903" s="244"/>
    </row>
    <row r="9904" spans="3:15" ht="15.6" x14ac:dyDescent="0.3">
      <c r="C9904" s="227"/>
      <c r="N9904" s="244"/>
      <c r="O9904" s="244"/>
    </row>
    <row r="9905" spans="3:15" ht="15.6" x14ac:dyDescent="0.3">
      <c r="C9905" s="227"/>
      <c r="N9905" s="244"/>
      <c r="O9905" s="244"/>
    </row>
    <row r="9906" spans="3:15" ht="15.6" x14ac:dyDescent="0.3">
      <c r="C9906" s="227"/>
      <c r="N9906" s="244"/>
      <c r="O9906" s="244"/>
    </row>
    <row r="9907" spans="3:15" ht="15.6" x14ac:dyDescent="0.3">
      <c r="C9907" s="227"/>
      <c r="N9907" s="244"/>
      <c r="O9907" s="244"/>
    </row>
    <row r="9908" spans="3:15" ht="15.6" x14ac:dyDescent="0.3">
      <c r="C9908" s="227"/>
      <c r="N9908" s="244"/>
      <c r="O9908" s="244"/>
    </row>
    <row r="9909" spans="3:15" ht="15.6" x14ac:dyDescent="0.3">
      <c r="C9909" s="227"/>
      <c r="N9909" s="244"/>
      <c r="O9909" s="244"/>
    </row>
    <row r="9910" spans="3:15" ht="15.6" x14ac:dyDescent="0.3">
      <c r="C9910" s="227"/>
      <c r="N9910" s="244"/>
      <c r="O9910" s="244"/>
    </row>
    <row r="9911" spans="3:15" ht="15.6" x14ac:dyDescent="0.3">
      <c r="C9911" s="227"/>
      <c r="N9911" s="244"/>
      <c r="O9911" s="244"/>
    </row>
    <row r="9912" spans="3:15" ht="15.6" x14ac:dyDescent="0.3">
      <c r="C9912" s="227"/>
      <c r="N9912" s="244"/>
      <c r="O9912" s="244"/>
    </row>
    <row r="9913" spans="3:15" ht="15.6" x14ac:dyDescent="0.3">
      <c r="C9913" s="227"/>
      <c r="N9913" s="244"/>
      <c r="O9913" s="244"/>
    </row>
    <row r="9914" spans="3:15" ht="15.6" x14ac:dyDescent="0.3">
      <c r="C9914" s="227"/>
      <c r="N9914" s="244"/>
      <c r="O9914" s="244"/>
    </row>
    <row r="9915" spans="3:15" ht="15.6" x14ac:dyDescent="0.3">
      <c r="C9915" s="227"/>
      <c r="N9915" s="244"/>
      <c r="O9915" s="244"/>
    </row>
    <row r="9916" spans="3:15" ht="15.6" x14ac:dyDescent="0.3">
      <c r="C9916" s="227"/>
      <c r="N9916" s="244"/>
      <c r="O9916" s="244"/>
    </row>
    <row r="9917" spans="3:15" ht="15.6" x14ac:dyDescent="0.3">
      <c r="C9917" s="227"/>
      <c r="N9917" s="244"/>
      <c r="O9917" s="244"/>
    </row>
    <row r="9918" spans="3:15" ht="15.6" x14ac:dyDescent="0.3">
      <c r="C9918" s="227"/>
      <c r="N9918" s="244"/>
      <c r="O9918" s="244"/>
    </row>
    <row r="9919" spans="3:15" ht="15.6" x14ac:dyDescent="0.3">
      <c r="C9919" s="227"/>
      <c r="N9919" s="244"/>
      <c r="O9919" s="244"/>
    </row>
    <row r="9920" spans="3:15" ht="15.6" x14ac:dyDescent="0.3">
      <c r="C9920" s="227"/>
      <c r="N9920" s="244"/>
      <c r="O9920" s="244"/>
    </row>
    <row r="9921" spans="3:15" ht="15.6" x14ac:dyDescent="0.3">
      <c r="C9921" s="227"/>
      <c r="N9921" s="244"/>
      <c r="O9921" s="244"/>
    </row>
    <row r="9922" spans="3:15" ht="15.6" x14ac:dyDescent="0.3">
      <c r="C9922" s="227"/>
      <c r="N9922" s="244"/>
      <c r="O9922" s="244"/>
    </row>
    <row r="9923" spans="3:15" ht="15.6" x14ac:dyDescent="0.3">
      <c r="C9923" s="227"/>
      <c r="N9923" s="244"/>
      <c r="O9923" s="244"/>
    </row>
    <row r="9924" spans="3:15" ht="15.6" x14ac:dyDescent="0.3">
      <c r="C9924" s="227"/>
      <c r="N9924" s="244"/>
      <c r="O9924" s="244"/>
    </row>
    <row r="9925" spans="3:15" ht="15.6" x14ac:dyDescent="0.3">
      <c r="C9925" s="227"/>
      <c r="N9925" s="244"/>
      <c r="O9925" s="244"/>
    </row>
    <row r="9926" spans="3:15" ht="15.6" x14ac:dyDescent="0.3">
      <c r="C9926" s="227"/>
      <c r="N9926" s="244"/>
      <c r="O9926" s="244"/>
    </row>
    <row r="9927" spans="3:15" ht="15.6" x14ac:dyDescent="0.3">
      <c r="C9927" s="227"/>
      <c r="N9927" s="244"/>
      <c r="O9927" s="244"/>
    </row>
    <row r="9928" spans="3:15" ht="15.6" x14ac:dyDescent="0.3">
      <c r="C9928" s="227"/>
      <c r="N9928" s="244"/>
      <c r="O9928" s="244"/>
    </row>
    <row r="9929" spans="3:15" ht="15.6" x14ac:dyDescent="0.3">
      <c r="C9929" s="227"/>
      <c r="N9929" s="244"/>
      <c r="O9929" s="244"/>
    </row>
    <row r="9930" spans="3:15" ht="15.6" x14ac:dyDescent="0.3">
      <c r="C9930" s="227"/>
      <c r="N9930" s="244"/>
      <c r="O9930" s="244"/>
    </row>
    <row r="9931" spans="3:15" ht="15.6" x14ac:dyDescent="0.3">
      <c r="C9931" s="227"/>
      <c r="N9931" s="244"/>
      <c r="O9931" s="244"/>
    </row>
    <row r="9932" spans="3:15" ht="15.6" x14ac:dyDescent="0.3">
      <c r="C9932" s="227"/>
      <c r="N9932" s="244"/>
      <c r="O9932" s="244"/>
    </row>
    <row r="9933" spans="3:15" ht="15.6" x14ac:dyDescent="0.3">
      <c r="C9933" s="227"/>
      <c r="N9933" s="244"/>
      <c r="O9933" s="244"/>
    </row>
    <row r="9934" spans="3:15" ht="15.6" x14ac:dyDescent="0.3">
      <c r="C9934" s="227"/>
      <c r="N9934" s="244"/>
      <c r="O9934" s="244"/>
    </row>
    <row r="9935" spans="3:15" ht="15.6" x14ac:dyDescent="0.3">
      <c r="C9935" s="227"/>
      <c r="N9935" s="244"/>
      <c r="O9935" s="244"/>
    </row>
    <row r="9936" spans="3:15" ht="15.6" x14ac:dyDescent="0.3">
      <c r="C9936" s="227"/>
      <c r="N9936" s="244"/>
      <c r="O9936" s="244"/>
    </row>
    <row r="9937" spans="3:15" ht="15.6" x14ac:dyDescent="0.3">
      <c r="C9937" s="227"/>
      <c r="N9937" s="244"/>
      <c r="O9937" s="244"/>
    </row>
    <row r="9938" spans="3:15" ht="15.6" x14ac:dyDescent="0.3">
      <c r="C9938" s="227"/>
      <c r="N9938" s="244"/>
      <c r="O9938" s="244"/>
    </row>
    <row r="9939" spans="3:15" ht="15.6" x14ac:dyDescent="0.3">
      <c r="C9939" s="227"/>
      <c r="N9939" s="244"/>
      <c r="O9939" s="244"/>
    </row>
    <row r="9940" spans="3:15" ht="15.6" x14ac:dyDescent="0.3">
      <c r="C9940" s="227"/>
      <c r="N9940" s="244"/>
      <c r="O9940" s="244"/>
    </row>
    <row r="9941" spans="3:15" ht="15.6" x14ac:dyDescent="0.3">
      <c r="C9941" s="227"/>
      <c r="N9941" s="244"/>
      <c r="O9941" s="244"/>
    </row>
    <row r="9942" spans="3:15" ht="15.6" x14ac:dyDescent="0.3">
      <c r="C9942" s="227"/>
      <c r="N9942" s="244"/>
      <c r="O9942" s="244"/>
    </row>
    <row r="9943" spans="3:15" ht="15.6" x14ac:dyDescent="0.3">
      <c r="C9943" s="227"/>
      <c r="N9943" s="244"/>
      <c r="O9943" s="244"/>
    </row>
    <row r="9944" spans="3:15" ht="15.6" x14ac:dyDescent="0.3">
      <c r="C9944" s="227"/>
      <c r="N9944" s="244"/>
      <c r="O9944" s="244"/>
    </row>
    <row r="9945" spans="3:15" ht="15.6" x14ac:dyDescent="0.3">
      <c r="C9945" s="227"/>
      <c r="N9945" s="244"/>
      <c r="O9945" s="244"/>
    </row>
    <row r="9946" spans="3:15" ht="15.6" x14ac:dyDescent="0.3">
      <c r="C9946" s="227"/>
      <c r="N9946" s="244"/>
      <c r="O9946" s="244"/>
    </row>
    <row r="9947" spans="3:15" ht="15.6" x14ac:dyDescent="0.3">
      <c r="C9947" s="227"/>
      <c r="N9947" s="244"/>
      <c r="O9947" s="244"/>
    </row>
    <row r="9948" spans="3:15" ht="15.6" x14ac:dyDescent="0.3">
      <c r="C9948" s="227"/>
      <c r="N9948" s="244"/>
      <c r="O9948" s="244"/>
    </row>
    <row r="9949" spans="3:15" ht="15.6" x14ac:dyDescent="0.3">
      <c r="C9949" s="227"/>
      <c r="N9949" s="244"/>
      <c r="O9949" s="244"/>
    </row>
    <row r="9950" spans="3:15" ht="15.6" x14ac:dyDescent="0.3">
      <c r="C9950" s="227"/>
      <c r="N9950" s="244"/>
      <c r="O9950" s="244"/>
    </row>
    <row r="9951" spans="3:15" ht="15.6" x14ac:dyDescent="0.3">
      <c r="C9951" s="227"/>
      <c r="N9951" s="244"/>
      <c r="O9951" s="244"/>
    </row>
    <row r="9952" spans="3:15" ht="15.6" x14ac:dyDescent="0.3">
      <c r="C9952" s="227"/>
      <c r="N9952" s="244"/>
      <c r="O9952" s="244"/>
    </row>
    <row r="9953" spans="3:15" ht="15.6" x14ac:dyDescent="0.3">
      <c r="C9953" s="227"/>
      <c r="N9953" s="244"/>
      <c r="O9953" s="244"/>
    </row>
    <row r="9954" spans="3:15" ht="15.6" x14ac:dyDescent="0.3">
      <c r="C9954" s="227"/>
      <c r="N9954" s="244"/>
      <c r="O9954" s="244"/>
    </row>
    <row r="9955" spans="3:15" ht="15.6" x14ac:dyDescent="0.3">
      <c r="C9955" s="227"/>
      <c r="N9955" s="244"/>
      <c r="O9955" s="244"/>
    </row>
    <row r="9956" spans="3:15" ht="15.6" x14ac:dyDescent="0.3">
      <c r="C9956" s="227"/>
      <c r="N9956" s="244"/>
      <c r="O9956" s="244"/>
    </row>
    <row r="9957" spans="3:15" ht="15.6" x14ac:dyDescent="0.3">
      <c r="C9957" s="227"/>
      <c r="N9957" s="244"/>
      <c r="O9957" s="244"/>
    </row>
    <row r="9958" spans="3:15" ht="15.6" x14ac:dyDescent="0.3">
      <c r="C9958" s="227"/>
      <c r="N9958" s="244"/>
      <c r="O9958" s="244"/>
    </row>
    <row r="9959" spans="3:15" ht="15.6" x14ac:dyDescent="0.3">
      <c r="C9959" s="227"/>
      <c r="N9959" s="244"/>
      <c r="O9959" s="244"/>
    </row>
    <row r="9960" spans="3:15" ht="15.6" x14ac:dyDescent="0.3">
      <c r="C9960" s="227"/>
      <c r="N9960" s="244"/>
      <c r="O9960" s="244"/>
    </row>
    <row r="9961" spans="3:15" ht="15.6" x14ac:dyDescent="0.3">
      <c r="C9961" s="227"/>
      <c r="N9961" s="244"/>
      <c r="O9961" s="244"/>
    </row>
    <row r="9962" spans="3:15" ht="15.6" x14ac:dyDescent="0.3">
      <c r="C9962" s="227"/>
      <c r="N9962" s="244"/>
      <c r="O9962" s="244"/>
    </row>
    <row r="9963" spans="3:15" ht="15.6" x14ac:dyDescent="0.3">
      <c r="C9963" s="227"/>
      <c r="N9963" s="244"/>
      <c r="O9963" s="244"/>
    </row>
    <row r="9964" spans="3:15" ht="15.6" x14ac:dyDescent="0.3">
      <c r="C9964" s="227"/>
      <c r="N9964" s="244"/>
      <c r="O9964" s="244"/>
    </row>
    <row r="9965" spans="3:15" ht="15.6" x14ac:dyDescent="0.3">
      <c r="C9965" s="227"/>
      <c r="N9965" s="244"/>
      <c r="O9965" s="244"/>
    </row>
    <row r="9966" spans="3:15" ht="15.6" x14ac:dyDescent="0.3">
      <c r="C9966" s="227"/>
      <c r="N9966" s="244"/>
      <c r="O9966" s="244"/>
    </row>
    <row r="9967" spans="3:15" ht="15.6" x14ac:dyDescent="0.3">
      <c r="C9967" s="227"/>
      <c r="N9967" s="244"/>
      <c r="O9967" s="244"/>
    </row>
    <row r="9968" spans="3:15" ht="15.6" x14ac:dyDescent="0.3">
      <c r="C9968" s="227"/>
      <c r="N9968" s="244"/>
      <c r="O9968" s="244"/>
    </row>
    <row r="9969" spans="3:15" ht="15.6" x14ac:dyDescent="0.3">
      <c r="C9969" s="227"/>
      <c r="N9969" s="244"/>
      <c r="O9969" s="244"/>
    </row>
    <row r="9970" spans="3:15" ht="15.6" x14ac:dyDescent="0.3">
      <c r="C9970" s="227"/>
      <c r="N9970" s="244"/>
      <c r="O9970" s="244"/>
    </row>
    <row r="9971" spans="3:15" ht="15.6" x14ac:dyDescent="0.3">
      <c r="C9971" s="227"/>
      <c r="N9971" s="244"/>
      <c r="O9971" s="244"/>
    </row>
    <row r="9972" spans="3:15" ht="15.6" x14ac:dyDescent="0.3">
      <c r="C9972" s="227"/>
      <c r="N9972" s="244"/>
      <c r="O9972" s="244"/>
    </row>
    <row r="9973" spans="3:15" ht="15.6" x14ac:dyDescent="0.3">
      <c r="C9973" s="227"/>
      <c r="N9973" s="244"/>
      <c r="O9973" s="244"/>
    </row>
    <row r="9974" spans="3:15" ht="15.6" x14ac:dyDescent="0.3">
      <c r="C9974" s="227"/>
      <c r="N9974" s="244"/>
      <c r="O9974" s="244"/>
    </row>
    <row r="9975" spans="3:15" ht="15.6" x14ac:dyDescent="0.3">
      <c r="C9975" s="227"/>
      <c r="N9975" s="244"/>
      <c r="O9975" s="244"/>
    </row>
    <row r="9976" spans="3:15" ht="15.6" x14ac:dyDescent="0.3">
      <c r="C9976" s="227"/>
      <c r="N9976" s="244"/>
      <c r="O9976" s="244"/>
    </row>
    <row r="9977" spans="3:15" ht="15.6" x14ac:dyDescent="0.3">
      <c r="C9977" s="227"/>
      <c r="N9977" s="244"/>
      <c r="O9977" s="244"/>
    </row>
    <row r="9978" spans="3:15" ht="15.6" x14ac:dyDescent="0.3">
      <c r="C9978" s="227"/>
      <c r="N9978" s="244"/>
      <c r="O9978" s="244"/>
    </row>
    <row r="9979" spans="3:15" ht="15.6" x14ac:dyDescent="0.3">
      <c r="C9979" s="227"/>
      <c r="N9979" s="244"/>
      <c r="O9979" s="244"/>
    </row>
    <row r="9980" spans="3:15" ht="15.6" x14ac:dyDescent="0.3">
      <c r="C9980" s="227"/>
      <c r="N9980" s="244"/>
      <c r="O9980" s="244"/>
    </row>
    <row r="9981" spans="3:15" ht="15.6" x14ac:dyDescent="0.3">
      <c r="C9981" s="227"/>
      <c r="N9981" s="244"/>
      <c r="O9981" s="244"/>
    </row>
    <row r="9982" spans="3:15" ht="15.6" x14ac:dyDescent="0.3">
      <c r="C9982" s="227"/>
      <c r="N9982" s="244"/>
      <c r="O9982" s="244"/>
    </row>
    <row r="9983" spans="3:15" ht="15.6" x14ac:dyDescent="0.3">
      <c r="C9983" s="227"/>
      <c r="N9983" s="244"/>
      <c r="O9983" s="244"/>
    </row>
    <row r="9984" spans="3:15" ht="15.6" x14ac:dyDescent="0.3">
      <c r="C9984" s="227"/>
      <c r="N9984" s="244"/>
      <c r="O9984" s="244"/>
    </row>
    <row r="9985" spans="3:15" ht="15.6" x14ac:dyDescent="0.3">
      <c r="C9985" s="227"/>
      <c r="N9985" s="244"/>
      <c r="O9985" s="244"/>
    </row>
    <row r="9986" spans="3:15" ht="15.6" x14ac:dyDescent="0.3">
      <c r="C9986" s="227"/>
      <c r="N9986" s="244"/>
      <c r="O9986" s="244"/>
    </row>
    <row r="9987" spans="3:15" ht="15.6" x14ac:dyDescent="0.3">
      <c r="C9987" s="227"/>
      <c r="N9987" s="244"/>
      <c r="O9987" s="244"/>
    </row>
    <row r="9988" spans="3:15" ht="15.6" x14ac:dyDescent="0.3">
      <c r="C9988" s="227"/>
      <c r="N9988" s="244"/>
      <c r="O9988" s="244"/>
    </row>
    <row r="9989" spans="3:15" ht="15.6" x14ac:dyDescent="0.3">
      <c r="C9989" s="227"/>
      <c r="N9989" s="244"/>
      <c r="O9989" s="244"/>
    </row>
    <row r="9990" spans="3:15" ht="15.6" x14ac:dyDescent="0.3">
      <c r="C9990" s="227"/>
      <c r="N9990" s="244"/>
      <c r="O9990" s="244"/>
    </row>
    <row r="9991" spans="3:15" ht="15.6" x14ac:dyDescent="0.3">
      <c r="C9991" s="227"/>
      <c r="N9991" s="244"/>
      <c r="O9991" s="244"/>
    </row>
    <row r="9992" spans="3:15" ht="15.6" x14ac:dyDescent="0.3">
      <c r="C9992" s="227"/>
      <c r="N9992" s="244"/>
      <c r="O9992" s="244"/>
    </row>
    <row r="9993" spans="3:15" ht="15.6" x14ac:dyDescent="0.3">
      <c r="C9993" s="227"/>
      <c r="N9993" s="244"/>
      <c r="O9993" s="244"/>
    </row>
    <row r="9994" spans="3:15" ht="15.6" x14ac:dyDescent="0.3">
      <c r="C9994" s="227"/>
      <c r="N9994" s="244"/>
      <c r="O9994" s="244"/>
    </row>
    <row r="9995" spans="3:15" ht="15.6" x14ac:dyDescent="0.3">
      <c r="C9995" s="227"/>
      <c r="N9995" s="244"/>
      <c r="O9995" s="244"/>
    </row>
    <row r="9996" spans="3:15" ht="15.6" x14ac:dyDescent="0.3">
      <c r="C9996" s="227"/>
      <c r="N9996" s="244"/>
      <c r="O9996" s="244"/>
    </row>
    <row r="9997" spans="3:15" ht="15.6" x14ac:dyDescent="0.3">
      <c r="C9997" s="227"/>
      <c r="N9997" s="244"/>
      <c r="O9997" s="244"/>
    </row>
    <row r="9998" spans="3:15" ht="15.6" x14ac:dyDescent="0.3">
      <c r="C9998" s="227"/>
      <c r="N9998" s="244"/>
      <c r="O9998" s="244"/>
    </row>
    <row r="9999" spans="3:15" ht="15.6" x14ac:dyDescent="0.3">
      <c r="C9999" s="227"/>
      <c r="N9999" s="244"/>
      <c r="O9999" s="244"/>
    </row>
    <row r="10000" spans="3:15" ht="15.6" x14ac:dyDescent="0.3">
      <c r="C10000" s="227"/>
      <c r="N10000" s="244"/>
      <c r="O10000" s="244"/>
    </row>
    <row r="10001" spans="3:15" ht="15.6" x14ac:dyDescent="0.3">
      <c r="C10001" s="227"/>
      <c r="N10001" s="244"/>
      <c r="O10001" s="244"/>
    </row>
    <row r="10002" spans="3:15" ht="15.6" x14ac:dyDescent="0.3">
      <c r="C10002" s="227"/>
      <c r="N10002" s="244"/>
      <c r="O10002" s="244"/>
    </row>
    <row r="10003" spans="3:15" ht="15.6" x14ac:dyDescent="0.3">
      <c r="C10003" s="227"/>
      <c r="N10003" s="244"/>
      <c r="O10003" s="244"/>
    </row>
    <row r="10004" spans="3:15" ht="15.6" x14ac:dyDescent="0.3">
      <c r="C10004" s="227"/>
      <c r="N10004" s="244"/>
      <c r="O10004" s="244"/>
    </row>
    <row r="10005" spans="3:15" ht="15.6" x14ac:dyDescent="0.3">
      <c r="C10005" s="227"/>
      <c r="N10005" s="244"/>
      <c r="O10005" s="244"/>
    </row>
    <row r="10006" spans="3:15" ht="15.6" x14ac:dyDescent="0.3">
      <c r="C10006" s="227"/>
      <c r="N10006" s="244"/>
      <c r="O10006" s="244"/>
    </row>
    <row r="10007" spans="3:15" ht="15.6" x14ac:dyDescent="0.3">
      <c r="C10007" s="227"/>
      <c r="N10007" s="244"/>
      <c r="O10007" s="244"/>
    </row>
    <row r="10008" spans="3:15" ht="15.6" x14ac:dyDescent="0.3">
      <c r="C10008" s="227"/>
      <c r="N10008" s="244"/>
      <c r="O10008" s="244"/>
    </row>
    <row r="10009" spans="3:15" ht="15.6" x14ac:dyDescent="0.3">
      <c r="C10009" s="227"/>
      <c r="N10009" s="244"/>
      <c r="O10009" s="244"/>
    </row>
    <row r="10010" spans="3:15" ht="15.6" x14ac:dyDescent="0.3">
      <c r="C10010" s="227"/>
      <c r="N10010" s="244"/>
      <c r="O10010" s="244"/>
    </row>
    <row r="10011" spans="3:15" ht="15.6" x14ac:dyDescent="0.3">
      <c r="C10011" s="227"/>
      <c r="N10011" s="244"/>
      <c r="O10011" s="244"/>
    </row>
    <row r="10012" spans="3:15" ht="15.6" x14ac:dyDescent="0.3">
      <c r="C10012" s="227"/>
      <c r="N10012" s="244"/>
      <c r="O10012" s="244"/>
    </row>
    <row r="10013" spans="3:15" ht="15.6" x14ac:dyDescent="0.3">
      <c r="C10013" s="227"/>
      <c r="N10013" s="244"/>
      <c r="O10013" s="244"/>
    </row>
    <row r="10014" spans="3:15" ht="15.6" x14ac:dyDescent="0.3">
      <c r="C10014" s="227"/>
      <c r="N10014" s="244"/>
      <c r="O10014" s="244"/>
    </row>
    <row r="10015" spans="3:15" ht="15.6" x14ac:dyDescent="0.3">
      <c r="C10015" s="227"/>
      <c r="N10015" s="244"/>
      <c r="O10015" s="244"/>
    </row>
    <row r="10016" spans="3:15" ht="15.6" x14ac:dyDescent="0.3">
      <c r="C10016" s="227"/>
      <c r="N10016" s="244"/>
      <c r="O10016" s="244"/>
    </row>
    <row r="10017" spans="3:15" ht="15.6" x14ac:dyDescent="0.3">
      <c r="C10017" s="227"/>
      <c r="N10017" s="244"/>
      <c r="O10017" s="244"/>
    </row>
    <row r="10018" spans="3:15" ht="15.6" x14ac:dyDescent="0.3">
      <c r="C10018" s="227"/>
      <c r="N10018" s="244"/>
      <c r="O10018" s="244"/>
    </row>
    <row r="10019" spans="3:15" ht="15.6" x14ac:dyDescent="0.3">
      <c r="C10019" s="227"/>
      <c r="N10019" s="244"/>
      <c r="O10019" s="244"/>
    </row>
    <row r="10020" spans="3:15" ht="15.6" x14ac:dyDescent="0.3">
      <c r="C10020" s="227"/>
      <c r="N10020" s="244"/>
      <c r="O10020" s="244"/>
    </row>
    <row r="10021" spans="3:15" ht="15.6" x14ac:dyDescent="0.3">
      <c r="C10021" s="227"/>
      <c r="N10021" s="244"/>
      <c r="O10021" s="244"/>
    </row>
    <row r="10022" spans="3:15" ht="15.6" x14ac:dyDescent="0.3">
      <c r="C10022" s="227"/>
      <c r="N10022" s="244"/>
      <c r="O10022" s="244"/>
    </row>
    <row r="10023" spans="3:15" ht="15.6" x14ac:dyDescent="0.3">
      <c r="C10023" s="227"/>
      <c r="N10023" s="244"/>
      <c r="O10023" s="244"/>
    </row>
    <row r="10024" spans="3:15" ht="15.6" x14ac:dyDescent="0.3">
      <c r="C10024" s="227"/>
      <c r="N10024" s="244"/>
      <c r="O10024" s="244"/>
    </row>
    <row r="10025" spans="3:15" ht="15.6" x14ac:dyDescent="0.3">
      <c r="C10025" s="227"/>
      <c r="N10025" s="244"/>
      <c r="O10025" s="244"/>
    </row>
    <row r="10026" spans="3:15" ht="15.6" x14ac:dyDescent="0.3">
      <c r="C10026" s="227"/>
      <c r="N10026" s="244"/>
      <c r="O10026" s="244"/>
    </row>
    <row r="10027" spans="3:15" ht="15.6" x14ac:dyDescent="0.3">
      <c r="C10027" s="227"/>
      <c r="N10027" s="244"/>
      <c r="O10027" s="244"/>
    </row>
    <row r="10028" spans="3:15" ht="15.6" x14ac:dyDescent="0.3">
      <c r="C10028" s="227"/>
      <c r="N10028" s="244"/>
      <c r="O10028" s="244"/>
    </row>
    <row r="10029" spans="3:15" ht="15.6" x14ac:dyDescent="0.3">
      <c r="C10029" s="227"/>
      <c r="N10029" s="244"/>
      <c r="O10029" s="244"/>
    </row>
    <row r="10030" spans="3:15" ht="15.6" x14ac:dyDescent="0.3">
      <c r="C10030" s="227"/>
      <c r="N10030" s="244"/>
      <c r="O10030" s="244"/>
    </row>
    <row r="10031" spans="3:15" ht="15.6" x14ac:dyDescent="0.3">
      <c r="C10031" s="227"/>
      <c r="N10031" s="244"/>
      <c r="O10031" s="244"/>
    </row>
    <row r="10032" spans="3:15" ht="15.6" x14ac:dyDescent="0.3">
      <c r="C10032" s="227"/>
      <c r="N10032" s="244"/>
      <c r="O10032" s="244"/>
    </row>
    <row r="10033" spans="3:15" ht="15.6" x14ac:dyDescent="0.3">
      <c r="C10033" s="227"/>
      <c r="N10033" s="244"/>
      <c r="O10033" s="244"/>
    </row>
    <row r="10034" spans="3:15" ht="15.6" x14ac:dyDescent="0.3">
      <c r="C10034" s="227"/>
      <c r="N10034" s="244"/>
      <c r="O10034" s="244"/>
    </row>
    <row r="10035" spans="3:15" ht="15.6" x14ac:dyDescent="0.3">
      <c r="C10035" s="227"/>
      <c r="N10035" s="244"/>
      <c r="O10035" s="244"/>
    </row>
    <row r="10036" spans="3:15" ht="15.6" x14ac:dyDescent="0.3">
      <c r="C10036" s="227"/>
      <c r="N10036" s="244"/>
      <c r="O10036" s="244"/>
    </row>
    <row r="10037" spans="3:15" ht="15.6" x14ac:dyDescent="0.3">
      <c r="C10037" s="227"/>
      <c r="N10037" s="244"/>
      <c r="O10037" s="244"/>
    </row>
    <row r="10038" spans="3:15" ht="15.6" x14ac:dyDescent="0.3">
      <c r="C10038" s="227"/>
      <c r="N10038" s="244"/>
      <c r="O10038" s="244"/>
    </row>
    <row r="10039" spans="3:15" ht="15.6" x14ac:dyDescent="0.3">
      <c r="C10039" s="227"/>
      <c r="N10039" s="244"/>
      <c r="O10039" s="244"/>
    </row>
    <row r="10040" spans="3:15" ht="15.6" x14ac:dyDescent="0.3">
      <c r="C10040" s="227"/>
      <c r="N10040" s="244"/>
      <c r="O10040" s="244"/>
    </row>
    <row r="10041" spans="3:15" ht="15.6" x14ac:dyDescent="0.3">
      <c r="C10041" s="227"/>
      <c r="N10041" s="244"/>
      <c r="O10041" s="244"/>
    </row>
    <row r="10042" spans="3:15" ht="15.6" x14ac:dyDescent="0.3">
      <c r="C10042" s="227"/>
      <c r="N10042" s="244"/>
      <c r="O10042" s="244"/>
    </row>
    <row r="10043" spans="3:15" ht="15.6" x14ac:dyDescent="0.3">
      <c r="C10043" s="227"/>
      <c r="N10043" s="244"/>
      <c r="O10043" s="244"/>
    </row>
    <row r="10044" spans="3:15" ht="15.6" x14ac:dyDescent="0.3">
      <c r="C10044" s="227"/>
      <c r="N10044" s="244"/>
      <c r="O10044" s="244"/>
    </row>
    <row r="10045" spans="3:15" ht="15.6" x14ac:dyDescent="0.3">
      <c r="C10045" s="227"/>
      <c r="N10045" s="244"/>
      <c r="O10045" s="244"/>
    </row>
    <row r="10046" spans="3:15" ht="15.6" x14ac:dyDescent="0.3">
      <c r="C10046" s="227"/>
      <c r="N10046" s="244"/>
      <c r="O10046" s="244"/>
    </row>
    <row r="10047" spans="3:15" ht="15.6" x14ac:dyDescent="0.3">
      <c r="C10047" s="227"/>
      <c r="N10047" s="244"/>
      <c r="O10047" s="244"/>
    </row>
    <row r="10048" spans="3:15" ht="15.6" x14ac:dyDescent="0.3">
      <c r="C10048" s="227"/>
      <c r="N10048" s="244"/>
      <c r="O10048" s="244"/>
    </row>
    <row r="10049" spans="3:15" ht="15.6" x14ac:dyDescent="0.3">
      <c r="C10049" s="227"/>
      <c r="N10049" s="244"/>
      <c r="O10049" s="244"/>
    </row>
    <row r="10050" spans="3:15" ht="15.6" x14ac:dyDescent="0.3">
      <c r="C10050" s="227"/>
      <c r="N10050" s="244"/>
      <c r="O10050" s="244"/>
    </row>
    <row r="10051" spans="3:15" ht="15.6" x14ac:dyDescent="0.3">
      <c r="C10051" s="227"/>
      <c r="N10051" s="244"/>
      <c r="O10051" s="244"/>
    </row>
    <row r="10052" spans="3:15" ht="15.6" x14ac:dyDescent="0.3">
      <c r="C10052" s="227"/>
      <c r="N10052" s="244"/>
      <c r="O10052" s="244"/>
    </row>
    <row r="10053" spans="3:15" ht="15.6" x14ac:dyDescent="0.3">
      <c r="C10053" s="227"/>
      <c r="N10053" s="244"/>
      <c r="O10053" s="244"/>
    </row>
    <row r="10054" spans="3:15" ht="15.6" x14ac:dyDescent="0.3">
      <c r="C10054" s="227"/>
      <c r="N10054" s="244"/>
      <c r="O10054" s="244"/>
    </row>
    <row r="10055" spans="3:15" ht="15.6" x14ac:dyDescent="0.3">
      <c r="C10055" s="227"/>
      <c r="N10055" s="244"/>
      <c r="O10055" s="244"/>
    </row>
    <row r="10056" spans="3:15" ht="15.6" x14ac:dyDescent="0.3">
      <c r="C10056" s="227"/>
      <c r="N10056" s="244"/>
      <c r="O10056" s="244"/>
    </row>
    <row r="10057" spans="3:15" ht="15.6" x14ac:dyDescent="0.3">
      <c r="C10057" s="227"/>
      <c r="N10057" s="244"/>
      <c r="O10057" s="244"/>
    </row>
    <row r="10058" spans="3:15" ht="15.6" x14ac:dyDescent="0.3">
      <c r="C10058" s="227"/>
      <c r="N10058" s="244"/>
      <c r="O10058" s="244"/>
    </row>
    <row r="10059" spans="3:15" ht="15.6" x14ac:dyDescent="0.3">
      <c r="C10059" s="227"/>
      <c r="N10059" s="244"/>
      <c r="O10059" s="244"/>
    </row>
    <row r="10060" spans="3:15" ht="15.6" x14ac:dyDescent="0.3">
      <c r="C10060" s="227"/>
      <c r="N10060" s="244"/>
      <c r="O10060" s="244"/>
    </row>
    <row r="10061" spans="3:15" ht="15.6" x14ac:dyDescent="0.3">
      <c r="C10061" s="227"/>
      <c r="N10061" s="244"/>
      <c r="O10061" s="244"/>
    </row>
    <row r="10062" spans="3:15" ht="15.6" x14ac:dyDescent="0.3">
      <c r="C10062" s="227"/>
      <c r="N10062" s="244"/>
      <c r="O10062" s="244"/>
    </row>
    <row r="10063" spans="3:15" ht="15.6" x14ac:dyDescent="0.3">
      <c r="C10063" s="227"/>
      <c r="N10063" s="244"/>
      <c r="O10063" s="244"/>
    </row>
    <row r="10064" spans="3:15" ht="15.6" x14ac:dyDescent="0.3">
      <c r="C10064" s="227"/>
      <c r="N10064" s="244"/>
      <c r="O10064" s="244"/>
    </row>
    <row r="10065" spans="3:15" ht="15.6" x14ac:dyDescent="0.3">
      <c r="C10065" s="227"/>
      <c r="N10065" s="244"/>
      <c r="O10065" s="244"/>
    </row>
    <row r="10066" spans="3:15" ht="15.6" x14ac:dyDescent="0.3">
      <c r="C10066" s="227"/>
      <c r="N10066" s="244"/>
      <c r="O10066" s="244"/>
    </row>
    <row r="10067" spans="3:15" ht="15.6" x14ac:dyDescent="0.3">
      <c r="C10067" s="227"/>
      <c r="N10067" s="244"/>
      <c r="O10067" s="244"/>
    </row>
    <row r="10068" spans="3:15" ht="15.6" x14ac:dyDescent="0.3">
      <c r="C10068" s="227"/>
      <c r="N10068" s="244"/>
      <c r="O10068" s="244"/>
    </row>
    <row r="10069" spans="3:15" ht="15.6" x14ac:dyDescent="0.3">
      <c r="C10069" s="227"/>
      <c r="N10069" s="244"/>
      <c r="O10069" s="244"/>
    </row>
    <row r="10070" spans="3:15" ht="15.6" x14ac:dyDescent="0.3">
      <c r="C10070" s="227"/>
      <c r="N10070" s="244"/>
      <c r="O10070" s="244"/>
    </row>
    <row r="10071" spans="3:15" ht="15.6" x14ac:dyDescent="0.3">
      <c r="C10071" s="227"/>
      <c r="N10071" s="244"/>
      <c r="O10071" s="244"/>
    </row>
    <row r="10072" spans="3:15" ht="15.6" x14ac:dyDescent="0.3">
      <c r="C10072" s="227"/>
      <c r="N10072" s="244"/>
      <c r="O10072" s="244"/>
    </row>
    <row r="10073" spans="3:15" ht="15.6" x14ac:dyDescent="0.3">
      <c r="C10073" s="227"/>
      <c r="N10073" s="244"/>
      <c r="O10073" s="244"/>
    </row>
    <row r="10074" spans="3:15" ht="15.6" x14ac:dyDescent="0.3">
      <c r="C10074" s="227"/>
      <c r="N10074" s="244"/>
      <c r="O10074" s="244"/>
    </row>
    <row r="10075" spans="3:15" ht="15.6" x14ac:dyDescent="0.3">
      <c r="C10075" s="227"/>
      <c r="N10075" s="244"/>
      <c r="O10075" s="244"/>
    </row>
    <row r="10076" spans="3:15" ht="15.6" x14ac:dyDescent="0.3">
      <c r="C10076" s="227"/>
      <c r="N10076" s="244"/>
      <c r="O10076" s="244"/>
    </row>
    <row r="10077" spans="3:15" ht="15.6" x14ac:dyDescent="0.3">
      <c r="C10077" s="227"/>
      <c r="N10077" s="244"/>
      <c r="O10077" s="244"/>
    </row>
    <row r="10078" spans="3:15" ht="15.6" x14ac:dyDescent="0.3">
      <c r="C10078" s="227"/>
      <c r="N10078" s="244"/>
      <c r="O10078" s="244"/>
    </row>
    <row r="10079" spans="3:15" ht="15.6" x14ac:dyDescent="0.3">
      <c r="C10079" s="227"/>
      <c r="N10079" s="244"/>
      <c r="O10079" s="244"/>
    </row>
    <row r="10080" spans="3:15" ht="15.6" x14ac:dyDescent="0.3">
      <c r="C10080" s="227"/>
      <c r="N10080" s="244"/>
      <c r="O10080" s="244"/>
    </row>
    <row r="10081" spans="3:15" ht="15.6" x14ac:dyDescent="0.3">
      <c r="C10081" s="227"/>
      <c r="N10081" s="244"/>
      <c r="O10081" s="244"/>
    </row>
    <row r="10082" spans="3:15" ht="15.6" x14ac:dyDescent="0.3">
      <c r="C10082" s="227"/>
      <c r="N10082" s="244"/>
      <c r="O10082" s="244"/>
    </row>
    <row r="10083" spans="3:15" ht="15.6" x14ac:dyDescent="0.3">
      <c r="C10083" s="227"/>
      <c r="N10083" s="244"/>
      <c r="O10083" s="244"/>
    </row>
    <row r="10084" spans="3:15" ht="15.6" x14ac:dyDescent="0.3">
      <c r="C10084" s="227"/>
      <c r="N10084" s="244"/>
      <c r="O10084" s="244"/>
    </row>
    <row r="10085" spans="3:15" ht="15.6" x14ac:dyDescent="0.3">
      <c r="C10085" s="227"/>
      <c r="N10085" s="244"/>
      <c r="O10085" s="244"/>
    </row>
    <row r="10086" spans="3:15" ht="15.6" x14ac:dyDescent="0.3">
      <c r="C10086" s="227"/>
      <c r="N10086" s="244"/>
      <c r="O10086" s="244"/>
    </row>
    <row r="10087" spans="3:15" ht="15.6" x14ac:dyDescent="0.3">
      <c r="C10087" s="227"/>
      <c r="N10087" s="244"/>
      <c r="O10087" s="244"/>
    </row>
    <row r="10088" spans="3:15" ht="15.6" x14ac:dyDescent="0.3">
      <c r="C10088" s="227"/>
      <c r="N10088" s="244"/>
      <c r="O10088" s="244"/>
    </row>
    <row r="10089" spans="3:15" ht="15.6" x14ac:dyDescent="0.3">
      <c r="C10089" s="227"/>
      <c r="N10089" s="244"/>
      <c r="O10089" s="244"/>
    </row>
    <row r="10090" spans="3:15" ht="15.6" x14ac:dyDescent="0.3">
      <c r="C10090" s="227"/>
      <c r="N10090" s="244"/>
      <c r="O10090" s="244"/>
    </row>
    <row r="10091" spans="3:15" ht="15.6" x14ac:dyDescent="0.3">
      <c r="C10091" s="227"/>
      <c r="N10091" s="244"/>
      <c r="O10091" s="244"/>
    </row>
    <row r="10092" spans="3:15" ht="15.6" x14ac:dyDescent="0.3">
      <c r="C10092" s="227"/>
      <c r="N10092" s="244"/>
      <c r="O10092" s="244"/>
    </row>
    <row r="10093" spans="3:15" ht="15.6" x14ac:dyDescent="0.3">
      <c r="C10093" s="227"/>
      <c r="N10093" s="244"/>
      <c r="O10093" s="244"/>
    </row>
    <row r="10094" spans="3:15" ht="15.6" x14ac:dyDescent="0.3">
      <c r="C10094" s="227"/>
      <c r="N10094" s="244"/>
      <c r="O10094" s="244"/>
    </row>
    <row r="10095" spans="3:15" ht="15.6" x14ac:dyDescent="0.3">
      <c r="C10095" s="227"/>
      <c r="N10095" s="244"/>
      <c r="O10095" s="244"/>
    </row>
    <row r="10096" spans="3:15" ht="15.6" x14ac:dyDescent="0.3">
      <c r="C10096" s="227"/>
      <c r="N10096" s="244"/>
      <c r="O10096" s="244"/>
    </row>
    <row r="10097" spans="3:15" ht="15.6" x14ac:dyDescent="0.3">
      <c r="C10097" s="227"/>
      <c r="N10097" s="244"/>
      <c r="O10097" s="244"/>
    </row>
    <row r="10098" spans="3:15" ht="15.6" x14ac:dyDescent="0.3">
      <c r="C10098" s="227"/>
      <c r="N10098" s="244"/>
      <c r="O10098" s="244"/>
    </row>
    <row r="10099" spans="3:15" ht="15.6" x14ac:dyDescent="0.3">
      <c r="C10099" s="227"/>
      <c r="N10099" s="244"/>
      <c r="O10099" s="244"/>
    </row>
    <row r="10100" spans="3:15" ht="15.6" x14ac:dyDescent="0.3">
      <c r="C10100" s="227"/>
      <c r="N10100" s="244"/>
      <c r="O10100" s="244"/>
    </row>
    <row r="10101" spans="3:15" ht="15.6" x14ac:dyDescent="0.3">
      <c r="C10101" s="227"/>
      <c r="N10101" s="244"/>
      <c r="O10101" s="244"/>
    </row>
    <row r="10102" spans="3:15" ht="15.6" x14ac:dyDescent="0.3">
      <c r="C10102" s="227"/>
      <c r="N10102" s="244"/>
      <c r="O10102" s="244"/>
    </row>
    <row r="10103" spans="3:15" ht="15.6" x14ac:dyDescent="0.3">
      <c r="C10103" s="227"/>
      <c r="N10103" s="244"/>
      <c r="O10103" s="244"/>
    </row>
    <row r="10104" spans="3:15" ht="15.6" x14ac:dyDescent="0.3">
      <c r="C10104" s="227"/>
      <c r="N10104" s="244"/>
      <c r="O10104" s="244"/>
    </row>
    <row r="10105" spans="3:15" ht="15.6" x14ac:dyDescent="0.3">
      <c r="C10105" s="227"/>
      <c r="N10105" s="244"/>
      <c r="O10105" s="244"/>
    </row>
    <row r="10106" spans="3:15" ht="15.6" x14ac:dyDescent="0.3">
      <c r="C10106" s="227"/>
      <c r="N10106" s="244"/>
      <c r="O10106" s="244"/>
    </row>
    <row r="10107" spans="3:15" ht="15.6" x14ac:dyDescent="0.3">
      <c r="C10107" s="227"/>
      <c r="N10107" s="244"/>
      <c r="O10107" s="244"/>
    </row>
    <row r="10108" spans="3:15" ht="15.6" x14ac:dyDescent="0.3">
      <c r="C10108" s="227"/>
      <c r="N10108" s="244"/>
      <c r="O10108" s="244"/>
    </row>
    <row r="10109" spans="3:15" ht="15.6" x14ac:dyDescent="0.3">
      <c r="C10109" s="227"/>
      <c r="N10109" s="244"/>
      <c r="O10109" s="244"/>
    </row>
    <row r="10110" spans="3:15" ht="15.6" x14ac:dyDescent="0.3">
      <c r="C10110" s="227"/>
      <c r="N10110" s="244"/>
      <c r="O10110" s="244"/>
    </row>
    <row r="10111" spans="3:15" ht="15.6" x14ac:dyDescent="0.3">
      <c r="C10111" s="227"/>
      <c r="N10111" s="244"/>
      <c r="O10111" s="244"/>
    </row>
    <row r="10112" spans="3:15" ht="15.6" x14ac:dyDescent="0.3">
      <c r="C10112" s="227"/>
      <c r="N10112" s="244"/>
      <c r="O10112" s="244"/>
    </row>
    <row r="10113" spans="3:15" ht="15.6" x14ac:dyDescent="0.3">
      <c r="C10113" s="227"/>
      <c r="N10113" s="244"/>
      <c r="O10113" s="244"/>
    </row>
    <row r="10114" spans="3:15" ht="15.6" x14ac:dyDescent="0.3">
      <c r="C10114" s="227"/>
      <c r="N10114" s="244"/>
      <c r="O10114" s="244"/>
    </row>
    <row r="10115" spans="3:15" ht="15.6" x14ac:dyDescent="0.3">
      <c r="C10115" s="227"/>
      <c r="N10115" s="244"/>
      <c r="O10115" s="244"/>
    </row>
    <row r="10116" spans="3:15" ht="15.6" x14ac:dyDescent="0.3">
      <c r="C10116" s="227"/>
      <c r="N10116" s="244"/>
      <c r="O10116" s="244"/>
    </row>
    <row r="10117" spans="3:15" ht="15.6" x14ac:dyDescent="0.3">
      <c r="C10117" s="227"/>
      <c r="N10117" s="244"/>
      <c r="O10117" s="244"/>
    </row>
    <row r="10118" spans="3:15" ht="15.6" x14ac:dyDescent="0.3">
      <c r="C10118" s="227"/>
      <c r="N10118" s="244"/>
      <c r="O10118" s="244"/>
    </row>
    <row r="10119" spans="3:15" ht="15.6" x14ac:dyDescent="0.3">
      <c r="C10119" s="227"/>
      <c r="N10119" s="244"/>
      <c r="O10119" s="244"/>
    </row>
    <row r="10120" spans="3:15" ht="15.6" x14ac:dyDescent="0.3">
      <c r="C10120" s="227"/>
      <c r="N10120" s="244"/>
      <c r="O10120" s="244"/>
    </row>
    <row r="10121" spans="3:15" ht="15.6" x14ac:dyDescent="0.3">
      <c r="C10121" s="227"/>
      <c r="N10121" s="244"/>
      <c r="O10121" s="244"/>
    </row>
    <row r="10122" spans="3:15" ht="15.6" x14ac:dyDescent="0.3">
      <c r="C10122" s="227"/>
      <c r="N10122" s="244"/>
      <c r="O10122" s="244"/>
    </row>
    <row r="10123" spans="3:15" ht="15.6" x14ac:dyDescent="0.3">
      <c r="C10123" s="227"/>
      <c r="N10123" s="244"/>
      <c r="O10123" s="244"/>
    </row>
    <row r="10124" spans="3:15" ht="15.6" x14ac:dyDescent="0.3">
      <c r="C10124" s="227"/>
      <c r="N10124" s="244"/>
      <c r="O10124" s="244"/>
    </row>
    <row r="10125" spans="3:15" ht="15.6" x14ac:dyDescent="0.3">
      <c r="C10125" s="227"/>
      <c r="N10125" s="244"/>
      <c r="O10125" s="244"/>
    </row>
    <row r="10126" spans="3:15" ht="15.6" x14ac:dyDescent="0.3">
      <c r="C10126" s="227"/>
      <c r="N10126" s="244"/>
      <c r="O10126" s="244"/>
    </row>
    <row r="10127" spans="3:15" ht="15.6" x14ac:dyDescent="0.3">
      <c r="C10127" s="227"/>
      <c r="N10127" s="244"/>
      <c r="O10127" s="244"/>
    </row>
    <row r="10128" spans="3:15" ht="15.6" x14ac:dyDescent="0.3">
      <c r="C10128" s="227"/>
      <c r="N10128" s="244"/>
      <c r="O10128" s="244"/>
    </row>
    <row r="10129" spans="3:15" ht="15.6" x14ac:dyDescent="0.3">
      <c r="C10129" s="227"/>
      <c r="N10129" s="244"/>
      <c r="O10129" s="244"/>
    </row>
    <row r="10130" spans="3:15" ht="15.6" x14ac:dyDescent="0.3">
      <c r="C10130" s="227"/>
      <c r="N10130" s="244"/>
      <c r="O10130" s="244"/>
    </row>
    <row r="10131" spans="3:15" ht="15.6" x14ac:dyDescent="0.3">
      <c r="C10131" s="227"/>
      <c r="N10131" s="244"/>
      <c r="O10131" s="244"/>
    </row>
    <row r="10132" spans="3:15" ht="15.6" x14ac:dyDescent="0.3">
      <c r="C10132" s="227"/>
      <c r="N10132" s="244"/>
      <c r="O10132" s="244"/>
    </row>
    <row r="10133" spans="3:15" ht="15.6" x14ac:dyDescent="0.3">
      <c r="C10133" s="227"/>
      <c r="N10133" s="244"/>
      <c r="O10133" s="244"/>
    </row>
    <row r="10134" spans="3:15" ht="15.6" x14ac:dyDescent="0.3">
      <c r="C10134" s="227"/>
      <c r="N10134" s="244"/>
      <c r="O10134" s="244"/>
    </row>
    <row r="10135" spans="3:15" ht="15.6" x14ac:dyDescent="0.3">
      <c r="C10135" s="227"/>
      <c r="N10135" s="244"/>
      <c r="O10135" s="244"/>
    </row>
    <row r="10136" spans="3:15" ht="15.6" x14ac:dyDescent="0.3">
      <c r="C10136" s="227"/>
      <c r="N10136" s="244"/>
      <c r="O10136" s="244"/>
    </row>
    <row r="10137" spans="3:15" ht="15.6" x14ac:dyDescent="0.3">
      <c r="C10137" s="227"/>
      <c r="N10137" s="244"/>
      <c r="O10137" s="244"/>
    </row>
    <row r="10138" spans="3:15" ht="15.6" x14ac:dyDescent="0.3">
      <c r="C10138" s="227"/>
      <c r="N10138" s="244"/>
      <c r="O10138" s="244"/>
    </row>
    <row r="10139" spans="3:15" ht="15.6" x14ac:dyDescent="0.3">
      <c r="C10139" s="227"/>
      <c r="N10139" s="244"/>
      <c r="O10139" s="244"/>
    </row>
    <row r="10140" spans="3:15" ht="15.6" x14ac:dyDescent="0.3">
      <c r="C10140" s="227"/>
      <c r="N10140" s="244"/>
      <c r="O10140" s="244"/>
    </row>
    <row r="10141" spans="3:15" ht="15.6" x14ac:dyDescent="0.3">
      <c r="C10141" s="227"/>
      <c r="N10141" s="244"/>
      <c r="O10141" s="244"/>
    </row>
    <row r="10142" spans="3:15" ht="15.6" x14ac:dyDescent="0.3">
      <c r="C10142" s="227"/>
      <c r="N10142" s="244"/>
      <c r="O10142" s="244"/>
    </row>
    <row r="10143" spans="3:15" ht="15.6" x14ac:dyDescent="0.3">
      <c r="C10143" s="227"/>
      <c r="N10143" s="244"/>
      <c r="O10143" s="244"/>
    </row>
    <row r="10144" spans="3:15" ht="15.6" x14ac:dyDescent="0.3">
      <c r="C10144" s="227"/>
      <c r="N10144" s="244"/>
      <c r="O10144" s="244"/>
    </row>
    <row r="10145" spans="3:15" ht="15.6" x14ac:dyDescent="0.3">
      <c r="C10145" s="227"/>
      <c r="N10145" s="244"/>
      <c r="O10145" s="244"/>
    </row>
    <row r="10146" spans="3:15" ht="15.6" x14ac:dyDescent="0.3">
      <c r="C10146" s="227"/>
      <c r="N10146" s="244"/>
      <c r="O10146" s="244"/>
    </row>
    <row r="10147" spans="3:15" ht="15.6" x14ac:dyDescent="0.3">
      <c r="C10147" s="227"/>
      <c r="N10147" s="244"/>
      <c r="O10147" s="244"/>
    </row>
    <row r="10148" spans="3:15" ht="15.6" x14ac:dyDescent="0.3">
      <c r="C10148" s="227"/>
      <c r="N10148" s="244"/>
      <c r="O10148" s="244"/>
    </row>
    <row r="10149" spans="3:15" ht="15.6" x14ac:dyDescent="0.3">
      <c r="C10149" s="227"/>
      <c r="N10149" s="244"/>
      <c r="O10149" s="244"/>
    </row>
    <row r="10150" spans="3:15" ht="15.6" x14ac:dyDescent="0.3">
      <c r="C10150" s="227"/>
      <c r="N10150" s="244"/>
      <c r="O10150" s="244"/>
    </row>
    <row r="10151" spans="3:15" ht="15.6" x14ac:dyDescent="0.3">
      <c r="C10151" s="227"/>
      <c r="N10151" s="244"/>
      <c r="O10151" s="244"/>
    </row>
    <row r="10152" spans="3:15" ht="15.6" x14ac:dyDescent="0.3">
      <c r="C10152" s="227"/>
      <c r="N10152" s="244"/>
      <c r="O10152" s="244"/>
    </row>
    <row r="10153" spans="3:15" ht="15.6" x14ac:dyDescent="0.3">
      <c r="C10153" s="227"/>
      <c r="N10153" s="244"/>
      <c r="O10153" s="244"/>
    </row>
    <row r="10154" spans="3:15" ht="15.6" x14ac:dyDescent="0.3">
      <c r="C10154" s="227"/>
      <c r="N10154" s="244"/>
      <c r="O10154" s="244"/>
    </row>
    <row r="10155" spans="3:15" ht="15.6" x14ac:dyDescent="0.3">
      <c r="C10155" s="227"/>
      <c r="N10155" s="244"/>
      <c r="O10155" s="244"/>
    </row>
    <row r="10156" spans="3:15" ht="15.6" x14ac:dyDescent="0.3">
      <c r="C10156" s="227"/>
      <c r="N10156" s="244"/>
      <c r="O10156" s="244"/>
    </row>
    <row r="10157" spans="3:15" ht="15.6" x14ac:dyDescent="0.3">
      <c r="C10157" s="227"/>
      <c r="N10157" s="244"/>
      <c r="O10157" s="244"/>
    </row>
    <row r="10158" spans="3:15" ht="15.6" x14ac:dyDescent="0.3">
      <c r="C10158" s="227"/>
      <c r="N10158" s="244"/>
      <c r="O10158" s="244"/>
    </row>
    <row r="10159" spans="3:15" ht="15.6" x14ac:dyDescent="0.3">
      <c r="C10159" s="227"/>
      <c r="N10159" s="244"/>
      <c r="O10159" s="244"/>
    </row>
    <row r="10160" spans="3:15" ht="15.6" x14ac:dyDescent="0.3">
      <c r="C10160" s="227"/>
      <c r="N10160" s="244"/>
      <c r="O10160" s="244"/>
    </row>
    <row r="10161" spans="3:15" ht="15.6" x14ac:dyDescent="0.3">
      <c r="C10161" s="227"/>
      <c r="N10161" s="244"/>
      <c r="O10161" s="244"/>
    </row>
    <row r="10162" spans="3:15" ht="15.6" x14ac:dyDescent="0.3">
      <c r="C10162" s="227"/>
      <c r="N10162" s="244"/>
      <c r="O10162" s="244"/>
    </row>
    <row r="10163" spans="3:15" ht="15.6" x14ac:dyDescent="0.3">
      <c r="C10163" s="227"/>
      <c r="N10163" s="244"/>
      <c r="O10163" s="244"/>
    </row>
    <row r="10164" spans="3:15" ht="15.6" x14ac:dyDescent="0.3">
      <c r="C10164" s="227"/>
      <c r="N10164" s="244"/>
      <c r="O10164" s="244"/>
    </row>
    <row r="10165" spans="3:15" ht="15.6" x14ac:dyDescent="0.3">
      <c r="C10165" s="227"/>
      <c r="N10165" s="244"/>
      <c r="O10165" s="244"/>
    </row>
    <row r="10166" spans="3:15" ht="15.6" x14ac:dyDescent="0.3">
      <c r="C10166" s="227"/>
      <c r="N10166" s="244"/>
      <c r="O10166" s="244"/>
    </row>
    <row r="10167" spans="3:15" ht="15.6" x14ac:dyDescent="0.3">
      <c r="C10167" s="227"/>
      <c r="N10167" s="244"/>
      <c r="O10167" s="244"/>
    </row>
    <row r="10168" spans="3:15" ht="15.6" x14ac:dyDescent="0.3">
      <c r="C10168" s="227"/>
      <c r="N10168" s="244"/>
      <c r="O10168" s="244"/>
    </row>
    <row r="10169" spans="3:15" ht="15.6" x14ac:dyDescent="0.3">
      <c r="C10169" s="227"/>
      <c r="N10169" s="244"/>
      <c r="O10169" s="244"/>
    </row>
    <row r="10170" spans="3:15" ht="15.6" x14ac:dyDescent="0.3">
      <c r="C10170" s="227"/>
      <c r="N10170" s="244"/>
      <c r="O10170" s="244"/>
    </row>
    <row r="10171" spans="3:15" ht="15.6" x14ac:dyDescent="0.3">
      <c r="C10171" s="227"/>
      <c r="N10171" s="244"/>
      <c r="O10171" s="244"/>
    </row>
    <row r="10172" spans="3:15" ht="15.6" x14ac:dyDescent="0.3">
      <c r="C10172" s="227"/>
      <c r="N10172" s="244"/>
      <c r="O10172" s="244"/>
    </row>
    <row r="10173" spans="3:15" ht="15.6" x14ac:dyDescent="0.3">
      <c r="C10173" s="227"/>
      <c r="N10173" s="244"/>
      <c r="O10173" s="244"/>
    </row>
    <row r="10174" spans="3:15" ht="15.6" x14ac:dyDescent="0.3">
      <c r="C10174" s="227"/>
      <c r="N10174" s="244"/>
      <c r="O10174" s="244"/>
    </row>
    <row r="10175" spans="3:15" ht="15.6" x14ac:dyDescent="0.3">
      <c r="C10175" s="227"/>
      <c r="N10175" s="244"/>
      <c r="O10175" s="244"/>
    </row>
    <row r="10176" spans="3:15" ht="15.6" x14ac:dyDescent="0.3">
      <c r="C10176" s="227"/>
      <c r="N10176" s="244"/>
      <c r="O10176" s="244"/>
    </row>
    <row r="10177" spans="3:15" ht="15.6" x14ac:dyDescent="0.3">
      <c r="C10177" s="227"/>
      <c r="N10177" s="244"/>
      <c r="O10177" s="244"/>
    </row>
    <row r="10178" spans="3:15" ht="15.6" x14ac:dyDescent="0.3">
      <c r="C10178" s="227"/>
      <c r="N10178" s="244"/>
      <c r="O10178" s="244"/>
    </row>
    <row r="10179" spans="3:15" ht="15.6" x14ac:dyDescent="0.3">
      <c r="C10179" s="227"/>
      <c r="N10179" s="244"/>
      <c r="O10179" s="244"/>
    </row>
    <row r="10180" spans="3:15" ht="15.6" x14ac:dyDescent="0.3">
      <c r="C10180" s="227"/>
      <c r="N10180" s="244"/>
      <c r="O10180" s="244"/>
    </row>
    <row r="10181" spans="3:15" ht="15.6" x14ac:dyDescent="0.3">
      <c r="C10181" s="227"/>
      <c r="N10181" s="244"/>
      <c r="O10181" s="244"/>
    </row>
    <row r="10182" spans="3:15" ht="15.6" x14ac:dyDescent="0.3">
      <c r="C10182" s="227"/>
      <c r="N10182" s="244"/>
      <c r="O10182" s="244"/>
    </row>
    <row r="10183" spans="3:15" ht="15.6" x14ac:dyDescent="0.3">
      <c r="C10183" s="227"/>
      <c r="N10183" s="244"/>
      <c r="O10183" s="244"/>
    </row>
    <row r="10184" spans="3:15" ht="15.6" x14ac:dyDescent="0.3">
      <c r="C10184" s="227"/>
      <c r="N10184" s="244"/>
      <c r="O10184" s="244"/>
    </row>
    <row r="10185" spans="3:15" ht="15.6" x14ac:dyDescent="0.3">
      <c r="C10185" s="227"/>
      <c r="N10185" s="244"/>
      <c r="O10185" s="244"/>
    </row>
    <row r="10186" spans="3:15" ht="15.6" x14ac:dyDescent="0.3">
      <c r="C10186" s="227"/>
      <c r="N10186" s="244"/>
      <c r="O10186" s="244"/>
    </row>
    <row r="10187" spans="3:15" ht="15.6" x14ac:dyDescent="0.3">
      <c r="C10187" s="227"/>
      <c r="N10187" s="244"/>
      <c r="O10187" s="244"/>
    </row>
    <row r="10188" spans="3:15" ht="15.6" x14ac:dyDescent="0.3">
      <c r="C10188" s="227"/>
      <c r="N10188" s="244"/>
      <c r="O10188" s="244"/>
    </row>
    <row r="10189" spans="3:15" ht="15.6" x14ac:dyDescent="0.3">
      <c r="C10189" s="227"/>
      <c r="N10189" s="244"/>
      <c r="O10189" s="244"/>
    </row>
    <row r="10190" spans="3:15" ht="15.6" x14ac:dyDescent="0.3">
      <c r="C10190" s="227"/>
      <c r="N10190" s="244"/>
      <c r="O10190" s="244"/>
    </row>
    <row r="10191" spans="3:15" ht="15.6" x14ac:dyDescent="0.3">
      <c r="C10191" s="227"/>
      <c r="N10191" s="244"/>
      <c r="O10191" s="244"/>
    </row>
    <row r="10192" spans="3:15" ht="15.6" x14ac:dyDescent="0.3">
      <c r="C10192" s="227"/>
      <c r="N10192" s="244"/>
      <c r="O10192" s="244"/>
    </row>
    <row r="10193" spans="3:15" ht="15.6" x14ac:dyDescent="0.3">
      <c r="C10193" s="227"/>
      <c r="N10193" s="244"/>
      <c r="O10193" s="244"/>
    </row>
    <row r="10194" spans="3:15" ht="15.6" x14ac:dyDescent="0.3">
      <c r="C10194" s="227"/>
      <c r="N10194" s="244"/>
      <c r="O10194" s="244"/>
    </row>
    <row r="10195" spans="3:15" ht="15.6" x14ac:dyDescent="0.3">
      <c r="C10195" s="227"/>
      <c r="N10195" s="244"/>
      <c r="O10195" s="244"/>
    </row>
    <row r="10196" spans="3:15" ht="15.6" x14ac:dyDescent="0.3">
      <c r="C10196" s="227"/>
      <c r="N10196" s="244"/>
      <c r="O10196" s="244"/>
    </row>
    <row r="10197" spans="3:15" ht="15.6" x14ac:dyDescent="0.3">
      <c r="C10197" s="227"/>
      <c r="N10197" s="244"/>
      <c r="O10197" s="244"/>
    </row>
    <row r="10198" spans="3:15" ht="15.6" x14ac:dyDescent="0.3">
      <c r="C10198" s="227"/>
      <c r="N10198" s="244"/>
      <c r="O10198" s="244"/>
    </row>
    <row r="10199" spans="3:15" ht="15.6" x14ac:dyDescent="0.3">
      <c r="C10199" s="227"/>
      <c r="N10199" s="244"/>
      <c r="O10199" s="244"/>
    </row>
    <row r="10200" spans="3:15" ht="15.6" x14ac:dyDescent="0.3">
      <c r="C10200" s="227"/>
      <c r="N10200" s="244"/>
      <c r="O10200" s="244"/>
    </row>
    <row r="10201" spans="3:15" ht="15.6" x14ac:dyDescent="0.3">
      <c r="C10201" s="227"/>
      <c r="N10201" s="244"/>
      <c r="O10201" s="244"/>
    </row>
    <row r="10202" spans="3:15" ht="15.6" x14ac:dyDescent="0.3">
      <c r="C10202" s="227"/>
      <c r="N10202" s="244"/>
      <c r="O10202" s="244"/>
    </row>
    <row r="10203" spans="3:15" ht="15.6" x14ac:dyDescent="0.3">
      <c r="C10203" s="227"/>
      <c r="N10203" s="244"/>
      <c r="O10203" s="244"/>
    </row>
    <row r="10204" spans="3:15" ht="15.6" x14ac:dyDescent="0.3">
      <c r="C10204" s="227"/>
      <c r="N10204" s="244"/>
      <c r="O10204" s="244"/>
    </row>
    <row r="10205" spans="3:15" ht="15.6" x14ac:dyDescent="0.3">
      <c r="C10205" s="227"/>
      <c r="N10205" s="244"/>
      <c r="O10205" s="244"/>
    </row>
    <row r="10206" spans="3:15" ht="15.6" x14ac:dyDescent="0.3">
      <c r="C10206" s="227"/>
      <c r="N10206" s="244"/>
      <c r="O10206" s="244"/>
    </row>
    <row r="10207" spans="3:15" ht="15.6" x14ac:dyDescent="0.3">
      <c r="C10207" s="227"/>
      <c r="N10207" s="244"/>
      <c r="O10207" s="244"/>
    </row>
    <row r="10208" spans="3:15" ht="15.6" x14ac:dyDescent="0.3">
      <c r="C10208" s="227"/>
      <c r="N10208" s="244"/>
      <c r="O10208" s="244"/>
    </row>
    <row r="10209" spans="3:15" ht="15.6" x14ac:dyDescent="0.3">
      <c r="C10209" s="227"/>
      <c r="N10209" s="244"/>
      <c r="O10209" s="244"/>
    </row>
    <row r="10210" spans="3:15" ht="15.6" x14ac:dyDescent="0.3">
      <c r="C10210" s="227"/>
      <c r="N10210" s="244"/>
      <c r="O10210" s="244"/>
    </row>
    <row r="10211" spans="3:15" ht="15.6" x14ac:dyDescent="0.3">
      <c r="C10211" s="227"/>
      <c r="N10211" s="244"/>
      <c r="O10211" s="244"/>
    </row>
    <row r="10212" spans="3:15" ht="15.6" x14ac:dyDescent="0.3">
      <c r="C10212" s="227"/>
      <c r="N10212" s="244"/>
      <c r="O10212" s="244"/>
    </row>
    <row r="10213" spans="3:15" ht="15.6" x14ac:dyDescent="0.3">
      <c r="C10213" s="227"/>
      <c r="N10213" s="244"/>
      <c r="O10213" s="244"/>
    </row>
    <row r="10214" spans="3:15" ht="15.6" x14ac:dyDescent="0.3">
      <c r="C10214" s="227"/>
      <c r="N10214" s="244"/>
      <c r="O10214" s="244"/>
    </row>
    <row r="10215" spans="3:15" ht="15.6" x14ac:dyDescent="0.3">
      <c r="C10215" s="227"/>
      <c r="N10215" s="244"/>
      <c r="O10215" s="244"/>
    </row>
    <row r="10216" spans="3:15" ht="15.6" x14ac:dyDescent="0.3">
      <c r="C10216" s="227"/>
      <c r="N10216" s="244"/>
      <c r="O10216" s="244"/>
    </row>
    <row r="10217" spans="3:15" ht="15.6" x14ac:dyDescent="0.3">
      <c r="C10217" s="227"/>
      <c r="N10217" s="244"/>
      <c r="O10217" s="244"/>
    </row>
    <row r="10218" spans="3:15" ht="15.6" x14ac:dyDescent="0.3">
      <c r="C10218" s="227"/>
      <c r="N10218" s="244"/>
      <c r="O10218" s="244"/>
    </row>
    <row r="10219" spans="3:15" ht="15.6" x14ac:dyDescent="0.3">
      <c r="C10219" s="227"/>
      <c r="N10219" s="244"/>
      <c r="O10219" s="244"/>
    </row>
    <row r="10220" spans="3:15" ht="15.6" x14ac:dyDescent="0.3">
      <c r="C10220" s="227"/>
      <c r="N10220" s="244"/>
      <c r="O10220" s="244"/>
    </row>
    <row r="10221" spans="3:15" ht="15.6" x14ac:dyDescent="0.3">
      <c r="C10221" s="227"/>
      <c r="N10221" s="244"/>
      <c r="O10221" s="244"/>
    </row>
    <row r="10222" spans="3:15" ht="15.6" x14ac:dyDescent="0.3">
      <c r="C10222" s="227"/>
      <c r="N10222" s="244"/>
      <c r="O10222" s="244"/>
    </row>
    <row r="10223" spans="3:15" ht="15.6" x14ac:dyDescent="0.3">
      <c r="C10223" s="227"/>
      <c r="N10223" s="244"/>
      <c r="O10223" s="244"/>
    </row>
    <row r="10224" spans="3:15" ht="15.6" x14ac:dyDescent="0.3">
      <c r="C10224" s="227"/>
      <c r="N10224" s="244"/>
      <c r="O10224" s="244"/>
    </row>
    <row r="10225" spans="3:15" ht="15.6" x14ac:dyDescent="0.3">
      <c r="C10225" s="227"/>
      <c r="N10225" s="244"/>
      <c r="O10225" s="244"/>
    </row>
    <row r="10226" spans="3:15" ht="15.6" x14ac:dyDescent="0.3">
      <c r="C10226" s="227"/>
      <c r="N10226" s="244"/>
      <c r="O10226" s="244"/>
    </row>
    <row r="10227" spans="3:15" ht="15.6" x14ac:dyDescent="0.3">
      <c r="C10227" s="227"/>
      <c r="N10227" s="244"/>
      <c r="O10227" s="244"/>
    </row>
    <row r="10228" spans="3:15" ht="15.6" x14ac:dyDescent="0.3">
      <c r="C10228" s="227"/>
      <c r="N10228" s="244"/>
      <c r="O10228" s="244"/>
    </row>
    <row r="10229" spans="3:15" ht="15.6" x14ac:dyDescent="0.3">
      <c r="C10229" s="227"/>
      <c r="N10229" s="244"/>
      <c r="O10229" s="244"/>
    </row>
    <row r="10230" spans="3:15" ht="15.6" x14ac:dyDescent="0.3">
      <c r="C10230" s="227"/>
      <c r="N10230" s="244"/>
      <c r="O10230" s="244"/>
    </row>
    <row r="10231" spans="3:15" ht="15.6" x14ac:dyDescent="0.3">
      <c r="C10231" s="227"/>
      <c r="N10231" s="244"/>
      <c r="O10231" s="244"/>
    </row>
    <row r="10232" spans="3:15" ht="15.6" x14ac:dyDescent="0.3">
      <c r="C10232" s="227"/>
      <c r="N10232" s="244"/>
      <c r="O10232" s="244"/>
    </row>
    <row r="10233" spans="3:15" ht="15.6" x14ac:dyDescent="0.3">
      <c r="C10233" s="227"/>
      <c r="N10233" s="244"/>
      <c r="O10233" s="244"/>
    </row>
    <row r="10234" spans="3:15" ht="15.6" x14ac:dyDescent="0.3">
      <c r="C10234" s="227"/>
      <c r="N10234" s="244"/>
      <c r="O10234" s="244"/>
    </row>
    <row r="10235" spans="3:15" ht="15.6" x14ac:dyDescent="0.3">
      <c r="C10235" s="227"/>
      <c r="N10235" s="244"/>
      <c r="O10235" s="244"/>
    </row>
    <row r="10236" spans="3:15" ht="15.6" x14ac:dyDescent="0.3">
      <c r="C10236" s="227"/>
      <c r="N10236" s="244"/>
      <c r="O10236" s="244"/>
    </row>
    <row r="10237" spans="3:15" ht="15.6" x14ac:dyDescent="0.3">
      <c r="C10237" s="227"/>
      <c r="N10237" s="244"/>
      <c r="O10237" s="244"/>
    </row>
    <row r="10238" spans="3:15" ht="15.6" x14ac:dyDescent="0.3">
      <c r="C10238" s="227"/>
      <c r="N10238" s="244"/>
      <c r="O10238" s="244"/>
    </row>
    <row r="10239" spans="3:15" ht="15.6" x14ac:dyDescent="0.3">
      <c r="C10239" s="227"/>
      <c r="N10239" s="244"/>
      <c r="O10239" s="244"/>
    </row>
    <row r="10240" spans="3:15" ht="15.6" x14ac:dyDescent="0.3">
      <c r="C10240" s="227"/>
      <c r="N10240" s="244"/>
      <c r="O10240" s="244"/>
    </row>
    <row r="10241" spans="3:15" ht="15.6" x14ac:dyDescent="0.3">
      <c r="C10241" s="227"/>
      <c r="N10241" s="244"/>
      <c r="O10241" s="244"/>
    </row>
    <row r="10242" spans="3:15" ht="15.6" x14ac:dyDescent="0.3">
      <c r="C10242" s="227"/>
      <c r="N10242" s="244"/>
      <c r="O10242" s="244"/>
    </row>
    <row r="10243" spans="3:15" ht="15.6" x14ac:dyDescent="0.3">
      <c r="C10243" s="227"/>
      <c r="N10243" s="244"/>
      <c r="O10243" s="244"/>
    </row>
    <row r="10244" spans="3:15" ht="15.6" x14ac:dyDescent="0.3">
      <c r="C10244" s="227"/>
      <c r="N10244" s="244"/>
      <c r="O10244" s="244"/>
    </row>
    <row r="10245" spans="3:15" ht="15.6" x14ac:dyDescent="0.3">
      <c r="C10245" s="227"/>
      <c r="N10245" s="244"/>
      <c r="O10245" s="244"/>
    </row>
    <row r="10246" spans="3:15" ht="15.6" x14ac:dyDescent="0.3">
      <c r="C10246" s="227"/>
      <c r="N10246" s="244"/>
      <c r="O10246" s="244"/>
    </row>
    <row r="10247" spans="3:15" ht="15.6" x14ac:dyDescent="0.3">
      <c r="C10247" s="227"/>
      <c r="N10247" s="244"/>
      <c r="O10247" s="244"/>
    </row>
    <row r="10248" spans="3:15" ht="15.6" x14ac:dyDescent="0.3">
      <c r="C10248" s="227"/>
      <c r="N10248" s="244"/>
      <c r="O10248" s="244"/>
    </row>
    <row r="10249" spans="3:15" ht="15.6" x14ac:dyDescent="0.3">
      <c r="C10249" s="227"/>
      <c r="N10249" s="244"/>
      <c r="O10249" s="244"/>
    </row>
    <row r="10250" spans="3:15" ht="15.6" x14ac:dyDescent="0.3">
      <c r="C10250" s="227"/>
      <c r="N10250" s="244"/>
      <c r="O10250" s="244"/>
    </row>
    <row r="10251" spans="3:15" ht="15.6" x14ac:dyDescent="0.3">
      <c r="C10251" s="227"/>
      <c r="N10251" s="244"/>
      <c r="O10251" s="244"/>
    </row>
    <row r="10252" spans="3:15" ht="15.6" x14ac:dyDescent="0.3">
      <c r="C10252" s="227"/>
      <c r="N10252" s="244"/>
      <c r="O10252" s="244"/>
    </row>
    <row r="10253" spans="3:15" ht="15.6" x14ac:dyDescent="0.3">
      <c r="C10253" s="227"/>
      <c r="N10253" s="244"/>
      <c r="O10253" s="244"/>
    </row>
    <row r="10254" spans="3:15" ht="15.6" x14ac:dyDescent="0.3">
      <c r="C10254" s="227"/>
      <c r="N10254" s="244"/>
      <c r="O10254" s="244"/>
    </row>
    <row r="10255" spans="3:15" ht="15.6" x14ac:dyDescent="0.3">
      <c r="C10255" s="227"/>
      <c r="N10255" s="244"/>
      <c r="O10255" s="244"/>
    </row>
    <row r="10256" spans="3:15" ht="15.6" x14ac:dyDescent="0.3">
      <c r="C10256" s="227"/>
      <c r="N10256" s="244"/>
      <c r="O10256" s="244"/>
    </row>
    <row r="10257" spans="3:15" ht="15.6" x14ac:dyDescent="0.3">
      <c r="C10257" s="227"/>
      <c r="N10257" s="244"/>
      <c r="O10257" s="244"/>
    </row>
    <row r="10258" spans="3:15" ht="15.6" x14ac:dyDescent="0.3">
      <c r="C10258" s="227"/>
      <c r="N10258" s="244"/>
      <c r="O10258" s="244"/>
    </row>
    <row r="10259" spans="3:15" ht="15.6" x14ac:dyDescent="0.3">
      <c r="C10259" s="227"/>
      <c r="N10259" s="244"/>
      <c r="O10259" s="244"/>
    </row>
    <row r="10260" spans="3:15" ht="15.6" x14ac:dyDescent="0.3">
      <c r="C10260" s="227"/>
      <c r="N10260" s="244"/>
      <c r="O10260" s="244"/>
    </row>
    <row r="10261" spans="3:15" ht="15.6" x14ac:dyDescent="0.3">
      <c r="C10261" s="227"/>
      <c r="N10261" s="244"/>
      <c r="O10261" s="244"/>
    </row>
    <row r="10262" spans="3:15" ht="15.6" x14ac:dyDescent="0.3">
      <c r="C10262" s="227"/>
      <c r="N10262" s="244"/>
      <c r="O10262" s="244"/>
    </row>
    <row r="10263" spans="3:15" ht="15.6" x14ac:dyDescent="0.3">
      <c r="C10263" s="227"/>
      <c r="N10263" s="244"/>
      <c r="O10263" s="244"/>
    </row>
    <row r="10264" spans="3:15" ht="15.6" x14ac:dyDescent="0.3">
      <c r="C10264" s="227"/>
      <c r="N10264" s="244"/>
      <c r="O10264" s="244"/>
    </row>
    <row r="10265" spans="3:15" ht="15.6" x14ac:dyDescent="0.3">
      <c r="C10265" s="227"/>
      <c r="N10265" s="244"/>
      <c r="O10265" s="244"/>
    </row>
    <row r="10266" spans="3:15" ht="15.6" x14ac:dyDescent="0.3">
      <c r="C10266" s="227"/>
      <c r="N10266" s="244"/>
      <c r="O10266" s="244"/>
    </row>
    <row r="10267" spans="3:15" ht="15.6" x14ac:dyDescent="0.3">
      <c r="C10267" s="227"/>
      <c r="N10267" s="244"/>
      <c r="O10267" s="244"/>
    </row>
    <row r="10268" spans="3:15" ht="15.6" x14ac:dyDescent="0.3">
      <c r="C10268" s="227"/>
      <c r="N10268" s="244"/>
      <c r="O10268" s="244"/>
    </row>
    <row r="10269" spans="3:15" ht="15.6" x14ac:dyDescent="0.3">
      <c r="C10269" s="227"/>
      <c r="N10269" s="244"/>
      <c r="O10269" s="244"/>
    </row>
    <row r="10270" spans="3:15" ht="15.6" x14ac:dyDescent="0.3">
      <c r="C10270" s="227"/>
      <c r="N10270" s="244"/>
      <c r="O10270" s="244"/>
    </row>
    <row r="10271" spans="3:15" ht="15.6" x14ac:dyDescent="0.3">
      <c r="C10271" s="227"/>
      <c r="N10271" s="244"/>
      <c r="O10271" s="244"/>
    </row>
    <row r="10272" spans="3:15" ht="15.6" x14ac:dyDescent="0.3">
      <c r="C10272" s="227"/>
      <c r="N10272" s="244"/>
      <c r="O10272" s="244"/>
    </row>
    <row r="10273" spans="3:15" ht="15.6" x14ac:dyDescent="0.3">
      <c r="C10273" s="227"/>
      <c r="N10273" s="244"/>
      <c r="O10273" s="244"/>
    </row>
    <row r="10274" spans="3:15" ht="15.6" x14ac:dyDescent="0.3">
      <c r="C10274" s="227"/>
      <c r="N10274" s="244"/>
      <c r="O10274" s="244"/>
    </row>
    <row r="10275" spans="3:15" ht="15.6" x14ac:dyDescent="0.3">
      <c r="C10275" s="227"/>
      <c r="N10275" s="244"/>
      <c r="O10275" s="244"/>
    </row>
    <row r="10276" spans="3:15" ht="15.6" x14ac:dyDescent="0.3">
      <c r="C10276" s="227"/>
      <c r="N10276" s="244"/>
      <c r="O10276" s="244"/>
    </row>
    <row r="10277" spans="3:15" ht="15.6" x14ac:dyDescent="0.3">
      <c r="C10277" s="227"/>
      <c r="N10277" s="244"/>
      <c r="O10277" s="244"/>
    </row>
    <row r="10278" spans="3:15" ht="15.6" x14ac:dyDescent="0.3">
      <c r="C10278" s="227"/>
      <c r="N10278" s="244"/>
      <c r="O10278" s="244"/>
    </row>
    <row r="10279" spans="3:15" ht="15.6" x14ac:dyDescent="0.3">
      <c r="C10279" s="227"/>
      <c r="N10279" s="244"/>
      <c r="O10279" s="244"/>
    </row>
    <row r="10280" spans="3:15" ht="15.6" x14ac:dyDescent="0.3">
      <c r="C10280" s="227"/>
      <c r="N10280" s="244"/>
      <c r="O10280" s="244"/>
    </row>
    <row r="10281" spans="3:15" ht="15.6" x14ac:dyDescent="0.3">
      <c r="C10281" s="227"/>
      <c r="N10281" s="244"/>
      <c r="O10281" s="244"/>
    </row>
    <row r="10282" spans="3:15" ht="15.6" x14ac:dyDescent="0.3">
      <c r="C10282" s="227"/>
      <c r="N10282" s="244"/>
      <c r="O10282" s="244"/>
    </row>
    <row r="10283" spans="3:15" ht="15.6" x14ac:dyDescent="0.3">
      <c r="C10283" s="227"/>
      <c r="N10283" s="244"/>
      <c r="O10283" s="244"/>
    </row>
    <row r="10284" spans="3:15" ht="15.6" x14ac:dyDescent="0.3">
      <c r="C10284" s="227"/>
      <c r="N10284" s="244"/>
      <c r="O10284" s="244"/>
    </row>
    <row r="10285" spans="3:15" ht="15.6" x14ac:dyDescent="0.3">
      <c r="C10285" s="227"/>
      <c r="N10285" s="244"/>
      <c r="O10285" s="244"/>
    </row>
    <row r="10286" spans="3:15" ht="15.6" x14ac:dyDescent="0.3">
      <c r="C10286" s="227"/>
      <c r="N10286" s="244"/>
      <c r="O10286" s="244"/>
    </row>
    <row r="10287" spans="3:15" ht="15.6" x14ac:dyDescent="0.3">
      <c r="C10287" s="227"/>
      <c r="N10287" s="244"/>
      <c r="O10287" s="244"/>
    </row>
    <row r="10288" spans="3:15" ht="15.6" x14ac:dyDescent="0.3">
      <c r="C10288" s="227"/>
      <c r="N10288" s="244"/>
      <c r="O10288" s="244"/>
    </row>
    <row r="10289" spans="3:15" ht="15.6" x14ac:dyDescent="0.3">
      <c r="C10289" s="227"/>
      <c r="N10289" s="244"/>
      <c r="O10289" s="244"/>
    </row>
    <row r="10290" spans="3:15" ht="15.6" x14ac:dyDescent="0.3">
      <c r="C10290" s="227"/>
      <c r="N10290" s="244"/>
      <c r="O10290" s="244"/>
    </row>
    <row r="10291" spans="3:15" ht="15.6" x14ac:dyDescent="0.3">
      <c r="C10291" s="227"/>
      <c r="N10291" s="244"/>
      <c r="O10291" s="244"/>
    </row>
    <row r="10292" spans="3:15" ht="15.6" x14ac:dyDescent="0.3">
      <c r="C10292" s="227"/>
      <c r="N10292" s="244"/>
      <c r="O10292" s="244"/>
    </row>
    <row r="10293" spans="3:15" ht="15.6" x14ac:dyDescent="0.3">
      <c r="C10293" s="227"/>
      <c r="N10293" s="244"/>
      <c r="O10293" s="244"/>
    </row>
    <row r="10294" spans="3:15" ht="15.6" x14ac:dyDescent="0.3">
      <c r="C10294" s="227"/>
      <c r="N10294" s="244"/>
      <c r="O10294" s="244"/>
    </row>
    <row r="10295" spans="3:15" ht="15.6" x14ac:dyDescent="0.3">
      <c r="C10295" s="227"/>
      <c r="N10295" s="244"/>
      <c r="O10295" s="244"/>
    </row>
    <row r="10296" spans="3:15" ht="15.6" x14ac:dyDescent="0.3">
      <c r="C10296" s="227"/>
      <c r="N10296" s="244"/>
      <c r="O10296" s="244"/>
    </row>
    <row r="10297" spans="3:15" ht="15.6" x14ac:dyDescent="0.3">
      <c r="C10297" s="227"/>
      <c r="N10297" s="244"/>
      <c r="O10297" s="244"/>
    </row>
    <row r="10298" spans="3:15" ht="15.6" x14ac:dyDescent="0.3">
      <c r="C10298" s="227"/>
      <c r="N10298" s="244"/>
      <c r="O10298" s="244"/>
    </row>
    <row r="10299" spans="3:15" ht="15.6" x14ac:dyDescent="0.3">
      <c r="C10299" s="227"/>
      <c r="N10299" s="244"/>
      <c r="O10299" s="244"/>
    </row>
    <row r="10300" spans="3:15" ht="15.6" x14ac:dyDescent="0.3">
      <c r="C10300" s="227"/>
      <c r="N10300" s="244"/>
      <c r="O10300" s="244"/>
    </row>
    <row r="10301" spans="3:15" ht="15.6" x14ac:dyDescent="0.3">
      <c r="C10301" s="227"/>
      <c r="N10301" s="244"/>
      <c r="O10301" s="244"/>
    </row>
    <row r="10302" spans="3:15" ht="15.6" x14ac:dyDescent="0.3">
      <c r="C10302" s="227"/>
      <c r="N10302" s="244"/>
      <c r="O10302" s="244"/>
    </row>
    <row r="10303" spans="3:15" ht="15.6" x14ac:dyDescent="0.3">
      <c r="C10303" s="227"/>
      <c r="N10303" s="244"/>
      <c r="O10303" s="244"/>
    </row>
    <row r="10304" spans="3:15" ht="15.6" x14ac:dyDescent="0.3">
      <c r="C10304" s="227"/>
      <c r="N10304" s="244"/>
      <c r="O10304" s="244"/>
    </row>
    <row r="10305" spans="3:15" ht="15.6" x14ac:dyDescent="0.3">
      <c r="C10305" s="227"/>
      <c r="N10305" s="244"/>
      <c r="O10305" s="244"/>
    </row>
    <row r="10306" spans="3:15" ht="15.6" x14ac:dyDescent="0.3">
      <c r="C10306" s="227"/>
      <c r="N10306" s="244"/>
      <c r="O10306" s="244"/>
    </row>
    <row r="10307" spans="3:15" ht="15.6" x14ac:dyDescent="0.3">
      <c r="C10307" s="227"/>
      <c r="N10307" s="244"/>
      <c r="O10307" s="244"/>
    </row>
    <row r="10308" spans="3:15" ht="15.6" x14ac:dyDescent="0.3">
      <c r="C10308" s="227"/>
      <c r="N10308" s="244"/>
      <c r="O10308" s="244"/>
    </row>
    <row r="10309" spans="3:15" ht="15.6" x14ac:dyDescent="0.3">
      <c r="C10309" s="227"/>
      <c r="N10309" s="244"/>
      <c r="O10309" s="244"/>
    </row>
    <row r="10310" spans="3:15" ht="15.6" x14ac:dyDescent="0.3">
      <c r="C10310" s="227"/>
      <c r="N10310" s="244"/>
      <c r="O10310" s="244"/>
    </row>
    <row r="10311" spans="3:15" ht="15.6" x14ac:dyDescent="0.3">
      <c r="C10311" s="227"/>
      <c r="N10311" s="244"/>
      <c r="O10311" s="244"/>
    </row>
    <row r="10312" spans="3:15" ht="15.6" x14ac:dyDescent="0.3">
      <c r="C10312" s="227"/>
      <c r="N10312" s="244"/>
      <c r="O10312" s="244"/>
    </row>
    <row r="10313" spans="3:15" ht="15.6" x14ac:dyDescent="0.3">
      <c r="C10313" s="227"/>
      <c r="N10313" s="244"/>
      <c r="O10313" s="244"/>
    </row>
    <row r="10314" spans="3:15" ht="15.6" x14ac:dyDescent="0.3">
      <c r="C10314" s="227"/>
      <c r="N10314" s="244"/>
      <c r="O10314" s="244"/>
    </row>
    <row r="10315" spans="3:15" ht="15.6" x14ac:dyDescent="0.3">
      <c r="C10315" s="227"/>
      <c r="N10315" s="244"/>
      <c r="O10315" s="244"/>
    </row>
    <row r="10316" spans="3:15" ht="15.6" x14ac:dyDescent="0.3">
      <c r="C10316" s="227"/>
      <c r="N10316" s="244"/>
      <c r="O10316" s="244"/>
    </row>
    <row r="10317" spans="3:15" ht="15.6" x14ac:dyDescent="0.3">
      <c r="C10317" s="227"/>
      <c r="N10317" s="244"/>
      <c r="O10317" s="244"/>
    </row>
    <row r="10318" spans="3:15" ht="15.6" x14ac:dyDescent="0.3">
      <c r="C10318" s="227"/>
      <c r="N10318" s="244"/>
      <c r="O10318" s="244"/>
    </row>
    <row r="10319" spans="3:15" ht="15.6" x14ac:dyDescent="0.3">
      <c r="C10319" s="227"/>
      <c r="N10319" s="244"/>
      <c r="O10319" s="244"/>
    </row>
    <row r="10320" spans="3:15" ht="15.6" x14ac:dyDescent="0.3">
      <c r="C10320" s="227"/>
      <c r="N10320" s="244"/>
      <c r="O10320" s="244"/>
    </row>
    <row r="10321" spans="3:15" ht="15.6" x14ac:dyDescent="0.3">
      <c r="C10321" s="227"/>
      <c r="N10321" s="244"/>
      <c r="O10321" s="244"/>
    </row>
    <row r="10322" spans="3:15" ht="15.6" x14ac:dyDescent="0.3">
      <c r="C10322" s="227"/>
      <c r="N10322" s="244"/>
      <c r="O10322" s="244"/>
    </row>
    <row r="10323" spans="3:15" ht="15.6" x14ac:dyDescent="0.3">
      <c r="C10323" s="227"/>
      <c r="N10323" s="244"/>
      <c r="O10323" s="244"/>
    </row>
    <row r="10324" spans="3:15" ht="15.6" x14ac:dyDescent="0.3">
      <c r="C10324" s="227"/>
      <c r="N10324" s="244"/>
      <c r="O10324" s="244"/>
    </row>
    <row r="10325" spans="3:15" ht="15.6" x14ac:dyDescent="0.3">
      <c r="C10325" s="227"/>
      <c r="N10325" s="244"/>
      <c r="O10325" s="244"/>
    </row>
    <row r="10326" spans="3:15" ht="15.6" x14ac:dyDescent="0.3">
      <c r="C10326" s="227"/>
      <c r="N10326" s="244"/>
      <c r="O10326" s="244"/>
    </row>
    <row r="10327" spans="3:15" ht="15.6" x14ac:dyDescent="0.3">
      <c r="C10327" s="227"/>
      <c r="N10327" s="244"/>
      <c r="O10327" s="244"/>
    </row>
    <row r="10328" spans="3:15" ht="15.6" x14ac:dyDescent="0.3">
      <c r="C10328" s="227"/>
      <c r="N10328" s="244"/>
      <c r="O10328" s="244"/>
    </row>
    <row r="10329" spans="3:15" ht="15.6" x14ac:dyDescent="0.3">
      <c r="C10329" s="227"/>
      <c r="N10329" s="244"/>
      <c r="O10329" s="244"/>
    </row>
    <row r="10330" spans="3:15" ht="15.6" x14ac:dyDescent="0.3">
      <c r="C10330" s="227"/>
      <c r="N10330" s="244"/>
      <c r="O10330" s="244"/>
    </row>
    <row r="10331" spans="3:15" ht="15.6" x14ac:dyDescent="0.3">
      <c r="C10331" s="227"/>
      <c r="N10331" s="244"/>
      <c r="O10331" s="244"/>
    </row>
    <row r="10332" spans="3:15" ht="15.6" x14ac:dyDescent="0.3">
      <c r="C10332" s="227"/>
      <c r="N10332" s="244"/>
      <c r="O10332" s="244"/>
    </row>
    <row r="10333" spans="3:15" ht="15.6" x14ac:dyDescent="0.3">
      <c r="C10333" s="227"/>
      <c r="N10333" s="244"/>
      <c r="O10333" s="244"/>
    </row>
    <row r="10334" spans="3:15" ht="15.6" x14ac:dyDescent="0.3">
      <c r="C10334" s="227"/>
      <c r="N10334" s="244"/>
      <c r="O10334" s="244"/>
    </row>
    <row r="10335" spans="3:15" ht="15.6" x14ac:dyDescent="0.3">
      <c r="C10335" s="227"/>
      <c r="N10335" s="244"/>
      <c r="O10335" s="244"/>
    </row>
    <row r="10336" spans="3:15" ht="15.6" x14ac:dyDescent="0.3">
      <c r="C10336" s="227"/>
      <c r="N10336" s="244"/>
      <c r="O10336" s="244"/>
    </row>
    <row r="10337" spans="3:15" ht="15.6" x14ac:dyDescent="0.3">
      <c r="C10337" s="227"/>
      <c r="N10337" s="244"/>
      <c r="O10337" s="244"/>
    </row>
    <row r="10338" spans="3:15" ht="15.6" x14ac:dyDescent="0.3">
      <c r="C10338" s="227"/>
      <c r="N10338" s="244"/>
      <c r="O10338" s="244"/>
    </row>
    <row r="10339" spans="3:15" ht="15.6" x14ac:dyDescent="0.3">
      <c r="C10339" s="227"/>
      <c r="N10339" s="244"/>
      <c r="O10339" s="244"/>
    </row>
    <row r="10340" spans="3:15" ht="15.6" x14ac:dyDescent="0.3">
      <c r="C10340" s="227"/>
      <c r="N10340" s="244"/>
      <c r="O10340" s="244"/>
    </row>
    <row r="10341" spans="3:15" ht="15.6" x14ac:dyDescent="0.3">
      <c r="C10341" s="227"/>
      <c r="N10341" s="244"/>
      <c r="O10341" s="244"/>
    </row>
    <row r="10342" spans="3:15" ht="15.6" x14ac:dyDescent="0.3">
      <c r="C10342" s="227"/>
      <c r="N10342" s="244"/>
      <c r="O10342" s="244"/>
    </row>
    <row r="10343" spans="3:15" ht="15.6" x14ac:dyDescent="0.3">
      <c r="C10343" s="227"/>
      <c r="N10343" s="244"/>
      <c r="O10343" s="244"/>
    </row>
    <row r="10344" spans="3:15" ht="15.6" x14ac:dyDescent="0.3">
      <c r="C10344" s="227"/>
      <c r="N10344" s="244"/>
      <c r="O10344" s="244"/>
    </row>
    <row r="10345" spans="3:15" ht="15.6" x14ac:dyDescent="0.3">
      <c r="C10345" s="227"/>
      <c r="N10345" s="244"/>
      <c r="O10345" s="244"/>
    </row>
    <row r="10346" spans="3:15" ht="15.6" x14ac:dyDescent="0.3">
      <c r="C10346" s="227"/>
      <c r="N10346" s="244"/>
      <c r="O10346" s="244"/>
    </row>
    <row r="10347" spans="3:15" ht="15.6" x14ac:dyDescent="0.3">
      <c r="C10347" s="227"/>
      <c r="N10347" s="244"/>
      <c r="O10347" s="244"/>
    </row>
    <row r="10348" spans="3:15" ht="15.6" x14ac:dyDescent="0.3">
      <c r="C10348" s="227"/>
      <c r="N10348" s="244"/>
      <c r="O10348" s="244"/>
    </row>
    <row r="10349" spans="3:15" ht="15.6" x14ac:dyDescent="0.3">
      <c r="C10349" s="227"/>
      <c r="N10349" s="244"/>
      <c r="O10349" s="244"/>
    </row>
    <row r="10350" spans="3:15" ht="15.6" x14ac:dyDescent="0.3">
      <c r="C10350" s="227"/>
      <c r="N10350" s="244"/>
      <c r="O10350" s="244"/>
    </row>
    <row r="10351" spans="3:15" ht="15.6" x14ac:dyDescent="0.3">
      <c r="C10351" s="227"/>
      <c r="N10351" s="244"/>
      <c r="O10351" s="244"/>
    </row>
    <row r="10352" spans="3:15" ht="15.6" x14ac:dyDescent="0.3">
      <c r="C10352" s="227"/>
      <c r="N10352" s="244"/>
      <c r="O10352" s="244"/>
    </row>
    <row r="10353" spans="3:15" ht="15.6" x14ac:dyDescent="0.3">
      <c r="C10353" s="227"/>
      <c r="N10353" s="244"/>
      <c r="O10353" s="244"/>
    </row>
    <row r="10354" spans="3:15" ht="15.6" x14ac:dyDescent="0.3">
      <c r="C10354" s="227"/>
      <c r="N10354" s="244"/>
      <c r="O10354" s="244"/>
    </row>
    <row r="10355" spans="3:15" ht="15.6" x14ac:dyDescent="0.3">
      <c r="C10355" s="227"/>
      <c r="N10355" s="244"/>
      <c r="O10355" s="244"/>
    </row>
    <row r="10356" spans="3:15" ht="15.6" x14ac:dyDescent="0.3">
      <c r="C10356" s="227"/>
      <c r="N10356" s="244"/>
      <c r="O10356" s="244"/>
    </row>
    <row r="10357" spans="3:15" ht="15.6" x14ac:dyDescent="0.3">
      <c r="C10357" s="227"/>
      <c r="N10357" s="244"/>
      <c r="O10357" s="244"/>
    </row>
    <row r="10358" spans="3:15" ht="15.6" x14ac:dyDescent="0.3">
      <c r="C10358" s="227"/>
      <c r="N10358" s="244"/>
      <c r="O10358" s="244"/>
    </row>
    <row r="10359" spans="3:15" ht="15.6" x14ac:dyDescent="0.3">
      <c r="C10359" s="227"/>
      <c r="N10359" s="244"/>
      <c r="O10359" s="244"/>
    </row>
    <row r="10360" spans="3:15" ht="15.6" x14ac:dyDescent="0.3">
      <c r="C10360" s="227"/>
      <c r="N10360" s="244"/>
      <c r="O10360" s="244"/>
    </row>
    <row r="10361" spans="3:15" ht="15.6" x14ac:dyDescent="0.3">
      <c r="C10361" s="227"/>
      <c r="N10361" s="244"/>
      <c r="O10361" s="244"/>
    </row>
    <row r="10362" spans="3:15" ht="15.6" x14ac:dyDescent="0.3">
      <c r="C10362" s="227"/>
      <c r="N10362" s="244"/>
      <c r="O10362" s="244"/>
    </row>
    <row r="10363" spans="3:15" ht="15.6" x14ac:dyDescent="0.3">
      <c r="C10363" s="227"/>
      <c r="N10363" s="244"/>
      <c r="O10363" s="244"/>
    </row>
    <row r="10364" spans="3:15" ht="15.6" x14ac:dyDescent="0.3">
      <c r="C10364" s="227"/>
      <c r="N10364" s="244"/>
      <c r="O10364" s="244"/>
    </row>
    <row r="10365" spans="3:15" ht="15.6" x14ac:dyDescent="0.3">
      <c r="C10365" s="227"/>
      <c r="N10365" s="244"/>
      <c r="O10365" s="244"/>
    </row>
    <row r="10366" spans="3:15" ht="15.6" x14ac:dyDescent="0.3">
      <c r="C10366" s="227"/>
      <c r="N10366" s="244"/>
      <c r="O10366" s="244"/>
    </row>
    <row r="10367" spans="3:15" ht="15.6" x14ac:dyDescent="0.3">
      <c r="C10367" s="227"/>
      <c r="N10367" s="244"/>
      <c r="O10367" s="244"/>
    </row>
    <row r="10368" spans="3:15" ht="15.6" x14ac:dyDescent="0.3">
      <c r="C10368" s="227"/>
      <c r="N10368" s="244"/>
      <c r="O10368" s="244"/>
    </row>
    <row r="10369" spans="3:15" ht="15.6" x14ac:dyDescent="0.3">
      <c r="C10369" s="227"/>
      <c r="N10369" s="244"/>
      <c r="O10369" s="244"/>
    </row>
    <row r="10370" spans="3:15" ht="15.6" x14ac:dyDescent="0.3">
      <c r="C10370" s="227"/>
      <c r="N10370" s="244"/>
      <c r="O10370" s="244"/>
    </row>
    <row r="10371" spans="3:15" ht="15.6" x14ac:dyDescent="0.3">
      <c r="C10371" s="227"/>
      <c r="N10371" s="244"/>
      <c r="O10371" s="244"/>
    </row>
    <row r="10372" spans="3:15" ht="15.6" x14ac:dyDescent="0.3">
      <c r="C10372" s="227"/>
      <c r="N10372" s="244"/>
      <c r="O10372" s="244"/>
    </row>
    <row r="10373" spans="3:15" ht="15.6" x14ac:dyDescent="0.3">
      <c r="C10373" s="227"/>
      <c r="N10373" s="244"/>
      <c r="O10373" s="244"/>
    </row>
    <row r="10374" spans="3:15" ht="15.6" x14ac:dyDescent="0.3">
      <c r="C10374" s="227"/>
      <c r="N10374" s="244"/>
      <c r="O10374" s="244"/>
    </row>
    <row r="10375" spans="3:15" ht="15.6" x14ac:dyDescent="0.3">
      <c r="C10375" s="227"/>
      <c r="N10375" s="244"/>
      <c r="O10375" s="244"/>
    </row>
    <row r="10376" spans="3:15" ht="15.6" x14ac:dyDescent="0.3">
      <c r="C10376" s="227"/>
      <c r="N10376" s="244"/>
      <c r="O10376" s="244"/>
    </row>
    <row r="10377" spans="3:15" ht="15.6" x14ac:dyDescent="0.3">
      <c r="C10377" s="227"/>
      <c r="N10377" s="244"/>
      <c r="O10377" s="244"/>
    </row>
    <row r="10378" spans="3:15" ht="15.6" x14ac:dyDescent="0.3">
      <c r="C10378" s="227"/>
      <c r="N10378" s="244"/>
      <c r="O10378" s="244"/>
    </row>
    <row r="10379" spans="3:15" ht="15.6" x14ac:dyDescent="0.3">
      <c r="C10379" s="227"/>
      <c r="N10379" s="244"/>
      <c r="O10379" s="244"/>
    </row>
    <row r="10380" spans="3:15" ht="15.6" x14ac:dyDescent="0.3">
      <c r="C10380" s="227"/>
      <c r="N10380" s="244"/>
      <c r="O10380" s="244"/>
    </row>
    <row r="10381" spans="3:15" ht="15.6" x14ac:dyDescent="0.3">
      <c r="C10381" s="227"/>
      <c r="N10381" s="244"/>
      <c r="O10381" s="244"/>
    </row>
    <row r="10382" spans="3:15" ht="15.6" x14ac:dyDescent="0.3">
      <c r="C10382" s="227"/>
      <c r="N10382" s="244"/>
      <c r="O10382" s="244"/>
    </row>
    <row r="10383" spans="3:15" ht="15.6" x14ac:dyDescent="0.3">
      <c r="C10383" s="227"/>
      <c r="N10383" s="244"/>
      <c r="O10383" s="244"/>
    </row>
    <row r="10384" spans="3:15" ht="15.6" x14ac:dyDescent="0.3">
      <c r="C10384" s="227"/>
      <c r="N10384" s="244"/>
      <c r="O10384" s="244"/>
    </row>
    <row r="10385" spans="3:15" ht="15.6" x14ac:dyDescent="0.3">
      <c r="C10385" s="227"/>
      <c r="N10385" s="244"/>
      <c r="O10385" s="244"/>
    </row>
    <row r="10386" spans="3:15" ht="15.6" x14ac:dyDescent="0.3">
      <c r="C10386" s="227"/>
      <c r="N10386" s="244"/>
      <c r="O10386" s="244"/>
    </row>
    <row r="10387" spans="3:15" ht="15.6" x14ac:dyDescent="0.3">
      <c r="C10387" s="227"/>
      <c r="N10387" s="244"/>
      <c r="O10387" s="244"/>
    </row>
    <row r="10388" spans="3:15" ht="15.6" x14ac:dyDescent="0.3">
      <c r="C10388" s="227"/>
      <c r="N10388" s="244"/>
      <c r="O10388" s="244"/>
    </row>
    <row r="10389" spans="3:15" ht="15.6" x14ac:dyDescent="0.3">
      <c r="C10389" s="227"/>
      <c r="N10389" s="244"/>
      <c r="O10389" s="244"/>
    </row>
    <row r="10390" spans="3:15" ht="15.6" x14ac:dyDescent="0.3">
      <c r="C10390" s="227"/>
      <c r="N10390" s="244"/>
      <c r="O10390" s="244"/>
    </row>
    <row r="10391" spans="3:15" ht="15.6" x14ac:dyDescent="0.3">
      <c r="C10391" s="227"/>
      <c r="N10391" s="244"/>
      <c r="O10391" s="244"/>
    </row>
    <row r="10392" spans="3:15" ht="15.6" x14ac:dyDescent="0.3">
      <c r="C10392" s="227"/>
      <c r="N10392" s="244"/>
      <c r="O10392" s="244"/>
    </row>
    <row r="10393" spans="3:15" ht="15.6" x14ac:dyDescent="0.3">
      <c r="C10393" s="227"/>
      <c r="N10393" s="244"/>
      <c r="O10393" s="244"/>
    </row>
    <row r="10394" spans="3:15" ht="15.6" x14ac:dyDescent="0.3">
      <c r="C10394" s="227"/>
      <c r="N10394" s="244"/>
      <c r="O10394" s="244"/>
    </row>
    <row r="10395" spans="3:15" ht="15.6" x14ac:dyDescent="0.3">
      <c r="C10395" s="227"/>
      <c r="N10395" s="244"/>
      <c r="O10395" s="244"/>
    </row>
    <row r="10396" spans="3:15" ht="15.6" x14ac:dyDescent="0.3">
      <c r="C10396" s="227"/>
      <c r="N10396" s="244"/>
      <c r="O10396" s="244"/>
    </row>
    <row r="10397" spans="3:15" ht="15.6" x14ac:dyDescent="0.3">
      <c r="C10397" s="227"/>
      <c r="N10397" s="244"/>
      <c r="O10397" s="244"/>
    </row>
    <row r="10398" spans="3:15" ht="15.6" x14ac:dyDescent="0.3">
      <c r="C10398" s="227"/>
      <c r="N10398" s="244"/>
      <c r="O10398" s="244"/>
    </row>
    <row r="10399" spans="3:15" ht="15.6" x14ac:dyDescent="0.3">
      <c r="C10399" s="227"/>
      <c r="N10399" s="244"/>
      <c r="O10399" s="244"/>
    </row>
    <row r="10400" spans="3:15" ht="15.6" x14ac:dyDescent="0.3">
      <c r="C10400" s="227"/>
      <c r="N10400" s="244"/>
      <c r="O10400" s="244"/>
    </row>
    <row r="10401" spans="3:15" ht="15.6" x14ac:dyDescent="0.3">
      <c r="C10401" s="227"/>
      <c r="N10401" s="244"/>
      <c r="O10401" s="244"/>
    </row>
    <row r="10402" spans="3:15" ht="15.6" x14ac:dyDescent="0.3">
      <c r="C10402" s="227"/>
      <c r="N10402" s="244"/>
      <c r="O10402" s="244"/>
    </row>
    <row r="10403" spans="3:15" ht="15.6" x14ac:dyDescent="0.3">
      <c r="C10403" s="227"/>
      <c r="N10403" s="244"/>
      <c r="O10403" s="244"/>
    </row>
    <row r="10404" spans="3:15" ht="15.6" x14ac:dyDescent="0.3">
      <c r="C10404" s="227"/>
      <c r="N10404" s="244"/>
      <c r="O10404" s="244"/>
    </row>
    <row r="10405" spans="3:15" ht="15.6" x14ac:dyDescent="0.3">
      <c r="C10405" s="227"/>
      <c r="N10405" s="244"/>
      <c r="O10405" s="244"/>
    </row>
    <row r="10406" spans="3:15" ht="15.6" x14ac:dyDescent="0.3">
      <c r="C10406" s="227"/>
      <c r="N10406" s="244"/>
      <c r="O10406" s="244"/>
    </row>
    <row r="10407" spans="3:15" ht="15.6" x14ac:dyDescent="0.3">
      <c r="C10407" s="227"/>
      <c r="N10407" s="244"/>
      <c r="O10407" s="244"/>
    </row>
    <row r="10408" spans="3:15" ht="15.6" x14ac:dyDescent="0.3">
      <c r="C10408" s="227"/>
      <c r="N10408" s="244"/>
      <c r="O10408" s="244"/>
    </row>
    <row r="10409" spans="3:15" ht="15.6" x14ac:dyDescent="0.3">
      <c r="C10409" s="227"/>
      <c r="N10409" s="244"/>
      <c r="O10409" s="244"/>
    </row>
    <row r="10410" spans="3:15" ht="15.6" x14ac:dyDescent="0.3">
      <c r="C10410" s="227"/>
      <c r="N10410" s="244"/>
      <c r="O10410" s="244"/>
    </row>
    <row r="10411" spans="3:15" ht="15.6" x14ac:dyDescent="0.3">
      <c r="C10411" s="227"/>
      <c r="N10411" s="244"/>
      <c r="O10411" s="244"/>
    </row>
    <row r="10412" spans="3:15" ht="15.6" x14ac:dyDescent="0.3">
      <c r="C10412" s="227"/>
      <c r="N10412" s="244"/>
      <c r="O10412" s="244"/>
    </row>
    <row r="10413" spans="3:15" ht="15.6" x14ac:dyDescent="0.3">
      <c r="C10413" s="227"/>
      <c r="N10413" s="244"/>
      <c r="O10413" s="244"/>
    </row>
    <row r="10414" spans="3:15" ht="15.6" x14ac:dyDescent="0.3">
      <c r="C10414" s="227"/>
      <c r="N10414" s="244"/>
      <c r="O10414" s="244"/>
    </row>
    <row r="10415" spans="3:15" ht="15.6" x14ac:dyDescent="0.3">
      <c r="C10415" s="227"/>
      <c r="N10415" s="244"/>
      <c r="O10415" s="244"/>
    </row>
    <row r="10416" spans="3:15" ht="15.6" x14ac:dyDescent="0.3">
      <c r="C10416" s="227"/>
      <c r="N10416" s="244"/>
      <c r="O10416" s="244"/>
    </row>
    <row r="10417" spans="3:15" ht="15.6" x14ac:dyDescent="0.3">
      <c r="C10417" s="227"/>
      <c r="N10417" s="244"/>
      <c r="O10417" s="244"/>
    </row>
    <row r="10418" spans="3:15" ht="15.6" x14ac:dyDescent="0.3">
      <c r="C10418" s="227"/>
      <c r="N10418" s="244"/>
      <c r="O10418" s="244"/>
    </row>
    <row r="10419" spans="3:15" ht="15.6" x14ac:dyDescent="0.3">
      <c r="C10419" s="227"/>
      <c r="N10419" s="244"/>
      <c r="O10419" s="244"/>
    </row>
    <row r="10420" spans="3:15" ht="15.6" x14ac:dyDescent="0.3">
      <c r="C10420" s="227"/>
      <c r="N10420" s="244"/>
      <c r="O10420" s="244"/>
    </row>
    <row r="10421" spans="3:15" ht="15.6" x14ac:dyDescent="0.3">
      <c r="C10421" s="227"/>
      <c r="N10421" s="244"/>
      <c r="O10421" s="244"/>
    </row>
    <row r="10422" spans="3:15" ht="15.6" x14ac:dyDescent="0.3">
      <c r="C10422" s="227"/>
      <c r="N10422" s="244"/>
      <c r="O10422" s="244"/>
    </row>
    <row r="10423" spans="3:15" ht="15.6" x14ac:dyDescent="0.3">
      <c r="C10423" s="227"/>
      <c r="N10423" s="244"/>
      <c r="O10423" s="244"/>
    </row>
    <row r="10424" spans="3:15" ht="15.6" x14ac:dyDescent="0.3">
      <c r="C10424" s="227"/>
      <c r="N10424" s="244"/>
      <c r="O10424" s="244"/>
    </row>
    <row r="10425" spans="3:15" ht="15.6" x14ac:dyDescent="0.3">
      <c r="C10425" s="227"/>
      <c r="N10425" s="244"/>
      <c r="O10425" s="244"/>
    </row>
    <row r="10426" spans="3:15" ht="15.6" x14ac:dyDescent="0.3">
      <c r="C10426" s="227"/>
      <c r="N10426" s="244"/>
      <c r="O10426" s="244"/>
    </row>
    <row r="10427" spans="3:15" ht="15.6" x14ac:dyDescent="0.3">
      <c r="C10427" s="227"/>
      <c r="N10427" s="244"/>
      <c r="O10427" s="244"/>
    </row>
    <row r="10428" spans="3:15" ht="15.6" x14ac:dyDescent="0.3">
      <c r="C10428" s="227"/>
      <c r="N10428" s="244"/>
      <c r="O10428" s="244"/>
    </row>
    <row r="10429" spans="3:15" ht="15.6" x14ac:dyDescent="0.3">
      <c r="C10429" s="227"/>
      <c r="N10429" s="244"/>
      <c r="O10429" s="244"/>
    </row>
    <row r="10430" spans="3:15" ht="15.6" x14ac:dyDescent="0.3">
      <c r="C10430" s="227"/>
      <c r="N10430" s="244"/>
      <c r="O10430" s="244"/>
    </row>
    <row r="10431" spans="3:15" ht="15.6" x14ac:dyDescent="0.3">
      <c r="C10431" s="227"/>
      <c r="N10431" s="244"/>
      <c r="O10431" s="244"/>
    </row>
    <row r="10432" spans="3:15" ht="15.6" x14ac:dyDescent="0.3">
      <c r="C10432" s="227"/>
      <c r="N10432" s="244"/>
      <c r="O10432" s="244"/>
    </row>
    <row r="10433" spans="3:15" ht="15.6" x14ac:dyDescent="0.3">
      <c r="C10433" s="227"/>
      <c r="N10433" s="244"/>
      <c r="O10433" s="244"/>
    </row>
    <row r="10434" spans="3:15" ht="15.6" x14ac:dyDescent="0.3">
      <c r="C10434" s="227"/>
      <c r="N10434" s="244"/>
      <c r="O10434" s="244"/>
    </row>
    <row r="10435" spans="3:15" ht="15.6" x14ac:dyDescent="0.3">
      <c r="C10435" s="227"/>
      <c r="N10435" s="244"/>
      <c r="O10435" s="244"/>
    </row>
    <row r="10436" spans="3:15" ht="15.6" x14ac:dyDescent="0.3">
      <c r="C10436" s="227"/>
      <c r="N10436" s="244"/>
      <c r="O10436" s="244"/>
    </row>
    <row r="10437" spans="3:15" ht="15.6" x14ac:dyDescent="0.3">
      <c r="C10437" s="227"/>
      <c r="N10437" s="244"/>
      <c r="O10437" s="244"/>
    </row>
    <row r="10438" spans="3:15" ht="15.6" x14ac:dyDescent="0.3">
      <c r="C10438" s="227"/>
      <c r="N10438" s="244"/>
      <c r="O10438" s="244"/>
    </row>
    <row r="10439" spans="3:15" ht="15.6" x14ac:dyDescent="0.3">
      <c r="C10439" s="227"/>
      <c r="N10439" s="244"/>
      <c r="O10439" s="244"/>
    </row>
    <row r="10440" spans="3:15" ht="15.6" x14ac:dyDescent="0.3">
      <c r="C10440" s="227"/>
      <c r="N10440" s="244"/>
      <c r="O10440" s="244"/>
    </row>
    <row r="10441" spans="3:15" ht="15.6" x14ac:dyDescent="0.3">
      <c r="C10441" s="227"/>
      <c r="N10441" s="244"/>
      <c r="O10441" s="244"/>
    </row>
    <row r="10442" spans="3:15" ht="15.6" x14ac:dyDescent="0.3">
      <c r="C10442" s="227"/>
      <c r="N10442" s="244"/>
      <c r="O10442" s="244"/>
    </row>
    <row r="10443" spans="3:15" ht="15.6" x14ac:dyDescent="0.3">
      <c r="C10443" s="227"/>
      <c r="N10443" s="244"/>
      <c r="O10443" s="244"/>
    </row>
    <row r="10444" spans="3:15" ht="15.6" x14ac:dyDescent="0.3">
      <c r="C10444" s="227"/>
      <c r="N10444" s="244"/>
      <c r="O10444" s="244"/>
    </row>
    <row r="10445" spans="3:15" ht="15.6" x14ac:dyDescent="0.3">
      <c r="C10445" s="227"/>
      <c r="N10445" s="244"/>
      <c r="O10445" s="244"/>
    </row>
    <row r="10446" spans="3:15" ht="15.6" x14ac:dyDescent="0.3">
      <c r="C10446" s="227"/>
      <c r="N10446" s="244"/>
      <c r="O10446" s="244"/>
    </row>
    <row r="10447" spans="3:15" ht="15.6" x14ac:dyDescent="0.3">
      <c r="C10447" s="227"/>
      <c r="N10447" s="244"/>
      <c r="O10447" s="244"/>
    </row>
    <row r="10448" spans="3:15" ht="15.6" x14ac:dyDescent="0.3">
      <c r="C10448" s="227"/>
      <c r="N10448" s="244"/>
      <c r="O10448" s="244"/>
    </row>
    <row r="10449" spans="3:15" ht="15.6" x14ac:dyDescent="0.3">
      <c r="C10449" s="227"/>
      <c r="N10449" s="244"/>
      <c r="O10449" s="244"/>
    </row>
    <row r="10450" spans="3:15" ht="15.6" x14ac:dyDescent="0.3">
      <c r="C10450" s="227"/>
      <c r="N10450" s="244"/>
      <c r="O10450" s="244"/>
    </row>
    <row r="10451" spans="3:15" ht="15.6" x14ac:dyDescent="0.3">
      <c r="C10451" s="227"/>
      <c r="N10451" s="244"/>
      <c r="O10451" s="244"/>
    </row>
    <row r="10452" spans="3:15" ht="15.6" x14ac:dyDescent="0.3">
      <c r="C10452" s="227"/>
      <c r="N10452" s="244"/>
      <c r="O10452" s="244"/>
    </row>
    <row r="10453" spans="3:15" ht="15.6" x14ac:dyDescent="0.3">
      <c r="C10453" s="227"/>
      <c r="N10453" s="244"/>
      <c r="O10453" s="244"/>
    </row>
    <row r="10454" spans="3:15" ht="15.6" x14ac:dyDescent="0.3">
      <c r="C10454" s="227"/>
      <c r="N10454" s="244"/>
      <c r="O10454" s="244"/>
    </row>
    <row r="10455" spans="3:15" ht="15.6" x14ac:dyDescent="0.3">
      <c r="C10455" s="227"/>
      <c r="N10455" s="244"/>
      <c r="O10455" s="244"/>
    </row>
    <row r="10456" spans="3:15" ht="15.6" x14ac:dyDescent="0.3">
      <c r="C10456" s="227"/>
      <c r="N10456" s="244"/>
      <c r="O10456" s="244"/>
    </row>
    <row r="10457" spans="3:15" ht="15.6" x14ac:dyDescent="0.3">
      <c r="C10457" s="227"/>
      <c r="N10457" s="244"/>
      <c r="O10457" s="244"/>
    </row>
    <row r="10458" spans="3:15" ht="15.6" x14ac:dyDescent="0.3">
      <c r="C10458" s="227"/>
      <c r="N10458" s="244"/>
      <c r="O10458" s="244"/>
    </row>
    <row r="10459" spans="3:15" ht="15.6" x14ac:dyDescent="0.3">
      <c r="C10459" s="227"/>
      <c r="N10459" s="244"/>
      <c r="O10459" s="244"/>
    </row>
    <row r="10460" spans="3:15" ht="15.6" x14ac:dyDescent="0.3">
      <c r="C10460" s="227"/>
      <c r="N10460" s="244"/>
      <c r="O10460" s="244"/>
    </row>
    <row r="10461" spans="3:15" ht="15.6" x14ac:dyDescent="0.3">
      <c r="C10461" s="227"/>
      <c r="N10461" s="244"/>
      <c r="O10461" s="244"/>
    </row>
    <row r="10462" spans="3:15" ht="15.6" x14ac:dyDescent="0.3">
      <c r="C10462" s="227"/>
      <c r="N10462" s="244"/>
      <c r="O10462" s="244"/>
    </row>
    <row r="10463" spans="3:15" ht="15.6" x14ac:dyDescent="0.3">
      <c r="C10463" s="227"/>
      <c r="N10463" s="244"/>
      <c r="O10463" s="244"/>
    </row>
    <row r="10464" spans="3:15" ht="15.6" x14ac:dyDescent="0.3">
      <c r="C10464" s="227"/>
      <c r="N10464" s="244"/>
      <c r="O10464" s="244"/>
    </row>
    <row r="10465" spans="3:15" ht="15.6" x14ac:dyDescent="0.3">
      <c r="C10465" s="227"/>
      <c r="N10465" s="244"/>
      <c r="O10465" s="244"/>
    </row>
    <row r="10466" spans="3:15" ht="15.6" x14ac:dyDescent="0.3">
      <c r="C10466" s="227"/>
      <c r="N10466" s="244"/>
      <c r="O10466" s="244"/>
    </row>
    <row r="10467" spans="3:15" ht="15.6" x14ac:dyDescent="0.3">
      <c r="C10467" s="227"/>
      <c r="N10467" s="244"/>
      <c r="O10467" s="244"/>
    </row>
    <row r="10468" spans="3:15" ht="15.6" x14ac:dyDescent="0.3">
      <c r="C10468" s="227"/>
      <c r="N10468" s="244"/>
      <c r="O10468" s="244"/>
    </row>
    <row r="10469" spans="3:15" ht="15.6" x14ac:dyDescent="0.3">
      <c r="C10469" s="227"/>
      <c r="N10469" s="244"/>
      <c r="O10469" s="244"/>
    </row>
    <row r="10470" spans="3:15" ht="15.6" x14ac:dyDescent="0.3">
      <c r="C10470" s="227"/>
      <c r="N10470" s="244"/>
      <c r="O10470" s="244"/>
    </row>
    <row r="10471" spans="3:15" ht="15.6" x14ac:dyDescent="0.3">
      <c r="C10471" s="227"/>
      <c r="N10471" s="244"/>
      <c r="O10471" s="244"/>
    </row>
    <row r="10472" spans="3:15" ht="15.6" x14ac:dyDescent="0.3">
      <c r="C10472" s="227"/>
      <c r="N10472" s="244"/>
      <c r="O10472" s="244"/>
    </row>
    <row r="10473" spans="3:15" ht="15.6" x14ac:dyDescent="0.3">
      <c r="C10473" s="227"/>
      <c r="N10473" s="244"/>
      <c r="O10473" s="244"/>
    </row>
    <row r="10474" spans="3:15" ht="15.6" x14ac:dyDescent="0.3">
      <c r="C10474" s="227"/>
      <c r="N10474" s="244"/>
      <c r="O10474" s="244"/>
    </row>
    <row r="10475" spans="3:15" ht="15.6" x14ac:dyDescent="0.3">
      <c r="C10475" s="227"/>
      <c r="N10475" s="244"/>
      <c r="O10475" s="244"/>
    </row>
    <row r="10476" spans="3:15" ht="15.6" x14ac:dyDescent="0.3">
      <c r="C10476" s="227"/>
      <c r="N10476" s="244"/>
      <c r="O10476" s="244"/>
    </row>
    <row r="10477" spans="3:15" ht="15.6" x14ac:dyDescent="0.3">
      <c r="C10477" s="227"/>
      <c r="N10477" s="244"/>
      <c r="O10477" s="244"/>
    </row>
    <row r="10478" spans="3:15" ht="15.6" x14ac:dyDescent="0.3">
      <c r="C10478" s="227"/>
      <c r="N10478" s="244"/>
      <c r="O10478" s="244"/>
    </row>
    <row r="10479" spans="3:15" ht="15.6" x14ac:dyDescent="0.3">
      <c r="C10479" s="227"/>
      <c r="N10479" s="244"/>
      <c r="O10479" s="244"/>
    </row>
    <row r="10480" spans="3:15" ht="15.6" x14ac:dyDescent="0.3">
      <c r="C10480" s="227"/>
      <c r="N10480" s="244"/>
      <c r="O10480" s="244"/>
    </row>
    <row r="10481" spans="3:15" ht="15.6" x14ac:dyDescent="0.3">
      <c r="C10481" s="227"/>
      <c r="N10481" s="244"/>
      <c r="O10481" s="244"/>
    </row>
    <row r="10482" spans="3:15" ht="15.6" x14ac:dyDescent="0.3">
      <c r="C10482" s="227"/>
      <c r="N10482" s="244"/>
      <c r="O10482" s="244"/>
    </row>
    <row r="10483" spans="3:15" ht="15.6" x14ac:dyDescent="0.3">
      <c r="C10483" s="227"/>
      <c r="N10483" s="244"/>
      <c r="O10483" s="244"/>
    </row>
    <row r="10484" spans="3:15" ht="15.6" x14ac:dyDescent="0.3">
      <c r="C10484" s="227"/>
      <c r="N10484" s="244"/>
      <c r="O10484" s="244"/>
    </row>
    <row r="10485" spans="3:15" ht="15.6" x14ac:dyDescent="0.3">
      <c r="C10485" s="227"/>
      <c r="N10485" s="244"/>
      <c r="O10485" s="244"/>
    </row>
    <row r="10486" spans="3:15" ht="15.6" x14ac:dyDescent="0.3">
      <c r="C10486" s="227"/>
      <c r="N10486" s="244"/>
      <c r="O10486" s="244"/>
    </row>
    <row r="10487" spans="3:15" ht="15.6" x14ac:dyDescent="0.3">
      <c r="C10487" s="227"/>
      <c r="N10487" s="244"/>
      <c r="O10487" s="244"/>
    </row>
    <row r="10488" spans="3:15" ht="15.6" x14ac:dyDescent="0.3">
      <c r="C10488" s="227"/>
      <c r="N10488" s="244"/>
      <c r="O10488" s="244"/>
    </row>
    <row r="10489" spans="3:15" ht="15.6" x14ac:dyDescent="0.3">
      <c r="C10489" s="227"/>
      <c r="N10489" s="244"/>
      <c r="O10489" s="244"/>
    </row>
    <row r="10490" spans="3:15" ht="15.6" x14ac:dyDescent="0.3">
      <c r="C10490" s="227"/>
      <c r="N10490" s="244"/>
      <c r="O10490" s="244"/>
    </row>
    <row r="10491" spans="3:15" ht="15.6" x14ac:dyDescent="0.3">
      <c r="C10491" s="227"/>
      <c r="N10491" s="244"/>
      <c r="O10491" s="244"/>
    </row>
    <row r="10492" spans="3:15" ht="15.6" x14ac:dyDescent="0.3">
      <c r="C10492" s="227"/>
      <c r="N10492" s="244"/>
      <c r="O10492" s="244"/>
    </row>
    <row r="10493" spans="3:15" ht="15.6" x14ac:dyDescent="0.3">
      <c r="C10493" s="227"/>
      <c r="N10493" s="244"/>
      <c r="O10493" s="244"/>
    </row>
    <row r="10494" spans="3:15" ht="15.6" x14ac:dyDescent="0.3">
      <c r="C10494" s="227"/>
      <c r="N10494" s="244"/>
      <c r="O10494" s="244"/>
    </row>
    <row r="10495" spans="3:15" ht="15.6" x14ac:dyDescent="0.3">
      <c r="C10495" s="227"/>
      <c r="N10495" s="244"/>
      <c r="O10495" s="244"/>
    </row>
    <row r="10496" spans="3:15" ht="15.6" x14ac:dyDescent="0.3">
      <c r="C10496" s="227"/>
      <c r="N10496" s="244"/>
      <c r="O10496" s="244"/>
    </row>
    <row r="10497" spans="3:15" ht="15.6" x14ac:dyDescent="0.3">
      <c r="C10497" s="227"/>
      <c r="N10497" s="244"/>
      <c r="O10497" s="244"/>
    </row>
    <row r="10498" spans="3:15" ht="15.6" x14ac:dyDescent="0.3">
      <c r="C10498" s="227"/>
      <c r="N10498" s="244"/>
      <c r="O10498" s="244"/>
    </row>
    <row r="10499" spans="3:15" ht="15.6" x14ac:dyDescent="0.3">
      <c r="C10499" s="227"/>
      <c r="N10499" s="244"/>
      <c r="O10499" s="244"/>
    </row>
    <row r="10500" spans="3:15" ht="15.6" x14ac:dyDescent="0.3">
      <c r="C10500" s="227"/>
      <c r="N10500" s="244"/>
      <c r="O10500" s="244"/>
    </row>
    <row r="10501" spans="3:15" ht="15.6" x14ac:dyDescent="0.3">
      <c r="C10501" s="227"/>
      <c r="N10501" s="244"/>
      <c r="O10501" s="244"/>
    </row>
    <row r="10502" spans="3:15" ht="15.6" x14ac:dyDescent="0.3">
      <c r="C10502" s="227"/>
      <c r="N10502" s="244"/>
      <c r="O10502" s="244"/>
    </row>
    <row r="10503" spans="3:15" ht="15.6" x14ac:dyDescent="0.3">
      <c r="C10503" s="227"/>
      <c r="N10503" s="244"/>
      <c r="O10503" s="244"/>
    </row>
    <row r="10504" spans="3:15" ht="15.6" x14ac:dyDescent="0.3">
      <c r="C10504" s="227"/>
      <c r="N10504" s="244"/>
      <c r="O10504" s="244"/>
    </row>
    <row r="10505" spans="3:15" ht="15.6" x14ac:dyDescent="0.3">
      <c r="C10505" s="227"/>
      <c r="N10505" s="244"/>
      <c r="O10505" s="244"/>
    </row>
    <row r="10506" spans="3:15" ht="15.6" x14ac:dyDescent="0.3">
      <c r="C10506" s="227"/>
      <c r="N10506" s="244"/>
      <c r="O10506" s="244"/>
    </row>
    <row r="10507" spans="3:15" ht="15.6" x14ac:dyDescent="0.3">
      <c r="C10507" s="227"/>
      <c r="N10507" s="244"/>
      <c r="O10507" s="244"/>
    </row>
    <row r="10508" spans="3:15" ht="15.6" x14ac:dyDescent="0.3">
      <c r="C10508" s="227"/>
      <c r="N10508" s="244"/>
      <c r="O10508" s="244"/>
    </row>
    <row r="10509" spans="3:15" ht="15.6" x14ac:dyDescent="0.3">
      <c r="C10509" s="227"/>
      <c r="N10509" s="244"/>
      <c r="O10509" s="244"/>
    </row>
    <row r="10510" spans="3:15" ht="15.6" x14ac:dyDescent="0.3">
      <c r="C10510" s="227"/>
      <c r="N10510" s="244"/>
      <c r="O10510" s="244"/>
    </row>
    <row r="10511" spans="3:15" ht="15.6" x14ac:dyDescent="0.3">
      <c r="C10511" s="227"/>
      <c r="N10511" s="244"/>
      <c r="O10511" s="244"/>
    </row>
    <row r="10512" spans="3:15" ht="15.6" x14ac:dyDescent="0.3">
      <c r="C10512" s="227"/>
      <c r="N10512" s="244"/>
      <c r="O10512" s="244"/>
    </row>
    <row r="10513" spans="3:15" ht="15.6" x14ac:dyDescent="0.3">
      <c r="C10513" s="227"/>
      <c r="N10513" s="244"/>
      <c r="O10513" s="244"/>
    </row>
    <row r="10514" spans="3:15" ht="15.6" x14ac:dyDescent="0.3">
      <c r="C10514" s="227"/>
      <c r="N10514" s="244"/>
      <c r="O10514" s="244"/>
    </row>
    <row r="10515" spans="3:15" ht="15.6" x14ac:dyDescent="0.3">
      <c r="C10515" s="227"/>
      <c r="N10515" s="244"/>
      <c r="O10515" s="244"/>
    </row>
    <row r="10516" spans="3:15" ht="15.6" x14ac:dyDescent="0.3">
      <c r="C10516" s="227"/>
      <c r="N10516" s="244"/>
      <c r="O10516" s="244"/>
    </row>
    <row r="10517" spans="3:15" ht="15.6" x14ac:dyDescent="0.3">
      <c r="C10517" s="227"/>
      <c r="N10517" s="244"/>
      <c r="O10517" s="244"/>
    </row>
    <row r="10518" spans="3:15" ht="15.6" x14ac:dyDescent="0.3">
      <c r="C10518" s="227"/>
      <c r="N10518" s="244"/>
      <c r="O10518" s="244"/>
    </row>
    <row r="10519" spans="3:15" ht="15.6" x14ac:dyDescent="0.3">
      <c r="C10519" s="227"/>
      <c r="N10519" s="244"/>
      <c r="O10519" s="244"/>
    </row>
    <row r="10520" spans="3:15" ht="15.6" x14ac:dyDescent="0.3">
      <c r="C10520" s="227"/>
      <c r="N10520" s="244"/>
      <c r="O10520" s="244"/>
    </row>
    <row r="10521" spans="3:15" ht="15.6" x14ac:dyDescent="0.3">
      <c r="C10521" s="227"/>
      <c r="N10521" s="244"/>
      <c r="O10521" s="244"/>
    </row>
    <row r="10522" spans="3:15" ht="15.6" x14ac:dyDescent="0.3">
      <c r="C10522" s="227"/>
      <c r="N10522" s="244"/>
      <c r="O10522" s="244"/>
    </row>
    <row r="10523" spans="3:15" ht="15.6" x14ac:dyDescent="0.3">
      <c r="C10523" s="227"/>
      <c r="N10523" s="244"/>
      <c r="O10523" s="244"/>
    </row>
    <row r="10524" spans="3:15" ht="15.6" x14ac:dyDescent="0.3">
      <c r="C10524" s="227"/>
      <c r="N10524" s="244"/>
      <c r="O10524" s="244"/>
    </row>
    <row r="10525" spans="3:15" ht="15.6" x14ac:dyDescent="0.3">
      <c r="C10525" s="227"/>
      <c r="N10525" s="244"/>
      <c r="O10525" s="244"/>
    </row>
    <row r="10526" spans="3:15" ht="15.6" x14ac:dyDescent="0.3">
      <c r="C10526" s="227"/>
      <c r="N10526" s="244"/>
      <c r="O10526" s="244"/>
    </row>
    <row r="10527" spans="3:15" ht="15.6" x14ac:dyDescent="0.3">
      <c r="C10527" s="227"/>
      <c r="N10527" s="244"/>
      <c r="O10527" s="244"/>
    </row>
    <row r="10528" spans="3:15" ht="15.6" x14ac:dyDescent="0.3">
      <c r="C10528" s="227"/>
      <c r="N10528" s="244"/>
      <c r="O10528" s="244"/>
    </row>
    <row r="10529" spans="3:15" ht="15.6" x14ac:dyDescent="0.3">
      <c r="C10529" s="227"/>
      <c r="N10529" s="244"/>
      <c r="O10529" s="244"/>
    </row>
    <row r="10530" spans="3:15" ht="15.6" x14ac:dyDescent="0.3">
      <c r="C10530" s="227"/>
      <c r="N10530" s="244"/>
      <c r="O10530" s="244"/>
    </row>
    <row r="10531" spans="3:15" ht="15.6" x14ac:dyDescent="0.3">
      <c r="C10531" s="227"/>
      <c r="N10531" s="244"/>
      <c r="O10531" s="244"/>
    </row>
    <row r="10532" spans="3:15" ht="15.6" x14ac:dyDescent="0.3">
      <c r="C10532" s="227"/>
      <c r="N10532" s="244"/>
      <c r="O10532" s="244"/>
    </row>
    <row r="10533" spans="3:15" ht="15.6" x14ac:dyDescent="0.3">
      <c r="C10533" s="227"/>
      <c r="N10533" s="244"/>
      <c r="O10533" s="244"/>
    </row>
    <row r="10534" spans="3:15" ht="15.6" x14ac:dyDescent="0.3">
      <c r="C10534" s="227"/>
      <c r="N10534" s="244"/>
      <c r="O10534" s="244"/>
    </row>
    <row r="10535" spans="3:15" ht="15.6" x14ac:dyDescent="0.3">
      <c r="C10535" s="227"/>
      <c r="N10535" s="244"/>
      <c r="O10535" s="244"/>
    </row>
    <row r="10536" spans="3:15" ht="15.6" x14ac:dyDescent="0.3">
      <c r="C10536" s="227"/>
      <c r="N10536" s="244"/>
      <c r="O10536" s="244"/>
    </row>
    <row r="10537" spans="3:15" ht="15.6" x14ac:dyDescent="0.3">
      <c r="C10537" s="227"/>
      <c r="N10537" s="244"/>
      <c r="O10537" s="244"/>
    </row>
    <row r="10538" spans="3:15" ht="15.6" x14ac:dyDescent="0.3">
      <c r="C10538" s="227"/>
      <c r="N10538" s="244"/>
      <c r="O10538" s="244"/>
    </row>
    <row r="10539" spans="3:15" ht="15.6" x14ac:dyDescent="0.3">
      <c r="C10539" s="227"/>
      <c r="N10539" s="244"/>
      <c r="O10539" s="244"/>
    </row>
    <row r="10540" spans="3:15" ht="15.6" x14ac:dyDescent="0.3">
      <c r="C10540" s="227"/>
      <c r="N10540" s="244"/>
      <c r="O10540" s="244"/>
    </row>
    <row r="10541" spans="3:15" ht="15.6" x14ac:dyDescent="0.3">
      <c r="C10541" s="227"/>
      <c r="N10541" s="244"/>
      <c r="O10541" s="244"/>
    </row>
    <row r="10542" spans="3:15" ht="15.6" x14ac:dyDescent="0.3">
      <c r="C10542" s="227"/>
      <c r="N10542" s="244"/>
      <c r="O10542" s="244"/>
    </row>
    <row r="10543" spans="3:15" ht="15.6" x14ac:dyDescent="0.3">
      <c r="C10543" s="227"/>
      <c r="N10543" s="244"/>
      <c r="O10543" s="244"/>
    </row>
    <row r="10544" spans="3:15" ht="15.6" x14ac:dyDescent="0.3">
      <c r="C10544" s="227"/>
      <c r="N10544" s="244"/>
      <c r="O10544" s="244"/>
    </row>
    <row r="10545" spans="3:15" ht="15.6" x14ac:dyDescent="0.3">
      <c r="C10545" s="227"/>
      <c r="N10545" s="244"/>
      <c r="O10545" s="244"/>
    </row>
    <row r="10546" spans="3:15" ht="15.6" x14ac:dyDescent="0.3">
      <c r="C10546" s="227"/>
      <c r="N10546" s="244"/>
      <c r="O10546" s="244"/>
    </row>
    <row r="10547" spans="3:15" ht="15.6" x14ac:dyDescent="0.3">
      <c r="C10547" s="227"/>
      <c r="N10547" s="244"/>
      <c r="O10547" s="244"/>
    </row>
    <row r="10548" spans="3:15" ht="15.6" x14ac:dyDescent="0.3">
      <c r="C10548" s="227"/>
      <c r="N10548" s="244"/>
      <c r="O10548" s="244"/>
    </row>
    <row r="10549" spans="3:15" ht="15.6" x14ac:dyDescent="0.3">
      <c r="C10549" s="227"/>
      <c r="N10549" s="244"/>
      <c r="O10549" s="244"/>
    </row>
    <row r="10550" spans="3:15" ht="15.6" x14ac:dyDescent="0.3">
      <c r="C10550" s="227"/>
      <c r="N10550" s="244"/>
      <c r="O10550" s="244"/>
    </row>
    <row r="10551" spans="3:15" ht="15.6" x14ac:dyDescent="0.3">
      <c r="C10551" s="227"/>
      <c r="N10551" s="244"/>
      <c r="O10551" s="244"/>
    </row>
    <row r="10552" spans="3:15" ht="15.6" x14ac:dyDescent="0.3">
      <c r="C10552" s="227"/>
      <c r="N10552" s="244"/>
      <c r="O10552" s="244"/>
    </row>
    <row r="10553" spans="3:15" ht="15.6" x14ac:dyDescent="0.3">
      <c r="C10553" s="227"/>
      <c r="N10553" s="244"/>
      <c r="O10553" s="244"/>
    </row>
    <row r="10554" spans="3:15" ht="15.6" x14ac:dyDescent="0.3">
      <c r="C10554" s="227"/>
      <c r="N10554" s="244"/>
      <c r="O10554" s="244"/>
    </row>
    <row r="10555" spans="3:15" ht="15.6" x14ac:dyDescent="0.3">
      <c r="C10555" s="227"/>
      <c r="N10555" s="244"/>
      <c r="O10555" s="244"/>
    </row>
    <row r="10556" spans="3:15" ht="15.6" x14ac:dyDescent="0.3">
      <c r="C10556" s="227"/>
      <c r="N10556" s="244"/>
      <c r="O10556" s="244"/>
    </row>
    <row r="10557" spans="3:15" ht="15.6" x14ac:dyDescent="0.3">
      <c r="C10557" s="227"/>
      <c r="N10557" s="244"/>
      <c r="O10557" s="244"/>
    </row>
    <row r="10558" spans="3:15" ht="15.6" x14ac:dyDescent="0.3">
      <c r="C10558" s="227"/>
      <c r="N10558" s="244"/>
      <c r="O10558" s="244"/>
    </row>
    <row r="10559" spans="3:15" ht="15.6" x14ac:dyDescent="0.3">
      <c r="C10559" s="227"/>
      <c r="N10559" s="244"/>
      <c r="O10559" s="244"/>
    </row>
    <row r="10560" spans="3:15" ht="15.6" x14ac:dyDescent="0.3">
      <c r="C10560" s="227"/>
      <c r="N10560" s="244"/>
      <c r="O10560" s="244"/>
    </row>
    <row r="10561" spans="3:15" ht="15.6" x14ac:dyDescent="0.3">
      <c r="C10561" s="227"/>
      <c r="N10561" s="244"/>
      <c r="O10561" s="244"/>
    </row>
    <row r="10562" spans="3:15" ht="15.6" x14ac:dyDescent="0.3">
      <c r="C10562" s="227"/>
      <c r="N10562" s="244"/>
      <c r="O10562" s="244"/>
    </row>
    <row r="10563" spans="3:15" ht="15.6" x14ac:dyDescent="0.3">
      <c r="C10563" s="227"/>
      <c r="N10563" s="244"/>
      <c r="O10563" s="244"/>
    </row>
    <row r="10564" spans="3:15" ht="15.6" x14ac:dyDescent="0.3">
      <c r="C10564" s="227"/>
      <c r="N10564" s="244"/>
      <c r="O10564" s="244"/>
    </row>
    <row r="10565" spans="3:15" ht="15.6" x14ac:dyDescent="0.3">
      <c r="C10565" s="227"/>
      <c r="N10565" s="244"/>
      <c r="O10565" s="244"/>
    </row>
    <row r="10566" spans="3:15" ht="15.6" x14ac:dyDescent="0.3">
      <c r="C10566" s="227"/>
      <c r="N10566" s="244"/>
      <c r="O10566" s="244"/>
    </row>
    <row r="10567" spans="3:15" ht="15.6" x14ac:dyDescent="0.3">
      <c r="C10567" s="227"/>
      <c r="N10567" s="244"/>
      <c r="O10567" s="244"/>
    </row>
    <row r="10568" spans="3:15" ht="15.6" x14ac:dyDescent="0.3">
      <c r="C10568" s="227"/>
      <c r="N10568" s="244"/>
      <c r="O10568" s="244"/>
    </row>
    <row r="10569" spans="3:15" ht="15.6" x14ac:dyDescent="0.3">
      <c r="C10569" s="227"/>
      <c r="N10569" s="244"/>
      <c r="O10569" s="244"/>
    </row>
    <row r="10570" spans="3:15" ht="15.6" x14ac:dyDescent="0.3">
      <c r="C10570" s="227"/>
      <c r="N10570" s="244"/>
      <c r="O10570" s="244"/>
    </row>
    <row r="10571" spans="3:15" ht="15.6" x14ac:dyDescent="0.3">
      <c r="C10571" s="227"/>
      <c r="N10571" s="244"/>
      <c r="O10571" s="244"/>
    </row>
    <row r="10572" spans="3:15" ht="15.6" x14ac:dyDescent="0.3">
      <c r="C10572" s="227"/>
      <c r="N10572" s="244"/>
      <c r="O10572" s="244"/>
    </row>
    <row r="10573" spans="3:15" ht="15.6" x14ac:dyDescent="0.3">
      <c r="C10573" s="227"/>
      <c r="N10573" s="244"/>
      <c r="O10573" s="244"/>
    </row>
    <row r="10574" spans="3:15" ht="15.6" x14ac:dyDescent="0.3">
      <c r="C10574" s="227"/>
      <c r="N10574" s="244"/>
      <c r="O10574" s="244"/>
    </row>
    <row r="10575" spans="3:15" ht="15.6" x14ac:dyDescent="0.3">
      <c r="C10575" s="227"/>
      <c r="N10575" s="244"/>
      <c r="O10575" s="244"/>
    </row>
    <row r="10576" spans="3:15" ht="15.6" x14ac:dyDescent="0.3">
      <c r="C10576" s="227"/>
      <c r="N10576" s="244"/>
      <c r="O10576" s="244"/>
    </row>
    <row r="10577" spans="3:15" ht="15.6" x14ac:dyDescent="0.3">
      <c r="C10577" s="227"/>
      <c r="N10577" s="244"/>
      <c r="O10577" s="244"/>
    </row>
    <row r="10578" spans="3:15" ht="15.6" x14ac:dyDescent="0.3">
      <c r="C10578" s="227"/>
      <c r="N10578" s="244"/>
      <c r="O10578" s="244"/>
    </row>
    <row r="10579" spans="3:15" ht="15.6" x14ac:dyDescent="0.3">
      <c r="C10579" s="227"/>
      <c r="N10579" s="244"/>
      <c r="O10579" s="244"/>
    </row>
    <row r="10580" spans="3:15" ht="15.6" x14ac:dyDescent="0.3">
      <c r="C10580" s="227"/>
      <c r="N10580" s="244"/>
      <c r="O10580" s="244"/>
    </row>
    <row r="10581" spans="3:15" ht="15.6" x14ac:dyDescent="0.3">
      <c r="C10581" s="227"/>
      <c r="N10581" s="244"/>
      <c r="O10581" s="244"/>
    </row>
    <row r="10582" spans="3:15" ht="15.6" x14ac:dyDescent="0.3">
      <c r="C10582" s="227"/>
      <c r="N10582" s="244"/>
      <c r="O10582" s="244"/>
    </row>
    <row r="10583" spans="3:15" ht="15.6" x14ac:dyDescent="0.3">
      <c r="C10583" s="227"/>
      <c r="N10583" s="244"/>
      <c r="O10583" s="244"/>
    </row>
    <row r="10584" spans="3:15" ht="15.6" x14ac:dyDescent="0.3">
      <c r="C10584" s="227"/>
      <c r="N10584" s="244"/>
      <c r="O10584" s="244"/>
    </row>
    <row r="10585" spans="3:15" ht="15.6" x14ac:dyDescent="0.3">
      <c r="C10585" s="227"/>
      <c r="N10585" s="244"/>
      <c r="O10585" s="244"/>
    </row>
    <row r="10586" spans="3:15" ht="15.6" x14ac:dyDescent="0.3">
      <c r="C10586" s="227"/>
      <c r="N10586" s="244"/>
      <c r="O10586" s="244"/>
    </row>
    <row r="10587" spans="3:15" ht="15.6" x14ac:dyDescent="0.3">
      <c r="C10587" s="227"/>
      <c r="N10587" s="244"/>
      <c r="O10587" s="244"/>
    </row>
    <row r="10588" spans="3:15" ht="15.6" x14ac:dyDescent="0.3">
      <c r="C10588" s="227"/>
      <c r="N10588" s="244"/>
      <c r="O10588" s="244"/>
    </row>
    <row r="10589" spans="3:15" ht="15.6" x14ac:dyDescent="0.3">
      <c r="C10589" s="227"/>
      <c r="N10589" s="244"/>
      <c r="O10589" s="244"/>
    </row>
    <row r="10590" spans="3:15" ht="15.6" x14ac:dyDescent="0.3">
      <c r="C10590" s="227"/>
      <c r="N10590" s="244"/>
      <c r="O10590" s="244"/>
    </row>
    <row r="10591" spans="3:15" ht="15.6" x14ac:dyDescent="0.3">
      <c r="C10591" s="227"/>
      <c r="N10591" s="244"/>
      <c r="O10591" s="244"/>
    </row>
    <row r="10592" spans="3:15" ht="15.6" x14ac:dyDescent="0.3">
      <c r="C10592" s="227"/>
      <c r="N10592" s="244"/>
      <c r="O10592" s="244"/>
    </row>
    <row r="10593" spans="3:15" ht="15.6" x14ac:dyDescent="0.3">
      <c r="C10593" s="227"/>
      <c r="N10593" s="244"/>
      <c r="O10593" s="244"/>
    </row>
    <row r="10594" spans="3:15" ht="15.6" x14ac:dyDescent="0.3">
      <c r="C10594" s="227"/>
      <c r="N10594" s="244"/>
      <c r="O10594" s="244"/>
    </row>
    <row r="10595" spans="3:15" ht="15.6" x14ac:dyDescent="0.3">
      <c r="C10595" s="227"/>
      <c r="N10595" s="244"/>
      <c r="O10595" s="244"/>
    </row>
    <row r="10596" spans="3:15" ht="15.6" x14ac:dyDescent="0.3">
      <c r="C10596" s="227"/>
      <c r="N10596" s="244"/>
      <c r="O10596" s="244"/>
    </row>
    <row r="10597" spans="3:15" ht="15.6" x14ac:dyDescent="0.3">
      <c r="C10597" s="227"/>
      <c r="N10597" s="244"/>
      <c r="O10597" s="244"/>
    </row>
    <row r="10598" spans="3:15" ht="15.6" x14ac:dyDescent="0.3">
      <c r="C10598" s="227"/>
      <c r="N10598" s="244"/>
      <c r="O10598" s="244"/>
    </row>
    <row r="10599" spans="3:15" ht="15.6" x14ac:dyDescent="0.3">
      <c r="C10599" s="227"/>
      <c r="N10599" s="244"/>
      <c r="O10599" s="244"/>
    </row>
    <row r="10600" spans="3:15" ht="15.6" x14ac:dyDescent="0.3">
      <c r="C10600" s="227"/>
      <c r="N10600" s="244"/>
      <c r="O10600" s="244"/>
    </row>
    <row r="10601" spans="3:15" ht="15.6" x14ac:dyDescent="0.3">
      <c r="C10601" s="227"/>
      <c r="N10601" s="244"/>
      <c r="O10601" s="244"/>
    </row>
    <row r="10602" spans="3:15" ht="15.6" x14ac:dyDescent="0.3">
      <c r="C10602" s="227"/>
      <c r="N10602" s="244"/>
      <c r="O10602" s="244"/>
    </row>
    <row r="10603" spans="3:15" ht="15.6" x14ac:dyDescent="0.3">
      <c r="C10603" s="227"/>
      <c r="N10603" s="244"/>
      <c r="O10603" s="244"/>
    </row>
    <row r="10604" spans="3:15" ht="15.6" x14ac:dyDescent="0.3">
      <c r="C10604" s="227"/>
      <c r="N10604" s="244"/>
      <c r="O10604" s="244"/>
    </row>
    <row r="10605" spans="3:15" ht="15.6" x14ac:dyDescent="0.3">
      <c r="C10605" s="227"/>
      <c r="N10605" s="244"/>
      <c r="O10605" s="244"/>
    </row>
    <row r="10606" spans="3:15" ht="15.6" x14ac:dyDescent="0.3">
      <c r="C10606" s="227"/>
      <c r="N10606" s="244"/>
      <c r="O10606" s="244"/>
    </row>
    <row r="10607" spans="3:15" ht="15.6" x14ac:dyDescent="0.3">
      <c r="C10607" s="227"/>
      <c r="N10607" s="244"/>
      <c r="O10607" s="244"/>
    </row>
    <row r="10608" spans="3:15" ht="15.6" x14ac:dyDescent="0.3">
      <c r="C10608" s="227"/>
      <c r="N10608" s="244"/>
      <c r="O10608" s="244"/>
    </row>
    <row r="10609" spans="3:15" ht="15.6" x14ac:dyDescent="0.3">
      <c r="C10609" s="227"/>
      <c r="N10609" s="244"/>
      <c r="O10609" s="244"/>
    </row>
    <row r="10610" spans="3:15" ht="15.6" x14ac:dyDescent="0.3">
      <c r="C10610" s="227"/>
      <c r="N10610" s="244"/>
      <c r="O10610" s="244"/>
    </row>
    <row r="10611" spans="3:15" ht="15.6" x14ac:dyDescent="0.3">
      <c r="C10611" s="227"/>
      <c r="N10611" s="244"/>
      <c r="O10611" s="244"/>
    </row>
    <row r="10612" spans="3:15" ht="15.6" x14ac:dyDescent="0.3">
      <c r="C10612" s="227"/>
      <c r="N10612" s="244"/>
      <c r="O10612" s="244"/>
    </row>
    <row r="10613" spans="3:15" ht="15.6" x14ac:dyDescent="0.3">
      <c r="C10613" s="227"/>
      <c r="N10613" s="244"/>
      <c r="O10613" s="244"/>
    </row>
    <row r="10614" spans="3:15" ht="15.6" x14ac:dyDescent="0.3">
      <c r="C10614" s="227"/>
      <c r="N10614" s="244"/>
      <c r="O10614" s="244"/>
    </row>
    <row r="10615" spans="3:15" ht="15.6" x14ac:dyDescent="0.3">
      <c r="C10615" s="227"/>
      <c r="N10615" s="244"/>
      <c r="O10615" s="244"/>
    </row>
    <row r="10616" spans="3:15" ht="15.6" x14ac:dyDescent="0.3">
      <c r="C10616" s="227"/>
      <c r="N10616" s="244"/>
      <c r="O10616" s="244"/>
    </row>
    <row r="10617" spans="3:15" ht="15.6" x14ac:dyDescent="0.3">
      <c r="C10617" s="227"/>
      <c r="N10617" s="244"/>
      <c r="O10617" s="244"/>
    </row>
    <row r="10618" spans="3:15" ht="15.6" x14ac:dyDescent="0.3">
      <c r="C10618" s="227"/>
      <c r="N10618" s="244"/>
      <c r="O10618" s="244"/>
    </row>
    <row r="10619" spans="3:15" ht="15.6" x14ac:dyDescent="0.3">
      <c r="C10619" s="227"/>
      <c r="N10619" s="244"/>
      <c r="O10619" s="244"/>
    </row>
    <row r="10620" spans="3:15" ht="15.6" x14ac:dyDescent="0.3">
      <c r="C10620" s="227"/>
      <c r="N10620" s="244"/>
      <c r="O10620" s="244"/>
    </row>
    <row r="10621" spans="3:15" ht="15.6" x14ac:dyDescent="0.3">
      <c r="C10621" s="227"/>
      <c r="N10621" s="244"/>
      <c r="O10621" s="244"/>
    </row>
    <row r="10622" spans="3:15" ht="15.6" x14ac:dyDescent="0.3">
      <c r="C10622" s="227"/>
      <c r="N10622" s="244"/>
      <c r="O10622" s="244"/>
    </row>
    <row r="10623" spans="3:15" ht="15.6" x14ac:dyDescent="0.3">
      <c r="C10623" s="227"/>
      <c r="N10623" s="244"/>
      <c r="O10623" s="244"/>
    </row>
    <row r="10624" spans="3:15" ht="15.6" x14ac:dyDescent="0.3">
      <c r="C10624" s="227"/>
      <c r="N10624" s="244"/>
      <c r="O10624" s="244"/>
    </row>
    <row r="10625" spans="3:15" ht="15.6" x14ac:dyDescent="0.3">
      <c r="C10625" s="227"/>
      <c r="N10625" s="244"/>
      <c r="O10625" s="244"/>
    </row>
    <row r="10626" spans="3:15" ht="15.6" x14ac:dyDescent="0.3">
      <c r="C10626" s="227"/>
      <c r="N10626" s="244"/>
      <c r="O10626" s="244"/>
    </row>
    <row r="10627" spans="3:15" ht="15.6" x14ac:dyDescent="0.3">
      <c r="C10627" s="227"/>
      <c r="N10627" s="244"/>
      <c r="O10627" s="244"/>
    </row>
    <row r="10628" spans="3:15" ht="15.6" x14ac:dyDescent="0.3">
      <c r="C10628" s="227"/>
      <c r="N10628" s="244"/>
      <c r="O10628" s="244"/>
    </row>
    <row r="10629" spans="3:15" ht="15.6" x14ac:dyDescent="0.3">
      <c r="C10629" s="227"/>
      <c r="N10629" s="244"/>
      <c r="O10629" s="244"/>
    </row>
    <row r="10630" spans="3:15" ht="15.6" x14ac:dyDescent="0.3">
      <c r="C10630" s="227"/>
      <c r="N10630" s="244"/>
      <c r="O10630" s="244"/>
    </row>
    <row r="10631" spans="3:15" ht="15.6" x14ac:dyDescent="0.3">
      <c r="C10631" s="227"/>
      <c r="N10631" s="244"/>
      <c r="O10631" s="244"/>
    </row>
    <row r="10632" spans="3:15" ht="15.6" x14ac:dyDescent="0.3">
      <c r="C10632" s="227"/>
      <c r="N10632" s="244"/>
      <c r="O10632" s="244"/>
    </row>
    <row r="10633" spans="3:15" ht="15.6" x14ac:dyDescent="0.3">
      <c r="C10633" s="227"/>
      <c r="N10633" s="244"/>
      <c r="O10633" s="244"/>
    </row>
    <row r="10634" spans="3:15" ht="15.6" x14ac:dyDescent="0.3">
      <c r="C10634" s="227"/>
      <c r="N10634" s="244"/>
      <c r="O10634" s="244"/>
    </row>
    <row r="10635" spans="3:15" ht="15.6" x14ac:dyDescent="0.3">
      <c r="C10635" s="227"/>
      <c r="N10635" s="244"/>
      <c r="O10635" s="244"/>
    </row>
    <row r="10636" spans="3:15" ht="15.6" x14ac:dyDescent="0.3">
      <c r="C10636" s="227"/>
      <c r="N10636" s="244"/>
      <c r="O10636" s="244"/>
    </row>
    <row r="10637" spans="3:15" ht="15.6" x14ac:dyDescent="0.3">
      <c r="C10637" s="227"/>
      <c r="N10637" s="244"/>
      <c r="O10637" s="244"/>
    </row>
    <row r="10638" spans="3:15" ht="15.6" x14ac:dyDescent="0.3">
      <c r="C10638" s="227"/>
      <c r="N10638" s="244"/>
      <c r="O10638" s="244"/>
    </row>
    <row r="10639" spans="3:15" ht="15.6" x14ac:dyDescent="0.3">
      <c r="C10639" s="227"/>
      <c r="N10639" s="244"/>
      <c r="O10639" s="244"/>
    </row>
    <row r="10640" spans="3:15" ht="15.6" x14ac:dyDescent="0.3">
      <c r="C10640" s="227"/>
      <c r="N10640" s="244"/>
      <c r="O10640" s="244"/>
    </row>
    <row r="10641" spans="3:15" ht="15.6" x14ac:dyDescent="0.3">
      <c r="C10641" s="227"/>
      <c r="N10641" s="244"/>
      <c r="O10641" s="244"/>
    </row>
    <row r="10642" spans="3:15" ht="15.6" x14ac:dyDescent="0.3">
      <c r="C10642" s="227"/>
      <c r="N10642" s="244"/>
      <c r="O10642" s="244"/>
    </row>
    <row r="10643" spans="3:15" ht="15.6" x14ac:dyDescent="0.3">
      <c r="C10643" s="227"/>
      <c r="N10643" s="244"/>
      <c r="O10643" s="244"/>
    </row>
    <row r="10644" spans="3:15" ht="15.6" x14ac:dyDescent="0.3">
      <c r="C10644" s="227"/>
      <c r="N10644" s="244"/>
      <c r="O10644" s="244"/>
    </row>
    <row r="10645" spans="3:15" ht="15.6" x14ac:dyDescent="0.3">
      <c r="C10645" s="227"/>
      <c r="N10645" s="244"/>
      <c r="O10645" s="244"/>
    </row>
    <row r="10646" spans="3:15" ht="15.6" x14ac:dyDescent="0.3">
      <c r="C10646" s="227"/>
      <c r="N10646" s="244"/>
      <c r="O10646" s="244"/>
    </row>
    <row r="10647" spans="3:15" ht="15.6" x14ac:dyDescent="0.3">
      <c r="C10647" s="227"/>
      <c r="N10647" s="244"/>
      <c r="O10647" s="244"/>
    </row>
    <row r="10648" spans="3:15" ht="15.6" x14ac:dyDescent="0.3">
      <c r="C10648" s="227"/>
      <c r="N10648" s="244"/>
      <c r="O10648" s="244"/>
    </row>
    <row r="10649" spans="3:15" ht="15.6" x14ac:dyDescent="0.3">
      <c r="C10649" s="227"/>
      <c r="N10649" s="244"/>
      <c r="O10649" s="244"/>
    </row>
    <row r="10650" spans="3:15" ht="15.6" x14ac:dyDescent="0.3">
      <c r="C10650" s="227"/>
      <c r="N10650" s="244"/>
      <c r="O10650" s="244"/>
    </row>
    <row r="10651" spans="3:15" ht="15.6" x14ac:dyDescent="0.3">
      <c r="C10651" s="227"/>
      <c r="N10651" s="244"/>
      <c r="O10651" s="244"/>
    </row>
    <row r="10652" spans="3:15" ht="15.6" x14ac:dyDescent="0.3">
      <c r="C10652" s="227"/>
      <c r="N10652" s="244"/>
      <c r="O10652" s="244"/>
    </row>
    <row r="10653" spans="3:15" ht="15.6" x14ac:dyDescent="0.3">
      <c r="C10653" s="227"/>
      <c r="N10653" s="244"/>
      <c r="O10653" s="244"/>
    </row>
    <row r="10654" spans="3:15" ht="15.6" x14ac:dyDescent="0.3">
      <c r="C10654" s="227"/>
      <c r="N10654" s="244"/>
      <c r="O10654" s="244"/>
    </row>
    <row r="10655" spans="3:15" ht="15.6" x14ac:dyDescent="0.3">
      <c r="C10655" s="227"/>
      <c r="N10655" s="244"/>
      <c r="O10655" s="244"/>
    </row>
    <row r="10656" spans="3:15" ht="15.6" x14ac:dyDescent="0.3">
      <c r="C10656" s="227"/>
      <c r="N10656" s="244"/>
      <c r="O10656" s="244"/>
    </row>
    <row r="10657" spans="3:15" ht="15.6" x14ac:dyDescent="0.3">
      <c r="C10657" s="227"/>
      <c r="N10657" s="244"/>
      <c r="O10657" s="244"/>
    </row>
    <row r="10658" spans="3:15" ht="15.6" x14ac:dyDescent="0.3">
      <c r="C10658" s="227"/>
      <c r="N10658" s="244"/>
      <c r="O10658" s="244"/>
    </row>
    <row r="10659" spans="3:15" ht="15.6" x14ac:dyDescent="0.3">
      <c r="C10659" s="227"/>
      <c r="N10659" s="244"/>
      <c r="O10659" s="244"/>
    </row>
    <row r="10660" spans="3:15" ht="15.6" x14ac:dyDescent="0.3">
      <c r="C10660" s="227"/>
      <c r="N10660" s="244"/>
      <c r="O10660" s="244"/>
    </row>
    <row r="10661" spans="3:15" ht="15.6" x14ac:dyDescent="0.3">
      <c r="C10661" s="227"/>
      <c r="N10661" s="244"/>
      <c r="O10661" s="244"/>
    </row>
    <row r="10662" spans="3:15" ht="15.6" x14ac:dyDescent="0.3">
      <c r="C10662" s="227"/>
      <c r="N10662" s="244"/>
      <c r="O10662" s="244"/>
    </row>
    <row r="10663" spans="3:15" ht="15.6" x14ac:dyDescent="0.3">
      <c r="C10663" s="227"/>
      <c r="N10663" s="244"/>
      <c r="O10663" s="244"/>
    </row>
    <row r="10664" spans="3:15" ht="15.6" x14ac:dyDescent="0.3">
      <c r="C10664" s="227"/>
      <c r="N10664" s="244"/>
      <c r="O10664" s="244"/>
    </row>
    <row r="10665" spans="3:15" ht="15.6" x14ac:dyDescent="0.3">
      <c r="C10665" s="227"/>
      <c r="N10665" s="244"/>
      <c r="O10665" s="244"/>
    </row>
    <row r="10666" spans="3:15" ht="15.6" x14ac:dyDescent="0.3">
      <c r="C10666" s="227"/>
      <c r="N10666" s="244"/>
      <c r="O10666" s="244"/>
    </row>
    <row r="10667" spans="3:15" ht="15.6" x14ac:dyDescent="0.3">
      <c r="C10667" s="227"/>
      <c r="N10667" s="244"/>
      <c r="O10667" s="244"/>
    </row>
    <row r="10668" spans="3:15" ht="15.6" x14ac:dyDescent="0.3">
      <c r="C10668" s="227"/>
      <c r="N10668" s="244"/>
      <c r="O10668" s="244"/>
    </row>
    <row r="10669" spans="3:15" ht="15.6" x14ac:dyDescent="0.3">
      <c r="C10669" s="227"/>
      <c r="N10669" s="244"/>
      <c r="O10669" s="244"/>
    </row>
    <row r="10670" spans="3:15" ht="15.6" x14ac:dyDescent="0.3">
      <c r="C10670" s="227"/>
      <c r="N10670" s="244"/>
      <c r="O10670" s="244"/>
    </row>
    <row r="10671" spans="3:15" ht="15.6" x14ac:dyDescent="0.3">
      <c r="C10671" s="227"/>
      <c r="N10671" s="244"/>
      <c r="O10671" s="244"/>
    </row>
    <row r="10672" spans="3:15" ht="15.6" x14ac:dyDescent="0.3">
      <c r="C10672" s="227"/>
      <c r="N10672" s="244"/>
      <c r="O10672" s="244"/>
    </row>
    <row r="10673" spans="3:15" ht="15.6" x14ac:dyDescent="0.3">
      <c r="C10673" s="227"/>
      <c r="N10673" s="244"/>
      <c r="O10673" s="244"/>
    </row>
    <row r="10674" spans="3:15" ht="15.6" x14ac:dyDescent="0.3">
      <c r="C10674" s="227"/>
      <c r="N10674" s="244"/>
      <c r="O10674" s="244"/>
    </row>
    <row r="10675" spans="3:15" ht="15.6" x14ac:dyDescent="0.3">
      <c r="C10675" s="227"/>
      <c r="N10675" s="244"/>
      <c r="O10675" s="244"/>
    </row>
    <row r="10676" spans="3:15" ht="15.6" x14ac:dyDescent="0.3">
      <c r="C10676" s="227"/>
      <c r="N10676" s="244"/>
      <c r="O10676" s="244"/>
    </row>
    <row r="10677" spans="3:15" ht="15.6" x14ac:dyDescent="0.3">
      <c r="C10677" s="227"/>
      <c r="N10677" s="244"/>
      <c r="O10677" s="244"/>
    </row>
    <row r="10678" spans="3:15" ht="15.6" x14ac:dyDescent="0.3">
      <c r="C10678" s="227"/>
      <c r="N10678" s="244"/>
      <c r="O10678" s="244"/>
    </row>
    <row r="10679" spans="3:15" ht="15.6" x14ac:dyDescent="0.3">
      <c r="C10679" s="227"/>
      <c r="N10679" s="244"/>
      <c r="O10679" s="244"/>
    </row>
    <row r="10680" spans="3:15" ht="15.6" x14ac:dyDescent="0.3">
      <c r="C10680" s="227"/>
      <c r="N10680" s="244"/>
      <c r="O10680" s="244"/>
    </row>
    <row r="10681" spans="3:15" ht="15.6" x14ac:dyDescent="0.3">
      <c r="C10681" s="227"/>
      <c r="N10681" s="244"/>
      <c r="O10681" s="244"/>
    </row>
    <row r="10682" spans="3:15" ht="15.6" x14ac:dyDescent="0.3">
      <c r="C10682" s="227"/>
      <c r="N10682" s="244"/>
      <c r="O10682" s="244"/>
    </row>
    <row r="10683" spans="3:15" ht="15.6" x14ac:dyDescent="0.3">
      <c r="C10683" s="227"/>
      <c r="N10683" s="244"/>
      <c r="O10683" s="244"/>
    </row>
    <row r="10684" spans="3:15" ht="15.6" x14ac:dyDescent="0.3">
      <c r="C10684" s="227"/>
      <c r="N10684" s="244"/>
      <c r="O10684" s="244"/>
    </row>
    <row r="10685" spans="3:15" ht="15.6" x14ac:dyDescent="0.3">
      <c r="C10685" s="227"/>
      <c r="N10685" s="244"/>
      <c r="O10685" s="244"/>
    </row>
    <row r="10686" spans="3:15" ht="15.6" x14ac:dyDescent="0.3">
      <c r="C10686" s="227"/>
      <c r="N10686" s="244"/>
      <c r="O10686" s="244"/>
    </row>
    <row r="10687" spans="3:15" ht="15.6" x14ac:dyDescent="0.3">
      <c r="C10687" s="227"/>
      <c r="N10687" s="244"/>
      <c r="O10687" s="244"/>
    </row>
    <row r="10688" spans="3:15" ht="15.6" x14ac:dyDescent="0.3">
      <c r="C10688" s="227"/>
      <c r="N10688" s="244"/>
      <c r="O10688" s="244"/>
    </row>
    <row r="10689" spans="3:15" ht="15.6" x14ac:dyDescent="0.3">
      <c r="C10689" s="227"/>
      <c r="N10689" s="244"/>
      <c r="O10689" s="244"/>
    </row>
    <row r="10690" spans="3:15" ht="15.6" x14ac:dyDescent="0.3">
      <c r="C10690" s="227"/>
      <c r="N10690" s="244"/>
      <c r="O10690" s="244"/>
    </row>
    <row r="10691" spans="3:15" ht="15.6" x14ac:dyDescent="0.3">
      <c r="C10691" s="227"/>
      <c r="N10691" s="244"/>
      <c r="O10691" s="244"/>
    </row>
    <row r="10692" spans="3:15" ht="15.6" x14ac:dyDescent="0.3">
      <c r="C10692" s="227"/>
      <c r="N10692" s="244"/>
      <c r="O10692" s="244"/>
    </row>
    <row r="10693" spans="3:15" ht="15.6" x14ac:dyDescent="0.3">
      <c r="C10693" s="227"/>
      <c r="N10693" s="244"/>
      <c r="O10693" s="244"/>
    </row>
    <row r="10694" spans="3:15" ht="15.6" x14ac:dyDescent="0.3">
      <c r="C10694" s="227"/>
      <c r="N10694" s="244"/>
      <c r="O10694" s="244"/>
    </row>
    <row r="10695" spans="3:15" ht="15.6" x14ac:dyDescent="0.3">
      <c r="C10695" s="227"/>
      <c r="N10695" s="244"/>
      <c r="O10695" s="244"/>
    </row>
    <row r="10696" spans="3:15" ht="15.6" x14ac:dyDescent="0.3">
      <c r="C10696" s="227"/>
      <c r="N10696" s="244"/>
      <c r="O10696" s="244"/>
    </row>
    <row r="10697" spans="3:15" ht="15.6" x14ac:dyDescent="0.3">
      <c r="C10697" s="227"/>
      <c r="N10697" s="244"/>
      <c r="O10697" s="244"/>
    </row>
    <row r="10698" spans="3:15" ht="15.6" x14ac:dyDescent="0.3">
      <c r="C10698" s="227"/>
      <c r="N10698" s="244"/>
      <c r="O10698" s="244"/>
    </row>
    <row r="10699" spans="3:15" ht="15.6" x14ac:dyDescent="0.3">
      <c r="C10699" s="227"/>
      <c r="N10699" s="244"/>
      <c r="O10699" s="244"/>
    </row>
    <row r="10700" spans="3:15" ht="15.6" x14ac:dyDescent="0.3">
      <c r="C10700" s="227"/>
      <c r="N10700" s="244"/>
      <c r="O10700" s="244"/>
    </row>
    <row r="10701" spans="3:15" ht="15.6" x14ac:dyDescent="0.3">
      <c r="C10701" s="227"/>
      <c r="N10701" s="244"/>
      <c r="O10701" s="244"/>
    </row>
    <row r="10702" spans="3:15" ht="15.6" x14ac:dyDescent="0.3">
      <c r="C10702" s="227"/>
      <c r="N10702" s="244"/>
      <c r="O10702" s="244"/>
    </row>
    <row r="10703" spans="3:15" ht="15.6" x14ac:dyDescent="0.3">
      <c r="C10703" s="227"/>
      <c r="N10703" s="244"/>
      <c r="O10703" s="244"/>
    </row>
    <row r="10704" spans="3:15" ht="15.6" x14ac:dyDescent="0.3">
      <c r="C10704" s="227"/>
      <c r="N10704" s="244"/>
      <c r="O10704" s="244"/>
    </row>
    <row r="10705" spans="3:15" ht="15.6" x14ac:dyDescent="0.3">
      <c r="C10705" s="227"/>
      <c r="N10705" s="244"/>
      <c r="O10705" s="244"/>
    </row>
    <row r="10706" spans="3:15" ht="15.6" x14ac:dyDescent="0.3">
      <c r="C10706" s="227"/>
      <c r="N10706" s="244"/>
      <c r="O10706" s="244"/>
    </row>
    <row r="10707" spans="3:15" ht="15.6" x14ac:dyDescent="0.3">
      <c r="C10707" s="227"/>
      <c r="N10707" s="244"/>
      <c r="O10707" s="244"/>
    </row>
    <row r="10708" spans="3:15" ht="15.6" x14ac:dyDescent="0.3">
      <c r="C10708" s="227"/>
      <c r="N10708" s="244"/>
      <c r="O10708" s="244"/>
    </row>
    <row r="10709" spans="3:15" ht="15.6" x14ac:dyDescent="0.3">
      <c r="C10709" s="227"/>
      <c r="N10709" s="244"/>
      <c r="O10709" s="244"/>
    </row>
    <row r="10710" spans="3:15" ht="15.6" x14ac:dyDescent="0.3">
      <c r="C10710" s="227"/>
      <c r="N10710" s="244"/>
      <c r="O10710" s="244"/>
    </row>
    <row r="10711" spans="3:15" ht="15.6" x14ac:dyDescent="0.3">
      <c r="C10711" s="227"/>
      <c r="N10711" s="244"/>
      <c r="O10711" s="244"/>
    </row>
    <row r="10712" spans="3:15" ht="15.6" x14ac:dyDescent="0.3">
      <c r="C10712" s="227"/>
      <c r="N10712" s="244"/>
      <c r="O10712" s="244"/>
    </row>
    <row r="10713" spans="3:15" ht="15.6" x14ac:dyDescent="0.3">
      <c r="C10713" s="227"/>
      <c r="N10713" s="244"/>
      <c r="O10713" s="244"/>
    </row>
    <row r="10714" spans="3:15" ht="15.6" x14ac:dyDescent="0.3">
      <c r="C10714" s="227"/>
      <c r="N10714" s="244"/>
      <c r="O10714" s="244"/>
    </row>
    <row r="10715" spans="3:15" ht="15.6" x14ac:dyDescent="0.3">
      <c r="C10715" s="227"/>
      <c r="N10715" s="244"/>
      <c r="O10715" s="244"/>
    </row>
    <row r="10716" spans="3:15" ht="15.6" x14ac:dyDescent="0.3">
      <c r="C10716" s="227"/>
      <c r="N10716" s="244"/>
      <c r="O10716" s="244"/>
    </row>
    <row r="10717" spans="3:15" ht="15.6" x14ac:dyDescent="0.3">
      <c r="C10717" s="227"/>
      <c r="N10717" s="244"/>
      <c r="O10717" s="244"/>
    </row>
    <row r="10718" spans="3:15" ht="15.6" x14ac:dyDescent="0.3">
      <c r="C10718" s="227"/>
      <c r="N10718" s="244"/>
      <c r="O10718" s="244"/>
    </row>
    <row r="10719" spans="3:15" ht="15.6" x14ac:dyDescent="0.3">
      <c r="C10719" s="227"/>
      <c r="N10719" s="244"/>
      <c r="O10719" s="244"/>
    </row>
    <row r="10720" spans="3:15" ht="15.6" x14ac:dyDescent="0.3">
      <c r="C10720" s="227"/>
      <c r="N10720" s="244"/>
      <c r="O10720" s="244"/>
    </row>
    <row r="10721" spans="3:15" ht="15.6" x14ac:dyDescent="0.3">
      <c r="C10721" s="227"/>
      <c r="N10721" s="244"/>
      <c r="O10721" s="244"/>
    </row>
    <row r="10722" spans="3:15" ht="15.6" x14ac:dyDescent="0.3">
      <c r="C10722" s="227"/>
      <c r="N10722" s="244"/>
      <c r="O10722" s="244"/>
    </row>
    <row r="10723" spans="3:15" ht="15.6" x14ac:dyDescent="0.3">
      <c r="C10723" s="227"/>
      <c r="N10723" s="244"/>
      <c r="O10723" s="244"/>
    </row>
    <row r="10724" spans="3:15" ht="15.6" x14ac:dyDescent="0.3">
      <c r="C10724" s="227"/>
      <c r="N10724" s="244"/>
      <c r="O10724" s="244"/>
    </row>
    <row r="10725" spans="3:15" ht="15.6" x14ac:dyDescent="0.3">
      <c r="C10725" s="227"/>
      <c r="N10725" s="244"/>
      <c r="O10725" s="244"/>
    </row>
    <row r="10726" spans="3:15" ht="15.6" x14ac:dyDescent="0.3">
      <c r="C10726" s="227"/>
      <c r="N10726" s="244"/>
      <c r="O10726" s="244"/>
    </row>
    <row r="10727" spans="3:15" ht="15.6" x14ac:dyDescent="0.3">
      <c r="C10727" s="227"/>
      <c r="N10727" s="244"/>
      <c r="O10727" s="244"/>
    </row>
    <row r="10728" spans="3:15" ht="15.6" x14ac:dyDescent="0.3">
      <c r="C10728" s="227"/>
      <c r="N10728" s="244"/>
      <c r="O10728" s="244"/>
    </row>
    <row r="10729" spans="3:15" ht="15.6" x14ac:dyDescent="0.3">
      <c r="C10729" s="227"/>
      <c r="N10729" s="244"/>
      <c r="O10729" s="244"/>
    </row>
    <row r="10730" spans="3:15" ht="15.6" x14ac:dyDescent="0.3">
      <c r="C10730" s="227"/>
      <c r="N10730" s="244"/>
      <c r="O10730" s="244"/>
    </row>
    <row r="10731" spans="3:15" ht="15.6" x14ac:dyDescent="0.3">
      <c r="C10731" s="227"/>
      <c r="N10731" s="244"/>
      <c r="O10731" s="244"/>
    </row>
    <row r="10732" spans="3:15" ht="15.6" x14ac:dyDescent="0.3">
      <c r="C10732" s="227"/>
      <c r="N10732" s="244"/>
      <c r="O10732" s="244"/>
    </row>
    <row r="10733" spans="3:15" ht="15.6" x14ac:dyDescent="0.3">
      <c r="C10733" s="227"/>
      <c r="N10733" s="244"/>
      <c r="O10733" s="244"/>
    </row>
    <row r="10734" spans="3:15" ht="15.6" x14ac:dyDescent="0.3">
      <c r="C10734" s="227"/>
      <c r="N10734" s="244"/>
      <c r="O10734" s="244"/>
    </row>
    <row r="10735" spans="3:15" ht="15.6" x14ac:dyDescent="0.3">
      <c r="C10735" s="227"/>
      <c r="N10735" s="244"/>
      <c r="O10735" s="244"/>
    </row>
    <row r="10736" spans="3:15" ht="15.6" x14ac:dyDescent="0.3">
      <c r="C10736" s="227"/>
      <c r="N10736" s="244"/>
      <c r="O10736" s="244"/>
    </row>
    <row r="10737" spans="3:15" ht="15.6" x14ac:dyDescent="0.3">
      <c r="C10737" s="227"/>
      <c r="N10737" s="244"/>
      <c r="O10737" s="244"/>
    </row>
    <row r="10738" spans="3:15" ht="15.6" x14ac:dyDescent="0.3">
      <c r="C10738" s="227"/>
      <c r="N10738" s="244"/>
      <c r="O10738" s="244"/>
    </row>
    <row r="10739" spans="3:15" ht="15.6" x14ac:dyDescent="0.3">
      <c r="C10739" s="227"/>
      <c r="N10739" s="244"/>
      <c r="O10739" s="244"/>
    </row>
    <row r="10740" spans="3:15" ht="15.6" x14ac:dyDescent="0.3">
      <c r="C10740" s="227"/>
      <c r="N10740" s="244"/>
      <c r="O10740" s="244"/>
    </row>
    <row r="10741" spans="3:15" ht="15.6" x14ac:dyDescent="0.3">
      <c r="C10741" s="227"/>
      <c r="N10741" s="244"/>
      <c r="O10741" s="244"/>
    </row>
    <row r="10742" spans="3:15" ht="15.6" x14ac:dyDescent="0.3">
      <c r="C10742" s="227"/>
      <c r="N10742" s="244"/>
      <c r="O10742" s="244"/>
    </row>
    <row r="10743" spans="3:15" ht="15.6" x14ac:dyDescent="0.3">
      <c r="C10743" s="227"/>
      <c r="N10743" s="244"/>
      <c r="O10743" s="244"/>
    </row>
    <row r="10744" spans="3:15" ht="15.6" x14ac:dyDescent="0.3">
      <c r="C10744" s="227"/>
      <c r="N10744" s="244"/>
      <c r="O10744" s="244"/>
    </row>
    <row r="10745" spans="3:15" ht="15.6" x14ac:dyDescent="0.3">
      <c r="C10745" s="227"/>
      <c r="N10745" s="244"/>
      <c r="O10745" s="244"/>
    </row>
    <row r="10746" spans="3:15" ht="15.6" x14ac:dyDescent="0.3">
      <c r="C10746" s="227"/>
      <c r="N10746" s="244"/>
      <c r="O10746" s="244"/>
    </row>
    <row r="10747" spans="3:15" ht="15.6" x14ac:dyDescent="0.3">
      <c r="C10747" s="227"/>
      <c r="N10747" s="244"/>
      <c r="O10747" s="244"/>
    </row>
    <row r="10748" spans="3:15" ht="15.6" x14ac:dyDescent="0.3">
      <c r="C10748" s="227"/>
      <c r="N10748" s="244"/>
      <c r="O10748" s="244"/>
    </row>
    <row r="10749" spans="3:15" ht="15.6" x14ac:dyDescent="0.3">
      <c r="C10749" s="227"/>
      <c r="N10749" s="244"/>
      <c r="O10749" s="244"/>
    </row>
    <row r="10750" spans="3:15" ht="15.6" x14ac:dyDescent="0.3">
      <c r="C10750" s="227"/>
      <c r="N10750" s="244"/>
      <c r="O10750" s="244"/>
    </row>
    <row r="10751" spans="3:15" ht="15.6" x14ac:dyDescent="0.3">
      <c r="C10751" s="227"/>
      <c r="N10751" s="244"/>
      <c r="O10751" s="244"/>
    </row>
    <row r="10752" spans="3:15" ht="15.6" x14ac:dyDescent="0.3">
      <c r="C10752" s="227"/>
      <c r="N10752" s="244"/>
      <c r="O10752" s="244"/>
    </row>
    <row r="10753" spans="3:15" ht="15.6" x14ac:dyDescent="0.3">
      <c r="C10753" s="227"/>
      <c r="N10753" s="244"/>
      <c r="O10753" s="244"/>
    </row>
    <row r="10754" spans="3:15" ht="15.6" x14ac:dyDescent="0.3">
      <c r="C10754" s="227"/>
      <c r="N10754" s="244"/>
      <c r="O10754" s="244"/>
    </row>
    <row r="10755" spans="3:15" ht="15.6" x14ac:dyDescent="0.3">
      <c r="C10755" s="227"/>
      <c r="N10755" s="244"/>
      <c r="O10755" s="244"/>
    </row>
    <row r="10756" spans="3:15" ht="15.6" x14ac:dyDescent="0.3">
      <c r="C10756" s="227"/>
      <c r="N10756" s="244"/>
      <c r="O10756" s="244"/>
    </row>
    <row r="10757" spans="3:15" ht="15.6" x14ac:dyDescent="0.3">
      <c r="C10757" s="227"/>
      <c r="N10757" s="244"/>
      <c r="O10757" s="244"/>
    </row>
    <row r="10758" spans="3:15" ht="15.6" x14ac:dyDescent="0.3">
      <c r="C10758" s="227"/>
      <c r="N10758" s="244"/>
      <c r="O10758" s="244"/>
    </row>
    <row r="10759" spans="3:15" ht="15.6" x14ac:dyDescent="0.3">
      <c r="C10759" s="227"/>
      <c r="N10759" s="244"/>
      <c r="O10759" s="244"/>
    </row>
    <row r="10760" spans="3:15" ht="15.6" x14ac:dyDescent="0.3">
      <c r="C10760" s="227"/>
      <c r="N10760" s="244"/>
      <c r="O10760" s="244"/>
    </row>
    <row r="10761" spans="3:15" ht="15.6" x14ac:dyDescent="0.3">
      <c r="C10761" s="227"/>
      <c r="N10761" s="244"/>
      <c r="O10761" s="244"/>
    </row>
    <row r="10762" spans="3:15" ht="15.6" x14ac:dyDescent="0.3">
      <c r="C10762" s="227"/>
      <c r="N10762" s="244"/>
      <c r="O10762" s="244"/>
    </row>
    <row r="10763" spans="3:15" ht="15.6" x14ac:dyDescent="0.3">
      <c r="C10763" s="227"/>
      <c r="N10763" s="244"/>
      <c r="O10763" s="244"/>
    </row>
    <row r="10764" spans="3:15" ht="15.6" x14ac:dyDescent="0.3">
      <c r="C10764" s="227"/>
      <c r="N10764" s="244"/>
      <c r="O10764" s="244"/>
    </row>
    <row r="10765" spans="3:15" ht="15.6" x14ac:dyDescent="0.3">
      <c r="C10765" s="227"/>
      <c r="N10765" s="244"/>
      <c r="O10765" s="244"/>
    </row>
    <row r="10766" spans="3:15" ht="15.6" x14ac:dyDescent="0.3">
      <c r="C10766" s="227"/>
      <c r="N10766" s="244"/>
      <c r="O10766" s="244"/>
    </row>
    <row r="10767" spans="3:15" ht="15.6" x14ac:dyDescent="0.3">
      <c r="C10767" s="227"/>
      <c r="N10767" s="244"/>
      <c r="O10767" s="244"/>
    </row>
    <row r="10768" spans="3:15" ht="15.6" x14ac:dyDescent="0.3">
      <c r="C10768" s="227"/>
      <c r="N10768" s="244"/>
      <c r="O10768" s="244"/>
    </row>
    <row r="10769" spans="3:15" ht="15.6" x14ac:dyDescent="0.3">
      <c r="C10769" s="227"/>
      <c r="N10769" s="244"/>
      <c r="O10769" s="244"/>
    </row>
    <row r="10770" spans="3:15" ht="15.6" x14ac:dyDescent="0.3">
      <c r="C10770" s="227"/>
      <c r="N10770" s="244"/>
      <c r="O10770" s="244"/>
    </row>
    <row r="10771" spans="3:15" ht="15.6" x14ac:dyDescent="0.3">
      <c r="C10771" s="227"/>
      <c r="N10771" s="244"/>
      <c r="O10771" s="244"/>
    </row>
    <row r="10772" spans="3:15" ht="15.6" x14ac:dyDescent="0.3">
      <c r="C10772" s="227"/>
      <c r="N10772" s="244"/>
      <c r="O10772" s="244"/>
    </row>
    <row r="10773" spans="3:15" ht="15.6" x14ac:dyDescent="0.3">
      <c r="C10773" s="227"/>
      <c r="N10773" s="244"/>
      <c r="O10773" s="244"/>
    </row>
    <row r="10774" spans="3:15" ht="15.6" x14ac:dyDescent="0.3">
      <c r="C10774" s="227"/>
      <c r="N10774" s="244"/>
      <c r="O10774" s="244"/>
    </row>
    <row r="10775" spans="3:15" ht="15.6" x14ac:dyDescent="0.3">
      <c r="C10775" s="227"/>
      <c r="N10775" s="244"/>
      <c r="O10775" s="244"/>
    </row>
    <row r="10776" spans="3:15" ht="15.6" x14ac:dyDescent="0.3">
      <c r="C10776" s="227"/>
      <c r="N10776" s="244"/>
      <c r="O10776" s="244"/>
    </row>
    <row r="10777" spans="3:15" ht="15.6" x14ac:dyDescent="0.3">
      <c r="C10777" s="227"/>
      <c r="N10777" s="244"/>
      <c r="O10777" s="244"/>
    </row>
    <row r="10778" spans="3:15" ht="15.6" x14ac:dyDescent="0.3">
      <c r="C10778" s="227"/>
      <c r="N10778" s="244"/>
      <c r="O10778" s="244"/>
    </row>
    <row r="10779" spans="3:15" ht="15.6" x14ac:dyDescent="0.3">
      <c r="C10779" s="227"/>
      <c r="N10779" s="244"/>
      <c r="O10779" s="244"/>
    </row>
    <row r="10780" spans="3:15" ht="15.6" x14ac:dyDescent="0.3">
      <c r="C10780" s="227"/>
      <c r="N10780" s="244"/>
      <c r="O10780" s="244"/>
    </row>
    <row r="10781" spans="3:15" ht="15.6" x14ac:dyDescent="0.3">
      <c r="C10781" s="227"/>
      <c r="N10781" s="244"/>
      <c r="O10781" s="244"/>
    </row>
    <row r="10782" spans="3:15" ht="15.6" x14ac:dyDescent="0.3">
      <c r="C10782" s="227"/>
      <c r="N10782" s="244"/>
      <c r="O10782" s="244"/>
    </row>
    <row r="10783" spans="3:15" ht="15.6" x14ac:dyDescent="0.3">
      <c r="C10783" s="227"/>
      <c r="N10783" s="244"/>
      <c r="O10783" s="244"/>
    </row>
    <row r="10784" spans="3:15" ht="15.6" x14ac:dyDescent="0.3">
      <c r="C10784" s="227"/>
      <c r="N10784" s="244"/>
      <c r="O10784" s="244"/>
    </row>
    <row r="10785" spans="3:15" ht="15.6" x14ac:dyDescent="0.3">
      <c r="C10785" s="227"/>
      <c r="N10785" s="244"/>
      <c r="O10785" s="244"/>
    </row>
    <row r="10786" spans="3:15" ht="15.6" x14ac:dyDescent="0.3">
      <c r="C10786" s="227"/>
      <c r="N10786" s="244"/>
      <c r="O10786" s="244"/>
    </row>
    <row r="10787" spans="3:15" ht="15.6" x14ac:dyDescent="0.3">
      <c r="C10787" s="227"/>
      <c r="N10787" s="244"/>
      <c r="O10787" s="244"/>
    </row>
    <row r="10788" spans="3:15" ht="15.6" x14ac:dyDescent="0.3">
      <c r="C10788" s="227"/>
      <c r="N10788" s="244"/>
      <c r="O10788" s="244"/>
    </row>
    <row r="10789" spans="3:15" ht="15.6" x14ac:dyDescent="0.3">
      <c r="C10789" s="227"/>
      <c r="N10789" s="244"/>
      <c r="O10789" s="244"/>
    </row>
    <row r="10790" spans="3:15" ht="15.6" x14ac:dyDescent="0.3">
      <c r="C10790" s="227"/>
      <c r="N10790" s="244"/>
      <c r="O10790" s="244"/>
    </row>
    <row r="10791" spans="3:15" ht="15.6" x14ac:dyDescent="0.3">
      <c r="C10791" s="227"/>
      <c r="N10791" s="244"/>
      <c r="O10791" s="244"/>
    </row>
    <row r="10792" spans="3:15" ht="15.6" x14ac:dyDescent="0.3">
      <c r="C10792" s="227"/>
      <c r="N10792" s="244"/>
      <c r="O10792" s="244"/>
    </row>
    <row r="10793" spans="3:15" ht="15.6" x14ac:dyDescent="0.3">
      <c r="C10793" s="227"/>
      <c r="N10793" s="244"/>
      <c r="O10793" s="244"/>
    </row>
    <row r="10794" spans="3:15" ht="15.6" x14ac:dyDescent="0.3">
      <c r="C10794" s="227"/>
      <c r="N10794" s="244"/>
      <c r="O10794" s="244"/>
    </row>
    <row r="10795" spans="3:15" ht="15.6" x14ac:dyDescent="0.3">
      <c r="C10795" s="227"/>
      <c r="N10795" s="244"/>
      <c r="O10795" s="244"/>
    </row>
    <row r="10796" spans="3:15" ht="15.6" x14ac:dyDescent="0.3">
      <c r="C10796" s="227"/>
      <c r="N10796" s="244"/>
      <c r="O10796" s="244"/>
    </row>
    <row r="10797" spans="3:15" ht="15.6" x14ac:dyDescent="0.3">
      <c r="C10797" s="227"/>
      <c r="N10797" s="244"/>
      <c r="O10797" s="244"/>
    </row>
    <row r="10798" spans="3:15" ht="15.6" x14ac:dyDescent="0.3">
      <c r="C10798" s="227"/>
      <c r="N10798" s="244"/>
      <c r="O10798" s="244"/>
    </row>
    <row r="10799" spans="3:15" ht="15.6" x14ac:dyDescent="0.3">
      <c r="C10799" s="227"/>
      <c r="N10799" s="244"/>
      <c r="O10799" s="244"/>
    </row>
    <row r="10800" spans="3:15" ht="15.6" x14ac:dyDescent="0.3">
      <c r="C10800" s="227"/>
      <c r="N10800" s="244"/>
      <c r="O10800" s="244"/>
    </row>
    <row r="10801" spans="3:15" ht="15.6" x14ac:dyDescent="0.3">
      <c r="C10801" s="227"/>
      <c r="N10801" s="244"/>
      <c r="O10801" s="244"/>
    </row>
    <row r="10802" spans="3:15" ht="15.6" x14ac:dyDescent="0.3">
      <c r="C10802" s="227"/>
      <c r="N10802" s="244"/>
      <c r="O10802" s="244"/>
    </row>
    <row r="10803" spans="3:15" ht="15.6" x14ac:dyDescent="0.3">
      <c r="C10803" s="227"/>
      <c r="N10803" s="244"/>
      <c r="O10803" s="244"/>
    </row>
    <row r="10804" spans="3:15" ht="15.6" x14ac:dyDescent="0.3">
      <c r="C10804" s="227"/>
      <c r="N10804" s="244"/>
      <c r="O10804" s="244"/>
    </row>
    <row r="10805" spans="3:15" ht="15.6" x14ac:dyDescent="0.3">
      <c r="C10805" s="227"/>
      <c r="N10805" s="244"/>
      <c r="O10805" s="244"/>
    </row>
    <row r="10806" spans="3:15" ht="15.6" x14ac:dyDescent="0.3">
      <c r="C10806" s="227"/>
      <c r="N10806" s="244"/>
      <c r="O10806" s="244"/>
    </row>
    <row r="10807" spans="3:15" ht="15.6" x14ac:dyDescent="0.3">
      <c r="C10807" s="227"/>
      <c r="N10807" s="244"/>
      <c r="O10807" s="244"/>
    </row>
    <row r="10808" spans="3:15" ht="15.6" x14ac:dyDescent="0.3">
      <c r="C10808" s="227"/>
      <c r="N10808" s="244"/>
      <c r="O10808" s="244"/>
    </row>
    <row r="10809" spans="3:15" ht="15.6" x14ac:dyDescent="0.3">
      <c r="C10809" s="227"/>
      <c r="N10809" s="244"/>
      <c r="O10809" s="244"/>
    </row>
    <row r="10810" spans="3:15" ht="15.6" x14ac:dyDescent="0.3">
      <c r="C10810" s="227"/>
      <c r="N10810" s="244"/>
      <c r="O10810" s="244"/>
    </row>
    <row r="10811" spans="3:15" ht="15.6" x14ac:dyDescent="0.3">
      <c r="C10811" s="227"/>
      <c r="N10811" s="244"/>
      <c r="O10811" s="244"/>
    </row>
    <row r="10812" spans="3:15" ht="15.6" x14ac:dyDescent="0.3">
      <c r="C10812" s="227"/>
      <c r="N10812" s="244"/>
      <c r="O10812" s="244"/>
    </row>
    <row r="10813" spans="3:15" ht="15.6" x14ac:dyDescent="0.3">
      <c r="C10813" s="227"/>
      <c r="N10813" s="244"/>
      <c r="O10813" s="244"/>
    </row>
    <row r="10814" spans="3:15" ht="15.6" x14ac:dyDescent="0.3">
      <c r="C10814" s="227"/>
      <c r="N10814" s="244"/>
      <c r="O10814" s="244"/>
    </row>
    <row r="10815" spans="3:15" ht="15.6" x14ac:dyDescent="0.3">
      <c r="C10815" s="227"/>
      <c r="N10815" s="244"/>
      <c r="O10815" s="244"/>
    </row>
    <row r="10816" spans="3:15" ht="15.6" x14ac:dyDescent="0.3">
      <c r="C10816" s="227"/>
      <c r="N10816" s="244"/>
      <c r="O10816" s="244"/>
    </row>
    <row r="10817" spans="3:15" ht="15.6" x14ac:dyDescent="0.3">
      <c r="C10817" s="227"/>
      <c r="N10817" s="244"/>
      <c r="O10817" s="244"/>
    </row>
    <row r="10818" spans="3:15" ht="15.6" x14ac:dyDescent="0.3">
      <c r="C10818" s="227"/>
      <c r="N10818" s="244"/>
      <c r="O10818" s="244"/>
    </row>
    <row r="10819" spans="3:15" ht="15.6" x14ac:dyDescent="0.3">
      <c r="C10819" s="227"/>
      <c r="N10819" s="244"/>
      <c r="O10819" s="244"/>
    </row>
    <row r="10820" spans="3:15" ht="15.6" x14ac:dyDescent="0.3">
      <c r="C10820" s="227"/>
      <c r="N10820" s="244"/>
      <c r="O10820" s="244"/>
    </row>
    <row r="10821" spans="3:15" ht="15.6" x14ac:dyDescent="0.3">
      <c r="C10821" s="227"/>
      <c r="N10821" s="244"/>
      <c r="O10821" s="244"/>
    </row>
    <row r="10822" spans="3:15" ht="15.6" x14ac:dyDescent="0.3">
      <c r="C10822" s="227"/>
      <c r="N10822" s="244"/>
      <c r="O10822" s="244"/>
    </row>
    <row r="10823" spans="3:15" ht="15.6" x14ac:dyDescent="0.3">
      <c r="C10823" s="227"/>
      <c r="N10823" s="244"/>
      <c r="O10823" s="244"/>
    </row>
    <row r="10824" spans="3:15" ht="15.6" x14ac:dyDescent="0.3">
      <c r="C10824" s="227"/>
      <c r="N10824" s="244"/>
      <c r="O10824" s="244"/>
    </row>
    <row r="10825" spans="3:15" ht="15.6" x14ac:dyDescent="0.3">
      <c r="C10825" s="227"/>
      <c r="N10825" s="244"/>
      <c r="O10825" s="244"/>
    </row>
    <row r="10826" spans="3:15" ht="15.6" x14ac:dyDescent="0.3">
      <c r="C10826" s="227"/>
      <c r="N10826" s="244"/>
      <c r="O10826" s="244"/>
    </row>
    <row r="10827" spans="3:15" ht="15.6" x14ac:dyDescent="0.3">
      <c r="C10827" s="227"/>
      <c r="N10827" s="244"/>
      <c r="O10827" s="244"/>
    </row>
    <row r="10828" spans="3:15" ht="15.6" x14ac:dyDescent="0.3">
      <c r="C10828" s="227"/>
      <c r="N10828" s="244"/>
      <c r="O10828" s="244"/>
    </row>
    <row r="10829" spans="3:15" ht="15.6" x14ac:dyDescent="0.3">
      <c r="C10829" s="227"/>
      <c r="N10829" s="244"/>
      <c r="O10829" s="244"/>
    </row>
    <row r="10830" spans="3:15" ht="15.6" x14ac:dyDescent="0.3">
      <c r="C10830" s="227"/>
      <c r="N10830" s="244"/>
      <c r="O10830" s="244"/>
    </row>
    <row r="10831" spans="3:15" ht="15.6" x14ac:dyDescent="0.3">
      <c r="C10831" s="227"/>
      <c r="N10831" s="244"/>
      <c r="O10831" s="244"/>
    </row>
    <row r="10832" spans="3:15" ht="15.6" x14ac:dyDescent="0.3">
      <c r="C10832" s="227"/>
      <c r="N10832" s="244"/>
      <c r="O10832" s="244"/>
    </row>
    <row r="10833" spans="3:15" ht="15.6" x14ac:dyDescent="0.3">
      <c r="C10833" s="227"/>
      <c r="N10833" s="244"/>
      <c r="O10833" s="244"/>
    </row>
    <row r="10834" spans="3:15" ht="15.6" x14ac:dyDescent="0.3">
      <c r="C10834" s="227"/>
      <c r="N10834" s="244"/>
      <c r="O10834" s="244"/>
    </row>
    <row r="10835" spans="3:15" ht="15.6" x14ac:dyDescent="0.3">
      <c r="C10835" s="227"/>
      <c r="N10835" s="244"/>
      <c r="O10835" s="244"/>
    </row>
    <row r="10836" spans="3:15" ht="15.6" x14ac:dyDescent="0.3">
      <c r="C10836" s="227"/>
      <c r="N10836" s="244"/>
      <c r="O10836" s="244"/>
    </row>
    <row r="10837" spans="3:15" ht="15.6" x14ac:dyDescent="0.3">
      <c r="C10837" s="227"/>
      <c r="N10837" s="244"/>
      <c r="O10837" s="244"/>
    </row>
    <row r="10838" spans="3:15" ht="15.6" x14ac:dyDescent="0.3">
      <c r="C10838" s="227"/>
      <c r="N10838" s="244"/>
      <c r="O10838" s="244"/>
    </row>
    <row r="10839" spans="3:15" ht="15.6" x14ac:dyDescent="0.3">
      <c r="C10839" s="227"/>
      <c r="N10839" s="244"/>
      <c r="O10839" s="244"/>
    </row>
    <row r="10840" spans="3:15" ht="15.6" x14ac:dyDescent="0.3">
      <c r="C10840" s="227"/>
      <c r="N10840" s="244"/>
      <c r="O10840" s="244"/>
    </row>
    <row r="10841" spans="3:15" ht="15.6" x14ac:dyDescent="0.3">
      <c r="C10841" s="227"/>
      <c r="N10841" s="244"/>
      <c r="O10841" s="244"/>
    </row>
    <row r="10842" spans="3:15" ht="15.6" x14ac:dyDescent="0.3">
      <c r="C10842" s="227"/>
      <c r="N10842" s="244"/>
      <c r="O10842" s="244"/>
    </row>
    <row r="10843" spans="3:15" ht="15.6" x14ac:dyDescent="0.3">
      <c r="C10843" s="227"/>
      <c r="N10843" s="244"/>
      <c r="O10843" s="244"/>
    </row>
    <row r="10844" spans="3:15" ht="15.6" x14ac:dyDescent="0.3">
      <c r="C10844" s="227"/>
      <c r="N10844" s="244"/>
      <c r="O10844" s="244"/>
    </row>
    <row r="10845" spans="3:15" ht="15.6" x14ac:dyDescent="0.3">
      <c r="C10845" s="227"/>
      <c r="N10845" s="244"/>
      <c r="O10845" s="244"/>
    </row>
    <row r="10846" spans="3:15" ht="15.6" x14ac:dyDescent="0.3">
      <c r="C10846" s="227"/>
      <c r="N10846" s="244"/>
      <c r="O10846" s="244"/>
    </row>
    <row r="10847" spans="3:15" ht="15.6" x14ac:dyDescent="0.3">
      <c r="C10847" s="227"/>
      <c r="N10847" s="244"/>
      <c r="O10847" s="244"/>
    </row>
    <row r="10848" spans="3:15" ht="15.6" x14ac:dyDescent="0.3">
      <c r="C10848" s="227"/>
      <c r="N10848" s="244"/>
      <c r="O10848" s="244"/>
    </row>
    <row r="10849" spans="3:15" ht="15.6" x14ac:dyDescent="0.3">
      <c r="C10849" s="227"/>
      <c r="N10849" s="244"/>
      <c r="O10849" s="244"/>
    </row>
    <row r="10850" spans="3:15" ht="15.6" x14ac:dyDescent="0.3">
      <c r="C10850" s="227"/>
      <c r="N10850" s="244"/>
      <c r="O10850" s="244"/>
    </row>
    <row r="10851" spans="3:15" ht="15.6" x14ac:dyDescent="0.3">
      <c r="C10851" s="227"/>
      <c r="N10851" s="244"/>
      <c r="O10851" s="244"/>
    </row>
    <row r="10852" spans="3:15" ht="15.6" x14ac:dyDescent="0.3">
      <c r="C10852" s="227"/>
      <c r="N10852" s="244"/>
      <c r="O10852" s="244"/>
    </row>
    <row r="10853" spans="3:15" ht="15.6" x14ac:dyDescent="0.3">
      <c r="C10853" s="227"/>
      <c r="N10853" s="244"/>
      <c r="O10853" s="244"/>
    </row>
    <row r="10854" spans="3:15" ht="15.6" x14ac:dyDescent="0.3">
      <c r="C10854" s="227"/>
      <c r="N10854" s="244"/>
      <c r="O10854" s="244"/>
    </row>
    <row r="10855" spans="3:15" ht="15.6" x14ac:dyDescent="0.3">
      <c r="C10855" s="227"/>
      <c r="N10855" s="244"/>
      <c r="O10855" s="244"/>
    </row>
    <row r="10856" spans="3:15" ht="15.6" x14ac:dyDescent="0.3">
      <c r="C10856" s="227"/>
      <c r="N10856" s="244"/>
      <c r="O10856" s="244"/>
    </row>
    <row r="10857" spans="3:15" ht="15.6" x14ac:dyDescent="0.3">
      <c r="C10857" s="227"/>
      <c r="N10857" s="244"/>
      <c r="O10857" s="244"/>
    </row>
    <row r="10858" spans="3:15" ht="15.6" x14ac:dyDescent="0.3">
      <c r="C10858" s="227"/>
      <c r="N10858" s="244"/>
      <c r="O10858" s="244"/>
    </row>
    <row r="10859" spans="3:15" ht="15.6" x14ac:dyDescent="0.3">
      <c r="C10859" s="227"/>
      <c r="N10859" s="244"/>
      <c r="O10859" s="244"/>
    </row>
    <row r="10860" spans="3:15" ht="15.6" x14ac:dyDescent="0.3">
      <c r="C10860" s="227"/>
      <c r="N10860" s="244"/>
      <c r="O10860" s="244"/>
    </row>
    <row r="10861" spans="3:15" ht="15.6" x14ac:dyDescent="0.3">
      <c r="C10861" s="227"/>
      <c r="N10861" s="244"/>
      <c r="O10861" s="244"/>
    </row>
    <row r="10862" spans="3:15" ht="15.6" x14ac:dyDescent="0.3">
      <c r="C10862" s="227"/>
      <c r="N10862" s="244"/>
      <c r="O10862" s="244"/>
    </row>
    <row r="10863" spans="3:15" ht="15.6" x14ac:dyDescent="0.3">
      <c r="C10863" s="227"/>
      <c r="N10863" s="244"/>
      <c r="O10863" s="244"/>
    </row>
    <row r="10864" spans="3:15" ht="15.6" x14ac:dyDescent="0.3">
      <c r="C10864" s="227"/>
      <c r="N10864" s="244"/>
      <c r="O10864" s="244"/>
    </row>
    <row r="10865" spans="3:15" ht="15.6" x14ac:dyDescent="0.3">
      <c r="C10865" s="227"/>
      <c r="N10865" s="244"/>
      <c r="O10865" s="244"/>
    </row>
    <row r="10866" spans="3:15" ht="15.6" x14ac:dyDescent="0.3">
      <c r="C10866" s="227"/>
      <c r="N10866" s="244"/>
      <c r="O10866" s="244"/>
    </row>
    <row r="10867" spans="3:15" ht="15.6" x14ac:dyDescent="0.3">
      <c r="C10867" s="227"/>
      <c r="N10867" s="244"/>
      <c r="O10867" s="244"/>
    </row>
    <row r="10868" spans="3:15" ht="15.6" x14ac:dyDescent="0.3">
      <c r="C10868" s="227"/>
      <c r="N10868" s="244"/>
      <c r="O10868" s="244"/>
    </row>
    <row r="10869" spans="3:15" ht="15.6" x14ac:dyDescent="0.3">
      <c r="C10869" s="227"/>
      <c r="N10869" s="244"/>
      <c r="O10869" s="244"/>
    </row>
    <row r="10870" spans="3:15" ht="15.6" x14ac:dyDescent="0.3">
      <c r="C10870" s="227"/>
      <c r="N10870" s="244"/>
      <c r="O10870" s="244"/>
    </row>
    <row r="10871" spans="3:15" ht="15.6" x14ac:dyDescent="0.3">
      <c r="C10871" s="227"/>
      <c r="N10871" s="244"/>
      <c r="O10871" s="244"/>
    </row>
    <row r="10872" spans="3:15" ht="15.6" x14ac:dyDescent="0.3">
      <c r="C10872" s="227"/>
      <c r="N10872" s="244"/>
      <c r="O10872" s="244"/>
    </row>
    <row r="10873" spans="3:15" ht="15.6" x14ac:dyDescent="0.3">
      <c r="C10873" s="227"/>
      <c r="N10873" s="244"/>
      <c r="O10873" s="244"/>
    </row>
    <row r="10874" spans="3:15" ht="15.6" x14ac:dyDescent="0.3">
      <c r="C10874" s="227"/>
      <c r="N10874" s="244"/>
      <c r="O10874" s="244"/>
    </row>
    <row r="10875" spans="3:15" ht="15.6" x14ac:dyDescent="0.3">
      <c r="C10875" s="227"/>
      <c r="N10875" s="244"/>
      <c r="O10875" s="244"/>
    </row>
    <row r="10876" spans="3:15" ht="15.6" x14ac:dyDescent="0.3">
      <c r="C10876" s="227"/>
      <c r="N10876" s="244"/>
      <c r="O10876" s="244"/>
    </row>
    <row r="10877" spans="3:15" ht="15.6" x14ac:dyDescent="0.3">
      <c r="C10877" s="227"/>
      <c r="N10877" s="244"/>
      <c r="O10877" s="244"/>
    </row>
    <row r="10878" spans="3:15" ht="15.6" x14ac:dyDescent="0.3">
      <c r="C10878" s="227"/>
      <c r="N10878" s="244"/>
      <c r="O10878" s="244"/>
    </row>
    <row r="10879" spans="3:15" ht="15.6" x14ac:dyDescent="0.3">
      <c r="C10879" s="227"/>
      <c r="N10879" s="244"/>
      <c r="O10879" s="244"/>
    </row>
    <row r="10880" spans="3:15" ht="15.6" x14ac:dyDescent="0.3">
      <c r="C10880" s="227"/>
      <c r="N10880" s="244"/>
      <c r="O10880" s="244"/>
    </row>
    <row r="10881" spans="3:15" ht="15.6" x14ac:dyDescent="0.3">
      <c r="C10881" s="227"/>
      <c r="N10881" s="244"/>
      <c r="O10881" s="244"/>
    </row>
    <row r="10882" spans="3:15" ht="15.6" x14ac:dyDescent="0.3">
      <c r="C10882" s="227"/>
      <c r="N10882" s="244"/>
      <c r="O10882" s="244"/>
    </row>
    <row r="10883" spans="3:15" ht="15.6" x14ac:dyDescent="0.3">
      <c r="C10883" s="227"/>
      <c r="N10883" s="244"/>
      <c r="O10883" s="244"/>
    </row>
    <row r="10884" spans="3:15" ht="15.6" x14ac:dyDescent="0.3">
      <c r="C10884" s="227"/>
      <c r="N10884" s="244"/>
      <c r="O10884" s="244"/>
    </row>
    <row r="10885" spans="3:15" ht="15.6" x14ac:dyDescent="0.3">
      <c r="C10885" s="227"/>
      <c r="N10885" s="244"/>
      <c r="O10885" s="244"/>
    </row>
    <row r="10886" spans="3:15" ht="15.6" x14ac:dyDescent="0.3">
      <c r="C10886" s="227"/>
      <c r="N10886" s="244"/>
      <c r="O10886" s="244"/>
    </row>
    <row r="10887" spans="3:15" ht="15.6" x14ac:dyDescent="0.3">
      <c r="C10887" s="227"/>
      <c r="N10887" s="244"/>
      <c r="O10887" s="244"/>
    </row>
    <row r="10888" spans="3:15" ht="15.6" x14ac:dyDescent="0.3">
      <c r="C10888" s="227"/>
      <c r="N10888" s="244"/>
      <c r="O10888" s="244"/>
    </row>
    <row r="10889" spans="3:15" ht="15.6" x14ac:dyDescent="0.3">
      <c r="C10889" s="227"/>
      <c r="N10889" s="244"/>
      <c r="O10889" s="244"/>
    </row>
    <row r="10890" spans="3:15" ht="15.6" x14ac:dyDescent="0.3">
      <c r="C10890" s="227"/>
      <c r="N10890" s="244"/>
      <c r="O10890" s="244"/>
    </row>
    <row r="10891" spans="3:15" ht="15.6" x14ac:dyDescent="0.3">
      <c r="C10891" s="227"/>
      <c r="N10891" s="244"/>
      <c r="O10891" s="244"/>
    </row>
    <row r="10892" spans="3:15" ht="15.6" x14ac:dyDescent="0.3">
      <c r="C10892" s="227"/>
      <c r="N10892" s="244"/>
      <c r="O10892" s="244"/>
    </row>
    <row r="10893" spans="3:15" ht="15.6" x14ac:dyDescent="0.3">
      <c r="C10893" s="227"/>
      <c r="N10893" s="244"/>
      <c r="O10893" s="244"/>
    </row>
    <row r="10894" spans="3:15" ht="15.6" x14ac:dyDescent="0.3">
      <c r="C10894" s="227"/>
      <c r="N10894" s="244"/>
      <c r="O10894" s="244"/>
    </row>
    <row r="10895" spans="3:15" ht="15.6" x14ac:dyDescent="0.3">
      <c r="C10895" s="227"/>
      <c r="N10895" s="244"/>
      <c r="O10895" s="244"/>
    </row>
    <row r="10896" spans="3:15" ht="15.6" x14ac:dyDescent="0.3">
      <c r="C10896" s="227"/>
      <c r="N10896" s="244"/>
      <c r="O10896" s="244"/>
    </row>
    <row r="10897" spans="3:15" ht="15.6" x14ac:dyDescent="0.3">
      <c r="C10897" s="227"/>
      <c r="N10897" s="244"/>
      <c r="O10897" s="244"/>
    </row>
    <row r="10898" spans="3:15" ht="15.6" x14ac:dyDescent="0.3">
      <c r="C10898" s="227"/>
      <c r="N10898" s="244"/>
      <c r="O10898" s="244"/>
    </row>
    <row r="10899" spans="3:15" ht="15.6" x14ac:dyDescent="0.3">
      <c r="C10899" s="227"/>
      <c r="N10899" s="244"/>
      <c r="O10899" s="244"/>
    </row>
    <row r="10900" spans="3:15" ht="15.6" x14ac:dyDescent="0.3">
      <c r="C10900" s="227"/>
      <c r="N10900" s="244"/>
      <c r="O10900" s="244"/>
    </row>
    <row r="10901" spans="3:15" ht="15.6" x14ac:dyDescent="0.3">
      <c r="C10901" s="227"/>
      <c r="N10901" s="244"/>
      <c r="O10901" s="244"/>
    </row>
    <row r="10902" spans="3:15" ht="15.6" x14ac:dyDescent="0.3">
      <c r="C10902" s="227"/>
      <c r="N10902" s="244"/>
      <c r="O10902" s="244"/>
    </row>
    <row r="10903" spans="3:15" ht="15.6" x14ac:dyDescent="0.3">
      <c r="C10903" s="227"/>
      <c r="N10903" s="244"/>
      <c r="O10903" s="244"/>
    </row>
    <row r="10904" spans="3:15" ht="15.6" x14ac:dyDescent="0.3">
      <c r="C10904" s="227"/>
      <c r="N10904" s="244"/>
      <c r="O10904" s="244"/>
    </row>
    <row r="10905" spans="3:15" ht="15.6" x14ac:dyDescent="0.3">
      <c r="C10905" s="227"/>
      <c r="N10905" s="244"/>
      <c r="O10905" s="244"/>
    </row>
    <row r="10906" spans="3:15" ht="15.6" x14ac:dyDescent="0.3">
      <c r="C10906" s="227"/>
      <c r="N10906" s="244"/>
      <c r="O10906" s="244"/>
    </row>
    <row r="10907" spans="3:15" ht="15.6" x14ac:dyDescent="0.3">
      <c r="C10907" s="227"/>
      <c r="N10907" s="244"/>
      <c r="O10907" s="244"/>
    </row>
    <row r="10908" spans="3:15" ht="15.6" x14ac:dyDescent="0.3">
      <c r="C10908" s="227"/>
      <c r="N10908" s="244"/>
      <c r="O10908" s="244"/>
    </row>
    <row r="10909" spans="3:15" ht="15.6" x14ac:dyDescent="0.3">
      <c r="C10909" s="227"/>
      <c r="N10909" s="244"/>
      <c r="O10909" s="244"/>
    </row>
    <row r="10910" spans="3:15" ht="15.6" x14ac:dyDescent="0.3">
      <c r="C10910" s="227"/>
      <c r="N10910" s="244"/>
      <c r="O10910" s="244"/>
    </row>
    <row r="10911" spans="3:15" ht="15.6" x14ac:dyDescent="0.3">
      <c r="C10911" s="227"/>
      <c r="N10911" s="244"/>
      <c r="O10911" s="244"/>
    </row>
    <row r="10912" spans="3:15" ht="15.6" x14ac:dyDescent="0.3">
      <c r="C10912" s="227"/>
      <c r="N10912" s="244"/>
      <c r="O10912" s="244"/>
    </row>
    <row r="10913" spans="3:15" ht="15.6" x14ac:dyDescent="0.3">
      <c r="C10913" s="227"/>
      <c r="N10913" s="244"/>
      <c r="O10913" s="244"/>
    </row>
    <row r="10914" spans="3:15" ht="15.6" x14ac:dyDescent="0.3">
      <c r="C10914" s="227"/>
      <c r="N10914" s="244"/>
      <c r="O10914" s="244"/>
    </row>
    <row r="10915" spans="3:15" ht="15.6" x14ac:dyDescent="0.3">
      <c r="C10915" s="227"/>
      <c r="N10915" s="244"/>
      <c r="O10915" s="244"/>
    </row>
    <row r="10916" spans="3:15" ht="15.6" x14ac:dyDescent="0.3">
      <c r="C10916" s="227"/>
      <c r="N10916" s="244"/>
      <c r="O10916" s="244"/>
    </row>
    <row r="10917" spans="3:15" ht="15.6" x14ac:dyDescent="0.3">
      <c r="C10917" s="227"/>
      <c r="N10917" s="244"/>
      <c r="O10917" s="244"/>
    </row>
    <row r="10918" spans="3:15" ht="15.6" x14ac:dyDescent="0.3">
      <c r="C10918" s="227"/>
      <c r="N10918" s="244"/>
      <c r="O10918" s="244"/>
    </row>
    <row r="10919" spans="3:15" ht="15.6" x14ac:dyDescent="0.3">
      <c r="C10919" s="227"/>
      <c r="N10919" s="244"/>
      <c r="O10919" s="244"/>
    </row>
    <row r="10920" spans="3:15" ht="15.6" x14ac:dyDescent="0.3">
      <c r="C10920" s="227"/>
      <c r="N10920" s="244"/>
      <c r="O10920" s="244"/>
    </row>
    <row r="10921" spans="3:15" ht="15.6" x14ac:dyDescent="0.3">
      <c r="C10921" s="227"/>
      <c r="N10921" s="244"/>
      <c r="O10921" s="244"/>
    </row>
    <row r="10922" spans="3:15" ht="15.6" x14ac:dyDescent="0.3">
      <c r="C10922" s="227"/>
      <c r="N10922" s="244"/>
      <c r="O10922" s="244"/>
    </row>
    <row r="10923" spans="3:15" ht="15.6" x14ac:dyDescent="0.3">
      <c r="C10923" s="227"/>
      <c r="N10923" s="244"/>
      <c r="O10923" s="244"/>
    </row>
    <row r="10924" spans="3:15" ht="15.6" x14ac:dyDescent="0.3">
      <c r="C10924" s="227"/>
      <c r="N10924" s="244"/>
      <c r="O10924" s="244"/>
    </row>
    <row r="10925" spans="3:15" ht="15.6" x14ac:dyDescent="0.3">
      <c r="C10925" s="227"/>
      <c r="N10925" s="244"/>
      <c r="O10925" s="244"/>
    </row>
    <row r="10926" spans="3:15" ht="15.6" x14ac:dyDescent="0.3">
      <c r="C10926" s="227"/>
      <c r="N10926" s="244"/>
      <c r="O10926" s="244"/>
    </row>
    <row r="10927" spans="3:15" ht="15.6" x14ac:dyDescent="0.3">
      <c r="C10927" s="227"/>
      <c r="N10927" s="244"/>
      <c r="O10927" s="244"/>
    </row>
    <row r="10928" spans="3:15" ht="15.6" x14ac:dyDescent="0.3">
      <c r="C10928" s="227"/>
      <c r="N10928" s="244"/>
      <c r="O10928" s="244"/>
    </row>
    <row r="10929" spans="3:15" ht="15.6" x14ac:dyDescent="0.3">
      <c r="C10929" s="227"/>
      <c r="N10929" s="244"/>
      <c r="O10929" s="244"/>
    </row>
    <row r="10930" spans="3:15" ht="15.6" x14ac:dyDescent="0.3">
      <c r="C10930" s="227"/>
      <c r="N10930" s="244"/>
      <c r="O10930" s="244"/>
    </row>
    <row r="10931" spans="3:15" ht="15.6" x14ac:dyDescent="0.3">
      <c r="C10931" s="227"/>
      <c r="N10931" s="244"/>
      <c r="O10931" s="244"/>
    </row>
    <row r="10932" spans="3:15" ht="15.6" x14ac:dyDescent="0.3">
      <c r="C10932" s="227"/>
      <c r="N10932" s="244"/>
      <c r="O10932" s="244"/>
    </row>
    <row r="10933" spans="3:15" ht="15.6" x14ac:dyDescent="0.3">
      <c r="C10933" s="227"/>
      <c r="N10933" s="244"/>
      <c r="O10933" s="244"/>
    </row>
    <row r="10934" spans="3:15" ht="15.6" x14ac:dyDescent="0.3">
      <c r="C10934" s="227"/>
      <c r="N10934" s="244"/>
      <c r="O10934" s="244"/>
    </row>
    <row r="10935" spans="3:15" ht="15.6" x14ac:dyDescent="0.3">
      <c r="C10935" s="227"/>
      <c r="N10935" s="244"/>
      <c r="O10935" s="244"/>
    </row>
    <row r="10936" spans="3:15" ht="15.6" x14ac:dyDescent="0.3">
      <c r="C10936" s="227"/>
      <c r="N10936" s="244"/>
      <c r="O10936" s="244"/>
    </row>
    <row r="10937" spans="3:15" ht="15.6" x14ac:dyDescent="0.3">
      <c r="C10937" s="227"/>
      <c r="N10937" s="244"/>
      <c r="O10937" s="244"/>
    </row>
    <row r="10938" spans="3:15" ht="15.6" x14ac:dyDescent="0.3">
      <c r="C10938" s="227"/>
      <c r="N10938" s="244"/>
      <c r="O10938" s="244"/>
    </row>
    <row r="10939" spans="3:15" ht="15.6" x14ac:dyDescent="0.3">
      <c r="C10939" s="227"/>
      <c r="N10939" s="244"/>
      <c r="O10939" s="244"/>
    </row>
    <row r="10940" spans="3:15" ht="15.6" x14ac:dyDescent="0.3">
      <c r="C10940" s="227"/>
      <c r="N10940" s="244"/>
      <c r="O10940" s="244"/>
    </row>
    <row r="10941" spans="3:15" ht="15.6" x14ac:dyDescent="0.3">
      <c r="C10941" s="227"/>
      <c r="N10941" s="244"/>
      <c r="O10941" s="244"/>
    </row>
    <row r="10942" spans="3:15" ht="15.6" x14ac:dyDescent="0.3">
      <c r="C10942" s="227"/>
      <c r="N10942" s="244"/>
      <c r="O10942" s="244"/>
    </row>
    <row r="10943" spans="3:15" ht="15.6" x14ac:dyDescent="0.3">
      <c r="C10943" s="227"/>
      <c r="N10943" s="244"/>
      <c r="O10943" s="244"/>
    </row>
    <row r="10944" spans="3:15" ht="15.6" x14ac:dyDescent="0.3">
      <c r="C10944" s="227"/>
      <c r="N10944" s="244"/>
      <c r="O10944" s="244"/>
    </row>
    <row r="10945" spans="3:15" ht="15.6" x14ac:dyDescent="0.3">
      <c r="C10945" s="227"/>
      <c r="N10945" s="244"/>
      <c r="O10945" s="244"/>
    </row>
    <row r="10946" spans="3:15" ht="15.6" x14ac:dyDescent="0.3">
      <c r="C10946" s="227"/>
      <c r="N10946" s="244"/>
      <c r="O10946" s="244"/>
    </row>
    <row r="10947" spans="3:15" ht="15.6" x14ac:dyDescent="0.3">
      <c r="C10947" s="227"/>
      <c r="N10947" s="244"/>
      <c r="O10947" s="244"/>
    </row>
    <row r="10948" spans="3:15" ht="15.6" x14ac:dyDescent="0.3">
      <c r="C10948" s="227"/>
      <c r="N10948" s="244"/>
      <c r="O10948" s="244"/>
    </row>
    <row r="10949" spans="3:15" ht="15.6" x14ac:dyDescent="0.3">
      <c r="C10949" s="227"/>
      <c r="N10949" s="244"/>
      <c r="O10949" s="244"/>
    </row>
    <row r="10950" spans="3:15" ht="15.6" x14ac:dyDescent="0.3">
      <c r="C10950" s="227"/>
      <c r="N10950" s="244"/>
      <c r="O10950" s="244"/>
    </row>
    <row r="10951" spans="3:15" ht="15.6" x14ac:dyDescent="0.3">
      <c r="C10951" s="227"/>
      <c r="N10951" s="244"/>
      <c r="O10951" s="244"/>
    </row>
    <row r="10952" spans="3:15" ht="15.6" x14ac:dyDescent="0.3">
      <c r="C10952" s="227"/>
      <c r="N10952" s="244"/>
      <c r="O10952" s="244"/>
    </row>
    <row r="10953" spans="3:15" ht="15.6" x14ac:dyDescent="0.3">
      <c r="C10953" s="227"/>
      <c r="N10953" s="244"/>
      <c r="O10953" s="244"/>
    </row>
    <row r="10954" spans="3:15" ht="15.6" x14ac:dyDescent="0.3">
      <c r="C10954" s="227"/>
      <c r="N10954" s="244"/>
      <c r="O10954" s="244"/>
    </row>
    <row r="10955" spans="3:15" ht="15.6" x14ac:dyDescent="0.3">
      <c r="C10955" s="227"/>
      <c r="N10955" s="244"/>
      <c r="O10955" s="244"/>
    </row>
    <row r="10956" spans="3:15" ht="15.6" x14ac:dyDescent="0.3">
      <c r="C10956" s="227"/>
      <c r="N10956" s="244"/>
      <c r="O10956" s="244"/>
    </row>
    <row r="10957" spans="3:15" ht="15.6" x14ac:dyDescent="0.3">
      <c r="C10957" s="227"/>
      <c r="N10957" s="244"/>
      <c r="O10957" s="244"/>
    </row>
    <row r="10958" spans="3:15" ht="15.6" x14ac:dyDescent="0.3">
      <c r="C10958" s="227"/>
      <c r="N10958" s="244"/>
      <c r="O10958" s="244"/>
    </row>
    <row r="10959" spans="3:15" ht="15.6" x14ac:dyDescent="0.3">
      <c r="C10959" s="227"/>
      <c r="N10959" s="244"/>
      <c r="O10959" s="244"/>
    </row>
    <row r="10960" spans="3:15" ht="15.6" x14ac:dyDescent="0.3">
      <c r="C10960" s="227"/>
      <c r="N10960" s="244"/>
      <c r="O10960" s="244"/>
    </row>
    <row r="10961" spans="3:15" ht="15.6" x14ac:dyDescent="0.3">
      <c r="C10961" s="227"/>
      <c r="N10961" s="244"/>
      <c r="O10961" s="244"/>
    </row>
    <row r="10962" spans="3:15" ht="15.6" x14ac:dyDescent="0.3">
      <c r="C10962" s="227"/>
      <c r="N10962" s="244"/>
      <c r="O10962" s="244"/>
    </row>
    <row r="10963" spans="3:15" ht="15.6" x14ac:dyDescent="0.3">
      <c r="C10963" s="227"/>
      <c r="N10963" s="244"/>
      <c r="O10963" s="244"/>
    </row>
    <row r="10964" spans="3:15" ht="15.6" x14ac:dyDescent="0.3">
      <c r="C10964" s="227"/>
      <c r="N10964" s="244"/>
      <c r="O10964" s="244"/>
    </row>
    <row r="10965" spans="3:15" ht="15.6" x14ac:dyDescent="0.3">
      <c r="C10965" s="227"/>
      <c r="N10965" s="244"/>
      <c r="O10965" s="244"/>
    </row>
    <row r="10966" spans="3:15" ht="15.6" x14ac:dyDescent="0.3">
      <c r="C10966" s="227"/>
      <c r="N10966" s="244"/>
      <c r="O10966" s="244"/>
    </row>
    <row r="10967" spans="3:15" ht="15.6" x14ac:dyDescent="0.3">
      <c r="C10967" s="227"/>
      <c r="N10967" s="244"/>
      <c r="O10967" s="244"/>
    </row>
    <row r="10968" spans="3:15" ht="15.6" x14ac:dyDescent="0.3">
      <c r="C10968" s="227"/>
      <c r="N10968" s="244"/>
      <c r="O10968" s="244"/>
    </row>
    <row r="10969" spans="3:15" ht="15.6" x14ac:dyDescent="0.3">
      <c r="C10969" s="227"/>
      <c r="N10969" s="244"/>
      <c r="O10969" s="244"/>
    </row>
    <row r="10970" spans="3:15" ht="15.6" x14ac:dyDescent="0.3">
      <c r="C10970" s="227"/>
      <c r="N10970" s="244"/>
      <c r="O10970" s="244"/>
    </row>
    <row r="10971" spans="3:15" ht="15.6" x14ac:dyDescent="0.3">
      <c r="C10971" s="227"/>
      <c r="N10971" s="244"/>
      <c r="O10971" s="244"/>
    </row>
    <row r="10972" spans="3:15" ht="15.6" x14ac:dyDescent="0.3">
      <c r="C10972" s="227"/>
      <c r="N10972" s="244"/>
      <c r="O10972" s="244"/>
    </row>
    <row r="10973" spans="3:15" ht="15.6" x14ac:dyDescent="0.3">
      <c r="C10973" s="227"/>
      <c r="N10973" s="244"/>
      <c r="O10973" s="244"/>
    </row>
    <row r="10974" spans="3:15" ht="15.6" x14ac:dyDescent="0.3">
      <c r="C10974" s="227"/>
      <c r="N10974" s="244"/>
      <c r="O10974" s="244"/>
    </row>
    <row r="10975" spans="3:15" ht="15.6" x14ac:dyDescent="0.3">
      <c r="C10975" s="227"/>
      <c r="N10975" s="244"/>
      <c r="O10975" s="244"/>
    </row>
    <row r="10976" spans="3:15" ht="15.6" x14ac:dyDescent="0.3">
      <c r="C10976" s="227"/>
      <c r="N10976" s="244"/>
      <c r="O10976" s="244"/>
    </row>
    <row r="10977" spans="3:15" ht="15.6" x14ac:dyDescent="0.3">
      <c r="C10977" s="227"/>
      <c r="N10977" s="244"/>
      <c r="O10977" s="244"/>
    </row>
    <row r="10978" spans="3:15" ht="15.6" x14ac:dyDescent="0.3">
      <c r="C10978" s="227"/>
      <c r="N10978" s="244"/>
      <c r="O10978" s="244"/>
    </row>
    <row r="10979" spans="3:15" ht="15.6" x14ac:dyDescent="0.3">
      <c r="C10979" s="227"/>
      <c r="N10979" s="244"/>
      <c r="O10979" s="244"/>
    </row>
    <row r="10980" spans="3:15" ht="15.6" x14ac:dyDescent="0.3">
      <c r="C10980" s="227"/>
      <c r="N10980" s="244"/>
      <c r="O10980" s="244"/>
    </row>
    <row r="10981" spans="3:15" ht="15.6" x14ac:dyDescent="0.3">
      <c r="C10981" s="227"/>
      <c r="N10981" s="244"/>
      <c r="O10981" s="244"/>
    </row>
    <row r="10982" spans="3:15" ht="15.6" x14ac:dyDescent="0.3">
      <c r="C10982" s="227"/>
      <c r="N10982" s="244"/>
      <c r="O10982" s="244"/>
    </row>
    <row r="10983" spans="3:15" ht="15.6" x14ac:dyDescent="0.3">
      <c r="C10983" s="227"/>
      <c r="N10983" s="244"/>
      <c r="O10983" s="244"/>
    </row>
    <row r="10984" spans="3:15" ht="15.6" x14ac:dyDescent="0.3">
      <c r="C10984" s="227"/>
      <c r="N10984" s="244"/>
      <c r="O10984" s="244"/>
    </row>
    <row r="10985" spans="3:15" ht="15.6" x14ac:dyDescent="0.3">
      <c r="C10985" s="227"/>
      <c r="N10985" s="244"/>
      <c r="O10985" s="244"/>
    </row>
    <row r="10986" spans="3:15" ht="15.6" x14ac:dyDescent="0.3">
      <c r="C10986" s="227"/>
      <c r="N10986" s="244"/>
      <c r="O10986" s="244"/>
    </row>
    <row r="10987" spans="3:15" ht="15.6" x14ac:dyDescent="0.3">
      <c r="C10987" s="227"/>
      <c r="N10987" s="244"/>
      <c r="O10987" s="244"/>
    </row>
    <row r="10988" spans="3:15" ht="15.6" x14ac:dyDescent="0.3">
      <c r="C10988" s="227"/>
      <c r="N10988" s="244"/>
      <c r="O10988" s="244"/>
    </row>
    <row r="10989" spans="3:15" ht="15.6" x14ac:dyDescent="0.3">
      <c r="C10989" s="227"/>
      <c r="N10989" s="244"/>
      <c r="O10989" s="244"/>
    </row>
    <row r="10990" spans="3:15" ht="15.6" x14ac:dyDescent="0.3">
      <c r="C10990" s="227"/>
      <c r="N10990" s="244"/>
      <c r="O10990" s="244"/>
    </row>
    <row r="10991" spans="3:15" ht="15.6" x14ac:dyDescent="0.3">
      <c r="C10991" s="227"/>
      <c r="N10991" s="244"/>
      <c r="O10991" s="244"/>
    </row>
    <row r="10992" spans="3:15" ht="15.6" x14ac:dyDescent="0.3">
      <c r="C10992" s="227"/>
      <c r="N10992" s="244"/>
      <c r="O10992" s="244"/>
    </row>
    <row r="10993" spans="3:15" ht="15.6" x14ac:dyDescent="0.3">
      <c r="C10993" s="227"/>
      <c r="N10993" s="244"/>
      <c r="O10993" s="244"/>
    </row>
    <row r="10994" spans="3:15" ht="15.6" x14ac:dyDescent="0.3">
      <c r="C10994" s="227"/>
      <c r="N10994" s="244"/>
      <c r="O10994" s="244"/>
    </row>
    <row r="10995" spans="3:15" ht="15.6" x14ac:dyDescent="0.3">
      <c r="C10995" s="227"/>
      <c r="N10995" s="244"/>
      <c r="O10995" s="244"/>
    </row>
    <row r="10996" spans="3:15" ht="15.6" x14ac:dyDescent="0.3">
      <c r="C10996" s="227"/>
      <c r="N10996" s="244"/>
      <c r="O10996" s="244"/>
    </row>
    <row r="10997" spans="3:15" ht="15.6" x14ac:dyDescent="0.3">
      <c r="C10997" s="227"/>
      <c r="N10997" s="244"/>
      <c r="O10997" s="244"/>
    </row>
    <row r="10998" spans="3:15" ht="15.6" x14ac:dyDescent="0.3">
      <c r="C10998" s="227"/>
      <c r="N10998" s="244"/>
      <c r="O10998" s="244"/>
    </row>
    <row r="10999" spans="3:15" ht="15.6" x14ac:dyDescent="0.3">
      <c r="C10999" s="227"/>
      <c r="N10999" s="244"/>
      <c r="O10999" s="244"/>
    </row>
    <row r="11000" spans="3:15" ht="15.6" x14ac:dyDescent="0.3">
      <c r="C11000" s="227"/>
      <c r="N11000" s="244"/>
      <c r="O11000" s="244"/>
    </row>
    <row r="11001" spans="3:15" ht="15.6" x14ac:dyDescent="0.3">
      <c r="C11001" s="227"/>
      <c r="N11001" s="244"/>
      <c r="O11001" s="244"/>
    </row>
    <row r="11002" spans="3:15" ht="15.6" x14ac:dyDescent="0.3">
      <c r="C11002" s="227"/>
      <c r="N11002" s="244"/>
      <c r="O11002" s="244"/>
    </row>
    <row r="11003" spans="3:15" ht="15.6" x14ac:dyDescent="0.3">
      <c r="C11003" s="227"/>
      <c r="N11003" s="244"/>
      <c r="O11003" s="244"/>
    </row>
    <row r="11004" spans="3:15" ht="15.6" x14ac:dyDescent="0.3">
      <c r="C11004" s="227"/>
      <c r="N11004" s="244"/>
      <c r="O11004" s="244"/>
    </row>
    <row r="11005" spans="3:15" ht="15.6" x14ac:dyDescent="0.3">
      <c r="C11005" s="227"/>
      <c r="N11005" s="244"/>
      <c r="O11005" s="244"/>
    </row>
    <row r="11006" spans="3:15" ht="15.6" x14ac:dyDescent="0.3">
      <c r="C11006" s="227"/>
      <c r="N11006" s="244"/>
      <c r="O11006" s="244"/>
    </row>
    <row r="11007" spans="3:15" ht="15.6" x14ac:dyDescent="0.3">
      <c r="C11007" s="227"/>
      <c r="N11007" s="244"/>
      <c r="O11007" s="244"/>
    </row>
    <row r="11008" spans="3:15" ht="15.6" x14ac:dyDescent="0.3">
      <c r="C11008" s="227"/>
      <c r="N11008" s="244"/>
      <c r="O11008" s="244"/>
    </row>
    <row r="11009" spans="3:15" ht="15.6" x14ac:dyDescent="0.3">
      <c r="C11009" s="227"/>
      <c r="N11009" s="244"/>
      <c r="O11009" s="244"/>
    </row>
    <row r="11010" spans="3:15" ht="15.6" x14ac:dyDescent="0.3">
      <c r="C11010" s="227"/>
      <c r="N11010" s="244"/>
      <c r="O11010" s="244"/>
    </row>
    <row r="11011" spans="3:15" ht="15.6" x14ac:dyDescent="0.3">
      <c r="C11011" s="227"/>
      <c r="N11011" s="244"/>
      <c r="O11011" s="244"/>
    </row>
    <row r="11012" spans="3:15" ht="15.6" x14ac:dyDescent="0.3">
      <c r="C11012" s="227"/>
      <c r="N11012" s="244"/>
      <c r="O11012" s="244"/>
    </row>
    <row r="11013" spans="3:15" ht="15.6" x14ac:dyDescent="0.3">
      <c r="C11013" s="227"/>
      <c r="N11013" s="244"/>
      <c r="O11013" s="244"/>
    </row>
    <row r="11014" spans="3:15" ht="15.6" x14ac:dyDescent="0.3">
      <c r="C11014" s="227"/>
      <c r="N11014" s="244"/>
      <c r="O11014" s="244"/>
    </row>
    <row r="11015" spans="3:15" ht="15.6" x14ac:dyDescent="0.3">
      <c r="C11015" s="227"/>
      <c r="N11015" s="244"/>
      <c r="O11015" s="244"/>
    </row>
    <row r="11016" spans="3:15" ht="15.6" x14ac:dyDescent="0.3">
      <c r="C11016" s="227"/>
      <c r="N11016" s="244"/>
      <c r="O11016" s="244"/>
    </row>
    <row r="11017" spans="3:15" ht="15.6" x14ac:dyDescent="0.3">
      <c r="C11017" s="227"/>
      <c r="N11017" s="244"/>
      <c r="O11017" s="244"/>
    </row>
    <row r="11018" spans="3:15" ht="15.6" x14ac:dyDescent="0.3">
      <c r="C11018" s="227"/>
      <c r="N11018" s="244"/>
      <c r="O11018" s="244"/>
    </row>
    <row r="11019" spans="3:15" ht="15.6" x14ac:dyDescent="0.3">
      <c r="C11019" s="227"/>
      <c r="N11019" s="244"/>
      <c r="O11019" s="244"/>
    </row>
    <row r="11020" spans="3:15" ht="15.6" x14ac:dyDescent="0.3">
      <c r="C11020" s="227"/>
      <c r="N11020" s="244"/>
      <c r="O11020" s="244"/>
    </row>
    <row r="11021" spans="3:15" ht="15.6" x14ac:dyDescent="0.3">
      <c r="C11021" s="227"/>
      <c r="N11021" s="244"/>
      <c r="O11021" s="244"/>
    </row>
    <row r="11022" spans="3:15" ht="15.6" x14ac:dyDescent="0.3">
      <c r="C11022" s="227"/>
      <c r="N11022" s="244"/>
      <c r="O11022" s="244"/>
    </row>
    <row r="11023" spans="3:15" ht="15.6" x14ac:dyDescent="0.3">
      <c r="C11023" s="227"/>
      <c r="N11023" s="244"/>
      <c r="O11023" s="244"/>
    </row>
    <row r="11024" spans="3:15" ht="15.6" x14ac:dyDescent="0.3">
      <c r="C11024" s="227"/>
      <c r="N11024" s="244"/>
      <c r="O11024" s="244"/>
    </row>
    <row r="11025" spans="3:15" ht="15.6" x14ac:dyDescent="0.3">
      <c r="C11025" s="227"/>
      <c r="N11025" s="244"/>
      <c r="O11025" s="244"/>
    </row>
    <row r="11026" spans="3:15" ht="15.6" x14ac:dyDescent="0.3">
      <c r="C11026" s="227"/>
      <c r="N11026" s="244"/>
      <c r="O11026" s="244"/>
    </row>
    <row r="11027" spans="3:15" ht="15.6" x14ac:dyDescent="0.3">
      <c r="C11027" s="227"/>
      <c r="N11027" s="244"/>
      <c r="O11027" s="244"/>
    </row>
    <row r="11028" spans="3:15" ht="15.6" x14ac:dyDescent="0.3">
      <c r="C11028" s="227"/>
      <c r="N11028" s="244"/>
      <c r="O11028" s="244"/>
    </row>
    <row r="11029" spans="3:15" ht="15.6" x14ac:dyDescent="0.3">
      <c r="C11029" s="227"/>
      <c r="N11029" s="244"/>
      <c r="O11029" s="244"/>
    </row>
    <row r="11030" spans="3:15" ht="15.6" x14ac:dyDescent="0.3">
      <c r="C11030" s="227"/>
      <c r="N11030" s="244"/>
      <c r="O11030" s="244"/>
    </row>
    <row r="11031" spans="3:15" ht="15.6" x14ac:dyDescent="0.3">
      <c r="C11031" s="227"/>
      <c r="N11031" s="244"/>
      <c r="O11031" s="244"/>
    </row>
    <row r="11032" spans="3:15" ht="15.6" x14ac:dyDescent="0.3">
      <c r="C11032" s="227"/>
      <c r="N11032" s="244"/>
      <c r="O11032" s="244"/>
    </row>
    <row r="11033" spans="3:15" ht="15.6" x14ac:dyDescent="0.3">
      <c r="C11033" s="227"/>
      <c r="N11033" s="244"/>
      <c r="O11033" s="244"/>
    </row>
    <row r="11034" spans="3:15" ht="15.6" x14ac:dyDescent="0.3">
      <c r="C11034" s="227"/>
      <c r="N11034" s="244"/>
      <c r="O11034" s="244"/>
    </row>
    <row r="11035" spans="3:15" ht="15.6" x14ac:dyDescent="0.3">
      <c r="C11035" s="227"/>
      <c r="N11035" s="244"/>
      <c r="O11035" s="244"/>
    </row>
    <row r="11036" spans="3:15" ht="15.6" x14ac:dyDescent="0.3">
      <c r="C11036" s="227"/>
      <c r="N11036" s="244"/>
      <c r="O11036" s="244"/>
    </row>
    <row r="11037" spans="3:15" ht="15.6" x14ac:dyDescent="0.3">
      <c r="C11037" s="227"/>
      <c r="N11037" s="244"/>
      <c r="O11037" s="244"/>
    </row>
    <row r="11038" spans="3:15" ht="15.6" x14ac:dyDescent="0.3">
      <c r="C11038" s="227"/>
      <c r="N11038" s="244"/>
      <c r="O11038" s="244"/>
    </row>
    <row r="11039" spans="3:15" ht="15.6" x14ac:dyDescent="0.3">
      <c r="C11039" s="227"/>
      <c r="N11039" s="244"/>
      <c r="O11039" s="244"/>
    </row>
    <row r="11040" spans="3:15" ht="15.6" x14ac:dyDescent="0.3">
      <c r="C11040" s="227"/>
      <c r="N11040" s="244"/>
      <c r="O11040" s="244"/>
    </row>
    <row r="11041" spans="3:15" ht="15.6" x14ac:dyDescent="0.3">
      <c r="C11041" s="227"/>
      <c r="N11041" s="244"/>
      <c r="O11041" s="244"/>
    </row>
    <row r="11042" spans="3:15" ht="15.6" x14ac:dyDescent="0.3">
      <c r="C11042" s="227"/>
      <c r="N11042" s="244"/>
      <c r="O11042" s="244"/>
    </row>
    <row r="11043" spans="3:15" ht="15.6" x14ac:dyDescent="0.3">
      <c r="C11043" s="227"/>
      <c r="N11043" s="244"/>
      <c r="O11043" s="244"/>
    </row>
    <row r="11044" spans="3:15" ht="15.6" x14ac:dyDescent="0.3">
      <c r="C11044" s="227"/>
      <c r="N11044" s="244"/>
      <c r="O11044" s="244"/>
    </row>
    <row r="11045" spans="3:15" ht="15.6" x14ac:dyDescent="0.3">
      <c r="C11045" s="227"/>
      <c r="N11045" s="244"/>
      <c r="O11045" s="244"/>
    </row>
    <row r="11046" spans="3:15" ht="15.6" x14ac:dyDescent="0.3">
      <c r="C11046" s="227"/>
      <c r="N11046" s="244"/>
      <c r="O11046" s="244"/>
    </row>
    <row r="11047" spans="3:15" ht="15.6" x14ac:dyDescent="0.3">
      <c r="C11047" s="227"/>
      <c r="N11047" s="244"/>
      <c r="O11047" s="244"/>
    </row>
    <row r="11048" spans="3:15" ht="15.6" x14ac:dyDescent="0.3">
      <c r="C11048" s="227"/>
      <c r="N11048" s="244"/>
      <c r="O11048" s="244"/>
    </row>
    <row r="11049" spans="3:15" ht="15.6" x14ac:dyDescent="0.3">
      <c r="C11049" s="227"/>
      <c r="N11049" s="244"/>
      <c r="O11049" s="244"/>
    </row>
    <row r="11050" spans="3:15" ht="15.6" x14ac:dyDescent="0.3">
      <c r="C11050" s="227"/>
      <c r="N11050" s="244"/>
      <c r="O11050" s="244"/>
    </row>
    <row r="11051" spans="3:15" ht="15.6" x14ac:dyDescent="0.3">
      <c r="C11051" s="227"/>
      <c r="N11051" s="244"/>
      <c r="O11051" s="244"/>
    </row>
    <row r="11052" spans="3:15" ht="15.6" x14ac:dyDescent="0.3">
      <c r="C11052" s="227"/>
      <c r="N11052" s="244"/>
      <c r="O11052" s="244"/>
    </row>
    <row r="11053" spans="3:15" ht="15.6" x14ac:dyDescent="0.3">
      <c r="C11053" s="227"/>
      <c r="N11053" s="244"/>
      <c r="O11053" s="244"/>
    </row>
    <row r="11054" spans="3:15" ht="15.6" x14ac:dyDescent="0.3">
      <c r="C11054" s="227"/>
      <c r="N11054" s="244"/>
      <c r="O11054" s="244"/>
    </row>
    <row r="11055" spans="3:15" ht="15.6" x14ac:dyDescent="0.3">
      <c r="C11055" s="227"/>
      <c r="N11055" s="244"/>
      <c r="O11055" s="244"/>
    </row>
    <row r="11056" spans="3:15" ht="15.6" x14ac:dyDescent="0.3">
      <c r="C11056" s="227"/>
      <c r="N11056" s="244"/>
      <c r="O11056" s="244"/>
    </row>
    <row r="11057" spans="3:15" ht="15.6" x14ac:dyDescent="0.3">
      <c r="C11057" s="227"/>
      <c r="N11057" s="244"/>
      <c r="O11057" s="244"/>
    </row>
    <row r="11058" spans="3:15" ht="15.6" x14ac:dyDescent="0.3">
      <c r="C11058" s="227"/>
      <c r="N11058" s="244"/>
      <c r="O11058" s="244"/>
    </row>
    <row r="11059" spans="3:15" ht="15.6" x14ac:dyDescent="0.3">
      <c r="C11059" s="227"/>
      <c r="N11059" s="244"/>
      <c r="O11059" s="244"/>
    </row>
    <row r="11060" spans="3:15" ht="15.6" x14ac:dyDescent="0.3">
      <c r="C11060" s="227"/>
      <c r="N11060" s="244"/>
      <c r="O11060" s="244"/>
    </row>
    <row r="11061" spans="3:15" ht="15.6" x14ac:dyDescent="0.3">
      <c r="C11061" s="227"/>
      <c r="N11061" s="244"/>
      <c r="O11061" s="244"/>
    </row>
    <row r="11062" spans="3:15" ht="15.6" x14ac:dyDescent="0.3">
      <c r="C11062" s="227"/>
      <c r="N11062" s="244"/>
      <c r="O11062" s="244"/>
    </row>
    <row r="11063" spans="3:15" ht="15.6" x14ac:dyDescent="0.3">
      <c r="C11063" s="227"/>
      <c r="N11063" s="244"/>
      <c r="O11063" s="244"/>
    </row>
    <row r="11064" spans="3:15" ht="15.6" x14ac:dyDescent="0.3">
      <c r="C11064" s="227"/>
      <c r="N11064" s="244"/>
      <c r="O11064" s="244"/>
    </row>
    <row r="11065" spans="3:15" ht="15.6" x14ac:dyDescent="0.3">
      <c r="C11065" s="227"/>
      <c r="N11065" s="244"/>
      <c r="O11065" s="244"/>
    </row>
    <row r="11066" spans="3:15" ht="15.6" x14ac:dyDescent="0.3">
      <c r="C11066" s="227"/>
      <c r="N11066" s="244"/>
      <c r="O11066" s="244"/>
    </row>
    <row r="11067" spans="3:15" ht="15.6" x14ac:dyDescent="0.3">
      <c r="C11067" s="227"/>
      <c r="N11067" s="244"/>
      <c r="O11067" s="244"/>
    </row>
    <row r="11068" spans="3:15" ht="15.6" x14ac:dyDescent="0.3">
      <c r="C11068" s="227"/>
      <c r="N11068" s="244"/>
      <c r="O11068" s="244"/>
    </row>
    <row r="11069" spans="3:15" ht="15.6" x14ac:dyDescent="0.3">
      <c r="C11069" s="227"/>
      <c r="N11069" s="244"/>
      <c r="O11069" s="244"/>
    </row>
    <row r="11070" spans="3:15" ht="15.6" x14ac:dyDescent="0.3">
      <c r="C11070" s="227"/>
      <c r="N11070" s="244"/>
      <c r="O11070" s="244"/>
    </row>
    <row r="11071" spans="3:15" ht="15.6" x14ac:dyDescent="0.3">
      <c r="C11071" s="227"/>
      <c r="N11071" s="244"/>
      <c r="O11071" s="244"/>
    </row>
    <row r="11072" spans="3:15" ht="15.6" x14ac:dyDescent="0.3">
      <c r="C11072" s="227"/>
      <c r="N11072" s="244"/>
      <c r="O11072" s="244"/>
    </row>
    <row r="11073" spans="3:15" ht="15.6" x14ac:dyDescent="0.3">
      <c r="C11073" s="227"/>
      <c r="N11073" s="244"/>
      <c r="O11073" s="244"/>
    </row>
    <row r="11074" spans="3:15" ht="15.6" x14ac:dyDescent="0.3">
      <c r="C11074" s="227"/>
      <c r="N11074" s="244"/>
      <c r="O11074" s="244"/>
    </row>
    <row r="11075" spans="3:15" ht="15.6" x14ac:dyDescent="0.3">
      <c r="C11075" s="227"/>
      <c r="N11075" s="244"/>
      <c r="O11075" s="244"/>
    </row>
    <row r="11076" spans="3:15" ht="15.6" x14ac:dyDescent="0.3">
      <c r="C11076" s="227"/>
      <c r="N11076" s="244"/>
      <c r="O11076" s="244"/>
    </row>
    <row r="11077" spans="3:15" ht="15.6" x14ac:dyDescent="0.3">
      <c r="C11077" s="227"/>
      <c r="N11077" s="244"/>
      <c r="O11077" s="244"/>
    </row>
    <row r="11078" spans="3:15" ht="15.6" x14ac:dyDescent="0.3">
      <c r="C11078" s="227"/>
      <c r="N11078" s="244"/>
      <c r="O11078" s="244"/>
    </row>
    <row r="11079" spans="3:15" ht="15.6" x14ac:dyDescent="0.3">
      <c r="C11079" s="227"/>
      <c r="N11079" s="244"/>
      <c r="O11079" s="244"/>
    </row>
    <row r="11080" spans="3:15" ht="15.6" x14ac:dyDescent="0.3">
      <c r="C11080" s="227"/>
      <c r="N11080" s="244"/>
      <c r="O11080" s="244"/>
    </row>
    <row r="11081" spans="3:15" ht="15.6" x14ac:dyDescent="0.3">
      <c r="C11081" s="227"/>
      <c r="N11081" s="244"/>
      <c r="O11081" s="244"/>
    </row>
    <row r="11082" spans="3:15" ht="15.6" x14ac:dyDescent="0.3">
      <c r="C11082" s="227"/>
      <c r="N11082" s="244"/>
      <c r="O11082" s="244"/>
    </row>
    <row r="11083" spans="3:15" ht="15.6" x14ac:dyDescent="0.3">
      <c r="C11083" s="227"/>
      <c r="N11083" s="244"/>
      <c r="O11083" s="244"/>
    </row>
    <row r="11084" spans="3:15" ht="15.6" x14ac:dyDescent="0.3">
      <c r="C11084" s="227"/>
      <c r="N11084" s="244"/>
      <c r="O11084" s="244"/>
    </row>
    <row r="11085" spans="3:15" ht="15.6" x14ac:dyDescent="0.3">
      <c r="C11085" s="227"/>
      <c r="N11085" s="244"/>
      <c r="O11085" s="244"/>
    </row>
    <row r="11086" spans="3:15" ht="15.6" x14ac:dyDescent="0.3">
      <c r="C11086" s="227"/>
      <c r="N11086" s="244"/>
      <c r="O11086" s="244"/>
    </row>
    <row r="11087" spans="3:15" ht="15.6" x14ac:dyDescent="0.3">
      <c r="C11087" s="227"/>
      <c r="N11087" s="244"/>
      <c r="O11087" s="244"/>
    </row>
    <row r="11088" spans="3:15" ht="15.6" x14ac:dyDescent="0.3">
      <c r="C11088" s="227"/>
      <c r="N11088" s="244"/>
      <c r="O11088" s="244"/>
    </row>
    <row r="11089" spans="3:15" ht="15.6" x14ac:dyDescent="0.3">
      <c r="C11089" s="227"/>
      <c r="N11089" s="244"/>
      <c r="O11089" s="244"/>
    </row>
    <row r="11090" spans="3:15" ht="15.6" x14ac:dyDescent="0.3">
      <c r="C11090" s="227"/>
      <c r="N11090" s="244"/>
      <c r="O11090" s="244"/>
    </row>
    <row r="11091" spans="3:15" ht="15.6" x14ac:dyDescent="0.3">
      <c r="C11091" s="227"/>
      <c r="N11091" s="244"/>
      <c r="O11091" s="244"/>
    </row>
    <row r="11092" spans="3:15" ht="15.6" x14ac:dyDescent="0.3">
      <c r="C11092" s="227"/>
      <c r="N11092" s="244"/>
      <c r="O11092" s="244"/>
    </row>
    <row r="11093" spans="3:15" ht="15.6" x14ac:dyDescent="0.3">
      <c r="C11093" s="227"/>
      <c r="N11093" s="244"/>
      <c r="O11093" s="244"/>
    </row>
    <row r="11094" spans="3:15" ht="15.6" x14ac:dyDescent="0.3">
      <c r="C11094" s="227"/>
      <c r="N11094" s="244"/>
      <c r="O11094" s="244"/>
    </row>
    <row r="11095" spans="3:15" ht="15.6" x14ac:dyDescent="0.3">
      <c r="C11095" s="227"/>
      <c r="N11095" s="244"/>
      <c r="O11095" s="244"/>
    </row>
    <row r="11096" spans="3:15" ht="15.6" x14ac:dyDescent="0.3">
      <c r="C11096" s="227"/>
      <c r="N11096" s="244"/>
      <c r="O11096" s="244"/>
    </row>
    <row r="11097" spans="3:15" ht="15.6" x14ac:dyDescent="0.3">
      <c r="C11097" s="227"/>
      <c r="N11097" s="244"/>
      <c r="O11097" s="244"/>
    </row>
    <row r="11098" spans="3:15" ht="15.6" x14ac:dyDescent="0.3">
      <c r="C11098" s="227"/>
      <c r="N11098" s="244"/>
      <c r="O11098" s="244"/>
    </row>
    <row r="11099" spans="3:15" ht="15.6" x14ac:dyDescent="0.3">
      <c r="C11099" s="227"/>
      <c r="N11099" s="244"/>
      <c r="O11099" s="244"/>
    </row>
    <row r="11100" spans="3:15" ht="15.6" x14ac:dyDescent="0.3">
      <c r="C11100" s="227"/>
      <c r="N11100" s="244"/>
      <c r="O11100" s="244"/>
    </row>
    <row r="11101" spans="3:15" ht="15.6" x14ac:dyDescent="0.3">
      <c r="C11101" s="227"/>
      <c r="N11101" s="244"/>
      <c r="O11101" s="244"/>
    </row>
    <row r="11102" spans="3:15" ht="15.6" x14ac:dyDescent="0.3">
      <c r="C11102" s="227"/>
      <c r="N11102" s="244"/>
      <c r="O11102" s="244"/>
    </row>
    <row r="11103" spans="3:15" ht="15.6" x14ac:dyDescent="0.3">
      <c r="C11103" s="227"/>
      <c r="N11103" s="244"/>
      <c r="O11103" s="244"/>
    </row>
    <row r="11104" spans="3:15" ht="15.6" x14ac:dyDescent="0.3">
      <c r="C11104" s="227"/>
      <c r="N11104" s="244"/>
      <c r="O11104" s="244"/>
    </row>
    <row r="11105" spans="3:15" ht="15.6" x14ac:dyDescent="0.3">
      <c r="C11105" s="227"/>
      <c r="N11105" s="244"/>
      <c r="O11105" s="244"/>
    </row>
    <row r="11106" spans="3:15" ht="15.6" x14ac:dyDescent="0.3">
      <c r="C11106" s="227"/>
      <c r="N11106" s="244"/>
      <c r="O11106" s="244"/>
    </row>
    <row r="11107" spans="3:15" ht="15.6" x14ac:dyDescent="0.3">
      <c r="C11107" s="227"/>
      <c r="N11107" s="244"/>
      <c r="O11107" s="244"/>
    </row>
    <row r="11108" spans="3:15" ht="15.6" x14ac:dyDescent="0.3">
      <c r="C11108" s="227"/>
      <c r="N11108" s="244"/>
      <c r="O11108" s="244"/>
    </row>
    <row r="11109" spans="3:15" ht="15.6" x14ac:dyDescent="0.3">
      <c r="C11109" s="227"/>
      <c r="N11109" s="244"/>
      <c r="O11109" s="244"/>
    </row>
    <row r="11110" spans="3:15" ht="15.6" x14ac:dyDescent="0.3">
      <c r="C11110" s="227"/>
      <c r="N11110" s="244"/>
      <c r="O11110" s="244"/>
    </row>
    <row r="11111" spans="3:15" ht="15.6" x14ac:dyDescent="0.3">
      <c r="C11111" s="227"/>
      <c r="N11111" s="244"/>
      <c r="O11111" s="244"/>
    </row>
    <row r="11112" spans="3:15" ht="15.6" x14ac:dyDescent="0.3">
      <c r="C11112" s="227"/>
      <c r="N11112" s="244"/>
      <c r="O11112" s="244"/>
    </row>
    <row r="11113" spans="3:15" ht="15.6" x14ac:dyDescent="0.3">
      <c r="C11113" s="227"/>
      <c r="N11113" s="244"/>
      <c r="O11113" s="244"/>
    </row>
    <row r="11114" spans="3:15" ht="15.6" x14ac:dyDescent="0.3">
      <c r="C11114" s="227"/>
      <c r="N11114" s="244"/>
      <c r="O11114" s="244"/>
    </row>
    <row r="11115" spans="3:15" ht="15.6" x14ac:dyDescent="0.3">
      <c r="C11115" s="227"/>
      <c r="N11115" s="244"/>
      <c r="O11115" s="244"/>
    </row>
    <row r="11116" spans="3:15" ht="15.6" x14ac:dyDescent="0.3">
      <c r="C11116" s="227"/>
      <c r="N11116" s="244"/>
      <c r="O11116" s="244"/>
    </row>
    <row r="11117" spans="3:15" ht="15.6" x14ac:dyDescent="0.3">
      <c r="C11117" s="227"/>
      <c r="N11117" s="244"/>
      <c r="O11117" s="244"/>
    </row>
    <row r="11118" spans="3:15" ht="15.6" x14ac:dyDescent="0.3">
      <c r="C11118" s="227"/>
      <c r="N11118" s="244"/>
      <c r="O11118" s="244"/>
    </row>
    <row r="11119" spans="3:15" ht="15.6" x14ac:dyDescent="0.3">
      <c r="C11119" s="227"/>
      <c r="N11119" s="244"/>
      <c r="O11119" s="244"/>
    </row>
    <row r="11120" spans="3:15" ht="15.6" x14ac:dyDescent="0.3">
      <c r="C11120" s="227"/>
      <c r="N11120" s="244"/>
      <c r="O11120" s="244"/>
    </row>
    <row r="11121" spans="3:15" ht="15.6" x14ac:dyDescent="0.3">
      <c r="C11121" s="227"/>
      <c r="N11121" s="244"/>
      <c r="O11121" s="244"/>
    </row>
    <row r="11122" spans="3:15" ht="15.6" x14ac:dyDescent="0.3">
      <c r="C11122" s="227"/>
      <c r="N11122" s="244"/>
      <c r="O11122" s="244"/>
    </row>
    <row r="11123" spans="3:15" ht="15.6" x14ac:dyDescent="0.3">
      <c r="C11123" s="227"/>
      <c r="N11123" s="244"/>
      <c r="O11123" s="244"/>
    </row>
    <row r="11124" spans="3:15" ht="15.6" x14ac:dyDescent="0.3">
      <c r="C11124" s="227"/>
      <c r="N11124" s="244"/>
      <c r="O11124" s="244"/>
    </row>
    <row r="11125" spans="3:15" ht="15.6" x14ac:dyDescent="0.3">
      <c r="C11125" s="227"/>
      <c r="N11125" s="244"/>
      <c r="O11125" s="244"/>
    </row>
    <row r="11126" spans="3:15" ht="15.6" x14ac:dyDescent="0.3">
      <c r="C11126" s="227"/>
      <c r="N11126" s="244"/>
      <c r="O11126" s="244"/>
    </row>
    <row r="11127" spans="3:15" ht="15.6" x14ac:dyDescent="0.3">
      <c r="C11127" s="227"/>
      <c r="N11127" s="244"/>
      <c r="O11127" s="244"/>
    </row>
    <row r="11128" spans="3:15" ht="15.6" x14ac:dyDescent="0.3">
      <c r="C11128" s="227"/>
      <c r="N11128" s="244"/>
      <c r="O11128" s="244"/>
    </row>
    <row r="11129" spans="3:15" ht="15.6" x14ac:dyDescent="0.3">
      <c r="C11129" s="227"/>
      <c r="N11129" s="244"/>
      <c r="O11129" s="244"/>
    </row>
    <row r="11130" spans="3:15" ht="15.6" x14ac:dyDescent="0.3">
      <c r="C11130" s="227"/>
      <c r="N11130" s="244"/>
      <c r="O11130" s="244"/>
    </row>
    <row r="11131" spans="3:15" ht="15.6" x14ac:dyDescent="0.3">
      <c r="C11131" s="227"/>
      <c r="N11131" s="244"/>
      <c r="O11131" s="244"/>
    </row>
    <row r="11132" spans="3:15" ht="15.6" x14ac:dyDescent="0.3">
      <c r="C11132" s="227"/>
      <c r="N11132" s="244"/>
      <c r="O11132" s="244"/>
    </row>
    <row r="11133" spans="3:15" ht="15.6" x14ac:dyDescent="0.3">
      <c r="C11133" s="227"/>
      <c r="N11133" s="244"/>
      <c r="O11133" s="244"/>
    </row>
    <row r="11134" spans="3:15" ht="15.6" x14ac:dyDescent="0.3">
      <c r="C11134" s="227"/>
      <c r="N11134" s="244"/>
      <c r="O11134" s="244"/>
    </row>
    <row r="11135" spans="3:15" ht="15.6" x14ac:dyDescent="0.3">
      <c r="C11135" s="227"/>
      <c r="N11135" s="244"/>
      <c r="O11135" s="244"/>
    </row>
    <row r="11136" spans="3:15" ht="15.6" x14ac:dyDescent="0.3">
      <c r="C11136" s="227"/>
      <c r="N11136" s="244"/>
      <c r="O11136" s="244"/>
    </row>
    <row r="11137" spans="3:15" ht="15.6" x14ac:dyDescent="0.3">
      <c r="C11137" s="227"/>
      <c r="N11137" s="244"/>
      <c r="O11137" s="244"/>
    </row>
    <row r="11138" spans="3:15" ht="15.6" x14ac:dyDescent="0.3">
      <c r="C11138" s="227"/>
      <c r="N11138" s="244"/>
      <c r="O11138" s="244"/>
    </row>
    <row r="11139" spans="3:15" ht="15.6" x14ac:dyDescent="0.3">
      <c r="C11139" s="227"/>
      <c r="N11139" s="244"/>
      <c r="O11139" s="244"/>
    </row>
    <row r="11140" spans="3:15" ht="15.6" x14ac:dyDescent="0.3">
      <c r="C11140" s="227"/>
      <c r="N11140" s="244"/>
      <c r="O11140" s="244"/>
    </row>
    <row r="11141" spans="3:15" ht="15.6" x14ac:dyDescent="0.3">
      <c r="C11141" s="227"/>
      <c r="N11141" s="244"/>
      <c r="O11141" s="244"/>
    </row>
    <row r="11142" spans="3:15" ht="15.6" x14ac:dyDescent="0.3">
      <c r="C11142" s="227"/>
      <c r="N11142" s="244"/>
      <c r="O11142" s="244"/>
    </row>
    <row r="11143" spans="3:15" ht="15.6" x14ac:dyDescent="0.3">
      <c r="C11143" s="227"/>
      <c r="N11143" s="244"/>
      <c r="O11143" s="244"/>
    </row>
    <row r="11144" spans="3:15" ht="15.6" x14ac:dyDescent="0.3">
      <c r="C11144" s="227"/>
      <c r="N11144" s="244"/>
      <c r="O11144" s="244"/>
    </row>
    <row r="11145" spans="3:15" ht="15.6" x14ac:dyDescent="0.3">
      <c r="C11145" s="227"/>
      <c r="N11145" s="244"/>
      <c r="O11145" s="244"/>
    </row>
    <row r="11146" spans="3:15" ht="15.6" x14ac:dyDescent="0.3">
      <c r="C11146" s="227"/>
      <c r="N11146" s="244"/>
      <c r="O11146" s="244"/>
    </row>
    <row r="11147" spans="3:15" ht="15.6" x14ac:dyDescent="0.3">
      <c r="C11147" s="227"/>
      <c r="N11147" s="244"/>
      <c r="O11147" s="244"/>
    </row>
    <row r="11148" spans="3:15" ht="15.6" x14ac:dyDescent="0.3">
      <c r="C11148" s="227"/>
      <c r="N11148" s="244"/>
      <c r="O11148" s="244"/>
    </row>
    <row r="11149" spans="3:15" ht="15.6" x14ac:dyDescent="0.3">
      <c r="C11149" s="227"/>
      <c r="N11149" s="244"/>
      <c r="O11149" s="244"/>
    </row>
    <row r="11150" spans="3:15" ht="15.6" x14ac:dyDescent="0.3">
      <c r="C11150" s="227"/>
      <c r="N11150" s="244"/>
      <c r="O11150" s="244"/>
    </row>
    <row r="11151" spans="3:15" ht="15.6" x14ac:dyDescent="0.3">
      <c r="C11151" s="227"/>
      <c r="N11151" s="244"/>
      <c r="O11151" s="244"/>
    </row>
    <row r="11152" spans="3:15" ht="15.6" x14ac:dyDescent="0.3">
      <c r="C11152" s="227"/>
      <c r="N11152" s="244"/>
      <c r="O11152" s="244"/>
    </row>
    <row r="11153" spans="3:15" ht="15.6" x14ac:dyDescent="0.3">
      <c r="C11153" s="227"/>
      <c r="N11153" s="244"/>
      <c r="O11153" s="244"/>
    </row>
    <row r="11154" spans="3:15" ht="15.6" x14ac:dyDescent="0.3">
      <c r="C11154" s="227"/>
      <c r="N11154" s="244"/>
      <c r="O11154" s="244"/>
    </row>
    <row r="11155" spans="3:15" ht="15.6" x14ac:dyDescent="0.3">
      <c r="C11155" s="227"/>
      <c r="N11155" s="244"/>
      <c r="O11155" s="244"/>
    </row>
    <row r="11156" spans="3:15" ht="15.6" x14ac:dyDescent="0.3">
      <c r="C11156" s="227"/>
      <c r="N11156" s="244"/>
      <c r="O11156" s="244"/>
    </row>
    <row r="11157" spans="3:15" ht="15.6" x14ac:dyDescent="0.3">
      <c r="C11157" s="227"/>
      <c r="N11157" s="244"/>
      <c r="O11157" s="244"/>
    </row>
    <row r="11158" spans="3:15" ht="15.6" x14ac:dyDescent="0.3">
      <c r="C11158" s="227"/>
      <c r="N11158" s="244"/>
      <c r="O11158" s="244"/>
    </row>
    <row r="11159" spans="3:15" ht="15.6" x14ac:dyDescent="0.3">
      <c r="C11159" s="227"/>
      <c r="N11159" s="244"/>
      <c r="O11159" s="244"/>
    </row>
    <row r="11160" spans="3:15" ht="15.6" x14ac:dyDescent="0.3">
      <c r="C11160" s="227"/>
      <c r="N11160" s="244"/>
      <c r="O11160" s="244"/>
    </row>
    <row r="11161" spans="3:15" ht="15.6" x14ac:dyDescent="0.3">
      <c r="C11161" s="227"/>
      <c r="N11161" s="244"/>
      <c r="O11161" s="244"/>
    </row>
    <row r="11162" spans="3:15" ht="15.6" x14ac:dyDescent="0.3">
      <c r="C11162" s="227"/>
      <c r="N11162" s="244"/>
      <c r="O11162" s="244"/>
    </row>
    <row r="11163" spans="3:15" ht="15.6" x14ac:dyDescent="0.3">
      <c r="C11163" s="227"/>
      <c r="N11163" s="244"/>
      <c r="O11163" s="244"/>
    </row>
    <row r="11164" spans="3:15" ht="15.6" x14ac:dyDescent="0.3">
      <c r="C11164" s="227"/>
      <c r="N11164" s="244"/>
      <c r="O11164" s="244"/>
    </row>
    <row r="11165" spans="3:15" ht="15.6" x14ac:dyDescent="0.3">
      <c r="C11165" s="227"/>
      <c r="N11165" s="244"/>
      <c r="O11165" s="244"/>
    </row>
    <row r="11166" spans="3:15" ht="15.6" x14ac:dyDescent="0.3">
      <c r="C11166" s="227"/>
      <c r="N11166" s="244"/>
      <c r="O11166" s="244"/>
    </row>
    <row r="11167" spans="3:15" ht="15.6" x14ac:dyDescent="0.3">
      <c r="C11167" s="227"/>
      <c r="N11167" s="244"/>
      <c r="O11167" s="244"/>
    </row>
    <row r="11168" spans="3:15" ht="15.6" x14ac:dyDescent="0.3">
      <c r="C11168" s="227"/>
      <c r="N11168" s="244"/>
      <c r="O11168" s="244"/>
    </row>
    <row r="11169" spans="3:15" ht="15.6" x14ac:dyDescent="0.3">
      <c r="C11169" s="227"/>
      <c r="N11169" s="244"/>
      <c r="O11169" s="244"/>
    </row>
    <row r="11170" spans="3:15" ht="15.6" x14ac:dyDescent="0.3">
      <c r="C11170" s="227"/>
      <c r="N11170" s="244"/>
      <c r="O11170" s="244"/>
    </row>
    <row r="11171" spans="3:15" ht="15.6" x14ac:dyDescent="0.3">
      <c r="C11171" s="227"/>
      <c r="N11171" s="244"/>
      <c r="O11171" s="244"/>
    </row>
    <row r="11172" spans="3:15" ht="15.6" x14ac:dyDescent="0.3">
      <c r="C11172" s="227"/>
      <c r="N11172" s="244"/>
      <c r="O11172" s="244"/>
    </row>
    <row r="11173" spans="3:15" ht="15.6" x14ac:dyDescent="0.3">
      <c r="C11173" s="227"/>
      <c r="N11173" s="244"/>
      <c r="O11173" s="244"/>
    </row>
    <row r="11174" spans="3:15" ht="15.6" x14ac:dyDescent="0.3">
      <c r="C11174" s="227"/>
      <c r="N11174" s="244"/>
      <c r="O11174" s="244"/>
    </row>
    <row r="11175" spans="3:15" ht="15.6" x14ac:dyDescent="0.3">
      <c r="C11175" s="227"/>
      <c r="N11175" s="244"/>
      <c r="O11175" s="244"/>
    </row>
    <row r="11176" spans="3:15" ht="15.6" x14ac:dyDescent="0.3">
      <c r="C11176" s="227"/>
      <c r="N11176" s="244"/>
      <c r="O11176" s="244"/>
    </row>
    <row r="11177" spans="3:15" ht="15.6" x14ac:dyDescent="0.3">
      <c r="C11177" s="227"/>
      <c r="N11177" s="244"/>
      <c r="O11177" s="244"/>
    </row>
    <row r="11178" spans="3:15" ht="15.6" x14ac:dyDescent="0.3">
      <c r="C11178" s="227"/>
      <c r="N11178" s="244"/>
      <c r="O11178" s="244"/>
    </row>
    <row r="11179" spans="3:15" ht="15.6" x14ac:dyDescent="0.3">
      <c r="C11179" s="227"/>
      <c r="N11179" s="244"/>
      <c r="O11179" s="244"/>
    </row>
    <row r="11180" spans="3:15" ht="15.6" x14ac:dyDescent="0.3">
      <c r="C11180" s="227"/>
      <c r="N11180" s="244"/>
      <c r="O11180" s="244"/>
    </row>
    <row r="11181" spans="3:15" ht="15.6" x14ac:dyDescent="0.3">
      <c r="C11181" s="227"/>
      <c r="N11181" s="244"/>
      <c r="O11181" s="244"/>
    </row>
    <row r="11182" spans="3:15" ht="15.6" x14ac:dyDescent="0.3">
      <c r="C11182" s="227"/>
      <c r="N11182" s="244"/>
      <c r="O11182" s="244"/>
    </row>
    <row r="11183" spans="3:15" ht="15.6" x14ac:dyDescent="0.3">
      <c r="C11183" s="227"/>
      <c r="N11183" s="244"/>
      <c r="O11183" s="244"/>
    </row>
    <row r="11184" spans="3:15" ht="15.6" x14ac:dyDescent="0.3">
      <c r="C11184" s="227"/>
      <c r="N11184" s="244"/>
      <c r="O11184" s="244"/>
    </row>
    <row r="11185" spans="3:15" ht="15.6" x14ac:dyDescent="0.3">
      <c r="C11185" s="227"/>
      <c r="N11185" s="244"/>
      <c r="O11185" s="244"/>
    </row>
    <row r="11186" spans="3:15" ht="15.6" x14ac:dyDescent="0.3">
      <c r="C11186" s="227"/>
      <c r="N11186" s="244"/>
      <c r="O11186" s="244"/>
    </row>
    <row r="11187" spans="3:15" ht="15.6" x14ac:dyDescent="0.3">
      <c r="C11187" s="227"/>
      <c r="N11187" s="244"/>
      <c r="O11187" s="244"/>
    </row>
    <row r="11188" spans="3:15" ht="15.6" x14ac:dyDescent="0.3">
      <c r="C11188" s="227"/>
      <c r="N11188" s="244"/>
      <c r="O11188" s="244"/>
    </row>
    <row r="11189" spans="3:15" ht="15.6" x14ac:dyDescent="0.3">
      <c r="C11189" s="227"/>
      <c r="N11189" s="244"/>
      <c r="O11189" s="244"/>
    </row>
    <row r="11190" spans="3:15" ht="15.6" x14ac:dyDescent="0.3">
      <c r="C11190" s="227"/>
      <c r="N11190" s="244"/>
      <c r="O11190" s="244"/>
    </row>
    <row r="11191" spans="3:15" ht="15.6" x14ac:dyDescent="0.3">
      <c r="C11191" s="227"/>
      <c r="N11191" s="244"/>
      <c r="O11191" s="244"/>
    </row>
    <row r="11192" spans="3:15" ht="15.6" x14ac:dyDescent="0.3">
      <c r="C11192" s="227"/>
      <c r="N11192" s="244"/>
      <c r="O11192" s="244"/>
    </row>
    <row r="11193" spans="3:15" ht="15.6" x14ac:dyDescent="0.3">
      <c r="C11193" s="227"/>
      <c r="N11193" s="244"/>
      <c r="O11193" s="244"/>
    </row>
    <row r="11194" spans="3:15" ht="15.6" x14ac:dyDescent="0.3">
      <c r="C11194" s="227"/>
      <c r="N11194" s="244"/>
      <c r="O11194" s="244"/>
    </row>
    <row r="11195" spans="3:15" ht="15.6" x14ac:dyDescent="0.3">
      <c r="C11195" s="227"/>
      <c r="N11195" s="244"/>
      <c r="O11195" s="244"/>
    </row>
    <row r="11196" spans="3:15" ht="15.6" x14ac:dyDescent="0.3">
      <c r="C11196" s="227"/>
      <c r="N11196" s="244"/>
      <c r="O11196" s="244"/>
    </row>
    <row r="11197" spans="3:15" ht="15.6" x14ac:dyDescent="0.3">
      <c r="C11197" s="227"/>
      <c r="N11197" s="244"/>
      <c r="O11197" s="244"/>
    </row>
    <row r="11198" spans="3:15" ht="15.6" x14ac:dyDescent="0.3">
      <c r="C11198" s="227"/>
      <c r="N11198" s="244"/>
      <c r="O11198" s="244"/>
    </row>
    <row r="11199" spans="3:15" ht="15.6" x14ac:dyDescent="0.3">
      <c r="C11199" s="227"/>
      <c r="N11199" s="244"/>
      <c r="O11199" s="244"/>
    </row>
    <row r="11200" spans="3:15" ht="15.6" x14ac:dyDescent="0.3">
      <c r="C11200" s="227"/>
      <c r="N11200" s="244"/>
      <c r="O11200" s="244"/>
    </row>
    <row r="11201" spans="3:15" ht="15.6" x14ac:dyDescent="0.3">
      <c r="C11201" s="227"/>
      <c r="N11201" s="244"/>
      <c r="O11201" s="244"/>
    </row>
    <row r="11202" spans="3:15" ht="15.6" x14ac:dyDescent="0.3">
      <c r="C11202" s="227"/>
      <c r="N11202" s="244"/>
      <c r="O11202" s="244"/>
    </row>
    <row r="11203" spans="3:15" ht="15.6" x14ac:dyDescent="0.3">
      <c r="C11203" s="227"/>
      <c r="N11203" s="244"/>
      <c r="O11203" s="244"/>
    </row>
    <row r="11204" spans="3:15" ht="15.6" x14ac:dyDescent="0.3">
      <c r="C11204" s="227"/>
      <c r="N11204" s="244"/>
      <c r="O11204" s="244"/>
    </row>
    <row r="11205" spans="3:15" ht="15.6" x14ac:dyDescent="0.3">
      <c r="C11205" s="227"/>
      <c r="N11205" s="244"/>
      <c r="O11205" s="244"/>
    </row>
    <row r="11206" spans="3:15" ht="15.6" x14ac:dyDescent="0.3">
      <c r="C11206" s="227"/>
      <c r="N11206" s="244"/>
      <c r="O11206" s="244"/>
    </row>
    <row r="11207" spans="3:15" ht="15.6" x14ac:dyDescent="0.3">
      <c r="C11207" s="227"/>
      <c r="N11207" s="244"/>
      <c r="O11207" s="244"/>
    </row>
    <row r="11208" spans="3:15" ht="15.6" x14ac:dyDescent="0.3">
      <c r="C11208" s="227"/>
      <c r="N11208" s="244"/>
      <c r="O11208" s="244"/>
    </row>
    <row r="11209" spans="3:15" ht="15.6" x14ac:dyDescent="0.3">
      <c r="C11209" s="227"/>
      <c r="N11209" s="244"/>
      <c r="O11209" s="244"/>
    </row>
    <row r="11210" spans="3:15" ht="15.6" x14ac:dyDescent="0.3">
      <c r="C11210" s="227"/>
      <c r="N11210" s="244"/>
      <c r="O11210" s="244"/>
    </row>
    <row r="11211" spans="3:15" ht="15.6" x14ac:dyDescent="0.3">
      <c r="C11211" s="227"/>
      <c r="N11211" s="244"/>
      <c r="O11211" s="244"/>
    </row>
    <row r="11212" spans="3:15" ht="15.6" x14ac:dyDescent="0.3">
      <c r="C11212" s="227"/>
      <c r="N11212" s="244"/>
      <c r="O11212" s="244"/>
    </row>
    <row r="11213" spans="3:15" ht="15.6" x14ac:dyDescent="0.3">
      <c r="C11213" s="227"/>
      <c r="N11213" s="244"/>
      <c r="O11213" s="244"/>
    </row>
    <row r="11214" spans="3:15" ht="15.6" x14ac:dyDescent="0.3">
      <c r="C11214" s="227"/>
      <c r="N11214" s="244"/>
      <c r="O11214" s="244"/>
    </row>
    <row r="11215" spans="3:15" ht="15.6" x14ac:dyDescent="0.3">
      <c r="C11215" s="227"/>
      <c r="N11215" s="244"/>
      <c r="O11215" s="244"/>
    </row>
    <row r="11216" spans="3:15" ht="15.6" x14ac:dyDescent="0.3">
      <c r="C11216" s="227"/>
      <c r="N11216" s="244"/>
      <c r="O11216" s="244"/>
    </row>
    <row r="11217" spans="3:15" ht="15.6" x14ac:dyDescent="0.3">
      <c r="C11217" s="227"/>
      <c r="N11217" s="244"/>
      <c r="O11217" s="244"/>
    </row>
    <row r="11218" spans="3:15" ht="15.6" x14ac:dyDescent="0.3">
      <c r="C11218" s="227"/>
      <c r="N11218" s="244"/>
      <c r="O11218" s="244"/>
    </row>
    <row r="11219" spans="3:15" ht="15.6" x14ac:dyDescent="0.3">
      <c r="C11219" s="227"/>
      <c r="N11219" s="244"/>
      <c r="O11219" s="244"/>
    </row>
    <row r="11220" spans="3:15" ht="15.6" x14ac:dyDescent="0.3">
      <c r="C11220" s="227"/>
      <c r="N11220" s="244"/>
      <c r="O11220" s="244"/>
    </row>
    <row r="11221" spans="3:15" ht="15.6" x14ac:dyDescent="0.3">
      <c r="C11221" s="227"/>
      <c r="N11221" s="244"/>
      <c r="O11221" s="244"/>
    </row>
    <row r="11222" spans="3:15" ht="15.6" x14ac:dyDescent="0.3">
      <c r="C11222" s="227"/>
      <c r="N11222" s="244"/>
      <c r="O11222" s="244"/>
    </row>
    <row r="11223" spans="3:15" ht="15.6" x14ac:dyDescent="0.3">
      <c r="C11223" s="227"/>
      <c r="N11223" s="244"/>
      <c r="O11223" s="244"/>
    </row>
    <row r="11224" spans="3:15" ht="15.6" x14ac:dyDescent="0.3">
      <c r="C11224" s="227"/>
      <c r="N11224" s="244"/>
      <c r="O11224" s="244"/>
    </row>
    <row r="11225" spans="3:15" ht="15.6" x14ac:dyDescent="0.3">
      <c r="C11225" s="227"/>
      <c r="N11225" s="244"/>
      <c r="O11225" s="244"/>
    </row>
    <row r="11226" spans="3:15" ht="15.6" x14ac:dyDescent="0.3">
      <c r="C11226" s="227"/>
      <c r="N11226" s="244"/>
      <c r="O11226" s="244"/>
    </row>
    <row r="11227" spans="3:15" ht="15.6" x14ac:dyDescent="0.3">
      <c r="C11227" s="227"/>
      <c r="N11227" s="244"/>
      <c r="O11227" s="244"/>
    </row>
    <row r="11228" spans="3:15" ht="15.6" x14ac:dyDescent="0.3">
      <c r="C11228" s="227"/>
      <c r="N11228" s="244"/>
      <c r="O11228" s="244"/>
    </row>
    <row r="11229" spans="3:15" ht="15.6" x14ac:dyDescent="0.3">
      <c r="C11229" s="227"/>
      <c r="N11229" s="244"/>
      <c r="O11229" s="244"/>
    </row>
    <row r="11230" spans="3:15" ht="15.6" x14ac:dyDescent="0.3">
      <c r="C11230" s="227"/>
      <c r="N11230" s="244"/>
      <c r="O11230" s="244"/>
    </row>
    <row r="11231" spans="3:15" ht="15.6" x14ac:dyDescent="0.3">
      <c r="C11231" s="227"/>
      <c r="N11231" s="244"/>
      <c r="O11231" s="244"/>
    </row>
    <row r="11232" spans="3:15" ht="15.6" x14ac:dyDescent="0.3">
      <c r="C11232" s="227"/>
      <c r="N11232" s="244"/>
      <c r="O11232" s="244"/>
    </row>
    <row r="11233" spans="3:15" ht="15.6" x14ac:dyDescent="0.3">
      <c r="C11233" s="227"/>
      <c r="N11233" s="244"/>
      <c r="O11233" s="244"/>
    </row>
    <row r="11234" spans="3:15" ht="15.6" x14ac:dyDescent="0.3">
      <c r="C11234" s="227"/>
      <c r="N11234" s="244"/>
      <c r="O11234" s="244"/>
    </row>
    <row r="11235" spans="3:15" ht="15.6" x14ac:dyDescent="0.3">
      <c r="C11235" s="227"/>
      <c r="N11235" s="244"/>
      <c r="O11235" s="244"/>
    </row>
    <row r="11236" spans="3:15" ht="15.6" x14ac:dyDescent="0.3">
      <c r="C11236" s="227"/>
      <c r="N11236" s="244"/>
      <c r="O11236" s="244"/>
    </row>
    <row r="11237" spans="3:15" ht="15.6" x14ac:dyDescent="0.3">
      <c r="C11237" s="227"/>
      <c r="N11237" s="244"/>
      <c r="O11237" s="244"/>
    </row>
    <row r="11238" spans="3:15" ht="15.6" x14ac:dyDescent="0.3">
      <c r="C11238" s="227"/>
      <c r="N11238" s="244"/>
      <c r="O11238" s="244"/>
    </row>
    <row r="11239" spans="3:15" ht="15.6" x14ac:dyDescent="0.3">
      <c r="C11239" s="227"/>
      <c r="N11239" s="244"/>
      <c r="O11239" s="244"/>
    </row>
    <row r="11240" spans="3:15" ht="15.6" x14ac:dyDescent="0.3">
      <c r="C11240" s="227"/>
      <c r="N11240" s="244"/>
      <c r="O11240" s="244"/>
    </row>
    <row r="11241" spans="3:15" ht="15.6" x14ac:dyDescent="0.3">
      <c r="C11241" s="227"/>
      <c r="N11241" s="244"/>
      <c r="O11241" s="244"/>
    </row>
    <row r="11242" spans="3:15" ht="15.6" x14ac:dyDescent="0.3">
      <c r="C11242" s="227"/>
      <c r="N11242" s="244"/>
      <c r="O11242" s="244"/>
    </row>
    <row r="11243" spans="3:15" ht="15.6" x14ac:dyDescent="0.3">
      <c r="C11243" s="227"/>
      <c r="N11243" s="244"/>
      <c r="O11243" s="244"/>
    </row>
    <row r="11244" spans="3:15" ht="15.6" x14ac:dyDescent="0.3">
      <c r="C11244" s="227"/>
      <c r="N11244" s="244"/>
      <c r="O11244" s="244"/>
    </row>
    <row r="11245" spans="3:15" ht="15.6" x14ac:dyDescent="0.3">
      <c r="C11245" s="227"/>
      <c r="N11245" s="244"/>
      <c r="O11245" s="244"/>
    </row>
    <row r="11246" spans="3:15" ht="15.6" x14ac:dyDescent="0.3">
      <c r="C11246" s="227"/>
      <c r="N11246" s="244"/>
      <c r="O11246" s="244"/>
    </row>
    <row r="11247" spans="3:15" ht="15.6" x14ac:dyDescent="0.3">
      <c r="C11247" s="227"/>
      <c r="N11247" s="244"/>
      <c r="O11247" s="244"/>
    </row>
    <row r="11248" spans="3:15" ht="15.6" x14ac:dyDescent="0.3">
      <c r="C11248" s="227"/>
      <c r="N11248" s="244"/>
      <c r="O11248" s="244"/>
    </row>
    <row r="11249" spans="3:15" ht="15.6" x14ac:dyDescent="0.3">
      <c r="C11249" s="227"/>
      <c r="N11249" s="244"/>
      <c r="O11249" s="244"/>
    </row>
    <row r="11250" spans="3:15" ht="15.6" x14ac:dyDescent="0.3">
      <c r="C11250" s="227"/>
      <c r="N11250" s="244"/>
      <c r="O11250" s="244"/>
    </row>
    <row r="11251" spans="3:15" ht="15.6" x14ac:dyDescent="0.3">
      <c r="C11251" s="227"/>
      <c r="N11251" s="244"/>
      <c r="O11251" s="244"/>
    </row>
    <row r="11252" spans="3:15" ht="15.6" x14ac:dyDescent="0.3">
      <c r="C11252" s="227"/>
      <c r="N11252" s="244"/>
      <c r="O11252" s="244"/>
    </row>
    <row r="11253" spans="3:15" ht="15.6" x14ac:dyDescent="0.3">
      <c r="C11253" s="227"/>
      <c r="N11253" s="244"/>
      <c r="O11253" s="244"/>
    </row>
    <row r="11254" spans="3:15" ht="15.6" x14ac:dyDescent="0.3">
      <c r="C11254" s="227"/>
      <c r="N11254" s="244"/>
      <c r="O11254" s="244"/>
    </row>
    <row r="11255" spans="3:15" ht="15.6" x14ac:dyDescent="0.3">
      <c r="C11255" s="227"/>
      <c r="N11255" s="244"/>
      <c r="O11255" s="244"/>
    </row>
    <row r="11256" spans="3:15" ht="15.6" x14ac:dyDescent="0.3">
      <c r="C11256" s="227"/>
      <c r="N11256" s="244"/>
      <c r="O11256" s="244"/>
    </row>
    <row r="11257" spans="3:15" ht="15.6" x14ac:dyDescent="0.3">
      <c r="C11257" s="227"/>
      <c r="N11257" s="244"/>
      <c r="O11257" s="244"/>
    </row>
    <row r="11258" spans="3:15" ht="15.6" x14ac:dyDescent="0.3">
      <c r="C11258" s="227"/>
      <c r="N11258" s="244"/>
      <c r="O11258" s="244"/>
    </row>
    <row r="11259" spans="3:15" ht="15.6" x14ac:dyDescent="0.3">
      <c r="C11259" s="227"/>
      <c r="N11259" s="244"/>
      <c r="O11259" s="244"/>
    </row>
    <row r="11260" spans="3:15" ht="15.6" x14ac:dyDescent="0.3">
      <c r="C11260" s="227"/>
      <c r="N11260" s="244"/>
      <c r="O11260" s="244"/>
    </row>
    <row r="11261" spans="3:15" ht="15.6" x14ac:dyDescent="0.3">
      <c r="C11261" s="227"/>
      <c r="N11261" s="244"/>
      <c r="O11261" s="244"/>
    </row>
    <row r="11262" spans="3:15" ht="15.6" x14ac:dyDescent="0.3">
      <c r="C11262" s="227"/>
      <c r="N11262" s="244"/>
      <c r="O11262" s="244"/>
    </row>
    <row r="11263" spans="3:15" ht="15.6" x14ac:dyDescent="0.3">
      <c r="C11263" s="227"/>
      <c r="N11263" s="244"/>
      <c r="O11263" s="244"/>
    </row>
    <row r="11264" spans="3:15" ht="15.6" x14ac:dyDescent="0.3">
      <c r="C11264" s="227"/>
      <c r="N11264" s="244"/>
      <c r="O11264" s="244"/>
    </row>
    <row r="11265" spans="3:15" ht="15.6" x14ac:dyDescent="0.3">
      <c r="C11265" s="227"/>
      <c r="N11265" s="244"/>
      <c r="O11265" s="244"/>
    </row>
    <row r="11266" spans="3:15" ht="15.6" x14ac:dyDescent="0.3">
      <c r="C11266" s="227"/>
      <c r="N11266" s="244"/>
      <c r="O11266" s="244"/>
    </row>
    <row r="11267" spans="3:15" ht="15.6" x14ac:dyDescent="0.3">
      <c r="C11267" s="227"/>
      <c r="N11267" s="244"/>
      <c r="O11267" s="244"/>
    </row>
    <row r="11268" spans="3:15" ht="15.6" x14ac:dyDescent="0.3">
      <c r="C11268" s="227"/>
      <c r="N11268" s="244"/>
      <c r="O11268" s="244"/>
    </row>
    <row r="11269" spans="3:15" ht="15.6" x14ac:dyDescent="0.3">
      <c r="C11269" s="227"/>
      <c r="N11269" s="244"/>
      <c r="O11269" s="244"/>
    </row>
    <row r="11270" spans="3:15" ht="15.6" x14ac:dyDescent="0.3">
      <c r="C11270" s="227"/>
      <c r="N11270" s="244"/>
      <c r="O11270" s="244"/>
    </row>
    <row r="11271" spans="3:15" ht="15.6" x14ac:dyDescent="0.3">
      <c r="C11271" s="227"/>
      <c r="N11271" s="244"/>
      <c r="O11271" s="244"/>
    </row>
    <row r="11272" spans="3:15" ht="15.6" x14ac:dyDescent="0.3">
      <c r="C11272" s="227"/>
      <c r="N11272" s="244"/>
      <c r="O11272" s="244"/>
    </row>
    <row r="11273" spans="3:15" ht="15.6" x14ac:dyDescent="0.3">
      <c r="C11273" s="227"/>
      <c r="N11273" s="244"/>
      <c r="O11273" s="244"/>
    </row>
    <row r="11274" spans="3:15" ht="15.6" x14ac:dyDescent="0.3">
      <c r="C11274" s="227"/>
      <c r="N11274" s="244"/>
      <c r="O11274" s="244"/>
    </row>
    <row r="11275" spans="3:15" ht="15.6" x14ac:dyDescent="0.3">
      <c r="C11275" s="227"/>
      <c r="N11275" s="244"/>
      <c r="O11275" s="244"/>
    </row>
    <row r="11276" spans="3:15" ht="15.6" x14ac:dyDescent="0.3">
      <c r="C11276" s="227"/>
      <c r="N11276" s="244"/>
      <c r="O11276" s="244"/>
    </row>
    <row r="11277" spans="3:15" ht="15.6" x14ac:dyDescent="0.3">
      <c r="C11277" s="227"/>
      <c r="N11277" s="244"/>
      <c r="O11277" s="244"/>
    </row>
    <row r="11278" spans="3:15" ht="15.6" x14ac:dyDescent="0.3">
      <c r="C11278" s="227"/>
      <c r="N11278" s="244"/>
      <c r="O11278" s="244"/>
    </row>
    <row r="11279" spans="3:15" ht="15.6" x14ac:dyDescent="0.3">
      <c r="C11279" s="227"/>
      <c r="N11279" s="244"/>
      <c r="O11279" s="244"/>
    </row>
    <row r="11280" spans="3:15" ht="15.6" x14ac:dyDescent="0.3">
      <c r="C11280" s="227"/>
      <c r="N11280" s="244"/>
      <c r="O11280" s="244"/>
    </row>
    <row r="11281" spans="3:15" ht="15.6" x14ac:dyDescent="0.3">
      <c r="C11281" s="227"/>
      <c r="N11281" s="244"/>
      <c r="O11281" s="244"/>
    </row>
    <row r="11282" spans="3:15" ht="15.6" x14ac:dyDescent="0.3">
      <c r="C11282" s="227"/>
      <c r="N11282" s="244"/>
      <c r="O11282" s="244"/>
    </row>
    <row r="11283" spans="3:15" ht="15.6" x14ac:dyDescent="0.3">
      <c r="C11283" s="227"/>
      <c r="N11283" s="244"/>
      <c r="O11283" s="244"/>
    </row>
    <row r="11284" spans="3:15" ht="15.6" x14ac:dyDescent="0.3">
      <c r="C11284" s="227"/>
      <c r="N11284" s="244"/>
      <c r="O11284" s="244"/>
    </row>
    <row r="11285" spans="3:15" ht="15.6" x14ac:dyDescent="0.3">
      <c r="C11285" s="227"/>
      <c r="N11285" s="244"/>
      <c r="O11285" s="244"/>
    </row>
    <row r="11286" spans="3:15" ht="15.6" x14ac:dyDescent="0.3">
      <c r="C11286" s="227"/>
      <c r="N11286" s="244"/>
      <c r="O11286" s="244"/>
    </row>
    <row r="11287" spans="3:15" ht="15.6" x14ac:dyDescent="0.3">
      <c r="C11287" s="227"/>
      <c r="N11287" s="244"/>
      <c r="O11287" s="244"/>
    </row>
    <row r="11288" spans="3:15" ht="15.6" x14ac:dyDescent="0.3">
      <c r="C11288" s="227"/>
      <c r="N11288" s="244"/>
      <c r="O11288" s="244"/>
    </row>
    <row r="11289" spans="3:15" ht="15.6" x14ac:dyDescent="0.3">
      <c r="C11289" s="227"/>
      <c r="N11289" s="244"/>
      <c r="O11289" s="244"/>
    </row>
    <row r="11290" spans="3:15" ht="15.6" x14ac:dyDescent="0.3">
      <c r="C11290" s="227"/>
      <c r="N11290" s="244"/>
      <c r="O11290" s="244"/>
    </row>
    <row r="11291" spans="3:15" ht="15.6" x14ac:dyDescent="0.3">
      <c r="C11291" s="227"/>
      <c r="N11291" s="244"/>
      <c r="O11291" s="244"/>
    </row>
    <row r="11292" spans="3:15" ht="15.6" x14ac:dyDescent="0.3">
      <c r="C11292" s="227"/>
      <c r="N11292" s="244"/>
      <c r="O11292" s="244"/>
    </row>
    <row r="11293" spans="3:15" ht="15.6" x14ac:dyDescent="0.3">
      <c r="C11293" s="227"/>
      <c r="N11293" s="244"/>
      <c r="O11293" s="244"/>
    </row>
    <row r="11294" spans="3:15" ht="15.6" x14ac:dyDescent="0.3">
      <c r="C11294" s="227"/>
      <c r="N11294" s="244"/>
      <c r="O11294" s="244"/>
    </row>
    <row r="11295" spans="3:15" ht="15.6" x14ac:dyDescent="0.3">
      <c r="C11295" s="227"/>
      <c r="N11295" s="244"/>
      <c r="O11295" s="244"/>
    </row>
    <row r="11296" spans="3:15" ht="15.6" x14ac:dyDescent="0.3">
      <c r="C11296" s="227"/>
      <c r="N11296" s="244"/>
      <c r="O11296" s="244"/>
    </row>
    <row r="11297" spans="3:15" ht="15.6" x14ac:dyDescent="0.3">
      <c r="C11297" s="227"/>
      <c r="N11297" s="244"/>
      <c r="O11297" s="244"/>
    </row>
    <row r="11298" spans="3:15" ht="15.6" x14ac:dyDescent="0.3">
      <c r="C11298" s="227"/>
      <c r="N11298" s="244"/>
      <c r="O11298" s="244"/>
    </row>
    <row r="11299" spans="3:15" ht="15.6" x14ac:dyDescent="0.3">
      <c r="C11299" s="227"/>
      <c r="N11299" s="244"/>
      <c r="O11299" s="244"/>
    </row>
    <row r="11300" spans="3:15" ht="15.6" x14ac:dyDescent="0.3">
      <c r="C11300" s="227"/>
      <c r="N11300" s="244"/>
      <c r="O11300" s="244"/>
    </row>
    <row r="11301" spans="3:15" ht="15.6" x14ac:dyDescent="0.3">
      <c r="C11301" s="227"/>
      <c r="N11301" s="244"/>
      <c r="O11301" s="244"/>
    </row>
    <row r="11302" spans="3:15" ht="15.6" x14ac:dyDescent="0.3">
      <c r="C11302" s="227"/>
      <c r="N11302" s="244"/>
      <c r="O11302" s="244"/>
    </row>
    <row r="11303" spans="3:15" ht="15.6" x14ac:dyDescent="0.3">
      <c r="C11303" s="227"/>
      <c r="N11303" s="244"/>
      <c r="O11303" s="244"/>
    </row>
    <row r="11304" spans="3:15" ht="15.6" x14ac:dyDescent="0.3">
      <c r="C11304" s="227"/>
      <c r="N11304" s="244"/>
      <c r="O11304" s="244"/>
    </row>
    <row r="11305" spans="3:15" ht="15.6" x14ac:dyDescent="0.3">
      <c r="C11305" s="227"/>
      <c r="N11305" s="244"/>
      <c r="O11305" s="244"/>
    </row>
    <row r="11306" spans="3:15" ht="15.6" x14ac:dyDescent="0.3">
      <c r="C11306" s="227"/>
      <c r="N11306" s="244"/>
      <c r="O11306" s="244"/>
    </row>
    <row r="11307" spans="3:15" ht="15.6" x14ac:dyDescent="0.3">
      <c r="C11307" s="227"/>
      <c r="N11307" s="244"/>
      <c r="O11307" s="244"/>
    </row>
    <row r="11308" spans="3:15" ht="15.6" x14ac:dyDescent="0.3">
      <c r="C11308" s="227"/>
      <c r="N11308" s="244"/>
      <c r="O11308" s="244"/>
    </row>
    <row r="11309" spans="3:15" ht="15.6" x14ac:dyDescent="0.3">
      <c r="C11309" s="227"/>
      <c r="N11309" s="244"/>
      <c r="O11309" s="244"/>
    </row>
    <row r="11310" spans="3:15" ht="15.6" x14ac:dyDescent="0.3">
      <c r="C11310" s="227"/>
      <c r="N11310" s="244"/>
      <c r="O11310" s="244"/>
    </row>
    <row r="11311" spans="3:15" ht="15.6" x14ac:dyDescent="0.3">
      <c r="C11311" s="227"/>
      <c r="N11311" s="244"/>
      <c r="O11311" s="244"/>
    </row>
    <row r="11312" spans="3:15" ht="15.6" x14ac:dyDescent="0.3">
      <c r="C11312" s="227"/>
      <c r="N11312" s="244"/>
      <c r="O11312" s="244"/>
    </row>
    <row r="11313" spans="3:15" ht="15.6" x14ac:dyDescent="0.3">
      <c r="C11313" s="227"/>
      <c r="N11313" s="244"/>
      <c r="O11313" s="244"/>
    </row>
    <row r="11314" spans="3:15" ht="15.6" x14ac:dyDescent="0.3">
      <c r="C11314" s="227"/>
      <c r="N11314" s="244"/>
      <c r="O11314" s="244"/>
    </row>
    <row r="11315" spans="3:15" ht="15.6" x14ac:dyDescent="0.3">
      <c r="C11315" s="227"/>
      <c r="N11315" s="244"/>
      <c r="O11315" s="244"/>
    </row>
    <row r="11316" spans="3:15" ht="15.6" x14ac:dyDescent="0.3">
      <c r="C11316" s="227"/>
      <c r="N11316" s="244"/>
      <c r="O11316" s="244"/>
    </row>
    <row r="11317" spans="3:15" ht="15.6" x14ac:dyDescent="0.3">
      <c r="C11317" s="227"/>
      <c r="N11317" s="244"/>
      <c r="O11317" s="244"/>
    </row>
    <row r="11318" spans="3:15" ht="15.6" x14ac:dyDescent="0.3">
      <c r="C11318" s="227"/>
      <c r="N11318" s="244"/>
      <c r="O11318" s="244"/>
    </row>
    <row r="11319" spans="3:15" ht="15.6" x14ac:dyDescent="0.3">
      <c r="C11319" s="227"/>
      <c r="N11319" s="244"/>
      <c r="O11319" s="244"/>
    </row>
    <row r="11320" spans="3:15" ht="15.6" x14ac:dyDescent="0.3">
      <c r="C11320" s="227"/>
      <c r="N11320" s="244"/>
      <c r="O11320" s="244"/>
    </row>
    <row r="11321" spans="3:15" ht="15.6" x14ac:dyDescent="0.3">
      <c r="C11321" s="227"/>
      <c r="N11321" s="244"/>
      <c r="O11321" s="244"/>
    </row>
    <row r="11322" spans="3:15" ht="15.6" x14ac:dyDescent="0.3">
      <c r="C11322" s="227"/>
      <c r="N11322" s="244"/>
      <c r="O11322" s="244"/>
    </row>
    <row r="11323" spans="3:15" ht="15.6" x14ac:dyDescent="0.3">
      <c r="C11323" s="227"/>
      <c r="N11323" s="244"/>
      <c r="O11323" s="244"/>
    </row>
    <row r="11324" spans="3:15" ht="15.6" x14ac:dyDescent="0.3">
      <c r="C11324" s="227"/>
      <c r="N11324" s="244"/>
      <c r="O11324" s="244"/>
    </row>
    <row r="11325" spans="3:15" ht="15.6" x14ac:dyDescent="0.3">
      <c r="C11325" s="227"/>
      <c r="N11325" s="244"/>
      <c r="O11325" s="244"/>
    </row>
    <row r="11326" spans="3:15" ht="15.6" x14ac:dyDescent="0.3">
      <c r="C11326" s="227"/>
      <c r="N11326" s="244"/>
      <c r="O11326" s="244"/>
    </row>
    <row r="11327" spans="3:15" ht="15.6" x14ac:dyDescent="0.3">
      <c r="C11327" s="227"/>
      <c r="N11327" s="244"/>
      <c r="O11327" s="244"/>
    </row>
    <row r="11328" spans="3:15" ht="15.6" x14ac:dyDescent="0.3">
      <c r="C11328" s="227"/>
      <c r="N11328" s="244"/>
      <c r="O11328" s="244"/>
    </row>
    <row r="11329" spans="3:15" ht="15.6" x14ac:dyDescent="0.3">
      <c r="C11329" s="227"/>
      <c r="N11329" s="244"/>
      <c r="O11329" s="244"/>
    </row>
    <row r="11330" spans="3:15" ht="15.6" x14ac:dyDescent="0.3">
      <c r="C11330" s="227"/>
      <c r="N11330" s="244"/>
      <c r="O11330" s="244"/>
    </row>
    <row r="11331" spans="3:15" ht="15.6" x14ac:dyDescent="0.3">
      <c r="C11331" s="227"/>
      <c r="N11331" s="244"/>
      <c r="O11331" s="244"/>
    </row>
    <row r="11332" spans="3:15" ht="15.6" x14ac:dyDescent="0.3">
      <c r="C11332" s="227"/>
      <c r="N11332" s="244"/>
      <c r="O11332" s="244"/>
    </row>
    <row r="11333" spans="3:15" ht="15.6" x14ac:dyDescent="0.3">
      <c r="C11333" s="227"/>
      <c r="N11333" s="244"/>
      <c r="O11333" s="244"/>
    </row>
    <row r="11334" spans="3:15" ht="15.6" x14ac:dyDescent="0.3">
      <c r="C11334" s="227"/>
      <c r="N11334" s="244"/>
      <c r="O11334" s="244"/>
    </row>
    <row r="11335" spans="3:15" ht="15.6" x14ac:dyDescent="0.3">
      <c r="C11335" s="227"/>
      <c r="N11335" s="244"/>
      <c r="O11335" s="244"/>
    </row>
    <row r="11336" spans="3:15" ht="15.6" x14ac:dyDescent="0.3">
      <c r="C11336" s="227"/>
      <c r="N11336" s="244"/>
      <c r="O11336" s="244"/>
    </row>
    <row r="11337" spans="3:15" ht="15.6" x14ac:dyDescent="0.3">
      <c r="C11337" s="227"/>
      <c r="N11337" s="244"/>
      <c r="O11337" s="244"/>
    </row>
    <row r="11338" spans="3:15" ht="15.6" x14ac:dyDescent="0.3">
      <c r="C11338" s="227"/>
      <c r="N11338" s="244"/>
      <c r="O11338" s="244"/>
    </row>
    <row r="11339" spans="3:15" ht="15.6" x14ac:dyDescent="0.3">
      <c r="C11339" s="227"/>
      <c r="N11339" s="244"/>
      <c r="O11339" s="244"/>
    </row>
    <row r="11340" spans="3:15" ht="15.6" x14ac:dyDescent="0.3">
      <c r="C11340" s="227"/>
      <c r="N11340" s="244"/>
      <c r="O11340" s="244"/>
    </row>
    <row r="11341" spans="3:15" ht="15.6" x14ac:dyDescent="0.3">
      <c r="C11341" s="227"/>
      <c r="N11341" s="244"/>
      <c r="O11341" s="244"/>
    </row>
    <row r="11342" spans="3:15" ht="15.6" x14ac:dyDescent="0.3">
      <c r="C11342" s="227"/>
      <c r="N11342" s="244"/>
      <c r="O11342" s="244"/>
    </row>
    <row r="11343" spans="3:15" ht="15.6" x14ac:dyDescent="0.3">
      <c r="C11343" s="227"/>
      <c r="N11343" s="244"/>
      <c r="O11343" s="244"/>
    </row>
    <row r="11344" spans="3:15" ht="15.6" x14ac:dyDescent="0.3">
      <c r="C11344" s="227"/>
      <c r="N11344" s="244"/>
      <c r="O11344" s="244"/>
    </row>
    <row r="11345" spans="3:15" ht="15.6" x14ac:dyDescent="0.3">
      <c r="C11345" s="227"/>
      <c r="N11345" s="244"/>
      <c r="O11345" s="244"/>
    </row>
    <row r="11346" spans="3:15" ht="15.6" x14ac:dyDescent="0.3">
      <c r="C11346" s="227"/>
      <c r="N11346" s="244"/>
      <c r="O11346" s="244"/>
    </row>
    <row r="11347" spans="3:15" ht="15.6" x14ac:dyDescent="0.3">
      <c r="C11347" s="227"/>
      <c r="N11347" s="244"/>
      <c r="O11347" s="244"/>
    </row>
    <row r="11348" spans="3:15" ht="15.6" x14ac:dyDescent="0.3">
      <c r="C11348" s="227"/>
      <c r="N11348" s="244"/>
      <c r="O11348" s="244"/>
    </row>
    <row r="11349" spans="3:15" ht="15.6" x14ac:dyDescent="0.3">
      <c r="C11349" s="227"/>
      <c r="N11349" s="244"/>
      <c r="O11349" s="244"/>
    </row>
    <row r="11350" spans="3:15" ht="15.6" x14ac:dyDescent="0.3">
      <c r="C11350" s="227"/>
      <c r="N11350" s="244"/>
      <c r="O11350" s="244"/>
    </row>
    <row r="11351" spans="3:15" ht="15.6" x14ac:dyDescent="0.3">
      <c r="C11351" s="227"/>
      <c r="N11351" s="244"/>
      <c r="O11351" s="244"/>
    </row>
    <row r="11352" spans="3:15" ht="15.6" x14ac:dyDescent="0.3">
      <c r="C11352" s="227"/>
      <c r="N11352" s="244"/>
      <c r="O11352" s="244"/>
    </row>
    <row r="11353" spans="3:15" ht="15.6" x14ac:dyDescent="0.3">
      <c r="C11353" s="227"/>
      <c r="N11353" s="244"/>
      <c r="O11353" s="244"/>
    </row>
    <row r="11354" spans="3:15" ht="15.6" x14ac:dyDescent="0.3">
      <c r="C11354" s="227"/>
      <c r="N11354" s="244"/>
      <c r="O11354" s="244"/>
    </row>
    <row r="11355" spans="3:15" ht="15.6" x14ac:dyDescent="0.3">
      <c r="C11355" s="227"/>
      <c r="N11355" s="244"/>
      <c r="O11355" s="244"/>
    </row>
    <row r="11356" spans="3:15" ht="15.6" x14ac:dyDescent="0.3">
      <c r="C11356" s="227"/>
      <c r="N11356" s="244"/>
      <c r="O11356" s="244"/>
    </row>
    <row r="11357" spans="3:15" ht="15.6" x14ac:dyDescent="0.3">
      <c r="C11357" s="227"/>
      <c r="N11357" s="244"/>
      <c r="O11357" s="244"/>
    </row>
    <row r="11358" spans="3:15" ht="15.6" x14ac:dyDescent="0.3">
      <c r="C11358" s="227"/>
      <c r="N11358" s="244"/>
      <c r="O11358" s="244"/>
    </row>
    <row r="11359" spans="3:15" ht="15.6" x14ac:dyDescent="0.3">
      <c r="C11359" s="227"/>
      <c r="N11359" s="244"/>
      <c r="O11359" s="244"/>
    </row>
    <row r="11360" spans="3:15" ht="15.6" x14ac:dyDescent="0.3">
      <c r="C11360" s="227"/>
      <c r="N11360" s="244"/>
      <c r="O11360" s="244"/>
    </row>
    <row r="11361" spans="3:15" ht="15.6" x14ac:dyDescent="0.3">
      <c r="C11361" s="227"/>
      <c r="N11361" s="244"/>
      <c r="O11361" s="244"/>
    </row>
    <row r="11362" spans="3:15" ht="15.6" x14ac:dyDescent="0.3">
      <c r="C11362" s="227"/>
      <c r="N11362" s="244"/>
      <c r="O11362" s="244"/>
    </row>
    <row r="11363" spans="3:15" ht="15.6" x14ac:dyDescent="0.3">
      <c r="C11363" s="227"/>
      <c r="N11363" s="244"/>
      <c r="O11363" s="244"/>
    </row>
    <row r="11364" spans="3:15" ht="15.6" x14ac:dyDescent="0.3">
      <c r="C11364" s="227"/>
      <c r="N11364" s="244"/>
      <c r="O11364" s="244"/>
    </row>
    <row r="11365" spans="3:15" ht="15.6" x14ac:dyDescent="0.3">
      <c r="C11365" s="227"/>
      <c r="N11365" s="244"/>
      <c r="O11365" s="244"/>
    </row>
    <row r="11366" spans="3:15" ht="15.6" x14ac:dyDescent="0.3">
      <c r="C11366" s="227"/>
      <c r="N11366" s="244"/>
      <c r="O11366" s="244"/>
    </row>
    <row r="11367" spans="3:15" ht="15.6" x14ac:dyDescent="0.3">
      <c r="C11367" s="227"/>
      <c r="N11367" s="244"/>
      <c r="O11367" s="244"/>
    </row>
    <row r="11368" spans="3:15" ht="15.6" x14ac:dyDescent="0.3">
      <c r="C11368" s="227"/>
      <c r="N11368" s="244"/>
      <c r="O11368" s="244"/>
    </row>
    <row r="11369" spans="3:15" ht="15.6" x14ac:dyDescent="0.3">
      <c r="C11369" s="227"/>
      <c r="N11369" s="244"/>
      <c r="O11369" s="244"/>
    </row>
    <row r="11370" spans="3:15" ht="15.6" x14ac:dyDescent="0.3">
      <c r="C11370" s="227"/>
      <c r="N11370" s="244"/>
      <c r="O11370" s="244"/>
    </row>
    <row r="11371" spans="3:15" ht="15.6" x14ac:dyDescent="0.3">
      <c r="C11371" s="227"/>
      <c r="N11371" s="244"/>
      <c r="O11371" s="244"/>
    </row>
    <row r="11372" spans="3:15" ht="15.6" x14ac:dyDescent="0.3">
      <c r="C11372" s="227"/>
      <c r="N11372" s="244"/>
      <c r="O11372" s="244"/>
    </row>
    <row r="11373" spans="3:15" ht="15.6" x14ac:dyDescent="0.3">
      <c r="C11373" s="227"/>
      <c r="N11373" s="244"/>
      <c r="O11373" s="244"/>
    </row>
    <row r="11374" spans="3:15" ht="15.6" x14ac:dyDescent="0.3">
      <c r="C11374" s="227"/>
      <c r="N11374" s="244"/>
      <c r="O11374" s="244"/>
    </row>
    <row r="11375" spans="3:15" ht="15.6" x14ac:dyDescent="0.3">
      <c r="C11375" s="227"/>
      <c r="N11375" s="244"/>
      <c r="O11375" s="244"/>
    </row>
    <row r="11376" spans="3:15" ht="15.6" x14ac:dyDescent="0.3">
      <c r="C11376" s="227"/>
      <c r="N11376" s="244"/>
      <c r="O11376" s="244"/>
    </row>
    <row r="11377" spans="3:15" ht="15.6" x14ac:dyDescent="0.3">
      <c r="C11377" s="227"/>
      <c r="N11377" s="244"/>
      <c r="O11377" s="244"/>
    </row>
    <row r="11378" spans="3:15" ht="15.6" x14ac:dyDescent="0.3">
      <c r="C11378" s="227"/>
      <c r="N11378" s="244"/>
      <c r="O11378" s="244"/>
    </row>
    <row r="11379" spans="3:15" ht="15.6" x14ac:dyDescent="0.3">
      <c r="C11379" s="227"/>
      <c r="N11379" s="244"/>
      <c r="O11379" s="244"/>
    </row>
    <row r="11380" spans="3:15" ht="15.6" x14ac:dyDescent="0.3">
      <c r="C11380" s="227"/>
      <c r="N11380" s="244"/>
      <c r="O11380" s="244"/>
    </row>
    <row r="11381" spans="3:15" ht="15.6" x14ac:dyDescent="0.3">
      <c r="C11381" s="227"/>
      <c r="N11381" s="244"/>
      <c r="O11381" s="244"/>
    </row>
    <row r="11382" spans="3:15" ht="15.6" x14ac:dyDescent="0.3">
      <c r="C11382" s="227"/>
      <c r="N11382" s="244"/>
      <c r="O11382" s="244"/>
    </row>
    <row r="11383" spans="3:15" ht="15.6" x14ac:dyDescent="0.3">
      <c r="C11383" s="227"/>
      <c r="N11383" s="244"/>
      <c r="O11383" s="244"/>
    </row>
    <row r="11384" spans="3:15" ht="15.6" x14ac:dyDescent="0.3">
      <c r="C11384" s="227"/>
      <c r="N11384" s="244"/>
      <c r="O11384" s="244"/>
    </row>
    <row r="11385" spans="3:15" ht="15.6" x14ac:dyDescent="0.3">
      <c r="C11385" s="227"/>
      <c r="N11385" s="244"/>
      <c r="O11385" s="244"/>
    </row>
    <row r="11386" spans="3:15" ht="15.6" x14ac:dyDescent="0.3">
      <c r="C11386" s="227"/>
      <c r="N11386" s="244"/>
      <c r="O11386" s="244"/>
    </row>
    <row r="11387" spans="3:15" ht="15.6" x14ac:dyDescent="0.3">
      <c r="C11387" s="227"/>
      <c r="N11387" s="244"/>
      <c r="O11387" s="244"/>
    </row>
    <row r="11388" spans="3:15" ht="15.6" x14ac:dyDescent="0.3">
      <c r="C11388" s="227"/>
      <c r="N11388" s="244"/>
      <c r="O11388" s="244"/>
    </row>
    <row r="11389" spans="3:15" ht="15.6" x14ac:dyDescent="0.3">
      <c r="C11389" s="227"/>
      <c r="N11389" s="244"/>
      <c r="O11389" s="244"/>
    </row>
    <row r="11390" spans="3:15" ht="15.6" x14ac:dyDescent="0.3">
      <c r="C11390" s="227"/>
      <c r="N11390" s="244"/>
      <c r="O11390" s="244"/>
    </row>
    <row r="11391" spans="3:15" ht="15.6" x14ac:dyDescent="0.3">
      <c r="C11391" s="227"/>
      <c r="N11391" s="244"/>
      <c r="O11391" s="244"/>
    </row>
    <row r="11392" spans="3:15" ht="15.6" x14ac:dyDescent="0.3">
      <c r="C11392" s="227"/>
      <c r="N11392" s="244"/>
      <c r="O11392" s="244"/>
    </row>
    <row r="11393" spans="3:15" ht="15.6" x14ac:dyDescent="0.3">
      <c r="C11393" s="227"/>
      <c r="N11393" s="244"/>
      <c r="O11393" s="244"/>
    </row>
    <row r="11394" spans="3:15" ht="15.6" x14ac:dyDescent="0.3">
      <c r="C11394" s="227"/>
      <c r="N11394" s="244"/>
      <c r="O11394" s="244"/>
    </row>
    <row r="11395" spans="3:15" ht="15.6" x14ac:dyDescent="0.3">
      <c r="C11395" s="227"/>
      <c r="N11395" s="244"/>
      <c r="O11395" s="244"/>
    </row>
    <row r="11396" spans="3:15" ht="15.6" x14ac:dyDescent="0.3">
      <c r="C11396" s="227"/>
      <c r="N11396" s="244"/>
      <c r="O11396" s="244"/>
    </row>
    <row r="11397" spans="3:15" ht="15.6" x14ac:dyDescent="0.3">
      <c r="C11397" s="227"/>
      <c r="N11397" s="244"/>
      <c r="O11397" s="244"/>
    </row>
    <row r="11398" spans="3:15" ht="15.6" x14ac:dyDescent="0.3">
      <c r="C11398" s="227"/>
      <c r="N11398" s="244"/>
      <c r="O11398" s="244"/>
    </row>
    <row r="11399" spans="3:15" ht="15.6" x14ac:dyDescent="0.3">
      <c r="C11399" s="227"/>
      <c r="N11399" s="244"/>
      <c r="O11399" s="244"/>
    </row>
    <row r="11400" spans="3:15" ht="15.6" x14ac:dyDescent="0.3">
      <c r="C11400" s="227"/>
      <c r="N11400" s="244"/>
      <c r="O11400" s="244"/>
    </row>
    <row r="11401" spans="3:15" ht="15.6" x14ac:dyDescent="0.3">
      <c r="C11401" s="227"/>
      <c r="N11401" s="244"/>
      <c r="O11401" s="244"/>
    </row>
    <row r="11402" spans="3:15" ht="15.6" x14ac:dyDescent="0.3">
      <c r="C11402" s="227"/>
      <c r="N11402" s="244"/>
      <c r="O11402" s="244"/>
    </row>
    <row r="11403" spans="3:15" ht="15.6" x14ac:dyDescent="0.3">
      <c r="C11403" s="227"/>
      <c r="N11403" s="244"/>
      <c r="O11403" s="244"/>
    </row>
    <row r="11404" spans="3:15" ht="15.6" x14ac:dyDescent="0.3">
      <c r="C11404" s="227"/>
      <c r="N11404" s="244"/>
      <c r="O11404" s="244"/>
    </row>
    <row r="11405" spans="3:15" ht="15.6" x14ac:dyDescent="0.3">
      <c r="C11405" s="227"/>
      <c r="N11405" s="244"/>
      <c r="O11405" s="244"/>
    </row>
    <row r="11406" spans="3:15" ht="15.6" x14ac:dyDescent="0.3">
      <c r="C11406" s="227"/>
      <c r="N11406" s="244"/>
      <c r="O11406" s="244"/>
    </row>
    <row r="11407" spans="3:15" ht="15.6" x14ac:dyDescent="0.3">
      <c r="C11407" s="227"/>
      <c r="N11407" s="244"/>
      <c r="O11407" s="244"/>
    </row>
    <row r="11408" spans="3:15" ht="15.6" x14ac:dyDescent="0.3">
      <c r="C11408" s="227"/>
      <c r="N11408" s="244"/>
      <c r="O11408" s="244"/>
    </row>
    <row r="11409" spans="3:15" ht="15.6" x14ac:dyDescent="0.3">
      <c r="C11409" s="227"/>
      <c r="N11409" s="244"/>
      <c r="O11409" s="244"/>
    </row>
    <row r="11410" spans="3:15" ht="15.6" x14ac:dyDescent="0.3">
      <c r="C11410" s="227"/>
      <c r="N11410" s="244"/>
      <c r="O11410" s="244"/>
    </row>
    <row r="11411" spans="3:15" ht="15.6" x14ac:dyDescent="0.3">
      <c r="C11411" s="227"/>
      <c r="N11411" s="244"/>
      <c r="O11411" s="244"/>
    </row>
    <row r="11412" spans="3:15" ht="15.6" x14ac:dyDescent="0.3">
      <c r="C11412" s="227"/>
      <c r="N11412" s="244"/>
      <c r="O11412" s="244"/>
    </row>
    <row r="11413" spans="3:15" ht="15.6" x14ac:dyDescent="0.3">
      <c r="C11413" s="227"/>
      <c r="N11413" s="244"/>
      <c r="O11413" s="244"/>
    </row>
    <row r="11414" spans="3:15" ht="15.6" x14ac:dyDescent="0.3">
      <c r="C11414" s="227"/>
      <c r="N11414" s="244"/>
      <c r="O11414" s="244"/>
    </row>
    <row r="11415" spans="3:15" ht="15.6" x14ac:dyDescent="0.3">
      <c r="C11415" s="227"/>
      <c r="N11415" s="244"/>
      <c r="O11415" s="244"/>
    </row>
    <row r="11416" spans="3:15" ht="15.6" x14ac:dyDescent="0.3">
      <c r="C11416" s="227"/>
      <c r="N11416" s="244"/>
      <c r="O11416" s="244"/>
    </row>
    <row r="11417" spans="3:15" ht="15.6" x14ac:dyDescent="0.3">
      <c r="C11417" s="227"/>
      <c r="N11417" s="244"/>
      <c r="O11417" s="244"/>
    </row>
    <row r="11418" spans="3:15" ht="15.6" x14ac:dyDescent="0.3">
      <c r="C11418" s="227"/>
      <c r="N11418" s="244"/>
      <c r="O11418" s="244"/>
    </row>
    <row r="11419" spans="3:15" ht="15.6" x14ac:dyDescent="0.3">
      <c r="C11419" s="227"/>
      <c r="N11419" s="244"/>
      <c r="O11419" s="244"/>
    </row>
    <row r="11420" spans="3:15" ht="15.6" x14ac:dyDescent="0.3">
      <c r="C11420" s="227"/>
      <c r="N11420" s="244"/>
      <c r="O11420" s="244"/>
    </row>
    <row r="11421" spans="3:15" ht="15.6" x14ac:dyDescent="0.3">
      <c r="C11421" s="227"/>
      <c r="N11421" s="244"/>
      <c r="O11421" s="244"/>
    </row>
    <row r="11422" spans="3:15" ht="15.6" x14ac:dyDescent="0.3">
      <c r="C11422" s="227"/>
      <c r="N11422" s="244"/>
      <c r="O11422" s="244"/>
    </row>
    <row r="11423" spans="3:15" ht="15.6" x14ac:dyDescent="0.3">
      <c r="C11423" s="227"/>
      <c r="N11423" s="244"/>
      <c r="O11423" s="244"/>
    </row>
    <row r="11424" spans="3:15" ht="15.6" x14ac:dyDescent="0.3">
      <c r="C11424" s="227"/>
      <c r="N11424" s="244"/>
      <c r="O11424" s="244"/>
    </row>
    <row r="11425" spans="3:15" ht="15.6" x14ac:dyDescent="0.3">
      <c r="C11425" s="227"/>
      <c r="N11425" s="244"/>
      <c r="O11425" s="244"/>
    </row>
    <row r="11426" spans="3:15" ht="15.6" x14ac:dyDescent="0.3">
      <c r="C11426" s="227"/>
      <c r="N11426" s="244"/>
      <c r="O11426" s="244"/>
    </row>
    <row r="11427" spans="3:15" ht="15.6" x14ac:dyDescent="0.3">
      <c r="C11427" s="227"/>
      <c r="N11427" s="244"/>
      <c r="O11427" s="244"/>
    </row>
    <row r="11428" spans="3:15" ht="15.6" x14ac:dyDescent="0.3">
      <c r="C11428" s="227"/>
      <c r="N11428" s="244"/>
      <c r="O11428" s="244"/>
    </row>
    <row r="11429" spans="3:15" ht="15.6" x14ac:dyDescent="0.3">
      <c r="C11429" s="227"/>
      <c r="N11429" s="244"/>
      <c r="O11429" s="244"/>
    </row>
    <row r="11430" spans="3:15" ht="15.6" x14ac:dyDescent="0.3">
      <c r="C11430" s="227"/>
      <c r="N11430" s="244"/>
      <c r="O11430" s="244"/>
    </row>
    <row r="11431" spans="3:15" ht="15.6" x14ac:dyDescent="0.3">
      <c r="C11431" s="227"/>
      <c r="N11431" s="244"/>
      <c r="O11431" s="244"/>
    </row>
    <row r="11432" spans="3:15" ht="15.6" x14ac:dyDescent="0.3">
      <c r="C11432" s="227"/>
      <c r="N11432" s="244"/>
      <c r="O11432" s="244"/>
    </row>
    <row r="11433" spans="3:15" ht="15.6" x14ac:dyDescent="0.3">
      <c r="C11433" s="227"/>
      <c r="N11433" s="244"/>
      <c r="O11433" s="244"/>
    </row>
    <row r="11434" spans="3:15" ht="15.6" x14ac:dyDescent="0.3">
      <c r="C11434" s="227"/>
      <c r="N11434" s="244"/>
      <c r="O11434" s="244"/>
    </row>
    <row r="11435" spans="3:15" ht="15.6" x14ac:dyDescent="0.3">
      <c r="C11435" s="227"/>
      <c r="N11435" s="244"/>
      <c r="O11435" s="244"/>
    </row>
    <row r="11436" spans="3:15" ht="15.6" x14ac:dyDescent="0.3">
      <c r="C11436" s="227"/>
      <c r="N11436" s="244"/>
      <c r="O11436" s="244"/>
    </row>
    <row r="11437" spans="3:15" ht="15.6" x14ac:dyDescent="0.3">
      <c r="C11437" s="227"/>
      <c r="N11437" s="244"/>
      <c r="O11437" s="244"/>
    </row>
    <row r="11438" spans="3:15" ht="15.6" x14ac:dyDescent="0.3">
      <c r="C11438" s="227"/>
      <c r="N11438" s="244"/>
      <c r="O11438" s="244"/>
    </row>
    <row r="11439" spans="3:15" ht="15.6" x14ac:dyDescent="0.3">
      <c r="C11439" s="227"/>
      <c r="N11439" s="244"/>
      <c r="O11439" s="244"/>
    </row>
    <row r="11440" spans="3:15" ht="15.6" x14ac:dyDescent="0.3">
      <c r="C11440" s="227"/>
      <c r="N11440" s="244"/>
      <c r="O11440" s="244"/>
    </row>
    <row r="11441" spans="3:15" ht="15.6" x14ac:dyDescent="0.3">
      <c r="C11441" s="227"/>
      <c r="N11441" s="244"/>
      <c r="O11441" s="244"/>
    </row>
    <row r="11442" spans="3:15" ht="15.6" x14ac:dyDescent="0.3">
      <c r="C11442" s="227"/>
      <c r="N11442" s="244"/>
      <c r="O11442" s="244"/>
    </row>
    <row r="11443" spans="3:15" ht="15.6" x14ac:dyDescent="0.3">
      <c r="C11443" s="227"/>
      <c r="N11443" s="244"/>
      <c r="O11443" s="244"/>
    </row>
    <row r="11444" spans="3:15" ht="15.6" x14ac:dyDescent="0.3">
      <c r="C11444" s="227"/>
      <c r="N11444" s="244"/>
      <c r="O11444" s="244"/>
    </row>
    <row r="11445" spans="3:15" ht="15.6" x14ac:dyDescent="0.3">
      <c r="C11445" s="227"/>
      <c r="N11445" s="244"/>
      <c r="O11445" s="244"/>
    </row>
    <row r="11446" spans="3:15" ht="15.6" x14ac:dyDescent="0.3">
      <c r="C11446" s="227"/>
      <c r="N11446" s="244"/>
      <c r="O11446" s="244"/>
    </row>
    <row r="11447" spans="3:15" ht="15.6" x14ac:dyDescent="0.3">
      <c r="C11447" s="227"/>
      <c r="N11447" s="244"/>
      <c r="O11447" s="244"/>
    </row>
    <row r="11448" spans="3:15" ht="15.6" x14ac:dyDescent="0.3">
      <c r="C11448" s="227"/>
      <c r="N11448" s="244"/>
      <c r="O11448" s="244"/>
    </row>
    <row r="11449" spans="3:15" ht="15.6" x14ac:dyDescent="0.3">
      <c r="C11449" s="227"/>
      <c r="N11449" s="244"/>
      <c r="O11449" s="244"/>
    </row>
    <row r="11450" spans="3:15" ht="15.6" x14ac:dyDescent="0.3">
      <c r="C11450" s="227"/>
      <c r="N11450" s="244"/>
      <c r="O11450" s="244"/>
    </row>
    <row r="11451" spans="3:15" ht="15.6" x14ac:dyDescent="0.3">
      <c r="C11451" s="227"/>
      <c r="N11451" s="244"/>
      <c r="O11451" s="244"/>
    </row>
    <row r="11452" spans="3:15" ht="15.6" x14ac:dyDescent="0.3">
      <c r="C11452" s="227"/>
      <c r="N11452" s="244"/>
      <c r="O11452" s="244"/>
    </row>
    <row r="11453" spans="3:15" ht="15.6" x14ac:dyDescent="0.3">
      <c r="C11453" s="227"/>
      <c r="N11453" s="244"/>
      <c r="O11453" s="244"/>
    </row>
    <row r="11454" spans="3:15" ht="15.6" x14ac:dyDescent="0.3">
      <c r="C11454" s="227"/>
      <c r="N11454" s="244"/>
      <c r="O11454" s="244"/>
    </row>
    <row r="11455" spans="3:15" ht="15.6" x14ac:dyDescent="0.3">
      <c r="C11455" s="227"/>
      <c r="N11455" s="244"/>
      <c r="O11455" s="244"/>
    </row>
    <row r="11456" spans="3:15" ht="15.6" x14ac:dyDescent="0.3">
      <c r="C11456" s="227"/>
      <c r="N11456" s="244"/>
      <c r="O11456" s="244"/>
    </row>
    <row r="11457" spans="3:15" ht="15.6" x14ac:dyDescent="0.3">
      <c r="C11457" s="227"/>
      <c r="N11457" s="244"/>
      <c r="O11457" s="244"/>
    </row>
    <row r="11458" spans="3:15" ht="15.6" x14ac:dyDescent="0.3">
      <c r="C11458" s="227"/>
      <c r="N11458" s="244"/>
      <c r="O11458" s="244"/>
    </row>
    <row r="11459" spans="3:15" ht="15.6" x14ac:dyDescent="0.3">
      <c r="C11459" s="227"/>
      <c r="N11459" s="244"/>
      <c r="O11459" s="244"/>
    </row>
    <row r="11460" spans="3:15" ht="15.6" x14ac:dyDescent="0.3">
      <c r="C11460" s="227"/>
      <c r="N11460" s="244"/>
      <c r="O11460" s="244"/>
    </row>
    <row r="11461" spans="3:15" ht="15.6" x14ac:dyDescent="0.3">
      <c r="C11461" s="227"/>
      <c r="N11461" s="244"/>
      <c r="O11461" s="244"/>
    </row>
    <row r="11462" spans="3:15" ht="15.6" x14ac:dyDescent="0.3">
      <c r="C11462" s="227"/>
      <c r="N11462" s="244"/>
      <c r="O11462" s="244"/>
    </row>
    <row r="11463" spans="3:15" ht="15.6" x14ac:dyDescent="0.3">
      <c r="C11463" s="227"/>
      <c r="N11463" s="244"/>
      <c r="O11463" s="244"/>
    </row>
    <row r="11464" spans="3:15" ht="15.6" x14ac:dyDescent="0.3">
      <c r="C11464" s="227"/>
      <c r="N11464" s="244"/>
      <c r="O11464" s="244"/>
    </row>
    <row r="11465" spans="3:15" ht="15.6" x14ac:dyDescent="0.3">
      <c r="C11465" s="227"/>
      <c r="N11465" s="244"/>
      <c r="O11465" s="244"/>
    </row>
    <row r="11466" spans="3:15" ht="15.6" x14ac:dyDescent="0.3">
      <c r="C11466" s="227"/>
      <c r="N11466" s="244"/>
      <c r="O11466" s="244"/>
    </row>
    <row r="11467" spans="3:15" ht="15.6" x14ac:dyDescent="0.3">
      <c r="C11467" s="227"/>
      <c r="N11467" s="244"/>
      <c r="O11467" s="244"/>
    </row>
    <row r="11468" spans="3:15" ht="15.6" x14ac:dyDescent="0.3">
      <c r="C11468" s="227"/>
      <c r="N11468" s="244"/>
      <c r="O11468" s="244"/>
    </row>
    <row r="11469" spans="3:15" ht="15.6" x14ac:dyDescent="0.3">
      <c r="C11469" s="227"/>
      <c r="N11469" s="244"/>
      <c r="O11469" s="244"/>
    </row>
    <row r="11470" spans="3:15" ht="15.6" x14ac:dyDescent="0.3">
      <c r="C11470" s="227"/>
      <c r="N11470" s="244"/>
      <c r="O11470" s="244"/>
    </row>
    <row r="11471" spans="3:15" ht="15.6" x14ac:dyDescent="0.3">
      <c r="C11471" s="227"/>
      <c r="N11471" s="244"/>
      <c r="O11471" s="244"/>
    </row>
    <row r="11472" spans="3:15" ht="15.6" x14ac:dyDescent="0.3">
      <c r="C11472" s="227"/>
      <c r="N11472" s="244"/>
      <c r="O11472" s="244"/>
    </row>
    <row r="11473" spans="3:15" ht="15.6" x14ac:dyDescent="0.3">
      <c r="C11473" s="227"/>
      <c r="N11473" s="244"/>
      <c r="O11473" s="244"/>
    </row>
    <row r="11474" spans="3:15" ht="15.6" x14ac:dyDescent="0.3">
      <c r="C11474" s="227"/>
      <c r="N11474" s="244"/>
      <c r="O11474" s="244"/>
    </row>
    <row r="11475" spans="3:15" ht="15.6" x14ac:dyDescent="0.3">
      <c r="C11475" s="227"/>
      <c r="N11475" s="244"/>
      <c r="O11475" s="244"/>
    </row>
    <row r="11476" spans="3:15" ht="15.6" x14ac:dyDescent="0.3">
      <c r="C11476" s="227"/>
      <c r="N11476" s="244"/>
      <c r="O11476" s="244"/>
    </row>
    <row r="11477" spans="3:15" ht="15.6" x14ac:dyDescent="0.3">
      <c r="C11477" s="227"/>
      <c r="N11477" s="244"/>
      <c r="O11477" s="244"/>
    </row>
    <row r="11478" spans="3:15" ht="15.6" x14ac:dyDescent="0.3">
      <c r="C11478" s="227"/>
      <c r="N11478" s="244"/>
      <c r="O11478" s="244"/>
    </row>
    <row r="11479" spans="3:15" ht="15.6" x14ac:dyDescent="0.3">
      <c r="C11479" s="227"/>
      <c r="N11479" s="244"/>
      <c r="O11479" s="244"/>
    </row>
    <row r="11480" spans="3:15" ht="15.6" x14ac:dyDescent="0.3">
      <c r="C11480" s="227"/>
      <c r="N11480" s="244"/>
      <c r="O11480" s="244"/>
    </row>
    <row r="11481" spans="3:15" ht="15.6" x14ac:dyDescent="0.3">
      <c r="C11481" s="227"/>
      <c r="N11481" s="244"/>
      <c r="O11481" s="244"/>
    </row>
    <row r="11482" spans="3:15" ht="15.6" x14ac:dyDescent="0.3">
      <c r="C11482" s="227"/>
      <c r="N11482" s="244"/>
      <c r="O11482" s="244"/>
    </row>
    <row r="11483" spans="3:15" ht="15.6" x14ac:dyDescent="0.3">
      <c r="C11483" s="227"/>
      <c r="N11483" s="244"/>
      <c r="O11483" s="244"/>
    </row>
    <row r="11484" spans="3:15" ht="15.6" x14ac:dyDescent="0.3">
      <c r="C11484" s="227"/>
      <c r="N11484" s="244"/>
      <c r="O11484" s="244"/>
    </row>
    <row r="11485" spans="3:15" ht="15.6" x14ac:dyDescent="0.3">
      <c r="C11485" s="227"/>
      <c r="N11485" s="244"/>
      <c r="O11485" s="244"/>
    </row>
    <row r="11486" spans="3:15" ht="15.6" x14ac:dyDescent="0.3">
      <c r="C11486" s="227"/>
      <c r="N11486" s="244"/>
      <c r="O11486" s="244"/>
    </row>
    <row r="11487" spans="3:15" ht="15.6" x14ac:dyDescent="0.3">
      <c r="C11487" s="227"/>
      <c r="N11487" s="244"/>
      <c r="O11487" s="244"/>
    </row>
    <row r="11488" spans="3:15" ht="15.6" x14ac:dyDescent="0.3">
      <c r="C11488" s="227"/>
      <c r="N11488" s="244"/>
      <c r="O11488" s="244"/>
    </row>
    <row r="11489" spans="3:15" ht="15.6" x14ac:dyDescent="0.3">
      <c r="C11489" s="227"/>
      <c r="N11489" s="244"/>
      <c r="O11489" s="244"/>
    </row>
    <row r="11490" spans="3:15" ht="15.6" x14ac:dyDescent="0.3">
      <c r="C11490" s="227"/>
      <c r="N11490" s="244"/>
      <c r="O11490" s="244"/>
    </row>
    <row r="11491" spans="3:15" ht="15.6" x14ac:dyDescent="0.3">
      <c r="C11491" s="227"/>
      <c r="N11491" s="244"/>
      <c r="O11491" s="244"/>
    </row>
    <row r="11492" spans="3:15" ht="15.6" x14ac:dyDescent="0.3">
      <c r="C11492" s="227"/>
      <c r="N11492" s="244"/>
      <c r="O11492" s="244"/>
    </row>
    <row r="11493" spans="3:15" ht="15.6" x14ac:dyDescent="0.3">
      <c r="C11493" s="227"/>
      <c r="N11493" s="244"/>
      <c r="O11493" s="244"/>
    </row>
    <row r="11494" spans="3:15" ht="15.6" x14ac:dyDescent="0.3">
      <c r="C11494" s="227"/>
      <c r="N11494" s="244"/>
      <c r="O11494" s="244"/>
    </row>
    <row r="11495" spans="3:15" ht="15.6" x14ac:dyDescent="0.3">
      <c r="C11495" s="227"/>
      <c r="N11495" s="244"/>
      <c r="O11495" s="244"/>
    </row>
    <row r="11496" spans="3:15" ht="15.6" x14ac:dyDescent="0.3">
      <c r="C11496" s="227"/>
      <c r="N11496" s="244"/>
      <c r="O11496" s="244"/>
    </row>
    <row r="11497" spans="3:15" ht="15.6" x14ac:dyDescent="0.3">
      <c r="C11497" s="227"/>
      <c r="N11497" s="244"/>
      <c r="O11497" s="244"/>
    </row>
    <row r="11498" spans="3:15" ht="15.6" x14ac:dyDescent="0.3">
      <c r="C11498" s="227"/>
      <c r="N11498" s="244"/>
      <c r="O11498" s="244"/>
    </row>
    <row r="11499" spans="3:15" ht="15.6" x14ac:dyDescent="0.3">
      <c r="C11499" s="227"/>
      <c r="N11499" s="244"/>
      <c r="O11499" s="244"/>
    </row>
    <row r="11500" spans="3:15" ht="15.6" x14ac:dyDescent="0.3">
      <c r="C11500" s="227"/>
      <c r="N11500" s="244"/>
      <c r="O11500" s="244"/>
    </row>
    <row r="11501" spans="3:15" ht="15.6" x14ac:dyDescent="0.3">
      <c r="C11501" s="227"/>
      <c r="N11501" s="244"/>
      <c r="O11501" s="244"/>
    </row>
    <row r="11502" spans="3:15" ht="15.6" x14ac:dyDescent="0.3">
      <c r="C11502" s="227"/>
      <c r="N11502" s="244"/>
      <c r="O11502" s="244"/>
    </row>
    <row r="11503" spans="3:15" ht="15.6" x14ac:dyDescent="0.3">
      <c r="C11503" s="227"/>
      <c r="N11503" s="244"/>
      <c r="O11503" s="244"/>
    </row>
    <row r="11504" spans="3:15" ht="15.6" x14ac:dyDescent="0.3">
      <c r="C11504" s="227"/>
      <c r="N11504" s="244"/>
      <c r="O11504" s="244"/>
    </row>
    <row r="11505" spans="3:15" ht="15.6" x14ac:dyDescent="0.3">
      <c r="C11505" s="227"/>
      <c r="N11505" s="244"/>
      <c r="O11505" s="244"/>
    </row>
    <row r="11506" spans="3:15" ht="15.6" x14ac:dyDescent="0.3">
      <c r="C11506" s="227"/>
      <c r="N11506" s="244"/>
      <c r="O11506" s="244"/>
    </row>
    <row r="11507" spans="3:15" ht="15.6" x14ac:dyDescent="0.3">
      <c r="C11507" s="227"/>
      <c r="N11507" s="244"/>
      <c r="O11507" s="244"/>
    </row>
    <row r="11508" spans="3:15" ht="15.6" x14ac:dyDescent="0.3">
      <c r="C11508" s="227"/>
      <c r="N11508" s="244"/>
      <c r="O11508" s="244"/>
    </row>
    <row r="11509" spans="3:15" ht="15.6" x14ac:dyDescent="0.3">
      <c r="C11509" s="227"/>
      <c r="N11509" s="244"/>
      <c r="O11509" s="244"/>
    </row>
    <row r="11510" spans="3:15" ht="15.6" x14ac:dyDescent="0.3">
      <c r="C11510" s="227"/>
      <c r="N11510" s="244"/>
      <c r="O11510" s="244"/>
    </row>
    <row r="11511" spans="3:15" ht="15.6" x14ac:dyDescent="0.3">
      <c r="C11511" s="227"/>
      <c r="N11511" s="244"/>
      <c r="O11511" s="244"/>
    </row>
    <row r="11512" spans="3:15" ht="15.6" x14ac:dyDescent="0.3">
      <c r="C11512" s="227"/>
      <c r="N11512" s="244"/>
      <c r="O11512" s="244"/>
    </row>
    <row r="11513" spans="3:15" ht="15.6" x14ac:dyDescent="0.3">
      <c r="C11513" s="227"/>
      <c r="N11513" s="244"/>
      <c r="O11513" s="244"/>
    </row>
    <row r="11514" spans="3:15" ht="15.6" x14ac:dyDescent="0.3">
      <c r="C11514" s="227"/>
      <c r="N11514" s="244"/>
      <c r="O11514" s="244"/>
    </row>
    <row r="11515" spans="3:15" ht="15.6" x14ac:dyDescent="0.3">
      <c r="C11515" s="227"/>
      <c r="N11515" s="244"/>
      <c r="O11515" s="244"/>
    </row>
    <row r="11516" spans="3:15" ht="15.6" x14ac:dyDescent="0.3">
      <c r="C11516" s="227"/>
      <c r="N11516" s="244"/>
      <c r="O11516" s="244"/>
    </row>
    <row r="11517" spans="3:15" ht="15.6" x14ac:dyDescent="0.3">
      <c r="C11517" s="227"/>
      <c r="N11517" s="244"/>
      <c r="O11517" s="244"/>
    </row>
    <row r="11518" spans="3:15" ht="15.6" x14ac:dyDescent="0.3">
      <c r="C11518" s="227"/>
      <c r="N11518" s="244"/>
      <c r="O11518" s="244"/>
    </row>
    <row r="11519" spans="3:15" ht="15.6" x14ac:dyDescent="0.3">
      <c r="C11519" s="227"/>
      <c r="N11519" s="244"/>
      <c r="O11519" s="244"/>
    </row>
    <row r="11520" spans="3:15" ht="15.6" x14ac:dyDescent="0.3">
      <c r="C11520" s="227"/>
      <c r="N11520" s="244"/>
      <c r="O11520" s="244"/>
    </row>
    <row r="11521" spans="3:15" ht="15.6" x14ac:dyDescent="0.3">
      <c r="C11521" s="227"/>
      <c r="N11521" s="244"/>
      <c r="O11521" s="244"/>
    </row>
    <row r="11522" spans="3:15" ht="15.6" x14ac:dyDescent="0.3">
      <c r="C11522" s="227"/>
      <c r="N11522" s="244"/>
      <c r="O11522" s="244"/>
    </row>
    <row r="11523" spans="3:15" ht="15.6" x14ac:dyDescent="0.3">
      <c r="C11523" s="227"/>
      <c r="N11523" s="244"/>
      <c r="O11523" s="244"/>
    </row>
    <row r="11524" spans="3:15" ht="15.6" x14ac:dyDescent="0.3">
      <c r="C11524" s="227"/>
      <c r="N11524" s="244"/>
      <c r="O11524" s="244"/>
    </row>
    <row r="11525" spans="3:15" ht="15.6" x14ac:dyDescent="0.3">
      <c r="C11525" s="227"/>
      <c r="N11525" s="244"/>
      <c r="O11525" s="244"/>
    </row>
    <row r="11526" spans="3:15" ht="15.6" x14ac:dyDescent="0.3">
      <c r="C11526" s="227"/>
      <c r="N11526" s="244"/>
      <c r="O11526" s="244"/>
    </row>
    <row r="11527" spans="3:15" ht="15.6" x14ac:dyDescent="0.3">
      <c r="C11527" s="227"/>
      <c r="N11527" s="244"/>
      <c r="O11527" s="244"/>
    </row>
    <row r="11528" spans="3:15" ht="15.6" x14ac:dyDescent="0.3">
      <c r="C11528" s="227"/>
      <c r="N11528" s="244"/>
      <c r="O11528" s="244"/>
    </row>
    <row r="11529" spans="3:15" ht="15.6" x14ac:dyDescent="0.3">
      <c r="C11529" s="227"/>
      <c r="N11529" s="244"/>
      <c r="O11529" s="244"/>
    </row>
    <row r="11530" spans="3:15" ht="15.6" x14ac:dyDescent="0.3">
      <c r="C11530" s="227"/>
      <c r="N11530" s="244"/>
      <c r="O11530" s="244"/>
    </row>
    <row r="11531" spans="3:15" ht="15.6" x14ac:dyDescent="0.3">
      <c r="C11531" s="227"/>
      <c r="N11531" s="244"/>
      <c r="O11531" s="244"/>
    </row>
    <row r="11532" spans="3:15" ht="15.6" x14ac:dyDescent="0.3">
      <c r="C11532" s="227"/>
      <c r="N11532" s="244"/>
      <c r="O11532" s="244"/>
    </row>
    <row r="11533" spans="3:15" ht="15.6" x14ac:dyDescent="0.3">
      <c r="C11533" s="227"/>
      <c r="N11533" s="244"/>
      <c r="O11533" s="244"/>
    </row>
    <row r="11534" spans="3:15" ht="15.6" x14ac:dyDescent="0.3">
      <c r="C11534" s="227"/>
      <c r="N11534" s="244"/>
      <c r="O11534" s="244"/>
    </row>
    <row r="11535" spans="3:15" ht="15.6" x14ac:dyDescent="0.3">
      <c r="C11535" s="227"/>
      <c r="N11535" s="244"/>
      <c r="O11535" s="244"/>
    </row>
    <row r="11536" spans="3:15" ht="15.6" x14ac:dyDescent="0.3">
      <c r="C11536" s="227"/>
      <c r="N11536" s="244"/>
      <c r="O11536" s="244"/>
    </row>
    <row r="11537" spans="3:15" ht="15.6" x14ac:dyDescent="0.3">
      <c r="C11537" s="227"/>
      <c r="N11537" s="244"/>
      <c r="O11537" s="244"/>
    </row>
    <row r="11538" spans="3:15" ht="15.6" x14ac:dyDescent="0.3">
      <c r="C11538" s="227"/>
      <c r="N11538" s="244"/>
      <c r="O11538" s="244"/>
    </row>
    <row r="11539" spans="3:15" ht="15.6" x14ac:dyDescent="0.3">
      <c r="C11539" s="227"/>
      <c r="N11539" s="244"/>
      <c r="O11539" s="244"/>
    </row>
    <row r="11540" spans="3:15" ht="15.6" x14ac:dyDescent="0.3">
      <c r="C11540" s="227"/>
      <c r="N11540" s="244"/>
      <c r="O11540" s="244"/>
    </row>
    <row r="11541" spans="3:15" ht="15.6" x14ac:dyDescent="0.3">
      <c r="C11541" s="227"/>
      <c r="N11541" s="244"/>
      <c r="O11541" s="244"/>
    </row>
    <row r="11542" spans="3:15" ht="15.6" x14ac:dyDescent="0.3">
      <c r="C11542" s="227"/>
      <c r="N11542" s="244"/>
      <c r="O11542" s="244"/>
    </row>
    <row r="11543" spans="3:15" ht="15.6" x14ac:dyDescent="0.3">
      <c r="C11543" s="227"/>
      <c r="N11543" s="244"/>
      <c r="O11543" s="244"/>
    </row>
    <row r="11544" spans="3:15" ht="15.6" x14ac:dyDescent="0.3">
      <c r="C11544" s="227"/>
      <c r="N11544" s="244"/>
      <c r="O11544" s="244"/>
    </row>
    <row r="11545" spans="3:15" ht="15.6" x14ac:dyDescent="0.3">
      <c r="C11545" s="227"/>
      <c r="N11545" s="244"/>
      <c r="O11545" s="244"/>
    </row>
    <row r="11546" spans="3:15" ht="15.6" x14ac:dyDescent="0.3">
      <c r="C11546" s="227"/>
      <c r="N11546" s="244"/>
      <c r="O11546" s="244"/>
    </row>
    <row r="11547" spans="3:15" ht="15.6" x14ac:dyDescent="0.3">
      <c r="C11547" s="227"/>
      <c r="N11547" s="244"/>
      <c r="O11547" s="244"/>
    </row>
    <row r="11548" spans="3:15" ht="15.6" x14ac:dyDescent="0.3">
      <c r="C11548" s="227"/>
      <c r="N11548" s="244"/>
      <c r="O11548" s="244"/>
    </row>
    <row r="11549" spans="3:15" ht="15.6" x14ac:dyDescent="0.3">
      <c r="C11549" s="227"/>
      <c r="N11549" s="244"/>
      <c r="O11549" s="244"/>
    </row>
    <row r="11550" spans="3:15" ht="15.6" x14ac:dyDescent="0.3">
      <c r="C11550" s="227"/>
      <c r="N11550" s="244"/>
      <c r="O11550" s="244"/>
    </row>
    <row r="11551" spans="3:15" ht="15.6" x14ac:dyDescent="0.3">
      <c r="C11551" s="227"/>
      <c r="N11551" s="244"/>
      <c r="O11551" s="244"/>
    </row>
    <row r="11552" spans="3:15" ht="15.6" x14ac:dyDescent="0.3">
      <c r="C11552" s="227"/>
      <c r="N11552" s="244"/>
      <c r="O11552" s="244"/>
    </row>
    <row r="11553" spans="3:15" ht="15.6" x14ac:dyDescent="0.3">
      <c r="C11553" s="227"/>
      <c r="N11553" s="244"/>
      <c r="O11553" s="244"/>
    </row>
    <row r="11554" spans="3:15" ht="15.6" x14ac:dyDescent="0.3">
      <c r="C11554" s="227"/>
      <c r="N11554" s="244"/>
      <c r="O11554" s="244"/>
    </row>
    <row r="11555" spans="3:15" ht="15.6" x14ac:dyDescent="0.3">
      <c r="C11555" s="227"/>
      <c r="N11555" s="244"/>
      <c r="O11555" s="244"/>
    </row>
    <row r="11556" spans="3:15" ht="15.6" x14ac:dyDescent="0.3">
      <c r="C11556" s="227"/>
      <c r="N11556" s="244"/>
      <c r="O11556" s="244"/>
    </row>
    <row r="11557" spans="3:15" ht="15.6" x14ac:dyDescent="0.3">
      <c r="C11557" s="227"/>
      <c r="N11557" s="244"/>
      <c r="O11557" s="244"/>
    </row>
    <row r="11558" spans="3:15" ht="15.6" x14ac:dyDescent="0.3">
      <c r="C11558" s="227"/>
      <c r="N11558" s="244"/>
      <c r="O11558" s="244"/>
    </row>
    <row r="11559" spans="3:15" ht="15.6" x14ac:dyDescent="0.3">
      <c r="C11559" s="227"/>
      <c r="N11559" s="244"/>
      <c r="O11559" s="244"/>
    </row>
    <row r="11560" spans="3:15" ht="15.6" x14ac:dyDescent="0.3">
      <c r="C11560" s="227"/>
      <c r="N11560" s="244"/>
      <c r="O11560" s="244"/>
    </row>
    <row r="11561" spans="3:15" ht="15.6" x14ac:dyDescent="0.3">
      <c r="C11561" s="227"/>
      <c r="N11561" s="244"/>
      <c r="O11561" s="244"/>
    </row>
    <row r="11562" spans="3:15" ht="15.6" x14ac:dyDescent="0.3">
      <c r="C11562" s="227"/>
      <c r="N11562" s="244"/>
      <c r="O11562" s="244"/>
    </row>
    <row r="11563" spans="3:15" ht="15.6" x14ac:dyDescent="0.3">
      <c r="C11563" s="227"/>
      <c r="N11563" s="244"/>
      <c r="O11563" s="244"/>
    </row>
    <row r="11564" spans="3:15" ht="15.6" x14ac:dyDescent="0.3">
      <c r="C11564" s="227"/>
      <c r="N11564" s="244"/>
      <c r="O11564" s="244"/>
    </row>
    <row r="11565" spans="3:15" ht="15.6" x14ac:dyDescent="0.3">
      <c r="C11565" s="227"/>
      <c r="N11565" s="244"/>
      <c r="O11565" s="244"/>
    </row>
    <row r="11566" spans="3:15" ht="15.6" x14ac:dyDescent="0.3">
      <c r="C11566" s="227"/>
      <c r="N11566" s="244"/>
      <c r="O11566" s="244"/>
    </row>
    <row r="11567" spans="3:15" ht="15.6" x14ac:dyDescent="0.3">
      <c r="C11567" s="227"/>
      <c r="N11567" s="244"/>
      <c r="O11567" s="244"/>
    </row>
    <row r="11568" spans="3:15" ht="15.6" x14ac:dyDescent="0.3">
      <c r="C11568" s="227"/>
      <c r="N11568" s="244"/>
      <c r="O11568" s="244"/>
    </row>
    <row r="11569" spans="3:15" ht="15.6" x14ac:dyDescent="0.3">
      <c r="C11569" s="227"/>
      <c r="N11569" s="244"/>
      <c r="O11569" s="244"/>
    </row>
    <row r="11570" spans="3:15" ht="15.6" x14ac:dyDescent="0.3">
      <c r="C11570" s="227"/>
      <c r="N11570" s="244"/>
      <c r="O11570" s="244"/>
    </row>
    <row r="11571" spans="3:15" ht="15.6" x14ac:dyDescent="0.3">
      <c r="C11571" s="227"/>
      <c r="N11571" s="244"/>
      <c r="O11571" s="244"/>
    </row>
    <row r="11572" spans="3:15" ht="15.6" x14ac:dyDescent="0.3">
      <c r="C11572" s="227"/>
      <c r="N11572" s="244"/>
      <c r="O11572" s="244"/>
    </row>
    <row r="11573" spans="3:15" ht="15.6" x14ac:dyDescent="0.3">
      <c r="C11573" s="227"/>
      <c r="N11573" s="244"/>
      <c r="O11573" s="244"/>
    </row>
    <row r="11574" spans="3:15" ht="15.6" x14ac:dyDescent="0.3">
      <c r="C11574" s="227"/>
      <c r="N11574" s="244"/>
      <c r="O11574" s="244"/>
    </row>
    <row r="11575" spans="3:15" ht="15.6" x14ac:dyDescent="0.3">
      <c r="C11575" s="227"/>
      <c r="N11575" s="244"/>
      <c r="O11575" s="244"/>
    </row>
    <row r="11576" spans="3:15" ht="15.6" x14ac:dyDescent="0.3">
      <c r="C11576" s="227"/>
      <c r="N11576" s="244"/>
      <c r="O11576" s="244"/>
    </row>
    <row r="11577" spans="3:15" ht="15.6" x14ac:dyDescent="0.3">
      <c r="C11577" s="227"/>
      <c r="N11577" s="244"/>
      <c r="O11577" s="244"/>
    </row>
    <row r="11578" spans="3:15" ht="15.6" x14ac:dyDescent="0.3">
      <c r="C11578" s="227"/>
    </row>
    <row r="11579" spans="3:15" ht="15.6" x14ac:dyDescent="0.3">
      <c r="C11579" s="227"/>
    </row>
    <row r="11580" spans="3:15" ht="15.6" x14ac:dyDescent="0.3">
      <c r="C11580" s="227"/>
    </row>
    <row r="11581" spans="3:15" ht="15.6" x14ac:dyDescent="0.3">
      <c r="C11581" s="227"/>
    </row>
    <row r="11582" spans="3:15" ht="15.6" x14ac:dyDescent="0.3">
      <c r="C11582" s="227"/>
    </row>
    <row r="11583" spans="3:15" ht="15.6" x14ac:dyDescent="0.3">
      <c r="C11583" s="227"/>
    </row>
    <row r="11584" spans="3:15" ht="15.6" x14ac:dyDescent="0.3">
      <c r="C11584" s="227"/>
    </row>
    <row r="11585" spans="3:3" ht="15.6" x14ac:dyDescent="0.3">
      <c r="C11585" s="227"/>
    </row>
    <row r="11586" spans="3:3" ht="15.6" x14ac:dyDescent="0.3">
      <c r="C11586" s="227"/>
    </row>
    <row r="11587" spans="3:3" ht="15.6" x14ac:dyDescent="0.3">
      <c r="C11587" s="227"/>
    </row>
    <row r="11588" spans="3:3" ht="15.6" x14ac:dyDescent="0.3">
      <c r="C11588" s="227"/>
    </row>
    <row r="11589" spans="3:3" ht="15.6" x14ac:dyDescent="0.3">
      <c r="C11589" s="227"/>
    </row>
    <row r="11590" spans="3:3" ht="15.6" x14ac:dyDescent="0.3">
      <c r="C11590" s="227"/>
    </row>
    <row r="11591" spans="3:3" ht="15.6" x14ac:dyDescent="0.3">
      <c r="C11591" s="227"/>
    </row>
    <row r="11592" spans="3:3" ht="15.6" x14ac:dyDescent="0.3">
      <c r="C11592" s="227"/>
    </row>
    <row r="11593" spans="3:3" ht="15.6" x14ac:dyDescent="0.3">
      <c r="C11593" s="227"/>
    </row>
    <row r="11594" spans="3:3" ht="15.6" x14ac:dyDescent="0.3">
      <c r="C11594" s="227"/>
    </row>
    <row r="11595" spans="3:3" ht="15.6" x14ac:dyDescent="0.3">
      <c r="C11595" s="227"/>
    </row>
    <row r="11596" spans="3:3" ht="15.6" x14ac:dyDescent="0.3">
      <c r="C11596" s="227"/>
    </row>
    <row r="11597" spans="3:3" ht="15.6" x14ac:dyDescent="0.3">
      <c r="C11597" s="227"/>
    </row>
    <row r="11598" spans="3:3" ht="15.6" x14ac:dyDescent="0.3">
      <c r="C11598" s="227"/>
    </row>
    <row r="11599" spans="3:3" ht="15.6" x14ac:dyDescent="0.3">
      <c r="C11599" s="227"/>
    </row>
    <row r="11600" spans="3:3" ht="15.6" x14ac:dyDescent="0.3">
      <c r="C11600" s="227"/>
    </row>
    <row r="11601" spans="3:3" ht="15.6" x14ac:dyDescent="0.3">
      <c r="C11601" s="227"/>
    </row>
    <row r="11602" spans="3:3" ht="15.6" x14ac:dyDescent="0.3">
      <c r="C11602" s="227"/>
    </row>
    <row r="11603" spans="3:3" ht="15.6" x14ac:dyDescent="0.3">
      <c r="C11603" s="227"/>
    </row>
    <row r="11604" spans="3:3" ht="15.6" x14ac:dyDescent="0.3">
      <c r="C11604" s="227"/>
    </row>
    <row r="11605" spans="3:3" ht="15.6" x14ac:dyDescent="0.3">
      <c r="C11605" s="227"/>
    </row>
    <row r="11606" spans="3:3" ht="15.6" x14ac:dyDescent="0.3">
      <c r="C11606" s="227"/>
    </row>
    <row r="11607" spans="3:3" ht="15.6" x14ac:dyDescent="0.3">
      <c r="C11607" s="227"/>
    </row>
    <row r="11608" spans="3:3" ht="15.6" x14ac:dyDescent="0.3">
      <c r="C11608" s="227"/>
    </row>
    <row r="11609" spans="3:3" ht="15.6" x14ac:dyDescent="0.3">
      <c r="C11609" s="227"/>
    </row>
    <row r="11610" spans="3:3" ht="15.6" x14ac:dyDescent="0.3">
      <c r="C11610" s="227"/>
    </row>
    <row r="11611" spans="3:3" ht="15.6" x14ac:dyDescent="0.3">
      <c r="C11611" s="227"/>
    </row>
    <row r="11612" spans="3:3" ht="15.6" x14ac:dyDescent="0.3">
      <c r="C11612" s="227"/>
    </row>
    <row r="11613" spans="3:3" ht="15.6" x14ac:dyDescent="0.3">
      <c r="C11613" s="227"/>
    </row>
    <row r="11614" spans="3:3" ht="15.6" x14ac:dyDescent="0.3">
      <c r="C11614" s="227"/>
    </row>
    <row r="11615" spans="3:3" ht="15.6" x14ac:dyDescent="0.3">
      <c r="C11615" s="227"/>
    </row>
    <row r="11616" spans="3:3" ht="15.6" x14ac:dyDescent="0.3">
      <c r="C11616" s="227"/>
    </row>
    <row r="11617" spans="3:3" ht="15.6" x14ac:dyDescent="0.3">
      <c r="C11617" s="227"/>
    </row>
    <row r="11618" spans="3:3" ht="15.6" x14ac:dyDescent="0.3">
      <c r="C11618" s="227"/>
    </row>
    <row r="11619" spans="3:3" ht="15.6" x14ac:dyDescent="0.3">
      <c r="C11619" s="227"/>
    </row>
    <row r="11620" spans="3:3" ht="15.6" x14ac:dyDescent="0.3">
      <c r="C11620" s="227"/>
    </row>
    <row r="11621" spans="3:3" ht="15.6" x14ac:dyDescent="0.3">
      <c r="C11621" s="227"/>
    </row>
    <row r="11622" spans="3:3" ht="15.6" x14ac:dyDescent="0.3">
      <c r="C11622" s="227"/>
    </row>
    <row r="11623" spans="3:3" ht="15.6" x14ac:dyDescent="0.3">
      <c r="C11623" s="227"/>
    </row>
    <row r="11624" spans="3:3" ht="15.6" x14ac:dyDescent="0.3">
      <c r="C11624" s="227"/>
    </row>
    <row r="11625" spans="3:3" ht="15.6" x14ac:dyDescent="0.3">
      <c r="C11625" s="227"/>
    </row>
    <row r="11626" spans="3:3" ht="15.6" x14ac:dyDescent="0.3">
      <c r="C11626" s="227"/>
    </row>
    <row r="11627" spans="3:3" ht="15.6" x14ac:dyDescent="0.3">
      <c r="C11627" s="227"/>
    </row>
    <row r="11628" spans="3:3" ht="15.6" x14ac:dyDescent="0.3">
      <c r="C11628" s="227"/>
    </row>
    <row r="11629" spans="3:3" ht="15.6" x14ac:dyDescent="0.3">
      <c r="C11629" s="227"/>
    </row>
    <row r="11630" spans="3:3" ht="15.6" x14ac:dyDescent="0.3">
      <c r="C11630" s="227"/>
    </row>
    <row r="11631" spans="3:3" ht="15.6" x14ac:dyDescent="0.3">
      <c r="C11631" s="227"/>
    </row>
    <row r="11632" spans="3:3" ht="15.6" x14ac:dyDescent="0.3">
      <c r="C11632" s="227"/>
    </row>
    <row r="11633" spans="3:3" ht="15.6" x14ac:dyDescent="0.3">
      <c r="C11633" s="227"/>
    </row>
    <row r="11634" spans="3:3" ht="15.6" x14ac:dyDescent="0.3">
      <c r="C11634" s="227"/>
    </row>
    <row r="11635" spans="3:3" ht="15.6" x14ac:dyDescent="0.3">
      <c r="C11635" s="227"/>
    </row>
    <row r="11636" spans="3:3" ht="15.6" x14ac:dyDescent="0.3">
      <c r="C11636" s="227"/>
    </row>
    <row r="11637" spans="3:3" ht="15.6" x14ac:dyDescent="0.3">
      <c r="C11637" s="227"/>
    </row>
    <row r="11638" spans="3:3" ht="15.6" x14ac:dyDescent="0.3">
      <c r="C11638" s="227"/>
    </row>
    <row r="11639" spans="3:3" ht="15.6" x14ac:dyDescent="0.3">
      <c r="C11639" s="227"/>
    </row>
    <row r="11640" spans="3:3" ht="15.6" x14ac:dyDescent="0.3">
      <c r="C11640" s="227"/>
    </row>
    <row r="11641" spans="3:3" ht="15.6" x14ac:dyDescent="0.3">
      <c r="C11641" s="227"/>
    </row>
    <row r="11642" spans="3:3" ht="15.6" x14ac:dyDescent="0.3">
      <c r="C11642" s="227"/>
    </row>
    <row r="11643" spans="3:3" ht="15.6" x14ac:dyDescent="0.3">
      <c r="C11643" s="227"/>
    </row>
    <row r="11644" spans="3:3" ht="15.6" x14ac:dyDescent="0.3">
      <c r="C11644" s="227"/>
    </row>
    <row r="11645" spans="3:3" ht="15.6" x14ac:dyDescent="0.3">
      <c r="C11645" s="227"/>
    </row>
    <row r="11646" spans="3:3" ht="15.6" x14ac:dyDescent="0.3">
      <c r="C11646" s="227"/>
    </row>
    <row r="11647" spans="3:3" ht="15.6" x14ac:dyDescent="0.3">
      <c r="C11647" s="227"/>
    </row>
    <row r="11648" spans="3:3" ht="15.6" x14ac:dyDescent="0.3">
      <c r="C11648" s="227"/>
    </row>
    <row r="11649" spans="3:3" ht="15.6" x14ac:dyDescent="0.3">
      <c r="C11649" s="227"/>
    </row>
    <row r="11650" spans="3:3" ht="15.6" x14ac:dyDescent="0.3">
      <c r="C11650" s="227"/>
    </row>
    <row r="11651" spans="3:3" ht="15.6" x14ac:dyDescent="0.3">
      <c r="C11651" s="227"/>
    </row>
    <row r="11652" spans="3:3" ht="15.6" x14ac:dyDescent="0.3">
      <c r="C11652" s="227"/>
    </row>
    <row r="11653" spans="3:3" ht="15.6" x14ac:dyDescent="0.3">
      <c r="C11653" s="227"/>
    </row>
    <row r="11654" spans="3:3" ht="15.6" x14ac:dyDescent="0.3">
      <c r="C11654" s="227"/>
    </row>
    <row r="11655" spans="3:3" ht="15.6" x14ac:dyDescent="0.3">
      <c r="C11655" s="227"/>
    </row>
    <row r="11656" spans="3:3" ht="15.6" x14ac:dyDescent="0.3">
      <c r="C11656" s="227"/>
    </row>
    <row r="11657" spans="3:3" ht="15.6" x14ac:dyDescent="0.3">
      <c r="C11657" s="227"/>
    </row>
    <row r="11658" spans="3:3" ht="15.6" x14ac:dyDescent="0.3">
      <c r="C11658" s="227"/>
    </row>
    <row r="11659" spans="3:3" ht="15.6" x14ac:dyDescent="0.3">
      <c r="C11659" s="227"/>
    </row>
    <row r="11660" spans="3:3" ht="15.6" x14ac:dyDescent="0.3">
      <c r="C11660" s="227"/>
    </row>
    <row r="11661" spans="3:3" ht="15.6" x14ac:dyDescent="0.3">
      <c r="C11661" s="227"/>
    </row>
    <row r="11662" spans="3:3" ht="15.6" x14ac:dyDescent="0.3">
      <c r="C11662" s="227"/>
    </row>
    <row r="11663" spans="3:3" ht="15.6" x14ac:dyDescent="0.3">
      <c r="C11663" s="227"/>
    </row>
    <row r="11664" spans="3:3" ht="15.6" x14ac:dyDescent="0.3">
      <c r="C11664" s="227"/>
    </row>
    <row r="11665" spans="3:3" ht="15.6" x14ac:dyDescent="0.3">
      <c r="C11665" s="227"/>
    </row>
    <row r="11666" spans="3:3" ht="15.6" x14ac:dyDescent="0.3">
      <c r="C11666" s="227"/>
    </row>
    <row r="11667" spans="3:3" ht="15.6" x14ac:dyDescent="0.3">
      <c r="C11667" s="227"/>
    </row>
    <row r="11668" spans="3:3" ht="15.6" x14ac:dyDescent="0.3">
      <c r="C11668" s="227"/>
    </row>
    <row r="11669" spans="3:3" ht="15.6" x14ac:dyDescent="0.3">
      <c r="C11669" s="227"/>
    </row>
    <row r="11670" spans="3:3" ht="15.6" x14ac:dyDescent="0.3">
      <c r="C11670" s="227"/>
    </row>
    <row r="11671" spans="3:3" ht="15.6" x14ac:dyDescent="0.3">
      <c r="C11671" s="227"/>
    </row>
    <row r="11672" spans="3:3" ht="15.6" x14ac:dyDescent="0.3">
      <c r="C11672" s="227"/>
    </row>
    <row r="11673" spans="3:3" ht="15.6" x14ac:dyDescent="0.3">
      <c r="C11673" s="227"/>
    </row>
    <row r="11674" spans="3:3" ht="15.6" x14ac:dyDescent="0.3">
      <c r="C11674" s="227"/>
    </row>
    <row r="11675" spans="3:3" ht="15.6" x14ac:dyDescent="0.3">
      <c r="C11675" s="227"/>
    </row>
    <row r="11676" spans="3:3" ht="15.6" x14ac:dyDescent="0.3">
      <c r="C11676" s="227"/>
    </row>
    <row r="11677" spans="3:3" ht="15.6" x14ac:dyDescent="0.3">
      <c r="C11677" s="227"/>
    </row>
    <row r="11678" spans="3:3" ht="15.6" x14ac:dyDescent="0.3">
      <c r="C11678" s="227"/>
    </row>
    <row r="11679" spans="3:3" ht="15.6" x14ac:dyDescent="0.3">
      <c r="C11679" s="227"/>
    </row>
    <row r="11680" spans="3:3" ht="15.6" x14ac:dyDescent="0.3">
      <c r="C11680" s="227"/>
    </row>
    <row r="11681" spans="3:3" ht="15.6" x14ac:dyDescent="0.3">
      <c r="C11681" s="227"/>
    </row>
    <row r="11682" spans="3:3" ht="15.6" x14ac:dyDescent="0.3">
      <c r="C11682" s="227"/>
    </row>
    <row r="11683" spans="3:3" ht="15.6" x14ac:dyDescent="0.3">
      <c r="C11683" s="227"/>
    </row>
    <row r="11684" spans="3:3" ht="15.6" x14ac:dyDescent="0.3">
      <c r="C11684" s="227"/>
    </row>
    <row r="11685" spans="3:3" ht="15.6" x14ac:dyDescent="0.3">
      <c r="C11685" s="227"/>
    </row>
    <row r="11686" spans="3:3" ht="15.6" x14ac:dyDescent="0.3">
      <c r="C11686" s="227"/>
    </row>
    <row r="11687" spans="3:3" ht="15.6" x14ac:dyDescent="0.3">
      <c r="C11687" s="227"/>
    </row>
    <row r="11688" spans="3:3" ht="15.6" x14ac:dyDescent="0.3">
      <c r="C11688" s="227"/>
    </row>
    <row r="11689" spans="3:3" ht="15.6" x14ac:dyDescent="0.3">
      <c r="C11689" s="227"/>
    </row>
    <row r="11690" spans="3:3" ht="15.6" x14ac:dyDescent="0.3">
      <c r="C11690" s="227"/>
    </row>
    <row r="11691" spans="3:3" ht="15.6" x14ac:dyDescent="0.3">
      <c r="C11691" s="227"/>
    </row>
    <row r="11692" spans="3:3" ht="15.6" x14ac:dyDescent="0.3">
      <c r="C11692" s="227"/>
    </row>
    <row r="11693" spans="3:3" ht="15.6" x14ac:dyDescent="0.3">
      <c r="C11693" s="227"/>
    </row>
    <row r="11694" spans="3:3" ht="15.6" x14ac:dyDescent="0.3">
      <c r="C11694" s="227"/>
    </row>
    <row r="11695" spans="3:3" ht="15.6" x14ac:dyDescent="0.3">
      <c r="C11695" s="227"/>
    </row>
    <row r="11696" spans="3:3" ht="15.6" x14ac:dyDescent="0.3">
      <c r="C11696" s="227"/>
    </row>
    <row r="11697" spans="3:3" ht="15.6" x14ac:dyDescent="0.3">
      <c r="C11697" s="227"/>
    </row>
    <row r="11698" spans="3:3" ht="15.6" x14ac:dyDescent="0.3">
      <c r="C11698" s="227"/>
    </row>
    <row r="11699" spans="3:3" ht="15.6" x14ac:dyDescent="0.3">
      <c r="C11699" s="227"/>
    </row>
    <row r="11700" spans="3:3" ht="15.6" x14ac:dyDescent="0.3">
      <c r="C11700" s="227"/>
    </row>
    <row r="11701" spans="3:3" ht="15.6" x14ac:dyDescent="0.3">
      <c r="C11701" s="227"/>
    </row>
    <row r="11702" spans="3:3" ht="15.6" x14ac:dyDescent="0.3">
      <c r="C11702" s="227"/>
    </row>
    <row r="11703" spans="3:3" ht="15.6" x14ac:dyDescent="0.3">
      <c r="C11703" s="227"/>
    </row>
    <row r="11704" spans="3:3" ht="15.6" x14ac:dyDescent="0.3">
      <c r="C11704" s="227"/>
    </row>
    <row r="11705" spans="3:3" ht="15.6" x14ac:dyDescent="0.3">
      <c r="C11705" s="227"/>
    </row>
    <row r="11706" spans="3:3" ht="15.6" x14ac:dyDescent="0.3">
      <c r="C11706" s="227"/>
    </row>
    <row r="11707" spans="3:3" ht="15.6" x14ac:dyDescent="0.3">
      <c r="C11707" s="227"/>
    </row>
    <row r="11708" spans="3:3" ht="15.6" x14ac:dyDescent="0.3">
      <c r="C11708" s="227"/>
    </row>
    <row r="11709" spans="3:3" ht="15.6" x14ac:dyDescent="0.3">
      <c r="C11709" s="227"/>
    </row>
    <row r="11710" spans="3:3" ht="15.6" x14ac:dyDescent="0.3">
      <c r="C11710" s="227"/>
    </row>
    <row r="11711" spans="3:3" ht="15.6" x14ac:dyDescent="0.3">
      <c r="C11711" s="227"/>
    </row>
    <row r="11712" spans="3:3" ht="15.6" x14ac:dyDescent="0.3">
      <c r="C11712" s="227"/>
    </row>
    <row r="11713" spans="3:3" ht="15.6" x14ac:dyDescent="0.3">
      <c r="C11713" s="227"/>
    </row>
    <row r="11714" spans="3:3" ht="15.6" x14ac:dyDescent="0.3">
      <c r="C11714" s="227"/>
    </row>
    <row r="11715" spans="3:3" ht="15.6" x14ac:dyDescent="0.3">
      <c r="C11715" s="227"/>
    </row>
    <row r="11716" spans="3:3" ht="15.6" x14ac:dyDescent="0.3">
      <c r="C11716" s="227"/>
    </row>
    <row r="11717" spans="3:3" ht="15.6" x14ac:dyDescent="0.3">
      <c r="C11717" s="227"/>
    </row>
    <row r="11718" spans="3:3" ht="15.6" x14ac:dyDescent="0.3">
      <c r="C11718" s="227"/>
    </row>
    <row r="11719" spans="3:3" ht="15.6" x14ac:dyDescent="0.3">
      <c r="C11719" s="227"/>
    </row>
    <row r="11720" spans="3:3" ht="15.6" x14ac:dyDescent="0.3">
      <c r="C11720" s="227"/>
    </row>
    <row r="11721" spans="3:3" ht="15.6" x14ac:dyDescent="0.3">
      <c r="C11721" s="227"/>
    </row>
    <row r="11722" spans="3:3" ht="15.6" x14ac:dyDescent="0.3">
      <c r="C11722" s="227"/>
    </row>
    <row r="11723" spans="3:3" ht="15.6" x14ac:dyDescent="0.3">
      <c r="C11723" s="227"/>
    </row>
    <row r="11724" spans="3:3" ht="15.6" x14ac:dyDescent="0.3">
      <c r="C11724" s="227"/>
    </row>
    <row r="11725" spans="3:3" ht="15.6" x14ac:dyDescent="0.3">
      <c r="C11725" s="227"/>
    </row>
    <row r="11726" spans="3:3" ht="15.6" x14ac:dyDescent="0.3">
      <c r="C11726" s="227"/>
    </row>
    <row r="11727" spans="3:3" ht="15.6" x14ac:dyDescent="0.3">
      <c r="C11727" s="227"/>
    </row>
    <row r="11728" spans="3:3" ht="15.6" x14ac:dyDescent="0.3">
      <c r="C11728" s="227"/>
    </row>
    <row r="11729" spans="3:3" ht="15.6" x14ac:dyDescent="0.3">
      <c r="C11729" s="227"/>
    </row>
    <row r="11730" spans="3:3" ht="15.6" x14ac:dyDescent="0.3">
      <c r="C11730" s="227"/>
    </row>
    <row r="11731" spans="3:3" ht="15.6" x14ac:dyDescent="0.3">
      <c r="C11731" s="227"/>
    </row>
    <row r="11732" spans="3:3" ht="15.6" x14ac:dyDescent="0.3">
      <c r="C11732" s="227"/>
    </row>
    <row r="11733" spans="3:3" ht="15.6" x14ac:dyDescent="0.3">
      <c r="C11733" s="227"/>
    </row>
    <row r="11734" spans="3:3" ht="15.6" x14ac:dyDescent="0.3">
      <c r="C11734" s="227"/>
    </row>
    <row r="11735" spans="3:3" ht="15.6" x14ac:dyDescent="0.3">
      <c r="C11735" s="227"/>
    </row>
    <row r="11736" spans="3:3" ht="15.6" x14ac:dyDescent="0.3">
      <c r="C11736" s="227"/>
    </row>
    <row r="11737" spans="3:3" ht="15.6" x14ac:dyDescent="0.3">
      <c r="C11737" s="227"/>
    </row>
    <row r="11738" spans="3:3" ht="15.6" x14ac:dyDescent="0.3">
      <c r="C11738" s="227"/>
    </row>
    <row r="11739" spans="3:3" ht="15.6" x14ac:dyDescent="0.3">
      <c r="C11739" s="227"/>
    </row>
    <row r="11740" spans="3:3" ht="15.6" x14ac:dyDescent="0.3">
      <c r="C11740" s="227"/>
    </row>
    <row r="11741" spans="3:3" ht="15.6" x14ac:dyDescent="0.3">
      <c r="C11741" s="227"/>
    </row>
    <row r="11742" spans="3:3" ht="15.6" x14ac:dyDescent="0.3">
      <c r="C11742" s="227"/>
    </row>
    <row r="11743" spans="3:3" ht="15.6" x14ac:dyDescent="0.3">
      <c r="C11743" s="227"/>
    </row>
    <row r="11744" spans="3:3" ht="15.6" x14ac:dyDescent="0.3">
      <c r="C11744" s="227"/>
    </row>
    <row r="11745" spans="3:3" ht="15.6" x14ac:dyDescent="0.3">
      <c r="C11745" s="227"/>
    </row>
    <row r="11746" spans="3:3" ht="15.6" x14ac:dyDescent="0.3">
      <c r="C11746" s="227"/>
    </row>
    <row r="11747" spans="3:3" ht="15.6" x14ac:dyDescent="0.3">
      <c r="C11747" s="227"/>
    </row>
    <row r="11748" spans="3:3" ht="15.6" x14ac:dyDescent="0.3">
      <c r="C11748" s="227"/>
    </row>
    <row r="11749" spans="3:3" ht="15.6" x14ac:dyDescent="0.3">
      <c r="C11749" s="227"/>
    </row>
    <row r="11750" spans="3:3" ht="15.6" x14ac:dyDescent="0.3">
      <c r="C11750" s="227"/>
    </row>
    <row r="11751" spans="3:3" ht="15.6" x14ac:dyDescent="0.3">
      <c r="C11751" s="227"/>
    </row>
    <row r="11752" spans="3:3" ht="15.6" x14ac:dyDescent="0.3">
      <c r="C11752" s="227"/>
    </row>
    <row r="11753" spans="3:3" ht="15.6" x14ac:dyDescent="0.3">
      <c r="C11753" s="227"/>
    </row>
    <row r="11754" spans="3:3" ht="15.6" x14ac:dyDescent="0.3">
      <c r="C11754" s="227"/>
    </row>
    <row r="11755" spans="3:3" ht="15.6" x14ac:dyDescent="0.3">
      <c r="C11755" s="227"/>
    </row>
    <row r="11756" spans="3:3" ht="15.6" x14ac:dyDescent="0.3">
      <c r="C11756" s="227"/>
    </row>
    <row r="11757" spans="3:3" ht="15.6" x14ac:dyDescent="0.3">
      <c r="C11757" s="227"/>
    </row>
    <row r="11758" spans="3:3" ht="15.6" x14ac:dyDescent="0.3">
      <c r="C11758" s="227"/>
    </row>
    <row r="11759" spans="3:3" ht="15.6" x14ac:dyDescent="0.3">
      <c r="C11759" s="227"/>
    </row>
    <row r="11760" spans="3:3" ht="15.6" x14ac:dyDescent="0.3">
      <c r="C11760" s="227"/>
    </row>
    <row r="11761" spans="3:3" ht="15.6" x14ac:dyDescent="0.3">
      <c r="C11761" s="227"/>
    </row>
    <row r="11762" spans="3:3" ht="15.6" x14ac:dyDescent="0.3">
      <c r="C11762" s="227"/>
    </row>
    <row r="11763" spans="3:3" ht="15.6" x14ac:dyDescent="0.3">
      <c r="C11763" s="227"/>
    </row>
    <row r="11764" spans="3:3" ht="15.6" x14ac:dyDescent="0.3">
      <c r="C11764" s="227"/>
    </row>
    <row r="11765" spans="3:3" ht="15.6" x14ac:dyDescent="0.3">
      <c r="C11765" s="227"/>
    </row>
    <row r="11766" spans="3:3" ht="15.6" x14ac:dyDescent="0.3">
      <c r="C11766" s="227"/>
    </row>
    <row r="11767" spans="3:3" ht="15.6" x14ac:dyDescent="0.3">
      <c r="C11767" s="227"/>
    </row>
    <row r="11768" spans="3:3" ht="15.6" x14ac:dyDescent="0.3">
      <c r="C11768" s="227"/>
    </row>
    <row r="11769" spans="3:3" ht="15.6" x14ac:dyDescent="0.3">
      <c r="C11769" s="227"/>
    </row>
    <row r="11770" spans="3:3" ht="15.6" x14ac:dyDescent="0.3">
      <c r="C11770" s="227"/>
    </row>
    <row r="11771" spans="3:3" ht="15.6" x14ac:dyDescent="0.3">
      <c r="C11771" s="227"/>
    </row>
    <row r="11772" spans="3:3" ht="15.6" x14ac:dyDescent="0.3">
      <c r="C11772" s="227"/>
    </row>
    <row r="11773" spans="3:3" ht="15.6" x14ac:dyDescent="0.3">
      <c r="C11773" s="227"/>
    </row>
    <row r="11774" spans="3:3" ht="15.6" x14ac:dyDescent="0.3">
      <c r="C11774" s="227"/>
    </row>
    <row r="11775" spans="3:3" ht="15.6" x14ac:dyDescent="0.3">
      <c r="C11775" s="227"/>
    </row>
    <row r="11776" spans="3:3" ht="15.6" x14ac:dyDescent="0.3">
      <c r="C11776" s="227"/>
    </row>
    <row r="11777" spans="3:3" ht="15.6" x14ac:dyDescent="0.3">
      <c r="C11777" s="227"/>
    </row>
    <row r="11778" spans="3:3" ht="15.6" x14ac:dyDescent="0.3">
      <c r="C11778" s="227"/>
    </row>
    <row r="11779" spans="3:3" ht="15.6" x14ac:dyDescent="0.3">
      <c r="C11779" s="227"/>
    </row>
    <row r="11780" spans="3:3" ht="15.6" x14ac:dyDescent="0.3">
      <c r="C11780" s="227"/>
    </row>
    <row r="11781" spans="3:3" ht="15.6" x14ac:dyDescent="0.3">
      <c r="C11781" s="227"/>
    </row>
    <row r="11782" spans="3:3" ht="15.6" x14ac:dyDescent="0.3">
      <c r="C11782" s="227"/>
    </row>
    <row r="11783" spans="3:3" ht="15.6" x14ac:dyDescent="0.3">
      <c r="C11783" s="227"/>
    </row>
    <row r="11784" spans="3:3" ht="15.6" x14ac:dyDescent="0.3">
      <c r="C11784" s="227"/>
    </row>
    <row r="11785" spans="3:3" ht="15.6" x14ac:dyDescent="0.3">
      <c r="C11785" s="227"/>
    </row>
    <row r="11786" spans="3:3" ht="15.6" x14ac:dyDescent="0.3">
      <c r="C11786" s="227"/>
    </row>
    <row r="11787" spans="3:3" ht="15.6" x14ac:dyDescent="0.3">
      <c r="C11787" s="227"/>
    </row>
    <row r="11788" spans="3:3" ht="15.6" x14ac:dyDescent="0.3">
      <c r="C11788" s="227"/>
    </row>
    <row r="11789" spans="3:3" ht="15.6" x14ac:dyDescent="0.3">
      <c r="C11789" s="227"/>
    </row>
    <row r="11790" spans="3:3" ht="15.6" x14ac:dyDescent="0.3">
      <c r="C11790" s="227"/>
    </row>
    <row r="11791" spans="3:3" ht="15.6" x14ac:dyDescent="0.3">
      <c r="C11791" s="227"/>
    </row>
    <row r="11792" spans="3:3" ht="15.6" x14ac:dyDescent="0.3">
      <c r="C11792" s="227"/>
    </row>
    <row r="11793" spans="3:3" ht="15.6" x14ac:dyDescent="0.3">
      <c r="C11793" s="227"/>
    </row>
    <row r="11794" spans="3:3" ht="15.6" x14ac:dyDescent="0.3">
      <c r="C11794" s="227"/>
    </row>
    <row r="11795" spans="3:3" ht="15.6" x14ac:dyDescent="0.3">
      <c r="C11795" s="227"/>
    </row>
    <row r="11796" spans="3:3" ht="15.6" x14ac:dyDescent="0.3">
      <c r="C11796" s="227"/>
    </row>
    <row r="11797" spans="3:3" ht="15.6" x14ac:dyDescent="0.3">
      <c r="C11797" s="227"/>
    </row>
    <row r="11798" spans="3:3" ht="15.6" x14ac:dyDescent="0.3">
      <c r="C11798" s="227"/>
    </row>
    <row r="11799" spans="3:3" ht="15.6" x14ac:dyDescent="0.3">
      <c r="C11799" s="227"/>
    </row>
    <row r="11800" spans="3:3" ht="15.6" x14ac:dyDescent="0.3">
      <c r="C11800" s="227"/>
    </row>
    <row r="11801" spans="3:3" ht="15.6" x14ac:dyDescent="0.3">
      <c r="C11801" s="227"/>
    </row>
    <row r="11802" spans="3:3" ht="15.6" x14ac:dyDescent="0.3">
      <c r="C11802" s="227"/>
    </row>
    <row r="11803" spans="3:3" ht="15.6" x14ac:dyDescent="0.3">
      <c r="C11803" s="227"/>
    </row>
    <row r="11804" spans="3:3" ht="15.6" x14ac:dyDescent="0.3">
      <c r="C11804" s="227"/>
    </row>
    <row r="11805" spans="3:3" ht="15.6" x14ac:dyDescent="0.3">
      <c r="C11805" s="227"/>
    </row>
    <row r="11806" spans="3:3" ht="15.6" x14ac:dyDescent="0.3">
      <c r="C11806" s="227"/>
    </row>
    <row r="11807" spans="3:3" ht="15.6" x14ac:dyDescent="0.3">
      <c r="C11807" s="227"/>
    </row>
    <row r="11808" spans="3:3" ht="15.6" x14ac:dyDescent="0.3">
      <c r="C11808" s="227"/>
    </row>
    <row r="11809" spans="3:3" ht="15.6" x14ac:dyDescent="0.3">
      <c r="C11809" s="227"/>
    </row>
    <row r="11810" spans="3:3" ht="15.6" x14ac:dyDescent="0.3">
      <c r="C11810" s="227"/>
    </row>
    <row r="11811" spans="3:3" ht="15.6" x14ac:dyDescent="0.3">
      <c r="C11811" s="227"/>
    </row>
    <row r="11812" spans="3:3" ht="15.6" x14ac:dyDescent="0.3">
      <c r="C11812" s="227"/>
    </row>
    <row r="11813" spans="3:3" ht="15.6" x14ac:dyDescent="0.3">
      <c r="C11813" s="227"/>
    </row>
    <row r="11814" spans="3:3" ht="15.6" x14ac:dyDescent="0.3">
      <c r="C11814" s="227"/>
    </row>
    <row r="11815" spans="3:3" ht="15.6" x14ac:dyDescent="0.3">
      <c r="C11815" s="227"/>
    </row>
    <row r="11816" spans="3:3" ht="15.6" x14ac:dyDescent="0.3">
      <c r="C11816" s="227"/>
    </row>
    <row r="11817" spans="3:3" ht="15.6" x14ac:dyDescent="0.3">
      <c r="C11817" s="227"/>
    </row>
    <row r="11818" spans="3:3" ht="15.6" x14ac:dyDescent="0.3">
      <c r="C11818" s="227"/>
    </row>
    <row r="11819" spans="3:3" ht="15.6" x14ac:dyDescent="0.3">
      <c r="C11819" s="227"/>
    </row>
    <row r="11820" spans="3:3" ht="15.6" x14ac:dyDescent="0.3">
      <c r="C11820" s="227"/>
    </row>
    <row r="11821" spans="3:3" ht="15.6" x14ac:dyDescent="0.3">
      <c r="C11821" s="227"/>
    </row>
    <row r="11822" spans="3:3" ht="15.6" x14ac:dyDescent="0.3">
      <c r="C11822" s="227"/>
    </row>
    <row r="11823" spans="3:3" ht="15.6" x14ac:dyDescent="0.3">
      <c r="C11823" s="227"/>
    </row>
    <row r="11824" spans="3:3" ht="15.6" x14ac:dyDescent="0.3">
      <c r="C11824" s="227"/>
    </row>
    <row r="11825" spans="3:3" ht="15.6" x14ac:dyDescent="0.3">
      <c r="C11825" s="227"/>
    </row>
    <row r="11826" spans="3:3" ht="15.6" x14ac:dyDescent="0.3">
      <c r="C11826" s="227"/>
    </row>
    <row r="11827" spans="3:3" ht="15.6" x14ac:dyDescent="0.3">
      <c r="C11827" s="227"/>
    </row>
    <row r="11828" spans="3:3" ht="15.6" x14ac:dyDescent="0.3">
      <c r="C11828" s="227"/>
    </row>
    <row r="11829" spans="3:3" ht="15.6" x14ac:dyDescent="0.3">
      <c r="C11829" s="227"/>
    </row>
    <row r="11830" spans="3:3" ht="15.6" x14ac:dyDescent="0.3">
      <c r="C11830" s="227"/>
    </row>
    <row r="11831" spans="3:3" ht="15.6" x14ac:dyDescent="0.3">
      <c r="C11831" s="227"/>
    </row>
    <row r="11832" spans="3:3" ht="15.6" x14ac:dyDescent="0.3">
      <c r="C11832" s="227"/>
    </row>
    <row r="11833" spans="3:3" ht="15.6" x14ac:dyDescent="0.3">
      <c r="C11833" s="227"/>
    </row>
    <row r="11834" spans="3:3" ht="15.6" x14ac:dyDescent="0.3">
      <c r="C11834" s="227"/>
    </row>
    <row r="11835" spans="3:3" ht="15.6" x14ac:dyDescent="0.3">
      <c r="C11835" s="227"/>
    </row>
    <row r="11836" spans="3:3" ht="15.6" x14ac:dyDescent="0.3">
      <c r="C11836" s="227"/>
    </row>
    <row r="11837" spans="3:3" ht="15.6" x14ac:dyDescent="0.3">
      <c r="C11837" s="227"/>
    </row>
    <row r="11838" spans="3:3" ht="15.6" x14ac:dyDescent="0.3">
      <c r="C11838" s="227"/>
    </row>
    <row r="11839" spans="3:3" ht="15.6" x14ac:dyDescent="0.3">
      <c r="C11839" s="227"/>
    </row>
    <row r="11840" spans="3:3" ht="15.6" x14ac:dyDescent="0.3">
      <c r="C11840" s="227"/>
    </row>
    <row r="11841" spans="3:3" ht="15.6" x14ac:dyDescent="0.3">
      <c r="C11841" s="227"/>
    </row>
    <row r="11842" spans="3:3" ht="15.6" x14ac:dyDescent="0.3">
      <c r="C11842" s="227"/>
    </row>
    <row r="11843" spans="3:3" ht="15.6" x14ac:dyDescent="0.3">
      <c r="C11843" s="227"/>
    </row>
    <row r="11844" spans="3:3" ht="15.6" x14ac:dyDescent="0.3">
      <c r="C11844" s="227"/>
    </row>
    <row r="11845" spans="3:3" ht="15.6" x14ac:dyDescent="0.3">
      <c r="C11845" s="227"/>
    </row>
    <row r="11846" spans="3:3" ht="15.6" x14ac:dyDescent="0.3">
      <c r="C11846" s="227"/>
    </row>
    <row r="11847" spans="3:3" ht="15.6" x14ac:dyDescent="0.3">
      <c r="C11847" s="227"/>
    </row>
    <row r="11848" spans="3:3" ht="15.6" x14ac:dyDescent="0.3">
      <c r="C11848" s="227"/>
    </row>
    <row r="11849" spans="3:3" ht="15.6" x14ac:dyDescent="0.3">
      <c r="C11849" s="227"/>
    </row>
    <row r="11850" spans="3:3" ht="15.6" x14ac:dyDescent="0.3">
      <c r="C11850" s="227"/>
    </row>
    <row r="11851" spans="3:3" ht="15.6" x14ac:dyDescent="0.3">
      <c r="C11851" s="227"/>
    </row>
    <row r="11852" spans="3:3" ht="15.6" x14ac:dyDescent="0.3">
      <c r="C11852" s="227"/>
    </row>
    <row r="11853" spans="3:3" ht="15.6" x14ac:dyDescent="0.3">
      <c r="C11853" s="227"/>
    </row>
    <row r="11854" spans="3:3" ht="15.6" x14ac:dyDescent="0.3">
      <c r="C11854" s="227"/>
    </row>
    <row r="11855" spans="3:3" ht="15.6" x14ac:dyDescent="0.3">
      <c r="C11855" s="227"/>
    </row>
    <row r="11856" spans="3:3" ht="15.6" x14ac:dyDescent="0.3">
      <c r="C11856" s="227"/>
    </row>
    <row r="11857" spans="3:3" ht="15.6" x14ac:dyDescent="0.3">
      <c r="C11857" s="227"/>
    </row>
    <row r="11858" spans="3:3" ht="15.6" x14ac:dyDescent="0.3">
      <c r="C11858" s="227"/>
    </row>
    <row r="11859" spans="3:3" ht="15.6" x14ac:dyDescent="0.3">
      <c r="C11859" s="227"/>
    </row>
    <row r="11860" spans="3:3" ht="15.6" x14ac:dyDescent="0.3">
      <c r="C11860" s="227"/>
    </row>
    <row r="11861" spans="3:3" ht="15.6" x14ac:dyDescent="0.3">
      <c r="C11861" s="227"/>
    </row>
    <row r="11862" spans="3:3" ht="15.6" x14ac:dyDescent="0.3">
      <c r="C11862" s="227"/>
    </row>
    <row r="11863" spans="3:3" ht="15.6" x14ac:dyDescent="0.3">
      <c r="C11863" s="227"/>
    </row>
    <row r="11864" spans="3:3" ht="15.6" x14ac:dyDescent="0.3">
      <c r="C11864" s="227"/>
    </row>
    <row r="11865" spans="3:3" ht="15.6" x14ac:dyDescent="0.3">
      <c r="C11865" s="227"/>
    </row>
    <row r="11866" spans="3:3" ht="15.6" x14ac:dyDescent="0.3">
      <c r="C11866" s="227"/>
    </row>
    <row r="11867" spans="3:3" ht="15.6" x14ac:dyDescent="0.3">
      <c r="C11867" s="227"/>
    </row>
    <row r="11868" spans="3:3" ht="15.6" x14ac:dyDescent="0.3">
      <c r="C11868" s="227"/>
    </row>
    <row r="11869" spans="3:3" ht="15.6" x14ac:dyDescent="0.3">
      <c r="C11869" s="227"/>
    </row>
    <row r="11870" spans="3:3" ht="15.6" x14ac:dyDescent="0.3">
      <c r="C11870" s="227"/>
    </row>
    <row r="11871" spans="3:3" ht="15.6" x14ac:dyDescent="0.3">
      <c r="C11871" s="227"/>
    </row>
    <row r="11872" spans="3:3" ht="15.6" x14ac:dyDescent="0.3">
      <c r="C11872" s="227"/>
    </row>
    <row r="11873" spans="3:3" ht="15.6" x14ac:dyDescent="0.3">
      <c r="C11873" s="227"/>
    </row>
    <row r="11874" spans="3:3" ht="15.6" x14ac:dyDescent="0.3">
      <c r="C11874" s="227"/>
    </row>
    <row r="11875" spans="3:3" ht="15.6" x14ac:dyDescent="0.3">
      <c r="C11875" s="227"/>
    </row>
    <row r="11876" spans="3:3" ht="15.6" x14ac:dyDescent="0.3">
      <c r="C11876" s="227"/>
    </row>
    <row r="11877" spans="3:3" ht="15.6" x14ac:dyDescent="0.3">
      <c r="C11877" s="227"/>
    </row>
    <row r="11878" spans="3:3" ht="15.6" x14ac:dyDescent="0.3">
      <c r="C11878" s="227"/>
    </row>
    <row r="11879" spans="3:3" ht="15.6" x14ac:dyDescent="0.3">
      <c r="C11879" s="227"/>
    </row>
    <row r="11880" spans="3:3" ht="15.6" x14ac:dyDescent="0.3">
      <c r="C11880" s="227"/>
    </row>
    <row r="11881" spans="3:3" ht="15.6" x14ac:dyDescent="0.3">
      <c r="C11881" s="227"/>
    </row>
    <row r="11882" spans="3:3" ht="15.6" x14ac:dyDescent="0.3">
      <c r="C11882" s="227"/>
    </row>
    <row r="11883" spans="3:3" ht="15.6" x14ac:dyDescent="0.3">
      <c r="C11883" s="227"/>
    </row>
    <row r="11884" spans="3:3" ht="15.6" x14ac:dyDescent="0.3">
      <c r="C11884" s="227"/>
    </row>
    <row r="11885" spans="3:3" ht="15.6" x14ac:dyDescent="0.3">
      <c r="C11885" s="227"/>
    </row>
    <row r="11886" spans="3:3" ht="15.6" x14ac:dyDescent="0.3">
      <c r="C11886" s="227"/>
    </row>
    <row r="11887" spans="3:3" ht="15.6" x14ac:dyDescent="0.3">
      <c r="C11887" s="227"/>
    </row>
    <row r="11888" spans="3:3" ht="15.6" x14ac:dyDescent="0.3">
      <c r="C11888" s="227"/>
    </row>
    <row r="11889" spans="3:3" ht="15.6" x14ac:dyDescent="0.3">
      <c r="C11889" s="227"/>
    </row>
    <row r="11890" spans="3:3" ht="15.6" x14ac:dyDescent="0.3">
      <c r="C11890" s="227"/>
    </row>
    <row r="11891" spans="3:3" ht="15.6" x14ac:dyDescent="0.3">
      <c r="C11891" s="227"/>
    </row>
    <row r="11892" spans="3:3" ht="15.6" x14ac:dyDescent="0.3">
      <c r="C11892" s="227"/>
    </row>
    <row r="11893" spans="3:3" ht="15.6" x14ac:dyDescent="0.3">
      <c r="C11893" s="227"/>
    </row>
    <row r="11894" spans="3:3" ht="15.6" x14ac:dyDescent="0.3">
      <c r="C11894" s="227"/>
    </row>
    <row r="11895" spans="3:3" ht="15.6" x14ac:dyDescent="0.3">
      <c r="C11895" s="227"/>
    </row>
    <row r="11896" spans="3:3" ht="15.6" x14ac:dyDescent="0.3">
      <c r="C11896" s="227"/>
    </row>
    <row r="11897" spans="3:3" ht="15.6" x14ac:dyDescent="0.3">
      <c r="C11897" s="227"/>
    </row>
    <row r="11898" spans="3:3" ht="15.6" x14ac:dyDescent="0.3">
      <c r="C11898" s="227"/>
    </row>
    <row r="11899" spans="3:3" ht="15.6" x14ac:dyDescent="0.3">
      <c r="C11899" s="227"/>
    </row>
    <row r="11900" spans="3:3" ht="15.6" x14ac:dyDescent="0.3">
      <c r="C11900" s="227"/>
    </row>
    <row r="11901" spans="3:3" ht="15.6" x14ac:dyDescent="0.3">
      <c r="C11901" s="227"/>
    </row>
    <row r="11902" spans="3:3" ht="15.6" x14ac:dyDescent="0.3">
      <c r="C11902" s="227"/>
    </row>
    <row r="11903" spans="3:3" ht="15.6" x14ac:dyDescent="0.3">
      <c r="C11903" s="227"/>
    </row>
    <row r="11904" spans="3:3" ht="15.6" x14ac:dyDescent="0.3">
      <c r="C11904" s="227"/>
    </row>
    <row r="11905" spans="3:3" ht="15.6" x14ac:dyDescent="0.3">
      <c r="C11905" s="227"/>
    </row>
    <row r="11906" spans="3:3" ht="15.6" x14ac:dyDescent="0.3">
      <c r="C11906" s="227"/>
    </row>
    <row r="11907" spans="3:3" ht="15.6" x14ac:dyDescent="0.3">
      <c r="C11907" s="227"/>
    </row>
    <row r="11908" spans="3:3" ht="15.6" x14ac:dyDescent="0.3">
      <c r="C11908" s="227"/>
    </row>
    <row r="11909" spans="3:3" ht="15.6" x14ac:dyDescent="0.3">
      <c r="C11909" s="227"/>
    </row>
    <row r="11910" spans="3:3" ht="15.6" x14ac:dyDescent="0.3">
      <c r="C11910" s="227"/>
    </row>
    <row r="11911" spans="3:3" ht="15.6" x14ac:dyDescent="0.3">
      <c r="C11911" s="227"/>
    </row>
    <row r="11912" spans="3:3" ht="15.6" x14ac:dyDescent="0.3">
      <c r="C11912" s="227"/>
    </row>
    <row r="11913" spans="3:3" ht="15.6" x14ac:dyDescent="0.3">
      <c r="C11913" s="227"/>
    </row>
    <row r="11914" spans="3:3" ht="15.6" x14ac:dyDescent="0.3">
      <c r="C11914" s="227"/>
    </row>
    <row r="11915" spans="3:3" ht="15.6" x14ac:dyDescent="0.3">
      <c r="C11915" s="227"/>
    </row>
    <row r="11916" spans="3:3" ht="15.6" x14ac:dyDescent="0.3">
      <c r="C11916" s="227"/>
    </row>
    <row r="11917" spans="3:3" ht="15.6" x14ac:dyDescent="0.3">
      <c r="C11917" s="227"/>
    </row>
    <row r="11918" spans="3:3" ht="15.6" x14ac:dyDescent="0.3">
      <c r="C11918" s="227"/>
    </row>
    <row r="11919" spans="3:3" ht="15.6" x14ac:dyDescent="0.3">
      <c r="C11919" s="227"/>
    </row>
    <row r="11920" spans="3:3" ht="15.6" x14ac:dyDescent="0.3">
      <c r="C11920" s="227"/>
    </row>
    <row r="11921" spans="3:3" ht="15.6" x14ac:dyDescent="0.3">
      <c r="C11921" s="227"/>
    </row>
    <row r="11922" spans="3:3" ht="15.6" x14ac:dyDescent="0.3">
      <c r="C11922" s="227"/>
    </row>
    <row r="11923" spans="3:3" ht="15.6" x14ac:dyDescent="0.3">
      <c r="C11923" s="227"/>
    </row>
    <row r="11924" spans="3:3" ht="15.6" x14ac:dyDescent="0.3">
      <c r="C11924" s="227"/>
    </row>
    <row r="11925" spans="3:3" ht="15.6" x14ac:dyDescent="0.3">
      <c r="C11925" s="227"/>
    </row>
    <row r="11926" spans="3:3" ht="15.6" x14ac:dyDescent="0.3">
      <c r="C11926" s="227"/>
    </row>
    <row r="11927" spans="3:3" ht="15.6" x14ac:dyDescent="0.3">
      <c r="C11927" s="227"/>
    </row>
    <row r="11928" spans="3:3" ht="15.6" x14ac:dyDescent="0.3">
      <c r="C11928" s="227"/>
    </row>
    <row r="11929" spans="3:3" ht="15.6" x14ac:dyDescent="0.3">
      <c r="C11929" s="227"/>
    </row>
    <row r="11930" spans="3:3" ht="15.6" x14ac:dyDescent="0.3">
      <c r="C11930" s="227"/>
    </row>
    <row r="11931" spans="3:3" ht="15.6" x14ac:dyDescent="0.3">
      <c r="C11931" s="227"/>
    </row>
    <row r="11932" spans="3:3" ht="15.6" x14ac:dyDescent="0.3">
      <c r="C11932" s="227"/>
    </row>
    <row r="11933" spans="3:3" ht="15.6" x14ac:dyDescent="0.3">
      <c r="C11933" s="227"/>
    </row>
    <row r="11934" spans="3:3" ht="15.6" x14ac:dyDescent="0.3">
      <c r="C11934" s="227"/>
    </row>
    <row r="11935" spans="3:3" ht="15.6" x14ac:dyDescent="0.3">
      <c r="C11935" s="227"/>
    </row>
    <row r="11936" spans="3:3" ht="15.6" x14ac:dyDescent="0.3">
      <c r="C11936" s="227"/>
    </row>
    <row r="11937" spans="3:3" ht="15.6" x14ac:dyDescent="0.3">
      <c r="C11937" s="227"/>
    </row>
    <row r="11938" spans="3:3" ht="15.6" x14ac:dyDescent="0.3">
      <c r="C11938" s="227"/>
    </row>
    <row r="11939" spans="3:3" ht="15.6" x14ac:dyDescent="0.3">
      <c r="C11939" s="227"/>
    </row>
    <row r="11940" spans="3:3" ht="15.6" x14ac:dyDescent="0.3">
      <c r="C11940" s="227"/>
    </row>
    <row r="11941" spans="3:3" ht="15.6" x14ac:dyDescent="0.3">
      <c r="C11941" s="227"/>
    </row>
    <row r="11942" spans="3:3" ht="15.6" x14ac:dyDescent="0.3">
      <c r="C11942" s="227"/>
    </row>
    <row r="11943" spans="3:3" ht="15.6" x14ac:dyDescent="0.3">
      <c r="C11943" s="227"/>
    </row>
    <row r="11944" spans="3:3" ht="15.6" x14ac:dyDescent="0.3">
      <c r="C11944" s="227"/>
    </row>
    <row r="11945" spans="3:3" ht="15.6" x14ac:dyDescent="0.3">
      <c r="C11945" s="227"/>
    </row>
    <row r="11946" spans="3:3" ht="15.6" x14ac:dyDescent="0.3">
      <c r="C11946" s="227"/>
    </row>
    <row r="11947" spans="3:3" ht="15.6" x14ac:dyDescent="0.3">
      <c r="C11947" s="227"/>
    </row>
    <row r="11948" spans="3:3" ht="15.6" x14ac:dyDescent="0.3">
      <c r="C11948" s="227"/>
    </row>
    <row r="11949" spans="3:3" ht="15.6" x14ac:dyDescent="0.3">
      <c r="C11949" s="227"/>
    </row>
    <row r="11950" spans="3:3" ht="15.6" x14ac:dyDescent="0.3">
      <c r="C11950" s="227"/>
    </row>
    <row r="11951" spans="3:3" ht="15.6" x14ac:dyDescent="0.3">
      <c r="C11951" s="227"/>
    </row>
    <row r="11952" spans="3:3" ht="15.6" x14ac:dyDescent="0.3">
      <c r="C11952" s="227"/>
    </row>
    <row r="11953" spans="3:3" ht="15.6" x14ac:dyDescent="0.3">
      <c r="C11953" s="227"/>
    </row>
    <row r="11954" spans="3:3" ht="15.6" x14ac:dyDescent="0.3">
      <c r="C11954" s="227"/>
    </row>
    <row r="11955" spans="3:3" ht="15.6" x14ac:dyDescent="0.3">
      <c r="C11955" s="227"/>
    </row>
    <row r="11956" spans="3:3" ht="15.6" x14ac:dyDescent="0.3">
      <c r="C11956" s="227"/>
    </row>
    <row r="11957" spans="3:3" ht="15.6" x14ac:dyDescent="0.3">
      <c r="C11957" s="227"/>
    </row>
    <row r="11958" spans="3:3" ht="15.6" x14ac:dyDescent="0.3">
      <c r="C11958" s="227"/>
    </row>
    <row r="11959" spans="3:3" ht="15.6" x14ac:dyDescent="0.3">
      <c r="C11959" s="227"/>
    </row>
    <row r="11960" spans="3:3" ht="15.6" x14ac:dyDescent="0.3">
      <c r="C11960" s="227"/>
    </row>
    <row r="11961" spans="3:3" ht="15.6" x14ac:dyDescent="0.3">
      <c r="C11961" s="227"/>
    </row>
    <row r="11962" spans="3:3" ht="15.6" x14ac:dyDescent="0.3">
      <c r="C11962" s="227"/>
    </row>
    <row r="11963" spans="3:3" ht="15.6" x14ac:dyDescent="0.3">
      <c r="C11963" s="227"/>
    </row>
    <row r="11964" spans="3:3" ht="15.6" x14ac:dyDescent="0.3">
      <c r="C11964" s="227"/>
    </row>
    <row r="11965" spans="3:3" ht="15.6" x14ac:dyDescent="0.3">
      <c r="C11965" s="227"/>
    </row>
    <row r="11966" spans="3:3" ht="15.6" x14ac:dyDescent="0.3">
      <c r="C11966" s="227"/>
    </row>
    <row r="11967" spans="3:3" ht="15.6" x14ac:dyDescent="0.3">
      <c r="C11967" s="227"/>
    </row>
    <row r="11968" spans="3:3" ht="15.6" x14ac:dyDescent="0.3">
      <c r="C11968" s="227"/>
    </row>
    <row r="11969" spans="3:3" ht="15.6" x14ac:dyDescent="0.3">
      <c r="C11969" s="227"/>
    </row>
    <row r="11970" spans="3:3" ht="15.6" x14ac:dyDescent="0.3">
      <c r="C11970" s="227"/>
    </row>
    <row r="11971" spans="3:3" ht="15.6" x14ac:dyDescent="0.3">
      <c r="C11971" s="227"/>
    </row>
    <row r="11972" spans="3:3" ht="15.6" x14ac:dyDescent="0.3">
      <c r="C11972" s="227"/>
    </row>
    <row r="11973" spans="3:3" ht="15.6" x14ac:dyDescent="0.3">
      <c r="C11973" s="227"/>
    </row>
    <row r="11974" spans="3:3" ht="15.6" x14ac:dyDescent="0.3">
      <c r="C11974" s="227"/>
    </row>
    <row r="11975" spans="3:3" ht="15.6" x14ac:dyDescent="0.3">
      <c r="C11975" s="227"/>
    </row>
    <row r="11976" spans="3:3" ht="15.6" x14ac:dyDescent="0.3">
      <c r="C11976" s="227"/>
    </row>
    <row r="11977" spans="3:3" ht="15.6" x14ac:dyDescent="0.3">
      <c r="C11977" s="227"/>
    </row>
    <row r="11978" spans="3:3" ht="15.6" x14ac:dyDescent="0.3">
      <c r="C11978" s="227"/>
    </row>
    <row r="11979" spans="3:3" ht="15.6" x14ac:dyDescent="0.3">
      <c r="C11979" s="227"/>
    </row>
    <row r="11980" spans="3:3" ht="15.6" x14ac:dyDescent="0.3">
      <c r="C11980" s="227"/>
    </row>
    <row r="11981" spans="3:3" ht="15.6" x14ac:dyDescent="0.3">
      <c r="C11981" s="227"/>
    </row>
    <row r="11982" spans="3:3" ht="15.6" x14ac:dyDescent="0.3">
      <c r="C11982" s="227"/>
    </row>
    <row r="11983" spans="3:3" ht="15.6" x14ac:dyDescent="0.3">
      <c r="C11983" s="227"/>
    </row>
    <row r="11984" spans="3:3" ht="15.6" x14ac:dyDescent="0.3">
      <c r="C11984" s="227"/>
    </row>
    <row r="11985" spans="3:3" ht="15.6" x14ac:dyDescent="0.3">
      <c r="C11985" s="227"/>
    </row>
    <row r="11986" spans="3:3" ht="15.6" x14ac:dyDescent="0.3">
      <c r="C11986" s="227"/>
    </row>
    <row r="11987" spans="3:3" ht="15.6" x14ac:dyDescent="0.3">
      <c r="C11987" s="227"/>
    </row>
    <row r="11988" spans="3:3" ht="15.6" x14ac:dyDescent="0.3">
      <c r="C11988" s="227"/>
    </row>
    <row r="11989" spans="3:3" ht="15.6" x14ac:dyDescent="0.3">
      <c r="C11989" s="227"/>
    </row>
    <row r="11990" spans="3:3" ht="15.6" x14ac:dyDescent="0.3">
      <c r="C11990" s="227"/>
    </row>
    <row r="11991" spans="3:3" ht="15.6" x14ac:dyDescent="0.3">
      <c r="C11991" s="227"/>
    </row>
    <row r="11992" spans="3:3" ht="15.6" x14ac:dyDescent="0.3">
      <c r="C11992" s="227"/>
    </row>
    <row r="11993" spans="3:3" ht="15.6" x14ac:dyDescent="0.3">
      <c r="C11993" s="227"/>
    </row>
    <row r="11994" spans="3:3" ht="15.6" x14ac:dyDescent="0.3">
      <c r="C11994" s="227"/>
    </row>
    <row r="11995" spans="3:3" ht="15.6" x14ac:dyDescent="0.3">
      <c r="C11995" s="227"/>
    </row>
    <row r="11996" spans="3:3" ht="15.6" x14ac:dyDescent="0.3">
      <c r="C11996" s="227"/>
    </row>
    <row r="11997" spans="3:3" ht="15.6" x14ac:dyDescent="0.3">
      <c r="C11997" s="227"/>
    </row>
    <row r="11998" spans="3:3" ht="15.6" x14ac:dyDescent="0.3">
      <c r="C11998" s="227"/>
    </row>
    <row r="11999" spans="3:3" ht="15.6" x14ac:dyDescent="0.3">
      <c r="C11999" s="227"/>
    </row>
    <row r="12000" spans="3:3" ht="15.6" x14ac:dyDescent="0.3">
      <c r="C12000" s="227"/>
    </row>
    <row r="12001" spans="3:3" ht="15.6" x14ac:dyDescent="0.3">
      <c r="C12001" s="227"/>
    </row>
    <row r="12002" spans="3:3" ht="15.6" x14ac:dyDescent="0.3">
      <c r="C12002" s="227"/>
    </row>
    <row r="12003" spans="3:3" ht="15.6" x14ac:dyDescent="0.3">
      <c r="C12003" s="227"/>
    </row>
    <row r="12004" spans="3:3" ht="15.6" x14ac:dyDescent="0.3">
      <c r="C12004" s="227"/>
    </row>
    <row r="12005" spans="3:3" ht="15.6" x14ac:dyDescent="0.3">
      <c r="C12005" s="227"/>
    </row>
    <row r="12006" spans="3:3" ht="15.6" x14ac:dyDescent="0.3">
      <c r="C12006" s="227"/>
    </row>
    <row r="12007" spans="3:3" ht="15.6" x14ac:dyDescent="0.3">
      <c r="C12007" s="227"/>
    </row>
    <row r="12008" spans="3:3" ht="15.6" x14ac:dyDescent="0.3">
      <c r="C12008" s="227"/>
    </row>
    <row r="12009" spans="3:3" ht="15.6" x14ac:dyDescent="0.3">
      <c r="C12009" s="227"/>
    </row>
    <row r="12010" spans="3:3" ht="15.6" x14ac:dyDescent="0.3">
      <c r="C12010" s="227"/>
    </row>
    <row r="12011" spans="3:3" ht="15.6" x14ac:dyDescent="0.3">
      <c r="C12011" s="227"/>
    </row>
    <row r="12012" spans="3:3" ht="15.6" x14ac:dyDescent="0.3">
      <c r="C12012" s="227"/>
    </row>
    <row r="12013" spans="3:3" ht="15.6" x14ac:dyDescent="0.3">
      <c r="C12013" s="227"/>
    </row>
    <row r="12014" spans="3:3" ht="15.6" x14ac:dyDescent="0.3">
      <c r="C12014" s="227"/>
    </row>
    <row r="12015" spans="3:3" ht="15.6" x14ac:dyDescent="0.3">
      <c r="C12015" s="227"/>
    </row>
    <row r="12016" spans="3:3" ht="15.6" x14ac:dyDescent="0.3">
      <c r="C12016" s="227"/>
    </row>
    <row r="12017" spans="3:3" ht="15.6" x14ac:dyDescent="0.3">
      <c r="C12017" s="227"/>
    </row>
    <row r="12018" spans="3:3" ht="15.6" x14ac:dyDescent="0.3">
      <c r="C12018" s="227"/>
    </row>
    <row r="12019" spans="3:3" ht="15.6" x14ac:dyDescent="0.3">
      <c r="C12019" s="227"/>
    </row>
    <row r="12020" spans="3:3" ht="15.6" x14ac:dyDescent="0.3">
      <c r="C12020" s="227"/>
    </row>
    <row r="12021" spans="3:3" ht="15.6" x14ac:dyDescent="0.3">
      <c r="C12021" s="227"/>
    </row>
    <row r="12022" spans="3:3" ht="15.6" x14ac:dyDescent="0.3">
      <c r="C12022" s="227"/>
    </row>
    <row r="12023" spans="3:3" ht="15.6" x14ac:dyDescent="0.3">
      <c r="C12023" s="227"/>
    </row>
    <row r="12024" spans="3:3" ht="15.6" x14ac:dyDescent="0.3">
      <c r="C12024" s="227"/>
    </row>
    <row r="12025" spans="3:3" ht="15.6" x14ac:dyDescent="0.3">
      <c r="C12025" s="227"/>
    </row>
    <row r="12026" spans="3:3" ht="15.6" x14ac:dyDescent="0.3">
      <c r="C12026" s="227"/>
    </row>
    <row r="12027" spans="3:3" ht="15.6" x14ac:dyDescent="0.3">
      <c r="C12027" s="227"/>
    </row>
    <row r="12028" spans="3:3" ht="15.6" x14ac:dyDescent="0.3">
      <c r="C12028" s="227"/>
    </row>
    <row r="12029" spans="3:3" ht="15.6" x14ac:dyDescent="0.3">
      <c r="C12029" s="227"/>
    </row>
    <row r="12030" spans="3:3" ht="15.6" x14ac:dyDescent="0.3">
      <c r="C12030" s="227"/>
    </row>
    <row r="12031" spans="3:3" ht="15.6" x14ac:dyDescent="0.3">
      <c r="C12031" s="227"/>
    </row>
    <row r="12032" spans="3:3" ht="15.6" x14ac:dyDescent="0.3">
      <c r="C12032" s="227"/>
    </row>
    <row r="12033" spans="3:3" ht="15.6" x14ac:dyDescent="0.3">
      <c r="C12033" s="227"/>
    </row>
    <row r="12034" spans="3:3" ht="15.6" x14ac:dyDescent="0.3">
      <c r="C12034" s="227"/>
    </row>
    <row r="12035" spans="3:3" ht="15.6" x14ac:dyDescent="0.3">
      <c r="C12035" s="227"/>
    </row>
    <row r="12036" spans="3:3" ht="15.6" x14ac:dyDescent="0.3">
      <c r="C12036" s="227"/>
    </row>
    <row r="12037" spans="3:3" ht="15.6" x14ac:dyDescent="0.3">
      <c r="C12037" s="227"/>
    </row>
    <row r="12038" spans="3:3" ht="15.6" x14ac:dyDescent="0.3">
      <c r="C12038" s="227"/>
    </row>
    <row r="12039" spans="3:3" ht="15.6" x14ac:dyDescent="0.3">
      <c r="C12039" s="227"/>
    </row>
    <row r="12040" spans="3:3" ht="15.6" x14ac:dyDescent="0.3">
      <c r="C12040" s="227"/>
    </row>
    <row r="12041" spans="3:3" ht="15.6" x14ac:dyDescent="0.3">
      <c r="C12041" s="227"/>
    </row>
    <row r="12042" spans="3:3" ht="15.6" x14ac:dyDescent="0.3">
      <c r="C12042" s="227"/>
    </row>
    <row r="12043" spans="3:3" ht="15.6" x14ac:dyDescent="0.3">
      <c r="C12043" s="227"/>
    </row>
    <row r="12044" spans="3:3" ht="15.6" x14ac:dyDescent="0.3">
      <c r="C12044" s="227"/>
    </row>
    <row r="12045" spans="3:3" ht="15.6" x14ac:dyDescent="0.3">
      <c r="C12045" s="227"/>
    </row>
    <row r="12046" spans="3:3" ht="15.6" x14ac:dyDescent="0.3">
      <c r="C12046" s="227"/>
    </row>
    <row r="12047" spans="3:3" ht="15.6" x14ac:dyDescent="0.3">
      <c r="C12047" s="227"/>
    </row>
    <row r="12048" spans="3:3" ht="15.6" x14ac:dyDescent="0.3">
      <c r="C12048" s="227"/>
    </row>
    <row r="12049" spans="3:3" ht="15.6" x14ac:dyDescent="0.3">
      <c r="C12049" s="227"/>
    </row>
    <row r="12050" spans="3:3" ht="15.6" x14ac:dyDescent="0.3">
      <c r="C12050" s="227"/>
    </row>
    <row r="12051" spans="3:3" ht="15.6" x14ac:dyDescent="0.3">
      <c r="C12051" s="227"/>
    </row>
    <row r="12052" spans="3:3" ht="15.6" x14ac:dyDescent="0.3">
      <c r="C12052" s="227"/>
    </row>
    <row r="12053" spans="3:3" ht="15.6" x14ac:dyDescent="0.3">
      <c r="C12053" s="227"/>
    </row>
    <row r="12054" spans="3:3" ht="15.6" x14ac:dyDescent="0.3">
      <c r="C12054" s="227"/>
    </row>
    <row r="12055" spans="3:3" ht="15.6" x14ac:dyDescent="0.3">
      <c r="C12055" s="227"/>
    </row>
    <row r="12056" spans="3:3" ht="15.6" x14ac:dyDescent="0.3">
      <c r="C12056" s="227"/>
    </row>
    <row r="12057" spans="3:3" ht="15.6" x14ac:dyDescent="0.3">
      <c r="C12057" s="227"/>
    </row>
    <row r="12058" spans="3:3" ht="15.6" x14ac:dyDescent="0.3">
      <c r="C12058" s="227"/>
    </row>
    <row r="12059" spans="3:3" ht="15.6" x14ac:dyDescent="0.3">
      <c r="C12059" s="227"/>
    </row>
    <row r="12060" spans="3:3" ht="15.6" x14ac:dyDescent="0.3">
      <c r="C12060" s="227"/>
    </row>
    <row r="12061" spans="3:3" ht="15.6" x14ac:dyDescent="0.3">
      <c r="C12061" s="227"/>
    </row>
    <row r="12062" spans="3:3" ht="15.6" x14ac:dyDescent="0.3">
      <c r="C12062" s="227"/>
    </row>
    <row r="12063" spans="3:3" ht="15.6" x14ac:dyDescent="0.3">
      <c r="C12063" s="227"/>
    </row>
    <row r="12064" spans="3:3" ht="15.6" x14ac:dyDescent="0.3">
      <c r="C12064" s="227"/>
    </row>
    <row r="12065" spans="3:3" ht="15.6" x14ac:dyDescent="0.3">
      <c r="C12065" s="227"/>
    </row>
    <row r="12066" spans="3:3" ht="15.6" x14ac:dyDescent="0.3">
      <c r="C12066" s="227"/>
    </row>
    <row r="12067" spans="3:3" ht="15.6" x14ac:dyDescent="0.3">
      <c r="C12067" s="227"/>
    </row>
    <row r="12068" spans="3:3" ht="15.6" x14ac:dyDescent="0.3">
      <c r="C12068" s="227"/>
    </row>
    <row r="12069" spans="3:3" ht="15.6" x14ac:dyDescent="0.3">
      <c r="C12069" s="227"/>
    </row>
    <row r="12070" spans="3:3" ht="15.6" x14ac:dyDescent="0.3">
      <c r="C12070" s="227"/>
    </row>
    <row r="12071" spans="3:3" ht="15.6" x14ac:dyDescent="0.3">
      <c r="C12071" s="227"/>
    </row>
    <row r="12072" spans="3:3" ht="15.6" x14ac:dyDescent="0.3">
      <c r="C12072" s="227"/>
    </row>
    <row r="12073" spans="3:3" ht="15.6" x14ac:dyDescent="0.3">
      <c r="C12073" s="227"/>
    </row>
    <row r="12074" spans="3:3" ht="15.6" x14ac:dyDescent="0.3">
      <c r="C12074" s="227"/>
    </row>
    <row r="12075" spans="3:3" ht="15.6" x14ac:dyDescent="0.3">
      <c r="C12075" s="227"/>
    </row>
    <row r="12076" spans="3:3" ht="15.6" x14ac:dyDescent="0.3">
      <c r="C12076" s="227"/>
    </row>
    <row r="12077" spans="3:3" ht="15.6" x14ac:dyDescent="0.3">
      <c r="C12077" s="227"/>
    </row>
    <row r="12078" spans="3:3" ht="15.6" x14ac:dyDescent="0.3">
      <c r="C12078" s="227"/>
    </row>
    <row r="12079" spans="3:3" ht="15.6" x14ac:dyDescent="0.3">
      <c r="C12079" s="227"/>
    </row>
    <row r="12080" spans="3:3" ht="15.6" x14ac:dyDescent="0.3">
      <c r="C12080" s="227"/>
    </row>
    <row r="12081" spans="3:3" ht="15.6" x14ac:dyDescent="0.3">
      <c r="C12081" s="227"/>
    </row>
    <row r="12082" spans="3:3" ht="15.6" x14ac:dyDescent="0.3">
      <c r="C12082" s="227"/>
    </row>
    <row r="12083" spans="3:3" ht="15.6" x14ac:dyDescent="0.3">
      <c r="C12083" s="227"/>
    </row>
    <row r="12084" spans="3:3" ht="15.6" x14ac:dyDescent="0.3">
      <c r="C12084" s="227"/>
    </row>
    <row r="12085" spans="3:3" ht="15.6" x14ac:dyDescent="0.3">
      <c r="C12085" s="227"/>
    </row>
    <row r="12086" spans="3:3" ht="15.6" x14ac:dyDescent="0.3">
      <c r="C12086" s="227"/>
    </row>
    <row r="12087" spans="3:3" ht="15.6" x14ac:dyDescent="0.3">
      <c r="C12087" s="227"/>
    </row>
    <row r="12088" spans="3:3" ht="15.6" x14ac:dyDescent="0.3">
      <c r="C12088" s="227"/>
    </row>
    <row r="12089" spans="3:3" ht="15.6" x14ac:dyDescent="0.3">
      <c r="C12089" s="227"/>
    </row>
    <row r="12090" spans="3:3" ht="15.6" x14ac:dyDescent="0.3">
      <c r="C12090" s="227"/>
    </row>
    <row r="12091" spans="3:3" ht="15.6" x14ac:dyDescent="0.3">
      <c r="C12091" s="227"/>
    </row>
    <row r="12092" spans="3:3" ht="15.6" x14ac:dyDescent="0.3">
      <c r="C12092" s="227"/>
    </row>
    <row r="12093" spans="3:3" ht="15.6" x14ac:dyDescent="0.3">
      <c r="C12093" s="227"/>
    </row>
    <row r="12094" spans="3:3" ht="15.6" x14ac:dyDescent="0.3">
      <c r="C12094" s="227"/>
    </row>
    <row r="12095" spans="3:3" ht="15.6" x14ac:dyDescent="0.3">
      <c r="C12095" s="227"/>
    </row>
    <row r="12096" spans="3:3" ht="15.6" x14ac:dyDescent="0.3">
      <c r="C12096" s="227"/>
    </row>
    <row r="12097" spans="3:3" ht="15.6" x14ac:dyDescent="0.3">
      <c r="C12097" s="227"/>
    </row>
    <row r="12098" spans="3:3" ht="15.6" x14ac:dyDescent="0.3">
      <c r="C12098" s="227"/>
    </row>
    <row r="12099" spans="3:3" ht="15.6" x14ac:dyDescent="0.3">
      <c r="C12099" s="227"/>
    </row>
    <row r="12100" spans="3:3" ht="15.6" x14ac:dyDescent="0.3">
      <c r="C12100" s="227"/>
    </row>
    <row r="12101" spans="3:3" ht="15.6" x14ac:dyDescent="0.3">
      <c r="C12101" s="227"/>
    </row>
    <row r="12102" spans="3:3" ht="15.6" x14ac:dyDescent="0.3">
      <c r="C12102" s="227"/>
    </row>
    <row r="12103" spans="3:3" ht="15.6" x14ac:dyDescent="0.3">
      <c r="C12103" s="227"/>
    </row>
    <row r="12104" spans="3:3" ht="15.6" x14ac:dyDescent="0.3">
      <c r="C12104" s="227"/>
    </row>
    <row r="12105" spans="3:3" ht="15.6" x14ac:dyDescent="0.3">
      <c r="C12105" s="227"/>
    </row>
    <row r="12106" spans="3:3" ht="15.6" x14ac:dyDescent="0.3">
      <c r="C12106" s="227"/>
    </row>
    <row r="12107" spans="3:3" ht="15.6" x14ac:dyDescent="0.3">
      <c r="C12107" s="227"/>
    </row>
    <row r="12108" spans="3:3" ht="15.6" x14ac:dyDescent="0.3">
      <c r="C12108" s="227"/>
    </row>
    <row r="12109" spans="3:3" ht="15.6" x14ac:dyDescent="0.3">
      <c r="C12109" s="227"/>
    </row>
    <row r="12110" spans="3:3" ht="15.6" x14ac:dyDescent="0.3">
      <c r="C12110" s="227"/>
    </row>
    <row r="12111" spans="3:3" ht="15.6" x14ac:dyDescent="0.3">
      <c r="C12111" s="227"/>
    </row>
    <row r="12112" spans="3:3" ht="15.6" x14ac:dyDescent="0.3">
      <c r="C12112" s="227"/>
    </row>
    <row r="12113" spans="3:3" ht="15.6" x14ac:dyDescent="0.3">
      <c r="C12113" s="227"/>
    </row>
    <row r="12114" spans="3:3" ht="15.6" x14ac:dyDescent="0.3">
      <c r="C12114" s="227"/>
    </row>
    <row r="12115" spans="3:3" ht="15.6" x14ac:dyDescent="0.3">
      <c r="C12115" s="227"/>
    </row>
    <row r="12116" spans="3:3" ht="15.6" x14ac:dyDescent="0.3">
      <c r="C12116" s="227"/>
    </row>
    <row r="12117" spans="3:3" ht="15.6" x14ac:dyDescent="0.3">
      <c r="C12117" s="227"/>
    </row>
    <row r="12118" spans="3:3" ht="15.6" x14ac:dyDescent="0.3">
      <c r="C12118" s="227"/>
    </row>
    <row r="12119" spans="3:3" ht="15.6" x14ac:dyDescent="0.3">
      <c r="C12119" s="227"/>
    </row>
    <row r="12120" spans="3:3" ht="15.6" x14ac:dyDescent="0.3">
      <c r="C12120" s="227"/>
    </row>
    <row r="12121" spans="3:3" ht="15.6" x14ac:dyDescent="0.3">
      <c r="C12121" s="227"/>
    </row>
    <row r="12122" spans="3:3" ht="15.6" x14ac:dyDescent="0.3">
      <c r="C12122" s="227"/>
    </row>
    <row r="12123" spans="3:3" ht="15.6" x14ac:dyDescent="0.3">
      <c r="C12123" s="227"/>
    </row>
    <row r="12124" spans="3:3" ht="15.6" x14ac:dyDescent="0.3">
      <c r="C12124" s="227"/>
    </row>
    <row r="12125" spans="3:3" ht="15.6" x14ac:dyDescent="0.3">
      <c r="C12125" s="227"/>
    </row>
    <row r="12126" spans="3:3" ht="15.6" x14ac:dyDescent="0.3">
      <c r="C12126" s="227"/>
    </row>
    <row r="12127" spans="3:3" ht="15.6" x14ac:dyDescent="0.3">
      <c r="C12127" s="227"/>
    </row>
    <row r="12128" spans="3:3" ht="15.6" x14ac:dyDescent="0.3">
      <c r="C12128" s="227"/>
    </row>
    <row r="12129" spans="3:3" ht="15.6" x14ac:dyDescent="0.3">
      <c r="C12129" s="227"/>
    </row>
    <row r="12130" spans="3:3" ht="15.6" x14ac:dyDescent="0.3">
      <c r="C12130" s="227"/>
    </row>
    <row r="12131" spans="3:3" ht="15.6" x14ac:dyDescent="0.3">
      <c r="C12131" s="227"/>
    </row>
    <row r="12132" spans="3:3" ht="15.6" x14ac:dyDescent="0.3">
      <c r="C12132" s="227"/>
    </row>
    <row r="12133" spans="3:3" ht="15.6" x14ac:dyDescent="0.3">
      <c r="C12133" s="227"/>
    </row>
    <row r="12134" spans="3:3" ht="15.6" x14ac:dyDescent="0.3">
      <c r="C12134" s="227"/>
    </row>
    <row r="12135" spans="3:3" ht="15.6" x14ac:dyDescent="0.3">
      <c r="C12135" s="227"/>
    </row>
    <row r="12136" spans="3:3" ht="15.6" x14ac:dyDescent="0.3">
      <c r="C12136" s="227"/>
    </row>
    <row r="12137" spans="3:3" ht="15.6" x14ac:dyDescent="0.3">
      <c r="C12137" s="227"/>
    </row>
    <row r="12138" spans="3:3" ht="15.6" x14ac:dyDescent="0.3">
      <c r="C12138" s="227"/>
    </row>
    <row r="12139" spans="3:3" ht="15.6" x14ac:dyDescent="0.3">
      <c r="C12139" s="227"/>
    </row>
    <row r="12140" spans="3:3" ht="15.6" x14ac:dyDescent="0.3">
      <c r="C12140" s="227"/>
    </row>
    <row r="12141" spans="3:3" ht="15.6" x14ac:dyDescent="0.3">
      <c r="C12141" s="227"/>
    </row>
    <row r="12142" spans="3:3" ht="15.6" x14ac:dyDescent="0.3">
      <c r="C12142" s="227"/>
    </row>
    <row r="12143" spans="3:3" ht="15.6" x14ac:dyDescent="0.3">
      <c r="C12143" s="227"/>
    </row>
    <row r="12144" spans="3:3" ht="15.6" x14ac:dyDescent="0.3">
      <c r="C12144" s="227"/>
    </row>
    <row r="12145" spans="3:3" ht="15.6" x14ac:dyDescent="0.3">
      <c r="C12145" s="227"/>
    </row>
    <row r="12146" spans="3:3" ht="15.6" x14ac:dyDescent="0.3">
      <c r="C12146" s="227"/>
    </row>
    <row r="12147" spans="3:3" ht="15.6" x14ac:dyDescent="0.3">
      <c r="C12147" s="227"/>
    </row>
    <row r="12148" spans="3:3" ht="15.6" x14ac:dyDescent="0.3">
      <c r="C12148" s="227"/>
    </row>
    <row r="12149" spans="3:3" ht="15.6" x14ac:dyDescent="0.3">
      <c r="C12149" s="227"/>
    </row>
    <row r="12150" spans="3:3" ht="15.6" x14ac:dyDescent="0.3">
      <c r="C12150" s="227"/>
    </row>
    <row r="12151" spans="3:3" ht="15.6" x14ac:dyDescent="0.3">
      <c r="C12151" s="227"/>
    </row>
    <row r="12152" spans="3:3" ht="15.6" x14ac:dyDescent="0.3">
      <c r="C12152" s="227"/>
    </row>
    <row r="12153" spans="3:3" ht="15.6" x14ac:dyDescent="0.3">
      <c r="C12153" s="227"/>
    </row>
    <row r="12154" spans="3:3" ht="15.6" x14ac:dyDescent="0.3">
      <c r="C12154" s="227"/>
    </row>
    <row r="12155" spans="3:3" ht="15.6" x14ac:dyDescent="0.3">
      <c r="C12155" s="227"/>
    </row>
    <row r="12156" spans="3:3" ht="15.6" x14ac:dyDescent="0.3">
      <c r="C12156" s="227"/>
    </row>
    <row r="12157" spans="3:3" ht="15.6" x14ac:dyDescent="0.3">
      <c r="C12157" s="227"/>
    </row>
    <row r="12158" spans="3:3" ht="15.6" x14ac:dyDescent="0.3">
      <c r="C12158" s="227"/>
    </row>
    <row r="12159" spans="3:3" ht="15.6" x14ac:dyDescent="0.3">
      <c r="C12159" s="227"/>
    </row>
    <row r="12160" spans="3:3" ht="15.6" x14ac:dyDescent="0.3">
      <c r="C12160" s="227"/>
    </row>
    <row r="12161" spans="3:3" ht="15.6" x14ac:dyDescent="0.3">
      <c r="C12161" s="227"/>
    </row>
    <row r="12162" spans="3:3" ht="15.6" x14ac:dyDescent="0.3">
      <c r="C12162" s="227"/>
    </row>
    <row r="12163" spans="3:3" ht="15.6" x14ac:dyDescent="0.3">
      <c r="C12163" s="227"/>
    </row>
    <row r="12164" spans="3:3" ht="15.6" x14ac:dyDescent="0.3">
      <c r="C12164" s="227"/>
    </row>
    <row r="12165" spans="3:3" ht="15.6" x14ac:dyDescent="0.3">
      <c r="C12165" s="227"/>
    </row>
    <row r="12166" spans="3:3" ht="15.6" x14ac:dyDescent="0.3">
      <c r="C12166" s="227"/>
    </row>
    <row r="12167" spans="3:3" ht="15.6" x14ac:dyDescent="0.3">
      <c r="C12167" s="227"/>
    </row>
    <row r="12168" spans="3:3" ht="15.6" x14ac:dyDescent="0.3">
      <c r="C12168" s="227"/>
    </row>
    <row r="12169" spans="3:3" ht="15.6" x14ac:dyDescent="0.3">
      <c r="C12169" s="227"/>
    </row>
    <row r="12170" spans="3:3" ht="15.6" x14ac:dyDescent="0.3">
      <c r="C12170" s="227"/>
    </row>
    <row r="12171" spans="3:3" ht="15.6" x14ac:dyDescent="0.3">
      <c r="C12171" s="227"/>
    </row>
    <row r="12172" spans="3:3" ht="15.6" x14ac:dyDescent="0.3">
      <c r="C12172" s="227"/>
    </row>
    <row r="12173" spans="3:3" ht="15.6" x14ac:dyDescent="0.3">
      <c r="C12173" s="227"/>
    </row>
    <row r="12174" spans="3:3" ht="15.6" x14ac:dyDescent="0.3">
      <c r="C12174" s="227"/>
    </row>
    <row r="12175" spans="3:3" ht="15.6" x14ac:dyDescent="0.3">
      <c r="C12175" s="227"/>
    </row>
    <row r="12176" spans="3:3" ht="15.6" x14ac:dyDescent="0.3">
      <c r="C12176" s="227"/>
    </row>
    <row r="12177" spans="3:3" ht="15.6" x14ac:dyDescent="0.3">
      <c r="C12177" s="227"/>
    </row>
    <row r="12178" spans="3:3" ht="15.6" x14ac:dyDescent="0.3">
      <c r="C12178" s="227"/>
    </row>
    <row r="12179" spans="3:3" ht="15.6" x14ac:dyDescent="0.3">
      <c r="C12179" s="227"/>
    </row>
    <row r="12180" spans="3:3" ht="15.6" x14ac:dyDescent="0.3">
      <c r="C12180" s="227"/>
    </row>
    <row r="12181" spans="3:3" ht="15.6" x14ac:dyDescent="0.3">
      <c r="C12181" s="227"/>
    </row>
    <row r="12182" spans="3:3" ht="15.6" x14ac:dyDescent="0.3">
      <c r="C12182" s="227"/>
    </row>
    <row r="12183" spans="3:3" ht="15.6" x14ac:dyDescent="0.3">
      <c r="C12183" s="227"/>
    </row>
    <row r="12184" spans="3:3" ht="15.6" x14ac:dyDescent="0.3">
      <c r="C12184" s="227"/>
    </row>
    <row r="12185" spans="3:3" ht="15.6" x14ac:dyDescent="0.3">
      <c r="C12185" s="227"/>
    </row>
    <row r="12186" spans="3:3" ht="15.6" x14ac:dyDescent="0.3">
      <c r="C12186" s="227"/>
    </row>
    <row r="12187" spans="3:3" ht="15.6" x14ac:dyDescent="0.3">
      <c r="C12187" s="227"/>
    </row>
    <row r="12188" spans="3:3" ht="15.6" x14ac:dyDescent="0.3">
      <c r="C12188" s="227"/>
    </row>
    <row r="12189" spans="3:3" ht="15.6" x14ac:dyDescent="0.3">
      <c r="C12189" s="227"/>
    </row>
    <row r="12190" spans="3:3" ht="15.6" x14ac:dyDescent="0.3">
      <c r="C12190" s="227"/>
    </row>
    <row r="12191" spans="3:3" ht="15.6" x14ac:dyDescent="0.3">
      <c r="C12191" s="227"/>
    </row>
    <row r="12192" spans="3:3" ht="15.6" x14ac:dyDescent="0.3">
      <c r="C12192" s="227"/>
    </row>
    <row r="12193" spans="3:3" ht="15.6" x14ac:dyDescent="0.3">
      <c r="C12193" s="227"/>
    </row>
    <row r="12194" spans="3:3" ht="15.6" x14ac:dyDescent="0.3">
      <c r="C12194" s="227"/>
    </row>
    <row r="12195" spans="3:3" ht="15.6" x14ac:dyDescent="0.3">
      <c r="C12195" s="227"/>
    </row>
    <row r="12196" spans="3:3" ht="15.6" x14ac:dyDescent="0.3">
      <c r="C12196" s="227"/>
    </row>
    <row r="12197" spans="3:3" ht="15.6" x14ac:dyDescent="0.3">
      <c r="C12197" s="227"/>
    </row>
    <row r="12198" spans="3:3" ht="15.6" x14ac:dyDescent="0.3">
      <c r="C12198" s="227"/>
    </row>
    <row r="12199" spans="3:3" ht="15.6" x14ac:dyDescent="0.3">
      <c r="C12199" s="227"/>
    </row>
    <row r="12200" spans="3:3" ht="15.6" x14ac:dyDescent="0.3">
      <c r="C12200" s="227"/>
    </row>
    <row r="12201" spans="3:3" ht="15.6" x14ac:dyDescent="0.3">
      <c r="C12201" s="227"/>
    </row>
    <row r="12202" spans="3:3" ht="15.6" x14ac:dyDescent="0.3">
      <c r="C12202" s="227"/>
    </row>
    <row r="12203" spans="3:3" ht="15.6" x14ac:dyDescent="0.3">
      <c r="C12203" s="227"/>
    </row>
    <row r="12204" spans="3:3" ht="15.6" x14ac:dyDescent="0.3">
      <c r="C12204" s="227"/>
    </row>
    <row r="12205" spans="3:3" ht="15.6" x14ac:dyDescent="0.3">
      <c r="C12205" s="227"/>
    </row>
    <row r="12206" spans="3:3" ht="15.6" x14ac:dyDescent="0.3">
      <c r="C12206" s="227"/>
    </row>
    <row r="12207" spans="3:3" ht="15.6" x14ac:dyDescent="0.3">
      <c r="C12207" s="227"/>
    </row>
    <row r="12208" spans="3:3" ht="15.6" x14ac:dyDescent="0.3">
      <c r="C12208" s="227"/>
    </row>
    <row r="12209" spans="3:3" ht="15.6" x14ac:dyDescent="0.3">
      <c r="C12209" s="227"/>
    </row>
    <row r="12210" spans="3:3" ht="15.6" x14ac:dyDescent="0.3">
      <c r="C12210" s="227"/>
    </row>
    <row r="12211" spans="3:3" ht="15.6" x14ac:dyDescent="0.3">
      <c r="C12211" s="227"/>
    </row>
    <row r="12212" spans="3:3" ht="15.6" x14ac:dyDescent="0.3">
      <c r="C12212" s="227"/>
    </row>
    <row r="12213" spans="3:3" ht="15.6" x14ac:dyDescent="0.3">
      <c r="C12213" s="227"/>
    </row>
    <row r="12214" spans="3:3" ht="15.6" x14ac:dyDescent="0.3">
      <c r="C12214" s="227"/>
    </row>
    <row r="12215" spans="3:3" ht="15.6" x14ac:dyDescent="0.3">
      <c r="C12215" s="227"/>
    </row>
    <row r="12216" spans="3:3" ht="15.6" x14ac:dyDescent="0.3">
      <c r="C12216" s="227"/>
    </row>
    <row r="12217" spans="3:3" ht="15.6" x14ac:dyDescent="0.3">
      <c r="C12217" s="227"/>
    </row>
    <row r="12218" spans="3:3" ht="15.6" x14ac:dyDescent="0.3">
      <c r="C12218" s="227"/>
    </row>
    <row r="12219" spans="3:3" ht="15.6" x14ac:dyDescent="0.3">
      <c r="C12219" s="227"/>
    </row>
    <row r="12220" spans="3:3" ht="15.6" x14ac:dyDescent="0.3">
      <c r="C12220" s="227"/>
    </row>
    <row r="12221" spans="3:3" ht="15.6" x14ac:dyDescent="0.3">
      <c r="C12221" s="227"/>
    </row>
    <row r="12222" spans="3:3" ht="15.6" x14ac:dyDescent="0.3">
      <c r="C12222" s="227"/>
    </row>
    <row r="12223" spans="3:3" ht="15.6" x14ac:dyDescent="0.3">
      <c r="C12223" s="227"/>
    </row>
    <row r="12224" spans="3:3" ht="15.6" x14ac:dyDescent="0.3">
      <c r="C12224" s="227"/>
    </row>
    <row r="12225" spans="3:3" ht="15.6" x14ac:dyDescent="0.3">
      <c r="C12225" s="227"/>
    </row>
    <row r="12226" spans="3:3" ht="15.6" x14ac:dyDescent="0.3">
      <c r="C12226" s="227"/>
    </row>
    <row r="12227" spans="3:3" ht="15.6" x14ac:dyDescent="0.3">
      <c r="C12227" s="227"/>
    </row>
    <row r="12228" spans="3:3" ht="15.6" x14ac:dyDescent="0.3">
      <c r="C12228" s="227"/>
    </row>
    <row r="12229" spans="3:3" ht="15.6" x14ac:dyDescent="0.3">
      <c r="C12229" s="227"/>
    </row>
    <row r="12230" spans="3:3" ht="15.6" x14ac:dyDescent="0.3">
      <c r="C12230" s="227"/>
    </row>
    <row r="12231" spans="3:3" ht="15.6" x14ac:dyDescent="0.3">
      <c r="C12231" s="227"/>
    </row>
    <row r="12232" spans="3:3" ht="15.6" x14ac:dyDescent="0.3">
      <c r="C12232" s="227"/>
    </row>
    <row r="12233" spans="3:3" ht="15.6" x14ac:dyDescent="0.3">
      <c r="C12233" s="227"/>
    </row>
    <row r="12234" spans="3:3" ht="15.6" x14ac:dyDescent="0.3">
      <c r="C12234" s="227"/>
    </row>
    <row r="12235" spans="3:3" ht="15.6" x14ac:dyDescent="0.3">
      <c r="C12235" s="227"/>
    </row>
    <row r="12236" spans="3:3" ht="15.6" x14ac:dyDescent="0.3">
      <c r="C12236" s="227"/>
    </row>
    <row r="12237" spans="3:3" ht="15.6" x14ac:dyDescent="0.3">
      <c r="C12237" s="227"/>
    </row>
    <row r="12238" spans="3:3" ht="15.6" x14ac:dyDescent="0.3">
      <c r="C12238" s="227"/>
    </row>
    <row r="12239" spans="3:3" ht="15.6" x14ac:dyDescent="0.3">
      <c r="C12239" s="227"/>
    </row>
    <row r="12240" spans="3:3" ht="15.6" x14ac:dyDescent="0.3">
      <c r="C12240" s="227"/>
    </row>
    <row r="12241" spans="3:3" ht="15.6" x14ac:dyDescent="0.3">
      <c r="C12241" s="227"/>
    </row>
    <row r="12242" spans="3:3" ht="15.6" x14ac:dyDescent="0.3">
      <c r="C12242" s="227"/>
    </row>
    <row r="12243" spans="3:3" ht="15.6" x14ac:dyDescent="0.3">
      <c r="C12243" s="227"/>
    </row>
    <row r="12244" spans="3:3" ht="15.6" x14ac:dyDescent="0.3">
      <c r="C12244" s="227"/>
    </row>
    <row r="12245" spans="3:3" ht="15.6" x14ac:dyDescent="0.3">
      <c r="C12245" s="227"/>
    </row>
    <row r="12246" spans="3:3" ht="15.6" x14ac:dyDescent="0.3">
      <c r="C12246" s="227"/>
    </row>
    <row r="12247" spans="3:3" ht="15.6" x14ac:dyDescent="0.3">
      <c r="C12247" s="227"/>
    </row>
    <row r="12248" spans="3:3" ht="15.6" x14ac:dyDescent="0.3">
      <c r="C12248" s="227"/>
    </row>
    <row r="12249" spans="3:3" ht="15.6" x14ac:dyDescent="0.3">
      <c r="C12249" s="227"/>
    </row>
    <row r="12250" spans="3:3" ht="15.6" x14ac:dyDescent="0.3">
      <c r="C12250" s="227"/>
    </row>
    <row r="12251" spans="3:3" ht="15.6" x14ac:dyDescent="0.3">
      <c r="C12251" s="227"/>
    </row>
    <row r="12252" spans="3:3" ht="15.6" x14ac:dyDescent="0.3">
      <c r="C12252" s="227"/>
    </row>
    <row r="12253" spans="3:3" ht="15.6" x14ac:dyDescent="0.3">
      <c r="C12253" s="227"/>
    </row>
    <row r="12254" spans="3:3" ht="15.6" x14ac:dyDescent="0.3">
      <c r="C12254" s="227"/>
    </row>
    <row r="12255" spans="3:3" ht="15.6" x14ac:dyDescent="0.3">
      <c r="C12255" s="227"/>
    </row>
    <row r="12256" spans="3:3" ht="15.6" x14ac:dyDescent="0.3">
      <c r="C12256" s="227"/>
    </row>
    <row r="12257" spans="3:3" ht="15.6" x14ac:dyDescent="0.3">
      <c r="C12257" s="227"/>
    </row>
    <row r="12258" spans="3:3" ht="15.6" x14ac:dyDescent="0.3">
      <c r="C12258" s="227"/>
    </row>
    <row r="12259" spans="3:3" ht="15.6" x14ac:dyDescent="0.3">
      <c r="C12259" s="227"/>
    </row>
    <row r="12260" spans="3:3" ht="15.6" x14ac:dyDescent="0.3">
      <c r="C12260" s="227"/>
    </row>
    <row r="12261" spans="3:3" ht="15.6" x14ac:dyDescent="0.3">
      <c r="C12261" s="227"/>
    </row>
    <row r="12262" spans="3:3" ht="15.6" x14ac:dyDescent="0.3">
      <c r="C12262" s="227"/>
    </row>
    <row r="12263" spans="3:3" ht="15.6" x14ac:dyDescent="0.3">
      <c r="C12263" s="227"/>
    </row>
    <row r="12264" spans="3:3" ht="15.6" x14ac:dyDescent="0.3">
      <c r="C12264" s="227"/>
    </row>
    <row r="12265" spans="3:3" ht="15.6" x14ac:dyDescent="0.3">
      <c r="C12265" s="227"/>
    </row>
    <row r="12266" spans="3:3" ht="15.6" x14ac:dyDescent="0.3">
      <c r="C12266" s="227"/>
    </row>
    <row r="12267" spans="3:3" ht="15.6" x14ac:dyDescent="0.3">
      <c r="C12267" s="227"/>
    </row>
    <row r="12268" spans="3:3" ht="15.6" x14ac:dyDescent="0.3">
      <c r="C12268" s="227"/>
    </row>
    <row r="12269" spans="3:3" ht="15.6" x14ac:dyDescent="0.3">
      <c r="C12269" s="227"/>
    </row>
    <row r="12270" spans="3:3" ht="15.6" x14ac:dyDescent="0.3">
      <c r="C12270" s="227"/>
    </row>
    <row r="12271" spans="3:3" ht="15.6" x14ac:dyDescent="0.3">
      <c r="C12271" s="227"/>
    </row>
    <row r="12272" spans="3:3" ht="15.6" x14ac:dyDescent="0.3">
      <c r="C12272" s="227"/>
    </row>
    <row r="12273" spans="3:3" ht="15.6" x14ac:dyDescent="0.3">
      <c r="C12273" s="227"/>
    </row>
    <row r="12274" spans="3:3" ht="15.6" x14ac:dyDescent="0.3">
      <c r="C12274" s="227"/>
    </row>
    <row r="12275" spans="3:3" ht="15.6" x14ac:dyDescent="0.3">
      <c r="C12275" s="227"/>
    </row>
    <row r="12276" spans="3:3" ht="15.6" x14ac:dyDescent="0.3">
      <c r="C12276" s="227"/>
    </row>
    <row r="12277" spans="3:3" ht="15.6" x14ac:dyDescent="0.3">
      <c r="C12277" s="227"/>
    </row>
    <row r="12278" spans="3:3" ht="15.6" x14ac:dyDescent="0.3">
      <c r="C12278" s="227"/>
    </row>
    <row r="12279" spans="3:3" ht="15.6" x14ac:dyDescent="0.3">
      <c r="C12279" s="227"/>
    </row>
    <row r="12280" spans="3:3" ht="15.6" x14ac:dyDescent="0.3">
      <c r="C12280" s="227"/>
    </row>
    <row r="12281" spans="3:3" ht="15.6" x14ac:dyDescent="0.3">
      <c r="C12281" s="227"/>
    </row>
    <row r="12282" spans="3:3" ht="15.6" x14ac:dyDescent="0.3">
      <c r="C12282" s="227"/>
    </row>
    <row r="12283" spans="3:3" ht="15.6" x14ac:dyDescent="0.3">
      <c r="C12283" s="227"/>
    </row>
    <row r="12284" spans="3:3" ht="15.6" x14ac:dyDescent="0.3">
      <c r="C12284" s="227"/>
    </row>
    <row r="12285" spans="3:3" ht="15.6" x14ac:dyDescent="0.3">
      <c r="C12285" s="227"/>
    </row>
    <row r="12286" spans="3:3" ht="15.6" x14ac:dyDescent="0.3">
      <c r="C12286" s="227"/>
    </row>
    <row r="12287" spans="3:3" ht="15.6" x14ac:dyDescent="0.3">
      <c r="C12287" s="227"/>
    </row>
    <row r="12288" spans="3:3" ht="15.6" x14ac:dyDescent="0.3">
      <c r="C12288" s="227"/>
    </row>
    <row r="12289" spans="3:3" ht="15.6" x14ac:dyDescent="0.3">
      <c r="C12289" s="227"/>
    </row>
    <row r="12290" spans="3:3" ht="15.6" x14ac:dyDescent="0.3">
      <c r="C12290" s="227"/>
    </row>
    <row r="12291" spans="3:3" ht="15.6" x14ac:dyDescent="0.3">
      <c r="C12291" s="227"/>
    </row>
    <row r="12292" spans="3:3" ht="15.6" x14ac:dyDescent="0.3">
      <c r="C12292" s="227"/>
    </row>
    <row r="12293" spans="3:3" ht="15.6" x14ac:dyDescent="0.3">
      <c r="C12293" s="227"/>
    </row>
    <row r="12294" spans="3:3" ht="15.6" x14ac:dyDescent="0.3">
      <c r="C12294" s="227"/>
    </row>
    <row r="12295" spans="3:3" ht="15.6" x14ac:dyDescent="0.3">
      <c r="C12295" s="227"/>
    </row>
    <row r="12296" spans="3:3" ht="15.6" x14ac:dyDescent="0.3">
      <c r="C12296" s="227"/>
    </row>
    <row r="12297" spans="3:3" ht="15.6" x14ac:dyDescent="0.3">
      <c r="C12297" s="227"/>
    </row>
    <row r="12298" spans="3:3" ht="15.6" x14ac:dyDescent="0.3">
      <c r="C12298" s="227"/>
    </row>
    <row r="12299" spans="3:3" ht="15.6" x14ac:dyDescent="0.3">
      <c r="C12299" s="227"/>
    </row>
    <row r="12300" spans="3:3" ht="15.6" x14ac:dyDescent="0.3">
      <c r="C12300" s="227"/>
    </row>
    <row r="12301" spans="3:3" ht="15.6" x14ac:dyDescent="0.3">
      <c r="C12301" s="227"/>
    </row>
    <row r="12302" spans="3:3" ht="15.6" x14ac:dyDescent="0.3">
      <c r="C12302" s="227"/>
    </row>
    <row r="12303" spans="3:3" ht="15.6" x14ac:dyDescent="0.3">
      <c r="C12303" s="227"/>
    </row>
    <row r="12304" spans="3:3" ht="15.6" x14ac:dyDescent="0.3">
      <c r="C12304" s="227"/>
    </row>
    <row r="12305" spans="3:3" ht="15.6" x14ac:dyDescent="0.3">
      <c r="C12305" s="227"/>
    </row>
    <row r="12306" spans="3:3" ht="15.6" x14ac:dyDescent="0.3">
      <c r="C12306" s="227"/>
    </row>
    <row r="12307" spans="3:3" ht="15.6" x14ac:dyDescent="0.3">
      <c r="C12307" s="227"/>
    </row>
    <row r="12308" spans="3:3" ht="15.6" x14ac:dyDescent="0.3">
      <c r="C12308" s="227"/>
    </row>
    <row r="12309" spans="3:3" ht="15.6" x14ac:dyDescent="0.3">
      <c r="C12309" s="227"/>
    </row>
    <row r="12310" spans="3:3" ht="15.6" x14ac:dyDescent="0.3">
      <c r="C12310" s="227"/>
    </row>
    <row r="12311" spans="3:3" ht="15.6" x14ac:dyDescent="0.3">
      <c r="C12311" s="227"/>
    </row>
    <row r="12312" spans="3:3" ht="15.6" x14ac:dyDescent="0.3">
      <c r="C12312" s="227"/>
    </row>
    <row r="12313" spans="3:3" ht="15.6" x14ac:dyDescent="0.3">
      <c r="C12313" s="227"/>
    </row>
    <row r="12314" spans="3:3" ht="15.6" x14ac:dyDescent="0.3">
      <c r="C12314" s="227"/>
    </row>
    <row r="12315" spans="3:3" ht="15.6" x14ac:dyDescent="0.3">
      <c r="C12315" s="227"/>
    </row>
    <row r="12316" spans="3:3" ht="15.6" x14ac:dyDescent="0.3">
      <c r="C12316" s="227"/>
    </row>
    <row r="12317" spans="3:3" ht="15.6" x14ac:dyDescent="0.3">
      <c r="C12317" s="227"/>
    </row>
    <row r="12318" spans="3:3" ht="15.6" x14ac:dyDescent="0.3">
      <c r="C12318" s="227"/>
    </row>
    <row r="12319" spans="3:3" ht="15.6" x14ac:dyDescent="0.3">
      <c r="C12319" s="227"/>
    </row>
    <row r="12320" spans="3:3" ht="15.6" x14ac:dyDescent="0.3">
      <c r="C12320" s="227"/>
    </row>
    <row r="12321" spans="3:3" ht="15.6" x14ac:dyDescent="0.3">
      <c r="C12321" s="227"/>
    </row>
    <row r="12322" spans="3:3" ht="15.6" x14ac:dyDescent="0.3">
      <c r="C12322" s="227"/>
    </row>
    <row r="12323" spans="3:3" ht="15.6" x14ac:dyDescent="0.3">
      <c r="C12323" s="227"/>
    </row>
    <row r="12324" spans="3:3" ht="15.6" x14ac:dyDescent="0.3">
      <c r="C12324" s="227"/>
    </row>
    <row r="12325" spans="3:3" ht="15.6" x14ac:dyDescent="0.3">
      <c r="C12325" s="227"/>
    </row>
    <row r="12326" spans="3:3" ht="15.6" x14ac:dyDescent="0.3">
      <c r="C12326" s="227"/>
    </row>
    <row r="12327" spans="3:3" ht="15.6" x14ac:dyDescent="0.3">
      <c r="C12327" s="227"/>
    </row>
    <row r="12328" spans="3:3" ht="15.6" x14ac:dyDescent="0.3">
      <c r="C12328" s="227"/>
    </row>
    <row r="12329" spans="3:3" ht="15.6" x14ac:dyDescent="0.3">
      <c r="C12329" s="227"/>
    </row>
    <row r="12330" spans="3:3" ht="15.6" x14ac:dyDescent="0.3">
      <c r="C12330" s="227"/>
    </row>
    <row r="12331" spans="3:3" ht="15.6" x14ac:dyDescent="0.3">
      <c r="C12331" s="227"/>
    </row>
    <row r="12332" spans="3:3" ht="15.6" x14ac:dyDescent="0.3">
      <c r="C12332" s="227"/>
    </row>
    <row r="12333" spans="3:3" ht="15.6" x14ac:dyDescent="0.3">
      <c r="C12333" s="227"/>
    </row>
    <row r="12334" spans="3:3" ht="15.6" x14ac:dyDescent="0.3">
      <c r="C12334" s="227"/>
    </row>
    <row r="12335" spans="3:3" ht="15.6" x14ac:dyDescent="0.3">
      <c r="C12335" s="227"/>
    </row>
    <row r="12336" spans="3:3" ht="15.6" x14ac:dyDescent="0.3">
      <c r="C12336" s="227"/>
    </row>
    <row r="12337" spans="3:3" ht="15.6" x14ac:dyDescent="0.3">
      <c r="C12337" s="227"/>
    </row>
    <row r="12338" spans="3:3" ht="15.6" x14ac:dyDescent="0.3">
      <c r="C12338" s="227"/>
    </row>
    <row r="12339" spans="3:3" ht="15.6" x14ac:dyDescent="0.3">
      <c r="C12339" s="227"/>
    </row>
    <row r="12340" spans="3:3" ht="15.6" x14ac:dyDescent="0.3">
      <c r="C12340" s="227"/>
    </row>
    <row r="12341" spans="3:3" ht="15.6" x14ac:dyDescent="0.3">
      <c r="C12341" s="227"/>
    </row>
    <row r="12342" spans="3:3" ht="15.6" x14ac:dyDescent="0.3">
      <c r="C12342" s="227"/>
    </row>
    <row r="12343" spans="3:3" ht="15.6" x14ac:dyDescent="0.3">
      <c r="C12343" s="227"/>
    </row>
    <row r="12344" spans="3:3" ht="15.6" x14ac:dyDescent="0.3">
      <c r="C12344" s="227"/>
    </row>
    <row r="12345" spans="3:3" ht="15.6" x14ac:dyDescent="0.3">
      <c r="C12345" s="227"/>
    </row>
    <row r="12346" spans="3:3" ht="15.6" x14ac:dyDescent="0.3">
      <c r="C12346" s="227"/>
    </row>
    <row r="12347" spans="3:3" ht="15.6" x14ac:dyDescent="0.3">
      <c r="C12347" s="227"/>
    </row>
    <row r="12348" spans="3:3" ht="15.6" x14ac:dyDescent="0.3">
      <c r="C12348" s="227"/>
    </row>
    <row r="12349" spans="3:3" ht="15.6" x14ac:dyDescent="0.3">
      <c r="C12349" s="227"/>
    </row>
    <row r="12350" spans="3:3" ht="15.6" x14ac:dyDescent="0.3">
      <c r="C12350" s="227"/>
    </row>
    <row r="12351" spans="3:3" ht="15.6" x14ac:dyDescent="0.3">
      <c r="C12351" s="227"/>
    </row>
    <row r="12352" spans="3:3" ht="15.6" x14ac:dyDescent="0.3">
      <c r="C12352" s="227"/>
    </row>
    <row r="12353" spans="3:3" ht="15.6" x14ac:dyDescent="0.3">
      <c r="C12353" s="227"/>
    </row>
    <row r="12354" spans="3:3" ht="15.6" x14ac:dyDescent="0.3">
      <c r="C12354" s="227"/>
    </row>
    <row r="12355" spans="3:3" ht="15.6" x14ac:dyDescent="0.3">
      <c r="C12355" s="227"/>
    </row>
    <row r="12356" spans="3:3" ht="15.6" x14ac:dyDescent="0.3">
      <c r="C12356" s="227"/>
    </row>
    <row r="12357" spans="3:3" ht="15.6" x14ac:dyDescent="0.3">
      <c r="C12357" s="227"/>
    </row>
    <row r="12358" spans="3:3" ht="15.6" x14ac:dyDescent="0.3">
      <c r="C12358" s="227"/>
    </row>
    <row r="12359" spans="3:3" ht="15.6" x14ac:dyDescent="0.3">
      <c r="C12359" s="227"/>
    </row>
    <row r="12360" spans="3:3" ht="15.6" x14ac:dyDescent="0.3">
      <c r="C12360" s="227"/>
    </row>
    <row r="12361" spans="3:3" ht="15.6" x14ac:dyDescent="0.3">
      <c r="C12361" s="227"/>
    </row>
    <row r="12362" spans="3:3" ht="15.6" x14ac:dyDescent="0.3">
      <c r="C12362" s="227"/>
    </row>
    <row r="12363" spans="3:3" ht="15.6" x14ac:dyDescent="0.3">
      <c r="C12363" s="227"/>
    </row>
    <row r="12364" spans="3:3" ht="15.6" x14ac:dyDescent="0.3">
      <c r="C12364" s="227"/>
    </row>
    <row r="12365" spans="3:3" ht="15.6" x14ac:dyDescent="0.3">
      <c r="C12365" s="227"/>
    </row>
    <row r="12366" spans="3:3" ht="15.6" x14ac:dyDescent="0.3">
      <c r="C12366" s="227"/>
    </row>
    <row r="12367" spans="3:3" ht="15.6" x14ac:dyDescent="0.3">
      <c r="C12367" s="227"/>
    </row>
    <row r="12368" spans="3:3" ht="15.6" x14ac:dyDescent="0.3">
      <c r="C12368" s="227"/>
    </row>
    <row r="12369" spans="3:3" ht="15.6" x14ac:dyDescent="0.3">
      <c r="C12369" s="227"/>
    </row>
    <row r="12370" spans="3:3" ht="15.6" x14ac:dyDescent="0.3">
      <c r="C12370" s="227"/>
    </row>
    <row r="12371" spans="3:3" ht="15.6" x14ac:dyDescent="0.3">
      <c r="C12371" s="227"/>
    </row>
    <row r="12372" spans="3:3" ht="15.6" x14ac:dyDescent="0.3">
      <c r="C12372" s="227"/>
    </row>
    <row r="12373" spans="3:3" ht="15.6" x14ac:dyDescent="0.3">
      <c r="C12373" s="227"/>
    </row>
    <row r="12374" spans="3:3" ht="15.6" x14ac:dyDescent="0.3">
      <c r="C12374" s="227"/>
    </row>
    <row r="12375" spans="3:3" ht="15.6" x14ac:dyDescent="0.3">
      <c r="C12375" s="227"/>
    </row>
    <row r="12376" spans="3:3" ht="15.6" x14ac:dyDescent="0.3">
      <c r="C12376" s="227"/>
    </row>
    <row r="12377" spans="3:3" ht="15.6" x14ac:dyDescent="0.3">
      <c r="C12377" s="227"/>
    </row>
    <row r="12378" spans="3:3" ht="15.6" x14ac:dyDescent="0.3">
      <c r="C12378" s="227"/>
    </row>
    <row r="12379" spans="3:3" ht="15.6" x14ac:dyDescent="0.3">
      <c r="C12379" s="227"/>
    </row>
    <row r="12380" spans="3:3" ht="15.6" x14ac:dyDescent="0.3">
      <c r="C12380" s="227"/>
    </row>
    <row r="12381" spans="3:3" ht="15.6" x14ac:dyDescent="0.3">
      <c r="C12381" s="227"/>
    </row>
    <row r="12382" spans="3:3" ht="15.6" x14ac:dyDescent="0.3">
      <c r="C12382" s="227"/>
    </row>
    <row r="12383" spans="3:3" ht="15.6" x14ac:dyDescent="0.3">
      <c r="C12383" s="227"/>
    </row>
    <row r="12384" spans="3:3" ht="15.6" x14ac:dyDescent="0.3">
      <c r="C12384" s="227"/>
    </row>
    <row r="12385" spans="3:3" ht="15.6" x14ac:dyDescent="0.3">
      <c r="C12385" s="227"/>
    </row>
    <row r="12386" spans="3:3" ht="15.6" x14ac:dyDescent="0.3">
      <c r="C12386" s="227"/>
    </row>
    <row r="12387" spans="3:3" ht="15.6" x14ac:dyDescent="0.3">
      <c r="C12387" s="227"/>
    </row>
    <row r="12388" spans="3:3" ht="15.6" x14ac:dyDescent="0.3">
      <c r="C12388" s="227"/>
    </row>
    <row r="12389" spans="3:3" ht="15.6" x14ac:dyDescent="0.3">
      <c r="C12389" s="227"/>
    </row>
    <row r="12390" spans="3:3" ht="15.6" x14ac:dyDescent="0.3">
      <c r="C12390" s="227"/>
    </row>
    <row r="12391" spans="3:3" ht="15.6" x14ac:dyDescent="0.3">
      <c r="C12391" s="227"/>
    </row>
    <row r="12392" spans="3:3" ht="15.6" x14ac:dyDescent="0.3">
      <c r="C12392" s="227"/>
    </row>
    <row r="12393" spans="3:3" ht="15.6" x14ac:dyDescent="0.3">
      <c r="C12393" s="227"/>
    </row>
    <row r="12394" spans="3:3" ht="15.6" x14ac:dyDescent="0.3">
      <c r="C12394" s="227"/>
    </row>
    <row r="12395" spans="3:3" ht="15.6" x14ac:dyDescent="0.3">
      <c r="C12395" s="227"/>
    </row>
    <row r="12396" spans="3:3" ht="15.6" x14ac:dyDescent="0.3">
      <c r="C12396" s="227"/>
    </row>
    <row r="12397" spans="3:3" ht="15.6" x14ac:dyDescent="0.3">
      <c r="C12397" s="227"/>
    </row>
    <row r="12398" spans="3:3" ht="15.6" x14ac:dyDescent="0.3">
      <c r="C12398" s="227"/>
    </row>
    <row r="12399" spans="3:3" ht="15.6" x14ac:dyDescent="0.3">
      <c r="C12399" s="227"/>
    </row>
    <row r="12400" spans="3:3" ht="15.6" x14ac:dyDescent="0.3">
      <c r="C12400" s="227"/>
    </row>
    <row r="12401" spans="3:3" ht="15.6" x14ac:dyDescent="0.3">
      <c r="C12401" s="227"/>
    </row>
    <row r="12402" spans="3:3" ht="15.6" x14ac:dyDescent="0.3">
      <c r="C12402" s="227"/>
    </row>
    <row r="12403" spans="3:3" ht="15.6" x14ac:dyDescent="0.3">
      <c r="C12403" s="227"/>
    </row>
    <row r="12404" spans="3:3" ht="15.6" x14ac:dyDescent="0.3">
      <c r="C12404" s="227"/>
    </row>
    <row r="12405" spans="3:3" ht="15.6" x14ac:dyDescent="0.3">
      <c r="C12405" s="227"/>
    </row>
    <row r="12406" spans="3:3" ht="15.6" x14ac:dyDescent="0.3">
      <c r="C12406" s="227"/>
    </row>
    <row r="12407" spans="3:3" ht="15.6" x14ac:dyDescent="0.3">
      <c r="C12407" s="227"/>
    </row>
    <row r="12408" spans="3:3" ht="15.6" x14ac:dyDescent="0.3">
      <c r="C12408" s="227"/>
    </row>
    <row r="12409" spans="3:3" ht="15.6" x14ac:dyDescent="0.3">
      <c r="C12409" s="227"/>
    </row>
    <row r="12410" spans="3:3" ht="15.6" x14ac:dyDescent="0.3">
      <c r="C12410" s="227"/>
    </row>
    <row r="12411" spans="3:3" ht="15.6" x14ac:dyDescent="0.3">
      <c r="C12411" s="227"/>
    </row>
    <row r="12412" spans="3:3" ht="15.6" x14ac:dyDescent="0.3">
      <c r="C12412" s="227"/>
    </row>
    <row r="12413" spans="3:3" ht="15.6" x14ac:dyDescent="0.3">
      <c r="C12413" s="227"/>
    </row>
    <row r="12414" spans="3:3" ht="15.6" x14ac:dyDescent="0.3">
      <c r="C12414" s="227"/>
    </row>
    <row r="12415" spans="3:3" ht="15.6" x14ac:dyDescent="0.3">
      <c r="C12415" s="227"/>
    </row>
    <row r="12416" spans="3:3" ht="15.6" x14ac:dyDescent="0.3">
      <c r="C12416" s="227"/>
    </row>
    <row r="12417" spans="3:3" ht="15.6" x14ac:dyDescent="0.3">
      <c r="C12417" s="227"/>
    </row>
    <row r="12418" spans="3:3" ht="15.6" x14ac:dyDescent="0.3">
      <c r="C12418" s="227"/>
    </row>
    <row r="12419" spans="3:3" ht="15.6" x14ac:dyDescent="0.3">
      <c r="C12419" s="227"/>
    </row>
    <row r="12420" spans="3:3" ht="15.6" x14ac:dyDescent="0.3">
      <c r="C12420" s="227"/>
    </row>
    <row r="12421" spans="3:3" ht="15.6" x14ac:dyDescent="0.3">
      <c r="C12421" s="227"/>
    </row>
    <row r="12422" spans="3:3" ht="15.6" x14ac:dyDescent="0.3">
      <c r="C12422" s="227"/>
    </row>
    <row r="12423" spans="3:3" ht="15.6" x14ac:dyDescent="0.3">
      <c r="C12423" s="227"/>
    </row>
    <row r="12424" spans="3:3" ht="15.6" x14ac:dyDescent="0.3">
      <c r="C12424" s="227"/>
    </row>
    <row r="12425" spans="3:3" ht="15.6" x14ac:dyDescent="0.3">
      <c r="C12425" s="227"/>
    </row>
    <row r="12426" spans="3:3" ht="15.6" x14ac:dyDescent="0.3">
      <c r="C12426" s="227"/>
    </row>
    <row r="12427" spans="3:3" ht="15.6" x14ac:dyDescent="0.3">
      <c r="C12427" s="227"/>
    </row>
    <row r="12428" spans="3:3" ht="15.6" x14ac:dyDescent="0.3">
      <c r="C12428" s="227"/>
    </row>
    <row r="12429" spans="3:3" ht="15.6" x14ac:dyDescent="0.3">
      <c r="C12429" s="227"/>
    </row>
    <row r="12430" spans="3:3" ht="15.6" x14ac:dyDescent="0.3">
      <c r="C12430" s="227"/>
    </row>
    <row r="12431" spans="3:3" ht="15.6" x14ac:dyDescent="0.3">
      <c r="C12431" s="227"/>
    </row>
    <row r="12432" spans="3:3" ht="15.6" x14ac:dyDescent="0.3">
      <c r="C12432" s="227"/>
    </row>
    <row r="12433" spans="3:3" ht="15.6" x14ac:dyDescent="0.3">
      <c r="C12433" s="227"/>
    </row>
    <row r="12434" spans="3:3" ht="15.6" x14ac:dyDescent="0.3">
      <c r="C12434" s="227"/>
    </row>
    <row r="12435" spans="3:3" ht="15.6" x14ac:dyDescent="0.3">
      <c r="C12435" s="227"/>
    </row>
    <row r="12436" spans="3:3" ht="15.6" x14ac:dyDescent="0.3">
      <c r="C12436" s="227"/>
    </row>
    <row r="12437" spans="3:3" ht="15.6" x14ac:dyDescent="0.3">
      <c r="C12437" s="227"/>
    </row>
    <row r="12438" spans="3:3" ht="15.6" x14ac:dyDescent="0.3">
      <c r="C12438" s="227"/>
    </row>
    <row r="12439" spans="3:3" ht="15.6" x14ac:dyDescent="0.3">
      <c r="C12439" s="227"/>
    </row>
    <row r="12440" spans="3:3" ht="15.6" x14ac:dyDescent="0.3">
      <c r="C12440" s="227"/>
    </row>
    <row r="12441" spans="3:3" ht="15.6" x14ac:dyDescent="0.3">
      <c r="C12441" s="227"/>
    </row>
    <row r="12442" spans="3:3" ht="15.6" x14ac:dyDescent="0.3">
      <c r="C12442" s="227"/>
    </row>
    <row r="12443" spans="3:3" ht="15.6" x14ac:dyDescent="0.3">
      <c r="C12443" s="227"/>
    </row>
    <row r="12444" spans="3:3" ht="15.6" x14ac:dyDescent="0.3">
      <c r="C12444" s="227"/>
    </row>
    <row r="12445" spans="3:3" ht="15.6" x14ac:dyDescent="0.3">
      <c r="C12445" s="227"/>
    </row>
    <row r="12446" spans="3:3" ht="15.6" x14ac:dyDescent="0.3">
      <c r="C12446" s="227"/>
    </row>
    <row r="12447" spans="3:3" ht="15.6" x14ac:dyDescent="0.3">
      <c r="C12447" s="227"/>
    </row>
    <row r="12448" spans="3:3" ht="15.6" x14ac:dyDescent="0.3">
      <c r="C12448" s="227"/>
    </row>
    <row r="12449" spans="3:3" ht="15.6" x14ac:dyDescent="0.3">
      <c r="C12449" s="227"/>
    </row>
    <row r="12450" spans="3:3" ht="15.6" x14ac:dyDescent="0.3">
      <c r="C12450" s="227"/>
    </row>
    <row r="12451" spans="3:3" ht="15.6" x14ac:dyDescent="0.3">
      <c r="C12451" s="227"/>
    </row>
    <row r="12452" spans="3:3" ht="15.6" x14ac:dyDescent="0.3">
      <c r="C12452" s="227"/>
    </row>
    <row r="12453" spans="3:3" ht="15.6" x14ac:dyDescent="0.3">
      <c r="C12453" s="227"/>
    </row>
    <row r="12454" spans="3:3" ht="15.6" x14ac:dyDescent="0.3">
      <c r="C12454" s="227"/>
    </row>
    <row r="12455" spans="3:3" ht="15.6" x14ac:dyDescent="0.3">
      <c r="C12455" s="227"/>
    </row>
    <row r="12456" spans="3:3" ht="15.6" x14ac:dyDescent="0.3">
      <c r="C12456" s="227"/>
    </row>
    <row r="12457" spans="3:3" ht="15.6" x14ac:dyDescent="0.3">
      <c r="C12457" s="227"/>
    </row>
    <row r="12458" spans="3:3" ht="15.6" x14ac:dyDescent="0.3">
      <c r="C12458" s="227"/>
    </row>
    <row r="12459" spans="3:3" ht="15.6" x14ac:dyDescent="0.3">
      <c r="C12459" s="227"/>
    </row>
    <row r="12460" spans="3:3" ht="15.6" x14ac:dyDescent="0.3">
      <c r="C12460" s="227"/>
    </row>
    <row r="12461" spans="3:3" ht="15.6" x14ac:dyDescent="0.3">
      <c r="C12461" s="227"/>
    </row>
    <row r="12462" spans="3:3" ht="15.6" x14ac:dyDescent="0.3">
      <c r="C12462" s="227"/>
    </row>
    <row r="12463" spans="3:3" ht="15.6" x14ac:dyDescent="0.3">
      <c r="C12463" s="227"/>
    </row>
    <row r="12464" spans="3:3" ht="15.6" x14ac:dyDescent="0.3">
      <c r="C12464" s="227"/>
    </row>
    <row r="12465" spans="3:3" ht="15.6" x14ac:dyDescent="0.3">
      <c r="C12465" s="227"/>
    </row>
    <row r="12466" spans="3:3" ht="15.6" x14ac:dyDescent="0.3">
      <c r="C12466" s="227"/>
    </row>
    <row r="12467" spans="3:3" ht="15.6" x14ac:dyDescent="0.3">
      <c r="C12467" s="227"/>
    </row>
    <row r="12468" spans="3:3" ht="15.6" x14ac:dyDescent="0.3">
      <c r="C12468" s="227"/>
    </row>
    <row r="12469" spans="3:3" ht="15.6" x14ac:dyDescent="0.3">
      <c r="C12469" s="227"/>
    </row>
    <row r="12470" spans="3:3" ht="15.6" x14ac:dyDescent="0.3">
      <c r="C12470" s="227"/>
    </row>
    <row r="12471" spans="3:3" ht="15.6" x14ac:dyDescent="0.3">
      <c r="C12471" s="227"/>
    </row>
    <row r="12472" spans="3:3" ht="15.6" x14ac:dyDescent="0.3">
      <c r="C12472" s="227"/>
    </row>
    <row r="12473" spans="3:3" ht="15.6" x14ac:dyDescent="0.3">
      <c r="C12473" s="227"/>
    </row>
    <row r="12474" spans="3:3" ht="15.6" x14ac:dyDescent="0.3">
      <c r="C12474" s="227"/>
    </row>
    <row r="12475" spans="3:3" ht="15.6" x14ac:dyDescent="0.3">
      <c r="C12475" s="227"/>
    </row>
    <row r="12476" spans="3:3" ht="15.6" x14ac:dyDescent="0.3">
      <c r="C12476" s="227"/>
    </row>
    <row r="12477" spans="3:3" ht="15.6" x14ac:dyDescent="0.3">
      <c r="C12477" s="227"/>
    </row>
    <row r="12478" spans="3:3" ht="15.6" x14ac:dyDescent="0.3">
      <c r="C12478" s="227"/>
    </row>
    <row r="12479" spans="3:3" ht="15.6" x14ac:dyDescent="0.3">
      <c r="C12479" s="227"/>
    </row>
    <row r="12480" spans="3:3" ht="15.6" x14ac:dyDescent="0.3">
      <c r="C12480" s="227"/>
    </row>
    <row r="12481" spans="3:3" ht="15.6" x14ac:dyDescent="0.3">
      <c r="C12481" s="227"/>
    </row>
    <row r="12482" spans="3:3" ht="15.6" x14ac:dyDescent="0.3">
      <c r="C12482" s="227"/>
    </row>
    <row r="12483" spans="3:3" ht="15.6" x14ac:dyDescent="0.3">
      <c r="C12483" s="227"/>
    </row>
    <row r="12484" spans="3:3" ht="15.6" x14ac:dyDescent="0.3">
      <c r="C12484" s="227"/>
    </row>
    <row r="12485" spans="3:3" ht="15.6" x14ac:dyDescent="0.3">
      <c r="C12485" s="227"/>
    </row>
    <row r="12486" spans="3:3" ht="15.6" x14ac:dyDescent="0.3">
      <c r="C12486" s="227"/>
    </row>
    <row r="12487" spans="3:3" ht="15.6" x14ac:dyDescent="0.3">
      <c r="C12487" s="227"/>
    </row>
    <row r="12488" spans="3:3" ht="15.6" x14ac:dyDescent="0.3">
      <c r="C12488" s="227"/>
    </row>
    <row r="12489" spans="3:3" ht="15.6" x14ac:dyDescent="0.3">
      <c r="C12489" s="227"/>
    </row>
    <row r="12490" spans="3:3" ht="15.6" x14ac:dyDescent="0.3">
      <c r="C12490" s="227"/>
    </row>
    <row r="12491" spans="3:3" ht="15.6" x14ac:dyDescent="0.3">
      <c r="C12491" s="227"/>
    </row>
    <row r="12492" spans="3:3" ht="15.6" x14ac:dyDescent="0.3">
      <c r="C12492" s="227"/>
    </row>
    <row r="12493" spans="3:3" ht="15.6" x14ac:dyDescent="0.3">
      <c r="C12493" s="227"/>
    </row>
    <row r="12494" spans="3:3" ht="15.6" x14ac:dyDescent="0.3">
      <c r="C12494" s="227"/>
    </row>
    <row r="12495" spans="3:3" ht="15.6" x14ac:dyDescent="0.3">
      <c r="C12495" s="227"/>
    </row>
    <row r="12496" spans="3:3" ht="15.6" x14ac:dyDescent="0.3">
      <c r="C12496" s="227"/>
    </row>
    <row r="12497" spans="3:3" ht="15.6" x14ac:dyDescent="0.3">
      <c r="C12497" s="227"/>
    </row>
    <row r="12498" spans="3:3" ht="15.6" x14ac:dyDescent="0.3">
      <c r="C12498" s="227"/>
    </row>
    <row r="12499" spans="3:3" ht="15.6" x14ac:dyDescent="0.3">
      <c r="C12499" s="227"/>
    </row>
    <row r="12500" spans="3:3" ht="15.6" x14ac:dyDescent="0.3">
      <c r="C12500" s="227"/>
    </row>
    <row r="12501" spans="3:3" ht="15.6" x14ac:dyDescent="0.3">
      <c r="C12501" s="227"/>
    </row>
    <row r="12502" spans="3:3" ht="15.6" x14ac:dyDescent="0.3">
      <c r="C12502" s="227"/>
    </row>
    <row r="12503" spans="3:3" ht="15.6" x14ac:dyDescent="0.3">
      <c r="C12503" s="227"/>
    </row>
    <row r="12504" spans="3:3" ht="15.6" x14ac:dyDescent="0.3">
      <c r="C12504" s="227"/>
    </row>
    <row r="12505" spans="3:3" ht="15.6" x14ac:dyDescent="0.3">
      <c r="C12505" s="227"/>
    </row>
    <row r="12506" spans="3:3" ht="15.6" x14ac:dyDescent="0.3">
      <c r="C12506" s="227"/>
    </row>
    <row r="12507" spans="3:3" ht="15.6" x14ac:dyDescent="0.3">
      <c r="C12507" s="227"/>
    </row>
    <row r="12508" spans="3:3" ht="15.6" x14ac:dyDescent="0.3">
      <c r="C12508" s="227"/>
    </row>
    <row r="12509" spans="3:3" ht="15.6" x14ac:dyDescent="0.3">
      <c r="C12509" s="227"/>
    </row>
    <row r="12510" spans="3:3" ht="15.6" x14ac:dyDescent="0.3">
      <c r="C12510" s="227"/>
    </row>
    <row r="12511" spans="3:3" ht="15.6" x14ac:dyDescent="0.3">
      <c r="C12511" s="227"/>
    </row>
    <row r="12512" spans="3:3" ht="15.6" x14ac:dyDescent="0.3">
      <c r="C12512" s="227"/>
    </row>
    <row r="12513" spans="3:3" ht="15.6" x14ac:dyDescent="0.3">
      <c r="C12513" s="227"/>
    </row>
    <row r="12514" spans="3:3" ht="15.6" x14ac:dyDescent="0.3">
      <c r="C12514" s="227"/>
    </row>
    <row r="12515" spans="3:3" ht="15.6" x14ac:dyDescent="0.3">
      <c r="C12515" s="227"/>
    </row>
    <row r="12516" spans="3:3" ht="15.6" x14ac:dyDescent="0.3">
      <c r="C12516" s="227"/>
    </row>
    <row r="12517" spans="3:3" ht="15.6" x14ac:dyDescent="0.3">
      <c r="C12517" s="227"/>
    </row>
    <row r="12518" spans="3:3" ht="15.6" x14ac:dyDescent="0.3">
      <c r="C12518" s="227"/>
    </row>
    <row r="12519" spans="3:3" ht="15.6" x14ac:dyDescent="0.3">
      <c r="C12519" s="227"/>
    </row>
    <row r="12520" spans="3:3" ht="15.6" x14ac:dyDescent="0.3">
      <c r="C12520" s="227"/>
    </row>
    <row r="12521" spans="3:3" ht="15.6" x14ac:dyDescent="0.3">
      <c r="C12521" s="227"/>
    </row>
    <row r="12522" spans="3:3" ht="15.6" x14ac:dyDescent="0.3">
      <c r="C12522" s="227"/>
    </row>
    <row r="12523" spans="3:3" ht="15.6" x14ac:dyDescent="0.3">
      <c r="C12523" s="227"/>
    </row>
    <row r="12524" spans="3:3" ht="15.6" x14ac:dyDescent="0.3">
      <c r="C12524" s="227"/>
    </row>
    <row r="12525" spans="3:3" ht="15.6" x14ac:dyDescent="0.3">
      <c r="C12525" s="227"/>
    </row>
    <row r="12526" spans="3:3" ht="15.6" x14ac:dyDescent="0.3">
      <c r="C12526" s="227"/>
    </row>
    <row r="12527" spans="3:3" ht="15.6" x14ac:dyDescent="0.3">
      <c r="C12527" s="227"/>
    </row>
    <row r="12528" spans="3:3" ht="15.6" x14ac:dyDescent="0.3">
      <c r="C12528" s="227"/>
    </row>
    <row r="12529" spans="3:3" ht="15.6" x14ac:dyDescent="0.3">
      <c r="C12529" s="227"/>
    </row>
    <row r="12530" spans="3:3" ht="15.6" x14ac:dyDescent="0.3">
      <c r="C12530" s="227"/>
    </row>
    <row r="12531" spans="3:3" ht="15.6" x14ac:dyDescent="0.3">
      <c r="C12531" s="227"/>
    </row>
    <row r="12532" spans="3:3" ht="15.6" x14ac:dyDescent="0.3">
      <c r="C12532" s="227"/>
    </row>
    <row r="12533" spans="3:3" ht="15.6" x14ac:dyDescent="0.3">
      <c r="C12533" s="227"/>
    </row>
    <row r="12534" spans="3:3" ht="15.6" x14ac:dyDescent="0.3">
      <c r="C12534" s="227"/>
    </row>
    <row r="12535" spans="3:3" ht="15.6" x14ac:dyDescent="0.3">
      <c r="C12535" s="227"/>
    </row>
    <row r="12536" spans="3:3" ht="15.6" x14ac:dyDescent="0.3">
      <c r="C12536" s="227"/>
    </row>
    <row r="12537" spans="3:3" ht="15.6" x14ac:dyDescent="0.3">
      <c r="C12537" s="227"/>
    </row>
    <row r="12538" spans="3:3" ht="15.6" x14ac:dyDescent="0.3">
      <c r="C12538" s="227"/>
    </row>
    <row r="12539" spans="3:3" ht="15.6" x14ac:dyDescent="0.3">
      <c r="C12539" s="227"/>
    </row>
    <row r="12540" spans="3:3" ht="15.6" x14ac:dyDescent="0.3">
      <c r="C12540" s="227"/>
    </row>
    <row r="12541" spans="3:3" ht="15.6" x14ac:dyDescent="0.3">
      <c r="C12541" s="227"/>
    </row>
    <row r="12542" spans="3:3" ht="15.6" x14ac:dyDescent="0.3">
      <c r="C12542" s="227"/>
    </row>
    <row r="12543" spans="3:3" ht="15.6" x14ac:dyDescent="0.3">
      <c r="C12543" s="227"/>
    </row>
    <row r="12544" spans="3:3" ht="15.6" x14ac:dyDescent="0.3">
      <c r="C12544" s="227"/>
    </row>
    <row r="12545" spans="3:3" ht="15.6" x14ac:dyDescent="0.3">
      <c r="C12545" s="227"/>
    </row>
    <row r="12546" spans="3:3" ht="15.6" x14ac:dyDescent="0.3">
      <c r="C12546" s="227"/>
    </row>
    <row r="12547" spans="3:3" ht="15.6" x14ac:dyDescent="0.3">
      <c r="C12547" s="227"/>
    </row>
    <row r="12548" spans="3:3" ht="15.6" x14ac:dyDescent="0.3">
      <c r="C12548" s="227"/>
    </row>
    <row r="12549" spans="3:3" ht="15.6" x14ac:dyDescent="0.3">
      <c r="C12549" s="227"/>
    </row>
    <row r="12550" spans="3:3" ht="15.6" x14ac:dyDescent="0.3">
      <c r="C12550" s="227"/>
    </row>
    <row r="12551" spans="3:3" ht="15.6" x14ac:dyDescent="0.3">
      <c r="C12551" s="227"/>
    </row>
    <row r="12552" spans="3:3" ht="15.6" x14ac:dyDescent="0.3">
      <c r="C12552" s="227"/>
    </row>
    <row r="12553" spans="3:3" ht="15.6" x14ac:dyDescent="0.3">
      <c r="C12553" s="227"/>
    </row>
    <row r="12554" spans="3:3" ht="15.6" x14ac:dyDescent="0.3">
      <c r="C12554" s="227"/>
    </row>
    <row r="12555" spans="3:3" ht="15.6" x14ac:dyDescent="0.3">
      <c r="C12555" s="227"/>
    </row>
    <row r="12556" spans="3:3" ht="15.6" x14ac:dyDescent="0.3">
      <c r="C12556" s="227"/>
    </row>
    <row r="12557" spans="3:3" ht="15.6" x14ac:dyDescent="0.3">
      <c r="C12557" s="227"/>
    </row>
    <row r="12558" spans="3:3" ht="15.6" x14ac:dyDescent="0.3">
      <c r="C12558" s="227"/>
    </row>
    <row r="12559" spans="3:3" ht="15.6" x14ac:dyDescent="0.3">
      <c r="C12559" s="227"/>
    </row>
    <row r="12560" spans="3:3" ht="15.6" x14ac:dyDescent="0.3">
      <c r="C12560" s="227"/>
    </row>
    <row r="12561" spans="3:3" ht="15.6" x14ac:dyDescent="0.3">
      <c r="C12561" s="227"/>
    </row>
    <row r="12562" spans="3:3" ht="15.6" x14ac:dyDescent="0.3">
      <c r="C12562" s="227"/>
    </row>
    <row r="12563" spans="3:3" ht="15.6" x14ac:dyDescent="0.3">
      <c r="C12563" s="227"/>
    </row>
    <row r="12564" spans="3:3" ht="15.6" x14ac:dyDescent="0.3">
      <c r="C12564" s="227"/>
    </row>
    <row r="12565" spans="3:3" ht="15.6" x14ac:dyDescent="0.3">
      <c r="C12565" s="227"/>
    </row>
    <row r="12566" spans="3:3" ht="15.6" x14ac:dyDescent="0.3">
      <c r="C12566" s="227"/>
    </row>
    <row r="12567" spans="3:3" ht="15.6" x14ac:dyDescent="0.3">
      <c r="C12567" s="227"/>
    </row>
    <row r="12568" spans="3:3" ht="15.6" x14ac:dyDescent="0.3">
      <c r="C12568" s="227"/>
    </row>
    <row r="12569" spans="3:3" ht="15.6" x14ac:dyDescent="0.3">
      <c r="C12569" s="227"/>
    </row>
    <row r="12570" spans="3:3" ht="15.6" x14ac:dyDescent="0.3">
      <c r="C12570" s="227"/>
    </row>
    <row r="12571" spans="3:3" ht="15.6" x14ac:dyDescent="0.3">
      <c r="C12571" s="227"/>
    </row>
    <row r="12572" spans="3:3" ht="15.6" x14ac:dyDescent="0.3">
      <c r="C12572" s="227"/>
    </row>
    <row r="12573" spans="3:3" ht="15.6" x14ac:dyDescent="0.3">
      <c r="C12573" s="227"/>
    </row>
    <row r="12574" spans="3:3" ht="15.6" x14ac:dyDescent="0.3">
      <c r="C12574" s="227"/>
    </row>
    <row r="12575" spans="3:3" ht="15.6" x14ac:dyDescent="0.3">
      <c r="C12575" s="227"/>
    </row>
    <row r="12576" spans="3:3" ht="15.6" x14ac:dyDescent="0.3">
      <c r="C12576" s="227"/>
    </row>
    <row r="12577" spans="3:3" ht="15.6" x14ac:dyDescent="0.3">
      <c r="C12577" s="227"/>
    </row>
    <row r="12578" spans="3:3" ht="15.6" x14ac:dyDescent="0.3">
      <c r="C12578" s="227"/>
    </row>
    <row r="12579" spans="3:3" ht="15.6" x14ac:dyDescent="0.3">
      <c r="C12579" s="227"/>
    </row>
    <row r="12580" spans="3:3" ht="15.6" x14ac:dyDescent="0.3">
      <c r="C12580" s="227"/>
    </row>
    <row r="12581" spans="3:3" ht="15.6" x14ac:dyDescent="0.3">
      <c r="C12581" s="227"/>
    </row>
    <row r="12582" spans="3:3" ht="15.6" x14ac:dyDescent="0.3">
      <c r="C12582" s="227"/>
    </row>
    <row r="12583" spans="3:3" ht="15.6" x14ac:dyDescent="0.3">
      <c r="C12583" s="227"/>
    </row>
    <row r="12584" spans="3:3" ht="15.6" x14ac:dyDescent="0.3">
      <c r="C12584" s="227"/>
    </row>
    <row r="12585" spans="3:3" ht="15.6" x14ac:dyDescent="0.3">
      <c r="C12585" s="227"/>
    </row>
    <row r="12586" spans="3:3" ht="15.6" x14ac:dyDescent="0.3">
      <c r="C12586" s="227"/>
    </row>
    <row r="12587" spans="3:3" ht="15.6" x14ac:dyDescent="0.3">
      <c r="C12587" s="227"/>
    </row>
    <row r="12588" spans="3:3" ht="15.6" x14ac:dyDescent="0.3">
      <c r="C12588" s="227"/>
    </row>
    <row r="12589" spans="3:3" ht="15.6" x14ac:dyDescent="0.3">
      <c r="C12589" s="227"/>
    </row>
    <row r="12590" spans="3:3" ht="15.6" x14ac:dyDescent="0.3">
      <c r="C12590" s="227"/>
    </row>
    <row r="12591" spans="3:3" ht="15.6" x14ac:dyDescent="0.3">
      <c r="C12591" s="227"/>
    </row>
    <row r="12592" spans="3:3" ht="15.6" x14ac:dyDescent="0.3">
      <c r="C12592" s="227"/>
    </row>
    <row r="12593" spans="3:3" ht="15.6" x14ac:dyDescent="0.3">
      <c r="C12593" s="227"/>
    </row>
    <row r="12594" spans="3:3" ht="15.6" x14ac:dyDescent="0.3">
      <c r="C12594" s="227"/>
    </row>
    <row r="12595" spans="3:3" ht="15.6" x14ac:dyDescent="0.3">
      <c r="C12595" s="227"/>
    </row>
    <row r="12596" spans="3:3" ht="15.6" x14ac:dyDescent="0.3">
      <c r="C12596" s="227"/>
    </row>
    <row r="12597" spans="3:3" ht="15.6" x14ac:dyDescent="0.3">
      <c r="C12597" s="227"/>
    </row>
    <row r="12598" spans="3:3" ht="15.6" x14ac:dyDescent="0.3">
      <c r="C12598" s="227"/>
    </row>
    <row r="12599" spans="3:3" ht="15.6" x14ac:dyDescent="0.3">
      <c r="C12599" s="227"/>
    </row>
    <row r="12600" spans="3:3" ht="15.6" x14ac:dyDescent="0.3">
      <c r="C12600" s="227"/>
    </row>
    <row r="12601" spans="3:3" ht="15.6" x14ac:dyDescent="0.3">
      <c r="C12601" s="227"/>
    </row>
    <row r="12602" spans="3:3" ht="15.6" x14ac:dyDescent="0.3">
      <c r="C12602" s="227"/>
    </row>
    <row r="12603" spans="3:3" ht="15.6" x14ac:dyDescent="0.3">
      <c r="C12603" s="227"/>
    </row>
    <row r="12604" spans="3:3" ht="15.6" x14ac:dyDescent="0.3">
      <c r="C12604" s="227"/>
    </row>
    <row r="12605" spans="3:3" ht="15.6" x14ac:dyDescent="0.3">
      <c r="C12605" s="227"/>
    </row>
    <row r="12606" spans="3:3" ht="15.6" x14ac:dyDescent="0.3">
      <c r="C12606" s="227"/>
    </row>
    <row r="12607" spans="3:3" ht="15.6" x14ac:dyDescent="0.3">
      <c r="C12607" s="227"/>
    </row>
    <row r="12608" spans="3:3" ht="15.6" x14ac:dyDescent="0.3">
      <c r="C12608" s="227"/>
    </row>
    <row r="12609" spans="3:3" ht="15.6" x14ac:dyDescent="0.3">
      <c r="C12609" s="227"/>
    </row>
    <row r="12610" spans="3:3" ht="15.6" x14ac:dyDescent="0.3">
      <c r="C12610" s="227"/>
    </row>
    <row r="12611" spans="3:3" ht="15.6" x14ac:dyDescent="0.3">
      <c r="C12611" s="227"/>
    </row>
    <row r="12612" spans="3:3" ht="15.6" x14ac:dyDescent="0.3">
      <c r="C12612" s="227"/>
    </row>
    <row r="12613" spans="3:3" ht="15.6" x14ac:dyDescent="0.3">
      <c r="C12613" s="227"/>
    </row>
    <row r="12614" spans="3:3" ht="15.6" x14ac:dyDescent="0.3">
      <c r="C12614" s="227"/>
    </row>
    <row r="12615" spans="3:3" ht="15.6" x14ac:dyDescent="0.3">
      <c r="C12615" s="227"/>
    </row>
    <row r="12616" spans="3:3" ht="15.6" x14ac:dyDescent="0.3">
      <c r="C12616" s="227"/>
    </row>
    <row r="12617" spans="3:3" ht="15.6" x14ac:dyDescent="0.3">
      <c r="C12617" s="227"/>
    </row>
    <row r="12618" spans="3:3" ht="15.6" x14ac:dyDescent="0.3">
      <c r="C12618" s="227"/>
    </row>
    <row r="12619" spans="3:3" ht="15.6" x14ac:dyDescent="0.3">
      <c r="C12619" s="227"/>
    </row>
    <row r="12620" spans="3:3" ht="15.6" x14ac:dyDescent="0.3">
      <c r="C12620" s="227"/>
    </row>
    <row r="12621" spans="3:3" ht="15.6" x14ac:dyDescent="0.3">
      <c r="C12621" s="227"/>
    </row>
    <row r="12622" spans="3:3" ht="15.6" x14ac:dyDescent="0.3">
      <c r="C12622" s="227"/>
    </row>
    <row r="12623" spans="3:3" ht="15.6" x14ac:dyDescent="0.3">
      <c r="C12623" s="227"/>
    </row>
    <row r="12624" spans="3:3" ht="15.6" x14ac:dyDescent="0.3">
      <c r="C12624" s="227"/>
    </row>
    <row r="12625" spans="3:3" ht="15.6" x14ac:dyDescent="0.3">
      <c r="C12625" s="227"/>
    </row>
    <row r="12626" spans="3:3" ht="15.6" x14ac:dyDescent="0.3">
      <c r="C12626" s="227"/>
    </row>
    <row r="12627" spans="3:3" ht="15.6" x14ac:dyDescent="0.3">
      <c r="C12627" s="227"/>
    </row>
    <row r="12628" spans="3:3" ht="15.6" x14ac:dyDescent="0.3">
      <c r="C12628" s="227"/>
    </row>
    <row r="12629" spans="3:3" ht="15.6" x14ac:dyDescent="0.3">
      <c r="C12629" s="227"/>
    </row>
    <row r="12630" spans="3:3" ht="15.6" x14ac:dyDescent="0.3">
      <c r="C12630" s="227"/>
    </row>
    <row r="12631" spans="3:3" ht="15.6" x14ac:dyDescent="0.3">
      <c r="C12631" s="227"/>
    </row>
    <row r="12632" spans="3:3" ht="15.6" x14ac:dyDescent="0.3">
      <c r="C12632" s="227"/>
    </row>
    <row r="12633" spans="3:3" ht="15.6" x14ac:dyDescent="0.3">
      <c r="C12633" s="227"/>
    </row>
    <row r="12634" spans="3:3" ht="15.6" x14ac:dyDescent="0.3">
      <c r="C12634" s="227"/>
    </row>
    <row r="12635" spans="3:3" ht="15.6" x14ac:dyDescent="0.3">
      <c r="C12635" s="227"/>
    </row>
    <row r="12636" spans="3:3" ht="15.6" x14ac:dyDescent="0.3">
      <c r="C12636" s="227"/>
    </row>
    <row r="12637" spans="3:3" ht="15.6" x14ac:dyDescent="0.3">
      <c r="C12637" s="227"/>
    </row>
    <row r="12638" spans="3:3" ht="15.6" x14ac:dyDescent="0.3">
      <c r="C12638" s="227"/>
    </row>
    <row r="12639" spans="3:3" ht="15.6" x14ac:dyDescent="0.3">
      <c r="C12639" s="227"/>
    </row>
    <row r="12640" spans="3:3" ht="15.6" x14ac:dyDescent="0.3">
      <c r="C12640" s="227"/>
    </row>
    <row r="12641" spans="3:3" ht="15.6" x14ac:dyDescent="0.3">
      <c r="C12641" s="227"/>
    </row>
    <row r="12642" spans="3:3" ht="15.6" x14ac:dyDescent="0.3">
      <c r="C12642" s="227"/>
    </row>
    <row r="12643" spans="3:3" ht="15.6" x14ac:dyDescent="0.3">
      <c r="C12643" s="227"/>
    </row>
    <row r="12644" spans="3:3" ht="15.6" x14ac:dyDescent="0.3">
      <c r="C12644" s="227"/>
    </row>
    <row r="12645" spans="3:3" ht="15.6" x14ac:dyDescent="0.3">
      <c r="C12645" s="227"/>
    </row>
    <row r="12646" spans="3:3" ht="15.6" x14ac:dyDescent="0.3">
      <c r="C12646" s="227"/>
    </row>
    <row r="12647" spans="3:3" ht="15.6" x14ac:dyDescent="0.3">
      <c r="C12647" s="227"/>
    </row>
    <row r="12648" spans="3:3" ht="15.6" x14ac:dyDescent="0.3">
      <c r="C12648" s="227"/>
    </row>
    <row r="12649" spans="3:3" ht="15.6" x14ac:dyDescent="0.3">
      <c r="C12649" s="227"/>
    </row>
    <row r="12650" spans="3:3" ht="15.6" x14ac:dyDescent="0.3">
      <c r="C12650" s="227"/>
    </row>
    <row r="12651" spans="3:3" ht="15.6" x14ac:dyDescent="0.3">
      <c r="C12651" s="227"/>
    </row>
    <row r="12652" spans="3:3" ht="15.6" x14ac:dyDescent="0.3">
      <c r="C12652" s="227"/>
    </row>
    <row r="12653" spans="3:3" ht="15.6" x14ac:dyDescent="0.3">
      <c r="C12653" s="227"/>
    </row>
    <row r="12654" spans="3:3" ht="15.6" x14ac:dyDescent="0.3">
      <c r="C12654" s="227"/>
    </row>
    <row r="12655" spans="3:3" ht="15.6" x14ac:dyDescent="0.3">
      <c r="C12655" s="227"/>
    </row>
    <row r="12656" spans="3:3" ht="15.6" x14ac:dyDescent="0.3">
      <c r="C12656" s="227"/>
    </row>
    <row r="12657" spans="3:3" ht="15.6" x14ac:dyDescent="0.3">
      <c r="C12657" s="227"/>
    </row>
    <row r="12658" spans="3:3" ht="15.6" x14ac:dyDescent="0.3">
      <c r="C12658" s="227"/>
    </row>
    <row r="12659" spans="3:3" ht="15.6" x14ac:dyDescent="0.3">
      <c r="C12659" s="227"/>
    </row>
    <row r="12660" spans="3:3" ht="15.6" x14ac:dyDescent="0.3">
      <c r="C12660" s="227"/>
    </row>
    <row r="12661" spans="3:3" ht="15.6" x14ac:dyDescent="0.3">
      <c r="C12661" s="227"/>
    </row>
    <row r="12662" spans="3:3" ht="15.6" x14ac:dyDescent="0.3">
      <c r="C12662" s="227"/>
    </row>
    <row r="12663" spans="3:3" ht="15.6" x14ac:dyDescent="0.3">
      <c r="C12663" s="227"/>
    </row>
    <row r="12664" spans="3:3" ht="15.6" x14ac:dyDescent="0.3">
      <c r="C12664" s="227"/>
    </row>
    <row r="12665" spans="3:3" ht="15.6" x14ac:dyDescent="0.3">
      <c r="C12665" s="227"/>
    </row>
    <row r="12666" spans="3:3" ht="15.6" x14ac:dyDescent="0.3">
      <c r="C12666" s="227"/>
    </row>
    <row r="12667" spans="3:3" ht="15.6" x14ac:dyDescent="0.3">
      <c r="C12667" s="227"/>
    </row>
    <row r="12668" spans="3:3" ht="15.6" x14ac:dyDescent="0.3">
      <c r="C12668" s="227"/>
    </row>
    <row r="12669" spans="3:3" ht="15.6" x14ac:dyDescent="0.3">
      <c r="C12669" s="227"/>
    </row>
    <row r="12670" spans="3:3" ht="15.6" x14ac:dyDescent="0.3">
      <c r="C12670" s="227"/>
    </row>
    <row r="12671" spans="3:3" ht="15.6" x14ac:dyDescent="0.3">
      <c r="C12671" s="227"/>
    </row>
    <row r="12672" spans="3:3" ht="15.6" x14ac:dyDescent="0.3">
      <c r="C12672" s="227"/>
    </row>
    <row r="12673" spans="3:3" ht="15.6" x14ac:dyDescent="0.3">
      <c r="C12673" s="227"/>
    </row>
    <row r="12674" spans="3:3" ht="15.6" x14ac:dyDescent="0.3">
      <c r="C12674" s="227"/>
    </row>
    <row r="12675" spans="3:3" ht="15.6" x14ac:dyDescent="0.3">
      <c r="C12675" s="227"/>
    </row>
    <row r="12676" spans="3:3" ht="15.6" x14ac:dyDescent="0.3">
      <c r="C12676" s="227"/>
    </row>
    <row r="12677" spans="3:3" ht="15.6" x14ac:dyDescent="0.3">
      <c r="C12677" s="227"/>
    </row>
    <row r="12678" spans="3:3" ht="15.6" x14ac:dyDescent="0.3">
      <c r="C12678" s="227"/>
    </row>
    <row r="12679" spans="3:3" ht="15.6" x14ac:dyDescent="0.3">
      <c r="C12679" s="227"/>
    </row>
    <row r="12680" spans="3:3" ht="15.6" x14ac:dyDescent="0.3">
      <c r="C12680" s="227"/>
    </row>
    <row r="12681" spans="3:3" ht="15.6" x14ac:dyDescent="0.3">
      <c r="C12681" s="227"/>
    </row>
    <row r="12682" spans="3:3" ht="15.6" x14ac:dyDescent="0.3">
      <c r="C12682" s="227"/>
    </row>
    <row r="12683" spans="3:3" ht="15.6" x14ac:dyDescent="0.3">
      <c r="C12683" s="227"/>
    </row>
    <row r="12684" spans="3:3" ht="15.6" x14ac:dyDescent="0.3">
      <c r="C12684" s="227"/>
    </row>
    <row r="12685" spans="3:3" ht="15.6" x14ac:dyDescent="0.3">
      <c r="C12685" s="227"/>
    </row>
    <row r="12686" spans="3:3" ht="15.6" x14ac:dyDescent="0.3">
      <c r="C12686" s="227"/>
    </row>
    <row r="12687" spans="3:3" ht="15.6" x14ac:dyDescent="0.3">
      <c r="C12687" s="227"/>
    </row>
    <row r="12688" spans="3:3" ht="15.6" x14ac:dyDescent="0.3">
      <c r="C12688" s="227"/>
    </row>
    <row r="12689" spans="3:3" ht="15.6" x14ac:dyDescent="0.3">
      <c r="C12689" s="227"/>
    </row>
    <row r="12690" spans="3:3" ht="15.6" x14ac:dyDescent="0.3">
      <c r="C12690" s="227"/>
    </row>
    <row r="12691" spans="3:3" ht="15.6" x14ac:dyDescent="0.3">
      <c r="C12691" s="227"/>
    </row>
    <row r="12692" spans="3:3" ht="15.6" x14ac:dyDescent="0.3">
      <c r="C12692" s="227"/>
    </row>
    <row r="12693" spans="3:3" ht="15.6" x14ac:dyDescent="0.3">
      <c r="C12693" s="227"/>
    </row>
    <row r="12694" spans="3:3" ht="15.6" x14ac:dyDescent="0.3">
      <c r="C12694" s="227"/>
    </row>
    <row r="12695" spans="3:3" ht="15.6" x14ac:dyDescent="0.3">
      <c r="C12695" s="227"/>
    </row>
    <row r="12696" spans="3:3" ht="15.6" x14ac:dyDescent="0.3">
      <c r="C12696" s="227"/>
    </row>
    <row r="12697" spans="3:3" ht="15.6" x14ac:dyDescent="0.3">
      <c r="C12697" s="227"/>
    </row>
    <row r="12698" spans="3:3" ht="15.6" x14ac:dyDescent="0.3">
      <c r="C12698" s="227"/>
    </row>
    <row r="12699" spans="3:3" ht="15.6" x14ac:dyDescent="0.3">
      <c r="C12699" s="227"/>
    </row>
    <row r="12700" spans="3:3" ht="15.6" x14ac:dyDescent="0.3">
      <c r="C12700" s="227"/>
    </row>
    <row r="12701" spans="3:3" ht="15.6" x14ac:dyDescent="0.3">
      <c r="C12701" s="227"/>
    </row>
    <row r="12702" spans="3:3" ht="15.6" x14ac:dyDescent="0.3">
      <c r="C12702" s="227"/>
    </row>
    <row r="12703" spans="3:3" ht="15.6" x14ac:dyDescent="0.3">
      <c r="C12703" s="227"/>
    </row>
    <row r="12704" spans="3:3" ht="15.6" x14ac:dyDescent="0.3">
      <c r="C12704" s="227"/>
    </row>
    <row r="12705" spans="3:3" ht="15.6" x14ac:dyDescent="0.3">
      <c r="C12705" s="227"/>
    </row>
    <row r="12706" spans="3:3" ht="15.6" x14ac:dyDescent="0.3">
      <c r="C12706" s="227"/>
    </row>
    <row r="12707" spans="3:3" ht="15.6" x14ac:dyDescent="0.3">
      <c r="C12707" s="227"/>
    </row>
    <row r="12708" spans="3:3" ht="15.6" x14ac:dyDescent="0.3">
      <c r="C12708" s="227"/>
    </row>
    <row r="12709" spans="3:3" ht="15.6" x14ac:dyDescent="0.3">
      <c r="C12709" s="227"/>
    </row>
    <row r="12710" spans="3:3" ht="15.6" x14ac:dyDescent="0.3">
      <c r="C12710" s="227"/>
    </row>
    <row r="12711" spans="3:3" ht="15.6" x14ac:dyDescent="0.3">
      <c r="C12711" s="227"/>
    </row>
    <row r="12712" spans="3:3" ht="15.6" x14ac:dyDescent="0.3">
      <c r="C12712" s="227"/>
    </row>
    <row r="12713" spans="3:3" ht="15.6" x14ac:dyDescent="0.3">
      <c r="C12713" s="227"/>
    </row>
    <row r="12714" spans="3:3" ht="15.6" x14ac:dyDescent="0.3">
      <c r="C12714" s="227"/>
    </row>
    <row r="12715" spans="3:3" ht="15.6" x14ac:dyDescent="0.3">
      <c r="C12715" s="227"/>
    </row>
    <row r="12716" spans="3:3" ht="15.6" x14ac:dyDescent="0.3">
      <c r="C12716" s="227"/>
    </row>
    <row r="12717" spans="3:3" ht="15.6" x14ac:dyDescent="0.3">
      <c r="C12717" s="227"/>
    </row>
    <row r="12718" spans="3:3" ht="15.6" x14ac:dyDescent="0.3">
      <c r="C12718" s="227"/>
    </row>
    <row r="12719" spans="3:3" ht="15.6" x14ac:dyDescent="0.3">
      <c r="C12719" s="227"/>
    </row>
    <row r="12720" spans="3:3" ht="15.6" x14ac:dyDescent="0.3">
      <c r="C12720" s="227"/>
    </row>
    <row r="12721" spans="3:3" ht="15.6" x14ac:dyDescent="0.3">
      <c r="C12721" s="227"/>
    </row>
    <row r="12722" spans="3:3" ht="15.6" x14ac:dyDescent="0.3">
      <c r="C12722" s="227"/>
    </row>
    <row r="12723" spans="3:3" ht="15.6" x14ac:dyDescent="0.3">
      <c r="C12723" s="227"/>
    </row>
    <row r="12724" spans="3:3" ht="15.6" x14ac:dyDescent="0.3">
      <c r="C12724" s="227"/>
    </row>
    <row r="12725" spans="3:3" ht="15.6" x14ac:dyDescent="0.3">
      <c r="C12725" s="227"/>
    </row>
    <row r="12726" spans="3:3" ht="15.6" x14ac:dyDescent="0.3">
      <c r="C12726" s="227"/>
    </row>
    <row r="12727" spans="3:3" ht="15.6" x14ac:dyDescent="0.3">
      <c r="C12727" s="227"/>
    </row>
    <row r="12728" spans="3:3" ht="15.6" x14ac:dyDescent="0.3">
      <c r="C12728" s="227"/>
    </row>
    <row r="12729" spans="3:3" ht="15.6" x14ac:dyDescent="0.3">
      <c r="C12729" s="227"/>
    </row>
    <row r="12730" spans="3:3" ht="15.6" x14ac:dyDescent="0.3">
      <c r="C12730" s="227"/>
    </row>
    <row r="12731" spans="3:3" ht="15.6" x14ac:dyDescent="0.3">
      <c r="C12731" s="227"/>
    </row>
    <row r="12732" spans="3:3" ht="15.6" x14ac:dyDescent="0.3">
      <c r="C12732" s="227"/>
    </row>
    <row r="12733" spans="3:3" ht="15.6" x14ac:dyDescent="0.3">
      <c r="C12733" s="227"/>
    </row>
    <row r="12734" spans="3:3" ht="15.6" x14ac:dyDescent="0.3">
      <c r="C12734" s="227"/>
    </row>
    <row r="12735" spans="3:3" ht="15.6" x14ac:dyDescent="0.3">
      <c r="C12735" s="227"/>
    </row>
    <row r="12736" spans="3:3" ht="15.6" x14ac:dyDescent="0.3">
      <c r="C12736" s="227"/>
    </row>
    <row r="12737" spans="3:3" ht="15.6" x14ac:dyDescent="0.3">
      <c r="C12737" s="227"/>
    </row>
    <row r="12738" spans="3:3" ht="15.6" x14ac:dyDescent="0.3">
      <c r="C12738" s="227"/>
    </row>
    <row r="12739" spans="3:3" ht="15.6" x14ac:dyDescent="0.3">
      <c r="C12739" s="227"/>
    </row>
    <row r="12740" spans="3:3" ht="15.6" x14ac:dyDescent="0.3">
      <c r="C12740" s="227"/>
    </row>
    <row r="12741" spans="3:3" ht="15.6" x14ac:dyDescent="0.3">
      <c r="C12741" s="227"/>
    </row>
    <row r="12742" spans="3:3" ht="15.6" x14ac:dyDescent="0.3">
      <c r="C12742" s="227"/>
    </row>
    <row r="12743" spans="3:3" ht="15.6" x14ac:dyDescent="0.3">
      <c r="C12743" s="227"/>
    </row>
    <row r="12744" spans="3:3" ht="15.6" x14ac:dyDescent="0.3">
      <c r="C12744" s="227"/>
    </row>
    <row r="12745" spans="3:3" ht="15.6" x14ac:dyDescent="0.3">
      <c r="C12745" s="227"/>
    </row>
    <row r="12746" spans="3:3" ht="15.6" x14ac:dyDescent="0.3">
      <c r="C12746" s="227"/>
    </row>
    <row r="12747" spans="3:3" ht="15.6" x14ac:dyDescent="0.3">
      <c r="C12747" s="227"/>
    </row>
    <row r="12748" spans="3:3" ht="15.6" x14ac:dyDescent="0.3">
      <c r="C12748" s="227"/>
    </row>
    <row r="12749" spans="3:3" ht="15.6" x14ac:dyDescent="0.3">
      <c r="C12749" s="227"/>
    </row>
    <row r="12750" spans="3:3" ht="15.6" x14ac:dyDescent="0.3">
      <c r="C12750" s="227"/>
    </row>
    <row r="12751" spans="3:3" ht="15.6" x14ac:dyDescent="0.3">
      <c r="C12751" s="227"/>
    </row>
    <row r="12752" spans="3:3" ht="15.6" x14ac:dyDescent="0.3">
      <c r="C12752" s="227"/>
    </row>
    <row r="12753" spans="3:3" ht="15.6" x14ac:dyDescent="0.3">
      <c r="C12753" s="227"/>
    </row>
    <row r="12754" spans="3:3" ht="15.6" x14ac:dyDescent="0.3">
      <c r="C12754" s="227"/>
    </row>
    <row r="12755" spans="3:3" ht="15.6" x14ac:dyDescent="0.3">
      <c r="C12755" s="227"/>
    </row>
    <row r="12756" spans="3:3" ht="15.6" x14ac:dyDescent="0.3">
      <c r="C12756" s="227"/>
    </row>
    <row r="12757" spans="3:3" ht="15.6" x14ac:dyDescent="0.3">
      <c r="C12757" s="227"/>
    </row>
    <row r="12758" spans="3:3" ht="15.6" x14ac:dyDescent="0.3">
      <c r="C12758" s="227"/>
    </row>
    <row r="12759" spans="3:3" ht="15.6" x14ac:dyDescent="0.3">
      <c r="C12759" s="227"/>
    </row>
    <row r="12760" spans="3:3" ht="15.6" x14ac:dyDescent="0.3">
      <c r="C12760" s="227"/>
    </row>
    <row r="12761" spans="3:3" ht="15.6" x14ac:dyDescent="0.3">
      <c r="C12761" s="227"/>
    </row>
    <row r="12762" spans="3:3" ht="15.6" x14ac:dyDescent="0.3">
      <c r="C12762" s="227"/>
    </row>
    <row r="12763" spans="3:3" ht="15.6" x14ac:dyDescent="0.3">
      <c r="C12763" s="227"/>
    </row>
    <row r="12764" spans="3:3" ht="15.6" x14ac:dyDescent="0.3">
      <c r="C12764" s="227"/>
    </row>
    <row r="12765" spans="3:3" ht="15.6" x14ac:dyDescent="0.3">
      <c r="C12765" s="227"/>
    </row>
    <row r="12766" spans="3:3" ht="15.6" x14ac:dyDescent="0.3">
      <c r="C12766" s="227"/>
    </row>
    <row r="12767" spans="3:3" ht="15.6" x14ac:dyDescent="0.3">
      <c r="C12767" s="227"/>
    </row>
    <row r="12768" spans="3:3" ht="15.6" x14ac:dyDescent="0.3">
      <c r="C12768" s="227"/>
    </row>
    <row r="12769" spans="3:3" ht="15.6" x14ac:dyDescent="0.3">
      <c r="C12769" s="227"/>
    </row>
    <row r="12770" spans="3:3" ht="15.6" x14ac:dyDescent="0.3">
      <c r="C12770" s="227"/>
    </row>
    <row r="12771" spans="3:3" ht="15.6" x14ac:dyDescent="0.3">
      <c r="C12771" s="227"/>
    </row>
    <row r="12772" spans="3:3" ht="15.6" x14ac:dyDescent="0.3">
      <c r="C12772" s="227"/>
    </row>
    <row r="12773" spans="3:3" ht="15.6" x14ac:dyDescent="0.3">
      <c r="C12773" s="227"/>
    </row>
    <row r="12774" spans="3:3" ht="15.6" x14ac:dyDescent="0.3">
      <c r="C12774" s="227"/>
    </row>
    <row r="12775" spans="3:3" ht="15.6" x14ac:dyDescent="0.3">
      <c r="C12775" s="227"/>
    </row>
    <row r="12776" spans="3:3" ht="15.6" x14ac:dyDescent="0.3">
      <c r="C12776" s="227"/>
    </row>
    <row r="12777" spans="3:3" ht="15.6" x14ac:dyDescent="0.3">
      <c r="C12777" s="227"/>
    </row>
    <row r="12778" spans="3:3" ht="15.6" x14ac:dyDescent="0.3">
      <c r="C12778" s="227"/>
    </row>
    <row r="12779" spans="3:3" ht="15.6" x14ac:dyDescent="0.3">
      <c r="C12779" s="227"/>
    </row>
    <row r="12780" spans="3:3" ht="15.6" x14ac:dyDescent="0.3">
      <c r="C12780" s="227"/>
    </row>
    <row r="12781" spans="3:3" ht="15.6" x14ac:dyDescent="0.3">
      <c r="C12781" s="227"/>
    </row>
    <row r="12782" spans="3:3" ht="15.6" x14ac:dyDescent="0.3">
      <c r="C12782" s="227"/>
    </row>
    <row r="12783" spans="3:3" ht="15.6" x14ac:dyDescent="0.3">
      <c r="C12783" s="227"/>
    </row>
    <row r="12784" spans="3:3" ht="15.6" x14ac:dyDescent="0.3">
      <c r="C12784" s="227"/>
    </row>
    <row r="12785" spans="3:3" ht="15.6" x14ac:dyDescent="0.3">
      <c r="C12785" s="227"/>
    </row>
    <row r="12786" spans="3:3" ht="15.6" x14ac:dyDescent="0.3">
      <c r="C12786" s="227"/>
    </row>
    <row r="12787" spans="3:3" ht="15.6" x14ac:dyDescent="0.3">
      <c r="C12787" s="227"/>
    </row>
    <row r="12788" spans="3:3" ht="15.6" x14ac:dyDescent="0.3">
      <c r="C12788" s="227"/>
    </row>
    <row r="12789" spans="3:3" ht="15.6" x14ac:dyDescent="0.3">
      <c r="C12789" s="227"/>
    </row>
    <row r="12790" spans="3:3" ht="15.6" x14ac:dyDescent="0.3">
      <c r="C12790" s="227"/>
    </row>
    <row r="12791" spans="3:3" ht="15.6" x14ac:dyDescent="0.3">
      <c r="C12791" s="227"/>
    </row>
    <row r="12792" spans="3:3" ht="15.6" x14ac:dyDescent="0.3">
      <c r="C12792" s="227"/>
    </row>
    <row r="12793" spans="3:3" ht="15.6" x14ac:dyDescent="0.3">
      <c r="C12793" s="227"/>
    </row>
    <row r="12794" spans="3:3" ht="15.6" x14ac:dyDescent="0.3">
      <c r="C12794" s="227"/>
    </row>
    <row r="12795" spans="3:3" ht="15.6" x14ac:dyDescent="0.3">
      <c r="C12795" s="227"/>
    </row>
    <row r="12796" spans="3:3" ht="15.6" x14ac:dyDescent="0.3">
      <c r="C12796" s="227"/>
    </row>
    <row r="12797" spans="3:3" ht="15.6" x14ac:dyDescent="0.3">
      <c r="C12797" s="227"/>
    </row>
    <row r="12798" spans="3:3" ht="15.6" x14ac:dyDescent="0.3">
      <c r="C12798" s="227"/>
    </row>
    <row r="12799" spans="3:3" ht="15.6" x14ac:dyDescent="0.3">
      <c r="C12799" s="227"/>
    </row>
    <row r="12800" spans="3:3" ht="15.6" x14ac:dyDescent="0.3">
      <c r="C12800" s="227"/>
    </row>
    <row r="12801" spans="3:3" ht="15.6" x14ac:dyDescent="0.3">
      <c r="C12801" s="227"/>
    </row>
    <row r="12802" spans="3:3" ht="15.6" x14ac:dyDescent="0.3">
      <c r="C12802" s="227"/>
    </row>
    <row r="12803" spans="3:3" ht="15.6" x14ac:dyDescent="0.3">
      <c r="C12803" s="227"/>
    </row>
    <row r="12804" spans="3:3" ht="15.6" x14ac:dyDescent="0.3">
      <c r="C12804" s="227"/>
    </row>
    <row r="12805" spans="3:3" ht="15.6" x14ac:dyDescent="0.3">
      <c r="C12805" s="227"/>
    </row>
    <row r="12806" spans="3:3" ht="15.6" x14ac:dyDescent="0.3">
      <c r="C12806" s="227"/>
    </row>
    <row r="12807" spans="3:3" ht="15.6" x14ac:dyDescent="0.3">
      <c r="C12807" s="227"/>
    </row>
    <row r="12808" spans="3:3" ht="15.6" x14ac:dyDescent="0.3">
      <c r="C12808" s="227"/>
    </row>
    <row r="12809" spans="3:3" ht="15.6" x14ac:dyDescent="0.3">
      <c r="C12809" s="227"/>
    </row>
    <row r="12810" spans="3:3" ht="15.6" x14ac:dyDescent="0.3">
      <c r="C12810" s="227"/>
    </row>
    <row r="12811" spans="3:3" ht="15.6" x14ac:dyDescent="0.3">
      <c r="C12811" s="227"/>
    </row>
    <row r="12812" spans="3:3" ht="15.6" x14ac:dyDescent="0.3">
      <c r="C12812" s="227"/>
    </row>
    <row r="12813" spans="3:3" ht="15.6" x14ac:dyDescent="0.3">
      <c r="C12813" s="227"/>
    </row>
    <row r="12814" spans="3:3" ht="15.6" x14ac:dyDescent="0.3">
      <c r="C12814" s="227"/>
    </row>
    <row r="12815" spans="3:3" ht="15.6" x14ac:dyDescent="0.3">
      <c r="C12815" s="227"/>
    </row>
    <row r="12816" spans="3:3" ht="15.6" x14ac:dyDescent="0.3">
      <c r="C12816" s="227"/>
    </row>
    <row r="12817" spans="3:3" ht="15.6" x14ac:dyDescent="0.3">
      <c r="C12817" s="227"/>
    </row>
    <row r="12818" spans="3:3" ht="15.6" x14ac:dyDescent="0.3">
      <c r="C12818" s="227"/>
    </row>
    <row r="12819" spans="3:3" ht="15.6" x14ac:dyDescent="0.3">
      <c r="C12819" s="227"/>
    </row>
    <row r="12820" spans="3:3" ht="15.6" x14ac:dyDescent="0.3">
      <c r="C12820" s="227"/>
    </row>
    <row r="12821" spans="3:3" ht="15.6" x14ac:dyDescent="0.3">
      <c r="C12821" s="227"/>
    </row>
    <row r="12822" spans="3:3" ht="15.6" x14ac:dyDescent="0.3">
      <c r="C12822" s="227"/>
    </row>
    <row r="12823" spans="3:3" ht="15.6" x14ac:dyDescent="0.3">
      <c r="C12823" s="227"/>
    </row>
    <row r="12824" spans="3:3" ht="15.6" x14ac:dyDescent="0.3">
      <c r="C12824" s="227"/>
    </row>
    <row r="12825" spans="3:3" ht="15.6" x14ac:dyDescent="0.3">
      <c r="C12825" s="227"/>
    </row>
    <row r="12826" spans="3:3" ht="15.6" x14ac:dyDescent="0.3">
      <c r="C12826" s="227"/>
    </row>
    <row r="12827" spans="3:3" ht="15.6" x14ac:dyDescent="0.3">
      <c r="C12827" s="227"/>
    </row>
    <row r="12828" spans="3:3" ht="15.6" x14ac:dyDescent="0.3">
      <c r="C12828" s="227"/>
    </row>
    <row r="12829" spans="3:3" ht="15.6" x14ac:dyDescent="0.3">
      <c r="C12829" s="227"/>
    </row>
    <row r="12830" spans="3:3" ht="15.6" x14ac:dyDescent="0.3">
      <c r="C12830" s="227"/>
    </row>
    <row r="12831" spans="3:3" ht="15.6" x14ac:dyDescent="0.3">
      <c r="C12831" s="227"/>
    </row>
    <row r="12832" spans="3:3" ht="15.6" x14ac:dyDescent="0.3">
      <c r="C12832" s="227"/>
    </row>
    <row r="12833" spans="3:3" ht="15.6" x14ac:dyDescent="0.3">
      <c r="C12833" s="227"/>
    </row>
    <row r="12834" spans="3:3" ht="15.6" x14ac:dyDescent="0.3">
      <c r="C12834" s="227"/>
    </row>
    <row r="12835" spans="3:3" ht="15.6" x14ac:dyDescent="0.3">
      <c r="C12835" s="227"/>
    </row>
    <row r="12836" spans="3:3" ht="15.6" x14ac:dyDescent="0.3">
      <c r="C12836" s="227"/>
    </row>
    <row r="12837" spans="3:3" ht="15.6" x14ac:dyDescent="0.3">
      <c r="C12837" s="227"/>
    </row>
    <row r="12838" spans="3:3" ht="15.6" x14ac:dyDescent="0.3">
      <c r="C12838" s="227"/>
    </row>
    <row r="12839" spans="3:3" ht="15.6" x14ac:dyDescent="0.3">
      <c r="C12839" s="227"/>
    </row>
    <row r="12840" spans="3:3" ht="15.6" x14ac:dyDescent="0.3">
      <c r="C12840" s="227"/>
    </row>
    <row r="12841" spans="3:3" ht="15.6" x14ac:dyDescent="0.3">
      <c r="C12841" s="227"/>
    </row>
    <row r="12842" spans="3:3" ht="15.6" x14ac:dyDescent="0.3">
      <c r="C12842" s="227"/>
    </row>
    <row r="12843" spans="3:3" ht="15.6" x14ac:dyDescent="0.3">
      <c r="C12843" s="227"/>
    </row>
    <row r="12844" spans="3:3" ht="15.6" x14ac:dyDescent="0.3">
      <c r="C12844" s="227"/>
    </row>
    <row r="12845" spans="3:3" ht="15.6" x14ac:dyDescent="0.3">
      <c r="C12845" s="227"/>
    </row>
    <row r="12846" spans="3:3" ht="15.6" x14ac:dyDescent="0.3">
      <c r="C12846" s="227"/>
    </row>
    <row r="12847" spans="3:3" ht="15.6" x14ac:dyDescent="0.3">
      <c r="C12847" s="227"/>
    </row>
    <row r="12848" spans="3:3" ht="15.6" x14ac:dyDescent="0.3">
      <c r="C12848" s="227"/>
    </row>
    <row r="12849" spans="3:3" ht="15.6" x14ac:dyDescent="0.3">
      <c r="C12849" s="227"/>
    </row>
    <row r="12850" spans="3:3" ht="15.6" x14ac:dyDescent="0.3">
      <c r="C12850" s="227"/>
    </row>
    <row r="12851" spans="3:3" ht="15.6" x14ac:dyDescent="0.3">
      <c r="C12851" s="227"/>
    </row>
    <row r="12852" spans="3:3" ht="15.6" x14ac:dyDescent="0.3">
      <c r="C12852" s="227"/>
    </row>
    <row r="12853" spans="3:3" ht="15.6" x14ac:dyDescent="0.3">
      <c r="C12853" s="227"/>
    </row>
    <row r="12854" spans="3:3" ht="15.6" x14ac:dyDescent="0.3">
      <c r="C12854" s="227"/>
    </row>
    <row r="12855" spans="3:3" ht="15.6" x14ac:dyDescent="0.3">
      <c r="C12855" s="227"/>
    </row>
    <row r="12856" spans="3:3" ht="15.6" x14ac:dyDescent="0.3">
      <c r="C12856" s="227"/>
    </row>
    <row r="12857" spans="3:3" ht="15.6" x14ac:dyDescent="0.3">
      <c r="C12857" s="227"/>
    </row>
    <row r="12858" spans="3:3" ht="15.6" x14ac:dyDescent="0.3">
      <c r="C12858" s="227"/>
    </row>
    <row r="12859" spans="3:3" ht="15.6" x14ac:dyDescent="0.3">
      <c r="C12859" s="227"/>
    </row>
    <row r="12860" spans="3:3" ht="15.6" x14ac:dyDescent="0.3">
      <c r="C12860" s="227"/>
    </row>
    <row r="12861" spans="3:3" ht="15.6" x14ac:dyDescent="0.3">
      <c r="C12861" s="227"/>
    </row>
    <row r="12862" spans="3:3" ht="15.6" x14ac:dyDescent="0.3">
      <c r="C12862" s="227"/>
    </row>
    <row r="12863" spans="3:3" ht="15.6" x14ac:dyDescent="0.3">
      <c r="C12863" s="227"/>
    </row>
    <row r="12864" spans="3:3" ht="15.6" x14ac:dyDescent="0.3">
      <c r="C12864" s="227"/>
    </row>
    <row r="12865" spans="3:3" ht="15.6" x14ac:dyDescent="0.3">
      <c r="C12865" s="227"/>
    </row>
    <row r="12866" spans="3:3" ht="15.6" x14ac:dyDescent="0.3">
      <c r="C12866" s="227"/>
    </row>
    <row r="12867" spans="3:3" ht="15.6" x14ac:dyDescent="0.3">
      <c r="C12867" s="227"/>
    </row>
    <row r="12868" spans="3:3" ht="15.6" x14ac:dyDescent="0.3">
      <c r="C12868" s="227"/>
    </row>
    <row r="12869" spans="3:3" ht="15.6" x14ac:dyDescent="0.3">
      <c r="C12869" s="227"/>
    </row>
    <row r="12870" spans="3:3" ht="15.6" x14ac:dyDescent="0.3">
      <c r="C12870" s="227"/>
    </row>
    <row r="12871" spans="3:3" ht="15.6" x14ac:dyDescent="0.3">
      <c r="C12871" s="227"/>
    </row>
    <row r="12872" spans="3:3" ht="15.6" x14ac:dyDescent="0.3">
      <c r="C12872" s="227"/>
    </row>
    <row r="12873" spans="3:3" ht="15.6" x14ac:dyDescent="0.3">
      <c r="C12873" s="227"/>
    </row>
    <row r="12874" spans="3:3" ht="15.6" x14ac:dyDescent="0.3">
      <c r="C12874" s="227"/>
    </row>
    <row r="12875" spans="3:3" ht="15.6" x14ac:dyDescent="0.3">
      <c r="C12875" s="227"/>
    </row>
    <row r="12876" spans="3:3" ht="15.6" x14ac:dyDescent="0.3">
      <c r="C12876" s="227"/>
    </row>
    <row r="12877" spans="3:3" ht="15.6" x14ac:dyDescent="0.3">
      <c r="C12877" s="227"/>
    </row>
    <row r="12878" spans="3:3" ht="15.6" x14ac:dyDescent="0.3">
      <c r="C12878" s="227"/>
    </row>
    <row r="12879" spans="3:3" ht="15.6" x14ac:dyDescent="0.3">
      <c r="C12879" s="227"/>
    </row>
    <row r="12880" spans="3:3" ht="15.6" x14ac:dyDescent="0.3">
      <c r="C12880" s="227"/>
    </row>
    <row r="12881" spans="3:3" ht="15.6" x14ac:dyDescent="0.3">
      <c r="C12881" s="227"/>
    </row>
    <row r="12882" spans="3:3" ht="15.6" x14ac:dyDescent="0.3">
      <c r="C12882" s="227"/>
    </row>
    <row r="12883" spans="3:3" ht="15.6" x14ac:dyDescent="0.3">
      <c r="C12883" s="227"/>
    </row>
    <row r="12884" spans="3:3" ht="15.6" x14ac:dyDescent="0.3">
      <c r="C12884" s="227"/>
    </row>
    <row r="12885" spans="3:3" ht="15.6" x14ac:dyDescent="0.3">
      <c r="C12885" s="227"/>
    </row>
    <row r="12886" spans="3:3" ht="15.6" x14ac:dyDescent="0.3">
      <c r="C12886" s="227"/>
    </row>
    <row r="12887" spans="3:3" ht="15.6" x14ac:dyDescent="0.3">
      <c r="C12887" s="227"/>
    </row>
    <row r="12888" spans="3:3" ht="15.6" x14ac:dyDescent="0.3">
      <c r="C12888" s="227"/>
    </row>
    <row r="12889" spans="3:3" ht="15.6" x14ac:dyDescent="0.3">
      <c r="C12889" s="227"/>
    </row>
    <row r="12890" spans="3:3" ht="15.6" x14ac:dyDescent="0.3">
      <c r="C12890" s="227"/>
    </row>
    <row r="12891" spans="3:3" ht="15.6" x14ac:dyDescent="0.3">
      <c r="C12891" s="227"/>
    </row>
    <row r="12892" spans="3:3" ht="15.6" x14ac:dyDescent="0.3">
      <c r="C12892" s="227"/>
    </row>
    <row r="12893" spans="3:3" ht="15.6" x14ac:dyDescent="0.3">
      <c r="C12893" s="227"/>
    </row>
    <row r="12894" spans="3:3" ht="15.6" x14ac:dyDescent="0.3">
      <c r="C12894" s="227"/>
    </row>
    <row r="12895" spans="3:3" ht="15.6" x14ac:dyDescent="0.3">
      <c r="C12895" s="227"/>
    </row>
    <row r="12896" spans="3:3" ht="15.6" x14ac:dyDescent="0.3">
      <c r="C12896" s="227"/>
    </row>
    <row r="12897" spans="3:3" ht="15.6" x14ac:dyDescent="0.3">
      <c r="C12897" s="227"/>
    </row>
    <row r="12898" spans="3:3" ht="15.6" x14ac:dyDescent="0.3">
      <c r="C12898" s="227"/>
    </row>
    <row r="12899" spans="3:3" ht="15.6" x14ac:dyDescent="0.3">
      <c r="C12899" s="227"/>
    </row>
    <row r="12900" spans="3:3" ht="15.6" x14ac:dyDescent="0.3">
      <c r="C12900" s="227"/>
    </row>
    <row r="12901" spans="3:3" ht="15.6" x14ac:dyDescent="0.3">
      <c r="C12901" s="227"/>
    </row>
    <row r="12902" spans="3:3" ht="15.6" x14ac:dyDescent="0.3">
      <c r="C12902" s="227"/>
    </row>
    <row r="12903" spans="3:3" ht="15.6" x14ac:dyDescent="0.3">
      <c r="C12903" s="227"/>
    </row>
    <row r="12904" spans="3:3" ht="15.6" x14ac:dyDescent="0.3">
      <c r="C12904" s="227"/>
    </row>
    <row r="12905" spans="3:3" ht="15.6" x14ac:dyDescent="0.3">
      <c r="C12905" s="227"/>
    </row>
    <row r="12906" spans="3:3" ht="15.6" x14ac:dyDescent="0.3">
      <c r="C12906" s="227"/>
    </row>
    <row r="12907" spans="3:3" ht="15.6" x14ac:dyDescent="0.3">
      <c r="C12907" s="227"/>
    </row>
    <row r="12908" spans="3:3" ht="15.6" x14ac:dyDescent="0.3">
      <c r="C12908" s="227"/>
    </row>
    <row r="12909" spans="3:3" ht="15.6" x14ac:dyDescent="0.3">
      <c r="C12909" s="227"/>
    </row>
    <row r="12910" spans="3:3" ht="15.6" x14ac:dyDescent="0.3">
      <c r="C12910" s="227"/>
    </row>
    <row r="12911" spans="3:3" ht="15.6" x14ac:dyDescent="0.3">
      <c r="C12911" s="227"/>
    </row>
    <row r="12912" spans="3:3" ht="15.6" x14ac:dyDescent="0.3">
      <c r="C12912" s="227"/>
    </row>
    <row r="12913" spans="3:3" ht="15.6" x14ac:dyDescent="0.3">
      <c r="C12913" s="227"/>
    </row>
    <row r="12914" spans="3:3" ht="15.6" x14ac:dyDescent="0.3">
      <c r="C12914" s="227"/>
    </row>
    <row r="12915" spans="3:3" ht="15.6" x14ac:dyDescent="0.3">
      <c r="C12915" s="227"/>
    </row>
    <row r="12916" spans="3:3" ht="15.6" x14ac:dyDescent="0.3">
      <c r="C12916" s="227"/>
    </row>
    <row r="12917" spans="3:3" ht="15.6" x14ac:dyDescent="0.3">
      <c r="C12917" s="227"/>
    </row>
    <row r="12918" spans="3:3" ht="15.6" x14ac:dyDescent="0.3">
      <c r="C12918" s="227"/>
    </row>
    <row r="12919" spans="3:3" ht="15.6" x14ac:dyDescent="0.3">
      <c r="C12919" s="227"/>
    </row>
    <row r="12920" spans="3:3" ht="15.6" x14ac:dyDescent="0.3">
      <c r="C12920" s="227"/>
    </row>
    <row r="12921" spans="3:3" ht="15.6" x14ac:dyDescent="0.3">
      <c r="C12921" s="227"/>
    </row>
    <row r="12922" spans="3:3" ht="15.6" x14ac:dyDescent="0.3">
      <c r="C12922" s="227"/>
    </row>
    <row r="12923" spans="3:3" ht="15.6" x14ac:dyDescent="0.3">
      <c r="C12923" s="227"/>
    </row>
    <row r="12924" spans="3:3" ht="15.6" x14ac:dyDescent="0.3">
      <c r="C12924" s="227"/>
    </row>
    <row r="12925" spans="3:3" ht="15.6" x14ac:dyDescent="0.3">
      <c r="C12925" s="227"/>
    </row>
    <row r="12926" spans="3:3" ht="15.6" x14ac:dyDescent="0.3">
      <c r="C12926" s="227"/>
    </row>
    <row r="12927" spans="3:3" ht="15.6" x14ac:dyDescent="0.3">
      <c r="C12927" s="227"/>
    </row>
    <row r="12928" spans="3:3" ht="15.6" x14ac:dyDescent="0.3">
      <c r="C12928" s="227"/>
    </row>
    <row r="12929" spans="3:3" ht="15.6" x14ac:dyDescent="0.3">
      <c r="C12929" s="227"/>
    </row>
    <row r="12930" spans="3:3" ht="15.6" x14ac:dyDescent="0.3">
      <c r="C12930" s="227"/>
    </row>
    <row r="12931" spans="3:3" ht="15.6" x14ac:dyDescent="0.3">
      <c r="C12931" s="227"/>
    </row>
    <row r="12932" spans="3:3" ht="15.6" x14ac:dyDescent="0.3">
      <c r="C12932" s="227"/>
    </row>
    <row r="12933" spans="3:3" ht="15.6" x14ac:dyDescent="0.3">
      <c r="C12933" s="227"/>
    </row>
    <row r="12934" spans="3:3" ht="15.6" x14ac:dyDescent="0.3">
      <c r="C12934" s="227"/>
    </row>
    <row r="12935" spans="3:3" ht="15.6" x14ac:dyDescent="0.3">
      <c r="C12935" s="227"/>
    </row>
    <row r="12936" spans="3:3" ht="15.6" x14ac:dyDescent="0.3">
      <c r="C12936" s="227"/>
    </row>
    <row r="12937" spans="3:3" ht="15.6" x14ac:dyDescent="0.3">
      <c r="C12937" s="227"/>
    </row>
    <row r="12938" spans="3:3" ht="15.6" x14ac:dyDescent="0.3">
      <c r="C12938" s="227"/>
    </row>
    <row r="12939" spans="3:3" ht="15.6" x14ac:dyDescent="0.3">
      <c r="C12939" s="227"/>
    </row>
    <row r="12940" spans="3:3" ht="15.6" x14ac:dyDescent="0.3">
      <c r="C12940" s="227"/>
    </row>
    <row r="12941" spans="3:3" ht="15.6" x14ac:dyDescent="0.3">
      <c r="C12941" s="227"/>
    </row>
    <row r="12942" spans="3:3" ht="15.6" x14ac:dyDescent="0.3">
      <c r="C12942" s="227"/>
    </row>
    <row r="12943" spans="3:3" ht="15.6" x14ac:dyDescent="0.3">
      <c r="C12943" s="227"/>
    </row>
    <row r="12944" spans="3:3" ht="15.6" x14ac:dyDescent="0.3">
      <c r="C12944" s="227"/>
    </row>
    <row r="12945" spans="3:3" ht="15.6" x14ac:dyDescent="0.3">
      <c r="C12945" s="227"/>
    </row>
    <row r="12946" spans="3:3" ht="15.6" x14ac:dyDescent="0.3">
      <c r="C12946" s="227"/>
    </row>
    <row r="12947" spans="3:3" ht="15.6" x14ac:dyDescent="0.3">
      <c r="C12947" s="227"/>
    </row>
    <row r="12948" spans="3:3" ht="15.6" x14ac:dyDescent="0.3">
      <c r="C12948" s="227"/>
    </row>
    <row r="12949" spans="3:3" ht="15.6" x14ac:dyDescent="0.3">
      <c r="C12949" s="227"/>
    </row>
    <row r="12950" spans="3:3" ht="15.6" x14ac:dyDescent="0.3">
      <c r="C12950" s="227"/>
    </row>
    <row r="12951" spans="3:3" ht="15.6" x14ac:dyDescent="0.3">
      <c r="C12951" s="227"/>
    </row>
    <row r="12952" spans="3:3" ht="15.6" x14ac:dyDescent="0.3">
      <c r="C12952" s="227"/>
    </row>
    <row r="12953" spans="3:3" ht="15.6" x14ac:dyDescent="0.3">
      <c r="C12953" s="227"/>
    </row>
    <row r="12954" spans="3:3" ht="15.6" x14ac:dyDescent="0.3">
      <c r="C12954" s="227"/>
    </row>
    <row r="12955" spans="3:3" ht="15.6" x14ac:dyDescent="0.3">
      <c r="C12955" s="227"/>
    </row>
    <row r="12956" spans="3:3" ht="15.6" x14ac:dyDescent="0.3">
      <c r="C12956" s="227"/>
    </row>
    <row r="12957" spans="3:3" ht="15.6" x14ac:dyDescent="0.3">
      <c r="C12957" s="227"/>
    </row>
    <row r="12958" spans="3:3" ht="15.6" x14ac:dyDescent="0.3">
      <c r="C12958" s="227"/>
    </row>
    <row r="12959" spans="3:3" ht="15.6" x14ac:dyDescent="0.3">
      <c r="C12959" s="227"/>
    </row>
    <row r="12960" spans="3:3" ht="15.6" x14ac:dyDescent="0.3">
      <c r="C12960" s="227"/>
    </row>
    <row r="12961" spans="3:3" ht="15.6" x14ac:dyDescent="0.3">
      <c r="C12961" s="227"/>
    </row>
    <row r="12962" spans="3:3" ht="15.6" x14ac:dyDescent="0.3">
      <c r="C12962" s="227"/>
    </row>
    <row r="12963" spans="3:3" ht="15.6" x14ac:dyDescent="0.3">
      <c r="C12963" s="227"/>
    </row>
    <row r="12964" spans="3:3" ht="15.6" x14ac:dyDescent="0.3">
      <c r="C12964" s="227"/>
    </row>
    <row r="12965" spans="3:3" ht="15.6" x14ac:dyDescent="0.3">
      <c r="C12965" s="227"/>
    </row>
    <row r="12966" spans="3:3" ht="15.6" x14ac:dyDescent="0.3">
      <c r="C12966" s="227"/>
    </row>
    <row r="12967" spans="3:3" ht="15.6" x14ac:dyDescent="0.3">
      <c r="C12967" s="227"/>
    </row>
    <row r="12968" spans="3:3" ht="15.6" x14ac:dyDescent="0.3">
      <c r="C12968" s="227"/>
    </row>
    <row r="12969" spans="3:3" ht="15.6" x14ac:dyDescent="0.3">
      <c r="C12969" s="227"/>
    </row>
    <row r="12970" spans="3:3" ht="15.6" x14ac:dyDescent="0.3">
      <c r="C12970" s="227"/>
    </row>
    <row r="12971" spans="3:3" ht="15.6" x14ac:dyDescent="0.3">
      <c r="C12971" s="227"/>
    </row>
    <row r="12972" spans="3:3" ht="15.6" x14ac:dyDescent="0.3">
      <c r="C12972" s="227"/>
    </row>
    <row r="12973" spans="3:3" ht="15.6" x14ac:dyDescent="0.3">
      <c r="C12973" s="227"/>
    </row>
    <row r="12974" spans="3:3" ht="15.6" x14ac:dyDescent="0.3">
      <c r="C12974" s="227"/>
    </row>
    <row r="12975" spans="3:3" ht="15.6" x14ac:dyDescent="0.3">
      <c r="C12975" s="227"/>
    </row>
    <row r="12976" spans="3:3" ht="15.6" x14ac:dyDescent="0.3">
      <c r="C12976" s="227"/>
    </row>
    <row r="12977" spans="3:3" ht="15.6" x14ac:dyDescent="0.3">
      <c r="C12977" s="227"/>
    </row>
    <row r="12978" spans="3:3" ht="15.6" x14ac:dyDescent="0.3">
      <c r="C12978" s="227"/>
    </row>
    <row r="12979" spans="3:3" ht="15.6" x14ac:dyDescent="0.3">
      <c r="C12979" s="227"/>
    </row>
    <row r="12980" spans="3:3" ht="15.6" x14ac:dyDescent="0.3">
      <c r="C12980" s="227"/>
    </row>
    <row r="12981" spans="3:3" ht="15.6" x14ac:dyDescent="0.3">
      <c r="C12981" s="227"/>
    </row>
    <row r="12982" spans="3:3" ht="15.6" x14ac:dyDescent="0.3">
      <c r="C12982" s="227"/>
    </row>
    <row r="12983" spans="3:3" ht="15.6" x14ac:dyDescent="0.3">
      <c r="C12983" s="227"/>
    </row>
    <row r="12984" spans="3:3" ht="15.6" x14ac:dyDescent="0.3">
      <c r="C12984" s="227"/>
    </row>
    <row r="12985" spans="3:3" ht="15.6" x14ac:dyDescent="0.3">
      <c r="C12985" s="227"/>
    </row>
    <row r="12986" spans="3:3" ht="15.6" x14ac:dyDescent="0.3">
      <c r="C12986" s="227"/>
    </row>
    <row r="12987" spans="3:3" ht="15.6" x14ac:dyDescent="0.3">
      <c r="C12987" s="227"/>
    </row>
    <row r="12988" spans="3:3" ht="15.6" x14ac:dyDescent="0.3">
      <c r="C12988" s="227"/>
    </row>
    <row r="12989" spans="3:3" ht="15.6" x14ac:dyDescent="0.3">
      <c r="C12989" s="227"/>
    </row>
    <row r="12990" spans="3:3" ht="15.6" x14ac:dyDescent="0.3">
      <c r="C12990" s="227"/>
    </row>
    <row r="12991" spans="3:3" ht="15.6" x14ac:dyDescent="0.3">
      <c r="C12991" s="227"/>
    </row>
    <row r="12992" spans="3:3" ht="15.6" x14ac:dyDescent="0.3">
      <c r="C12992" s="227"/>
    </row>
    <row r="12993" spans="3:3" ht="15.6" x14ac:dyDescent="0.3">
      <c r="C12993" s="227"/>
    </row>
    <row r="12994" spans="3:3" ht="15.6" x14ac:dyDescent="0.3">
      <c r="C12994" s="227"/>
    </row>
    <row r="12995" spans="3:3" ht="15.6" x14ac:dyDescent="0.3">
      <c r="C12995" s="227"/>
    </row>
    <row r="12996" spans="3:3" ht="15.6" x14ac:dyDescent="0.3">
      <c r="C12996" s="227"/>
    </row>
    <row r="12997" spans="3:3" ht="15.6" x14ac:dyDescent="0.3">
      <c r="C12997" s="227"/>
    </row>
    <row r="12998" spans="3:3" ht="15.6" x14ac:dyDescent="0.3">
      <c r="C12998" s="227"/>
    </row>
    <row r="12999" spans="3:3" ht="15.6" x14ac:dyDescent="0.3">
      <c r="C12999" s="227"/>
    </row>
    <row r="13000" spans="3:3" ht="15.6" x14ac:dyDescent="0.3">
      <c r="C13000" s="227"/>
    </row>
    <row r="13001" spans="3:3" ht="15.6" x14ac:dyDescent="0.3">
      <c r="C13001" s="227"/>
    </row>
    <row r="13002" spans="3:3" ht="15.6" x14ac:dyDescent="0.3">
      <c r="C13002" s="227"/>
    </row>
    <row r="13003" spans="3:3" ht="15.6" x14ac:dyDescent="0.3">
      <c r="C13003" s="227"/>
    </row>
    <row r="13004" spans="3:3" ht="15.6" x14ac:dyDescent="0.3">
      <c r="C13004" s="227"/>
    </row>
    <row r="13005" spans="3:3" ht="15.6" x14ac:dyDescent="0.3">
      <c r="C13005" s="227"/>
    </row>
    <row r="13006" spans="3:3" ht="15.6" x14ac:dyDescent="0.3">
      <c r="C13006" s="227"/>
    </row>
    <row r="13007" spans="3:3" ht="15.6" x14ac:dyDescent="0.3">
      <c r="C13007" s="227"/>
    </row>
    <row r="13008" spans="3:3" ht="15.6" x14ac:dyDescent="0.3">
      <c r="C13008" s="227"/>
    </row>
    <row r="13009" spans="3:3" ht="15.6" x14ac:dyDescent="0.3">
      <c r="C13009" s="227"/>
    </row>
    <row r="13010" spans="3:3" ht="15.6" x14ac:dyDescent="0.3">
      <c r="C13010" s="227"/>
    </row>
    <row r="13011" spans="3:3" ht="15.6" x14ac:dyDescent="0.3">
      <c r="C13011" s="227"/>
    </row>
    <row r="13012" spans="3:3" ht="15.6" x14ac:dyDescent="0.3">
      <c r="C13012" s="227"/>
    </row>
    <row r="13013" spans="3:3" ht="15.6" x14ac:dyDescent="0.3">
      <c r="C13013" s="227"/>
    </row>
    <row r="13014" spans="3:3" ht="15.6" x14ac:dyDescent="0.3">
      <c r="C13014" s="227"/>
    </row>
    <row r="13015" spans="3:3" ht="15.6" x14ac:dyDescent="0.3">
      <c r="C13015" s="227"/>
    </row>
    <row r="13016" spans="3:3" ht="15.6" x14ac:dyDescent="0.3">
      <c r="C13016" s="227"/>
    </row>
    <row r="13017" spans="3:3" ht="15.6" x14ac:dyDescent="0.3">
      <c r="C13017" s="227"/>
    </row>
    <row r="13018" spans="3:3" ht="15.6" x14ac:dyDescent="0.3">
      <c r="C13018" s="227"/>
    </row>
    <row r="13019" spans="3:3" ht="15.6" x14ac:dyDescent="0.3">
      <c r="C13019" s="227"/>
    </row>
    <row r="13020" spans="3:3" ht="15.6" x14ac:dyDescent="0.3">
      <c r="C13020" s="227"/>
    </row>
    <row r="13021" spans="3:3" ht="15.6" x14ac:dyDescent="0.3">
      <c r="C13021" s="227"/>
    </row>
    <row r="13022" spans="3:3" ht="15.6" x14ac:dyDescent="0.3">
      <c r="C13022" s="227"/>
    </row>
    <row r="13023" spans="3:3" ht="15.6" x14ac:dyDescent="0.3">
      <c r="C13023" s="227"/>
    </row>
    <row r="13024" spans="3:3" ht="15.6" x14ac:dyDescent="0.3">
      <c r="C13024" s="227"/>
    </row>
    <row r="13025" spans="3:3" ht="15.6" x14ac:dyDescent="0.3">
      <c r="C13025" s="227"/>
    </row>
    <row r="13026" spans="3:3" ht="15.6" x14ac:dyDescent="0.3">
      <c r="C13026" s="227"/>
    </row>
    <row r="13027" spans="3:3" ht="15.6" x14ac:dyDescent="0.3">
      <c r="C13027" s="227"/>
    </row>
    <row r="13028" spans="3:3" ht="15.6" x14ac:dyDescent="0.3">
      <c r="C13028" s="227"/>
    </row>
    <row r="13029" spans="3:3" ht="15.6" x14ac:dyDescent="0.3">
      <c r="C13029" s="227"/>
    </row>
    <row r="13030" spans="3:3" ht="15.6" x14ac:dyDescent="0.3">
      <c r="C13030" s="227"/>
    </row>
    <row r="13031" spans="3:3" ht="15.6" x14ac:dyDescent="0.3">
      <c r="C13031" s="227"/>
    </row>
    <row r="13032" spans="3:3" ht="15.6" x14ac:dyDescent="0.3">
      <c r="C13032" s="227"/>
    </row>
    <row r="13033" spans="3:3" ht="15.6" x14ac:dyDescent="0.3">
      <c r="C13033" s="227"/>
    </row>
    <row r="13034" spans="3:3" ht="15.6" x14ac:dyDescent="0.3">
      <c r="C13034" s="227"/>
    </row>
    <row r="13035" spans="3:3" ht="15.6" x14ac:dyDescent="0.3">
      <c r="C13035" s="227"/>
    </row>
    <row r="13036" spans="3:3" ht="15.6" x14ac:dyDescent="0.3">
      <c r="C13036" s="227"/>
    </row>
    <row r="13037" spans="3:3" ht="15.6" x14ac:dyDescent="0.3">
      <c r="C13037" s="227"/>
    </row>
    <row r="13038" spans="3:3" ht="15.6" x14ac:dyDescent="0.3">
      <c r="C13038" s="227"/>
    </row>
    <row r="13039" spans="3:3" ht="15.6" x14ac:dyDescent="0.3">
      <c r="C13039" s="227"/>
    </row>
    <row r="13040" spans="3:3" ht="15.6" x14ac:dyDescent="0.3">
      <c r="C13040" s="227"/>
    </row>
    <row r="13041" spans="3:3" ht="15.6" x14ac:dyDescent="0.3">
      <c r="C13041" s="227"/>
    </row>
    <row r="13042" spans="3:3" ht="15.6" x14ac:dyDescent="0.3">
      <c r="C13042" s="227"/>
    </row>
    <row r="13043" spans="3:3" ht="15.6" x14ac:dyDescent="0.3">
      <c r="C13043" s="227"/>
    </row>
    <row r="13044" spans="3:3" ht="15.6" x14ac:dyDescent="0.3">
      <c r="C13044" s="227"/>
    </row>
    <row r="13045" spans="3:3" ht="15.6" x14ac:dyDescent="0.3">
      <c r="C13045" s="227"/>
    </row>
    <row r="13046" spans="3:3" ht="15.6" x14ac:dyDescent="0.3">
      <c r="C13046" s="227"/>
    </row>
    <row r="13047" spans="3:3" ht="15.6" x14ac:dyDescent="0.3">
      <c r="C13047" s="227"/>
    </row>
    <row r="13048" spans="3:3" ht="15.6" x14ac:dyDescent="0.3">
      <c r="C13048" s="227"/>
    </row>
    <row r="13049" spans="3:3" ht="15.6" x14ac:dyDescent="0.3">
      <c r="C13049" s="227"/>
    </row>
    <row r="13050" spans="3:3" ht="15.6" x14ac:dyDescent="0.3">
      <c r="C13050" s="227"/>
    </row>
    <row r="13051" spans="3:3" ht="15.6" x14ac:dyDescent="0.3">
      <c r="C13051" s="227"/>
    </row>
    <row r="13052" spans="3:3" ht="15.6" x14ac:dyDescent="0.3">
      <c r="C13052" s="227"/>
    </row>
    <row r="13053" spans="3:3" ht="15.6" x14ac:dyDescent="0.3">
      <c r="C13053" s="227"/>
    </row>
    <row r="13054" spans="3:3" ht="15.6" x14ac:dyDescent="0.3">
      <c r="C13054" s="227"/>
    </row>
    <row r="13055" spans="3:3" ht="15.6" x14ac:dyDescent="0.3">
      <c r="C13055" s="227"/>
    </row>
    <row r="13056" spans="3:3" ht="15.6" x14ac:dyDescent="0.3">
      <c r="C13056" s="227"/>
    </row>
    <row r="13057" spans="3:3" ht="15.6" x14ac:dyDescent="0.3">
      <c r="C13057" s="227"/>
    </row>
    <row r="13058" spans="3:3" ht="15.6" x14ac:dyDescent="0.3">
      <c r="C13058" s="227"/>
    </row>
    <row r="13059" spans="3:3" ht="15.6" x14ac:dyDescent="0.3">
      <c r="C13059" s="227"/>
    </row>
    <row r="13060" spans="3:3" ht="15.6" x14ac:dyDescent="0.3">
      <c r="C13060" s="227"/>
    </row>
    <row r="13061" spans="3:3" ht="15.6" x14ac:dyDescent="0.3">
      <c r="C13061" s="227"/>
    </row>
    <row r="13062" spans="3:3" ht="15.6" x14ac:dyDescent="0.3">
      <c r="C13062" s="227"/>
    </row>
    <row r="13063" spans="3:3" ht="15.6" x14ac:dyDescent="0.3">
      <c r="C13063" s="227"/>
    </row>
    <row r="13064" spans="3:3" ht="15.6" x14ac:dyDescent="0.3">
      <c r="C13064" s="227"/>
    </row>
    <row r="13065" spans="3:3" ht="15.6" x14ac:dyDescent="0.3">
      <c r="C13065" s="227"/>
    </row>
    <row r="13066" spans="3:3" ht="15.6" x14ac:dyDescent="0.3">
      <c r="C13066" s="227"/>
    </row>
    <row r="13067" spans="3:3" ht="15.6" x14ac:dyDescent="0.3">
      <c r="C13067" s="227"/>
    </row>
    <row r="13068" spans="3:3" ht="15.6" x14ac:dyDescent="0.3">
      <c r="C13068" s="227"/>
    </row>
    <row r="13069" spans="3:3" ht="15.6" x14ac:dyDescent="0.3">
      <c r="C13069" s="227"/>
    </row>
    <row r="13070" spans="3:3" ht="15.6" x14ac:dyDescent="0.3">
      <c r="C13070" s="227"/>
    </row>
    <row r="13071" spans="3:3" ht="15.6" x14ac:dyDescent="0.3">
      <c r="C13071" s="227"/>
    </row>
    <row r="13072" spans="3:3" ht="15.6" x14ac:dyDescent="0.3">
      <c r="C13072" s="227"/>
    </row>
    <row r="13073" spans="3:3" ht="15.6" x14ac:dyDescent="0.3">
      <c r="C13073" s="227"/>
    </row>
    <row r="13074" spans="3:3" ht="15.6" x14ac:dyDescent="0.3">
      <c r="C13074" s="227"/>
    </row>
    <row r="13075" spans="3:3" ht="15.6" x14ac:dyDescent="0.3">
      <c r="C13075" s="227"/>
    </row>
    <row r="13076" spans="3:3" ht="15.6" x14ac:dyDescent="0.3">
      <c r="C13076" s="227"/>
    </row>
    <row r="13077" spans="3:3" ht="15.6" x14ac:dyDescent="0.3">
      <c r="C13077" s="227"/>
    </row>
    <row r="13078" spans="3:3" ht="15.6" x14ac:dyDescent="0.3">
      <c r="C13078" s="227"/>
    </row>
    <row r="13079" spans="3:3" ht="15.6" x14ac:dyDescent="0.3">
      <c r="C13079" s="227"/>
    </row>
    <row r="13080" spans="3:3" ht="15.6" x14ac:dyDescent="0.3">
      <c r="C13080" s="227"/>
    </row>
    <row r="13081" spans="3:3" ht="15.6" x14ac:dyDescent="0.3">
      <c r="C13081" s="227"/>
    </row>
    <row r="13082" spans="3:3" ht="15.6" x14ac:dyDescent="0.3">
      <c r="C13082" s="227"/>
    </row>
    <row r="13083" spans="3:3" ht="15.6" x14ac:dyDescent="0.3">
      <c r="C13083" s="227"/>
    </row>
    <row r="13084" spans="3:3" ht="15.6" x14ac:dyDescent="0.3">
      <c r="C13084" s="227"/>
    </row>
    <row r="13085" spans="3:3" ht="15.6" x14ac:dyDescent="0.3">
      <c r="C13085" s="227"/>
    </row>
    <row r="13086" spans="3:3" ht="15.6" x14ac:dyDescent="0.3">
      <c r="C13086" s="227"/>
    </row>
    <row r="13087" spans="3:3" ht="15.6" x14ac:dyDescent="0.3">
      <c r="C13087" s="227"/>
    </row>
    <row r="13088" spans="3:3" ht="15.6" x14ac:dyDescent="0.3">
      <c r="C13088" s="227"/>
    </row>
    <row r="13089" spans="3:3" ht="15.6" x14ac:dyDescent="0.3">
      <c r="C13089" s="227"/>
    </row>
    <row r="13090" spans="3:3" ht="15.6" x14ac:dyDescent="0.3">
      <c r="C13090" s="227"/>
    </row>
    <row r="13091" spans="3:3" ht="15.6" x14ac:dyDescent="0.3">
      <c r="C13091" s="227"/>
    </row>
    <row r="13092" spans="3:3" ht="15.6" x14ac:dyDescent="0.3">
      <c r="C13092" s="227"/>
    </row>
    <row r="13093" spans="3:3" ht="15.6" x14ac:dyDescent="0.3">
      <c r="C13093" s="227"/>
    </row>
    <row r="13094" spans="3:3" ht="15.6" x14ac:dyDescent="0.3">
      <c r="C13094" s="227"/>
    </row>
    <row r="13095" spans="3:3" ht="15.6" x14ac:dyDescent="0.3">
      <c r="C13095" s="227"/>
    </row>
    <row r="13096" spans="3:3" ht="15.6" x14ac:dyDescent="0.3">
      <c r="C13096" s="227"/>
    </row>
    <row r="13097" spans="3:3" ht="15.6" x14ac:dyDescent="0.3">
      <c r="C13097" s="227"/>
    </row>
    <row r="13098" spans="3:3" ht="15.6" x14ac:dyDescent="0.3">
      <c r="C13098" s="227"/>
    </row>
    <row r="13099" spans="3:3" ht="15.6" x14ac:dyDescent="0.3">
      <c r="C13099" s="227"/>
    </row>
    <row r="13100" spans="3:3" ht="15.6" x14ac:dyDescent="0.3">
      <c r="C13100" s="227"/>
    </row>
    <row r="13101" spans="3:3" ht="15.6" x14ac:dyDescent="0.3">
      <c r="C13101" s="227"/>
    </row>
    <row r="13102" spans="3:3" ht="15.6" x14ac:dyDescent="0.3">
      <c r="C13102" s="227"/>
    </row>
    <row r="13103" spans="3:3" ht="15.6" x14ac:dyDescent="0.3">
      <c r="C13103" s="227"/>
    </row>
    <row r="13104" spans="3:3" ht="15.6" x14ac:dyDescent="0.3">
      <c r="C13104" s="227"/>
    </row>
    <row r="13105" spans="3:3" ht="15.6" x14ac:dyDescent="0.3">
      <c r="C13105" s="227"/>
    </row>
    <row r="13106" spans="3:3" ht="15.6" x14ac:dyDescent="0.3">
      <c r="C13106" s="227"/>
    </row>
    <row r="13107" spans="3:3" ht="15.6" x14ac:dyDescent="0.3">
      <c r="C13107" s="227"/>
    </row>
    <row r="13108" spans="3:3" ht="15.6" x14ac:dyDescent="0.3">
      <c r="C13108" s="227"/>
    </row>
    <row r="13109" spans="3:3" ht="15.6" x14ac:dyDescent="0.3">
      <c r="C13109" s="227"/>
    </row>
    <row r="13110" spans="3:3" ht="15.6" x14ac:dyDescent="0.3">
      <c r="C13110" s="227"/>
    </row>
    <row r="13111" spans="3:3" ht="15.6" x14ac:dyDescent="0.3">
      <c r="C13111" s="227"/>
    </row>
    <row r="13112" spans="3:3" ht="15.6" x14ac:dyDescent="0.3">
      <c r="C13112" s="227"/>
    </row>
    <row r="13113" spans="3:3" ht="15.6" x14ac:dyDescent="0.3">
      <c r="C13113" s="227"/>
    </row>
    <row r="13114" spans="3:3" ht="15.6" x14ac:dyDescent="0.3">
      <c r="C13114" s="227"/>
    </row>
    <row r="13115" spans="3:3" ht="15.6" x14ac:dyDescent="0.3">
      <c r="C13115" s="227"/>
    </row>
    <row r="13116" spans="3:3" ht="15.6" x14ac:dyDescent="0.3">
      <c r="C13116" s="227"/>
    </row>
    <row r="13117" spans="3:3" ht="15.6" x14ac:dyDescent="0.3">
      <c r="C13117" s="227"/>
    </row>
    <row r="13118" spans="3:3" ht="15.6" x14ac:dyDescent="0.3">
      <c r="C13118" s="227"/>
    </row>
    <row r="13119" spans="3:3" ht="15.6" x14ac:dyDescent="0.3">
      <c r="C13119" s="227"/>
    </row>
    <row r="13120" spans="3:3" ht="15.6" x14ac:dyDescent="0.3">
      <c r="C13120" s="227"/>
    </row>
    <row r="13121" spans="3:3" ht="15.6" x14ac:dyDescent="0.3">
      <c r="C13121" s="227"/>
    </row>
    <row r="13122" spans="3:3" ht="15.6" x14ac:dyDescent="0.3">
      <c r="C13122" s="227"/>
    </row>
    <row r="13123" spans="3:3" ht="15.6" x14ac:dyDescent="0.3">
      <c r="C13123" s="227"/>
    </row>
    <row r="13124" spans="3:3" ht="15.6" x14ac:dyDescent="0.3">
      <c r="C13124" s="227"/>
    </row>
    <row r="13125" spans="3:3" ht="15.6" x14ac:dyDescent="0.3">
      <c r="C13125" s="227"/>
    </row>
    <row r="13126" spans="3:3" ht="15.6" x14ac:dyDescent="0.3">
      <c r="C13126" s="227"/>
    </row>
    <row r="13127" spans="3:3" ht="15.6" x14ac:dyDescent="0.3">
      <c r="C13127" s="227"/>
    </row>
    <row r="13128" spans="3:3" ht="15.6" x14ac:dyDescent="0.3">
      <c r="C13128" s="227"/>
    </row>
    <row r="13129" spans="3:3" ht="15.6" x14ac:dyDescent="0.3">
      <c r="C13129" s="227"/>
    </row>
    <row r="13130" spans="3:3" ht="15.6" x14ac:dyDescent="0.3">
      <c r="C13130" s="227"/>
    </row>
    <row r="13131" spans="3:3" ht="15.6" x14ac:dyDescent="0.3">
      <c r="C13131" s="227"/>
    </row>
    <row r="13132" spans="3:3" ht="15.6" x14ac:dyDescent="0.3">
      <c r="C13132" s="227"/>
    </row>
    <row r="13133" spans="3:3" ht="15.6" x14ac:dyDescent="0.3">
      <c r="C13133" s="227"/>
    </row>
    <row r="13134" spans="3:3" ht="15.6" x14ac:dyDescent="0.3">
      <c r="C13134" s="227"/>
    </row>
    <row r="13135" spans="3:3" ht="15.6" x14ac:dyDescent="0.3">
      <c r="C13135" s="227"/>
    </row>
    <row r="13136" spans="3:3" ht="15.6" x14ac:dyDescent="0.3">
      <c r="C13136" s="227"/>
    </row>
    <row r="13137" spans="3:3" ht="15.6" x14ac:dyDescent="0.3">
      <c r="C13137" s="227"/>
    </row>
    <row r="13138" spans="3:3" ht="15.6" x14ac:dyDescent="0.3">
      <c r="C13138" s="227"/>
    </row>
    <row r="13139" spans="3:3" ht="15.6" x14ac:dyDescent="0.3">
      <c r="C13139" s="227"/>
    </row>
    <row r="13140" spans="3:3" ht="15.6" x14ac:dyDescent="0.3">
      <c r="C13140" s="227"/>
    </row>
    <row r="13141" spans="3:3" ht="15.6" x14ac:dyDescent="0.3">
      <c r="C13141" s="227"/>
    </row>
    <row r="13142" spans="3:3" ht="15.6" x14ac:dyDescent="0.3">
      <c r="C13142" s="227"/>
    </row>
    <row r="13143" spans="3:3" ht="15.6" x14ac:dyDescent="0.3">
      <c r="C13143" s="227"/>
    </row>
    <row r="13144" spans="3:3" ht="15.6" x14ac:dyDescent="0.3">
      <c r="C13144" s="227"/>
    </row>
    <row r="13145" spans="3:3" ht="15.6" x14ac:dyDescent="0.3">
      <c r="C13145" s="227"/>
    </row>
    <row r="13146" spans="3:3" ht="15.6" x14ac:dyDescent="0.3">
      <c r="C13146" s="227"/>
    </row>
    <row r="13147" spans="3:3" ht="15.6" x14ac:dyDescent="0.3">
      <c r="C13147" s="227"/>
    </row>
    <row r="13148" spans="3:3" ht="15.6" x14ac:dyDescent="0.3">
      <c r="C13148" s="227"/>
    </row>
    <row r="13149" spans="3:3" ht="15.6" x14ac:dyDescent="0.3">
      <c r="C13149" s="227"/>
    </row>
    <row r="13150" spans="3:3" ht="15.6" x14ac:dyDescent="0.3">
      <c r="C13150" s="227"/>
    </row>
    <row r="13151" spans="3:3" ht="15.6" x14ac:dyDescent="0.3">
      <c r="C13151" s="227"/>
    </row>
    <row r="13152" spans="3:3" ht="15.6" x14ac:dyDescent="0.3">
      <c r="C13152" s="227"/>
    </row>
    <row r="13153" spans="3:3" ht="15.6" x14ac:dyDescent="0.3">
      <c r="C13153" s="227"/>
    </row>
    <row r="13154" spans="3:3" ht="15.6" x14ac:dyDescent="0.3">
      <c r="C13154" s="227"/>
    </row>
    <row r="13155" spans="3:3" ht="15.6" x14ac:dyDescent="0.3">
      <c r="C13155" s="227"/>
    </row>
    <row r="13156" spans="3:3" ht="15.6" x14ac:dyDescent="0.3">
      <c r="C13156" s="227"/>
    </row>
    <row r="13157" spans="3:3" ht="15.6" x14ac:dyDescent="0.3">
      <c r="C13157" s="227"/>
    </row>
    <row r="13158" spans="3:3" ht="15.6" x14ac:dyDescent="0.3">
      <c r="C13158" s="227"/>
    </row>
    <row r="13159" spans="3:3" ht="15.6" x14ac:dyDescent="0.3">
      <c r="C13159" s="227"/>
    </row>
    <row r="13160" spans="3:3" ht="15.6" x14ac:dyDescent="0.3">
      <c r="C13160" s="227"/>
    </row>
    <row r="13161" spans="3:3" ht="15.6" x14ac:dyDescent="0.3">
      <c r="C13161" s="227"/>
    </row>
    <row r="13162" spans="3:3" ht="15.6" x14ac:dyDescent="0.3">
      <c r="C13162" s="227"/>
    </row>
    <row r="13163" spans="3:3" ht="15.6" x14ac:dyDescent="0.3">
      <c r="C13163" s="227"/>
    </row>
    <row r="13164" spans="3:3" ht="15.6" x14ac:dyDescent="0.3">
      <c r="C13164" s="227"/>
    </row>
    <row r="13165" spans="3:3" ht="15.6" x14ac:dyDescent="0.3">
      <c r="C13165" s="227"/>
    </row>
    <row r="13166" spans="3:3" ht="15.6" x14ac:dyDescent="0.3">
      <c r="C13166" s="227"/>
    </row>
    <row r="13167" spans="3:3" ht="15.6" x14ac:dyDescent="0.3">
      <c r="C13167" s="227"/>
    </row>
    <row r="13168" spans="3:3" ht="15.6" x14ac:dyDescent="0.3">
      <c r="C13168" s="227"/>
    </row>
    <row r="13169" spans="3:3" ht="15.6" x14ac:dyDescent="0.3">
      <c r="C13169" s="227"/>
    </row>
    <row r="13170" spans="3:3" ht="15.6" x14ac:dyDescent="0.3">
      <c r="C13170" s="227"/>
    </row>
    <row r="13171" spans="3:3" ht="15.6" x14ac:dyDescent="0.3">
      <c r="C13171" s="227"/>
    </row>
    <row r="13172" spans="3:3" ht="15.6" x14ac:dyDescent="0.3">
      <c r="C13172" s="227"/>
    </row>
    <row r="13173" spans="3:3" ht="15.6" x14ac:dyDescent="0.3">
      <c r="C13173" s="227"/>
    </row>
    <row r="13174" spans="3:3" ht="15.6" x14ac:dyDescent="0.3">
      <c r="C13174" s="227"/>
    </row>
    <row r="13175" spans="3:3" ht="15.6" x14ac:dyDescent="0.3">
      <c r="C13175" s="227"/>
    </row>
    <row r="13176" spans="3:3" ht="15.6" x14ac:dyDescent="0.3">
      <c r="C13176" s="227"/>
    </row>
    <row r="13177" spans="3:3" ht="15.6" x14ac:dyDescent="0.3">
      <c r="C13177" s="227"/>
    </row>
    <row r="13178" spans="3:3" ht="15.6" x14ac:dyDescent="0.3">
      <c r="C13178" s="227"/>
    </row>
    <row r="13179" spans="3:3" ht="15.6" x14ac:dyDescent="0.3">
      <c r="C13179" s="227"/>
    </row>
    <row r="13180" spans="3:3" ht="15.6" x14ac:dyDescent="0.3">
      <c r="C13180" s="227"/>
    </row>
    <row r="13181" spans="3:3" ht="15.6" x14ac:dyDescent="0.3">
      <c r="C13181" s="227"/>
    </row>
    <row r="13182" spans="3:3" ht="15.6" x14ac:dyDescent="0.3">
      <c r="C13182" s="227"/>
    </row>
    <row r="13183" spans="3:3" ht="15.6" x14ac:dyDescent="0.3">
      <c r="C13183" s="227"/>
    </row>
    <row r="13184" spans="3:3" ht="15.6" x14ac:dyDescent="0.3">
      <c r="C13184" s="227"/>
    </row>
    <row r="13185" spans="3:3" ht="15.6" x14ac:dyDescent="0.3">
      <c r="C13185" s="227"/>
    </row>
    <row r="13186" spans="3:3" ht="15.6" x14ac:dyDescent="0.3">
      <c r="C13186" s="227"/>
    </row>
    <row r="13187" spans="3:3" ht="15.6" x14ac:dyDescent="0.3">
      <c r="C13187" s="227"/>
    </row>
    <row r="13188" spans="3:3" ht="15.6" x14ac:dyDescent="0.3">
      <c r="C13188" s="227"/>
    </row>
    <row r="13189" spans="3:3" ht="15.6" x14ac:dyDescent="0.3">
      <c r="C13189" s="227"/>
    </row>
    <row r="13190" spans="3:3" ht="15.6" x14ac:dyDescent="0.3">
      <c r="C13190" s="227"/>
    </row>
    <row r="13191" spans="3:3" ht="15.6" x14ac:dyDescent="0.3">
      <c r="C13191" s="227"/>
    </row>
    <row r="13192" spans="3:3" ht="15.6" x14ac:dyDescent="0.3">
      <c r="C13192" s="227"/>
    </row>
    <row r="13193" spans="3:3" ht="15.6" x14ac:dyDescent="0.3">
      <c r="C13193" s="227"/>
    </row>
    <row r="13194" spans="3:3" ht="15.6" x14ac:dyDescent="0.3">
      <c r="C13194" s="227"/>
    </row>
    <row r="13195" spans="3:3" ht="15.6" x14ac:dyDescent="0.3">
      <c r="C13195" s="227"/>
    </row>
    <row r="13196" spans="3:3" ht="15.6" x14ac:dyDescent="0.3">
      <c r="C13196" s="227"/>
    </row>
    <row r="13197" spans="3:3" ht="15.6" x14ac:dyDescent="0.3">
      <c r="C13197" s="227"/>
    </row>
    <row r="13198" spans="3:3" ht="15.6" x14ac:dyDescent="0.3">
      <c r="C13198" s="227"/>
    </row>
    <row r="13199" spans="3:3" ht="15.6" x14ac:dyDescent="0.3">
      <c r="C13199" s="227"/>
    </row>
    <row r="13200" spans="3:3" ht="15.6" x14ac:dyDescent="0.3">
      <c r="C13200" s="227"/>
    </row>
    <row r="13201" spans="3:3" ht="15.6" x14ac:dyDescent="0.3">
      <c r="C13201" s="227"/>
    </row>
    <row r="13202" spans="3:3" ht="15.6" x14ac:dyDescent="0.3">
      <c r="C13202" s="227"/>
    </row>
    <row r="13203" spans="3:3" ht="15.6" x14ac:dyDescent="0.3">
      <c r="C13203" s="227"/>
    </row>
    <row r="13204" spans="3:3" ht="15.6" x14ac:dyDescent="0.3">
      <c r="C13204" s="227"/>
    </row>
    <row r="13205" spans="3:3" ht="15.6" x14ac:dyDescent="0.3">
      <c r="C13205" s="227"/>
    </row>
    <row r="13206" spans="3:3" ht="15.6" x14ac:dyDescent="0.3">
      <c r="C13206" s="227"/>
    </row>
    <row r="13207" spans="3:3" ht="15.6" x14ac:dyDescent="0.3">
      <c r="C13207" s="227"/>
    </row>
    <row r="13208" spans="3:3" ht="15.6" x14ac:dyDescent="0.3">
      <c r="C13208" s="227"/>
    </row>
    <row r="13209" spans="3:3" ht="15.6" x14ac:dyDescent="0.3">
      <c r="C13209" s="227"/>
    </row>
    <row r="13210" spans="3:3" ht="15.6" x14ac:dyDescent="0.3">
      <c r="C13210" s="227"/>
    </row>
    <row r="13211" spans="3:3" ht="15.6" x14ac:dyDescent="0.3">
      <c r="C13211" s="227"/>
    </row>
    <row r="13212" spans="3:3" ht="15.6" x14ac:dyDescent="0.3">
      <c r="C13212" s="227"/>
    </row>
    <row r="13213" spans="3:3" ht="15.6" x14ac:dyDescent="0.3">
      <c r="C13213" s="227"/>
    </row>
    <row r="13214" spans="3:3" ht="15.6" x14ac:dyDescent="0.3">
      <c r="C13214" s="227"/>
    </row>
    <row r="13215" spans="3:3" ht="15.6" x14ac:dyDescent="0.3">
      <c r="C13215" s="227"/>
    </row>
    <row r="13216" spans="3:3" ht="15.6" x14ac:dyDescent="0.3">
      <c r="C13216" s="227"/>
    </row>
    <row r="13217" spans="3:3" ht="15.6" x14ac:dyDescent="0.3">
      <c r="C13217" s="227"/>
    </row>
    <row r="13218" spans="3:3" ht="15.6" x14ac:dyDescent="0.3">
      <c r="C13218" s="227"/>
    </row>
    <row r="13219" spans="3:3" ht="15.6" x14ac:dyDescent="0.3">
      <c r="C13219" s="227"/>
    </row>
    <row r="13220" spans="3:3" ht="15.6" x14ac:dyDescent="0.3">
      <c r="C13220" s="227"/>
    </row>
    <row r="13221" spans="3:3" ht="15.6" x14ac:dyDescent="0.3">
      <c r="C13221" s="227"/>
    </row>
    <row r="13222" spans="3:3" ht="15.6" x14ac:dyDescent="0.3">
      <c r="C13222" s="227"/>
    </row>
    <row r="13223" spans="3:3" ht="15.6" x14ac:dyDescent="0.3">
      <c r="C13223" s="227"/>
    </row>
    <row r="13224" spans="3:3" ht="15.6" x14ac:dyDescent="0.3">
      <c r="C13224" s="227"/>
    </row>
    <row r="13225" spans="3:3" ht="15.6" x14ac:dyDescent="0.3">
      <c r="C13225" s="227"/>
    </row>
    <row r="13226" spans="3:3" ht="15.6" x14ac:dyDescent="0.3">
      <c r="C13226" s="227"/>
    </row>
    <row r="13227" spans="3:3" ht="15.6" x14ac:dyDescent="0.3">
      <c r="C13227" s="227"/>
    </row>
    <row r="13228" spans="3:3" ht="15.6" x14ac:dyDescent="0.3">
      <c r="C13228" s="227"/>
    </row>
    <row r="13229" spans="3:3" ht="15.6" x14ac:dyDescent="0.3">
      <c r="C13229" s="227"/>
    </row>
    <row r="13230" spans="3:3" ht="15.6" x14ac:dyDescent="0.3">
      <c r="C13230" s="227"/>
    </row>
    <row r="13231" spans="3:3" ht="15.6" x14ac:dyDescent="0.3">
      <c r="C13231" s="227"/>
    </row>
    <row r="13232" spans="3:3" ht="15.6" x14ac:dyDescent="0.3">
      <c r="C13232" s="227"/>
    </row>
    <row r="13233" spans="3:3" ht="15.6" x14ac:dyDescent="0.3">
      <c r="C13233" s="227"/>
    </row>
    <row r="13234" spans="3:3" ht="15.6" x14ac:dyDescent="0.3">
      <c r="C13234" s="227"/>
    </row>
    <row r="13235" spans="3:3" ht="15.6" x14ac:dyDescent="0.3">
      <c r="C13235" s="227"/>
    </row>
    <row r="13236" spans="3:3" ht="15.6" x14ac:dyDescent="0.3">
      <c r="C13236" s="227"/>
    </row>
    <row r="13237" spans="3:3" ht="15.6" x14ac:dyDescent="0.3">
      <c r="C13237" s="227"/>
    </row>
    <row r="13238" spans="3:3" ht="15.6" x14ac:dyDescent="0.3">
      <c r="C13238" s="227"/>
    </row>
    <row r="13239" spans="3:3" ht="15.6" x14ac:dyDescent="0.3">
      <c r="C13239" s="227"/>
    </row>
    <row r="13240" spans="3:3" ht="15.6" x14ac:dyDescent="0.3">
      <c r="C13240" s="227"/>
    </row>
    <row r="13241" spans="3:3" ht="15.6" x14ac:dyDescent="0.3">
      <c r="C13241" s="227"/>
    </row>
    <row r="13242" spans="3:3" ht="15.6" x14ac:dyDescent="0.3">
      <c r="C13242" s="227"/>
    </row>
    <row r="13243" spans="3:3" ht="15.6" x14ac:dyDescent="0.3">
      <c r="C13243" s="227"/>
    </row>
    <row r="13244" spans="3:3" ht="15.6" x14ac:dyDescent="0.3">
      <c r="C13244" s="227"/>
    </row>
    <row r="13245" spans="3:3" ht="15.6" x14ac:dyDescent="0.3">
      <c r="C13245" s="227"/>
    </row>
    <row r="13246" spans="3:3" ht="15.6" x14ac:dyDescent="0.3">
      <c r="C13246" s="227"/>
    </row>
    <row r="13247" spans="3:3" ht="15.6" x14ac:dyDescent="0.3">
      <c r="C13247" s="227"/>
    </row>
    <row r="13248" spans="3:3" ht="15.6" x14ac:dyDescent="0.3">
      <c r="C13248" s="227"/>
    </row>
    <row r="13249" spans="3:3" ht="15.6" x14ac:dyDescent="0.3">
      <c r="C13249" s="227"/>
    </row>
    <row r="13250" spans="3:3" ht="15.6" x14ac:dyDescent="0.3">
      <c r="C13250" s="227"/>
    </row>
    <row r="13251" spans="3:3" ht="15.6" x14ac:dyDescent="0.3">
      <c r="C13251" s="227"/>
    </row>
    <row r="13252" spans="3:3" ht="15.6" x14ac:dyDescent="0.3">
      <c r="C13252" s="227"/>
    </row>
    <row r="13253" spans="3:3" ht="15.6" x14ac:dyDescent="0.3">
      <c r="C13253" s="227"/>
    </row>
    <row r="13254" spans="3:3" ht="15.6" x14ac:dyDescent="0.3">
      <c r="C13254" s="227"/>
    </row>
    <row r="13255" spans="3:3" ht="15.6" x14ac:dyDescent="0.3">
      <c r="C13255" s="227"/>
    </row>
    <row r="13256" spans="3:3" ht="15.6" x14ac:dyDescent="0.3">
      <c r="C13256" s="227"/>
    </row>
    <row r="13257" spans="3:3" ht="15.6" x14ac:dyDescent="0.3">
      <c r="C13257" s="227"/>
    </row>
    <row r="13258" spans="3:3" ht="15.6" x14ac:dyDescent="0.3">
      <c r="C13258" s="227"/>
    </row>
    <row r="13259" spans="3:3" ht="15.6" x14ac:dyDescent="0.3">
      <c r="C13259" s="227"/>
    </row>
    <row r="13260" spans="3:3" ht="15.6" x14ac:dyDescent="0.3">
      <c r="C13260" s="227"/>
    </row>
    <row r="13261" spans="3:3" ht="15.6" x14ac:dyDescent="0.3">
      <c r="C13261" s="227"/>
    </row>
    <row r="13262" spans="3:3" ht="15.6" x14ac:dyDescent="0.3">
      <c r="C13262" s="227"/>
    </row>
    <row r="13263" spans="3:3" ht="15.6" x14ac:dyDescent="0.3">
      <c r="C13263" s="227"/>
    </row>
    <row r="13264" spans="3:3" ht="15.6" x14ac:dyDescent="0.3">
      <c r="C13264" s="227"/>
    </row>
    <row r="13265" spans="3:3" ht="15.6" x14ac:dyDescent="0.3">
      <c r="C13265" s="227"/>
    </row>
    <row r="13266" spans="3:3" ht="15.6" x14ac:dyDescent="0.3">
      <c r="C13266" s="227"/>
    </row>
    <row r="13267" spans="3:3" ht="15.6" x14ac:dyDescent="0.3">
      <c r="C13267" s="227"/>
    </row>
    <row r="13268" spans="3:3" ht="15.6" x14ac:dyDescent="0.3">
      <c r="C13268" s="227"/>
    </row>
    <row r="13269" spans="3:3" ht="15.6" x14ac:dyDescent="0.3">
      <c r="C13269" s="227"/>
    </row>
    <row r="13270" spans="3:3" ht="15.6" x14ac:dyDescent="0.3">
      <c r="C13270" s="227"/>
    </row>
    <row r="13271" spans="3:3" ht="15.6" x14ac:dyDescent="0.3">
      <c r="C13271" s="227"/>
    </row>
    <row r="13272" spans="3:3" ht="15.6" x14ac:dyDescent="0.3">
      <c r="C13272" s="227"/>
    </row>
    <row r="13273" spans="3:3" ht="15.6" x14ac:dyDescent="0.3">
      <c r="C13273" s="227"/>
    </row>
    <row r="13274" spans="3:3" ht="15.6" x14ac:dyDescent="0.3">
      <c r="C13274" s="227"/>
    </row>
    <row r="13275" spans="3:3" ht="15.6" x14ac:dyDescent="0.3">
      <c r="C13275" s="227"/>
    </row>
    <row r="13276" spans="3:3" ht="15.6" x14ac:dyDescent="0.3">
      <c r="C13276" s="227"/>
    </row>
    <row r="13277" spans="3:3" ht="15.6" x14ac:dyDescent="0.3">
      <c r="C13277" s="227"/>
    </row>
    <row r="13278" spans="3:3" ht="15.6" x14ac:dyDescent="0.3">
      <c r="C13278" s="227"/>
    </row>
    <row r="13279" spans="3:3" ht="15.6" x14ac:dyDescent="0.3">
      <c r="C13279" s="227"/>
    </row>
    <row r="13280" spans="3:3" ht="15.6" x14ac:dyDescent="0.3">
      <c r="C13280" s="227"/>
    </row>
    <row r="13281" spans="3:3" ht="15.6" x14ac:dyDescent="0.3">
      <c r="C13281" s="227"/>
    </row>
    <row r="13282" spans="3:3" ht="15.6" x14ac:dyDescent="0.3">
      <c r="C13282" s="227"/>
    </row>
    <row r="13283" spans="3:3" ht="15.6" x14ac:dyDescent="0.3">
      <c r="C13283" s="227"/>
    </row>
    <row r="13284" spans="3:3" ht="15.6" x14ac:dyDescent="0.3">
      <c r="C13284" s="227"/>
    </row>
    <row r="13285" spans="3:3" ht="15.6" x14ac:dyDescent="0.3">
      <c r="C13285" s="227"/>
    </row>
    <row r="13286" spans="3:3" ht="15.6" x14ac:dyDescent="0.3">
      <c r="C13286" s="227"/>
    </row>
    <row r="13287" spans="3:3" ht="15.6" x14ac:dyDescent="0.3">
      <c r="C13287" s="227"/>
    </row>
    <row r="13288" spans="3:3" ht="15.6" x14ac:dyDescent="0.3">
      <c r="C13288" s="227"/>
    </row>
    <row r="13289" spans="3:3" ht="15.6" x14ac:dyDescent="0.3">
      <c r="C13289" s="227"/>
    </row>
    <row r="13290" spans="3:3" ht="15.6" x14ac:dyDescent="0.3">
      <c r="C13290" s="227"/>
    </row>
    <row r="13291" spans="3:3" ht="15.6" x14ac:dyDescent="0.3">
      <c r="C13291" s="227"/>
    </row>
    <row r="13292" spans="3:3" ht="15.6" x14ac:dyDescent="0.3">
      <c r="C13292" s="227"/>
    </row>
    <row r="13293" spans="3:3" ht="15.6" x14ac:dyDescent="0.3">
      <c r="C13293" s="227"/>
    </row>
    <row r="13294" spans="3:3" ht="15.6" x14ac:dyDescent="0.3">
      <c r="C13294" s="227"/>
    </row>
    <row r="13295" spans="3:3" ht="15.6" x14ac:dyDescent="0.3">
      <c r="C13295" s="227"/>
    </row>
    <row r="13296" spans="3:3" ht="15.6" x14ac:dyDescent="0.3">
      <c r="C13296" s="227"/>
    </row>
    <row r="13297" spans="3:3" ht="15.6" x14ac:dyDescent="0.3">
      <c r="C13297" s="227"/>
    </row>
    <row r="13298" spans="3:3" ht="15.6" x14ac:dyDescent="0.3">
      <c r="C13298" s="227"/>
    </row>
    <row r="13299" spans="3:3" ht="15.6" x14ac:dyDescent="0.3">
      <c r="C13299" s="227"/>
    </row>
    <row r="13300" spans="3:3" ht="15.6" x14ac:dyDescent="0.3">
      <c r="C13300" s="227"/>
    </row>
    <row r="13301" spans="3:3" ht="15.6" x14ac:dyDescent="0.3">
      <c r="C13301" s="227"/>
    </row>
    <row r="13302" spans="3:3" ht="15.6" x14ac:dyDescent="0.3">
      <c r="C13302" s="227"/>
    </row>
    <row r="13303" spans="3:3" ht="15.6" x14ac:dyDescent="0.3">
      <c r="C13303" s="227"/>
    </row>
    <row r="13304" spans="3:3" ht="15.6" x14ac:dyDescent="0.3">
      <c r="C13304" s="227"/>
    </row>
    <row r="13305" spans="3:3" ht="15.6" x14ac:dyDescent="0.3">
      <c r="C13305" s="227"/>
    </row>
    <row r="13306" spans="3:3" ht="15.6" x14ac:dyDescent="0.3">
      <c r="C13306" s="227"/>
    </row>
    <row r="13307" spans="3:3" ht="15.6" x14ac:dyDescent="0.3">
      <c r="C13307" s="227"/>
    </row>
    <row r="13308" spans="3:3" ht="15.6" x14ac:dyDescent="0.3">
      <c r="C13308" s="227"/>
    </row>
    <row r="13309" spans="3:3" ht="15.6" x14ac:dyDescent="0.3">
      <c r="C13309" s="227"/>
    </row>
    <row r="13310" spans="3:3" ht="15.6" x14ac:dyDescent="0.3">
      <c r="C13310" s="227"/>
    </row>
    <row r="13311" spans="3:3" ht="15.6" x14ac:dyDescent="0.3">
      <c r="C13311" s="227"/>
    </row>
    <row r="13312" spans="3:3" ht="15.6" x14ac:dyDescent="0.3">
      <c r="C13312" s="227"/>
    </row>
    <row r="13313" spans="3:3" ht="15.6" x14ac:dyDescent="0.3">
      <c r="C13313" s="227"/>
    </row>
    <row r="13314" spans="3:3" ht="15.6" x14ac:dyDescent="0.3">
      <c r="C13314" s="227"/>
    </row>
    <row r="13315" spans="3:3" ht="15.6" x14ac:dyDescent="0.3">
      <c r="C13315" s="227"/>
    </row>
    <row r="13316" spans="3:3" ht="15.6" x14ac:dyDescent="0.3">
      <c r="C13316" s="227"/>
    </row>
    <row r="13317" spans="3:3" ht="15.6" x14ac:dyDescent="0.3">
      <c r="C13317" s="227"/>
    </row>
    <row r="13318" spans="3:3" ht="15.6" x14ac:dyDescent="0.3">
      <c r="C13318" s="227"/>
    </row>
    <row r="13319" spans="3:3" ht="15.6" x14ac:dyDescent="0.3">
      <c r="C13319" s="227"/>
    </row>
    <row r="13320" spans="3:3" ht="15.6" x14ac:dyDescent="0.3">
      <c r="C13320" s="227"/>
    </row>
    <row r="13321" spans="3:3" ht="15.6" x14ac:dyDescent="0.3">
      <c r="C13321" s="227"/>
    </row>
    <row r="13322" spans="3:3" ht="15.6" x14ac:dyDescent="0.3">
      <c r="C13322" s="227"/>
    </row>
    <row r="13323" spans="3:3" ht="15.6" x14ac:dyDescent="0.3">
      <c r="C13323" s="227"/>
    </row>
    <row r="13324" spans="3:3" ht="15.6" x14ac:dyDescent="0.3">
      <c r="C13324" s="227"/>
    </row>
    <row r="13325" spans="3:3" ht="15.6" x14ac:dyDescent="0.3">
      <c r="C13325" s="227"/>
    </row>
    <row r="13326" spans="3:3" ht="15.6" x14ac:dyDescent="0.3">
      <c r="C13326" s="227"/>
    </row>
    <row r="13327" spans="3:3" ht="15.6" x14ac:dyDescent="0.3">
      <c r="C13327" s="227"/>
    </row>
    <row r="13328" spans="3:3" ht="15.6" x14ac:dyDescent="0.3">
      <c r="C13328" s="227"/>
    </row>
    <row r="13329" spans="3:3" ht="15.6" x14ac:dyDescent="0.3">
      <c r="C13329" s="227"/>
    </row>
    <row r="13330" spans="3:3" ht="15.6" x14ac:dyDescent="0.3">
      <c r="C13330" s="227"/>
    </row>
    <row r="13331" spans="3:3" ht="15.6" x14ac:dyDescent="0.3">
      <c r="C13331" s="227"/>
    </row>
    <row r="13332" spans="3:3" ht="15.6" x14ac:dyDescent="0.3">
      <c r="C13332" s="227"/>
    </row>
    <row r="13333" spans="3:3" ht="15.6" x14ac:dyDescent="0.3">
      <c r="C13333" s="227"/>
    </row>
    <row r="13334" spans="3:3" ht="15.6" x14ac:dyDescent="0.3">
      <c r="C13334" s="227"/>
    </row>
    <row r="13335" spans="3:3" ht="15.6" x14ac:dyDescent="0.3">
      <c r="C13335" s="227"/>
    </row>
    <row r="13336" spans="3:3" ht="15.6" x14ac:dyDescent="0.3">
      <c r="C13336" s="227"/>
    </row>
    <row r="13337" spans="3:3" ht="15.6" x14ac:dyDescent="0.3">
      <c r="C13337" s="227"/>
    </row>
    <row r="13338" spans="3:3" ht="15.6" x14ac:dyDescent="0.3">
      <c r="C13338" s="227"/>
    </row>
    <row r="13339" spans="3:3" ht="15.6" x14ac:dyDescent="0.3">
      <c r="C13339" s="227"/>
    </row>
    <row r="13340" spans="3:3" ht="15.6" x14ac:dyDescent="0.3">
      <c r="C13340" s="227"/>
    </row>
    <row r="13341" spans="3:3" ht="15.6" x14ac:dyDescent="0.3">
      <c r="C13341" s="227"/>
    </row>
    <row r="13342" spans="3:3" ht="15.6" x14ac:dyDescent="0.3">
      <c r="C13342" s="227"/>
    </row>
    <row r="13343" spans="3:3" ht="15.6" x14ac:dyDescent="0.3">
      <c r="C13343" s="227"/>
    </row>
    <row r="13344" spans="3:3" ht="15.6" x14ac:dyDescent="0.3">
      <c r="C13344" s="227"/>
    </row>
    <row r="13345" spans="3:3" ht="15.6" x14ac:dyDescent="0.3">
      <c r="C13345" s="227"/>
    </row>
    <row r="13346" spans="3:3" ht="15.6" x14ac:dyDescent="0.3">
      <c r="C13346" s="227"/>
    </row>
    <row r="13347" spans="3:3" ht="15.6" x14ac:dyDescent="0.3">
      <c r="C13347" s="227"/>
    </row>
    <row r="13348" spans="3:3" ht="15.6" x14ac:dyDescent="0.3">
      <c r="C13348" s="227"/>
    </row>
    <row r="13349" spans="3:3" ht="15.6" x14ac:dyDescent="0.3">
      <c r="C13349" s="227"/>
    </row>
    <row r="13350" spans="3:3" ht="15.6" x14ac:dyDescent="0.3">
      <c r="C13350" s="227"/>
    </row>
    <row r="13351" spans="3:3" ht="15.6" x14ac:dyDescent="0.3">
      <c r="C13351" s="227"/>
    </row>
    <row r="13352" spans="3:3" ht="15.6" x14ac:dyDescent="0.3">
      <c r="C13352" s="227"/>
    </row>
    <row r="13353" spans="3:3" ht="15.6" x14ac:dyDescent="0.3">
      <c r="C13353" s="227"/>
    </row>
    <row r="13354" spans="3:3" ht="15.6" x14ac:dyDescent="0.3">
      <c r="C13354" s="227"/>
    </row>
    <row r="13355" spans="3:3" ht="15.6" x14ac:dyDescent="0.3">
      <c r="C13355" s="227"/>
    </row>
    <row r="13356" spans="3:3" ht="15.6" x14ac:dyDescent="0.3">
      <c r="C13356" s="227"/>
    </row>
    <row r="13357" spans="3:3" ht="15.6" x14ac:dyDescent="0.3">
      <c r="C13357" s="227"/>
    </row>
    <row r="13358" spans="3:3" ht="15.6" x14ac:dyDescent="0.3">
      <c r="C13358" s="227"/>
    </row>
    <row r="13359" spans="3:3" ht="15.6" x14ac:dyDescent="0.3">
      <c r="C13359" s="227"/>
    </row>
    <row r="13360" spans="3:3" ht="15.6" x14ac:dyDescent="0.3">
      <c r="C13360" s="227"/>
    </row>
    <row r="13361" spans="3:3" ht="15.6" x14ac:dyDescent="0.3">
      <c r="C13361" s="227"/>
    </row>
    <row r="13362" spans="3:3" ht="15.6" x14ac:dyDescent="0.3">
      <c r="C13362" s="227"/>
    </row>
    <row r="13363" spans="3:3" ht="15.6" x14ac:dyDescent="0.3">
      <c r="C13363" s="227"/>
    </row>
    <row r="13364" spans="3:3" ht="15.6" x14ac:dyDescent="0.3">
      <c r="C13364" s="227"/>
    </row>
    <row r="13365" spans="3:3" ht="15.6" x14ac:dyDescent="0.3">
      <c r="C13365" s="227"/>
    </row>
    <row r="13366" spans="3:3" ht="15.6" x14ac:dyDescent="0.3">
      <c r="C13366" s="227"/>
    </row>
    <row r="13367" spans="3:3" ht="15.6" x14ac:dyDescent="0.3">
      <c r="C13367" s="227"/>
    </row>
    <row r="13368" spans="3:3" ht="15.6" x14ac:dyDescent="0.3">
      <c r="C13368" s="227"/>
    </row>
    <row r="13369" spans="3:3" ht="15.6" x14ac:dyDescent="0.3">
      <c r="C13369" s="227"/>
    </row>
    <row r="13370" spans="3:3" ht="15.6" x14ac:dyDescent="0.3">
      <c r="C13370" s="227"/>
    </row>
    <row r="13371" spans="3:3" ht="15.6" x14ac:dyDescent="0.3">
      <c r="C13371" s="227"/>
    </row>
    <row r="13372" spans="3:3" ht="15.6" x14ac:dyDescent="0.3">
      <c r="C13372" s="227"/>
    </row>
    <row r="13373" spans="3:3" ht="15.6" x14ac:dyDescent="0.3">
      <c r="C13373" s="227"/>
    </row>
    <row r="13374" spans="3:3" ht="15.6" x14ac:dyDescent="0.3">
      <c r="C13374" s="227"/>
    </row>
    <row r="13375" spans="3:3" ht="15.6" x14ac:dyDescent="0.3">
      <c r="C13375" s="227"/>
    </row>
    <row r="13376" spans="3:3" ht="15.6" x14ac:dyDescent="0.3">
      <c r="C13376" s="227"/>
    </row>
    <row r="13377" spans="3:3" ht="15.6" x14ac:dyDescent="0.3">
      <c r="C13377" s="227"/>
    </row>
    <row r="13378" spans="3:3" ht="15.6" x14ac:dyDescent="0.3">
      <c r="C13378" s="227"/>
    </row>
    <row r="13379" spans="3:3" ht="15.6" x14ac:dyDescent="0.3">
      <c r="C13379" s="227"/>
    </row>
    <row r="13380" spans="3:3" ht="15.6" x14ac:dyDescent="0.3">
      <c r="C13380" s="227"/>
    </row>
    <row r="13381" spans="3:3" ht="15.6" x14ac:dyDescent="0.3">
      <c r="C13381" s="227"/>
    </row>
    <row r="13382" spans="3:3" ht="15.6" x14ac:dyDescent="0.3">
      <c r="C13382" s="227"/>
    </row>
    <row r="13383" spans="3:3" ht="15.6" x14ac:dyDescent="0.3">
      <c r="C13383" s="227"/>
    </row>
    <row r="13384" spans="3:3" ht="15.6" x14ac:dyDescent="0.3">
      <c r="C13384" s="227"/>
    </row>
    <row r="13385" spans="3:3" ht="15.6" x14ac:dyDescent="0.3">
      <c r="C13385" s="227"/>
    </row>
    <row r="13386" spans="3:3" ht="15.6" x14ac:dyDescent="0.3">
      <c r="C13386" s="227"/>
    </row>
    <row r="13387" spans="3:3" ht="15.6" x14ac:dyDescent="0.3">
      <c r="C13387" s="227"/>
    </row>
    <row r="13388" spans="3:3" ht="15.6" x14ac:dyDescent="0.3">
      <c r="C13388" s="227"/>
    </row>
    <row r="13389" spans="3:3" ht="15.6" x14ac:dyDescent="0.3">
      <c r="C13389" s="227"/>
    </row>
    <row r="13390" spans="3:3" ht="15.6" x14ac:dyDescent="0.3">
      <c r="C13390" s="227"/>
    </row>
    <row r="13391" spans="3:3" ht="15.6" x14ac:dyDescent="0.3">
      <c r="C13391" s="227"/>
    </row>
    <row r="13392" spans="3:3" ht="15.6" x14ac:dyDescent="0.3">
      <c r="C13392" s="227"/>
    </row>
    <row r="13393" spans="3:3" ht="15.6" x14ac:dyDescent="0.3">
      <c r="C13393" s="227"/>
    </row>
    <row r="13394" spans="3:3" ht="15.6" x14ac:dyDescent="0.3">
      <c r="C13394" s="227"/>
    </row>
    <row r="13395" spans="3:3" ht="15.6" x14ac:dyDescent="0.3">
      <c r="C13395" s="227"/>
    </row>
    <row r="13396" spans="3:3" ht="15.6" x14ac:dyDescent="0.3">
      <c r="C13396" s="227"/>
    </row>
    <row r="13397" spans="3:3" ht="15.6" x14ac:dyDescent="0.3">
      <c r="C13397" s="227"/>
    </row>
    <row r="13398" spans="3:3" ht="15.6" x14ac:dyDescent="0.3">
      <c r="C13398" s="227"/>
    </row>
    <row r="13399" spans="3:3" ht="15.6" x14ac:dyDescent="0.3">
      <c r="C13399" s="227"/>
    </row>
    <row r="13400" spans="3:3" ht="15.6" x14ac:dyDescent="0.3">
      <c r="C13400" s="227"/>
    </row>
    <row r="13401" spans="3:3" ht="15.6" x14ac:dyDescent="0.3">
      <c r="C13401" s="227"/>
    </row>
    <row r="13402" spans="3:3" ht="15.6" x14ac:dyDescent="0.3">
      <c r="C13402" s="227"/>
    </row>
    <row r="13403" spans="3:3" ht="15.6" x14ac:dyDescent="0.3">
      <c r="C13403" s="227"/>
    </row>
    <row r="13404" spans="3:3" ht="15.6" x14ac:dyDescent="0.3">
      <c r="C13404" s="227"/>
    </row>
    <row r="13405" spans="3:3" ht="15.6" x14ac:dyDescent="0.3">
      <c r="C13405" s="227"/>
    </row>
    <row r="13406" spans="3:3" ht="15.6" x14ac:dyDescent="0.3">
      <c r="C13406" s="227"/>
    </row>
    <row r="13407" spans="3:3" ht="15.6" x14ac:dyDescent="0.3">
      <c r="C13407" s="227"/>
    </row>
    <row r="13408" spans="3:3" ht="15.6" x14ac:dyDescent="0.3">
      <c r="C13408" s="227"/>
    </row>
    <row r="13409" spans="3:3" ht="15.6" x14ac:dyDescent="0.3">
      <c r="C13409" s="227"/>
    </row>
    <row r="13410" spans="3:3" ht="15.6" x14ac:dyDescent="0.3">
      <c r="C13410" s="227"/>
    </row>
    <row r="13411" spans="3:3" ht="15.6" x14ac:dyDescent="0.3">
      <c r="C13411" s="227"/>
    </row>
    <row r="13412" spans="3:3" ht="15.6" x14ac:dyDescent="0.3">
      <c r="C13412" s="227"/>
    </row>
    <row r="13413" spans="3:3" ht="15.6" x14ac:dyDescent="0.3">
      <c r="C13413" s="227"/>
    </row>
    <row r="13414" spans="3:3" ht="15.6" x14ac:dyDescent="0.3">
      <c r="C13414" s="227"/>
    </row>
    <row r="13415" spans="3:3" ht="15.6" x14ac:dyDescent="0.3">
      <c r="C13415" s="227"/>
    </row>
    <row r="13416" spans="3:3" ht="15.6" x14ac:dyDescent="0.3">
      <c r="C13416" s="227"/>
    </row>
    <row r="13417" spans="3:3" ht="15.6" x14ac:dyDescent="0.3">
      <c r="C13417" s="227"/>
    </row>
    <row r="13418" spans="3:3" ht="15.6" x14ac:dyDescent="0.3">
      <c r="C13418" s="227"/>
    </row>
    <row r="13419" spans="3:3" ht="15.6" x14ac:dyDescent="0.3">
      <c r="C13419" s="227"/>
    </row>
    <row r="13420" spans="3:3" ht="15.6" x14ac:dyDescent="0.3">
      <c r="C13420" s="227"/>
    </row>
    <row r="13421" spans="3:3" ht="15.6" x14ac:dyDescent="0.3">
      <c r="C13421" s="227"/>
    </row>
    <row r="13422" spans="3:3" ht="15.6" x14ac:dyDescent="0.3">
      <c r="C13422" s="227"/>
    </row>
    <row r="13423" spans="3:3" ht="15.6" x14ac:dyDescent="0.3">
      <c r="C13423" s="227"/>
    </row>
    <row r="13424" spans="3:3" ht="15.6" x14ac:dyDescent="0.3">
      <c r="C13424" s="227"/>
    </row>
    <row r="13425" spans="3:3" ht="15.6" x14ac:dyDescent="0.3">
      <c r="C13425" s="227"/>
    </row>
    <row r="13426" spans="3:3" ht="15.6" x14ac:dyDescent="0.3">
      <c r="C13426" s="227"/>
    </row>
    <row r="13427" spans="3:3" ht="15.6" x14ac:dyDescent="0.3">
      <c r="C13427" s="227"/>
    </row>
    <row r="13428" spans="3:3" ht="15.6" x14ac:dyDescent="0.3">
      <c r="C13428" s="227"/>
    </row>
    <row r="13429" spans="3:3" ht="15.6" x14ac:dyDescent="0.3">
      <c r="C13429" s="227"/>
    </row>
    <row r="13430" spans="3:3" ht="15.6" x14ac:dyDescent="0.3">
      <c r="C13430" s="227"/>
    </row>
    <row r="13431" spans="3:3" ht="15.6" x14ac:dyDescent="0.3">
      <c r="C13431" s="227"/>
    </row>
    <row r="13432" spans="3:3" ht="15.6" x14ac:dyDescent="0.3">
      <c r="C13432" s="227"/>
    </row>
    <row r="13433" spans="3:3" ht="15.6" x14ac:dyDescent="0.3">
      <c r="C13433" s="227"/>
    </row>
    <row r="13434" spans="3:3" ht="15.6" x14ac:dyDescent="0.3">
      <c r="C13434" s="227"/>
    </row>
    <row r="13435" spans="3:3" ht="15.6" x14ac:dyDescent="0.3">
      <c r="C13435" s="227"/>
    </row>
    <row r="13436" spans="3:3" ht="15.6" x14ac:dyDescent="0.3">
      <c r="C13436" s="227"/>
    </row>
    <row r="13437" spans="3:3" ht="15.6" x14ac:dyDescent="0.3">
      <c r="C13437" s="227"/>
    </row>
    <row r="13438" spans="3:3" ht="15.6" x14ac:dyDescent="0.3">
      <c r="C13438" s="227"/>
    </row>
    <row r="13439" spans="3:3" ht="15.6" x14ac:dyDescent="0.3">
      <c r="C13439" s="227"/>
    </row>
    <row r="13440" spans="3:3" ht="15.6" x14ac:dyDescent="0.3">
      <c r="C13440" s="227"/>
    </row>
    <row r="13441" spans="3:3" ht="15.6" x14ac:dyDescent="0.3">
      <c r="C13441" s="227"/>
    </row>
    <row r="13442" spans="3:3" ht="15.6" x14ac:dyDescent="0.3">
      <c r="C13442" s="227"/>
    </row>
    <row r="13443" spans="3:3" ht="15.6" x14ac:dyDescent="0.3">
      <c r="C13443" s="227"/>
    </row>
    <row r="13444" spans="3:3" ht="15.6" x14ac:dyDescent="0.3">
      <c r="C13444" s="227"/>
    </row>
    <row r="13445" spans="3:3" ht="15.6" x14ac:dyDescent="0.3">
      <c r="C13445" s="227"/>
    </row>
    <row r="13446" spans="3:3" ht="15.6" x14ac:dyDescent="0.3">
      <c r="C13446" s="227"/>
    </row>
    <row r="13447" spans="3:3" ht="15.6" x14ac:dyDescent="0.3">
      <c r="C13447" s="227"/>
    </row>
    <row r="13448" spans="3:3" ht="15.6" x14ac:dyDescent="0.3">
      <c r="C13448" s="227"/>
    </row>
    <row r="13449" spans="3:3" ht="15.6" x14ac:dyDescent="0.3">
      <c r="C13449" s="227"/>
    </row>
    <row r="13450" spans="3:3" ht="15.6" x14ac:dyDescent="0.3">
      <c r="C13450" s="227"/>
    </row>
    <row r="13451" spans="3:3" ht="15.6" x14ac:dyDescent="0.3">
      <c r="C13451" s="227"/>
    </row>
    <row r="13452" spans="3:3" ht="15.6" x14ac:dyDescent="0.3">
      <c r="C13452" s="227"/>
    </row>
    <row r="13453" spans="3:3" ht="15.6" x14ac:dyDescent="0.3">
      <c r="C13453" s="227"/>
    </row>
    <row r="13454" spans="3:3" ht="15.6" x14ac:dyDescent="0.3">
      <c r="C13454" s="227"/>
    </row>
    <row r="13455" spans="3:3" ht="15.6" x14ac:dyDescent="0.3">
      <c r="C13455" s="227"/>
    </row>
    <row r="13456" spans="3:3" ht="15.6" x14ac:dyDescent="0.3">
      <c r="C13456" s="227"/>
    </row>
    <row r="13457" spans="3:3" ht="15.6" x14ac:dyDescent="0.3">
      <c r="C13457" s="227"/>
    </row>
    <row r="13458" spans="3:3" ht="15.6" x14ac:dyDescent="0.3">
      <c r="C13458" s="227"/>
    </row>
    <row r="13459" spans="3:3" ht="15.6" x14ac:dyDescent="0.3">
      <c r="C13459" s="227"/>
    </row>
    <row r="13460" spans="3:3" ht="15.6" x14ac:dyDescent="0.3">
      <c r="C13460" s="227"/>
    </row>
    <row r="13461" spans="3:3" ht="15.6" x14ac:dyDescent="0.3">
      <c r="C13461" s="227"/>
    </row>
    <row r="13462" spans="3:3" ht="15.6" x14ac:dyDescent="0.3">
      <c r="C13462" s="227"/>
    </row>
    <row r="13463" spans="3:3" ht="15.6" x14ac:dyDescent="0.3">
      <c r="C13463" s="227"/>
    </row>
    <row r="13464" spans="3:3" ht="15.6" x14ac:dyDescent="0.3">
      <c r="C13464" s="227"/>
    </row>
    <row r="13465" spans="3:3" ht="15.6" x14ac:dyDescent="0.3">
      <c r="C13465" s="227"/>
    </row>
    <row r="13466" spans="3:3" ht="15.6" x14ac:dyDescent="0.3">
      <c r="C13466" s="227"/>
    </row>
    <row r="13467" spans="3:3" ht="15.6" x14ac:dyDescent="0.3">
      <c r="C13467" s="227"/>
    </row>
    <row r="13468" spans="3:3" ht="15.6" x14ac:dyDescent="0.3">
      <c r="C13468" s="227"/>
    </row>
    <row r="13469" spans="3:3" ht="15.6" x14ac:dyDescent="0.3">
      <c r="C13469" s="227"/>
    </row>
    <row r="13470" spans="3:3" ht="15.6" x14ac:dyDescent="0.3">
      <c r="C13470" s="227"/>
    </row>
    <row r="13471" spans="3:3" ht="15.6" x14ac:dyDescent="0.3">
      <c r="C13471" s="227"/>
    </row>
    <row r="13472" spans="3:3" ht="15.6" x14ac:dyDescent="0.3">
      <c r="C13472" s="227"/>
    </row>
    <row r="13473" spans="3:3" ht="15.6" x14ac:dyDescent="0.3">
      <c r="C13473" s="227"/>
    </row>
    <row r="13474" spans="3:3" ht="15.6" x14ac:dyDescent="0.3">
      <c r="C13474" s="227"/>
    </row>
    <row r="13475" spans="3:3" ht="15.6" x14ac:dyDescent="0.3">
      <c r="C13475" s="227"/>
    </row>
    <row r="13476" spans="3:3" ht="15.6" x14ac:dyDescent="0.3">
      <c r="C13476" s="227"/>
    </row>
    <row r="13477" spans="3:3" ht="15.6" x14ac:dyDescent="0.3">
      <c r="C13477" s="227"/>
    </row>
    <row r="13478" spans="3:3" ht="15.6" x14ac:dyDescent="0.3">
      <c r="C13478" s="227"/>
    </row>
    <row r="13479" spans="3:3" ht="15.6" x14ac:dyDescent="0.3">
      <c r="C13479" s="227"/>
    </row>
    <row r="13480" spans="3:3" ht="15.6" x14ac:dyDescent="0.3">
      <c r="C13480" s="227"/>
    </row>
    <row r="13481" spans="3:3" ht="15.6" x14ac:dyDescent="0.3">
      <c r="C13481" s="227"/>
    </row>
    <row r="13482" spans="3:3" ht="15.6" x14ac:dyDescent="0.3">
      <c r="C13482" s="227"/>
    </row>
    <row r="13483" spans="3:3" ht="15.6" x14ac:dyDescent="0.3">
      <c r="C13483" s="227"/>
    </row>
    <row r="13484" spans="3:3" ht="15.6" x14ac:dyDescent="0.3">
      <c r="C13484" s="227"/>
    </row>
    <row r="13485" spans="3:3" ht="15.6" x14ac:dyDescent="0.3">
      <c r="C13485" s="227"/>
    </row>
    <row r="13486" spans="3:3" ht="15.6" x14ac:dyDescent="0.3">
      <c r="C13486" s="227"/>
    </row>
    <row r="13487" spans="3:3" ht="15.6" x14ac:dyDescent="0.3">
      <c r="C13487" s="227"/>
    </row>
    <row r="13488" spans="3:3" ht="15.6" x14ac:dyDescent="0.3">
      <c r="C13488" s="227"/>
    </row>
    <row r="13489" spans="3:3" ht="15.6" x14ac:dyDescent="0.3">
      <c r="C13489" s="227"/>
    </row>
    <row r="13490" spans="3:3" ht="15.6" x14ac:dyDescent="0.3">
      <c r="C13490" s="227"/>
    </row>
    <row r="13491" spans="3:3" ht="15.6" x14ac:dyDescent="0.3">
      <c r="C13491" s="227"/>
    </row>
    <row r="13492" spans="3:3" ht="15.6" x14ac:dyDescent="0.3">
      <c r="C13492" s="227"/>
    </row>
    <row r="13493" spans="3:3" ht="15.6" x14ac:dyDescent="0.3">
      <c r="C13493" s="227"/>
    </row>
    <row r="13494" spans="3:3" ht="15.6" x14ac:dyDescent="0.3">
      <c r="C13494" s="227"/>
    </row>
    <row r="13495" spans="3:3" ht="15.6" x14ac:dyDescent="0.3">
      <c r="C13495" s="227"/>
    </row>
    <row r="13496" spans="3:3" ht="15.6" x14ac:dyDescent="0.3">
      <c r="C13496" s="227"/>
    </row>
    <row r="13497" spans="3:3" ht="15.6" x14ac:dyDescent="0.3">
      <c r="C13497" s="227"/>
    </row>
    <row r="13498" spans="3:3" ht="15.6" x14ac:dyDescent="0.3">
      <c r="C13498" s="227"/>
    </row>
    <row r="13499" spans="3:3" ht="15.6" x14ac:dyDescent="0.3">
      <c r="C13499" s="227"/>
    </row>
    <row r="13500" spans="3:3" ht="15.6" x14ac:dyDescent="0.3">
      <c r="C13500" s="227"/>
    </row>
    <row r="13501" spans="3:3" ht="15.6" x14ac:dyDescent="0.3">
      <c r="C13501" s="227"/>
    </row>
    <row r="13502" spans="3:3" ht="15.6" x14ac:dyDescent="0.3">
      <c r="C13502" s="227"/>
    </row>
    <row r="13503" spans="3:3" ht="15.6" x14ac:dyDescent="0.3">
      <c r="C13503" s="227"/>
    </row>
    <row r="13504" spans="3:3" ht="15.6" x14ac:dyDescent="0.3">
      <c r="C13504" s="227"/>
    </row>
    <row r="13505" spans="3:3" ht="15.6" x14ac:dyDescent="0.3">
      <c r="C13505" s="227"/>
    </row>
    <row r="13506" spans="3:3" ht="15.6" x14ac:dyDescent="0.3">
      <c r="C13506" s="227"/>
    </row>
    <row r="13507" spans="3:3" ht="15.6" x14ac:dyDescent="0.3">
      <c r="C13507" s="227"/>
    </row>
    <row r="13508" spans="3:3" ht="15.6" x14ac:dyDescent="0.3">
      <c r="C13508" s="227"/>
    </row>
    <row r="13509" spans="3:3" ht="15.6" x14ac:dyDescent="0.3">
      <c r="C13509" s="227"/>
    </row>
    <row r="13510" spans="3:3" ht="15.6" x14ac:dyDescent="0.3">
      <c r="C13510" s="227"/>
    </row>
    <row r="13511" spans="3:3" ht="15.6" x14ac:dyDescent="0.3">
      <c r="C13511" s="227"/>
    </row>
    <row r="13512" spans="3:3" ht="15.6" x14ac:dyDescent="0.3">
      <c r="C13512" s="227"/>
    </row>
    <row r="13513" spans="3:3" ht="15.6" x14ac:dyDescent="0.3">
      <c r="C13513" s="227"/>
    </row>
    <row r="13514" spans="3:3" ht="15.6" x14ac:dyDescent="0.3">
      <c r="C13514" s="227"/>
    </row>
    <row r="13515" spans="3:3" ht="15.6" x14ac:dyDescent="0.3">
      <c r="C13515" s="227"/>
    </row>
    <row r="13516" spans="3:3" ht="15.6" x14ac:dyDescent="0.3">
      <c r="C13516" s="227"/>
    </row>
    <row r="13517" spans="3:3" ht="15.6" x14ac:dyDescent="0.3">
      <c r="C13517" s="227"/>
    </row>
    <row r="13518" spans="3:3" ht="15.6" x14ac:dyDescent="0.3">
      <c r="C13518" s="227"/>
    </row>
    <row r="13519" spans="3:3" ht="15.6" x14ac:dyDescent="0.3">
      <c r="C13519" s="227"/>
    </row>
    <row r="13520" spans="3:3" ht="15.6" x14ac:dyDescent="0.3">
      <c r="C13520" s="227"/>
    </row>
    <row r="13521" spans="3:3" ht="15.6" x14ac:dyDescent="0.3">
      <c r="C13521" s="227"/>
    </row>
    <row r="13522" spans="3:3" ht="15.6" x14ac:dyDescent="0.3">
      <c r="C13522" s="227"/>
    </row>
    <row r="13523" spans="3:3" ht="15.6" x14ac:dyDescent="0.3">
      <c r="C13523" s="227"/>
    </row>
    <row r="13524" spans="3:3" ht="15.6" x14ac:dyDescent="0.3">
      <c r="C13524" s="227"/>
    </row>
    <row r="13525" spans="3:3" ht="15.6" x14ac:dyDescent="0.3">
      <c r="C13525" s="227"/>
    </row>
    <row r="13526" spans="3:3" ht="15.6" x14ac:dyDescent="0.3">
      <c r="C13526" s="227"/>
    </row>
    <row r="13527" spans="3:3" ht="15.6" x14ac:dyDescent="0.3">
      <c r="C13527" s="227"/>
    </row>
    <row r="13528" spans="3:3" ht="15.6" x14ac:dyDescent="0.3">
      <c r="C13528" s="227"/>
    </row>
    <row r="13529" spans="3:3" ht="15.6" x14ac:dyDescent="0.3">
      <c r="C13529" s="227"/>
    </row>
    <row r="13530" spans="3:3" ht="15.6" x14ac:dyDescent="0.3">
      <c r="C13530" s="227"/>
    </row>
    <row r="13531" spans="3:3" ht="15.6" x14ac:dyDescent="0.3">
      <c r="C13531" s="227"/>
    </row>
    <row r="13532" spans="3:3" ht="15.6" x14ac:dyDescent="0.3">
      <c r="C13532" s="227"/>
    </row>
    <row r="13533" spans="3:3" ht="15.6" x14ac:dyDescent="0.3">
      <c r="C13533" s="227"/>
    </row>
    <row r="13534" spans="3:3" ht="15.6" x14ac:dyDescent="0.3">
      <c r="C13534" s="227"/>
    </row>
    <row r="13535" spans="3:3" ht="15.6" x14ac:dyDescent="0.3">
      <c r="C13535" s="227"/>
    </row>
    <row r="13536" spans="3:3" ht="15.6" x14ac:dyDescent="0.3">
      <c r="C13536" s="227"/>
    </row>
    <row r="13537" spans="3:3" ht="15.6" x14ac:dyDescent="0.3">
      <c r="C13537" s="227"/>
    </row>
    <row r="13538" spans="3:3" ht="15.6" x14ac:dyDescent="0.3">
      <c r="C13538" s="227"/>
    </row>
    <row r="13539" spans="3:3" ht="15.6" x14ac:dyDescent="0.3">
      <c r="C13539" s="227"/>
    </row>
    <row r="13540" spans="3:3" ht="15.6" x14ac:dyDescent="0.3">
      <c r="C13540" s="227"/>
    </row>
    <row r="13541" spans="3:3" ht="15.6" x14ac:dyDescent="0.3">
      <c r="C13541" s="227"/>
    </row>
    <row r="13542" spans="3:3" ht="15.6" x14ac:dyDescent="0.3">
      <c r="C13542" s="227"/>
    </row>
    <row r="13543" spans="3:3" ht="15.6" x14ac:dyDescent="0.3">
      <c r="C13543" s="227"/>
    </row>
    <row r="13544" spans="3:3" ht="15.6" x14ac:dyDescent="0.3">
      <c r="C13544" s="227"/>
    </row>
    <row r="13545" spans="3:3" ht="15.6" x14ac:dyDescent="0.3">
      <c r="C13545" s="227"/>
    </row>
    <row r="13546" spans="3:3" ht="15.6" x14ac:dyDescent="0.3">
      <c r="C13546" s="227"/>
    </row>
    <row r="13547" spans="3:3" ht="15.6" x14ac:dyDescent="0.3">
      <c r="C13547" s="227"/>
    </row>
    <row r="13548" spans="3:3" ht="15.6" x14ac:dyDescent="0.3">
      <c r="C13548" s="227"/>
    </row>
    <row r="13549" spans="3:3" ht="15.6" x14ac:dyDescent="0.3">
      <c r="C13549" s="227"/>
    </row>
    <row r="13550" spans="3:3" ht="15.6" x14ac:dyDescent="0.3">
      <c r="C13550" s="227"/>
    </row>
    <row r="13551" spans="3:3" ht="15.6" x14ac:dyDescent="0.3">
      <c r="C13551" s="227"/>
    </row>
    <row r="13552" spans="3:3" ht="15.6" x14ac:dyDescent="0.3">
      <c r="C13552" s="227"/>
    </row>
    <row r="13553" spans="3:3" ht="15.6" x14ac:dyDescent="0.3">
      <c r="C13553" s="227"/>
    </row>
    <row r="13554" spans="3:3" ht="15.6" x14ac:dyDescent="0.3">
      <c r="C13554" s="227"/>
    </row>
    <row r="13555" spans="3:3" ht="15.6" x14ac:dyDescent="0.3">
      <c r="C13555" s="227"/>
    </row>
    <row r="13556" spans="3:3" ht="15.6" x14ac:dyDescent="0.3">
      <c r="C13556" s="227"/>
    </row>
    <row r="13557" spans="3:3" ht="15.6" x14ac:dyDescent="0.3">
      <c r="C13557" s="227"/>
    </row>
    <row r="13558" spans="3:3" ht="15.6" x14ac:dyDescent="0.3">
      <c r="C13558" s="227"/>
    </row>
    <row r="13559" spans="3:3" ht="15.6" x14ac:dyDescent="0.3">
      <c r="C13559" s="227"/>
    </row>
    <row r="13560" spans="3:3" ht="15.6" x14ac:dyDescent="0.3">
      <c r="C13560" s="227"/>
    </row>
    <row r="13561" spans="3:3" ht="15.6" x14ac:dyDescent="0.3">
      <c r="C13561" s="227"/>
    </row>
    <row r="13562" spans="3:3" ht="15.6" x14ac:dyDescent="0.3">
      <c r="C13562" s="227"/>
    </row>
    <row r="13563" spans="3:3" ht="15.6" x14ac:dyDescent="0.3">
      <c r="C13563" s="227"/>
    </row>
    <row r="13564" spans="3:3" ht="15.6" x14ac:dyDescent="0.3">
      <c r="C13564" s="227"/>
    </row>
    <row r="13565" spans="3:3" ht="15.6" x14ac:dyDescent="0.3">
      <c r="C13565" s="227"/>
    </row>
    <row r="13566" spans="3:3" ht="15.6" x14ac:dyDescent="0.3">
      <c r="C13566" s="227"/>
    </row>
    <row r="13567" spans="3:3" ht="15.6" x14ac:dyDescent="0.3">
      <c r="C13567" s="227"/>
    </row>
    <row r="13568" spans="3:3" ht="15.6" x14ac:dyDescent="0.3">
      <c r="C13568" s="227"/>
    </row>
    <row r="13569" spans="3:3" ht="15.6" x14ac:dyDescent="0.3">
      <c r="C13569" s="227"/>
    </row>
    <row r="13570" spans="3:3" ht="15.6" x14ac:dyDescent="0.3">
      <c r="C13570" s="227"/>
    </row>
    <row r="13571" spans="3:3" ht="15.6" x14ac:dyDescent="0.3">
      <c r="C13571" s="227"/>
    </row>
    <row r="13572" spans="3:3" ht="15.6" x14ac:dyDescent="0.3">
      <c r="C13572" s="227"/>
    </row>
    <row r="13573" spans="3:3" ht="15.6" x14ac:dyDescent="0.3">
      <c r="C13573" s="227"/>
    </row>
    <row r="13574" spans="3:3" ht="15.6" x14ac:dyDescent="0.3">
      <c r="C13574" s="227"/>
    </row>
    <row r="13575" spans="3:3" ht="15.6" x14ac:dyDescent="0.3">
      <c r="C13575" s="227"/>
    </row>
    <row r="13576" spans="3:3" ht="15.6" x14ac:dyDescent="0.3">
      <c r="C13576" s="227"/>
    </row>
    <row r="13577" spans="3:3" ht="15.6" x14ac:dyDescent="0.3">
      <c r="C13577" s="227"/>
    </row>
    <row r="13578" spans="3:3" ht="15.6" x14ac:dyDescent="0.3">
      <c r="C13578" s="227"/>
    </row>
    <row r="13579" spans="3:3" ht="15.6" x14ac:dyDescent="0.3">
      <c r="C13579" s="227"/>
    </row>
    <row r="13580" spans="3:3" ht="15.6" x14ac:dyDescent="0.3">
      <c r="C13580" s="227"/>
    </row>
    <row r="13581" spans="3:3" ht="15.6" x14ac:dyDescent="0.3">
      <c r="C13581" s="227"/>
    </row>
    <row r="13582" spans="3:3" ht="15.6" x14ac:dyDescent="0.3">
      <c r="C13582" s="227"/>
    </row>
    <row r="13583" spans="3:3" ht="15.6" x14ac:dyDescent="0.3">
      <c r="C13583" s="227"/>
    </row>
    <row r="13584" spans="3:3" ht="15.6" x14ac:dyDescent="0.3">
      <c r="C13584" s="227"/>
    </row>
    <row r="13585" spans="3:3" ht="15.6" x14ac:dyDescent="0.3">
      <c r="C13585" s="227"/>
    </row>
    <row r="13586" spans="3:3" ht="15.6" x14ac:dyDescent="0.3">
      <c r="C13586" s="227"/>
    </row>
    <row r="13587" spans="3:3" ht="15.6" x14ac:dyDescent="0.3">
      <c r="C13587" s="227"/>
    </row>
    <row r="13588" spans="3:3" ht="15.6" x14ac:dyDescent="0.3">
      <c r="C13588" s="227"/>
    </row>
    <row r="13589" spans="3:3" ht="15.6" x14ac:dyDescent="0.3">
      <c r="C13589" s="227"/>
    </row>
    <row r="13590" spans="3:3" ht="15.6" x14ac:dyDescent="0.3">
      <c r="C13590" s="227"/>
    </row>
    <row r="13591" spans="3:3" ht="15.6" x14ac:dyDescent="0.3">
      <c r="C13591" s="227"/>
    </row>
    <row r="13592" spans="3:3" ht="15.6" x14ac:dyDescent="0.3">
      <c r="C13592" s="227"/>
    </row>
    <row r="13593" spans="3:3" ht="15.6" x14ac:dyDescent="0.3">
      <c r="C13593" s="227"/>
    </row>
    <row r="13594" spans="3:3" ht="15.6" x14ac:dyDescent="0.3">
      <c r="C13594" s="227"/>
    </row>
    <row r="13595" spans="3:3" ht="15.6" x14ac:dyDescent="0.3">
      <c r="C13595" s="227"/>
    </row>
    <row r="13596" spans="3:3" ht="15.6" x14ac:dyDescent="0.3">
      <c r="C13596" s="227"/>
    </row>
    <row r="13597" spans="3:3" ht="15.6" x14ac:dyDescent="0.3">
      <c r="C13597" s="227"/>
    </row>
    <row r="13598" spans="3:3" ht="15.6" x14ac:dyDescent="0.3">
      <c r="C13598" s="227"/>
    </row>
    <row r="13599" spans="3:3" ht="15.6" x14ac:dyDescent="0.3">
      <c r="C13599" s="227"/>
    </row>
    <row r="13600" spans="3:3" ht="15.6" x14ac:dyDescent="0.3">
      <c r="C13600" s="227"/>
    </row>
    <row r="13601" spans="3:3" ht="15.6" x14ac:dyDescent="0.3">
      <c r="C13601" s="227"/>
    </row>
    <row r="13602" spans="3:3" ht="15.6" x14ac:dyDescent="0.3">
      <c r="C13602" s="227"/>
    </row>
    <row r="13603" spans="3:3" ht="15.6" x14ac:dyDescent="0.3">
      <c r="C13603" s="227"/>
    </row>
    <row r="13604" spans="3:3" ht="15.6" x14ac:dyDescent="0.3">
      <c r="C13604" s="227"/>
    </row>
    <row r="13605" spans="3:3" ht="15.6" x14ac:dyDescent="0.3">
      <c r="C13605" s="227"/>
    </row>
    <row r="13606" spans="3:3" ht="15.6" x14ac:dyDescent="0.3">
      <c r="C13606" s="227"/>
    </row>
    <row r="13607" spans="3:3" ht="15.6" x14ac:dyDescent="0.3">
      <c r="C13607" s="227"/>
    </row>
    <row r="13608" spans="3:3" ht="15.6" x14ac:dyDescent="0.3">
      <c r="C13608" s="227"/>
    </row>
    <row r="13609" spans="3:3" ht="15.6" x14ac:dyDescent="0.3">
      <c r="C13609" s="227"/>
    </row>
    <row r="13610" spans="3:3" ht="15.6" x14ac:dyDescent="0.3">
      <c r="C13610" s="227"/>
    </row>
    <row r="13611" spans="3:3" ht="15.6" x14ac:dyDescent="0.3">
      <c r="C13611" s="227"/>
    </row>
    <row r="13612" spans="3:3" ht="15.6" x14ac:dyDescent="0.3">
      <c r="C13612" s="227"/>
    </row>
    <row r="13613" spans="3:3" ht="15.6" x14ac:dyDescent="0.3">
      <c r="C13613" s="227"/>
    </row>
    <row r="13614" spans="3:3" ht="15.6" x14ac:dyDescent="0.3">
      <c r="C13614" s="227"/>
    </row>
    <row r="13615" spans="3:3" ht="15.6" x14ac:dyDescent="0.3">
      <c r="C13615" s="227"/>
    </row>
    <row r="13616" spans="3:3" ht="15.6" x14ac:dyDescent="0.3">
      <c r="C13616" s="227"/>
    </row>
    <row r="13617" spans="3:3" ht="15.6" x14ac:dyDescent="0.3">
      <c r="C13617" s="227"/>
    </row>
    <row r="13618" spans="3:3" ht="15.6" x14ac:dyDescent="0.3">
      <c r="C13618" s="227"/>
    </row>
    <row r="13619" spans="3:3" ht="15.6" x14ac:dyDescent="0.3">
      <c r="C13619" s="227"/>
    </row>
    <row r="13620" spans="3:3" ht="15.6" x14ac:dyDescent="0.3">
      <c r="C13620" s="227"/>
    </row>
    <row r="13621" spans="3:3" ht="15.6" x14ac:dyDescent="0.3">
      <c r="C13621" s="227"/>
    </row>
    <row r="13622" spans="3:3" ht="15.6" x14ac:dyDescent="0.3">
      <c r="C13622" s="227"/>
    </row>
    <row r="13623" spans="3:3" ht="15.6" x14ac:dyDescent="0.3">
      <c r="C13623" s="227"/>
    </row>
    <row r="13624" spans="3:3" ht="15.6" x14ac:dyDescent="0.3">
      <c r="C13624" s="227"/>
    </row>
    <row r="13625" spans="3:3" ht="15.6" x14ac:dyDescent="0.3">
      <c r="C13625" s="227"/>
    </row>
    <row r="13626" spans="3:3" ht="15.6" x14ac:dyDescent="0.3">
      <c r="C13626" s="227"/>
    </row>
    <row r="13627" spans="3:3" ht="15.6" x14ac:dyDescent="0.3">
      <c r="C13627" s="227"/>
    </row>
    <row r="13628" spans="3:3" ht="15.6" x14ac:dyDescent="0.3">
      <c r="C13628" s="227"/>
    </row>
    <row r="13629" spans="3:3" ht="15.6" x14ac:dyDescent="0.3">
      <c r="C13629" s="227"/>
    </row>
    <row r="13630" spans="3:3" ht="15.6" x14ac:dyDescent="0.3">
      <c r="C13630" s="227"/>
    </row>
    <row r="13631" spans="3:3" ht="15.6" x14ac:dyDescent="0.3">
      <c r="C13631" s="227"/>
    </row>
    <row r="13632" spans="3:3" ht="15.6" x14ac:dyDescent="0.3">
      <c r="C13632" s="227"/>
    </row>
    <row r="13633" spans="3:3" ht="15.6" x14ac:dyDescent="0.3">
      <c r="C13633" s="227"/>
    </row>
    <row r="13634" spans="3:3" ht="15.6" x14ac:dyDescent="0.3">
      <c r="C13634" s="227"/>
    </row>
    <row r="13635" spans="3:3" ht="15.6" x14ac:dyDescent="0.3">
      <c r="C13635" s="227"/>
    </row>
    <row r="13636" spans="3:3" ht="15.6" x14ac:dyDescent="0.3">
      <c r="C13636" s="227"/>
    </row>
    <row r="13637" spans="3:3" ht="15.6" x14ac:dyDescent="0.3">
      <c r="C13637" s="227"/>
    </row>
    <row r="13638" spans="3:3" ht="15.6" x14ac:dyDescent="0.3">
      <c r="C13638" s="227"/>
    </row>
    <row r="13639" spans="3:3" ht="15.6" x14ac:dyDescent="0.3">
      <c r="C13639" s="227"/>
    </row>
    <row r="13640" spans="3:3" ht="15.6" x14ac:dyDescent="0.3">
      <c r="C13640" s="227"/>
    </row>
    <row r="13641" spans="3:3" ht="15.6" x14ac:dyDescent="0.3">
      <c r="C13641" s="227"/>
    </row>
    <row r="13642" spans="3:3" ht="15.6" x14ac:dyDescent="0.3">
      <c r="C13642" s="227"/>
    </row>
    <row r="13643" spans="3:3" ht="15.6" x14ac:dyDescent="0.3">
      <c r="C13643" s="227"/>
    </row>
    <row r="13644" spans="3:3" ht="15.6" x14ac:dyDescent="0.3">
      <c r="C13644" s="227"/>
    </row>
    <row r="13645" spans="3:3" ht="15.6" x14ac:dyDescent="0.3">
      <c r="C13645" s="227"/>
    </row>
    <row r="13646" spans="3:3" ht="15.6" x14ac:dyDescent="0.3">
      <c r="C13646" s="227"/>
    </row>
    <row r="13647" spans="3:3" ht="15.6" x14ac:dyDescent="0.3">
      <c r="C13647" s="227"/>
    </row>
    <row r="13648" spans="3:3" ht="15.6" x14ac:dyDescent="0.3">
      <c r="C13648" s="227"/>
    </row>
    <row r="13649" spans="3:3" ht="15.6" x14ac:dyDescent="0.3">
      <c r="C13649" s="227"/>
    </row>
    <row r="13650" spans="3:3" ht="15.6" x14ac:dyDescent="0.3">
      <c r="C13650" s="227"/>
    </row>
    <row r="13651" spans="3:3" ht="15.6" x14ac:dyDescent="0.3">
      <c r="C13651" s="227"/>
    </row>
    <row r="13652" spans="3:3" ht="15.6" x14ac:dyDescent="0.3">
      <c r="C13652" s="227"/>
    </row>
    <row r="13653" spans="3:3" ht="15.6" x14ac:dyDescent="0.3">
      <c r="C13653" s="227"/>
    </row>
    <row r="13654" spans="3:3" ht="15.6" x14ac:dyDescent="0.3">
      <c r="C13654" s="227"/>
    </row>
    <row r="13655" spans="3:3" ht="15.6" x14ac:dyDescent="0.3">
      <c r="C13655" s="227"/>
    </row>
    <row r="13656" spans="3:3" ht="15.6" x14ac:dyDescent="0.3">
      <c r="C13656" s="227"/>
    </row>
    <row r="13657" spans="3:3" ht="15.6" x14ac:dyDescent="0.3">
      <c r="C13657" s="227"/>
    </row>
    <row r="13658" spans="3:3" ht="15.6" x14ac:dyDescent="0.3">
      <c r="C13658" s="227"/>
    </row>
    <row r="13659" spans="3:3" ht="15.6" x14ac:dyDescent="0.3">
      <c r="C13659" s="227"/>
    </row>
    <row r="13660" spans="3:3" ht="15.6" x14ac:dyDescent="0.3">
      <c r="C13660" s="227"/>
    </row>
    <row r="13661" spans="3:3" ht="15.6" x14ac:dyDescent="0.3">
      <c r="C13661" s="227"/>
    </row>
    <row r="13662" spans="3:3" ht="15.6" x14ac:dyDescent="0.3">
      <c r="C13662" s="227"/>
    </row>
    <row r="13663" spans="3:3" ht="15.6" x14ac:dyDescent="0.3">
      <c r="C13663" s="227"/>
    </row>
    <row r="13664" spans="3:3" ht="15.6" x14ac:dyDescent="0.3">
      <c r="C13664" s="227"/>
    </row>
    <row r="13665" spans="3:3" ht="15.6" x14ac:dyDescent="0.3">
      <c r="C13665" s="227"/>
    </row>
    <row r="13666" spans="3:3" ht="15.6" x14ac:dyDescent="0.3">
      <c r="C13666" s="227"/>
    </row>
    <row r="13667" spans="3:3" ht="15.6" x14ac:dyDescent="0.3">
      <c r="C13667" s="227"/>
    </row>
    <row r="13668" spans="3:3" ht="15.6" x14ac:dyDescent="0.3">
      <c r="C13668" s="227"/>
    </row>
    <row r="13669" spans="3:3" ht="15.6" x14ac:dyDescent="0.3">
      <c r="C13669" s="227"/>
    </row>
    <row r="13670" spans="3:3" ht="15.6" x14ac:dyDescent="0.3">
      <c r="C13670" s="227"/>
    </row>
    <row r="13671" spans="3:3" ht="15.6" x14ac:dyDescent="0.3">
      <c r="C13671" s="227"/>
    </row>
    <row r="13672" spans="3:3" ht="15.6" x14ac:dyDescent="0.3">
      <c r="C13672" s="227"/>
    </row>
    <row r="13673" spans="3:3" ht="15.6" x14ac:dyDescent="0.3">
      <c r="C13673" s="227"/>
    </row>
    <row r="13674" spans="3:3" ht="15.6" x14ac:dyDescent="0.3">
      <c r="C13674" s="227"/>
    </row>
    <row r="13675" spans="3:3" ht="15.6" x14ac:dyDescent="0.3">
      <c r="C13675" s="227"/>
    </row>
    <row r="13676" spans="3:3" ht="15.6" x14ac:dyDescent="0.3">
      <c r="C13676" s="227"/>
    </row>
    <row r="13677" spans="3:3" ht="15.6" x14ac:dyDescent="0.3">
      <c r="C13677" s="227"/>
    </row>
    <row r="13678" spans="3:3" ht="15.6" x14ac:dyDescent="0.3">
      <c r="C13678" s="227"/>
    </row>
    <row r="13679" spans="3:3" ht="15.6" x14ac:dyDescent="0.3">
      <c r="C13679" s="227"/>
    </row>
    <row r="13680" spans="3:3" ht="15.6" x14ac:dyDescent="0.3">
      <c r="C13680" s="227"/>
    </row>
    <row r="13681" spans="3:3" ht="15.6" x14ac:dyDescent="0.3">
      <c r="C13681" s="227"/>
    </row>
    <row r="13682" spans="3:3" ht="15.6" x14ac:dyDescent="0.3">
      <c r="C13682" s="227"/>
    </row>
    <row r="13683" spans="3:3" ht="15.6" x14ac:dyDescent="0.3">
      <c r="C13683" s="227"/>
    </row>
    <row r="13684" spans="3:3" ht="15.6" x14ac:dyDescent="0.3">
      <c r="C13684" s="227"/>
    </row>
    <row r="13685" spans="3:3" ht="15.6" x14ac:dyDescent="0.3">
      <c r="C13685" s="227"/>
    </row>
    <row r="13686" spans="3:3" ht="15.6" x14ac:dyDescent="0.3">
      <c r="C13686" s="227"/>
    </row>
    <row r="13687" spans="3:3" ht="15.6" x14ac:dyDescent="0.3">
      <c r="C13687" s="227"/>
    </row>
    <row r="13688" spans="3:3" ht="15.6" x14ac:dyDescent="0.3">
      <c r="C13688" s="227"/>
    </row>
    <row r="13689" spans="3:3" ht="15.6" x14ac:dyDescent="0.3">
      <c r="C13689" s="227"/>
    </row>
    <row r="13690" spans="3:3" ht="15.6" x14ac:dyDescent="0.3">
      <c r="C13690" s="227"/>
    </row>
    <row r="13691" spans="3:3" ht="15.6" x14ac:dyDescent="0.3">
      <c r="C13691" s="227"/>
    </row>
    <row r="13692" spans="3:3" ht="15.6" x14ac:dyDescent="0.3">
      <c r="C13692" s="227"/>
    </row>
    <row r="13693" spans="3:3" ht="15.6" x14ac:dyDescent="0.3">
      <c r="C13693" s="227"/>
    </row>
    <row r="13694" spans="3:3" ht="15.6" x14ac:dyDescent="0.3">
      <c r="C13694" s="227"/>
    </row>
    <row r="13695" spans="3:3" ht="15.6" x14ac:dyDescent="0.3">
      <c r="C13695" s="227"/>
    </row>
    <row r="13696" spans="3:3" ht="15.6" x14ac:dyDescent="0.3">
      <c r="C13696" s="227"/>
    </row>
    <row r="13697" spans="3:3" ht="15.6" x14ac:dyDescent="0.3">
      <c r="C13697" s="227"/>
    </row>
    <row r="13698" spans="3:3" ht="15.6" x14ac:dyDescent="0.3">
      <c r="C13698" s="227"/>
    </row>
    <row r="13699" spans="3:3" ht="15.6" x14ac:dyDescent="0.3">
      <c r="C13699" s="227"/>
    </row>
    <row r="13700" spans="3:3" ht="15.6" x14ac:dyDescent="0.3">
      <c r="C13700" s="227"/>
    </row>
    <row r="13701" spans="3:3" ht="15.6" x14ac:dyDescent="0.3">
      <c r="C13701" s="227"/>
    </row>
    <row r="13702" spans="3:3" ht="15.6" x14ac:dyDescent="0.3">
      <c r="C13702" s="227"/>
    </row>
    <row r="13703" spans="3:3" ht="15.6" x14ac:dyDescent="0.3">
      <c r="C13703" s="227"/>
    </row>
    <row r="13704" spans="3:3" ht="15.6" x14ac:dyDescent="0.3">
      <c r="C13704" s="227"/>
    </row>
    <row r="13705" spans="3:3" ht="15.6" x14ac:dyDescent="0.3">
      <c r="C13705" s="227"/>
    </row>
    <row r="13706" spans="3:3" ht="15.6" x14ac:dyDescent="0.3">
      <c r="C13706" s="227"/>
    </row>
    <row r="13707" spans="3:3" ht="15.6" x14ac:dyDescent="0.3">
      <c r="C13707" s="227"/>
    </row>
    <row r="13708" spans="3:3" ht="15.6" x14ac:dyDescent="0.3">
      <c r="C13708" s="227"/>
    </row>
    <row r="13709" spans="3:3" ht="15.6" x14ac:dyDescent="0.3">
      <c r="C13709" s="227"/>
    </row>
    <row r="13710" spans="3:3" ht="15.6" x14ac:dyDescent="0.3">
      <c r="C13710" s="227"/>
    </row>
    <row r="13711" spans="3:3" ht="15.6" x14ac:dyDescent="0.3">
      <c r="C13711" s="227"/>
    </row>
    <row r="13712" spans="3:3" ht="15.6" x14ac:dyDescent="0.3">
      <c r="C13712" s="227"/>
    </row>
    <row r="13713" spans="3:3" ht="15.6" x14ac:dyDescent="0.3">
      <c r="C13713" s="227"/>
    </row>
    <row r="13714" spans="3:3" ht="15.6" x14ac:dyDescent="0.3">
      <c r="C13714" s="227"/>
    </row>
    <row r="13715" spans="3:3" ht="15.6" x14ac:dyDescent="0.3">
      <c r="C13715" s="227"/>
    </row>
    <row r="13716" spans="3:3" ht="15.6" x14ac:dyDescent="0.3">
      <c r="C13716" s="227"/>
    </row>
    <row r="13717" spans="3:3" ht="15.6" x14ac:dyDescent="0.3">
      <c r="C13717" s="227"/>
    </row>
    <row r="13718" spans="3:3" ht="15.6" x14ac:dyDescent="0.3">
      <c r="C13718" s="227"/>
    </row>
    <row r="13719" spans="3:3" ht="15.6" x14ac:dyDescent="0.3">
      <c r="C13719" s="227"/>
    </row>
    <row r="13720" spans="3:3" ht="15.6" x14ac:dyDescent="0.3">
      <c r="C13720" s="227"/>
    </row>
    <row r="13721" spans="3:3" ht="15.6" x14ac:dyDescent="0.3">
      <c r="C13721" s="227"/>
    </row>
    <row r="13722" spans="3:3" ht="15.6" x14ac:dyDescent="0.3">
      <c r="C13722" s="227"/>
    </row>
    <row r="13723" spans="3:3" ht="15.6" x14ac:dyDescent="0.3">
      <c r="C13723" s="227"/>
    </row>
    <row r="13724" spans="3:3" ht="15.6" x14ac:dyDescent="0.3">
      <c r="C13724" s="227"/>
    </row>
    <row r="13725" spans="3:3" ht="15.6" x14ac:dyDescent="0.3">
      <c r="C13725" s="227"/>
    </row>
    <row r="13726" spans="3:3" ht="15.6" x14ac:dyDescent="0.3">
      <c r="C13726" s="227"/>
    </row>
    <row r="13727" spans="3:3" ht="15.6" x14ac:dyDescent="0.3">
      <c r="C13727" s="227"/>
    </row>
    <row r="13728" spans="3:3" ht="15.6" x14ac:dyDescent="0.3">
      <c r="C13728" s="227"/>
    </row>
    <row r="13729" spans="3:3" ht="15.6" x14ac:dyDescent="0.3">
      <c r="C13729" s="227"/>
    </row>
    <row r="13730" spans="3:3" ht="15.6" x14ac:dyDescent="0.3">
      <c r="C13730" s="227"/>
    </row>
    <row r="13731" spans="3:3" ht="15.6" x14ac:dyDescent="0.3">
      <c r="C13731" s="227"/>
    </row>
    <row r="13732" spans="3:3" ht="15.6" x14ac:dyDescent="0.3">
      <c r="C13732" s="227"/>
    </row>
    <row r="13733" spans="3:3" ht="15.6" x14ac:dyDescent="0.3">
      <c r="C13733" s="227"/>
    </row>
    <row r="13734" spans="3:3" ht="15.6" x14ac:dyDescent="0.3">
      <c r="C13734" s="227"/>
    </row>
    <row r="13735" spans="3:3" ht="15.6" x14ac:dyDescent="0.3">
      <c r="C13735" s="227"/>
    </row>
    <row r="13736" spans="3:3" ht="15.6" x14ac:dyDescent="0.3">
      <c r="C13736" s="227"/>
    </row>
    <row r="13737" spans="3:3" ht="15.6" x14ac:dyDescent="0.3">
      <c r="C13737" s="227"/>
    </row>
    <row r="13738" spans="3:3" ht="15.6" x14ac:dyDescent="0.3">
      <c r="C13738" s="227"/>
    </row>
    <row r="13739" spans="3:3" ht="15.6" x14ac:dyDescent="0.3">
      <c r="C13739" s="227"/>
    </row>
    <row r="13740" spans="3:3" ht="15.6" x14ac:dyDescent="0.3">
      <c r="C13740" s="227"/>
    </row>
    <row r="13741" spans="3:3" ht="15.6" x14ac:dyDescent="0.3">
      <c r="C13741" s="227"/>
    </row>
    <row r="13742" spans="3:3" ht="15.6" x14ac:dyDescent="0.3">
      <c r="C13742" s="227"/>
    </row>
    <row r="13743" spans="3:3" ht="15.6" x14ac:dyDescent="0.3">
      <c r="C13743" s="227"/>
    </row>
    <row r="13744" spans="3:3" ht="15.6" x14ac:dyDescent="0.3">
      <c r="C13744" s="227"/>
    </row>
    <row r="13745" spans="3:3" ht="15.6" x14ac:dyDescent="0.3">
      <c r="C13745" s="227"/>
    </row>
    <row r="13746" spans="3:3" ht="15.6" x14ac:dyDescent="0.3">
      <c r="C13746" s="227"/>
    </row>
    <row r="13747" spans="3:3" ht="15.6" x14ac:dyDescent="0.3">
      <c r="C13747" s="227"/>
    </row>
    <row r="13748" spans="3:3" ht="15.6" x14ac:dyDescent="0.3">
      <c r="C13748" s="227"/>
    </row>
    <row r="13749" spans="3:3" ht="15.6" x14ac:dyDescent="0.3">
      <c r="C13749" s="227"/>
    </row>
    <row r="13750" spans="3:3" ht="15.6" x14ac:dyDescent="0.3">
      <c r="C13750" s="227"/>
    </row>
    <row r="13751" spans="3:3" ht="15.6" x14ac:dyDescent="0.3">
      <c r="C13751" s="227"/>
    </row>
    <row r="13752" spans="3:3" ht="15.6" x14ac:dyDescent="0.3">
      <c r="C13752" s="227"/>
    </row>
    <row r="13753" spans="3:3" ht="15.6" x14ac:dyDescent="0.3">
      <c r="C13753" s="227"/>
    </row>
    <row r="13754" spans="3:3" ht="15.6" x14ac:dyDescent="0.3">
      <c r="C13754" s="227"/>
    </row>
    <row r="13755" spans="3:3" ht="15.6" x14ac:dyDescent="0.3">
      <c r="C13755" s="227"/>
    </row>
    <row r="13756" spans="3:3" ht="15.6" x14ac:dyDescent="0.3">
      <c r="C13756" s="227"/>
    </row>
    <row r="13757" spans="3:3" ht="15.6" x14ac:dyDescent="0.3">
      <c r="C13757" s="227"/>
    </row>
    <row r="13758" spans="3:3" ht="15.6" x14ac:dyDescent="0.3">
      <c r="C13758" s="227"/>
    </row>
    <row r="13759" spans="3:3" ht="15.6" x14ac:dyDescent="0.3">
      <c r="C13759" s="227"/>
    </row>
    <row r="13760" spans="3:3" ht="15.6" x14ac:dyDescent="0.3">
      <c r="C13760" s="227"/>
    </row>
    <row r="13761" spans="3:3" ht="15.6" x14ac:dyDescent="0.3">
      <c r="C13761" s="227"/>
    </row>
    <row r="13762" spans="3:3" ht="15.6" x14ac:dyDescent="0.3">
      <c r="C13762" s="227"/>
    </row>
    <row r="13763" spans="3:3" ht="15.6" x14ac:dyDescent="0.3">
      <c r="C13763" s="227"/>
    </row>
    <row r="13764" spans="3:3" ht="15.6" x14ac:dyDescent="0.3">
      <c r="C13764" s="227"/>
    </row>
    <row r="13765" spans="3:3" ht="15.6" x14ac:dyDescent="0.3">
      <c r="C13765" s="227"/>
    </row>
    <row r="13766" spans="3:3" ht="15.6" x14ac:dyDescent="0.3">
      <c r="C13766" s="227"/>
    </row>
    <row r="13767" spans="3:3" ht="15.6" x14ac:dyDescent="0.3">
      <c r="C13767" s="227"/>
    </row>
    <row r="13768" spans="3:3" ht="15.6" x14ac:dyDescent="0.3">
      <c r="C13768" s="227"/>
    </row>
    <row r="13769" spans="3:3" ht="15.6" x14ac:dyDescent="0.3">
      <c r="C13769" s="227"/>
    </row>
    <row r="13770" spans="3:3" ht="15.6" x14ac:dyDescent="0.3">
      <c r="C13770" s="227"/>
    </row>
    <row r="13771" spans="3:3" ht="15.6" x14ac:dyDescent="0.3">
      <c r="C13771" s="227"/>
    </row>
    <row r="13772" spans="3:3" ht="15.6" x14ac:dyDescent="0.3">
      <c r="C13772" s="227"/>
    </row>
    <row r="13773" spans="3:3" ht="15.6" x14ac:dyDescent="0.3">
      <c r="C13773" s="227"/>
    </row>
    <row r="13774" spans="3:3" ht="15.6" x14ac:dyDescent="0.3">
      <c r="C13774" s="227"/>
    </row>
    <row r="13775" spans="3:3" ht="15.6" x14ac:dyDescent="0.3">
      <c r="C13775" s="227"/>
    </row>
    <row r="13776" spans="3:3" ht="15.6" x14ac:dyDescent="0.3">
      <c r="C13776" s="227"/>
    </row>
    <row r="13777" spans="3:3" ht="15.6" x14ac:dyDescent="0.3">
      <c r="C13777" s="227"/>
    </row>
    <row r="13778" spans="3:3" ht="15.6" x14ac:dyDescent="0.3">
      <c r="C13778" s="227"/>
    </row>
    <row r="13779" spans="3:3" ht="15.6" x14ac:dyDescent="0.3">
      <c r="C13779" s="227"/>
    </row>
    <row r="13780" spans="3:3" ht="15.6" x14ac:dyDescent="0.3">
      <c r="C13780" s="227"/>
    </row>
    <row r="13781" spans="3:3" ht="15.6" x14ac:dyDescent="0.3">
      <c r="C13781" s="227"/>
    </row>
    <row r="13782" spans="3:3" ht="15.6" x14ac:dyDescent="0.3">
      <c r="C13782" s="227"/>
    </row>
    <row r="13783" spans="3:3" ht="15.6" x14ac:dyDescent="0.3">
      <c r="C13783" s="227"/>
    </row>
    <row r="13784" spans="3:3" ht="15.6" x14ac:dyDescent="0.3">
      <c r="C13784" s="227"/>
    </row>
    <row r="13785" spans="3:3" ht="15.6" x14ac:dyDescent="0.3">
      <c r="C13785" s="227"/>
    </row>
    <row r="13786" spans="3:3" ht="15.6" x14ac:dyDescent="0.3">
      <c r="C13786" s="227"/>
    </row>
    <row r="13787" spans="3:3" ht="15.6" x14ac:dyDescent="0.3">
      <c r="C13787" s="227"/>
    </row>
    <row r="13788" spans="3:3" ht="15.6" x14ac:dyDescent="0.3">
      <c r="C13788" s="227"/>
    </row>
    <row r="13789" spans="3:3" ht="15.6" x14ac:dyDescent="0.3">
      <c r="C13789" s="227"/>
    </row>
    <row r="13790" spans="3:3" ht="15.6" x14ac:dyDescent="0.3">
      <c r="C13790" s="227"/>
    </row>
    <row r="13791" spans="3:3" ht="15.6" x14ac:dyDescent="0.3">
      <c r="C13791" s="227"/>
    </row>
    <row r="13792" spans="3:3" ht="15.6" x14ac:dyDescent="0.3">
      <c r="C13792" s="227"/>
    </row>
    <row r="13793" spans="3:3" ht="15.6" x14ac:dyDescent="0.3">
      <c r="C13793" s="227"/>
    </row>
    <row r="13794" spans="3:3" ht="15.6" x14ac:dyDescent="0.3">
      <c r="C13794" s="227"/>
    </row>
    <row r="13795" spans="3:3" ht="15.6" x14ac:dyDescent="0.3">
      <c r="C13795" s="227"/>
    </row>
    <row r="13796" spans="3:3" ht="15.6" x14ac:dyDescent="0.3">
      <c r="C13796" s="227"/>
    </row>
    <row r="13797" spans="3:3" ht="15.6" x14ac:dyDescent="0.3">
      <c r="C13797" s="227"/>
    </row>
    <row r="13798" spans="3:3" ht="15.6" x14ac:dyDescent="0.3">
      <c r="C13798" s="227"/>
    </row>
    <row r="13799" spans="3:3" ht="15.6" x14ac:dyDescent="0.3">
      <c r="C13799" s="227"/>
    </row>
    <row r="13800" spans="3:3" ht="15.6" x14ac:dyDescent="0.3">
      <c r="C13800" s="227"/>
    </row>
    <row r="13801" spans="3:3" ht="15.6" x14ac:dyDescent="0.3">
      <c r="C13801" s="227"/>
    </row>
    <row r="13802" spans="3:3" ht="15.6" x14ac:dyDescent="0.3">
      <c r="C13802" s="227"/>
    </row>
    <row r="13803" spans="3:3" ht="15.6" x14ac:dyDescent="0.3">
      <c r="C13803" s="227"/>
    </row>
    <row r="13804" spans="3:3" ht="15.6" x14ac:dyDescent="0.3">
      <c r="C13804" s="227"/>
    </row>
    <row r="13805" spans="3:3" ht="15.6" x14ac:dyDescent="0.3">
      <c r="C13805" s="227"/>
    </row>
    <row r="13806" spans="3:3" ht="15.6" x14ac:dyDescent="0.3">
      <c r="C13806" s="227"/>
    </row>
    <row r="13807" spans="3:3" ht="15.6" x14ac:dyDescent="0.3">
      <c r="C13807" s="227"/>
    </row>
    <row r="13808" spans="3:3" ht="15.6" x14ac:dyDescent="0.3">
      <c r="C13808" s="227"/>
    </row>
    <row r="13809" spans="3:3" ht="15.6" x14ac:dyDescent="0.3">
      <c r="C13809" s="227"/>
    </row>
    <row r="13810" spans="3:3" ht="15.6" x14ac:dyDescent="0.3">
      <c r="C13810" s="227"/>
    </row>
    <row r="13811" spans="3:3" ht="15.6" x14ac:dyDescent="0.3">
      <c r="C13811" s="227"/>
    </row>
    <row r="13812" spans="3:3" ht="15.6" x14ac:dyDescent="0.3">
      <c r="C13812" s="227"/>
    </row>
    <row r="13813" spans="3:3" ht="15.6" x14ac:dyDescent="0.3">
      <c r="C13813" s="227"/>
    </row>
    <row r="13814" spans="3:3" ht="15.6" x14ac:dyDescent="0.3">
      <c r="C13814" s="227"/>
    </row>
    <row r="13815" spans="3:3" ht="15.6" x14ac:dyDescent="0.3">
      <c r="C13815" s="227"/>
    </row>
    <row r="13816" spans="3:3" ht="15.6" x14ac:dyDescent="0.3">
      <c r="C13816" s="227"/>
    </row>
    <row r="13817" spans="3:3" ht="15.6" x14ac:dyDescent="0.3">
      <c r="C13817" s="227"/>
    </row>
    <row r="13818" spans="3:3" ht="15.6" x14ac:dyDescent="0.3">
      <c r="C13818" s="227"/>
    </row>
    <row r="13819" spans="3:3" ht="15.6" x14ac:dyDescent="0.3">
      <c r="C13819" s="227"/>
    </row>
    <row r="13820" spans="3:3" ht="15.6" x14ac:dyDescent="0.3">
      <c r="C13820" s="227"/>
    </row>
    <row r="13821" spans="3:3" ht="15.6" x14ac:dyDescent="0.3">
      <c r="C13821" s="227"/>
    </row>
    <row r="13822" spans="3:3" ht="15.6" x14ac:dyDescent="0.3">
      <c r="C13822" s="227"/>
    </row>
    <row r="13823" spans="3:3" ht="15.6" x14ac:dyDescent="0.3">
      <c r="C13823" s="227"/>
    </row>
    <row r="13824" spans="3:3" ht="15.6" x14ac:dyDescent="0.3">
      <c r="C13824" s="227"/>
    </row>
    <row r="13825" spans="3:3" ht="15.6" x14ac:dyDescent="0.3">
      <c r="C13825" s="227"/>
    </row>
    <row r="13826" spans="3:3" ht="15.6" x14ac:dyDescent="0.3">
      <c r="C13826" s="227"/>
    </row>
    <row r="13827" spans="3:3" ht="15.6" x14ac:dyDescent="0.3">
      <c r="C13827" s="227"/>
    </row>
    <row r="13828" spans="3:3" ht="15.6" x14ac:dyDescent="0.3">
      <c r="C13828" s="227"/>
    </row>
    <row r="13829" spans="3:3" ht="15.6" x14ac:dyDescent="0.3">
      <c r="C13829" s="227"/>
    </row>
    <row r="13830" spans="3:3" ht="15.6" x14ac:dyDescent="0.3">
      <c r="C13830" s="227"/>
    </row>
    <row r="13831" spans="3:3" ht="15.6" x14ac:dyDescent="0.3">
      <c r="C13831" s="227"/>
    </row>
    <row r="13832" spans="3:3" ht="15.6" x14ac:dyDescent="0.3">
      <c r="C13832" s="227"/>
    </row>
    <row r="13833" spans="3:3" ht="15.6" x14ac:dyDescent="0.3">
      <c r="C13833" s="227"/>
    </row>
    <row r="13834" spans="3:3" ht="15.6" x14ac:dyDescent="0.3">
      <c r="C13834" s="227"/>
    </row>
    <row r="13835" spans="3:3" ht="15.6" x14ac:dyDescent="0.3">
      <c r="C13835" s="227"/>
    </row>
    <row r="13836" spans="3:3" ht="15.6" x14ac:dyDescent="0.3">
      <c r="C13836" s="227"/>
    </row>
    <row r="13837" spans="3:3" ht="15.6" x14ac:dyDescent="0.3">
      <c r="C13837" s="227"/>
    </row>
    <row r="13838" spans="3:3" ht="15.6" x14ac:dyDescent="0.3">
      <c r="C13838" s="227"/>
    </row>
    <row r="13839" spans="3:3" ht="15.6" x14ac:dyDescent="0.3">
      <c r="C13839" s="227"/>
    </row>
    <row r="13840" spans="3:3" ht="15.6" x14ac:dyDescent="0.3">
      <c r="C13840" s="227"/>
    </row>
    <row r="13841" spans="3:3" ht="15.6" x14ac:dyDescent="0.3">
      <c r="C13841" s="227"/>
    </row>
    <row r="13842" spans="3:3" ht="15.6" x14ac:dyDescent="0.3">
      <c r="C13842" s="227"/>
    </row>
    <row r="13843" spans="3:3" ht="15.6" x14ac:dyDescent="0.3">
      <c r="C13843" s="227"/>
    </row>
    <row r="13844" spans="3:3" ht="15.6" x14ac:dyDescent="0.3">
      <c r="C13844" s="227"/>
    </row>
    <row r="13845" spans="3:3" ht="15.6" x14ac:dyDescent="0.3">
      <c r="C13845" s="227"/>
    </row>
    <row r="13846" spans="3:3" ht="15.6" x14ac:dyDescent="0.3">
      <c r="C13846" s="227"/>
    </row>
    <row r="13847" spans="3:3" ht="15.6" x14ac:dyDescent="0.3">
      <c r="C13847" s="227"/>
    </row>
    <row r="13848" spans="3:3" ht="15.6" x14ac:dyDescent="0.3">
      <c r="C13848" s="227"/>
    </row>
    <row r="13849" spans="3:3" ht="15.6" x14ac:dyDescent="0.3">
      <c r="C13849" s="227"/>
    </row>
    <row r="13850" spans="3:3" ht="15.6" x14ac:dyDescent="0.3">
      <c r="C13850" s="227"/>
    </row>
    <row r="13851" spans="3:3" ht="15.6" x14ac:dyDescent="0.3">
      <c r="C13851" s="227"/>
    </row>
    <row r="13852" spans="3:3" ht="15.6" x14ac:dyDescent="0.3">
      <c r="C13852" s="227"/>
    </row>
    <row r="13853" spans="3:3" ht="15.6" x14ac:dyDescent="0.3">
      <c r="C13853" s="227"/>
    </row>
    <row r="13854" spans="3:3" ht="15.6" x14ac:dyDescent="0.3">
      <c r="C13854" s="227"/>
    </row>
    <row r="13855" spans="3:3" ht="15.6" x14ac:dyDescent="0.3">
      <c r="C13855" s="227"/>
    </row>
    <row r="13856" spans="3:3" ht="15.6" x14ac:dyDescent="0.3">
      <c r="C13856" s="227"/>
    </row>
    <row r="13857" spans="3:3" ht="15.6" x14ac:dyDescent="0.3">
      <c r="C13857" s="227"/>
    </row>
    <row r="13858" spans="3:3" ht="15.6" x14ac:dyDescent="0.3">
      <c r="C13858" s="227"/>
    </row>
    <row r="13859" spans="3:3" ht="15.6" x14ac:dyDescent="0.3">
      <c r="C13859" s="227"/>
    </row>
    <row r="13860" spans="3:3" ht="15.6" x14ac:dyDescent="0.3">
      <c r="C13860" s="227"/>
    </row>
    <row r="13861" spans="3:3" ht="15.6" x14ac:dyDescent="0.3">
      <c r="C13861" s="227"/>
    </row>
    <row r="13862" spans="3:3" ht="15.6" x14ac:dyDescent="0.3">
      <c r="C13862" s="227"/>
    </row>
    <row r="13863" spans="3:3" ht="15.6" x14ac:dyDescent="0.3">
      <c r="C13863" s="227"/>
    </row>
    <row r="13864" spans="3:3" ht="15.6" x14ac:dyDescent="0.3">
      <c r="C13864" s="227"/>
    </row>
    <row r="13865" spans="3:3" ht="15.6" x14ac:dyDescent="0.3">
      <c r="C13865" s="227"/>
    </row>
    <row r="13866" spans="3:3" ht="15.6" x14ac:dyDescent="0.3">
      <c r="C13866" s="227"/>
    </row>
    <row r="13867" spans="3:3" ht="15.6" x14ac:dyDescent="0.3">
      <c r="C13867" s="227"/>
    </row>
    <row r="13868" spans="3:3" ht="15.6" x14ac:dyDescent="0.3">
      <c r="C13868" s="227"/>
    </row>
    <row r="13869" spans="3:3" ht="15.6" x14ac:dyDescent="0.3">
      <c r="C13869" s="227"/>
    </row>
    <row r="13870" spans="3:3" ht="15.6" x14ac:dyDescent="0.3">
      <c r="C13870" s="227"/>
    </row>
    <row r="13871" spans="3:3" ht="15.6" x14ac:dyDescent="0.3">
      <c r="C13871" s="227"/>
    </row>
    <row r="13872" spans="3:3" ht="15.6" x14ac:dyDescent="0.3">
      <c r="C13872" s="227"/>
    </row>
    <row r="13873" spans="3:3" ht="15.6" x14ac:dyDescent="0.3">
      <c r="C13873" s="227"/>
    </row>
    <row r="13874" spans="3:3" ht="15.6" x14ac:dyDescent="0.3">
      <c r="C13874" s="227"/>
    </row>
    <row r="13875" spans="3:3" ht="15.6" x14ac:dyDescent="0.3">
      <c r="C13875" s="227"/>
    </row>
    <row r="13876" spans="3:3" ht="15.6" x14ac:dyDescent="0.3">
      <c r="C13876" s="227"/>
    </row>
    <row r="13877" spans="3:3" ht="15.6" x14ac:dyDescent="0.3">
      <c r="C13877" s="227"/>
    </row>
    <row r="13878" spans="3:3" ht="15.6" x14ac:dyDescent="0.3">
      <c r="C13878" s="227"/>
    </row>
    <row r="13879" spans="3:3" ht="15.6" x14ac:dyDescent="0.3">
      <c r="C13879" s="227"/>
    </row>
    <row r="13880" spans="3:3" ht="15.6" x14ac:dyDescent="0.3">
      <c r="C13880" s="227"/>
    </row>
    <row r="13881" spans="3:3" ht="15.6" x14ac:dyDescent="0.3">
      <c r="C13881" s="227"/>
    </row>
    <row r="13882" spans="3:3" ht="15.6" x14ac:dyDescent="0.3">
      <c r="C13882" s="227"/>
    </row>
    <row r="13883" spans="3:3" ht="15.6" x14ac:dyDescent="0.3">
      <c r="C13883" s="227"/>
    </row>
    <row r="13884" spans="3:3" ht="15.6" x14ac:dyDescent="0.3">
      <c r="C13884" s="227"/>
    </row>
    <row r="13885" spans="3:3" ht="15.6" x14ac:dyDescent="0.3">
      <c r="C13885" s="227"/>
    </row>
    <row r="13886" spans="3:3" ht="15.6" x14ac:dyDescent="0.3">
      <c r="C13886" s="227"/>
    </row>
    <row r="13887" spans="3:3" ht="15.6" x14ac:dyDescent="0.3">
      <c r="C13887" s="227"/>
    </row>
    <row r="13888" spans="3:3" ht="15.6" x14ac:dyDescent="0.3">
      <c r="C13888" s="227"/>
    </row>
    <row r="13889" spans="3:3" ht="15.6" x14ac:dyDescent="0.3">
      <c r="C13889" s="227"/>
    </row>
    <row r="13890" spans="3:3" ht="15.6" x14ac:dyDescent="0.3">
      <c r="C13890" s="227"/>
    </row>
    <row r="13891" spans="3:3" ht="15.6" x14ac:dyDescent="0.3">
      <c r="C13891" s="227"/>
    </row>
    <row r="13892" spans="3:3" ht="15.6" x14ac:dyDescent="0.3">
      <c r="C13892" s="227"/>
    </row>
    <row r="13893" spans="3:3" ht="15.6" x14ac:dyDescent="0.3">
      <c r="C13893" s="227"/>
    </row>
    <row r="13894" spans="3:3" ht="15.6" x14ac:dyDescent="0.3">
      <c r="C13894" s="227"/>
    </row>
    <row r="13895" spans="3:3" ht="15.6" x14ac:dyDescent="0.3">
      <c r="C13895" s="227"/>
    </row>
    <row r="13896" spans="3:3" ht="15.6" x14ac:dyDescent="0.3">
      <c r="C13896" s="227"/>
    </row>
    <row r="13897" spans="3:3" ht="15.6" x14ac:dyDescent="0.3">
      <c r="C13897" s="227"/>
    </row>
    <row r="13898" spans="3:3" ht="15.6" x14ac:dyDescent="0.3">
      <c r="C13898" s="227"/>
    </row>
    <row r="13899" spans="3:3" ht="15.6" x14ac:dyDescent="0.3">
      <c r="C13899" s="227"/>
    </row>
    <row r="13900" spans="3:3" ht="15.6" x14ac:dyDescent="0.3">
      <c r="C13900" s="227"/>
    </row>
    <row r="13901" spans="3:3" ht="15.6" x14ac:dyDescent="0.3">
      <c r="C13901" s="227"/>
    </row>
    <row r="13902" spans="3:3" ht="15.6" x14ac:dyDescent="0.3">
      <c r="C13902" s="227"/>
    </row>
    <row r="13903" spans="3:3" ht="15.6" x14ac:dyDescent="0.3">
      <c r="C13903" s="227"/>
    </row>
    <row r="13904" spans="3:3" ht="15.6" x14ac:dyDescent="0.3">
      <c r="C13904" s="227"/>
    </row>
    <row r="13905" spans="3:3" ht="15.6" x14ac:dyDescent="0.3">
      <c r="C13905" s="227"/>
    </row>
    <row r="13906" spans="3:3" ht="15.6" x14ac:dyDescent="0.3">
      <c r="C13906" s="227"/>
    </row>
    <row r="13907" spans="3:3" ht="15.6" x14ac:dyDescent="0.3">
      <c r="C13907" s="227"/>
    </row>
    <row r="13908" spans="3:3" ht="15.6" x14ac:dyDescent="0.3">
      <c r="C13908" s="227"/>
    </row>
    <row r="13909" spans="3:3" ht="15.6" x14ac:dyDescent="0.3">
      <c r="C13909" s="227"/>
    </row>
    <row r="13910" spans="3:3" ht="15.6" x14ac:dyDescent="0.3">
      <c r="C13910" s="227"/>
    </row>
    <row r="13911" spans="3:3" ht="15.6" x14ac:dyDescent="0.3">
      <c r="C13911" s="227"/>
    </row>
    <row r="13912" spans="3:3" ht="15.6" x14ac:dyDescent="0.3">
      <c r="C13912" s="227"/>
    </row>
    <row r="13913" spans="3:3" ht="15.6" x14ac:dyDescent="0.3">
      <c r="C13913" s="227"/>
    </row>
    <row r="13914" spans="3:3" ht="15.6" x14ac:dyDescent="0.3">
      <c r="C13914" s="227"/>
    </row>
    <row r="13915" spans="3:3" ht="15.6" x14ac:dyDescent="0.3">
      <c r="C13915" s="227"/>
    </row>
    <row r="13916" spans="3:3" ht="15.6" x14ac:dyDescent="0.3">
      <c r="C13916" s="227"/>
    </row>
    <row r="13917" spans="3:3" ht="15.6" x14ac:dyDescent="0.3">
      <c r="C13917" s="227"/>
    </row>
    <row r="13918" spans="3:3" ht="15.6" x14ac:dyDescent="0.3">
      <c r="C13918" s="227"/>
    </row>
    <row r="13919" spans="3:3" ht="15.6" x14ac:dyDescent="0.3">
      <c r="C13919" s="227"/>
    </row>
    <row r="13920" spans="3:3" ht="15.6" x14ac:dyDescent="0.3">
      <c r="C13920" s="227"/>
    </row>
    <row r="13921" spans="3:3" ht="15.6" x14ac:dyDescent="0.3">
      <c r="C13921" s="227"/>
    </row>
    <row r="13922" spans="3:3" ht="15.6" x14ac:dyDescent="0.3">
      <c r="C13922" s="227"/>
    </row>
    <row r="13923" spans="3:3" ht="15.6" x14ac:dyDescent="0.3">
      <c r="C13923" s="227"/>
    </row>
    <row r="13924" spans="3:3" ht="15.6" x14ac:dyDescent="0.3">
      <c r="C13924" s="227"/>
    </row>
    <row r="13925" spans="3:3" ht="15.6" x14ac:dyDescent="0.3">
      <c r="C13925" s="227"/>
    </row>
    <row r="13926" spans="3:3" ht="15.6" x14ac:dyDescent="0.3">
      <c r="C13926" s="227"/>
    </row>
    <row r="13927" spans="3:3" ht="15.6" x14ac:dyDescent="0.3">
      <c r="C13927" s="227"/>
    </row>
    <row r="13928" spans="3:3" ht="15.6" x14ac:dyDescent="0.3">
      <c r="C13928" s="227"/>
    </row>
    <row r="13929" spans="3:3" ht="15.6" x14ac:dyDescent="0.3">
      <c r="C13929" s="227"/>
    </row>
    <row r="13930" spans="3:3" ht="15.6" x14ac:dyDescent="0.3">
      <c r="C13930" s="227"/>
    </row>
    <row r="13931" spans="3:3" ht="15.6" x14ac:dyDescent="0.3">
      <c r="C13931" s="227"/>
    </row>
    <row r="13932" spans="3:3" ht="15.6" x14ac:dyDescent="0.3">
      <c r="C13932" s="227"/>
    </row>
    <row r="13933" spans="3:3" ht="15.6" x14ac:dyDescent="0.3">
      <c r="C13933" s="227"/>
    </row>
    <row r="13934" spans="3:3" ht="15.6" x14ac:dyDescent="0.3">
      <c r="C13934" s="227"/>
    </row>
    <row r="13935" spans="3:3" ht="15.6" x14ac:dyDescent="0.3">
      <c r="C13935" s="227"/>
    </row>
    <row r="13936" spans="3:3" ht="15.6" x14ac:dyDescent="0.3">
      <c r="C13936" s="227"/>
    </row>
    <row r="13937" spans="3:3" ht="15.6" x14ac:dyDescent="0.3">
      <c r="C13937" s="227"/>
    </row>
    <row r="13938" spans="3:3" ht="15.6" x14ac:dyDescent="0.3">
      <c r="C13938" s="227"/>
    </row>
    <row r="13939" spans="3:3" ht="15.6" x14ac:dyDescent="0.3">
      <c r="C13939" s="227"/>
    </row>
    <row r="13940" spans="3:3" ht="15.6" x14ac:dyDescent="0.3">
      <c r="C13940" s="227"/>
    </row>
    <row r="13941" spans="3:3" ht="15.6" x14ac:dyDescent="0.3">
      <c r="C13941" s="227"/>
    </row>
    <row r="13942" spans="3:3" ht="15.6" x14ac:dyDescent="0.3">
      <c r="C13942" s="227"/>
    </row>
    <row r="13943" spans="3:3" ht="15.6" x14ac:dyDescent="0.3">
      <c r="C13943" s="227"/>
    </row>
    <row r="13944" spans="3:3" ht="15.6" x14ac:dyDescent="0.3">
      <c r="C13944" s="227"/>
    </row>
    <row r="13945" spans="3:3" ht="15.6" x14ac:dyDescent="0.3">
      <c r="C13945" s="227"/>
    </row>
    <row r="13946" spans="3:3" ht="15.6" x14ac:dyDescent="0.3">
      <c r="C13946" s="227"/>
    </row>
    <row r="13947" spans="3:3" ht="15.6" x14ac:dyDescent="0.3">
      <c r="C13947" s="227"/>
    </row>
    <row r="13948" spans="3:3" ht="15.6" x14ac:dyDescent="0.3">
      <c r="C13948" s="227"/>
    </row>
    <row r="13949" spans="3:3" ht="15.6" x14ac:dyDescent="0.3">
      <c r="C13949" s="227"/>
    </row>
    <row r="13950" spans="3:3" ht="15.6" x14ac:dyDescent="0.3">
      <c r="C13950" s="227"/>
    </row>
    <row r="13951" spans="3:3" ht="15.6" x14ac:dyDescent="0.3">
      <c r="C13951" s="227"/>
    </row>
    <row r="13952" spans="3:3" ht="15.6" x14ac:dyDescent="0.3">
      <c r="C13952" s="227"/>
    </row>
    <row r="13953" spans="3:3" ht="15.6" x14ac:dyDescent="0.3">
      <c r="C13953" s="227"/>
    </row>
    <row r="13954" spans="3:3" ht="15.6" x14ac:dyDescent="0.3">
      <c r="C13954" s="227"/>
    </row>
    <row r="13955" spans="3:3" ht="15.6" x14ac:dyDescent="0.3">
      <c r="C13955" s="227"/>
    </row>
    <row r="13956" spans="3:3" ht="15.6" x14ac:dyDescent="0.3">
      <c r="C13956" s="227"/>
    </row>
    <row r="13957" spans="3:3" ht="15.6" x14ac:dyDescent="0.3">
      <c r="C13957" s="227"/>
    </row>
    <row r="13958" spans="3:3" ht="15.6" x14ac:dyDescent="0.3">
      <c r="C13958" s="227"/>
    </row>
    <row r="13959" spans="3:3" ht="15.6" x14ac:dyDescent="0.3">
      <c r="C13959" s="227"/>
    </row>
    <row r="13960" spans="3:3" ht="15.6" x14ac:dyDescent="0.3">
      <c r="C13960" s="227"/>
    </row>
    <row r="13961" spans="3:3" ht="15.6" x14ac:dyDescent="0.3">
      <c r="C13961" s="227"/>
    </row>
    <row r="13962" spans="3:3" ht="15.6" x14ac:dyDescent="0.3">
      <c r="C13962" s="227"/>
    </row>
    <row r="13963" spans="3:3" ht="15.6" x14ac:dyDescent="0.3">
      <c r="C13963" s="227"/>
    </row>
    <row r="13964" spans="3:3" ht="15.6" x14ac:dyDescent="0.3">
      <c r="C13964" s="227"/>
    </row>
    <row r="13965" spans="3:3" ht="15.6" x14ac:dyDescent="0.3">
      <c r="C13965" s="227"/>
    </row>
    <row r="13966" spans="3:3" ht="15.6" x14ac:dyDescent="0.3">
      <c r="C13966" s="227"/>
    </row>
    <row r="13967" spans="3:3" ht="15.6" x14ac:dyDescent="0.3">
      <c r="C13967" s="227"/>
    </row>
    <row r="13968" spans="3:3" ht="15.6" x14ac:dyDescent="0.3">
      <c r="C13968" s="227"/>
    </row>
    <row r="13969" spans="3:3" ht="15.6" x14ac:dyDescent="0.3">
      <c r="C13969" s="227"/>
    </row>
    <row r="13970" spans="3:3" ht="15.6" x14ac:dyDescent="0.3">
      <c r="C13970" s="227"/>
    </row>
    <row r="13971" spans="3:3" ht="15.6" x14ac:dyDescent="0.3">
      <c r="C13971" s="227"/>
    </row>
    <row r="13972" spans="3:3" ht="15.6" x14ac:dyDescent="0.3">
      <c r="C13972" s="227"/>
    </row>
    <row r="13973" spans="3:3" ht="15.6" x14ac:dyDescent="0.3">
      <c r="C13973" s="227"/>
    </row>
    <row r="13974" spans="3:3" ht="15.6" x14ac:dyDescent="0.3">
      <c r="C13974" s="227"/>
    </row>
    <row r="13975" spans="3:3" ht="15.6" x14ac:dyDescent="0.3">
      <c r="C13975" s="227"/>
    </row>
    <row r="13976" spans="3:3" ht="15.6" x14ac:dyDescent="0.3">
      <c r="C13976" s="227"/>
    </row>
    <row r="13977" spans="3:3" ht="15.6" x14ac:dyDescent="0.3">
      <c r="C13977" s="227"/>
    </row>
    <row r="13978" spans="3:3" ht="15.6" x14ac:dyDescent="0.3">
      <c r="C13978" s="227"/>
    </row>
    <row r="13979" spans="3:3" ht="15.6" x14ac:dyDescent="0.3">
      <c r="C13979" s="227"/>
    </row>
    <row r="13980" spans="3:3" ht="15.6" x14ac:dyDescent="0.3">
      <c r="C13980" s="227"/>
    </row>
    <row r="13981" spans="3:3" ht="15.6" x14ac:dyDescent="0.3">
      <c r="C13981" s="227"/>
    </row>
    <row r="13982" spans="3:3" ht="15.6" x14ac:dyDescent="0.3">
      <c r="C13982" s="227"/>
    </row>
    <row r="13983" spans="3:3" ht="15.6" x14ac:dyDescent="0.3">
      <c r="C13983" s="227"/>
    </row>
    <row r="13984" spans="3:3" ht="15.6" x14ac:dyDescent="0.3">
      <c r="C13984" s="227"/>
    </row>
    <row r="13985" spans="3:3" ht="15.6" x14ac:dyDescent="0.3">
      <c r="C13985" s="227"/>
    </row>
    <row r="13986" spans="3:3" ht="15.6" x14ac:dyDescent="0.3">
      <c r="C13986" s="227"/>
    </row>
    <row r="13987" spans="3:3" ht="15.6" x14ac:dyDescent="0.3">
      <c r="C13987" s="227"/>
    </row>
    <row r="13988" spans="3:3" ht="15.6" x14ac:dyDescent="0.3">
      <c r="C13988" s="227"/>
    </row>
    <row r="13989" spans="3:3" ht="15.6" x14ac:dyDescent="0.3">
      <c r="C13989" s="227"/>
    </row>
    <row r="13990" spans="3:3" ht="15.6" x14ac:dyDescent="0.3">
      <c r="C13990" s="227"/>
    </row>
    <row r="13991" spans="3:3" ht="15.6" x14ac:dyDescent="0.3">
      <c r="C13991" s="227"/>
    </row>
    <row r="13992" spans="3:3" ht="15.6" x14ac:dyDescent="0.3">
      <c r="C13992" s="227"/>
    </row>
    <row r="13993" spans="3:3" ht="15.6" x14ac:dyDescent="0.3">
      <c r="C13993" s="227"/>
    </row>
    <row r="13994" spans="3:3" ht="15.6" x14ac:dyDescent="0.3">
      <c r="C13994" s="227"/>
    </row>
    <row r="13995" spans="3:3" ht="15.6" x14ac:dyDescent="0.3">
      <c r="C13995" s="227"/>
    </row>
    <row r="13996" spans="3:3" ht="15.6" x14ac:dyDescent="0.3">
      <c r="C13996" s="227"/>
    </row>
    <row r="13997" spans="3:3" ht="15.6" x14ac:dyDescent="0.3">
      <c r="C13997" s="227"/>
    </row>
    <row r="13998" spans="3:3" ht="15.6" x14ac:dyDescent="0.3">
      <c r="C13998" s="227"/>
    </row>
    <row r="13999" spans="3:3" ht="15.6" x14ac:dyDescent="0.3">
      <c r="C13999" s="227"/>
    </row>
    <row r="14000" spans="3:3" ht="15.6" x14ac:dyDescent="0.3">
      <c r="C14000" s="227"/>
    </row>
    <row r="14001" spans="3:3" ht="15.6" x14ac:dyDescent="0.3">
      <c r="C14001" s="227"/>
    </row>
    <row r="14002" spans="3:3" ht="15.6" x14ac:dyDescent="0.3">
      <c r="C14002" s="227"/>
    </row>
    <row r="14003" spans="3:3" ht="15.6" x14ac:dyDescent="0.3">
      <c r="C14003" s="227"/>
    </row>
    <row r="14004" spans="3:3" ht="15.6" x14ac:dyDescent="0.3">
      <c r="C14004" s="227"/>
    </row>
    <row r="14005" spans="3:3" ht="15.6" x14ac:dyDescent="0.3">
      <c r="C14005" s="227"/>
    </row>
    <row r="14006" spans="3:3" ht="15.6" x14ac:dyDescent="0.3">
      <c r="C14006" s="227"/>
    </row>
    <row r="14007" spans="3:3" ht="15.6" x14ac:dyDescent="0.3">
      <c r="C14007" s="227"/>
    </row>
    <row r="14008" spans="3:3" ht="15.6" x14ac:dyDescent="0.3">
      <c r="C14008" s="227"/>
    </row>
    <row r="14009" spans="3:3" ht="15.6" x14ac:dyDescent="0.3">
      <c r="C14009" s="227"/>
    </row>
    <row r="14010" spans="3:3" ht="15.6" x14ac:dyDescent="0.3">
      <c r="C14010" s="227"/>
    </row>
    <row r="14011" spans="3:3" ht="15.6" x14ac:dyDescent="0.3">
      <c r="C14011" s="227"/>
    </row>
    <row r="14012" spans="3:3" ht="15.6" x14ac:dyDescent="0.3">
      <c r="C14012" s="227"/>
    </row>
    <row r="14013" spans="3:3" ht="15.6" x14ac:dyDescent="0.3">
      <c r="C14013" s="227"/>
    </row>
    <row r="14014" spans="3:3" ht="15.6" x14ac:dyDescent="0.3">
      <c r="C14014" s="227"/>
    </row>
    <row r="14015" spans="3:3" ht="15.6" x14ac:dyDescent="0.3">
      <c r="C14015" s="227"/>
    </row>
    <row r="14016" spans="3:3" ht="15.6" x14ac:dyDescent="0.3">
      <c r="C14016" s="227"/>
    </row>
    <row r="14017" spans="3:3" ht="15.6" x14ac:dyDescent="0.3">
      <c r="C14017" s="227"/>
    </row>
    <row r="14018" spans="3:3" ht="15.6" x14ac:dyDescent="0.3">
      <c r="C14018" s="227"/>
    </row>
    <row r="14019" spans="3:3" ht="15.6" x14ac:dyDescent="0.3">
      <c r="C14019" s="227"/>
    </row>
    <row r="14020" spans="3:3" ht="15.6" x14ac:dyDescent="0.3">
      <c r="C14020" s="227"/>
    </row>
    <row r="14021" spans="3:3" ht="15.6" x14ac:dyDescent="0.3">
      <c r="C14021" s="227"/>
    </row>
    <row r="14022" spans="3:3" ht="15.6" x14ac:dyDescent="0.3">
      <c r="C14022" s="227"/>
    </row>
    <row r="14023" spans="3:3" ht="15.6" x14ac:dyDescent="0.3">
      <c r="C14023" s="227"/>
    </row>
    <row r="14024" spans="3:3" ht="15.6" x14ac:dyDescent="0.3">
      <c r="C14024" s="227"/>
    </row>
    <row r="14025" spans="3:3" ht="15.6" x14ac:dyDescent="0.3">
      <c r="C14025" s="227"/>
    </row>
    <row r="14026" spans="3:3" ht="15.6" x14ac:dyDescent="0.3">
      <c r="C14026" s="227"/>
    </row>
    <row r="14027" spans="3:3" ht="15.6" x14ac:dyDescent="0.3">
      <c r="C14027" s="227"/>
    </row>
    <row r="14028" spans="3:3" ht="15.6" x14ac:dyDescent="0.3">
      <c r="C14028" s="227"/>
    </row>
    <row r="14029" spans="3:3" ht="15.6" x14ac:dyDescent="0.3">
      <c r="C14029" s="227"/>
    </row>
    <row r="14030" spans="3:3" ht="15.6" x14ac:dyDescent="0.3">
      <c r="C14030" s="227"/>
    </row>
    <row r="14031" spans="3:3" ht="15.6" x14ac:dyDescent="0.3">
      <c r="C14031" s="227"/>
    </row>
    <row r="14032" spans="3:3" ht="15.6" x14ac:dyDescent="0.3">
      <c r="C14032" s="227"/>
    </row>
    <row r="14033" spans="3:3" ht="15.6" x14ac:dyDescent="0.3">
      <c r="C14033" s="227"/>
    </row>
    <row r="14034" spans="3:3" ht="15.6" x14ac:dyDescent="0.3">
      <c r="C14034" s="227"/>
    </row>
    <row r="14035" spans="3:3" ht="15.6" x14ac:dyDescent="0.3">
      <c r="C14035" s="227"/>
    </row>
    <row r="14036" spans="3:3" ht="15.6" x14ac:dyDescent="0.3">
      <c r="C14036" s="227"/>
    </row>
    <row r="14037" spans="3:3" ht="15.6" x14ac:dyDescent="0.3">
      <c r="C14037" s="227"/>
    </row>
    <row r="14038" spans="3:3" ht="15.6" x14ac:dyDescent="0.3">
      <c r="C14038" s="227"/>
    </row>
    <row r="14039" spans="3:3" ht="15.6" x14ac:dyDescent="0.3">
      <c r="C14039" s="227"/>
    </row>
    <row r="14040" spans="3:3" ht="15.6" x14ac:dyDescent="0.3">
      <c r="C14040" s="227"/>
    </row>
    <row r="14041" spans="3:3" ht="15.6" x14ac:dyDescent="0.3">
      <c r="C14041" s="227"/>
    </row>
    <row r="14042" spans="3:3" ht="15.6" x14ac:dyDescent="0.3">
      <c r="C14042" s="227"/>
    </row>
    <row r="14043" spans="3:3" ht="15.6" x14ac:dyDescent="0.3">
      <c r="C14043" s="227"/>
    </row>
    <row r="14044" spans="3:3" ht="15.6" x14ac:dyDescent="0.3">
      <c r="C14044" s="227"/>
    </row>
    <row r="14045" spans="3:3" ht="15.6" x14ac:dyDescent="0.3">
      <c r="C14045" s="227"/>
    </row>
    <row r="14046" spans="3:3" ht="15.6" x14ac:dyDescent="0.3">
      <c r="C14046" s="227"/>
    </row>
    <row r="14047" spans="3:3" ht="15.6" x14ac:dyDescent="0.3">
      <c r="C14047" s="227"/>
    </row>
    <row r="14048" spans="3:3" ht="15.6" x14ac:dyDescent="0.3">
      <c r="C14048" s="227"/>
    </row>
    <row r="14049" spans="3:3" ht="15.6" x14ac:dyDescent="0.3">
      <c r="C14049" s="227"/>
    </row>
    <row r="14050" spans="3:3" ht="15.6" x14ac:dyDescent="0.3">
      <c r="C14050" s="227"/>
    </row>
    <row r="14051" spans="3:3" ht="15.6" x14ac:dyDescent="0.3">
      <c r="C14051" s="227"/>
    </row>
    <row r="14052" spans="3:3" ht="15.6" x14ac:dyDescent="0.3">
      <c r="C14052" s="227"/>
    </row>
    <row r="14053" spans="3:3" ht="15.6" x14ac:dyDescent="0.3">
      <c r="C14053" s="227"/>
    </row>
    <row r="14054" spans="3:3" ht="15.6" x14ac:dyDescent="0.3">
      <c r="C14054" s="227"/>
    </row>
    <row r="14055" spans="3:3" ht="15.6" x14ac:dyDescent="0.3">
      <c r="C14055" s="227"/>
    </row>
    <row r="14056" spans="3:3" ht="15.6" x14ac:dyDescent="0.3">
      <c r="C14056" s="227"/>
    </row>
    <row r="14057" spans="3:3" ht="15.6" x14ac:dyDescent="0.3">
      <c r="C14057" s="227"/>
    </row>
    <row r="14058" spans="3:3" ht="15.6" x14ac:dyDescent="0.3">
      <c r="C14058" s="227"/>
    </row>
    <row r="14059" spans="3:3" ht="15.6" x14ac:dyDescent="0.3">
      <c r="C14059" s="227"/>
    </row>
    <row r="14060" spans="3:3" ht="15.6" x14ac:dyDescent="0.3">
      <c r="C14060" s="227"/>
    </row>
    <row r="14061" spans="3:3" ht="15.6" x14ac:dyDescent="0.3">
      <c r="C14061" s="227"/>
    </row>
    <row r="14062" spans="3:3" ht="15.6" x14ac:dyDescent="0.3">
      <c r="C14062" s="227"/>
    </row>
    <row r="14063" spans="3:3" ht="15.6" x14ac:dyDescent="0.3">
      <c r="C14063" s="227"/>
    </row>
    <row r="14064" spans="3:3" ht="15.6" x14ac:dyDescent="0.3">
      <c r="C14064" s="227"/>
    </row>
    <row r="14065" spans="3:3" ht="15.6" x14ac:dyDescent="0.3">
      <c r="C14065" s="227"/>
    </row>
    <row r="14066" spans="3:3" ht="15.6" x14ac:dyDescent="0.3">
      <c r="C14066" s="227"/>
    </row>
    <row r="14067" spans="3:3" ht="15.6" x14ac:dyDescent="0.3">
      <c r="C14067" s="227"/>
    </row>
    <row r="14068" spans="3:3" ht="15.6" x14ac:dyDescent="0.3">
      <c r="C14068" s="227"/>
    </row>
    <row r="14069" spans="3:3" ht="15.6" x14ac:dyDescent="0.3">
      <c r="C14069" s="227"/>
    </row>
    <row r="14070" spans="3:3" ht="15.6" x14ac:dyDescent="0.3">
      <c r="C14070" s="227"/>
    </row>
    <row r="14071" spans="3:3" ht="15.6" x14ac:dyDescent="0.3">
      <c r="C14071" s="227"/>
    </row>
    <row r="14072" spans="3:3" ht="15.6" x14ac:dyDescent="0.3">
      <c r="C14072" s="227"/>
    </row>
    <row r="14073" spans="3:3" ht="15.6" x14ac:dyDescent="0.3">
      <c r="C14073" s="227"/>
    </row>
    <row r="14074" spans="3:3" ht="15.6" x14ac:dyDescent="0.3">
      <c r="C14074" s="227"/>
    </row>
    <row r="14075" spans="3:3" ht="15.6" x14ac:dyDescent="0.3">
      <c r="C14075" s="227"/>
    </row>
    <row r="14076" spans="3:3" ht="15.6" x14ac:dyDescent="0.3">
      <c r="C14076" s="227"/>
    </row>
    <row r="14077" spans="3:3" ht="15.6" x14ac:dyDescent="0.3">
      <c r="C14077" s="227"/>
    </row>
    <row r="14078" spans="3:3" ht="15.6" x14ac:dyDescent="0.3">
      <c r="C14078" s="227"/>
    </row>
    <row r="14079" spans="3:3" ht="15.6" x14ac:dyDescent="0.3">
      <c r="C14079" s="227"/>
    </row>
    <row r="14080" spans="3:3" ht="15.6" x14ac:dyDescent="0.3">
      <c r="C14080" s="227"/>
    </row>
    <row r="14081" spans="3:3" ht="15.6" x14ac:dyDescent="0.3">
      <c r="C14081" s="227"/>
    </row>
    <row r="14082" spans="3:3" ht="15.6" x14ac:dyDescent="0.3">
      <c r="C14082" s="227"/>
    </row>
    <row r="14083" spans="3:3" ht="15.6" x14ac:dyDescent="0.3">
      <c r="C14083" s="227"/>
    </row>
    <row r="14084" spans="3:3" ht="15.6" x14ac:dyDescent="0.3">
      <c r="C14084" s="227"/>
    </row>
    <row r="14085" spans="3:3" ht="15.6" x14ac:dyDescent="0.3">
      <c r="C14085" s="227"/>
    </row>
    <row r="14086" spans="3:3" ht="15.6" x14ac:dyDescent="0.3">
      <c r="C14086" s="227"/>
    </row>
    <row r="14087" spans="3:3" ht="15.6" x14ac:dyDescent="0.3">
      <c r="C14087" s="227"/>
    </row>
    <row r="14088" spans="3:3" ht="15.6" x14ac:dyDescent="0.3">
      <c r="C14088" s="227"/>
    </row>
    <row r="14089" spans="3:3" ht="15.6" x14ac:dyDescent="0.3">
      <c r="C14089" s="227"/>
    </row>
    <row r="14090" spans="3:3" ht="15.6" x14ac:dyDescent="0.3">
      <c r="C14090" s="227"/>
    </row>
    <row r="14091" spans="3:3" ht="15.6" x14ac:dyDescent="0.3">
      <c r="C14091" s="227"/>
    </row>
    <row r="14092" spans="3:3" ht="15.6" x14ac:dyDescent="0.3">
      <c r="C14092" s="227"/>
    </row>
    <row r="14093" spans="3:3" ht="15.6" x14ac:dyDescent="0.3">
      <c r="C14093" s="227"/>
    </row>
    <row r="14094" spans="3:3" ht="15.6" x14ac:dyDescent="0.3">
      <c r="C14094" s="227"/>
    </row>
    <row r="14095" spans="3:3" ht="15.6" x14ac:dyDescent="0.3">
      <c r="C14095" s="227"/>
    </row>
    <row r="14096" spans="3:3" ht="15.6" x14ac:dyDescent="0.3">
      <c r="C14096" s="227"/>
    </row>
    <row r="14097" spans="3:3" ht="15.6" x14ac:dyDescent="0.3">
      <c r="C14097" s="227"/>
    </row>
    <row r="14098" spans="3:3" ht="15.6" x14ac:dyDescent="0.3">
      <c r="C14098" s="227"/>
    </row>
    <row r="14099" spans="3:3" ht="15.6" x14ac:dyDescent="0.3">
      <c r="C14099" s="227"/>
    </row>
    <row r="14100" spans="3:3" ht="15.6" x14ac:dyDescent="0.3">
      <c r="C14100" s="227"/>
    </row>
    <row r="14101" spans="3:3" ht="15.6" x14ac:dyDescent="0.3">
      <c r="C14101" s="227"/>
    </row>
    <row r="14102" spans="3:3" ht="15.6" x14ac:dyDescent="0.3">
      <c r="C14102" s="227"/>
    </row>
    <row r="14103" spans="3:3" ht="15.6" x14ac:dyDescent="0.3">
      <c r="C14103" s="227"/>
    </row>
    <row r="14104" spans="3:3" ht="15.6" x14ac:dyDescent="0.3">
      <c r="C14104" s="227"/>
    </row>
    <row r="14105" spans="3:3" ht="15.6" x14ac:dyDescent="0.3">
      <c r="C14105" s="227"/>
    </row>
    <row r="14106" spans="3:3" ht="15.6" x14ac:dyDescent="0.3">
      <c r="C14106" s="227"/>
    </row>
    <row r="14107" spans="3:3" ht="15.6" x14ac:dyDescent="0.3">
      <c r="C14107" s="227"/>
    </row>
    <row r="14108" spans="3:3" ht="15.6" x14ac:dyDescent="0.3">
      <c r="C14108" s="227"/>
    </row>
    <row r="14109" spans="3:3" ht="15.6" x14ac:dyDescent="0.3">
      <c r="C14109" s="227"/>
    </row>
    <row r="14110" spans="3:3" ht="15.6" x14ac:dyDescent="0.3">
      <c r="C14110" s="227"/>
    </row>
    <row r="14111" spans="3:3" ht="15.6" x14ac:dyDescent="0.3">
      <c r="C14111" s="227"/>
    </row>
    <row r="14112" spans="3:3" ht="15.6" x14ac:dyDescent="0.3">
      <c r="C14112" s="227"/>
    </row>
    <row r="14113" spans="3:3" ht="15.6" x14ac:dyDescent="0.3">
      <c r="C14113" s="227"/>
    </row>
    <row r="14114" spans="3:3" ht="15.6" x14ac:dyDescent="0.3">
      <c r="C14114" s="227"/>
    </row>
    <row r="14115" spans="3:3" ht="15.6" x14ac:dyDescent="0.3">
      <c r="C14115" s="227"/>
    </row>
    <row r="14116" spans="3:3" ht="15.6" x14ac:dyDescent="0.3">
      <c r="C14116" s="227"/>
    </row>
    <row r="14117" spans="3:3" ht="15.6" x14ac:dyDescent="0.3">
      <c r="C14117" s="227"/>
    </row>
    <row r="14118" spans="3:3" ht="15.6" x14ac:dyDescent="0.3">
      <c r="C14118" s="227"/>
    </row>
    <row r="14119" spans="3:3" ht="15.6" x14ac:dyDescent="0.3">
      <c r="C14119" s="227"/>
    </row>
    <row r="14120" spans="3:3" ht="15.6" x14ac:dyDescent="0.3">
      <c r="C14120" s="227"/>
    </row>
    <row r="14121" spans="3:3" ht="15.6" x14ac:dyDescent="0.3">
      <c r="C14121" s="227"/>
    </row>
    <row r="14122" spans="3:3" ht="15.6" x14ac:dyDescent="0.3">
      <c r="C14122" s="227"/>
    </row>
    <row r="14123" spans="3:3" ht="15.6" x14ac:dyDescent="0.3">
      <c r="C14123" s="227"/>
    </row>
    <row r="14124" spans="3:3" ht="15.6" x14ac:dyDescent="0.3">
      <c r="C14124" s="227"/>
    </row>
    <row r="14125" spans="3:3" ht="15.6" x14ac:dyDescent="0.3">
      <c r="C14125" s="227"/>
    </row>
    <row r="14126" spans="3:3" ht="15.6" x14ac:dyDescent="0.3">
      <c r="C14126" s="227"/>
    </row>
    <row r="14127" spans="3:3" ht="15.6" x14ac:dyDescent="0.3">
      <c r="C14127" s="227"/>
    </row>
    <row r="14128" spans="3:3" ht="15.6" x14ac:dyDescent="0.3">
      <c r="C14128" s="227"/>
    </row>
    <row r="14129" spans="3:3" ht="15.6" x14ac:dyDescent="0.3">
      <c r="C14129" s="227"/>
    </row>
    <row r="14130" spans="3:3" ht="15.6" x14ac:dyDescent="0.3">
      <c r="C14130" s="227"/>
    </row>
    <row r="14131" spans="3:3" ht="15.6" x14ac:dyDescent="0.3">
      <c r="C14131" s="227"/>
    </row>
    <row r="14132" spans="3:3" ht="15.6" x14ac:dyDescent="0.3">
      <c r="C14132" s="227"/>
    </row>
    <row r="14133" spans="3:3" ht="15.6" x14ac:dyDescent="0.3">
      <c r="C14133" s="227"/>
    </row>
    <row r="14134" spans="3:3" ht="15.6" x14ac:dyDescent="0.3">
      <c r="C14134" s="227"/>
    </row>
    <row r="14135" spans="3:3" ht="15.6" x14ac:dyDescent="0.3">
      <c r="C14135" s="227"/>
    </row>
    <row r="14136" spans="3:3" ht="15.6" x14ac:dyDescent="0.3">
      <c r="C14136" s="227"/>
    </row>
    <row r="14137" spans="3:3" ht="15.6" x14ac:dyDescent="0.3">
      <c r="C14137" s="227"/>
    </row>
    <row r="14138" spans="3:3" ht="15.6" x14ac:dyDescent="0.3">
      <c r="C14138" s="227"/>
    </row>
    <row r="14139" spans="3:3" ht="15.6" x14ac:dyDescent="0.3">
      <c r="C14139" s="227"/>
    </row>
    <row r="14140" spans="3:3" ht="15.6" x14ac:dyDescent="0.3">
      <c r="C14140" s="227"/>
    </row>
    <row r="14141" spans="3:3" ht="15.6" x14ac:dyDescent="0.3">
      <c r="C14141" s="227"/>
    </row>
    <row r="14142" spans="3:3" ht="15.6" x14ac:dyDescent="0.3">
      <c r="C14142" s="227"/>
    </row>
    <row r="14143" spans="3:3" ht="15.6" x14ac:dyDescent="0.3">
      <c r="C14143" s="227"/>
    </row>
    <row r="14144" spans="3:3" ht="15.6" x14ac:dyDescent="0.3">
      <c r="C14144" s="227"/>
    </row>
    <row r="14145" spans="3:3" ht="15.6" x14ac:dyDescent="0.3">
      <c r="C14145" s="227"/>
    </row>
    <row r="14146" spans="3:3" ht="15.6" x14ac:dyDescent="0.3">
      <c r="C14146" s="227"/>
    </row>
    <row r="14147" spans="3:3" ht="15.6" x14ac:dyDescent="0.3">
      <c r="C14147" s="227"/>
    </row>
    <row r="14148" spans="3:3" ht="15.6" x14ac:dyDescent="0.3">
      <c r="C14148" s="227"/>
    </row>
    <row r="14149" spans="3:3" ht="15.6" x14ac:dyDescent="0.3">
      <c r="C14149" s="227"/>
    </row>
    <row r="14150" spans="3:3" ht="15.6" x14ac:dyDescent="0.3">
      <c r="C14150" s="227"/>
    </row>
    <row r="14151" spans="3:3" ht="15.6" x14ac:dyDescent="0.3">
      <c r="C14151" s="227"/>
    </row>
    <row r="14152" spans="3:3" ht="15.6" x14ac:dyDescent="0.3">
      <c r="C14152" s="227"/>
    </row>
    <row r="14153" spans="3:3" ht="15.6" x14ac:dyDescent="0.3">
      <c r="C14153" s="227"/>
    </row>
    <row r="14154" spans="3:3" ht="15.6" x14ac:dyDescent="0.3">
      <c r="C14154" s="227"/>
    </row>
    <row r="14155" spans="3:3" ht="15.6" x14ac:dyDescent="0.3">
      <c r="C14155" s="227"/>
    </row>
    <row r="14156" spans="3:3" ht="15.6" x14ac:dyDescent="0.3">
      <c r="C14156" s="227"/>
    </row>
    <row r="14157" spans="3:3" ht="15.6" x14ac:dyDescent="0.3">
      <c r="C14157" s="227"/>
    </row>
    <row r="14158" spans="3:3" ht="15.6" x14ac:dyDescent="0.3">
      <c r="C14158" s="227"/>
    </row>
    <row r="14159" spans="3:3" ht="15.6" x14ac:dyDescent="0.3">
      <c r="C14159" s="227"/>
    </row>
    <row r="14160" spans="3:3" ht="15.6" x14ac:dyDescent="0.3">
      <c r="C14160" s="227"/>
    </row>
    <row r="14161" spans="3:3" ht="15.6" x14ac:dyDescent="0.3">
      <c r="C14161" s="227"/>
    </row>
    <row r="14162" spans="3:3" ht="15.6" x14ac:dyDescent="0.3">
      <c r="C14162" s="227"/>
    </row>
    <row r="14163" spans="3:3" ht="15.6" x14ac:dyDescent="0.3">
      <c r="C14163" s="227"/>
    </row>
    <row r="14164" spans="3:3" ht="15.6" x14ac:dyDescent="0.3">
      <c r="C14164" s="227"/>
    </row>
    <row r="14165" spans="3:3" ht="15.6" x14ac:dyDescent="0.3">
      <c r="C14165" s="227"/>
    </row>
    <row r="14166" spans="3:3" ht="15.6" x14ac:dyDescent="0.3">
      <c r="C14166" s="227"/>
    </row>
    <row r="14167" spans="3:3" ht="15.6" x14ac:dyDescent="0.3">
      <c r="C14167" s="227"/>
    </row>
    <row r="14168" spans="3:3" ht="15.6" x14ac:dyDescent="0.3">
      <c r="C14168" s="227"/>
    </row>
    <row r="14169" spans="3:3" ht="15.6" x14ac:dyDescent="0.3">
      <c r="C14169" s="227"/>
    </row>
    <row r="14170" spans="3:3" ht="15.6" x14ac:dyDescent="0.3">
      <c r="C14170" s="227"/>
    </row>
    <row r="14171" spans="3:3" ht="15.6" x14ac:dyDescent="0.3">
      <c r="C14171" s="227"/>
    </row>
    <row r="14172" spans="3:3" ht="15.6" x14ac:dyDescent="0.3">
      <c r="C14172" s="227"/>
    </row>
    <row r="14173" spans="3:3" ht="15.6" x14ac:dyDescent="0.3">
      <c r="C14173" s="227"/>
    </row>
    <row r="14174" spans="3:3" ht="15.6" x14ac:dyDescent="0.3">
      <c r="C14174" s="227"/>
    </row>
    <row r="14175" spans="3:3" ht="15.6" x14ac:dyDescent="0.3">
      <c r="C14175" s="227"/>
    </row>
    <row r="14176" spans="3:3" ht="15.6" x14ac:dyDescent="0.3">
      <c r="C14176" s="227"/>
    </row>
    <row r="14177" spans="3:3" ht="15.6" x14ac:dyDescent="0.3">
      <c r="C14177" s="227"/>
    </row>
    <row r="14178" spans="3:3" ht="15.6" x14ac:dyDescent="0.3">
      <c r="C14178" s="227"/>
    </row>
    <row r="14179" spans="3:3" ht="15.6" x14ac:dyDescent="0.3">
      <c r="C14179" s="227"/>
    </row>
    <row r="14180" spans="3:3" ht="15.6" x14ac:dyDescent="0.3">
      <c r="C14180" s="227"/>
    </row>
    <row r="14181" spans="3:3" ht="15.6" x14ac:dyDescent="0.3">
      <c r="C14181" s="227"/>
    </row>
    <row r="14182" spans="3:3" ht="15.6" x14ac:dyDescent="0.3">
      <c r="C14182" s="227"/>
    </row>
    <row r="14183" spans="3:3" ht="15.6" x14ac:dyDescent="0.3">
      <c r="C14183" s="227"/>
    </row>
    <row r="14184" spans="3:3" ht="15.6" x14ac:dyDescent="0.3">
      <c r="C14184" s="227"/>
    </row>
    <row r="14185" spans="3:3" ht="15.6" x14ac:dyDescent="0.3">
      <c r="C14185" s="227"/>
    </row>
    <row r="14186" spans="3:3" ht="15.6" x14ac:dyDescent="0.3">
      <c r="C14186" s="227"/>
    </row>
    <row r="14187" spans="3:3" ht="15.6" x14ac:dyDescent="0.3">
      <c r="C14187" s="227"/>
    </row>
    <row r="14188" spans="3:3" ht="15.6" x14ac:dyDescent="0.3">
      <c r="C14188" s="227"/>
    </row>
    <row r="14189" spans="3:3" ht="15.6" x14ac:dyDescent="0.3">
      <c r="C14189" s="227"/>
    </row>
    <row r="14190" spans="3:3" ht="15.6" x14ac:dyDescent="0.3">
      <c r="C14190" s="227"/>
    </row>
    <row r="14191" spans="3:3" ht="15.6" x14ac:dyDescent="0.3">
      <c r="C14191" s="227"/>
    </row>
    <row r="14192" spans="3:3" ht="15.6" x14ac:dyDescent="0.3">
      <c r="C14192" s="227"/>
    </row>
    <row r="14193" spans="3:3" ht="15.6" x14ac:dyDescent="0.3">
      <c r="C14193" s="227"/>
    </row>
    <row r="14194" spans="3:3" ht="15.6" x14ac:dyDescent="0.3">
      <c r="C14194" s="227"/>
    </row>
    <row r="14195" spans="3:3" ht="15.6" x14ac:dyDescent="0.3">
      <c r="C14195" s="227"/>
    </row>
    <row r="14196" spans="3:3" ht="15.6" x14ac:dyDescent="0.3">
      <c r="C14196" s="227"/>
    </row>
    <row r="14197" spans="3:3" ht="15.6" x14ac:dyDescent="0.3">
      <c r="C14197" s="227"/>
    </row>
    <row r="14198" spans="3:3" ht="15.6" x14ac:dyDescent="0.3">
      <c r="C14198" s="227"/>
    </row>
    <row r="14199" spans="3:3" ht="15.6" x14ac:dyDescent="0.3">
      <c r="C14199" s="227"/>
    </row>
    <row r="14200" spans="3:3" ht="15.6" x14ac:dyDescent="0.3">
      <c r="C14200" s="227"/>
    </row>
    <row r="14201" spans="3:3" ht="15.6" x14ac:dyDescent="0.3">
      <c r="C14201" s="227"/>
    </row>
    <row r="14202" spans="3:3" ht="15.6" x14ac:dyDescent="0.3">
      <c r="C14202" s="227"/>
    </row>
    <row r="14203" spans="3:3" ht="15.6" x14ac:dyDescent="0.3">
      <c r="C14203" s="227"/>
    </row>
    <row r="14204" spans="3:3" ht="15.6" x14ac:dyDescent="0.3">
      <c r="C14204" s="227"/>
    </row>
    <row r="14205" spans="3:3" ht="15.6" x14ac:dyDescent="0.3">
      <c r="C14205" s="227"/>
    </row>
    <row r="14206" spans="3:3" ht="15.6" x14ac:dyDescent="0.3">
      <c r="C14206" s="227"/>
    </row>
    <row r="14207" spans="3:3" ht="15.6" x14ac:dyDescent="0.3">
      <c r="C14207" s="227"/>
    </row>
    <row r="14208" spans="3:3" ht="15.6" x14ac:dyDescent="0.3">
      <c r="C14208" s="227"/>
    </row>
    <row r="14209" spans="3:3" ht="15.6" x14ac:dyDescent="0.3">
      <c r="C14209" s="227"/>
    </row>
    <row r="14210" spans="3:3" ht="15.6" x14ac:dyDescent="0.3">
      <c r="C14210" s="227"/>
    </row>
    <row r="14211" spans="3:3" ht="15.6" x14ac:dyDescent="0.3">
      <c r="C14211" s="227"/>
    </row>
    <row r="14212" spans="3:3" ht="15.6" x14ac:dyDescent="0.3">
      <c r="C14212" s="227"/>
    </row>
    <row r="14213" spans="3:3" ht="15.6" x14ac:dyDescent="0.3">
      <c r="C14213" s="227"/>
    </row>
    <row r="14214" spans="3:3" ht="15.6" x14ac:dyDescent="0.3">
      <c r="C14214" s="227"/>
    </row>
    <row r="14215" spans="3:3" ht="15.6" x14ac:dyDescent="0.3">
      <c r="C14215" s="227"/>
    </row>
    <row r="14216" spans="3:3" ht="15.6" x14ac:dyDescent="0.3">
      <c r="C14216" s="227"/>
    </row>
    <row r="14217" spans="3:3" ht="15.6" x14ac:dyDescent="0.3">
      <c r="C14217" s="227"/>
    </row>
    <row r="14218" spans="3:3" ht="15.6" x14ac:dyDescent="0.3">
      <c r="C14218" s="227"/>
    </row>
    <row r="14219" spans="3:3" ht="15.6" x14ac:dyDescent="0.3">
      <c r="C14219" s="227"/>
    </row>
    <row r="14220" spans="3:3" ht="15.6" x14ac:dyDescent="0.3">
      <c r="C14220" s="227"/>
    </row>
    <row r="14221" spans="3:3" ht="15.6" x14ac:dyDescent="0.3">
      <c r="C14221" s="227"/>
    </row>
    <row r="14222" spans="3:3" ht="15.6" x14ac:dyDescent="0.3">
      <c r="C14222" s="227"/>
    </row>
    <row r="14223" spans="3:3" ht="15.6" x14ac:dyDescent="0.3">
      <c r="C14223" s="227"/>
    </row>
    <row r="14224" spans="3:3" ht="15.6" x14ac:dyDescent="0.3">
      <c r="C14224" s="227"/>
    </row>
    <row r="14225" spans="3:3" ht="15.6" x14ac:dyDescent="0.3">
      <c r="C14225" s="227"/>
    </row>
    <row r="14226" spans="3:3" ht="15.6" x14ac:dyDescent="0.3">
      <c r="C14226" s="227"/>
    </row>
    <row r="14227" spans="3:3" ht="15.6" x14ac:dyDescent="0.3">
      <c r="C14227" s="227"/>
    </row>
    <row r="14228" spans="3:3" ht="15.6" x14ac:dyDescent="0.3">
      <c r="C14228" s="227"/>
    </row>
    <row r="14229" spans="3:3" ht="15.6" x14ac:dyDescent="0.3">
      <c r="C14229" s="227"/>
    </row>
    <row r="14230" spans="3:3" ht="15.6" x14ac:dyDescent="0.3">
      <c r="C14230" s="227"/>
    </row>
    <row r="14231" spans="3:3" ht="15.6" x14ac:dyDescent="0.3">
      <c r="C14231" s="227"/>
    </row>
    <row r="14232" spans="3:3" ht="15.6" x14ac:dyDescent="0.3">
      <c r="C14232" s="227"/>
    </row>
    <row r="14233" spans="3:3" ht="15.6" x14ac:dyDescent="0.3">
      <c r="C14233" s="227"/>
    </row>
    <row r="14234" spans="3:3" ht="15.6" x14ac:dyDescent="0.3">
      <c r="C14234" s="227"/>
    </row>
    <row r="14235" spans="3:3" ht="15.6" x14ac:dyDescent="0.3">
      <c r="C14235" s="227"/>
    </row>
    <row r="14236" spans="3:3" ht="15.6" x14ac:dyDescent="0.3">
      <c r="C14236" s="227"/>
    </row>
    <row r="14237" spans="3:3" ht="15.6" x14ac:dyDescent="0.3">
      <c r="C14237" s="227"/>
    </row>
    <row r="14238" spans="3:3" ht="15.6" x14ac:dyDescent="0.3">
      <c r="C14238" s="227"/>
    </row>
    <row r="14239" spans="3:3" ht="15.6" x14ac:dyDescent="0.3">
      <c r="C14239" s="227"/>
    </row>
    <row r="14240" spans="3:3" ht="15.6" x14ac:dyDescent="0.3">
      <c r="C14240" s="227"/>
    </row>
    <row r="14241" spans="3:3" ht="15.6" x14ac:dyDescent="0.3">
      <c r="C14241" s="227"/>
    </row>
    <row r="14242" spans="3:3" ht="15.6" x14ac:dyDescent="0.3">
      <c r="C14242" s="227"/>
    </row>
    <row r="14243" spans="3:3" ht="15.6" x14ac:dyDescent="0.3">
      <c r="C14243" s="227"/>
    </row>
    <row r="14244" spans="3:3" ht="15.6" x14ac:dyDescent="0.3">
      <c r="C14244" s="227"/>
    </row>
    <row r="14245" spans="3:3" ht="15.6" x14ac:dyDescent="0.3">
      <c r="C14245" s="227"/>
    </row>
    <row r="14246" spans="3:3" ht="15.6" x14ac:dyDescent="0.3">
      <c r="C14246" s="227"/>
    </row>
    <row r="14247" spans="3:3" ht="15.6" x14ac:dyDescent="0.3">
      <c r="C14247" s="227"/>
    </row>
    <row r="14248" spans="3:3" ht="15.6" x14ac:dyDescent="0.3">
      <c r="C14248" s="227"/>
    </row>
    <row r="14249" spans="3:3" ht="15.6" x14ac:dyDescent="0.3">
      <c r="C14249" s="227"/>
    </row>
    <row r="14250" spans="3:3" ht="15.6" x14ac:dyDescent="0.3">
      <c r="C14250" s="227"/>
    </row>
    <row r="14251" spans="3:3" ht="15.6" x14ac:dyDescent="0.3">
      <c r="C14251" s="227"/>
    </row>
    <row r="14252" spans="3:3" ht="15.6" x14ac:dyDescent="0.3">
      <c r="C14252" s="227"/>
    </row>
    <row r="14253" spans="3:3" ht="15.6" x14ac:dyDescent="0.3">
      <c r="C14253" s="227"/>
    </row>
    <row r="14254" spans="3:3" ht="15.6" x14ac:dyDescent="0.3">
      <c r="C14254" s="227"/>
    </row>
    <row r="14255" spans="3:3" ht="15.6" x14ac:dyDescent="0.3">
      <c r="C14255" s="227"/>
    </row>
    <row r="14256" spans="3:3" ht="15.6" x14ac:dyDescent="0.3">
      <c r="C14256" s="227"/>
    </row>
    <row r="14257" spans="3:3" ht="15.6" x14ac:dyDescent="0.3">
      <c r="C14257" s="227"/>
    </row>
    <row r="14258" spans="3:3" ht="15.6" x14ac:dyDescent="0.3">
      <c r="C14258" s="227"/>
    </row>
    <row r="14259" spans="3:3" ht="15.6" x14ac:dyDescent="0.3">
      <c r="C14259" s="227"/>
    </row>
    <row r="14260" spans="3:3" ht="15.6" x14ac:dyDescent="0.3">
      <c r="C14260" s="227"/>
    </row>
    <row r="14261" spans="3:3" ht="15.6" x14ac:dyDescent="0.3">
      <c r="C14261" s="227"/>
    </row>
    <row r="14262" spans="3:3" ht="15.6" x14ac:dyDescent="0.3">
      <c r="C14262" s="227"/>
    </row>
    <row r="14263" spans="3:3" ht="15.6" x14ac:dyDescent="0.3">
      <c r="C14263" s="227"/>
    </row>
    <row r="14264" spans="3:3" ht="15.6" x14ac:dyDescent="0.3">
      <c r="C14264" s="227"/>
    </row>
    <row r="14265" spans="3:3" ht="15.6" x14ac:dyDescent="0.3">
      <c r="C14265" s="227"/>
    </row>
    <row r="14266" spans="3:3" ht="15.6" x14ac:dyDescent="0.3">
      <c r="C14266" s="227"/>
    </row>
    <row r="14267" spans="3:3" ht="15.6" x14ac:dyDescent="0.3">
      <c r="C14267" s="227"/>
    </row>
    <row r="14268" spans="3:3" ht="15.6" x14ac:dyDescent="0.3">
      <c r="C14268" s="227"/>
    </row>
    <row r="14269" spans="3:3" ht="15.6" x14ac:dyDescent="0.3">
      <c r="C14269" s="227"/>
    </row>
    <row r="14270" spans="3:3" ht="15.6" x14ac:dyDescent="0.3">
      <c r="C14270" s="227"/>
    </row>
    <row r="14271" spans="3:3" ht="15.6" x14ac:dyDescent="0.3">
      <c r="C14271" s="227"/>
    </row>
    <row r="14272" spans="3:3" ht="15.6" x14ac:dyDescent="0.3">
      <c r="C14272" s="227"/>
    </row>
    <row r="14273" spans="3:3" ht="15.6" x14ac:dyDescent="0.3">
      <c r="C14273" s="227"/>
    </row>
    <row r="14274" spans="3:3" ht="15.6" x14ac:dyDescent="0.3">
      <c r="C14274" s="227"/>
    </row>
    <row r="14275" spans="3:3" ht="15.6" x14ac:dyDescent="0.3">
      <c r="C14275" s="227"/>
    </row>
    <row r="14276" spans="3:3" ht="15.6" x14ac:dyDescent="0.3">
      <c r="C14276" s="227"/>
    </row>
    <row r="14277" spans="3:3" ht="15.6" x14ac:dyDescent="0.3">
      <c r="C14277" s="227"/>
    </row>
    <row r="14278" spans="3:3" ht="15.6" x14ac:dyDescent="0.3">
      <c r="C14278" s="227"/>
    </row>
    <row r="14279" spans="3:3" ht="15.6" x14ac:dyDescent="0.3">
      <c r="C14279" s="227"/>
    </row>
    <row r="14280" spans="3:3" ht="15.6" x14ac:dyDescent="0.3">
      <c r="C14280" s="227"/>
    </row>
    <row r="14281" spans="3:3" ht="15.6" x14ac:dyDescent="0.3">
      <c r="C14281" s="227"/>
    </row>
    <row r="14282" spans="3:3" ht="15.6" x14ac:dyDescent="0.3">
      <c r="C14282" s="227"/>
    </row>
    <row r="14283" spans="3:3" ht="15.6" x14ac:dyDescent="0.3">
      <c r="C14283" s="227"/>
    </row>
    <row r="14284" spans="3:3" ht="15.6" x14ac:dyDescent="0.3">
      <c r="C14284" s="227"/>
    </row>
    <row r="14285" spans="3:3" ht="15.6" x14ac:dyDescent="0.3">
      <c r="C14285" s="227"/>
    </row>
    <row r="14286" spans="3:3" ht="15.6" x14ac:dyDescent="0.3">
      <c r="C14286" s="227"/>
    </row>
    <row r="14287" spans="3:3" ht="15.6" x14ac:dyDescent="0.3">
      <c r="C14287" s="227"/>
    </row>
    <row r="14288" spans="3:3" ht="15.6" x14ac:dyDescent="0.3">
      <c r="C14288" s="227"/>
    </row>
    <row r="14289" spans="3:3" ht="15.6" x14ac:dyDescent="0.3">
      <c r="C14289" s="227"/>
    </row>
    <row r="14290" spans="3:3" ht="15.6" x14ac:dyDescent="0.3">
      <c r="C14290" s="227"/>
    </row>
    <row r="14291" spans="3:3" ht="15.6" x14ac:dyDescent="0.3">
      <c r="C14291" s="227"/>
    </row>
    <row r="14292" spans="3:3" ht="15.6" x14ac:dyDescent="0.3">
      <c r="C14292" s="227"/>
    </row>
    <row r="14293" spans="3:3" ht="15.6" x14ac:dyDescent="0.3">
      <c r="C14293" s="227"/>
    </row>
    <row r="14294" spans="3:3" ht="15.6" x14ac:dyDescent="0.3">
      <c r="C14294" s="227"/>
    </row>
    <row r="14295" spans="3:3" ht="15.6" x14ac:dyDescent="0.3">
      <c r="C14295" s="227"/>
    </row>
    <row r="14296" spans="3:3" ht="15.6" x14ac:dyDescent="0.3">
      <c r="C14296" s="227"/>
    </row>
    <row r="14297" spans="3:3" ht="15.6" x14ac:dyDescent="0.3">
      <c r="C14297" s="227"/>
    </row>
    <row r="14298" spans="3:3" ht="15.6" x14ac:dyDescent="0.3">
      <c r="C14298" s="227"/>
    </row>
    <row r="14299" spans="3:3" ht="15.6" x14ac:dyDescent="0.3">
      <c r="C14299" s="227"/>
    </row>
    <row r="14300" spans="3:3" ht="15.6" x14ac:dyDescent="0.3">
      <c r="C14300" s="227"/>
    </row>
    <row r="14301" spans="3:3" ht="15.6" x14ac:dyDescent="0.3">
      <c r="C14301" s="227"/>
    </row>
    <row r="14302" spans="3:3" ht="15.6" x14ac:dyDescent="0.3">
      <c r="C14302" s="227"/>
    </row>
    <row r="14303" spans="3:3" ht="15.6" x14ac:dyDescent="0.3">
      <c r="C14303" s="227"/>
    </row>
    <row r="14304" spans="3:3" ht="15.6" x14ac:dyDescent="0.3">
      <c r="C14304" s="227"/>
    </row>
    <row r="14305" spans="3:3" ht="15.6" x14ac:dyDescent="0.3">
      <c r="C14305" s="227"/>
    </row>
    <row r="14306" spans="3:3" ht="15.6" x14ac:dyDescent="0.3">
      <c r="C14306" s="227"/>
    </row>
    <row r="14307" spans="3:3" ht="15.6" x14ac:dyDescent="0.3">
      <c r="C14307" s="227"/>
    </row>
    <row r="14308" spans="3:3" ht="15.6" x14ac:dyDescent="0.3">
      <c r="C14308" s="227"/>
    </row>
    <row r="14309" spans="3:3" ht="15.6" x14ac:dyDescent="0.3">
      <c r="C14309" s="227"/>
    </row>
    <row r="14310" spans="3:3" ht="15.6" x14ac:dyDescent="0.3">
      <c r="C14310" s="227"/>
    </row>
    <row r="14311" spans="3:3" ht="15.6" x14ac:dyDescent="0.3">
      <c r="C14311" s="227"/>
    </row>
    <row r="14312" spans="3:3" ht="15.6" x14ac:dyDescent="0.3">
      <c r="C14312" s="227"/>
    </row>
    <row r="14313" spans="3:3" ht="15.6" x14ac:dyDescent="0.3">
      <c r="C14313" s="227"/>
    </row>
    <row r="14314" spans="3:3" ht="15.6" x14ac:dyDescent="0.3">
      <c r="C14314" s="227"/>
    </row>
    <row r="14315" spans="3:3" ht="15.6" x14ac:dyDescent="0.3">
      <c r="C14315" s="227"/>
    </row>
    <row r="14316" spans="3:3" ht="15.6" x14ac:dyDescent="0.3">
      <c r="C14316" s="227"/>
    </row>
    <row r="14317" spans="3:3" ht="15.6" x14ac:dyDescent="0.3">
      <c r="C14317" s="227"/>
    </row>
    <row r="14318" spans="3:3" ht="15.6" x14ac:dyDescent="0.3">
      <c r="C14318" s="227"/>
    </row>
    <row r="14319" spans="3:3" ht="15.6" x14ac:dyDescent="0.3">
      <c r="C14319" s="227"/>
    </row>
    <row r="14320" spans="3:3" ht="15.6" x14ac:dyDescent="0.3">
      <c r="C14320" s="227"/>
    </row>
    <row r="14321" spans="3:3" ht="15.6" x14ac:dyDescent="0.3">
      <c r="C14321" s="227"/>
    </row>
    <row r="14322" spans="3:3" ht="15.6" x14ac:dyDescent="0.3">
      <c r="C14322" s="227"/>
    </row>
    <row r="14323" spans="3:3" ht="15.6" x14ac:dyDescent="0.3">
      <c r="C14323" s="227"/>
    </row>
    <row r="14324" spans="3:3" ht="15.6" x14ac:dyDescent="0.3">
      <c r="C14324" s="227"/>
    </row>
    <row r="14325" spans="3:3" ht="15.6" x14ac:dyDescent="0.3">
      <c r="C14325" s="227"/>
    </row>
    <row r="14326" spans="3:3" ht="15.6" x14ac:dyDescent="0.3">
      <c r="C14326" s="227"/>
    </row>
    <row r="14327" spans="3:3" ht="15.6" x14ac:dyDescent="0.3">
      <c r="C14327" s="227"/>
    </row>
    <row r="14328" spans="3:3" ht="15.6" x14ac:dyDescent="0.3">
      <c r="C14328" s="227"/>
    </row>
    <row r="14329" spans="3:3" ht="15.6" x14ac:dyDescent="0.3">
      <c r="C14329" s="227"/>
    </row>
    <row r="14330" spans="3:3" ht="15.6" x14ac:dyDescent="0.3">
      <c r="C14330" s="227"/>
    </row>
    <row r="14331" spans="3:3" ht="15.6" x14ac:dyDescent="0.3">
      <c r="C14331" s="227"/>
    </row>
    <row r="14332" spans="3:3" ht="15.6" x14ac:dyDescent="0.3">
      <c r="C14332" s="227"/>
    </row>
    <row r="14333" spans="3:3" ht="15.6" x14ac:dyDescent="0.3">
      <c r="C14333" s="227"/>
    </row>
    <row r="14334" spans="3:3" ht="15.6" x14ac:dyDescent="0.3">
      <c r="C14334" s="227"/>
    </row>
    <row r="14335" spans="3:3" ht="15.6" x14ac:dyDescent="0.3">
      <c r="C14335" s="227"/>
    </row>
    <row r="14336" spans="3:3" ht="15.6" x14ac:dyDescent="0.3">
      <c r="C14336" s="227"/>
    </row>
    <row r="14337" spans="3:3" ht="15.6" x14ac:dyDescent="0.3">
      <c r="C14337" s="227"/>
    </row>
    <row r="14338" spans="3:3" ht="15.6" x14ac:dyDescent="0.3">
      <c r="C14338" s="227"/>
    </row>
    <row r="14339" spans="3:3" ht="15.6" x14ac:dyDescent="0.3">
      <c r="C14339" s="227"/>
    </row>
    <row r="14340" spans="3:3" ht="15.6" x14ac:dyDescent="0.3">
      <c r="C14340" s="227"/>
    </row>
    <row r="14341" spans="3:3" ht="15.6" x14ac:dyDescent="0.3">
      <c r="C14341" s="227"/>
    </row>
    <row r="14342" spans="3:3" ht="15.6" x14ac:dyDescent="0.3">
      <c r="C14342" s="227"/>
    </row>
    <row r="14343" spans="3:3" ht="15.6" x14ac:dyDescent="0.3">
      <c r="C14343" s="227"/>
    </row>
    <row r="14344" spans="3:3" ht="15.6" x14ac:dyDescent="0.3">
      <c r="C14344" s="227"/>
    </row>
    <row r="14345" spans="3:3" ht="15.6" x14ac:dyDescent="0.3">
      <c r="C14345" s="227"/>
    </row>
    <row r="14346" spans="3:3" ht="15.6" x14ac:dyDescent="0.3">
      <c r="C14346" s="227"/>
    </row>
    <row r="14347" spans="3:3" ht="15.6" x14ac:dyDescent="0.3">
      <c r="C14347" s="227"/>
    </row>
    <row r="14348" spans="3:3" ht="15.6" x14ac:dyDescent="0.3">
      <c r="C14348" s="227"/>
    </row>
    <row r="14349" spans="3:3" ht="15.6" x14ac:dyDescent="0.3">
      <c r="C14349" s="227"/>
    </row>
    <row r="14350" spans="3:3" ht="15.6" x14ac:dyDescent="0.3">
      <c r="C14350" s="227"/>
    </row>
    <row r="14351" spans="3:3" ht="15.6" x14ac:dyDescent="0.3">
      <c r="C14351" s="227"/>
    </row>
    <row r="14352" spans="3:3" ht="15.6" x14ac:dyDescent="0.3">
      <c r="C14352" s="227"/>
    </row>
    <row r="14353" spans="3:3" ht="15.6" x14ac:dyDescent="0.3">
      <c r="C14353" s="227"/>
    </row>
    <row r="14354" spans="3:3" ht="15.6" x14ac:dyDescent="0.3">
      <c r="C14354" s="227"/>
    </row>
    <row r="14355" spans="3:3" ht="15.6" x14ac:dyDescent="0.3">
      <c r="C14355" s="227"/>
    </row>
    <row r="14356" spans="3:3" ht="15.6" x14ac:dyDescent="0.3">
      <c r="C14356" s="227"/>
    </row>
    <row r="14357" spans="3:3" ht="15.6" x14ac:dyDescent="0.3">
      <c r="C14357" s="227"/>
    </row>
    <row r="14358" spans="3:3" ht="15.6" x14ac:dyDescent="0.3">
      <c r="C14358" s="227"/>
    </row>
    <row r="14359" spans="3:3" ht="15.6" x14ac:dyDescent="0.3">
      <c r="C14359" s="227"/>
    </row>
    <row r="14360" spans="3:3" ht="15.6" x14ac:dyDescent="0.3">
      <c r="C14360" s="227"/>
    </row>
    <row r="14361" spans="3:3" ht="15.6" x14ac:dyDescent="0.3">
      <c r="C14361" s="227"/>
    </row>
    <row r="14362" spans="3:3" ht="15.6" x14ac:dyDescent="0.3">
      <c r="C14362" s="227"/>
    </row>
    <row r="14363" spans="3:3" ht="15.6" x14ac:dyDescent="0.3">
      <c r="C14363" s="227"/>
    </row>
    <row r="14364" spans="3:3" ht="15.6" x14ac:dyDescent="0.3">
      <c r="C14364" s="227"/>
    </row>
    <row r="14365" spans="3:3" ht="15.6" x14ac:dyDescent="0.3">
      <c r="C14365" s="227"/>
    </row>
    <row r="14366" spans="3:3" ht="15.6" x14ac:dyDescent="0.3">
      <c r="C14366" s="227"/>
    </row>
    <row r="14367" spans="3:3" ht="15.6" x14ac:dyDescent="0.3">
      <c r="C14367" s="227"/>
    </row>
    <row r="14368" spans="3:3" ht="15.6" x14ac:dyDescent="0.3">
      <c r="C14368" s="227"/>
    </row>
    <row r="14369" spans="3:3" ht="15.6" x14ac:dyDescent="0.3">
      <c r="C14369" s="227"/>
    </row>
    <row r="14370" spans="3:3" ht="15.6" x14ac:dyDescent="0.3">
      <c r="C14370" s="227"/>
    </row>
    <row r="14371" spans="3:3" ht="15.6" x14ac:dyDescent="0.3">
      <c r="C14371" s="227"/>
    </row>
    <row r="14372" spans="3:3" ht="15.6" x14ac:dyDescent="0.3">
      <c r="C14372" s="227"/>
    </row>
    <row r="14373" spans="3:3" ht="15.6" x14ac:dyDescent="0.3">
      <c r="C14373" s="227"/>
    </row>
    <row r="14374" spans="3:3" ht="15.6" x14ac:dyDescent="0.3">
      <c r="C14374" s="227"/>
    </row>
    <row r="14375" spans="3:3" ht="15.6" x14ac:dyDescent="0.3">
      <c r="C14375" s="227"/>
    </row>
    <row r="14376" spans="3:3" ht="15.6" x14ac:dyDescent="0.3">
      <c r="C14376" s="227"/>
    </row>
    <row r="14377" spans="3:3" ht="15.6" x14ac:dyDescent="0.3">
      <c r="C14377" s="227"/>
    </row>
    <row r="14378" spans="3:3" ht="15.6" x14ac:dyDescent="0.3">
      <c r="C14378" s="227"/>
    </row>
    <row r="14379" spans="3:3" ht="15.6" x14ac:dyDescent="0.3">
      <c r="C14379" s="227"/>
    </row>
    <row r="14380" spans="3:3" ht="15.6" x14ac:dyDescent="0.3">
      <c r="C14380" s="227"/>
    </row>
    <row r="14381" spans="3:3" ht="15.6" x14ac:dyDescent="0.3">
      <c r="C14381" s="227"/>
    </row>
    <row r="14382" spans="3:3" ht="15.6" x14ac:dyDescent="0.3">
      <c r="C14382" s="227"/>
    </row>
    <row r="14383" spans="3:3" ht="15.6" x14ac:dyDescent="0.3">
      <c r="C14383" s="227"/>
    </row>
    <row r="14384" spans="3:3" ht="15.6" x14ac:dyDescent="0.3">
      <c r="C14384" s="227"/>
    </row>
    <row r="14385" spans="3:3" ht="15.6" x14ac:dyDescent="0.3">
      <c r="C14385" s="227"/>
    </row>
    <row r="14386" spans="3:3" ht="15.6" x14ac:dyDescent="0.3">
      <c r="C14386" s="227"/>
    </row>
    <row r="14387" spans="3:3" ht="15.6" x14ac:dyDescent="0.3">
      <c r="C14387" s="227"/>
    </row>
    <row r="14388" spans="3:3" ht="15.6" x14ac:dyDescent="0.3">
      <c r="C14388" s="227"/>
    </row>
    <row r="14389" spans="3:3" ht="15.6" x14ac:dyDescent="0.3">
      <c r="C14389" s="227"/>
    </row>
    <row r="14390" spans="3:3" ht="15.6" x14ac:dyDescent="0.3">
      <c r="C14390" s="227"/>
    </row>
    <row r="14391" spans="3:3" ht="15.6" x14ac:dyDescent="0.3">
      <c r="C14391" s="227"/>
    </row>
    <row r="14392" spans="3:3" ht="15.6" x14ac:dyDescent="0.3">
      <c r="C14392" s="227"/>
    </row>
    <row r="14393" spans="3:3" ht="15.6" x14ac:dyDescent="0.3">
      <c r="C14393" s="227"/>
    </row>
    <row r="14394" spans="3:3" ht="15.6" x14ac:dyDescent="0.3">
      <c r="C14394" s="227"/>
    </row>
    <row r="14395" spans="3:3" ht="15.6" x14ac:dyDescent="0.3">
      <c r="C14395" s="227"/>
    </row>
    <row r="14396" spans="3:3" ht="15.6" x14ac:dyDescent="0.3">
      <c r="C14396" s="227"/>
    </row>
    <row r="14397" spans="3:3" ht="15.6" x14ac:dyDescent="0.3">
      <c r="C14397" s="227"/>
    </row>
    <row r="14398" spans="3:3" ht="15.6" x14ac:dyDescent="0.3">
      <c r="C14398" s="227"/>
    </row>
    <row r="14399" spans="3:3" ht="15.6" x14ac:dyDescent="0.3">
      <c r="C14399" s="227"/>
    </row>
    <row r="14400" spans="3:3" ht="15.6" x14ac:dyDescent="0.3">
      <c r="C14400" s="227"/>
    </row>
    <row r="14401" spans="3:3" ht="15.6" x14ac:dyDescent="0.3">
      <c r="C14401" s="227"/>
    </row>
    <row r="14402" spans="3:3" ht="15.6" x14ac:dyDescent="0.3">
      <c r="C14402" s="227"/>
    </row>
    <row r="14403" spans="3:3" ht="15.6" x14ac:dyDescent="0.3">
      <c r="C14403" s="227"/>
    </row>
    <row r="14404" spans="3:3" ht="15.6" x14ac:dyDescent="0.3">
      <c r="C14404" s="227"/>
    </row>
    <row r="14405" spans="3:3" ht="15.6" x14ac:dyDescent="0.3">
      <c r="C14405" s="227"/>
    </row>
    <row r="14406" spans="3:3" ht="15.6" x14ac:dyDescent="0.3">
      <c r="C14406" s="227"/>
    </row>
    <row r="14407" spans="3:3" ht="15.6" x14ac:dyDescent="0.3">
      <c r="C14407" s="227"/>
    </row>
    <row r="14408" spans="3:3" ht="15.6" x14ac:dyDescent="0.3">
      <c r="C14408" s="227"/>
    </row>
    <row r="14409" spans="3:3" ht="15.6" x14ac:dyDescent="0.3">
      <c r="C14409" s="227"/>
    </row>
    <row r="14410" spans="3:3" ht="15.6" x14ac:dyDescent="0.3">
      <c r="C14410" s="227"/>
    </row>
    <row r="14411" spans="3:3" ht="15.6" x14ac:dyDescent="0.3">
      <c r="C14411" s="227"/>
    </row>
    <row r="14412" spans="3:3" ht="15.6" x14ac:dyDescent="0.3">
      <c r="C14412" s="227"/>
    </row>
    <row r="14413" spans="3:3" ht="15.6" x14ac:dyDescent="0.3">
      <c r="C14413" s="227"/>
    </row>
    <row r="14414" spans="3:3" ht="15.6" x14ac:dyDescent="0.3">
      <c r="C14414" s="227"/>
    </row>
    <row r="14415" spans="3:3" ht="15.6" x14ac:dyDescent="0.3">
      <c r="C14415" s="227"/>
    </row>
    <row r="14416" spans="3:3" ht="15.6" x14ac:dyDescent="0.3">
      <c r="C14416" s="227"/>
    </row>
    <row r="14417" spans="3:3" ht="15.6" x14ac:dyDescent="0.3">
      <c r="C14417" s="227"/>
    </row>
    <row r="14418" spans="3:3" ht="15.6" x14ac:dyDescent="0.3">
      <c r="C14418" s="227"/>
    </row>
    <row r="14419" spans="3:3" ht="15.6" x14ac:dyDescent="0.3">
      <c r="C14419" s="227"/>
    </row>
    <row r="14420" spans="3:3" ht="15.6" x14ac:dyDescent="0.3">
      <c r="C14420" s="227"/>
    </row>
    <row r="14421" spans="3:3" ht="15.6" x14ac:dyDescent="0.3">
      <c r="C14421" s="227"/>
    </row>
    <row r="14422" spans="3:3" ht="15.6" x14ac:dyDescent="0.3">
      <c r="C14422" s="227"/>
    </row>
    <row r="14423" spans="3:3" ht="15.6" x14ac:dyDescent="0.3">
      <c r="C14423" s="227"/>
    </row>
    <row r="14424" spans="3:3" ht="15.6" x14ac:dyDescent="0.3">
      <c r="C14424" s="227"/>
    </row>
    <row r="14425" spans="3:3" ht="15.6" x14ac:dyDescent="0.3">
      <c r="C14425" s="227"/>
    </row>
    <row r="14426" spans="3:3" ht="15.6" x14ac:dyDescent="0.3">
      <c r="C14426" s="227"/>
    </row>
    <row r="14427" spans="3:3" ht="15.6" x14ac:dyDescent="0.3">
      <c r="C14427" s="227"/>
    </row>
    <row r="14428" spans="3:3" ht="15.6" x14ac:dyDescent="0.3">
      <c r="C14428" s="227"/>
    </row>
    <row r="14429" spans="3:3" ht="15.6" x14ac:dyDescent="0.3">
      <c r="C14429" s="227"/>
    </row>
    <row r="14430" spans="3:3" ht="15.6" x14ac:dyDescent="0.3">
      <c r="C14430" s="227"/>
    </row>
    <row r="14431" spans="3:3" ht="15.6" x14ac:dyDescent="0.3">
      <c r="C14431" s="227"/>
    </row>
    <row r="14432" spans="3:3" ht="15.6" x14ac:dyDescent="0.3">
      <c r="C14432" s="227"/>
    </row>
    <row r="14433" spans="3:3" ht="15.6" x14ac:dyDescent="0.3">
      <c r="C14433" s="227"/>
    </row>
    <row r="14434" spans="3:3" ht="15.6" x14ac:dyDescent="0.3">
      <c r="C14434" s="227"/>
    </row>
    <row r="14435" spans="3:3" ht="15.6" x14ac:dyDescent="0.3">
      <c r="C14435" s="227"/>
    </row>
    <row r="14436" spans="3:3" ht="15.6" x14ac:dyDescent="0.3">
      <c r="C14436" s="227"/>
    </row>
    <row r="14437" spans="3:3" ht="15.6" x14ac:dyDescent="0.3">
      <c r="C14437" s="227"/>
    </row>
    <row r="14438" spans="3:3" ht="15.6" x14ac:dyDescent="0.3">
      <c r="C14438" s="227"/>
    </row>
    <row r="14439" spans="3:3" ht="15.6" x14ac:dyDescent="0.3">
      <c r="C14439" s="227"/>
    </row>
    <row r="14440" spans="3:3" ht="15.6" x14ac:dyDescent="0.3">
      <c r="C14440" s="227"/>
    </row>
    <row r="14441" spans="3:3" ht="15.6" x14ac:dyDescent="0.3">
      <c r="C14441" s="227"/>
    </row>
    <row r="14442" spans="3:3" ht="15.6" x14ac:dyDescent="0.3">
      <c r="C14442" s="227"/>
    </row>
    <row r="14443" spans="3:3" ht="15.6" x14ac:dyDescent="0.3">
      <c r="C14443" s="227"/>
    </row>
    <row r="14444" spans="3:3" ht="15.6" x14ac:dyDescent="0.3">
      <c r="C14444" s="227"/>
    </row>
    <row r="14445" spans="3:3" ht="15.6" x14ac:dyDescent="0.3">
      <c r="C14445" s="227"/>
    </row>
    <row r="14446" spans="3:3" ht="15.6" x14ac:dyDescent="0.3">
      <c r="C14446" s="227"/>
    </row>
    <row r="14447" spans="3:3" ht="15.6" x14ac:dyDescent="0.3">
      <c r="C14447" s="227"/>
    </row>
    <row r="14448" spans="3:3" ht="15.6" x14ac:dyDescent="0.3">
      <c r="C14448" s="227"/>
    </row>
    <row r="14449" spans="3:3" ht="15.6" x14ac:dyDescent="0.3">
      <c r="C14449" s="227"/>
    </row>
    <row r="14450" spans="3:3" ht="15.6" x14ac:dyDescent="0.3">
      <c r="C14450" s="227"/>
    </row>
    <row r="14451" spans="3:3" ht="15.6" x14ac:dyDescent="0.3">
      <c r="C14451" s="227"/>
    </row>
    <row r="14452" spans="3:3" ht="15.6" x14ac:dyDescent="0.3">
      <c r="C14452" s="227"/>
    </row>
    <row r="14453" spans="3:3" ht="15.6" x14ac:dyDescent="0.3">
      <c r="C14453" s="227"/>
    </row>
    <row r="14454" spans="3:3" ht="15.6" x14ac:dyDescent="0.3">
      <c r="C14454" s="227"/>
    </row>
    <row r="14455" spans="3:3" ht="15.6" x14ac:dyDescent="0.3">
      <c r="C14455" s="227"/>
    </row>
    <row r="14456" spans="3:3" ht="15.6" x14ac:dyDescent="0.3">
      <c r="C14456" s="227"/>
    </row>
    <row r="14457" spans="3:3" ht="15.6" x14ac:dyDescent="0.3">
      <c r="C14457" s="227"/>
    </row>
    <row r="14458" spans="3:3" ht="15.6" x14ac:dyDescent="0.3">
      <c r="C14458" s="227"/>
    </row>
    <row r="14459" spans="3:3" ht="15.6" x14ac:dyDescent="0.3">
      <c r="C14459" s="227"/>
    </row>
    <row r="14460" spans="3:3" ht="15.6" x14ac:dyDescent="0.3">
      <c r="C14460" s="227"/>
    </row>
    <row r="14461" spans="3:3" ht="15.6" x14ac:dyDescent="0.3">
      <c r="C14461" s="227"/>
    </row>
    <row r="14462" spans="3:3" ht="15.6" x14ac:dyDescent="0.3">
      <c r="C14462" s="227"/>
    </row>
    <row r="14463" spans="3:3" ht="15.6" x14ac:dyDescent="0.3">
      <c r="C14463" s="227"/>
    </row>
    <row r="14464" spans="3:3" ht="15.6" x14ac:dyDescent="0.3">
      <c r="C14464" s="227"/>
    </row>
    <row r="14465" spans="3:3" ht="15.6" x14ac:dyDescent="0.3">
      <c r="C14465" s="227"/>
    </row>
    <row r="14466" spans="3:3" ht="15.6" x14ac:dyDescent="0.3">
      <c r="C14466" s="227"/>
    </row>
    <row r="14467" spans="3:3" ht="15.6" x14ac:dyDescent="0.3">
      <c r="C14467" s="227"/>
    </row>
    <row r="14468" spans="3:3" ht="15.6" x14ac:dyDescent="0.3">
      <c r="C14468" s="227"/>
    </row>
    <row r="14469" spans="3:3" ht="15.6" x14ac:dyDescent="0.3">
      <c r="C14469" s="227"/>
    </row>
    <row r="14470" spans="3:3" ht="15.6" x14ac:dyDescent="0.3">
      <c r="C14470" s="227"/>
    </row>
    <row r="14471" spans="3:3" ht="15.6" x14ac:dyDescent="0.3">
      <c r="C14471" s="227"/>
    </row>
    <row r="14472" spans="3:3" ht="15.6" x14ac:dyDescent="0.3">
      <c r="C14472" s="227"/>
    </row>
    <row r="14473" spans="3:3" ht="15.6" x14ac:dyDescent="0.3">
      <c r="C14473" s="227"/>
    </row>
    <row r="14474" spans="3:3" ht="15.6" x14ac:dyDescent="0.3">
      <c r="C14474" s="227"/>
    </row>
    <row r="14475" spans="3:3" ht="15.6" x14ac:dyDescent="0.3">
      <c r="C14475" s="227"/>
    </row>
    <row r="14476" spans="3:3" ht="15.6" x14ac:dyDescent="0.3">
      <c r="C14476" s="227"/>
    </row>
    <row r="14477" spans="3:3" ht="15.6" x14ac:dyDescent="0.3">
      <c r="C14477" s="227"/>
    </row>
    <row r="14478" spans="3:3" ht="15.6" x14ac:dyDescent="0.3">
      <c r="C14478" s="227"/>
    </row>
    <row r="14479" spans="3:3" ht="15.6" x14ac:dyDescent="0.3">
      <c r="C14479" s="227"/>
    </row>
    <row r="14480" spans="3:3" ht="15.6" x14ac:dyDescent="0.3">
      <c r="C14480" s="227"/>
    </row>
    <row r="14481" spans="3:3" ht="15.6" x14ac:dyDescent="0.3">
      <c r="C14481" s="227"/>
    </row>
    <row r="14482" spans="3:3" ht="15.6" x14ac:dyDescent="0.3">
      <c r="C14482" s="227"/>
    </row>
    <row r="14483" spans="3:3" ht="15.6" x14ac:dyDescent="0.3">
      <c r="C14483" s="227"/>
    </row>
    <row r="14484" spans="3:3" ht="15.6" x14ac:dyDescent="0.3">
      <c r="C14484" s="227"/>
    </row>
    <row r="14485" spans="3:3" ht="15.6" x14ac:dyDescent="0.3">
      <c r="C14485" s="227"/>
    </row>
    <row r="14486" spans="3:3" ht="15.6" x14ac:dyDescent="0.3">
      <c r="C14486" s="227"/>
    </row>
    <row r="14487" spans="3:3" ht="15.6" x14ac:dyDescent="0.3">
      <c r="C14487" s="227"/>
    </row>
    <row r="14488" spans="3:3" ht="15.6" x14ac:dyDescent="0.3">
      <c r="C14488" s="227"/>
    </row>
    <row r="14489" spans="3:3" ht="15.6" x14ac:dyDescent="0.3">
      <c r="C14489" s="227"/>
    </row>
    <row r="14490" spans="3:3" ht="15.6" x14ac:dyDescent="0.3">
      <c r="C14490" s="227"/>
    </row>
    <row r="14491" spans="3:3" ht="15.6" x14ac:dyDescent="0.3">
      <c r="C14491" s="227"/>
    </row>
    <row r="14492" spans="3:3" ht="15.6" x14ac:dyDescent="0.3">
      <c r="C14492" s="227"/>
    </row>
    <row r="14493" spans="3:3" ht="15.6" x14ac:dyDescent="0.3">
      <c r="C14493" s="227"/>
    </row>
    <row r="14494" spans="3:3" ht="15.6" x14ac:dyDescent="0.3">
      <c r="C14494" s="227"/>
    </row>
    <row r="14495" spans="3:3" ht="15.6" x14ac:dyDescent="0.3">
      <c r="C14495" s="227"/>
    </row>
    <row r="14496" spans="3:3" ht="15.6" x14ac:dyDescent="0.3">
      <c r="C14496" s="227"/>
    </row>
    <row r="14497" spans="3:3" ht="15.6" x14ac:dyDescent="0.3">
      <c r="C14497" s="227"/>
    </row>
    <row r="14498" spans="3:3" ht="15.6" x14ac:dyDescent="0.3">
      <c r="C14498" s="227"/>
    </row>
    <row r="14499" spans="3:3" ht="15.6" x14ac:dyDescent="0.3">
      <c r="C14499" s="227"/>
    </row>
    <row r="14500" spans="3:3" ht="15.6" x14ac:dyDescent="0.3">
      <c r="C14500" s="227"/>
    </row>
    <row r="14501" spans="3:3" ht="15.6" x14ac:dyDescent="0.3">
      <c r="C14501" s="227"/>
    </row>
    <row r="14502" spans="3:3" ht="15.6" x14ac:dyDescent="0.3">
      <c r="C14502" s="227"/>
    </row>
    <row r="14503" spans="3:3" ht="15.6" x14ac:dyDescent="0.3">
      <c r="C14503" s="227"/>
    </row>
    <row r="14504" spans="3:3" ht="15.6" x14ac:dyDescent="0.3">
      <c r="C14504" s="227"/>
    </row>
    <row r="14505" spans="3:3" ht="15.6" x14ac:dyDescent="0.3">
      <c r="C14505" s="227"/>
    </row>
    <row r="14506" spans="3:3" ht="15.6" x14ac:dyDescent="0.3">
      <c r="C14506" s="227"/>
    </row>
    <row r="14507" spans="3:3" ht="15.6" x14ac:dyDescent="0.3">
      <c r="C14507" s="227"/>
    </row>
    <row r="14508" spans="3:3" ht="15.6" x14ac:dyDescent="0.3">
      <c r="C14508" s="227"/>
    </row>
    <row r="14509" spans="3:3" ht="15.6" x14ac:dyDescent="0.3">
      <c r="C14509" s="227"/>
    </row>
    <row r="14510" spans="3:3" ht="15.6" x14ac:dyDescent="0.3">
      <c r="C14510" s="227"/>
    </row>
    <row r="14511" spans="3:3" ht="15.6" x14ac:dyDescent="0.3">
      <c r="C14511" s="227"/>
    </row>
    <row r="14512" spans="3:3" ht="15.6" x14ac:dyDescent="0.3">
      <c r="C14512" s="227"/>
    </row>
    <row r="14513" spans="3:3" ht="15.6" x14ac:dyDescent="0.3">
      <c r="C14513" s="227"/>
    </row>
    <row r="14514" spans="3:3" ht="15.6" x14ac:dyDescent="0.3">
      <c r="C14514" s="227"/>
    </row>
    <row r="14515" spans="3:3" ht="15.6" x14ac:dyDescent="0.3">
      <c r="C14515" s="227"/>
    </row>
    <row r="14516" spans="3:3" ht="15.6" x14ac:dyDescent="0.3">
      <c r="C14516" s="227"/>
    </row>
    <row r="14517" spans="3:3" ht="15.6" x14ac:dyDescent="0.3">
      <c r="C14517" s="227"/>
    </row>
    <row r="14518" spans="3:3" ht="15.6" x14ac:dyDescent="0.3">
      <c r="C14518" s="227"/>
    </row>
    <row r="14519" spans="3:3" ht="15.6" x14ac:dyDescent="0.3">
      <c r="C14519" s="227"/>
    </row>
    <row r="14520" spans="3:3" ht="15.6" x14ac:dyDescent="0.3">
      <c r="C14520" s="227"/>
    </row>
    <row r="14521" spans="3:3" ht="15.6" x14ac:dyDescent="0.3">
      <c r="C14521" s="227"/>
    </row>
    <row r="14522" spans="3:3" ht="15.6" x14ac:dyDescent="0.3">
      <c r="C14522" s="227"/>
    </row>
    <row r="14523" spans="3:3" ht="15.6" x14ac:dyDescent="0.3">
      <c r="C14523" s="227"/>
    </row>
    <row r="14524" spans="3:3" ht="15.6" x14ac:dyDescent="0.3">
      <c r="C14524" s="227"/>
    </row>
    <row r="14525" spans="3:3" ht="15.6" x14ac:dyDescent="0.3">
      <c r="C14525" s="227"/>
    </row>
    <row r="14526" spans="3:3" ht="15.6" x14ac:dyDescent="0.3">
      <c r="C14526" s="227"/>
    </row>
    <row r="14527" spans="3:3" ht="15.6" x14ac:dyDescent="0.3">
      <c r="C14527" s="227"/>
    </row>
    <row r="14528" spans="3:3" ht="15.6" x14ac:dyDescent="0.3">
      <c r="C14528" s="227"/>
    </row>
    <row r="14529" spans="3:3" ht="15.6" x14ac:dyDescent="0.3">
      <c r="C14529" s="227"/>
    </row>
    <row r="14530" spans="3:3" ht="15.6" x14ac:dyDescent="0.3">
      <c r="C14530" s="227"/>
    </row>
    <row r="14531" spans="3:3" ht="15.6" x14ac:dyDescent="0.3">
      <c r="C14531" s="227"/>
    </row>
    <row r="14532" spans="3:3" ht="15.6" x14ac:dyDescent="0.3">
      <c r="C14532" s="227"/>
    </row>
    <row r="14533" spans="3:3" ht="15.6" x14ac:dyDescent="0.3">
      <c r="C14533" s="227"/>
    </row>
    <row r="14534" spans="3:3" ht="15.6" x14ac:dyDescent="0.3">
      <c r="C14534" s="227"/>
    </row>
    <row r="14535" spans="3:3" ht="15.6" x14ac:dyDescent="0.3">
      <c r="C14535" s="227"/>
    </row>
    <row r="14536" spans="3:3" ht="15.6" x14ac:dyDescent="0.3">
      <c r="C14536" s="227"/>
    </row>
    <row r="14537" spans="3:3" ht="15.6" x14ac:dyDescent="0.3">
      <c r="C14537" s="227"/>
    </row>
    <row r="14538" spans="3:3" ht="15.6" x14ac:dyDescent="0.3">
      <c r="C14538" s="227"/>
    </row>
    <row r="14539" spans="3:3" ht="15.6" x14ac:dyDescent="0.3">
      <c r="C14539" s="227"/>
    </row>
    <row r="14540" spans="3:3" ht="15.6" x14ac:dyDescent="0.3">
      <c r="C14540" s="227"/>
    </row>
    <row r="14541" spans="3:3" ht="15.6" x14ac:dyDescent="0.3">
      <c r="C14541" s="227"/>
    </row>
    <row r="14542" spans="3:3" ht="15.6" x14ac:dyDescent="0.3">
      <c r="C14542" s="227"/>
    </row>
    <row r="14543" spans="3:3" ht="15.6" x14ac:dyDescent="0.3">
      <c r="C14543" s="227"/>
    </row>
    <row r="14544" spans="3:3" ht="15.6" x14ac:dyDescent="0.3">
      <c r="C14544" s="227"/>
    </row>
    <row r="14545" spans="3:3" ht="15.6" x14ac:dyDescent="0.3">
      <c r="C14545" s="227"/>
    </row>
    <row r="14546" spans="3:3" ht="15.6" x14ac:dyDescent="0.3">
      <c r="C14546" s="227"/>
    </row>
    <row r="14547" spans="3:3" ht="15.6" x14ac:dyDescent="0.3">
      <c r="C14547" s="227"/>
    </row>
    <row r="14548" spans="3:3" ht="15.6" x14ac:dyDescent="0.3">
      <c r="C14548" s="227"/>
    </row>
    <row r="14549" spans="3:3" ht="15.6" x14ac:dyDescent="0.3">
      <c r="C14549" s="227"/>
    </row>
    <row r="14550" spans="3:3" ht="15.6" x14ac:dyDescent="0.3">
      <c r="C14550" s="227"/>
    </row>
    <row r="14551" spans="3:3" ht="15.6" x14ac:dyDescent="0.3">
      <c r="C14551" s="227"/>
    </row>
    <row r="14552" spans="3:3" ht="15.6" x14ac:dyDescent="0.3">
      <c r="C14552" s="227"/>
    </row>
    <row r="14553" spans="3:3" ht="15.6" x14ac:dyDescent="0.3">
      <c r="C14553" s="227"/>
    </row>
    <row r="14554" spans="3:3" ht="15.6" x14ac:dyDescent="0.3">
      <c r="C14554" s="227"/>
    </row>
    <row r="14555" spans="3:3" ht="15.6" x14ac:dyDescent="0.3">
      <c r="C14555" s="227"/>
    </row>
    <row r="14556" spans="3:3" ht="15.6" x14ac:dyDescent="0.3">
      <c r="C14556" s="227"/>
    </row>
    <row r="14557" spans="3:3" ht="15.6" x14ac:dyDescent="0.3">
      <c r="C14557" s="227"/>
    </row>
    <row r="14558" spans="3:3" ht="15.6" x14ac:dyDescent="0.3">
      <c r="C14558" s="227"/>
    </row>
    <row r="14559" spans="3:3" ht="15.6" x14ac:dyDescent="0.3">
      <c r="C14559" s="227"/>
    </row>
    <row r="14560" spans="3:3" ht="15.6" x14ac:dyDescent="0.3">
      <c r="C14560" s="227"/>
    </row>
    <row r="14561" spans="3:3" ht="15.6" x14ac:dyDescent="0.3">
      <c r="C14561" s="227"/>
    </row>
    <row r="14562" spans="3:3" ht="15.6" x14ac:dyDescent="0.3">
      <c r="C14562" s="227"/>
    </row>
    <row r="14563" spans="3:3" ht="15.6" x14ac:dyDescent="0.3">
      <c r="C14563" s="227"/>
    </row>
    <row r="14564" spans="3:3" ht="15.6" x14ac:dyDescent="0.3">
      <c r="C14564" s="227"/>
    </row>
    <row r="14565" spans="3:3" ht="15.6" x14ac:dyDescent="0.3">
      <c r="C14565" s="227"/>
    </row>
    <row r="14566" spans="3:3" ht="15.6" x14ac:dyDescent="0.3">
      <c r="C14566" s="227"/>
    </row>
    <row r="14567" spans="3:3" ht="15.6" x14ac:dyDescent="0.3">
      <c r="C14567" s="227"/>
    </row>
    <row r="14568" spans="3:3" ht="15.6" x14ac:dyDescent="0.3">
      <c r="C14568" s="227"/>
    </row>
    <row r="14569" spans="3:3" ht="15.6" x14ac:dyDescent="0.3">
      <c r="C14569" s="227"/>
    </row>
    <row r="14570" spans="3:3" ht="15.6" x14ac:dyDescent="0.3">
      <c r="C14570" s="227"/>
    </row>
    <row r="14571" spans="3:3" ht="15.6" x14ac:dyDescent="0.3">
      <c r="C14571" s="227"/>
    </row>
    <row r="14572" spans="3:3" ht="15.6" x14ac:dyDescent="0.3">
      <c r="C14572" s="227"/>
    </row>
    <row r="14573" spans="3:3" ht="15.6" x14ac:dyDescent="0.3">
      <c r="C14573" s="227"/>
    </row>
    <row r="14574" spans="3:3" ht="15.6" x14ac:dyDescent="0.3">
      <c r="C14574" s="227"/>
    </row>
    <row r="14575" spans="3:3" ht="15.6" x14ac:dyDescent="0.3">
      <c r="C14575" s="227"/>
    </row>
    <row r="14576" spans="3:3" ht="15.6" x14ac:dyDescent="0.3">
      <c r="C14576" s="227"/>
    </row>
    <row r="14577" spans="3:3" ht="15.6" x14ac:dyDescent="0.3">
      <c r="C14577" s="227"/>
    </row>
    <row r="14578" spans="3:3" ht="15.6" x14ac:dyDescent="0.3">
      <c r="C14578" s="227"/>
    </row>
    <row r="14579" spans="3:3" ht="15.6" x14ac:dyDescent="0.3">
      <c r="C14579" s="227"/>
    </row>
    <row r="14580" spans="3:3" ht="15.6" x14ac:dyDescent="0.3">
      <c r="C14580" s="227"/>
    </row>
    <row r="14581" spans="3:3" ht="15.6" x14ac:dyDescent="0.3">
      <c r="C14581" s="227"/>
    </row>
    <row r="14582" spans="3:3" ht="15.6" x14ac:dyDescent="0.3">
      <c r="C14582" s="227"/>
    </row>
    <row r="14583" spans="3:3" ht="15.6" x14ac:dyDescent="0.3">
      <c r="C14583" s="227"/>
    </row>
    <row r="14584" spans="3:3" ht="15.6" x14ac:dyDescent="0.3">
      <c r="C14584" s="227"/>
    </row>
    <row r="14585" spans="3:3" ht="15.6" x14ac:dyDescent="0.3">
      <c r="C14585" s="227"/>
    </row>
    <row r="14586" spans="3:3" ht="15.6" x14ac:dyDescent="0.3">
      <c r="C14586" s="227"/>
    </row>
    <row r="14587" spans="3:3" ht="15.6" x14ac:dyDescent="0.3">
      <c r="C14587" s="227"/>
    </row>
    <row r="14588" spans="3:3" ht="15.6" x14ac:dyDescent="0.3">
      <c r="C14588" s="227"/>
    </row>
    <row r="14589" spans="3:3" ht="15.6" x14ac:dyDescent="0.3">
      <c r="C14589" s="227"/>
    </row>
    <row r="14590" spans="3:3" ht="15.6" x14ac:dyDescent="0.3">
      <c r="C14590" s="227"/>
    </row>
    <row r="14591" spans="3:3" ht="15.6" x14ac:dyDescent="0.3">
      <c r="C14591" s="227"/>
    </row>
    <row r="14592" spans="3:3" ht="15.6" x14ac:dyDescent="0.3">
      <c r="C14592" s="227"/>
    </row>
    <row r="14593" spans="3:3" ht="15.6" x14ac:dyDescent="0.3">
      <c r="C14593" s="227"/>
    </row>
    <row r="14594" spans="3:3" ht="15.6" x14ac:dyDescent="0.3">
      <c r="C14594" s="227"/>
    </row>
    <row r="14595" spans="3:3" ht="15.6" x14ac:dyDescent="0.3">
      <c r="C14595" s="227"/>
    </row>
    <row r="14596" spans="3:3" ht="15.6" x14ac:dyDescent="0.3">
      <c r="C14596" s="227"/>
    </row>
    <row r="14597" spans="3:3" ht="15.6" x14ac:dyDescent="0.3">
      <c r="C14597" s="227"/>
    </row>
    <row r="14598" spans="3:3" ht="15.6" x14ac:dyDescent="0.3">
      <c r="C14598" s="227"/>
    </row>
    <row r="14599" spans="3:3" ht="15.6" x14ac:dyDescent="0.3">
      <c r="C14599" s="227"/>
    </row>
    <row r="14600" spans="3:3" ht="15.6" x14ac:dyDescent="0.3">
      <c r="C14600" s="227"/>
    </row>
    <row r="14601" spans="3:3" ht="15.6" x14ac:dyDescent="0.3">
      <c r="C14601" s="227"/>
    </row>
    <row r="14602" spans="3:3" ht="15.6" x14ac:dyDescent="0.3">
      <c r="C14602" s="227"/>
    </row>
    <row r="14603" spans="3:3" ht="15.6" x14ac:dyDescent="0.3">
      <c r="C14603" s="227"/>
    </row>
    <row r="14604" spans="3:3" ht="15.6" x14ac:dyDescent="0.3">
      <c r="C14604" s="227"/>
    </row>
    <row r="14605" spans="3:3" ht="15.6" x14ac:dyDescent="0.3">
      <c r="C14605" s="227"/>
    </row>
    <row r="14606" spans="3:3" ht="15.6" x14ac:dyDescent="0.3">
      <c r="C14606" s="227"/>
    </row>
    <row r="14607" spans="3:3" ht="15.6" x14ac:dyDescent="0.3">
      <c r="C14607" s="227"/>
    </row>
    <row r="14608" spans="3:3" ht="15.6" x14ac:dyDescent="0.3">
      <c r="C14608" s="227"/>
    </row>
    <row r="14609" spans="3:3" ht="15.6" x14ac:dyDescent="0.3">
      <c r="C14609" s="227"/>
    </row>
    <row r="14610" spans="3:3" ht="15.6" x14ac:dyDescent="0.3">
      <c r="C14610" s="227"/>
    </row>
    <row r="14611" spans="3:3" ht="15.6" x14ac:dyDescent="0.3">
      <c r="C14611" s="227"/>
    </row>
    <row r="14612" spans="3:3" ht="15.6" x14ac:dyDescent="0.3">
      <c r="C14612" s="227"/>
    </row>
    <row r="14613" spans="3:3" ht="15.6" x14ac:dyDescent="0.3">
      <c r="C14613" s="227"/>
    </row>
    <row r="14614" spans="3:3" ht="15.6" x14ac:dyDescent="0.3">
      <c r="C14614" s="227"/>
    </row>
    <row r="14615" spans="3:3" ht="15.6" x14ac:dyDescent="0.3">
      <c r="C14615" s="227"/>
    </row>
    <row r="14616" spans="3:3" ht="15.6" x14ac:dyDescent="0.3">
      <c r="C14616" s="227"/>
    </row>
    <row r="14617" spans="3:3" ht="15.6" x14ac:dyDescent="0.3">
      <c r="C14617" s="227"/>
    </row>
    <row r="14618" spans="3:3" ht="15.6" x14ac:dyDescent="0.3">
      <c r="C14618" s="227"/>
    </row>
    <row r="14619" spans="3:3" ht="15.6" x14ac:dyDescent="0.3">
      <c r="C14619" s="227"/>
    </row>
    <row r="14620" spans="3:3" ht="15.6" x14ac:dyDescent="0.3">
      <c r="C14620" s="227"/>
    </row>
    <row r="14621" spans="3:3" ht="15.6" x14ac:dyDescent="0.3">
      <c r="C14621" s="227"/>
    </row>
    <row r="14622" spans="3:3" ht="15.6" x14ac:dyDescent="0.3">
      <c r="C14622" s="227"/>
    </row>
    <row r="14623" spans="3:3" ht="15.6" x14ac:dyDescent="0.3">
      <c r="C14623" s="227"/>
    </row>
    <row r="14624" spans="3:3" ht="15.6" x14ac:dyDescent="0.3">
      <c r="C14624" s="227"/>
    </row>
    <row r="14625" spans="3:3" ht="15.6" x14ac:dyDescent="0.3">
      <c r="C14625" s="227"/>
    </row>
    <row r="14626" spans="3:3" ht="15.6" x14ac:dyDescent="0.3">
      <c r="C14626" s="227"/>
    </row>
    <row r="14627" spans="3:3" ht="15.6" x14ac:dyDescent="0.3">
      <c r="C14627" s="227"/>
    </row>
    <row r="14628" spans="3:3" ht="15.6" x14ac:dyDescent="0.3">
      <c r="C14628" s="227"/>
    </row>
    <row r="14629" spans="3:3" ht="15.6" x14ac:dyDescent="0.3">
      <c r="C14629" s="227"/>
    </row>
    <row r="14630" spans="3:3" ht="15.6" x14ac:dyDescent="0.3">
      <c r="C14630" s="227"/>
    </row>
    <row r="14631" spans="3:3" ht="15.6" x14ac:dyDescent="0.3">
      <c r="C14631" s="227"/>
    </row>
    <row r="14632" spans="3:3" ht="15.6" x14ac:dyDescent="0.3">
      <c r="C14632" s="227"/>
    </row>
    <row r="14633" spans="3:3" ht="15.6" x14ac:dyDescent="0.3">
      <c r="C14633" s="227"/>
    </row>
    <row r="14634" spans="3:3" ht="15.6" x14ac:dyDescent="0.3">
      <c r="C14634" s="227"/>
    </row>
    <row r="14635" spans="3:3" ht="15.6" x14ac:dyDescent="0.3">
      <c r="C14635" s="227"/>
    </row>
    <row r="14636" spans="3:3" ht="15.6" x14ac:dyDescent="0.3">
      <c r="C14636" s="227"/>
    </row>
    <row r="14637" spans="3:3" ht="15.6" x14ac:dyDescent="0.3">
      <c r="C14637" s="227"/>
    </row>
    <row r="14638" spans="3:3" ht="15.6" x14ac:dyDescent="0.3">
      <c r="C14638" s="227"/>
    </row>
    <row r="14639" spans="3:3" ht="15.6" x14ac:dyDescent="0.3">
      <c r="C14639" s="227"/>
    </row>
    <row r="14640" spans="3:3" ht="15.6" x14ac:dyDescent="0.3">
      <c r="C14640" s="227"/>
    </row>
    <row r="14641" spans="3:3" ht="15.6" x14ac:dyDescent="0.3">
      <c r="C14641" s="227"/>
    </row>
    <row r="14642" spans="3:3" ht="15.6" x14ac:dyDescent="0.3">
      <c r="C14642" s="227"/>
    </row>
    <row r="14643" spans="3:3" ht="15.6" x14ac:dyDescent="0.3">
      <c r="C14643" s="227"/>
    </row>
    <row r="14644" spans="3:3" ht="15.6" x14ac:dyDescent="0.3">
      <c r="C14644" s="227"/>
    </row>
    <row r="14645" spans="3:3" ht="15.6" x14ac:dyDescent="0.3">
      <c r="C14645" s="227"/>
    </row>
    <row r="14646" spans="3:3" ht="15.6" x14ac:dyDescent="0.3">
      <c r="C14646" s="227"/>
    </row>
    <row r="14647" spans="3:3" ht="15.6" x14ac:dyDescent="0.3">
      <c r="C14647" s="227"/>
    </row>
    <row r="14648" spans="3:3" ht="15.6" x14ac:dyDescent="0.3">
      <c r="C14648" s="227"/>
    </row>
    <row r="14649" spans="3:3" ht="15.6" x14ac:dyDescent="0.3">
      <c r="C14649" s="227"/>
    </row>
    <row r="14650" spans="3:3" ht="15.6" x14ac:dyDescent="0.3">
      <c r="C14650" s="227"/>
    </row>
    <row r="14651" spans="3:3" ht="15.6" x14ac:dyDescent="0.3">
      <c r="C14651" s="227"/>
    </row>
    <row r="14652" spans="3:3" ht="15.6" x14ac:dyDescent="0.3">
      <c r="C14652" s="227"/>
    </row>
    <row r="14653" spans="3:3" ht="15.6" x14ac:dyDescent="0.3">
      <c r="C14653" s="227"/>
    </row>
    <row r="14654" spans="3:3" ht="15.6" x14ac:dyDescent="0.3">
      <c r="C14654" s="227"/>
    </row>
    <row r="14655" spans="3:3" ht="15.6" x14ac:dyDescent="0.3">
      <c r="C14655" s="227"/>
    </row>
    <row r="14656" spans="3:3" ht="15.6" x14ac:dyDescent="0.3">
      <c r="C14656" s="227"/>
    </row>
    <row r="14657" spans="3:3" ht="15.6" x14ac:dyDescent="0.3">
      <c r="C14657" s="227"/>
    </row>
    <row r="14658" spans="3:3" ht="15.6" x14ac:dyDescent="0.3">
      <c r="C14658" s="227"/>
    </row>
    <row r="14659" spans="3:3" ht="15.6" x14ac:dyDescent="0.3">
      <c r="C14659" s="227"/>
    </row>
    <row r="14660" spans="3:3" ht="15.6" x14ac:dyDescent="0.3">
      <c r="C14660" s="227"/>
    </row>
    <row r="14661" spans="3:3" ht="15.6" x14ac:dyDescent="0.3">
      <c r="C14661" s="227"/>
    </row>
    <row r="14662" spans="3:3" ht="15.6" x14ac:dyDescent="0.3">
      <c r="C14662" s="227"/>
    </row>
    <row r="14663" spans="3:3" ht="15.6" x14ac:dyDescent="0.3">
      <c r="C14663" s="227"/>
    </row>
    <row r="14664" spans="3:3" ht="15.6" x14ac:dyDescent="0.3">
      <c r="C14664" s="227"/>
    </row>
    <row r="14665" spans="3:3" ht="15.6" x14ac:dyDescent="0.3">
      <c r="C14665" s="227"/>
    </row>
    <row r="14666" spans="3:3" ht="15.6" x14ac:dyDescent="0.3">
      <c r="C14666" s="227"/>
    </row>
    <row r="14667" spans="3:3" ht="15.6" x14ac:dyDescent="0.3">
      <c r="C14667" s="227"/>
    </row>
    <row r="14668" spans="3:3" ht="15.6" x14ac:dyDescent="0.3">
      <c r="C14668" s="227"/>
    </row>
    <row r="14669" spans="3:3" ht="15.6" x14ac:dyDescent="0.3">
      <c r="C14669" s="227"/>
    </row>
    <row r="14670" spans="3:3" ht="15.6" x14ac:dyDescent="0.3">
      <c r="C14670" s="227"/>
    </row>
    <row r="14671" spans="3:3" ht="15.6" x14ac:dyDescent="0.3">
      <c r="C14671" s="227"/>
    </row>
    <row r="14672" spans="3:3" ht="15.6" x14ac:dyDescent="0.3">
      <c r="C14672" s="227"/>
    </row>
    <row r="14673" spans="3:3" ht="15.6" x14ac:dyDescent="0.3">
      <c r="C14673" s="227"/>
    </row>
    <row r="14674" spans="3:3" ht="15.6" x14ac:dyDescent="0.3">
      <c r="C14674" s="227"/>
    </row>
    <row r="14675" spans="3:3" ht="15.6" x14ac:dyDescent="0.3">
      <c r="C14675" s="227"/>
    </row>
    <row r="14676" spans="3:3" ht="15.6" x14ac:dyDescent="0.3">
      <c r="C14676" s="227"/>
    </row>
    <row r="14677" spans="3:3" ht="15.6" x14ac:dyDescent="0.3">
      <c r="C14677" s="227"/>
    </row>
    <row r="14678" spans="3:3" ht="15.6" x14ac:dyDescent="0.3">
      <c r="C14678" s="227"/>
    </row>
    <row r="14679" spans="3:3" ht="15.6" x14ac:dyDescent="0.3">
      <c r="C14679" s="227"/>
    </row>
    <row r="14680" spans="3:3" ht="15.6" x14ac:dyDescent="0.3">
      <c r="C14680" s="227"/>
    </row>
    <row r="14681" spans="3:3" ht="15.6" x14ac:dyDescent="0.3">
      <c r="C14681" s="227"/>
    </row>
    <row r="14682" spans="3:3" ht="15.6" x14ac:dyDescent="0.3">
      <c r="C14682" s="227"/>
    </row>
    <row r="14683" spans="3:3" ht="15.6" x14ac:dyDescent="0.3">
      <c r="C14683" s="227"/>
    </row>
    <row r="14684" spans="3:3" ht="15.6" x14ac:dyDescent="0.3">
      <c r="C14684" s="227"/>
    </row>
    <row r="14685" spans="3:3" ht="15.6" x14ac:dyDescent="0.3">
      <c r="C14685" s="227"/>
    </row>
    <row r="14686" spans="3:3" ht="15.6" x14ac:dyDescent="0.3">
      <c r="C14686" s="227"/>
    </row>
    <row r="14687" spans="3:3" ht="15.6" x14ac:dyDescent="0.3">
      <c r="C14687" s="227"/>
    </row>
    <row r="14688" spans="3:3" ht="15.6" x14ac:dyDescent="0.3">
      <c r="C14688" s="227"/>
    </row>
    <row r="14689" spans="3:3" ht="15.6" x14ac:dyDescent="0.3">
      <c r="C14689" s="227"/>
    </row>
    <row r="14690" spans="3:3" ht="15.6" x14ac:dyDescent="0.3">
      <c r="C14690" s="227"/>
    </row>
    <row r="14691" spans="3:3" ht="15.6" x14ac:dyDescent="0.3">
      <c r="C14691" s="227"/>
    </row>
    <row r="14692" spans="3:3" ht="15.6" x14ac:dyDescent="0.3">
      <c r="C14692" s="227"/>
    </row>
    <row r="14693" spans="3:3" ht="15.6" x14ac:dyDescent="0.3">
      <c r="C14693" s="227"/>
    </row>
    <row r="14694" spans="3:3" ht="15.6" x14ac:dyDescent="0.3">
      <c r="C14694" s="227"/>
    </row>
    <row r="14695" spans="3:3" ht="15.6" x14ac:dyDescent="0.3">
      <c r="C14695" s="227"/>
    </row>
    <row r="14696" spans="3:3" ht="15.6" x14ac:dyDescent="0.3">
      <c r="C14696" s="227"/>
    </row>
    <row r="14697" spans="3:3" ht="15.6" x14ac:dyDescent="0.3">
      <c r="C14697" s="227"/>
    </row>
    <row r="14698" spans="3:3" ht="15.6" x14ac:dyDescent="0.3">
      <c r="C14698" s="227"/>
    </row>
    <row r="14699" spans="3:3" ht="15.6" x14ac:dyDescent="0.3">
      <c r="C14699" s="227"/>
    </row>
    <row r="14700" spans="3:3" ht="15.6" x14ac:dyDescent="0.3">
      <c r="C14700" s="227"/>
    </row>
    <row r="14701" spans="3:3" ht="15.6" x14ac:dyDescent="0.3">
      <c r="C14701" s="227"/>
    </row>
    <row r="14702" spans="3:3" ht="15.6" x14ac:dyDescent="0.3">
      <c r="C14702" s="227"/>
    </row>
    <row r="14703" spans="3:3" ht="15.6" x14ac:dyDescent="0.3">
      <c r="C14703" s="227"/>
    </row>
    <row r="14704" spans="3:3" ht="15.6" x14ac:dyDescent="0.3">
      <c r="C14704" s="227"/>
    </row>
    <row r="14705" spans="3:3" ht="15.6" x14ac:dyDescent="0.3">
      <c r="C14705" s="227"/>
    </row>
    <row r="14706" spans="3:3" ht="15.6" x14ac:dyDescent="0.3">
      <c r="C14706" s="227"/>
    </row>
    <row r="14707" spans="3:3" ht="15.6" x14ac:dyDescent="0.3">
      <c r="C14707" s="227"/>
    </row>
    <row r="14708" spans="3:3" ht="15.6" x14ac:dyDescent="0.3">
      <c r="C14708" s="227"/>
    </row>
    <row r="14709" spans="3:3" ht="15.6" x14ac:dyDescent="0.3">
      <c r="C14709" s="227"/>
    </row>
    <row r="14710" spans="3:3" ht="15.6" x14ac:dyDescent="0.3">
      <c r="C14710" s="227"/>
    </row>
    <row r="14711" spans="3:3" ht="15.6" x14ac:dyDescent="0.3">
      <c r="C14711" s="227"/>
    </row>
    <row r="14712" spans="3:3" ht="15.6" x14ac:dyDescent="0.3">
      <c r="C14712" s="227"/>
    </row>
    <row r="14713" spans="3:3" ht="15.6" x14ac:dyDescent="0.3">
      <c r="C14713" s="227"/>
    </row>
    <row r="14714" spans="3:3" ht="15.6" x14ac:dyDescent="0.3">
      <c r="C14714" s="227"/>
    </row>
    <row r="14715" spans="3:3" ht="15.6" x14ac:dyDescent="0.3">
      <c r="C14715" s="227"/>
    </row>
    <row r="14716" spans="3:3" ht="15.6" x14ac:dyDescent="0.3">
      <c r="C14716" s="227"/>
    </row>
    <row r="14717" spans="3:3" ht="15.6" x14ac:dyDescent="0.3">
      <c r="C14717" s="227"/>
    </row>
    <row r="14718" spans="3:3" ht="15.6" x14ac:dyDescent="0.3">
      <c r="C14718" s="227"/>
    </row>
    <row r="14719" spans="3:3" ht="15.6" x14ac:dyDescent="0.3">
      <c r="C14719" s="227"/>
    </row>
    <row r="14720" spans="3:3" ht="15.6" x14ac:dyDescent="0.3">
      <c r="C14720" s="227"/>
    </row>
    <row r="14721" spans="3:3" ht="15.6" x14ac:dyDescent="0.3">
      <c r="C14721" s="227"/>
    </row>
    <row r="14722" spans="3:3" ht="15.6" x14ac:dyDescent="0.3">
      <c r="C14722" s="227"/>
    </row>
    <row r="14723" spans="3:3" ht="15.6" x14ac:dyDescent="0.3">
      <c r="C14723" s="227"/>
    </row>
    <row r="14724" spans="3:3" ht="15.6" x14ac:dyDescent="0.3">
      <c r="C14724" s="227"/>
    </row>
    <row r="14725" spans="3:3" ht="15.6" x14ac:dyDescent="0.3">
      <c r="C14725" s="227"/>
    </row>
    <row r="14726" spans="3:3" ht="15.6" x14ac:dyDescent="0.3">
      <c r="C14726" s="227"/>
    </row>
    <row r="14727" spans="3:3" ht="15.6" x14ac:dyDescent="0.3">
      <c r="C14727" s="227"/>
    </row>
    <row r="14728" spans="3:3" ht="15.6" x14ac:dyDescent="0.3">
      <c r="C14728" s="227"/>
    </row>
    <row r="14729" spans="3:3" ht="15.6" x14ac:dyDescent="0.3">
      <c r="C14729" s="227"/>
    </row>
    <row r="14730" spans="3:3" ht="15.6" x14ac:dyDescent="0.3">
      <c r="C14730" s="227"/>
    </row>
    <row r="14731" spans="3:3" ht="15.6" x14ac:dyDescent="0.3">
      <c r="C14731" s="227"/>
    </row>
    <row r="14732" spans="3:3" ht="15.6" x14ac:dyDescent="0.3">
      <c r="C14732" s="227"/>
    </row>
    <row r="14733" spans="3:3" ht="15.6" x14ac:dyDescent="0.3">
      <c r="C14733" s="227"/>
    </row>
    <row r="14734" spans="3:3" ht="15.6" x14ac:dyDescent="0.3">
      <c r="C14734" s="227"/>
    </row>
    <row r="14735" spans="3:3" ht="15.6" x14ac:dyDescent="0.3">
      <c r="C14735" s="227"/>
    </row>
    <row r="14736" spans="3:3" ht="15.6" x14ac:dyDescent="0.3">
      <c r="C14736" s="227"/>
    </row>
    <row r="14737" spans="3:3" ht="15.6" x14ac:dyDescent="0.3">
      <c r="C14737" s="227"/>
    </row>
    <row r="14738" spans="3:3" ht="15.6" x14ac:dyDescent="0.3">
      <c r="C14738" s="227"/>
    </row>
    <row r="14739" spans="3:3" ht="15.6" x14ac:dyDescent="0.3">
      <c r="C14739" s="227"/>
    </row>
    <row r="14740" spans="3:3" ht="15.6" x14ac:dyDescent="0.3">
      <c r="C14740" s="227"/>
    </row>
    <row r="14741" spans="3:3" ht="15.6" x14ac:dyDescent="0.3">
      <c r="C14741" s="227"/>
    </row>
    <row r="14742" spans="3:3" ht="15.6" x14ac:dyDescent="0.3">
      <c r="C14742" s="227"/>
    </row>
    <row r="14743" spans="3:3" ht="15.6" x14ac:dyDescent="0.3">
      <c r="C14743" s="227"/>
    </row>
    <row r="14744" spans="3:3" ht="15.6" x14ac:dyDescent="0.3">
      <c r="C14744" s="227"/>
    </row>
    <row r="14745" spans="3:3" ht="15.6" x14ac:dyDescent="0.3">
      <c r="C14745" s="227"/>
    </row>
    <row r="14746" spans="3:3" ht="15.6" x14ac:dyDescent="0.3">
      <c r="C14746" s="227"/>
    </row>
    <row r="14747" spans="3:3" ht="15.6" x14ac:dyDescent="0.3">
      <c r="C14747" s="227"/>
    </row>
    <row r="14748" spans="3:3" ht="15.6" x14ac:dyDescent="0.3">
      <c r="C14748" s="227"/>
    </row>
    <row r="14749" spans="3:3" ht="15.6" x14ac:dyDescent="0.3">
      <c r="C14749" s="227"/>
    </row>
    <row r="14750" spans="3:3" ht="15.6" x14ac:dyDescent="0.3">
      <c r="C14750" s="227"/>
    </row>
    <row r="14751" spans="3:3" ht="15.6" x14ac:dyDescent="0.3">
      <c r="C14751" s="227"/>
    </row>
    <row r="14752" spans="3:3" ht="15.6" x14ac:dyDescent="0.3">
      <c r="C14752" s="227"/>
    </row>
    <row r="14753" spans="3:3" ht="15.6" x14ac:dyDescent="0.3">
      <c r="C14753" s="227"/>
    </row>
    <row r="14754" spans="3:3" ht="15.6" x14ac:dyDescent="0.3">
      <c r="C14754" s="227"/>
    </row>
    <row r="14755" spans="3:3" ht="15.6" x14ac:dyDescent="0.3">
      <c r="C14755" s="227"/>
    </row>
    <row r="14756" spans="3:3" ht="15.6" x14ac:dyDescent="0.3">
      <c r="C14756" s="227"/>
    </row>
    <row r="14757" spans="3:3" ht="15.6" x14ac:dyDescent="0.3">
      <c r="C14757" s="227"/>
    </row>
    <row r="14758" spans="3:3" ht="15.6" x14ac:dyDescent="0.3">
      <c r="C14758" s="227"/>
    </row>
    <row r="14759" spans="3:3" ht="15.6" x14ac:dyDescent="0.3">
      <c r="C14759" s="227"/>
    </row>
    <row r="14760" spans="3:3" ht="15.6" x14ac:dyDescent="0.3">
      <c r="C14760" s="227"/>
    </row>
    <row r="14761" spans="3:3" ht="15.6" x14ac:dyDescent="0.3">
      <c r="C14761" s="227"/>
    </row>
    <row r="14762" spans="3:3" ht="15.6" x14ac:dyDescent="0.3">
      <c r="C14762" s="227"/>
    </row>
    <row r="14763" spans="3:3" ht="15.6" x14ac:dyDescent="0.3">
      <c r="C14763" s="227"/>
    </row>
    <row r="14764" spans="3:3" ht="15.6" x14ac:dyDescent="0.3">
      <c r="C14764" s="227"/>
    </row>
    <row r="14765" spans="3:3" ht="15.6" x14ac:dyDescent="0.3">
      <c r="C14765" s="227"/>
    </row>
    <row r="14766" spans="3:3" ht="15.6" x14ac:dyDescent="0.3">
      <c r="C14766" s="227"/>
    </row>
    <row r="14767" spans="3:3" ht="15.6" x14ac:dyDescent="0.3">
      <c r="C14767" s="227"/>
    </row>
    <row r="14768" spans="3:3" ht="15.6" x14ac:dyDescent="0.3">
      <c r="C14768" s="227"/>
    </row>
    <row r="14769" spans="3:3" ht="15.6" x14ac:dyDescent="0.3">
      <c r="C14769" s="227"/>
    </row>
    <row r="14770" spans="3:3" ht="15.6" x14ac:dyDescent="0.3">
      <c r="C14770" s="227"/>
    </row>
    <row r="14771" spans="3:3" ht="15.6" x14ac:dyDescent="0.3">
      <c r="C14771" s="227"/>
    </row>
    <row r="14772" spans="3:3" ht="15.6" x14ac:dyDescent="0.3">
      <c r="C14772" s="227"/>
    </row>
    <row r="14773" spans="3:3" ht="15.6" x14ac:dyDescent="0.3">
      <c r="C14773" s="227"/>
    </row>
    <row r="14774" spans="3:3" ht="15.6" x14ac:dyDescent="0.3">
      <c r="C14774" s="227"/>
    </row>
    <row r="14775" spans="3:3" ht="15.6" x14ac:dyDescent="0.3">
      <c r="C14775" s="227"/>
    </row>
    <row r="14776" spans="3:3" ht="15.6" x14ac:dyDescent="0.3">
      <c r="C14776" s="227"/>
    </row>
    <row r="14777" spans="3:3" ht="15.6" x14ac:dyDescent="0.3">
      <c r="C14777" s="227"/>
    </row>
    <row r="14778" spans="3:3" ht="15.6" x14ac:dyDescent="0.3">
      <c r="C14778" s="227"/>
    </row>
    <row r="14779" spans="3:3" ht="15.6" x14ac:dyDescent="0.3">
      <c r="C14779" s="227"/>
    </row>
    <row r="14780" spans="3:3" ht="15.6" x14ac:dyDescent="0.3">
      <c r="C14780" s="227"/>
    </row>
    <row r="14781" spans="3:3" ht="15.6" x14ac:dyDescent="0.3">
      <c r="C14781" s="227"/>
    </row>
    <row r="14782" spans="3:3" ht="15.6" x14ac:dyDescent="0.3">
      <c r="C14782" s="227"/>
    </row>
    <row r="14783" spans="3:3" ht="15.6" x14ac:dyDescent="0.3">
      <c r="C14783" s="227"/>
    </row>
    <row r="14784" spans="3:3" ht="15.6" x14ac:dyDescent="0.3">
      <c r="C14784" s="227"/>
    </row>
    <row r="14785" spans="3:3" ht="15.6" x14ac:dyDescent="0.3">
      <c r="C14785" s="227"/>
    </row>
    <row r="14786" spans="3:3" ht="15.6" x14ac:dyDescent="0.3">
      <c r="C14786" s="227"/>
    </row>
    <row r="14787" spans="3:3" ht="15.6" x14ac:dyDescent="0.3">
      <c r="C14787" s="227"/>
    </row>
    <row r="14788" spans="3:3" ht="15.6" x14ac:dyDescent="0.3">
      <c r="C14788" s="227"/>
    </row>
    <row r="14789" spans="3:3" ht="15.6" x14ac:dyDescent="0.3">
      <c r="C14789" s="227"/>
    </row>
    <row r="14790" spans="3:3" ht="15.6" x14ac:dyDescent="0.3">
      <c r="C14790" s="227"/>
    </row>
    <row r="14791" spans="3:3" ht="15.6" x14ac:dyDescent="0.3">
      <c r="C14791" s="227"/>
    </row>
    <row r="14792" spans="3:3" ht="15.6" x14ac:dyDescent="0.3">
      <c r="C14792" s="227"/>
    </row>
    <row r="14793" spans="3:3" ht="15.6" x14ac:dyDescent="0.3">
      <c r="C14793" s="227"/>
    </row>
    <row r="14794" spans="3:3" ht="15.6" x14ac:dyDescent="0.3">
      <c r="C14794" s="227"/>
    </row>
    <row r="14795" spans="3:3" ht="15.6" x14ac:dyDescent="0.3">
      <c r="C14795" s="227"/>
    </row>
    <row r="14796" spans="3:3" ht="15.6" x14ac:dyDescent="0.3">
      <c r="C14796" s="227"/>
    </row>
    <row r="14797" spans="3:3" ht="15.6" x14ac:dyDescent="0.3">
      <c r="C14797" s="227"/>
    </row>
    <row r="14798" spans="3:3" ht="15.6" x14ac:dyDescent="0.3">
      <c r="C14798" s="227"/>
    </row>
    <row r="14799" spans="3:3" ht="15.6" x14ac:dyDescent="0.3">
      <c r="C14799" s="227"/>
    </row>
    <row r="14800" spans="3:3" ht="15.6" x14ac:dyDescent="0.3">
      <c r="C14800" s="227"/>
    </row>
    <row r="14801" spans="3:3" ht="15.6" x14ac:dyDescent="0.3">
      <c r="C14801" s="227"/>
    </row>
    <row r="14802" spans="3:3" ht="15.6" x14ac:dyDescent="0.3">
      <c r="C14802" s="227"/>
    </row>
    <row r="14803" spans="3:3" ht="15.6" x14ac:dyDescent="0.3">
      <c r="C14803" s="227"/>
    </row>
    <row r="14804" spans="3:3" ht="15.6" x14ac:dyDescent="0.3">
      <c r="C14804" s="227"/>
    </row>
    <row r="14805" spans="3:3" ht="15.6" x14ac:dyDescent="0.3">
      <c r="C14805" s="227"/>
    </row>
    <row r="14806" spans="3:3" ht="15.6" x14ac:dyDescent="0.3">
      <c r="C14806" s="227"/>
    </row>
    <row r="14807" spans="3:3" ht="15.6" x14ac:dyDescent="0.3">
      <c r="C14807" s="227"/>
    </row>
    <row r="14808" spans="3:3" ht="15.6" x14ac:dyDescent="0.3">
      <c r="C14808" s="227"/>
    </row>
    <row r="14809" spans="3:3" ht="15.6" x14ac:dyDescent="0.3">
      <c r="C14809" s="227"/>
    </row>
    <row r="14810" spans="3:3" ht="15.6" x14ac:dyDescent="0.3">
      <c r="C14810" s="227"/>
    </row>
    <row r="14811" spans="3:3" ht="15.6" x14ac:dyDescent="0.3">
      <c r="C14811" s="227"/>
    </row>
    <row r="14812" spans="3:3" ht="15.6" x14ac:dyDescent="0.3">
      <c r="C14812" s="227"/>
    </row>
    <row r="14813" spans="3:3" ht="15.6" x14ac:dyDescent="0.3">
      <c r="C14813" s="227"/>
    </row>
    <row r="14814" spans="3:3" ht="15.6" x14ac:dyDescent="0.3">
      <c r="C14814" s="227"/>
    </row>
    <row r="14815" spans="3:3" ht="15.6" x14ac:dyDescent="0.3">
      <c r="C14815" s="227"/>
    </row>
    <row r="14816" spans="3:3" ht="15.6" x14ac:dyDescent="0.3">
      <c r="C14816" s="227"/>
    </row>
    <row r="14817" spans="3:3" ht="15.6" x14ac:dyDescent="0.3">
      <c r="C14817" s="227"/>
    </row>
    <row r="14818" spans="3:3" ht="15.6" x14ac:dyDescent="0.3">
      <c r="C14818" s="227"/>
    </row>
    <row r="14819" spans="3:3" ht="15.6" x14ac:dyDescent="0.3">
      <c r="C14819" s="227"/>
    </row>
    <row r="14820" spans="3:3" ht="15.6" x14ac:dyDescent="0.3">
      <c r="C14820" s="227"/>
    </row>
    <row r="14821" spans="3:3" ht="15.6" x14ac:dyDescent="0.3">
      <c r="C14821" s="227"/>
    </row>
    <row r="14822" spans="3:3" ht="15.6" x14ac:dyDescent="0.3">
      <c r="C14822" s="227"/>
    </row>
    <row r="14823" spans="3:3" ht="15.6" x14ac:dyDescent="0.3">
      <c r="C14823" s="227"/>
    </row>
    <row r="14824" spans="3:3" ht="15.6" x14ac:dyDescent="0.3">
      <c r="C14824" s="227"/>
    </row>
    <row r="14825" spans="3:3" ht="15.6" x14ac:dyDescent="0.3">
      <c r="C14825" s="227"/>
    </row>
    <row r="14826" spans="3:3" ht="15.6" x14ac:dyDescent="0.3">
      <c r="C14826" s="227"/>
    </row>
    <row r="14827" spans="3:3" ht="15.6" x14ac:dyDescent="0.3">
      <c r="C14827" s="227"/>
    </row>
    <row r="14828" spans="3:3" ht="15.6" x14ac:dyDescent="0.3">
      <c r="C14828" s="227"/>
    </row>
    <row r="14829" spans="3:3" ht="15.6" x14ac:dyDescent="0.3">
      <c r="C14829" s="227"/>
    </row>
    <row r="14830" spans="3:3" ht="15.6" x14ac:dyDescent="0.3">
      <c r="C14830" s="227"/>
    </row>
    <row r="14831" spans="3:3" ht="15.6" x14ac:dyDescent="0.3">
      <c r="C14831" s="227"/>
    </row>
    <row r="14832" spans="3:3" ht="15.6" x14ac:dyDescent="0.3">
      <c r="C14832" s="227"/>
    </row>
    <row r="14833" spans="3:3" ht="15.6" x14ac:dyDescent="0.3">
      <c r="C14833" s="227"/>
    </row>
    <row r="14834" spans="3:3" ht="15.6" x14ac:dyDescent="0.3">
      <c r="C14834" s="227"/>
    </row>
    <row r="14835" spans="3:3" ht="15.6" x14ac:dyDescent="0.3">
      <c r="C14835" s="227"/>
    </row>
    <row r="14836" spans="3:3" ht="15.6" x14ac:dyDescent="0.3">
      <c r="C14836" s="227"/>
    </row>
    <row r="14837" spans="3:3" ht="15.6" x14ac:dyDescent="0.3">
      <c r="C14837" s="227"/>
    </row>
    <row r="14838" spans="3:3" ht="15.6" x14ac:dyDescent="0.3">
      <c r="C14838" s="227"/>
    </row>
    <row r="14839" spans="3:3" ht="15.6" x14ac:dyDescent="0.3">
      <c r="C14839" s="227"/>
    </row>
    <row r="14840" spans="3:3" ht="15.6" x14ac:dyDescent="0.3">
      <c r="C14840" s="227"/>
    </row>
    <row r="14841" spans="3:3" ht="15.6" x14ac:dyDescent="0.3">
      <c r="C14841" s="227"/>
    </row>
    <row r="14842" spans="3:3" ht="15.6" x14ac:dyDescent="0.3">
      <c r="C14842" s="227"/>
    </row>
    <row r="14843" spans="3:3" ht="15.6" x14ac:dyDescent="0.3">
      <c r="C14843" s="227"/>
    </row>
    <row r="14844" spans="3:3" ht="15.6" x14ac:dyDescent="0.3">
      <c r="C14844" s="227"/>
    </row>
    <row r="14845" spans="3:3" ht="15.6" x14ac:dyDescent="0.3">
      <c r="C14845" s="227"/>
    </row>
    <row r="14846" spans="3:3" ht="15.6" x14ac:dyDescent="0.3">
      <c r="C14846" s="227"/>
    </row>
    <row r="14847" spans="3:3" ht="15.6" x14ac:dyDescent="0.3">
      <c r="C14847" s="227"/>
    </row>
    <row r="14848" spans="3:3" ht="15.6" x14ac:dyDescent="0.3">
      <c r="C14848" s="227"/>
    </row>
    <row r="14849" spans="3:3" ht="15.6" x14ac:dyDescent="0.3">
      <c r="C14849" s="227"/>
    </row>
    <row r="14850" spans="3:3" ht="15.6" x14ac:dyDescent="0.3">
      <c r="C14850" s="227"/>
    </row>
    <row r="14851" spans="3:3" ht="15.6" x14ac:dyDescent="0.3">
      <c r="C14851" s="227"/>
    </row>
    <row r="14852" spans="3:3" ht="15.6" x14ac:dyDescent="0.3">
      <c r="C14852" s="227"/>
    </row>
    <row r="14853" spans="3:3" ht="15.6" x14ac:dyDescent="0.3">
      <c r="C14853" s="227"/>
    </row>
    <row r="14854" spans="3:3" ht="15.6" x14ac:dyDescent="0.3">
      <c r="C14854" s="227"/>
    </row>
    <row r="14855" spans="3:3" ht="15.6" x14ac:dyDescent="0.3">
      <c r="C14855" s="227"/>
    </row>
    <row r="14856" spans="3:3" ht="15.6" x14ac:dyDescent="0.3">
      <c r="C14856" s="227"/>
    </row>
    <row r="14857" spans="3:3" ht="15.6" x14ac:dyDescent="0.3">
      <c r="C14857" s="227"/>
    </row>
    <row r="14858" spans="3:3" ht="15.6" x14ac:dyDescent="0.3">
      <c r="C14858" s="227"/>
    </row>
    <row r="14859" spans="3:3" ht="15.6" x14ac:dyDescent="0.3">
      <c r="C14859" s="227"/>
    </row>
    <row r="14860" spans="3:3" ht="15.6" x14ac:dyDescent="0.3">
      <c r="C14860" s="227"/>
    </row>
    <row r="14861" spans="3:3" ht="15.6" x14ac:dyDescent="0.3">
      <c r="C14861" s="227"/>
    </row>
    <row r="14862" spans="3:3" ht="15.6" x14ac:dyDescent="0.3">
      <c r="C14862" s="227"/>
    </row>
    <row r="14863" spans="3:3" ht="15.6" x14ac:dyDescent="0.3">
      <c r="C14863" s="227"/>
    </row>
    <row r="14864" spans="3:3" ht="15.6" x14ac:dyDescent="0.3">
      <c r="C14864" s="227"/>
    </row>
    <row r="14865" spans="3:3" ht="15.6" x14ac:dyDescent="0.3">
      <c r="C14865" s="227"/>
    </row>
    <row r="14866" spans="3:3" ht="15.6" x14ac:dyDescent="0.3">
      <c r="C14866" s="227"/>
    </row>
    <row r="14867" spans="3:3" ht="15.6" x14ac:dyDescent="0.3">
      <c r="C14867" s="227"/>
    </row>
    <row r="14868" spans="3:3" ht="15.6" x14ac:dyDescent="0.3">
      <c r="C14868" s="227"/>
    </row>
    <row r="14869" spans="3:3" ht="15.6" x14ac:dyDescent="0.3">
      <c r="C14869" s="227"/>
    </row>
    <row r="14870" spans="3:3" ht="15.6" x14ac:dyDescent="0.3">
      <c r="C14870" s="227"/>
    </row>
    <row r="14871" spans="3:3" ht="15.6" x14ac:dyDescent="0.3">
      <c r="C14871" s="227"/>
    </row>
    <row r="14872" spans="3:3" ht="15.6" x14ac:dyDescent="0.3">
      <c r="C14872" s="227"/>
    </row>
    <row r="14873" spans="3:3" ht="15.6" x14ac:dyDescent="0.3">
      <c r="C14873" s="227"/>
    </row>
    <row r="14874" spans="3:3" ht="15.6" x14ac:dyDescent="0.3">
      <c r="C14874" s="227"/>
    </row>
    <row r="14875" spans="3:3" ht="15.6" x14ac:dyDescent="0.3">
      <c r="C14875" s="227"/>
    </row>
    <row r="14876" spans="3:3" ht="15.6" x14ac:dyDescent="0.3">
      <c r="C14876" s="227"/>
    </row>
    <row r="14877" spans="3:3" ht="15.6" x14ac:dyDescent="0.3">
      <c r="C14877" s="227"/>
    </row>
    <row r="14878" spans="3:3" ht="15.6" x14ac:dyDescent="0.3">
      <c r="C14878" s="227"/>
    </row>
    <row r="14879" spans="3:3" ht="15.6" x14ac:dyDescent="0.3">
      <c r="C14879" s="227"/>
    </row>
    <row r="14880" spans="3:3" ht="15.6" x14ac:dyDescent="0.3">
      <c r="C14880" s="227"/>
    </row>
    <row r="14881" spans="3:3" ht="15.6" x14ac:dyDescent="0.3">
      <c r="C14881" s="227"/>
    </row>
    <row r="14882" spans="3:3" ht="15.6" x14ac:dyDescent="0.3">
      <c r="C14882" s="227"/>
    </row>
    <row r="14883" spans="3:3" ht="15.6" x14ac:dyDescent="0.3">
      <c r="C14883" s="227"/>
    </row>
    <row r="14884" spans="3:3" ht="15.6" x14ac:dyDescent="0.3">
      <c r="C14884" s="227"/>
    </row>
    <row r="14885" spans="3:3" ht="15.6" x14ac:dyDescent="0.3">
      <c r="C14885" s="227"/>
    </row>
    <row r="14886" spans="3:3" ht="15.6" x14ac:dyDescent="0.3">
      <c r="C14886" s="227"/>
    </row>
    <row r="14887" spans="3:3" ht="15.6" x14ac:dyDescent="0.3">
      <c r="C14887" s="227"/>
    </row>
    <row r="14888" spans="3:3" ht="15.6" x14ac:dyDescent="0.3">
      <c r="C14888" s="227"/>
    </row>
    <row r="14889" spans="3:3" ht="15.6" x14ac:dyDescent="0.3">
      <c r="C14889" s="227"/>
    </row>
    <row r="14890" spans="3:3" ht="15.6" x14ac:dyDescent="0.3">
      <c r="C14890" s="227"/>
    </row>
    <row r="14891" spans="3:3" ht="15.6" x14ac:dyDescent="0.3">
      <c r="C14891" s="227"/>
    </row>
    <row r="14892" spans="3:3" ht="15.6" x14ac:dyDescent="0.3">
      <c r="C14892" s="227"/>
    </row>
    <row r="14893" spans="3:3" ht="15.6" x14ac:dyDescent="0.3">
      <c r="C14893" s="227"/>
    </row>
    <row r="14894" spans="3:3" ht="15.6" x14ac:dyDescent="0.3">
      <c r="C14894" s="227"/>
    </row>
    <row r="14895" spans="3:3" ht="15.6" x14ac:dyDescent="0.3">
      <c r="C14895" s="227"/>
    </row>
    <row r="14896" spans="3:3" ht="15.6" x14ac:dyDescent="0.3">
      <c r="C14896" s="227"/>
    </row>
    <row r="14897" spans="3:3" ht="15.6" x14ac:dyDescent="0.3">
      <c r="C14897" s="227"/>
    </row>
    <row r="14898" spans="3:3" ht="15.6" x14ac:dyDescent="0.3">
      <c r="C14898" s="227"/>
    </row>
    <row r="14899" spans="3:3" ht="15.6" x14ac:dyDescent="0.3">
      <c r="C14899" s="227"/>
    </row>
    <row r="14900" spans="3:3" ht="15.6" x14ac:dyDescent="0.3">
      <c r="C14900" s="227"/>
    </row>
    <row r="14901" spans="3:3" ht="15.6" x14ac:dyDescent="0.3">
      <c r="C14901" s="227"/>
    </row>
    <row r="14902" spans="3:3" ht="15.6" x14ac:dyDescent="0.3">
      <c r="C14902" s="227"/>
    </row>
    <row r="14903" spans="3:3" ht="15.6" x14ac:dyDescent="0.3">
      <c r="C14903" s="227"/>
    </row>
    <row r="14904" spans="3:3" ht="15.6" x14ac:dyDescent="0.3">
      <c r="C14904" s="227"/>
    </row>
    <row r="14905" spans="3:3" ht="15.6" x14ac:dyDescent="0.3">
      <c r="C14905" s="227"/>
    </row>
    <row r="14906" spans="3:3" ht="15.6" x14ac:dyDescent="0.3">
      <c r="C14906" s="227"/>
    </row>
    <row r="14907" spans="3:3" ht="15.6" x14ac:dyDescent="0.3">
      <c r="C14907" s="227"/>
    </row>
    <row r="14908" spans="3:3" ht="15.6" x14ac:dyDescent="0.3">
      <c r="C14908" s="227"/>
    </row>
    <row r="14909" spans="3:3" ht="15.6" x14ac:dyDescent="0.3">
      <c r="C14909" s="227"/>
    </row>
    <row r="14910" spans="3:3" ht="15.6" x14ac:dyDescent="0.3">
      <c r="C14910" s="227"/>
    </row>
    <row r="14911" spans="3:3" ht="15.6" x14ac:dyDescent="0.3">
      <c r="C14911" s="227"/>
    </row>
    <row r="14912" spans="3:3" ht="15.6" x14ac:dyDescent="0.3">
      <c r="C14912" s="227"/>
    </row>
    <row r="14913" spans="3:3" ht="15.6" x14ac:dyDescent="0.3">
      <c r="C14913" s="227"/>
    </row>
    <row r="14914" spans="3:3" ht="15.6" x14ac:dyDescent="0.3">
      <c r="C14914" s="227"/>
    </row>
    <row r="14915" spans="3:3" ht="15.6" x14ac:dyDescent="0.3">
      <c r="C14915" s="227"/>
    </row>
    <row r="14916" spans="3:3" ht="15.6" x14ac:dyDescent="0.3">
      <c r="C14916" s="227"/>
    </row>
    <row r="14917" spans="3:3" ht="15.6" x14ac:dyDescent="0.3">
      <c r="C14917" s="227"/>
    </row>
    <row r="14918" spans="3:3" ht="15.6" x14ac:dyDescent="0.3">
      <c r="C14918" s="227"/>
    </row>
    <row r="14919" spans="3:3" ht="15.6" x14ac:dyDescent="0.3">
      <c r="C14919" s="227"/>
    </row>
    <row r="14920" spans="3:3" ht="15.6" x14ac:dyDescent="0.3">
      <c r="C14920" s="227"/>
    </row>
    <row r="14921" spans="3:3" ht="15.6" x14ac:dyDescent="0.3">
      <c r="C14921" s="227"/>
    </row>
    <row r="14922" spans="3:3" ht="15.6" x14ac:dyDescent="0.3">
      <c r="C14922" s="227"/>
    </row>
    <row r="14923" spans="3:3" ht="15.6" x14ac:dyDescent="0.3">
      <c r="C14923" s="227"/>
    </row>
    <row r="14924" spans="3:3" ht="15.6" x14ac:dyDescent="0.3">
      <c r="C14924" s="227"/>
    </row>
    <row r="14925" spans="3:3" ht="15.6" x14ac:dyDescent="0.3">
      <c r="C14925" s="227"/>
    </row>
    <row r="14926" spans="3:3" ht="15.6" x14ac:dyDescent="0.3">
      <c r="C14926" s="227"/>
    </row>
    <row r="14927" spans="3:3" ht="15.6" x14ac:dyDescent="0.3">
      <c r="C14927" s="227"/>
    </row>
    <row r="14928" spans="3:3" ht="15.6" x14ac:dyDescent="0.3">
      <c r="C14928" s="227"/>
    </row>
    <row r="14929" spans="3:3" ht="15.6" x14ac:dyDescent="0.3">
      <c r="C14929" s="227"/>
    </row>
    <row r="14930" spans="3:3" ht="15.6" x14ac:dyDescent="0.3">
      <c r="C14930" s="227"/>
    </row>
    <row r="14931" spans="3:3" ht="15.6" x14ac:dyDescent="0.3">
      <c r="C14931" s="227"/>
    </row>
    <row r="14932" spans="3:3" ht="15.6" x14ac:dyDescent="0.3">
      <c r="C14932" s="227"/>
    </row>
    <row r="14933" spans="3:3" ht="15.6" x14ac:dyDescent="0.3">
      <c r="C14933" s="227"/>
    </row>
    <row r="14934" spans="3:3" ht="15.6" x14ac:dyDescent="0.3">
      <c r="C14934" s="227"/>
    </row>
    <row r="14935" spans="3:3" ht="15.6" x14ac:dyDescent="0.3">
      <c r="C14935" s="227"/>
    </row>
    <row r="14936" spans="3:3" ht="15.6" x14ac:dyDescent="0.3">
      <c r="C14936" s="227"/>
    </row>
    <row r="14937" spans="3:3" ht="15.6" x14ac:dyDescent="0.3">
      <c r="C14937" s="227"/>
    </row>
    <row r="14938" spans="3:3" ht="15.6" x14ac:dyDescent="0.3">
      <c r="C14938" s="227"/>
    </row>
    <row r="14939" spans="3:3" ht="15.6" x14ac:dyDescent="0.3">
      <c r="C14939" s="227"/>
    </row>
    <row r="14940" spans="3:3" ht="15.6" x14ac:dyDescent="0.3">
      <c r="C14940" s="227"/>
    </row>
    <row r="14941" spans="3:3" ht="15.6" x14ac:dyDescent="0.3">
      <c r="C14941" s="227"/>
    </row>
    <row r="14942" spans="3:3" ht="15.6" x14ac:dyDescent="0.3">
      <c r="C14942" s="227"/>
    </row>
    <row r="14943" spans="3:3" ht="15.6" x14ac:dyDescent="0.3">
      <c r="C14943" s="227"/>
    </row>
    <row r="14944" spans="3:3" ht="15.6" x14ac:dyDescent="0.3">
      <c r="C14944" s="227"/>
    </row>
    <row r="14945" spans="3:3" ht="15.6" x14ac:dyDescent="0.3">
      <c r="C14945" s="227"/>
    </row>
    <row r="14946" spans="3:3" ht="15.6" x14ac:dyDescent="0.3">
      <c r="C14946" s="227"/>
    </row>
    <row r="14947" spans="3:3" ht="15.6" x14ac:dyDescent="0.3">
      <c r="C14947" s="227"/>
    </row>
    <row r="14948" spans="3:3" ht="15.6" x14ac:dyDescent="0.3">
      <c r="C14948" s="227"/>
    </row>
    <row r="14949" spans="3:3" ht="15.6" x14ac:dyDescent="0.3">
      <c r="C14949" s="227"/>
    </row>
    <row r="14950" spans="3:3" ht="15.6" x14ac:dyDescent="0.3">
      <c r="C14950" s="227"/>
    </row>
    <row r="14951" spans="3:3" ht="15.6" x14ac:dyDescent="0.3">
      <c r="C14951" s="227"/>
    </row>
    <row r="14952" spans="3:3" ht="15.6" x14ac:dyDescent="0.3">
      <c r="C14952" s="227"/>
    </row>
    <row r="14953" spans="3:3" ht="15.6" x14ac:dyDescent="0.3">
      <c r="C14953" s="227"/>
    </row>
    <row r="14954" spans="3:3" ht="15.6" x14ac:dyDescent="0.3">
      <c r="C14954" s="227"/>
    </row>
    <row r="14955" spans="3:3" ht="15.6" x14ac:dyDescent="0.3">
      <c r="C14955" s="227"/>
    </row>
    <row r="14956" spans="3:3" ht="15.6" x14ac:dyDescent="0.3">
      <c r="C14956" s="227"/>
    </row>
    <row r="14957" spans="3:3" ht="15.6" x14ac:dyDescent="0.3">
      <c r="C14957" s="227"/>
    </row>
    <row r="14958" spans="3:3" ht="15.6" x14ac:dyDescent="0.3">
      <c r="C14958" s="227"/>
    </row>
    <row r="14959" spans="3:3" ht="15.6" x14ac:dyDescent="0.3">
      <c r="C14959" s="227"/>
    </row>
    <row r="14960" spans="3:3" ht="15.6" x14ac:dyDescent="0.3">
      <c r="C14960" s="227"/>
    </row>
    <row r="14961" spans="3:3" ht="15.6" x14ac:dyDescent="0.3">
      <c r="C14961" s="227"/>
    </row>
    <row r="14962" spans="3:3" ht="15.6" x14ac:dyDescent="0.3">
      <c r="C14962" s="227"/>
    </row>
    <row r="14963" spans="3:3" ht="15.6" x14ac:dyDescent="0.3">
      <c r="C14963" s="227"/>
    </row>
    <row r="14964" spans="3:3" ht="15.6" x14ac:dyDescent="0.3">
      <c r="C14964" s="227"/>
    </row>
    <row r="14965" spans="3:3" ht="15.6" x14ac:dyDescent="0.3">
      <c r="C14965" s="227"/>
    </row>
    <row r="14966" spans="3:3" ht="15.6" x14ac:dyDescent="0.3">
      <c r="C14966" s="227"/>
    </row>
    <row r="14967" spans="3:3" ht="15.6" x14ac:dyDescent="0.3">
      <c r="C14967" s="227"/>
    </row>
    <row r="14968" spans="3:3" ht="15.6" x14ac:dyDescent="0.3">
      <c r="C14968" s="227"/>
    </row>
    <row r="14969" spans="3:3" ht="15.6" x14ac:dyDescent="0.3">
      <c r="C14969" s="227"/>
    </row>
    <row r="14970" spans="3:3" ht="15.6" x14ac:dyDescent="0.3">
      <c r="C14970" s="227"/>
    </row>
    <row r="14971" spans="3:3" ht="15.6" x14ac:dyDescent="0.3">
      <c r="C14971" s="227"/>
    </row>
    <row r="14972" spans="3:3" ht="15.6" x14ac:dyDescent="0.3">
      <c r="C14972" s="227"/>
    </row>
    <row r="14973" spans="3:3" ht="15.6" x14ac:dyDescent="0.3">
      <c r="C14973" s="227"/>
    </row>
    <row r="14974" spans="3:3" ht="15.6" x14ac:dyDescent="0.3">
      <c r="C14974" s="227"/>
    </row>
    <row r="14975" spans="3:3" ht="15.6" x14ac:dyDescent="0.3">
      <c r="C14975" s="227"/>
    </row>
    <row r="14976" spans="3:3" ht="15.6" x14ac:dyDescent="0.3">
      <c r="C14976" s="227"/>
    </row>
    <row r="14977" spans="3:3" ht="15.6" x14ac:dyDescent="0.3">
      <c r="C14977" s="227"/>
    </row>
    <row r="14978" spans="3:3" ht="15.6" x14ac:dyDescent="0.3">
      <c r="C14978" s="227"/>
    </row>
    <row r="14979" spans="3:3" ht="15.6" x14ac:dyDescent="0.3">
      <c r="C14979" s="227"/>
    </row>
    <row r="14980" spans="3:3" ht="15.6" x14ac:dyDescent="0.3">
      <c r="C14980" s="227"/>
    </row>
    <row r="14981" spans="3:3" ht="15.6" x14ac:dyDescent="0.3">
      <c r="C14981" s="227"/>
    </row>
    <row r="14982" spans="3:3" ht="15.6" x14ac:dyDescent="0.3">
      <c r="C14982" s="227"/>
    </row>
    <row r="14983" spans="3:3" ht="15.6" x14ac:dyDescent="0.3">
      <c r="C14983" s="227"/>
    </row>
    <row r="14984" spans="3:3" ht="15.6" x14ac:dyDescent="0.3">
      <c r="C14984" s="227"/>
    </row>
    <row r="14985" spans="3:3" ht="15.6" x14ac:dyDescent="0.3">
      <c r="C14985" s="227"/>
    </row>
    <row r="14986" spans="3:3" ht="15.6" x14ac:dyDescent="0.3">
      <c r="C14986" s="227"/>
    </row>
    <row r="14987" spans="3:3" ht="15.6" x14ac:dyDescent="0.3">
      <c r="C14987" s="227"/>
    </row>
    <row r="14988" spans="3:3" ht="15.6" x14ac:dyDescent="0.3">
      <c r="C14988" s="227"/>
    </row>
    <row r="14989" spans="3:3" ht="15.6" x14ac:dyDescent="0.3">
      <c r="C14989" s="227"/>
    </row>
    <row r="14990" spans="3:3" ht="15.6" x14ac:dyDescent="0.3">
      <c r="C14990" s="227"/>
    </row>
    <row r="14991" spans="3:3" ht="15.6" x14ac:dyDescent="0.3">
      <c r="C14991" s="227"/>
    </row>
    <row r="14992" spans="3:3" ht="15.6" x14ac:dyDescent="0.3">
      <c r="C14992" s="227"/>
    </row>
    <row r="14993" spans="3:3" ht="15.6" x14ac:dyDescent="0.3">
      <c r="C14993" s="227"/>
    </row>
    <row r="14994" spans="3:3" ht="15.6" x14ac:dyDescent="0.3">
      <c r="C14994" s="227"/>
    </row>
    <row r="14995" spans="3:3" ht="15.6" x14ac:dyDescent="0.3">
      <c r="C14995" s="227"/>
    </row>
    <row r="14996" spans="3:3" ht="15.6" x14ac:dyDescent="0.3">
      <c r="C14996" s="227"/>
    </row>
    <row r="14997" spans="3:3" ht="15.6" x14ac:dyDescent="0.3">
      <c r="C14997" s="227"/>
    </row>
    <row r="14998" spans="3:3" ht="15.6" x14ac:dyDescent="0.3">
      <c r="C14998" s="227"/>
    </row>
    <row r="14999" spans="3:3" ht="15.6" x14ac:dyDescent="0.3">
      <c r="C14999" s="227"/>
    </row>
    <row r="15000" spans="3:3" ht="15.6" x14ac:dyDescent="0.3">
      <c r="C15000" s="227"/>
    </row>
    <row r="15001" spans="3:3" ht="15.6" x14ac:dyDescent="0.3">
      <c r="C15001" s="227"/>
    </row>
    <row r="15002" spans="3:3" ht="15.6" x14ac:dyDescent="0.3">
      <c r="C15002" s="227"/>
    </row>
    <row r="15003" spans="3:3" ht="15.6" x14ac:dyDescent="0.3">
      <c r="C15003" s="227"/>
    </row>
    <row r="15004" spans="3:3" ht="15.6" x14ac:dyDescent="0.3">
      <c r="C15004" s="227"/>
    </row>
    <row r="15005" spans="3:3" ht="15.6" x14ac:dyDescent="0.3">
      <c r="C15005" s="227"/>
    </row>
    <row r="15006" spans="3:3" ht="15.6" x14ac:dyDescent="0.3">
      <c r="C15006" s="227"/>
    </row>
    <row r="15007" spans="3:3" ht="15.6" x14ac:dyDescent="0.3">
      <c r="C15007" s="227"/>
    </row>
    <row r="15008" spans="3:3" ht="15.6" x14ac:dyDescent="0.3">
      <c r="C15008" s="227"/>
    </row>
    <row r="15009" spans="3:3" ht="15.6" x14ac:dyDescent="0.3">
      <c r="C15009" s="227"/>
    </row>
    <row r="15010" spans="3:3" ht="15.6" x14ac:dyDescent="0.3">
      <c r="C15010" s="227"/>
    </row>
    <row r="15011" spans="3:3" ht="15.6" x14ac:dyDescent="0.3">
      <c r="C15011" s="227"/>
    </row>
    <row r="15012" spans="3:3" ht="15.6" x14ac:dyDescent="0.3">
      <c r="C15012" s="227"/>
    </row>
    <row r="15013" spans="3:3" ht="15.6" x14ac:dyDescent="0.3">
      <c r="C15013" s="227"/>
    </row>
    <row r="15014" spans="3:3" ht="15.6" x14ac:dyDescent="0.3">
      <c r="C15014" s="227"/>
    </row>
    <row r="15015" spans="3:3" ht="15.6" x14ac:dyDescent="0.3">
      <c r="C15015" s="227"/>
    </row>
    <row r="15016" spans="3:3" ht="15.6" x14ac:dyDescent="0.3">
      <c r="C15016" s="227"/>
    </row>
    <row r="15017" spans="3:3" ht="15.6" x14ac:dyDescent="0.3">
      <c r="C15017" s="227"/>
    </row>
    <row r="15018" spans="3:3" ht="15.6" x14ac:dyDescent="0.3">
      <c r="C15018" s="227"/>
    </row>
    <row r="15019" spans="3:3" ht="15.6" x14ac:dyDescent="0.3">
      <c r="C15019" s="227"/>
    </row>
    <row r="15020" spans="3:3" ht="15.6" x14ac:dyDescent="0.3">
      <c r="C15020" s="227"/>
    </row>
    <row r="15021" spans="3:3" ht="15.6" x14ac:dyDescent="0.3">
      <c r="C15021" s="227"/>
    </row>
    <row r="15022" spans="3:3" ht="15.6" x14ac:dyDescent="0.3">
      <c r="C15022" s="227"/>
    </row>
    <row r="15023" spans="3:3" ht="15.6" x14ac:dyDescent="0.3">
      <c r="C15023" s="227"/>
    </row>
    <row r="15024" spans="3:3" ht="15.6" x14ac:dyDescent="0.3">
      <c r="C15024" s="227"/>
    </row>
    <row r="15025" spans="3:3" ht="15.6" x14ac:dyDescent="0.3">
      <c r="C15025" s="227"/>
    </row>
    <row r="15026" spans="3:3" ht="15.6" x14ac:dyDescent="0.3">
      <c r="C15026" s="227"/>
    </row>
    <row r="15027" spans="3:3" ht="15.6" x14ac:dyDescent="0.3">
      <c r="C15027" s="227"/>
    </row>
    <row r="15028" spans="3:3" ht="15.6" x14ac:dyDescent="0.3">
      <c r="C15028" s="227"/>
    </row>
    <row r="15029" spans="3:3" ht="15.6" x14ac:dyDescent="0.3">
      <c r="C15029" s="227"/>
    </row>
    <row r="15030" spans="3:3" ht="15.6" x14ac:dyDescent="0.3">
      <c r="C15030" s="227"/>
    </row>
    <row r="15031" spans="3:3" ht="15.6" x14ac:dyDescent="0.3">
      <c r="C15031" s="227"/>
    </row>
    <row r="15032" spans="3:3" ht="15.6" x14ac:dyDescent="0.3">
      <c r="C15032" s="227"/>
    </row>
    <row r="15033" spans="3:3" ht="15.6" x14ac:dyDescent="0.3">
      <c r="C15033" s="227"/>
    </row>
    <row r="15034" spans="3:3" ht="15.6" x14ac:dyDescent="0.3">
      <c r="C15034" s="227"/>
    </row>
    <row r="15035" spans="3:3" ht="15.6" x14ac:dyDescent="0.3">
      <c r="C15035" s="227"/>
    </row>
    <row r="15036" spans="3:3" ht="15.6" x14ac:dyDescent="0.3">
      <c r="C15036" s="227"/>
    </row>
    <row r="15037" spans="3:3" ht="15.6" x14ac:dyDescent="0.3">
      <c r="C15037" s="227"/>
    </row>
    <row r="15038" spans="3:3" ht="15.6" x14ac:dyDescent="0.3">
      <c r="C15038" s="227"/>
    </row>
    <row r="15039" spans="3:3" ht="15.6" x14ac:dyDescent="0.3">
      <c r="C15039" s="227"/>
    </row>
    <row r="15040" spans="3:3" ht="15.6" x14ac:dyDescent="0.3">
      <c r="C15040" s="227"/>
    </row>
    <row r="15041" spans="3:3" ht="15.6" x14ac:dyDescent="0.3">
      <c r="C15041" s="227"/>
    </row>
    <row r="15042" spans="3:3" ht="15.6" x14ac:dyDescent="0.3">
      <c r="C15042" s="227"/>
    </row>
    <row r="15043" spans="3:3" ht="15.6" x14ac:dyDescent="0.3">
      <c r="C15043" s="227"/>
    </row>
    <row r="15044" spans="3:3" ht="15.6" x14ac:dyDescent="0.3">
      <c r="C15044" s="227"/>
    </row>
    <row r="15045" spans="3:3" ht="15.6" x14ac:dyDescent="0.3">
      <c r="C15045" s="227"/>
    </row>
    <row r="15046" spans="3:3" ht="15.6" x14ac:dyDescent="0.3">
      <c r="C15046" s="227"/>
    </row>
    <row r="15047" spans="3:3" ht="15.6" x14ac:dyDescent="0.3">
      <c r="C15047" s="227"/>
    </row>
    <row r="15048" spans="3:3" ht="15.6" x14ac:dyDescent="0.3">
      <c r="C15048" s="227"/>
    </row>
    <row r="15049" spans="3:3" ht="15.6" x14ac:dyDescent="0.3">
      <c r="C15049" s="227"/>
    </row>
    <row r="15050" spans="3:3" ht="15.6" x14ac:dyDescent="0.3">
      <c r="C15050" s="227"/>
    </row>
    <row r="15051" spans="3:3" ht="15.6" x14ac:dyDescent="0.3">
      <c r="C15051" s="227"/>
    </row>
    <row r="15052" spans="3:3" ht="15.6" x14ac:dyDescent="0.3">
      <c r="C15052" s="227"/>
    </row>
    <row r="15053" spans="3:3" ht="15.6" x14ac:dyDescent="0.3">
      <c r="C15053" s="227"/>
    </row>
    <row r="15054" spans="3:3" ht="15.6" x14ac:dyDescent="0.3">
      <c r="C15054" s="227"/>
    </row>
    <row r="15055" spans="3:3" ht="15.6" x14ac:dyDescent="0.3">
      <c r="C15055" s="227"/>
    </row>
    <row r="15056" spans="3:3" ht="15.6" x14ac:dyDescent="0.3">
      <c r="C15056" s="227"/>
    </row>
    <row r="15057" spans="3:3" ht="15.6" x14ac:dyDescent="0.3">
      <c r="C15057" s="227"/>
    </row>
    <row r="15058" spans="3:3" ht="15.6" x14ac:dyDescent="0.3">
      <c r="C15058" s="227"/>
    </row>
    <row r="15059" spans="3:3" ht="15.6" x14ac:dyDescent="0.3">
      <c r="C15059" s="227"/>
    </row>
    <row r="15060" spans="3:3" ht="15.6" x14ac:dyDescent="0.3">
      <c r="C15060" s="227"/>
    </row>
    <row r="15061" spans="3:3" ht="15.6" x14ac:dyDescent="0.3">
      <c r="C15061" s="227"/>
    </row>
    <row r="15062" spans="3:3" ht="15.6" x14ac:dyDescent="0.3">
      <c r="C15062" s="227"/>
    </row>
    <row r="15063" spans="3:3" ht="15.6" x14ac:dyDescent="0.3">
      <c r="C15063" s="227"/>
    </row>
    <row r="15064" spans="3:3" ht="15.6" x14ac:dyDescent="0.3">
      <c r="C15064" s="227"/>
    </row>
    <row r="15065" spans="3:3" ht="15.6" x14ac:dyDescent="0.3">
      <c r="C15065" s="227"/>
    </row>
    <row r="15066" spans="3:3" ht="15.6" x14ac:dyDescent="0.3">
      <c r="C15066" s="227"/>
    </row>
    <row r="15067" spans="3:3" ht="15.6" x14ac:dyDescent="0.3">
      <c r="C15067" s="227"/>
    </row>
    <row r="15068" spans="3:3" ht="15.6" x14ac:dyDescent="0.3">
      <c r="C15068" s="227"/>
    </row>
    <row r="15069" spans="3:3" ht="15.6" x14ac:dyDescent="0.3">
      <c r="C15069" s="227"/>
    </row>
    <row r="15070" spans="3:3" ht="15.6" x14ac:dyDescent="0.3">
      <c r="C15070" s="227"/>
    </row>
    <row r="15071" spans="3:3" ht="15.6" x14ac:dyDescent="0.3">
      <c r="C15071" s="227"/>
    </row>
    <row r="15072" spans="3:3" ht="15.6" x14ac:dyDescent="0.3">
      <c r="C15072" s="227"/>
    </row>
    <row r="15073" spans="3:3" ht="15.6" x14ac:dyDescent="0.3">
      <c r="C15073" s="227"/>
    </row>
    <row r="15074" spans="3:3" ht="15.6" x14ac:dyDescent="0.3">
      <c r="C15074" s="227"/>
    </row>
    <row r="15075" spans="3:3" ht="15.6" x14ac:dyDescent="0.3">
      <c r="C15075" s="227"/>
    </row>
    <row r="15076" spans="3:3" ht="15.6" x14ac:dyDescent="0.3">
      <c r="C15076" s="227"/>
    </row>
    <row r="15077" spans="3:3" ht="15.6" x14ac:dyDescent="0.3">
      <c r="C15077" s="227"/>
    </row>
    <row r="15078" spans="3:3" ht="15.6" x14ac:dyDescent="0.3">
      <c r="C15078" s="227"/>
    </row>
    <row r="15079" spans="3:3" ht="15.6" x14ac:dyDescent="0.3">
      <c r="C15079" s="227"/>
    </row>
    <row r="15080" spans="3:3" ht="15.6" x14ac:dyDescent="0.3">
      <c r="C15080" s="227"/>
    </row>
    <row r="15081" spans="3:3" ht="15.6" x14ac:dyDescent="0.3">
      <c r="C15081" s="227"/>
    </row>
    <row r="15082" spans="3:3" ht="15.6" x14ac:dyDescent="0.3">
      <c r="C15082" s="227"/>
    </row>
    <row r="15083" spans="3:3" ht="15.6" x14ac:dyDescent="0.3">
      <c r="C15083" s="227"/>
    </row>
    <row r="15084" spans="3:3" ht="15.6" x14ac:dyDescent="0.3">
      <c r="C15084" s="227"/>
    </row>
    <row r="15085" spans="3:3" ht="15.6" x14ac:dyDescent="0.3">
      <c r="C15085" s="227"/>
    </row>
    <row r="15086" spans="3:3" ht="15.6" x14ac:dyDescent="0.3">
      <c r="C15086" s="227"/>
    </row>
    <row r="15087" spans="3:3" ht="15.6" x14ac:dyDescent="0.3">
      <c r="C15087" s="227"/>
    </row>
    <row r="15088" spans="3:3" ht="15.6" x14ac:dyDescent="0.3">
      <c r="C15088" s="227"/>
    </row>
    <row r="15089" spans="3:3" ht="15.6" x14ac:dyDescent="0.3">
      <c r="C15089" s="227"/>
    </row>
    <row r="15090" spans="3:3" ht="15.6" x14ac:dyDescent="0.3">
      <c r="C15090" s="227"/>
    </row>
    <row r="15091" spans="3:3" ht="15.6" x14ac:dyDescent="0.3">
      <c r="C15091" s="227"/>
    </row>
    <row r="15092" spans="3:3" ht="15.6" x14ac:dyDescent="0.3">
      <c r="C15092" s="227"/>
    </row>
    <row r="15093" spans="3:3" ht="15.6" x14ac:dyDescent="0.3">
      <c r="C15093" s="227"/>
    </row>
    <row r="15094" spans="3:3" ht="15.6" x14ac:dyDescent="0.3">
      <c r="C15094" s="227"/>
    </row>
    <row r="15095" spans="3:3" ht="15.6" x14ac:dyDescent="0.3">
      <c r="C15095" s="227"/>
    </row>
    <row r="15096" spans="3:3" ht="15.6" x14ac:dyDescent="0.3">
      <c r="C15096" s="227"/>
    </row>
    <row r="15097" spans="3:3" ht="15.6" x14ac:dyDescent="0.3">
      <c r="C15097" s="227"/>
    </row>
    <row r="15098" spans="3:3" ht="15.6" x14ac:dyDescent="0.3">
      <c r="C15098" s="227"/>
    </row>
    <row r="15099" spans="3:3" ht="15.6" x14ac:dyDescent="0.3">
      <c r="C15099" s="227"/>
    </row>
    <row r="15100" spans="3:3" ht="15.6" x14ac:dyDescent="0.3">
      <c r="C15100" s="227"/>
    </row>
    <row r="15101" spans="3:3" ht="15.6" x14ac:dyDescent="0.3">
      <c r="C15101" s="227"/>
    </row>
    <row r="15102" spans="3:3" ht="15.6" x14ac:dyDescent="0.3">
      <c r="C15102" s="227"/>
    </row>
    <row r="15103" spans="3:3" ht="15.6" x14ac:dyDescent="0.3">
      <c r="C15103" s="227"/>
    </row>
    <row r="15104" spans="3:3" ht="15.6" x14ac:dyDescent="0.3">
      <c r="C15104" s="227"/>
    </row>
    <row r="15105" spans="3:3" ht="15.6" x14ac:dyDescent="0.3">
      <c r="C15105" s="227"/>
    </row>
    <row r="15106" spans="3:3" ht="15.6" x14ac:dyDescent="0.3">
      <c r="C15106" s="227"/>
    </row>
    <row r="15107" spans="3:3" ht="15.6" x14ac:dyDescent="0.3">
      <c r="C15107" s="227"/>
    </row>
    <row r="15108" spans="3:3" ht="15.6" x14ac:dyDescent="0.3">
      <c r="C15108" s="227"/>
    </row>
    <row r="15109" spans="3:3" ht="15.6" x14ac:dyDescent="0.3">
      <c r="C15109" s="227"/>
    </row>
    <row r="15110" spans="3:3" ht="15.6" x14ac:dyDescent="0.3">
      <c r="C15110" s="227"/>
    </row>
    <row r="15111" spans="3:3" ht="15.6" x14ac:dyDescent="0.3">
      <c r="C15111" s="227"/>
    </row>
    <row r="15112" spans="3:3" ht="15.6" x14ac:dyDescent="0.3">
      <c r="C15112" s="227"/>
    </row>
    <row r="15113" spans="3:3" ht="15.6" x14ac:dyDescent="0.3">
      <c r="C15113" s="227"/>
    </row>
    <row r="15114" spans="3:3" ht="15.6" x14ac:dyDescent="0.3">
      <c r="C15114" s="227"/>
    </row>
    <row r="15115" spans="3:3" ht="15.6" x14ac:dyDescent="0.3">
      <c r="C15115" s="227"/>
    </row>
    <row r="15116" spans="3:3" ht="15.6" x14ac:dyDescent="0.3">
      <c r="C15116" s="227"/>
    </row>
    <row r="15117" spans="3:3" ht="15.6" x14ac:dyDescent="0.3">
      <c r="C15117" s="227"/>
    </row>
    <row r="15118" spans="3:3" ht="15.6" x14ac:dyDescent="0.3">
      <c r="C15118" s="227"/>
    </row>
    <row r="15119" spans="3:3" ht="15.6" x14ac:dyDescent="0.3">
      <c r="C15119" s="227"/>
    </row>
    <row r="15120" spans="3:3" ht="15.6" x14ac:dyDescent="0.3">
      <c r="C15120" s="227"/>
    </row>
    <row r="15121" spans="3:3" ht="15.6" x14ac:dyDescent="0.3">
      <c r="C15121" s="227"/>
    </row>
    <row r="15122" spans="3:3" ht="15.6" x14ac:dyDescent="0.3">
      <c r="C15122" s="227"/>
    </row>
    <row r="15123" spans="3:3" ht="15.6" x14ac:dyDescent="0.3">
      <c r="C15123" s="227"/>
    </row>
    <row r="15124" spans="3:3" ht="15.6" x14ac:dyDescent="0.3">
      <c r="C15124" s="227"/>
    </row>
    <row r="15125" spans="3:3" ht="15.6" x14ac:dyDescent="0.3">
      <c r="C15125" s="227"/>
    </row>
    <row r="15126" spans="3:3" ht="15.6" x14ac:dyDescent="0.3">
      <c r="C15126" s="227"/>
    </row>
    <row r="15127" spans="3:3" ht="15.6" x14ac:dyDescent="0.3">
      <c r="C15127" s="227"/>
    </row>
    <row r="15128" spans="3:3" ht="15.6" x14ac:dyDescent="0.3">
      <c r="C15128" s="227"/>
    </row>
    <row r="15129" spans="3:3" ht="15.6" x14ac:dyDescent="0.3">
      <c r="C15129" s="227"/>
    </row>
    <row r="15130" spans="3:3" ht="15.6" x14ac:dyDescent="0.3">
      <c r="C15130" s="227"/>
    </row>
    <row r="15131" spans="3:3" ht="15.6" x14ac:dyDescent="0.3">
      <c r="C15131" s="227"/>
    </row>
    <row r="15132" spans="3:3" ht="15.6" x14ac:dyDescent="0.3">
      <c r="C15132" s="227"/>
    </row>
    <row r="15133" spans="3:3" ht="15.6" x14ac:dyDescent="0.3">
      <c r="C15133" s="227"/>
    </row>
    <row r="15134" spans="3:3" ht="15.6" x14ac:dyDescent="0.3">
      <c r="C15134" s="227"/>
    </row>
    <row r="15135" spans="3:3" ht="15.6" x14ac:dyDescent="0.3">
      <c r="C15135" s="227"/>
    </row>
    <row r="15136" spans="3:3" ht="15.6" x14ac:dyDescent="0.3">
      <c r="C15136" s="227"/>
    </row>
    <row r="15137" spans="3:3" ht="15.6" x14ac:dyDescent="0.3">
      <c r="C15137" s="227"/>
    </row>
    <row r="15138" spans="3:3" ht="15.6" x14ac:dyDescent="0.3">
      <c r="C15138" s="227"/>
    </row>
    <row r="15139" spans="3:3" ht="15.6" x14ac:dyDescent="0.3">
      <c r="C15139" s="227"/>
    </row>
    <row r="15140" spans="3:3" ht="15.6" x14ac:dyDescent="0.3">
      <c r="C15140" s="227"/>
    </row>
    <row r="15141" spans="3:3" ht="15.6" x14ac:dyDescent="0.3">
      <c r="C15141" s="227"/>
    </row>
    <row r="15142" spans="3:3" ht="15.6" x14ac:dyDescent="0.3">
      <c r="C15142" s="227"/>
    </row>
    <row r="15143" spans="3:3" ht="15.6" x14ac:dyDescent="0.3">
      <c r="C15143" s="227"/>
    </row>
    <row r="15144" spans="3:3" ht="15.6" x14ac:dyDescent="0.3">
      <c r="C15144" s="227"/>
    </row>
    <row r="15145" spans="3:3" ht="15.6" x14ac:dyDescent="0.3">
      <c r="C15145" s="227"/>
    </row>
    <row r="15146" spans="3:3" ht="15.6" x14ac:dyDescent="0.3">
      <c r="C15146" s="227"/>
    </row>
    <row r="15147" spans="3:3" ht="15.6" x14ac:dyDescent="0.3">
      <c r="C15147" s="227"/>
    </row>
    <row r="15148" spans="3:3" ht="15.6" x14ac:dyDescent="0.3">
      <c r="C15148" s="227"/>
    </row>
    <row r="15149" spans="3:3" ht="15.6" x14ac:dyDescent="0.3">
      <c r="C15149" s="227"/>
    </row>
    <row r="15150" spans="3:3" ht="15.6" x14ac:dyDescent="0.3">
      <c r="C15150" s="227"/>
    </row>
    <row r="15151" spans="3:3" ht="15.6" x14ac:dyDescent="0.3">
      <c r="C15151" s="227"/>
    </row>
    <row r="15152" spans="3:3" ht="15.6" x14ac:dyDescent="0.3">
      <c r="C15152" s="227"/>
    </row>
    <row r="15153" spans="3:3" ht="15.6" x14ac:dyDescent="0.3">
      <c r="C15153" s="227"/>
    </row>
    <row r="15154" spans="3:3" ht="15.6" x14ac:dyDescent="0.3">
      <c r="C15154" s="227"/>
    </row>
    <row r="15155" spans="3:3" ht="15.6" x14ac:dyDescent="0.3">
      <c r="C15155" s="227"/>
    </row>
    <row r="15156" spans="3:3" ht="15.6" x14ac:dyDescent="0.3">
      <c r="C15156" s="227"/>
    </row>
    <row r="15157" spans="3:3" ht="15.6" x14ac:dyDescent="0.3">
      <c r="C15157" s="227"/>
    </row>
    <row r="15158" spans="3:3" ht="15.6" x14ac:dyDescent="0.3">
      <c r="C15158" s="227"/>
    </row>
    <row r="15159" spans="3:3" ht="15.6" x14ac:dyDescent="0.3">
      <c r="C15159" s="227"/>
    </row>
    <row r="15160" spans="3:3" ht="15.6" x14ac:dyDescent="0.3">
      <c r="C15160" s="227"/>
    </row>
    <row r="15161" spans="3:3" ht="15.6" x14ac:dyDescent="0.3">
      <c r="C15161" s="227"/>
    </row>
    <row r="15162" spans="3:3" ht="15.6" x14ac:dyDescent="0.3">
      <c r="C15162" s="227"/>
    </row>
    <row r="15163" spans="3:3" ht="15.6" x14ac:dyDescent="0.3">
      <c r="C15163" s="227"/>
    </row>
    <row r="15164" spans="3:3" ht="15.6" x14ac:dyDescent="0.3">
      <c r="C15164" s="227"/>
    </row>
    <row r="15165" spans="3:3" ht="15.6" x14ac:dyDescent="0.3">
      <c r="C15165" s="227"/>
    </row>
    <row r="15166" spans="3:3" ht="15.6" x14ac:dyDescent="0.3">
      <c r="C15166" s="227"/>
    </row>
    <row r="15167" spans="3:3" ht="15.6" x14ac:dyDescent="0.3">
      <c r="C15167" s="227"/>
    </row>
    <row r="15168" spans="3:3" ht="15.6" x14ac:dyDescent="0.3">
      <c r="C15168" s="227"/>
    </row>
    <row r="15169" spans="3:3" ht="15.6" x14ac:dyDescent="0.3">
      <c r="C15169" s="227"/>
    </row>
    <row r="15170" spans="3:3" ht="15.6" x14ac:dyDescent="0.3">
      <c r="C15170" s="227"/>
    </row>
    <row r="15171" spans="3:3" ht="15.6" x14ac:dyDescent="0.3">
      <c r="C15171" s="227"/>
    </row>
    <row r="15172" spans="3:3" ht="15.6" x14ac:dyDescent="0.3">
      <c r="C15172" s="227"/>
    </row>
    <row r="15173" spans="3:3" ht="15.6" x14ac:dyDescent="0.3">
      <c r="C15173" s="227"/>
    </row>
    <row r="15174" spans="3:3" ht="15.6" x14ac:dyDescent="0.3">
      <c r="C15174" s="227"/>
    </row>
    <row r="15175" spans="3:3" ht="15.6" x14ac:dyDescent="0.3">
      <c r="C15175" s="227"/>
    </row>
    <row r="15176" spans="3:3" ht="15.6" x14ac:dyDescent="0.3">
      <c r="C15176" s="227"/>
    </row>
    <row r="15177" spans="3:3" ht="15.6" x14ac:dyDescent="0.3">
      <c r="C15177" s="227"/>
    </row>
    <row r="15178" spans="3:3" ht="15.6" x14ac:dyDescent="0.3">
      <c r="C15178" s="227"/>
    </row>
    <row r="15179" spans="3:3" ht="15.6" x14ac:dyDescent="0.3">
      <c r="C15179" s="227"/>
    </row>
    <row r="15180" spans="3:3" ht="15.6" x14ac:dyDescent="0.3">
      <c r="C15180" s="227"/>
    </row>
    <row r="15181" spans="3:3" ht="15.6" x14ac:dyDescent="0.3">
      <c r="C15181" s="227"/>
    </row>
    <row r="15182" spans="3:3" ht="15.6" x14ac:dyDescent="0.3">
      <c r="C15182" s="227"/>
    </row>
    <row r="15183" spans="3:3" ht="15.6" x14ac:dyDescent="0.3">
      <c r="C15183" s="227"/>
    </row>
    <row r="15184" spans="3:3" ht="15.6" x14ac:dyDescent="0.3">
      <c r="C15184" s="227"/>
    </row>
    <row r="15185" spans="3:3" ht="15.6" x14ac:dyDescent="0.3">
      <c r="C15185" s="227"/>
    </row>
    <row r="15186" spans="3:3" ht="15.6" x14ac:dyDescent="0.3">
      <c r="C15186" s="227"/>
    </row>
    <row r="15187" spans="3:3" ht="15.6" x14ac:dyDescent="0.3">
      <c r="C15187" s="227"/>
    </row>
    <row r="15188" spans="3:3" ht="15.6" x14ac:dyDescent="0.3">
      <c r="C15188" s="227"/>
    </row>
    <row r="15189" spans="3:3" ht="15.6" x14ac:dyDescent="0.3">
      <c r="C15189" s="227"/>
    </row>
    <row r="15190" spans="3:3" ht="15.6" x14ac:dyDescent="0.3">
      <c r="C15190" s="227"/>
    </row>
    <row r="15191" spans="3:3" ht="15.6" x14ac:dyDescent="0.3">
      <c r="C15191" s="227"/>
    </row>
    <row r="15192" spans="3:3" ht="15.6" x14ac:dyDescent="0.3">
      <c r="C15192" s="227"/>
    </row>
    <row r="15193" spans="3:3" ht="15.6" x14ac:dyDescent="0.3">
      <c r="C15193" s="227"/>
    </row>
    <row r="15194" spans="3:3" ht="15.6" x14ac:dyDescent="0.3">
      <c r="C15194" s="227"/>
    </row>
    <row r="15195" spans="3:3" ht="15.6" x14ac:dyDescent="0.3">
      <c r="C15195" s="227"/>
    </row>
    <row r="15196" spans="3:3" ht="15.6" x14ac:dyDescent="0.3">
      <c r="C15196" s="227"/>
    </row>
    <row r="15197" spans="3:3" ht="15.6" x14ac:dyDescent="0.3">
      <c r="C15197" s="227"/>
    </row>
    <row r="15198" spans="3:3" ht="15.6" x14ac:dyDescent="0.3">
      <c r="C15198" s="227"/>
    </row>
    <row r="15199" spans="3:3" ht="15.6" x14ac:dyDescent="0.3">
      <c r="C15199" s="227"/>
    </row>
    <row r="15200" spans="3:3" ht="15.6" x14ac:dyDescent="0.3">
      <c r="C15200" s="227"/>
    </row>
    <row r="15201" spans="3:3" ht="15.6" x14ac:dyDescent="0.3">
      <c r="C15201" s="227"/>
    </row>
    <row r="15202" spans="3:3" ht="15.6" x14ac:dyDescent="0.3">
      <c r="C15202" s="227"/>
    </row>
    <row r="15203" spans="3:3" ht="15.6" x14ac:dyDescent="0.3">
      <c r="C15203" s="227"/>
    </row>
    <row r="15204" spans="3:3" ht="15.6" x14ac:dyDescent="0.3">
      <c r="C15204" s="227"/>
    </row>
    <row r="15205" spans="3:3" ht="15.6" x14ac:dyDescent="0.3">
      <c r="C15205" s="227"/>
    </row>
    <row r="15206" spans="3:3" ht="15.6" x14ac:dyDescent="0.3">
      <c r="C15206" s="227"/>
    </row>
    <row r="15207" spans="3:3" ht="15.6" x14ac:dyDescent="0.3">
      <c r="C15207" s="227"/>
    </row>
    <row r="15208" spans="3:3" ht="15.6" x14ac:dyDescent="0.3">
      <c r="C15208" s="227"/>
    </row>
    <row r="15209" spans="3:3" ht="15.6" x14ac:dyDescent="0.3">
      <c r="C15209" s="227"/>
    </row>
    <row r="15210" spans="3:3" ht="15.6" x14ac:dyDescent="0.3">
      <c r="C15210" s="227"/>
    </row>
    <row r="15211" spans="3:3" ht="15.6" x14ac:dyDescent="0.3">
      <c r="C15211" s="227"/>
    </row>
    <row r="15212" spans="3:3" ht="15.6" x14ac:dyDescent="0.3">
      <c r="C15212" s="227"/>
    </row>
    <row r="15213" spans="3:3" ht="15.6" x14ac:dyDescent="0.3">
      <c r="C15213" s="227"/>
    </row>
    <row r="15214" spans="3:3" ht="15.6" x14ac:dyDescent="0.3">
      <c r="C15214" s="227"/>
    </row>
    <row r="15215" spans="3:3" ht="15.6" x14ac:dyDescent="0.3">
      <c r="C15215" s="227"/>
    </row>
    <row r="15216" spans="3:3" ht="15.6" x14ac:dyDescent="0.3">
      <c r="C15216" s="227"/>
    </row>
    <row r="15217" spans="3:3" ht="15.6" x14ac:dyDescent="0.3">
      <c r="C15217" s="227"/>
    </row>
    <row r="15218" spans="3:3" ht="15.6" x14ac:dyDescent="0.3">
      <c r="C15218" s="227"/>
    </row>
    <row r="15219" spans="3:3" ht="15.6" x14ac:dyDescent="0.3">
      <c r="C15219" s="227"/>
    </row>
    <row r="15220" spans="3:3" ht="15.6" x14ac:dyDescent="0.3">
      <c r="C15220" s="227"/>
    </row>
    <row r="15221" spans="3:3" ht="15.6" x14ac:dyDescent="0.3">
      <c r="C15221" s="227"/>
    </row>
    <row r="15222" spans="3:3" ht="15.6" x14ac:dyDescent="0.3">
      <c r="C15222" s="227"/>
    </row>
    <row r="15223" spans="3:3" ht="15.6" x14ac:dyDescent="0.3">
      <c r="C15223" s="227"/>
    </row>
    <row r="15224" spans="3:3" ht="15.6" x14ac:dyDescent="0.3">
      <c r="C15224" s="227"/>
    </row>
    <row r="15225" spans="3:3" ht="15.6" x14ac:dyDescent="0.3">
      <c r="C15225" s="227"/>
    </row>
    <row r="15226" spans="3:3" ht="15.6" x14ac:dyDescent="0.3">
      <c r="C15226" s="227"/>
    </row>
    <row r="15227" spans="3:3" ht="15.6" x14ac:dyDescent="0.3">
      <c r="C15227" s="227"/>
    </row>
    <row r="15228" spans="3:3" ht="15.6" x14ac:dyDescent="0.3">
      <c r="C15228" s="227"/>
    </row>
    <row r="15229" spans="3:3" ht="15.6" x14ac:dyDescent="0.3">
      <c r="C15229" s="227"/>
    </row>
    <row r="15230" spans="3:3" ht="15.6" x14ac:dyDescent="0.3">
      <c r="C15230" s="227"/>
    </row>
    <row r="15231" spans="3:3" ht="15.6" x14ac:dyDescent="0.3">
      <c r="C15231" s="227"/>
    </row>
    <row r="15232" spans="3:3" ht="15.6" x14ac:dyDescent="0.3">
      <c r="C15232" s="227"/>
    </row>
    <row r="15233" spans="3:3" ht="15.6" x14ac:dyDescent="0.3">
      <c r="C15233" s="227"/>
    </row>
    <row r="15234" spans="3:3" ht="15.6" x14ac:dyDescent="0.3">
      <c r="C15234" s="227"/>
    </row>
    <row r="15235" spans="3:3" ht="15.6" x14ac:dyDescent="0.3">
      <c r="C15235" s="227"/>
    </row>
    <row r="15236" spans="3:3" ht="15.6" x14ac:dyDescent="0.3">
      <c r="C15236" s="227"/>
    </row>
    <row r="15237" spans="3:3" ht="15.6" x14ac:dyDescent="0.3">
      <c r="C15237" s="227"/>
    </row>
    <row r="15238" spans="3:3" ht="15.6" x14ac:dyDescent="0.3">
      <c r="C15238" s="227"/>
    </row>
    <row r="15239" spans="3:3" ht="15.6" x14ac:dyDescent="0.3">
      <c r="C15239" s="227"/>
    </row>
    <row r="15240" spans="3:3" ht="15.6" x14ac:dyDescent="0.3">
      <c r="C15240" s="227"/>
    </row>
    <row r="15241" spans="3:3" ht="15.6" x14ac:dyDescent="0.3">
      <c r="C15241" s="227"/>
    </row>
    <row r="15242" spans="3:3" ht="15.6" x14ac:dyDescent="0.3">
      <c r="C15242" s="227"/>
    </row>
    <row r="15243" spans="3:3" ht="15.6" x14ac:dyDescent="0.3">
      <c r="C15243" s="227"/>
    </row>
    <row r="15244" spans="3:3" ht="15.6" x14ac:dyDescent="0.3">
      <c r="C15244" s="227"/>
    </row>
    <row r="15245" spans="3:3" ht="15.6" x14ac:dyDescent="0.3">
      <c r="C15245" s="227"/>
    </row>
    <row r="15246" spans="3:3" ht="15.6" x14ac:dyDescent="0.3">
      <c r="C15246" s="227"/>
    </row>
    <row r="15247" spans="3:3" ht="15.6" x14ac:dyDescent="0.3">
      <c r="C15247" s="227"/>
    </row>
    <row r="15248" spans="3:3" ht="15.6" x14ac:dyDescent="0.3">
      <c r="C15248" s="227"/>
    </row>
    <row r="15249" spans="3:3" ht="15.6" x14ac:dyDescent="0.3">
      <c r="C15249" s="227"/>
    </row>
    <row r="15250" spans="3:3" ht="15.6" x14ac:dyDescent="0.3">
      <c r="C15250" s="227"/>
    </row>
    <row r="15251" spans="3:3" ht="15.6" x14ac:dyDescent="0.3">
      <c r="C15251" s="227"/>
    </row>
    <row r="15252" spans="3:3" ht="15.6" x14ac:dyDescent="0.3">
      <c r="C15252" s="227"/>
    </row>
    <row r="15253" spans="3:3" ht="15.6" x14ac:dyDescent="0.3">
      <c r="C15253" s="227"/>
    </row>
    <row r="15254" spans="3:3" ht="15.6" x14ac:dyDescent="0.3">
      <c r="C15254" s="227"/>
    </row>
    <row r="15255" spans="3:3" ht="15.6" x14ac:dyDescent="0.3">
      <c r="C15255" s="227"/>
    </row>
    <row r="15256" spans="3:3" ht="15.6" x14ac:dyDescent="0.3">
      <c r="C15256" s="227"/>
    </row>
    <row r="15257" spans="3:3" ht="15.6" x14ac:dyDescent="0.3">
      <c r="C15257" s="227"/>
    </row>
    <row r="15258" spans="3:3" ht="15.6" x14ac:dyDescent="0.3">
      <c r="C15258" s="227"/>
    </row>
    <row r="15259" spans="3:3" ht="15.6" x14ac:dyDescent="0.3">
      <c r="C15259" s="227"/>
    </row>
    <row r="15260" spans="3:3" ht="15.6" x14ac:dyDescent="0.3">
      <c r="C15260" s="227"/>
    </row>
    <row r="15261" spans="3:3" ht="15.6" x14ac:dyDescent="0.3">
      <c r="C15261" s="227"/>
    </row>
    <row r="15262" spans="3:3" ht="15.6" x14ac:dyDescent="0.3">
      <c r="C15262" s="227"/>
    </row>
    <row r="15263" spans="3:3" ht="15.6" x14ac:dyDescent="0.3">
      <c r="C15263" s="227"/>
    </row>
    <row r="15264" spans="3:3" ht="15.6" x14ac:dyDescent="0.3">
      <c r="C15264" s="227"/>
    </row>
    <row r="15265" spans="3:3" ht="15.6" x14ac:dyDescent="0.3">
      <c r="C15265" s="227"/>
    </row>
    <row r="15266" spans="3:3" ht="15.6" x14ac:dyDescent="0.3">
      <c r="C15266" s="227"/>
    </row>
    <row r="15267" spans="3:3" ht="15.6" x14ac:dyDescent="0.3">
      <c r="C15267" s="227"/>
    </row>
    <row r="15268" spans="3:3" ht="15.6" x14ac:dyDescent="0.3">
      <c r="C15268" s="227"/>
    </row>
    <row r="15269" spans="3:3" ht="15.6" x14ac:dyDescent="0.3">
      <c r="C15269" s="227"/>
    </row>
    <row r="15270" spans="3:3" ht="15.6" x14ac:dyDescent="0.3">
      <c r="C15270" s="227"/>
    </row>
    <row r="15271" spans="3:3" ht="15.6" x14ac:dyDescent="0.3">
      <c r="C15271" s="227"/>
    </row>
    <row r="15272" spans="3:3" ht="15.6" x14ac:dyDescent="0.3">
      <c r="C15272" s="227"/>
    </row>
    <row r="15273" spans="3:3" ht="15.6" x14ac:dyDescent="0.3">
      <c r="C15273" s="227"/>
    </row>
    <row r="15274" spans="3:3" ht="15.6" x14ac:dyDescent="0.3">
      <c r="C15274" s="227"/>
    </row>
    <row r="15275" spans="3:3" ht="15.6" x14ac:dyDescent="0.3">
      <c r="C15275" s="227"/>
    </row>
    <row r="15276" spans="3:3" ht="15.6" x14ac:dyDescent="0.3">
      <c r="C15276" s="227"/>
    </row>
    <row r="15277" spans="3:3" ht="15.6" x14ac:dyDescent="0.3">
      <c r="C15277" s="227"/>
    </row>
    <row r="15278" spans="3:3" ht="15.6" x14ac:dyDescent="0.3">
      <c r="C15278" s="227"/>
    </row>
    <row r="15279" spans="3:3" ht="15.6" x14ac:dyDescent="0.3">
      <c r="C15279" s="227"/>
    </row>
    <row r="15280" spans="3:3" ht="15.6" x14ac:dyDescent="0.3">
      <c r="C15280" s="227"/>
    </row>
    <row r="15281" spans="3:3" ht="15.6" x14ac:dyDescent="0.3">
      <c r="C15281" s="227"/>
    </row>
    <row r="15282" spans="3:3" ht="15.6" x14ac:dyDescent="0.3">
      <c r="C15282" s="227"/>
    </row>
    <row r="15283" spans="3:3" ht="15.6" x14ac:dyDescent="0.3">
      <c r="C15283" s="227"/>
    </row>
    <row r="15284" spans="3:3" ht="15.6" x14ac:dyDescent="0.3">
      <c r="C15284" s="227"/>
    </row>
    <row r="15285" spans="3:3" ht="15.6" x14ac:dyDescent="0.3">
      <c r="C15285" s="227"/>
    </row>
    <row r="15286" spans="3:3" ht="15.6" x14ac:dyDescent="0.3">
      <c r="C15286" s="227"/>
    </row>
    <row r="15287" spans="3:3" ht="15.6" x14ac:dyDescent="0.3">
      <c r="C15287" s="227"/>
    </row>
    <row r="15288" spans="3:3" ht="15.6" x14ac:dyDescent="0.3">
      <c r="C15288" s="227"/>
    </row>
    <row r="15289" spans="3:3" ht="15.6" x14ac:dyDescent="0.3">
      <c r="C15289" s="227"/>
    </row>
    <row r="15290" spans="3:3" ht="15.6" x14ac:dyDescent="0.3">
      <c r="C15290" s="227"/>
    </row>
    <row r="15291" spans="3:3" ht="15.6" x14ac:dyDescent="0.3">
      <c r="C15291" s="227"/>
    </row>
    <row r="15292" spans="3:3" ht="15.6" x14ac:dyDescent="0.3">
      <c r="C15292" s="227"/>
    </row>
    <row r="15293" spans="3:3" ht="15.6" x14ac:dyDescent="0.3">
      <c r="C15293" s="227"/>
    </row>
    <row r="15294" spans="3:3" ht="15.6" x14ac:dyDescent="0.3">
      <c r="C15294" s="227"/>
    </row>
    <row r="15295" spans="3:3" ht="15.6" x14ac:dyDescent="0.3">
      <c r="C15295" s="227"/>
    </row>
    <row r="15296" spans="3:3" ht="15.6" x14ac:dyDescent="0.3">
      <c r="C15296" s="227"/>
    </row>
    <row r="15297" spans="3:3" ht="15.6" x14ac:dyDescent="0.3">
      <c r="C15297" s="227"/>
    </row>
    <row r="15298" spans="3:3" ht="15.6" x14ac:dyDescent="0.3">
      <c r="C15298" s="227"/>
    </row>
    <row r="15299" spans="3:3" ht="15.6" x14ac:dyDescent="0.3">
      <c r="C15299" s="227"/>
    </row>
    <row r="15300" spans="3:3" ht="15.6" x14ac:dyDescent="0.3">
      <c r="C15300" s="227"/>
    </row>
    <row r="15301" spans="3:3" ht="15.6" x14ac:dyDescent="0.3">
      <c r="C15301" s="227"/>
    </row>
    <row r="15302" spans="3:3" ht="15.6" x14ac:dyDescent="0.3">
      <c r="C15302" s="227"/>
    </row>
    <row r="15303" spans="3:3" ht="15.6" x14ac:dyDescent="0.3">
      <c r="C15303" s="227"/>
    </row>
    <row r="15304" spans="3:3" ht="15.6" x14ac:dyDescent="0.3">
      <c r="C15304" s="227"/>
    </row>
    <row r="15305" spans="3:3" ht="15.6" x14ac:dyDescent="0.3">
      <c r="C15305" s="227"/>
    </row>
    <row r="15306" spans="3:3" ht="15.6" x14ac:dyDescent="0.3">
      <c r="C15306" s="227"/>
    </row>
    <row r="15307" spans="3:3" ht="15.6" x14ac:dyDescent="0.3">
      <c r="C15307" s="227"/>
    </row>
    <row r="15308" spans="3:3" ht="15.6" x14ac:dyDescent="0.3">
      <c r="C15308" s="227"/>
    </row>
    <row r="15309" spans="3:3" ht="15.6" x14ac:dyDescent="0.3">
      <c r="C15309" s="227"/>
    </row>
    <row r="15310" spans="3:3" ht="15.6" x14ac:dyDescent="0.3">
      <c r="C15310" s="227"/>
    </row>
    <row r="15311" spans="3:3" ht="15.6" x14ac:dyDescent="0.3">
      <c r="C15311" s="227"/>
    </row>
    <row r="15312" spans="3:3" ht="15.6" x14ac:dyDescent="0.3">
      <c r="C15312" s="227"/>
    </row>
    <row r="15313" spans="3:3" ht="15.6" x14ac:dyDescent="0.3">
      <c r="C15313" s="227"/>
    </row>
    <row r="15314" spans="3:3" ht="15.6" x14ac:dyDescent="0.3">
      <c r="C15314" s="227"/>
    </row>
    <row r="15315" spans="3:3" ht="15.6" x14ac:dyDescent="0.3">
      <c r="C15315" s="227"/>
    </row>
    <row r="15316" spans="3:3" ht="15.6" x14ac:dyDescent="0.3">
      <c r="C15316" s="227"/>
    </row>
    <row r="15317" spans="3:3" ht="15.6" x14ac:dyDescent="0.3">
      <c r="C15317" s="227"/>
    </row>
    <row r="15318" spans="3:3" ht="15.6" x14ac:dyDescent="0.3">
      <c r="C15318" s="227"/>
    </row>
    <row r="15319" spans="3:3" ht="15.6" x14ac:dyDescent="0.3">
      <c r="C15319" s="227"/>
    </row>
    <row r="15320" spans="3:3" ht="15.6" x14ac:dyDescent="0.3">
      <c r="C15320" s="227"/>
    </row>
    <row r="15321" spans="3:3" ht="15.6" x14ac:dyDescent="0.3">
      <c r="C15321" s="227"/>
    </row>
    <row r="15322" spans="3:3" ht="15.6" x14ac:dyDescent="0.3">
      <c r="C15322" s="227"/>
    </row>
    <row r="15323" spans="3:3" ht="15.6" x14ac:dyDescent="0.3">
      <c r="C15323" s="227"/>
    </row>
    <row r="15324" spans="3:3" ht="15.6" x14ac:dyDescent="0.3">
      <c r="C15324" s="227"/>
    </row>
    <row r="15325" spans="3:3" ht="15.6" x14ac:dyDescent="0.3">
      <c r="C15325" s="227"/>
    </row>
    <row r="15326" spans="3:3" ht="15.6" x14ac:dyDescent="0.3">
      <c r="C15326" s="227"/>
    </row>
    <row r="15327" spans="3:3" ht="15.6" x14ac:dyDescent="0.3">
      <c r="C15327" s="227"/>
    </row>
    <row r="15328" spans="3:3" ht="15.6" x14ac:dyDescent="0.3">
      <c r="C15328" s="227"/>
    </row>
    <row r="15329" spans="3:3" ht="15.6" x14ac:dyDescent="0.3">
      <c r="C15329" s="227"/>
    </row>
    <row r="15330" spans="3:3" ht="15.6" x14ac:dyDescent="0.3">
      <c r="C15330" s="227"/>
    </row>
    <row r="15331" spans="3:3" ht="15.6" x14ac:dyDescent="0.3">
      <c r="C15331" s="227"/>
    </row>
    <row r="15332" spans="3:3" ht="15.6" x14ac:dyDescent="0.3">
      <c r="C15332" s="227"/>
    </row>
    <row r="15333" spans="3:3" ht="15.6" x14ac:dyDescent="0.3">
      <c r="C15333" s="227"/>
    </row>
    <row r="15334" spans="3:3" ht="15.6" x14ac:dyDescent="0.3">
      <c r="C15334" s="227"/>
    </row>
    <row r="15335" spans="3:3" ht="15.6" x14ac:dyDescent="0.3">
      <c r="C15335" s="227"/>
    </row>
    <row r="15336" spans="3:3" ht="15.6" x14ac:dyDescent="0.3">
      <c r="C15336" s="227"/>
    </row>
    <row r="15337" spans="3:3" ht="15.6" x14ac:dyDescent="0.3">
      <c r="C15337" s="227"/>
    </row>
    <row r="15338" spans="3:3" ht="15.6" x14ac:dyDescent="0.3">
      <c r="C15338" s="227"/>
    </row>
    <row r="15339" spans="3:3" ht="15.6" x14ac:dyDescent="0.3">
      <c r="C15339" s="227"/>
    </row>
    <row r="15340" spans="3:3" ht="15.6" x14ac:dyDescent="0.3">
      <c r="C15340" s="227"/>
    </row>
    <row r="15341" spans="3:3" ht="15.6" x14ac:dyDescent="0.3">
      <c r="C15341" s="227"/>
    </row>
    <row r="15342" spans="3:3" ht="15.6" x14ac:dyDescent="0.3">
      <c r="C15342" s="227"/>
    </row>
    <row r="15343" spans="3:3" ht="15.6" x14ac:dyDescent="0.3">
      <c r="C15343" s="227"/>
    </row>
    <row r="15344" spans="3:3" ht="15.6" x14ac:dyDescent="0.3">
      <c r="C15344" s="227"/>
    </row>
    <row r="15345" spans="3:3" ht="15.6" x14ac:dyDescent="0.3">
      <c r="C15345" s="227"/>
    </row>
    <row r="15346" spans="3:3" ht="15.6" x14ac:dyDescent="0.3">
      <c r="C15346" s="227"/>
    </row>
    <row r="15347" spans="3:3" ht="15.6" x14ac:dyDescent="0.3">
      <c r="C15347" s="227"/>
    </row>
    <row r="15348" spans="3:3" ht="15.6" x14ac:dyDescent="0.3">
      <c r="C15348" s="227"/>
    </row>
    <row r="15349" spans="3:3" ht="15.6" x14ac:dyDescent="0.3">
      <c r="C15349" s="227"/>
    </row>
    <row r="15350" spans="3:3" ht="15.6" x14ac:dyDescent="0.3">
      <c r="C15350" s="227"/>
    </row>
    <row r="15351" spans="3:3" ht="15.6" x14ac:dyDescent="0.3">
      <c r="C15351" s="227"/>
    </row>
    <row r="15352" spans="3:3" ht="15.6" x14ac:dyDescent="0.3">
      <c r="C15352" s="227"/>
    </row>
    <row r="15353" spans="3:3" ht="15.6" x14ac:dyDescent="0.3">
      <c r="C15353" s="227"/>
    </row>
    <row r="15354" spans="3:3" ht="15.6" x14ac:dyDescent="0.3">
      <c r="C15354" s="227"/>
    </row>
    <row r="15355" spans="3:3" ht="15.6" x14ac:dyDescent="0.3">
      <c r="C15355" s="227"/>
    </row>
    <row r="15356" spans="3:3" ht="15.6" x14ac:dyDescent="0.3">
      <c r="C15356" s="227"/>
    </row>
    <row r="15357" spans="3:3" ht="15.6" x14ac:dyDescent="0.3">
      <c r="C15357" s="227"/>
    </row>
    <row r="15358" spans="3:3" ht="15.6" x14ac:dyDescent="0.3">
      <c r="C15358" s="227"/>
    </row>
    <row r="15359" spans="3:3" ht="15.6" x14ac:dyDescent="0.3">
      <c r="C15359" s="227"/>
    </row>
    <row r="15360" spans="3:3" ht="15.6" x14ac:dyDescent="0.3">
      <c r="C15360" s="227"/>
    </row>
    <row r="15361" spans="3:3" ht="15.6" x14ac:dyDescent="0.3">
      <c r="C15361" s="227"/>
    </row>
    <row r="15362" spans="3:3" ht="15.6" x14ac:dyDescent="0.3">
      <c r="C15362" s="227"/>
    </row>
    <row r="15363" spans="3:3" ht="15.6" x14ac:dyDescent="0.3">
      <c r="C15363" s="227"/>
    </row>
    <row r="15364" spans="3:3" ht="15.6" x14ac:dyDescent="0.3">
      <c r="C15364" s="227"/>
    </row>
    <row r="15365" spans="3:3" ht="15.6" x14ac:dyDescent="0.3">
      <c r="C15365" s="227"/>
    </row>
    <row r="15366" spans="3:3" ht="15.6" x14ac:dyDescent="0.3">
      <c r="C15366" s="227"/>
    </row>
    <row r="15367" spans="3:3" ht="15.6" x14ac:dyDescent="0.3">
      <c r="C15367" s="227"/>
    </row>
    <row r="15368" spans="3:3" ht="15.6" x14ac:dyDescent="0.3">
      <c r="C15368" s="227"/>
    </row>
    <row r="15369" spans="3:3" ht="15.6" x14ac:dyDescent="0.3">
      <c r="C15369" s="227"/>
    </row>
    <row r="15370" spans="3:3" ht="15.6" x14ac:dyDescent="0.3">
      <c r="C15370" s="227"/>
    </row>
    <row r="15371" spans="3:3" ht="15.6" x14ac:dyDescent="0.3">
      <c r="C15371" s="227"/>
    </row>
    <row r="15372" spans="3:3" ht="15.6" x14ac:dyDescent="0.3">
      <c r="C15372" s="227"/>
    </row>
    <row r="15373" spans="3:3" ht="15.6" x14ac:dyDescent="0.3">
      <c r="C15373" s="227"/>
    </row>
    <row r="15374" spans="3:3" ht="15.6" x14ac:dyDescent="0.3">
      <c r="C15374" s="227"/>
    </row>
    <row r="15375" spans="3:3" ht="15.6" x14ac:dyDescent="0.3">
      <c r="C15375" s="227"/>
    </row>
    <row r="15376" spans="3:3" ht="15.6" x14ac:dyDescent="0.3">
      <c r="C15376" s="227"/>
    </row>
    <row r="15377" spans="3:3" ht="15.6" x14ac:dyDescent="0.3">
      <c r="C15377" s="227"/>
    </row>
    <row r="15378" spans="3:3" ht="15.6" x14ac:dyDescent="0.3">
      <c r="C15378" s="227"/>
    </row>
    <row r="15379" spans="3:3" ht="15.6" x14ac:dyDescent="0.3">
      <c r="C15379" s="227"/>
    </row>
    <row r="15380" spans="3:3" ht="15.6" x14ac:dyDescent="0.3">
      <c r="C15380" s="227"/>
    </row>
    <row r="15381" spans="3:3" ht="15.6" x14ac:dyDescent="0.3">
      <c r="C15381" s="227"/>
    </row>
    <row r="15382" spans="3:3" ht="15.6" x14ac:dyDescent="0.3">
      <c r="C15382" s="227"/>
    </row>
    <row r="15383" spans="3:3" ht="15.6" x14ac:dyDescent="0.3">
      <c r="C15383" s="227"/>
    </row>
    <row r="15384" spans="3:3" ht="15.6" x14ac:dyDescent="0.3">
      <c r="C15384" s="227"/>
    </row>
    <row r="15385" spans="3:3" ht="15.6" x14ac:dyDescent="0.3">
      <c r="C15385" s="227"/>
    </row>
    <row r="15386" spans="3:3" ht="15.6" x14ac:dyDescent="0.3">
      <c r="C15386" s="227"/>
    </row>
    <row r="15387" spans="3:3" ht="15.6" x14ac:dyDescent="0.3">
      <c r="C15387" s="227"/>
    </row>
    <row r="15388" spans="3:3" ht="15.6" x14ac:dyDescent="0.3">
      <c r="C15388" s="227"/>
    </row>
    <row r="15389" spans="3:3" ht="15.6" x14ac:dyDescent="0.3">
      <c r="C15389" s="227"/>
    </row>
    <row r="15390" spans="3:3" ht="15.6" x14ac:dyDescent="0.3">
      <c r="C15390" s="227"/>
    </row>
    <row r="15391" spans="3:3" ht="15.6" x14ac:dyDescent="0.3">
      <c r="C15391" s="227"/>
    </row>
    <row r="15392" spans="3:3" ht="15.6" x14ac:dyDescent="0.3">
      <c r="C15392" s="227"/>
    </row>
    <row r="15393" spans="3:3" ht="15.6" x14ac:dyDescent="0.3">
      <c r="C15393" s="227"/>
    </row>
    <row r="15394" spans="3:3" ht="15.6" x14ac:dyDescent="0.3">
      <c r="C15394" s="227"/>
    </row>
    <row r="15395" spans="3:3" ht="15.6" x14ac:dyDescent="0.3">
      <c r="C15395" s="227"/>
    </row>
    <row r="15396" spans="3:3" ht="15.6" x14ac:dyDescent="0.3">
      <c r="C15396" s="227"/>
    </row>
    <row r="15397" spans="3:3" ht="15.6" x14ac:dyDescent="0.3">
      <c r="C15397" s="227"/>
    </row>
    <row r="15398" spans="3:3" ht="15.6" x14ac:dyDescent="0.3">
      <c r="C15398" s="227"/>
    </row>
    <row r="15399" spans="3:3" ht="15.6" x14ac:dyDescent="0.3">
      <c r="C15399" s="227"/>
    </row>
    <row r="15400" spans="3:3" ht="15.6" x14ac:dyDescent="0.3">
      <c r="C15400" s="227"/>
    </row>
    <row r="15401" spans="3:3" ht="15.6" x14ac:dyDescent="0.3">
      <c r="C15401" s="227"/>
    </row>
    <row r="15402" spans="3:3" ht="15.6" x14ac:dyDescent="0.3">
      <c r="C15402" s="227"/>
    </row>
    <row r="15403" spans="3:3" ht="15.6" x14ac:dyDescent="0.3">
      <c r="C15403" s="227"/>
    </row>
    <row r="15404" spans="3:3" ht="15.6" x14ac:dyDescent="0.3">
      <c r="C15404" s="227"/>
    </row>
    <row r="15405" spans="3:3" ht="15.6" x14ac:dyDescent="0.3">
      <c r="C15405" s="227"/>
    </row>
    <row r="15406" spans="3:3" ht="15.6" x14ac:dyDescent="0.3">
      <c r="C15406" s="227"/>
    </row>
    <row r="15407" spans="3:3" ht="15.6" x14ac:dyDescent="0.3">
      <c r="C15407" s="227"/>
    </row>
    <row r="15408" spans="3:3" ht="15.6" x14ac:dyDescent="0.3">
      <c r="C15408" s="227"/>
    </row>
    <row r="15409" spans="3:3" ht="15.6" x14ac:dyDescent="0.3">
      <c r="C15409" s="227"/>
    </row>
    <row r="15410" spans="3:3" ht="15.6" x14ac:dyDescent="0.3">
      <c r="C15410" s="227"/>
    </row>
    <row r="15411" spans="3:3" ht="15.6" x14ac:dyDescent="0.3">
      <c r="C15411" s="227"/>
    </row>
    <row r="15412" spans="3:3" ht="15.6" x14ac:dyDescent="0.3">
      <c r="C15412" s="227"/>
    </row>
    <row r="15413" spans="3:3" ht="15.6" x14ac:dyDescent="0.3">
      <c r="C15413" s="227"/>
    </row>
    <row r="15414" spans="3:3" ht="15.6" x14ac:dyDescent="0.3">
      <c r="C15414" s="227"/>
    </row>
    <row r="15415" spans="3:3" ht="15.6" x14ac:dyDescent="0.3">
      <c r="C15415" s="227"/>
    </row>
    <row r="15416" spans="3:3" ht="15.6" x14ac:dyDescent="0.3">
      <c r="C15416" s="227"/>
    </row>
    <row r="15417" spans="3:3" ht="15.6" x14ac:dyDescent="0.3">
      <c r="C15417" s="227"/>
    </row>
    <row r="15418" spans="3:3" ht="15.6" x14ac:dyDescent="0.3">
      <c r="C15418" s="227"/>
    </row>
    <row r="15419" spans="3:3" ht="15.6" x14ac:dyDescent="0.3">
      <c r="C15419" s="227"/>
    </row>
    <row r="15420" spans="3:3" ht="15.6" x14ac:dyDescent="0.3">
      <c r="C15420" s="227"/>
    </row>
    <row r="15421" spans="3:3" ht="15.6" x14ac:dyDescent="0.3">
      <c r="C15421" s="227"/>
    </row>
    <row r="15422" spans="3:3" ht="15.6" x14ac:dyDescent="0.3">
      <c r="C15422" s="227"/>
    </row>
    <row r="15423" spans="3:3" ht="15.6" x14ac:dyDescent="0.3">
      <c r="C15423" s="227"/>
    </row>
    <row r="15424" spans="3:3" ht="15.6" x14ac:dyDescent="0.3">
      <c r="C15424" s="227"/>
    </row>
    <row r="15425" spans="3:3" ht="15.6" x14ac:dyDescent="0.3">
      <c r="C15425" s="227"/>
    </row>
    <row r="15426" spans="3:3" ht="15.6" x14ac:dyDescent="0.3">
      <c r="C15426" s="227"/>
    </row>
    <row r="15427" spans="3:3" ht="15.6" x14ac:dyDescent="0.3">
      <c r="C15427" s="227"/>
    </row>
    <row r="15428" spans="3:3" ht="15.6" x14ac:dyDescent="0.3">
      <c r="C15428" s="227"/>
    </row>
    <row r="15429" spans="3:3" ht="15.6" x14ac:dyDescent="0.3">
      <c r="C15429" s="227"/>
    </row>
    <row r="15430" spans="3:3" ht="15.6" x14ac:dyDescent="0.3">
      <c r="C15430" s="227"/>
    </row>
    <row r="15431" spans="3:3" ht="15.6" x14ac:dyDescent="0.3">
      <c r="C15431" s="227"/>
    </row>
    <row r="15432" spans="3:3" ht="15.6" x14ac:dyDescent="0.3">
      <c r="C15432" s="227"/>
    </row>
    <row r="15433" spans="3:3" ht="15.6" x14ac:dyDescent="0.3">
      <c r="C15433" s="227"/>
    </row>
    <row r="15434" spans="3:3" ht="15.6" x14ac:dyDescent="0.3">
      <c r="C15434" s="227"/>
    </row>
    <row r="15435" spans="3:3" ht="15.6" x14ac:dyDescent="0.3">
      <c r="C15435" s="227"/>
    </row>
    <row r="15436" spans="3:3" ht="15.6" x14ac:dyDescent="0.3">
      <c r="C15436" s="227"/>
    </row>
    <row r="15437" spans="3:3" ht="15.6" x14ac:dyDescent="0.3">
      <c r="C15437" s="227"/>
    </row>
    <row r="15438" spans="3:3" ht="15.6" x14ac:dyDescent="0.3">
      <c r="C15438" s="227"/>
    </row>
    <row r="15439" spans="3:3" ht="15.6" x14ac:dyDescent="0.3">
      <c r="C15439" s="227"/>
    </row>
    <row r="15440" spans="3:3" ht="15.6" x14ac:dyDescent="0.3">
      <c r="C15440" s="227"/>
    </row>
    <row r="15441" spans="3:3" ht="15.6" x14ac:dyDescent="0.3">
      <c r="C15441" s="227"/>
    </row>
    <row r="15442" spans="3:3" ht="15.6" x14ac:dyDescent="0.3">
      <c r="C15442" s="227"/>
    </row>
    <row r="15443" spans="3:3" ht="15.6" x14ac:dyDescent="0.3">
      <c r="C15443" s="227"/>
    </row>
    <row r="15444" spans="3:3" ht="15.6" x14ac:dyDescent="0.3">
      <c r="C15444" s="227"/>
    </row>
    <row r="15445" spans="3:3" ht="15.6" x14ac:dyDescent="0.3">
      <c r="C15445" s="227"/>
    </row>
    <row r="15446" spans="3:3" ht="15.6" x14ac:dyDescent="0.3">
      <c r="C15446" s="227"/>
    </row>
    <row r="15447" spans="3:3" ht="15.6" x14ac:dyDescent="0.3">
      <c r="C15447" s="227"/>
    </row>
    <row r="15448" spans="3:3" ht="15.6" x14ac:dyDescent="0.3">
      <c r="C15448" s="227"/>
    </row>
    <row r="15449" spans="3:3" ht="15.6" x14ac:dyDescent="0.3">
      <c r="C15449" s="227"/>
    </row>
    <row r="15450" spans="3:3" ht="15.6" x14ac:dyDescent="0.3">
      <c r="C15450" s="227"/>
    </row>
    <row r="15451" spans="3:3" ht="15.6" x14ac:dyDescent="0.3">
      <c r="C15451" s="227"/>
    </row>
    <row r="15452" spans="3:3" ht="15.6" x14ac:dyDescent="0.3">
      <c r="C15452" s="227"/>
    </row>
    <row r="15453" spans="3:3" ht="15.6" x14ac:dyDescent="0.3">
      <c r="C15453" s="227"/>
    </row>
    <row r="15454" spans="3:3" ht="15.6" x14ac:dyDescent="0.3">
      <c r="C15454" s="227"/>
    </row>
    <row r="15455" spans="3:3" ht="15.6" x14ac:dyDescent="0.3">
      <c r="C15455" s="227"/>
    </row>
    <row r="15456" spans="3:3" ht="15.6" x14ac:dyDescent="0.3">
      <c r="C15456" s="227"/>
    </row>
    <row r="15457" spans="3:3" ht="15.6" x14ac:dyDescent="0.3">
      <c r="C15457" s="227"/>
    </row>
    <row r="15458" spans="3:3" ht="15.6" x14ac:dyDescent="0.3">
      <c r="C15458" s="227"/>
    </row>
    <row r="15459" spans="3:3" ht="15.6" x14ac:dyDescent="0.3">
      <c r="C15459" s="227"/>
    </row>
    <row r="15460" spans="3:3" ht="15.6" x14ac:dyDescent="0.3">
      <c r="C15460" s="227"/>
    </row>
    <row r="15461" spans="3:3" ht="15.6" x14ac:dyDescent="0.3">
      <c r="C15461" s="227"/>
    </row>
    <row r="15462" spans="3:3" ht="15.6" x14ac:dyDescent="0.3">
      <c r="C15462" s="227"/>
    </row>
    <row r="15463" spans="3:3" ht="15.6" x14ac:dyDescent="0.3">
      <c r="C15463" s="227"/>
    </row>
    <row r="15464" spans="3:3" ht="15.6" x14ac:dyDescent="0.3">
      <c r="C15464" s="227"/>
    </row>
    <row r="15465" spans="3:3" ht="15.6" x14ac:dyDescent="0.3">
      <c r="C15465" s="227"/>
    </row>
    <row r="15466" spans="3:3" ht="15.6" x14ac:dyDescent="0.3">
      <c r="C15466" s="227"/>
    </row>
    <row r="15467" spans="3:3" ht="15.6" x14ac:dyDescent="0.3">
      <c r="C15467" s="227"/>
    </row>
    <row r="15468" spans="3:3" ht="15.6" x14ac:dyDescent="0.3">
      <c r="C15468" s="227"/>
    </row>
    <row r="15469" spans="3:3" ht="15.6" x14ac:dyDescent="0.3">
      <c r="C15469" s="227"/>
    </row>
    <row r="15470" spans="3:3" ht="15.6" x14ac:dyDescent="0.3">
      <c r="C15470" s="227"/>
    </row>
    <row r="15471" spans="3:3" ht="15.6" x14ac:dyDescent="0.3">
      <c r="C15471" s="227"/>
    </row>
    <row r="15472" spans="3:3" ht="15.6" x14ac:dyDescent="0.3">
      <c r="C15472" s="227"/>
    </row>
    <row r="15473" spans="3:3" ht="15.6" x14ac:dyDescent="0.3">
      <c r="C15473" s="227"/>
    </row>
    <row r="15474" spans="3:3" ht="15.6" x14ac:dyDescent="0.3">
      <c r="C15474" s="227"/>
    </row>
    <row r="15475" spans="3:3" ht="15.6" x14ac:dyDescent="0.3">
      <c r="C15475" s="227"/>
    </row>
    <row r="15476" spans="3:3" ht="15.6" x14ac:dyDescent="0.3">
      <c r="C15476" s="227"/>
    </row>
    <row r="15477" spans="3:3" ht="15.6" x14ac:dyDescent="0.3">
      <c r="C15477" s="227"/>
    </row>
    <row r="15478" spans="3:3" ht="15.6" x14ac:dyDescent="0.3">
      <c r="C15478" s="227"/>
    </row>
    <row r="15479" spans="3:3" ht="15.6" x14ac:dyDescent="0.3">
      <c r="C15479" s="227"/>
    </row>
    <row r="15480" spans="3:3" ht="15.6" x14ac:dyDescent="0.3">
      <c r="C15480" s="227"/>
    </row>
    <row r="15481" spans="3:3" ht="15.6" x14ac:dyDescent="0.3">
      <c r="C15481" s="227"/>
    </row>
    <row r="15482" spans="3:3" ht="15.6" x14ac:dyDescent="0.3">
      <c r="C15482" s="227"/>
    </row>
    <row r="15483" spans="3:3" ht="15.6" x14ac:dyDescent="0.3">
      <c r="C15483" s="227"/>
    </row>
    <row r="15484" spans="3:3" ht="15.6" x14ac:dyDescent="0.3">
      <c r="C15484" s="227"/>
    </row>
    <row r="15485" spans="3:3" ht="15.6" x14ac:dyDescent="0.3">
      <c r="C15485" s="227"/>
    </row>
    <row r="15486" spans="3:3" ht="15.6" x14ac:dyDescent="0.3">
      <c r="C15486" s="227"/>
    </row>
    <row r="15487" spans="3:3" ht="15.6" x14ac:dyDescent="0.3">
      <c r="C15487" s="227"/>
    </row>
    <row r="15488" spans="3:3" ht="15.6" x14ac:dyDescent="0.3">
      <c r="C15488" s="227"/>
    </row>
    <row r="15489" spans="3:3" ht="15.6" x14ac:dyDescent="0.3">
      <c r="C15489" s="227"/>
    </row>
    <row r="15490" spans="3:3" ht="15.6" x14ac:dyDescent="0.3">
      <c r="C15490" s="227"/>
    </row>
    <row r="15491" spans="3:3" ht="15.6" x14ac:dyDescent="0.3">
      <c r="C15491" s="227"/>
    </row>
    <row r="15492" spans="3:3" ht="15.6" x14ac:dyDescent="0.3">
      <c r="C15492" s="227"/>
    </row>
    <row r="15493" spans="3:3" ht="15.6" x14ac:dyDescent="0.3">
      <c r="C15493" s="227"/>
    </row>
    <row r="15494" spans="3:3" ht="15.6" x14ac:dyDescent="0.3">
      <c r="C15494" s="227"/>
    </row>
    <row r="15495" spans="3:3" ht="15.6" x14ac:dyDescent="0.3">
      <c r="C15495" s="227"/>
    </row>
    <row r="15496" spans="3:3" ht="15.6" x14ac:dyDescent="0.3">
      <c r="C15496" s="227"/>
    </row>
    <row r="15497" spans="3:3" ht="15.6" x14ac:dyDescent="0.3">
      <c r="C15497" s="227"/>
    </row>
    <row r="15498" spans="3:3" ht="15.6" x14ac:dyDescent="0.3">
      <c r="C15498" s="227"/>
    </row>
    <row r="15499" spans="3:3" ht="15.6" x14ac:dyDescent="0.3">
      <c r="C15499" s="227"/>
    </row>
    <row r="15500" spans="3:3" ht="15.6" x14ac:dyDescent="0.3">
      <c r="C15500" s="227"/>
    </row>
    <row r="15501" spans="3:3" ht="15.6" x14ac:dyDescent="0.3">
      <c r="C15501" s="227"/>
    </row>
    <row r="15502" spans="3:3" ht="15.6" x14ac:dyDescent="0.3">
      <c r="C15502" s="227"/>
    </row>
    <row r="15503" spans="3:3" ht="15.6" x14ac:dyDescent="0.3">
      <c r="C15503" s="227"/>
    </row>
    <row r="15504" spans="3:3" ht="15.6" x14ac:dyDescent="0.3">
      <c r="C15504" s="227"/>
    </row>
    <row r="15505" spans="3:3" ht="15.6" x14ac:dyDescent="0.3">
      <c r="C15505" s="227"/>
    </row>
    <row r="15506" spans="3:3" ht="15.6" x14ac:dyDescent="0.3">
      <c r="C15506" s="227"/>
    </row>
    <row r="15507" spans="3:3" ht="15.6" x14ac:dyDescent="0.3">
      <c r="C15507" s="227"/>
    </row>
    <row r="15508" spans="3:3" ht="15.6" x14ac:dyDescent="0.3">
      <c r="C15508" s="227"/>
    </row>
    <row r="15509" spans="3:3" ht="15.6" x14ac:dyDescent="0.3">
      <c r="C15509" s="227"/>
    </row>
    <row r="15510" spans="3:3" ht="15.6" x14ac:dyDescent="0.3">
      <c r="C15510" s="227"/>
    </row>
    <row r="15511" spans="3:3" ht="15.6" x14ac:dyDescent="0.3">
      <c r="C15511" s="227"/>
    </row>
    <row r="15512" spans="3:3" ht="15.6" x14ac:dyDescent="0.3">
      <c r="C15512" s="227"/>
    </row>
    <row r="15513" spans="3:3" ht="15.6" x14ac:dyDescent="0.3">
      <c r="C15513" s="227"/>
    </row>
    <row r="15514" spans="3:3" ht="15.6" x14ac:dyDescent="0.3">
      <c r="C15514" s="227"/>
    </row>
    <row r="15515" spans="3:3" ht="15.6" x14ac:dyDescent="0.3">
      <c r="C15515" s="227"/>
    </row>
    <row r="15516" spans="3:3" ht="15.6" x14ac:dyDescent="0.3">
      <c r="C15516" s="227"/>
    </row>
    <row r="15517" spans="3:3" ht="15.6" x14ac:dyDescent="0.3">
      <c r="C15517" s="227"/>
    </row>
    <row r="15518" spans="3:3" ht="15.6" x14ac:dyDescent="0.3">
      <c r="C15518" s="227"/>
    </row>
    <row r="15519" spans="3:3" ht="15.6" x14ac:dyDescent="0.3">
      <c r="C15519" s="227"/>
    </row>
    <row r="15520" spans="3:3" ht="15.6" x14ac:dyDescent="0.3">
      <c r="C15520" s="227"/>
    </row>
    <row r="15521" spans="3:3" ht="15.6" x14ac:dyDescent="0.3">
      <c r="C15521" s="227"/>
    </row>
    <row r="15522" spans="3:3" ht="15.6" x14ac:dyDescent="0.3">
      <c r="C15522" s="227"/>
    </row>
    <row r="15523" spans="3:3" ht="15.6" x14ac:dyDescent="0.3">
      <c r="C15523" s="227"/>
    </row>
    <row r="15524" spans="3:3" ht="15.6" x14ac:dyDescent="0.3">
      <c r="C15524" s="227"/>
    </row>
    <row r="15525" spans="3:3" ht="15.6" x14ac:dyDescent="0.3">
      <c r="C15525" s="227"/>
    </row>
    <row r="15526" spans="3:3" ht="15.6" x14ac:dyDescent="0.3">
      <c r="C15526" s="227"/>
    </row>
    <row r="15527" spans="3:3" ht="15.6" x14ac:dyDescent="0.3">
      <c r="C15527" s="227"/>
    </row>
    <row r="15528" spans="3:3" ht="15.6" x14ac:dyDescent="0.3">
      <c r="C15528" s="227"/>
    </row>
    <row r="15529" spans="3:3" ht="15.6" x14ac:dyDescent="0.3">
      <c r="C15529" s="227"/>
    </row>
    <row r="15530" spans="3:3" ht="15.6" x14ac:dyDescent="0.3">
      <c r="C15530" s="227"/>
    </row>
    <row r="15531" spans="3:3" ht="15.6" x14ac:dyDescent="0.3">
      <c r="C15531" s="227"/>
    </row>
    <row r="15532" spans="3:3" ht="15.6" x14ac:dyDescent="0.3">
      <c r="C15532" s="227"/>
    </row>
    <row r="15533" spans="3:3" ht="15.6" x14ac:dyDescent="0.3">
      <c r="C15533" s="227"/>
    </row>
    <row r="15534" spans="3:3" ht="15.6" x14ac:dyDescent="0.3">
      <c r="C15534" s="227"/>
    </row>
    <row r="15535" spans="3:3" ht="15.6" x14ac:dyDescent="0.3">
      <c r="C15535" s="227"/>
    </row>
    <row r="15536" spans="3:3" ht="15.6" x14ac:dyDescent="0.3">
      <c r="C15536" s="227"/>
    </row>
    <row r="15537" spans="3:3" ht="15.6" x14ac:dyDescent="0.3">
      <c r="C15537" s="227"/>
    </row>
    <row r="15538" spans="3:3" ht="15.6" x14ac:dyDescent="0.3">
      <c r="C15538" s="227"/>
    </row>
    <row r="15539" spans="3:3" ht="15.6" x14ac:dyDescent="0.3">
      <c r="C15539" s="227"/>
    </row>
    <row r="15540" spans="3:3" ht="15.6" x14ac:dyDescent="0.3">
      <c r="C15540" s="227"/>
    </row>
    <row r="15541" spans="3:3" ht="15.6" x14ac:dyDescent="0.3">
      <c r="C15541" s="227"/>
    </row>
    <row r="15542" spans="3:3" ht="15.6" x14ac:dyDescent="0.3">
      <c r="C15542" s="227"/>
    </row>
    <row r="15543" spans="3:3" ht="15.6" x14ac:dyDescent="0.3">
      <c r="C15543" s="227"/>
    </row>
    <row r="15544" spans="3:3" ht="15.6" x14ac:dyDescent="0.3">
      <c r="C15544" s="227"/>
    </row>
    <row r="15545" spans="3:3" ht="15.6" x14ac:dyDescent="0.3">
      <c r="C15545" s="227"/>
    </row>
    <row r="15546" spans="3:3" ht="15.6" x14ac:dyDescent="0.3">
      <c r="C15546" s="227"/>
    </row>
    <row r="15547" spans="3:3" ht="15.6" x14ac:dyDescent="0.3">
      <c r="C15547" s="227"/>
    </row>
    <row r="15548" spans="3:3" ht="15.6" x14ac:dyDescent="0.3">
      <c r="C15548" s="227"/>
    </row>
    <row r="15549" spans="3:3" ht="15.6" x14ac:dyDescent="0.3">
      <c r="C15549" s="227"/>
    </row>
    <row r="15550" spans="3:3" ht="15.6" x14ac:dyDescent="0.3">
      <c r="C15550" s="227"/>
    </row>
    <row r="15551" spans="3:3" ht="15.6" x14ac:dyDescent="0.3">
      <c r="C15551" s="227"/>
    </row>
    <row r="15552" spans="3:3" ht="15.6" x14ac:dyDescent="0.3">
      <c r="C15552" s="227"/>
    </row>
    <row r="15553" spans="3:3" ht="15.6" x14ac:dyDescent="0.3">
      <c r="C15553" s="227"/>
    </row>
    <row r="15554" spans="3:3" ht="15.6" x14ac:dyDescent="0.3">
      <c r="C15554" s="227"/>
    </row>
    <row r="15555" spans="3:3" ht="15.6" x14ac:dyDescent="0.3">
      <c r="C15555" s="227"/>
    </row>
    <row r="15556" spans="3:3" ht="15.6" x14ac:dyDescent="0.3">
      <c r="C15556" s="227"/>
    </row>
    <row r="15557" spans="3:3" ht="15.6" x14ac:dyDescent="0.3">
      <c r="C15557" s="227"/>
    </row>
    <row r="15558" spans="3:3" ht="15.6" x14ac:dyDescent="0.3">
      <c r="C15558" s="227"/>
    </row>
    <row r="15559" spans="3:3" ht="15.6" x14ac:dyDescent="0.3">
      <c r="C15559" s="227"/>
    </row>
    <row r="15560" spans="3:3" ht="15.6" x14ac:dyDescent="0.3">
      <c r="C15560" s="227"/>
    </row>
    <row r="15561" spans="3:3" ht="15.6" x14ac:dyDescent="0.3">
      <c r="C15561" s="227"/>
    </row>
    <row r="15562" spans="3:3" ht="15.6" x14ac:dyDescent="0.3">
      <c r="C15562" s="227"/>
    </row>
    <row r="15563" spans="3:3" ht="15.6" x14ac:dyDescent="0.3">
      <c r="C15563" s="227"/>
    </row>
    <row r="15564" spans="3:3" ht="15.6" x14ac:dyDescent="0.3">
      <c r="C15564" s="227"/>
    </row>
    <row r="15565" spans="3:3" ht="15.6" x14ac:dyDescent="0.3">
      <c r="C15565" s="227"/>
    </row>
    <row r="15566" spans="3:3" ht="15.6" x14ac:dyDescent="0.3">
      <c r="C15566" s="227"/>
    </row>
    <row r="15567" spans="3:3" ht="15.6" x14ac:dyDescent="0.3">
      <c r="C15567" s="227"/>
    </row>
    <row r="15568" spans="3:3" ht="15.6" x14ac:dyDescent="0.3">
      <c r="C15568" s="227"/>
    </row>
    <row r="15569" spans="3:3" ht="15.6" x14ac:dyDescent="0.3">
      <c r="C15569" s="227"/>
    </row>
    <row r="15570" spans="3:3" ht="15.6" x14ac:dyDescent="0.3">
      <c r="C15570" s="227"/>
    </row>
    <row r="15571" spans="3:3" ht="15.6" x14ac:dyDescent="0.3">
      <c r="C15571" s="227"/>
    </row>
    <row r="15572" spans="3:3" ht="15.6" x14ac:dyDescent="0.3">
      <c r="C15572" s="227"/>
    </row>
    <row r="15573" spans="3:3" ht="15.6" x14ac:dyDescent="0.3">
      <c r="C15573" s="227"/>
    </row>
    <row r="15574" spans="3:3" ht="15.6" x14ac:dyDescent="0.3">
      <c r="C15574" s="227"/>
    </row>
    <row r="15575" spans="3:3" ht="15.6" x14ac:dyDescent="0.3">
      <c r="C15575" s="227"/>
    </row>
    <row r="15576" spans="3:3" ht="15.6" x14ac:dyDescent="0.3">
      <c r="C15576" s="227"/>
    </row>
    <row r="15577" spans="3:3" ht="15.6" x14ac:dyDescent="0.3">
      <c r="C15577" s="227"/>
    </row>
    <row r="15578" spans="3:3" ht="15.6" x14ac:dyDescent="0.3">
      <c r="C15578" s="227"/>
    </row>
    <row r="15579" spans="3:3" ht="15.6" x14ac:dyDescent="0.3">
      <c r="C15579" s="227"/>
    </row>
    <row r="15580" spans="3:3" ht="15.6" x14ac:dyDescent="0.3">
      <c r="C15580" s="227"/>
    </row>
    <row r="15581" spans="3:3" ht="15.6" x14ac:dyDescent="0.3">
      <c r="C15581" s="227"/>
    </row>
    <row r="15582" spans="3:3" ht="15.6" x14ac:dyDescent="0.3">
      <c r="C15582" s="227"/>
    </row>
    <row r="15583" spans="3:3" ht="15.6" x14ac:dyDescent="0.3">
      <c r="C15583" s="227"/>
    </row>
    <row r="15584" spans="3:3" ht="15.6" x14ac:dyDescent="0.3">
      <c r="C15584" s="227"/>
    </row>
    <row r="15585" spans="3:3" ht="15.6" x14ac:dyDescent="0.3">
      <c r="C15585" s="227"/>
    </row>
    <row r="15586" spans="3:3" ht="15.6" x14ac:dyDescent="0.3">
      <c r="C15586" s="227"/>
    </row>
    <row r="15587" spans="3:3" ht="15.6" x14ac:dyDescent="0.3">
      <c r="C15587" s="227"/>
    </row>
    <row r="15588" spans="3:3" ht="15.6" x14ac:dyDescent="0.3">
      <c r="C15588" s="227"/>
    </row>
    <row r="15589" spans="3:3" ht="15.6" x14ac:dyDescent="0.3">
      <c r="C15589" s="227"/>
    </row>
    <row r="15590" spans="3:3" ht="15.6" x14ac:dyDescent="0.3">
      <c r="C15590" s="227"/>
    </row>
    <row r="15591" spans="3:3" ht="15.6" x14ac:dyDescent="0.3">
      <c r="C15591" s="227"/>
    </row>
    <row r="15592" spans="3:3" ht="15.6" x14ac:dyDescent="0.3">
      <c r="C15592" s="227"/>
    </row>
    <row r="15593" spans="3:3" ht="15.6" x14ac:dyDescent="0.3">
      <c r="C15593" s="227"/>
    </row>
    <row r="15594" spans="3:3" ht="15.6" x14ac:dyDescent="0.3">
      <c r="C15594" s="227"/>
    </row>
    <row r="15595" spans="3:3" ht="15.6" x14ac:dyDescent="0.3">
      <c r="C15595" s="227"/>
    </row>
    <row r="15596" spans="3:3" ht="15.6" x14ac:dyDescent="0.3">
      <c r="C15596" s="227"/>
    </row>
    <row r="15597" spans="3:3" ht="15.6" x14ac:dyDescent="0.3">
      <c r="C15597" s="227"/>
    </row>
    <row r="15598" spans="3:3" ht="15.6" x14ac:dyDescent="0.3">
      <c r="C15598" s="227"/>
    </row>
    <row r="15599" spans="3:3" ht="15.6" x14ac:dyDescent="0.3">
      <c r="C15599" s="227"/>
    </row>
    <row r="15600" spans="3:3" ht="15.6" x14ac:dyDescent="0.3">
      <c r="C15600" s="227"/>
    </row>
    <row r="15601" spans="3:3" ht="15.6" x14ac:dyDescent="0.3">
      <c r="C15601" s="227"/>
    </row>
    <row r="15602" spans="3:3" ht="15.6" x14ac:dyDescent="0.3">
      <c r="C15602" s="227"/>
    </row>
    <row r="15603" spans="3:3" ht="15.6" x14ac:dyDescent="0.3">
      <c r="C15603" s="227"/>
    </row>
    <row r="15604" spans="3:3" ht="15.6" x14ac:dyDescent="0.3">
      <c r="C15604" s="227"/>
    </row>
    <row r="15605" spans="3:3" ht="15.6" x14ac:dyDescent="0.3">
      <c r="C15605" s="227"/>
    </row>
    <row r="15606" spans="3:3" ht="15.6" x14ac:dyDescent="0.3">
      <c r="C15606" s="227"/>
    </row>
    <row r="15607" spans="3:3" ht="15.6" x14ac:dyDescent="0.3">
      <c r="C15607" s="227"/>
    </row>
    <row r="15608" spans="3:3" ht="15.6" x14ac:dyDescent="0.3">
      <c r="C15608" s="227"/>
    </row>
    <row r="15609" spans="3:3" ht="15.6" x14ac:dyDescent="0.3">
      <c r="C15609" s="227"/>
    </row>
    <row r="15610" spans="3:3" ht="15.6" x14ac:dyDescent="0.3">
      <c r="C15610" s="227"/>
    </row>
    <row r="15611" spans="3:3" ht="15.6" x14ac:dyDescent="0.3">
      <c r="C15611" s="227"/>
    </row>
    <row r="15612" spans="3:3" ht="15.6" x14ac:dyDescent="0.3">
      <c r="C15612" s="227"/>
    </row>
    <row r="15613" spans="3:3" ht="15.6" x14ac:dyDescent="0.3">
      <c r="C15613" s="227"/>
    </row>
    <row r="15614" spans="3:3" ht="15.6" x14ac:dyDescent="0.3">
      <c r="C15614" s="227"/>
    </row>
    <row r="15615" spans="3:3" ht="15.6" x14ac:dyDescent="0.3">
      <c r="C15615" s="227"/>
    </row>
    <row r="15616" spans="3:3" ht="15.6" x14ac:dyDescent="0.3">
      <c r="C15616" s="227"/>
    </row>
    <row r="15617" spans="3:3" ht="15.6" x14ac:dyDescent="0.3">
      <c r="C15617" s="227"/>
    </row>
    <row r="15618" spans="3:3" ht="15.6" x14ac:dyDescent="0.3">
      <c r="C15618" s="227"/>
    </row>
    <row r="15619" spans="3:3" ht="15.6" x14ac:dyDescent="0.3">
      <c r="C15619" s="227"/>
    </row>
    <row r="15620" spans="3:3" ht="15.6" x14ac:dyDescent="0.3">
      <c r="C15620" s="227"/>
    </row>
    <row r="15621" spans="3:3" ht="15.6" x14ac:dyDescent="0.3">
      <c r="C15621" s="227"/>
    </row>
    <row r="15622" spans="3:3" ht="15.6" x14ac:dyDescent="0.3">
      <c r="C15622" s="227"/>
    </row>
    <row r="15623" spans="3:3" ht="15.6" x14ac:dyDescent="0.3">
      <c r="C15623" s="227"/>
    </row>
    <row r="15624" spans="3:3" ht="15.6" x14ac:dyDescent="0.3">
      <c r="C15624" s="227"/>
    </row>
    <row r="15625" spans="3:3" ht="15.6" x14ac:dyDescent="0.3">
      <c r="C15625" s="227"/>
    </row>
    <row r="15626" spans="3:3" ht="15.6" x14ac:dyDescent="0.3">
      <c r="C15626" s="227"/>
    </row>
    <row r="15627" spans="3:3" ht="15.6" x14ac:dyDescent="0.3">
      <c r="C15627" s="227"/>
    </row>
    <row r="15628" spans="3:3" ht="15.6" x14ac:dyDescent="0.3">
      <c r="C15628" s="227"/>
    </row>
    <row r="15629" spans="3:3" ht="15.6" x14ac:dyDescent="0.3">
      <c r="C15629" s="227"/>
    </row>
    <row r="15630" spans="3:3" ht="15.6" x14ac:dyDescent="0.3">
      <c r="C15630" s="227"/>
    </row>
    <row r="15631" spans="3:3" ht="15.6" x14ac:dyDescent="0.3">
      <c r="C15631" s="227"/>
    </row>
    <row r="15632" spans="3:3" ht="15.6" x14ac:dyDescent="0.3">
      <c r="C15632" s="227"/>
    </row>
    <row r="15633" spans="3:3" ht="15.6" x14ac:dyDescent="0.3">
      <c r="C15633" s="227"/>
    </row>
    <row r="15634" spans="3:3" ht="15.6" x14ac:dyDescent="0.3">
      <c r="C15634" s="227"/>
    </row>
    <row r="15635" spans="3:3" ht="15.6" x14ac:dyDescent="0.3">
      <c r="C15635" s="227"/>
    </row>
    <row r="15636" spans="3:3" ht="15.6" x14ac:dyDescent="0.3">
      <c r="C15636" s="227"/>
    </row>
    <row r="15637" spans="3:3" ht="15.6" x14ac:dyDescent="0.3">
      <c r="C15637" s="227"/>
    </row>
    <row r="15638" spans="3:3" ht="15.6" x14ac:dyDescent="0.3">
      <c r="C15638" s="227"/>
    </row>
    <row r="15639" spans="3:3" ht="15.6" x14ac:dyDescent="0.3">
      <c r="C15639" s="227"/>
    </row>
    <row r="15640" spans="3:3" ht="15.6" x14ac:dyDescent="0.3">
      <c r="C15640" s="227"/>
    </row>
    <row r="15641" spans="3:3" ht="15.6" x14ac:dyDescent="0.3">
      <c r="C15641" s="227"/>
    </row>
    <row r="15642" spans="3:3" ht="15.6" x14ac:dyDescent="0.3">
      <c r="C15642" s="227"/>
    </row>
    <row r="15643" spans="3:3" ht="15.6" x14ac:dyDescent="0.3">
      <c r="C15643" s="227"/>
    </row>
    <row r="15644" spans="3:3" ht="15.6" x14ac:dyDescent="0.3">
      <c r="C15644" s="227"/>
    </row>
    <row r="15645" spans="3:3" ht="15.6" x14ac:dyDescent="0.3">
      <c r="C15645" s="227"/>
    </row>
    <row r="15646" spans="3:3" ht="15.6" x14ac:dyDescent="0.3">
      <c r="C15646" s="227"/>
    </row>
    <row r="15647" spans="3:3" ht="15.6" x14ac:dyDescent="0.3">
      <c r="C15647" s="227"/>
    </row>
    <row r="15648" spans="3:3" ht="15.6" x14ac:dyDescent="0.3">
      <c r="C15648" s="227"/>
    </row>
    <row r="15649" spans="3:3" ht="15.6" x14ac:dyDescent="0.3">
      <c r="C15649" s="227"/>
    </row>
    <row r="15650" spans="3:3" ht="15.6" x14ac:dyDescent="0.3">
      <c r="C15650" s="227"/>
    </row>
    <row r="15651" spans="3:3" ht="15.6" x14ac:dyDescent="0.3">
      <c r="C15651" s="227"/>
    </row>
    <row r="15652" spans="3:3" ht="15.6" x14ac:dyDescent="0.3">
      <c r="C15652" s="227"/>
    </row>
    <row r="15653" spans="3:3" ht="15.6" x14ac:dyDescent="0.3">
      <c r="C15653" s="227"/>
    </row>
    <row r="15654" spans="3:3" ht="15.6" x14ac:dyDescent="0.3">
      <c r="C15654" s="227"/>
    </row>
    <row r="15655" spans="3:3" ht="15.6" x14ac:dyDescent="0.3">
      <c r="C15655" s="227"/>
    </row>
    <row r="15656" spans="3:3" ht="15.6" x14ac:dyDescent="0.3">
      <c r="C15656" s="227"/>
    </row>
    <row r="15657" spans="3:3" ht="15.6" x14ac:dyDescent="0.3">
      <c r="C15657" s="227"/>
    </row>
    <row r="15658" spans="3:3" ht="15.6" x14ac:dyDescent="0.3">
      <c r="C15658" s="227"/>
    </row>
    <row r="15659" spans="3:3" ht="15.6" x14ac:dyDescent="0.3">
      <c r="C15659" s="227"/>
    </row>
    <row r="15660" spans="3:3" ht="15.6" x14ac:dyDescent="0.3">
      <c r="C15660" s="227"/>
    </row>
    <row r="15661" spans="3:3" ht="15.6" x14ac:dyDescent="0.3">
      <c r="C15661" s="227"/>
    </row>
    <row r="15662" spans="3:3" ht="15.6" x14ac:dyDescent="0.3">
      <c r="C15662" s="227"/>
    </row>
    <row r="15663" spans="3:3" ht="15.6" x14ac:dyDescent="0.3">
      <c r="C15663" s="227"/>
    </row>
    <row r="15664" spans="3:3" ht="15.6" x14ac:dyDescent="0.3">
      <c r="C15664" s="227"/>
    </row>
    <row r="15665" spans="3:3" ht="15.6" x14ac:dyDescent="0.3">
      <c r="C15665" s="227"/>
    </row>
    <row r="15666" spans="3:3" ht="15.6" x14ac:dyDescent="0.3">
      <c r="C15666" s="227"/>
    </row>
    <row r="15667" spans="3:3" ht="15.6" x14ac:dyDescent="0.3">
      <c r="C15667" s="227"/>
    </row>
    <row r="15668" spans="3:3" ht="15.6" x14ac:dyDescent="0.3">
      <c r="C15668" s="227"/>
    </row>
    <row r="15669" spans="3:3" ht="15.6" x14ac:dyDescent="0.3">
      <c r="C15669" s="227"/>
    </row>
    <row r="15670" spans="3:3" ht="15.6" x14ac:dyDescent="0.3">
      <c r="C15670" s="227"/>
    </row>
    <row r="15671" spans="3:3" ht="15.6" x14ac:dyDescent="0.3">
      <c r="C15671" s="227"/>
    </row>
    <row r="15672" spans="3:3" ht="15.6" x14ac:dyDescent="0.3">
      <c r="C15672" s="227"/>
    </row>
    <row r="15673" spans="3:3" ht="15.6" x14ac:dyDescent="0.3">
      <c r="C15673" s="227"/>
    </row>
    <row r="15674" spans="3:3" ht="15.6" x14ac:dyDescent="0.3">
      <c r="C15674" s="227"/>
    </row>
    <row r="15675" spans="3:3" ht="15.6" x14ac:dyDescent="0.3">
      <c r="C15675" s="227"/>
    </row>
    <row r="15676" spans="3:3" ht="15.6" x14ac:dyDescent="0.3">
      <c r="C15676" s="227"/>
    </row>
    <row r="15677" spans="3:3" ht="15.6" x14ac:dyDescent="0.3">
      <c r="C15677" s="227"/>
    </row>
    <row r="15678" spans="3:3" ht="15.6" x14ac:dyDescent="0.3">
      <c r="C15678" s="227"/>
    </row>
    <row r="15679" spans="3:3" ht="15.6" x14ac:dyDescent="0.3">
      <c r="C15679" s="227"/>
    </row>
    <row r="15680" spans="3:3" ht="15.6" x14ac:dyDescent="0.3">
      <c r="C15680" s="227"/>
    </row>
    <row r="15681" spans="3:3" ht="15.6" x14ac:dyDescent="0.3">
      <c r="C15681" s="227"/>
    </row>
    <row r="15682" spans="3:3" ht="15.6" x14ac:dyDescent="0.3">
      <c r="C15682" s="227"/>
    </row>
    <row r="15683" spans="3:3" ht="15.6" x14ac:dyDescent="0.3">
      <c r="C15683" s="227"/>
    </row>
    <row r="15684" spans="3:3" ht="15.6" x14ac:dyDescent="0.3">
      <c r="C15684" s="227"/>
    </row>
    <row r="15685" spans="3:3" ht="15.6" x14ac:dyDescent="0.3">
      <c r="C15685" s="227"/>
    </row>
    <row r="15686" spans="3:3" ht="15.6" x14ac:dyDescent="0.3">
      <c r="C15686" s="227"/>
    </row>
    <row r="15687" spans="3:3" ht="15.6" x14ac:dyDescent="0.3">
      <c r="C15687" s="227"/>
    </row>
    <row r="15688" spans="3:3" ht="15.6" x14ac:dyDescent="0.3">
      <c r="C15688" s="227"/>
    </row>
    <row r="15689" spans="3:3" ht="15.6" x14ac:dyDescent="0.3">
      <c r="C15689" s="227"/>
    </row>
    <row r="15690" spans="3:3" ht="15.6" x14ac:dyDescent="0.3">
      <c r="C15690" s="227"/>
    </row>
    <row r="15691" spans="3:3" ht="15.6" x14ac:dyDescent="0.3">
      <c r="C15691" s="227"/>
    </row>
    <row r="15692" spans="3:3" ht="15.6" x14ac:dyDescent="0.3">
      <c r="C15692" s="227"/>
    </row>
    <row r="15693" spans="3:3" ht="15.6" x14ac:dyDescent="0.3">
      <c r="C15693" s="227"/>
    </row>
    <row r="15694" spans="3:3" ht="15.6" x14ac:dyDescent="0.3">
      <c r="C15694" s="227"/>
    </row>
    <row r="15695" spans="3:3" ht="15.6" x14ac:dyDescent="0.3">
      <c r="C15695" s="227"/>
    </row>
    <row r="15696" spans="3:3" ht="15.6" x14ac:dyDescent="0.3">
      <c r="C15696" s="227"/>
    </row>
    <row r="15697" spans="3:3" ht="15.6" x14ac:dyDescent="0.3">
      <c r="C15697" s="227"/>
    </row>
    <row r="15698" spans="3:3" ht="15.6" x14ac:dyDescent="0.3">
      <c r="C15698" s="227"/>
    </row>
    <row r="15699" spans="3:3" ht="15.6" x14ac:dyDescent="0.3">
      <c r="C15699" s="227"/>
    </row>
    <row r="15700" spans="3:3" ht="15.6" x14ac:dyDescent="0.3">
      <c r="C15700" s="227"/>
    </row>
    <row r="15701" spans="3:3" ht="15.6" x14ac:dyDescent="0.3">
      <c r="C15701" s="227"/>
    </row>
    <row r="15702" spans="3:3" ht="15.6" x14ac:dyDescent="0.3">
      <c r="C15702" s="227"/>
    </row>
    <row r="15703" spans="3:3" ht="15.6" x14ac:dyDescent="0.3">
      <c r="C15703" s="227"/>
    </row>
    <row r="15704" spans="3:3" ht="15.6" x14ac:dyDescent="0.3">
      <c r="C15704" s="227"/>
    </row>
    <row r="15705" spans="3:3" ht="15.6" x14ac:dyDescent="0.3">
      <c r="C15705" s="227"/>
    </row>
    <row r="15706" spans="3:3" ht="15.6" x14ac:dyDescent="0.3">
      <c r="C15706" s="227"/>
    </row>
    <row r="15707" spans="3:3" ht="15.6" x14ac:dyDescent="0.3">
      <c r="C15707" s="227"/>
    </row>
    <row r="15708" spans="3:3" ht="15.6" x14ac:dyDescent="0.3">
      <c r="C15708" s="227"/>
    </row>
    <row r="15709" spans="3:3" ht="15.6" x14ac:dyDescent="0.3">
      <c r="C15709" s="227"/>
    </row>
    <row r="15710" spans="3:3" ht="15.6" x14ac:dyDescent="0.3">
      <c r="C15710" s="227"/>
    </row>
    <row r="15711" spans="3:3" ht="15.6" x14ac:dyDescent="0.3">
      <c r="C15711" s="227"/>
    </row>
    <row r="15712" spans="3:3" ht="15.6" x14ac:dyDescent="0.3">
      <c r="C15712" s="227"/>
    </row>
    <row r="15713" spans="3:3" ht="15.6" x14ac:dyDescent="0.3">
      <c r="C15713" s="227"/>
    </row>
    <row r="15714" spans="3:3" ht="15.6" x14ac:dyDescent="0.3">
      <c r="C15714" s="227"/>
    </row>
    <row r="15715" spans="3:3" ht="15.6" x14ac:dyDescent="0.3">
      <c r="C15715" s="227"/>
    </row>
    <row r="15716" spans="3:3" ht="15.6" x14ac:dyDescent="0.3">
      <c r="C15716" s="227"/>
    </row>
    <row r="15717" spans="3:3" ht="15.6" x14ac:dyDescent="0.3">
      <c r="C15717" s="227"/>
    </row>
    <row r="15718" spans="3:3" ht="15.6" x14ac:dyDescent="0.3">
      <c r="C15718" s="227"/>
    </row>
    <row r="15719" spans="3:3" ht="15.6" x14ac:dyDescent="0.3">
      <c r="C15719" s="227"/>
    </row>
    <row r="15720" spans="3:3" ht="15.6" x14ac:dyDescent="0.3">
      <c r="C15720" s="227"/>
    </row>
    <row r="15721" spans="3:3" ht="15.6" x14ac:dyDescent="0.3">
      <c r="C15721" s="227"/>
    </row>
    <row r="15722" spans="3:3" ht="15.6" x14ac:dyDescent="0.3">
      <c r="C15722" s="227"/>
    </row>
    <row r="15723" spans="3:3" ht="15.6" x14ac:dyDescent="0.3">
      <c r="C15723" s="227"/>
    </row>
    <row r="15724" spans="3:3" ht="15.6" x14ac:dyDescent="0.3">
      <c r="C15724" s="227"/>
    </row>
    <row r="15725" spans="3:3" ht="15.6" x14ac:dyDescent="0.3">
      <c r="C15725" s="227"/>
    </row>
    <row r="15726" spans="3:3" ht="15.6" x14ac:dyDescent="0.3">
      <c r="C15726" s="227"/>
    </row>
    <row r="15727" spans="3:3" ht="15.6" x14ac:dyDescent="0.3">
      <c r="C15727" s="227"/>
    </row>
    <row r="15728" spans="3:3" ht="15.6" x14ac:dyDescent="0.3">
      <c r="C15728" s="227"/>
    </row>
    <row r="15729" spans="3:3" ht="15.6" x14ac:dyDescent="0.3">
      <c r="C15729" s="227"/>
    </row>
    <row r="15730" spans="3:3" ht="15.6" x14ac:dyDescent="0.3">
      <c r="C15730" s="227"/>
    </row>
    <row r="15731" spans="3:3" ht="15.6" x14ac:dyDescent="0.3">
      <c r="C15731" s="227"/>
    </row>
    <row r="15732" spans="3:3" ht="15.6" x14ac:dyDescent="0.3">
      <c r="C15732" s="227"/>
    </row>
    <row r="15733" spans="3:3" ht="15.6" x14ac:dyDescent="0.3">
      <c r="C15733" s="227"/>
    </row>
    <row r="15734" spans="3:3" ht="15.6" x14ac:dyDescent="0.3">
      <c r="C15734" s="227"/>
    </row>
    <row r="15735" spans="3:3" ht="15.6" x14ac:dyDescent="0.3">
      <c r="C15735" s="227"/>
    </row>
    <row r="15736" spans="3:3" ht="15.6" x14ac:dyDescent="0.3">
      <c r="C15736" s="227"/>
    </row>
    <row r="15737" spans="3:3" ht="15.6" x14ac:dyDescent="0.3">
      <c r="C15737" s="227"/>
    </row>
    <row r="15738" spans="3:3" ht="15.6" x14ac:dyDescent="0.3">
      <c r="C15738" s="227"/>
    </row>
    <row r="15739" spans="3:3" ht="15.6" x14ac:dyDescent="0.3">
      <c r="C15739" s="227"/>
    </row>
    <row r="15740" spans="3:3" ht="15.6" x14ac:dyDescent="0.3">
      <c r="C15740" s="227"/>
    </row>
    <row r="15741" spans="3:3" ht="15.6" x14ac:dyDescent="0.3">
      <c r="C15741" s="227"/>
    </row>
    <row r="15742" spans="3:3" ht="15.6" x14ac:dyDescent="0.3">
      <c r="C15742" s="227"/>
    </row>
    <row r="15743" spans="3:3" ht="15.6" x14ac:dyDescent="0.3">
      <c r="C15743" s="227"/>
    </row>
    <row r="15744" spans="3:3" ht="15.6" x14ac:dyDescent="0.3">
      <c r="C15744" s="227"/>
    </row>
    <row r="15745" spans="3:3" ht="15.6" x14ac:dyDescent="0.3">
      <c r="C15745" s="227"/>
    </row>
    <row r="15746" spans="3:3" ht="15.6" x14ac:dyDescent="0.3">
      <c r="C15746" s="227"/>
    </row>
    <row r="15747" spans="3:3" ht="15.6" x14ac:dyDescent="0.3">
      <c r="C15747" s="227"/>
    </row>
    <row r="15748" spans="3:3" ht="15.6" x14ac:dyDescent="0.3">
      <c r="C15748" s="227"/>
    </row>
    <row r="15749" spans="3:3" ht="15.6" x14ac:dyDescent="0.3">
      <c r="C15749" s="227"/>
    </row>
    <row r="15750" spans="3:3" ht="15.6" x14ac:dyDescent="0.3">
      <c r="C15750" s="227"/>
    </row>
    <row r="15751" spans="3:3" ht="15.6" x14ac:dyDescent="0.3">
      <c r="C15751" s="227"/>
    </row>
    <row r="15752" spans="3:3" ht="15.6" x14ac:dyDescent="0.3">
      <c r="C15752" s="227"/>
    </row>
    <row r="15753" spans="3:3" ht="15.6" x14ac:dyDescent="0.3">
      <c r="C15753" s="227"/>
    </row>
    <row r="15754" spans="3:3" ht="15.6" x14ac:dyDescent="0.3">
      <c r="C15754" s="227"/>
    </row>
    <row r="15755" spans="3:3" ht="15.6" x14ac:dyDescent="0.3">
      <c r="C15755" s="227"/>
    </row>
    <row r="15756" spans="3:3" ht="15.6" x14ac:dyDescent="0.3">
      <c r="C15756" s="227"/>
    </row>
    <row r="15757" spans="3:3" ht="15.6" x14ac:dyDescent="0.3">
      <c r="C15757" s="227"/>
    </row>
    <row r="15758" spans="3:3" ht="15.6" x14ac:dyDescent="0.3">
      <c r="C15758" s="227"/>
    </row>
    <row r="15759" spans="3:3" ht="15.6" x14ac:dyDescent="0.3">
      <c r="C15759" s="227"/>
    </row>
    <row r="15760" spans="3:3" ht="15.6" x14ac:dyDescent="0.3">
      <c r="C15760" s="227"/>
    </row>
    <row r="15761" spans="3:3" ht="15.6" x14ac:dyDescent="0.3">
      <c r="C15761" s="227"/>
    </row>
    <row r="15762" spans="3:3" ht="15.6" x14ac:dyDescent="0.3">
      <c r="C15762" s="227"/>
    </row>
    <row r="15763" spans="3:3" ht="15.6" x14ac:dyDescent="0.3">
      <c r="C15763" s="227"/>
    </row>
    <row r="15764" spans="3:3" ht="15.6" x14ac:dyDescent="0.3">
      <c r="C15764" s="227"/>
    </row>
    <row r="15765" spans="3:3" ht="15.6" x14ac:dyDescent="0.3">
      <c r="C15765" s="227"/>
    </row>
    <row r="15766" spans="3:3" ht="15.6" x14ac:dyDescent="0.3">
      <c r="C15766" s="227"/>
    </row>
    <row r="15767" spans="3:3" ht="15.6" x14ac:dyDescent="0.3">
      <c r="C15767" s="227"/>
    </row>
    <row r="15768" spans="3:3" ht="15.6" x14ac:dyDescent="0.3">
      <c r="C15768" s="227"/>
    </row>
    <row r="15769" spans="3:3" ht="15.6" x14ac:dyDescent="0.3">
      <c r="C15769" s="227"/>
    </row>
    <row r="15770" spans="3:3" ht="15.6" x14ac:dyDescent="0.3">
      <c r="C15770" s="227"/>
    </row>
    <row r="15771" spans="3:3" ht="15.6" x14ac:dyDescent="0.3">
      <c r="C15771" s="227"/>
    </row>
    <row r="15772" spans="3:3" ht="15.6" x14ac:dyDescent="0.3">
      <c r="C15772" s="227"/>
    </row>
    <row r="15773" spans="3:3" ht="15.6" x14ac:dyDescent="0.3">
      <c r="C15773" s="227"/>
    </row>
    <row r="15774" spans="3:3" ht="15.6" x14ac:dyDescent="0.3">
      <c r="C15774" s="227"/>
    </row>
    <row r="15775" spans="3:3" ht="15.6" x14ac:dyDescent="0.3">
      <c r="C15775" s="227"/>
    </row>
    <row r="15776" spans="3:3" ht="15.6" x14ac:dyDescent="0.3">
      <c r="C15776" s="227"/>
    </row>
    <row r="15777" spans="3:3" ht="15.6" x14ac:dyDescent="0.3">
      <c r="C15777" s="227"/>
    </row>
    <row r="15778" spans="3:3" ht="15.6" x14ac:dyDescent="0.3">
      <c r="C15778" s="227"/>
    </row>
    <row r="15779" spans="3:3" ht="15.6" x14ac:dyDescent="0.3">
      <c r="C15779" s="227"/>
    </row>
    <row r="15780" spans="3:3" ht="15.6" x14ac:dyDescent="0.3">
      <c r="C15780" s="227"/>
    </row>
    <row r="15781" spans="3:3" ht="15.6" x14ac:dyDescent="0.3">
      <c r="C15781" s="227"/>
    </row>
    <row r="15782" spans="3:3" ht="15.6" x14ac:dyDescent="0.3">
      <c r="C15782" s="227"/>
    </row>
    <row r="15783" spans="3:3" ht="15.6" x14ac:dyDescent="0.3">
      <c r="C15783" s="227"/>
    </row>
    <row r="15784" spans="3:3" ht="15.6" x14ac:dyDescent="0.3">
      <c r="C15784" s="227"/>
    </row>
    <row r="15785" spans="3:3" ht="15.6" x14ac:dyDescent="0.3">
      <c r="C15785" s="227"/>
    </row>
    <row r="15786" spans="3:3" ht="15.6" x14ac:dyDescent="0.3">
      <c r="C15786" s="227"/>
    </row>
    <row r="15787" spans="3:3" ht="15.6" x14ac:dyDescent="0.3">
      <c r="C15787" s="227"/>
    </row>
    <row r="15788" spans="3:3" ht="15.6" x14ac:dyDescent="0.3">
      <c r="C15788" s="227"/>
    </row>
    <row r="15789" spans="3:3" ht="15.6" x14ac:dyDescent="0.3">
      <c r="C15789" s="227"/>
    </row>
    <row r="15790" spans="3:3" ht="15.6" x14ac:dyDescent="0.3">
      <c r="C15790" s="227"/>
    </row>
    <row r="15791" spans="3:3" ht="15.6" x14ac:dyDescent="0.3">
      <c r="C15791" s="227"/>
    </row>
    <row r="15792" spans="3:3" ht="15.6" x14ac:dyDescent="0.3">
      <c r="C15792" s="227"/>
    </row>
    <row r="15793" spans="3:3" ht="15.6" x14ac:dyDescent="0.3">
      <c r="C15793" s="227"/>
    </row>
    <row r="15794" spans="3:3" ht="15.6" x14ac:dyDescent="0.3">
      <c r="C15794" s="227"/>
    </row>
    <row r="15795" spans="3:3" ht="15.6" x14ac:dyDescent="0.3">
      <c r="C15795" s="227"/>
    </row>
    <row r="15796" spans="3:3" ht="15.6" x14ac:dyDescent="0.3">
      <c r="C15796" s="227"/>
    </row>
    <row r="15797" spans="3:3" ht="15.6" x14ac:dyDescent="0.3">
      <c r="C15797" s="227"/>
    </row>
    <row r="15798" spans="3:3" ht="15.6" x14ac:dyDescent="0.3">
      <c r="C15798" s="227"/>
    </row>
    <row r="15799" spans="3:3" ht="15.6" x14ac:dyDescent="0.3">
      <c r="C15799" s="227"/>
    </row>
    <row r="15800" spans="3:3" ht="15.6" x14ac:dyDescent="0.3">
      <c r="C15800" s="227"/>
    </row>
    <row r="15801" spans="3:3" ht="15.6" x14ac:dyDescent="0.3">
      <c r="C15801" s="227"/>
    </row>
    <row r="15802" spans="3:3" ht="15.6" x14ac:dyDescent="0.3">
      <c r="C15802" s="227"/>
    </row>
    <row r="15803" spans="3:3" ht="15.6" x14ac:dyDescent="0.3">
      <c r="C15803" s="227"/>
    </row>
    <row r="15804" spans="3:3" ht="15.6" x14ac:dyDescent="0.3">
      <c r="C15804" s="227"/>
    </row>
    <row r="15805" spans="3:3" ht="15.6" x14ac:dyDescent="0.3">
      <c r="C15805" s="227"/>
    </row>
    <row r="15806" spans="3:3" ht="15.6" x14ac:dyDescent="0.3">
      <c r="C15806" s="227"/>
    </row>
    <row r="15807" spans="3:3" ht="15.6" x14ac:dyDescent="0.3">
      <c r="C15807" s="227"/>
    </row>
    <row r="15808" spans="3:3" ht="15.6" x14ac:dyDescent="0.3">
      <c r="C15808" s="227"/>
    </row>
    <row r="15809" spans="3:3" ht="15.6" x14ac:dyDescent="0.3">
      <c r="C15809" s="227"/>
    </row>
    <row r="15810" spans="3:3" ht="15.6" x14ac:dyDescent="0.3">
      <c r="C15810" s="227"/>
    </row>
    <row r="15811" spans="3:3" ht="15.6" x14ac:dyDescent="0.3">
      <c r="C15811" s="227"/>
    </row>
    <row r="15812" spans="3:3" ht="15.6" x14ac:dyDescent="0.3">
      <c r="C15812" s="227"/>
    </row>
    <row r="15813" spans="3:3" ht="15.6" x14ac:dyDescent="0.3">
      <c r="C15813" s="227"/>
    </row>
    <row r="15814" spans="3:3" ht="15.6" x14ac:dyDescent="0.3">
      <c r="C15814" s="227"/>
    </row>
    <row r="15815" spans="3:3" ht="15.6" x14ac:dyDescent="0.3">
      <c r="C15815" s="227"/>
    </row>
    <row r="15816" spans="3:3" ht="15.6" x14ac:dyDescent="0.3">
      <c r="C15816" s="227"/>
    </row>
    <row r="15817" spans="3:3" ht="15.6" x14ac:dyDescent="0.3">
      <c r="C15817" s="227"/>
    </row>
    <row r="15818" spans="3:3" ht="15.6" x14ac:dyDescent="0.3">
      <c r="C15818" s="227"/>
    </row>
    <row r="15819" spans="3:3" ht="15.6" x14ac:dyDescent="0.3">
      <c r="C15819" s="227"/>
    </row>
    <row r="15820" spans="3:3" ht="15.6" x14ac:dyDescent="0.3">
      <c r="C15820" s="227"/>
    </row>
    <row r="15821" spans="3:3" ht="15.6" x14ac:dyDescent="0.3">
      <c r="C15821" s="227"/>
    </row>
    <row r="15822" spans="3:3" ht="15.6" x14ac:dyDescent="0.3">
      <c r="C15822" s="227"/>
    </row>
    <row r="15823" spans="3:3" ht="15.6" x14ac:dyDescent="0.3">
      <c r="C15823" s="227"/>
    </row>
    <row r="15824" spans="3:3" ht="15.6" x14ac:dyDescent="0.3">
      <c r="C15824" s="227"/>
    </row>
    <row r="15825" spans="3:3" ht="15.6" x14ac:dyDescent="0.3">
      <c r="C15825" s="227"/>
    </row>
    <row r="15826" spans="3:3" ht="15.6" x14ac:dyDescent="0.3">
      <c r="C15826" s="227"/>
    </row>
    <row r="15827" spans="3:3" ht="15.6" x14ac:dyDescent="0.3">
      <c r="C15827" s="227"/>
    </row>
    <row r="15828" spans="3:3" ht="15.6" x14ac:dyDescent="0.3">
      <c r="C15828" s="227"/>
    </row>
    <row r="15829" spans="3:3" ht="15.6" x14ac:dyDescent="0.3">
      <c r="C15829" s="227"/>
    </row>
    <row r="15830" spans="3:3" ht="15.6" x14ac:dyDescent="0.3">
      <c r="C15830" s="227"/>
    </row>
    <row r="15831" spans="3:3" ht="15.6" x14ac:dyDescent="0.3">
      <c r="C15831" s="227"/>
    </row>
    <row r="15832" spans="3:3" ht="15.6" x14ac:dyDescent="0.3">
      <c r="C15832" s="227"/>
    </row>
    <row r="15833" spans="3:3" ht="15.6" x14ac:dyDescent="0.3">
      <c r="C15833" s="227"/>
    </row>
    <row r="15834" spans="3:3" ht="15.6" x14ac:dyDescent="0.3">
      <c r="C15834" s="227"/>
    </row>
    <row r="15835" spans="3:3" ht="15.6" x14ac:dyDescent="0.3">
      <c r="C15835" s="227"/>
    </row>
    <row r="15836" spans="3:3" ht="15.6" x14ac:dyDescent="0.3">
      <c r="C15836" s="227"/>
    </row>
    <row r="15837" spans="3:3" ht="15.6" x14ac:dyDescent="0.3">
      <c r="C15837" s="227"/>
    </row>
    <row r="15838" spans="3:3" ht="15.6" x14ac:dyDescent="0.3">
      <c r="C15838" s="227"/>
    </row>
    <row r="15839" spans="3:3" ht="15.6" x14ac:dyDescent="0.3">
      <c r="C15839" s="227"/>
    </row>
    <row r="15840" spans="3:3" ht="15.6" x14ac:dyDescent="0.3">
      <c r="C15840" s="227"/>
    </row>
    <row r="15841" spans="3:3" ht="15.6" x14ac:dyDescent="0.3">
      <c r="C15841" s="227"/>
    </row>
    <row r="15842" spans="3:3" ht="15.6" x14ac:dyDescent="0.3">
      <c r="C15842" s="227"/>
    </row>
    <row r="15843" spans="3:3" ht="15.6" x14ac:dyDescent="0.3">
      <c r="C15843" s="227"/>
    </row>
    <row r="15844" spans="3:3" ht="15.6" x14ac:dyDescent="0.3">
      <c r="C15844" s="227"/>
    </row>
    <row r="15845" spans="3:3" ht="15.6" x14ac:dyDescent="0.3">
      <c r="C15845" s="227"/>
    </row>
    <row r="15846" spans="3:3" ht="15.6" x14ac:dyDescent="0.3">
      <c r="C15846" s="227"/>
    </row>
    <row r="15847" spans="3:3" ht="15.6" x14ac:dyDescent="0.3">
      <c r="C15847" s="227"/>
    </row>
    <row r="15848" spans="3:3" ht="15.6" x14ac:dyDescent="0.3">
      <c r="C15848" s="227"/>
    </row>
    <row r="15849" spans="3:3" ht="15.6" x14ac:dyDescent="0.3">
      <c r="C15849" s="227"/>
    </row>
    <row r="15850" spans="3:3" ht="15.6" x14ac:dyDescent="0.3">
      <c r="C15850" s="227"/>
    </row>
    <row r="15851" spans="3:3" ht="15.6" x14ac:dyDescent="0.3">
      <c r="C15851" s="227"/>
    </row>
    <row r="15852" spans="3:3" ht="15.6" x14ac:dyDescent="0.3">
      <c r="C15852" s="227"/>
    </row>
    <row r="15853" spans="3:3" ht="15.6" x14ac:dyDescent="0.3">
      <c r="C15853" s="227"/>
    </row>
    <row r="15854" spans="3:3" ht="15.6" x14ac:dyDescent="0.3">
      <c r="C15854" s="227"/>
    </row>
    <row r="15855" spans="3:3" ht="15.6" x14ac:dyDescent="0.3">
      <c r="C15855" s="227"/>
    </row>
    <row r="15856" spans="3:3" ht="15.6" x14ac:dyDescent="0.3">
      <c r="C15856" s="227"/>
    </row>
    <row r="15857" spans="3:3" ht="15.6" x14ac:dyDescent="0.3">
      <c r="C15857" s="227"/>
    </row>
    <row r="15858" spans="3:3" ht="15.6" x14ac:dyDescent="0.3">
      <c r="C15858" s="227"/>
    </row>
    <row r="15859" spans="3:3" ht="15.6" x14ac:dyDescent="0.3">
      <c r="C15859" s="227"/>
    </row>
    <row r="15860" spans="3:3" ht="15.6" x14ac:dyDescent="0.3">
      <c r="C15860" s="227"/>
    </row>
    <row r="15861" spans="3:3" ht="15.6" x14ac:dyDescent="0.3">
      <c r="C15861" s="227"/>
    </row>
    <row r="15862" spans="3:3" ht="15.6" x14ac:dyDescent="0.3">
      <c r="C15862" s="227"/>
    </row>
    <row r="15863" spans="3:3" ht="15.6" x14ac:dyDescent="0.3">
      <c r="C15863" s="227"/>
    </row>
    <row r="15864" spans="3:3" ht="15.6" x14ac:dyDescent="0.3">
      <c r="C15864" s="227"/>
    </row>
    <row r="15865" spans="3:3" ht="15.6" x14ac:dyDescent="0.3">
      <c r="C15865" s="227"/>
    </row>
    <row r="15866" spans="3:3" ht="15.6" x14ac:dyDescent="0.3">
      <c r="C15866" s="227"/>
    </row>
    <row r="15867" spans="3:3" ht="15.6" x14ac:dyDescent="0.3">
      <c r="C15867" s="227"/>
    </row>
    <row r="15868" spans="3:3" ht="15.6" x14ac:dyDescent="0.3">
      <c r="C15868" s="227"/>
    </row>
    <row r="15869" spans="3:3" ht="15.6" x14ac:dyDescent="0.3">
      <c r="C15869" s="227"/>
    </row>
    <row r="15870" spans="3:3" ht="15.6" x14ac:dyDescent="0.3">
      <c r="C15870" s="227"/>
    </row>
    <row r="15871" spans="3:3" ht="15.6" x14ac:dyDescent="0.3">
      <c r="C15871" s="227"/>
    </row>
    <row r="15872" spans="3:3" ht="15.6" x14ac:dyDescent="0.3">
      <c r="C15872" s="227"/>
    </row>
    <row r="15873" spans="3:3" ht="15.6" x14ac:dyDescent="0.3">
      <c r="C15873" s="227"/>
    </row>
    <row r="15874" spans="3:3" ht="15.6" x14ac:dyDescent="0.3">
      <c r="C15874" s="227"/>
    </row>
    <row r="15875" spans="3:3" ht="15.6" x14ac:dyDescent="0.3">
      <c r="C15875" s="227"/>
    </row>
    <row r="15876" spans="3:3" ht="15.6" x14ac:dyDescent="0.3">
      <c r="C15876" s="227"/>
    </row>
    <row r="15877" spans="3:3" ht="15.6" x14ac:dyDescent="0.3">
      <c r="C15877" s="227"/>
    </row>
    <row r="15878" spans="3:3" ht="15.6" x14ac:dyDescent="0.3">
      <c r="C15878" s="227"/>
    </row>
    <row r="15879" spans="3:3" ht="15.6" x14ac:dyDescent="0.3">
      <c r="C15879" s="227"/>
    </row>
    <row r="15880" spans="3:3" ht="15.6" x14ac:dyDescent="0.3">
      <c r="C15880" s="227"/>
    </row>
    <row r="15881" spans="3:3" ht="15.6" x14ac:dyDescent="0.3">
      <c r="C15881" s="227"/>
    </row>
    <row r="15882" spans="3:3" ht="15.6" x14ac:dyDescent="0.3">
      <c r="C15882" s="227"/>
    </row>
    <row r="15883" spans="3:3" ht="15.6" x14ac:dyDescent="0.3">
      <c r="C15883" s="227"/>
    </row>
    <row r="15884" spans="3:3" ht="15.6" x14ac:dyDescent="0.3">
      <c r="C15884" s="227"/>
    </row>
    <row r="15885" spans="3:3" ht="15.6" x14ac:dyDescent="0.3">
      <c r="C15885" s="227"/>
    </row>
    <row r="15886" spans="3:3" ht="15.6" x14ac:dyDescent="0.3">
      <c r="C15886" s="227"/>
    </row>
    <row r="15887" spans="3:3" ht="15.6" x14ac:dyDescent="0.3">
      <c r="C15887" s="227"/>
    </row>
    <row r="15888" spans="3:3" ht="15.6" x14ac:dyDescent="0.3">
      <c r="C15888" s="227"/>
    </row>
    <row r="15889" spans="3:3" ht="15.6" x14ac:dyDescent="0.3">
      <c r="C15889" s="227"/>
    </row>
    <row r="15890" spans="3:3" ht="15.6" x14ac:dyDescent="0.3">
      <c r="C15890" s="227"/>
    </row>
    <row r="15891" spans="3:3" ht="15.6" x14ac:dyDescent="0.3">
      <c r="C15891" s="227"/>
    </row>
    <row r="15892" spans="3:3" ht="15.6" x14ac:dyDescent="0.3">
      <c r="C15892" s="227"/>
    </row>
    <row r="15893" spans="3:3" ht="15.6" x14ac:dyDescent="0.3">
      <c r="C15893" s="227"/>
    </row>
    <row r="15894" spans="3:3" ht="15.6" x14ac:dyDescent="0.3">
      <c r="C15894" s="227"/>
    </row>
    <row r="15895" spans="3:3" ht="15.6" x14ac:dyDescent="0.3">
      <c r="C15895" s="227"/>
    </row>
    <row r="15896" spans="3:3" ht="15.6" x14ac:dyDescent="0.3">
      <c r="C15896" s="227"/>
    </row>
    <row r="15897" spans="3:3" ht="15.6" x14ac:dyDescent="0.3">
      <c r="C15897" s="227"/>
    </row>
    <row r="15898" spans="3:3" ht="15.6" x14ac:dyDescent="0.3">
      <c r="C15898" s="227"/>
    </row>
    <row r="15899" spans="3:3" ht="15.6" x14ac:dyDescent="0.3">
      <c r="C15899" s="227"/>
    </row>
    <row r="15900" spans="3:3" ht="15.6" x14ac:dyDescent="0.3">
      <c r="C15900" s="227"/>
    </row>
    <row r="15901" spans="3:3" ht="15.6" x14ac:dyDescent="0.3">
      <c r="C15901" s="227"/>
    </row>
    <row r="15902" spans="3:3" ht="15.6" x14ac:dyDescent="0.3">
      <c r="C15902" s="227"/>
    </row>
    <row r="15903" spans="3:3" ht="15.6" x14ac:dyDescent="0.3">
      <c r="C15903" s="227"/>
    </row>
    <row r="15904" spans="3:3" ht="15.6" x14ac:dyDescent="0.3">
      <c r="C15904" s="227"/>
    </row>
    <row r="15905" spans="3:3" ht="15.6" x14ac:dyDescent="0.3">
      <c r="C15905" s="227"/>
    </row>
    <row r="15906" spans="3:3" ht="15.6" x14ac:dyDescent="0.3">
      <c r="C15906" s="227"/>
    </row>
    <row r="15907" spans="3:3" ht="15.6" x14ac:dyDescent="0.3">
      <c r="C15907" s="227"/>
    </row>
    <row r="15908" spans="3:3" ht="15.6" x14ac:dyDescent="0.3">
      <c r="C15908" s="227"/>
    </row>
    <row r="15909" spans="3:3" ht="15.6" x14ac:dyDescent="0.3">
      <c r="C15909" s="227"/>
    </row>
    <row r="15910" spans="3:3" ht="15.6" x14ac:dyDescent="0.3">
      <c r="C15910" s="227"/>
    </row>
    <row r="15911" spans="3:3" ht="15.6" x14ac:dyDescent="0.3">
      <c r="C15911" s="227"/>
    </row>
    <row r="15912" spans="3:3" ht="15.6" x14ac:dyDescent="0.3">
      <c r="C15912" s="227"/>
    </row>
    <row r="15913" spans="3:3" ht="15.6" x14ac:dyDescent="0.3">
      <c r="C15913" s="227"/>
    </row>
    <row r="15914" spans="3:3" ht="15.6" x14ac:dyDescent="0.3">
      <c r="C15914" s="227"/>
    </row>
    <row r="15915" spans="3:3" ht="15.6" x14ac:dyDescent="0.3">
      <c r="C15915" s="227"/>
    </row>
    <row r="15916" spans="3:3" ht="15.6" x14ac:dyDescent="0.3">
      <c r="C15916" s="227"/>
    </row>
    <row r="15917" spans="3:3" ht="15.6" x14ac:dyDescent="0.3">
      <c r="C15917" s="227"/>
    </row>
    <row r="15918" spans="3:3" ht="15.6" x14ac:dyDescent="0.3">
      <c r="C15918" s="227"/>
    </row>
    <row r="15919" spans="3:3" ht="15.6" x14ac:dyDescent="0.3">
      <c r="C15919" s="227"/>
    </row>
    <row r="15920" spans="3:3" ht="15.6" x14ac:dyDescent="0.3">
      <c r="C15920" s="227"/>
    </row>
    <row r="15921" spans="3:3" ht="15.6" x14ac:dyDescent="0.3">
      <c r="C15921" s="227"/>
    </row>
    <row r="15922" spans="3:3" ht="15.6" x14ac:dyDescent="0.3">
      <c r="C15922" s="227"/>
    </row>
    <row r="15923" spans="3:3" ht="15.6" x14ac:dyDescent="0.3">
      <c r="C15923" s="227"/>
    </row>
    <row r="15924" spans="3:3" ht="15.6" x14ac:dyDescent="0.3">
      <c r="C15924" s="227"/>
    </row>
    <row r="15925" spans="3:3" ht="15.6" x14ac:dyDescent="0.3">
      <c r="C15925" s="227"/>
    </row>
    <row r="15926" spans="3:3" ht="15.6" x14ac:dyDescent="0.3">
      <c r="C15926" s="227"/>
    </row>
    <row r="15927" spans="3:3" ht="15.6" x14ac:dyDescent="0.3">
      <c r="C15927" s="227"/>
    </row>
    <row r="15928" spans="3:3" ht="15.6" x14ac:dyDescent="0.3">
      <c r="C15928" s="227"/>
    </row>
    <row r="15929" spans="3:3" ht="15.6" x14ac:dyDescent="0.3">
      <c r="C15929" s="227"/>
    </row>
    <row r="15930" spans="3:3" ht="15.6" x14ac:dyDescent="0.3">
      <c r="C15930" s="227"/>
    </row>
    <row r="15931" spans="3:3" ht="15.6" x14ac:dyDescent="0.3">
      <c r="C15931" s="227"/>
    </row>
    <row r="15932" spans="3:3" ht="15.6" x14ac:dyDescent="0.3">
      <c r="C15932" s="227"/>
    </row>
    <row r="15933" spans="3:3" ht="15.6" x14ac:dyDescent="0.3">
      <c r="C15933" s="227"/>
    </row>
    <row r="15934" spans="3:3" ht="15.6" x14ac:dyDescent="0.3">
      <c r="C15934" s="227"/>
    </row>
    <row r="15935" spans="3:3" ht="15.6" x14ac:dyDescent="0.3">
      <c r="C15935" s="227"/>
    </row>
    <row r="15936" spans="3:3" ht="15.6" x14ac:dyDescent="0.3">
      <c r="C15936" s="227"/>
    </row>
    <row r="15937" spans="3:3" ht="15.6" x14ac:dyDescent="0.3">
      <c r="C15937" s="227"/>
    </row>
    <row r="15938" spans="3:3" ht="15.6" x14ac:dyDescent="0.3">
      <c r="C15938" s="227"/>
    </row>
    <row r="15939" spans="3:3" ht="15.6" x14ac:dyDescent="0.3">
      <c r="C15939" s="227"/>
    </row>
    <row r="15940" spans="3:3" ht="15.6" x14ac:dyDescent="0.3">
      <c r="C15940" s="227"/>
    </row>
    <row r="15941" spans="3:3" ht="15.6" x14ac:dyDescent="0.3">
      <c r="C15941" s="227"/>
    </row>
    <row r="15942" spans="3:3" ht="15.6" x14ac:dyDescent="0.3">
      <c r="C15942" s="227"/>
    </row>
    <row r="15943" spans="3:3" ht="15.6" x14ac:dyDescent="0.3">
      <c r="C15943" s="227"/>
    </row>
    <row r="15944" spans="3:3" ht="15.6" x14ac:dyDescent="0.3">
      <c r="C15944" s="227"/>
    </row>
    <row r="15945" spans="3:3" ht="15.6" x14ac:dyDescent="0.3">
      <c r="C15945" s="227"/>
    </row>
    <row r="15946" spans="3:3" ht="15.6" x14ac:dyDescent="0.3">
      <c r="C15946" s="227"/>
    </row>
    <row r="15947" spans="3:3" ht="15.6" x14ac:dyDescent="0.3">
      <c r="C15947" s="227"/>
    </row>
    <row r="15948" spans="3:3" ht="15.6" x14ac:dyDescent="0.3">
      <c r="C15948" s="227"/>
    </row>
    <row r="15949" spans="3:3" ht="15.6" x14ac:dyDescent="0.3">
      <c r="C15949" s="227"/>
    </row>
    <row r="15950" spans="3:3" ht="15.6" x14ac:dyDescent="0.3">
      <c r="C15950" s="227"/>
    </row>
    <row r="15951" spans="3:3" ht="15.6" x14ac:dyDescent="0.3">
      <c r="C15951" s="227"/>
    </row>
    <row r="15952" spans="3:3" ht="15.6" x14ac:dyDescent="0.3">
      <c r="C15952" s="227"/>
    </row>
    <row r="15953" spans="3:3" ht="15.6" x14ac:dyDescent="0.3">
      <c r="C15953" s="227"/>
    </row>
    <row r="15954" spans="3:3" ht="15.6" x14ac:dyDescent="0.3">
      <c r="C15954" s="227"/>
    </row>
    <row r="15955" spans="3:3" ht="15.6" x14ac:dyDescent="0.3">
      <c r="C15955" s="227"/>
    </row>
    <row r="15956" spans="3:3" ht="15.6" x14ac:dyDescent="0.3">
      <c r="C15956" s="227"/>
    </row>
    <row r="15957" spans="3:3" ht="15.6" x14ac:dyDescent="0.3">
      <c r="C15957" s="227"/>
    </row>
    <row r="15958" spans="3:3" ht="15.6" x14ac:dyDescent="0.3">
      <c r="C15958" s="227"/>
    </row>
    <row r="15959" spans="3:3" ht="15.6" x14ac:dyDescent="0.3">
      <c r="C15959" s="227"/>
    </row>
    <row r="15960" spans="3:3" ht="15.6" x14ac:dyDescent="0.3">
      <c r="C15960" s="227"/>
    </row>
    <row r="15961" spans="3:3" ht="15.6" x14ac:dyDescent="0.3">
      <c r="C15961" s="227"/>
    </row>
    <row r="15962" spans="3:3" ht="15.6" x14ac:dyDescent="0.3">
      <c r="C15962" s="227"/>
    </row>
    <row r="15963" spans="3:3" ht="15.6" x14ac:dyDescent="0.3">
      <c r="C15963" s="227"/>
    </row>
    <row r="15964" spans="3:3" ht="15.6" x14ac:dyDescent="0.3">
      <c r="C15964" s="227"/>
    </row>
    <row r="15965" spans="3:3" ht="15.6" x14ac:dyDescent="0.3">
      <c r="C15965" s="227"/>
    </row>
    <row r="15966" spans="3:3" ht="15.6" x14ac:dyDescent="0.3">
      <c r="C15966" s="227"/>
    </row>
    <row r="15967" spans="3:3" ht="15.6" x14ac:dyDescent="0.3">
      <c r="C15967" s="227"/>
    </row>
    <row r="15968" spans="3:3" ht="15.6" x14ac:dyDescent="0.3">
      <c r="C15968" s="227"/>
    </row>
    <row r="15969" spans="3:3" ht="15.6" x14ac:dyDescent="0.3">
      <c r="C15969" s="227"/>
    </row>
    <row r="15970" spans="3:3" ht="15.6" x14ac:dyDescent="0.3">
      <c r="C15970" s="227"/>
    </row>
    <row r="15971" spans="3:3" ht="15.6" x14ac:dyDescent="0.3">
      <c r="C15971" s="227"/>
    </row>
    <row r="15972" spans="3:3" ht="15.6" x14ac:dyDescent="0.3">
      <c r="C15972" s="227"/>
    </row>
    <row r="15973" spans="3:3" ht="15.6" x14ac:dyDescent="0.3">
      <c r="C15973" s="227"/>
    </row>
    <row r="15974" spans="3:3" ht="15.6" x14ac:dyDescent="0.3">
      <c r="C15974" s="227"/>
    </row>
    <row r="15975" spans="3:3" ht="15.6" x14ac:dyDescent="0.3">
      <c r="C15975" s="227"/>
    </row>
    <row r="15976" spans="3:3" ht="15.6" x14ac:dyDescent="0.3">
      <c r="C15976" s="227"/>
    </row>
    <row r="15977" spans="3:3" ht="15.6" x14ac:dyDescent="0.3">
      <c r="C15977" s="227"/>
    </row>
    <row r="15978" spans="3:3" ht="15.6" x14ac:dyDescent="0.3">
      <c r="C15978" s="227"/>
    </row>
    <row r="15979" spans="3:3" ht="15.6" x14ac:dyDescent="0.3">
      <c r="C15979" s="227"/>
    </row>
    <row r="15980" spans="3:3" ht="15.6" x14ac:dyDescent="0.3">
      <c r="C15980" s="227"/>
    </row>
    <row r="15981" spans="3:3" ht="15.6" x14ac:dyDescent="0.3">
      <c r="C15981" s="227"/>
    </row>
    <row r="15982" spans="3:3" ht="15.6" x14ac:dyDescent="0.3">
      <c r="C15982" s="227"/>
    </row>
    <row r="15983" spans="3:3" ht="15.6" x14ac:dyDescent="0.3">
      <c r="C15983" s="227"/>
    </row>
    <row r="15984" spans="3:3" ht="15.6" x14ac:dyDescent="0.3">
      <c r="C15984" s="227"/>
    </row>
    <row r="15985" spans="3:3" ht="15.6" x14ac:dyDescent="0.3">
      <c r="C15985" s="227"/>
    </row>
    <row r="15986" spans="3:3" ht="15.6" x14ac:dyDescent="0.3">
      <c r="C15986" s="227"/>
    </row>
    <row r="15987" spans="3:3" ht="15.6" x14ac:dyDescent="0.3">
      <c r="C15987" s="227"/>
    </row>
    <row r="15988" spans="3:3" ht="15.6" x14ac:dyDescent="0.3">
      <c r="C15988" s="227"/>
    </row>
    <row r="15989" spans="3:3" ht="15.6" x14ac:dyDescent="0.3">
      <c r="C15989" s="227"/>
    </row>
    <row r="15990" spans="3:3" ht="15.6" x14ac:dyDescent="0.3">
      <c r="C15990" s="227"/>
    </row>
    <row r="15991" spans="3:3" ht="15.6" x14ac:dyDescent="0.3">
      <c r="C15991" s="227"/>
    </row>
    <row r="15992" spans="3:3" ht="15.6" x14ac:dyDescent="0.3">
      <c r="C15992" s="227"/>
    </row>
    <row r="15993" spans="3:3" ht="15.6" x14ac:dyDescent="0.3">
      <c r="C15993" s="227"/>
    </row>
    <row r="15994" spans="3:3" ht="15.6" x14ac:dyDescent="0.3">
      <c r="C15994" s="227"/>
    </row>
    <row r="15995" spans="3:3" ht="15.6" x14ac:dyDescent="0.3">
      <c r="C15995" s="227"/>
    </row>
    <row r="15996" spans="3:3" ht="15.6" x14ac:dyDescent="0.3">
      <c r="C15996" s="227"/>
    </row>
    <row r="15997" spans="3:3" ht="15.6" x14ac:dyDescent="0.3">
      <c r="C15997" s="227"/>
    </row>
    <row r="15998" spans="3:3" ht="15.6" x14ac:dyDescent="0.3">
      <c r="C15998" s="227"/>
    </row>
    <row r="15999" spans="3:3" ht="15.6" x14ac:dyDescent="0.3">
      <c r="C15999" s="227"/>
    </row>
    <row r="16000" spans="3:3" ht="15.6" x14ac:dyDescent="0.3">
      <c r="C16000" s="227"/>
    </row>
    <row r="16001" spans="3:3" ht="15.6" x14ac:dyDescent="0.3">
      <c r="C16001" s="227"/>
    </row>
    <row r="16002" spans="3:3" ht="15.6" x14ac:dyDescent="0.3">
      <c r="C16002" s="227"/>
    </row>
    <row r="16003" spans="3:3" ht="15.6" x14ac:dyDescent="0.3">
      <c r="C16003" s="227"/>
    </row>
    <row r="16004" spans="3:3" ht="15.6" x14ac:dyDescent="0.3">
      <c r="C16004" s="227"/>
    </row>
    <row r="16005" spans="3:3" ht="15.6" x14ac:dyDescent="0.3">
      <c r="C16005" s="227"/>
    </row>
    <row r="16006" spans="3:3" ht="15.6" x14ac:dyDescent="0.3">
      <c r="C16006" s="227"/>
    </row>
    <row r="16007" spans="3:3" ht="15.6" x14ac:dyDescent="0.3">
      <c r="C16007" s="227"/>
    </row>
    <row r="16008" spans="3:3" ht="15.6" x14ac:dyDescent="0.3">
      <c r="C16008" s="227"/>
    </row>
    <row r="16009" spans="3:3" ht="15.6" x14ac:dyDescent="0.3">
      <c r="C16009" s="227"/>
    </row>
    <row r="16010" spans="3:3" ht="15.6" x14ac:dyDescent="0.3">
      <c r="C16010" s="227"/>
    </row>
    <row r="16011" spans="3:3" ht="15.6" x14ac:dyDescent="0.3">
      <c r="C16011" s="227"/>
    </row>
    <row r="16012" spans="3:3" ht="15.6" x14ac:dyDescent="0.3">
      <c r="C16012" s="227"/>
    </row>
    <row r="16013" spans="3:3" ht="15.6" x14ac:dyDescent="0.3">
      <c r="C16013" s="227"/>
    </row>
    <row r="16014" spans="3:3" ht="15.6" x14ac:dyDescent="0.3">
      <c r="C16014" s="227"/>
    </row>
    <row r="16015" spans="3:3" ht="15.6" x14ac:dyDescent="0.3">
      <c r="C16015" s="227"/>
    </row>
    <row r="16016" spans="3:3" ht="15.6" x14ac:dyDescent="0.3">
      <c r="C16016" s="227"/>
    </row>
    <row r="16017" spans="3:3" ht="15.6" x14ac:dyDescent="0.3">
      <c r="C16017" s="227"/>
    </row>
    <row r="16018" spans="3:3" ht="15.6" x14ac:dyDescent="0.3">
      <c r="C16018" s="227"/>
    </row>
    <row r="16019" spans="3:3" ht="15.6" x14ac:dyDescent="0.3">
      <c r="C16019" s="227"/>
    </row>
    <row r="16020" spans="3:3" ht="15.6" x14ac:dyDescent="0.3">
      <c r="C16020" s="227"/>
    </row>
    <row r="16021" spans="3:3" ht="15.6" x14ac:dyDescent="0.3">
      <c r="C16021" s="227"/>
    </row>
    <row r="16022" spans="3:3" ht="15.6" x14ac:dyDescent="0.3">
      <c r="C16022" s="227"/>
    </row>
    <row r="16023" spans="3:3" ht="15.6" x14ac:dyDescent="0.3">
      <c r="C16023" s="227"/>
    </row>
    <row r="16024" spans="3:3" ht="15.6" x14ac:dyDescent="0.3">
      <c r="C16024" s="227"/>
    </row>
    <row r="16025" spans="3:3" ht="15.6" x14ac:dyDescent="0.3">
      <c r="C16025" s="227"/>
    </row>
    <row r="16026" spans="3:3" ht="15.6" x14ac:dyDescent="0.3">
      <c r="C16026" s="227"/>
    </row>
    <row r="16027" spans="3:3" ht="15.6" x14ac:dyDescent="0.3">
      <c r="C16027" s="227"/>
    </row>
    <row r="16028" spans="3:3" ht="15.6" x14ac:dyDescent="0.3">
      <c r="C16028" s="227"/>
    </row>
    <row r="16029" spans="3:3" ht="15.6" x14ac:dyDescent="0.3">
      <c r="C16029" s="227"/>
    </row>
    <row r="16030" spans="3:3" ht="15.6" x14ac:dyDescent="0.3">
      <c r="C16030" s="227"/>
    </row>
    <row r="16031" spans="3:3" ht="15.6" x14ac:dyDescent="0.3">
      <c r="C16031" s="227"/>
    </row>
    <row r="16032" spans="3:3" ht="15.6" x14ac:dyDescent="0.3">
      <c r="C16032" s="227"/>
    </row>
    <row r="16033" spans="3:3" ht="15.6" x14ac:dyDescent="0.3">
      <c r="C16033" s="227"/>
    </row>
    <row r="16034" spans="3:3" ht="15.6" x14ac:dyDescent="0.3">
      <c r="C16034" s="227"/>
    </row>
    <row r="16035" spans="3:3" ht="15.6" x14ac:dyDescent="0.3">
      <c r="C16035" s="227"/>
    </row>
    <row r="16036" spans="3:3" ht="15.6" x14ac:dyDescent="0.3">
      <c r="C16036" s="227"/>
    </row>
    <row r="16037" spans="3:3" ht="15.6" x14ac:dyDescent="0.3">
      <c r="C16037" s="227"/>
    </row>
    <row r="16038" spans="3:3" ht="15.6" x14ac:dyDescent="0.3">
      <c r="C16038" s="227"/>
    </row>
    <row r="16039" spans="3:3" ht="15.6" x14ac:dyDescent="0.3">
      <c r="C16039" s="227"/>
    </row>
    <row r="16040" spans="3:3" ht="15.6" x14ac:dyDescent="0.3">
      <c r="C16040" s="227"/>
    </row>
    <row r="16041" spans="3:3" ht="15.6" x14ac:dyDescent="0.3">
      <c r="C16041" s="227"/>
    </row>
    <row r="16042" spans="3:3" ht="15.6" x14ac:dyDescent="0.3">
      <c r="C16042" s="227"/>
    </row>
    <row r="16043" spans="3:3" ht="15.6" x14ac:dyDescent="0.3">
      <c r="C16043" s="227"/>
    </row>
    <row r="16044" spans="3:3" ht="15.6" x14ac:dyDescent="0.3">
      <c r="C16044" s="227"/>
    </row>
    <row r="16045" spans="3:3" ht="15.6" x14ac:dyDescent="0.3">
      <c r="C16045" s="227"/>
    </row>
    <row r="16046" spans="3:3" ht="15.6" x14ac:dyDescent="0.3">
      <c r="C16046" s="227"/>
    </row>
    <row r="16047" spans="3:3" ht="15.6" x14ac:dyDescent="0.3">
      <c r="C16047" s="227"/>
    </row>
    <row r="16048" spans="3:3" ht="15.6" x14ac:dyDescent="0.3">
      <c r="C16048" s="227"/>
    </row>
    <row r="16049" spans="3:3" ht="15.6" x14ac:dyDescent="0.3">
      <c r="C16049" s="227"/>
    </row>
    <row r="16050" spans="3:3" ht="15.6" x14ac:dyDescent="0.3">
      <c r="C16050" s="227"/>
    </row>
    <row r="16051" spans="3:3" ht="15.6" x14ac:dyDescent="0.3">
      <c r="C16051" s="227"/>
    </row>
    <row r="16052" spans="3:3" ht="15.6" x14ac:dyDescent="0.3">
      <c r="C16052" s="227"/>
    </row>
    <row r="16053" spans="3:3" ht="15.6" x14ac:dyDescent="0.3">
      <c r="C16053" s="227"/>
    </row>
    <row r="16054" spans="3:3" ht="15.6" x14ac:dyDescent="0.3">
      <c r="C16054" s="227"/>
    </row>
    <row r="16055" spans="3:3" ht="15.6" x14ac:dyDescent="0.3">
      <c r="C16055" s="227"/>
    </row>
    <row r="16056" spans="3:3" ht="15.6" x14ac:dyDescent="0.3">
      <c r="C16056" s="227"/>
    </row>
    <row r="16057" spans="3:3" ht="15.6" x14ac:dyDescent="0.3">
      <c r="C16057" s="227"/>
    </row>
    <row r="16058" spans="3:3" ht="15.6" x14ac:dyDescent="0.3">
      <c r="C16058" s="227"/>
    </row>
    <row r="16059" spans="3:3" ht="15.6" x14ac:dyDescent="0.3">
      <c r="C16059" s="227"/>
    </row>
    <row r="16060" spans="3:3" ht="15.6" x14ac:dyDescent="0.3">
      <c r="C16060" s="227"/>
    </row>
    <row r="16061" spans="3:3" ht="15.6" x14ac:dyDescent="0.3">
      <c r="C16061" s="227"/>
    </row>
    <row r="16062" spans="3:3" ht="15.6" x14ac:dyDescent="0.3">
      <c r="C16062" s="227"/>
    </row>
    <row r="16063" spans="3:3" ht="15.6" x14ac:dyDescent="0.3">
      <c r="C16063" s="227"/>
    </row>
    <row r="16064" spans="3:3" ht="15.6" x14ac:dyDescent="0.3">
      <c r="C16064" s="227"/>
    </row>
    <row r="16065" spans="3:3" ht="15.6" x14ac:dyDescent="0.3">
      <c r="C16065" s="227"/>
    </row>
    <row r="16066" spans="3:3" ht="15.6" x14ac:dyDescent="0.3">
      <c r="C16066" s="227"/>
    </row>
    <row r="16067" spans="3:3" ht="15.6" x14ac:dyDescent="0.3">
      <c r="C16067" s="227"/>
    </row>
    <row r="16068" spans="3:3" ht="15.6" x14ac:dyDescent="0.3">
      <c r="C16068" s="227"/>
    </row>
    <row r="16069" spans="3:3" ht="15.6" x14ac:dyDescent="0.3">
      <c r="C16069" s="227"/>
    </row>
    <row r="16070" spans="3:3" ht="15.6" x14ac:dyDescent="0.3">
      <c r="C16070" s="227"/>
    </row>
    <row r="16071" spans="3:3" ht="15.6" x14ac:dyDescent="0.3">
      <c r="C16071" s="227"/>
    </row>
    <row r="16072" spans="3:3" ht="15.6" x14ac:dyDescent="0.3">
      <c r="C16072" s="227"/>
    </row>
    <row r="16073" spans="3:3" ht="15.6" x14ac:dyDescent="0.3">
      <c r="C16073" s="227"/>
    </row>
    <row r="16074" spans="3:3" ht="15.6" x14ac:dyDescent="0.3">
      <c r="C16074" s="227"/>
    </row>
    <row r="16075" spans="3:3" ht="15.6" x14ac:dyDescent="0.3">
      <c r="C16075" s="227"/>
    </row>
    <row r="16076" spans="3:3" ht="15.6" x14ac:dyDescent="0.3">
      <c r="C16076" s="227"/>
    </row>
    <row r="16077" spans="3:3" ht="15.6" x14ac:dyDescent="0.3">
      <c r="C16077" s="227"/>
    </row>
    <row r="16078" spans="3:3" ht="15.6" x14ac:dyDescent="0.3">
      <c r="C16078" s="227"/>
    </row>
    <row r="16079" spans="3:3" ht="15.6" x14ac:dyDescent="0.3">
      <c r="C16079" s="227"/>
    </row>
    <row r="16080" spans="3:3" ht="15.6" x14ac:dyDescent="0.3">
      <c r="C16080" s="227"/>
    </row>
    <row r="16081" spans="3:3" ht="15.6" x14ac:dyDescent="0.3">
      <c r="C16081" s="227"/>
    </row>
    <row r="16082" spans="3:3" ht="15.6" x14ac:dyDescent="0.3">
      <c r="C16082" s="227"/>
    </row>
    <row r="16083" spans="3:3" ht="15.6" x14ac:dyDescent="0.3">
      <c r="C16083" s="227"/>
    </row>
    <row r="16084" spans="3:3" ht="15.6" x14ac:dyDescent="0.3">
      <c r="C16084" s="227"/>
    </row>
    <row r="16085" spans="3:3" ht="15.6" x14ac:dyDescent="0.3">
      <c r="C16085" s="227"/>
    </row>
    <row r="16086" spans="3:3" ht="15.6" x14ac:dyDescent="0.3">
      <c r="C16086" s="227"/>
    </row>
    <row r="16087" spans="3:3" ht="15.6" x14ac:dyDescent="0.3">
      <c r="C16087" s="227"/>
    </row>
    <row r="16088" spans="3:3" ht="15.6" x14ac:dyDescent="0.3">
      <c r="C16088" s="227"/>
    </row>
    <row r="16089" spans="3:3" ht="15.6" x14ac:dyDescent="0.3">
      <c r="C16089" s="227"/>
    </row>
    <row r="16090" spans="3:3" ht="15.6" x14ac:dyDescent="0.3">
      <c r="C16090" s="227"/>
    </row>
    <row r="16091" spans="3:3" ht="15.6" x14ac:dyDescent="0.3">
      <c r="C16091" s="227"/>
    </row>
    <row r="16092" spans="3:3" ht="15.6" x14ac:dyDescent="0.3">
      <c r="C16092" s="227"/>
    </row>
    <row r="16093" spans="3:3" ht="15.6" x14ac:dyDescent="0.3">
      <c r="C16093" s="227"/>
    </row>
    <row r="16094" spans="3:3" ht="15.6" x14ac:dyDescent="0.3">
      <c r="C16094" s="227"/>
    </row>
    <row r="16095" spans="3:3" ht="15.6" x14ac:dyDescent="0.3">
      <c r="C16095" s="227"/>
    </row>
    <row r="16096" spans="3:3" ht="15.6" x14ac:dyDescent="0.3">
      <c r="C16096" s="227"/>
    </row>
    <row r="16097" spans="3:3" ht="15.6" x14ac:dyDescent="0.3">
      <c r="C16097" s="227"/>
    </row>
    <row r="16098" spans="3:3" ht="15.6" x14ac:dyDescent="0.3">
      <c r="C16098" s="227"/>
    </row>
    <row r="16099" spans="3:3" ht="15.6" x14ac:dyDescent="0.3">
      <c r="C16099" s="227"/>
    </row>
    <row r="16100" spans="3:3" ht="15.6" x14ac:dyDescent="0.3">
      <c r="C16100" s="227"/>
    </row>
    <row r="16101" spans="3:3" ht="15.6" x14ac:dyDescent="0.3">
      <c r="C16101" s="227"/>
    </row>
    <row r="16102" spans="3:3" ht="15.6" x14ac:dyDescent="0.3">
      <c r="C16102" s="227"/>
    </row>
    <row r="16103" spans="3:3" ht="15.6" x14ac:dyDescent="0.3">
      <c r="C16103" s="227"/>
    </row>
    <row r="16104" spans="3:3" ht="15.6" x14ac:dyDescent="0.3">
      <c r="C16104" s="227"/>
    </row>
    <row r="16105" spans="3:3" ht="15.6" x14ac:dyDescent="0.3">
      <c r="C16105" s="227"/>
    </row>
    <row r="16106" spans="3:3" ht="15.6" x14ac:dyDescent="0.3">
      <c r="C16106" s="227"/>
    </row>
    <row r="16107" spans="3:3" ht="15.6" x14ac:dyDescent="0.3">
      <c r="C16107" s="227"/>
    </row>
    <row r="16108" spans="3:3" ht="15.6" x14ac:dyDescent="0.3">
      <c r="C16108" s="227"/>
    </row>
    <row r="16109" spans="3:3" ht="15.6" x14ac:dyDescent="0.3">
      <c r="C16109" s="227"/>
    </row>
    <row r="16110" spans="3:3" ht="15.6" x14ac:dyDescent="0.3">
      <c r="C16110" s="227"/>
    </row>
    <row r="16111" spans="3:3" ht="15.6" x14ac:dyDescent="0.3">
      <c r="C16111" s="227"/>
    </row>
    <row r="16112" spans="3:3" ht="15.6" x14ac:dyDescent="0.3">
      <c r="C16112" s="227"/>
    </row>
    <row r="16113" spans="3:3" ht="15.6" x14ac:dyDescent="0.3">
      <c r="C16113" s="227"/>
    </row>
    <row r="16114" spans="3:3" ht="15.6" x14ac:dyDescent="0.3">
      <c r="C16114" s="227"/>
    </row>
    <row r="16115" spans="3:3" ht="15.6" x14ac:dyDescent="0.3">
      <c r="C16115" s="227"/>
    </row>
    <row r="16116" spans="3:3" ht="15.6" x14ac:dyDescent="0.3">
      <c r="C16116" s="227"/>
    </row>
    <row r="16117" spans="3:3" ht="15.6" x14ac:dyDescent="0.3">
      <c r="C16117" s="227"/>
    </row>
    <row r="16118" spans="3:3" ht="15.6" x14ac:dyDescent="0.3">
      <c r="C16118" s="227"/>
    </row>
    <row r="16119" spans="3:3" ht="15.6" x14ac:dyDescent="0.3">
      <c r="C16119" s="227"/>
    </row>
    <row r="16120" spans="3:3" ht="15.6" x14ac:dyDescent="0.3">
      <c r="C16120" s="227"/>
    </row>
    <row r="16121" spans="3:3" ht="15.6" x14ac:dyDescent="0.3">
      <c r="C16121" s="227"/>
    </row>
    <row r="16122" spans="3:3" ht="15.6" x14ac:dyDescent="0.3">
      <c r="C16122" s="227"/>
    </row>
    <row r="16123" spans="3:3" ht="15.6" x14ac:dyDescent="0.3">
      <c r="C16123" s="227"/>
    </row>
    <row r="16124" spans="3:3" ht="15.6" x14ac:dyDescent="0.3">
      <c r="C16124" s="227"/>
    </row>
    <row r="16125" spans="3:3" ht="15.6" x14ac:dyDescent="0.3">
      <c r="C16125" s="227"/>
    </row>
    <row r="16126" spans="3:3" ht="15.6" x14ac:dyDescent="0.3">
      <c r="C16126" s="227"/>
    </row>
    <row r="16127" spans="3:3" ht="15.6" x14ac:dyDescent="0.3">
      <c r="C16127" s="227"/>
    </row>
    <row r="16128" spans="3:3" ht="15.6" x14ac:dyDescent="0.3">
      <c r="C16128" s="227"/>
    </row>
    <row r="16129" spans="3:3" ht="15.6" x14ac:dyDescent="0.3">
      <c r="C16129" s="227"/>
    </row>
    <row r="16130" spans="3:3" ht="15.6" x14ac:dyDescent="0.3">
      <c r="C16130" s="227"/>
    </row>
    <row r="16131" spans="3:3" ht="15.6" x14ac:dyDescent="0.3">
      <c r="C16131" s="227"/>
    </row>
    <row r="16132" spans="3:3" ht="15.6" x14ac:dyDescent="0.3">
      <c r="C16132" s="227"/>
    </row>
    <row r="16133" spans="3:3" ht="15.6" x14ac:dyDescent="0.3">
      <c r="C16133" s="227"/>
    </row>
    <row r="16134" spans="3:3" ht="15.6" x14ac:dyDescent="0.3">
      <c r="C16134" s="227"/>
    </row>
    <row r="16135" spans="3:3" ht="15.6" x14ac:dyDescent="0.3">
      <c r="C16135" s="227"/>
    </row>
    <row r="16136" spans="3:3" ht="15.6" x14ac:dyDescent="0.3">
      <c r="C16136" s="227"/>
    </row>
    <row r="16137" spans="3:3" ht="15.6" x14ac:dyDescent="0.3">
      <c r="C16137" s="227"/>
    </row>
    <row r="16138" spans="3:3" ht="15.6" x14ac:dyDescent="0.3">
      <c r="C16138" s="227"/>
    </row>
    <row r="16139" spans="3:3" ht="15.6" x14ac:dyDescent="0.3">
      <c r="C16139" s="227"/>
    </row>
    <row r="16140" spans="3:3" ht="15.6" x14ac:dyDescent="0.3">
      <c r="C16140" s="227"/>
    </row>
    <row r="16141" spans="3:3" ht="15.6" x14ac:dyDescent="0.3">
      <c r="C16141" s="227"/>
    </row>
    <row r="16142" spans="3:3" ht="15.6" x14ac:dyDescent="0.3">
      <c r="C16142" s="227"/>
    </row>
    <row r="16143" spans="3:3" ht="15.6" x14ac:dyDescent="0.3">
      <c r="C16143" s="227"/>
    </row>
    <row r="16144" spans="3:3" ht="15.6" x14ac:dyDescent="0.3">
      <c r="C16144" s="227"/>
    </row>
    <row r="16145" spans="3:3" ht="15.6" x14ac:dyDescent="0.3">
      <c r="C16145" s="227"/>
    </row>
    <row r="16146" spans="3:3" ht="15.6" x14ac:dyDescent="0.3">
      <c r="C16146" s="227"/>
    </row>
    <row r="16147" spans="3:3" ht="15.6" x14ac:dyDescent="0.3">
      <c r="C16147" s="227"/>
    </row>
    <row r="16148" spans="3:3" ht="15.6" x14ac:dyDescent="0.3">
      <c r="C16148" s="227"/>
    </row>
    <row r="16149" spans="3:3" ht="15.6" x14ac:dyDescent="0.3">
      <c r="C16149" s="227"/>
    </row>
    <row r="16150" spans="3:3" ht="15.6" x14ac:dyDescent="0.3">
      <c r="C16150" s="227"/>
    </row>
    <row r="16151" spans="3:3" ht="15.6" x14ac:dyDescent="0.3">
      <c r="C16151" s="227"/>
    </row>
    <row r="16152" spans="3:3" ht="15.6" x14ac:dyDescent="0.3">
      <c r="C16152" s="227"/>
    </row>
    <row r="16153" spans="3:3" ht="15.6" x14ac:dyDescent="0.3">
      <c r="C16153" s="227"/>
    </row>
    <row r="16154" spans="3:3" ht="15.6" x14ac:dyDescent="0.3">
      <c r="C16154" s="227"/>
    </row>
    <row r="16155" spans="3:3" ht="15.6" x14ac:dyDescent="0.3">
      <c r="C16155" s="227"/>
    </row>
    <row r="16156" spans="3:3" ht="15.6" x14ac:dyDescent="0.3">
      <c r="C16156" s="227"/>
    </row>
    <row r="16157" spans="3:3" ht="15.6" x14ac:dyDescent="0.3">
      <c r="C16157" s="227"/>
    </row>
    <row r="16158" spans="3:3" ht="15.6" x14ac:dyDescent="0.3">
      <c r="C16158" s="227"/>
    </row>
    <row r="16159" spans="3:3" ht="15.6" x14ac:dyDescent="0.3">
      <c r="C16159" s="227"/>
    </row>
    <row r="16160" spans="3:3" ht="15.6" x14ac:dyDescent="0.3">
      <c r="C16160" s="227"/>
    </row>
    <row r="16161" spans="3:3" ht="15.6" x14ac:dyDescent="0.3">
      <c r="C16161" s="227"/>
    </row>
    <row r="16162" spans="3:3" ht="15.6" x14ac:dyDescent="0.3">
      <c r="C16162" s="227"/>
    </row>
    <row r="16163" spans="3:3" ht="15.6" x14ac:dyDescent="0.3">
      <c r="C16163" s="227"/>
    </row>
    <row r="16164" spans="3:3" ht="15.6" x14ac:dyDescent="0.3">
      <c r="C16164" s="227"/>
    </row>
    <row r="16165" spans="3:3" ht="15.6" x14ac:dyDescent="0.3">
      <c r="C16165" s="227"/>
    </row>
    <row r="16166" spans="3:3" ht="15.6" x14ac:dyDescent="0.3">
      <c r="C16166" s="227"/>
    </row>
    <row r="16167" spans="3:3" ht="15.6" x14ac:dyDescent="0.3">
      <c r="C16167" s="227"/>
    </row>
    <row r="16168" spans="3:3" ht="15.6" x14ac:dyDescent="0.3">
      <c r="C16168" s="227"/>
    </row>
    <row r="16169" spans="3:3" ht="15.6" x14ac:dyDescent="0.3">
      <c r="C16169" s="227"/>
    </row>
    <row r="16170" spans="3:3" ht="15.6" x14ac:dyDescent="0.3">
      <c r="C16170" s="227"/>
    </row>
    <row r="16171" spans="3:3" ht="15.6" x14ac:dyDescent="0.3">
      <c r="C16171" s="227"/>
    </row>
    <row r="16172" spans="3:3" ht="15.6" x14ac:dyDescent="0.3">
      <c r="C16172" s="227"/>
    </row>
    <row r="16173" spans="3:3" ht="15.6" x14ac:dyDescent="0.3">
      <c r="C16173" s="227"/>
    </row>
    <row r="16174" spans="3:3" ht="15.6" x14ac:dyDescent="0.3">
      <c r="C16174" s="227"/>
    </row>
    <row r="16175" spans="3:3" ht="15.6" x14ac:dyDescent="0.3">
      <c r="C16175" s="227"/>
    </row>
    <row r="16176" spans="3:3" ht="15.6" x14ac:dyDescent="0.3">
      <c r="C16176" s="227"/>
    </row>
    <row r="16177" spans="3:3" ht="15.6" x14ac:dyDescent="0.3">
      <c r="C16177" s="227"/>
    </row>
    <row r="16178" spans="3:3" ht="15.6" x14ac:dyDescent="0.3">
      <c r="C16178" s="227"/>
    </row>
    <row r="16179" spans="3:3" ht="15.6" x14ac:dyDescent="0.3">
      <c r="C16179" s="227"/>
    </row>
    <row r="16180" spans="3:3" ht="15.6" x14ac:dyDescent="0.3">
      <c r="C16180" s="227"/>
    </row>
    <row r="16181" spans="3:3" ht="15.6" x14ac:dyDescent="0.3">
      <c r="C16181" s="227"/>
    </row>
    <row r="16182" spans="3:3" ht="15.6" x14ac:dyDescent="0.3">
      <c r="C16182" s="227"/>
    </row>
    <row r="16183" spans="3:3" ht="15.6" x14ac:dyDescent="0.3">
      <c r="C16183" s="227"/>
    </row>
    <row r="16184" spans="3:3" ht="15.6" x14ac:dyDescent="0.3">
      <c r="C16184" s="227"/>
    </row>
    <row r="16185" spans="3:3" ht="15.6" x14ac:dyDescent="0.3">
      <c r="C16185" s="227"/>
    </row>
    <row r="16186" spans="3:3" ht="15.6" x14ac:dyDescent="0.3">
      <c r="C16186" s="227"/>
    </row>
    <row r="16187" spans="3:3" ht="15.6" x14ac:dyDescent="0.3">
      <c r="C16187" s="227"/>
    </row>
    <row r="16188" spans="3:3" ht="15.6" x14ac:dyDescent="0.3">
      <c r="C16188" s="227"/>
    </row>
    <row r="16189" spans="3:3" ht="15.6" x14ac:dyDescent="0.3">
      <c r="C16189" s="227"/>
    </row>
    <row r="16190" spans="3:3" ht="15.6" x14ac:dyDescent="0.3">
      <c r="C16190" s="227"/>
    </row>
    <row r="16191" spans="3:3" ht="15.6" x14ac:dyDescent="0.3">
      <c r="C16191" s="227"/>
    </row>
    <row r="16192" spans="3:3" ht="15.6" x14ac:dyDescent="0.3">
      <c r="C16192" s="227"/>
    </row>
    <row r="16193" spans="3:3" ht="15.6" x14ac:dyDescent="0.3">
      <c r="C16193" s="227"/>
    </row>
    <row r="16194" spans="3:3" ht="15.6" x14ac:dyDescent="0.3">
      <c r="C16194" s="227"/>
    </row>
    <row r="16195" spans="3:3" ht="15.6" x14ac:dyDescent="0.3">
      <c r="C16195" s="227"/>
    </row>
    <row r="16196" spans="3:3" ht="15.6" x14ac:dyDescent="0.3">
      <c r="C16196" s="227"/>
    </row>
    <row r="16197" spans="3:3" ht="15.6" x14ac:dyDescent="0.3">
      <c r="C16197" s="227"/>
    </row>
    <row r="16198" spans="3:3" ht="15.6" x14ac:dyDescent="0.3">
      <c r="C16198" s="227"/>
    </row>
    <row r="16199" spans="3:3" ht="15.6" x14ac:dyDescent="0.3">
      <c r="C16199" s="227"/>
    </row>
    <row r="16200" spans="3:3" ht="15.6" x14ac:dyDescent="0.3">
      <c r="C16200" s="227"/>
    </row>
    <row r="16201" spans="3:3" ht="15.6" x14ac:dyDescent="0.3">
      <c r="C16201" s="227"/>
    </row>
    <row r="16202" spans="3:3" ht="15.6" x14ac:dyDescent="0.3">
      <c r="C16202" s="227"/>
    </row>
    <row r="16203" spans="3:3" ht="15.6" x14ac:dyDescent="0.3">
      <c r="C16203" s="227"/>
    </row>
    <row r="16204" spans="3:3" ht="15.6" x14ac:dyDescent="0.3">
      <c r="C16204" s="227"/>
    </row>
    <row r="16205" spans="3:3" ht="15.6" x14ac:dyDescent="0.3">
      <c r="C16205" s="227"/>
    </row>
    <row r="16206" spans="3:3" ht="15.6" x14ac:dyDescent="0.3">
      <c r="C16206" s="227"/>
    </row>
    <row r="16207" spans="3:3" ht="15.6" x14ac:dyDescent="0.3">
      <c r="C16207" s="227"/>
    </row>
    <row r="16208" spans="3:3" ht="15.6" x14ac:dyDescent="0.3">
      <c r="C16208" s="227"/>
    </row>
    <row r="16209" spans="3:3" ht="15.6" x14ac:dyDescent="0.3">
      <c r="C16209" s="227"/>
    </row>
    <row r="16210" spans="3:3" ht="15.6" x14ac:dyDescent="0.3">
      <c r="C16210" s="227"/>
    </row>
    <row r="16211" spans="3:3" ht="15.6" x14ac:dyDescent="0.3">
      <c r="C16211" s="227"/>
    </row>
    <row r="16212" spans="3:3" ht="15.6" x14ac:dyDescent="0.3">
      <c r="C16212" s="227"/>
    </row>
    <row r="16213" spans="3:3" ht="15.6" x14ac:dyDescent="0.3">
      <c r="C16213" s="227"/>
    </row>
    <row r="16214" spans="3:3" ht="15.6" x14ac:dyDescent="0.3">
      <c r="C16214" s="227"/>
    </row>
    <row r="16215" spans="3:3" ht="15.6" x14ac:dyDescent="0.3">
      <c r="C16215" s="227"/>
    </row>
    <row r="16216" spans="3:3" ht="15.6" x14ac:dyDescent="0.3">
      <c r="C16216" s="227"/>
    </row>
    <row r="16217" spans="3:3" ht="15.6" x14ac:dyDescent="0.3">
      <c r="C16217" s="227"/>
    </row>
    <row r="16218" spans="3:3" ht="15.6" x14ac:dyDescent="0.3">
      <c r="C16218" s="227"/>
    </row>
    <row r="16219" spans="3:3" ht="15.6" x14ac:dyDescent="0.3">
      <c r="C16219" s="227"/>
    </row>
    <row r="16220" spans="3:3" ht="15.6" x14ac:dyDescent="0.3">
      <c r="C16220" s="227"/>
    </row>
    <row r="16221" spans="3:3" ht="15.6" x14ac:dyDescent="0.3">
      <c r="C16221" s="227"/>
    </row>
    <row r="16222" spans="3:3" ht="15.6" x14ac:dyDescent="0.3">
      <c r="C16222" s="227"/>
    </row>
    <row r="16223" spans="3:3" ht="15.6" x14ac:dyDescent="0.3">
      <c r="C16223" s="227"/>
    </row>
    <row r="16224" spans="3:3" ht="15.6" x14ac:dyDescent="0.3">
      <c r="C16224" s="227"/>
    </row>
    <row r="16225" spans="3:3" ht="15.6" x14ac:dyDescent="0.3">
      <c r="C16225" s="227"/>
    </row>
    <row r="16226" spans="3:3" ht="15.6" x14ac:dyDescent="0.3">
      <c r="C16226" s="227"/>
    </row>
    <row r="16227" spans="3:3" ht="15.6" x14ac:dyDescent="0.3">
      <c r="C16227" s="227"/>
    </row>
    <row r="16228" spans="3:3" ht="15.6" x14ac:dyDescent="0.3">
      <c r="C16228" s="227"/>
    </row>
    <row r="16229" spans="3:3" ht="15.6" x14ac:dyDescent="0.3">
      <c r="C16229" s="227"/>
    </row>
    <row r="16230" spans="3:3" ht="15.6" x14ac:dyDescent="0.3">
      <c r="C16230" s="227"/>
    </row>
    <row r="16231" spans="3:3" ht="15.6" x14ac:dyDescent="0.3">
      <c r="C16231" s="227"/>
    </row>
    <row r="16232" spans="3:3" ht="15.6" x14ac:dyDescent="0.3">
      <c r="C16232" s="227"/>
    </row>
    <row r="16233" spans="3:3" ht="15.6" x14ac:dyDescent="0.3">
      <c r="C16233" s="227"/>
    </row>
    <row r="16234" spans="3:3" ht="15.6" x14ac:dyDescent="0.3">
      <c r="C16234" s="227"/>
    </row>
    <row r="16235" spans="3:3" ht="15.6" x14ac:dyDescent="0.3">
      <c r="C16235" s="227"/>
    </row>
    <row r="16236" spans="3:3" ht="15.6" x14ac:dyDescent="0.3">
      <c r="C16236" s="227"/>
    </row>
    <row r="16237" spans="3:3" ht="15.6" x14ac:dyDescent="0.3">
      <c r="C16237" s="227"/>
    </row>
    <row r="16238" spans="3:3" ht="15.6" x14ac:dyDescent="0.3">
      <c r="C16238" s="227"/>
    </row>
    <row r="16239" spans="3:3" ht="15.6" x14ac:dyDescent="0.3">
      <c r="C16239" s="227"/>
    </row>
    <row r="16240" spans="3:3" ht="15.6" x14ac:dyDescent="0.3">
      <c r="C16240" s="227"/>
    </row>
    <row r="16241" spans="3:3" ht="15.6" x14ac:dyDescent="0.3">
      <c r="C16241" s="227"/>
    </row>
    <row r="16242" spans="3:3" ht="15.6" x14ac:dyDescent="0.3">
      <c r="C16242" s="227"/>
    </row>
    <row r="16243" spans="3:3" ht="15.6" x14ac:dyDescent="0.3">
      <c r="C16243" s="227"/>
    </row>
    <row r="16244" spans="3:3" ht="15.6" x14ac:dyDescent="0.3">
      <c r="C16244" s="227"/>
    </row>
    <row r="16245" spans="3:3" ht="15.6" x14ac:dyDescent="0.3">
      <c r="C16245" s="227"/>
    </row>
    <row r="16246" spans="3:3" ht="15.6" x14ac:dyDescent="0.3">
      <c r="C16246" s="227"/>
    </row>
    <row r="16247" spans="3:3" ht="15.6" x14ac:dyDescent="0.3">
      <c r="C16247" s="227"/>
    </row>
    <row r="16248" spans="3:3" ht="15.6" x14ac:dyDescent="0.3">
      <c r="C16248" s="227"/>
    </row>
    <row r="16249" spans="3:3" ht="15.6" x14ac:dyDescent="0.3">
      <c r="C16249" s="227"/>
    </row>
    <row r="16250" spans="3:3" ht="15.6" x14ac:dyDescent="0.3">
      <c r="C16250" s="227"/>
    </row>
    <row r="16251" spans="3:3" ht="15.6" x14ac:dyDescent="0.3">
      <c r="C16251" s="227"/>
    </row>
    <row r="16252" spans="3:3" ht="15.6" x14ac:dyDescent="0.3">
      <c r="C16252" s="227"/>
    </row>
    <row r="16253" spans="3:3" ht="15.6" x14ac:dyDescent="0.3">
      <c r="C16253" s="227"/>
    </row>
    <row r="16254" spans="3:3" ht="15.6" x14ac:dyDescent="0.3">
      <c r="C16254" s="227"/>
    </row>
    <row r="16255" spans="3:3" ht="15.6" x14ac:dyDescent="0.3">
      <c r="C16255" s="227"/>
    </row>
    <row r="16256" spans="3:3" ht="15.6" x14ac:dyDescent="0.3">
      <c r="C16256" s="227"/>
    </row>
    <row r="16257" spans="3:3" ht="15.6" x14ac:dyDescent="0.3">
      <c r="C16257" s="227"/>
    </row>
    <row r="16258" spans="3:3" ht="15.6" x14ac:dyDescent="0.3">
      <c r="C16258" s="227"/>
    </row>
    <row r="16259" spans="3:3" ht="15.6" x14ac:dyDescent="0.3">
      <c r="C16259" s="227"/>
    </row>
    <row r="16260" spans="3:3" ht="15.6" x14ac:dyDescent="0.3">
      <c r="C16260" s="227"/>
    </row>
    <row r="16261" spans="3:3" ht="15.6" x14ac:dyDescent="0.3">
      <c r="C16261" s="227"/>
    </row>
    <row r="16262" spans="3:3" ht="15.6" x14ac:dyDescent="0.3">
      <c r="C16262" s="227"/>
    </row>
    <row r="16263" spans="3:3" ht="15.6" x14ac:dyDescent="0.3">
      <c r="C16263" s="227"/>
    </row>
    <row r="16264" spans="3:3" ht="15.6" x14ac:dyDescent="0.3">
      <c r="C16264" s="227"/>
    </row>
    <row r="16265" spans="3:3" ht="15.6" x14ac:dyDescent="0.3">
      <c r="C16265" s="227"/>
    </row>
    <row r="16266" spans="3:3" ht="15.6" x14ac:dyDescent="0.3">
      <c r="C16266" s="227"/>
    </row>
    <row r="16267" spans="3:3" ht="15.6" x14ac:dyDescent="0.3">
      <c r="C16267" s="227"/>
    </row>
    <row r="16268" spans="3:3" ht="15.6" x14ac:dyDescent="0.3">
      <c r="C16268" s="227"/>
    </row>
    <row r="16269" spans="3:3" ht="15.6" x14ac:dyDescent="0.3">
      <c r="C16269" s="227"/>
    </row>
    <row r="16270" spans="3:3" ht="15.6" x14ac:dyDescent="0.3">
      <c r="C16270" s="227"/>
    </row>
    <row r="16271" spans="3:3" ht="15.6" x14ac:dyDescent="0.3">
      <c r="C16271" s="227"/>
    </row>
    <row r="16272" spans="3:3" ht="15.6" x14ac:dyDescent="0.3">
      <c r="C16272" s="227"/>
    </row>
    <row r="16273" spans="3:3" ht="15.6" x14ac:dyDescent="0.3">
      <c r="C16273" s="227"/>
    </row>
    <row r="16274" spans="3:3" ht="15.6" x14ac:dyDescent="0.3">
      <c r="C16274" s="227"/>
    </row>
    <row r="16275" spans="3:3" ht="15.6" x14ac:dyDescent="0.3">
      <c r="C16275" s="227"/>
    </row>
    <row r="16276" spans="3:3" ht="15.6" x14ac:dyDescent="0.3">
      <c r="C16276" s="227"/>
    </row>
    <row r="16277" spans="3:3" ht="15.6" x14ac:dyDescent="0.3">
      <c r="C16277" s="227"/>
    </row>
    <row r="16278" spans="3:3" ht="15.6" x14ac:dyDescent="0.3">
      <c r="C16278" s="227"/>
    </row>
    <row r="16279" spans="3:3" ht="15.6" x14ac:dyDescent="0.3">
      <c r="C16279" s="227"/>
    </row>
    <row r="16280" spans="3:3" ht="15.6" x14ac:dyDescent="0.3">
      <c r="C16280" s="227"/>
    </row>
    <row r="16281" spans="3:3" ht="15.6" x14ac:dyDescent="0.3">
      <c r="C16281" s="227"/>
    </row>
    <row r="16282" spans="3:3" ht="15.6" x14ac:dyDescent="0.3">
      <c r="C16282" s="227"/>
    </row>
    <row r="16283" spans="3:3" ht="15.6" x14ac:dyDescent="0.3">
      <c r="C16283" s="227"/>
    </row>
    <row r="16284" spans="3:3" ht="15.6" x14ac:dyDescent="0.3">
      <c r="C16284" s="227"/>
    </row>
    <row r="16285" spans="3:3" ht="15.6" x14ac:dyDescent="0.3">
      <c r="C16285" s="227"/>
    </row>
    <row r="16286" spans="3:3" ht="15.6" x14ac:dyDescent="0.3">
      <c r="C16286" s="227"/>
    </row>
    <row r="16287" spans="3:3" ht="15.6" x14ac:dyDescent="0.3">
      <c r="C16287" s="227"/>
    </row>
    <row r="16288" spans="3:3" ht="15.6" x14ac:dyDescent="0.3">
      <c r="C16288" s="227"/>
    </row>
    <row r="16289" spans="3:3" ht="15.6" x14ac:dyDescent="0.3">
      <c r="C16289" s="227"/>
    </row>
    <row r="16290" spans="3:3" ht="15.6" x14ac:dyDescent="0.3">
      <c r="C16290" s="227"/>
    </row>
    <row r="16291" spans="3:3" ht="15.6" x14ac:dyDescent="0.3">
      <c r="C16291" s="227"/>
    </row>
    <row r="16292" spans="3:3" ht="15.6" x14ac:dyDescent="0.3">
      <c r="C16292" s="227"/>
    </row>
    <row r="16293" spans="3:3" ht="15.6" x14ac:dyDescent="0.3">
      <c r="C16293" s="227"/>
    </row>
    <row r="16294" spans="3:3" ht="15.6" x14ac:dyDescent="0.3">
      <c r="C16294" s="227"/>
    </row>
    <row r="16295" spans="3:3" ht="15.6" x14ac:dyDescent="0.3">
      <c r="C16295" s="227"/>
    </row>
    <row r="16296" spans="3:3" ht="15.6" x14ac:dyDescent="0.3">
      <c r="C16296" s="227"/>
    </row>
    <row r="16297" spans="3:3" ht="15.6" x14ac:dyDescent="0.3">
      <c r="C16297" s="227"/>
    </row>
    <row r="16298" spans="3:3" ht="15.6" x14ac:dyDescent="0.3">
      <c r="C16298" s="227"/>
    </row>
    <row r="16299" spans="3:3" ht="15.6" x14ac:dyDescent="0.3">
      <c r="C16299" s="227"/>
    </row>
    <row r="16300" spans="3:3" ht="15.6" x14ac:dyDescent="0.3">
      <c r="C16300" s="227"/>
    </row>
    <row r="16301" spans="3:3" ht="15.6" x14ac:dyDescent="0.3">
      <c r="C16301" s="227"/>
    </row>
    <row r="16302" spans="3:3" ht="15.6" x14ac:dyDescent="0.3">
      <c r="C16302" s="227"/>
    </row>
    <row r="16303" spans="3:3" ht="15.6" x14ac:dyDescent="0.3">
      <c r="C16303" s="227"/>
    </row>
    <row r="16304" spans="3:3" ht="15.6" x14ac:dyDescent="0.3">
      <c r="C16304" s="227"/>
    </row>
    <row r="16305" spans="3:3" ht="15.6" x14ac:dyDescent="0.3">
      <c r="C16305" s="227"/>
    </row>
    <row r="16306" spans="3:3" ht="15.6" x14ac:dyDescent="0.3">
      <c r="C16306" s="227"/>
    </row>
    <row r="16307" spans="3:3" ht="15.6" x14ac:dyDescent="0.3">
      <c r="C16307" s="227"/>
    </row>
    <row r="16308" spans="3:3" ht="15.6" x14ac:dyDescent="0.3">
      <c r="C16308" s="227"/>
    </row>
    <row r="16309" spans="3:3" ht="15.6" x14ac:dyDescent="0.3">
      <c r="C16309" s="227"/>
    </row>
    <row r="16310" spans="3:3" ht="15.6" x14ac:dyDescent="0.3">
      <c r="C16310" s="227"/>
    </row>
    <row r="16311" spans="3:3" ht="15.6" x14ac:dyDescent="0.3">
      <c r="C16311" s="227"/>
    </row>
    <row r="16312" spans="3:3" ht="15.6" x14ac:dyDescent="0.3">
      <c r="C16312" s="227"/>
    </row>
    <row r="16313" spans="3:3" ht="15.6" x14ac:dyDescent="0.3">
      <c r="C16313" s="227"/>
    </row>
    <row r="16314" spans="3:3" ht="15.6" x14ac:dyDescent="0.3">
      <c r="C16314" s="227"/>
    </row>
    <row r="16315" spans="3:3" ht="15.6" x14ac:dyDescent="0.3">
      <c r="C16315" s="227"/>
    </row>
    <row r="16316" spans="3:3" ht="15.6" x14ac:dyDescent="0.3">
      <c r="C16316" s="227"/>
    </row>
    <row r="16317" spans="3:3" ht="15.6" x14ac:dyDescent="0.3">
      <c r="C16317" s="227"/>
    </row>
    <row r="16318" spans="3:3" ht="15.6" x14ac:dyDescent="0.3">
      <c r="C16318" s="227"/>
    </row>
    <row r="16319" spans="3:3" ht="15.6" x14ac:dyDescent="0.3">
      <c r="C16319" s="227"/>
    </row>
    <row r="16320" spans="3:3" ht="15.6" x14ac:dyDescent="0.3">
      <c r="C16320" s="227"/>
    </row>
    <row r="16321" spans="3:3" ht="15.6" x14ac:dyDescent="0.3">
      <c r="C16321" s="227"/>
    </row>
    <row r="16322" spans="3:3" ht="15.6" x14ac:dyDescent="0.3">
      <c r="C16322" s="227"/>
    </row>
    <row r="16323" spans="3:3" ht="15.6" x14ac:dyDescent="0.3">
      <c r="C16323" s="227"/>
    </row>
    <row r="16324" spans="3:3" ht="15.6" x14ac:dyDescent="0.3">
      <c r="C16324" s="227"/>
    </row>
    <row r="16325" spans="3:3" ht="15.6" x14ac:dyDescent="0.3">
      <c r="C16325" s="227"/>
    </row>
    <row r="16326" spans="3:3" ht="15.6" x14ac:dyDescent="0.3">
      <c r="C16326" s="227"/>
    </row>
    <row r="16327" spans="3:3" ht="15.6" x14ac:dyDescent="0.3">
      <c r="C16327" s="227"/>
    </row>
    <row r="16328" spans="3:3" ht="15.6" x14ac:dyDescent="0.3">
      <c r="C16328" s="227"/>
    </row>
    <row r="16329" spans="3:3" ht="15.6" x14ac:dyDescent="0.3">
      <c r="C16329" s="227"/>
    </row>
    <row r="16330" spans="3:3" ht="15.6" x14ac:dyDescent="0.3">
      <c r="C16330" s="227"/>
    </row>
    <row r="16331" spans="3:3" ht="15.6" x14ac:dyDescent="0.3">
      <c r="C16331" s="227"/>
    </row>
    <row r="16332" spans="3:3" ht="15.6" x14ac:dyDescent="0.3">
      <c r="C16332" s="227"/>
    </row>
    <row r="16333" spans="3:3" ht="15.6" x14ac:dyDescent="0.3">
      <c r="C16333" s="227"/>
    </row>
    <row r="16334" spans="3:3" ht="15.6" x14ac:dyDescent="0.3">
      <c r="C16334" s="227"/>
    </row>
    <row r="16335" spans="3:3" ht="15.6" x14ac:dyDescent="0.3">
      <c r="C16335" s="227"/>
    </row>
    <row r="16336" spans="3:3" ht="15.6" x14ac:dyDescent="0.3">
      <c r="C16336" s="227"/>
    </row>
    <row r="16337" spans="3:3" ht="15.6" x14ac:dyDescent="0.3">
      <c r="C16337" s="227"/>
    </row>
    <row r="16338" spans="3:3" ht="15.6" x14ac:dyDescent="0.3">
      <c r="C16338" s="227"/>
    </row>
    <row r="16339" spans="3:3" ht="15.6" x14ac:dyDescent="0.3">
      <c r="C16339" s="227"/>
    </row>
    <row r="16340" spans="3:3" ht="15.6" x14ac:dyDescent="0.3">
      <c r="C16340" s="227"/>
    </row>
    <row r="16341" spans="3:3" ht="15.6" x14ac:dyDescent="0.3">
      <c r="C16341" s="227"/>
    </row>
    <row r="16342" spans="3:3" ht="15.6" x14ac:dyDescent="0.3">
      <c r="C16342" s="227"/>
    </row>
    <row r="16343" spans="3:3" ht="15.6" x14ac:dyDescent="0.3">
      <c r="C16343" s="227"/>
    </row>
    <row r="16344" spans="3:3" ht="15.6" x14ac:dyDescent="0.3">
      <c r="C16344" s="227"/>
    </row>
    <row r="16345" spans="3:3" ht="15.6" x14ac:dyDescent="0.3">
      <c r="C16345" s="227"/>
    </row>
    <row r="16346" spans="3:3" ht="15.6" x14ac:dyDescent="0.3">
      <c r="C16346" s="227"/>
    </row>
    <row r="16347" spans="3:3" ht="15.6" x14ac:dyDescent="0.3">
      <c r="C16347" s="227"/>
    </row>
    <row r="16348" spans="3:3" ht="15.6" x14ac:dyDescent="0.3">
      <c r="C16348" s="227"/>
    </row>
    <row r="16349" spans="3:3" ht="15.6" x14ac:dyDescent="0.3">
      <c r="C16349" s="227"/>
    </row>
    <row r="16350" spans="3:3" ht="15.6" x14ac:dyDescent="0.3">
      <c r="C16350" s="227"/>
    </row>
    <row r="16351" spans="3:3" ht="15.6" x14ac:dyDescent="0.3">
      <c r="C16351" s="227"/>
    </row>
    <row r="16352" spans="3:3" ht="15.6" x14ac:dyDescent="0.3">
      <c r="C16352" s="227"/>
    </row>
    <row r="16353" spans="3:3" ht="15.6" x14ac:dyDescent="0.3">
      <c r="C16353" s="227"/>
    </row>
    <row r="16354" spans="3:3" ht="15.6" x14ac:dyDescent="0.3">
      <c r="C16354" s="227"/>
    </row>
    <row r="16355" spans="3:3" ht="15.6" x14ac:dyDescent="0.3">
      <c r="C16355" s="227"/>
    </row>
    <row r="16356" spans="3:3" ht="15.6" x14ac:dyDescent="0.3">
      <c r="C16356" s="227"/>
    </row>
    <row r="16357" spans="3:3" ht="15.6" x14ac:dyDescent="0.3">
      <c r="C16357" s="227"/>
    </row>
    <row r="16358" spans="3:3" ht="15.6" x14ac:dyDescent="0.3">
      <c r="C16358" s="227"/>
    </row>
    <row r="16359" spans="3:3" ht="15.6" x14ac:dyDescent="0.3">
      <c r="C16359" s="227"/>
    </row>
    <row r="16360" spans="3:3" ht="15.6" x14ac:dyDescent="0.3">
      <c r="C16360" s="227"/>
    </row>
    <row r="16361" spans="3:3" ht="15.6" x14ac:dyDescent="0.3">
      <c r="C16361" s="227"/>
    </row>
    <row r="16362" spans="3:3" ht="15.6" x14ac:dyDescent="0.3">
      <c r="C16362" s="227"/>
    </row>
    <row r="16363" spans="3:3" ht="15.6" x14ac:dyDescent="0.3">
      <c r="C16363" s="227"/>
    </row>
    <row r="16364" spans="3:3" ht="15.6" x14ac:dyDescent="0.3">
      <c r="C16364" s="227"/>
    </row>
    <row r="16365" spans="3:3" ht="15.6" x14ac:dyDescent="0.3">
      <c r="C16365" s="227"/>
    </row>
    <row r="16366" spans="3:3" ht="15.6" x14ac:dyDescent="0.3">
      <c r="C16366" s="227"/>
    </row>
    <row r="16367" spans="3:3" ht="15.6" x14ac:dyDescent="0.3">
      <c r="C16367" s="227"/>
    </row>
    <row r="16368" spans="3:3" ht="15.6" x14ac:dyDescent="0.3">
      <c r="C16368" s="227"/>
    </row>
    <row r="16369" spans="3:3" ht="15.6" x14ac:dyDescent="0.3">
      <c r="C16369" s="227"/>
    </row>
    <row r="16370" spans="3:3" ht="15.6" x14ac:dyDescent="0.3">
      <c r="C16370" s="227"/>
    </row>
    <row r="16371" spans="3:3" ht="15.6" x14ac:dyDescent="0.3">
      <c r="C16371" s="227"/>
    </row>
    <row r="16372" spans="3:3" ht="15.6" x14ac:dyDescent="0.3">
      <c r="C16372" s="227"/>
    </row>
    <row r="16373" spans="3:3" ht="15.6" x14ac:dyDescent="0.3">
      <c r="C16373" s="227"/>
    </row>
    <row r="16374" spans="3:3" ht="15.6" x14ac:dyDescent="0.3">
      <c r="C16374" s="227"/>
    </row>
    <row r="16375" spans="3:3" ht="15.6" x14ac:dyDescent="0.3">
      <c r="C16375" s="227"/>
    </row>
    <row r="16376" spans="3:3" ht="15.6" x14ac:dyDescent="0.3">
      <c r="C16376" s="227"/>
    </row>
    <row r="16377" spans="3:3" ht="15.6" x14ac:dyDescent="0.3">
      <c r="C16377" s="227"/>
    </row>
    <row r="16378" spans="3:3" ht="15.6" x14ac:dyDescent="0.3">
      <c r="C16378" s="227"/>
    </row>
    <row r="16379" spans="3:3" ht="15.6" x14ac:dyDescent="0.3">
      <c r="C16379" s="227"/>
    </row>
    <row r="16380" spans="3:3" ht="15.6" x14ac:dyDescent="0.3">
      <c r="C16380" s="227"/>
    </row>
    <row r="16381" spans="3:3" ht="15.6" x14ac:dyDescent="0.3">
      <c r="C16381" s="227"/>
    </row>
    <row r="16382" spans="3:3" ht="15.6" x14ac:dyDescent="0.3">
      <c r="C16382" s="227"/>
    </row>
    <row r="16383" spans="3:3" ht="15.6" x14ac:dyDescent="0.3">
      <c r="C16383" s="227"/>
    </row>
    <row r="16384" spans="3:3" ht="15.6" x14ac:dyDescent="0.3">
      <c r="C16384" s="227"/>
    </row>
    <row r="16385" spans="3:3" ht="15.6" x14ac:dyDescent="0.3">
      <c r="C16385" s="227"/>
    </row>
    <row r="16386" spans="3:3" ht="15.6" x14ac:dyDescent="0.3">
      <c r="C16386" s="227"/>
    </row>
    <row r="16387" spans="3:3" ht="15.6" x14ac:dyDescent="0.3">
      <c r="C16387" s="227"/>
    </row>
    <row r="16388" spans="3:3" ht="15.6" x14ac:dyDescent="0.3">
      <c r="C16388" s="227"/>
    </row>
    <row r="16389" spans="3:3" ht="15.6" x14ac:dyDescent="0.3">
      <c r="C16389" s="227"/>
    </row>
    <row r="16390" spans="3:3" ht="15.6" x14ac:dyDescent="0.3">
      <c r="C16390" s="227"/>
    </row>
    <row r="16391" spans="3:3" ht="15.6" x14ac:dyDescent="0.3">
      <c r="C16391" s="227"/>
    </row>
    <row r="16392" spans="3:3" ht="15.6" x14ac:dyDescent="0.3">
      <c r="C16392" s="227"/>
    </row>
    <row r="16393" spans="3:3" ht="15.6" x14ac:dyDescent="0.3">
      <c r="C16393" s="227"/>
    </row>
    <row r="16394" spans="3:3" ht="15.6" x14ac:dyDescent="0.3">
      <c r="C16394" s="227"/>
    </row>
    <row r="16395" spans="3:3" ht="15.6" x14ac:dyDescent="0.3">
      <c r="C16395" s="227"/>
    </row>
    <row r="16396" spans="3:3" ht="15.6" x14ac:dyDescent="0.3">
      <c r="C16396" s="227"/>
    </row>
    <row r="16397" spans="3:3" ht="15.6" x14ac:dyDescent="0.3">
      <c r="C16397" s="227"/>
    </row>
    <row r="16398" spans="3:3" ht="15.6" x14ac:dyDescent="0.3">
      <c r="C16398" s="227"/>
    </row>
    <row r="16399" spans="3:3" ht="15.6" x14ac:dyDescent="0.3">
      <c r="C16399" s="227"/>
    </row>
    <row r="16400" spans="3:3" ht="15.6" x14ac:dyDescent="0.3">
      <c r="C16400" s="227"/>
    </row>
    <row r="16401" spans="3:3" ht="15.6" x14ac:dyDescent="0.3">
      <c r="C16401" s="227"/>
    </row>
    <row r="16402" spans="3:3" ht="15.6" x14ac:dyDescent="0.3">
      <c r="C16402" s="227"/>
    </row>
    <row r="16403" spans="3:3" ht="15.6" x14ac:dyDescent="0.3">
      <c r="C16403" s="227"/>
    </row>
    <row r="16404" spans="3:3" ht="15.6" x14ac:dyDescent="0.3">
      <c r="C16404" s="227"/>
    </row>
    <row r="16405" spans="3:3" ht="15.6" x14ac:dyDescent="0.3">
      <c r="C16405" s="227"/>
    </row>
    <row r="16406" spans="3:3" ht="15.6" x14ac:dyDescent="0.3">
      <c r="C16406" s="227"/>
    </row>
    <row r="16407" spans="3:3" ht="15.6" x14ac:dyDescent="0.3">
      <c r="C16407" s="227"/>
    </row>
    <row r="16408" spans="3:3" ht="15.6" x14ac:dyDescent="0.3">
      <c r="C16408" s="227"/>
    </row>
    <row r="16409" spans="3:3" ht="15.6" x14ac:dyDescent="0.3">
      <c r="C16409" s="227"/>
    </row>
    <row r="16410" spans="3:3" ht="15.6" x14ac:dyDescent="0.3">
      <c r="C16410" s="227"/>
    </row>
    <row r="16411" spans="3:3" ht="15.6" x14ac:dyDescent="0.3">
      <c r="C16411" s="227"/>
    </row>
    <row r="16412" spans="3:3" ht="15.6" x14ac:dyDescent="0.3">
      <c r="C16412" s="227"/>
    </row>
    <row r="16413" spans="3:3" ht="15.6" x14ac:dyDescent="0.3">
      <c r="C16413" s="227"/>
    </row>
    <row r="16414" spans="3:3" ht="15.6" x14ac:dyDescent="0.3">
      <c r="C16414" s="227"/>
    </row>
    <row r="16415" spans="3:3" ht="15.6" x14ac:dyDescent="0.3">
      <c r="C16415" s="227"/>
    </row>
    <row r="16416" spans="3:3" ht="15.6" x14ac:dyDescent="0.3">
      <c r="C16416" s="227"/>
    </row>
    <row r="16417" spans="3:3" ht="15.6" x14ac:dyDescent="0.3">
      <c r="C16417" s="227"/>
    </row>
    <row r="16418" spans="3:3" ht="15.6" x14ac:dyDescent="0.3">
      <c r="C16418" s="227"/>
    </row>
    <row r="16419" spans="3:3" ht="15.6" x14ac:dyDescent="0.3">
      <c r="C16419" s="227"/>
    </row>
    <row r="16420" spans="3:3" ht="15.6" x14ac:dyDescent="0.3">
      <c r="C16420" s="227"/>
    </row>
    <row r="16421" spans="3:3" ht="15.6" x14ac:dyDescent="0.3">
      <c r="C16421" s="227"/>
    </row>
    <row r="16422" spans="3:3" ht="15.6" x14ac:dyDescent="0.3">
      <c r="C16422" s="227"/>
    </row>
    <row r="16423" spans="3:3" ht="15.6" x14ac:dyDescent="0.3">
      <c r="C16423" s="227"/>
    </row>
    <row r="16424" spans="3:3" ht="15.6" x14ac:dyDescent="0.3">
      <c r="C16424" s="227"/>
    </row>
    <row r="16425" spans="3:3" ht="15.6" x14ac:dyDescent="0.3">
      <c r="C16425" s="227"/>
    </row>
    <row r="16426" spans="3:3" ht="15.6" x14ac:dyDescent="0.3">
      <c r="C16426" s="227"/>
    </row>
    <row r="16427" spans="3:3" ht="15.6" x14ac:dyDescent="0.3">
      <c r="C16427" s="227"/>
    </row>
    <row r="16428" spans="3:3" ht="15.6" x14ac:dyDescent="0.3">
      <c r="C16428" s="227"/>
    </row>
    <row r="16429" spans="3:3" ht="15.6" x14ac:dyDescent="0.3">
      <c r="C16429" s="227"/>
    </row>
    <row r="16430" spans="3:3" ht="15.6" x14ac:dyDescent="0.3">
      <c r="C16430" s="227"/>
    </row>
    <row r="16431" spans="3:3" ht="15.6" x14ac:dyDescent="0.3">
      <c r="C16431" s="227"/>
    </row>
    <row r="16432" spans="3:3" ht="15.6" x14ac:dyDescent="0.3">
      <c r="C16432" s="227"/>
    </row>
    <row r="16433" spans="3:3" ht="15.6" x14ac:dyDescent="0.3">
      <c r="C16433" s="227"/>
    </row>
    <row r="16434" spans="3:3" ht="15.6" x14ac:dyDescent="0.3">
      <c r="C16434" s="227"/>
    </row>
    <row r="16435" spans="3:3" ht="15.6" x14ac:dyDescent="0.3">
      <c r="C16435" s="227"/>
    </row>
    <row r="16436" spans="3:3" ht="15.6" x14ac:dyDescent="0.3">
      <c r="C16436" s="227"/>
    </row>
    <row r="16437" spans="3:3" ht="15.6" x14ac:dyDescent="0.3">
      <c r="C16437" s="227"/>
    </row>
    <row r="16438" spans="3:3" ht="15.6" x14ac:dyDescent="0.3">
      <c r="C16438" s="227"/>
    </row>
    <row r="16439" spans="3:3" ht="15.6" x14ac:dyDescent="0.3">
      <c r="C16439" s="227"/>
    </row>
    <row r="16440" spans="3:3" ht="15.6" x14ac:dyDescent="0.3">
      <c r="C16440" s="227"/>
    </row>
    <row r="16441" spans="3:3" ht="15.6" x14ac:dyDescent="0.3">
      <c r="C16441" s="227"/>
    </row>
    <row r="16442" spans="3:3" ht="15.6" x14ac:dyDescent="0.3">
      <c r="C16442" s="227"/>
    </row>
    <row r="16443" spans="3:3" ht="15.6" x14ac:dyDescent="0.3">
      <c r="C16443" s="227"/>
    </row>
    <row r="16444" spans="3:3" ht="15.6" x14ac:dyDescent="0.3">
      <c r="C16444" s="227"/>
    </row>
    <row r="16445" spans="3:3" ht="15.6" x14ac:dyDescent="0.3">
      <c r="C16445" s="227"/>
    </row>
    <row r="16446" spans="3:3" ht="15.6" x14ac:dyDescent="0.3">
      <c r="C16446" s="227"/>
    </row>
    <row r="16447" spans="3:3" ht="15.6" x14ac:dyDescent="0.3">
      <c r="C16447" s="227"/>
    </row>
    <row r="16448" spans="3:3" ht="15.6" x14ac:dyDescent="0.3">
      <c r="C16448" s="227"/>
    </row>
    <row r="16449" spans="3:3" ht="15.6" x14ac:dyDescent="0.3">
      <c r="C16449" s="227"/>
    </row>
    <row r="16450" spans="3:3" ht="15.6" x14ac:dyDescent="0.3">
      <c r="C16450" s="227"/>
    </row>
    <row r="16451" spans="3:3" ht="15.6" x14ac:dyDescent="0.3">
      <c r="C16451" s="227"/>
    </row>
    <row r="16452" spans="3:3" ht="15.6" x14ac:dyDescent="0.3">
      <c r="C16452" s="227"/>
    </row>
    <row r="16453" spans="3:3" ht="15.6" x14ac:dyDescent="0.3">
      <c r="C16453" s="227"/>
    </row>
    <row r="16454" spans="3:3" ht="15.6" x14ac:dyDescent="0.3">
      <c r="C16454" s="227"/>
    </row>
    <row r="16455" spans="3:3" ht="15.6" x14ac:dyDescent="0.3">
      <c r="C16455" s="227"/>
    </row>
    <row r="16456" spans="3:3" ht="15.6" x14ac:dyDescent="0.3">
      <c r="C16456" s="227"/>
    </row>
    <row r="16457" spans="3:3" ht="15.6" x14ac:dyDescent="0.3">
      <c r="C16457" s="227"/>
    </row>
    <row r="16458" spans="3:3" ht="15.6" x14ac:dyDescent="0.3">
      <c r="C16458" s="227"/>
    </row>
    <row r="16459" spans="3:3" ht="15.6" x14ac:dyDescent="0.3">
      <c r="C16459" s="227"/>
    </row>
    <row r="16460" spans="3:3" ht="15.6" x14ac:dyDescent="0.3">
      <c r="C16460" s="227"/>
    </row>
    <row r="16461" spans="3:3" ht="15.6" x14ac:dyDescent="0.3">
      <c r="C16461" s="227"/>
    </row>
    <row r="16462" spans="3:3" ht="15.6" x14ac:dyDescent="0.3">
      <c r="C16462" s="227"/>
    </row>
    <row r="16463" spans="3:3" ht="15.6" x14ac:dyDescent="0.3">
      <c r="C16463" s="227"/>
    </row>
    <row r="16464" spans="3:3" ht="15.6" x14ac:dyDescent="0.3">
      <c r="C16464" s="227"/>
    </row>
    <row r="16465" spans="3:3" ht="15.6" x14ac:dyDescent="0.3">
      <c r="C16465" s="227"/>
    </row>
    <row r="16466" spans="3:3" ht="15.6" x14ac:dyDescent="0.3">
      <c r="C16466" s="227"/>
    </row>
    <row r="16467" spans="3:3" ht="15.6" x14ac:dyDescent="0.3">
      <c r="C16467" s="227"/>
    </row>
    <row r="16468" spans="3:3" ht="15.6" x14ac:dyDescent="0.3">
      <c r="C16468" s="227"/>
    </row>
    <row r="16469" spans="3:3" ht="15.6" x14ac:dyDescent="0.3">
      <c r="C16469" s="227"/>
    </row>
    <row r="16470" spans="3:3" ht="15.6" x14ac:dyDescent="0.3">
      <c r="C16470" s="227"/>
    </row>
    <row r="16471" spans="3:3" ht="15.6" x14ac:dyDescent="0.3">
      <c r="C16471" s="227"/>
    </row>
    <row r="16472" spans="3:3" ht="15.6" x14ac:dyDescent="0.3">
      <c r="C16472" s="227"/>
    </row>
    <row r="16473" spans="3:3" ht="15.6" x14ac:dyDescent="0.3">
      <c r="C16473" s="227"/>
    </row>
    <row r="16474" spans="3:3" ht="15.6" x14ac:dyDescent="0.3">
      <c r="C16474" s="227"/>
    </row>
    <row r="16475" spans="3:3" ht="15.6" x14ac:dyDescent="0.3">
      <c r="C16475" s="227"/>
    </row>
    <row r="16476" spans="3:3" ht="15.6" x14ac:dyDescent="0.3">
      <c r="C16476" s="227"/>
    </row>
    <row r="16477" spans="3:3" ht="15.6" x14ac:dyDescent="0.3">
      <c r="C16477" s="227"/>
    </row>
    <row r="16478" spans="3:3" ht="15.6" x14ac:dyDescent="0.3">
      <c r="C16478" s="227"/>
    </row>
    <row r="16479" spans="3:3" ht="15.6" x14ac:dyDescent="0.3">
      <c r="C16479" s="227"/>
    </row>
    <row r="16480" spans="3:3" ht="15.6" x14ac:dyDescent="0.3">
      <c r="C16480" s="227"/>
    </row>
    <row r="16481" spans="3:3" ht="15.6" x14ac:dyDescent="0.3">
      <c r="C16481" s="227"/>
    </row>
    <row r="16482" spans="3:3" ht="15.6" x14ac:dyDescent="0.3">
      <c r="C16482" s="227"/>
    </row>
    <row r="16483" spans="3:3" ht="15.6" x14ac:dyDescent="0.3">
      <c r="C16483" s="227"/>
    </row>
    <row r="16484" spans="3:3" ht="15.6" x14ac:dyDescent="0.3">
      <c r="C16484" s="227"/>
    </row>
    <row r="16485" spans="3:3" ht="15.6" x14ac:dyDescent="0.3">
      <c r="C16485" s="227"/>
    </row>
    <row r="16486" spans="3:3" ht="15.6" x14ac:dyDescent="0.3">
      <c r="C16486" s="227"/>
    </row>
    <row r="16487" spans="3:3" ht="15.6" x14ac:dyDescent="0.3">
      <c r="C16487" s="227"/>
    </row>
    <row r="16488" spans="3:3" ht="15.6" x14ac:dyDescent="0.3">
      <c r="C16488" s="227"/>
    </row>
    <row r="16489" spans="3:3" ht="15.6" x14ac:dyDescent="0.3">
      <c r="C16489" s="227"/>
    </row>
    <row r="16490" spans="3:3" ht="15.6" x14ac:dyDescent="0.3">
      <c r="C16490" s="227"/>
    </row>
    <row r="16491" spans="3:3" ht="15.6" x14ac:dyDescent="0.3">
      <c r="C16491" s="227"/>
    </row>
    <row r="16492" spans="3:3" ht="15.6" x14ac:dyDescent="0.3">
      <c r="C16492" s="227"/>
    </row>
    <row r="16493" spans="3:3" ht="15.6" x14ac:dyDescent="0.3">
      <c r="C16493" s="227"/>
    </row>
    <row r="16494" spans="3:3" ht="15.6" x14ac:dyDescent="0.3">
      <c r="C16494" s="227"/>
    </row>
    <row r="16495" spans="3:3" ht="15.6" x14ac:dyDescent="0.3">
      <c r="C16495" s="227"/>
    </row>
    <row r="16496" spans="3:3" ht="15.6" x14ac:dyDescent="0.3">
      <c r="C16496" s="227"/>
    </row>
    <row r="16497" spans="3:3" ht="15.6" x14ac:dyDescent="0.3">
      <c r="C16497" s="227"/>
    </row>
    <row r="16498" spans="3:3" ht="15.6" x14ac:dyDescent="0.3">
      <c r="C16498" s="227"/>
    </row>
    <row r="16499" spans="3:3" ht="15.6" x14ac:dyDescent="0.3">
      <c r="C16499" s="227"/>
    </row>
    <row r="16500" spans="3:3" ht="15.6" x14ac:dyDescent="0.3">
      <c r="C16500" s="227"/>
    </row>
    <row r="16501" spans="3:3" ht="15.6" x14ac:dyDescent="0.3">
      <c r="C16501" s="227"/>
    </row>
    <row r="16502" spans="3:3" ht="15.6" x14ac:dyDescent="0.3">
      <c r="C16502" s="227"/>
    </row>
    <row r="16503" spans="3:3" ht="15.6" x14ac:dyDescent="0.3">
      <c r="C16503" s="227"/>
    </row>
    <row r="16504" spans="3:3" ht="15.6" x14ac:dyDescent="0.3">
      <c r="C16504" s="227"/>
    </row>
    <row r="16505" spans="3:3" ht="15.6" x14ac:dyDescent="0.3">
      <c r="C16505" s="227"/>
    </row>
    <row r="16506" spans="3:3" ht="15.6" x14ac:dyDescent="0.3">
      <c r="C16506" s="227"/>
    </row>
    <row r="16507" spans="3:3" ht="15.6" x14ac:dyDescent="0.3">
      <c r="C16507" s="227"/>
    </row>
    <row r="16508" spans="3:3" ht="15.6" x14ac:dyDescent="0.3">
      <c r="C16508" s="227"/>
    </row>
    <row r="16509" spans="3:3" ht="15.6" x14ac:dyDescent="0.3">
      <c r="C16509" s="227"/>
    </row>
    <row r="16510" spans="3:3" ht="15.6" x14ac:dyDescent="0.3">
      <c r="C16510" s="227"/>
    </row>
    <row r="16511" spans="3:3" ht="15.6" x14ac:dyDescent="0.3">
      <c r="C16511" s="227"/>
    </row>
    <row r="16512" spans="3:3" ht="15.6" x14ac:dyDescent="0.3">
      <c r="C16512" s="227"/>
    </row>
    <row r="16513" spans="3:3" ht="15.6" x14ac:dyDescent="0.3">
      <c r="C16513" s="227"/>
    </row>
    <row r="16514" spans="3:3" ht="15.6" x14ac:dyDescent="0.3">
      <c r="C16514" s="227"/>
    </row>
    <row r="16515" spans="3:3" ht="15.6" x14ac:dyDescent="0.3">
      <c r="C16515" s="227"/>
    </row>
    <row r="16516" spans="3:3" ht="15.6" x14ac:dyDescent="0.3">
      <c r="C16516" s="227"/>
    </row>
    <row r="16517" spans="3:3" ht="15.6" x14ac:dyDescent="0.3">
      <c r="C16517" s="227"/>
    </row>
    <row r="16518" spans="3:3" ht="15.6" x14ac:dyDescent="0.3">
      <c r="C16518" s="227"/>
    </row>
    <row r="16519" spans="3:3" ht="15.6" x14ac:dyDescent="0.3">
      <c r="C16519" s="227"/>
    </row>
    <row r="16520" spans="3:3" ht="15.6" x14ac:dyDescent="0.3">
      <c r="C16520" s="227"/>
    </row>
    <row r="16521" spans="3:3" ht="15.6" x14ac:dyDescent="0.3">
      <c r="C16521" s="227"/>
    </row>
    <row r="16522" spans="3:3" ht="15.6" x14ac:dyDescent="0.3">
      <c r="C16522" s="227"/>
    </row>
    <row r="16523" spans="3:3" ht="15.6" x14ac:dyDescent="0.3">
      <c r="C16523" s="227"/>
    </row>
    <row r="16524" spans="3:3" ht="15.6" x14ac:dyDescent="0.3">
      <c r="C16524" s="227"/>
    </row>
    <row r="16525" spans="3:3" ht="15.6" x14ac:dyDescent="0.3">
      <c r="C16525" s="227"/>
    </row>
    <row r="16526" spans="3:3" ht="15.6" x14ac:dyDescent="0.3">
      <c r="C16526" s="227"/>
    </row>
    <row r="16527" spans="3:3" ht="15.6" x14ac:dyDescent="0.3">
      <c r="C16527" s="227"/>
    </row>
    <row r="16528" spans="3:3" ht="15.6" x14ac:dyDescent="0.3">
      <c r="C16528" s="227"/>
    </row>
    <row r="16529" spans="3:3" ht="15.6" x14ac:dyDescent="0.3">
      <c r="C16529" s="227"/>
    </row>
    <row r="16530" spans="3:3" ht="15.6" x14ac:dyDescent="0.3">
      <c r="C16530" s="227"/>
    </row>
    <row r="16531" spans="3:3" ht="15.6" x14ac:dyDescent="0.3">
      <c r="C16531" s="227"/>
    </row>
    <row r="16532" spans="3:3" ht="15.6" x14ac:dyDescent="0.3">
      <c r="C16532" s="227"/>
    </row>
    <row r="16533" spans="3:3" ht="15.6" x14ac:dyDescent="0.3">
      <c r="C16533" s="227"/>
    </row>
    <row r="16534" spans="3:3" ht="15.6" x14ac:dyDescent="0.3">
      <c r="C16534" s="227"/>
    </row>
    <row r="16535" spans="3:3" ht="15.6" x14ac:dyDescent="0.3">
      <c r="C16535" s="227"/>
    </row>
    <row r="16536" spans="3:3" ht="15.6" x14ac:dyDescent="0.3">
      <c r="C16536" s="227"/>
    </row>
    <row r="16537" spans="3:3" ht="15.6" x14ac:dyDescent="0.3">
      <c r="C16537" s="227"/>
    </row>
    <row r="16538" spans="3:3" ht="15.6" x14ac:dyDescent="0.3">
      <c r="C16538" s="227"/>
    </row>
    <row r="16539" spans="3:3" ht="15.6" x14ac:dyDescent="0.3">
      <c r="C16539" s="227"/>
    </row>
    <row r="16540" spans="3:3" ht="15.6" x14ac:dyDescent="0.3">
      <c r="C16540" s="227"/>
    </row>
    <row r="16541" spans="3:3" ht="15.6" x14ac:dyDescent="0.3">
      <c r="C16541" s="227"/>
    </row>
    <row r="16542" spans="3:3" ht="15.6" x14ac:dyDescent="0.3">
      <c r="C16542" s="227"/>
    </row>
    <row r="16543" spans="3:3" ht="15.6" x14ac:dyDescent="0.3">
      <c r="C16543" s="227"/>
    </row>
    <row r="16544" spans="3:3" ht="15.6" x14ac:dyDescent="0.3">
      <c r="C16544" s="227"/>
    </row>
    <row r="16545" spans="3:3" ht="15.6" x14ac:dyDescent="0.3">
      <c r="C16545" s="227"/>
    </row>
    <row r="16546" spans="3:3" ht="15.6" x14ac:dyDescent="0.3">
      <c r="C16546" s="227"/>
    </row>
    <row r="16547" spans="3:3" ht="15.6" x14ac:dyDescent="0.3">
      <c r="C16547" s="227"/>
    </row>
    <row r="16548" spans="3:3" ht="15.6" x14ac:dyDescent="0.3">
      <c r="C16548" s="227"/>
    </row>
    <row r="16549" spans="3:3" ht="15.6" x14ac:dyDescent="0.3">
      <c r="C16549" s="227"/>
    </row>
    <row r="16550" spans="3:3" ht="15.6" x14ac:dyDescent="0.3">
      <c r="C16550" s="227"/>
    </row>
    <row r="16551" spans="3:3" ht="15.6" x14ac:dyDescent="0.3">
      <c r="C16551" s="227"/>
    </row>
    <row r="16552" spans="3:3" ht="15.6" x14ac:dyDescent="0.3">
      <c r="C16552" s="227"/>
    </row>
    <row r="16553" spans="3:3" ht="15.6" x14ac:dyDescent="0.3">
      <c r="C16553" s="227"/>
    </row>
    <row r="16554" spans="3:3" ht="15.6" x14ac:dyDescent="0.3">
      <c r="C16554" s="227"/>
    </row>
    <row r="16555" spans="3:3" ht="15.6" x14ac:dyDescent="0.3">
      <c r="C16555" s="227"/>
    </row>
    <row r="16556" spans="3:3" ht="15.6" x14ac:dyDescent="0.3">
      <c r="C16556" s="227"/>
    </row>
    <row r="16557" spans="3:3" ht="15.6" x14ac:dyDescent="0.3">
      <c r="C16557" s="227"/>
    </row>
    <row r="16558" spans="3:3" ht="15.6" x14ac:dyDescent="0.3">
      <c r="C16558" s="227"/>
    </row>
    <row r="16559" spans="3:3" ht="15.6" x14ac:dyDescent="0.3">
      <c r="C16559" s="227"/>
    </row>
    <row r="16560" spans="3:3" ht="15.6" x14ac:dyDescent="0.3">
      <c r="C16560" s="227"/>
    </row>
    <row r="16561" spans="3:3" ht="15.6" x14ac:dyDescent="0.3">
      <c r="C16561" s="227"/>
    </row>
    <row r="16562" spans="3:3" ht="15.6" x14ac:dyDescent="0.3">
      <c r="C16562" s="227"/>
    </row>
    <row r="16563" spans="3:3" ht="15.6" x14ac:dyDescent="0.3">
      <c r="C16563" s="227"/>
    </row>
    <row r="16564" spans="3:3" ht="15.6" x14ac:dyDescent="0.3">
      <c r="C16564" s="227"/>
    </row>
    <row r="16565" spans="3:3" ht="15.6" x14ac:dyDescent="0.3">
      <c r="C16565" s="227"/>
    </row>
    <row r="16566" spans="3:3" ht="15.6" x14ac:dyDescent="0.3">
      <c r="C16566" s="227"/>
    </row>
    <row r="16567" spans="3:3" ht="15.6" x14ac:dyDescent="0.3">
      <c r="C16567" s="227"/>
    </row>
    <row r="16568" spans="3:3" ht="15.6" x14ac:dyDescent="0.3">
      <c r="C16568" s="227"/>
    </row>
    <row r="16569" spans="3:3" ht="15.6" x14ac:dyDescent="0.3">
      <c r="C16569" s="227"/>
    </row>
    <row r="16570" spans="3:3" ht="15.6" x14ac:dyDescent="0.3">
      <c r="C16570" s="227"/>
    </row>
    <row r="16571" spans="3:3" ht="15.6" x14ac:dyDescent="0.3">
      <c r="C16571" s="227"/>
    </row>
    <row r="16572" spans="3:3" ht="15.6" x14ac:dyDescent="0.3">
      <c r="C16572" s="227"/>
    </row>
    <row r="16573" spans="3:3" ht="15.6" x14ac:dyDescent="0.3">
      <c r="C16573" s="227"/>
    </row>
    <row r="16574" spans="3:3" ht="15.6" x14ac:dyDescent="0.3">
      <c r="C16574" s="227"/>
    </row>
    <row r="16575" spans="3:3" ht="15.6" x14ac:dyDescent="0.3">
      <c r="C16575" s="227"/>
    </row>
    <row r="16576" spans="3:3" ht="15.6" x14ac:dyDescent="0.3">
      <c r="C16576" s="227"/>
    </row>
    <row r="16577" spans="3:3" ht="15.6" x14ac:dyDescent="0.3">
      <c r="C16577" s="227"/>
    </row>
    <row r="16578" spans="3:3" ht="15.6" x14ac:dyDescent="0.3">
      <c r="C16578" s="227"/>
    </row>
    <row r="16579" spans="3:3" ht="15.6" x14ac:dyDescent="0.3">
      <c r="C16579" s="227"/>
    </row>
    <row r="16580" spans="3:3" ht="15.6" x14ac:dyDescent="0.3">
      <c r="C16580" s="227"/>
    </row>
    <row r="16581" spans="3:3" ht="15.6" x14ac:dyDescent="0.3">
      <c r="C16581" s="227"/>
    </row>
    <row r="16582" spans="3:3" ht="15.6" x14ac:dyDescent="0.3">
      <c r="C16582" s="227"/>
    </row>
    <row r="16583" spans="3:3" ht="15.6" x14ac:dyDescent="0.3">
      <c r="C16583" s="227"/>
    </row>
    <row r="16584" spans="3:3" ht="15.6" x14ac:dyDescent="0.3">
      <c r="C16584" s="227"/>
    </row>
    <row r="16585" spans="3:3" ht="15.6" x14ac:dyDescent="0.3">
      <c r="C16585" s="227"/>
    </row>
    <row r="16586" spans="3:3" ht="15.6" x14ac:dyDescent="0.3">
      <c r="C16586" s="227"/>
    </row>
    <row r="16587" spans="3:3" ht="15.6" x14ac:dyDescent="0.3">
      <c r="C16587" s="227"/>
    </row>
    <row r="16588" spans="3:3" ht="15.6" x14ac:dyDescent="0.3">
      <c r="C16588" s="227"/>
    </row>
    <row r="16589" spans="3:3" ht="15.6" x14ac:dyDescent="0.3">
      <c r="C16589" s="227"/>
    </row>
    <row r="16590" spans="3:3" ht="15.6" x14ac:dyDescent="0.3">
      <c r="C16590" s="227"/>
    </row>
    <row r="16591" spans="3:3" ht="15.6" x14ac:dyDescent="0.3">
      <c r="C16591" s="227"/>
    </row>
    <row r="16592" spans="3:3" ht="15.6" x14ac:dyDescent="0.3">
      <c r="C16592" s="227"/>
    </row>
    <row r="16593" spans="3:3" ht="15.6" x14ac:dyDescent="0.3">
      <c r="C16593" s="227"/>
    </row>
    <row r="16594" spans="3:3" ht="15.6" x14ac:dyDescent="0.3">
      <c r="C16594" s="227"/>
    </row>
    <row r="16595" spans="3:3" ht="15.6" x14ac:dyDescent="0.3">
      <c r="C16595" s="227"/>
    </row>
    <row r="16596" spans="3:3" ht="15.6" x14ac:dyDescent="0.3">
      <c r="C16596" s="227"/>
    </row>
    <row r="16597" spans="3:3" ht="15.6" x14ac:dyDescent="0.3">
      <c r="C16597" s="227"/>
    </row>
    <row r="16598" spans="3:3" ht="15.6" x14ac:dyDescent="0.3">
      <c r="C16598" s="227"/>
    </row>
    <row r="16599" spans="3:3" ht="15.6" x14ac:dyDescent="0.3">
      <c r="C16599" s="227"/>
    </row>
    <row r="16600" spans="3:3" ht="15.6" x14ac:dyDescent="0.3">
      <c r="C16600" s="227"/>
    </row>
    <row r="16601" spans="3:3" ht="15.6" x14ac:dyDescent="0.3">
      <c r="C16601" s="227"/>
    </row>
    <row r="16602" spans="3:3" ht="15.6" x14ac:dyDescent="0.3">
      <c r="C16602" s="227"/>
    </row>
    <row r="16603" spans="3:3" ht="15.6" x14ac:dyDescent="0.3">
      <c r="C16603" s="227"/>
    </row>
    <row r="16604" spans="3:3" ht="15.6" x14ac:dyDescent="0.3">
      <c r="C16604" s="227"/>
    </row>
    <row r="16605" spans="3:3" ht="15.6" x14ac:dyDescent="0.3">
      <c r="C16605" s="227"/>
    </row>
    <row r="16606" spans="3:3" ht="15.6" x14ac:dyDescent="0.3">
      <c r="C16606" s="227"/>
    </row>
    <row r="16607" spans="3:3" ht="15.6" x14ac:dyDescent="0.3">
      <c r="C16607" s="227"/>
    </row>
    <row r="16608" spans="3:3" ht="15.6" x14ac:dyDescent="0.3">
      <c r="C16608" s="227"/>
    </row>
    <row r="16609" spans="3:3" ht="15.6" x14ac:dyDescent="0.3">
      <c r="C16609" s="227"/>
    </row>
    <row r="16610" spans="3:3" ht="15.6" x14ac:dyDescent="0.3">
      <c r="C16610" s="227"/>
    </row>
    <row r="16611" spans="3:3" ht="15.6" x14ac:dyDescent="0.3">
      <c r="C16611" s="227"/>
    </row>
    <row r="16612" spans="3:3" ht="15.6" x14ac:dyDescent="0.3">
      <c r="C16612" s="227"/>
    </row>
    <row r="16613" spans="3:3" ht="15.6" x14ac:dyDescent="0.3">
      <c r="C16613" s="227"/>
    </row>
    <row r="16614" spans="3:3" ht="15.6" x14ac:dyDescent="0.3">
      <c r="C16614" s="227"/>
    </row>
    <row r="16615" spans="3:3" ht="15.6" x14ac:dyDescent="0.3">
      <c r="C16615" s="227"/>
    </row>
    <row r="16616" spans="3:3" ht="15.6" x14ac:dyDescent="0.3">
      <c r="C16616" s="227"/>
    </row>
    <row r="16617" spans="3:3" ht="15.6" x14ac:dyDescent="0.3">
      <c r="C16617" s="227"/>
    </row>
    <row r="16618" spans="3:3" ht="15.6" x14ac:dyDescent="0.3">
      <c r="C16618" s="227"/>
    </row>
    <row r="16619" spans="3:3" ht="15.6" x14ac:dyDescent="0.3">
      <c r="C16619" s="227"/>
    </row>
    <row r="16620" spans="3:3" ht="15.6" x14ac:dyDescent="0.3">
      <c r="C16620" s="227"/>
    </row>
    <row r="16621" spans="3:3" ht="15.6" x14ac:dyDescent="0.3">
      <c r="C16621" s="227"/>
    </row>
    <row r="16622" spans="3:3" ht="15.6" x14ac:dyDescent="0.3">
      <c r="C16622" s="227"/>
    </row>
    <row r="16623" spans="3:3" ht="15.6" x14ac:dyDescent="0.3">
      <c r="C16623" s="227"/>
    </row>
    <row r="16624" spans="3:3" ht="15.6" x14ac:dyDescent="0.3">
      <c r="C16624" s="227"/>
    </row>
    <row r="16625" spans="3:3" ht="15.6" x14ac:dyDescent="0.3">
      <c r="C16625" s="227"/>
    </row>
    <row r="16626" spans="3:3" ht="15.6" x14ac:dyDescent="0.3">
      <c r="C16626" s="227"/>
    </row>
    <row r="16627" spans="3:3" ht="15.6" x14ac:dyDescent="0.3">
      <c r="C16627" s="227"/>
    </row>
    <row r="16628" spans="3:3" ht="15.6" x14ac:dyDescent="0.3">
      <c r="C16628" s="227"/>
    </row>
    <row r="16629" spans="3:3" ht="15.6" x14ac:dyDescent="0.3">
      <c r="C16629" s="227"/>
    </row>
    <row r="16630" spans="3:3" ht="15.6" x14ac:dyDescent="0.3">
      <c r="C16630" s="227"/>
    </row>
    <row r="16631" spans="3:3" ht="15.6" x14ac:dyDescent="0.3">
      <c r="C16631" s="227"/>
    </row>
    <row r="16632" spans="3:3" ht="15.6" x14ac:dyDescent="0.3">
      <c r="C16632" s="227"/>
    </row>
    <row r="16633" spans="3:3" ht="15.6" x14ac:dyDescent="0.3">
      <c r="C16633" s="227"/>
    </row>
    <row r="16634" spans="3:3" ht="15.6" x14ac:dyDescent="0.3">
      <c r="C16634" s="227"/>
    </row>
    <row r="16635" spans="3:3" ht="15.6" x14ac:dyDescent="0.3">
      <c r="C16635" s="227"/>
    </row>
    <row r="16636" spans="3:3" ht="15.6" x14ac:dyDescent="0.3">
      <c r="C16636" s="227"/>
    </row>
    <row r="16637" spans="3:3" ht="15.6" x14ac:dyDescent="0.3">
      <c r="C16637" s="227"/>
    </row>
    <row r="16638" spans="3:3" ht="15.6" x14ac:dyDescent="0.3">
      <c r="C16638" s="227"/>
    </row>
    <row r="16639" spans="3:3" ht="15.6" x14ac:dyDescent="0.3">
      <c r="C16639" s="227"/>
    </row>
    <row r="16640" spans="3:3" ht="15.6" x14ac:dyDescent="0.3">
      <c r="C16640" s="227"/>
    </row>
    <row r="16641" spans="3:3" ht="15.6" x14ac:dyDescent="0.3">
      <c r="C16641" s="227"/>
    </row>
    <row r="16642" spans="3:3" ht="15.6" x14ac:dyDescent="0.3">
      <c r="C16642" s="227"/>
    </row>
    <row r="16643" spans="3:3" ht="15.6" x14ac:dyDescent="0.3">
      <c r="C16643" s="227"/>
    </row>
    <row r="16644" spans="3:3" ht="15.6" x14ac:dyDescent="0.3">
      <c r="C16644" s="227"/>
    </row>
    <row r="16645" spans="3:3" ht="15.6" x14ac:dyDescent="0.3">
      <c r="C16645" s="227"/>
    </row>
    <row r="16646" spans="3:3" ht="15.6" x14ac:dyDescent="0.3">
      <c r="C16646" s="227"/>
    </row>
    <row r="16647" spans="3:3" ht="15.6" x14ac:dyDescent="0.3">
      <c r="C16647" s="227"/>
    </row>
    <row r="16648" spans="3:3" ht="15.6" x14ac:dyDescent="0.3">
      <c r="C16648" s="227"/>
    </row>
    <row r="16649" spans="3:3" ht="15.6" x14ac:dyDescent="0.3">
      <c r="C16649" s="227"/>
    </row>
    <row r="16650" spans="3:3" ht="15.6" x14ac:dyDescent="0.3">
      <c r="C16650" s="227"/>
    </row>
    <row r="16651" spans="3:3" ht="15.6" x14ac:dyDescent="0.3">
      <c r="C16651" s="227"/>
    </row>
    <row r="16652" spans="3:3" ht="15.6" x14ac:dyDescent="0.3">
      <c r="C16652" s="227"/>
    </row>
    <row r="16653" spans="3:3" ht="15.6" x14ac:dyDescent="0.3">
      <c r="C16653" s="227"/>
    </row>
    <row r="16654" spans="3:3" ht="15.6" x14ac:dyDescent="0.3">
      <c r="C16654" s="227"/>
    </row>
    <row r="16655" spans="3:3" ht="15.6" x14ac:dyDescent="0.3">
      <c r="C16655" s="227"/>
    </row>
    <row r="16656" spans="3:3" ht="15.6" x14ac:dyDescent="0.3">
      <c r="C16656" s="227"/>
    </row>
    <row r="16657" spans="3:3" ht="15.6" x14ac:dyDescent="0.3">
      <c r="C16657" s="227"/>
    </row>
    <row r="16658" spans="3:3" ht="15.6" x14ac:dyDescent="0.3">
      <c r="C16658" s="227"/>
    </row>
    <row r="16659" spans="3:3" ht="15.6" x14ac:dyDescent="0.3">
      <c r="C16659" s="227"/>
    </row>
    <row r="16660" spans="3:3" ht="15.6" x14ac:dyDescent="0.3">
      <c r="C16660" s="227"/>
    </row>
    <row r="16661" spans="3:3" ht="15.6" x14ac:dyDescent="0.3">
      <c r="C16661" s="227"/>
    </row>
    <row r="16662" spans="3:3" ht="15.6" x14ac:dyDescent="0.3">
      <c r="C16662" s="227"/>
    </row>
    <row r="16663" spans="3:3" ht="15.6" x14ac:dyDescent="0.3">
      <c r="C16663" s="227"/>
    </row>
    <row r="16664" spans="3:3" ht="15.6" x14ac:dyDescent="0.3">
      <c r="C16664" s="227"/>
    </row>
    <row r="16665" spans="3:3" ht="15.6" x14ac:dyDescent="0.3">
      <c r="C16665" s="227"/>
    </row>
    <row r="16666" spans="3:3" ht="15.6" x14ac:dyDescent="0.3">
      <c r="C16666" s="227"/>
    </row>
    <row r="16667" spans="3:3" ht="15.6" x14ac:dyDescent="0.3">
      <c r="C16667" s="227"/>
    </row>
    <row r="16668" spans="3:3" ht="15.6" x14ac:dyDescent="0.3">
      <c r="C16668" s="227"/>
    </row>
    <row r="16669" spans="3:3" ht="15.6" x14ac:dyDescent="0.3">
      <c r="C16669" s="227"/>
    </row>
    <row r="16670" spans="3:3" ht="15.6" x14ac:dyDescent="0.3">
      <c r="C16670" s="227"/>
    </row>
    <row r="16671" spans="3:3" ht="15.6" x14ac:dyDescent="0.3">
      <c r="C16671" s="227"/>
    </row>
    <row r="16672" spans="3:3" ht="15.6" x14ac:dyDescent="0.3">
      <c r="C16672" s="227"/>
    </row>
    <row r="16673" spans="3:3" ht="15.6" x14ac:dyDescent="0.3">
      <c r="C16673" s="227"/>
    </row>
    <row r="16674" spans="3:3" ht="15.6" x14ac:dyDescent="0.3">
      <c r="C16674" s="227"/>
    </row>
    <row r="16675" spans="3:3" ht="15.6" x14ac:dyDescent="0.3">
      <c r="C16675" s="227"/>
    </row>
    <row r="16676" spans="3:3" ht="15.6" x14ac:dyDescent="0.3">
      <c r="C16676" s="227"/>
    </row>
    <row r="16677" spans="3:3" ht="15.6" x14ac:dyDescent="0.3">
      <c r="C16677" s="227"/>
    </row>
    <row r="16678" spans="3:3" ht="15.6" x14ac:dyDescent="0.3">
      <c r="C16678" s="227"/>
    </row>
    <row r="16679" spans="3:3" ht="15.6" x14ac:dyDescent="0.3">
      <c r="C16679" s="227"/>
    </row>
    <row r="16680" spans="3:3" ht="15.6" x14ac:dyDescent="0.3">
      <c r="C16680" s="227"/>
    </row>
    <row r="16681" spans="3:3" ht="15.6" x14ac:dyDescent="0.3">
      <c r="C16681" s="227"/>
    </row>
    <row r="16682" spans="3:3" ht="15.6" x14ac:dyDescent="0.3">
      <c r="C16682" s="227"/>
    </row>
    <row r="16683" spans="3:3" ht="15.6" x14ac:dyDescent="0.3">
      <c r="C16683" s="227"/>
    </row>
    <row r="16684" spans="3:3" ht="15.6" x14ac:dyDescent="0.3">
      <c r="C16684" s="227"/>
    </row>
    <row r="16685" spans="3:3" ht="15.6" x14ac:dyDescent="0.3">
      <c r="C16685" s="227"/>
    </row>
    <row r="16686" spans="3:3" ht="15.6" x14ac:dyDescent="0.3">
      <c r="C16686" s="227"/>
    </row>
    <row r="16687" spans="3:3" ht="15.6" x14ac:dyDescent="0.3">
      <c r="C16687" s="227"/>
    </row>
    <row r="16688" spans="3:3" ht="15.6" x14ac:dyDescent="0.3">
      <c r="C16688" s="227"/>
    </row>
    <row r="16689" spans="3:3" ht="15.6" x14ac:dyDescent="0.3">
      <c r="C16689" s="227"/>
    </row>
    <row r="16690" spans="3:3" ht="15.6" x14ac:dyDescent="0.3">
      <c r="C16690" s="227"/>
    </row>
    <row r="16691" spans="3:3" ht="15.6" x14ac:dyDescent="0.3">
      <c r="C16691" s="227"/>
    </row>
    <row r="16692" spans="3:3" ht="15.6" x14ac:dyDescent="0.3">
      <c r="C16692" s="227"/>
    </row>
    <row r="16693" spans="3:3" ht="15.6" x14ac:dyDescent="0.3">
      <c r="C16693" s="227"/>
    </row>
    <row r="16694" spans="3:3" ht="15.6" x14ac:dyDescent="0.3">
      <c r="C16694" s="227"/>
    </row>
    <row r="16695" spans="3:3" ht="15.6" x14ac:dyDescent="0.3">
      <c r="C16695" s="227"/>
    </row>
    <row r="16696" spans="3:3" ht="15.6" x14ac:dyDescent="0.3">
      <c r="C16696" s="227"/>
    </row>
    <row r="16697" spans="3:3" ht="15.6" x14ac:dyDescent="0.3">
      <c r="C16697" s="227"/>
    </row>
    <row r="16698" spans="3:3" ht="15.6" x14ac:dyDescent="0.3">
      <c r="C16698" s="227"/>
    </row>
    <row r="16699" spans="3:3" ht="15.6" x14ac:dyDescent="0.3">
      <c r="C16699" s="227"/>
    </row>
    <row r="16700" spans="3:3" ht="15.6" x14ac:dyDescent="0.3">
      <c r="C16700" s="227"/>
    </row>
    <row r="16701" spans="3:3" ht="15.6" x14ac:dyDescent="0.3">
      <c r="C16701" s="227"/>
    </row>
    <row r="16702" spans="3:3" ht="15.6" x14ac:dyDescent="0.3">
      <c r="C16702" s="227"/>
    </row>
    <row r="16703" spans="3:3" ht="15.6" x14ac:dyDescent="0.3">
      <c r="C16703" s="227"/>
    </row>
    <row r="16704" spans="3:3" ht="15.6" x14ac:dyDescent="0.3">
      <c r="C16704" s="227"/>
    </row>
    <row r="16705" spans="3:3" ht="15.6" x14ac:dyDescent="0.3">
      <c r="C16705" s="227"/>
    </row>
    <row r="16706" spans="3:3" ht="15.6" x14ac:dyDescent="0.3">
      <c r="C16706" s="227"/>
    </row>
    <row r="16707" spans="3:3" ht="15.6" x14ac:dyDescent="0.3">
      <c r="C16707" s="227"/>
    </row>
    <row r="16708" spans="3:3" ht="15.6" x14ac:dyDescent="0.3">
      <c r="C16708" s="227"/>
    </row>
    <row r="16709" spans="3:3" ht="15.6" x14ac:dyDescent="0.3">
      <c r="C16709" s="227"/>
    </row>
    <row r="16710" spans="3:3" ht="15.6" x14ac:dyDescent="0.3">
      <c r="C16710" s="227"/>
    </row>
    <row r="16711" spans="3:3" ht="15.6" x14ac:dyDescent="0.3">
      <c r="C16711" s="227"/>
    </row>
    <row r="16712" spans="3:3" ht="15.6" x14ac:dyDescent="0.3">
      <c r="C16712" s="227"/>
    </row>
    <row r="16713" spans="3:3" ht="15.6" x14ac:dyDescent="0.3">
      <c r="C16713" s="227"/>
    </row>
    <row r="16714" spans="3:3" ht="15.6" x14ac:dyDescent="0.3">
      <c r="C16714" s="227"/>
    </row>
    <row r="16715" spans="3:3" ht="15.6" x14ac:dyDescent="0.3">
      <c r="C16715" s="227"/>
    </row>
    <row r="16716" spans="3:3" ht="15.6" x14ac:dyDescent="0.3">
      <c r="C16716" s="227"/>
    </row>
    <row r="16717" spans="3:3" ht="15.6" x14ac:dyDescent="0.3">
      <c r="C16717" s="227"/>
    </row>
    <row r="16718" spans="3:3" ht="15.6" x14ac:dyDescent="0.3">
      <c r="C16718" s="227"/>
    </row>
    <row r="16719" spans="3:3" ht="15.6" x14ac:dyDescent="0.3">
      <c r="C16719" s="227"/>
    </row>
    <row r="16720" spans="3:3" ht="15.6" x14ac:dyDescent="0.3">
      <c r="C16720" s="227"/>
    </row>
    <row r="16721" spans="3:3" ht="15.6" x14ac:dyDescent="0.3">
      <c r="C16721" s="227"/>
    </row>
    <row r="16722" spans="3:3" ht="15.6" x14ac:dyDescent="0.3">
      <c r="C16722" s="227"/>
    </row>
    <row r="16723" spans="3:3" ht="15.6" x14ac:dyDescent="0.3">
      <c r="C16723" s="227"/>
    </row>
    <row r="16724" spans="3:3" ht="15.6" x14ac:dyDescent="0.3">
      <c r="C16724" s="227"/>
    </row>
    <row r="16725" spans="3:3" ht="15.6" x14ac:dyDescent="0.3">
      <c r="C16725" s="227"/>
    </row>
    <row r="16726" spans="3:3" ht="15.6" x14ac:dyDescent="0.3">
      <c r="C16726" s="227"/>
    </row>
    <row r="16727" spans="3:3" ht="15.6" x14ac:dyDescent="0.3">
      <c r="C16727" s="227"/>
    </row>
    <row r="16728" spans="3:3" ht="15.6" x14ac:dyDescent="0.3">
      <c r="C16728" s="227"/>
    </row>
    <row r="16729" spans="3:3" ht="15.6" x14ac:dyDescent="0.3">
      <c r="C16729" s="227"/>
    </row>
    <row r="16730" spans="3:3" ht="15.6" x14ac:dyDescent="0.3">
      <c r="C16730" s="227"/>
    </row>
    <row r="16731" spans="3:3" ht="15.6" x14ac:dyDescent="0.3">
      <c r="C16731" s="227"/>
    </row>
    <row r="16732" spans="3:3" ht="15.6" x14ac:dyDescent="0.3">
      <c r="C16732" s="227"/>
    </row>
    <row r="16733" spans="3:3" ht="15.6" x14ac:dyDescent="0.3">
      <c r="C16733" s="227"/>
    </row>
    <row r="16734" spans="3:3" ht="15.6" x14ac:dyDescent="0.3">
      <c r="C16734" s="227"/>
    </row>
    <row r="16735" spans="3:3" ht="15.6" x14ac:dyDescent="0.3">
      <c r="C16735" s="227"/>
    </row>
    <row r="16736" spans="3:3" ht="15.6" x14ac:dyDescent="0.3">
      <c r="C16736" s="227"/>
    </row>
    <row r="16737" spans="3:3" ht="15.6" x14ac:dyDescent="0.3">
      <c r="C16737" s="227"/>
    </row>
    <row r="16738" spans="3:3" ht="15.6" x14ac:dyDescent="0.3">
      <c r="C16738" s="227"/>
    </row>
    <row r="16739" spans="3:3" ht="15.6" x14ac:dyDescent="0.3">
      <c r="C16739" s="227"/>
    </row>
    <row r="16740" spans="3:3" ht="15.6" x14ac:dyDescent="0.3">
      <c r="C16740" s="227"/>
    </row>
    <row r="16741" spans="3:3" ht="15.6" x14ac:dyDescent="0.3">
      <c r="C16741" s="227"/>
    </row>
    <row r="16742" spans="3:3" ht="15.6" x14ac:dyDescent="0.3">
      <c r="C16742" s="227"/>
    </row>
    <row r="16743" spans="3:3" ht="15.6" x14ac:dyDescent="0.3">
      <c r="C16743" s="227"/>
    </row>
    <row r="16744" spans="3:3" ht="15.6" x14ac:dyDescent="0.3">
      <c r="C16744" s="227"/>
    </row>
    <row r="16745" spans="3:3" ht="15.6" x14ac:dyDescent="0.3">
      <c r="C16745" s="227"/>
    </row>
    <row r="16746" spans="3:3" ht="15.6" x14ac:dyDescent="0.3">
      <c r="C16746" s="227"/>
    </row>
    <row r="16747" spans="3:3" ht="15.6" x14ac:dyDescent="0.3">
      <c r="C16747" s="227"/>
    </row>
    <row r="16748" spans="3:3" ht="15.6" x14ac:dyDescent="0.3">
      <c r="C16748" s="227"/>
    </row>
    <row r="16749" spans="3:3" ht="15.6" x14ac:dyDescent="0.3">
      <c r="C16749" s="227"/>
    </row>
    <row r="16750" spans="3:3" ht="15.6" x14ac:dyDescent="0.3">
      <c r="C16750" s="227"/>
    </row>
    <row r="16751" spans="3:3" ht="15.6" x14ac:dyDescent="0.3">
      <c r="C16751" s="227"/>
    </row>
    <row r="16752" spans="3:3" ht="15.6" x14ac:dyDescent="0.3">
      <c r="C16752" s="227"/>
    </row>
    <row r="16753" spans="3:3" ht="15.6" x14ac:dyDescent="0.3">
      <c r="C16753" s="227"/>
    </row>
    <row r="16754" spans="3:3" ht="15.6" x14ac:dyDescent="0.3">
      <c r="C16754" s="227"/>
    </row>
    <row r="16755" spans="3:3" ht="15.6" x14ac:dyDescent="0.3">
      <c r="C16755" s="227"/>
    </row>
    <row r="16756" spans="3:3" ht="15.6" x14ac:dyDescent="0.3">
      <c r="C16756" s="227"/>
    </row>
    <row r="16757" spans="3:3" ht="15.6" x14ac:dyDescent="0.3">
      <c r="C16757" s="227"/>
    </row>
    <row r="16758" spans="3:3" ht="15.6" x14ac:dyDescent="0.3">
      <c r="C16758" s="227"/>
    </row>
    <row r="16759" spans="3:3" ht="15.6" x14ac:dyDescent="0.3">
      <c r="C16759" s="227"/>
    </row>
    <row r="16760" spans="3:3" ht="15.6" x14ac:dyDescent="0.3">
      <c r="C16760" s="227"/>
    </row>
    <row r="16761" spans="3:3" ht="15.6" x14ac:dyDescent="0.3">
      <c r="C16761" s="227"/>
    </row>
    <row r="16762" spans="3:3" ht="15.6" x14ac:dyDescent="0.3">
      <c r="C16762" s="227"/>
    </row>
    <row r="16763" spans="3:3" ht="15.6" x14ac:dyDescent="0.3">
      <c r="C16763" s="227"/>
    </row>
    <row r="16764" spans="3:3" ht="15.6" x14ac:dyDescent="0.3">
      <c r="C16764" s="227"/>
    </row>
    <row r="16765" spans="3:3" ht="15.6" x14ac:dyDescent="0.3">
      <c r="C16765" s="227"/>
    </row>
    <row r="16766" spans="3:3" ht="15.6" x14ac:dyDescent="0.3">
      <c r="C16766" s="227"/>
    </row>
    <row r="16767" spans="3:3" ht="15.6" x14ac:dyDescent="0.3">
      <c r="C16767" s="227"/>
    </row>
    <row r="16768" spans="3:3" ht="15.6" x14ac:dyDescent="0.3">
      <c r="C16768" s="227"/>
    </row>
    <row r="16769" spans="3:3" ht="15.6" x14ac:dyDescent="0.3">
      <c r="C16769" s="227"/>
    </row>
    <row r="16770" spans="3:3" ht="15.6" x14ac:dyDescent="0.3">
      <c r="C16770" s="227"/>
    </row>
    <row r="16771" spans="3:3" ht="15.6" x14ac:dyDescent="0.3">
      <c r="C16771" s="227"/>
    </row>
    <row r="16772" spans="3:3" ht="15.6" x14ac:dyDescent="0.3">
      <c r="C16772" s="227"/>
    </row>
    <row r="16773" spans="3:3" ht="15.6" x14ac:dyDescent="0.3">
      <c r="C16773" s="227"/>
    </row>
    <row r="16774" spans="3:3" ht="15.6" x14ac:dyDescent="0.3">
      <c r="C16774" s="227"/>
    </row>
    <row r="16775" spans="3:3" ht="15.6" x14ac:dyDescent="0.3">
      <c r="C16775" s="227"/>
    </row>
    <row r="16776" spans="3:3" ht="15.6" x14ac:dyDescent="0.3">
      <c r="C16776" s="227"/>
    </row>
    <row r="16777" spans="3:3" ht="15.6" x14ac:dyDescent="0.3">
      <c r="C16777" s="227"/>
    </row>
    <row r="16778" spans="3:3" ht="15.6" x14ac:dyDescent="0.3">
      <c r="C16778" s="227"/>
    </row>
    <row r="16779" spans="3:3" ht="15.6" x14ac:dyDescent="0.3">
      <c r="C16779" s="227"/>
    </row>
    <row r="16780" spans="3:3" ht="15.6" x14ac:dyDescent="0.3">
      <c r="C16780" s="227"/>
    </row>
    <row r="16781" spans="3:3" ht="15.6" x14ac:dyDescent="0.3">
      <c r="C16781" s="227"/>
    </row>
    <row r="16782" spans="3:3" ht="15.6" x14ac:dyDescent="0.3">
      <c r="C16782" s="227"/>
    </row>
    <row r="16783" spans="3:3" ht="15.6" x14ac:dyDescent="0.3">
      <c r="C16783" s="227"/>
    </row>
    <row r="16784" spans="3:3" ht="15.6" x14ac:dyDescent="0.3">
      <c r="C16784" s="227"/>
    </row>
    <row r="16785" spans="3:3" ht="15.6" x14ac:dyDescent="0.3">
      <c r="C16785" s="227"/>
    </row>
    <row r="16786" spans="3:3" ht="15.6" x14ac:dyDescent="0.3">
      <c r="C16786" s="227"/>
    </row>
    <row r="16787" spans="3:3" ht="15.6" x14ac:dyDescent="0.3">
      <c r="C16787" s="227"/>
    </row>
    <row r="16788" spans="3:3" ht="15.6" x14ac:dyDescent="0.3">
      <c r="C16788" s="227"/>
    </row>
    <row r="16789" spans="3:3" ht="15.6" x14ac:dyDescent="0.3">
      <c r="C16789" s="227"/>
    </row>
    <row r="16790" spans="3:3" ht="15.6" x14ac:dyDescent="0.3">
      <c r="C16790" s="227"/>
    </row>
    <row r="16791" spans="3:3" ht="15.6" x14ac:dyDescent="0.3">
      <c r="C16791" s="227"/>
    </row>
    <row r="16792" spans="3:3" ht="15.6" x14ac:dyDescent="0.3">
      <c r="C16792" s="227"/>
    </row>
    <row r="16793" spans="3:3" ht="15.6" x14ac:dyDescent="0.3">
      <c r="C16793" s="227"/>
    </row>
    <row r="16794" spans="3:3" ht="15.6" x14ac:dyDescent="0.3">
      <c r="C16794" s="227"/>
    </row>
    <row r="16795" spans="3:3" ht="15.6" x14ac:dyDescent="0.3">
      <c r="C16795" s="227"/>
    </row>
    <row r="16796" spans="3:3" ht="15.6" x14ac:dyDescent="0.3">
      <c r="C16796" s="227"/>
    </row>
    <row r="16797" spans="3:3" ht="15.6" x14ac:dyDescent="0.3">
      <c r="C16797" s="227"/>
    </row>
    <row r="16798" spans="3:3" ht="15.6" x14ac:dyDescent="0.3">
      <c r="C16798" s="227"/>
    </row>
    <row r="16799" spans="3:3" ht="15.6" x14ac:dyDescent="0.3">
      <c r="C16799" s="227"/>
    </row>
    <row r="16800" spans="3:3" ht="15.6" x14ac:dyDescent="0.3">
      <c r="C16800" s="227"/>
    </row>
    <row r="16801" spans="3:3" ht="15.6" x14ac:dyDescent="0.3">
      <c r="C16801" s="227"/>
    </row>
    <row r="16802" spans="3:3" ht="15.6" x14ac:dyDescent="0.3">
      <c r="C16802" s="227"/>
    </row>
    <row r="16803" spans="3:3" ht="15.6" x14ac:dyDescent="0.3">
      <c r="C16803" s="227"/>
    </row>
    <row r="16804" spans="3:3" ht="15.6" x14ac:dyDescent="0.3">
      <c r="C16804" s="227"/>
    </row>
    <row r="16805" spans="3:3" ht="15.6" x14ac:dyDescent="0.3">
      <c r="C16805" s="227"/>
    </row>
    <row r="16806" spans="3:3" ht="15.6" x14ac:dyDescent="0.3">
      <c r="C16806" s="227"/>
    </row>
    <row r="16807" spans="3:3" ht="15.6" x14ac:dyDescent="0.3">
      <c r="C16807" s="227"/>
    </row>
    <row r="16808" spans="3:3" ht="15.6" x14ac:dyDescent="0.3">
      <c r="C16808" s="227"/>
    </row>
    <row r="16809" spans="3:3" ht="15.6" x14ac:dyDescent="0.3">
      <c r="C16809" s="227"/>
    </row>
    <row r="16810" spans="3:3" ht="15.6" x14ac:dyDescent="0.3">
      <c r="C16810" s="227"/>
    </row>
    <row r="16811" spans="3:3" ht="15.6" x14ac:dyDescent="0.3">
      <c r="C16811" s="227"/>
    </row>
    <row r="16812" spans="3:3" ht="15.6" x14ac:dyDescent="0.3">
      <c r="C16812" s="227"/>
    </row>
    <row r="16813" spans="3:3" ht="15.6" x14ac:dyDescent="0.3">
      <c r="C16813" s="227"/>
    </row>
    <row r="16814" spans="3:3" ht="15.6" x14ac:dyDescent="0.3">
      <c r="C16814" s="227"/>
    </row>
    <row r="16815" spans="3:3" ht="15.6" x14ac:dyDescent="0.3">
      <c r="C16815" s="227"/>
    </row>
    <row r="16816" spans="3:3" ht="15.6" x14ac:dyDescent="0.3">
      <c r="C16816" s="227"/>
    </row>
    <row r="16817" spans="3:3" ht="15.6" x14ac:dyDescent="0.3">
      <c r="C16817" s="227"/>
    </row>
    <row r="16818" spans="3:3" ht="15.6" x14ac:dyDescent="0.3">
      <c r="C16818" s="227"/>
    </row>
    <row r="16819" spans="3:3" ht="15.6" x14ac:dyDescent="0.3">
      <c r="C16819" s="227"/>
    </row>
    <row r="16820" spans="3:3" ht="15.6" x14ac:dyDescent="0.3">
      <c r="C16820" s="227"/>
    </row>
    <row r="16821" spans="3:3" ht="15.6" x14ac:dyDescent="0.3">
      <c r="C16821" s="227"/>
    </row>
    <row r="16822" spans="3:3" ht="15.6" x14ac:dyDescent="0.3">
      <c r="C16822" s="227"/>
    </row>
    <row r="16823" spans="3:3" ht="15.6" x14ac:dyDescent="0.3">
      <c r="C16823" s="227"/>
    </row>
    <row r="16824" spans="3:3" ht="15.6" x14ac:dyDescent="0.3">
      <c r="C16824" s="227"/>
    </row>
    <row r="16825" spans="3:3" ht="15.6" x14ac:dyDescent="0.3">
      <c r="C16825" s="227"/>
    </row>
    <row r="16826" spans="3:3" ht="15.6" x14ac:dyDescent="0.3">
      <c r="C16826" s="227"/>
    </row>
    <row r="16827" spans="3:3" ht="15.6" x14ac:dyDescent="0.3">
      <c r="C16827" s="227"/>
    </row>
    <row r="16828" spans="3:3" ht="15.6" x14ac:dyDescent="0.3">
      <c r="C16828" s="227"/>
    </row>
    <row r="16829" spans="3:3" ht="15.6" x14ac:dyDescent="0.3">
      <c r="C16829" s="227"/>
    </row>
    <row r="16830" spans="3:3" ht="15.6" x14ac:dyDescent="0.3">
      <c r="C16830" s="227"/>
    </row>
    <row r="16831" spans="3:3" ht="15.6" x14ac:dyDescent="0.3">
      <c r="C16831" s="227"/>
    </row>
    <row r="16832" spans="3:3" ht="15.6" x14ac:dyDescent="0.3">
      <c r="C16832" s="227"/>
    </row>
    <row r="16833" spans="3:3" ht="15.6" x14ac:dyDescent="0.3">
      <c r="C16833" s="227"/>
    </row>
    <row r="16834" spans="3:3" ht="15.6" x14ac:dyDescent="0.3">
      <c r="C16834" s="227"/>
    </row>
    <row r="16835" spans="3:3" ht="15.6" x14ac:dyDescent="0.3">
      <c r="C16835" s="227"/>
    </row>
    <row r="16836" spans="3:3" ht="15.6" x14ac:dyDescent="0.3">
      <c r="C16836" s="227"/>
    </row>
    <row r="16837" spans="3:3" ht="15.6" x14ac:dyDescent="0.3">
      <c r="C16837" s="227"/>
    </row>
    <row r="16838" spans="3:3" ht="15.6" x14ac:dyDescent="0.3">
      <c r="C16838" s="227"/>
    </row>
    <row r="16839" spans="3:3" ht="15.6" x14ac:dyDescent="0.3">
      <c r="C16839" s="227"/>
    </row>
    <row r="16840" spans="3:3" ht="15.6" x14ac:dyDescent="0.3">
      <c r="C16840" s="227"/>
    </row>
    <row r="16841" spans="3:3" ht="15.6" x14ac:dyDescent="0.3">
      <c r="C16841" s="227"/>
    </row>
    <row r="16842" spans="3:3" ht="15.6" x14ac:dyDescent="0.3">
      <c r="C16842" s="227"/>
    </row>
    <row r="16843" spans="3:3" ht="15.6" x14ac:dyDescent="0.3">
      <c r="C16843" s="227"/>
    </row>
    <row r="16844" spans="3:3" ht="15.6" x14ac:dyDescent="0.3">
      <c r="C16844" s="227"/>
    </row>
    <row r="16845" spans="3:3" ht="15.6" x14ac:dyDescent="0.3">
      <c r="C16845" s="227"/>
    </row>
    <row r="16846" spans="3:3" ht="15.6" x14ac:dyDescent="0.3">
      <c r="C16846" s="227"/>
    </row>
    <row r="16847" spans="3:3" ht="15.6" x14ac:dyDescent="0.3">
      <c r="C16847" s="227"/>
    </row>
    <row r="16848" spans="3:3" ht="15.6" x14ac:dyDescent="0.3">
      <c r="C16848" s="227"/>
    </row>
    <row r="16849" spans="3:3" ht="15.6" x14ac:dyDescent="0.3">
      <c r="C16849" s="227"/>
    </row>
    <row r="16850" spans="3:3" ht="15.6" x14ac:dyDescent="0.3">
      <c r="C16850" s="227"/>
    </row>
    <row r="16851" spans="3:3" ht="15.6" x14ac:dyDescent="0.3">
      <c r="C16851" s="227"/>
    </row>
    <row r="16852" spans="3:3" ht="15.6" x14ac:dyDescent="0.3">
      <c r="C16852" s="227"/>
    </row>
    <row r="16853" spans="3:3" ht="15.6" x14ac:dyDescent="0.3">
      <c r="C16853" s="227"/>
    </row>
    <row r="16854" spans="3:3" ht="15.6" x14ac:dyDescent="0.3">
      <c r="C16854" s="227"/>
    </row>
    <row r="16855" spans="3:3" ht="15.6" x14ac:dyDescent="0.3">
      <c r="C16855" s="227"/>
    </row>
    <row r="16856" spans="3:3" ht="15.6" x14ac:dyDescent="0.3">
      <c r="C16856" s="227"/>
    </row>
    <row r="16857" spans="3:3" ht="15.6" x14ac:dyDescent="0.3">
      <c r="C16857" s="227"/>
    </row>
    <row r="16858" spans="3:3" ht="15.6" x14ac:dyDescent="0.3">
      <c r="C16858" s="227"/>
    </row>
    <row r="16859" spans="3:3" ht="15.6" x14ac:dyDescent="0.3">
      <c r="C16859" s="227"/>
    </row>
    <row r="16860" spans="3:3" ht="15.6" x14ac:dyDescent="0.3">
      <c r="C16860" s="227"/>
    </row>
    <row r="16861" spans="3:3" ht="15.6" x14ac:dyDescent="0.3">
      <c r="C16861" s="227"/>
    </row>
    <row r="16862" spans="3:3" ht="15.6" x14ac:dyDescent="0.3">
      <c r="C16862" s="227"/>
    </row>
    <row r="16863" spans="3:3" ht="15.6" x14ac:dyDescent="0.3">
      <c r="C16863" s="227"/>
    </row>
    <row r="16864" spans="3:3" ht="15.6" x14ac:dyDescent="0.3">
      <c r="C16864" s="227"/>
    </row>
    <row r="16865" spans="3:3" ht="15.6" x14ac:dyDescent="0.3">
      <c r="C16865" s="227"/>
    </row>
    <row r="16866" spans="3:3" ht="15.6" x14ac:dyDescent="0.3">
      <c r="C16866" s="227"/>
    </row>
    <row r="16867" spans="3:3" ht="15.6" x14ac:dyDescent="0.3">
      <c r="C16867" s="227"/>
    </row>
    <row r="16868" spans="3:3" ht="15.6" x14ac:dyDescent="0.3">
      <c r="C16868" s="227"/>
    </row>
    <row r="16869" spans="3:3" ht="15.6" x14ac:dyDescent="0.3">
      <c r="C16869" s="227"/>
    </row>
    <row r="16870" spans="3:3" ht="15.6" x14ac:dyDescent="0.3">
      <c r="C16870" s="227"/>
    </row>
    <row r="16871" spans="3:3" ht="15.6" x14ac:dyDescent="0.3">
      <c r="C16871" s="227"/>
    </row>
    <row r="16872" spans="3:3" ht="15.6" x14ac:dyDescent="0.3">
      <c r="C16872" s="227"/>
    </row>
    <row r="16873" spans="3:3" ht="15.6" x14ac:dyDescent="0.3">
      <c r="C16873" s="227"/>
    </row>
    <row r="16874" spans="3:3" ht="15.6" x14ac:dyDescent="0.3">
      <c r="C16874" s="227"/>
    </row>
    <row r="16875" spans="3:3" ht="15.6" x14ac:dyDescent="0.3">
      <c r="C16875" s="227"/>
    </row>
    <row r="16876" spans="3:3" ht="15.6" x14ac:dyDescent="0.3">
      <c r="C16876" s="227"/>
    </row>
    <row r="16877" spans="3:3" ht="15.6" x14ac:dyDescent="0.3">
      <c r="C16877" s="227"/>
    </row>
    <row r="16878" spans="3:3" ht="15.6" x14ac:dyDescent="0.3">
      <c r="C16878" s="227"/>
    </row>
    <row r="16879" spans="3:3" ht="15.6" x14ac:dyDescent="0.3">
      <c r="C16879" s="227"/>
    </row>
    <row r="16880" spans="3:3" ht="15.6" x14ac:dyDescent="0.3">
      <c r="C16880" s="227"/>
    </row>
    <row r="16881" spans="3:3" ht="15.6" x14ac:dyDescent="0.3">
      <c r="C16881" s="227"/>
    </row>
    <row r="16882" spans="3:3" ht="15.6" x14ac:dyDescent="0.3">
      <c r="C16882" s="227"/>
    </row>
    <row r="16883" spans="3:3" ht="15.6" x14ac:dyDescent="0.3">
      <c r="C16883" s="227"/>
    </row>
    <row r="16884" spans="3:3" ht="15.6" x14ac:dyDescent="0.3">
      <c r="C16884" s="227"/>
    </row>
    <row r="16885" spans="3:3" ht="15.6" x14ac:dyDescent="0.3">
      <c r="C16885" s="227"/>
    </row>
    <row r="16886" spans="3:3" ht="15.6" x14ac:dyDescent="0.3">
      <c r="C16886" s="227"/>
    </row>
    <row r="16887" spans="3:3" ht="15.6" x14ac:dyDescent="0.3">
      <c r="C16887" s="227"/>
    </row>
    <row r="16888" spans="3:3" ht="15.6" x14ac:dyDescent="0.3">
      <c r="C16888" s="227"/>
    </row>
    <row r="16889" spans="3:3" ht="15.6" x14ac:dyDescent="0.3">
      <c r="C16889" s="227"/>
    </row>
    <row r="16890" spans="3:3" ht="15.6" x14ac:dyDescent="0.3">
      <c r="C16890" s="227"/>
    </row>
    <row r="16891" spans="3:3" ht="15.6" x14ac:dyDescent="0.3">
      <c r="C16891" s="227"/>
    </row>
    <row r="16892" spans="3:3" ht="15.6" x14ac:dyDescent="0.3">
      <c r="C16892" s="227"/>
    </row>
    <row r="16893" spans="3:3" ht="15.6" x14ac:dyDescent="0.3">
      <c r="C16893" s="227"/>
    </row>
    <row r="16894" spans="3:3" ht="15.6" x14ac:dyDescent="0.3">
      <c r="C16894" s="227"/>
    </row>
    <row r="16895" spans="3:3" ht="15.6" x14ac:dyDescent="0.3">
      <c r="C16895" s="227"/>
    </row>
    <row r="16896" spans="3:3" ht="15.6" x14ac:dyDescent="0.3">
      <c r="C16896" s="227"/>
    </row>
    <row r="16897" spans="3:3" ht="15.6" x14ac:dyDescent="0.3">
      <c r="C16897" s="227"/>
    </row>
    <row r="16898" spans="3:3" ht="15.6" x14ac:dyDescent="0.3">
      <c r="C16898" s="227"/>
    </row>
    <row r="16899" spans="3:3" ht="15.6" x14ac:dyDescent="0.3">
      <c r="C16899" s="227"/>
    </row>
    <row r="16900" spans="3:3" ht="15.6" x14ac:dyDescent="0.3">
      <c r="C16900" s="227"/>
    </row>
    <row r="16901" spans="3:3" ht="15.6" x14ac:dyDescent="0.3">
      <c r="C16901" s="227"/>
    </row>
    <row r="16902" spans="3:3" ht="15.6" x14ac:dyDescent="0.3">
      <c r="C16902" s="227"/>
    </row>
    <row r="16903" spans="3:3" ht="15.6" x14ac:dyDescent="0.3">
      <c r="C16903" s="227"/>
    </row>
    <row r="16904" spans="3:3" ht="15.6" x14ac:dyDescent="0.3">
      <c r="C16904" s="227"/>
    </row>
    <row r="16905" spans="3:3" ht="15.6" x14ac:dyDescent="0.3">
      <c r="C16905" s="227"/>
    </row>
    <row r="16906" spans="3:3" ht="15.6" x14ac:dyDescent="0.3">
      <c r="C16906" s="227"/>
    </row>
    <row r="16907" spans="3:3" ht="15.6" x14ac:dyDescent="0.3">
      <c r="C16907" s="227"/>
    </row>
    <row r="16908" spans="3:3" ht="15.6" x14ac:dyDescent="0.3">
      <c r="C16908" s="227"/>
    </row>
    <row r="16909" spans="3:3" ht="15.6" x14ac:dyDescent="0.3">
      <c r="C16909" s="227"/>
    </row>
    <row r="16910" spans="3:3" ht="15.6" x14ac:dyDescent="0.3">
      <c r="C16910" s="227"/>
    </row>
    <row r="16911" spans="3:3" ht="15.6" x14ac:dyDescent="0.3">
      <c r="C16911" s="227"/>
    </row>
    <row r="16912" spans="3:3" ht="15.6" x14ac:dyDescent="0.3">
      <c r="C16912" s="227"/>
    </row>
    <row r="16913" spans="3:3" ht="15.6" x14ac:dyDescent="0.3">
      <c r="C16913" s="227"/>
    </row>
    <row r="16914" spans="3:3" ht="15.6" x14ac:dyDescent="0.3">
      <c r="C16914" s="227"/>
    </row>
    <row r="16915" spans="3:3" ht="15.6" x14ac:dyDescent="0.3">
      <c r="C16915" s="227"/>
    </row>
    <row r="16916" spans="3:3" ht="15.6" x14ac:dyDescent="0.3">
      <c r="C16916" s="227"/>
    </row>
    <row r="16917" spans="3:3" ht="15.6" x14ac:dyDescent="0.3">
      <c r="C16917" s="227"/>
    </row>
    <row r="16918" spans="3:3" ht="15.6" x14ac:dyDescent="0.3">
      <c r="C16918" s="227"/>
    </row>
    <row r="16919" spans="3:3" ht="15.6" x14ac:dyDescent="0.3">
      <c r="C16919" s="227"/>
    </row>
    <row r="16920" spans="3:3" ht="15.6" x14ac:dyDescent="0.3">
      <c r="C16920" s="227"/>
    </row>
    <row r="16921" spans="3:3" ht="15.6" x14ac:dyDescent="0.3">
      <c r="C16921" s="227"/>
    </row>
    <row r="16922" spans="3:3" ht="15.6" x14ac:dyDescent="0.3">
      <c r="C16922" s="227"/>
    </row>
    <row r="16923" spans="3:3" ht="15.6" x14ac:dyDescent="0.3">
      <c r="C16923" s="227"/>
    </row>
    <row r="16924" spans="3:3" ht="15.6" x14ac:dyDescent="0.3">
      <c r="C16924" s="227"/>
    </row>
    <row r="16925" spans="3:3" ht="15.6" x14ac:dyDescent="0.3">
      <c r="C16925" s="227"/>
    </row>
    <row r="16926" spans="3:3" ht="15.6" x14ac:dyDescent="0.3">
      <c r="C16926" s="227"/>
    </row>
    <row r="16927" spans="3:3" ht="15.6" x14ac:dyDescent="0.3">
      <c r="C16927" s="227"/>
    </row>
    <row r="16928" spans="3:3" ht="15.6" x14ac:dyDescent="0.3">
      <c r="C16928" s="227"/>
    </row>
    <row r="16929" spans="3:3" ht="15.6" x14ac:dyDescent="0.3">
      <c r="C16929" s="227"/>
    </row>
    <row r="16930" spans="3:3" ht="15.6" x14ac:dyDescent="0.3">
      <c r="C16930" s="227"/>
    </row>
    <row r="16931" spans="3:3" ht="15.6" x14ac:dyDescent="0.3">
      <c r="C16931" s="227"/>
    </row>
    <row r="16932" spans="3:3" ht="15.6" x14ac:dyDescent="0.3">
      <c r="C16932" s="227"/>
    </row>
    <row r="16933" spans="3:3" ht="15.6" x14ac:dyDescent="0.3">
      <c r="C16933" s="227"/>
    </row>
    <row r="16934" spans="3:3" ht="15.6" x14ac:dyDescent="0.3">
      <c r="C16934" s="227"/>
    </row>
    <row r="16935" spans="3:3" ht="15.6" x14ac:dyDescent="0.3">
      <c r="C16935" s="227"/>
    </row>
    <row r="16936" spans="3:3" ht="15.6" x14ac:dyDescent="0.3">
      <c r="C16936" s="227"/>
    </row>
    <row r="16937" spans="3:3" ht="15.6" x14ac:dyDescent="0.3">
      <c r="C16937" s="227"/>
    </row>
    <row r="16938" spans="3:3" ht="15.6" x14ac:dyDescent="0.3">
      <c r="C16938" s="227"/>
    </row>
    <row r="16939" spans="3:3" ht="15.6" x14ac:dyDescent="0.3">
      <c r="C16939" s="227"/>
    </row>
    <row r="16940" spans="3:3" ht="15.6" x14ac:dyDescent="0.3">
      <c r="C16940" s="227"/>
    </row>
    <row r="16941" spans="3:3" ht="15.6" x14ac:dyDescent="0.3">
      <c r="C16941" s="227"/>
    </row>
    <row r="16942" spans="3:3" ht="15.6" x14ac:dyDescent="0.3">
      <c r="C16942" s="227"/>
    </row>
    <row r="16943" spans="3:3" ht="15.6" x14ac:dyDescent="0.3">
      <c r="C16943" s="227"/>
    </row>
    <row r="16944" spans="3:3" ht="15.6" x14ac:dyDescent="0.3">
      <c r="C16944" s="227"/>
    </row>
    <row r="16945" spans="3:3" ht="15.6" x14ac:dyDescent="0.3">
      <c r="C16945" s="227"/>
    </row>
    <row r="16946" spans="3:3" ht="15.6" x14ac:dyDescent="0.3">
      <c r="C16946" s="227"/>
    </row>
    <row r="16947" spans="3:3" ht="15.6" x14ac:dyDescent="0.3">
      <c r="C16947" s="227"/>
    </row>
    <row r="16948" spans="3:3" ht="15.6" x14ac:dyDescent="0.3">
      <c r="C16948" s="227"/>
    </row>
    <row r="16949" spans="3:3" ht="15.6" x14ac:dyDescent="0.3">
      <c r="C16949" s="227"/>
    </row>
    <row r="16950" spans="3:3" ht="15.6" x14ac:dyDescent="0.3">
      <c r="C16950" s="227"/>
    </row>
    <row r="16951" spans="3:3" ht="15.6" x14ac:dyDescent="0.3">
      <c r="C16951" s="227"/>
    </row>
    <row r="16952" spans="3:3" ht="15.6" x14ac:dyDescent="0.3">
      <c r="C16952" s="227"/>
    </row>
    <row r="16953" spans="3:3" ht="15.6" x14ac:dyDescent="0.3">
      <c r="C16953" s="227"/>
    </row>
    <row r="16954" spans="3:3" ht="15.6" x14ac:dyDescent="0.3">
      <c r="C16954" s="227"/>
    </row>
    <row r="16955" spans="3:3" ht="15.6" x14ac:dyDescent="0.3">
      <c r="C16955" s="227"/>
    </row>
    <row r="16956" spans="3:3" ht="15.6" x14ac:dyDescent="0.3">
      <c r="C16956" s="227"/>
    </row>
    <row r="16957" spans="3:3" ht="15.6" x14ac:dyDescent="0.3">
      <c r="C16957" s="227"/>
    </row>
    <row r="16958" spans="3:3" ht="15.6" x14ac:dyDescent="0.3">
      <c r="C16958" s="227"/>
    </row>
    <row r="16959" spans="3:3" ht="15.6" x14ac:dyDescent="0.3">
      <c r="C16959" s="227"/>
    </row>
    <row r="16960" spans="3:3" ht="15.6" x14ac:dyDescent="0.3">
      <c r="C16960" s="227"/>
    </row>
    <row r="16961" spans="3:3" ht="15.6" x14ac:dyDescent="0.3">
      <c r="C16961" s="227"/>
    </row>
    <row r="16962" spans="3:3" ht="15.6" x14ac:dyDescent="0.3">
      <c r="C16962" s="227"/>
    </row>
    <row r="16963" spans="3:3" ht="15.6" x14ac:dyDescent="0.3">
      <c r="C16963" s="227"/>
    </row>
    <row r="16964" spans="3:3" ht="15.6" x14ac:dyDescent="0.3">
      <c r="C16964" s="227"/>
    </row>
    <row r="16965" spans="3:3" ht="15.6" x14ac:dyDescent="0.3">
      <c r="C16965" s="227"/>
    </row>
    <row r="16966" spans="3:3" ht="15.6" x14ac:dyDescent="0.3">
      <c r="C16966" s="227"/>
    </row>
    <row r="16967" spans="3:3" ht="15.6" x14ac:dyDescent="0.3">
      <c r="C16967" s="227"/>
    </row>
    <row r="16968" spans="3:3" ht="15.6" x14ac:dyDescent="0.3">
      <c r="C16968" s="227"/>
    </row>
    <row r="16969" spans="3:3" ht="15.6" x14ac:dyDescent="0.3">
      <c r="C16969" s="227"/>
    </row>
    <row r="16970" spans="3:3" ht="15.6" x14ac:dyDescent="0.3">
      <c r="C16970" s="227"/>
    </row>
    <row r="16971" spans="3:3" ht="15.6" x14ac:dyDescent="0.3">
      <c r="C16971" s="227"/>
    </row>
    <row r="16972" spans="3:3" ht="15.6" x14ac:dyDescent="0.3">
      <c r="C16972" s="227"/>
    </row>
    <row r="16973" spans="3:3" ht="15.6" x14ac:dyDescent="0.3">
      <c r="C16973" s="227"/>
    </row>
    <row r="16974" spans="3:3" ht="15.6" x14ac:dyDescent="0.3">
      <c r="C16974" s="227"/>
    </row>
    <row r="16975" spans="3:3" ht="15.6" x14ac:dyDescent="0.3">
      <c r="C16975" s="227"/>
    </row>
    <row r="16976" spans="3:3" ht="15.6" x14ac:dyDescent="0.3">
      <c r="C16976" s="227"/>
    </row>
    <row r="16977" spans="3:3" ht="15.6" x14ac:dyDescent="0.3">
      <c r="C16977" s="227"/>
    </row>
    <row r="16978" spans="3:3" ht="15.6" x14ac:dyDescent="0.3">
      <c r="C16978" s="227"/>
    </row>
    <row r="16979" spans="3:3" ht="15.6" x14ac:dyDescent="0.3">
      <c r="C16979" s="227"/>
    </row>
    <row r="16980" spans="3:3" ht="15.6" x14ac:dyDescent="0.3">
      <c r="C16980" s="227"/>
    </row>
    <row r="16981" spans="3:3" ht="15.6" x14ac:dyDescent="0.3">
      <c r="C16981" s="227"/>
    </row>
    <row r="16982" spans="3:3" ht="15.6" x14ac:dyDescent="0.3">
      <c r="C16982" s="227"/>
    </row>
    <row r="16983" spans="3:3" ht="15.6" x14ac:dyDescent="0.3">
      <c r="C16983" s="227"/>
    </row>
    <row r="16984" spans="3:3" ht="15.6" x14ac:dyDescent="0.3">
      <c r="C16984" s="227"/>
    </row>
    <row r="16985" spans="3:3" ht="15.6" x14ac:dyDescent="0.3">
      <c r="C16985" s="227"/>
    </row>
    <row r="16986" spans="3:3" ht="15.6" x14ac:dyDescent="0.3">
      <c r="C16986" s="227"/>
    </row>
    <row r="16987" spans="3:3" ht="15.6" x14ac:dyDescent="0.3">
      <c r="C16987" s="227"/>
    </row>
    <row r="16988" spans="3:3" ht="15.6" x14ac:dyDescent="0.3">
      <c r="C16988" s="227"/>
    </row>
    <row r="16989" spans="3:3" ht="15.6" x14ac:dyDescent="0.3">
      <c r="C16989" s="227"/>
    </row>
    <row r="16990" spans="3:3" ht="15.6" x14ac:dyDescent="0.3">
      <c r="C16990" s="227"/>
    </row>
    <row r="16991" spans="3:3" ht="15.6" x14ac:dyDescent="0.3">
      <c r="C16991" s="227"/>
    </row>
    <row r="16992" spans="3:3" ht="15.6" x14ac:dyDescent="0.3">
      <c r="C16992" s="227"/>
    </row>
    <row r="16993" spans="3:3" ht="15.6" x14ac:dyDescent="0.3">
      <c r="C16993" s="227"/>
    </row>
    <row r="16994" spans="3:3" ht="15.6" x14ac:dyDescent="0.3">
      <c r="C16994" s="227"/>
    </row>
    <row r="16995" spans="3:3" ht="15.6" x14ac:dyDescent="0.3">
      <c r="C16995" s="227"/>
    </row>
    <row r="16996" spans="3:3" ht="15.6" x14ac:dyDescent="0.3">
      <c r="C16996" s="227"/>
    </row>
    <row r="16997" spans="3:3" ht="15.6" x14ac:dyDescent="0.3">
      <c r="C16997" s="227"/>
    </row>
    <row r="16998" spans="3:3" ht="15.6" x14ac:dyDescent="0.3">
      <c r="C16998" s="227"/>
    </row>
    <row r="16999" spans="3:3" ht="15.6" x14ac:dyDescent="0.3">
      <c r="C16999" s="227"/>
    </row>
    <row r="17000" spans="3:3" ht="15.6" x14ac:dyDescent="0.3">
      <c r="C17000" s="227"/>
    </row>
    <row r="17001" spans="3:3" ht="15.6" x14ac:dyDescent="0.3">
      <c r="C17001" s="227"/>
    </row>
    <row r="17002" spans="3:3" ht="15.6" x14ac:dyDescent="0.3">
      <c r="C17002" s="227"/>
    </row>
    <row r="17003" spans="3:3" ht="15.6" x14ac:dyDescent="0.3">
      <c r="C17003" s="227"/>
    </row>
    <row r="17004" spans="3:3" ht="15.6" x14ac:dyDescent="0.3">
      <c r="C17004" s="227"/>
    </row>
    <row r="17005" spans="3:3" ht="15.6" x14ac:dyDescent="0.3">
      <c r="C17005" s="227"/>
    </row>
    <row r="17006" spans="3:3" ht="15.6" x14ac:dyDescent="0.3">
      <c r="C17006" s="227"/>
    </row>
    <row r="17007" spans="3:3" ht="15.6" x14ac:dyDescent="0.3">
      <c r="C17007" s="227"/>
    </row>
    <row r="17008" spans="3:3" ht="15.6" x14ac:dyDescent="0.3">
      <c r="C17008" s="227"/>
    </row>
    <row r="17009" spans="3:3" ht="15.6" x14ac:dyDescent="0.3">
      <c r="C17009" s="227"/>
    </row>
    <row r="17010" spans="3:3" ht="15.6" x14ac:dyDescent="0.3">
      <c r="C17010" s="227"/>
    </row>
    <row r="17011" spans="3:3" ht="15.6" x14ac:dyDescent="0.3">
      <c r="C17011" s="227"/>
    </row>
    <row r="17012" spans="3:3" ht="15.6" x14ac:dyDescent="0.3">
      <c r="C17012" s="227"/>
    </row>
    <row r="17013" spans="3:3" ht="15.6" x14ac:dyDescent="0.3">
      <c r="C17013" s="227"/>
    </row>
    <row r="17014" spans="3:3" ht="15.6" x14ac:dyDescent="0.3">
      <c r="C17014" s="227"/>
    </row>
    <row r="17015" spans="3:3" ht="15.6" x14ac:dyDescent="0.3">
      <c r="C17015" s="227"/>
    </row>
    <row r="17016" spans="3:3" ht="15.6" x14ac:dyDescent="0.3">
      <c r="C17016" s="227"/>
    </row>
    <row r="17017" spans="3:3" ht="15.6" x14ac:dyDescent="0.3">
      <c r="C17017" s="227"/>
    </row>
    <row r="17018" spans="3:3" ht="15.6" x14ac:dyDescent="0.3">
      <c r="C17018" s="227"/>
    </row>
    <row r="17019" spans="3:3" ht="15.6" x14ac:dyDescent="0.3">
      <c r="C17019" s="227"/>
    </row>
    <row r="17020" spans="3:3" ht="15.6" x14ac:dyDescent="0.3">
      <c r="C17020" s="227"/>
    </row>
    <row r="17021" spans="3:3" ht="15.6" x14ac:dyDescent="0.3">
      <c r="C17021" s="227"/>
    </row>
    <row r="17022" spans="3:3" ht="15.6" x14ac:dyDescent="0.3">
      <c r="C17022" s="227"/>
    </row>
    <row r="17023" spans="3:3" ht="15.6" x14ac:dyDescent="0.3">
      <c r="C17023" s="227"/>
    </row>
    <row r="17024" spans="3:3" ht="15.6" x14ac:dyDescent="0.3">
      <c r="C17024" s="227"/>
    </row>
    <row r="17025" spans="3:3" ht="15.6" x14ac:dyDescent="0.3">
      <c r="C17025" s="227"/>
    </row>
    <row r="17026" spans="3:3" ht="15.6" x14ac:dyDescent="0.3">
      <c r="C17026" s="227"/>
    </row>
    <row r="17027" spans="3:3" ht="15.6" x14ac:dyDescent="0.3">
      <c r="C17027" s="227"/>
    </row>
    <row r="17028" spans="3:3" ht="15.6" x14ac:dyDescent="0.3">
      <c r="C17028" s="227"/>
    </row>
    <row r="17029" spans="3:3" ht="15.6" x14ac:dyDescent="0.3">
      <c r="C17029" s="227"/>
    </row>
    <row r="17030" spans="3:3" ht="15.6" x14ac:dyDescent="0.3">
      <c r="C17030" s="227"/>
    </row>
    <row r="17031" spans="3:3" ht="15.6" x14ac:dyDescent="0.3">
      <c r="C17031" s="227"/>
    </row>
    <row r="17032" spans="3:3" ht="15.6" x14ac:dyDescent="0.3">
      <c r="C17032" s="227"/>
    </row>
    <row r="17033" spans="3:3" ht="15.6" x14ac:dyDescent="0.3">
      <c r="C17033" s="227"/>
    </row>
    <row r="17034" spans="3:3" ht="15.6" x14ac:dyDescent="0.3">
      <c r="C17034" s="227"/>
    </row>
    <row r="17035" spans="3:3" ht="15.6" x14ac:dyDescent="0.3">
      <c r="C17035" s="227"/>
    </row>
    <row r="17036" spans="3:3" ht="15.6" x14ac:dyDescent="0.3">
      <c r="C17036" s="227"/>
    </row>
    <row r="17037" spans="3:3" ht="15.6" x14ac:dyDescent="0.3">
      <c r="C17037" s="227"/>
    </row>
    <row r="17038" spans="3:3" ht="15.6" x14ac:dyDescent="0.3">
      <c r="C17038" s="227"/>
    </row>
    <row r="17039" spans="3:3" ht="15.6" x14ac:dyDescent="0.3">
      <c r="C17039" s="227"/>
    </row>
    <row r="17040" spans="3:3" ht="15.6" x14ac:dyDescent="0.3">
      <c r="C17040" s="227"/>
    </row>
    <row r="17041" spans="3:3" ht="15.6" x14ac:dyDescent="0.3">
      <c r="C17041" s="227"/>
    </row>
    <row r="17042" spans="3:3" ht="15.6" x14ac:dyDescent="0.3">
      <c r="C17042" s="227"/>
    </row>
    <row r="17043" spans="3:3" ht="15.6" x14ac:dyDescent="0.3">
      <c r="C17043" s="227"/>
    </row>
    <row r="17044" spans="3:3" ht="15.6" x14ac:dyDescent="0.3">
      <c r="C17044" s="227"/>
    </row>
    <row r="17045" spans="3:3" ht="15.6" x14ac:dyDescent="0.3">
      <c r="C17045" s="227"/>
    </row>
    <row r="17046" spans="3:3" ht="15.6" x14ac:dyDescent="0.3">
      <c r="C17046" s="227"/>
    </row>
    <row r="17047" spans="3:3" ht="15.6" x14ac:dyDescent="0.3">
      <c r="C17047" s="227"/>
    </row>
    <row r="17048" spans="3:3" ht="15.6" x14ac:dyDescent="0.3">
      <c r="C17048" s="227"/>
    </row>
    <row r="17049" spans="3:3" ht="15.6" x14ac:dyDescent="0.3">
      <c r="C17049" s="227"/>
    </row>
    <row r="17050" spans="3:3" ht="15.6" x14ac:dyDescent="0.3">
      <c r="C17050" s="227"/>
    </row>
    <row r="17051" spans="3:3" ht="15.6" x14ac:dyDescent="0.3">
      <c r="C17051" s="227"/>
    </row>
    <row r="17052" spans="3:3" ht="15.6" x14ac:dyDescent="0.3">
      <c r="C17052" s="227"/>
    </row>
    <row r="17053" spans="3:3" ht="15.6" x14ac:dyDescent="0.3">
      <c r="C17053" s="227"/>
    </row>
    <row r="17054" spans="3:3" ht="15.6" x14ac:dyDescent="0.3">
      <c r="C17054" s="227"/>
    </row>
    <row r="17055" spans="3:3" ht="15.6" x14ac:dyDescent="0.3">
      <c r="C17055" s="227"/>
    </row>
    <row r="17056" spans="3:3" ht="15.6" x14ac:dyDescent="0.3">
      <c r="C17056" s="227"/>
    </row>
    <row r="17057" spans="3:3" ht="15.6" x14ac:dyDescent="0.3">
      <c r="C17057" s="227"/>
    </row>
    <row r="17058" spans="3:3" ht="15.6" x14ac:dyDescent="0.3">
      <c r="C17058" s="227"/>
    </row>
    <row r="17059" spans="3:3" ht="15.6" x14ac:dyDescent="0.3">
      <c r="C17059" s="227"/>
    </row>
    <row r="17060" spans="3:3" ht="15.6" x14ac:dyDescent="0.3">
      <c r="C17060" s="227"/>
    </row>
    <row r="17061" spans="3:3" ht="15.6" x14ac:dyDescent="0.3">
      <c r="C17061" s="227"/>
    </row>
    <row r="17062" spans="3:3" ht="15.6" x14ac:dyDescent="0.3">
      <c r="C17062" s="227"/>
    </row>
    <row r="17063" spans="3:3" ht="15.6" x14ac:dyDescent="0.3">
      <c r="C17063" s="227"/>
    </row>
    <row r="17064" spans="3:3" ht="15.6" x14ac:dyDescent="0.3">
      <c r="C17064" s="227"/>
    </row>
    <row r="17065" spans="3:3" ht="15.6" x14ac:dyDescent="0.3">
      <c r="C17065" s="227"/>
    </row>
    <row r="17066" spans="3:3" ht="15.6" x14ac:dyDescent="0.3">
      <c r="C17066" s="227"/>
    </row>
    <row r="17067" spans="3:3" ht="15.6" x14ac:dyDescent="0.3">
      <c r="C17067" s="227"/>
    </row>
    <row r="17068" spans="3:3" ht="15.6" x14ac:dyDescent="0.3">
      <c r="C17068" s="227"/>
    </row>
    <row r="17069" spans="3:3" ht="15.6" x14ac:dyDescent="0.3">
      <c r="C17069" s="227"/>
    </row>
    <row r="17070" spans="3:3" ht="15.6" x14ac:dyDescent="0.3">
      <c r="C17070" s="227"/>
    </row>
    <row r="17071" spans="3:3" ht="15.6" x14ac:dyDescent="0.3">
      <c r="C17071" s="227"/>
    </row>
    <row r="17072" spans="3:3" ht="15.6" x14ac:dyDescent="0.3">
      <c r="C17072" s="227"/>
    </row>
    <row r="17073" spans="3:3" ht="15.6" x14ac:dyDescent="0.3">
      <c r="C17073" s="227"/>
    </row>
    <row r="17074" spans="3:3" ht="15.6" x14ac:dyDescent="0.3">
      <c r="C17074" s="227"/>
    </row>
    <row r="17075" spans="3:3" ht="15.6" x14ac:dyDescent="0.3">
      <c r="C17075" s="227"/>
    </row>
    <row r="17076" spans="3:3" ht="15.6" x14ac:dyDescent="0.3">
      <c r="C17076" s="227"/>
    </row>
    <row r="17077" spans="3:3" ht="15.6" x14ac:dyDescent="0.3">
      <c r="C17077" s="227"/>
    </row>
    <row r="17078" spans="3:3" ht="15.6" x14ac:dyDescent="0.3">
      <c r="C17078" s="227"/>
    </row>
    <row r="17079" spans="3:3" ht="15.6" x14ac:dyDescent="0.3">
      <c r="C17079" s="227"/>
    </row>
    <row r="17080" spans="3:3" ht="15.6" x14ac:dyDescent="0.3">
      <c r="C17080" s="227"/>
    </row>
    <row r="17081" spans="3:3" ht="15.6" x14ac:dyDescent="0.3">
      <c r="C17081" s="227"/>
    </row>
    <row r="17082" spans="3:3" ht="15.6" x14ac:dyDescent="0.3">
      <c r="C17082" s="227"/>
    </row>
    <row r="17083" spans="3:3" ht="15.6" x14ac:dyDescent="0.3">
      <c r="C17083" s="227"/>
    </row>
    <row r="17084" spans="3:3" ht="15.6" x14ac:dyDescent="0.3">
      <c r="C17084" s="227"/>
    </row>
    <row r="17085" spans="3:3" ht="15.6" x14ac:dyDescent="0.3">
      <c r="C17085" s="227"/>
    </row>
    <row r="17086" spans="3:3" ht="15.6" x14ac:dyDescent="0.3">
      <c r="C17086" s="227"/>
    </row>
    <row r="17087" spans="3:3" ht="15.6" x14ac:dyDescent="0.3">
      <c r="C17087" s="227"/>
    </row>
    <row r="17088" spans="3:3" ht="15.6" x14ac:dyDescent="0.3">
      <c r="C17088" s="227"/>
    </row>
    <row r="17089" spans="3:3" ht="15.6" x14ac:dyDescent="0.3">
      <c r="C17089" s="227"/>
    </row>
    <row r="17090" spans="3:3" ht="15.6" x14ac:dyDescent="0.3">
      <c r="C17090" s="227"/>
    </row>
    <row r="17091" spans="3:3" ht="15.6" x14ac:dyDescent="0.3">
      <c r="C17091" s="227"/>
    </row>
    <row r="17092" spans="3:3" ht="15.6" x14ac:dyDescent="0.3">
      <c r="C17092" s="227"/>
    </row>
    <row r="17093" spans="3:3" ht="15.6" x14ac:dyDescent="0.3">
      <c r="C17093" s="227"/>
    </row>
    <row r="17094" spans="3:3" ht="15.6" x14ac:dyDescent="0.3">
      <c r="C17094" s="227"/>
    </row>
    <row r="17095" spans="3:3" ht="15.6" x14ac:dyDescent="0.3">
      <c r="C17095" s="227"/>
    </row>
    <row r="17096" spans="3:3" ht="15.6" x14ac:dyDescent="0.3">
      <c r="C17096" s="227"/>
    </row>
    <row r="17097" spans="3:3" ht="15.6" x14ac:dyDescent="0.3">
      <c r="C17097" s="227"/>
    </row>
    <row r="17098" spans="3:3" ht="15.6" x14ac:dyDescent="0.3">
      <c r="C17098" s="227"/>
    </row>
    <row r="17099" spans="3:3" ht="15.6" x14ac:dyDescent="0.3">
      <c r="C17099" s="227"/>
    </row>
    <row r="17100" spans="3:3" ht="15.6" x14ac:dyDescent="0.3">
      <c r="C17100" s="227"/>
    </row>
    <row r="17101" spans="3:3" ht="15.6" x14ac:dyDescent="0.3">
      <c r="C17101" s="227"/>
    </row>
    <row r="17102" spans="3:3" ht="15.6" x14ac:dyDescent="0.3">
      <c r="C17102" s="227"/>
    </row>
    <row r="17103" spans="3:3" ht="15.6" x14ac:dyDescent="0.3">
      <c r="C17103" s="227"/>
    </row>
    <row r="17104" spans="3:3" ht="15.6" x14ac:dyDescent="0.3">
      <c r="C17104" s="227"/>
    </row>
    <row r="17105" spans="3:3" ht="15.6" x14ac:dyDescent="0.3">
      <c r="C17105" s="227"/>
    </row>
    <row r="17106" spans="3:3" ht="15.6" x14ac:dyDescent="0.3">
      <c r="C17106" s="227"/>
    </row>
    <row r="17107" spans="3:3" ht="15.6" x14ac:dyDescent="0.3">
      <c r="C17107" s="227"/>
    </row>
    <row r="17108" spans="3:3" ht="15.6" x14ac:dyDescent="0.3">
      <c r="C17108" s="227"/>
    </row>
    <row r="17109" spans="3:3" ht="15.6" x14ac:dyDescent="0.3">
      <c r="C17109" s="227"/>
    </row>
    <row r="17110" spans="3:3" ht="15.6" x14ac:dyDescent="0.3">
      <c r="C17110" s="227"/>
    </row>
    <row r="17111" spans="3:3" ht="15.6" x14ac:dyDescent="0.3">
      <c r="C17111" s="227"/>
    </row>
    <row r="17112" spans="3:3" ht="15.6" x14ac:dyDescent="0.3">
      <c r="C17112" s="227"/>
    </row>
    <row r="17113" spans="3:3" ht="15.6" x14ac:dyDescent="0.3">
      <c r="C17113" s="227"/>
    </row>
    <row r="17114" spans="3:3" ht="15.6" x14ac:dyDescent="0.3">
      <c r="C17114" s="227"/>
    </row>
    <row r="17115" spans="3:3" ht="15.6" x14ac:dyDescent="0.3">
      <c r="C17115" s="227"/>
    </row>
    <row r="17116" spans="3:3" ht="15.6" x14ac:dyDescent="0.3">
      <c r="C17116" s="227"/>
    </row>
    <row r="17117" spans="3:3" ht="15.6" x14ac:dyDescent="0.3">
      <c r="C17117" s="227"/>
    </row>
    <row r="17118" spans="3:3" ht="15.6" x14ac:dyDescent="0.3">
      <c r="C17118" s="227"/>
    </row>
    <row r="17119" spans="3:3" ht="15.6" x14ac:dyDescent="0.3">
      <c r="C17119" s="227"/>
    </row>
    <row r="17120" spans="3:3" ht="15.6" x14ac:dyDescent="0.3">
      <c r="C17120" s="227"/>
    </row>
    <row r="17121" spans="3:3" ht="15.6" x14ac:dyDescent="0.3">
      <c r="C17121" s="227"/>
    </row>
    <row r="17122" spans="3:3" ht="15.6" x14ac:dyDescent="0.3">
      <c r="C17122" s="227"/>
    </row>
    <row r="17123" spans="3:3" ht="15.6" x14ac:dyDescent="0.3">
      <c r="C17123" s="227"/>
    </row>
    <row r="17124" spans="3:3" ht="15.6" x14ac:dyDescent="0.3">
      <c r="C17124" s="227"/>
    </row>
    <row r="17125" spans="3:3" ht="15.6" x14ac:dyDescent="0.3">
      <c r="C17125" s="227"/>
    </row>
    <row r="17126" spans="3:3" ht="15.6" x14ac:dyDescent="0.3">
      <c r="C17126" s="227"/>
    </row>
    <row r="17127" spans="3:3" ht="15.6" x14ac:dyDescent="0.3">
      <c r="C17127" s="227"/>
    </row>
    <row r="17128" spans="3:3" ht="15.6" x14ac:dyDescent="0.3">
      <c r="C17128" s="227"/>
    </row>
    <row r="17129" spans="3:3" ht="15.6" x14ac:dyDescent="0.3">
      <c r="C17129" s="227"/>
    </row>
    <row r="17130" spans="3:3" ht="15.6" x14ac:dyDescent="0.3">
      <c r="C17130" s="227"/>
    </row>
    <row r="17131" spans="3:3" ht="15.6" x14ac:dyDescent="0.3">
      <c r="C17131" s="227"/>
    </row>
    <row r="17132" spans="3:3" ht="15.6" x14ac:dyDescent="0.3">
      <c r="C17132" s="227"/>
    </row>
    <row r="17133" spans="3:3" ht="15.6" x14ac:dyDescent="0.3">
      <c r="C17133" s="227"/>
    </row>
    <row r="17134" spans="3:3" ht="15.6" x14ac:dyDescent="0.3">
      <c r="C17134" s="227"/>
    </row>
    <row r="17135" spans="3:3" ht="15.6" x14ac:dyDescent="0.3">
      <c r="C17135" s="227"/>
    </row>
    <row r="17136" spans="3:3" ht="15.6" x14ac:dyDescent="0.3">
      <c r="C17136" s="227"/>
    </row>
    <row r="17137" spans="3:3" ht="15.6" x14ac:dyDescent="0.3">
      <c r="C17137" s="227"/>
    </row>
    <row r="17138" spans="3:3" ht="15.6" x14ac:dyDescent="0.3">
      <c r="C17138" s="227"/>
    </row>
    <row r="17139" spans="3:3" ht="15.6" x14ac:dyDescent="0.3">
      <c r="C17139" s="227"/>
    </row>
    <row r="17140" spans="3:3" ht="15.6" x14ac:dyDescent="0.3">
      <c r="C17140" s="227"/>
    </row>
    <row r="17141" spans="3:3" ht="15.6" x14ac:dyDescent="0.3">
      <c r="C17141" s="227"/>
    </row>
    <row r="17142" spans="3:3" ht="15.6" x14ac:dyDescent="0.3">
      <c r="C17142" s="227"/>
    </row>
    <row r="17143" spans="3:3" ht="15.6" x14ac:dyDescent="0.3">
      <c r="C17143" s="227"/>
    </row>
    <row r="17144" spans="3:3" ht="15.6" x14ac:dyDescent="0.3">
      <c r="C17144" s="227"/>
    </row>
    <row r="17145" spans="3:3" ht="15.6" x14ac:dyDescent="0.3">
      <c r="C17145" s="227"/>
    </row>
    <row r="17146" spans="3:3" ht="15.6" x14ac:dyDescent="0.3">
      <c r="C17146" s="227"/>
    </row>
    <row r="17147" spans="3:3" ht="15.6" x14ac:dyDescent="0.3">
      <c r="C17147" s="227"/>
    </row>
    <row r="17148" spans="3:3" ht="15.6" x14ac:dyDescent="0.3">
      <c r="C17148" s="227"/>
    </row>
    <row r="17149" spans="3:3" ht="15.6" x14ac:dyDescent="0.3">
      <c r="C17149" s="227"/>
    </row>
    <row r="17150" spans="3:3" ht="15.6" x14ac:dyDescent="0.3">
      <c r="C17150" s="227"/>
    </row>
    <row r="17151" spans="3:3" ht="15.6" x14ac:dyDescent="0.3">
      <c r="C17151" s="227"/>
    </row>
    <row r="17152" spans="3:3" ht="15.6" x14ac:dyDescent="0.3">
      <c r="C17152" s="227"/>
    </row>
    <row r="17153" spans="3:3" ht="15.6" x14ac:dyDescent="0.3">
      <c r="C17153" s="227"/>
    </row>
    <row r="17154" spans="3:3" ht="15.6" x14ac:dyDescent="0.3">
      <c r="C17154" s="227"/>
    </row>
    <row r="17155" spans="3:3" ht="15.6" x14ac:dyDescent="0.3">
      <c r="C17155" s="227"/>
    </row>
    <row r="17156" spans="3:3" ht="15.6" x14ac:dyDescent="0.3">
      <c r="C17156" s="227"/>
    </row>
    <row r="17157" spans="3:3" ht="15.6" x14ac:dyDescent="0.3">
      <c r="C17157" s="227"/>
    </row>
    <row r="17158" spans="3:3" ht="15.6" x14ac:dyDescent="0.3">
      <c r="C17158" s="227"/>
    </row>
    <row r="17159" spans="3:3" ht="15.6" x14ac:dyDescent="0.3">
      <c r="C17159" s="227"/>
    </row>
    <row r="17160" spans="3:3" ht="15.6" x14ac:dyDescent="0.3">
      <c r="C17160" s="227"/>
    </row>
    <row r="17161" spans="3:3" ht="15.6" x14ac:dyDescent="0.3">
      <c r="C17161" s="227"/>
    </row>
    <row r="17162" spans="3:3" ht="15.6" x14ac:dyDescent="0.3">
      <c r="C17162" s="227"/>
    </row>
    <row r="17163" spans="3:3" ht="15.6" x14ac:dyDescent="0.3">
      <c r="C17163" s="227"/>
    </row>
    <row r="17164" spans="3:3" ht="15.6" x14ac:dyDescent="0.3">
      <c r="C17164" s="227"/>
    </row>
    <row r="17165" spans="3:3" ht="15.6" x14ac:dyDescent="0.3">
      <c r="C17165" s="227"/>
    </row>
    <row r="17166" spans="3:3" ht="15.6" x14ac:dyDescent="0.3">
      <c r="C17166" s="227"/>
    </row>
    <row r="17167" spans="3:3" ht="15.6" x14ac:dyDescent="0.3">
      <c r="C17167" s="227"/>
    </row>
    <row r="17168" spans="3:3" ht="15.6" x14ac:dyDescent="0.3">
      <c r="C17168" s="227"/>
    </row>
    <row r="17169" spans="3:3" ht="15.6" x14ac:dyDescent="0.3">
      <c r="C17169" s="227"/>
    </row>
    <row r="17170" spans="3:3" ht="15.6" x14ac:dyDescent="0.3">
      <c r="C17170" s="227"/>
    </row>
    <row r="17171" spans="3:3" ht="15.6" x14ac:dyDescent="0.3">
      <c r="C17171" s="227"/>
    </row>
    <row r="17172" spans="3:3" ht="15.6" x14ac:dyDescent="0.3">
      <c r="C17172" s="227"/>
    </row>
    <row r="17173" spans="3:3" ht="15.6" x14ac:dyDescent="0.3">
      <c r="C17173" s="227"/>
    </row>
    <row r="17174" spans="3:3" ht="15.6" x14ac:dyDescent="0.3">
      <c r="C17174" s="227"/>
    </row>
    <row r="17175" spans="3:3" ht="15.6" x14ac:dyDescent="0.3">
      <c r="C17175" s="227"/>
    </row>
    <row r="17176" spans="3:3" ht="15.6" x14ac:dyDescent="0.3">
      <c r="C17176" s="227"/>
    </row>
    <row r="17177" spans="3:3" ht="15.6" x14ac:dyDescent="0.3">
      <c r="C17177" s="227"/>
    </row>
    <row r="17178" spans="3:3" ht="15.6" x14ac:dyDescent="0.3">
      <c r="C17178" s="227"/>
    </row>
    <row r="17179" spans="3:3" ht="15.6" x14ac:dyDescent="0.3">
      <c r="C17179" s="227"/>
    </row>
    <row r="17180" spans="3:3" ht="15.6" x14ac:dyDescent="0.3">
      <c r="C17180" s="227"/>
    </row>
    <row r="17181" spans="3:3" ht="15.6" x14ac:dyDescent="0.3">
      <c r="C17181" s="227"/>
    </row>
    <row r="17182" spans="3:3" ht="15.6" x14ac:dyDescent="0.3">
      <c r="C17182" s="227"/>
    </row>
    <row r="17183" spans="3:3" ht="15.6" x14ac:dyDescent="0.3">
      <c r="C17183" s="227"/>
    </row>
    <row r="17184" spans="3:3" ht="15.6" x14ac:dyDescent="0.3">
      <c r="C17184" s="227"/>
    </row>
    <row r="17185" spans="3:3" ht="15.6" x14ac:dyDescent="0.3">
      <c r="C17185" s="227"/>
    </row>
    <row r="17186" spans="3:3" ht="15.6" x14ac:dyDescent="0.3">
      <c r="C17186" s="227"/>
    </row>
    <row r="17187" spans="3:3" ht="15.6" x14ac:dyDescent="0.3">
      <c r="C17187" s="227"/>
    </row>
    <row r="17188" spans="3:3" ht="15.6" x14ac:dyDescent="0.3">
      <c r="C17188" s="227"/>
    </row>
    <row r="17189" spans="3:3" ht="15.6" x14ac:dyDescent="0.3">
      <c r="C17189" s="227"/>
    </row>
    <row r="17190" spans="3:3" ht="15.6" x14ac:dyDescent="0.3">
      <c r="C17190" s="227"/>
    </row>
    <row r="17191" spans="3:3" ht="15.6" x14ac:dyDescent="0.3">
      <c r="C17191" s="227"/>
    </row>
    <row r="17192" spans="3:3" ht="15.6" x14ac:dyDescent="0.3">
      <c r="C17192" s="227"/>
    </row>
    <row r="17193" spans="3:3" ht="15.6" x14ac:dyDescent="0.3">
      <c r="C17193" s="227"/>
    </row>
    <row r="17194" spans="3:3" ht="15.6" x14ac:dyDescent="0.3">
      <c r="C17194" s="227"/>
    </row>
    <row r="17195" spans="3:3" ht="15.6" x14ac:dyDescent="0.3">
      <c r="C17195" s="227"/>
    </row>
    <row r="17196" spans="3:3" ht="15.6" x14ac:dyDescent="0.3">
      <c r="C17196" s="227"/>
    </row>
    <row r="17197" spans="3:3" ht="15.6" x14ac:dyDescent="0.3">
      <c r="C17197" s="227"/>
    </row>
    <row r="17198" spans="3:3" ht="15.6" x14ac:dyDescent="0.3">
      <c r="C17198" s="227"/>
    </row>
    <row r="17199" spans="3:3" ht="15.6" x14ac:dyDescent="0.3">
      <c r="C17199" s="227"/>
    </row>
    <row r="17200" spans="3:3" ht="15.6" x14ac:dyDescent="0.3">
      <c r="C17200" s="227"/>
    </row>
    <row r="17201" spans="3:3" ht="15.6" x14ac:dyDescent="0.3">
      <c r="C17201" s="227"/>
    </row>
    <row r="17202" spans="3:3" ht="15.6" x14ac:dyDescent="0.3">
      <c r="C17202" s="227"/>
    </row>
    <row r="17203" spans="3:3" ht="15.6" x14ac:dyDescent="0.3">
      <c r="C17203" s="227"/>
    </row>
    <row r="17204" spans="3:3" ht="15.6" x14ac:dyDescent="0.3">
      <c r="C17204" s="227"/>
    </row>
    <row r="17205" spans="3:3" ht="15.6" x14ac:dyDescent="0.3">
      <c r="C17205" s="227"/>
    </row>
    <row r="17206" spans="3:3" ht="15.6" x14ac:dyDescent="0.3">
      <c r="C17206" s="227"/>
    </row>
    <row r="17207" spans="3:3" ht="15.6" x14ac:dyDescent="0.3">
      <c r="C17207" s="227"/>
    </row>
    <row r="17208" spans="3:3" ht="15.6" x14ac:dyDescent="0.3">
      <c r="C17208" s="227"/>
    </row>
    <row r="17209" spans="3:3" ht="15.6" x14ac:dyDescent="0.3">
      <c r="C17209" s="227"/>
    </row>
    <row r="17210" spans="3:3" ht="15.6" x14ac:dyDescent="0.3">
      <c r="C17210" s="227"/>
    </row>
    <row r="17211" spans="3:3" ht="15.6" x14ac:dyDescent="0.3">
      <c r="C17211" s="227"/>
    </row>
    <row r="17212" spans="3:3" ht="15.6" x14ac:dyDescent="0.3">
      <c r="C17212" s="227"/>
    </row>
    <row r="17213" spans="3:3" ht="15.6" x14ac:dyDescent="0.3">
      <c r="C17213" s="227"/>
    </row>
    <row r="17214" spans="3:3" ht="15.6" x14ac:dyDescent="0.3">
      <c r="C17214" s="227"/>
    </row>
    <row r="17215" spans="3:3" ht="15.6" x14ac:dyDescent="0.3">
      <c r="C17215" s="227"/>
    </row>
    <row r="17216" spans="3:3" ht="15.6" x14ac:dyDescent="0.3">
      <c r="C17216" s="227"/>
    </row>
    <row r="17217" spans="3:3" ht="15.6" x14ac:dyDescent="0.3">
      <c r="C17217" s="227"/>
    </row>
    <row r="17218" spans="3:3" ht="15.6" x14ac:dyDescent="0.3">
      <c r="C17218" s="227"/>
    </row>
    <row r="17219" spans="3:3" ht="15.6" x14ac:dyDescent="0.3">
      <c r="C17219" s="227"/>
    </row>
    <row r="17220" spans="3:3" ht="15.6" x14ac:dyDescent="0.3">
      <c r="C17220" s="227"/>
    </row>
    <row r="17221" spans="3:3" ht="15.6" x14ac:dyDescent="0.3">
      <c r="C17221" s="227"/>
    </row>
    <row r="17222" spans="3:3" ht="15.6" x14ac:dyDescent="0.3">
      <c r="C17222" s="227"/>
    </row>
    <row r="17223" spans="3:3" ht="15.6" x14ac:dyDescent="0.3">
      <c r="C17223" s="227"/>
    </row>
    <row r="17224" spans="3:3" ht="15.6" x14ac:dyDescent="0.3">
      <c r="C17224" s="227"/>
    </row>
    <row r="17225" spans="3:3" ht="15.6" x14ac:dyDescent="0.3">
      <c r="C17225" s="227"/>
    </row>
    <row r="17226" spans="3:3" ht="15.6" x14ac:dyDescent="0.3">
      <c r="C17226" s="227"/>
    </row>
    <row r="17227" spans="3:3" ht="15.6" x14ac:dyDescent="0.3">
      <c r="C17227" s="227"/>
    </row>
    <row r="17228" spans="3:3" ht="15.6" x14ac:dyDescent="0.3">
      <c r="C17228" s="227"/>
    </row>
    <row r="17229" spans="3:3" ht="15.6" x14ac:dyDescent="0.3">
      <c r="C17229" s="227"/>
    </row>
    <row r="17230" spans="3:3" ht="15.6" x14ac:dyDescent="0.3">
      <c r="C17230" s="227"/>
    </row>
    <row r="17231" spans="3:3" ht="15.6" x14ac:dyDescent="0.3">
      <c r="C17231" s="227"/>
    </row>
    <row r="17232" spans="3:3" ht="15.6" x14ac:dyDescent="0.3">
      <c r="C17232" s="227"/>
    </row>
    <row r="17233" spans="3:3" ht="15.6" x14ac:dyDescent="0.3">
      <c r="C17233" s="227"/>
    </row>
    <row r="17234" spans="3:3" ht="15.6" x14ac:dyDescent="0.3">
      <c r="C17234" s="227"/>
    </row>
    <row r="17235" spans="3:3" ht="15.6" x14ac:dyDescent="0.3">
      <c r="C17235" s="227"/>
    </row>
    <row r="17236" spans="3:3" ht="15.6" x14ac:dyDescent="0.3">
      <c r="C17236" s="227"/>
    </row>
    <row r="17237" spans="3:3" ht="15.6" x14ac:dyDescent="0.3">
      <c r="C17237" s="227"/>
    </row>
    <row r="17238" spans="3:3" ht="15.6" x14ac:dyDescent="0.3">
      <c r="C17238" s="227"/>
    </row>
    <row r="17239" spans="3:3" ht="15.6" x14ac:dyDescent="0.3">
      <c r="C17239" s="227"/>
    </row>
    <row r="17240" spans="3:3" ht="15.6" x14ac:dyDescent="0.3">
      <c r="C17240" s="227"/>
    </row>
    <row r="17241" spans="3:3" ht="15.6" x14ac:dyDescent="0.3">
      <c r="C17241" s="227"/>
    </row>
    <row r="17242" spans="3:3" ht="15.6" x14ac:dyDescent="0.3">
      <c r="C17242" s="227"/>
    </row>
    <row r="17243" spans="3:3" ht="15.6" x14ac:dyDescent="0.3">
      <c r="C17243" s="227"/>
    </row>
    <row r="17244" spans="3:3" ht="15.6" x14ac:dyDescent="0.3">
      <c r="C17244" s="227"/>
    </row>
    <row r="17245" spans="3:3" ht="15.6" x14ac:dyDescent="0.3">
      <c r="C17245" s="227"/>
    </row>
    <row r="17246" spans="3:3" ht="15.6" x14ac:dyDescent="0.3">
      <c r="C17246" s="227"/>
    </row>
    <row r="17247" spans="3:3" ht="15.6" x14ac:dyDescent="0.3">
      <c r="C17247" s="227"/>
    </row>
    <row r="17248" spans="3:3" ht="15.6" x14ac:dyDescent="0.3">
      <c r="C17248" s="227"/>
    </row>
    <row r="17249" spans="3:3" ht="15.6" x14ac:dyDescent="0.3">
      <c r="C17249" s="227"/>
    </row>
    <row r="17250" spans="3:3" ht="15.6" x14ac:dyDescent="0.3">
      <c r="C17250" s="227"/>
    </row>
    <row r="17251" spans="3:3" ht="15.6" x14ac:dyDescent="0.3">
      <c r="C17251" s="227"/>
    </row>
    <row r="17252" spans="3:3" ht="15.6" x14ac:dyDescent="0.3">
      <c r="C17252" s="227"/>
    </row>
    <row r="17253" spans="3:3" ht="15.6" x14ac:dyDescent="0.3">
      <c r="C17253" s="227"/>
    </row>
    <row r="17254" spans="3:3" ht="15.6" x14ac:dyDescent="0.3">
      <c r="C17254" s="227"/>
    </row>
    <row r="17255" spans="3:3" ht="15.6" x14ac:dyDescent="0.3">
      <c r="C17255" s="227"/>
    </row>
    <row r="17256" spans="3:3" ht="15.6" x14ac:dyDescent="0.3">
      <c r="C17256" s="227"/>
    </row>
    <row r="17257" spans="3:3" ht="15.6" x14ac:dyDescent="0.3">
      <c r="C17257" s="227"/>
    </row>
    <row r="17258" spans="3:3" ht="15.6" x14ac:dyDescent="0.3">
      <c r="C17258" s="227"/>
    </row>
    <row r="17259" spans="3:3" ht="15.6" x14ac:dyDescent="0.3">
      <c r="C17259" s="227"/>
    </row>
    <row r="17260" spans="3:3" ht="15.6" x14ac:dyDescent="0.3">
      <c r="C17260" s="227"/>
    </row>
    <row r="17261" spans="3:3" ht="15.6" x14ac:dyDescent="0.3">
      <c r="C17261" s="227"/>
    </row>
    <row r="17262" spans="3:3" ht="15.6" x14ac:dyDescent="0.3">
      <c r="C17262" s="227"/>
    </row>
    <row r="17263" spans="3:3" ht="15.6" x14ac:dyDescent="0.3">
      <c r="C17263" s="227"/>
    </row>
    <row r="17264" spans="3:3" ht="15.6" x14ac:dyDescent="0.3">
      <c r="C17264" s="227"/>
    </row>
    <row r="17265" spans="3:3" ht="15.6" x14ac:dyDescent="0.3">
      <c r="C17265" s="227"/>
    </row>
    <row r="17266" spans="3:3" ht="15.6" x14ac:dyDescent="0.3">
      <c r="C17266" s="227"/>
    </row>
    <row r="17267" spans="3:3" ht="15.6" x14ac:dyDescent="0.3">
      <c r="C17267" s="227"/>
    </row>
    <row r="17268" spans="3:3" ht="15.6" x14ac:dyDescent="0.3">
      <c r="C17268" s="227"/>
    </row>
    <row r="17269" spans="3:3" ht="15.6" x14ac:dyDescent="0.3">
      <c r="C17269" s="227"/>
    </row>
    <row r="17270" spans="3:3" ht="15.6" x14ac:dyDescent="0.3">
      <c r="C17270" s="227"/>
    </row>
    <row r="17271" spans="3:3" ht="15.6" x14ac:dyDescent="0.3">
      <c r="C17271" s="227"/>
    </row>
    <row r="17272" spans="3:3" ht="15.6" x14ac:dyDescent="0.3">
      <c r="C17272" s="227"/>
    </row>
    <row r="17273" spans="3:3" ht="15.6" x14ac:dyDescent="0.3">
      <c r="C17273" s="227"/>
    </row>
    <row r="17274" spans="3:3" ht="15.6" x14ac:dyDescent="0.3">
      <c r="C17274" s="227"/>
    </row>
    <row r="17275" spans="3:3" ht="15.6" x14ac:dyDescent="0.3">
      <c r="C17275" s="227"/>
    </row>
    <row r="17276" spans="3:3" ht="15.6" x14ac:dyDescent="0.3">
      <c r="C17276" s="227"/>
    </row>
    <row r="17277" spans="3:3" ht="15.6" x14ac:dyDescent="0.3">
      <c r="C17277" s="227"/>
    </row>
    <row r="17278" spans="3:3" ht="15.6" x14ac:dyDescent="0.3">
      <c r="C17278" s="227"/>
    </row>
    <row r="17279" spans="3:3" ht="15.6" x14ac:dyDescent="0.3">
      <c r="C17279" s="227"/>
    </row>
    <row r="17280" spans="3:3" ht="15.6" x14ac:dyDescent="0.3">
      <c r="C17280" s="227"/>
    </row>
    <row r="17281" spans="3:3" ht="15.6" x14ac:dyDescent="0.3">
      <c r="C17281" s="227"/>
    </row>
    <row r="17282" spans="3:3" ht="15.6" x14ac:dyDescent="0.3">
      <c r="C17282" s="227"/>
    </row>
    <row r="17283" spans="3:3" ht="15.6" x14ac:dyDescent="0.3">
      <c r="C17283" s="227"/>
    </row>
    <row r="17284" spans="3:3" ht="15.6" x14ac:dyDescent="0.3">
      <c r="C17284" s="227"/>
    </row>
    <row r="17285" spans="3:3" ht="15.6" x14ac:dyDescent="0.3">
      <c r="C17285" s="227"/>
    </row>
    <row r="17286" spans="3:3" ht="15.6" x14ac:dyDescent="0.3">
      <c r="C17286" s="227"/>
    </row>
    <row r="17287" spans="3:3" ht="15.6" x14ac:dyDescent="0.3">
      <c r="C17287" s="227"/>
    </row>
    <row r="17288" spans="3:3" ht="15.6" x14ac:dyDescent="0.3">
      <c r="C17288" s="227"/>
    </row>
    <row r="17289" spans="3:3" ht="15.6" x14ac:dyDescent="0.3">
      <c r="C17289" s="227"/>
    </row>
    <row r="17290" spans="3:3" ht="15.6" x14ac:dyDescent="0.3">
      <c r="C17290" s="227"/>
    </row>
    <row r="17291" spans="3:3" ht="15.6" x14ac:dyDescent="0.3">
      <c r="C17291" s="227"/>
    </row>
    <row r="17292" spans="3:3" ht="15.6" x14ac:dyDescent="0.3">
      <c r="C17292" s="227"/>
    </row>
    <row r="17293" spans="3:3" ht="15.6" x14ac:dyDescent="0.3">
      <c r="C17293" s="227"/>
    </row>
    <row r="17294" spans="3:3" ht="15.6" x14ac:dyDescent="0.3">
      <c r="C17294" s="227"/>
    </row>
    <row r="17295" spans="3:3" ht="15.6" x14ac:dyDescent="0.3">
      <c r="C17295" s="227"/>
    </row>
    <row r="17296" spans="3:3" ht="15.6" x14ac:dyDescent="0.3">
      <c r="C17296" s="227"/>
    </row>
    <row r="17297" spans="3:3" ht="15.6" x14ac:dyDescent="0.3">
      <c r="C17297" s="227"/>
    </row>
    <row r="17298" spans="3:3" ht="15.6" x14ac:dyDescent="0.3">
      <c r="C17298" s="227"/>
    </row>
    <row r="17299" spans="3:3" ht="15.6" x14ac:dyDescent="0.3">
      <c r="C17299" s="227"/>
    </row>
    <row r="17300" spans="3:3" ht="15.6" x14ac:dyDescent="0.3">
      <c r="C17300" s="227"/>
    </row>
    <row r="17301" spans="3:3" ht="15.6" x14ac:dyDescent="0.3">
      <c r="C17301" s="227"/>
    </row>
    <row r="17302" spans="3:3" ht="15.6" x14ac:dyDescent="0.3">
      <c r="C17302" s="227"/>
    </row>
    <row r="17303" spans="3:3" ht="15.6" x14ac:dyDescent="0.3">
      <c r="C17303" s="227"/>
    </row>
    <row r="17304" spans="3:3" ht="15.6" x14ac:dyDescent="0.3">
      <c r="C17304" s="227"/>
    </row>
    <row r="17305" spans="3:3" ht="15.6" x14ac:dyDescent="0.3">
      <c r="C17305" s="227"/>
    </row>
    <row r="17306" spans="3:3" ht="15.6" x14ac:dyDescent="0.3">
      <c r="C17306" s="227"/>
    </row>
    <row r="17307" spans="3:3" ht="15.6" x14ac:dyDescent="0.3">
      <c r="C17307" s="227"/>
    </row>
    <row r="17308" spans="3:3" ht="15.6" x14ac:dyDescent="0.3">
      <c r="C17308" s="227"/>
    </row>
    <row r="17309" spans="3:3" ht="15.6" x14ac:dyDescent="0.3">
      <c r="C17309" s="227"/>
    </row>
    <row r="17310" spans="3:3" ht="15.6" x14ac:dyDescent="0.3">
      <c r="C17310" s="227"/>
    </row>
    <row r="17311" spans="3:3" ht="15.6" x14ac:dyDescent="0.3">
      <c r="C17311" s="227"/>
    </row>
    <row r="17312" spans="3:3" ht="15.6" x14ac:dyDescent="0.3">
      <c r="C17312" s="227"/>
    </row>
    <row r="17313" spans="3:3" ht="15.6" x14ac:dyDescent="0.3">
      <c r="C17313" s="227"/>
    </row>
    <row r="17314" spans="3:3" ht="15.6" x14ac:dyDescent="0.3">
      <c r="C17314" s="227"/>
    </row>
    <row r="17315" spans="3:3" ht="15.6" x14ac:dyDescent="0.3">
      <c r="C17315" s="227"/>
    </row>
    <row r="17316" spans="3:3" ht="15.6" x14ac:dyDescent="0.3">
      <c r="C17316" s="227"/>
    </row>
    <row r="17317" spans="3:3" ht="15.6" x14ac:dyDescent="0.3">
      <c r="C17317" s="227"/>
    </row>
    <row r="17318" spans="3:3" ht="15.6" x14ac:dyDescent="0.3">
      <c r="C17318" s="227"/>
    </row>
    <row r="17319" spans="3:3" ht="15.6" x14ac:dyDescent="0.3">
      <c r="C17319" s="227"/>
    </row>
    <row r="17320" spans="3:3" ht="15.6" x14ac:dyDescent="0.3">
      <c r="C17320" s="227"/>
    </row>
    <row r="17321" spans="3:3" ht="15.6" x14ac:dyDescent="0.3">
      <c r="C17321" s="227"/>
    </row>
    <row r="17322" spans="3:3" ht="15.6" x14ac:dyDescent="0.3">
      <c r="C17322" s="227"/>
    </row>
    <row r="17323" spans="3:3" ht="15.6" x14ac:dyDescent="0.3">
      <c r="C17323" s="227"/>
    </row>
    <row r="17324" spans="3:3" ht="15.6" x14ac:dyDescent="0.3">
      <c r="C17324" s="227"/>
    </row>
    <row r="17325" spans="3:3" ht="15.6" x14ac:dyDescent="0.3">
      <c r="C17325" s="227"/>
    </row>
    <row r="17326" spans="3:3" ht="15.6" x14ac:dyDescent="0.3">
      <c r="C17326" s="227"/>
    </row>
    <row r="17327" spans="3:3" ht="15.6" x14ac:dyDescent="0.3">
      <c r="C17327" s="227"/>
    </row>
    <row r="17328" spans="3:3" ht="15.6" x14ac:dyDescent="0.3">
      <c r="C17328" s="227"/>
    </row>
    <row r="17329" spans="3:3" ht="15.6" x14ac:dyDescent="0.3">
      <c r="C17329" s="227"/>
    </row>
    <row r="17330" spans="3:3" ht="15.6" x14ac:dyDescent="0.3">
      <c r="C17330" s="227"/>
    </row>
    <row r="17331" spans="3:3" ht="15.6" x14ac:dyDescent="0.3">
      <c r="C17331" s="227"/>
    </row>
    <row r="17332" spans="3:3" ht="15.6" x14ac:dyDescent="0.3">
      <c r="C17332" s="227"/>
    </row>
    <row r="17333" spans="3:3" ht="15.6" x14ac:dyDescent="0.3">
      <c r="C17333" s="227"/>
    </row>
    <row r="17334" spans="3:3" ht="15.6" x14ac:dyDescent="0.3">
      <c r="C17334" s="227"/>
    </row>
    <row r="17335" spans="3:3" ht="15.6" x14ac:dyDescent="0.3">
      <c r="C17335" s="227"/>
    </row>
    <row r="17336" spans="3:3" ht="15.6" x14ac:dyDescent="0.3">
      <c r="C17336" s="227"/>
    </row>
    <row r="17337" spans="3:3" ht="15.6" x14ac:dyDescent="0.3">
      <c r="C17337" s="227"/>
    </row>
    <row r="17338" spans="3:3" ht="15.6" x14ac:dyDescent="0.3">
      <c r="C17338" s="227"/>
    </row>
    <row r="17339" spans="3:3" ht="15.6" x14ac:dyDescent="0.3">
      <c r="C17339" s="227"/>
    </row>
    <row r="17340" spans="3:3" ht="15.6" x14ac:dyDescent="0.3">
      <c r="C17340" s="227"/>
    </row>
    <row r="17341" spans="3:3" ht="15.6" x14ac:dyDescent="0.3">
      <c r="C17341" s="227"/>
    </row>
    <row r="17342" spans="3:3" ht="15.6" x14ac:dyDescent="0.3">
      <c r="C17342" s="227"/>
    </row>
    <row r="17343" spans="3:3" ht="15.6" x14ac:dyDescent="0.3">
      <c r="C17343" s="227"/>
    </row>
    <row r="17344" spans="3:3" ht="15.6" x14ac:dyDescent="0.3">
      <c r="C17344" s="227"/>
    </row>
    <row r="17345" spans="3:3" ht="15.6" x14ac:dyDescent="0.3">
      <c r="C17345" s="227"/>
    </row>
    <row r="17346" spans="3:3" ht="15.6" x14ac:dyDescent="0.3">
      <c r="C17346" s="227"/>
    </row>
    <row r="17347" spans="3:3" ht="15.6" x14ac:dyDescent="0.3">
      <c r="C17347" s="227"/>
    </row>
    <row r="17348" spans="3:3" ht="15.6" x14ac:dyDescent="0.3">
      <c r="C17348" s="227"/>
    </row>
    <row r="17349" spans="3:3" ht="15.6" x14ac:dyDescent="0.3">
      <c r="C17349" s="227"/>
    </row>
    <row r="17350" spans="3:3" ht="15.6" x14ac:dyDescent="0.3">
      <c r="C17350" s="227"/>
    </row>
    <row r="17351" spans="3:3" ht="15.6" x14ac:dyDescent="0.3">
      <c r="C17351" s="227"/>
    </row>
    <row r="17352" spans="3:3" ht="15.6" x14ac:dyDescent="0.3">
      <c r="C17352" s="227"/>
    </row>
    <row r="17353" spans="3:3" ht="15.6" x14ac:dyDescent="0.3">
      <c r="C17353" s="227"/>
    </row>
    <row r="17354" spans="3:3" ht="15.6" x14ac:dyDescent="0.3">
      <c r="C17354" s="227"/>
    </row>
    <row r="17355" spans="3:3" ht="15.6" x14ac:dyDescent="0.3">
      <c r="C17355" s="227"/>
    </row>
    <row r="17356" spans="3:3" ht="15.6" x14ac:dyDescent="0.3">
      <c r="C17356" s="227"/>
    </row>
    <row r="17357" spans="3:3" ht="15.6" x14ac:dyDescent="0.3">
      <c r="C17357" s="227"/>
    </row>
    <row r="17358" spans="3:3" ht="15.6" x14ac:dyDescent="0.3">
      <c r="C17358" s="227"/>
    </row>
    <row r="17359" spans="3:3" ht="15.6" x14ac:dyDescent="0.3">
      <c r="C17359" s="227"/>
    </row>
    <row r="17360" spans="3:3" ht="15.6" x14ac:dyDescent="0.3">
      <c r="C17360" s="227"/>
    </row>
    <row r="17361" spans="3:3" ht="15.6" x14ac:dyDescent="0.3">
      <c r="C17361" s="227"/>
    </row>
    <row r="17362" spans="3:3" ht="15.6" x14ac:dyDescent="0.3">
      <c r="C17362" s="227"/>
    </row>
    <row r="17363" spans="3:3" ht="15.6" x14ac:dyDescent="0.3">
      <c r="C17363" s="227"/>
    </row>
    <row r="17364" spans="3:3" ht="15.6" x14ac:dyDescent="0.3">
      <c r="C17364" s="227"/>
    </row>
    <row r="17365" spans="3:3" ht="15.6" x14ac:dyDescent="0.3">
      <c r="C17365" s="227"/>
    </row>
    <row r="17366" spans="3:3" ht="15.6" x14ac:dyDescent="0.3">
      <c r="C17366" s="227"/>
    </row>
    <row r="17367" spans="3:3" ht="15.6" x14ac:dyDescent="0.3">
      <c r="C17367" s="227"/>
    </row>
    <row r="17368" spans="3:3" ht="15.6" x14ac:dyDescent="0.3">
      <c r="C17368" s="227"/>
    </row>
    <row r="17369" spans="3:3" ht="15.6" x14ac:dyDescent="0.3">
      <c r="C17369" s="227"/>
    </row>
    <row r="17370" spans="3:3" ht="15.6" x14ac:dyDescent="0.3">
      <c r="C17370" s="227"/>
    </row>
    <row r="17371" spans="3:3" ht="15.6" x14ac:dyDescent="0.3">
      <c r="C17371" s="227"/>
    </row>
    <row r="17372" spans="3:3" ht="15.6" x14ac:dyDescent="0.3">
      <c r="C17372" s="227"/>
    </row>
    <row r="17373" spans="3:3" ht="15.6" x14ac:dyDescent="0.3">
      <c r="C17373" s="227"/>
    </row>
    <row r="17374" spans="3:3" ht="15.6" x14ac:dyDescent="0.3">
      <c r="C17374" s="227"/>
    </row>
    <row r="17375" spans="3:3" ht="15.6" x14ac:dyDescent="0.3">
      <c r="C17375" s="227"/>
    </row>
    <row r="17376" spans="3:3" ht="15.6" x14ac:dyDescent="0.3">
      <c r="C17376" s="227"/>
    </row>
    <row r="17377" spans="3:3" ht="15.6" x14ac:dyDescent="0.3">
      <c r="C17377" s="227"/>
    </row>
    <row r="17378" spans="3:3" ht="15.6" x14ac:dyDescent="0.3">
      <c r="C17378" s="227"/>
    </row>
    <row r="17379" spans="3:3" ht="15.6" x14ac:dyDescent="0.3">
      <c r="C17379" s="227"/>
    </row>
    <row r="17380" spans="3:3" ht="15.6" x14ac:dyDescent="0.3">
      <c r="C17380" s="227"/>
    </row>
    <row r="17381" spans="3:3" ht="15.6" x14ac:dyDescent="0.3">
      <c r="C17381" s="227"/>
    </row>
    <row r="17382" spans="3:3" ht="15.6" x14ac:dyDescent="0.3">
      <c r="C17382" s="227"/>
    </row>
    <row r="17383" spans="3:3" ht="15.6" x14ac:dyDescent="0.3">
      <c r="C17383" s="227"/>
    </row>
    <row r="17384" spans="3:3" ht="15.6" x14ac:dyDescent="0.3">
      <c r="C17384" s="227"/>
    </row>
    <row r="17385" spans="3:3" ht="15.6" x14ac:dyDescent="0.3">
      <c r="C17385" s="227"/>
    </row>
    <row r="17386" spans="3:3" ht="15.6" x14ac:dyDescent="0.3">
      <c r="C17386" s="227"/>
    </row>
    <row r="17387" spans="3:3" ht="15.6" x14ac:dyDescent="0.3">
      <c r="C17387" s="227"/>
    </row>
    <row r="17388" spans="3:3" ht="15.6" x14ac:dyDescent="0.3">
      <c r="C17388" s="227"/>
    </row>
    <row r="17389" spans="3:3" ht="15.6" x14ac:dyDescent="0.3">
      <c r="C17389" s="227"/>
    </row>
    <row r="17390" spans="3:3" ht="15.6" x14ac:dyDescent="0.3">
      <c r="C17390" s="227"/>
    </row>
    <row r="17391" spans="3:3" ht="15.6" x14ac:dyDescent="0.3">
      <c r="C17391" s="227"/>
    </row>
    <row r="17392" spans="3:3" ht="15.6" x14ac:dyDescent="0.3">
      <c r="C17392" s="227"/>
    </row>
    <row r="17393" spans="3:3" ht="15.6" x14ac:dyDescent="0.3">
      <c r="C17393" s="227"/>
    </row>
    <row r="17394" spans="3:3" ht="15.6" x14ac:dyDescent="0.3">
      <c r="C17394" s="227"/>
    </row>
    <row r="17395" spans="3:3" ht="15.6" x14ac:dyDescent="0.3">
      <c r="C17395" s="227"/>
    </row>
    <row r="17396" spans="3:3" ht="15.6" x14ac:dyDescent="0.3">
      <c r="C17396" s="227"/>
    </row>
    <row r="17397" spans="3:3" ht="15.6" x14ac:dyDescent="0.3">
      <c r="C17397" s="227"/>
    </row>
    <row r="17398" spans="3:3" ht="15.6" x14ac:dyDescent="0.3">
      <c r="C17398" s="227"/>
    </row>
    <row r="17399" spans="3:3" ht="15.6" x14ac:dyDescent="0.3">
      <c r="C17399" s="227"/>
    </row>
    <row r="17400" spans="3:3" ht="15.6" x14ac:dyDescent="0.3">
      <c r="C17400" s="227"/>
    </row>
    <row r="17401" spans="3:3" ht="15.6" x14ac:dyDescent="0.3">
      <c r="C17401" s="227"/>
    </row>
    <row r="17402" spans="3:3" ht="15.6" x14ac:dyDescent="0.3">
      <c r="C17402" s="227"/>
    </row>
    <row r="17403" spans="3:3" ht="15.6" x14ac:dyDescent="0.3">
      <c r="C17403" s="227"/>
    </row>
    <row r="17404" spans="3:3" ht="15.6" x14ac:dyDescent="0.3">
      <c r="C17404" s="227"/>
    </row>
    <row r="17405" spans="3:3" ht="15.6" x14ac:dyDescent="0.3">
      <c r="C17405" s="227"/>
    </row>
    <row r="17406" spans="3:3" ht="15.6" x14ac:dyDescent="0.3">
      <c r="C17406" s="227"/>
    </row>
    <row r="17407" spans="3:3" ht="15.6" x14ac:dyDescent="0.3">
      <c r="C17407" s="227"/>
    </row>
    <row r="17408" spans="3:3" ht="15.6" x14ac:dyDescent="0.3">
      <c r="C17408" s="227"/>
    </row>
    <row r="17409" spans="3:3" ht="15.6" x14ac:dyDescent="0.3">
      <c r="C17409" s="227"/>
    </row>
    <row r="17410" spans="3:3" ht="15.6" x14ac:dyDescent="0.3">
      <c r="C17410" s="227"/>
    </row>
    <row r="17411" spans="3:3" ht="15.6" x14ac:dyDescent="0.3">
      <c r="C17411" s="227"/>
    </row>
    <row r="17412" spans="3:3" ht="15.6" x14ac:dyDescent="0.3">
      <c r="C17412" s="227"/>
    </row>
    <row r="17413" spans="3:3" ht="15.6" x14ac:dyDescent="0.3">
      <c r="C17413" s="227"/>
    </row>
    <row r="17414" spans="3:3" ht="15.6" x14ac:dyDescent="0.3">
      <c r="C17414" s="227"/>
    </row>
    <row r="17415" spans="3:3" ht="15.6" x14ac:dyDescent="0.3">
      <c r="C17415" s="227"/>
    </row>
    <row r="17416" spans="3:3" ht="15.6" x14ac:dyDescent="0.3">
      <c r="C17416" s="227"/>
    </row>
    <row r="17417" spans="3:3" ht="15.6" x14ac:dyDescent="0.3">
      <c r="C17417" s="227"/>
    </row>
    <row r="17418" spans="3:3" ht="15.6" x14ac:dyDescent="0.3">
      <c r="C17418" s="227"/>
    </row>
    <row r="17419" spans="3:3" ht="15.6" x14ac:dyDescent="0.3">
      <c r="C17419" s="227"/>
    </row>
    <row r="17420" spans="3:3" ht="15.6" x14ac:dyDescent="0.3">
      <c r="C17420" s="227"/>
    </row>
    <row r="17421" spans="3:3" ht="15.6" x14ac:dyDescent="0.3">
      <c r="C17421" s="227"/>
    </row>
    <row r="17422" spans="3:3" ht="15.6" x14ac:dyDescent="0.3">
      <c r="C17422" s="227"/>
    </row>
    <row r="17423" spans="3:3" ht="15.6" x14ac:dyDescent="0.3">
      <c r="C17423" s="227"/>
    </row>
    <row r="17424" spans="3:3" ht="15.6" x14ac:dyDescent="0.3">
      <c r="C17424" s="227"/>
    </row>
    <row r="17425" spans="3:3" ht="15.6" x14ac:dyDescent="0.3">
      <c r="C17425" s="227"/>
    </row>
    <row r="17426" spans="3:3" ht="15.6" x14ac:dyDescent="0.3">
      <c r="C17426" s="227"/>
    </row>
    <row r="17427" spans="3:3" ht="15.6" x14ac:dyDescent="0.3">
      <c r="C17427" s="227"/>
    </row>
    <row r="17428" spans="3:3" ht="15.6" x14ac:dyDescent="0.3">
      <c r="C17428" s="227"/>
    </row>
    <row r="17429" spans="3:3" ht="15.6" x14ac:dyDescent="0.3">
      <c r="C17429" s="227"/>
    </row>
    <row r="17430" spans="3:3" ht="15.6" x14ac:dyDescent="0.3">
      <c r="C17430" s="227"/>
    </row>
    <row r="17431" spans="3:3" ht="15.6" x14ac:dyDescent="0.3">
      <c r="C17431" s="227"/>
    </row>
    <row r="17432" spans="3:3" ht="15.6" x14ac:dyDescent="0.3">
      <c r="C17432" s="227"/>
    </row>
    <row r="17433" spans="3:3" ht="15.6" x14ac:dyDescent="0.3">
      <c r="C17433" s="227"/>
    </row>
    <row r="17434" spans="3:3" ht="15.6" x14ac:dyDescent="0.3">
      <c r="C17434" s="227"/>
    </row>
    <row r="17435" spans="3:3" ht="15.6" x14ac:dyDescent="0.3">
      <c r="C17435" s="227"/>
    </row>
    <row r="17436" spans="3:3" ht="15.6" x14ac:dyDescent="0.3">
      <c r="C17436" s="227"/>
    </row>
    <row r="17437" spans="3:3" ht="15.6" x14ac:dyDescent="0.3">
      <c r="C17437" s="227"/>
    </row>
    <row r="17438" spans="3:3" ht="15.6" x14ac:dyDescent="0.3">
      <c r="C17438" s="227"/>
    </row>
    <row r="17439" spans="3:3" ht="15.6" x14ac:dyDescent="0.3">
      <c r="C17439" s="227"/>
    </row>
    <row r="17440" spans="3:3" ht="15.6" x14ac:dyDescent="0.3">
      <c r="C17440" s="227"/>
    </row>
    <row r="17441" spans="3:3" ht="15.6" x14ac:dyDescent="0.3">
      <c r="C17441" s="227"/>
    </row>
    <row r="17442" spans="3:3" ht="15.6" x14ac:dyDescent="0.3">
      <c r="C17442" s="227"/>
    </row>
    <row r="17443" spans="3:3" ht="15.6" x14ac:dyDescent="0.3">
      <c r="C17443" s="227"/>
    </row>
    <row r="17444" spans="3:3" ht="15.6" x14ac:dyDescent="0.3">
      <c r="C17444" s="227"/>
    </row>
    <row r="17445" spans="3:3" ht="15.6" x14ac:dyDescent="0.3">
      <c r="C17445" s="227"/>
    </row>
    <row r="17446" spans="3:3" ht="15.6" x14ac:dyDescent="0.3">
      <c r="C17446" s="227"/>
    </row>
    <row r="17447" spans="3:3" ht="15.6" x14ac:dyDescent="0.3">
      <c r="C17447" s="227"/>
    </row>
    <row r="17448" spans="3:3" ht="15.6" x14ac:dyDescent="0.3">
      <c r="C17448" s="227"/>
    </row>
    <row r="17449" spans="3:3" ht="15.6" x14ac:dyDescent="0.3">
      <c r="C17449" s="227"/>
    </row>
    <row r="17450" spans="3:3" ht="15.6" x14ac:dyDescent="0.3">
      <c r="C17450" s="227"/>
    </row>
    <row r="17451" spans="3:3" ht="15.6" x14ac:dyDescent="0.3">
      <c r="C17451" s="227"/>
    </row>
    <row r="17452" spans="3:3" ht="15.6" x14ac:dyDescent="0.3">
      <c r="C17452" s="227"/>
    </row>
    <row r="17453" spans="3:3" ht="15.6" x14ac:dyDescent="0.3">
      <c r="C17453" s="227"/>
    </row>
    <row r="17454" spans="3:3" ht="15.6" x14ac:dyDescent="0.3">
      <c r="C17454" s="227"/>
    </row>
    <row r="17455" spans="3:3" ht="15.6" x14ac:dyDescent="0.3">
      <c r="C17455" s="227"/>
    </row>
    <row r="17456" spans="3:3" ht="15.6" x14ac:dyDescent="0.3">
      <c r="C17456" s="227"/>
    </row>
    <row r="17457" spans="3:3" ht="15.6" x14ac:dyDescent="0.3">
      <c r="C17457" s="227"/>
    </row>
    <row r="17458" spans="3:3" ht="15.6" x14ac:dyDescent="0.3">
      <c r="C17458" s="227"/>
    </row>
    <row r="17459" spans="3:3" ht="15.6" x14ac:dyDescent="0.3">
      <c r="C17459" s="227"/>
    </row>
    <row r="17460" spans="3:3" ht="15.6" x14ac:dyDescent="0.3">
      <c r="C17460" s="227"/>
    </row>
    <row r="17461" spans="3:3" ht="15.6" x14ac:dyDescent="0.3">
      <c r="C17461" s="227"/>
    </row>
    <row r="17462" spans="3:3" ht="15.6" x14ac:dyDescent="0.3">
      <c r="C17462" s="227"/>
    </row>
    <row r="17463" spans="3:3" ht="15.6" x14ac:dyDescent="0.3">
      <c r="C17463" s="227"/>
    </row>
    <row r="17464" spans="3:3" ht="15.6" x14ac:dyDescent="0.3">
      <c r="C17464" s="227"/>
    </row>
    <row r="17465" spans="3:3" ht="15.6" x14ac:dyDescent="0.3">
      <c r="C17465" s="227"/>
    </row>
    <row r="17466" spans="3:3" ht="15.6" x14ac:dyDescent="0.3">
      <c r="C17466" s="227"/>
    </row>
    <row r="17467" spans="3:3" ht="15.6" x14ac:dyDescent="0.3">
      <c r="C17467" s="227"/>
    </row>
    <row r="17468" spans="3:3" ht="15.6" x14ac:dyDescent="0.3">
      <c r="C17468" s="227"/>
    </row>
    <row r="17469" spans="3:3" ht="15.6" x14ac:dyDescent="0.3">
      <c r="C17469" s="227"/>
    </row>
    <row r="17470" spans="3:3" ht="15.6" x14ac:dyDescent="0.3">
      <c r="C17470" s="227"/>
    </row>
    <row r="17471" spans="3:3" ht="15.6" x14ac:dyDescent="0.3">
      <c r="C17471" s="227"/>
    </row>
    <row r="17472" spans="3:3" ht="15.6" x14ac:dyDescent="0.3">
      <c r="C17472" s="227"/>
    </row>
    <row r="17473" spans="3:3" ht="15.6" x14ac:dyDescent="0.3">
      <c r="C17473" s="227"/>
    </row>
    <row r="17474" spans="3:3" ht="15.6" x14ac:dyDescent="0.3">
      <c r="C17474" s="227"/>
    </row>
    <row r="17475" spans="3:3" ht="15.6" x14ac:dyDescent="0.3">
      <c r="C17475" s="227"/>
    </row>
    <row r="17476" spans="3:3" ht="15.6" x14ac:dyDescent="0.3">
      <c r="C17476" s="227"/>
    </row>
    <row r="17477" spans="3:3" ht="15.6" x14ac:dyDescent="0.3">
      <c r="C17477" s="227"/>
    </row>
    <row r="17478" spans="3:3" ht="15.6" x14ac:dyDescent="0.3">
      <c r="C17478" s="227"/>
    </row>
    <row r="17479" spans="3:3" ht="15.6" x14ac:dyDescent="0.3">
      <c r="C17479" s="227"/>
    </row>
    <row r="17480" spans="3:3" ht="15.6" x14ac:dyDescent="0.3">
      <c r="C17480" s="227"/>
    </row>
    <row r="17481" spans="3:3" ht="15.6" x14ac:dyDescent="0.3">
      <c r="C17481" s="227"/>
    </row>
    <row r="17482" spans="3:3" ht="15.6" x14ac:dyDescent="0.3">
      <c r="C17482" s="227"/>
    </row>
    <row r="17483" spans="3:3" ht="15.6" x14ac:dyDescent="0.3">
      <c r="C17483" s="227"/>
    </row>
    <row r="17484" spans="3:3" ht="15.6" x14ac:dyDescent="0.3">
      <c r="C17484" s="227"/>
    </row>
    <row r="17485" spans="3:3" ht="15.6" x14ac:dyDescent="0.3">
      <c r="C17485" s="227"/>
    </row>
    <row r="17486" spans="3:3" ht="15.6" x14ac:dyDescent="0.3">
      <c r="C17486" s="227"/>
    </row>
    <row r="17487" spans="3:3" ht="15.6" x14ac:dyDescent="0.3">
      <c r="C17487" s="227"/>
    </row>
    <row r="17488" spans="3:3" ht="15.6" x14ac:dyDescent="0.3">
      <c r="C17488" s="227"/>
    </row>
    <row r="17489" spans="3:3" ht="15.6" x14ac:dyDescent="0.3">
      <c r="C17489" s="227"/>
    </row>
    <row r="17490" spans="3:3" ht="15.6" x14ac:dyDescent="0.3">
      <c r="C17490" s="227"/>
    </row>
    <row r="17491" spans="3:3" ht="15.6" x14ac:dyDescent="0.3">
      <c r="C17491" s="227"/>
    </row>
    <row r="17492" spans="3:3" ht="15.6" x14ac:dyDescent="0.3">
      <c r="C17492" s="227"/>
    </row>
    <row r="17493" spans="3:3" ht="15.6" x14ac:dyDescent="0.3">
      <c r="C17493" s="227"/>
    </row>
    <row r="17494" spans="3:3" ht="15.6" x14ac:dyDescent="0.3">
      <c r="C17494" s="227"/>
    </row>
    <row r="17495" spans="3:3" ht="15.6" x14ac:dyDescent="0.3">
      <c r="C17495" s="227"/>
    </row>
    <row r="17496" spans="3:3" ht="15.6" x14ac:dyDescent="0.3">
      <c r="C17496" s="227"/>
    </row>
    <row r="17497" spans="3:3" ht="15.6" x14ac:dyDescent="0.3">
      <c r="C17497" s="227"/>
    </row>
    <row r="17498" spans="3:3" ht="15.6" x14ac:dyDescent="0.3">
      <c r="C17498" s="227"/>
    </row>
    <row r="17499" spans="3:3" ht="15.6" x14ac:dyDescent="0.3">
      <c r="C17499" s="227"/>
    </row>
    <row r="17500" spans="3:3" ht="15.6" x14ac:dyDescent="0.3">
      <c r="C17500" s="227"/>
    </row>
    <row r="17501" spans="3:3" ht="15.6" x14ac:dyDescent="0.3">
      <c r="C17501" s="227"/>
    </row>
    <row r="17502" spans="3:3" ht="15.6" x14ac:dyDescent="0.3">
      <c r="C17502" s="227"/>
    </row>
    <row r="17503" spans="3:3" ht="15.6" x14ac:dyDescent="0.3">
      <c r="C17503" s="227"/>
    </row>
    <row r="17504" spans="3:3" ht="15.6" x14ac:dyDescent="0.3">
      <c r="C17504" s="227"/>
    </row>
    <row r="17505" spans="3:3" ht="15.6" x14ac:dyDescent="0.3">
      <c r="C17505" s="227"/>
    </row>
    <row r="17506" spans="3:3" ht="15.6" x14ac:dyDescent="0.3">
      <c r="C17506" s="227"/>
    </row>
    <row r="17507" spans="3:3" ht="15.6" x14ac:dyDescent="0.3">
      <c r="C17507" s="227"/>
    </row>
    <row r="17508" spans="3:3" ht="15.6" x14ac:dyDescent="0.3">
      <c r="C17508" s="227"/>
    </row>
    <row r="17509" spans="3:3" ht="15.6" x14ac:dyDescent="0.3">
      <c r="C17509" s="227"/>
    </row>
    <row r="17510" spans="3:3" ht="15.6" x14ac:dyDescent="0.3">
      <c r="C17510" s="227"/>
    </row>
    <row r="17511" spans="3:3" ht="15.6" x14ac:dyDescent="0.3">
      <c r="C17511" s="227"/>
    </row>
    <row r="17512" spans="3:3" ht="15.6" x14ac:dyDescent="0.3">
      <c r="C17512" s="227"/>
    </row>
    <row r="17513" spans="3:3" ht="15.6" x14ac:dyDescent="0.3">
      <c r="C17513" s="227"/>
    </row>
    <row r="17514" spans="3:3" ht="15.6" x14ac:dyDescent="0.3">
      <c r="C17514" s="227"/>
    </row>
    <row r="17515" spans="3:3" ht="15.6" x14ac:dyDescent="0.3">
      <c r="C17515" s="227"/>
    </row>
    <row r="17516" spans="3:3" ht="15.6" x14ac:dyDescent="0.3">
      <c r="C17516" s="227"/>
    </row>
    <row r="17517" spans="3:3" ht="15.6" x14ac:dyDescent="0.3">
      <c r="C17517" s="227"/>
    </row>
    <row r="17518" spans="3:3" ht="15.6" x14ac:dyDescent="0.3">
      <c r="C17518" s="227"/>
    </row>
    <row r="17519" spans="3:3" ht="15.6" x14ac:dyDescent="0.3">
      <c r="C17519" s="227"/>
    </row>
    <row r="17520" spans="3:3" ht="15.6" x14ac:dyDescent="0.3">
      <c r="C17520" s="227"/>
    </row>
    <row r="17521" spans="3:3" ht="15.6" x14ac:dyDescent="0.3">
      <c r="C17521" s="227"/>
    </row>
    <row r="17522" spans="3:3" ht="15.6" x14ac:dyDescent="0.3">
      <c r="C17522" s="227"/>
    </row>
    <row r="17523" spans="3:3" ht="15.6" x14ac:dyDescent="0.3">
      <c r="C17523" s="227"/>
    </row>
    <row r="17524" spans="3:3" ht="15.6" x14ac:dyDescent="0.3">
      <c r="C17524" s="227"/>
    </row>
    <row r="17525" spans="3:3" ht="15.6" x14ac:dyDescent="0.3">
      <c r="C17525" s="227"/>
    </row>
    <row r="17526" spans="3:3" ht="15.6" x14ac:dyDescent="0.3">
      <c r="C17526" s="227"/>
    </row>
    <row r="17527" spans="3:3" ht="15.6" x14ac:dyDescent="0.3">
      <c r="C17527" s="227"/>
    </row>
    <row r="17528" spans="3:3" ht="15.6" x14ac:dyDescent="0.3">
      <c r="C17528" s="227"/>
    </row>
    <row r="17529" spans="3:3" ht="15.6" x14ac:dyDescent="0.3">
      <c r="C17529" s="227"/>
    </row>
    <row r="17530" spans="3:3" ht="15.6" x14ac:dyDescent="0.3">
      <c r="C17530" s="227"/>
    </row>
    <row r="17531" spans="3:3" ht="15.6" x14ac:dyDescent="0.3">
      <c r="C17531" s="227"/>
    </row>
    <row r="17532" spans="3:3" ht="15.6" x14ac:dyDescent="0.3">
      <c r="C17532" s="227"/>
    </row>
    <row r="17533" spans="3:3" ht="15.6" x14ac:dyDescent="0.3">
      <c r="C17533" s="227"/>
    </row>
    <row r="17534" spans="3:3" ht="15.6" x14ac:dyDescent="0.3">
      <c r="C17534" s="227"/>
    </row>
    <row r="17535" spans="3:3" ht="15.6" x14ac:dyDescent="0.3">
      <c r="C17535" s="227"/>
    </row>
    <row r="17536" spans="3:3" ht="15.6" x14ac:dyDescent="0.3">
      <c r="C17536" s="227"/>
    </row>
    <row r="17537" spans="3:3" ht="15.6" x14ac:dyDescent="0.3">
      <c r="C17537" s="227"/>
    </row>
    <row r="17538" spans="3:3" ht="15.6" x14ac:dyDescent="0.3">
      <c r="C17538" s="227"/>
    </row>
    <row r="17539" spans="3:3" ht="15.6" x14ac:dyDescent="0.3">
      <c r="C17539" s="227"/>
    </row>
    <row r="17540" spans="3:3" ht="15.6" x14ac:dyDescent="0.3">
      <c r="C17540" s="227"/>
    </row>
    <row r="17541" spans="3:3" ht="15.6" x14ac:dyDescent="0.3">
      <c r="C17541" s="227"/>
    </row>
    <row r="17542" spans="3:3" ht="15.6" x14ac:dyDescent="0.3">
      <c r="C17542" s="227"/>
    </row>
    <row r="17543" spans="3:3" ht="15.6" x14ac:dyDescent="0.3">
      <c r="C17543" s="227"/>
    </row>
    <row r="17544" spans="3:3" ht="15.6" x14ac:dyDescent="0.3">
      <c r="C17544" s="227"/>
    </row>
    <row r="17545" spans="3:3" ht="15.6" x14ac:dyDescent="0.3">
      <c r="C17545" s="227"/>
    </row>
    <row r="17546" spans="3:3" ht="15.6" x14ac:dyDescent="0.3">
      <c r="C17546" s="227"/>
    </row>
    <row r="17547" spans="3:3" ht="15.6" x14ac:dyDescent="0.3">
      <c r="C17547" s="227"/>
    </row>
    <row r="17548" spans="3:3" ht="15.6" x14ac:dyDescent="0.3">
      <c r="C17548" s="227"/>
    </row>
    <row r="17549" spans="3:3" ht="15.6" x14ac:dyDescent="0.3">
      <c r="C17549" s="227"/>
    </row>
    <row r="17550" spans="3:3" ht="15.6" x14ac:dyDescent="0.3">
      <c r="C17550" s="227"/>
    </row>
    <row r="17551" spans="3:3" ht="15.6" x14ac:dyDescent="0.3">
      <c r="C17551" s="227"/>
    </row>
    <row r="17552" spans="3:3" ht="15.6" x14ac:dyDescent="0.3">
      <c r="C17552" s="227"/>
    </row>
    <row r="17553" spans="3:3" ht="15.6" x14ac:dyDescent="0.3">
      <c r="C17553" s="227"/>
    </row>
    <row r="17554" spans="3:3" ht="15.6" x14ac:dyDescent="0.3">
      <c r="C17554" s="227"/>
    </row>
    <row r="17555" spans="3:3" ht="15.6" x14ac:dyDescent="0.3">
      <c r="C17555" s="227"/>
    </row>
    <row r="17556" spans="3:3" ht="15.6" x14ac:dyDescent="0.3">
      <c r="C17556" s="227"/>
    </row>
    <row r="17557" spans="3:3" ht="15.6" x14ac:dyDescent="0.3">
      <c r="C17557" s="227"/>
    </row>
    <row r="17558" spans="3:3" ht="15.6" x14ac:dyDescent="0.3">
      <c r="C17558" s="227"/>
    </row>
    <row r="17559" spans="3:3" ht="15.6" x14ac:dyDescent="0.3">
      <c r="C17559" s="227"/>
    </row>
    <row r="17560" spans="3:3" ht="15.6" x14ac:dyDescent="0.3">
      <c r="C17560" s="227"/>
    </row>
    <row r="17561" spans="3:3" ht="15.6" x14ac:dyDescent="0.3">
      <c r="C17561" s="227"/>
    </row>
    <row r="17562" spans="3:3" ht="15.6" x14ac:dyDescent="0.3">
      <c r="C17562" s="227"/>
    </row>
    <row r="17563" spans="3:3" ht="15.6" x14ac:dyDescent="0.3">
      <c r="C17563" s="227"/>
    </row>
    <row r="17564" spans="3:3" ht="15.6" x14ac:dyDescent="0.3">
      <c r="C17564" s="227"/>
    </row>
    <row r="17565" spans="3:3" ht="15.6" x14ac:dyDescent="0.3">
      <c r="C17565" s="227"/>
    </row>
    <row r="17566" spans="3:3" ht="15.6" x14ac:dyDescent="0.3">
      <c r="C17566" s="227"/>
    </row>
    <row r="17567" spans="3:3" ht="15.6" x14ac:dyDescent="0.3">
      <c r="C17567" s="227"/>
    </row>
    <row r="17568" spans="3:3" ht="15.6" x14ac:dyDescent="0.3">
      <c r="C17568" s="227"/>
    </row>
    <row r="17569" spans="3:3" ht="15.6" x14ac:dyDescent="0.3">
      <c r="C17569" s="227"/>
    </row>
    <row r="17570" spans="3:3" ht="15.6" x14ac:dyDescent="0.3">
      <c r="C17570" s="227"/>
    </row>
    <row r="17571" spans="3:3" ht="15.6" x14ac:dyDescent="0.3">
      <c r="C17571" s="227"/>
    </row>
    <row r="17572" spans="3:3" ht="15.6" x14ac:dyDescent="0.3">
      <c r="C17572" s="227"/>
    </row>
    <row r="17573" spans="3:3" ht="15.6" x14ac:dyDescent="0.3">
      <c r="C17573" s="227"/>
    </row>
    <row r="17574" spans="3:3" ht="15.6" x14ac:dyDescent="0.3">
      <c r="C17574" s="227"/>
    </row>
    <row r="17575" spans="3:3" ht="15.6" x14ac:dyDescent="0.3">
      <c r="C17575" s="227"/>
    </row>
    <row r="17576" spans="3:3" ht="15.6" x14ac:dyDescent="0.3">
      <c r="C17576" s="227"/>
    </row>
    <row r="17577" spans="3:3" ht="15.6" x14ac:dyDescent="0.3">
      <c r="C17577" s="227"/>
    </row>
    <row r="17578" spans="3:3" ht="15.6" x14ac:dyDescent="0.3">
      <c r="C17578" s="227"/>
    </row>
    <row r="17579" spans="3:3" ht="15.6" x14ac:dyDescent="0.3">
      <c r="C17579" s="227"/>
    </row>
    <row r="17580" spans="3:3" ht="15.6" x14ac:dyDescent="0.3">
      <c r="C17580" s="227"/>
    </row>
    <row r="17581" spans="3:3" ht="15.6" x14ac:dyDescent="0.3">
      <c r="C17581" s="227"/>
    </row>
    <row r="17582" spans="3:3" ht="15.6" x14ac:dyDescent="0.3">
      <c r="C17582" s="227"/>
    </row>
    <row r="17583" spans="3:3" ht="15.6" x14ac:dyDescent="0.3">
      <c r="C17583" s="227"/>
    </row>
    <row r="17584" spans="3:3" ht="15.6" x14ac:dyDescent="0.3">
      <c r="C17584" s="227"/>
    </row>
    <row r="17585" spans="3:3" ht="15.6" x14ac:dyDescent="0.3">
      <c r="C17585" s="227"/>
    </row>
    <row r="17586" spans="3:3" ht="15.6" x14ac:dyDescent="0.3">
      <c r="C17586" s="227"/>
    </row>
    <row r="17587" spans="3:3" ht="15.6" x14ac:dyDescent="0.3">
      <c r="C17587" s="227"/>
    </row>
    <row r="17588" spans="3:3" ht="15.6" x14ac:dyDescent="0.3">
      <c r="C17588" s="227"/>
    </row>
    <row r="17589" spans="3:3" ht="15.6" x14ac:dyDescent="0.3">
      <c r="C17589" s="227"/>
    </row>
    <row r="17590" spans="3:3" ht="15.6" x14ac:dyDescent="0.3">
      <c r="C17590" s="227"/>
    </row>
    <row r="17591" spans="3:3" ht="15.6" x14ac:dyDescent="0.3">
      <c r="C17591" s="227"/>
    </row>
    <row r="17592" spans="3:3" ht="15.6" x14ac:dyDescent="0.3">
      <c r="C17592" s="227"/>
    </row>
    <row r="17593" spans="3:3" ht="15.6" x14ac:dyDescent="0.3">
      <c r="C17593" s="227"/>
    </row>
    <row r="17594" spans="3:3" ht="15.6" x14ac:dyDescent="0.3">
      <c r="C17594" s="227"/>
    </row>
    <row r="17595" spans="3:3" ht="15.6" x14ac:dyDescent="0.3">
      <c r="C17595" s="227"/>
    </row>
    <row r="17596" spans="3:3" ht="15.6" x14ac:dyDescent="0.3">
      <c r="C17596" s="227"/>
    </row>
    <row r="17597" spans="3:3" ht="15.6" x14ac:dyDescent="0.3">
      <c r="C17597" s="227"/>
    </row>
    <row r="17598" spans="3:3" ht="15.6" x14ac:dyDescent="0.3">
      <c r="C17598" s="227"/>
    </row>
    <row r="17599" spans="3:3" ht="15.6" x14ac:dyDescent="0.3">
      <c r="C17599" s="227"/>
    </row>
    <row r="17600" spans="3:3" ht="15.6" x14ac:dyDescent="0.3">
      <c r="C17600" s="227"/>
    </row>
    <row r="17601" spans="3:3" ht="15.6" x14ac:dyDescent="0.3">
      <c r="C17601" s="227"/>
    </row>
    <row r="17602" spans="3:3" ht="15.6" x14ac:dyDescent="0.3">
      <c r="C17602" s="227"/>
    </row>
    <row r="17603" spans="3:3" ht="15.6" x14ac:dyDescent="0.3">
      <c r="C17603" s="227"/>
    </row>
    <row r="17604" spans="3:3" ht="15.6" x14ac:dyDescent="0.3">
      <c r="C17604" s="227"/>
    </row>
    <row r="17605" spans="3:3" ht="15.6" x14ac:dyDescent="0.3">
      <c r="C17605" s="227"/>
    </row>
    <row r="17606" spans="3:3" ht="15.6" x14ac:dyDescent="0.3">
      <c r="C17606" s="227"/>
    </row>
    <row r="17607" spans="3:3" ht="15.6" x14ac:dyDescent="0.3">
      <c r="C17607" s="227"/>
    </row>
    <row r="17608" spans="3:3" ht="15.6" x14ac:dyDescent="0.3">
      <c r="C17608" s="227"/>
    </row>
    <row r="17609" spans="3:3" ht="15.6" x14ac:dyDescent="0.3">
      <c r="C17609" s="227"/>
    </row>
    <row r="17610" spans="3:3" ht="15.6" x14ac:dyDescent="0.3">
      <c r="C17610" s="227"/>
    </row>
    <row r="17611" spans="3:3" ht="15.6" x14ac:dyDescent="0.3">
      <c r="C17611" s="227"/>
    </row>
    <row r="17612" spans="3:3" ht="15.6" x14ac:dyDescent="0.3">
      <c r="C17612" s="227"/>
    </row>
    <row r="17613" spans="3:3" ht="15.6" x14ac:dyDescent="0.3">
      <c r="C17613" s="227"/>
    </row>
    <row r="17614" spans="3:3" ht="15.6" x14ac:dyDescent="0.3">
      <c r="C17614" s="227"/>
    </row>
    <row r="17615" spans="3:3" ht="15.6" x14ac:dyDescent="0.3">
      <c r="C17615" s="227"/>
    </row>
    <row r="17616" spans="3:3" ht="15.6" x14ac:dyDescent="0.3">
      <c r="C17616" s="227"/>
    </row>
    <row r="17617" spans="3:3" ht="15.6" x14ac:dyDescent="0.3">
      <c r="C17617" s="227"/>
    </row>
    <row r="17618" spans="3:3" ht="15.6" x14ac:dyDescent="0.3">
      <c r="C17618" s="227"/>
    </row>
    <row r="17619" spans="3:3" ht="15.6" x14ac:dyDescent="0.3">
      <c r="C17619" s="227"/>
    </row>
    <row r="17620" spans="3:3" ht="15.6" x14ac:dyDescent="0.3">
      <c r="C17620" s="227"/>
    </row>
    <row r="17621" spans="3:3" ht="15.6" x14ac:dyDescent="0.3">
      <c r="C17621" s="227"/>
    </row>
    <row r="17622" spans="3:3" ht="15.6" x14ac:dyDescent="0.3">
      <c r="C17622" s="227"/>
    </row>
    <row r="17623" spans="3:3" ht="15.6" x14ac:dyDescent="0.3">
      <c r="C17623" s="227"/>
    </row>
    <row r="17624" spans="3:3" ht="15.6" x14ac:dyDescent="0.3">
      <c r="C17624" s="227"/>
    </row>
    <row r="17625" spans="3:3" ht="15.6" x14ac:dyDescent="0.3">
      <c r="C17625" s="227"/>
    </row>
    <row r="17626" spans="3:3" ht="15.6" x14ac:dyDescent="0.3">
      <c r="C17626" s="227"/>
    </row>
    <row r="17627" spans="3:3" ht="15.6" x14ac:dyDescent="0.3">
      <c r="C17627" s="227"/>
    </row>
    <row r="17628" spans="3:3" ht="15.6" x14ac:dyDescent="0.3">
      <c r="C17628" s="227"/>
    </row>
    <row r="17629" spans="3:3" ht="15.6" x14ac:dyDescent="0.3">
      <c r="C17629" s="227"/>
    </row>
    <row r="17630" spans="3:3" ht="15.6" x14ac:dyDescent="0.3">
      <c r="C17630" s="227"/>
    </row>
    <row r="17631" spans="3:3" ht="15.6" x14ac:dyDescent="0.3">
      <c r="C17631" s="227"/>
    </row>
    <row r="17632" spans="3:3" ht="15.6" x14ac:dyDescent="0.3">
      <c r="C17632" s="227"/>
    </row>
    <row r="17633" spans="3:3" ht="15.6" x14ac:dyDescent="0.3">
      <c r="C17633" s="227"/>
    </row>
    <row r="17634" spans="3:3" ht="15.6" x14ac:dyDescent="0.3">
      <c r="C17634" s="227"/>
    </row>
    <row r="17635" spans="3:3" ht="15.6" x14ac:dyDescent="0.3">
      <c r="C17635" s="227"/>
    </row>
    <row r="17636" spans="3:3" ht="15.6" x14ac:dyDescent="0.3">
      <c r="C17636" s="227"/>
    </row>
    <row r="17637" spans="3:3" ht="15.6" x14ac:dyDescent="0.3">
      <c r="C17637" s="227"/>
    </row>
    <row r="17638" spans="3:3" ht="15.6" x14ac:dyDescent="0.3">
      <c r="C17638" s="227"/>
    </row>
    <row r="17639" spans="3:3" ht="15.6" x14ac:dyDescent="0.3">
      <c r="C17639" s="227"/>
    </row>
    <row r="17640" spans="3:3" ht="15.6" x14ac:dyDescent="0.3">
      <c r="C17640" s="227"/>
    </row>
    <row r="17641" spans="3:3" ht="15.6" x14ac:dyDescent="0.3">
      <c r="C17641" s="227"/>
    </row>
    <row r="17642" spans="3:3" ht="15.6" x14ac:dyDescent="0.3">
      <c r="C17642" s="227"/>
    </row>
    <row r="17643" spans="3:3" ht="15.6" x14ac:dyDescent="0.3">
      <c r="C17643" s="227"/>
    </row>
    <row r="17644" spans="3:3" ht="15.6" x14ac:dyDescent="0.3">
      <c r="C17644" s="227"/>
    </row>
    <row r="17645" spans="3:3" ht="15.6" x14ac:dyDescent="0.3">
      <c r="C17645" s="227"/>
    </row>
    <row r="17646" spans="3:3" ht="15.6" x14ac:dyDescent="0.3">
      <c r="C17646" s="227"/>
    </row>
    <row r="17647" spans="3:3" ht="15.6" x14ac:dyDescent="0.3">
      <c r="C17647" s="227"/>
    </row>
    <row r="17648" spans="3:3" ht="15.6" x14ac:dyDescent="0.3">
      <c r="C17648" s="227"/>
    </row>
    <row r="17649" spans="3:3" ht="15.6" x14ac:dyDescent="0.3">
      <c r="C17649" s="227"/>
    </row>
    <row r="17650" spans="3:3" ht="15.6" x14ac:dyDescent="0.3">
      <c r="C17650" s="227"/>
    </row>
    <row r="17651" spans="3:3" ht="15.6" x14ac:dyDescent="0.3">
      <c r="C17651" s="227"/>
    </row>
    <row r="17652" spans="3:3" ht="15.6" x14ac:dyDescent="0.3">
      <c r="C17652" s="227"/>
    </row>
    <row r="17653" spans="3:3" ht="15.6" x14ac:dyDescent="0.3">
      <c r="C17653" s="227"/>
    </row>
    <row r="17654" spans="3:3" ht="15.6" x14ac:dyDescent="0.3">
      <c r="C17654" s="227"/>
    </row>
    <row r="17655" spans="3:3" ht="15.6" x14ac:dyDescent="0.3">
      <c r="C17655" s="227"/>
    </row>
    <row r="17656" spans="3:3" ht="15.6" x14ac:dyDescent="0.3">
      <c r="C17656" s="227"/>
    </row>
    <row r="17657" spans="3:3" ht="15.6" x14ac:dyDescent="0.3">
      <c r="C17657" s="227"/>
    </row>
    <row r="17658" spans="3:3" ht="15.6" x14ac:dyDescent="0.3">
      <c r="C17658" s="227"/>
    </row>
    <row r="17659" spans="3:3" ht="15.6" x14ac:dyDescent="0.3">
      <c r="C17659" s="227"/>
    </row>
    <row r="17660" spans="3:3" ht="15.6" x14ac:dyDescent="0.3">
      <c r="C17660" s="227"/>
    </row>
    <row r="17661" spans="3:3" ht="15.6" x14ac:dyDescent="0.3">
      <c r="C17661" s="227"/>
    </row>
    <row r="17662" spans="3:3" ht="15.6" x14ac:dyDescent="0.3">
      <c r="C17662" s="227"/>
    </row>
    <row r="17663" spans="3:3" ht="15.6" x14ac:dyDescent="0.3">
      <c r="C17663" s="227"/>
    </row>
    <row r="17664" spans="3:3" ht="15.6" x14ac:dyDescent="0.3">
      <c r="C17664" s="227"/>
    </row>
    <row r="17665" spans="3:3" ht="15.6" x14ac:dyDescent="0.3">
      <c r="C17665" s="227"/>
    </row>
    <row r="17666" spans="3:3" ht="15.6" x14ac:dyDescent="0.3">
      <c r="C17666" s="227"/>
    </row>
    <row r="17667" spans="3:3" ht="15.6" x14ac:dyDescent="0.3">
      <c r="C17667" s="227"/>
    </row>
    <row r="17668" spans="3:3" ht="15.6" x14ac:dyDescent="0.3">
      <c r="C17668" s="227"/>
    </row>
    <row r="17669" spans="3:3" ht="15.6" x14ac:dyDescent="0.3">
      <c r="C17669" s="227"/>
    </row>
    <row r="17670" spans="3:3" ht="15.6" x14ac:dyDescent="0.3">
      <c r="C17670" s="227"/>
    </row>
    <row r="17671" spans="3:3" ht="15.6" x14ac:dyDescent="0.3">
      <c r="C17671" s="227"/>
    </row>
    <row r="17672" spans="3:3" ht="15.6" x14ac:dyDescent="0.3">
      <c r="C17672" s="227"/>
    </row>
    <row r="17673" spans="3:3" ht="15.6" x14ac:dyDescent="0.3">
      <c r="C17673" s="227"/>
    </row>
    <row r="17674" spans="3:3" ht="15.6" x14ac:dyDescent="0.3">
      <c r="C17674" s="227"/>
    </row>
    <row r="17675" spans="3:3" ht="15.6" x14ac:dyDescent="0.3">
      <c r="C17675" s="227"/>
    </row>
    <row r="17676" spans="3:3" ht="15.6" x14ac:dyDescent="0.3">
      <c r="C17676" s="227"/>
    </row>
    <row r="17677" spans="3:3" ht="15.6" x14ac:dyDescent="0.3">
      <c r="C17677" s="227"/>
    </row>
    <row r="17678" spans="3:3" ht="15.6" x14ac:dyDescent="0.3">
      <c r="C17678" s="227"/>
    </row>
    <row r="17679" spans="3:3" ht="15.6" x14ac:dyDescent="0.3">
      <c r="C17679" s="227"/>
    </row>
    <row r="17680" spans="3:3" ht="15.6" x14ac:dyDescent="0.3">
      <c r="C17680" s="227"/>
    </row>
    <row r="17681" spans="3:3" ht="15.6" x14ac:dyDescent="0.3">
      <c r="C17681" s="227"/>
    </row>
    <row r="17682" spans="3:3" ht="15.6" x14ac:dyDescent="0.3">
      <c r="C17682" s="227"/>
    </row>
    <row r="17683" spans="3:3" ht="15.6" x14ac:dyDescent="0.3">
      <c r="C17683" s="227"/>
    </row>
    <row r="17684" spans="3:3" ht="15.6" x14ac:dyDescent="0.3">
      <c r="C17684" s="227"/>
    </row>
    <row r="17685" spans="3:3" ht="15.6" x14ac:dyDescent="0.3">
      <c r="C17685" s="227"/>
    </row>
    <row r="17686" spans="3:3" ht="15.6" x14ac:dyDescent="0.3">
      <c r="C17686" s="227"/>
    </row>
    <row r="17687" spans="3:3" ht="15.6" x14ac:dyDescent="0.3">
      <c r="C17687" s="227"/>
    </row>
    <row r="17688" spans="3:3" ht="15.6" x14ac:dyDescent="0.3">
      <c r="C17688" s="227"/>
    </row>
    <row r="17689" spans="3:3" ht="15.6" x14ac:dyDescent="0.3">
      <c r="C17689" s="227"/>
    </row>
    <row r="17690" spans="3:3" ht="15.6" x14ac:dyDescent="0.3">
      <c r="C17690" s="227"/>
    </row>
    <row r="17691" spans="3:3" ht="15.6" x14ac:dyDescent="0.3">
      <c r="C17691" s="227"/>
    </row>
    <row r="17692" spans="3:3" ht="15.6" x14ac:dyDescent="0.3">
      <c r="C17692" s="227"/>
    </row>
    <row r="17693" spans="3:3" ht="15.6" x14ac:dyDescent="0.3">
      <c r="C17693" s="227"/>
    </row>
    <row r="17694" spans="3:3" ht="15.6" x14ac:dyDescent="0.3">
      <c r="C17694" s="227"/>
    </row>
    <row r="17695" spans="3:3" ht="15.6" x14ac:dyDescent="0.3">
      <c r="C17695" s="227"/>
    </row>
    <row r="17696" spans="3:3" ht="15.6" x14ac:dyDescent="0.3">
      <c r="C17696" s="227"/>
    </row>
    <row r="17697" spans="3:3" ht="15.6" x14ac:dyDescent="0.3">
      <c r="C17697" s="227"/>
    </row>
    <row r="17698" spans="3:3" ht="15.6" x14ac:dyDescent="0.3">
      <c r="C17698" s="227"/>
    </row>
    <row r="17699" spans="3:3" ht="15.6" x14ac:dyDescent="0.3">
      <c r="C17699" s="227"/>
    </row>
    <row r="17700" spans="3:3" ht="15.6" x14ac:dyDescent="0.3">
      <c r="C17700" s="227"/>
    </row>
    <row r="17701" spans="3:3" ht="15.6" x14ac:dyDescent="0.3">
      <c r="C17701" s="227"/>
    </row>
    <row r="17702" spans="3:3" ht="15.6" x14ac:dyDescent="0.3">
      <c r="C17702" s="227"/>
    </row>
    <row r="17703" spans="3:3" ht="15.6" x14ac:dyDescent="0.3">
      <c r="C17703" s="227"/>
    </row>
    <row r="17704" spans="3:3" ht="15.6" x14ac:dyDescent="0.3">
      <c r="C17704" s="227"/>
    </row>
    <row r="17705" spans="3:3" ht="15.6" x14ac:dyDescent="0.3">
      <c r="C17705" s="227"/>
    </row>
    <row r="17706" spans="3:3" ht="15.6" x14ac:dyDescent="0.3">
      <c r="C17706" s="227"/>
    </row>
    <row r="17707" spans="3:3" ht="15.6" x14ac:dyDescent="0.3">
      <c r="C17707" s="227"/>
    </row>
    <row r="17708" spans="3:3" ht="15.6" x14ac:dyDescent="0.3">
      <c r="C17708" s="227"/>
    </row>
    <row r="17709" spans="3:3" ht="15.6" x14ac:dyDescent="0.3">
      <c r="C17709" s="227"/>
    </row>
    <row r="17710" spans="3:3" ht="15.6" x14ac:dyDescent="0.3">
      <c r="C17710" s="227"/>
    </row>
    <row r="17711" spans="3:3" ht="15.6" x14ac:dyDescent="0.3">
      <c r="C17711" s="227"/>
    </row>
    <row r="17712" spans="3:3" ht="15.6" x14ac:dyDescent="0.3">
      <c r="C17712" s="227"/>
    </row>
    <row r="17713" spans="3:3" ht="15.6" x14ac:dyDescent="0.3">
      <c r="C17713" s="227"/>
    </row>
    <row r="17714" spans="3:3" ht="15.6" x14ac:dyDescent="0.3">
      <c r="C17714" s="227"/>
    </row>
    <row r="17715" spans="3:3" ht="15.6" x14ac:dyDescent="0.3">
      <c r="C17715" s="227"/>
    </row>
    <row r="17716" spans="3:3" ht="15.6" x14ac:dyDescent="0.3">
      <c r="C17716" s="227"/>
    </row>
    <row r="17717" spans="3:3" ht="15.6" x14ac:dyDescent="0.3">
      <c r="C17717" s="227"/>
    </row>
    <row r="17718" spans="3:3" ht="15.6" x14ac:dyDescent="0.3">
      <c r="C17718" s="227"/>
    </row>
    <row r="17719" spans="3:3" ht="15.6" x14ac:dyDescent="0.3">
      <c r="C17719" s="227"/>
    </row>
    <row r="17720" spans="3:3" ht="15.6" x14ac:dyDescent="0.3">
      <c r="C17720" s="227"/>
    </row>
    <row r="17721" spans="3:3" ht="15.6" x14ac:dyDescent="0.3">
      <c r="C17721" s="227"/>
    </row>
    <row r="17722" spans="3:3" ht="15.6" x14ac:dyDescent="0.3">
      <c r="C17722" s="227"/>
    </row>
    <row r="17723" spans="3:3" ht="15.6" x14ac:dyDescent="0.3">
      <c r="C17723" s="227"/>
    </row>
    <row r="17724" spans="3:3" ht="15.6" x14ac:dyDescent="0.3">
      <c r="C17724" s="227"/>
    </row>
    <row r="17725" spans="3:3" ht="15.6" x14ac:dyDescent="0.3">
      <c r="C17725" s="227"/>
    </row>
    <row r="17726" spans="3:3" ht="15.6" x14ac:dyDescent="0.3">
      <c r="C17726" s="227"/>
    </row>
    <row r="17727" spans="3:3" ht="15.6" x14ac:dyDescent="0.3">
      <c r="C17727" s="227"/>
    </row>
    <row r="17728" spans="3:3" ht="15.6" x14ac:dyDescent="0.3">
      <c r="C17728" s="227"/>
    </row>
    <row r="17729" spans="3:3" ht="15.6" x14ac:dyDescent="0.3">
      <c r="C17729" s="227"/>
    </row>
    <row r="17730" spans="3:3" ht="15.6" x14ac:dyDescent="0.3">
      <c r="C17730" s="227"/>
    </row>
    <row r="17731" spans="3:3" ht="15.6" x14ac:dyDescent="0.3">
      <c r="C17731" s="227"/>
    </row>
    <row r="17732" spans="3:3" ht="15.6" x14ac:dyDescent="0.3">
      <c r="C17732" s="227"/>
    </row>
    <row r="17733" spans="3:3" ht="15.6" x14ac:dyDescent="0.3">
      <c r="C17733" s="227"/>
    </row>
    <row r="17734" spans="3:3" ht="15.6" x14ac:dyDescent="0.3">
      <c r="C17734" s="227"/>
    </row>
    <row r="17735" spans="3:3" ht="15.6" x14ac:dyDescent="0.3">
      <c r="C17735" s="227"/>
    </row>
    <row r="17736" spans="3:3" ht="15.6" x14ac:dyDescent="0.3">
      <c r="C17736" s="227"/>
    </row>
    <row r="17737" spans="3:3" ht="15.6" x14ac:dyDescent="0.3">
      <c r="C17737" s="227"/>
    </row>
    <row r="17738" spans="3:3" ht="15.6" x14ac:dyDescent="0.3">
      <c r="C17738" s="227"/>
    </row>
    <row r="17739" spans="3:3" ht="15.6" x14ac:dyDescent="0.3">
      <c r="C17739" s="227"/>
    </row>
    <row r="17740" spans="3:3" ht="15.6" x14ac:dyDescent="0.3">
      <c r="C17740" s="227"/>
    </row>
    <row r="17741" spans="3:3" ht="15.6" x14ac:dyDescent="0.3">
      <c r="C17741" s="227"/>
    </row>
    <row r="17742" spans="3:3" ht="15.6" x14ac:dyDescent="0.3">
      <c r="C17742" s="227"/>
    </row>
    <row r="17743" spans="3:3" ht="15.6" x14ac:dyDescent="0.3">
      <c r="C17743" s="227"/>
    </row>
    <row r="17744" spans="3:3" ht="15.6" x14ac:dyDescent="0.3">
      <c r="C17744" s="227"/>
    </row>
    <row r="17745" spans="3:3" ht="15.6" x14ac:dyDescent="0.3">
      <c r="C17745" s="227"/>
    </row>
    <row r="17746" spans="3:3" ht="15.6" x14ac:dyDescent="0.3">
      <c r="C17746" s="227"/>
    </row>
    <row r="17747" spans="3:3" ht="15.6" x14ac:dyDescent="0.3">
      <c r="C17747" s="227"/>
    </row>
    <row r="17748" spans="3:3" ht="15.6" x14ac:dyDescent="0.3">
      <c r="C17748" s="227"/>
    </row>
    <row r="17749" spans="3:3" ht="15.6" x14ac:dyDescent="0.3">
      <c r="C17749" s="227"/>
    </row>
    <row r="17750" spans="3:3" ht="15.6" x14ac:dyDescent="0.3">
      <c r="C17750" s="227"/>
    </row>
    <row r="17751" spans="3:3" ht="15.6" x14ac:dyDescent="0.3">
      <c r="C17751" s="227"/>
    </row>
    <row r="17752" spans="3:3" ht="15.6" x14ac:dyDescent="0.3">
      <c r="C17752" s="227"/>
    </row>
    <row r="17753" spans="3:3" ht="15.6" x14ac:dyDescent="0.3">
      <c r="C17753" s="227"/>
    </row>
    <row r="17754" spans="3:3" ht="15.6" x14ac:dyDescent="0.3">
      <c r="C17754" s="227"/>
    </row>
    <row r="17755" spans="3:3" ht="15.6" x14ac:dyDescent="0.3">
      <c r="C17755" s="227"/>
    </row>
    <row r="17756" spans="3:3" ht="15.6" x14ac:dyDescent="0.3">
      <c r="C17756" s="227"/>
    </row>
    <row r="17757" spans="3:3" ht="15.6" x14ac:dyDescent="0.3">
      <c r="C17757" s="227"/>
    </row>
    <row r="17758" spans="3:3" ht="15.6" x14ac:dyDescent="0.3">
      <c r="C17758" s="227"/>
    </row>
    <row r="17759" spans="3:3" ht="15.6" x14ac:dyDescent="0.3">
      <c r="C17759" s="227"/>
    </row>
    <row r="17760" spans="3:3" ht="15.6" x14ac:dyDescent="0.3">
      <c r="C17760" s="227"/>
    </row>
    <row r="17761" spans="3:3" ht="15.6" x14ac:dyDescent="0.3">
      <c r="C17761" s="227"/>
    </row>
    <row r="17762" spans="3:3" ht="15.6" x14ac:dyDescent="0.3">
      <c r="C17762" s="227"/>
    </row>
    <row r="17763" spans="3:3" ht="15.6" x14ac:dyDescent="0.3">
      <c r="C17763" s="227"/>
    </row>
    <row r="17764" spans="3:3" ht="15.6" x14ac:dyDescent="0.3">
      <c r="C17764" s="227"/>
    </row>
    <row r="17765" spans="3:3" ht="15.6" x14ac:dyDescent="0.3">
      <c r="C17765" s="227"/>
    </row>
    <row r="17766" spans="3:3" ht="15.6" x14ac:dyDescent="0.3">
      <c r="C17766" s="227"/>
    </row>
    <row r="17767" spans="3:3" ht="15.6" x14ac:dyDescent="0.3">
      <c r="C17767" s="227"/>
    </row>
    <row r="17768" spans="3:3" ht="15.6" x14ac:dyDescent="0.3">
      <c r="C17768" s="227"/>
    </row>
    <row r="17769" spans="3:3" ht="15.6" x14ac:dyDescent="0.3">
      <c r="C17769" s="227"/>
    </row>
    <row r="17770" spans="3:3" ht="15.6" x14ac:dyDescent="0.3">
      <c r="C17770" s="227"/>
    </row>
    <row r="17771" spans="3:3" ht="15.6" x14ac:dyDescent="0.3">
      <c r="C17771" s="227"/>
    </row>
    <row r="17772" spans="3:3" ht="15.6" x14ac:dyDescent="0.3">
      <c r="C17772" s="227"/>
    </row>
    <row r="17773" spans="3:3" ht="15.6" x14ac:dyDescent="0.3">
      <c r="C17773" s="227"/>
    </row>
    <row r="17774" spans="3:3" ht="15.6" x14ac:dyDescent="0.3">
      <c r="C17774" s="227"/>
    </row>
    <row r="17775" spans="3:3" ht="15.6" x14ac:dyDescent="0.3">
      <c r="C17775" s="227"/>
    </row>
    <row r="17776" spans="3:3" ht="15.6" x14ac:dyDescent="0.3">
      <c r="C17776" s="227"/>
    </row>
    <row r="17777" spans="3:3" ht="15.6" x14ac:dyDescent="0.3">
      <c r="C17777" s="227"/>
    </row>
    <row r="17778" spans="3:3" ht="15.6" x14ac:dyDescent="0.3">
      <c r="C17778" s="227"/>
    </row>
    <row r="17779" spans="3:3" ht="15.6" x14ac:dyDescent="0.3">
      <c r="C17779" s="227"/>
    </row>
    <row r="17780" spans="3:3" ht="15.6" x14ac:dyDescent="0.3">
      <c r="C17780" s="227"/>
    </row>
    <row r="17781" spans="3:3" ht="15.6" x14ac:dyDescent="0.3">
      <c r="C17781" s="227"/>
    </row>
    <row r="17782" spans="3:3" ht="15.6" x14ac:dyDescent="0.3">
      <c r="C17782" s="227"/>
    </row>
    <row r="17783" spans="3:3" ht="15.6" x14ac:dyDescent="0.3">
      <c r="C17783" s="227"/>
    </row>
    <row r="17784" spans="3:3" ht="15.6" x14ac:dyDescent="0.3">
      <c r="C17784" s="227"/>
    </row>
    <row r="17785" spans="3:3" ht="15.6" x14ac:dyDescent="0.3">
      <c r="C17785" s="227"/>
    </row>
    <row r="17786" spans="3:3" ht="15.6" x14ac:dyDescent="0.3">
      <c r="C17786" s="227"/>
    </row>
    <row r="17787" spans="3:3" ht="15.6" x14ac:dyDescent="0.3">
      <c r="C17787" s="227"/>
    </row>
    <row r="17788" spans="3:3" ht="15.6" x14ac:dyDescent="0.3">
      <c r="C17788" s="227"/>
    </row>
    <row r="17789" spans="3:3" ht="15.6" x14ac:dyDescent="0.3">
      <c r="C17789" s="227"/>
    </row>
    <row r="17790" spans="3:3" ht="15.6" x14ac:dyDescent="0.3">
      <c r="C17790" s="227"/>
    </row>
    <row r="17791" spans="3:3" ht="15.6" x14ac:dyDescent="0.3">
      <c r="C17791" s="227"/>
    </row>
    <row r="17792" spans="3:3" ht="15.6" x14ac:dyDescent="0.3">
      <c r="C17792" s="227"/>
    </row>
    <row r="17793" spans="3:3" ht="15.6" x14ac:dyDescent="0.3">
      <c r="C17793" s="227"/>
    </row>
    <row r="17794" spans="3:3" ht="15.6" x14ac:dyDescent="0.3">
      <c r="C17794" s="227"/>
    </row>
    <row r="17795" spans="3:3" ht="15.6" x14ac:dyDescent="0.3">
      <c r="C17795" s="227"/>
    </row>
    <row r="17796" spans="3:3" ht="15.6" x14ac:dyDescent="0.3">
      <c r="C17796" s="227"/>
    </row>
    <row r="17797" spans="3:3" ht="15.6" x14ac:dyDescent="0.3">
      <c r="C17797" s="227"/>
    </row>
    <row r="17798" spans="3:3" ht="15.6" x14ac:dyDescent="0.3">
      <c r="C17798" s="227"/>
    </row>
    <row r="17799" spans="3:3" ht="15.6" x14ac:dyDescent="0.3">
      <c r="C17799" s="227"/>
    </row>
    <row r="17800" spans="3:3" ht="15.6" x14ac:dyDescent="0.3">
      <c r="C17800" s="227"/>
    </row>
    <row r="17801" spans="3:3" ht="15.6" x14ac:dyDescent="0.3">
      <c r="C17801" s="227"/>
    </row>
    <row r="17802" spans="3:3" ht="15.6" x14ac:dyDescent="0.3">
      <c r="C17802" s="227"/>
    </row>
    <row r="17803" spans="3:3" ht="15.6" x14ac:dyDescent="0.3">
      <c r="C17803" s="227"/>
    </row>
    <row r="17804" spans="3:3" ht="15.6" x14ac:dyDescent="0.3">
      <c r="C17804" s="227"/>
    </row>
    <row r="17805" spans="3:3" ht="15.6" x14ac:dyDescent="0.3">
      <c r="C17805" s="227"/>
    </row>
    <row r="17806" spans="3:3" ht="15.6" x14ac:dyDescent="0.3">
      <c r="C17806" s="227"/>
    </row>
    <row r="17807" spans="3:3" ht="15.6" x14ac:dyDescent="0.3">
      <c r="C17807" s="227"/>
    </row>
    <row r="17808" spans="3:3" ht="15.6" x14ac:dyDescent="0.3">
      <c r="C17808" s="227"/>
    </row>
    <row r="17809" spans="3:3" ht="15.6" x14ac:dyDescent="0.3">
      <c r="C17809" s="227"/>
    </row>
    <row r="17810" spans="3:3" ht="15.6" x14ac:dyDescent="0.3">
      <c r="C17810" s="227"/>
    </row>
    <row r="17811" spans="3:3" ht="15.6" x14ac:dyDescent="0.3">
      <c r="C17811" s="227"/>
    </row>
    <row r="17812" spans="3:3" ht="15.6" x14ac:dyDescent="0.3">
      <c r="C17812" s="227"/>
    </row>
    <row r="17813" spans="3:3" ht="15.6" x14ac:dyDescent="0.3">
      <c r="C17813" s="227"/>
    </row>
    <row r="17814" spans="3:3" ht="15.6" x14ac:dyDescent="0.3">
      <c r="C17814" s="227"/>
    </row>
    <row r="17815" spans="3:3" ht="15.6" x14ac:dyDescent="0.3">
      <c r="C17815" s="227"/>
    </row>
    <row r="17816" spans="3:3" ht="15.6" x14ac:dyDescent="0.3">
      <c r="C17816" s="227"/>
    </row>
    <row r="17817" spans="3:3" ht="15.6" x14ac:dyDescent="0.3">
      <c r="C17817" s="227"/>
    </row>
    <row r="17818" spans="3:3" ht="15.6" x14ac:dyDescent="0.3">
      <c r="C17818" s="227"/>
    </row>
    <row r="17819" spans="3:3" ht="15.6" x14ac:dyDescent="0.3">
      <c r="C17819" s="227"/>
    </row>
    <row r="17820" spans="3:3" ht="15.6" x14ac:dyDescent="0.3">
      <c r="C17820" s="227"/>
    </row>
    <row r="17821" spans="3:3" ht="15.6" x14ac:dyDescent="0.3">
      <c r="C17821" s="227"/>
    </row>
    <row r="17822" spans="3:3" ht="15.6" x14ac:dyDescent="0.3">
      <c r="C17822" s="227"/>
    </row>
    <row r="17823" spans="3:3" ht="15.6" x14ac:dyDescent="0.3">
      <c r="C17823" s="227"/>
    </row>
    <row r="17824" spans="3:3" ht="15.6" x14ac:dyDescent="0.3">
      <c r="C17824" s="227"/>
    </row>
    <row r="17825" spans="3:3" ht="15.6" x14ac:dyDescent="0.3">
      <c r="C17825" s="227"/>
    </row>
    <row r="17826" spans="3:3" ht="15.6" x14ac:dyDescent="0.3">
      <c r="C17826" s="227"/>
    </row>
    <row r="17827" spans="3:3" ht="15.6" x14ac:dyDescent="0.3">
      <c r="C17827" s="227"/>
    </row>
    <row r="17828" spans="3:3" ht="15.6" x14ac:dyDescent="0.3">
      <c r="C17828" s="227"/>
    </row>
    <row r="17829" spans="3:3" ht="15.6" x14ac:dyDescent="0.3">
      <c r="C17829" s="227"/>
    </row>
    <row r="17830" spans="3:3" ht="15.6" x14ac:dyDescent="0.3">
      <c r="C17830" s="227"/>
    </row>
    <row r="17831" spans="3:3" ht="15.6" x14ac:dyDescent="0.3">
      <c r="C17831" s="227"/>
    </row>
    <row r="17832" spans="3:3" ht="15.6" x14ac:dyDescent="0.3">
      <c r="C17832" s="227"/>
    </row>
    <row r="17833" spans="3:3" ht="15.6" x14ac:dyDescent="0.3">
      <c r="C17833" s="227"/>
    </row>
    <row r="17834" spans="3:3" ht="15.6" x14ac:dyDescent="0.3">
      <c r="C17834" s="227"/>
    </row>
    <row r="17835" spans="3:3" ht="15.6" x14ac:dyDescent="0.3">
      <c r="C17835" s="227"/>
    </row>
    <row r="17836" spans="3:3" ht="15.6" x14ac:dyDescent="0.3">
      <c r="C17836" s="227"/>
    </row>
    <row r="17837" spans="3:3" ht="15.6" x14ac:dyDescent="0.3">
      <c r="C17837" s="227"/>
    </row>
    <row r="17838" spans="3:3" ht="15.6" x14ac:dyDescent="0.3">
      <c r="C17838" s="227"/>
    </row>
    <row r="17839" spans="3:3" ht="15.6" x14ac:dyDescent="0.3">
      <c r="C17839" s="227"/>
    </row>
    <row r="17840" spans="3:3" ht="15.6" x14ac:dyDescent="0.3">
      <c r="C17840" s="227"/>
    </row>
    <row r="17841" spans="3:3" ht="15.6" x14ac:dyDescent="0.3">
      <c r="C17841" s="227"/>
    </row>
    <row r="17842" spans="3:3" ht="15.6" x14ac:dyDescent="0.3">
      <c r="C17842" s="227"/>
    </row>
    <row r="17843" spans="3:3" ht="15.6" x14ac:dyDescent="0.3">
      <c r="C17843" s="227"/>
    </row>
    <row r="17844" spans="3:3" ht="15.6" x14ac:dyDescent="0.3">
      <c r="C17844" s="227"/>
    </row>
    <row r="17845" spans="3:3" ht="15.6" x14ac:dyDescent="0.3">
      <c r="C17845" s="227"/>
    </row>
    <row r="17846" spans="3:3" ht="15.6" x14ac:dyDescent="0.3">
      <c r="C17846" s="227"/>
    </row>
    <row r="17847" spans="3:3" ht="15.6" x14ac:dyDescent="0.3">
      <c r="C17847" s="227"/>
    </row>
    <row r="17848" spans="3:3" ht="15.6" x14ac:dyDescent="0.3">
      <c r="C17848" s="227"/>
    </row>
    <row r="17849" spans="3:3" ht="15.6" x14ac:dyDescent="0.3">
      <c r="C17849" s="227"/>
    </row>
    <row r="17850" spans="3:3" ht="15.6" x14ac:dyDescent="0.3">
      <c r="C17850" s="227"/>
    </row>
    <row r="17851" spans="3:3" ht="15.6" x14ac:dyDescent="0.3">
      <c r="C17851" s="227"/>
    </row>
    <row r="17852" spans="3:3" ht="15.6" x14ac:dyDescent="0.3">
      <c r="C17852" s="227"/>
    </row>
    <row r="17853" spans="3:3" ht="15.6" x14ac:dyDescent="0.3">
      <c r="C17853" s="227"/>
    </row>
    <row r="17854" spans="3:3" ht="15.6" x14ac:dyDescent="0.3">
      <c r="C17854" s="227"/>
    </row>
    <row r="17855" spans="3:3" ht="15.6" x14ac:dyDescent="0.3">
      <c r="C17855" s="227"/>
    </row>
    <row r="17856" spans="3:3" ht="15.6" x14ac:dyDescent="0.3">
      <c r="C17856" s="227"/>
    </row>
    <row r="17857" spans="3:3" ht="15.6" x14ac:dyDescent="0.3">
      <c r="C17857" s="227"/>
    </row>
    <row r="17858" spans="3:3" ht="15.6" x14ac:dyDescent="0.3">
      <c r="C17858" s="227"/>
    </row>
    <row r="17859" spans="3:3" ht="15.6" x14ac:dyDescent="0.3">
      <c r="C17859" s="227"/>
    </row>
    <row r="17860" spans="3:3" ht="15.6" x14ac:dyDescent="0.3">
      <c r="C17860" s="227"/>
    </row>
    <row r="17861" spans="3:3" ht="15.6" x14ac:dyDescent="0.3">
      <c r="C17861" s="227"/>
    </row>
    <row r="17862" spans="3:3" ht="15.6" x14ac:dyDescent="0.3">
      <c r="C17862" s="227"/>
    </row>
    <row r="17863" spans="3:3" ht="15.6" x14ac:dyDescent="0.3">
      <c r="C17863" s="227"/>
    </row>
    <row r="17864" spans="3:3" ht="15.6" x14ac:dyDescent="0.3">
      <c r="C17864" s="227"/>
    </row>
    <row r="17865" spans="3:3" ht="15.6" x14ac:dyDescent="0.3">
      <c r="C17865" s="227"/>
    </row>
    <row r="17866" spans="3:3" ht="15.6" x14ac:dyDescent="0.3">
      <c r="C17866" s="227"/>
    </row>
    <row r="17867" spans="3:3" ht="15.6" x14ac:dyDescent="0.3">
      <c r="C17867" s="227"/>
    </row>
    <row r="17868" spans="3:3" ht="15.6" x14ac:dyDescent="0.3">
      <c r="C17868" s="227"/>
    </row>
    <row r="17869" spans="3:3" ht="15.6" x14ac:dyDescent="0.3">
      <c r="C17869" s="227"/>
    </row>
    <row r="17870" spans="3:3" ht="15.6" x14ac:dyDescent="0.3">
      <c r="C17870" s="227"/>
    </row>
    <row r="17871" spans="3:3" ht="15.6" x14ac:dyDescent="0.3">
      <c r="C17871" s="227"/>
    </row>
    <row r="17872" spans="3:3" ht="15.6" x14ac:dyDescent="0.3">
      <c r="C17872" s="227"/>
    </row>
    <row r="17873" spans="3:3" ht="15.6" x14ac:dyDescent="0.3">
      <c r="C17873" s="227"/>
    </row>
    <row r="17874" spans="3:3" ht="15.6" x14ac:dyDescent="0.3">
      <c r="C17874" s="227"/>
    </row>
    <row r="17875" spans="3:3" ht="15.6" x14ac:dyDescent="0.3">
      <c r="C17875" s="227"/>
    </row>
    <row r="17876" spans="3:3" ht="15.6" x14ac:dyDescent="0.3">
      <c r="C17876" s="227"/>
    </row>
    <row r="17877" spans="3:3" ht="15.6" x14ac:dyDescent="0.3">
      <c r="C17877" s="227"/>
    </row>
    <row r="17878" spans="3:3" ht="15.6" x14ac:dyDescent="0.3">
      <c r="C17878" s="227"/>
    </row>
    <row r="17879" spans="3:3" ht="15.6" x14ac:dyDescent="0.3">
      <c r="C17879" s="227"/>
    </row>
    <row r="17880" spans="3:3" ht="15.6" x14ac:dyDescent="0.3">
      <c r="C17880" s="227"/>
    </row>
    <row r="17881" spans="3:3" ht="15.6" x14ac:dyDescent="0.3">
      <c r="C17881" s="227"/>
    </row>
    <row r="17882" spans="3:3" ht="15.6" x14ac:dyDescent="0.3">
      <c r="C17882" s="227"/>
    </row>
    <row r="17883" spans="3:3" ht="15.6" x14ac:dyDescent="0.3">
      <c r="C17883" s="227"/>
    </row>
    <row r="17884" spans="3:3" ht="15.6" x14ac:dyDescent="0.3">
      <c r="C17884" s="227"/>
    </row>
    <row r="17885" spans="3:3" ht="15.6" x14ac:dyDescent="0.3">
      <c r="C17885" s="227"/>
    </row>
    <row r="17886" spans="3:3" ht="15.6" x14ac:dyDescent="0.3">
      <c r="C17886" s="227"/>
    </row>
    <row r="17887" spans="3:3" ht="15.6" x14ac:dyDescent="0.3">
      <c r="C17887" s="227"/>
    </row>
    <row r="17888" spans="3:3" ht="15.6" x14ac:dyDescent="0.3">
      <c r="C17888" s="227"/>
    </row>
    <row r="17889" spans="3:3" ht="15.6" x14ac:dyDescent="0.3">
      <c r="C17889" s="227"/>
    </row>
    <row r="17890" spans="3:3" ht="15.6" x14ac:dyDescent="0.3">
      <c r="C17890" s="227"/>
    </row>
    <row r="17891" spans="3:3" ht="15.6" x14ac:dyDescent="0.3">
      <c r="C17891" s="227"/>
    </row>
    <row r="17892" spans="3:3" ht="15.6" x14ac:dyDescent="0.3">
      <c r="C17892" s="227"/>
    </row>
    <row r="17893" spans="3:3" ht="15.6" x14ac:dyDescent="0.3">
      <c r="C17893" s="227"/>
    </row>
    <row r="17894" spans="3:3" ht="15.6" x14ac:dyDescent="0.3">
      <c r="C17894" s="227"/>
    </row>
    <row r="17895" spans="3:3" ht="15.6" x14ac:dyDescent="0.3">
      <c r="C17895" s="227"/>
    </row>
    <row r="17896" spans="3:3" ht="15.6" x14ac:dyDescent="0.3">
      <c r="C17896" s="227"/>
    </row>
    <row r="17897" spans="3:3" ht="15.6" x14ac:dyDescent="0.3">
      <c r="C17897" s="227"/>
    </row>
    <row r="17898" spans="3:3" ht="15.6" x14ac:dyDescent="0.3">
      <c r="C17898" s="227"/>
    </row>
    <row r="17899" spans="3:3" ht="15.6" x14ac:dyDescent="0.3">
      <c r="C17899" s="227"/>
    </row>
    <row r="17900" spans="3:3" ht="15.6" x14ac:dyDescent="0.3">
      <c r="C17900" s="227"/>
    </row>
    <row r="17901" spans="3:3" ht="15.6" x14ac:dyDescent="0.3">
      <c r="C17901" s="227"/>
    </row>
    <row r="17902" spans="3:3" ht="15.6" x14ac:dyDescent="0.3">
      <c r="C17902" s="227"/>
    </row>
    <row r="17903" spans="3:3" ht="15.6" x14ac:dyDescent="0.3">
      <c r="C17903" s="227"/>
    </row>
    <row r="17904" spans="3:3" ht="15.6" x14ac:dyDescent="0.3">
      <c r="C17904" s="227"/>
    </row>
    <row r="17905" spans="3:3" ht="15.6" x14ac:dyDescent="0.3">
      <c r="C17905" s="227"/>
    </row>
    <row r="17906" spans="3:3" ht="15.6" x14ac:dyDescent="0.3">
      <c r="C17906" s="227"/>
    </row>
    <row r="17907" spans="3:3" ht="15.6" x14ac:dyDescent="0.3">
      <c r="C17907" s="227"/>
    </row>
    <row r="17908" spans="3:3" ht="15.6" x14ac:dyDescent="0.3">
      <c r="C17908" s="227"/>
    </row>
    <row r="17909" spans="3:3" ht="15.6" x14ac:dyDescent="0.3">
      <c r="C17909" s="227"/>
    </row>
    <row r="17910" spans="3:3" ht="15.6" x14ac:dyDescent="0.3">
      <c r="C17910" s="227"/>
    </row>
    <row r="17911" spans="3:3" ht="15.6" x14ac:dyDescent="0.3">
      <c r="C17911" s="227"/>
    </row>
    <row r="17912" spans="3:3" ht="15.6" x14ac:dyDescent="0.3">
      <c r="C17912" s="227"/>
    </row>
    <row r="17913" spans="3:3" ht="15.6" x14ac:dyDescent="0.3">
      <c r="C17913" s="227"/>
    </row>
    <row r="17914" spans="3:3" ht="15.6" x14ac:dyDescent="0.3">
      <c r="C17914" s="227"/>
    </row>
    <row r="17915" spans="3:3" ht="15.6" x14ac:dyDescent="0.3">
      <c r="C17915" s="227"/>
    </row>
    <row r="17916" spans="3:3" ht="15.6" x14ac:dyDescent="0.3">
      <c r="C17916" s="227"/>
    </row>
    <row r="17917" spans="3:3" ht="15.6" x14ac:dyDescent="0.3">
      <c r="C17917" s="227"/>
    </row>
    <row r="17918" spans="3:3" ht="15.6" x14ac:dyDescent="0.3">
      <c r="C17918" s="227"/>
    </row>
    <row r="17919" spans="3:3" ht="15.6" x14ac:dyDescent="0.3">
      <c r="C17919" s="227"/>
    </row>
    <row r="17920" spans="3:3" ht="15.6" x14ac:dyDescent="0.3">
      <c r="C17920" s="227"/>
    </row>
    <row r="17921" spans="3:3" ht="15.6" x14ac:dyDescent="0.3">
      <c r="C17921" s="227"/>
    </row>
    <row r="17922" spans="3:3" ht="15.6" x14ac:dyDescent="0.3">
      <c r="C17922" s="227"/>
    </row>
    <row r="17923" spans="3:3" ht="15.6" x14ac:dyDescent="0.3">
      <c r="C17923" s="227"/>
    </row>
    <row r="17924" spans="3:3" ht="15.6" x14ac:dyDescent="0.3">
      <c r="C17924" s="227"/>
    </row>
    <row r="17925" spans="3:3" ht="15.6" x14ac:dyDescent="0.3">
      <c r="C17925" s="227"/>
    </row>
    <row r="17926" spans="3:3" ht="15.6" x14ac:dyDescent="0.3">
      <c r="C17926" s="227"/>
    </row>
    <row r="17927" spans="3:3" ht="15.6" x14ac:dyDescent="0.3">
      <c r="C17927" s="227"/>
    </row>
    <row r="17928" spans="3:3" ht="15.6" x14ac:dyDescent="0.3">
      <c r="C17928" s="227"/>
    </row>
    <row r="17929" spans="3:3" ht="15.6" x14ac:dyDescent="0.3">
      <c r="C17929" s="227"/>
    </row>
    <row r="17930" spans="3:3" ht="15.6" x14ac:dyDescent="0.3">
      <c r="C17930" s="227"/>
    </row>
    <row r="17931" spans="3:3" ht="15.6" x14ac:dyDescent="0.3">
      <c r="C17931" s="227"/>
    </row>
    <row r="17932" spans="3:3" ht="15.6" x14ac:dyDescent="0.3">
      <c r="C17932" s="227"/>
    </row>
    <row r="17933" spans="3:3" ht="15.6" x14ac:dyDescent="0.3">
      <c r="C17933" s="227"/>
    </row>
    <row r="17934" spans="3:3" ht="15.6" x14ac:dyDescent="0.3">
      <c r="C17934" s="227"/>
    </row>
    <row r="17935" spans="3:3" ht="15.6" x14ac:dyDescent="0.3">
      <c r="C17935" s="227"/>
    </row>
    <row r="17936" spans="3:3" ht="15.6" x14ac:dyDescent="0.3">
      <c r="C17936" s="227"/>
    </row>
    <row r="17937" spans="3:3" ht="15.6" x14ac:dyDescent="0.3">
      <c r="C17937" s="227"/>
    </row>
    <row r="17938" spans="3:3" ht="15.6" x14ac:dyDescent="0.3">
      <c r="C17938" s="227"/>
    </row>
    <row r="17939" spans="3:3" ht="15.6" x14ac:dyDescent="0.3">
      <c r="C17939" s="227"/>
    </row>
    <row r="17940" spans="3:3" ht="15.6" x14ac:dyDescent="0.3">
      <c r="C17940" s="227"/>
    </row>
    <row r="17941" spans="3:3" ht="15.6" x14ac:dyDescent="0.3">
      <c r="C17941" s="227"/>
    </row>
    <row r="17942" spans="3:3" ht="15.6" x14ac:dyDescent="0.3">
      <c r="C17942" s="227"/>
    </row>
    <row r="17943" spans="3:3" ht="15.6" x14ac:dyDescent="0.3">
      <c r="C17943" s="227"/>
    </row>
    <row r="17944" spans="3:3" ht="15.6" x14ac:dyDescent="0.3">
      <c r="C17944" s="227"/>
    </row>
    <row r="17945" spans="3:3" ht="15.6" x14ac:dyDescent="0.3">
      <c r="C17945" s="227"/>
    </row>
    <row r="17946" spans="3:3" ht="15.6" x14ac:dyDescent="0.3">
      <c r="C17946" s="227"/>
    </row>
    <row r="17947" spans="3:3" ht="15.6" x14ac:dyDescent="0.3">
      <c r="C17947" s="227"/>
    </row>
    <row r="17948" spans="3:3" ht="15.6" x14ac:dyDescent="0.3">
      <c r="C17948" s="227"/>
    </row>
    <row r="17949" spans="3:3" ht="15.6" x14ac:dyDescent="0.3">
      <c r="C17949" s="227"/>
    </row>
    <row r="17950" spans="3:3" ht="15.6" x14ac:dyDescent="0.3">
      <c r="C17950" s="227"/>
    </row>
    <row r="17951" spans="3:3" ht="15.6" x14ac:dyDescent="0.3">
      <c r="C17951" s="227"/>
    </row>
    <row r="17952" spans="3:3" ht="15.6" x14ac:dyDescent="0.3">
      <c r="C17952" s="227"/>
    </row>
    <row r="17953" spans="3:3" ht="15.6" x14ac:dyDescent="0.3">
      <c r="C17953" s="227"/>
    </row>
    <row r="17954" spans="3:3" ht="15.6" x14ac:dyDescent="0.3">
      <c r="C17954" s="227"/>
    </row>
    <row r="17955" spans="3:3" ht="15.6" x14ac:dyDescent="0.3">
      <c r="C17955" s="227"/>
    </row>
    <row r="17956" spans="3:3" ht="15.6" x14ac:dyDescent="0.3">
      <c r="C17956" s="227"/>
    </row>
    <row r="17957" spans="3:3" ht="15.6" x14ac:dyDescent="0.3">
      <c r="C17957" s="227"/>
    </row>
    <row r="17958" spans="3:3" ht="15.6" x14ac:dyDescent="0.3">
      <c r="C17958" s="227"/>
    </row>
    <row r="17959" spans="3:3" ht="15.6" x14ac:dyDescent="0.3">
      <c r="C17959" s="227"/>
    </row>
    <row r="17960" spans="3:3" ht="15.6" x14ac:dyDescent="0.3">
      <c r="C17960" s="227"/>
    </row>
    <row r="17961" spans="3:3" ht="15.6" x14ac:dyDescent="0.3">
      <c r="C17961" s="227"/>
    </row>
    <row r="17962" spans="3:3" ht="15.6" x14ac:dyDescent="0.3">
      <c r="C17962" s="227"/>
    </row>
    <row r="17963" spans="3:3" ht="15.6" x14ac:dyDescent="0.3">
      <c r="C17963" s="227"/>
    </row>
    <row r="17964" spans="3:3" ht="15.6" x14ac:dyDescent="0.3">
      <c r="C17964" s="227"/>
    </row>
    <row r="17965" spans="3:3" ht="15.6" x14ac:dyDescent="0.3">
      <c r="C17965" s="227"/>
    </row>
    <row r="17966" spans="3:3" ht="15.6" x14ac:dyDescent="0.3">
      <c r="C17966" s="227"/>
    </row>
    <row r="17967" spans="3:3" ht="15.6" x14ac:dyDescent="0.3">
      <c r="C17967" s="227"/>
    </row>
    <row r="17968" spans="3:3" ht="15.6" x14ac:dyDescent="0.3">
      <c r="C17968" s="227"/>
    </row>
    <row r="17969" spans="3:3" ht="15.6" x14ac:dyDescent="0.3">
      <c r="C17969" s="227"/>
    </row>
    <row r="17970" spans="3:3" ht="15.6" x14ac:dyDescent="0.3">
      <c r="C17970" s="227"/>
    </row>
    <row r="17971" spans="3:3" ht="15.6" x14ac:dyDescent="0.3">
      <c r="C17971" s="227"/>
    </row>
    <row r="17972" spans="3:3" ht="15.6" x14ac:dyDescent="0.3">
      <c r="C17972" s="227"/>
    </row>
    <row r="17973" spans="3:3" ht="15.6" x14ac:dyDescent="0.3">
      <c r="C17973" s="227"/>
    </row>
    <row r="17974" spans="3:3" ht="15.6" x14ac:dyDescent="0.3">
      <c r="C17974" s="227"/>
    </row>
    <row r="17975" spans="3:3" ht="15.6" x14ac:dyDescent="0.3">
      <c r="C17975" s="227"/>
    </row>
    <row r="17976" spans="3:3" ht="15.6" x14ac:dyDescent="0.3">
      <c r="C17976" s="227"/>
    </row>
    <row r="17977" spans="3:3" ht="15.6" x14ac:dyDescent="0.3">
      <c r="C17977" s="227"/>
    </row>
    <row r="17978" spans="3:3" ht="15.6" x14ac:dyDescent="0.3">
      <c r="C17978" s="227"/>
    </row>
    <row r="17979" spans="3:3" ht="15.6" x14ac:dyDescent="0.3">
      <c r="C17979" s="227"/>
    </row>
    <row r="17980" spans="3:3" ht="15.6" x14ac:dyDescent="0.3">
      <c r="C17980" s="227"/>
    </row>
    <row r="17981" spans="3:3" ht="15.6" x14ac:dyDescent="0.3">
      <c r="C17981" s="227"/>
    </row>
    <row r="17982" spans="3:3" ht="15.6" x14ac:dyDescent="0.3">
      <c r="C17982" s="227"/>
    </row>
    <row r="17983" spans="3:3" ht="15.6" x14ac:dyDescent="0.3">
      <c r="C17983" s="227"/>
    </row>
    <row r="17984" spans="3:3" ht="15.6" x14ac:dyDescent="0.3">
      <c r="C17984" s="227"/>
    </row>
    <row r="17985" spans="3:3" ht="15.6" x14ac:dyDescent="0.3">
      <c r="C17985" s="227"/>
    </row>
    <row r="17986" spans="3:3" ht="15.6" x14ac:dyDescent="0.3">
      <c r="C17986" s="227"/>
    </row>
    <row r="17987" spans="3:3" ht="15.6" x14ac:dyDescent="0.3">
      <c r="C17987" s="227"/>
    </row>
    <row r="17988" spans="3:3" ht="15.6" x14ac:dyDescent="0.3">
      <c r="C17988" s="227"/>
    </row>
    <row r="17989" spans="3:3" ht="15.6" x14ac:dyDescent="0.3">
      <c r="C17989" s="227"/>
    </row>
    <row r="17990" spans="3:3" ht="15.6" x14ac:dyDescent="0.3">
      <c r="C17990" s="227"/>
    </row>
    <row r="17991" spans="3:3" ht="15.6" x14ac:dyDescent="0.3">
      <c r="C17991" s="227"/>
    </row>
    <row r="17992" spans="3:3" ht="15.6" x14ac:dyDescent="0.3">
      <c r="C17992" s="227"/>
    </row>
    <row r="17993" spans="3:3" ht="15.6" x14ac:dyDescent="0.3">
      <c r="C17993" s="227"/>
    </row>
    <row r="17994" spans="3:3" ht="15.6" x14ac:dyDescent="0.3">
      <c r="C17994" s="227"/>
    </row>
    <row r="17995" spans="3:3" ht="15.6" x14ac:dyDescent="0.3">
      <c r="C17995" s="227"/>
    </row>
    <row r="17996" spans="3:3" ht="15.6" x14ac:dyDescent="0.3">
      <c r="C17996" s="227"/>
    </row>
    <row r="17997" spans="3:3" ht="15.6" x14ac:dyDescent="0.3">
      <c r="C17997" s="227"/>
    </row>
    <row r="17998" spans="3:3" ht="15.6" x14ac:dyDescent="0.3">
      <c r="C17998" s="227"/>
    </row>
    <row r="17999" spans="3:3" ht="15.6" x14ac:dyDescent="0.3">
      <c r="C17999" s="227"/>
    </row>
    <row r="18000" spans="3:3" ht="15.6" x14ac:dyDescent="0.3">
      <c r="C18000" s="227"/>
    </row>
    <row r="18001" spans="3:3" ht="15.6" x14ac:dyDescent="0.3">
      <c r="C18001" s="227"/>
    </row>
    <row r="18002" spans="3:3" ht="15.6" x14ac:dyDescent="0.3">
      <c r="C18002" s="227"/>
    </row>
    <row r="18003" spans="3:3" ht="15.6" x14ac:dyDescent="0.3">
      <c r="C18003" s="227"/>
    </row>
    <row r="18004" spans="3:3" ht="15.6" x14ac:dyDescent="0.3">
      <c r="C18004" s="227"/>
    </row>
    <row r="18005" spans="3:3" ht="15.6" x14ac:dyDescent="0.3">
      <c r="C18005" s="227"/>
    </row>
    <row r="18006" spans="3:3" ht="15.6" x14ac:dyDescent="0.3">
      <c r="C18006" s="227"/>
    </row>
    <row r="18007" spans="3:3" ht="15.6" x14ac:dyDescent="0.3">
      <c r="C18007" s="227"/>
    </row>
    <row r="18008" spans="3:3" ht="15.6" x14ac:dyDescent="0.3">
      <c r="C18008" s="227"/>
    </row>
    <row r="18009" spans="3:3" ht="15.6" x14ac:dyDescent="0.3">
      <c r="C18009" s="227"/>
    </row>
    <row r="18010" spans="3:3" ht="15.6" x14ac:dyDescent="0.3">
      <c r="C18010" s="227"/>
    </row>
    <row r="18011" spans="3:3" ht="15.6" x14ac:dyDescent="0.3">
      <c r="C18011" s="227"/>
    </row>
    <row r="18012" spans="3:3" ht="15.6" x14ac:dyDescent="0.3">
      <c r="C18012" s="227"/>
    </row>
    <row r="18013" spans="3:3" ht="15.6" x14ac:dyDescent="0.3">
      <c r="C18013" s="227"/>
    </row>
    <row r="18014" spans="3:3" ht="15.6" x14ac:dyDescent="0.3">
      <c r="C18014" s="227"/>
    </row>
    <row r="18015" spans="3:3" ht="15.6" x14ac:dyDescent="0.3">
      <c r="C18015" s="227"/>
    </row>
    <row r="18016" spans="3:3" ht="15.6" x14ac:dyDescent="0.3">
      <c r="C18016" s="227"/>
    </row>
    <row r="18017" spans="3:3" ht="15.6" x14ac:dyDescent="0.3">
      <c r="C18017" s="227"/>
    </row>
    <row r="18018" spans="3:3" ht="15.6" x14ac:dyDescent="0.3">
      <c r="C18018" s="227"/>
    </row>
    <row r="18019" spans="3:3" ht="15.6" x14ac:dyDescent="0.3">
      <c r="C18019" s="227"/>
    </row>
    <row r="18020" spans="3:3" ht="15.6" x14ac:dyDescent="0.3">
      <c r="C18020" s="227"/>
    </row>
    <row r="18021" spans="3:3" ht="15.6" x14ac:dyDescent="0.3">
      <c r="C18021" s="227"/>
    </row>
    <row r="18022" spans="3:3" ht="15.6" x14ac:dyDescent="0.3">
      <c r="C18022" s="227"/>
    </row>
    <row r="18023" spans="3:3" ht="15.6" x14ac:dyDescent="0.3">
      <c r="C18023" s="227"/>
    </row>
    <row r="18024" spans="3:3" ht="15.6" x14ac:dyDescent="0.3">
      <c r="C18024" s="227"/>
    </row>
    <row r="18025" spans="3:3" ht="15.6" x14ac:dyDescent="0.3">
      <c r="C18025" s="227"/>
    </row>
    <row r="18026" spans="3:3" ht="15.6" x14ac:dyDescent="0.3">
      <c r="C18026" s="227"/>
    </row>
    <row r="18027" spans="3:3" ht="15.6" x14ac:dyDescent="0.3">
      <c r="C18027" s="227"/>
    </row>
    <row r="18028" spans="3:3" ht="15.6" x14ac:dyDescent="0.3">
      <c r="C18028" s="227"/>
    </row>
    <row r="18029" spans="3:3" ht="15.6" x14ac:dyDescent="0.3">
      <c r="C18029" s="227"/>
    </row>
    <row r="18030" spans="3:3" ht="15.6" x14ac:dyDescent="0.3">
      <c r="C18030" s="227"/>
    </row>
    <row r="18031" spans="3:3" ht="15.6" x14ac:dyDescent="0.3">
      <c r="C18031" s="227"/>
    </row>
    <row r="18032" spans="3:3" ht="15.6" x14ac:dyDescent="0.3">
      <c r="C18032" s="227"/>
    </row>
    <row r="18033" spans="3:3" ht="15.6" x14ac:dyDescent="0.3">
      <c r="C18033" s="227"/>
    </row>
    <row r="18034" spans="3:3" ht="15.6" x14ac:dyDescent="0.3">
      <c r="C18034" s="227"/>
    </row>
    <row r="18035" spans="3:3" ht="15.6" x14ac:dyDescent="0.3">
      <c r="C18035" s="227"/>
    </row>
    <row r="18036" spans="3:3" ht="15.6" x14ac:dyDescent="0.3">
      <c r="C18036" s="227"/>
    </row>
    <row r="18037" spans="3:3" ht="15.6" x14ac:dyDescent="0.3">
      <c r="C18037" s="227"/>
    </row>
    <row r="18038" spans="3:3" ht="15.6" x14ac:dyDescent="0.3">
      <c r="C18038" s="227"/>
    </row>
    <row r="18039" spans="3:3" ht="15.6" x14ac:dyDescent="0.3">
      <c r="C18039" s="227"/>
    </row>
    <row r="18040" spans="3:3" ht="15.6" x14ac:dyDescent="0.3">
      <c r="C18040" s="227"/>
    </row>
    <row r="18041" spans="3:3" ht="15.6" x14ac:dyDescent="0.3">
      <c r="C18041" s="227"/>
    </row>
    <row r="18042" spans="3:3" ht="15.6" x14ac:dyDescent="0.3">
      <c r="C18042" s="227"/>
    </row>
    <row r="18043" spans="3:3" ht="15.6" x14ac:dyDescent="0.3">
      <c r="C18043" s="227"/>
    </row>
    <row r="18044" spans="3:3" ht="15.6" x14ac:dyDescent="0.3">
      <c r="C18044" s="227"/>
    </row>
    <row r="18045" spans="3:3" ht="15.6" x14ac:dyDescent="0.3">
      <c r="C18045" s="227"/>
    </row>
    <row r="18046" spans="3:3" ht="15.6" x14ac:dyDescent="0.3">
      <c r="C18046" s="227"/>
    </row>
    <row r="18047" spans="3:3" ht="15.6" x14ac:dyDescent="0.3">
      <c r="C18047" s="227"/>
    </row>
    <row r="18048" spans="3:3" ht="15.6" x14ac:dyDescent="0.3">
      <c r="C18048" s="227"/>
    </row>
    <row r="18049" spans="3:3" ht="15.6" x14ac:dyDescent="0.3">
      <c r="C18049" s="227"/>
    </row>
    <row r="18050" spans="3:3" ht="15.6" x14ac:dyDescent="0.3">
      <c r="C18050" s="227"/>
    </row>
    <row r="18051" spans="3:3" ht="15.6" x14ac:dyDescent="0.3">
      <c r="C18051" s="227"/>
    </row>
    <row r="18052" spans="3:3" ht="15.6" x14ac:dyDescent="0.3">
      <c r="C18052" s="227"/>
    </row>
    <row r="18053" spans="3:3" ht="15.6" x14ac:dyDescent="0.3">
      <c r="C18053" s="227"/>
    </row>
    <row r="18054" spans="3:3" ht="15.6" x14ac:dyDescent="0.3">
      <c r="C18054" s="227"/>
    </row>
    <row r="18055" spans="3:3" ht="15.6" x14ac:dyDescent="0.3">
      <c r="C18055" s="227"/>
    </row>
    <row r="18056" spans="3:3" ht="15.6" x14ac:dyDescent="0.3">
      <c r="C18056" s="227"/>
    </row>
    <row r="18057" spans="3:3" ht="15.6" x14ac:dyDescent="0.3">
      <c r="C18057" s="227"/>
    </row>
    <row r="18058" spans="3:3" ht="15.6" x14ac:dyDescent="0.3">
      <c r="C18058" s="227"/>
    </row>
    <row r="18059" spans="3:3" ht="15.6" x14ac:dyDescent="0.3">
      <c r="C18059" s="227"/>
    </row>
    <row r="18060" spans="3:3" ht="15.6" x14ac:dyDescent="0.3">
      <c r="C18060" s="227"/>
    </row>
    <row r="18061" spans="3:3" ht="15.6" x14ac:dyDescent="0.3">
      <c r="C18061" s="227"/>
    </row>
    <row r="18062" spans="3:3" ht="15.6" x14ac:dyDescent="0.3">
      <c r="C18062" s="227"/>
    </row>
    <row r="18063" spans="3:3" ht="15.6" x14ac:dyDescent="0.3">
      <c r="C18063" s="227"/>
    </row>
    <row r="18064" spans="3:3" ht="15.6" x14ac:dyDescent="0.3">
      <c r="C18064" s="227"/>
    </row>
    <row r="18065" spans="3:3" ht="15.6" x14ac:dyDescent="0.3">
      <c r="C18065" s="227"/>
    </row>
    <row r="18066" spans="3:3" ht="15.6" x14ac:dyDescent="0.3">
      <c r="C18066" s="227"/>
    </row>
    <row r="18067" spans="3:3" ht="15.6" x14ac:dyDescent="0.3">
      <c r="C18067" s="227"/>
    </row>
    <row r="18068" spans="3:3" ht="15.6" x14ac:dyDescent="0.3">
      <c r="C18068" s="227"/>
    </row>
    <row r="18069" spans="3:3" ht="15.6" x14ac:dyDescent="0.3">
      <c r="C18069" s="227"/>
    </row>
    <row r="18070" spans="3:3" ht="15.6" x14ac:dyDescent="0.3">
      <c r="C18070" s="227"/>
    </row>
    <row r="18071" spans="3:3" ht="15.6" x14ac:dyDescent="0.3">
      <c r="C18071" s="227"/>
    </row>
    <row r="18072" spans="3:3" ht="15.6" x14ac:dyDescent="0.3">
      <c r="C18072" s="227"/>
    </row>
    <row r="18073" spans="3:3" ht="15.6" x14ac:dyDescent="0.3">
      <c r="C18073" s="227"/>
    </row>
    <row r="18074" spans="3:3" ht="15.6" x14ac:dyDescent="0.3">
      <c r="C18074" s="227"/>
    </row>
    <row r="18075" spans="3:3" ht="15.6" x14ac:dyDescent="0.3">
      <c r="C18075" s="227"/>
    </row>
    <row r="18076" spans="3:3" ht="15.6" x14ac:dyDescent="0.3">
      <c r="C18076" s="227"/>
    </row>
    <row r="18077" spans="3:3" ht="15.6" x14ac:dyDescent="0.3">
      <c r="C18077" s="227"/>
    </row>
    <row r="18078" spans="3:3" ht="15.6" x14ac:dyDescent="0.3">
      <c r="C18078" s="227"/>
    </row>
    <row r="18079" spans="3:3" ht="15.6" x14ac:dyDescent="0.3">
      <c r="C18079" s="227"/>
    </row>
    <row r="18080" spans="3:3" ht="15.6" x14ac:dyDescent="0.3">
      <c r="C18080" s="227"/>
    </row>
    <row r="18081" spans="3:3" ht="15.6" x14ac:dyDescent="0.3">
      <c r="C18081" s="227"/>
    </row>
    <row r="18082" spans="3:3" ht="15.6" x14ac:dyDescent="0.3">
      <c r="C18082" s="227"/>
    </row>
    <row r="18083" spans="3:3" ht="15.6" x14ac:dyDescent="0.3">
      <c r="C18083" s="227"/>
    </row>
    <row r="18084" spans="3:3" ht="15.6" x14ac:dyDescent="0.3">
      <c r="C18084" s="227"/>
    </row>
    <row r="18085" spans="3:3" ht="15.6" x14ac:dyDescent="0.3">
      <c r="C18085" s="227"/>
    </row>
    <row r="18086" spans="3:3" ht="15.6" x14ac:dyDescent="0.3">
      <c r="C18086" s="227"/>
    </row>
    <row r="18087" spans="3:3" ht="15.6" x14ac:dyDescent="0.3">
      <c r="C18087" s="227"/>
    </row>
    <row r="18088" spans="3:3" ht="15.6" x14ac:dyDescent="0.3">
      <c r="C18088" s="227"/>
    </row>
    <row r="18089" spans="3:3" ht="15.6" x14ac:dyDescent="0.3">
      <c r="C18089" s="227"/>
    </row>
    <row r="18090" spans="3:3" ht="15.6" x14ac:dyDescent="0.3">
      <c r="C18090" s="227"/>
    </row>
    <row r="18091" spans="3:3" ht="15.6" x14ac:dyDescent="0.3">
      <c r="C18091" s="227"/>
    </row>
    <row r="18092" spans="3:3" ht="15.6" x14ac:dyDescent="0.3">
      <c r="C18092" s="227"/>
    </row>
    <row r="18093" spans="3:3" ht="15.6" x14ac:dyDescent="0.3">
      <c r="C18093" s="227"/>
    </row>
    <row r="18094" spans="3:3" ht="15.6" x14ac:dyDescent="0.3">
      <c r="C18094" s="227"/>
    </row>
    <row r="18095" spans="3:3" ht="15.6" x14ac:dyDescent="0.3">
      <c r="C18095" s="227"/>
    </row>
    <row r="18096" spans="3:3" ht="15.6" x14ac:dyDescent="0.3">
      <c r="C18096" s="227"/>
    </row>
    <row r="18097" spans="3:3" ht="15.6" x14ac:dyDescent="0.3">
      <c r="C18097" s="227"/>
    </row>
    <row r="18098" spans="3:3" ht="15.6" x14ac:dyDescent="0.3">
      <c r="C18098" s="227"/>
    </row>
    <row r="18099" spans="3:3" ht="15.6" x14ac:dyDescent="0.3">
      <c r="C18099" s="227"/>
    </row>
    <row r="18100" spans="3:3" ht="15.6" x14ac:dyDescent="0.3">
      <c r="C18100" s="227"/>
    </row>
    <row r="18101" spans="3:3" ht="15.6" x14ac:dyDescent="0.3">
      <c r="C18101" s="227"/>
    </row>
    <row r="18102" spans="3:3" ht="15.6" x14ac:dyDescent="0.3">
      <c r="C18102" s="227"/>
    </row>
    <row r="18103" spans="3:3" ht="15.6" x14ac:dyDescent="0.3">
      <c r="C18103" s="227"/>
    </row>
    <row r="18104" spans="3:3" ht="15.6" x14ac:dyDescent="0.3">
      <c r="C18104" s="227"/>
    </row>
    <row r="18105" spans="3:3" ht="15.6" x14ac:dyDescent="0.3">
      <c r="C18105" s="227"/>
    </row>
    <row r="18106" spans="3:3" ht="15.6" x14ac:dyDescent="0.3">
      <c r="C18106" s="227"/>
    </row>
    <row r="18107" spans="3:3" ht="15.6" x14ac:dyDescent="0.3">
      <c r="C18107" s="227"/>
    </row>
    <row r="18108" spans="3:3" ht="15.6" x14ac:dyDescent="0.3">
      <c r="C18108" s="227"/>
    </row>
    <row r="18109" spans="3:3" ht="15.6" x14ac:dyDescent="0.3">
      <c r="C18109" s="227"/>
    </row>
    <row r="18110" spans="3:3" ht="15.6" x14ac:dyDescent="0.3">
      <c r="C18110" s="227"/>
    </row>
    <row r="18111" spans="3:3" ht="15.6" x14ac:dyDescent="0.3">
      <c r="C18111" s="227"/>
    </row>
    <row r="18112" spans="3:3" ht="15.6" x14ac:dyDescent="0.3">
      <c r="C18112" s="227"/>
    </row>
    <row r="18113" spans="3:3" ht="15.6" x14ac:dyDescent="0.3">
      <c r="C18113" s="227"/>
    </row>
    <row r="18114" spans="3:3" ht="15.6" x14ac:dyDescent="0.3">
      <c r="C18114" s="227"/>
    </row>
    <row r="18115" spans="3:3" ht="15.6" x14ac:dyDescent="0.3">
      <c r="C18115" s="227"/>
    </row>
    <row r="18116" spans="3:3" ht="15.6" x14ac:dyDescent="0.3">
      <c r="C18116" s="227"/>
    </row>
    <row r="18117" spans="3:3" ht="15.6" x14ac:dyDescent="0.3">
      <c r="C18117" s="227"/>
    </row>
    <row r="18118" spans="3:3" ht="15.6" x14ac:dyDescent="0.3">
      <c r="C18118" s="227"/>
    </row>
    <row r="18119" spans="3:3" ht="15.6" x14ac:dyDescent="0.3">
      <c r="C18119" s="227"/>
    </row>
    <row r="18120" spans="3:3" ht="15.6" x14ac:dyDescent="0.3">
      <c r="C18120" s="227"/>
    </row>
    <row r="18121" spans="3:3" ht="15.6" x14ac:dyDescent="0.3">
      <c r="C18121" s="227"/>
    </row>
    <row r="18122" spans="3:3" ht="15.6" x14ac:dyDescent="0.3">
      <c r="C18122" s="227"/>
    </row>
    <row r="18123" spans="3:3" ht="15.6" x14ac:dyDescent="0.3">
      <c r="C18123" s="227"/>
    </row>
    <row r="18124" spans="3:3" ht="15.6" x14ac:dyDescent="0.3">
      <c r="C18124" s="227"/>
    </row>
    <row r="18125" spans="3:3" ht="15.6" x14ac:dyDescent="0.3">
      <c r="C18125" s="227"/>
    </row>
    <row r="18126" spans="3:3" ht="15.6" x14ac:dyDescent="0.3">
      <c r="C18126" s="227"/>
    </row>
    <row r="18127" spans="3:3" ht="15.6" x14ac:dyDescent="0.3">
      <c r="C18127" s="227"/>
    </row>
    <row r="18128" spans="3:3" ht="15.6" x14ac:dyDescent="0.3">
      <c r="C18128" s="227"/>
    </row>
    <row r="18129" spans="3:3" ht="15.6" x14ac:dyDescent="0.3">
      <c r="C18129" s="227"/>
    </row>
    <row r="18130" spans="3:3" ht="15.6" x14ac:dyDescent="0.3">
      <c r="C18130" s="227"/>
    </row>
    <row r="18131" spans="3:3" ht="15.6" x14ac:dyDescent="0.3">
      <c r="C18131" s="227"/>
    </row>
    <row r="18132" spans="3:3" ht="15.6" x14ac:dyDescent="0.3">
      <c r="C18132" s="227"/>
    </row>
    <row r="18133" spans="3:3" ht="15.6" x14ac:dyDescent="0.3">
      <c r="C18133" s="227"/>
    </row>
    <row r="18134" spans="3:3" ht="15.6" x14ac:dyDescent="0.3">
      <c r="C18134" s="227"/>
    </row>
    <row r="18135" spans="3:3" ht="15.6" x14ac:dyDescent="0.3">
      <c r="C18135" s="227"/>
    </row>
    <row r="18136" spans="3:3" ht="15.6" x14ac:dyDescent="0.3">
      <c r="C18136" s="227"/>
    </row>
    <row r="18137" spans="3:3" ht="15.6" x14ac:dyDescent="0.3">
      <c r="C18137" s="227"/>
    </row>
    <row r="18138" spans="3:3" ht="15.6" x14ac:dyDescent="0.3">
      <c r="C18138" s="227"/>
    </row>
    <row r="18139" spans="3:3" ht="15.6" x14ac:dyDescent="0.3">
      <c r="C18139" s="227"/>
    </row>
    <row r="18140" spans="3:3" ht="15.6" x14ac:dyDescent="0.3">
      <c r="C18140" s="227"/>
    </row>
    <row r="18141" spans="3:3" ht="15.6" x14ac:dyDescent="0.3">
      <c r="C18141" s="227"/>
    </row>
    <row r="18142" spans="3:3" ht="15.6" x14ac:dyDescent="0.3">
      <c r="C18142" s="227"/>
    </row>
    <row r="18143" spans="3:3" ht="15.6" x14ac:dyDescent="0.3">
      <c r="C18143" s="227"/>
    </row>
    <row r="18144" spans="3:3" ht="15.6" x14ac:dyDescent="0.3">
      <c r="C18144" s="227"/>
    </row>
    <row r="18145" spans="3:3" ht="15.6" x14ac:dyDescent="0.3">
      <c r="C18145" s="227"/>
    </row>
    <row r="18146" spans="3:3" ht="15.6" x14ac:dyDescent="0.3">
      <c r="C18146" s="227"/>
    </row>
    <row r="18147" spans="3:3" ht="15.6" x14ac:dyDescent="0.3">
      <c r="C18147" s="227"/>
    </row>
    <row r="18148" spans="3:3" ht="15.6" x14ac:dyDescent="0.3">
      <c r="C18148" s="227"/>
    </row>
    <row r="18149" spans="3:3" ht="15.6" x14ac:dyDescent="0.3">
      <c r="C18149" s="227"/>
    </row>
    <row r="18150" spans="3:3" ht="15.6" x14ac:dyDescent="0.3">
      <c r="C18150" s="227"/>
    </row>
    <row r="18151" spans="3:3" ht="15.6" x14ac:dyDescent="0.3">
      <c r="C18151" s="227"/>
    </row>
    <row r="18152" spans="3:3" ht="15.6" x14ac:dyDescent="0.3">
      <c r="C18152" s="227"/>
    </row>
    <row r="18153" spans="3:3" ht="15.6" x14ac:dyDescent="0.3">
      <c r="C18153" s="227"/>
    </row>
    <row r="18154" spans="3:3" ht="15.6" x14ac:dyDescent="0.3">
      <c r="C18154" s="227"/>
    </row>
    <row r="18155" spans="3:3" ht="15.6" x14ac:dyDescent="0.3">
      <c r="C18155" s="227"/>
    </row>
    <row r="18156" spans="3:3" ht="15.6" x14ac:dyDescent="0.3">
      <c r="C18156" s="227"/>
    </row>
    <row r="18157" spans="3:3" ht="15.6" x14ac:dyDescent="0.3">
      <c r="C18157" s="227"/>
    </row>
    <row r="18158" spans="3:3" ht="15.6" x14ac:dyDescent="0.3">
      <c r="C18158" s="227"/>
    </row>
    <row r="18159" spans="3:3" ht="15.6" x14ac:dyDescent="0.3">
      <c r="C18159" s="227"/>
    </row>
    <row r="18160" spans="3:3" ht="15.6" x14ac:dyDescent="0.3">
      <c r="C18160" s="227"/>
    </row>
    <row r="18161" spans="3:3" ht="15.6" x14ac:dyDescent="0.3">
      <c r="C18161" s="227"/>
    </row>
    <row r="18162" spans="3:3" ht="15.6" x14ac:dyDescent="0.3">
      <c r="C18162" s="227"/>
    </row>
    <row r="18163" spans="3:3" ht="15.6" x14ac:dyDescent="0.3">
      <c r="C18163" s="227"/>
    </row>
    <row r="18164" spans="3:3" ht="15.6" x14ac:dyDescent="0.3">
      <c r="C18164" s="227"/>
    </row>
    <row r="18165" spans="3:3" ht="15.6" x14ac:dyDescent="0.3">
      <c r="C18165" s="227"/>
    </row>
    <row r="18166" spans="3:3" ht="15.6" x14ac:dyDescent="0.3">
      <c r="C18166" s="227"/>
    </row>
    <row r="18167" spans="3:3" ht="15.6" x14ac:dyDescent="0.3">
      <c r="C18167" s="227"/>
    </row>
    <row r="18168" spans="3:3" ht="15.6" x14ac:dyDescent="0.3">
      <c r="C18168" s="227"/>
    </row>
    <row r="18169" spans="3:3" ht="15.6" x14ac:dyDescent="0.3">
      <c r="C18169" s="227"/>
    </row>
    <row r="18170" spans="3:3" ht="15.6" x14ac:dyDescent="0.3">
      <c r="C18170" s="227"/>
    </row>
    <row r="18171" spans="3:3" ht="15.6" x14ac:dyDescent="0.3">
      <c r="C18171" s="227"/>
    </row>
    <row r="18172" spans="3:3" ht="15.6" x14ac:dyDescent="0.3">
      <c r="C18172" s="227"/>
    </row>
    <row r="18173" spans="3:3" ht="15.6" x14ac:dyDescent="0.3">
      <c r="C18173" s="227"/>
    </row>
    <row r="18174" spans="3:3" ht="15.6" x14ac:dyDescent="0.3">
      <c r="C18174" s="227"/>
    </row>
    <row r="18175" spans="3:3" ht="15.6" x14ac:dyDescent="0.3">
      <c r="C18175" s="227"/>
    </row>
    <row r="18176" spans="3:3" ht="15.6" x14ac:dyDescent="0.3">
      <c r="C18176" s="227"/>
    </row>
    <row r="18177" spans="3:3" ht="15.6" x14ac:dyDescent="0.3">
      <c r="C18177" s="227"/>
    </row>
    <row r="18178" spans="3:3" ht="15.6" x14ac:dyDescent="0.3">
      <c r="C18178" s="227"/>
    </row>
    <row r="18179" spans="3:3" ht="15.6" x14ac:dyDescent="0.3">
      <c r="C18179" s="227"/>
    </row>
    <row r="18180" spans="3:3" ht="15.6" x14ac:dyDescent="0.3">
      <c r="C18180" s="227"/>
    </row>
    <row r="18181" spans="3:3" ht="15.6" x14ac:dyDescent="0.3">
      <c r="C18181" s="227"/>
    </row>
    <row r="18182" spans="3:3" ht="15.6" x14ac:dyDescent="0.3">
      <c r="C18182" s="227"/>
    </row>
    <row r="18183" spans="3:3" ht="15.6" x14ac:dyDescent="0.3">
      <c r="C18183" s="227"/>
    </row>
    <row r="18184" spans="3:3" ht="15.6" x14ac:dyDescent="0.3">
      <c r="C18184" s="227"/>
    </row>
    <row r="18185" spans="3:3" ht="15.6" x14ac:dyDescent="0.3">
      <c r="C18185" s="227"/>
    </row>
    <row r="18186" spans="3:3" ht="15.6" x14ac:dyDescent="0.3">
      <c r="C18186" s="227"/>
    </row>
    <row r="18187" spans="3:3" ht="15.6" x14ac:dyDescent="0.3">
      <c r="C18187" s="227"/>
    </row>
    <row r="18188" spans="3:3" ht="15.6" x14ac:dyDescent="0.3">
      <c r="C18188" s="227"/>
    </row>
    <row r="18189" spans="3:3" ht="15.6" x14ac:dyDescent="0.3">
      <c r="C18189" s="227"/>
    </row>
    <row r="18190" spans="3:3" ht="15.6" x14ac:dyDescent="0.3">
      <c r="C18190" s="227"/>
    </row>
    <row r="18191" spans="3:3" ht="15.6" x14ac:dyDescent="0.3">
      <c r="C18191" s="227"/>
    </row>
    <row r="18192" spans="3:3" ht="15.6" x14ac:dyDescent="0.3">
      <c r="C18192" s="227"/>
    </row>
    <row r="18193" spans="3:3" ht="15.6" x14ac:dyDescent="0.3">
      <c r="C18193" s="227"/>
    </row>
    <row r="18194" spans="3:3" ht="15.6" x14ac:dyDescent="0.3">
      <c r="C18194" s="227"/>
    </row>
    <row r="18195" spans="3:3" ht="15.6" x14ac:dyDescent="0.3">
      <c r="C18195" s="227"/>
    </row>
    <row r="18196" spans="3:3" ht="15.6" x14ac:dyDescent="0.3">
      <c r="C18196" s="227"/>
    </row>
    <row r="18197" spans="3:3" ht="15.6" x14ac:dyDescent="0.3">
      <c r="C18197" s="227"/>
    </row>
    <row r="18198" spans="3:3" ht="15.6" x14ac:dyDescent="0.3">
      <c r="C18198" s="227"/>
    </row>
    <row r="18199" spans="3:3" ht="15.6" x14ac:dyDescent="0.3">
      <c r="C18199" s="227"/>
    </row>
    <row r="18200" spans="3:3" ht="15.6" x14ac:dyDescent="0.3">
      <c r="C18200" s="227"/>
    </row>
    <row r="18201" spans="3:3" ht="15.6" x14ac:dyDescent="0.3">
      <c r="C18201" s="227"/>
    </row>
    <row r="18202" spans="3:3" ht="15.6" x14ac:dyDescent="0.3">
      <c r="C18202" s="227"/>
    </row>
    <row r="18203" spans="3:3" ht="15.6" x14ac:dyDescent="0.3">
      <c r="C18203" s="227"/>
    </row>
    <row r="18204" spans="3:3" ht="15.6" x14ac:dyDescent="0.3">
      <c r="C18204" s="227"/>
    </row>
    <row r="18205" spans="3:3" ht="15.6" x14ac:dyDescent="0.3">
      <c r="C18205" s="227"/>
    </row>
    <row r="18206" spans="3:3" ht="15.6" x14ac:dyDescent="0.3">
      <c r="C18206" s="227"/>
    </row>
    <row r="18207" spans="3:3" ht="15.6" x14ac:dyDescent="0.3">
      <c r="C18207" s="227"/>
    </row>
    <row r="18208" spans="3:3" ht="15.6" x14ac:dyDescent="0.3">
      <c r="C18208" s="227"/>
    </row>
    <row r="18209" spans="3:3" ht="15.6" x14ac:dyDescent="0.3">
      <c r="C18209" s="227"/>
    </row>
    <row r="18210" spans="3:3" ht="15.6" x14ac:dyDescent="0.3">
      <c r="C18210" s="227"/>
    </row>
    <row r="18211" spans="3:3" ht="15.6" x14ac:dyDescent="0.3">
      <c r="C18211" s="227"/>
    </row>
    <row r="18212" spans="3:3" ht="15.6" x14ac:dyDescent="0.3">
      <c r="C18212" s="227"/>
    </row>
    <row r="18213" spans="3:3" ht="15.6" x14ac:dyDescent="0.3">
      <c r="C18213" s="227"/>
    </row>
    <row r="18214" spans="3:3" ht="15.6" x14ac:dyDescent="0.3">
      <c r="C18214" s="227"/>
    </row>
    <row r="18215" spans="3:3" ht="15.6" x14ac:dyDescent="0.3">
      <c r="C18215" s="227"/>
    </row>
    <row r="18216" spans="3:3" ht="15.6" x14ac:dyDescent="0.3">
      <c r="C18216" s="227"/>
    </row>
    <row r="18217" spans="3:3" ht="15.6" x14ac:dyDescent="0.3">
      <c r="C18217" s="227"/>
    </row>
    <row r="18218" spans="3:3" ht="15.6" x14ac:dyDescent="0.3">
      <c r="C18218" s="227"/>
    </row>
    <row r="18219" spans="3:3" ht="15.6" x14ac:dyDescent="0.3">
      <c r="C18219" s="227"/>
    </row>
    <row r="18220" spans="3:3" ht="15.6" x14ac:dyDescent="0.3">
      <c r="C18220" s="227"/>
    </row>
    <row r="18221" spans="3:3" ht="15.6" x14ac:dyDescent="0.3">
      <c r="C18221" s="227"/>
    </row>
    <row r="18222" spans="3:3" ht="15.6" x14ac:dyDescent="0.3">
      <c r="C18222" s="227"/>
    </row>
    <row r="18223" spans="3:3" ht="15.6" x14ac:dyDescent="0.3">
      <c r="C18223" s="227"/>
    </row>
    <row r="18224" spans="3:3" ht="15.6" x14ac:dyDescent="0.3">
      <c r="C18224" s="227"/>
    </row>
    <row r="18225" spans="3:3" ht="15.6" x14ac:dyDescent="0.3">
      <c r="C18225" s="227"/>
    </row>
    <row r="18226" spans="3:3" ht="15.6" x14ac:dyDescent="0.3">
      <c r="C18226" s="227"/>
    </row>
    <row r="18227" spans="3:3" ht="15.6" x14ac:dyDescent="0.3">
      <c r="C18227" s="227"/>
    </row>
    <row r="18228" spans="3:3" ht="15.6" x14ac:dyDescent="0.3">
      <c r="C18228" s="227"/>
    </row>
    <row r="18229" spans="3:3" ht="15.6" x14ac:dyDescent="0.3">
      <c r="C18229" s="227"/>
    </row>
    <row r="18230" spans="3:3" ht="15.6" x14ac:dyDescent="0.3">
      <c r="C18230" s="227"/>
    </row>
    <row r="18231" spans="3:3" ht="15.6" x14ac:dyDescent="0.3">
      <c r="C18231" s="227"/>
    </row>
    <row r="18232" spans="3:3" ht="15.6" x14ac:dyDescent="0.3">
      <c r="C18232" s="227"/>
    </row>
    <row r="18233" spans="3:3" ht="15.6" x14ac:dyDescent="0.3">
      <c r="C18233" s="227"/>
    </row>
    <row r="18234" spans="3:3" ht="15.6" x14ac:dyDescent="0.3">
      <c r="C18234" s="227"/>
    </row>
    <row r="18235" spans="3:3" ht="15.6" x14ac:dyDescent="0.3">
      <c r="C18235" s="227"/>
    </row>
    <row r="18236" spans="3:3" ht="15.6" x14ac:dyDescent="0.3">
      <c r="C18236" s="227"/>
    </row>
    <row r="18237" spans="3:3" ht="15.6" x14ac:dyDescent="0.3">
      <c r="C18237" s="227"/>
    </row>
    <row r="18238" spans="3:3" ht="15.6" x14ac:dyDescent="0.3">
      <c r="C18238" s="227"/>
    </row>
    <row r="18239" spans="3:3" ht="15.6" x14ac:dyDescent="0.3">
      <c r="C18239" s="227"/>
    </row>
    <row r="18240" spans="3:3" ht="15.6" x14ac:dyDescent="0.3">
      <c r="C18240" s="227"/>
    </row>
    <row r="18241" spans="3:3" ht="15.6" x14ac:dyDescent="0.3">
      <c r="C18241" s="227"/>
    </row>
    <row r="18242" spans="3:3" ht="15.6" x14ac:dyDescent="0.3">
      <c r="C18242" s="227"/>
    </row>
    <row r="18243" spans="3:3" ht="15.6" x14ac:dyDescent="0.3">
      <c r="C18243" s="227"/>
    </row>
    <row r="18244" spans="3:3" ht="15.6" x14ac:dyDescent="0.3">
      <c r="C18244" s="227"/>
    </row>
    <row r="18245" spans="3:3" ht="15.6" x14ac:dyDescent="0.3">
      <c r="C18245" s="227"/>
    </row>
    <row r="18246" spans="3:3" ht="15.6" x14ac:dyDescent="0.3">
      <c r="C18246" s="227"/>
    </row>
    <row r="18247" spans="3:3" ht="15.6" x14ac:dyDescent="0.3">
      <c r="C18247" s="227"/>
    </row>
    <row r="18248" spans="3:3" ht="15.6" x14ac:dyDescent="0.3">
      <c r="C18248" s="227"/>
    </row>
    <row r="18249" spans="3:3" ht="15.6" x14ac:dyDescent="0.3">
      <c r="C18249" s="227"/>
    </row>
    <row r="18250" spans="3:3" ht="15.6" x14ac:dyDescent="0.3">
      <c r="C18250" s="227"/>
    </row>
    <row r="18251" spans="3:3" ht="15.6" x14ac:dyDescent="0.3">
      <c r="C18251" s="227"/>
    </row>
    <row r="18252" spans="3:3" ht="15.6" x14ac:dyDescent="0.3">
      <c r="C18252" s="227"/>
    </row>
    <row r="18253" spans="3:3" ht="15.6" x14ac:dyDescent="0.3">
      <c r="C18253" s="227"/>
    </row>
    <row r="18254" spans="3:3" ht="15.6" x14ac:dyDescent="0.3">
      <c r="C18254" s="227"/>
    </row>
    <row r="18255" spans="3:3" ht="15.6" x14ac:dyDescent="0.3">
      <c r="C18255" s="227"/>
    </row>
    <row r="18256" spans="3:3" ht="15.6" x14ac:dyDescent="0.3">
      <c r="C18256" s="227"/>
    </row>
    <row r="18257" spans="3:3" ht="15.6" x14ac:dyDescent="0.3">
      <c r="C18257" s="227"/>
    </row>
    <row r="18258" spans="3:3" ht="15.6" x14ac:dyDescent="0.3">
      <c r="C18258" s="227"/>
    </row>
    <row r="18259" spans="3:3" ht="15.6" x14ac:dyDescent="0.3">
      <c r="C18259" s="227"/>
    </row>
    <row r="18260" spans="3:3" ht="15.6" x14ac:dyDescent="0.3">
      <c r="C18260" s="227"/>
    </row>
    <row r="18261" spans="3:3" ht="15.6" x14ac:dyDescent="0.3">
      <c r="C18261" s="227"/>
    </row>
    <row r="18262" spans="3:3" ht="15.6" x14ac:dyDescent="0.3">
      <c r="C18262" s="227"/>
    </row>
    <row r="18263" spans="3:3" ht="15.6" x14ac:dyDescent="0.3">
      <c r="C18263" s="227"/>
    </row>
    <row r="18264" spans="3:3" ht="15.6" x14ac:dyDescent="0.3">
      <c r="C18264" s="227"/>
    </row>
    <row r="18265" spans="3:3" ht="15.6" x14ac:dyDescent="0.3">
      <c r="C18265" s="227"/>
    </row>
    <row r="18266" spans="3:3" ht="15.6" x14ac:dyDescent="0.3">
      <c r="C18266" s="227"/>
    </row>
    <row r="18267" spans="3:3" ht="15.6" x14ac:dyDescent="0.3">
      <c r="C18267" s="227"/>
    </row>
    <row r="18268" spans="3:3" ht="15.6" x14ac:dyDescent="0.3">
      <c r="C18268" s="227"/>
    </row>
    <row r="18269" spans="3:3" ht="15.6" x14ac:dyDescent="0.3">
      <c r="C18269" s="227"/>
    </row>
    <row r="18270" spans="3:3" ht="15.6" x14ac:dyDescent="0.3">
      <c r="C18270" s="227"/>
    </row>
    <row r="18271" spans="3:3" ht="15.6" x14ac:dyDescent="0.3">
      <c r="C18271" s="227"/>
    </row>
    <row r="18272" spans="3:3" ht="15.6" x14ac:dyDescent="0.3">
      <c r="C18272" s="227"/>
    </row>
    <row r="18273" spans="3:3" ht="15.6" x14ac:dyDescent="0.3">
      <c r="C18273" s="227"/>
    </row>
    <row r="18274" spans="3:3" ht="15.6" x14ac:dyDescent="0.3">
      <c r="C18274" s="227"/>
    </row>
    <row r="18275" spans="3:3" ht="15.6" x14ac:dyDescent="0.3">
      <c r="C18275" s="227"/>
    </row>
    <row r="18276" spans="3:3" ht="15.6" x14ac:dyDescent="0.3">
      <c r="C18276" s="227"/>
    </row>
    <row r="18277" spans="3:3" ht="15.6" x14ac:dyDescent="0.3">
      <c r="C18277" s="227"/>
    </row>
    <row r="18278" spans="3:3" ht="15.6" x14ac:dyDescent="0.3">
      <c r="C18278" s="227"/>
    </row>
    <row r="18279" spans="3:3" ht="15.6" x14ac:dyDescent="0.3">
      <c r="C18279" s="227"/>
    </row>
    <row r="18280" spans="3:3" ht="15.6" x14ac:dyDescent="0.3">
      <c r="C18280" s="227"/>
    </row>
    <row r="18281" spans="3:3" ht="15.6" x14ac:dyDescent="0.3">
      <c r="C18281" s="227"/>
    </row>
    <row r="18282" spans="3:3" ht="15.6" x14ac:dyDescent="0.3">
      <c r="C18282" s="227"/>
    </row>
    <row r="18283" spans="3:3" ht="15.6" x14ac:dyDescent="0.3">
      <c r="C18283" s="227"/>
    </row>
    <row r="18284" spans="3:3" ht="15.6" x14ac:dyDescent="0.3">
      <c r="C18284" s="227"/>
    </row>
    <row r="18285" spans="3:3" ht="15.6" x14ac:dyDescent="0.3">
      <c r="C18285" s="227"/>
    </row>
    <row r="18286" spans="3:3" ht="15.6" x14ac:dyDescent="0.3">
      <c r="C18286" s="227"/>
    </row>
    <row r="18287" spans="3:3" ht="15.6" x14ac:dyDescent="0.3">
      <c r="C18287" s="227"/>
    </row>
    <row r="18288" spans="3:3" ht="15.6" x14ac:dyDescent="0.3">
      <c r="C18288" s="227"/>
    </row>
    <row r="18289" spans="3:3" ht="15.6" x14ac:dyDescent="0.3">
      <c r="C18289" s="227"/>
    </row>
    <row r="18290" spans="3:3" ht="15.6" x14ac:dyDescent="0.3">
      <c r="C18290" s="227"/>
    </row>
    <row r="18291" spans="3:3" ht="15.6" x14ac:dyDescent="0.3">
      <c r="C18291" s="227"/>
    </row>
    <row r="18292" spans="3:3" ht="15.6" x14ac:dyDescent="0.3">
      <c r="C18292" s="227"/>
    </row>
    <row r="18293" spans="3:3" ht="15.6" x14ac:dyDescent="0.3">
      <c r="C18293" s="227"/>
    </row>
    <row r="18294" spans="3:3" ht="15.6" x14ac:dyDescent="0.3">
      <c r="C18294" s="227"/>
    </row>
    <row r="18295" spans="3:3" ht="15.6" x14ac:dyDescent="0.3">
      <c r="C18295" s="227"/>
    </row>
    <row r="18296" spans="3:3" ht="15.6" x14ac:dyDescent="0.3">
      <c r="C18296" s="227"/>
    </row>
    <row r="18297" spans="3:3" ht="15.6" x14ac:dyDescent="0.3">
      <c r="C18297" s="227"/>
    </row>
    <row r="18298" spans="3:3" ht="15.6" x14ac:dyDescent="0.3">
      <c r="C18298" s="227"/>
    </row>
    <row r="18299" spans="3:3" ht="15.6" x14ac:dyDescent="0.3">
      <c r="C18299" s="227"/>
    </row>
    <row r="18300" spans="3:3" ht="15.6" x14ac:dyDescent="0.3">
      <c r="C18300" s="227"/>
    </row>
    <row r="18301" spans="3:3" ht="15.6" x14ac:dyDescent="0.3">
      <c r="C18301" s="227"/>
    </row>
    <row r="18302" spans="3:3" ht="15.6" x14ac:dyDescent="0.3">
      <c r="C18302" s="227"/>
    </row>
    <row r="18303" spans="3:3" ht="15.6" x14ac:dyDescent="0.3">
      <c r="C18303" s="227"/>
    </row>
    <row r="18304" spans="3:3" ht="15.6" x14ac:dyDescent="0.3">
      <c r="C18304" s="227"/>
    </row>
    <row r="18305" spans="3:3" ht="15.6" x14ac:dyDescent="0.3">
      <c r="C18305" s="227"/>
    </row>
    <row r="18306" spans="3:3" ht="15.6" x14ac:dyDescent="0.3">
      <c r="C18306" s="227"/>
    </row>
    <row r="18307" spans="3:3" ht="15.6" x14ac:dyDescent="0.3">
      <c r="C18307" s="227"/>
    </row>
    <row r="18308" spans="3:3" ht="15.6" x14ac:dyDescent="0.3">
      <c r="C18308" s="227"/>
    </row>
    <row r="18309" spans="3:3" ht="15.6" x14ac:dyDescent="0.3">
      <c r="C18309" s="227"/>
    </row>
    <row r="18310" spans="3:3" ht="15.6" x14ac:dyDescent="0.3">
      <c r="C18310" s="227"/>
    </row>
    <row r="18311" spans="3:3" ht="15.6" x14ac:dyDescent="0.3">
      <c r="C18311" s="227"/>
    </row>
    <row r="18312" spans="3:3" ht="15.6" x14ac:dyDescent="0.3">
      <c r="C18312" s="227"/>
    </row>
    <row r="18313" spans="3:3" ht="15.6" x14ac:dyDescent="0.3">
      <c r="C18313" s="227"/>
    </row>
    <row r="18314" spans="3:3" ht="15.6" x14ac:dyDescent="0.3">
      <c r="C18314" s="227"/>
    </row>
    <row r="18315" spans="3:3" ht="15.6" x14ac:dyDescent="0.3">
      <c r="C18315" s="227"/>
    </row>
    <row r="18316" spans="3:3" ht="15.6" x14ac:dyDescent="0.3">
      <c r="C18316" s="227"/>
    </row>
    <row r="18317" spans="3:3" ht="15.6" x14ac:dyDescent="0.3">
      <c r="C18317" s="227"/>
    </row>
    <row r="18318" spans="3:3" ht="15.6" x14ac:dyDescent="0.3">
      <c r="C18318" s="227"/>
    </row>
    <row r="18319" spans="3:3" ht="15.6" x14ac:dyDescent="0.3">
      <c r="C18319" s="227"/>
    </row>
    <row r="18320" spans="3:3" ht="15.6" x14ac:dyDescent="0.3">
      <c r="C18320" s="227"/>
    </row>
    <row r="18321" spans="3:3" ht="15.6" x14ac:dyDescent="0.3">
      <c r="C18321" s="227"/>
    </row>
    <row r="18322" spans="3:3" ht="15.6" x14ac:dyDescent="0.3">
      <c r="C18322" s="227"/>
    </row>
    <row r="18323" spans="3:3" ht="15.6" x14ac:dyDescent="0.3">
      <c r="C18323" s="227"/>
    </row>
    <row r="18324" spans="3:3" ht="15.6" x14ac:dyDescent="0.3">
      <c r="C18324" s="227"/>
    </row>
    <row r="18325" spans="3:3" ht="15.6" x14ac:dyDescent="0.3">
      <c r="C18325" s="227"/>
    </row>
    <row r="18326" spans="3:3" ht="15.6" x14ac:dyDescent="0.3">
      <c r="C18326" s="227"/>
    </row>
    <row r="18327" spans="3:3" ht="15.6" x14ac:dyDescent="0.3">
      <c r="C18327" s="227"/>
    </row>
    <row r="18328" spans="3:3" ht="15.6" x14ac:dyDescent="0.3">
      <c r="C18328" s="227"/>
    </row>
    <row r="18329" spans="3:3" ht="15.6" x14ac:dyDescent="0.3">
      <c r="C18329" s="227"/>
    </row>
    <row r="18330" spans="3:3" ht="15.6" x14ac:dyDescent="0.3">
      <c r="C18330" s="227"/>
    </row>
    <row r="18331" spans="3:3" ht="15.6" x14ac:dyDescent="0.3">
      <c r="C18331" s="227"/>
    </row>
    <row r="18332" spans="3:3" ht="15.6" x14ac:dyDescent="0.3">
      <c r="C18332" s="227"/>
    </row>
    <row r="18333" spans="3:3" ht="15.6" x14ac:dyDescent="0.3">
      <c r="C18333" s="227"/>
    </row>
    <row r="18334" spans="3:3" ht="15.6" x14ac:dyDescent="0.3">
      <c r="C18334" s="227"/>
    </row>
    <row r="18335" spans="3:3" ht="15.6" x14ac:dyDescent="0.3">
      <c r="C18335" s="227"/>
    </row>
    <row r="18336" spans="3:3" ht="15.6" x14ac:dyDescent="0.3">
      <c r="C18336" s="227"/>
    </row>
    <row r="18337" spans="3:3" ht="15.6" x14ac:dyDescent="0.3">
      <c r="C18337" s="227"/>
    </row>
    <row r="18338" spans="3:3" ht="15.6" x14ac:dyDescent="0.3">
      <c r="C18338" s="227"/>
    </row>
    <row r="18339" spans="3:3" ht="15.6" x14ac:dyDescent="0.3">
      <c r="C18339" s="227"/>
    </row>
    <row r="18340" spans="3:3" ht="15.6" x14ac:dyDescent="0.3">
      <c r="C18340" s="227"/>
    </row>
    <row r="18341" spans="3:3" ht="15.6" x14ac:dyDescent="0.3">
      <c r="C18341" s="227"/>
    </row>
    <row r="18342" spans="3:3" ht="15.6" x14ac:dyDescent="0.3">
      <c r="C18342" s="227"/>
    </row>
    <row r="18343" spans="3:3" ht="15.6" x14ac:dyDescent="0.3">
      <c r="C18343" s="227"/>
    </row>
    <row r="18344" spans="3:3" ht="15.6" x14ac:dyDescent="0.3">
      <c r="C18344" s="227"/>
    </row>
    <row r="18345" spans="3:3" ht="15.6" x14ac:dyDescent="0.3">
      <c r="C18345" s="227"/>
    </row>
    <row r="18346" spans="3:3" ht="15.6" x14ac:dyDescent="0.3">
      <c r="C18346" s="227"/>
    </row>
    <row r="18347" spans="3:3" ht="15.6" x14ac:dyDescent="0.3">
      <c r="C18347" s="227"/>
    </row>
    <row r="18348" spans="3:3" ht="15.6" x14ac:dyDescent="0.3">
      <c r="C18348" s="227"/>
    </row>
    <row r="18349" spans="3:3" ht="15.6" x14ac:dyDescent="0.3">
      <c r="C18349" s="227"/>
    </row>
    <row r="18350" spans="3:3" ht="15.6" x14ac:dyDescent="0.3">
      <c r="C18350" s="227"/>
    </row>
    <row r="18351" spans="3:3" ht="15.6" x14ac:dyDescent="0.3">
      <c r="C18351" s="227"/>
    </row>
    <row r="18352" spans="3:3" ht="15.6" x14ac:dyDescent="0.3">
      <c r="C18352" s="227"/>
    </row>
    <row r="18353" spans="3:3" ht="15.6" x14ac:dyDescent="0.3">
      <c r="C18353" s="227"/>
    </row>
    <row r="18354" spans="3:3" ht="15.6" x14ac:dyDescent="0.3">
      <c r="C18354" s="227"/>
    </row>
    <row r="18355" spans="3:3" ht="15.6" x14ac:dyDescent="0.3">
      <c r="C18355" s="227"/>
    </row>
    <row r="18356" spans="3:3" ht="15.6" x14ac:dyDescent="0.3">
      <c r="C18356" s="227"/>
    </row>
    <row r="18357" spans="3:3" ht="15.6" x14ac:dyDescent="0.3">
      <c r="C18357" s="227"/>
    </row>
    <row r="18358" spans="3:3" ht="15.6" x14ac:dyDescent="0.3">
      <c r="C18358" s="227"/>
    </row>
    <row r="18359" spans="3:3" ht="15.6" x14ac:dyDescent="0.3">
      <c r="C18359" s="227"/>
    </row>
    <row r="18360" spans="3:3" ht="15.6" x14ac:dyDescent="0.3">
      <c r="C18360" s="227"/>
    </row>
    <row r="18361" spans="3:3" ht="15.6" x14ac:dyDescent="0.3">
      <c r="C18361" s="227"/>
    </row>
    <row r="18362" spans="3:3" ht="15.6" x14ac:dyDescent="0.3">
      <c r="C18362" s="227"/>
    </row>
    <row r="18363" spans="3:3" ht="15.6" x14ac:dyDescent="0.3">
      <c r="C18363" s="227"/>
    </row>
    <row r="18364" spans="3:3" ht="15.6" x14ac:dyDescent="0.3">
      <c r="C18364" s="227"/>
    </row>
    <row r="18365" spans="3:3" ht="15.6" x14ac:dyDescent="0.3">
      <c r="C18365" s="227"/>
    </row>
    <row r="18366" spans="3:3" ht="15.6" x14ac:dyDescent="0.3">
      <c r="C18366" s="227"/>
    </row>
    <row r="18367" spans="3:3" ht="15.6" x14ac:dyDescent="0.3">
      <c r="C18367" s="227"/>
    </row>
    <row r="18368" spans="3:3" ht="15.6" x14ac:dyDescent="0.3">
      <c r="C18368" s="227"/>
    </row>
    <row r="18369" spans="3:3" ht="15.6" x14ac:dyDescent="0.3">
      <c r="C18369" s="227"/>
    </row>
    <row r="18370" spans="3:3" ht="15.6" x14ac:dyDescent="0.3">
      <c r="C18370" s="227"/>
    </row>
    <row r="18371" spans="3:3" ht="15.6" x14ac:dyDescent="0.3">
      <c r="C18371" s="227"/>
    </row>
    <row r="18372" spans="3:3" ht="15.6" x14ac:dyDescent="0.3">
      <c r="C18372" s="227"/>
    </row>
    <row r="18373" spans="3:3" ht="15.6" x14ac:dyDescent="0.3">
      <c r="C18373" s="227"/>
    </row>
    <row r="18374" spans="3:3" ht="15.6" x14ac:dyDescent="0.3">
      <c r="C18374" s="227"/>
    </row>
    <row r="18375" spans="3:3" ht="15.6" x14ac:dyDescent="0.3">
      <c r="C18375" s="227"/>
    </row>
    <row r="18376" spans="3:3" ht="15.6" x14ac:dyDescent="0.3">
      <c r="C18376" s="227"/>
    </row>
    <row r="18377" spans="3:3" ht="15.6" x14ac:dyDescent="0.3">
      <c r="C18377" s="227"/>
    </row>
    <row r="18378" spans="3:3" ht="15.6" x14ac:dyDescent="0.3">
      <c r="C18378" s="227"/>
    </row>
    <row r="18379" spans="3:3" ht="15.6" x14ac:dyDescent="0.3">
      <c r="C18379" s="227"/>
    </row>
    <row r="18380" spans="3:3" ht="15.6" x14ac:dyDescent="0.3">
      <c r="C18380" s="227"/>
    </row>
    <row r="18381" spans="3:3" ht="15.6" x14ac:dyDescent="0.3">
      <c r="C18381" s="227"/>
    </row>
    <row r="18382" spans="3:3" ht="15.6" x14ac:dyDescent="0.3">
      <c r="C18382" s="227"/>
    </row>
    <row r="18383" spans="3:3" ht="15.6" x14ac:dyDescent="0.3">
      <c r="C18383" s="227"/>
    </row>
    <row r="18384" spans="3:3" ht="15.6" x14ac:dyDescent="0.3">
      <c r="C18384" s="227"/>
    </row>
    <row r="18385" spans="3:3" ht="15.6" x14ac:dyDescent="0.3">
      <c r="C18385" s="227"/>
    </row>
    <row r="18386" spans="3:3" ht="15.6" x14ac:dyDescent="0.3">
      <c r="C18386" s="227"/>
    </row>
    <row r="18387" spans="3:3" ht="15.6" x14ac:dyDescent="0.3">
      <c r="C18387" s="227"/>
    </row>
    <row r="18388" spans="3:3" ht="15.6" x14ac:dyDescent="0.3">
      <c r="C18388" s="227"/>
    </row>
    <row r="18389" spans="3:3" ht="15.6" x14ac:dyDescent="0.3">
      <c r="C18389" s="227"/>
    </row>
    <row r="18390" spans="3:3" ht="15.6" x14ac:dyDescent="0.3">
      <c r="C18390" s="227"/>
    </row>
    <row r="18391" spans="3:3" ht="15.6" x14ac:dyDescent="0.3">
      <c r="C18391" s="227"/>
    </row>
    <row r="18392" spans="3:3" ht="15.6" x14ac:dyDescent="0.3">
      <c r="C18392" s="227"/>
    </row>
    <row r="18393" spans="3:3" ht="15.6" x14ac:dyDescent="0.3">
      <c r="C18393" s="227"/>
    </row>
    <row r="18394" spans="3:3" ht="15.6" x14ac:dyDescent="0.3">
      <c r="C18394" s="227"/>
    </row>
    <row r="18395" spans="3:3" ht="15.6" x14ac:dyDescent="0.3">
      <c r="C18395" s="227"/>
    </row>
    <row r="18396" spans="3:3" ht="15.6" x14ac:dyDescent="0.3">
      <c r="C18396" s="227"/>
    </row>
    <row r="18397" spans="3:3" ht="15.6" x14ac:dyDescent="0.3">
      <c r="C18397" s="227"/>
    </row>
    <row r="18398" spans="3:3" ht="15.6" x14ac:dyDescent="0.3">
      <c r="C18398" s="227"/>
    </row>
    <row r="18399" spans="3:3" ht="15.6" x14ac:dyDescent="0.3">
      <c r="C18399" s="227"/>
    </row>
    <row r="18400" spans="3:3" ht="15.6" x14ac:dyDescent="0.3">
      <c r="C18400" s="227"/>
    </row>
    <row r="18401" spans="3:3" ht="15.6" x14ac:dyDescent="0.3">
      <c r="C18401" s="227"/>
    </row>
    <row r="18402" spans="3:3" ht="15.6" x14ac:dyDescent="0.3">
      <c r="C18402" s="227"/>
    </row>
    <row r="18403" spans="3:3" ht="15.6" x14ac:dyDescent="0.3">
      <c r="C18403" s="227"/>
    </row>
    <row r="18404" spans="3:3" ht="15.6" x14ac:dyDescent="0.3">
      <c r="C18404" s="227"/>
    </row>
    <row r="18405" spans="3:3" ht="15.6" x14ac:dyDescent="0.3">
      <c r="C18405" s="227"/>
    </row>
    <row r="18406" spans="3:3" ht="15.6" x14ac:dyDescent="0.3">
      <c r="C18406" s="227"/>
    </row>
    <row r="18407" spans="3:3" ht="15.6" x14ac:dyDescent="0.3">
      <c r="C18407" s="227"/>
    </row>
    <row r="18408" spans="3:3" ht="15.6" x14ac:dyDescent="0.3">
      <c r="C18408" s="227"/>
    </row>
    <row r="18409" spans="3:3" ht="15.6" x14ac:dyDescent="0.3">
      <c r="C18409" s="227"/>
    </row>
    <row r="18410" spans="3:3" ht="15.6" x14ac:dyDescent="0.3">
      <c r="C18410" s="227"/>
    </row>
    <row r="18411" spans="3:3" ht="15.6" x14ac:dyDescent="0.3">
      <c r="C18411" s="227"/>
    </row>
    <row r="18412" spans="3:3" ht="15.6" x14ac:dyDescent="0.3">
      <c r="C18412" s="227"/>
    </row>
    <row r="18413" spans="3:3" ht="15.6" x14ac:dyDescent="0.3">
      <c r="C18413" s="227"/>
    </row>
    <row r="18414" spans="3:3" ht="15.6" x14ac:dyDescent="0.3">
      <c r="C18414" s="227"/>
    </row>
    <row r="18415" spans="3:3" ht="15.6" x14ac:dyDescent="0.3">
      <c r="C18415" s="227"/>
    </row>
    <row r="18416" spans="3:3" ht="15.6" x14ac:dyDescent="0.3">
      <c r="C18416" s="227"/>
    </row>
    <row r="18417" spans="3:3" ht="15.6" x14ac:dyDescent="0.3">
      <c r="C18417" s="227"/>
    </row>
    <row r="18418" spans="3:3" ht="15.6" x14ac:dyDescent="0.3">
      <c r="C18418" s="227"/>
    </row>
    <row r="18419" spans="3:3" ht="15.6" x14ac:dyDescent="0.3">
      <c r="C18419" s="227"/>
    </row>
    <row r="18420" spans="3:3" ht="15.6" x14ac:dyDescent="0.3">
      <c r="C18420" s="227"/>
    </row>
    <row r="18421" spans="3:3" ht="15.6" x14ac:dyDescent="0.3">
      <c r="C18421" s="227"/>
    </row>
    <row r="18422" spans="3:3" ht="15.6" x14ac:dyDescent="0.3">
      <c r="C18422" s="227"/>
    </row>
    <row r="18423" spans="3:3" ht="15.6" x14ac:dyDescent="0.3">
      <c r="C18423" s="227"/>
    </row>
    <row r="18424" spans="3:3" ht="15.6" x14ac:dyDescent="0.3">
      <c r="C18424" s="227"/>
    </row>
    <row r="18425" spans="3:3" ht="15.6" x14ac:dyDescent="0.3">
      <c r="C18425" s="227"/>
    </row>
    <row r="18426" spans="3:3" ht="15.6" x14ac:dyDescent="0.3">
      <c r="C18426" s="227"/>
    </row>
    <row r="18427" spans="3:3" ht="15.6" x14ac:dyDescent="0.3">
      <c r="C18427" s="227"/>
    </row>
    <row r="18428" spans="3:3" ht="15.6" x14ac:dyDescent="0.3">
      <c r="C18428" s="227"/>
    </row>
    <row r="18429" spans="3:3" ht="15.6" x14ac:dyDescent="0.3">
      <c r="C18429" s="227"/>
    </row>
    <row r="18430" spans="3:3" ht="15.6" x14ac:dyDescent="0.3">
      <c r="C18430" s="227"/>
    </row>
    <row r="18431" spans="3:3" ht="15.6" x14ac:dyDescent="0.3">
      <c r="C18431" s="227"/>
    </row>
    <row r="18432" spans="3:3" ht="15.6" x14ac:dyDescent="0.3">
      <c r="C18432" s="227"/>
    </row>
    <row r="18433" spans="3:3" ht="15.6" x14ac:dyDescent="0.3">
      <c r="C18433" s="227"/>
    </row>
    <row r="18434" spans="3:3" ht="15.6" x14ac:dyDescent="0.3">
      <c r="C18434" s="227"/>
    </row>
    <row r="18435" spans="3:3" ht="15.6" x14ac:dyDescent="0.3">
      <c r="C18435" s="227"/>
    </row>
    <row r="18436" spans="3:3" ht="15.6" x14ac:dyDescent="0.3">
      <c r="C18436" s="227"/>
    </row>
    <row r="18437" spans="3:3" ht="15.6" x14ac:dyDescent="0.3">
      <c r="C18437" s="227"/>
    </row>
    <row r="18438" spans="3:3" ht="15.6" x14ac:dyDescent="0.3">
      <c r="C18438" s="227"/>
    </row>
    <row r="18439" spans="3:3" ht="15.6" x14ac:dyDescent="0.3">
      <c r="C18439" s="227"/>
    </row>
    <row r="18440" spans="3:3" ht="15.6" x14ac:dyDescent="0.3">
      <c r="C18440" s="227"/>
    </row>
    <row r="18441" spans="3:3" ht="15.6" x14ac:dyDescent="0.3">
      <c r="C18441" s="227"/>
    </row>
    <row r="18442" spans="3:3" ht="15.6" x14ac:dyDescent="0.3">
      <c r="C18442" s="227"/>
    </row>
    <row r="18443" spans="3:3" ht="15.6" x14ac:dyDescent="0.3">
      <c r="C18443" s="227"/>
    </row>
    <row r="18444" spans="3:3" ht="15.6" x14ac:dyDescent="0.3">
      <c r="C18444" s="227"/>
    </row>
    <row r="18445" spans="3:3" ht="15.6" x14ac:dyDescent="0.3">
      <c r="C18445" s="227"/>
    </row>
    <row r="18446" spans="3:3" ht="15.6" x14ac:dyDescent="0.3">
      <c r="C18446" s="227"/>
    </row>
    <row r="18447" spans="3:3" ht="15.6" x14ac:dyDescent="0.3">
      <c r="C18447" s="227"/>
    </row>
    <row r="18448" spans="3:3" ht="15.6" x14ac:dyDescent="0.3">
      <c r="C18448" s="227"/>
    </row>
    <row r="18449" spans="3:3" ht="15.6" x14ac:dyDescent="0.3">
      <c r="C18449" s="227"/>
    </row>
    <row r="18450" spans="3:3" ht="15.6" x14ac:dyDescent="0.3">
      <c r="C18450" s="227"/>
    </row>
    <row r="18451" spans="3:3" ht="15.6" x14ac:dyDescent="0.3">
      <c r="C18451" s="227"/>
    </row>
    <row r="18452" spans="3:3" ht="15.6" x14ac:dyDescent="0.3">
      <c r="C18452" s="227"/>
    </row>
    <row r="18453" spans="3:3" ht="15.6" x14ac:dyDescent="0.3">
      <c r="C18453" s="227"/>
    </row>
    <row r="18454" spans="3:3" ht="15.6" x14ac:dyDescent="0.3">
      <c r="C18454" s="227"/>
    </row>
    <row r="18455" spans="3:3" ht="15.6" x14ac:dyDescent="0.3">
      <c r="C18455" s="227"/>
    </row>
    <row r="18456" spans="3:3" ht="15.6" x14ac:dyDescent="0.3">
      <c r="C18456" s="227"/>
    </row>
    <row r="18457" spans="3:3" ht="15.6" x14ac:dyDescent="0.3">
      <c r="C18457" s="227"/>
    </row>
    <row r="18458" spans="3:3" ht="15.6" x14ac:dyDescent="0.3">
      <c r="C18458" s="227"/>
    </row>
    <row r="18459" spans="3:3" ht="15.6" x14ac:dyDescent="0.3">
      <c r="C18459" s="227"/>
    </row>
    <row r="18460" spans="3:3" ht="15.6" x14ac:dyDescent="0.3">
      <c r="C18460" s="227"/>
    </row>
    <row r="18461" spans="3:3" ht="15.6" x14ac:dyDescent="0.3">
      <c r="C18461" s="227"/>
    </row>
    <row r="18462" spans="3:3" ht="15.6" x14ac:dyDescent="0.3">
      <c r="C18462" s="227"/>
    </row>
    <row r="18463" spans="3:3" ht="15.6" x14ac:dyDescent="0.3">
      <c r="C18463" s="227"/>
    </row>
    <row r="18464" spans="3:3" ht="15.6" x14ac:dyDescent="0.3">
      <c r="C18464" s="227"/>
    </row>
    <row r="18465" spans="3:3" ht="15.6" x14ac:dyDescent="0.3">
      <c r="C18465" s="227"/>
    </row>
    <row r="18466" spans="3:3" ht="15.6" x14ac:dyDescent="0.3">
      <c r="C18466" s="227"/>
    </row>
    <row r="18467" spans="3:3" ht="15.6" x14ac:dyDescent="0.3">
      <c r="C18467" s="227"/>
    </row>
    <row r="18468" spans="3:3" ht="15.6" x14ac:dyDescent="0.3">
      <c r="C18468" s="227"/>
    </row>
    <row r="18469" spans="3:3" ht="15.6" x14ac:dyDescent="0.3">
      <c r="C18469" s="227"/>
    </row>
    <row r="18470" spans="3:3" ht="15.6" x14ac:dyDescent="0.3">
      <c r="C18470" s="227"/>
    </row>
    <row r="18471" spans="3:3" ht="15.6" x14ac:dyDescent="0.3">
      <c r="C18471" s="227"/>
    </row>
    <row r="18472" spans="3:3" ht="15.6" x14ac:dyDescent="0.3">
      <c r="C18472" s="227"/>
    </row>
    <row r="18473" spans="3:3" ht="15.6" x14ac:dyDescent="0.3">
      <c r="C18473" s="227"/>
    </row>
    <row r="18474" spans="3:3" ht="15.6" x14ac:dyDescent="0.3">
      <c r="C18474" s="227"/>
    </row>
    <row r="18475" spans="3:3" ht="15.6" x14ac:dyDescent="0.3">
      <c r="C18475" s="227"/>
    </row>
    <row r="18476" spans="3:3" ht="15.6" x14ac:dyDescent="0.3">
      <c r="C18476" s="227"/>
    </row>
    <row r="18477" spans="3:3" ht="15.6" x14ac:dyDescent="0.3">
      <c r="C18477" s="227"/>
    </row>
    <row r="18478" spans="3:3" ht="15.6" x14ac:dyDescent="0.3">
      <c r="C18478" s="227"/>
    </row>
    <row r="18479" spans="3:3" ht="15.6" x14ac:dyDescent="0.3">
      <c r="C18479" s="227"/>
    </row>
    <row r="18480" spans="3:3" ht="15.6" x14ac:dyDescent="0.3">
      <c r="C18480" s="227"/>
    </row>
    <row r="18481" spans="3:3" ht="15.6" x14ac:dyDescent="0.3">
      <c r="C18481" s="227"/>
    </row>
    <row r="18482" spans="3:3" ht="15.6" x14ac:dyDescent="0.3">
      <c r="C18482" s="227"/>
    </row>
    <row r="18483" spans="3:3" ht="15.6" x14ac:dyDescent="0.3">
      <c r="C18483" s="227"/>
    </row>
    <row r="18484" spans="3:3" ht="15.6" x14ac:dyDescent="0.3">
      <c r="C18484" s="227"/>
    </row>
    <row r="18485" spans="3:3" ht="15.6" x14ac:dyDescent="0.3">
      <c r="C18485" s="227"/>
    </row>
    <row r="18486" spans="3:3" ht="15.6" x14ac:dyDescent="0.3">
      <c r="C18486" s="227"/>
    </row>
    <row r="18487" spans="3:3" ht="15.6" x14ac:dyDescent="0.3">
      <c r="C18487" s="227"/>
    </row>
    <row r="18488" spans="3:3" ht="15.6" x14ac:dyDescent="0.3">
      <c r="C18488" s="227"/>
    </row>
    <row r="18489" spans="3:3" ht="15.6" x14ac:dyDescent="0.3">
      <c r="C18489" s="227"/>
    </row>
    <row r="18490" spans="3:3" ht="15.6" x14ac:dyDescent="0.3">
      <c r="C18490" s="227"/>
    </row>
    <row r="18491" spans="3:3" ht="15.6" x14ac:dyDescent="0.3">
      <c r="C18491" s="227"/>
    </row>
    <row r="18492" spans="3:3" ht="15.6" x14ac:dyDescent="0.3">
      <c r="C18492" s="227"/>
    </row>
    <row r="18493" spans="3:3" ht="15.6" x14ac:dyDescent="0.3">
      <c r="C18493" s="227"/>
    </row>
    <row r="18494" spans="3:3" ht="15.6" x14ac:dyDescent="0.3">
      <c r="C18494" s="227"/>
    </row>
    <row r="18495" spans="3:3" ht="15.6" x14ac:dyDescent="0.3">
      <c r="C18495" s="227"/>
    </row>
    <row r="18496" spans="3:3" ht="15.6" x14ac:dyDescent="0.3">
      <c r="C18496" s="227"/>
    </row>
    <row r="18497" spans="3:3" ht="15.6" x14ac:dyDescent="0.3">
      <c r="C18497" s="227"/>
    </row>
    <row r="18498" spans="3:3" ht="15.6" x14ac:dyDescent="0.3">
      <c r="C18498" s="227"/>
    </row>
    <row r="18499" spans="3:3" ht="15.6" x14ac:dyDescent="0.3">
      <c r="C18499" s="227"/>
    </row>
    <row r="18500" spans="3:3" ht="15.6" x14ac:dyDescent="0.3">
      <c r="C18500" s="227"/>
    </row>
    <row r="18501" spans="3:3" ht="15.6" x14ac:dyDescent="0.3">
      <c r="C18501" s="227"/>
    </row>
    <row r="18502" spans="3:3" ht="15.6" x14ac:dyDescent="0.3">
      <c r="C18502" s="227"/>
    </row>
    <row r="18503" spans="3:3" ht="15.6" x14ac:dyDescent="0.3">
      <c r="C18503" s="227"/>
    </row>
    <row r="18504" spans="3:3" ht="15.6" x14ac:dyDescent="0.3">
      <c r="C18504" s="227"/>
    </row>
    <row r="18505" spans="3:3" ht="15.6" x14ac:dyDescent="0.3">
      <c r="C18505" s="227"/>
    </row>
    <row r="18506" spans="3:3" ht="15.6" x14ac:dyDescent="0.3">
      <c r="C18506" s="227"/>
    </row>
    <row r="18507" spans="3:3" ht="15.6" x14ac:dyDescent="0.3">
      <c r="C18507" s="227"/>
    </row>
    <row r="18508" spans="3:3" ht="15.6" x14ac:dyDescent="0.3">
      <c r="C18508" s="227"/>
    </row>
    <row r="18509" spans="3:3" ht="15.6" x14ac:dyDescent="0.3">
      <c r="C18509" s="227"/>
    </row>
    <row r="18510" spans="3:3" ht="15.6" x14ac:dyDescent="0.3">
      <c r="C18510" s="227"/>
    </row>
    <row r="18511" spans="3:3" ht="15.6" x14ac:dyDescent="0.3">
      <c r="C18511" s="227"/>
    </row>
    <row r="18512" spans="3:3" ht="15.6" x14ac:dyDescent="0.3">
      <c r="C18512" s="227"/>
    </row>
    <row r="18513" spans="3:3" ht="15.6" x14ac:dyDescent="0.3">
      <c r="C18513" s="227"/>
    </row>
    <row r="18514" spans="3:3" ht="15.6" x14ac:dyDescent="0.3">
      <c r="C18514" s="227"/>
    </row>
    <row r="18515" spans="3:3" ht="15.6" x14ac:dyDescent="0.3">
      <c r="C18515" s="227"/>
    </row>
    <row r="18516" spans="3:3" ht="15.6" x14ac:dyDescent="0.3">
      <c r="C18516" s="227"/>
    </row>
    <row r="18517" spans="3:3" ht="15.6" x14ac:dyDescent="0.3">
      <c r="C18517" s="227"/>
    </row>
    <row r="18518" spans="3:3" ht="15.6" x14ac:dyDescent="0.3">
      <c r="C18518" s="227"/>
    </row>
    <row r="18519" spans="3:3" ht="15.6" x14ac:dyDescent="0.3">
      <c r="C18519" s="227"/>
    </row>
    <row r="18520" spans="3:3" ht="15.6" x14ac:dyDescent="0.3">
      <c r="C18520" s="227"/>
    </row>
    <row r="18521" spans="3:3" ht="15.6" x14ac:dyDescent="0.3">
      <c r="C18521" s="227"/>
    </row>
    <row r="18522" spans="3:3" ht="15.6" x14ac:dyDescent="0.3">
      <c r="C18522" s="227"/>
    </row>
    <row r="18523" spans="3:3" ht="15.6" x14ac:dyDescent="0.3">
      <c r="C18523" s="227"/>
    </row>
    <row r="18524" spans="3:3" ht="15.6" x14ac:dyDescent="0.3">
      <c r="C18524" s="227"/>
    </row>
    <row r="18525" spans="3:3" ht="15.6" x14ac:dyDescent="0.3">
      <c r="C18525" s="227"/>
    </row>
    <row r="18526" spans="3:3" ht="15.6" x14ac:dyDescent="0.3">
      <c r="C18526" s="227"/>
    </row>
    <row r="18527" spans="3:3" ht="15.6" x14ac:dyDescent="0.3">
      <c r="C18527" s="227"/>
    </row>
    <row r="18528" spans="3:3" ht="15.6" x14ac:dyDescent="0.3">
      <c r="C18528" s="227"/>
    </row>
    <row r="18529" spans="3:3" ht="15.6" x14ac:dyDescent="0.3">
      <c r="C18529" s="227"/>
    </row>
    <row r="18530" spans="3:3" ht="15.6" x14ac:dyDescent="0.3">
      <c r="C18530" s="227"/>
    </row>
    <row r="18531" spans="3:3" ht="15.6" x14ac:dyDescent="0.3">
      <c r="C18531" s="227"/>
    </row>
    <row r="18532" spans="3:3" ht="15.6" x14ac:dyDescent="0.3">
      <c r="C18532" s="227"/>
    </row>
    <row r="18533" spans="3:3" ht="15.6" x14ac:dyDescent="0.3">
      <c r="C18533" s="227"/>
    </row>
    <row r="18534" spans="3:3" ht="15.6" x14ac:dyDescent="0.3">
      <c r="C18534" s="227"/>
    </row>
    <row r="18535" spans="3:3" ht="15.6" x14ac:dyDescent="0.3">
      <c r="C18535" s="227"/>
    </row>
    <row r="18536" spans="3:3" ht="15.6" x14ac:dyDescent="0.3">
      <c r="C18536" s="227"/>
    </row>
    <row r="18537" spans="3:3" ht="15.6" x14ac:dyDescent="0.3">
      <c r="C18537" s="227"/>
    </row>
    <row r="18538" spans="3:3" ht="15.6" x14ac:dyDescent="0.3">
      <c r="C18538" s="227"/>
    </row>
    <row r="18539" spans="3:3" ht="15.6" x14ac:dyDescent="0.3">
      <c r="C18539" s="227"/>
    </row>
    <row r="18540" spans="3:3" ht="15.6" x14ac:dyDescent="0.3">
      <c r="C18540" s="227"/>
    </row>
    <row r="18541" spans="3:3" ht="15.6" x14ac:dyDescent="0.3">
      <c r="C18541" s="227"/>
    </row>
    <row r="18542" spans="3:3" ht="15.6" x14ac:dyDescent="0.3">
      <c r="C18542" s="227"/>
    </row>
    <row r="18543" spans="3:3" ht="15.6" x14ac:dyDescent="0.3">
      <c r="C18543" s="227"/>
    </row>
    <row r="18544" spans="3:3" ht="15.6" x14ac:dyDescent="0.3">
      <c r="C18544" s="227"/>
    </row>
    <row r="18545" spans="3:3" ht="15.6" x14ac:dyDescent="0.3">
      <c r="C18545" s="227"/>
    </row>
    <row r="18546" spans="3:3" ht="15.6" x14ac:dyDescent="0.3">
      <c r="C18546" s="227"/>
    </row>
    <row r="18547" spans="3:3" ht="15.6" x14ac:dyDescent="0.3">
      <c r="C18547" s="227"/>
    </row>
    <row r="18548" spans="3:3" ht="15.6" x14ac:dyDescent="0.3">
      <c r="C18548" s="227"/>
    </row>
    <row r="18549" spans="3:3" ht="15.6" x14ac:dyDescent="0.3">
      <c r="C18549" s="227"/>
    </row>
    <row r="18550" spans="3:3" ht="15.6" x14ac:dyDescent="0.3">
      <c r="C18550" s="227"/>
    </row>
    <row r="18551" spans="3:3" ht="15.6" x14ac:dyDescent="0.3">
      <c r="C18551" s="227"/>
    </row>
    <row r="18552" spans="3:3" ht="15.6" x14ac:dyDescent="0.3">
      <c r="C18552" s="227"/>
    </row>
    <row r="18553" spans="3:3" ht="15.6" x14ac:dyDescent="0.3">
      <c r="C18553" s="227"/>
    </row>
    <row r="18554" spans="3:3" ht="15.6" x14ac:dyDescent="0.3">
      <c r="C18554" s="227"/>
    </row>
    <row r="18555" spans="3:3" ht="15.6" x14ac:dyDescent="0.3">
      <c r="C18555" s="227"/>
    </row>
    <row r="18556" spans="3:3" ht="15.6" x14ac:dyDescent="0.3">
      <c r="C18556" s="227"/>
    </row>
    <row r="18557" spans="3:3" ht="15.6" x14ac:dyDescent="0.3">
      <c r="C18557" s="227"/>
    </row>
    <row r="18558" spans="3:3" ht="15.6" x14ac:dyDescent="0.3">
      <c r="C18558" s="227"/>
    </row>
    <row r="18559" spans="3:3" ht="15.6" x14ac:dyDescent="0.3">
      <c r="C18559" s="227"/>
    </row>
    <row r="18560" spans="3:3" ht="15.6" x14ac:dyDescent="0.3">
      <c r="C18560" s="227"/>
    </row>
    <row r="18561" spans="3:3" ht="15.6" x14ac:dyDescent="0.3">
      <c r="C18561" s="227"/>
    </row>
    <row r="18562" spans="3:3" ht="15.6" x14ac:dyDescent="0.3">
      <c r="C18562" s="227"/>
    </row>
    <row r="18563" spans="3:3" ht="15.6" x14ac:dyDescent="0.3">
      <c r="C18563" s="227"/>
    </row>
    <row r="18564" spans="3:3" ht="15.6" x14ac:dyDescent="0.3">
      <c r="C18564" s="227"/>
    </row>
    <row r="18565" spans="3:3" ht="15.6" x14ac:dyDescent="0.3">
      <c r="C18565" s="227"/>
    </row>
    <row r="18566" spans="3:3" ht="15.6" x14ac:dyDescent="0.3">
      <c r="C18566" s="227"/>
    </row>
    <row r="18567" spans="3:3" ht="15.6" x14ac:dyDescent="0.3">
      <c r="C18567" s="227"/>
    </row>
    <row r="18568" spans="3:3" ht="15.6" x14ac:dyDescent="0.3">
      <c r="C18568" s="227"/>
    </row>
    <row r="18569" spans="3:3" ht="15.6" x14ac:dyDescent="0.3">
      <c r="C18569" s="227"/>
    </row>
    <row r="18570" spans="3:3" ht="15.6" x14ac:dyDescent="0.3">
      <c r="C18570" s="227"/>
    </row>
    <row r="18571" spans="3:3" ht="15.6" x14ac:dyDescent="0.3">
      <c r="C18571" s="227"/>
    </row>
    <row r="18572" spans="3:3" ht="15.6" x14ac:dyDescent="0.3">
      <c r="C18572" s="227"/>
    </row>
    <row r="18573" spans="3:3" ht="15.6" x14ac:dyDescent="0.3">
      <c r="C18573" s="227"/>
    </row>
    <row r="18574" spans="3:3" ht="15.6" x14ac:dyDescent="0.3">
      <c r="C18574" s="227"/>
    </row>
    <row r="18575" spans="3:3" ht="15.6" x14ac:dyDescent="0.3">
      <c r="C18575" s="227"/>
    </row>
    <row r="18576" spans="3:3" ht="15.6" x14ac:dyDescent="0.3">
      <c r="C18576" s="227"/>
    </row>
    <row r="18577" spans="3:3" ht="15.6" x14ac:dyDescent="0.3">
      <c r="C18577" s="227"/>
    </row>
    <row r="18578" spans="3:3" ht="15.6" x14ac:dyDescent="0.3">
      <c r="C18578" s="227"/>
    </row>
    <row r="18579" spans="3:3" ht="15.6" x14ac:dyDescent="0.3">
      <c r="C18579" s="227"/>
    </row>
    <row r="18580" spans="3:3" ht="15.6" x14ac:dyDescent="0.3">
      <c r="C18580" s="227"/>
    </row>
    <row r="18581" spans="3:3" ht="15.6" x14ac:dyDescent="0.3">
      <c r="C18581" s="227"/>
    </row>
    <row r="18582" spans="3:3" ht="15.6" x14ac:dyDescent="0.3">
      <c r="C18582" s="227"/>
    </row>
    <row r="18583" spans="3:3" ht="15.6" x14ac:dyDescent="0.3">
      <c r="C18583" s="227"/>
    </row>
    <row r="18584" spans="3:3" ht="15.6" x14ac:dyDescent="0.3">
      <c r="C18584" s="227"/>
    </row>
    <row r="18585" spans="3:3" ht="15.6" x14ac:dyDescent="0.3">
      <c r="C18585" s="227"/>
    </row>
    <row r="18586" spans="3:3" ht="15.6" x14ac:dyDescent="0.3">
      <c r="C18586" s="227"/>
    </row>
    <row r="18587" spans="3:3" ht="15.6" x14ac:dyDescent="0.3">
      <c r="C18587" s="227"/>
    </row>
    <row r="18588" spans="3:3" ht="15.6" x14ac:dyDescent="0.3">
      <c r="C18588" s="227"/>
    </row>
    <row r="18589" spans="3:3" ht="15.6" x14ac:dyDescent="0.3">
      <c r="C18589" s="227"/>
    </row>
    <row r="18590" spans="3:3" ht="15.6" x14ac:dyDescent="0.3">
      <c r="C18590" s="227"/>
    </row>
    <row r="18591" spans="3:3" ht="15.6" x14ac:dyDescent="0.3">
      <c r="C18591" s="227"/>
    </row>
    <row r="18592" spans="3:3" ht="15.6" x14ac:dyDescent="0.3">
      <c r="C18592" s="227"/>
    </row>
    <row r="18593" spans="3:3" ht="15.6" x14ac:dyDescent="0.3">
      <c r="C18593" s="227"/>
    </row>
    <row r="18594" spans="3:3" ht="15.6" x14ac:dyDescent="0.3">
      <c r="C18594" s="227"/>
    </row>
    <row r="18595" spans="3:3" ht="15.6" x14ac:dyDescent="0.3">
      <c r="C18595" s="227"/>
    </row>
    <row r="18596" spans="3:3" ht="15.6" x14ac:dyDescent="0.3">
      <c r="C18596" s="227"/>
    </row>
    <row r="18597" spans="3:3" ht="15.6" x14ac:dyDescent="0.3">
      <c r="C18597" s="227"/>
    </row>
    <row r="18598" spans="3:3" ht="15.6" x14ac:dyDescent="0.3">
      <c r="C18598" s="227"/>
    </row>
    <row r="18599" spans="3:3" ht="15.6" x14ac:dyDescent="0.3">
      <c r="C18599" s="227"/>
    </row>
    <row r="18600" spans="3:3" ht="15.6" x14ac:dyDescent="0.3">
      <c r="C18600" s="227"/>
    </row>
    <row r="18601" spans="3:3" ht="15.6" x14ac:dyDescent="0.3">
      <c r="C18601" s="227"/>
    </row>
    <row r="18602" spans="3:3" ht="15.6" x14ac:dyDescent="0.3">
      <c r="C18602" s="227"/>
    </row>
    <row r="18603" spans="3:3" ht="15.6" x14ac:dyDescent="0.3">
      <c r="C18603" s="227"/>
    </row>
    <row r="18604" spans="3:3" ht="15.6" x14ac:dyDescent="0.3">
      <c r="C18604" s="227"/>
    </row>
    <row r="18605" spans="3:3" ht="15.6" x14ac:dyDescent="0.3">
      <c r="C18605" s="227"/>
    </row>
    <row r="18606" spans="3:3" ht="15.6" x14ac:dyDescent="0.3">
      <c r="C18606" s="227"/>
    </row>
    <row r="18607" spans="3:3" ht="15.6" x14ac:dyDescent="0.3">
      <c r="C18607" s="227"/>
    </row>
    <row r="18608" spans="3:3" ht="15.6" x14ac:dyDescent="0.3">
      <c r="C18608" s="227"/>
    </row>
    <row r="18609" spans="3:3" ht="15.6" x14ac:dyDescent="0.3">
      <c r="C18609" s="227"/>
    </row>
    <row r="18610" spans="3:3" ht="15.6" x14ac:dyDescent="0.3">
      <c r="C18610" s="227"/>
    </row>
    <row r="18611" spans="3:3" ht="15.6" x14ac:dyDescent="0.3">
      <c r="C18611" s="227"/>
    </row>
    <row r="18612" spans="3:3" ht="15.6" x14ac:dyDescent="0.3">
      <c r="C18612" s="227"/>
    </row>
    <row r="18613" spans="3:3" ht="15.6" x14ac:dyDescent="0.3">
      <c r="C18613" s="227"/>
    </row>
    <row r="18614" spans="3:3" ht="15.6" x14ac:dyDescent="0.3">
      <c r="C18614" s="227"/>
    </row>
    <row r="18615" spans="3:3" ht="15.6" x14ac:dyDescent="0.3">
      <c r="C18615" s="227"/>
    </row>
    <row r="18616" spans="3:3" ht="15.6" x14ac:dyDescent="0.3">
      <c r="C18616" s="227"/>
    </row>
    <row r="18617" spans="3:3" ht="15.6" x14ac:dyDescent="0.3">
      <c r="C18617" s="227"/>
    </row>
    <row r="18618" spans="3:3" ht="15.6" x14ac:dyDescent="0.3">
      <c r="C18618" s="227"/>
    </row>
    <row r="18619" spans="3:3" ht="15.6" x14ac:dyDescent="0.3">
      <c r="C18619" s="227"/>
    </row>
    <row r="18620" spans="3:3" ht="15.6" x14ac:dyDescent="0.3">
      <c r="C18620" s="227"/>
    </row>
    <row r="18621" spans="3:3" ht="15.6" x14ac:dyDescent="0.3">
      <c r="C18621" s="227"/>
    </row>
    <row r="18622" spans="3:3" ht="15.6" x14ac:dyDescent="0.3">
      <c r="C18622" s="227"/>
    </row>
    <row r="18623" spans="3:3" ht="15.6" x14ac:dyDescent="0.3">
      <c r="C18623" s="227"/>
    </row>
    <row r="18624" spans="3:3" ht="15.6" x14ac:dyDescent="0.3">
      <c r="C18624" s="227"/>
    </row>
    <row r="18625" spans="3:3" ht="15.6" x14ac:dyDescent="0.3">
      <c r="C18625" s="227"/>
    </row>
    <row r="18626" spans="3:3" ht="15.6" x14ac:dyDescent="0.3">
      <c r="C18626" s="227"/>
    </row>
    <row r="18627" spans="3:3" ht="15.6" x14ac:dyDescent="0.3">
      <c r="C18627" s="227"/>
    </row>
    <row r="18628" spans="3:3" ht="15.6" x14ac:dyDescent="0.3">
      <c r="C18628" s="227"/>
    </row>
    <row r="18629" spans="3:3" ht="15.6" x14ac:dyDescent="0.3">
      <c r="C18629" s="227"/>
    </row>
    <row r="18630" spans="3:3" ht="15.6" x14ac:dyDescent="0.3">
      <c r="C18630" s="227"/>
    </row>
    <row r="18631" spans="3:3" ht="15.6" x14ac:dyDescent="0.3">
      <c r="C18631" s="227"/>
    </row>
    <row r="18632" spans="3:3" ht="15.6" x14ac:dyDescent="0.3">
      <c r="C18632" s="227"/>
    </row>
    <row r="18633" spans="3:3" ht="15.6" x14ac:dyDescent="0.3">
      <c r="C18633" s="227"/>
    </row>
    <row r="18634" spans="3:3" ht="15.6" x14ac:dyDescent="0.3">
      <c r="C18634" s="227"/>
    </row>
    <row r="18635" spans="3:3" ht="15.6" x14ac:dyDescent="0.3">
      <c r="C18635" s="227"/>
    </row>
    <row r="18636" spans="3:3" ht="15.6" x14ac:dyDescent="0.3">
      <c r="C18636" s="227"/>
    </row>
    <row r="18637" spans="3:3" ht="15.6" x14ac:dyDescent="0.3">
      <c r="C18637" s="227"/>
    </row>
    <row r="18638" spans="3:3" ht="15.6" x14ac:dyDescent="0.3">
      <c r="C18638" s="227"/>
    </row>
    <row r="18639" spans="3:3" ht="15.6" x14ac:dyDescent="0.3">
      <c r="C18639" s="227"/>
    </row>
    <row r="18640" spans="3:3" ht="15.6" x14ac:dyDescent="0.3">
      <c r="C18640" s="227"/>
    </row>
    <row r="18641" spans="3:3" ht="15.6" x14ac:dyDescent="0.3">
      <c r="C18641" s="227"/>
    </row>
    <row r="18642" spans="3:3" ht="15.6" x14ac:dyDescent="0.3">
      <c r="C18642" s="227"/>
    </row>
    <row r="18643" spans="3:3" ht="15.6" x14ac:dyDescent="0.3">
      <c r="C18643" s="227"/>
    </row>
    <row r="18644" spans="3:3" ht="15.6" x14ac:dyDescent="0.3">
      <c r="C18644" s="227"/>
    </row>
    <row r="18645" spans="3:3" ht="15.6" x14ac:dyDescent="0.3">
      <c r="C18645" s="227"/>
    </row>
    <row r="18646" spans="3:3" ht="15.6" x14ac:dyDescent="0.3">
      <c r="C18646" s="227"/>
    </row>
    <row r="18647" spans="3:3" ht="15.6" x14ac:dyDescent="0.3">
      <c r="C18647" s="227"/>
    </row>
    <row r="18648" spans="3:3" ht="15.6" x14ac:dyDescent="0.3">
      <c r="C18648" s="227"/>
    </row>
    <row r="18649" spans="3:3" ht="15.6" x14ac:dyDescent="0.3">
      <c r="C18649" s="227"/>
    </row>
    <row r="18650" spans="3:3" ht="15.6" x14ac:dyDescent="0.3">
      <c r="C18650" s="227"/>
    </row>
    <row r="18651" spans="3:3" ht="15.6" x14ac:dyDescent="0.3">
      <c r="C18651" s="227"/>
    </row>
    <row r="18652" spans="3:3" ht="15.6" x14ac:dyDescent="0.3">
      <c r="C18652" s="227"/>
    </row>
    <row r="18653" spans="3:3" ht="15.6" x14ac:dyDescent="0.3">
      <c r="C18653" s="227"/>
    </row>
    <row r="18654" spans="3:3" ht="15.6" x14ac:dyDescent="0.3">
      <c r="C18654" s="227"/>
    </row>
    <row r="18655" spans="3:3" ht="15.6" x14ac:dyDescent="0.3">
      <c r="C18655" s="227"/>
    </row>
    <row r="18656" spans="3:3" ht="15.6" x14ac:dyDescent="0.3">
      <c r="C18656" s="227"/>
    </row>
    <row r="18657" spans="3:3" ht="15.6" x14ac:dyDescent="0.3">
      <c r="C18657" s="227"/>
    </row>
    <row r="18658" spans="3:3" ht="15.6" x14ac:dyDescent="0.3">
      <c r="C18658" s="227"/>
    </row>
    <row r="18659" spans="3:3" ht="15.6" x14ac:dyDescent="0.3">
      <c r="C18659" s="227"/>
    </row>
    <row r="18660" spans="3:3" ht="15.6" x14ac:dyDescent="0.3">
      <c r="C18660" s="227"/>
    </row>
    <row r="18661" spans="3:3" ht="15.6" x14ac:dyDescent="0.3">
      <c r="C18661" s="227"/>
    </row>
    <row r="18662" spans="3:3" ht="15.6" x14ac:dyDescent="0.3">
      <c r="C18662" s="227"/>
    </row>
    <row r="18663" spans="3:3" ht="15.6" x14ac:dyDescent="0.3">
      <c r="C18663" s="227"/>
    </row>
    <row r="18664" spans="3:3" ht="15.6" x14ac:dyDescent="0.3">
      <c r="C18664" s="227"/>
    </row>
    <row r="18665" spans="3:3" ht="15.6" x14ac:dyDescent="0.3">
      <c r="C18665" s="227"/>
    </row>
    <row r="18666" spans="3:3" ht="15.6" x14ac:dyDescent="0.3">
      <c r="C18666" s="227"/>
    </row>
    <row r="18667" spans="3:3" ht="15.6" x14ac:dyDescent="0.3">
      <c r="C18667" s="227"/>
    </row>
    <row r="18668" spans="3:3" ht="15.6" x14ac:dyDescent="0.3">
      <c r="C18668" s="227"/>
    </row>
    <row r="18669" spans="3:3" ht="15.6" x14ac:dyDescent="0.3">
      <c r="C18669" s="227"/>
    </row>
    <row r="18670" spans="3:3" ht="15.6" x14ac:dyDescent="0.3">
      <c r="C18670" s="227"/>
    </row>
    <row r="18671" spans="3:3" ht="15.6" x14ac:dyDescent="0.3">
      <c r="C18671" s="227"/>
    </row>
    <row r="18672" spans="3:3" ht="15.6" x14ac:dyDescent="0.3">
      <c r="C18672" s="227"/>
    </row>
    <row r="18673" spans="3:3" ht="15.6" x14ac:dyDescent="0.3">
      <c r="C18673" s="227"/>
    </row>
    <row r="18674" spans="3:3" ht="15.6" x14ac:dyDescent="0.3">
      <c r="C18674" s="227"/>
    </row>
    <row r="18675" spans="3:3" ht="15.6" x14ac:dyDescent="0.3">
      <c r="C18675" s="227"/>
    </row>
    <row r="18676" spans="3:3" ht="15.6" x14ac:dyDescent="0.3">
      <c r="C18676" s="227"/>
    </row>
    <row r="18677" spans="3:3" ht="15.6" x14ac:dyDescent="0.3">
      <c r="C18677" s="227"/>
    </row>
    <row r="18678" spans="3:3" ht="15.6" x14ac:dyDescent="0.3">
      <c r="C18678" s="227"/>
    </row>
    <row r="18679" spans="3:3" ht="15.6" x14ac:dyDescent="0.3">
      <c r="C18679" s="227"/>
    </row>
    <row r="18680" spans="3:3" ht="15.6" x14ac:dyDescent="0.3">
      <c r="C18680" s="227"/>
    </row>
    <row r="18681" spans="3:3" ht="15.6" x14ac:dyDescent="0.3">
      <c r="C18681" s="227"/>
    </row>
    <row r="18682" spans="3:3" ht="15.6" x14ac:dyDescent="0.3">
      <c r="C18682" s="227"/>
    </row>
    <row r="18683" spans="3:3" ht="15.6" x14ac:dyDescent="0.3">
      <c r="C18683" s="227"/>
    </row>
    <row r="18684" spans="3:3" ht="15.6" x14ac:dyDescent="0.3">
      <c r="C18684" s="227"/>
    </row>
    <row r="18685" spans="3:3" ht="15.6" x14ac:dyDescent="0.3">
      <c r="C18685" s="227"/>
    </row>
    <row r="18686" spans="3:3" ht="15.6" x14ac:dyDescent="0.3">
      <c r="C18686" s="227"/>
    </row>
    <row r="18687" spans="3:3" ht="15.6" x14ac:dyDescent="0.3">
      <c r="C18687" s="227"/>
    </row>
    <row r="18688" spans="3:3" ht="15.6" x14ac:dyDescent="0.3">
      <c r="C18688" s="227"/>
    </row>
    <row r="18689" spans="3:3" ht="15.6" x14ac:dyDescent="0.3">
      <c r="C18689" s="227"/>
    </row>
    <row r="18690" spans="3:3" ht="15.6" x14ac:dyDescent="0.3">
      <c r="C18690" s="227"/>
    </row>
    <row r="18691" spans="3:3" ht="15.6" x14ac:dyDescent="0.3">
      <c r="C18691" s="227"/>
    </row>
    <row r="18692" spans="3:3" ht="15.6" x14ac:dyDescent="0.3">
      <c r="C18692" s="227"/>
    </row>
    <row r="18693" spans="3:3" ht="15.6" x14ac:dyDescent="0.3">
      <c r="C18693" s="227"/>
    </row>
    <row r="18694" spans="3:3" ht="15.6" x14ac:dyDescent="0.3">
      <c r="C18694" s="227"/>
    </row>
    <row r="18695" spans="3:3" ht="15.6" x14ac:dyDescent="0.3">
      <c r="C18695" s="227"/>
    </row>
    <row r="18696" spans="3:3" ht="15.6" x14ac:dyDescent="0.3">
      <c r="C18696" s="227"/>
    </row>
    <row r="18697" spans="3:3" ht="15.6" x14ac:dyDescent="0.3">
      <c r="C18697" s="227"/>
    </row>
    <row r="18698" spans="3:3" ht="15.6" x14ac:dyDescent="0.3">
      <c r="C18698" s="227"/>
    </row>
    <row r="18699" spans="3:3" ht="15.6" x14ac:dyDescent="0.3">
      <c r="C18699" s="227"/>
    </row>
    <row r="18700" spans="3:3" ht="15.6" x14ac:dyDescent="0.3">
      <c r="C18700" s="227"/>
    </row>
    <row r="18701" spans="3:3" ht="15.6" x14ac:dyDescent="0.3">
      <c r="C18701" s="227"/>
    </row>
    <row r="18702" spans="3:3" ht="15.6" x14ac:dyDescent="0.3">
      <c r="C18702" s="227"/>
    </row>
    <row r="18703" spans="3:3" ht="15.6" x14ac:dyDescent="0.3">
      <c r="C18703" s="227"/>
    </row>
    <row r="18704" spans="3:3" ht="15.6" x14ac:dyDescent="0.3">
      <c r="C18704" s="227"/>
    </row>
    <row r="18705" spans="3:3" ht="15.6" x14ac:dyDescent="0.3">
      <c r="C18705" s="227"/>
    </row>
    <row r="18706" spans="3:3" ht="15.6" x14ac:dyDescent="0.3">
      <c r="C18706" s="227"/>
    </row>
    <row r="18707" spans="3:3" ht="15.6" x14ac:dyDescent="0.3">
      <c r="C18707" s="227"/>
    </row>
    <row r="18708" spans="3:3" ht="15.6" x14ac:dyDescent="0.3">
      <c r="C18708" s="227"/>
    </row>
    <row r="18709" spans="3:3" ht="15.6" x14ac:dyDescent="0.3">
      <c r="C18709" s="227"/>
    </row>
    <row r="18710" spans="3:3" ht="15.6" x14ac:dyDescent="0.3">
      <c r="C18710" s="227"/>
    </row>
    <row r="18711" spans="3:3" ht="15.6" x14ac:dyDescent="0.3">
      <c r="C18711" s="227"/>
    </row>
    <row r="18712" spans="3:3" ht="15.6" x14ac:dyDescent="0.3">
      <c r="C18712" s="227"/>
    </row>
    <row r="18713" spans="3:3" ht="15.6" x14ac:dyDescent="0.3">
      <c r="C18713" s="227"/>
    </row>
    <row r="18714" spans="3:3" ht="15.6" x14ac:dyDescent="0.3">
      <c r="C18714" s="227"/>
    </row>
    <row r="18715" spans="3:3" ht="15.6" x14ac:dyDescent="0.3">
      <c r="C18715" s="227"/>
    </row>
    <row r="18716" spans="3:3" ht="15.6" x14ac:dyDescent="0.3">
      <c r="C18716" s="227"/>
    </row>
    <row r="18717" spans="3:3" ht="15.6" x14ac:dyDescent="0.3">
      <c r="C18717" s="227"/>
    </row>
    <row r="18718" spans="3:3" ht="15.6" x14ac:dyDescent="0.3">
      <c r="C18718" s="227"/>
    </row>
    <row r="18719" spans="3:3" ht="15.6" x14ac:dyDescent="0.3">
      <c r="C18719" s="227"/>
    </row>
    <row r="18720" spans="3:3" ht="15.6" x14ac:dyDescent="0.3">
      <c r="C18720" s="227"/>
    </row>
    <row r="18721" spans="3:3" ht="15.6" x14ac:dyDescent="0.3">
      <c r="C18721" s="227"/>
    </row>
    <row r="18722" spans="3:3" ht="15.6" x14ac:dyDescent="0.3">
      <c r="C18722" s="227"/>
    </row>
    <row r="18723" spans="3:3" ht="15.6" x14ac:dyDescent="0.3">
      <c r="C18723" s="227"/>
    </row>
    <row r="18724" spans="3:3" ht="15.6" x14ac:dyDescent="0.3">
      <c r="C18724" s="227"/>
    </row>
    <row r="18725" spans="3:3" ht="15.6" x14ac:dyDescent="0.3">
      <c r="C18725" s="227"/>
    </row>
    <row r="18726" spans="3:3" ht="15.6" x14ac:dyDescent="0.3">
      <c r="C18726" s="227"/>
    </row>
    <row r="18727" spans="3:3" ht="15.6" x14ac:dyDescent="0.3">
      <c r="C18727" s="227"/>
    </row>
    <row r="18728" spans="3:3" ht="15.6" x14ac:dyDescent="0.3">
      <c r="C18728" s="227"/>
    </row>
    <row r="18729" spans="3:3" ht="15.6" x14ac:dyDescent="0.3">
      <c r="C18729" s="227"/>
    </row>
    <row r="18730" spans="3:3" ht="15.6" x14ac:dyDescent="0.3">
      <c r="C18730" s="227"/>
    </row>
    <row r="18731" spans="3:3" ht="15.6" x14ac:dyDescent="0.3">
      <c r="C18731" s="227"/>
    </row>
    <row r="18732" spans="3:3" ht="15.6" x14ac:dyDescent="0.3">
      <c r="C18732" s="227"/>
    </row>
    <row r="18733" spans="3:3" ht="15.6" x14ac:dyDescent="0.3">
      <c r="C18733" s="227"/>
    </row>
    <row r="18734" spans="3:3" ht="15.6" x14ac:dyDescent="0.3">
      <c r="C18734" s="227"/>
    </row>
    <row r="18735" spans="3:3" ht="15.6" x14ac:dyDescent="0.3">
      <c r="C18735" s="227"/>
    </row>
    <row r="18736" spans="3:3" ht="15.6" x14ac:dyDescent="0.3">
      <c r="C18736" s="227"/>
    </row>
    <row r="18737" spans="3:3" ht="15.6" x14ac:dyDescent="0.3">
      <c r="C18737" s="227"/>
    </row>
    <row r="18738" spans="3:3" ht="15.6" x14ac:dyDescent="0.3">
      <c r="C18738" s="227"/>
    </row>
    <row r="18739" spans="3:3" ht="15.6" x14ac:dyDescent="0.3">
      <c r="C18739" s="227"/>
    </row>
    <row r="18740" spans="3:3" ht="15.6" x14ac:dyDescent="0.3">
      <c r="C18740" s="227"/>
    </row>
    <row r="18741" spans="3:3" ht="15.6" x14ac:dyDescent="0.3">
      <c r="C18741" s="227"/>
    </row>
    <row r="18742" spans="3:3" ht="15.6" x14ac:dyDescent="0.3">
      <c r="C18742" s="227"/>
    </row>
    <row r="18743" spans="3:3" ht="15.6" x14ac:dyDescent="0.3">
      <c r="C18743" s="227"/>
    </row>
    <row r="18744" spans="3:3" ht="15.6" x14ac:dyDescent="0.3">
      <c r="C18744" s="227"/>
    </row>
    <row r="18745" spans="3:3" ht="15.6" x14ac:dyDescent="0.3">
      <c r="C18745" s="227"/>
    </row>
    <row r="18746" spans="3:3" ht="15.6" x14ac:dyDescent="0.3">
      <c r="C18746" s="227"/>
    </row>
    <row r="18747" spans="3:3" ht="15.6" x14ac:dyDescent="0.3">
      <c r="C18747" s="227"/>
    </row>
    <row r="18748" spans="3:3" ht="15.6" x14ac:dyDescent="0.3">
      <c r="C18748" s="227"/>
    </row>
    <row r="18749" spans="3:3" ht="15.6" x14ac:dyDescent="0.3">
      <c r="C18749" s="227"/>
    </row>
    <row r="18750" spans="3:3" ht="15.6" x14ac:dyDescent="0.3">
      <c r="C18750" s="227"/>
    </row>
    <row r="18751" spans="3:3" ht="15.6" x14ac:dyDescent="0.3">
      <c r="C18751" s="227"/>
    </row>
    <row r="18752" spans="3:3" ht="15.6" x14ac:dyDescent="0.3">
      <c r="C18752" s="227"/>
    </row>
    <row r="18753" spans="3:3" ht="15.6" x14ac:dyDescent="0.3">
      <c r="C18753" s="227"/>
    </row>
    <row r="18754" spans="3:3" ht="15.6" x14ac:dyDescent="0.3">
      <c r="C18754" s="227"/>
    </row>
    <row r="18755" spans="3:3" ht="15.6" x14ac:dyDescent="0.3">
      <c r="C18755" s="227"/>
    </row>
    <row r="18756" spans="3:3" ht="15.6" x14ac:dyDescent="0.3">
      <c r="C18756" s="227"/>
    </row>
    <row r="18757" spans="3:3" ht="15.6" x14ac:dyDescent="0.3">
      <c r="C18757" s="227"/>
    </row>
    <row r="18758" spans="3:3" ht="15.6" x14ac:dyDescent="0.3">
      <c r="C18758" s="227"/>
    </row>
    <row r="18759" spans="3:3" ht="15.6" x14ac:dyDescent="0.3">
      <c r="C18759" s="227"/>
    </row>
    <row r="18760" spans="3:3" ht="15.6" x14ac:dyDescent="0.3">
      <c r="C18760" s="227"/>
    </row>
    <row r="18761" spans="3:3" ht="15.6" x14ac:dyDescent="0.3">
      <c r="C18761" s="227"/>
    </row>
    <row r="18762" spans="3:3" ht="15.6" x14ac:dyDescent="0.3">
      <c r="C18762" s="227"/>
    </row>
    <row r="18763" spans="3:3" ht="15.6" x14ac:dyDescent="0.3">
      <c r="C18763" s="227"/>
    </row>
    <row r="18764" spans="3:3" ht="15.6" x14ac:dyDescent="0.3">
      <c r="C18764" s="227"/>
    </row>
    <row r="18765" spans="3:3" ht="15.6" x14ac:dyDescent="0.3">
      <c r="C18765" s="227"/>
    </row>
    <row r="18766" spans="3:3" ht="15.6" x14ac:dyDescent="0.3">
      <c r="C18766" s="227"/>
    </row>
    <row r="18767" spans="3:3" ht="15.6" x14ac:dyDescent="0.3">
      <c r="C18767" s="227"/>
    </row>
    <row r="18768" spans="3:3" ht="15.6" x14ac:dyDescent="0.3">
      <c r="C18768" s="227"/>
    </row>
    <row r="18769" spans="3:3" ht="15.6" x14ac:dyDescent="0.3">
      <c r="C18769" s="227"/>
    </row>
    <row r="18770" spans="3:3" ht="15.6" x14ac:dyDescent="0.3">
      <c r="C18770" s="227"/>
    </row>
    <row r="18771" spans="3:3" ht="15.6" x14ac:dyDescent="0.3">
      <c r="C18771" s="227"/>
    </row>
    <row r="18772" spans="3:3" ht="15.6" x14ac:dyDescent="0.3">
      <c r="C18772" s="227"/>
    </row>
    <row r="18773" spans="3:3" ht="15.6" x14ac:dyDescent="0.3">
      <c r="C18773" s="227"/>
    </row>
    <row r="18774" spans="3:3" ht="15.6" x14ac:dyDescent="0.3">
      <c r="C18774" s="227"/>
    </row>
    <row r="18775" spans="3:3" ht="15.6" x14ac:dyDescent="0.3">
      <c r="C18775" s="227"/>
    </row>
    <row r="18776" spans="3:3" ht="15.6" x14ac:dyDescent="0.3">
      <c r="C18776" s="227"/>
    </row>
    <row r="18777" spans="3:3" ht="15.6" x14ac:dyDescent="0.3">
      <c r="C18777" s="227"/>
    </row>
    <row r="18778" spans="3:3" ht="15.6" x14ac:dyDescent="0.3">
      <c r="C18778" s="227"/>
    </row>
    <row r="18779" spans="3:3" ht="15.6" x14ac:dyDescent="0.3">
      <c r="C18779" s="227"/>
    </row>
    <row r="18780" spans="3:3" ht="15.6" x14ac:dyDescent="0.3">
      <c r="C18780" s="227"/>
    </row>
    <row r="18781" spans="3:3" ht="15.6" x14ac:dyDescent="0.3">
      <c r="C18781" s="227"/>
    </row>
    <row r="18782" spans="3:3" ht="15.6" x14ac:dyDescent="0.3">
      <c r="C18782" s="227"/>
    </row>
    <row r="18783" spans="3:3" ht="15.6" x14ac:dyDescent="0.3">
      <c r="C18783" s="227"/>
    </row>
    <row r="18784" spans="3:3" ht="15.6" x14ac:dyDescent="0.3">
      <c r="C18784" s="227"/>
    </row>
    <row r="18785" spans="3:3" ht="15.6" x14ac:dyDescent="0.3">
      <c r="C18785" s="227"/>
    </row>
    <row r="18786" spans="3:3" ht="15.6" x14ac:dyDescent="0.3">
      <c r="C18786" s="227"/>
    </row>
    <row r="18787" spans="3:3" ht="15.6" x14ac:dyDescent="0.3">
      <c r="C18787" s="227"/>
    </row>
    <row r="18788" spans="3:3" ht="15.6" x14ac:dyDescent="0.3">
      <c r="C18788" s="227"/>
    </row>
    <row r="18789" spans="3:3" ht="15.6" x14ac:dyDescent="0.3">
      <c r="C18789" s="227"/>
    </row>
    <row r="18790" spans="3:3" ht="15.6" x14ac:dyDescent="0.3">
      <c r="C18790" s="227"/>
    </row>
    <row r="18791" spans="3:3" ht="15.6" x14ac:dyDescent="0.3">
      <c r="C18791" s="227"/>
    </row>
    <row r="18792" spans="3:3" ht="15.6" x14ac:dyDescent="0.3">
      <c r="C18792" s="227"/>
    </row>
    <row r="18793" spans="3:3" ht="15.6" x14ac:dyDescent="0.3">
      <c r="C18793" s="227"/>
    </row>
    <row r="18794" spans="3:3" ht="15.6" x14ac:dyDescent="0.3">
      <c r="C18794" s="227"/>
    </row>
    <row r="18795" spans="3:3" ht="15.6" x14ac:dyDescent="0.3">
      <c r="C18795" s="227"/>
    </row>
    <row r="18796" spans="3:3" ht="15.6" x14ac:dyDescent="0.3">
      <c r="C18796" s="227"/>
    </row>
    <row r="18797" spans="3:3" ht="15.6" x14ac:dyDescent="0.3">
      <c r="C18797" s="227"/>
    </row>
    <row r="18798" spans="3:3" ht="15.6" x14ac:dyDescent="0.3">
      <c r="C18798" s="227"/>
    </row>
    <row r="18799" spans="3:3" ht="15.6" x14ac:dyDescent="0.3">
      <c r="C18799" s="227"/>
    </row>
    <row r="18800" spans="3:3" ht="15.6" x14ac:dyDescent="0.3">
      <c r="C18800" s="227"/>
    </row>
    <row r="18801" spans="3:3" ht="15.6" x14ac:dyDescent="0.3">
      <c r="C18801" s="227"/>
    </row>
    <row r="18802" spans="3:3" ht="15.6" x14ac:dyDescent="0.3">
      <c r="C18802" s="227"/>
    </row>
    <row r="18803" spans="3:3" ht="15.6" x14ac:dyDescent="0.3">
      <c r="C18803" s="227"/>
    </row>
    <row r="18804" spans="3:3" ht="15.6" x14ac:dyDescent="0.3">
      <c r="C18804" s="227"/>
    </row>
    <row r="18805" spans="3:3" ht="15.6" x14ac:dyDescent="0.3">
      <c r="C18805" s="227"/>
    </row>
    <row r="18806" spans="3:3" ht="15.6" x14ac:dyDescent="0.3">
      <c r="C18806" s="227"/>
    </row>
    <row r="18807" spans="3:3" ht="15.6" x14ac:dyDescent="0.3">
      <c r="C18807" s="227"/>
    </row>
    <row r="18808" spans="3:3" ht="15.6" x14ac:dyDescent="0.3">
      <c r="C18808" s="227"/>
    </row>
    <row r="18809" spans="3:3" ht="15.6" x14ac:dyDescent="0.3">
      <c r="C18809" s="227"/>
    </row>
    <row r="18810" spans="3:3" ht="15.6" x14ac:dyDescent="0.3">
      <c r="C18810" s="227"/>
    </row>
    <row r="18811" spans="3:3" ht="15.6" x14ac:dyDescent="0.3">
      <c r="C18811" s="227"/>
    </row>
    <row r="18812" spans="3:3" ht="15.6" x14ac:dyDescent="0.3">
      <c r="C18812" s="227"/>
    </row>
    <row r="18813" spans="3:3" ht="15.6" x14ac:dyDescent="0.3">
      <c r="C18813" s="227"/>
    </row>
    <row r="18814" spans="3:3" ht="15.6" x14ac:dyDescent="0.3">
      <c r="C18814" s="227"/>
    </row>
    <row r="18815" spans="3:3" ht="15.6" x14ac:dyDescent="0.3">
      <c r="C18815" s="227"/>
    </row>
    <row r="18816" spans="3:3" ht="15.6" x14ac:dyDescent="0.3">
      <c r="C18816" s="227"/>
    </row>
    <row r="18817" spans="3:3" ht="15.6" x14ac:dyDescent="0.3">
      <c r="C18817" s="227"/>
    </row>
    <row r="18818" spans="3:3" ht="15.6" x14ac:dyDescent="0.3">
      <c r="C18818" s="227"/>
    </row>
    <row r="18819" spans="3:3" ht="15.6" x14ac:dyDescent="0.3">
      <c r="C18819" s="227"/>
    </row>
    <row r="18820" spans="3:3" ht="15.6" x14ac:dyDescent="0.3">
      <c r="C18820" s="227"/>
    </row>
    <row r="18821" spans="3:3" ht="15.6" x14ac:dyDescent="0.3">
      <c r="C18821" s="227"/>
    </row>
    <row r="18822" spans="3:3" ht="15.6" x14ac:dyDescent="0.3">
      <c r="C18822" s="227"/>
    </row>
    <row r="18823" spans="3:3" ht="15.6" x14ac:dyDescent="0.3">
      <c r="C18823" s="227"/>
    </row>
    <row r="18824" spans="3:3" ht="15.6" x14ac:dyDescent="0.3">
      <c r="C18824" s="227"/>
    </row>
    <row r="18825" spans="3:3" ht="15.6" x14ac:dyDescent="0.3">
      <c r="C18825" s="227"/>
    </row>
    <row r="18826" spans="3:3" ht="15.6" x14ac:dyDescent="0.3">
      <c r="C18826" s="227"/>
    </row>
    <row r="18827" spans="3:3" ht="15.6" x14ac:dyDescent="0.3">
      <c r="C18827" s="227"/>
    </row>
    <row r="18828" spans="3:3" ht="15.6" x14ac:dyDescent="0.3">
      <c r="C18828" s="227"/>
    </row>
    <row r="18829" spans="3:3" ht="15.6" x14ac:dyDescent="0.3">
      <c r="C18829" s="227"/>
    </row>
    <row r="18830" spans="3:3" ht="15.6" x14ac:dyDescent="0.3">
      <c r="C18830" s="227"/>
    </row>
    <row r="18831" spans="3:3" ht="15.6" x14ac:dyDescent="0.3">
      <c r="C18831" s="227"/>
    </row>
    <row r="18832" spans="3:3" ht="15.6" x14ac:dyDescent="0.3">
      <c r="C18832" s="227"/>
    </row>
    <row r="18833" spans="3:3" ht="15.6" x14ac:dyDescent="0.3">
      <c r="C18833" s="227"/>
    </row>
    <row r="18834" spans="3:3" ht="15.6" x14ac:dyDescent="0.3">
      <c r="C18834" s="227"/>
    </row>
    <row r="18835" spans="3:3" ht="15.6" x14ac:dyDescent="0.3">
      <c r="C18835" s="227"/>
    </row>
    <row r="18836" spans="3:3" ht="15.6" x14ac:dyDescent="0.3">
      <c r="C18836" s="227"/>
    </row>
    <row r="18837" spans="3:3" ht="15.6" x14ac:dyDescent="0.3">
      <c r="C18837" s="227"/>
    </row>
    <row r="18838" spans="3:3" ht="15.6" x14ac:dyDescent="0.3">
      <c r="C18838" s="227"/>
    </row>
    <row r="18839" spans="3:3" ht="15.6" x14ac:dyDescent="0.3">
      <c r="C18839" s="227"/>
    </row>
    <row r="18840" spans="3:3" ht="15.6" x14ac:dyDescent="0.3">
      <c r="C18840" s="227"/>
    </row>
    <row r="18841" spans="3:3" ht="15.6" x14ac:dyDescent="0.3">
      <c r="C18841" s="227"/>
    </row>
    <row r="18842" spans="3:3" ht="15.6" x14ac:dyDescent="0.3">
      <c r="C18842" s="227"/>
    </row>
    <row r="18843" spans="3:3" ht="15.6" x14ac:dyDescent="0.3">
      <c r="C18843" s="227"/>
    </row>
    <row r="18844" spans="3:3" ht="15.6" x14ac:dyDescent="0.3">
      <c r="C18844" s="227"/>
    </row>
    <row r="18845" spans="3:3" ht="15.6" x14ac:dyDescent="0.3">
      <c r="C18845" s="227"/>
    </row>
    <row r="18846" spans="3:3" ht="15.6" x14ac:dyDescent="0.3">
      <c r="C18846" s="227"/>
    </row>
    <row r="18847" spans="3:3" ht="15.6" x14ac:dyDescent="0.3">
      <c r="C18847" s="227"/>
    </row>
    <row r="18848" spans="3:3" ht="15.6" x14ac:dyDescent="0.3">
      <c r="C18848" s="227"/>
    </row>
    <row r="18849" spans="3:3" ht="15.6" x14ac:dyDescent="0.3">
      <c r="C18849" s="227"/>
    </row>
    <row r="18850" spans="3:3" ht="15.6" x14ac:dyDescent="0.3">
      <c r="C18850" s="227"/>
    </row>
    <row r="18851" spans="3:3" ht="15.6" x14ac:dyDescent="0.3">
      <c r="C18851" s="227"/>
    </row>
    <row r="18852" spans="3:3" ht="15.6" x14ac:dyDescent="0.3">
      <c r="C18852" s="227"/>
    </row>
    <row r="18853" spans="3:3" ht="15.6" x14ac:dyDescent="0.3">
      <c r="C18853" s="227"/>
    </row>
    <row r="18854" spans="3:3" ht="15.6" x14ac:dyDescent="0.3">
      <c r="C18854" s="227"/>
    </row>
    <row r="18855" spans="3:3" ht="15.6" x14ac:dyDescent="0.3">
      <c r="C18855" s="227"/>
    </row>
    <row r="18856" spans="3:3" ht="15.6" x14ac:dyDescent="0.3">
      <c r="C18856" s="227"/>
    </row>
    <row r="18857" spans="3:3" ht="15.6" x14ac:dyDescent="0.3">
      <c r="C18857" s="227"/>
    </row>
    <row r="18858" spans="3:3" ht="15.6" x14ac:dyDescent="0.3">
      <c r="C18858" s="227"/>
    </row>
    <row r="18859" spans="3:3" ht="15.6" x14ac:dyDescent="0.3">
      <c r="C18859" s="227"/>
    </row>
    <row r="18860" spans="3:3" ht="15.6" x14ac:dyDescent="0.3">
      <c r="C18860" s="227"/>
    </row>
    <row r="18861" spans="3:3" ht="15.6" x14ac:dyDescent="0.3">
      <c r="C18861" s="227"/>
    </row>
    <row r="18862" spans="3:3" ht="15.6" x14ac:dyDescent="0.3">
      <c r="C18862" s="227"/>
    </row>
    <row r="18863" spans="3:3" ht="15.6" x14ac:dyDescent="0.3">
      <c r="C18863" s="227"/>
    </row>
    <row r="18864" spans="3:3" ht="15.6" x14ac:dyDescent="0.3">
      <c r="C18864" s="227"/>
    </row>
    <row r="18865" spans="3:3" ht="15.6" x14ac:dyDescent="0.3">
      <c r="C18865" s="227"/>
    </row>
    <row r="18866" spans="3:3" ht="15.6" x14ac:dyDescent="0.3">
      <c r="C18866" s="227"/>
    </row>
    <row r="18867" spans="3:3" ht="15.6" x14ac:dyDescent="0.3">
      <c r="C18867" s="227"/>
    </row>
    <row r="18868" spans="3:3" ht="15.6" x14ac:dyDescent="0.3">
      <c r="C18868" s="227"/>
    </row>
    <row r="18869" spans="3:3" ht="15.6" x14ac:dyDescent="0.3">
      <c r="C18869" s="227"/>
    </row>
    <row r="18870" spans="3:3" ht="15.6" x14ac:dyDescent="0.3">
      <c r="C18870" s="227"/>
    </row>
    <row r="18871" spans="3:3" ht="15.6" x14ac:dyDescent="0.3">
      <c r="C18871" s="227"/>
    </row>
    <row r="18872" spans="3:3" ht="15.6" x14ac:dyDescent="0.3">
      <c r="C18872" s="227"/>
    </row>
    <row r="18873" spans="3:3" ht="15.6" x14ac:dyDescent="0.3">
      <c r="C18873" s="227"/>
    </row>
    <row r="18874" spans="3:3" ht="15.6" x14ac:dyDescent="0.3">
      <c r="C18874" s="227"/>
    </row>
    <row r="18875" spans="3:3" ht="15.6" x14ac:dyDescent="0.3">
      <c r="C18875" s="227"/>
    </row>
    <row r="18876" spans="3:3" ht="15.6" x14ac:dyDescent="0.3">
      <c r="C18876" s="227"/>
    </row>
    <row r="18877" spans="3:3" ht="15.6" x14ac:dyDescent="0.3">
      <c r="C18877" s="227"/>
    </row>
    <row r="18878" spans="3:3" ht="15.6" x14ac:dyDescent="0.3">
      <c r="C18878" s="227"/>
    </row>
    <row r="18879" spans="3:3" ht="15.6" x14ac:dyDescent="0.3">
      <c r="C18879" s="227"/>
    </row>
    <row r="18880" spans="3:3" ht="15.6" x14ac:dyDescent="0.3">
      <c r="C18880" s="227"/>
    </row>
    <row r="18881" spans="3:3" ht="15.6" x14ac:dyDescent="0.3">
      <c r="C18881" s="227"/>
    </row>
    <row r="18882" spans="3:3" ht="15.6" x14ac:dyDescent="0.3">
      <c r="C18882" s="227"/>
    </row>
    <row r="18883" spans="3:3" ht="15.6" x14ac:dyDescent="0.3">
      <c r="C18883" s="227"/>
    </row>
    <row r="18884" spans="3:3" ht="15.6" x14ac:dyDescent="0.3">
      <c r="C18884" s="227"/>
    </row>
    <row r="18885" spans="3:3" ht="15.6" x14ac:dyDescent="0.3">
      <c r="C18885" s="227"/>
    </row>
    <row r="18886" spans="3:3" ht="15.6" x14ac:dyDescent="0.3">
      <c r="C18886" s="227"/>
    </row>
    <row r="18887" spans="3:3" ht="15.6" x14ac:dyDescent="0.3">
      <c r="C18887" s="227"/>
    </row>
    <row r="18888" spans="3:3" ht="15.6" x14ac:dyDescent="0.3">
      <c r="C18888" s="227"/>
    </row>
    <row r="18889" spans="3:3" ht="15.6" x14ac:dyDescent="0.3">
      <c r="C18889" s="227"/>
    </row>
    <row r="18890" spans="3:3" ht="15.6" x14ac:dyDescent="0.3">
      <c r="C18890" s="227"/>
    </row>
    <row r="18891" spans="3:3" ht="15.6" x14ac:dyDescent="0.3">
      <c r="C18891" s="227"/>
    </row>
    <row r="18892" spans="3:3" ht="15.6" x14ac:dyDescent="0.3">
      <c r="C18892" s="227"/>
    </row>
    <row r="18893" spans="3:3" ht="15.6" x14ac:dyDescent="0.3">
      <c r="C18893" s="227"/>
    </row>
    <row r="18894" spans="3:3" ht="15.6" x14ac:dyDescent="0.3">
      <c r="C18894" s="227"/>
    </row>
    <row r="18895" spans="3:3" ht="15.6" x14ac:dyDescent="0.3">
      <c r="C18895" s="227"/>
    </row>
    <row r="18896" spans="3:3" ht="15.6" x14ac:dyDescent="0.3">
      <c r="C18896" s="227"/>
    </row>
    <row r="18897" spans="3:3" ht="15.6" x14ac:dyDescent="0.3">
      <c r="C18897" s="227"/>
    </row>
    <row r="18898" spans="3:3" ht="15.6" x14ac:dyDescent="0.3">
      <c r="C18898" s="227"/>
    </row>
    <row r="18899" spans="3:3" ht="15.6" x14ac:dyDescent="0.3">
      <c r="C18899" s="227"/>
    </row>
    <row r="18900" spans="3:3" ht="15.6" x14ac:dyDescent="0.3">
      <c r="C18900" s="227"/>
    </row>
    <row r="18901" spans="3:3" ht="15.6" x14ac:dyDescent="0.3">
      <c r="C18901" s="227"/>
    </row>
    <row r="18902" spans="3:3" ht="15.6" x14ac:dyDescent="0.3">
      <c r="C18902" s="227"/>
    </row>
    <row r="18903" spans="3:3" ht="15.6" x14ac:dyDescent="0.3">
      <c r="C18903" s="227"/>
    </row>
    <row r="18904" spans="3:3" ht="15.6" x14ac:dyDescent="0.3">
      <c r="C18904" s="227"/>
    </row>
    <row r="18905" spans="3:3" ht="15.6" x14ac:dyDescent="0.3">
      <c r="C18905" s="227"/>
    </row>
    <row r="18906" spans="3:3" ht="15.6" x14ac:dyDescent="0.3">
      <c r="C18906" s="227"/>
    </row>
    <row r="18907" spans="3:3" ht="15.6" x14ac:dyDescent="0.3">
      <c r="C18907" s="227"/>
    </row>
    <row r="18908" spans="3:3" ht="15.6" x14ac:dyDescent="0.3">
      <c r="C18908" s="227"/>
    </row>
    <row r="18909" spans="3:3" ht="15.6" x14ac:dyDescent="0.3">
      <c r="C18909" s="227"/>
    </row>
    <row r="18910" spans="3:3" ht="15.6" x14ac:dyDescent="0.3">
      <c r="C18910" s="227"/>
    </row>
    <row r="18911" spans="3:3" ht="15.6" x14ac:dyDescent="0.3">
      <c r="C18911" s="227"/>
    </row>
    <row r="18912" spans="3:3" ht="15.6" x14ac:dyDescent="0.3">
      <c r="C18912" s="227"/>
    </row>
    <row r="18913" spans="3:3" ht="15.6" x14ac:dyDescent="0.3">
      <c r="C18913" s="227"/>
    </row>
    <row r="18914" spans="3:3" ht="15.6" x14ac:dyDescent="0.3">
      <c r="C18914" s="227"/>
    </row>
    <row r="18915" spans="3:3" ht="15.6" x14ac:dyDescent="0.3">
      <c r="C18915" s="227"/>
    </row>
    <row r="18916" spans="3:3" ht="15.6" x14ac:dyDescent="0.3">
      <c r="C18916" s="227"/>
    </row>
    <row r="18917" spans="3:3" ht="15.6" x14ac:dyDescent="0.3">
      <c r="C18917" s="227"/>
    </row>
    <row r="18918" spans="3:3" ht="15.6" x14ac:dyDescent="0.3">
      <c r="C18918" s="227"/>
    </row>
    <row r="18919" spans="3:3" ht="15.6" x14ac:dyDescent="0.3">
      <c r="C18919" s="227"/>
    </row>
    <row r="18920" spans="3:3" ht="15.6" x14ac:dyDescent="0.3">
      <c r="C18920" s="227"/>
    </row>
    <row r="18921" spans="3:3" ht="15.6" x14ac:dyDescent="0.3">
      <c r="C18921" s="227"/>
    </row>
    <row r="18922" spans="3:3" ht="15.6" x14ac:dyDescent="0.3">
      <c r="C18922" s="227"/>
    </row>
    <row r="18923" spans="3:3" ht="15.6" x14ac:dyDescent="0.3">
      <c r="C18923" s="227"/>
    </row>
    <row r="18924" spans="3:3" ht="15.6" x14ac:dyDescent="0.3">
      <c r="C18924" s="227"/>
    </row>
    <row r="18925" spans="3:3" ht="15.6" x14ac:dyDescent="0.3">
      <c r="C18925" s="227"/>
    </row>
    <row r="18926" spans="3:3" ht="15.6" x14ac:dyDescent="0.3">
      <c r="C18926" s="227"/>
    </row>
    <row r="18927" spans="3:3" ht="15.6" x14ac:dyDescent="0.3">
      <c r="C18927" s="227"/>
    </row>
    <row r="18928" spans="3:3" ht="15.6" x14ac:dyDescent="0.3">
      <c r="C18928" s="227"/>
    </row>
    <row r="18929" spans="3:3" ht="15.6" x14ac:dyDescent="0.3">
      <c r="C18929" s="227"/>
    </row>
    <row r="18930" spans="3:3" ht="15.6" x14ac:dyDescent="0.3">
      <c r="C18930" s="227"/>
    </row>
    <row r="18931" spans="3:3" ht="15.6" x14ac:dyDescent="0.3">
      <c r="C18931" s="227"/>
    </row>
    <row r="18932" spans="3:3" ht="15.6" x14ac:dyDescent="0.3">
      <c r="C18932" s="227"/>
    </row>
    <row r="18933" spans="3:3" ht="15.6" x14ac:dyDescent="0.3">
      <c r="C18933" s="227"/>
    </row>
    <row r="18934" spans="3:3" ht="15.6" x14ac:dyDescent="0.3">
      <c r="C18934" s="227"/>
    </row>
    <row r="18935" spans="3:3" ht="15.6" x14ac:dyDescent="0.3">
      <c r="C18935" s="227"/>
    </row>
    <row r="18936" spans="3:3" ht="15.6" x14ac:dyDescent="0.3">
      <c r="C18936" s="227"/>
    </row>
    <row r="18937" spans="3:3" ht="15.6" x14ac:dyDescent="0.3">
      <c r="C18937" s="227"/>
    </row>
    <row r="18938" spans="3:3" ht="15.6" x14ac:dyDescent="0.3">
      <c r="C18938" s="227"/>
    </row>
    <row r="18939" spans="3:3" ht="15.6" x14ac:dyDescent="0.3">
      <c r="C18939" s="227"/>
    </row>
    <row r="18940" spans="3:3" ht="15.6" x14ac:dyDescent="0.3">
      <c r="C18940" s="227"/>
    </row>
    <row r="18941" spans="3:3" ht="15.6" x14ac:dyDescent="0.3">
      <c r="C18941" s="227"/>
    </row>
    <row r="18942" spans="3:3" ht="15.6" x14ac:dyDescent="0.3">
      <c r="C18942" s="227"/>
    </row>
    <row r="18943" spans="3:3" ht="15.6" x14ac:dyDescent="0.3">
      <c r="C18943" s="227"/>
    </row>
    <row r="18944" spans="3:3" ht="15.6" x14ac:dyDescent="0.3">
      <c r="C18944" s="227"/>
    </row>
    <row r="18945" spans="3:3" ht="15.6" x14ac:dyDescent="0.3">
      <c r="C18945" s="227"/>
    </row>
    <row r="18946" spans="3:3" ht="15.6" x14ac:dyDescent="0.3">
      <c r="C18946" s="227"/>
    </row>
    <row r="18947" spans="3:3" ht="15.6" x14ac:dyDescent="0.3">
      <c r="C18947" s="227"/>
    </row>
    <row r="18948" spans="3:3" ht="15.6" x14ac:dyDescent="0.3">
      <c r="C18948" s="227"/>
    </row>
    <row r="18949" spans="3:3" ht="15.6" x14ac:dyDescent="0.3">
      <c r="C18949" s="227"/>
    </row>
    <row r="18950" spans="3:3" ht="15.6" x14ac:dyDescent="0.3">
      <c r="C18950" s="227"/>
    </row>
    <row r="18951" spans="3:3" ht="15.6" x14ac:dyDescent="0.3">
      <c r="C18951" s="227"/>
    </row>
    <row r="18952" spans="3:3" ht="15.6" x14ac:dyDescent="0.3">
      <c r="C18952" s="227"/>
    </row>
    <row r="18953" spans="3:3" ht="15.6" x14ac:dyDescent="0.3">
      <c r="C18953" s="227"/>
    </row>
    <row r="18954" spans="3:3" ht="15.6" x14ac:dyDescent="0.3">
      <c r="C18954" s="227"/>
    </row>
    <row r="18955" spans="3:3" ht="15.6" x14ac:dyDescent="0.3">
      <c r="C18955" s="227"/>
    </row>
    <row r="18956" spans="3:3" ht="15.6" x14ac:dyDescent="0.3">
      <c r="C18956" s="227"/>
    </row>
    <row r="18957" spans="3:3" ht="15.6" x14ac:dyDescent="0.3">
      <c r="C18957" s="227"/>
    </row>
    <row r="18958" spans="3:3" ht="15.6" x14ac:dyDescent="0.3">
      <c r="C18958" s="227"/>
    </row>
    <row r="18959" spans="3:3" ht="15.6" x14ac:dyDescent="0.3">
      <c r="C18959" s="227"/>
    </row>
    <row r="18960" spans="3:3" ht="15.6" x14ac:dyDescent="0.3">
      <c r="C18960" s="227"/>
    </row>
    <row r="18961" spans="3:3" ht="15.6" x14ac:dyDescent="0.3">
      <c r="C18961" s="227"/>
    </row>
    <row r="18962" spans="3:3" ht="15.6" x14ac:dyDescent="0.3">
      <c r="C18962" s="227"/>
    </row>
    <row r="18963" spans="3:3" ht="15.6" x14ac:dyDescent="0.3">
      <c r="C18963" s="227"/>
    </row>
    <row r="18964" spans="3:3" ht="15.6" x14ac:dyDescent="0.3">
      <c r="C18964" s="227"/>
    </row>
    <row r="18965" spans="3:3" ht="15.6" x14ac:dyDescent="0.3">
      <c r="C18965" s="227"/>
    </row>
    <row r="18966" spans="3:3" ht="15.6" x14ac:dyDescent="0.3">
      <c r="C18966" s="227"/>
    </row>
    <row r="18967" spans="3:3" ht="15.6" x14ac:dyDescent="0.3">
      <c r="C18967" s="227"/>
    </row>
    <row r="18968" spans="3:3" ht="15.6" x14ac:dyDescent="0.3">
      <c r="C18968" s="227"/>
    </row>
    <row r="18969" spans="3:3" ht="15.6" x14ac:dyDescent="0.3">
      <c r="C18969" s="227"/>
    </row>
    <row r="18970" spans="3:3" ht="15.6" x14ac:dyDescent="0.3">
      <c r="C18970" s="227"/>
    </row>
    <row r="18971" spans="3:3" ht="15.6" x14ac:dyDescent="0.3">
      <c r="C18971" s="227"/>
    </row>
    <row r="18972" spans="3:3" ht="15.6" x14ac:dyDescent="0.3">
      <c r="C18972" s="227"/>
    </row>
    <row r="18973" spans="3:3" ht="15.6" x14ac:dyDescent="0.3">
      <c r="C18973" s="227"/>
    </row>
    <row r="18974" spans="3:3" ht="15.6" x14ac:dyDescent="0.3">
      <c r="C18974" s="227"/>
    </row>
    <row r="18975" spans="3:3" ht="15.6" x14ac:dyDescent="0.3">
      <c r="C18975" s="227"/>
    </row>
    <row r="18976" spans="3:3" ht="15.6" x14ac:dyDescent="0.3">
      <c r="C18976" s="227"/>
    </row>
    <row r="18977" spans="3:3" ht="15.6" x14ac:dyDescent="0.3">
      <c r="C18977" s="227"/>
    </row>
    <row r="18978" spans="3:3" ht="15.6" x14ac:dyDescent="0.3">
      <c r="C18978" s="227"/>
    </row>
    <row r="18979" spans="3:3" ht="15.6" x14ac:dyDescent="0.3">
      <c r="C18979" s="227"/>
    </row>
    <row r="18980" spans="3:3" ht="15.6" x14ac:dyDescent="0.3">
      <c r="C18980" s="227"/>
    </row>
    <row r="18981" spans="3:3" ht="15.6" x14ac:dyDescent="0.3">
      <c r="C18981" s="227"/>
    </row>
    <row r="18982" spans="3:3" ht="15.6" x14ac:dyDescent="0.3">
      <c r="C18982" s="227"/>
    </row>
    <row r="18983" spans="3:3" ht="15.6" x14ac:dyDescent="0.3">
      <c r="C18983" s="227"/>
    </row>
    <row r="18984" spans="3:3" ht="15.6" x14ac:dyDescent="0.3">
      <c r="C18984" s="227"/>
    </row>
    <row r="18985" spans="3:3" ht="15.6" x14ac:dyDescent="0.3">
      <c r="C18985" s="227"/>
    </row>
    <row r="18986" spans="3:3" ht="15.6" x14ac:dyDescent="0.3">
      <c r="C18986" s="227"/>
    </row>
    <row r="18987" spans="3:3" ht="15.6" x14ac:dyDescent="0.3">
      <c r="C18987" s="227"/>
    </row>
    <row r="18988" spans="3:3" ht="15.6" x14ac:dyDescent="0.3">
      <c r="C18988" s="227"/>
    </row>
    <row r="18989" spans="3:3" ht="15.6" x14ac:dyDescent="0.3">
      <c r="C18989" s="227"/>
    </row>
    <row r="18990" spans="3:3" ht="15.6" x14ac:dyDescent="0.3">
      <c r="C18990" s="227"/>
    </row>
    <row r="18991" spans="3:3" ht="15.6" x14ac:dyDescent="0.3">
      <c r="C18991" s="227"/>
    </row>
    <row r="18992" spans="3:3" ht="15.6" x14ac:dyDescent="0.3">
      <c r="C18992" s="227"/>
    </row>
    <row r="18993" spans="3:3" ht="15.6" x14ac:dyDescent="0.3">
      <c r="C18993" s="227"/>
    </row>
    <row r="18994" spans="3:3" ht="15.6" x14ac:dyDescent="0.3">
      <c r="C18994" s="227"/>
    </row>
    <row r="18995" spans="3:3" ht="15.6" x14ac:dyDescent="0.3">
      <c r="C18995" s="227"/>
    </row>
    <row r="18996" spans="3:3" ht="15.6" x14ac:dyDescent="0.3">
      <c r="C18996" s="227"/>
    </row>
    <row r="18997" spans="3:3" ht="15.6" x14ac:dyDescent="0.3">
      <c r="C18997" s="227"/>
    </row>
    <row r="18998" spans="3:3" ht="15.6" x14ac:dyDescent="0.3">
      <c r="C18998" s="227"/>
    </row>
    <row r="18999" spans="3:3" ht="15.6" x14ac:dyDescent="0.3">
      <c r="C18999" s="227"/>
    </row>
    <row r="19000" spans="3:3" ht="15.6" x14ac:dyDescent="0.3">
      <c r="C19000" s="227"/>
    </row>
    <row r="19001" spans="3:3" ht="15.6" x14ac:dyDescent="0.3">
      <c r="C19001" s="227"/>
    </row>
    <row r="19002" spans="3:3" ht="15.6" x14ac:dyDescent="0.3">
      <c r="C19002" s="227"/>
    </row>
    <row r="19003" spans="3:3" ht="15.6" x14ac:dyDescent="0.3">
      <c r="C19003" s="227"/>
    </row>
    <row r="19004" spans="3:3" ht="15.6" x14ac:dyDescent="0.3">
      <c r="C19004" s="227"/>
    </row>
    <row r="19005" spans="3:3" ht="15.6" x14ac:dyDescent="0.3">
      <c r="C19005" s="227"/>
    </row>
    <row r="19006" spans="3:3" ht="15.6" x14ac:dyDescent="0.3">
      <c r="C19006" s="227"/>
    </row>
    <row r="19007" spans="3:3" ht="15.6" x14ac:dyDescent="0.3">
      <c r="C19007" s="227"/>
    </row>
    <row r="19008" spans="3:3" ht="15.6" x14ac:dyDescent="0.3">
      <c r="C19008" s="227"/>
    </row>
    <row r="19009" spans="3:3" ht="15.6" x14ac:dyDescent="0.3">
      <c r="C19009" s="227"/>
    </row>
    <row r="19010" spans="3:3" ht="15.6" x14ac:dyDescent="0.3">
      <c r="C19010" s="227"/>
    </row>
    <row r="19011" spans="3:3" ht="15.6" x14ac:dyDescent="0.3">
      <c r="C19011" s="227"/>
    </row>
    <row r="19012" spans="3:3" ht="15.6" x14ac:dyDescent="0.3">
      <c r="C19012" s="227"/>
    </row>
    <row r="19013" spans="3:3" ht="15.6" x14ac:dyDescent="0.3">
      <c r="C19013" s="227"/>
    </row>
    <row r="19014" spans="3:3" ht="15.6" x14ac:dyDescent="0.3">
      <c r="C19014" s="227"/>
    </row>
    <row r="19015" spans="3:3" ht="15.6" x14ac:dyDescent="0.3">
      <c r="C19015" s="227"/>
    </row>
    <row r="19016" spans="3:3" ht="15.6" x14ac:dyDescent="0.3">
      <c r="C19016" s="227"/>
    </row>
    <row r="19017" spans="3:3" ht="15.6" x14ac:dyDescent="0.3">
      <c r="C19017" s="227"/>
    </row>
    <row r="19018" spans="3:3" ht="15.6" x14ac:dyDescent="0.3">
      <c r="C19018" s="227"/>
    </row>
    <row r="19019" spans="3:3" ht="15.6" x14ac:dyDescent="0.3">
      <c r="C19019" s="227"/>
    </row>
    <row r="19020" spans="3:3" ht="15.6" x14ac:dyDescent="0.3">
      <c r="C19020" s="227"/>
    </row>
    <row r="19021" spans="3:3" ht="15.6" x14ac:dyDescent="0.3">
      <c r="C19021" s="227"/>
    </row>
    <row r="19022" spans="3:3" ht="15.6" x14ac:dyDescent="0.3">
      <c r="C19022" s="227"/>
    </row>
    <row r="19023" spans="3:3" ht="15.6" x14ac:dyDescent="0.3">
      <c r="C19023" s="227"/>
    </row>
    <row r="19024" spans="3:3" ht="15.6" x14ac:dyDescent="0.3">
      <c r="C19024" s="227"/>
    </row>
    <row r="19025" spans="3:3" ht="15.6" x14ac:dyDescent="0.3">
      <c r="C19025" s="227"/>
    </row>
    <row r="19026" spans="3:3" ht="15.6" x14ac:dyDescent="0.3">
      <c r="C19026" s="227"/>
    </row>
    <row r="19027" spans="3:3" ht="15.6" x14ac:dyDescent="0.3">
      <c r="C19027" s="227"/>
    </row>
    <row r="19028" spans="3:3" ht="15.6" x14ac:dyDescent="0.3">
      <c r="C19028" s="227"/>
    </row>
    <row r="19029" spans="3:3" ht="15.6" x14ac:dyDescent="0.3">
      <c r="C19029" s="227"/>
    </row>
    <row r="19030" spans="3:3" ht="15.6" x14ac:dyDescent="0.3">
      <c r="C19030" s="227"/>
    </row>
    <row r="19031" spans="3:3" ht="15.6" x14ac:dyDescent="0.3">
      <c r="C19031" s="227"/>
    </row>
    <row r="19032" spans="3:3" ht="15.6" x14ac:dyDescent="0.3">
      <c r="C19032" s="227"/>
    </row>
    <row r="19033" spans="3:3" ht="15.6" x14ac:dyDescent="0.3">
      <c r="C19033" s="227"/>
    </row>
    <row r="19034" spans="3:3" ht="15.6" x14ac:dyDescent="0.3">
      <c r="C19034" s="227"/>
    </row>
    <row r="19035" spans="3:3" ht="15.6" x14ac:dyDescent="0.3">
      <c r="C19035" s="227"/>
    </row>
    <row r="19036" spans="3:3" ht="15.6" x14ac:dyDescent="0.3">
      <c r="C19036" s="227"/>
    </row>
    <row r="19037" spans="3:3" ht="15.6" x14ac:dyDescent="0.3">
      <c r="C19037" s="227"/>
    </row>
    <row r="19038" spans="3:3" ht="15.6" x14ac:dyDescent="0.3">
      <c r="C19038" s="227"/>
    </row>
    <row r="19039" spans="3:3" ht="15.6" x14ac:dyDescent="0.3">
      <c r="C19039" s="227"/>
    </row>
    <row r="19040" spans="3:3" ht="15.6" x14ac:dyDescent="0.3">
      <c r="C19040" s="227"/>
    </row>
    <row r="19041" spans="3:3" ht="15.6" x14ac:dyDescent="0.3">
      <c r="C19041" s="227"/>
    </row>
    <row r="19042" spans="3:3" ht="15.6" x14ac:dyDescent="0.3">
      <c r="C19042" s="227"/>
    </row>
    <row r="19043" spans="3:3" ht="15.6" x14ac:dyDescent="0.3">
      <c r="C19043" s="227"/>
    </row>
    <row r="19044" spans="3:3" ht="15.6" x14ac:dyDescent="0.3">
      <c r="C19044" s="227"/>
    </row>
    <row r="19045" spans="3:3" ht="15.6" x14ac:dyDescent="0.3">
      <c r="C19045" s="227"/>
    </row>
    <row r="19046" spans="3:3" ht="15.6" x14ac:dyDescent="0.3">
      <c r="C19046" s="227"/>
    </row>
    <row r="19047" spans="3:3" ht="15.6" x14ac:dyDescent="0.3">
      <c r="C19047" s="227"/>
    </row>
    <row r="19048" spans="3:3" ht="15.6" x14ac:dyDescent="0.3">
      <c r="C19048" s="227"/>
    </row>
    <row r="19049" spans="3:3" ht="15.6" x14ac:dyDescent="0.3">
      <c r="C19049" s="227"/>
    </row>
    <row r="19050" spans="3:3" ht="15.6" x14ac:dyDescent="0.3">
      <c r="C19050" s="227"/>
    </row>
    <row r="19051" spans="3:3" ht="15.6" x14ac:dyDescent="0.3">
      <c r="C19051" s="227"/>
    </row>
    <row r="19052" spans="3:3" ht="15.6" x14ac:dyDescent="0.3">
      <c r="C19052" s="227"/>
    </row>
    <row r="19053" spans="3:3" ht="15.6" x14ac:dyDescent="0.3">
      <c r="C19053" s="227"/>
    </row>
    <row r="19054" spans="3:3" ht="15.6" x14ac:dyDescent="0.3">
      <c r="C19054" s="227"/>
    </row>
    <row r="19055" spans="3:3" ht="15.6" x14ac:dyDescent="0.3">
      <c r="C19055" s="227"/>
    </row>
    <row r="19056" spans="3:3" ht="15.6" x14ac:dyDescent="0.3">
      <c r="C19056" s="227"/>
    </row>
    <row r="19057" spans="3:3" ht="15.6" x14ac:dyDescent="0.3">
      <c r="C19057" s="227"/>
    </row>
    <row r="19058" spans="3:3" ht="15.6" x14ac:dyDescent="0.3">
      <c r="C19058" s="227"/>
    </row>
    <row r="19059" spans="3:3" ht="15.6" x14ac:dyDescent="0.3">
      <c r="C19059" s="227"/>
    </row>
    <row r="19060" spans="3:3" ht="15.6" x14ac:dyDescent="0.3">
      <c r="C19060" s="227"/>
    </row>
    <row r="19061" spans="3:3" ht="15.6" x14ac:dyDescent="0.3">
      <c r="C19061" s="227"/>
    </row>
    <row r="19062" spans="3:3" ht="15.6" x14ac:dyDescent="0.3">
      <c r="C19062" s="227"/>
    </row>
    <row r="19063" spans="3:3" ht="15.6" x14ac:dyDescent="0.3">
      <c r="C19063" s="227"/>
    </row>
    <row r="19064" spans="3:3" ht="15.6" x14ac:dyDescent="0.3">
      <c r="C19064" s="227"/>
    </row>
    <row r="19065" spans="3:3" ht="15.6" x14ac:dyDescent="0.3">
      <c r="C19065" s="227"/>
    </row>
    <row r="19066" spans="3:3" ht="15.6" x14ac:dyDescent="0.3">
      <c r="C19066" s="227"/>
    </row>
    <row r="19067" spans="3:3" ht="15.6" x14ac:dyDescent="0.3">
      <c r="C19067" s="227"/>
    </row>
    <row r="19068" spans="3:3" ht="15.6" x14ac:dyDescent="0.3">
      <c r="C19068" s="227"/>
    </row>
    <row r="19069" spans="3:3" ht="15.6" x14ac:dyDescent="0.3">
      <c r="C19069" s="227"/>
    </row>
    <row r="19070" spans="3:3" ht="15.6" x14ac:dyDescent="0.3">
      <c r="C19070" s="227"/>
    </row>
    <row r="19071" spans="3:3" ht="15.6" x14ac:dyDescent="0.3">
      <c r="C19071" s="227"/>
    </row>
    <row r="19072" spans="3:3" ht="15.6" x14ac:dyDescent="0.3">
      <c r="C19072" s="227"/>
    </row>
    <row r="19073" spans="3:3" ht="15.6" x14ac:dyDescent="0.3">
      <c r="C19073" s="227"/>
    </row>
    <row r="19074" spans="3:3" ht="15.6" x14ac:dyDescent="0.3">
      <c r="C19074" s="227"/>
    </row>
    <row r="19075" spans="3:3" ht="15.6" x14ac:dyDescent="0.3">
      <c r="C19075" s="227"/>
    </row>
    <row r="19076" spans="3:3" ht="15.6" x14ac:dyDescent="0.3">
      <c r="C19076" s="227"/>
    </row>
    <row r="19077" spans="3:3" ht="15.6" x14ac:dyDescent="0.3">
      <c r="C19077" s="227"/>
    </row>
    <row r="19078" spans="3:3" ht="15.6" x14ac:dyDescent="0.3">
      <c r="C19078" s="227"/>
    </row>
    <row r="19079" spans="3:3" ht="15.6" x14ac:dyDescent="0.3">
      <c r="C19079" s="227"/>
    </row>
    <row r="19080" spans="3:3" ht="15.6" x14ac:dyDescent="0.3">
      <c r="C19080" s="227"/>
    </row>
    <row r="19081" spans="3:3" ht="15.6" x14ac:dyDescent="0.3">
      <c r="C19081" s="227"/>
    </row>
    <row r="19082" spans="3:3" ht="15.6" x14ac:dyDescent="0.3">
      <c r="C19082" s="227"/>
    </row>
    <row r="19083" spans="3:3" ht="15.6" x14ac:dyDescent="0.3">
      <c r="C19083" s="227"/>
    </row>
    <row r="19084" spans="3:3" ht="15.6" x14ac:dyDescent="0.3">
      <c r="C19084" s="227"/>
    </row>
    <row r="19085" spans="3:3" ht="15.6" x14ac:dyDescent="0.3">
      <c r="C19085" s="227"/>
    </row>
    <row r="19086" spans="3:3" ht="15.6" x14ac:dyDescent="0.3">
      <c r="C19086" s="227"/>
    </row>
    <row r="19087" spans="3:3" ht="15.6" x14ac:dyDescent="0.3">
      <c r="C19087" s="227"/>
    </row>
    <row r="19088" spans="3:3" ht="15.6" x14ac:dyDescent="0.3">
      <c r="C19088" s="227"/>
    </row>
    <row r="19089" spans="3:3" ht="15.6" x14ac:dyDescent="0.3">
      <c r="C19089" s="227"/>
    </row>
    <row r="19090" spans="3:3" ht="15.6" x14ac:dyDescent="0.3">
      <c r="C19090" s="227"/>
    </row>
    <row r="19091" spans="3:3" ht="15.6" x14ac:dyDescent="0.3">
      <c r="C19091" s="227"/>
    </row>
    <row r="19092" spans="3:3" ht="15.6" x14ac:dyDescent="0.3">
      <c r="C19092" s="227"/>
    </row>
    <row r="19093" spans="3:3" ht="15.6" x14ac:dyDescent="0.3">
      <c r="C19093" s="227"/>
    </row>
    <row r="19094" spans="3:3" ht="15.6" x14ac:dyDescent="0.3">
      <c r="C19094" s="227"/>
    </row>
    <row r="19095" spans="3:3" ht="15.6" x14ac:dyDescent="0.3">
      <c r="C19095" s="227"/>
    </row>
    <row r="19096" spans="3:3" ht="15.6" x14ac:dyDescent="0.3">
      <c r="C19096" s="227"/>
    </row>
    <row r="19097" spans="3:3" ht="15.6" x14ac:dyDescent="0.3">
      <c r="C19097" s="227"/>
    </row>
    <row r="19098" spans="3:3" ht="15.6" x14ac:dyDescent="0.3">
      <c r="C19098" s="227"/>
    </row>
    <row r="19099" spans="3:3" ht="15.6" x14ac:dyDescent="0.3">
      <c r="C19099" s="227"/>
    </row>
    <row r="19100" spans="3:3" ht="15.6" x14ac:dyDescent="0.3">
      <c r="C19100" s="227"/>
    </row>
    <row r="19101" spans="3:3" ht="15.6" x14ac:dyDescent="0.3">
      <c r="C19101" s="227"/>
    </row>
    <row r="19102" spans="3:3" ht="15.6" x14ac:dyDescent="0.3">
      <c r="C19102" s="227"/>
    </row>
    <row r="19103" spans="3:3" ht="15.6" x14ac:dyDescent="0.3">
      <c r="C19103" s="227"/>
    </row>
    <row r="19104" spans="3:3" ht="15.6" x14ac:dyDescent="0.3">
      <c r="C19104" s="227"/>
    </row>
    <row r="19105" spans="3:3" ht="15.6" x14ac:dyDescent="0.3">
      <c r="C19105" s="227"/>
    </row>
    <row r="19106" spans="3:3" ht="15.6" x14ac:dyDescent="0.3">
      <c r="C19106" s="227"/>
    </row>
    <row r="19107" spans="3:3" ht="15.6" x14ac:dyDescent="0.3">
      <c r="C19107" s="227"/>
    </row>
    <row r="19108" spans="3:3" ht="15.6" x14ac:dyDescent="0.3">
      <c r="C19108" s="227"/>
    </row>
    <row r="19109" spans="3:3" ht="15.6" x14ac:dyDescent="0.3">
      <c r="C19109" s="227"/>
    </row>
    <row r="19110" spans="3:3" ht="15.6" x14ac:dyDescent="0.3">
      <c r="C19110" s="227"/>
    </row>
    <row r="19111" spans="3:3" ht="15.6" x14ac:dyDescent="0.3">
      <c r="C19111" s="227"/>
    </row>
    <row r="19112" spans="3:3" ht="15.6" x14ac:dyDescent="0.3">
      <c r="C19112" s="227"/>
    </row>
    <row r="19113" spans="3:3" ht="15.6" x14ac:dyDescent="0.3">
      <c r="C19113" s="227"/>
    </row>
    <row r="19114" spans="3:3" ht="15.6" x14ac:dyDescent="0.3">
      <c r="C19114" s="227"/>
    </row>
    <row r="19115" spans="3:3" ht="15.6" x14ac:dyDescent="0.3">
      <c r="C19115" s="227"/>
    </row>
    <row r="19116" spans="3:3" ht="15.6" x14ac:dyDescent="0.3">
      <c r="C19116" s="227"/>
    </row>
    <row r="19117" spans="3:3" ht="15.6" x14ac:dyDescent="0.3">
      <c r="C19117" s="227"/>
    </row>
    <row r="19118" spans="3:3" ht="15.6" x14ac:dyDescent="0.3">
      <c r="C19118" s="227"/>
    </row>
    <row r="19119" spans="3:3" ht="15.6" x14ac:dyDescent="0.3">
      <c r="C19119" s="227"/>
    </row>
    <row r="19120" spans="3:3" ht="15.6" x14ac:dyDescent="0.3">
      <c r="C19120" s="227"/>
    </row>
    <row r="19121" spans="3:3" ht="15.6" x14ac:dyDescent="0.3">
      <c r="C19121" s="227"/>
    </row>
    <row r="19122" spans="3:3" ht="15.6" x14ac:dyDescent="0.3">
      <c r="C19122" s="227"/>
    </row>
    <row r="19123" spans="3:3" ht="15.6" x14ac:dyDescent="0.3">
      <c r="C19123" s="227"/>
    </row>
    <row r="19124" spans="3:3" ht="15.6" x14ac:dyDescent="0.3">
      <c r="C19124" s="227"/>
    </row>
    <row r="19125" spans="3:3" ht="15.6" x14ac:dyDescent="0.3">
      <c r="C19125" s="227"/>
    </row>
    <row r="19126" spans="3:3" ht="15.6" x14ac:dyDescent="0.3">
      <c r="C19126" s="227"/>
    </row>
    <row r="19127" spans="3:3" ht="15.6" x14ac:dyDescent="0.3">
      <c r="C19127" s="227"/>
    </row>
    <row r="19128" spans="3:3" ht="15.6" x14ac:dyDescent="0.3">
      <c r="C19128" s="227"/>
    </row>
    <row r="19129" spans="3:3" ht="15.6" x14ac:dyDescent="0.3">
      <c r="C19129" s="227"/>
    </row>
    <row r="19130" spans="3:3" ht="15.6" x14ac:dyDescent="0.3">
      <c r="C19130" s="227"/>
    </row>
    <row r="19131" spans="3:3" ht="15.6" x14ac:dyDescent="0.3">
      <c r="C19131" s="227"/>
    </row>
    <row r="19132" spans="3:3" ht="15.6" x14ac:dyDescent="0.3">
      <c r="C19132" s="227"/>
    </row>
    <row r="19133" spans="3:3" ht="15.6" x14ac:dyDescent="0.3">
      <c r="C19133" s="227"/>
    </row>
    <row r="19134" spans="3:3" ht="15.6" x14ac:dyDescent="0.3">
      <c r="C19134" s="227"/>
    </row>
    <row r="19135" spans="3:3" ht="15.6" x14ac:dyDescent="0.3">
      <c r="C19135" s="227"/>
    </row>
    <row r="19136" spans="3:3" ht="15.6" x14ac:dyDescent="0.3">
      <c r="C19136" s="227"/>
    </row>
    <row r="19137" spans="3:3" ht="15.6" x14ac:dyDescent="0.3">
      <c r="C19137" s="227"/>
    </row>
    <row r="19138" spans="3:3" ht="15.6" x14ac:dyDescent="0.3">
      <c r="C19138" s="227"/>
    </row>
    <row r="19139" spans="3:3" ht="15.6" x14ac:dyDescent="0.3">
      <c r="C19139" s="227"/>
    </row>
    <row r="19140" spans="3:3" ht="15.6" x14ac:dyDescent="0.3">
      <c r="C19140" s="227"/>
    </row>
    <row r="19141" spans="3:3" ht="15.6" x14ac:dyDescent="0.3">
      <c r="C19141" s="227"/>
    </row>
    <row r="19142" spans="3:3" ht="15.6" x14ac:dyDescent="0.3">
      <c r="C19142" s="227"/>
    </row>
    <row r="19143" spans="3:3" ht="15.6" x14ac:dyDescent="0.3">
      <c r="C19143" s="227"/>
    </row>
    <row r="19144" spans="3:3" ht="15.6" x14ac:dyDescent="0.3">
      <c r="C19144" s="227"/>
    </row>
    <row r="19145" spans="3:3" ht="15.6" x14ac:dyDescent="0.3">
      <c r="C19145" s="227"/>
    </row>
    <row r="19146" spans="3:3" ht="15.6" x14ac:dyDescent="0.3">
      <c r="C19146" s="227"/>
    </row>
    <row r="19147" spans="3:3" ht="15.6" x14ac:dyDescent="0.3">
      <c r="C19147" s="227"/>
    </row>
    <row r="19148" spans="3:3" ht="15.6" x14ac:dyDescent="0.3">
      <c r="C19148" s="227"/>
    </row>
    <row r="19149" spans="3:3" ht="15.6" x14ac:dyDescent="0.3">
      <c r="C19149" s="227"/>
    </row>
    <row r="19150" spans="3:3" ht="15.6" x14ac:dyDescent="0.3">
      <c r="C19150" s="227"/>
    </row>
    <row r="19151" spans="3:3" ht="15.6" x14ac:dyDescent="0.3">
      <c r="C19151" s="227"/>
    </row>
    <row r="19152" spans="3:3" ht="15.6" x14ac:dyDescent="0.3">
      <c r="C19152" s="227"/>
    </row>
    <row r="19153" spans="3:3" ht="15.6" x14ac:dyDescent="0.3">
      <c r="C19153" s="227"/>
    </row>
    <row r="19154" spans="3:3" ht="15.6" x14ac:dyDescent="0.3">
      <c r="C19154" s="227"/>
    </row>
    <row r="19155" spans="3:3" ht="15.6" x14ac:dyDescent="0.3">
      <c r="C19155" s="227"/>
    </row>
    <row r="19156" spans="3:3" ht="15.6" x14ac:dyDescent="0.3">
      <c r="C19156" s="227"/>
    </row>
    <row r="19157" spans="3:3" ht="15.6" x14ac:dyDescent="0.3">
      <c r="C19157" s="227"/>
    </row>
    <row r="19158" spans="3:3" ht="15.6" x14ac:dyDescent="0.3">
      <c r="C19158" s="227"/>
    </row>
    <row r="19159" spans="3:3" ht="15.6" x14ac:dyDescent="0.3">
      <c r="C19159" s="227"/>
    </row>
    <row r="19160" spans="3:3" ht="15.6" x14ac:dyDescent="0.3">
      <c r="C19160" s="227"/>
    </row>
    <row r="19161" spans="3:3" ht="15.6" x14ac:dyDescent="0.3">
      <c r="C19161" s="227"/>
    </row>
    <row r="19162" spans="3:3" ht="15.6" x14ac:dyDescent="0.3">
      <c r="C19162" s="227"/>
    </row>
    <row r="19163" spans="3:3" ht="15.6" x14ac:dyDescent="0.3">
      <c r="C19163" s="227"/>
    </row>
    <row r="19164" spans="3:3" ht="15.6" x14ac:dyDescent="0.3">
      <c r="C19164" s="227"/>
    </row>
    <row r="19165" spans="3:3" ht="15.6" x14ac:dyDescent="0.3">
      <c r="C19165" s="227"/>
    </row>
    <row r="19166" spans="3:3" ht="15.6" x14ac:dyDescent="0.3">
      <c r="C19166" s="227"/>
    </row>
    <row r="19167" spans="3:3" ht="15.6" x14ac:dyDescent="0.3">
      <c r="C19167" s="227"/>
    </row>
    <row r="19168" spans="3:3" ht="15.6" x14ac:dyDescent="0.3">
      <c r="C19168" s="227"/>
    </row>
    <row r="19169" spans="3:3" ht="15.6" x14ac:dyDescent="0.3">
      <c r="C19169" s="227"/>
    </row>
    <row r="19170" spans="3:3" ht="15.6" x14ac:dyDescent="0.3">
      <c r="C19170" s="227"/>
    </row>
    <row r="19171" spans="3:3" ht="15.6" x14ac:dyDescent="0.3">
      <c r="C19171" s="227"/>
    </row>
    <row r="19172" spans="3:3" ht="15.6" x14ac:dyDescent="0.3">
      <c r="C19172" s="227"/>
    </row>
    <row r="19173" spans="3:3" ht="15.6" x14ac:dyDescent="0.3">
      <c r="C19173" s="227"/>
    </row>
    <row r="19174" spans="3:3" ht="15.6" x14ac:dyDescent="0.3">
      <c r="C19174" s="227"/>
    </row>
    <row r="19175" spans="3:3" ht="15.6" x14ac:dyDescent="0.3">
      <c r="C19175" s="227"/>
    </row>
    <row r="19176" spans="3:3" ht="15.6" x14ac:dyDescent="0.3">
      <c r="C19176" s="227"/>
    </row>
    <row r="19177" spans="3:3" ht="15.6" x14ac:dyDescent="0.3">
      <c r="C19177" s="227"/>
    </row>
    <row r="19178" spans="3:3" ht="15.6" x14ac:dyDescent="0.3">
      <c r="C19178" s="227"/>
    </row>
    <row r="19179" spans="3:3" ht="15.6" x14ac:dyDescent="0.3">
      <c r="C19179" s="227"/>
    </row>
    <row r="19180" spans="3:3" ht="15.6" x14ac:dyDescent="0.3">
      <c r="C19180" s="227"/>
    </row>
    <row r="19181" spans="3:3" ht="15.6" x14ac:dyDescent="0.3">
      <c r="C19181" s="227"/>
    </row>
    <row r="19182" spans="3:3" ht="15.6" x14ac:dyDescent="0.3">
      <c r="C19182" s="227"/>
    </row>
    <row r="19183" spans="3:3" ht="15.6" x14ac:dyDescent="0.3">
      <c r="C19183" s="227"/>
    </row>
    <row r="19184" spans="3:3" ht="15.6" x14ac:dyDescent="0.3">
      <c r="C19184" s="227"/>
    </row>
    <row r="19185" spans="3:3" ht="15.6" x14ac:dyDescent="0.3">
      <c r="C19185" s="227"/>
    </row>
    <row r="19186" spans="3:3" ht="15.6" x14ac:dyDescent="0.3">
      <c r="C19186" s="227"/>
    </row>
    <row r="19187" spans="3:3" ht="15.6" x14ac:dyDescent="0.3">
      <c r="C19187" s="227"/>
    </row>
    <row r="19188" spans="3:3" ht="15.6" x14ac:dyDescent="0.3">
      <c r="C19188" s="227"/>
    </row>
    <row r="19189" spans="3:3" ht="15.6" x14ac:dyDescent="0.3">
      <c r="C19189" s="227"/>
    </row>
    <row r="19190" spans="3:3" ht="15.6" x14ac:dyDescent="0.3">
      <c r="C19190" s="227"/>
    </row>
    <row r="19191" spans="3:3" ht="15.6" x14ac:dyDescent="0.3">
      <c r="C19191" s="227"/>
    </row>
    <row r="19192" spans="3:3" ht="15.6" x14ac:dyDescent="0.3">
      <c r="C19192" s="227"/>
    </row>
    <row r="19193" spans="3:3" ht="15.6" x14ac:dyDescent="0.3">
      <c r="C19193" s="227"/>
    </row>
    <row r="19194" spans="3:3" ht="15.6" x14ac:dyDescent="0.3">
      <c r="C19194" s="227"/>
    </row>
    <row r="19195" spans="3:3" ht="15.6" x14ac:dyDescent="0.3">
      <c r="C19195" s="227"/>
    </row>
    <row r="19196" spans="3:3" ht="15.6" x14ac:dyDescent="0.3">
      <c r="C19196" s="227"/>
    </row>
    <row r="19197" spans="3:3" ht="15.6" x14ac:dyDescent="0.3">
      <c r="C19197" s="227"/>
    </row>
    <row r="19198" spans="3:3" ht="15.6" x14ac:dyDescent="0.3">
      <c r="C19198" s="227"/>
    </row>
    <row r="19199" spans="3:3" ht="15.6" x14ac:dyDescent="0.3">
      <c r="C19199" s="227"/>
    </row>
    <row r="19200" spans="3:3" ht="15.6" x14ac:dyDescent="0.3">
      <c r="C19200" s="227"/>
    </row>
    <row r="19201" spans="3:3" ht="15.6" x14ac:dyDescent="0.3">
      <c r="C19201" s="227"/>
    </row>
    <row r="19202" spans="3:3" ht="15.6" x14ac:dyDescent="0.3">
      <c r="C19202" s="227"/>
    </row>
    <row r="19203" spans="3:3" ht="15.6" x14ac:dyDescent="0.3">
      <c r="C19203" s="227"/>
    </row>
    <row r="19204" spans="3:3" ht="15.6" x14ac:dyDescent="0.3">
      <c r="C19204" s="227"/>
    </row>
    <row r="19205" spans="3:3" ht="15.6" x14ac:dyDescent="0.3">
      <c r="C19205" s="227"/>
    </row>
    <row r="19206" spans="3:3" ht="15.6" x14ac:dyDescent="0.3">
      <c r="C19206" s="227"/>
    </row>
    <row r="19207" spans="3:3" ht="15.6" x14ac:dyDescent="0.3">
      <c r="C19207" s="227"/>
    </row>
    <row r="19208" spans="3:3" ht="15.6" x14ac:dyDescent="0.3">
      <c r="C19208" s="227"/>
    </row>
    <row r="19209" spans="3:3" ht="15.6" x14ac:dyDescent="0.3">
      <c r="C19209" s="227"/>
    </row>
    <row r="19210" spans="3:3" ht="15.6" x14ac:dyDescent="0.3">
      <c r="C19210" s="227"/>
    </row>
    <row r="19211" spans="3:3" ht="15.6" x14ac:dyDescent="0.3">
      <c r="C19211" s="227"/>
    </row>
    <row r="19212" spans="3:3" ht="15.6" x14ac:dyDescent="0.3">
      <c r="C19212" s="227"/>
    </row>
    <row r="19213" spans="3:3" ht="15.6" x14ac:dyDescent="0.3">
      <c r="C19213" s="227"/>
    </row>
    <row r="19214" spans="3:3" ht="15.6" x14ac:dyDescent="0.3">
      <c r="C19214" s="227"/>
    </row>
    <row r="19215" spans="3:3" ht="15.6" x14ac:dyDescent="0.3">
      <c r="C19215" s="227"/>
    </row>
    <row r="19216" spans="3:3" ht="15.6" x14ac:dyDescent="0.3">
      <c r="C19216" s="227"/>
    </row>
    <row r="19217" spans="3:3" ht="15.6" x14ac:dyDescent="0.3">
      <c r="C19217" s="227"/>
    </row>
    <row r="19218" spans="3:3" ht="15.6" x14ac:dyDescent="0.3">
      <c r="C19218" s="227"/>
    </row>
    <row r="19219" spans="3:3" ht="15.6" x14ac:dyDescent="0.3">
      <c r="C19219" s="227"/>
    </row>
    <row r="19220" spans="3:3" ht="15.6" x14ac:dyDescent="0.3">
      <c r="C19220" s="227"/>
    </row>
    <row r="19221" spans="3:3" ht="15.6" x14ac:dyDescent="0.3">
      <c r="C19221" s="227"/>
    </row>
    <row r="19222" spans="3:3" ht="15.6" x14ac:dyDescent="0.3">
      <c r="C19222" s="227"/>
    </row>
    <row r="19223" spans="3:3" ht="15.6" x14ac:dyDescent="0.3">
      <c r="C19223" s="227"/>
    </row>
    <row r="19224" spans="3:3" ht="15.6" x14ac:dyDescent="0.3">
      <c r="C19224" s="227"/>
    </row>
    <row r="19225" spans="3:3" ht="15.6" x14ac:dyDescent="0.3">
      <c r="C19225" s="227"/>
    </row>
    <row r="19226" spans="3:3" ht="15.6" x14ac:dyDescent="0.3">
      <c r="C19226" s="227"/>
    </row>
    <row r="19227" spans="3:3" ht="15.6" x14ac:dyDescent="0.3">
      <c r="C19227" s="227"/>
    </row>
    <row r="19228" spans="3:3" ht="15.6" x14ac:dyDescent="0.3">
      <c r="C19228" s="227"/>
    </row>
    <row r="19229" spans="3:3" ht="15.6" x14ac:dyDescent="0.3">
      <c r="C19229" s="227"/>
    </row>
    <row r="19230" spans="3:3" ht="15.6" x14ac:dyDescent="0.3">
      <c r="C19230" s="227"/>
    </row>
    <row r="19231" spans="3:3" ht="15.6" x14ac:dyDescent="0.3">
      <c r="C19231" s="227"/>
    </row>
    <row r="19232" spans="3:3" ht="15.6" x14ac:dyDescent="0.3">
      <c r="C19232" s="227"/>
    </row>
    <row r="19233" spans="3:3" ht="15.6" x14ac:dyDescent="0.3">
      <c r="C19233" s="227"/>
    </row>
    <row r="19234" spans="3:3" ht="15.6" x14ac:dyDescent="0.3">
      <c r="C19234" s="227"/>
    </row>
    <row r="19235" spans="3:3" ht="15.6" x14ac:dyDescent="0.3">
      <c r="C19235" s="227"/>
    </row>
    <row r="19236" spans="3:3" ht="15.6" x14ac:dyDescent="0.3">
      <c r="C19236" s="227"/>
    </row>
    <row r="19237" spans="3:3" ht="15.6" x14ac:dyDescent="0.3">
      <c r="C19237" s="227"/>
    </row>
    <row r="19238" spans="3:3" ht="15.6" x14ac:dyDescent="0.3">
      <c r="C19238" s="227"/>
    </row>
    <row r="19239" spans="3:3" ht="15.6" x14ac:dyDescent="0.3">
      <c r="C19239" s="227"/>
    </row>
    <row r="19240" spans="3:3" ht="15.6" x14ac:dyDescent="0.3">
      <c r="C19240" s="227"/>
    </row>
    <row r="19241" spans="3:3" ht="15.6" x14ac:dyDescent="0.3">
      <c r="C19241" s="227"/>
    </row>
    <row r="19242" spans="3:3" ht="15.6" x14ac:dyDescent="0.3">
      <c r="C19242" s="227"/>
    </row>
    <row r="19243" spans="3:3" ht="15.6" x14ac:dyDescent="0.3">
      <c r="C19243" s="227"/>
    </row>
    <row r="19244" spans="3:3" ht="15.6" x14ac:dyDescent="0.3">
      <c r="C19244" s="227"/>
    </row>
    <row r="19245" spans="3:3" ht="15.6" x14ac:dyDescent="0.3">
      <c r="C19245" s="227"/>
    </row>
    <row r="19246" spans="3:3" ht="15.6" x14ac:dyDescent="0.3">
      <c r="C19246" s="227"/>
    </row>
    <row r="19247" spans="3:3" ht="15.6" x14ac:dyDescent="0.3">
      <c r="C19247" s="227"/>
    </row>
    <row r="19248" spans="3:3" ht="15.6" x14ac:dyDescent="0.3">
      <c r="C19248" s="227"/>
    </row>
    <row r="19249" spans="3:3" ht="15.6" x14ac:dyDescent="0.3">
      <c r="C19249" s="227"/>
    </row>
    <row r="19250" spans="3:3" ht="15.6" x14ac:dyDescent="0.3">
      <c r="C19250" s="227"/>
    </row>
    <row r="19251" spans="3:3" ht="15.6" x14ac:dyDescent="0.3">
      <c r="C19251" s="227"/>
    </row>
    <row r="19252" spans="3:3" ht="15.6" x14ac:dyDescent="0.3">
      <c r="C19252" s="227"/>
    </row>
    <row r="19253" spans="3:3" ht="15.6" x14ac:dyDescent="0.3">
      <c r="C19253" s="227"/>
    </row>
    <row r="19254" spans="3:3" ht="15.6" x14ac:dyDescent="0.3">
      <c r="C19254" s="227"/>
    </row>
    <row r="19255" spans="3:3" ht="15.6" x14ac:dyDescent="0.3">
      <c r="C19255" s="227"/>
    </row>
    <row r="19256" spans="3:3" ht="15.6" x14ac:dyDescent="0.3">
      <c r="C19256" s="227"/>
    </row>
    <row r="19257" spans="3:3" ht="15.6" x14ac:dyDescent="0.3">
      <c r="C19257" s="227"/>
    </row>
    <row r="19258" spans="3:3" ht="15.6" x14ac:dyDescent="0.3">
      <c r="C19258" s="227"/>
    </row>
    <row r="19259" spans="3:3" ht="15.6" x14ac:dyDescent="0.3">
      <c r="C19259" s="227"/>
    </row>
    <row r="19260" spans="3:3" ht="15.6" x14ac:dyDescent="0.3">
      <c r="C19260" s="227"/>
    </row>
    <row r="19261" spans="3:3" ht="15.6" x14ac:dyDescent="0.3">
      <c r="C19261" s="227"/>
    </row>
    <row r="19262" spans="3:3" ht="15.6" x14ac:dyDescent="0.3">
      <c r="C19262" s="227"/>
    </row>
    <row r="19263" spans="3:3" ht="15.6" x14ac:dyDescent="0.3">
      <c r="C19263" s="227"/>
    </row>
    <row r="19264" spans="3:3" ht="15.6" x14ac:dyDescent="0.3">
      <c r="C19264" s="227"/>
    </row>
    <row r="19265" spans="3:3" ht="15.6" x14ac:dyDescent="0.3">
      <c r="C19265" s="227"/>
    </row>
    <row r="19266" spans="3:3" ht="15.6" x14ac:dyDescent="0.3">
      <c r="C19266" s="227"/>
    </row>
    <row r="19267" spans="3:3" ht="15.6" x14ac:dyDescent="0.3">
      <c r="C19267" s="227"/>
    </row>
    <row r="19268" spans="3:3" ht="15.6" x14ac:dyDescent="0.3">
      <c r="C19268" s="227"/>
    </row>
    <row r="19269" spans="3:3" ht="15.6" x14ac:dyDescent="0.3">
      <c r="C19269" s="227"/>
    </row>
    <row r="19270" spans="3:3" ht="15.6" x14ac:dyDescent="0.3">
      <c r="C19270" s="227"/>
    </row>
    <row r="19271" spans="3:3" ht="15.6" x14ac:dyDescent="0.3">
      <c r="C19271" s="227"/>
    </row>
    <row r="19272" spans="3:3" ht="15.6" x14ac:dyDescent="0.3">
      <c r="C19272" s="227"/>
    </row>
    <row r="19273" spans="3:3" ht="15.6" x14ac:dyDescent="0.3">
      <c r="C19273" s="227"/>
    </row>
    <row r="19274" spans="3:3" ht="15.6" x14ac:dyDescent="0.3">
      <c r="C19274" s="227"/>
    </row>
    <row r="19275" spans="3:3" ht="15.6" x14ac:dyDescent="0.3">
      <c r="C19275" s="227"/>
    </row>
    <row r="19276" spans="3:3" ht="15.6" x14ac:dyDescent="0.3">
      <c r="C19276" s="227"/>
    </row>
    <row r="19277" spans="3:3" ht="15.6" x14ac:dyDescent="0.3">
      <c r="C19277" s="227"/>
    </row>
    <row r="19278" spans="3:3" ht="15.6" x14ac:dyDescent="0.3">
      <c r="C19278" s="227"/>
    </row>
    <row r="19279" spans="3:3" ht="15.6" x14ac:dyDescent="0.3">
      <c r="C19279" s="227"/>
    </row>
    <row r="19280" spans="3:3" ht="15.6" x14ac:dyDescent="0.3">
      <c r="C19280" s="227"/>
    </row>
    <row r="19281" spans="3:3" ht="15.6" x14ac:dyDescent="0.3">
      <c r="C19281" s="227"/>
    </row>
    <row r="19282" spans="3:3" ht="15.6" x14ac:dyDescent="0.3">
      <c r="C19282" s="227"/>
    </row>
    <row r="19283" spans="3:3" ht="15.6" x14ac:dyDescent="0.3">
      <c r="C19283" s="227"/>
    </row>
    <row r="19284" spans="3:3" ht="15.6" x14ac:dyDescent="0.3">
      <c r="C19284" s="227"/>
    </row>
    <row r="19285" spans="3:3" ht="15.6" x14ac:dyDescent="0.3">
      <c r="C19285" s="227"/>
    </row>
    <row r="19286" spans="3:3" ht="15.6" x14ac:dyDescent="0.3">
      <c r="C19286" s="227"/>
    </row>
    <row r="19287" spans="3:3" ht="15.6" x14ac:dyDescent="0.3">
      <c r="C19287" s="227"/>
    </row>
    <row r="19288" spans="3:3" ht="15.6" x14ac:dyDescent="0.3">
      <c r="C19288" s="227"/>
    </row>
    <row r="19289" spans="3:3" ht="15.6" x14ac:dyDescent="0.3">
      <c r="C19289" s="227"/>
    </row>
    <row r="19290" spans="3:3" ht="15.6" x14ac:dyDescent="0.3">
      <c r="C19290" s="227"/>
    </row>
    <row r="19291" spans="3:3" ht="15.6" x14ac:dyDescent="0.3">
      <c r="C19291" s="227"/>
    </row>
    <row r="19292" spans="3:3" ht="15.6" x14ac:dyDescent="0.3">
      <c r="C19292" s="227"/>
    </row>
    <row r="19293" spans="3:3" ht="15.6" x14ac:dyDescent="0.3">
      <c r="C19293" s="227"/>
    </row>
    <row r="19294" spans="3:3" ht="15.6" x14ac:dyDescent="0.3">
      <c r="C19294" s="227"/>
    </row>
    <row r="19295" spans="3:3" ht="15.6" x14ac:dyDescent="0.3">
      <c r="C19295" s="227"/>
    </row>
    <row r="19296" spans="3:3" ht="15.6" x14ac:dyDescent="0.3">
      <c r="C19296" s="227"/>
    </row>
    <row r="19297" spans="3:3" ht="15.6" x14ac:dyDescent="0.3">
      <c r="C19297" s="227"/>
    </row>
    <row r="19298" spans="3:3" ht="15.6" x14ac:dyDescent="0.3">
      <c r="C19298" s="227"/>
    </row>
    <row r="19299" spans="3:3" ht="15.6" x14ac:dyDescent="0.3">
      <c r="C19299" s="227"/>
    </row>
    <row r="19300" spans="3:3" ht="15.6" x14ac:dyDescent="0.3">
      <c r="C19300" s="227"/>
    </row>
    <row r="19301" spans="3:3" ht="15.6" x14ac:dyDescent="0.3">
      <c r="C19301" s="227"/>
    </row>
    <row r="19302" spans="3:3" ht="15.6" x14ac:dyDescent="0.3">
      <c r="C19302" s="227"/>
    </row>
    <row r="19303" spans="3:3" ht="15.6" x14ac:dyDescent="0.3">
      <c r="C19303" s="227"/>
    </row>
    <row r="19304" spans="3:3" ht="15.6" x14ac:dyDescent="0.3">
      <c r="C19304" s="227"/>
    </row>
    <row r="19305" spans="3:3" ht="15.6" x14ac:dyDescent="0.3">
      <c r="C19305" s="227"/>
    </row>
    <row r="19306" spans="3:3" ht="15.6" x14ac:dyDescent="0.3">
      <c r="C19306" s="227"/>
    </row>
    <row r="19307" spans="3:3" ht="15.6" x14ac:dyDescent="0.3">
      <c r="C19307" s="227"/>
    </row>
    <row r="19308" spans="3:3" ht="15.6" x14ac:dyDescent="0.3">
      <c r="C19308" s="227"/>
    </row>
    <row r="19309" spans="3:3" ht="15.6" x14ac:dyDescent="0.3">
      <c r="C19309" s="227"/>
    </row>
    <row r="19310" spans="3:3" ht="15.6" x14ac:dyDescent="0.3">
      <c r="C19310" s="227"/>
    </row>
    <row r="19311" spans="3:3" ht="15.6" x14ac:dyDescent="0.3">
      <c r="C19311" s="227"/>
    </row>
    <row r="19312" spans="3:3" ht="15.6" x14ac:dyDescent="0.3">
      <c r="C19312" s="227"/>
    </row>
    <row r="19313" spans="3:3" ht="15.6" x14ac:dyDescent="0.3">
      <c r="C19313" s="227"/>
    </row>
    <row r="19314" spans="3:3" ht="15.6" x14ac:dyDescent="0.3">
      <c r="C19314" s="227"/>
    </row>
    <row r="19315" spans="3:3" ht="15.6" x14ac:dyDescent="0.3">
      <c r="C19315" s="227"/>
    </row>
    <row r="19316" spans="3:3" ht="15.6" x14ac:dyDescent="0.3">
      <c r="C19316" s="227"/>
    </row>
    <row r="19317" spans="3:3" ht="15.6" x14ac:dyDescent="0.3">
      <c r="C19317" s="227"/>
    </row>
    <row r="19318" spans="3:3" ht="15.6" x14ac:dyDescent="0.3">
      <c r="C19318" s="227"/>
    </row>
    <row r="19319" spans="3:3" ht="15.6" x14ac:dyDescent="0.3">
      <c r="C19319" s="227"/>
    </row>
    <row r="19320" spans="3:3" ht="15.6" x14ac:dyDescent="0.3">
      <c r="C19320" s="227"/>
    </row>
    <row r="19321" spans="3:3" ht="15.6" x14ac:dyDescent="0.3">
      <c r="C19321" s="227"/>
    </row>
    <row r="19322" spans="3:3" ht="15.6" x14ac:dyDescent="0.3">
      <c r="C19322" s="227"/>
    </row>
    <row r="19323" spans="3:3" ht="15.6" x14ac:dyDescent="0.3">
      <c r="C19323" s="227"/>
    </row>
    <row r="19324" spans="3:3" ht="15.6" x14ac:dyDescent="0.3">
      <c r="C19324" s="227"/>
    </row>
    <row r="19325" spans="3:3" ht="15.6" x14ac:dyDescent="0.3">
      <c r="C19325" s="227"/>
    </row>
    <row r="19326" spans="3:3" ht="15.6" x14ac:dyDescent="0.3">
      <c r="C19326" s="227"/>
    </row>
    <row r="19327" spans="3:3" ht="15.6" x14ac:dyDescent="0.3">
      <c r="C19327" s="227"/>
    </row>
    <row r="19328" spans="3:3" ht="15.6" x14ac:dyDescent="0.3">
      <c r="C19328" s="227"/>
    </row>
    <row r="19329" spans="3:3" ht="15.6" x14ac:dyDescent="0.3">
      <c r="C19329" s="227"/>
    </row>
    <row r="19330" spans="3:3" ht="15.6" x14ac:dyDescent="0.3">
      <c r="C19330" s="227"/>
    </row>
    <row r="19331" spans="3:3" ht="15.6" x14ac:dyDescent="0.3">
      <c r="C19331" s="227"/>
    </row>
    <row r="19332" spans="3:3" ht="15.6" x14ac:dyDescent="0.3">
      <c r="C19332" s="227"/>
    </row>
    <row r="19333" spans="3:3" ht="15.6" x14ac:dyDescent="0.3">
      <c r="C19333" s="227"/>
    </row>
    <row r="19334" spans="3:3" ht="15.6" x14ac:dyDescent="0.3">
      <c r="C19334" s="227"/>
    </row>
    <row r="19335" spans="3:3" ht="15.6" x14ac:dyDescent="0.3">
      <c r="C19335" s="227"/>
    </row>
    <row r="19336" spans="3:3" ht="15.6" x14ac:dyDescent="0.3">
      <c r="C19336" s="227"/>
    </row>
    <row r="19337" spans="3:3" ht="15.6" x14ac:dyDescent="0.3">
      <c r="C19337" s="227"/>
    </row>
    <row r="19338" spans="3:3" ht="15.6" x14ac:dyDescent="0.3">
      <c r="C19338" s="227"/>
    </row>
    <row r="19339" spans="3:3" ht="15.6" x14ac:dyDescent="0.3">
      <c r="C19339" s="227"/>
    </row>
    <row r="19340" spans="3:3" ht="15.6" x14ac:dyDescent="0.3">
      <c r="C19340" s="227"/>
    </row>
    <row r="19341" spans="3:3" ht="15.6" x14ac:dyDescent="0.3">
      <c r="C19341" s="227"/>
    </row>
    <row r="19342" spans="3:3" ht="15.6" x14ac:dyDescent="0.3">
      <c r="C19342" s="227"/>
    </row>
    <row r="19343" spans="3:3" ht="15.6" x14ac:dyDescent="0.3">
      <c r="C19343" s="227"/>
    </row>
    <row r="19344" spans="3:3" ht="15.6" x14ac:dyDescent="0.3">
      <c r="C19344" s="227"/>
    </row>
    <row r="19345" spans="3:3" ht="15.6" x14ac:dyDescent="0.3">
      <c r="C19345" s="227"/>
    </row>
    <row r="19346" spans="3:3" ht="15.6" x14ac:dyDescent="0.3">
      <c r="C19346" s="227"/>
    </row>
    <row r="19347" spans="3:3" ht="15.6" x14ac:dyDescent="0.3">
      <c r="C19347" s="227"/>
    </row>
    <row r="19348" spans="3:3" ht="15.6" x14ac:dyDescent="0.3">
      <c r="C19348" s="227"/>
    </row>
    <row r="19349" spans="3:3" ht="15.6" x14ac:dyDescent="0.3">
      <c r="C19349" s="227"/>
    </row>
    <row r="19350" spans="3:3" ht="15.6" x14ac:dyDescent="0.3">
      <c r="C19350" s="227"/>
    </row>
    <row r="19351" spans="3:3" ht="15.6" x14ac:dyDescent="0.3">
      <c r="C19351" s="227"/>
    </row>
    <row r="19352" spans="3:3" ht="15.6" x14ac:dyDescent="0.3">
      <c r="C19352" s="227"/>
    </row>
    <row r="19353" spans="3:3" ht="15.6" x14ac:dyDescent="0.3">
      <c r="C19353" s="227"/>
    </row>
    <row r="19354" spans="3:3" ht="15.6" x14ac:dyDescent="0.3">
      <c r="C19354" s="227"/>
    </row>
    <row r="19355" spans="3:3" ht="15.6" x14ac:dyDescent="0.3">
      <c r="C19355" s="227"/>
    </row>
    <row r="19356" spans="3:3" ht="15.6" x14ac:dyDescent="0.3">
      <c r="C19356" s="227"/>
    </row>
    <row r="19357" spans="3:3" ht="15.6" x14ac:dyDescent="0.3">
      <c r="C19357" s="227"/>
    </row>
    <row r="19358" spans="3:3" ht="15.6" x14ac:dyDescent="0.3">
      <c r="C19358" s="227"/>
    </row>
    <row r="19359" spans="3:3" ht="15.6" x14ac:dyDescent="0.3">
      <c r="C19359" s="227"/>
    </row>
    <row r="19360" spans="3:3" ht="15.6" x14ac:dyDescent="0.3">
      <c r="C19360" s="227"/>
    </row>
    <row r="19361" spans="3:3" ht="15.6" x14ac:dyDescent="0.3">
      <c r="C19361" s="227"/>
    </row>
    <row r="19362" spans="3:3" ht="15.6" x14ac:dyDescent="0.3">
      <c r="C19362" s="227"/>
    </row>
    <row r="19363" spans="3:3" ht="15.6" x14ac:dyDescent="0.3">
      <c r="C19363" s="227"/>
    </row>
    <row r="19364" spans="3:3" ht="15.6" x14ac:dyDescent="0.3">
      <c r="C19364" s="227"/>
    </row>
    <row r="19365" spans="3:3" ht="15.6" x14ac:dyDescent="0.3">
      <c r="C19365" s="227"/>
    </row>
    <row r="19366" spans="3:3" ht="15.6" x14ac:dyDescent="0.3">
      <c r="C19366" s="227"/>
    </row>
    <row r="19367" spans="3:3" ht="15.6" x14ac:dyDescent="0.3">
      <c r="C19367" s="227"/>
    </row>
    <row r="19368" spans="3:3" ht="15.6" x14ac:dyDescent="0.3">
      <c r="C19368" s="227"/>
    </row>
    <row r="19369" spans="3:3" ht="15.6" x14ac:dyDescent="0.3">
      <c r="C19369" s="227"/>
    </row>
    <row r="19370" spans="3:3" ht="15.6" x14ac:dyDescent="0.3">
      <c r="C19370" s="227"/>
    </row>
    <row r="19371" spans="3:3" ht="15.6" x14ac:dyDescent="0.3">
      <c r="C19371" s="227"/>
    </row>
    <row r="19372" spans="3:3" ht="15.6" x14ac:dyDescent="0.3">
      <c r="C19372" s="227"/>
    </row>
    <row r="19373" spans="3:3" ht="15.6" x14ac:dyDescent="0.3">
      <c r="C19373" s="227"/>
    </row>
    <row r="19374" spans="3:3" ht="15.6" x14ac:dyDescent="0.3">
      <c r="C19374" s="227"/>
    </row>
    <row r="19375" spans="3:3" ht="15.6" x14ac:dyDescent="0.3">
      <c r="C19375" s="227"/>
    </row>
    <row r="19376" spans="3:3" ht="15.6" x14ac:dyDescent="0.3">
      <c r="C19376" s="227"/>
    </row>
    <row r="19377" spans="3:3" ht="15.6" x14ac:dyDescent="0.3">
      <c r="C19377" s="227"/>
    </row>
    <row r="19378" spans="3:3" ht="15.6" x14ac:dyDescent="0.3">
      <c r="C19378" s="227"/>
    </row>
    <row r="19379" spans="3:3" ht="15.6" x14ac:dyDescent="0.3">
      <c r="C19379" s="227"/>
    </row>
    <row r="19380" spans="3:3" ht="15.6" x14ac:dyDescent="0.3">
      <c r="C19380" s="227"/>
    </row>
    <row r="19381" spans="3:3" ht="15.6" x14ac:dyDescent="0.3">
      <c r="C19381" s="227"/>
    </row>
    <row r="19382" spans="3:3" ht="15.6" x14ac:dyDescent="0.3">
      <c r="C19382" s="227"/>
    </row>
    <row r="19383" spans="3:3" ht="15.6" x14ac:dyDescent="0.3">
      <c r="C19383" s="227"/>
    </row>
    <row r="19384" spans="3:3" ht="15.6" x14ac:dyDescent="0.3">
      <c r="C19384" s="227"/>
    </row>
    <row r="19385" spans="3:3" ht="15.6" x14ac:dyDescent="0.3">
      <c r="C19385" s="227"/>
    </row>
    <row r="19386" spans="3:3" ht="15.6" x14ac:dyDescent="0.3">
      <c r="C19386" s="227"/>
    </row>
    <row r="19387" spans="3:3" ht="15.6" x14ac:dyDescent="0.3">
      <c r="C19387" s="227"/>
    </row>
    <row r="19388" spans="3:3" ht="15.6" x14ac:dyDescent="0.3">
      <c r="C19388" s="227"/>
    </row>
    <row r="19389" spans="3:3" ht="15.6" x14ac:dyDescent="0.3">
      <c r="C19389" s="227"/>
    </row>
    <row r="19390" spans="3:3" ht="15.6" x14ac:dyDescent="0.3">
      <c r="C19390" s="227"/>
    </row>
    <row r="19391" spans="3:3" ht="15.6" x14ac:dyDescent="0.3">
      <c r="C19391" s="227"/>
    </row>
    <row r="19392" spans="3:3" ht="15.6" x14ac:dyDescent="0.3">
      <c r="C19392" s="227"/>
    </row>
    <row r="19393" spans="3:3" ht="15.6" x14ac:dyDescent="0.3">
      <c r="C19393" s="227"/>
    </row>
    <row r="19394" spans="3:3" ht="15.6" x14ac:dyDescent="0.3">
      <c r="C19394" s="227"/>
    </row>
    <row r="19395" spans="3:3" ht="15.6" x14ac:dyDescent="0.3">
      <c r="C19395" s="227"/>
    </row>
    <row r="19396" spans="3:3" ht="15.6" x14ac:dyDescent="0.3">
      <c r="C19396" s="227"/>
    </row>
    <row r="19397" spans="3:3" ht="15.6" x14ac:dyDescent="0.3">
      <c r="C19397" s="227"/>
    </row>
    <row r="19398" spans="3:3" ht="15.6" x14ac:dyDescent="0.3">
      <c r="C19398" s="227"/>
    </row>
    <row r="19399" spans="3:3" ht="15.6" x14ac:dyDescent="0.3">
      <c r="C19399" s="227"/>
    </row>
    <row r="19400" spans="3:3" ht="15.6" x14ac:dyDescent="0.3">
      <c r="C19400" s="227"/>
    </row>
    <row r="19401" spans="3:3" ht="15.6" x14ac:dyDescent="0.3">
      <c r="C19401" s="227"/>
    </row>
    <row r="19402" spans="3:3" ht="15.6" x14ac:dyDescent="0.3">
      <c r="C19402" s="227"/>
    </row>
    <row r="19403" spans="3:3" ht="15.6" x14ac:dyDescent="0.3">
      <c r="C19403" s="227"/>
    </row>
    <row r="19404" spans="3:3" ht="15.6" x14ac:dyDescent="0.3">
      <c r="C19404" s="227"/>
    </row>
    <row r="19405" spans="3:3" ht="15.6" x14ac:dyDescent="0.3">
      <c r="C19405" s="227"/>
    </row>
    <row r="19406" spans="3:3" ht="15.6" x14ac:dyDescent="0.3">
      <c r="C19406" s="227"/>
    </row>
    <row r="19407" spans="3:3" ht="15.6" x14ac:dyDescent="0.3">
      <c r="C19407" s="227"/>
    </row>
    <row r="19408" spans="3:3" ht="15.6" x14ac:dyDescent="0.3">
      <c r="C19408" s="227"/>
    </row>
    <row r="19409" spans="3:3" ht="15.6" x14ac:dyDescent="0.3">
      <c r="C19409" s="227"/>
    </row>
    <row r="19410" spans="3:3" ht="15.6" x14ac:dyDescent="0.3">
      <c r="C19410" s="227"/>
    </row>
    <row r="19411" spans="3:3" ht="15.6" x14ac:dyDescent="0.3">
      <c r="C19411" s="227"/>
    </row>
    <row r="19412" spans="3:3" ht="15.6" x14ac:dyDescent="0.3">
      <c r="C19412" s="227"/>
    </row>
    <row r="19413" spans="3:3" ht="15.6" x14ac:dyDescent="0.3">
      <c r="C19413" s="227"/>
    </row>
    <row r="19414" spans="3:3" ht="15.6" x14ac:dyDescent="0.3">
      <c r="C19414" s="227"/>
    </row>
    <row r="19415" spans="3:3" ht="15.6" x14ac:dyDescent="0.3">
      <c r="C19415" s="227"/>
    </row>
    <row r="19416" spans="3:3" ht="15.6" x14ac:dyDescent="0.3">
      <c r="C19416" s="227"/>
    </row>
    <row r="19417" spans="3:3" ht="15.6" x14ac:dyDescent="0.3">
      <c r="C19417" s="227"/>
    </row>
    <row r="19418" spans="3:3" ht="15.6" x14ac:dyDescent="0.3">
      <c r="C19418" s="227"/>
    </row>
    <row r="19419" spans="3:3" ht="15.6" x14ac:dyDescent="0.3">
      <c r="C19419" s="227"/>
    </row>
    <row r="19420" spans="3:3" ht="15.6" x14ac:dyDescent="0.3">
      <c r="C19420" s="227"/>
    </row>
    <row r="19421" spans="3:3" ht="15.6" x14ac:dyDescent="0.3">
      <c r="C19421" s="227"/>
    </row>
    <row r="19422" spans="3:3" ht="15.6" x14ac:dyDescent="0.3">
      <c r="C19422" s="227"/>
    </row>
    <row r="19423" spans="3:3" ht="15.6" x14ac:dyDescent="0.3">
      <c r="C19423" s="227"/>
    </row>
    <row r="19424" spans="3:3" ht="15.6" x14ac:dyDescent="0.3">
      <c r="C19424" s="227"/>
    </row>
    <row r="19425" spans="3:3" ht="15.6" x14ac:dyDescent="0.3">
      <c r="C19425" s="227"/>
    </row>
    <row r="19426" spans="3:3" ht="15.6" x14ac:dyDescent="0.3">
      <c r="C19426" s="227"/>
    </row>
    <row r="19427" spans="3:3" ht="15.6" x14ac:dyDescent="0.3">
      <c r="C19427" s="227"/>
    </row>
    <row r="19428" spans="3:3" ht="15.6" x14ac:dyDescent="0.3">
      <c r="C19428" s="227"/>
    </row>
    <row r="19429" spans="3:3" ht="15.6" x14ac:dyDescent="0.3">
      <c r="C19429" s="227"/>
    </row>
    <row r="19430" spans="3:3" ht="15.6" x14ac:dyDescent="0.3">
      <c r="C19430" s="227"/>
    </row>
    <row r="19431" spans="3:3" ht="15.6" x14ac:dyDescent="0.3">
      <c r="C19431" s="227"/>
    </row>
    <row r="19432" spans="3:3" ht="15.6" x14ac:dyDescent="0.3">
      <c r="C19432" s="227"/>
    </row>
    <row r="19433" spans="3:3" ht="15.6" x14ac:dyDescent="0.3">
      <c r="C19433" s="227"/>
    </row>
    <row r="19434" spans="3:3" ht="15.6" x14ac:dyDescent="0.3">
      <c r="C19434" s="227"/>
    </row>
    <row r="19435" spans="3:3" ht="15.6" x14ac:dyDescent="0.3">
      <c r="C19435" s="227"/>
    </row>
    <row r="19436" spans="3:3" ht="15.6" x14ac:dyDescent="0.3">
      <c r="C19436" s="227"/>
    </row>
    <row r="19437" spans="3:3" ht="15.6" x14ac:dyDescent="0.3">
      <c r="C19437" s="227"/>
    </row>
    <row r="19438" spans="3:3" ht="15.6" x14ac:dyDescent="0.3">
      <c r="C19438" s="227"/>
    </row>
    <row r="19439" spans="3:3" ht="15.6" x14ac:dyDescent="0.3">
      <c r="C19439" s="227"/>
    </row>
    <row r="19440" spans="3:3" ht="15.6" x14ac:dyDescent="0.3">
      <c r="C19440" s="227"/>
    </row>
    <row r="19441" spans="3:3" ht="15.6" x14ac:dyDescent="0.3">
      <c r="C19441" s="227"/>
    </row>
    <row r="19442" spans="3:3" ht="15.6" x14ac:dyDescent="0.3">
      <c r="C19442" s="227"/>
    </row>
    <row r="19443" spans="3:3" ht="15.6" x14ac:dyDescent="0.3">
      <c r="C19443" s="227"/>
    </row>
    <row r="19444" spans="3:3" ht="15.6" x14ac:dyDescent="0.3">
      <c r="C19444" s="227"/>
    </row>
    <row r="19445" spans="3:3" ht="15.6" x14ac:dyDescent="0.3">
      <c r="C19445" s="227"/>
    </row>
    <row r="19446" spans="3:3" ht="15.6" x14ac:dyDescent="0.3">
      <c r="C19446" s="227"/>
    </row>
    <row r="19447" spans="3:3" ht="15.6" x14ac:dyDescent="0.3">
      <c r="C19447" s="227"/>
    </row>
    <row r="19448" spans="3:3" ht="15.6" x14ac:dyDescent="0.3">
      <c r="C19448" s="227"/>
    </row>
    <row r="19449" spans="3:3" ht="15.6" x14ac:dyDescent="0.3">
      <c r="C19449" s="227"/>
    </row>
    <row r="19450" spans="3:3" ht="15.6" x14ac:dyDescent="0.3">
      <c r="C19450" s="227"/>
    </row>
    <row r="19451" spans="3:3" ht="15.6" x14ac:dyDescent="0.3">
      <c r="C19451" s="227"/>
    </row>
    <row r="19452" spans="3:3" ht="15.6" x14ac:dyDescent="0.3">
      <c r="C19452" s="227"/>
    </row>
    <row r="19453" spans="3:3" ht="15.6" x14ac:dyDescent="0.3">
      <c r="C19453" s="227"/>
    </row>
    <row r="19454" spans="3:3" ht="15.6" x14ac:dyDescent="0.3">
      <c r="C19454" s="227"/>
    </row>
    <row r="19455" spans="3:3" ht="15.6" x14ac:dyDescent="0.3">
      <c r="C19455" s="227"/>
    </row>
    <row r="19456" spans="3:3" ht="15.6" x14ac:dyDescent="0.3">
      <c r="C19456" s="227"/>
    </row>
    <row r="19457" spans="3:3" ht="15.6" x14ac:dyDescent="0.3">
      <c r="C19457" s="227"/>
    </row>
    <row r="19458" spans="3:3" ht="15.6" x14ac:dyDescent="0.3">
      <c r="C19458" s="227"/>
    </row>
    <row r="19459" spans="3:3" ht="15.6" x14ac:dyDescent="0.3">
      <c r="C19459" s="227"/>
    </row>
    <row r="19460" spans="3:3" ht="15.6" x14ac:dyDescent="0.3">
      <c r="C19460" s="227"/>
    </row>
    <row r="19461" spans="3:3" ht="15.6" x14ac:dyDescent="0.3">
      <c r="C19461" s="227"/>
    </row>
    <row r="19462" spans="3:3" ht="15.6" x14ac:dyDescent="0.3">
      <c r="C19462" s="227"/>
    </row>
    <row r="19463" spans="3:3" ht="15.6" x14ac:dyDescent="0.3">
      <c r="C19463" s="227"/>
    </row>
    <row r="19464" spans="3:3" ht="15.6" x14ac:dyDescent="0.3">
      <c r="C19464" s="227"/>
    </row>
    <row r="19465" spans="3:3" ht="15.6" x14ac:dyDescent="0.3">
      <c r="C19465" s="227"/>
    </row>
    <row r="19466" spans="3:3" ht="15.6" x14ac:dyDescent="0.3">
      <c r="C19466" s="227"/>
    </row>
    <row r="19467" spans="3:3" ht="15.6" x14ac:dyDescent="0.3">
      <c r="C19467" s="227"/>
    </row>
    <row r="19468" spans="3:3" ht="15.6" x14ac:dyDescent="0.3">
      <c r="C19468" s="227"/>
    </row>
    <row r="19469" spans="3:3" ht="15.6" x14ac:dyDescent="0.3">
      <c r="C19469" s="227"/>
    </row>
    <row r="19470" spans="3:3" ht="15.6" x14ac:dyDescent="0.3">
      <c r="C19470" s="227"/>
    </row>
    <row r="19471" spans="3:3" ht="15.6" x14ac:dyDescent="0.3">
      <c r="C19471" s="227"/>
    </row>
    <row r="19472" spans="3:3" ht="15.6" x14ac:dyDescent="0.3">
      <c r="C19472" s="227"/>
    </row>
    <row r="19473" spans="3:3" ht="15.6" x14ac:dyDescent="0.3">
      <c r="C19473" s="227"/>
    </row>
    <row r="19474" spans="3:3" ht="15.6" x14ac:dyDescent="0.3">
      <c r="C19474" s="227"/>
    </row>
    <row r="19475" spans="3:3" ht="15.6" x14ac:dyDescent="0.3">
      <c r="C19475" s="227"/>
    </row>
    <row r="19476" spans="3:3" ht="15.6" x14ac:dyDescent="0.3">
      <c r="C19476" s="227"/>
    </row>
    <row r="19477" spans="3:3" ht="15.6" x14ac:dyDescent="0.3">
      <c r="C19477" s="227"/>
    </row>
    <row r="19478" spans="3:3" ht="15.6" x14ac:dyDescent="0.3">
      <c r="C19478" s="227"/>
    </row>
    <row r="19479" spans="3:3" ht="15.6" x14ac:dyDescent="0.3">
      <c r="C19479" s="227"/>
    </row>
    <row r="19480" spans="3:3" ht="15.6" x14ac:dyDescent="0.3">
      <c r="C19480" s="227"/>
    </row>
    <row r="19481" spans="3:3" ht="15.6" x14ac:dyDescent="0.3">
      <c r="C19481" s="227"/>
    </row>
    <row r="19482" spans="3:3" ht="15.6" x14ac:dyDescent="0.3">
      <c r="C19482" s="227"/>
    </row>
    <row r="19483" spans="3:3" ht="15.6" x14ac:dyDescent="0.3">
      <c r="C19483" s="227"/>
    </row>
    <row r="19484" spans="3:3" ht="15.6" x14ac:dyDescent="0.3">
      <c r="C19484" s="227"/>
    </row>
    <row r="19485" spans="3:3" ht="15.6" x14ac:dyDescent="0.3">
      <c r="C19485" s="227"/>
    </row>
    <row r="19486" spans="3:3" ht="15.6" x14ac:dyDescent="0.3">
      <c r="C19486" s="227"/>
    </row>
    <row r="19487" spans="3:3" ht="15.6" x14ac:dyDescent="0.3">
      <c r="C19487" s="227"/>
    </row>
    <row r="19488" spans="3:3" ht="15.6" x14ac:dyDescent="0.3">
      <c r="C19488" s="227"/>
    </row>
    <row r="19489" spans="3:3" ht="15.6" x14ac:dyDescent="0.3">
      <c r="C19489" s="227"/>
    </row>
    <row r="19490" spans="3:3" ht="15.6" x14ac:dyDescent="0.3">
      <c r="C19490" s="227"/>
    </row>
    <row r="19491" spans="3:3" ht="15.6" x14ac:dyDescent="0.3">
      <c r="C19491" s="227"/>
    </row>
    <row r="19492" spans="3:3" ht="15.6" x14ac:dyDescent="0.3">
      <c r="C19492" s="227"/>
    </row>
    <row r="19493" spans="3:3" ht="15.6" x14ac:dyDescent="0.3">
      <c r="C19493" s="227"/>
    </row>
    <row r="19494" spans="3:3" ht="15.6" x14ac:dyDescent="0.3">
      <c r="C19494" s="227"/>
    </row>
    <row r="19495" spans="3:3" ht="15.6" x14ac:dyDescent="0.3">
      <c r="C19495" s="227"/>
    </row>
    <row r="19496" spans="3:3" ht="15.6" x14ac:dyDescent="0.3">
      <c r="C19496" s="227"/>
    </row>
    <row r="19497" spans="3:3" ht="15.6" x14ac:dyDescent="0.3">
      <c r="C19497" s="227"/>
    </row>
    <row r="19498" spans="3:3" ht="15.6" x14ac:dyDescent="0.3">
      <c r="C19498" s="227"/>
    </row>
    <row r="19499" spans="3:3" ht="15.6" x14ac:dyDescent="0.3">
      <c r="C19499" s="227"/>
    </row>
    <row r="19500" spans="3:3" ht="15.6" x14ac:dyDescent="0.3">
      <c r="C19500" s="227"/>
    </row>
    <row r="19501" spans="3:3" ht="15.6" x14ac:dyDescent="0.3">
      <c r="C19501" s="227"/>
    </row>
    <row r="19502" spans="3:3" ht="15.6" x14ac:dyDescent="0.3">
      <c r="C19502" s="227"/>
    </row>
    <row r="19503" spans="3:3" ht="15.6" x14ac:dyDescent="0.3">
      <c r="C19503" s="227"/>
    </row>
    <row r="19504" spans="3:3" ht="15.6" x14ac:dyDescent="0.3">
      <c r="C19504" s="227"/>
    </row>
    <row r="19505" spans="3:3" ht="15.6" x14ac:dyDescent="0.3">
      <c r="C19505" s="227"/>
    </row>
    <row r="19506" spans="3:3" ht="15.6" x14ac:dyDescent="0.3">
      <c r="C19506" s="227"/>
    </row>
    <row r="19507" spans="3:3" ht="15.6" x14ac:dyDescent="0.3">
      <c r="C19507" s="227"/>
    </row>
    <row r="19508" spans="3:3" ht="15.6" x14ac:dyDescent="0.3">
      <c r="C19508" s="227"/>
    </row>
    <row r="19509" spans="3:3" ht="15.6" x14ac:dyDescent="0.3">
      <c r="C19509" s="227"/>
    </row>
    <row r="19510" spans="3:3" ht="15.6" x14ac:dyDescent="0.3">
      <c r="C19510" s="227"/>
    </row>
    <row r="19511" spans="3:3" ht="15.6" x14ac:dyDescent="0.3">
      <c r="C19511" s="227"/>
    </row>
    <row r="19512" spans="3:3" ht="15.6" x14ac:dyDescent="0.3">
      <c r="C19512" s="227"/>
    </row>
    <row r="19513" spans="3:3" ht="15.6" x14ac:dyDescent="0.3">
      <c r="C19513" s="227"/>
    </row>
    <row r="19514" spans="3:3" ht="15.6" x14ac:dyDescent="0.3">
      <c r="C19514" s="227"/>
    </row>
    <row r="19515" spans="3:3" ht="15.6" x14ac:dyDescent="0.3">
      <c r="C19515" s="227"/>
    </row>
    <row r="19516" spans="3:3" ht="15.6" x14ac:dyDescent="0.3">
      <c r="C19516" s="227"/>
    </row>
    <row r="19517" spans="3:3" ht="15.6" x14ac:dyDescent="0.3">
      <c r="C19517" s="227"/>
    </row>
    <row r="19518" spans="3:3" ht="15.6" x14ac:dyDescent="0.3">
      <c r="C19518" s="227"/>
    </row>
    <row r="19519" spans="3:3" ht="15.6" x14ac:dyDescent="0.3">
      <c r="C19519" s="227"/>
    </row>
    <row r="19520" spans="3:3" ht="15.6" x14ac:dyDescent="0.3">
      <c r="C19520" s="227"/>
    </row>
    <row r="19521" spans="3:3" ht="15.6" x14ac:dyDescent="0.3">
      <c r="C19521" s="227"/>
    </row>
    <row r="19522" spans="3:3" ht="15.6" x14ac:dyDescent="0.3">
      <c r="C19522" s="227"/>
    </row>
    <row r="19523" spans="3:3" ht="15.6" x14ac:dyDescent="0.3">
      <c r="C19523" s="227"/>
    </row>
    <row r="19524" spans="3:3" ht="15.6" x14ac:dyDescent="0.3">
      <c r="C19524" s="227"/>
    </row>
    <row r="19525" spans="3:3" ht="15.6" x14ac:dyDescent="0.3">
      <c r="C19525" s="227"/>
    </row>
    <row r="19526" spans="3:3" ht="15.6" x14ac:dyDescent="0.3">
      <c r="C19526" s="227"/>
    </row>
    <row r="19527" spans="3:3" ht="15.6" x14ac:dyDescent="0.3">
      <c r="C19527" s="227"/>
    </row>
    <row r="19528" spans="3:3" ht="15.6" x14ac:dyDescent="0.3">
      <c r="C19528" s="227"/>
    </row>
    <row r="19529" spans="3:3" ht="15.6" x14ac:dyDescent="0.3">
      <c r="C19529" s="227"/>
    </row>
    <row r="19530" spans="3:3" ht="15.6" x14ac:dyDescent="0.3">
      <c r="C19530" s="227"/>
    </row>
    <row r="19531" spans="3:3" ht="15.6" x14ac:dyDescent="0.3">
      <c r="C19531" s="227"/>
    </row>
    <row r="19532" spans="3:3" ht="15.6" x14ac:dyDescent="0.3">
      <c r="C19532" s="227"/>
    </row>
    <row r="19533" spans="3:3" ht="15.6" x14ac:dyDescent="0.3">
      <c r="C19533" s="227"/>
    </row>
    <row r="19534" spans="3:3" ht="15.6" x14ac:dyDescent="0.3">
      <c r="C19534" s="227"/>
    </row>
    <row r="19535" spans="3:3" ht="15.6" x14ac:dyDescent="0.3">
      <c r="C19535" s="227"/>
    </row>
    <row r="19536" spans="3:3" ht="15.6" x14ac:dyDescent="0.3">
      <c r="C19536" s="227"/>
    </row>
    <row r="19537" spans="3:3" ht="15.6" x14ac:dyDescent="0.3">
      <c r="C19537" s="227"/>
    </row>
    <row r="19538" spans="3:3" ht="15.6" x14ac:dyDescent="0.3">
      <c r="C19538" s="227"/>
    </row>
    <row r="19539" spans="3:3" ht="15.6" x14ac:dyDescent="0.3">
      <c r="C19539" s="227"/>
    </row>
    <row r="19540" spans="3:3" ht="15.6" x14ac:dyDescent="0.3">
      <c r="C19540" s="227"/>
    </row>
    <row r="19541" spans="3:3" ht="15.6" x14ac:dyDescent="0.3">
      <c r="C19541" s="227"/>
    </row>
    <row r="19542" spans="3:3" ht="15.6" x14ac:dyDescent="0.3">
      <c r="C19542" s="227"/>
    </row>
    <row r="19543" spans="3:3" ht="15.6" x14ac:dyDescent="0.3">
      <c r="C19543" s="227"/>
    </row>
    <row r="19544" spans="3:3" ht="15.6" x14ac:dyDescent="0.3">
      <c r="C19544" s="227"/>
    </row>
    <row r="19545" spans="3:3" ht="15.6" x14ac:dyDescent="0.3">
      <c r="C19545" s="227"/>
    </row>
    <row r="19546" spans="3:3" ht="15.6" x14ac:dyDescent="0.3">
      <c r="C19546" s="227"/>
    </row>
    <row r="19547" spans="3:3" ht="15.6" x14ac:dyDescent="0.3">
      <c r="C19547" s="227"/>
    </row>
    <row r="19548" spans="3:3" ht="15.6" x14ac:dyDescent="0.3">
      <c r="C19548" s="227"/>
    </row>
    <row r="19549" spans="3:3" ht="15.6" x14ac:dyDescent="0.3">
      <c r="C19549" s="227"/>
    </row>
    <row r="19550" spans="3:3" ht="15.6" x14ac:dyDescent="0.3">
      <c r="C19550" s="227"/>
    </row>
    <row r="19551" spans="3:3" ht="15.6" x14ac:dyDescent="0.3">
      <c r="C19551" s="227"/>
    </row>
    <row r="19552" spans="3:3" ht="15.6" x14ac:dyDescent="0.3">
      <c r="C19552" s="227"/>
    </row>
    <row r="19553" spans="3:3" ht="15.6" x14ac:dyDescent="0.3">
      <c r="C19553" s="227"/>
    </row>
    <row r="19554" spans="3:3" ht="15.6" x14ac:dyDescent="0.3">
      <c r="C19554" s="227"/>
    </row>
    <row r="19555" spans="3:3" ht="15.6" x14ac:dyDescent="0.3">
      <c r="C19555" s="227"/>
    </row>
    <row r="19556" spans="3:3" ht="15.6" x14ac:dyDescent="0.3">
      <c r="C19556" s="227"/>
    </row>
    <row r="19557" spans="3:3" ht="15.6" x14ac:dyDescent="0.3">
      <c r="C19557" s="227"/>
    </row>
    <row r="19558" spans="3:3" ht="15.6" x14ac:dyDescent="0.3">
      <c r="C19558" s="227"/>
    </row>
    <row r="19559" spans="3:3" ht="15.6" x14ac:dyDescent="0.3">
      <c r="C19559" s="227"/>
    </row>
    <row r="19560" spans="3:3" ht="15.6" x14ac:dyDescent="0.3">
      <c r="C19560" s="227"/>
    </row>
    <row r="19561" spans="3:3" ht="15.6" x14ac:dyDescent="0.3">
      <c r="C19561" s="227"/>
    </row>
    <row r="19562" spans="3:3" ht="15.6" x14ac:dyDescent="0.3">
      <c r="C19562" s="227"/>
    </row>
    <row r="19563" spans="3:3" ht="15.6" x14ac:dyDescent="0.3">
      <c r="C19563" s="227"/>
    </row>
    <row r="19564" spans="3:3" ht="15.6" x14ac:dyDescent="0.3">
      <c r="C19564" s="227"/>
    </row>
    <row r="19565" spans="3:3" ht="15.6" x14ac:dyDescent="0.3">
      <c r="C19565" s="227"/>
    </row>
    <row r="19566" spans="3:3" ht="15.6" x14ac:dyDescent="0.3">
      <c r="C19566" s="227"/>
    </row>
    <row r="19567" spans="3:3" ht="15.6" x14ac:dyDescent="0.3">
      <c r="C19567" s="227"/>
    </row>
    <row r="19568" spans="3:3" ht="15.6" x14ac:dyDescent="0.3">
      <c r="C19568" s="227"/>
    </row>
    <row r="19569" spans="3:3" ht="15.6" x14ac:dyDescent="0.3">
      <c r="C19569" s="227"/>
    </row>
    <row r="19570" spans="3:3" ht="15.6" x14ac:dyDescent="0.3">
      <c r="C19570" s="227"/>
    </row>
    <row r="19571" spans="3:3" ht="15.6" x14ac:dyDescent="0.3">
      <c r="C19571" s="227"/>
    </row>
    <row r="19572" spans="3:3" ht="15.6" x14ac:dyDescent="0.3">
      <c r="C19572" s="227"/>
    </row>
    <row r="19573" spans="3:3" ht="15.6" x14ac:dyDescent="0.3">
      <c r="C19573" s="227"/>
    </row>
    <row r="19574" spans="3:3" ht="15.6" x14ac:dyDescent="0.3">
      <c r="C19574" s="227"/>
    </row>
    <row r="19575" spans="3:3" ht="15.6" x14ac:dyDescent="0.3">
      <c r="C19575" s="227"/>
    </row>
    <row r="19576" spans="3:3" ht="15.6" x14ac:dyDescent="0.3">
      <c r="C19576" s="227"/>
    </row>
    <row r="19577" spans="3:3" ht="15.6" x14ac:dyDescent="0.3">
      <c r="C19577" s="227"/>
    </row>
    <row r="19578" spans="3:3" ht="15.6" x14ac:dyDescent="0.3">
      <c r="C19578" s="227"/>
    </row>
    <row r="19579" spans="3:3" ht="15.6" x14ac:dyDescent="0.3">
      <c r="C19579" s="227"/>
    </row>
    <row r="19580" spans="3:3" ht="15.6" x14ac:dyDescent="0.3">
      <c r="C19580" s="227"/>
    </row>
    <row r="19581" spans="3:3" ht="15.6" x14ac:dyDescent="0.3">
      <c r="C19581" s="227"/>
    </row>
    <row r="19582" spans="3:3" ht="15.6" x14ac:dyDescent="0.3">
      <c r="C19582" s="227"/>
    </row>
    <row r="19583" spans="3:3" ht="15.6" x14ac:dyDescent="0.3">
      <c r="C19583" s="227"/>
    </row>
    <row r="19584" spans="3:3" ht="15.6" x14ac:dyDescent="0.3">
      <c r="C19584" s="227"/>
    </row>
    <row r="19585" spans="3:3" ht="15.6" x14ac:dyDescent="0.3">
      <c r="C19585" s="227"/>
    </row>
    <row r="19586" spans="3:3" ht="15.6" x14ac:dyDescent="0.3">
      <c r="C19586" s="227"/>
    </row>
    <row r="19587" spans="3:3" ht="15.6" x14ac:dyDescent="0.3">
      <c r="C19587" s="227"/>
    </row>
    <row r="19588" spans="3:3" ht="15.6" x14ac:dyDescent="0.3">
      <c r="C19588" s="227"/>
    </row>
    <row r="19589" spans="3:3" ht="15.6" x14ac:dyDescent="0.3">
      <c r="C19589" s="227"/>
    </row>
    <row r="19590" spans="3:3" ht="15.6" x14ac:dyDescent="0.3">
      <c r="C19590" s="227"/>
    </row>
    <row r="19591" spans="3:3" ht="15.6" x14ac:dyDescent="0.3">
      <c r="C19591" s="227"/>
    </row>
    <row r="19592" spans="3:3" ht="15.6" x14ac:dyDescent="0.3">
      <c r="C19592" s="227"/>
    </row>
    <row r="19593" spans="3:3" ht="15.6" x14ac:dyDescent="0.3">
      <c r="C19593" s="227"/>
    </row>
    <row r="19594" spans="3:3" ht="15.6" x14ac:dyDescent="0.3">
      <c r="C19594" s="227"/>
    </row>
    <row r="19595" spans="3:3" ht="15.6" x14ac:dyDescent="0.3">
      <c r="C19595" s="227"/>
    </row>
    <row r="19596" spans="3:3" ht="15.6" x14ac:dyDescent="0.3">
      <c r="C19596" s="227"/>
    </row>
    <row r="19597" spans="3:3" ht="15.6" x14ac:dyDescent="0.3">
      <c r="C19597" s="227"/>
    </row>
    <row r="19598" spans="3:3" ht="15.6" x14ac:dyDescent="0.3">
      <c r="C19598" s="227"/>
    </row>
    <row r="19599" spans="3:3" ht="15.6" x14ac:dyDescent="0.3">
      <c r="C19599" s="227"/>
    </row>
    <row r="19600" spans="3:3" ht="15.6" x14ac:dyDescent="0.3">
      <c r="C19600" s="227"/>
    </row>
    <row r="19601" spans="3:3" ht="15.6" x14ac:dyDescent="0.3">
      <c r="C19601" s="227"/>
    </row>
    <row r="19602" spans="3:3" ht="15.6" x14ac:dyDescent="0.3">
      <c r="C19602" s="227"/>
    </row>
    <row r="19603" spans="3:3" ht="15.6" x14ac:dyDescent="0.3">
      <c r="C19603" s="227"/>
    </row>
    <row r="19604" spans="3:3" ht="15.6" x14ac:dyDescent="0.3">
      <c r="C19604" s="227"/>
    </row>
    <row r="19605" spans="3:3" ht="15.6" x14ac:dyDescent="0.3">
      <c r="C19605" s="227"/>
    </row>
    <row r="19606" spans="3:3" ht="15.6" x14ac:dyDescent="0.3">
      <c r="C19606" s="227"/>
    </row>
    <row r="19607" spans="3:3" ht="15.6" x14ac:dyDescent="0.3">
      <c r="C19607" s="227"/>
    </row>
    <row r="19608" spans="3:3" ht="15.6" x14ac:dyDescent="0.3">
      <c r="C19608" s="227"/>
    </row>
    <row r="19609" spans="3:3" ht="15.6" x14ac:dyDescent="0.3">
      <c r="C19609" s="227"/>
    </row>
    <row r="19610" spans="3:3" ht="15.6" x14ac:dyDescent="0.3">
      <c r="C19610" s="227"/>
    </row>
    <row r="19611" spans="3:3" ht="15.6" x14ac:dyDescent="0.3">
      <c r="C19611" s="227"/>
    </row>
    <row r="19612" spans="3:3" ht="15.6" x14ac:dyDescent="0.3">
      <c r="C19612" s="227"/>
    </row>
    <row r="19613" spans="3:3" ht="15.6" x14ac:dyDescent="0.3">
      <c r="C19613" s="227"/>
    </row>
    <row r="19614" spans="3:3" ht="15.6" x14ac:dyDescent="0.3">
      <c r="C19614" s="227"/>
    </row>
    <row r="19615" spans="3:3" ht="15.6" x14ac:dyDescent="0.3">
      <c r="C19615" s="227"/>
    </row>
    <row r="19616" spans="3:3" ht="15.6" x14ac:dyDescent="0.3">
      <c r="C19616" s="227"/>
    </row>
    <row r="19617" spans="3:3" ht="15.6" x14ac:dyDescent="0.3">
      <c r="C19617" s="227"/>
    </row>
    <row r="19618" spans="3:3" ht="15.6" x14ac:dyDescent="0.3">
      <c r="C19618" s="227"/>
    </row>
    <row r="19619" spans="3:3" ht="15.6" x14ac:dyDescent="0.3">
      <c r="C19619" s="227"/>
    </row>
    <row r="19620" spans="3:3" ht="15.6" x14ac:dyDescent="0.3">
      <c r="C19620" s="227"/>
    </row>
    <row r="19621" spans="3:3" ht="15.6" x14ac:dyDescent="0.3">
      <c r="C19621" s="227"/>
    </row>
    <row r="19622" spans="3:3" ht="15.6" x14ac:dyDescent="0.3">
      <c r="C19622" s="227"/>
    </row>
    <row r="19623" spans="3:3" ht="15.6" x14ac:dyDescent="0.3">
      <c r="C19623" s="227"/>
    </row>
    <row r="19624" spans="3:3" ht="15.6" x14ac:dyDescent="0.3">
      <c r="C19624" s="227"/>
    </row>
    <row r="19625" spans="3:3" ht="15.6" x14ac:dyDescent="0.3">
      <c r="C19625" s="227"/>
    </row>
    <row r="19626" spans="3:3" ht="15.6" x14ac:dyDescent="0.3">
      <c r="C19626" s="227"/>
    </row>
    <row r="19627" spans="3:3" ht="15.6" x14ac:dyDescent="0.3">
      <c r="C19627" s="227"/>
    </row>
    <row r="19628" spans="3:3" ht="15.6" x14ac:dyDescent="0.3">
      <c r="C19628" s="227"/>
    </row>
    <row r="19629" spans="3:3" ht="15.6" x14ac:dyDescent="0.3">
      <c r="C19629" s="227"/>
    </row>
    <row r="19630" spans="3:3" ht="15.6" x14ac:dyDescent="0.3">
      <c r="C19630" s="227"/>
    </row>
    <row r="19631" spans="3:3" ht="15.6" x14ac:dyDescent="0.3">
      <c r="C19631" s="227"/>
    </row>
    <row r="19632" spans="3:3" ht="15.6" x14ac:dyDescent="0.3">
      <c r="C19632" s="227"/>
    </row>
    <row r="19633" spans="3:3" ht="15.6" x14ac:dyDescent="0.3">
      <c r="C19633" s="227"/>
    </row>
    <row r="19634" spans="3:3" ht="15.6" x14ac:dyDescent="0.3">
      <c r="C19634" s="227"/>
    </row>
    <row r="19635" spans="3:3" ht="15.6" x14ac:dyDescent="0.3">
      <c r="C19635" s="227"/>
    </row>
    <row r="19636" spans="3:3" ht="15.6" x14ac:dyDescent="0.3">
      <c r="C19636" s="227"/>
    </row>
    <row r="19637" spans="3:3" ht="15.6" x14ac:dyDescent="0.3">
      <c r="C19637" s="227"/>
    </row>
    <row r="19638" spans="3:3" ht="15.6" x14ac:dyDescent="0.3">
      <c r="C19638" s="227"/>
    </row>
    <row r="19639" spans="3:3" ht="15.6" x14ac:dyDescent="0.3">
      <c r="C19639" s="227"/>
    </row>
    <row r="19640" spans="3:3" ht="15.6" x14ac:dyDescent="0.3">
      <c r="C19640" s="227"/>
    </row>
    <row r="19641" spans="3:3" ht="15.6" x14ac:dyDescent="0.3">
      <c r="C19641" s="227"/>
    </row>
    <row r="19642" spans="3:3" ht="15.6" x14ac:dyDescent="0.3">
      <c r="C19642" s="227"/>
    </row>
    <row r="19643" spans="3:3" ht="15.6" x14ac:dyDescent="0.3">
      <c r="C19643" s="227"/>
    </row>
    <row r="19644" spans="3:3" ht="15.6" x14ac:dyDescent="0.3">
      <c r="C19644" s="227"/>
    </row>
    <row r="19645" spans="3:3" ht="15.6" x14ac:dyDescent="0.3">
      <c r="C19645" s="227"/>
    </row>
    <row r="19646" spans="3:3" ht="15.6" x14ac:dyDescent="0.3">
      <c r="C19646" s="227"/>
    </row>
    <row r="19647" spans="3:3" ht="15.6" x14ac:dyDescent="0.3">
      <c r="C19647" s="227"/>
    </row>
    <row r="19648" spans="3:3" ht="15.6" x14ac:dyDescent="0.3">
      <c r="C19648" s="227"/>
    </row>
    <row r="19649" spans="3:3" ht="15.6" x14ac:dyDescent="0.3">
      <c r="C19649" s="227"/>
    </row>
    <row r="19650" spans="3:3" ht="15.6" x14ac:dyDescent="0.3">
      <c r="C19650" s="227"/>
    </row>
    <row r="19651" spans="3:3" ht="15.6" x14ac:dyDescent="0.3">
      <c r="C19651" s="227"/>
    </row>
    <row r="19652" spans="3:3" ht="15.6" x14ac:dyDescent="0.3">
      <c r="C19652" s="227"/>
    </row>
    <row r="19653" spans="3:3" ht="15.6" x14ac:dyDescent="0.3">
      <c r="C19653" s="227"/>
    </row>
    <row r="19654" spans="3:3" ht="15.6" x14ac:dyDescent="0.3">
      <c r="C19654" s="227"/>
    </row>
    <row r="19655" spans="3:3" ht="15.6" x14ac:dyDescent="0.3">
      <c r="C19655" s="227"/>
    </row>
    <row r="19656" spans="3:3" ht="15.6" x14ac:dyDescent="0.3">
      <c r="C19656" s="227"/>
    </row>
    <row r="19657" spans="3:3" ht="15.6" x14ac:dyDescent="0.3">
      <c r="C19657" s="227"/>
    </row>
    <row r="19658" spans="3:3" ht="15.6" x14ac:dyDescent="0.3">
      <c r="C19658" s="227"/>
    </row>
    <row r="19659" spans="3:3" ht="15.6" x14ac:dyDescent="0.3">
      <c r="C19659" s="227"/>
    </row>
    <row r="19660" spans="3:3" ht="15.6" x14ac:dyDescent="0.3">
      <c r="C19660" s="227"/>
    </row>
    <row r="19661" spans="3:3" ht="15.6" x14ac:dyDescent="0.3">
      <c r="C19661" s="227"/>
    </row>
    <row r="19662" spans="3:3" ht="15.6" x14ac:dyDescent="0.3">
      <c r="C19662" s="227"/>
    </row>
    <row r="19663" spans="3:3" ht="15.6" x14ac:dyDescent="0.3">
      <c r="C19663" s="227"/>
    </row>
    <row r="19664" spans="3:3" ht="15.6" x14ac:dyDescent="0.3">
      <c r="C19664" s="227"/>
    </row>
    <row r="19665" spans="3:3" ht="15.6" x14ac:dyDescent="0.3">
      <c r="C19665" s="227"/>
    </row>
    <row r="19666" spans="3:3" ht="15.6" x14ac:dyDescent="0.3">
      <c r="C19666" s="227"/>
    </row>
    <row r="19667" spans="3:3" ht="15.6" x14ac:dyDescent="0.3">
      <c r="C19667" s="227"/>
    </row>
    <row r="19668" spans="3:3" ht="15.6" x14ac:dyDescent="0.3">
      <c r="C19668" s="227"/>
    </row>
    <row r="19669" spans="3:3" ht="15.6" x14ac:dyDescent="0.3">
      <c r="C19669" s="227"/>
    </row>
    <row r="19670" spans="3:3" ht="15.6" x14ac:dyDescent="0.3">
      <c r="C19670" s="227"/>
    </row>
    <row r="19671" spans="3:3" ht="15.6" x14ac:dyDescent="0.3">
      <c r="C19671" s="227"/>
    </row>
    <row r="19672" spans="3:3" ht="15.6" x14ac:dyDescent="0.3">
      <c r="C19672" s="227"/>
    </row>
    <row r="19673" spans="3:3" ht="15.6" x14ac:dyDescent="0.3">
      <c r="C19673" s="227"/>
    </row>
    <row r="19674" spans="3:3" ht="15.6" x14ac:dyDescent="0.3">
      <c r="C19674" s="227"/>
    </row>
    <row r="19675" spans="3:3" ht="15.6" x14ac:dyDescent="0.3">
      <c r="C19675" s="227"/>
    </row>
    <row r="19676" spans="3:3" ht="15.6" x14ac:dyDescent="0.3">
      <c r="C19676" s="227"/>
    </row>
    <row r="19677" spans="3:3" ht="15.6" x14ac:dyDescent="0.3">
      <c r="C19677" s="227"/>
    </row>
    <row r="19678" spans="3:3" ht="15.6" x14ac:dyDescent="0.3">
      <c r="C19678" s="227"/>
    </row>
    <row r="19679" spans="3:3" ht="15.6" x14ac:dyDescent="0.3">
      <c r="C19679" s="227"/>
    </row>
    <row r="19680" spans="3:3" ht="15.6" x14ac:dyDescent="0.3">
      <c r="C19680" s="227"/>
    </row>
    <row r="19681" spans="3:3" ht="15.6" x14ac:dyDescent="0.3">
      <c r="C19681" s="227"/>
    </row>
    <row r="19682" spans="3:3" ht="15.6" x14ac:dyDescent="0.3">
      <c r="C19682" s="227"/>
    </row>
    <row r="19683" spans="3:3" ht="15.6" x14ac:dyDescent="0.3">
      <c r="C19683" s="227"/>
    </row>
    <row r="19684" spans="3:3" ht="15.6" x14ac:dyDescent="0.3">
      <c r="C19684" s="227"/>
    </row>
    <row r="19685" spans="3:3" ht="15.6" x14ac:dyDescent="0.3">
      <c r="C19685" s="227"/>
    </row>
    <row r="19686" spans="3:3" ht="15.6" x14ac:dyDescent="0.3">
      <c r="C19686" s="227"/>
    </row>
    <row r="19687" spans="3:3" ht="15.6" x14ac:dyDescent="0.3">
      <c r="C19687" s="227"/>
    </row>
    <row r="19688" spans="3:3" ht="15.6" x14ac:dyDescent="0.3">
      <c r="C19688" s="227"/>
    </row>
    <row r="19689" spans="3:3" ht="15.6" x14ac:dyDescent="0.3">
      <c r="C19689" s="227"/>
    </row>
    <row r="19690" spans="3:3" ht="15.6" x14ac:dyDescent="0.3">
      <c r="C19690" s="227"/>
    </row>
    <row r="19691" spans="3:3" ht="15.6" x14ac:dyDescent="0.3">
      <c r="C19691" s="227"/>
    </row>
    <row r="19692" spans="3:3" ht="15.6" x14ac:dyDescent="0.3">
      <c r="C19692" s="227"/>
    </row>
    <row r="19693" spans="3:3" ht="15.6" x14ac:dyDescent="0.3">
      <c r="C19693" s="227"/>
    </row>
    <row r="19694" spans="3:3" ht="15.6" x14ac:dyDescent="0.3">
      <c r="C19694" s="227"/>
    </row>
    <row r="19695" spans="3:3" ht="15.6" x14ac:dyDescent="0.3">
      <c r="C19695" s="227"/>
    </row>
    <row r="19696" spans="3:3" ht="15.6" x14ac:dyDescent="0.3">
      <c r="C19696" s="227"/>
    </row>
    <row r="19697" spans="3:3" ht="15.6" x14ac:dyDescent="0.3">
      <c r="C19697" s="227"/>
    </row>
    <row r="19698" spans="3:3" ht="15.6" x14ac:dyDescent="0.3">
      <c r="C19698" s="227"/>
    </row>
    <row r="19699" spans="3:3" ht="15.6" x14ac:dyDescent="0.3">
      <c r="C19699" s="227"/>
    </row>
    <row r="19700" spans="3:3" ht="15.6" x14ac:dyDescent="0.3">
      <c r="C19700" s="227"/>
    </row>
    <row r="19701" spans="3:3" ht="15.6" x14ac:dyDescent="0.3">
      <c r="C19701" s="227"/>
    </row>
    <row r="19702" spans="3:3" ht="15.6" x14ac:dyDescent="0.3">
      <c r="C19702" s="227"/>
    </row>
    <row r="19703" spans="3:3" ht="15.6" x14ac:dyDescent="0.3">
      <c r="C19703" s="227"/>
    </row>
    <row r="19704" spans="3:3" ht="15.6" x14ac:dyDescent="0.3">
      <c r="C19704" s="227"/>
    </row>
    <row r="19705" spans="3:3" ht="15.6" x14ac:dyDescent="0.3">
      <c r="C19705" s="227"/>
    </row>
    <row r="19706" spans="3:3" ht="15.6" x14ac:dyDescent="0.3">
      <c r="C19706" s="227"/>
    </row>
    <row r="19707" spans="3:3" ht="15.6" x14ac:dyDescent="0.3">
      <c r="C19707" s="227"/>
    </row>
    <row r="19708" spans="3:3" ht="15.6" x14ac:dyDescent="0.3">
      <c r="C19708" s="227"/>
    </row>
    <row r="19709" spans="3:3" ht="15.6" x14ac:dyDescent="0.3">
      <c r="C19709" s="227"/>
    </row>
    <row r="19710" spans="3:3" ht="15.6" x14ac:dyDescent="0.3">
      <c r="C19710" s="227"/>
    </row>
    <row r="19711" spans="3:3" ht="15.6" x14ac:dyDescent="0.3">
      <c r="C19711" s="227"/>
    </row>
    <row r="19712" spans="3:3" ht="15.6" x14ac:dyDescent="0.3">
      <c r="C19712" s="227"/>
    </row>
    <row r="19713" spans="3:3" ht="15.6" x14ac:dyDescent="0.3">
      <c r="C19713" s="227"/>
    </row>
    <row r="19714" spans="3:3" ht="15.6" x14ac:dyDescent="0.3">
      <c r="C19714" s="227"/>
    </row>
    <row r="19715" spans="3:3" ht="15.6" x14ac:dyDescent="0.3">
      <c r="C19715" s="227"/>
    </row>
    <row r="19716" spans="3:3" ht="15.6" x14ac:dyDescent="0.3">
      <c r="C19716" s="227"/>
    </row>
    <row r="19717" spans="3:3" ht="15.6" x14ac:dyDescent="0.3">
      <c r="C19717" s="227"/>
    </row>
    <row r="19718" spans="3:3" ht="15.6" x14ac:dyDescent="0.3">
      <c r="C19718" s="227"/>
    </row>
    <row r="19719" spans="3:3" ht="15.6" x14ac:dyDescent="0.3">
      <c r="C19719" s="227"/>
    </row>
    <row r="19720" spans="3:3" ht="15.6" x14ac:dyDescent="0.3">
      <c r="C19720" s="227"/>
    </row>
    <row r="19721" spans="3:3" ht="15.6" x14ac:dyDescent="0.3">
      <c r="C19721" s="227"/>
    </row>
    <row r="19722" spans="3:3" ht="15.6" x14ac:dyDescent="0.3">
      <c r="C19722" s="227"/>
    </row>
    <row r="19723" spans="3:3" ht="15.6" x14ac:dyDescent="0.3">
      <c r="C19723" s="227"/>
    </row>
    <row r="19724" spans="3:3" ht="15.6" x14ac:dyDescent="0.3">
      <c r="C19724" s="227"/>
    </row>
    <row r="19725" spans="3:3" ht="15.6" x14ac:dyDescent="0.3">
      <c r="C19725" s="227"/>
    </row>
    <row r="19726" spans="3:3" ht="15.6" x14ac:dyDescent="0.3">
      <c r="C19726" s="227"/>
    </row>
    <row r="19727" spans="3:3" ht="15.6" x14ac:dyDescent="0.3">
      <c r="C19727" s="227"/>
    </row>
    <row r="19728" spans="3:3" ht="15.6" x14ac:dyDescent="0.3">
      <c r="C19728" s="227"/>
    </row>
    <row r="19729" spans="3:3" ht="15.6" x14ac:dyDescent="0.3">
      <c r="C19729" s="227"/>
    </row>
    <row r="19730" spans="3:3" ht="15.6" x14ac:dyDescent="0.3">
      <c r="C19730" s="227"/>
    </row>
    <row r="19731" spans="3:3" ht="15.6" x14ac:dyDescent="0.3">
      <c r="C19731" s="227"/>
    </row>
    <row r="19732" spans="3:3" ht="15.6" x14ac:dyDescent="0.3">
      <c r="C19732" s="227"/>
    </row>
    <row r="19733" spans="3:3" ht="15.6" x14ac:dyDescent="0.3">
      <c r="C19733" s="227"/>
    </row>
    <row r="19734" spans="3:3" ht="15.6" x14ac:dyDescent="0.3">
      <c r="C19734" s="227"/>
    </row>
    <row r="19735" spans="3:3" ht="15.6" x14ac:dyDescent="0.3">
      <c r="C19735" s="227"/>
    </row>
    <row r="19736" spans="3:3" ht="15.6" x14ac:dyDescent="0.3">
      <c r="C19736" s="227"/>
    </row>
    <row r="19737" spans="3:3" ht="15.6" x14ac:dyDescent="0.3">
      <c r="C19737" s="227"/>
    </row>
    <row r="19738" spans="3:3" ht="15.6" x14ac:dyDescent="0.3">
      <c r="C19738" s="227"/>
    </row>
    <row r="19739" spans="3:3" ht="15.6" x14ac:dyDescent="0.3">
      <c r="C19739" s="227"/>
    </row>
    <row r="19740" spans="3:3" ht="15.6" x14ac:dyDescent="0.3">
      <c r="C19740" s="227"/>
    </row>
    <row r="19741" spans="3:3" ht="15.6" x14ac:dyDescent="0.3">
      <c r="C19741" s="227"/>
    </row>
    <row r="19742" spans="3:3" ht="15.6" x14ac:dyDescent="0.3">
      <c r="C19742" s="227"/>
    </row>
    <row r="19743" spans="3:3" ht="15.6" x14ac:dyDescent="0.3">
      <c r="C19743" s="227"/>
    </row>
    <row r="19744" spans="3:3" ht="15.6" x14ac:dyDescent="0.3">
      <c r="C19744" s="227"/>
    </row>
    <row r="19745" spans="3:3" ht="15.6" x14ac:dyDescent="0.3">
      <c r="C19745" s="227"/>
    </row>
    <row r="19746" spans="3:3" ht="15.6" x14ac:dyDescent="0.3">
      <c r="C19746" s="227"/>
    </row>
    <row r="19747" spans="3:3" ht="15.6" x14ac:dyDescent="0.3">
      <c r="C19747" s="227"/>
    </row>
    <row r="19748" spans="3:3" ht="15.6" x14ac:dyDescent="0.3">
      <c r="C19748" s="227"/>
    </row>
    <row r="19749" spans="3:3" ht="15.6" x14ac:dyDescent="0.3">
      <c r="C19749" s="227"/>
    </row>
    <row r="19750" spans="3:3" ht="15.6" x14ac:dyDescent="0.3">
      <c r="C19750" s="227"/>
    </row>
    <row r="19751" spans="3:3" ht="15.6" x14ac:dyDescent="0.3">
      <c r="C19751" s="227"/>
    </row>
    <row r="19752" spans="3:3" ht="15.6" x14ac:dyDescent="0.3">
      <c r="C19752" s="227"/>
    </row>
    <row r="19753" spans="3:3" ht="15.6" x14ac:dyDescent="0.3">
      <c r="C19753" s="227"/>
    </row>
    <row r="19754" spans="3:3" ht="15.6" x14ac:dyDescent="0.3">
      <c r="C19754" s="227"/>
    </row>
    <row r="19755" spans="3:3" ht="15.6" x14ac:dyDescent="0.3">
      <c r="C19755" s="227"/>
    </row>
    <row r="19756" spans="3:3" ht="15.6" x14ac:dyDescent="0.3">
      <c r="C19756" s="227"/>
    </row>
    <row r="19757" spans="3:3" ht="15.6" x14ac:dyDescent="0.3">
      <c r="C19757" s="227"/>
    </row>
    <row r="19758" spans="3:3" ht="15.6" x14ac:dyDescent="0.3">
      <c r="C19758" s="227"/>
    </row>
    <row r="19759" spans="3:3" ht="15.6" x14ac:dyDescent="0.3">
      <c r="C19759" s="227"/>
    </row>
    <row r="19760" spans="3:3" ht="15.6" x14ac:dyDescent="0.3">
      <c r="C19760" s="227"/>
    </row>
    <row r="19761" spans="3:3" ht="15.6" x14ac:dyDescent="0.3">
      <c r="C19761" s="227"/>
    </row>
    <row r="19762" spans="3:3" ht="15.6" x14ac:dyDescent="0.3">
      <c r="C19762" s="227"/>
    </row>
    <row r="19763" spans="3:3" ht="15.6" x14ac:dyDescent="0.3">
      <c r="C19763" s="227"/>
    </row>
    <row r="19764" spans="3:3" ht="15.6" x14ac:dyDescent="0.3">
      <c r="C19764" s="227"/>
    </row>
    <row r="19765" spans="3:3" ht="15.6" x14ac:dyDescent="0.3">
      <c r="C19765" s="227"/>
    </row>
    <row r="19766" spans="3:3" ht="15.6" x14ac:dyDescent="0.3">
      <c r="C19766" s="227"/>
    </row>
    <row r="19767" spans="3:3" ht="15.6" x14ac:dyDescent="0.3">
      <c r="C19767" s="227"/>
    </row>
    <row r="19768" spans="3:3" ht="15.6" x14ac:dyDescent="0.3">
      <c r="C19768" s="227"/>
    </row>
    <row r="19769" spans="3:3" ht="15.6" x14ac:dyDescent="0.3">
      <c r="C19769" s="227"/>
    </row>
    <row r="19770" spans="3:3" ht="15.6" x14ac:dyDescent="0.3">
      <c r="C19770" s="227"/>
    </row>
    <row r="19771" spans="3:3" ht="15.6" x14ac:dyDescent="0.3">
      <c r="C19771" s="227"/>
    </row>
    <row r="19772" spans="3:3" ht="15.6" x14ac:dyDescent="0.3">
      <c r="C19772" s="227"/>
    </row>
    <row r="19773" spans="3:3" ht="15.6" x14ac:dyDescent="0.3">
      <c r="C19773" s="227"/>
    </row>
    <row r="19774" spans="3:3" ht="15.6" x14ac:dyDescent="0.3">
      <c r="C19774" s="227"/>
    </row>
    <row r="19775" spans="3:3" ht="15.6" x14ac:dyDescent="0.3">
      <c r="C19775" s="227"/>
    </row>
    <row r="19776" spans="3:3" ht="15.6" x14ac:dyDescent="0.3">
      <c r="C19776" s="227"/>
    </row>
    <row r="19777" spans="3:3" ht="15.6" x14ac:dyDescent="0.3">
      <c r="C19777" s="227"/>
    </row>
    <row r="19778" spans="3:3" ht="15.6" x14ac:dyDescent="0.3">
      <c r="C19778" s="227"/>
    </row>
    <row r="19779" spans="3:3" ht="15.6" x14ac:dyDescent="0.3">
      <c r="C19779" s="227"/>
    </row>
    <row r="19780" spans="3:3" ht="15.6" x14ac:dyDescent="0.3">
      <c r="C19780" s="227"/>
    </row>
    <row r="19781" spans="3:3" ht="15.6" x14ac:dyDescent="0.3">
      <c r="C19781" s="227"/>
    </row>
    <row r="19782" spans="3:3" ht="15.6" x14ac:dyDescent="0.3">
      <c r="C19782" s="227"/>
    </row>
    <row r="19783" spans="3:3" ht="15.6" x14ac:dyDescent="0.3">
      <c r="C19783" s="227"/>
    </row>
    <row r="19784" spans="3:3" ht="15.6" x14ac:dyDescent="0.3">
      <c r="C19784" s="227"/>
    </row>
    <row r="19785" spans="3:3" ht="15.6" x14ac:dyDescent="0.3">
      <c r="C19785" s="227"/>
    </row>
    <row r="19786" spans="3:3" ht="15.6" x14ac:dyDescent="0.3">
      <c r="C19786" s="227"/>
    </row>
    <row r="19787" spans="3:3" ht="15.6" x14ac:dyDescent="0.3">
      <c r="C19787" s="227"/>
    </row>
    <row r="19788" spans="3:3" ht="15.6" x14ac:dyDescent="0.3">
      <c r="C19788" s="227"/>
    </row>
    <row r="19789" spans="3:3" ht="15.6" x14ac:dyDescent="0.3">
      <c r="C19789" s="227"/>
    </row>
    <row r="19790" spans="3:3" ht="15.6" x14ac:dyDescent="0.3">
      <c r="C19790" s="227"/>
    </row>
    <row r="19791" spans="3:3" ht="15.6" x14ac:dyDescent="0.3">
      <c r="C19791" s="227"/>
    </row>
    <row r="19792" spans="3:3" ht="15.6" x14ac:dyDescent="0.3">
      <c r="C19792" s="227"/>
    </row>
    <row r="19793" spans="3:3" ht="15.6" x14ac:dyDescent="0.3">
      <c r="C19793" s="227"/>
    </row>
    <row r="19794" spans="3:3" ht="15.6" x14ac:dyDescent="0.3">
      <c r="C19794" s="227"/>
    </row>
    <row r="19795" spans="3:3" ht="15.6" x14ac:dyDescent="0.3">
      <c r="C19795" s="227"/>
    </row>
    <row r="19796" spans="3:3" ht="15.6" x14ac:dyDescent="0.3">
      <c r="C19796" s="227"/>
    </row>
    <row r="19797" spans="3:3" ht="15.6" x14ac:dyDescent="0.3">
      <c r="C19797" s="227"/>
    </row>
    <row r="19798" spans="3:3" ht="15.6" x14ac:dyDescent="0.3">
      <c r="C19798" s="227"/>
    </row>
    <row r="19799" spans="3:3" ht="15.6" x14ac:dyDescent="0.3">
      <c r="C19799" s="227"/>
    </row>
    <row r="19800" spans="3:3" ht="15.6" x14ac:dyDescent="0.3">
      <c r="C19800" s="227"/>
    </row>
    <row r="19801" spans="3:3" ht="15.6" x14ac:dyDescent="0.3">
      <c r="C19801" s="227"/>
    </row>
    <row r="19802" spans="3:3" ht="15.6" x14ac:dyDescent="0.3">
      <c r="C19802" s="227"/>
    </row>
    <row r="19803" spans="3:3" ht="15.6" x14ac:dyDescent="0.3">
      <c r="C19803" s="227"/>
    </row>
    <row r="19804" spans="3:3" ht="15.6" x14ac:dyDescent="0.3">
      <c r="C19804" s="227"/>
    </row>
    <row r="19805" spans="3:3" ht="15.6" x14ac:dyDescent="0.3">
      <c r="C19805" s="227"/>
    </row>
    <row r="19806" spans="3:3" ht="15.6" x14ac:dyDescent="0.3">
      <c r="C19806" s="227"/>
    </row>
    <row r="19807" spans="3:3" ht="15.6" x14ac:dyDescent="0.3">
      <c r="C19807" s="227"/>
    </row>
    <row r="19808" spans="3:3" ht="15.6" x14ac:dyDescent="0.3">
      <c r="C19808" s="227"/>
    </row>
    <row r="19809" spans="3:3" ht="15.6" x14ac:dyDescent="0.3">
      <c r="C19809" s="227"/>
    </row>
    <row r="19810" spans="3:3" ht="15.6" x14ac:dyDescent="0.3">
      <c r="C19810" s="227"/>
    </row>
    <row r="19811" spans="3:3" ht="15.6" x14ac:dyDescent="0.3">
      <c r="C19811" s="227"/>
    </row>
    <row r="19812" spans="3:3" ht="15.6" x14ac:dyDescent="0.3">
      <c r="C19812" s="227"/>
    </row>
    <row r="19813" spans="3:3" ht="15.6" x14ac:dyDescent="0.3">
      <c r="C19813" s="227"/>
    </row>
    <row r="19814" spans="3:3" ht="15.6" x14ac:dyDescent="0.3">
      <c r="C19814" s="227"/>
    </row>
    <row r="19815" spans="3:3" ht="15.6" x14ac:dyDescent="0.3">
      <c r="C19815" s="227"/>
    </row>
    <row r="19816" spans="3:3" ht="15.6" x14ac:dyDescent="0.3">
      <c r="C19816" s="227"/>
    </row>
    <row r="19817" spans="3:3" ht="15.6" x14ac:dyDescent="0.3">
      <c r="C19817" s="227"/>
    </row>
    <row r="19818" spans="3:3" ht="15.6" x14ac:dyDescent="0.3">
      <c r="C19818" s="227"/>
    </row>
    <row r="19819" spans="3:3" ht="15.6" x14ac:dyDescent="0.3">
      <c r="C19819" s="227"/>
    </row>
    <row r="19820" spans="3:3" ht="15.6" x14ac:dyDescent="0.3">
      <c r="C19820" s="227"/>
    </row>
    <row r="19821" spans="3:3" ht="15.6" x14ac:dyDescent="0.3">
      <c r="C19821" s="227"/>
    </row>
    <row r="19822" spans="3:3" ht="15.6" x14ac:dyDescent="0.3">
      <c r="C19822" s="227"/>
    </row>
    <row r="19823" spans="3:3" ht="15.6" x14ac:dyDescent="0.3">
      <c r="C19823" s="227"/>
    </row>
    <row r="19824" spans="3:3" ht="15.6" x14ac:dyDescent="0.3">
      <c r="C19824" s="227"/>
    </row>
    <row r="19825" spans="3:3" ht="15.6" x14ac:dyDescent="0.3">
      <c r="C19825" s="227"/>
    </row>
    <row r="19826" spans="3:3" ht="15.6" x14ac:dyDescent="0.3">
      <c r="C19826" s="227"/>
    </row>
    <row r="19827" spans="3:3" ht="15.6" x14ac:dyDescent="0.3">
      <c r="C19827" s="227"/>
    </row>
    <row r="19828" spans="3:3" ht="15.6" x14ac:dyDescent="0.3">
      <c r="C19828" s="227"/>
    </row>
    <row r="19829" spans="3:3" ht="15.6" x14ac:dyDescent="0.3">
      <c r="C19829" s="227"/>
    </row>
    <row r="19830" spans="3:3" ht="15.6" x14ac:dyDescent="0.3">
      <c r="C19830" s="227"/>
    </row>
    <row r="19831" spans="3:3" ht="15.6" x14ac:dyDescent="0.3">
      <c r="C19831" s="227"/>
    </row>
    <row r="19832" spans="3:3" ht="15.6" x14ac:dyDescent="0.3">
      <c r="C19832" s="227"/>
    </row>
    <row r="19833" spans="3:3" ht="15.6" x14ac:dyDescent="0.3">
      <c r="C19833" s="227"/>
    </row>
    <row r="19834" spans="3:3" ht="15.6" x14ac:dyDescent="0.3">
      <c r="C19834" s="227"/>
    </row>
    <row r="19835" spans="3:3" ht="15.6" x14ac:dyDescent="0.3">
      <c r="C19835" s="227"/>
    </row>
    <row r="19836" spans="3:3" ht="15.6" x14ac:dyDescent="0.3">
      <c r="C19836" s="227"/>
    </row>
    <row r="19837" spans="3:3" ht="15.6" x14ac:dyDescent="0.3">
      <c r="C19837" s="227"/>
    </row>
    <row r="19838" spans="3:3" ht="15.6" x14ac:dyDescent="0.3">
      <c r="C19838" s="227"/>
    </row>
    <row r="19839" spans="3:3" ht="15.6" x14ac:dyDescent="0.3">
      <c r="C19839" s="227"/>
    </row>
    <row r="19840" spans="3:3" ht="15.6" x14ac:dyDescent="0.3">
      <c r="C19840" s="227"/>
    </row>
    <row r="19841" spans="3:3" ht="15.6" x14ac:dyDescent="0.3">
      <c r="C19841" s="227"/>
    </row>
    <row r="19842" spans="3:3" ht="15.6" x14ac:dyDescent="0.3">
      <c r="C19842" s="227"/>
    </row>
    <row r="19843" spans="3:3" ht="15.6" x14ac:dyDescent="0.3">
      <c r="C19843" s="227"/>
    </row>
    <row r="19844" spans="3:3" ht="15.6" x14ac:dyDescent="0.3">
      <c r="C19844" s="227"/>
    </row>
    <row r="19845" spans="3:3" ht="15.6" x14ac:dyDescent="0.3">
      <c r="C19845" s="227"/>
    </row>
    <row r="19846" spans="3:3" ht="15.6" x14ac:dyDescent="0.3">
      <c r="C19846" s="227"/>
    </row>
    <row r="19847" spans="3:3" ht="15.6" x14ac:dyDescent="0.3">
      <c r="C19847" s="227"/>
    </row>
    <row r="19848" spans="3:3" ht="15.6" x14ac:dyDescent="0.3">
      <c r="C19848" s="227"/>
    </row>
    <row r="19849" spans="3:3" ht="15.6" x14ac:dyDescent="0.3">
      <c r="C19849" s="227"/>
    </row>
    <row r="19850" spans="3:3" ht="15.6" x14ac:dyDescent="0.3">
      <c r="C19850" s="227"/>
    </row>
    <row r="19851" spans="3:3" ht="15.6" x14ac:dyDescent="0.3">
      <c r="C19851" s="227"/>
    </row>
    <row r="19852" spans="3:3" ht="15.6" x14ac:dyDescent="0.3">
      <c r="C19852" s="227"/>
    </row>
    <row r="19853" spans="3:3" ht="15.6" x14ac:dyDescent="0.3">
      <c r="C19853" s="227"/>
    </row>
    <row r="19854" spans="3:3" ht="15.6" x14ac:dyDescent="0.3">
      <c r="C19854" s="227"/>
    </row>
    <row r="19855" spans="3:3" ht="15.6" x14ac:dyDescent="0.3">
      <c r="C19855" s="227"/>
    </row>
    <row r="19856" spans="3:3" ht="15.6" x14ac:dyDescent="0.3">
      <c r="C19856" s="227"/>
    </row>
    <row r="19857" spans="3:3" ht="15.6" x14ac:dyDescent="0.3">
      <c r="C19857" s="227"/>
    </row>
    <row r="19858" spans="3:3" ht="15.6" x14ac:dyDescent="0.3">
      <c r="C19858" s="227"/>
    </row>
    <row r="19859" spans="3:3" ht="15.6" x14ac:dyDescent="0.3">
      <c r="C19859" s="227"/>
    </row>
    <row r="19860" spans="3:3" ht="15.6" x14ac:dyDescent="0.3">
      <c r="C19860" s="227"/>
    </row>
    <row r="19861" spans="3:3" ht="15.6" x14ac:dyDescent="0.3">
      <c r="C19861" s="227"/>
    </row>
    <row r="19862" spans="3:3" ht="15.6" x14ac:dyDescent="0.3">
      <c r="C19862" s="227"/>
    </row>
    <row r="19863" spans="3:3" ht="15.6" x14ac:dyDescent="0.3">
      <c r="C19863" s="227"/>
    </row>
    <row r="19864" spans="3:3" ht="15.6" x14ac:dyDescent="0.3">
      <c r="C19864" s="227"/>
    </row>
    <row r="19865" spans="3:3" ht="15.6" x14ac:dyDescent="0.3">
      <c r="C19865" s="227"/>
    </row>
    <row r="19866" spans="3:3" ht="15.6" x14ac:dyDescent="0.3">
      <c r="C19866" s="227"/>
    </row>
    <row r="19867" spans="3:3" ht="15.6" x14ac:dyDescent="0.3">
      <c r="C19867" s="227"/>
    </row>
    <row r="19868" spans="3:3" ht="15.6" x14ac:dyDescent="0.3">
      <c r="C19868" s="227"/>
    </row>
    <row r="19869" spans="3:3" ht="15.6" x14ac:dyDescent="0.3">
      <c r="C19869" s="227"/>
    </row>
    <row r="19870" spans="3:3" ht="15.6" x14ac:dyDescent="0.3">
      <c r="C19870" s="227"/>
    </row>
    <row r="19871" spans="3:3" ht="15.6" x14ac:dyDescent="0.3">
      <c r="C19871" s="227"/>
    </row>
    <row r="19872" spans="3:3" ht="15.6" x14ac:dyDescent="0.3">
      <c r="C19872" s="227"/>
    </row>
    <row r="19873" spans="3:3" ht="15.6" x14ac:dyDescent="0.3">
      <c r="C19873" s="227"/>
    </row>
    <row r="19874" spans="3:3" ht="15.6" x14ac:dyDescent="0.3">
      <c r="C19874" s="227"/>
    </row>
    <row r="19875" spans="3:3" ht="15.6" x14ac:dyDescent="0.3">
      <c r="C19875" s="227"/>
    </row>
    <row r="19876" spans="3:3" ht="15.6" x14ac:dyDescent="0.3">
      <c r="C19876" s="227"/>
    </row>
    <row r="19877" spans="3:3" ht="15.6" x14ac:dyDescent="0.3">
      <c r="C19877" s="227"/>
    </row>
    <row r="19878" spans="3:3" ht="15.6" x14ac:dyDescent="0.3">
      <c r="C19878" s="227"/>
    </row>
    <row r="19879" spans="3:3" ht="15.6" x14ac:dyDescent="0.3">
      <c r="C19879" s="227"/>
    </row>
    <row r="19880" spans="3:3" ht="15.6" x14ac:dyDescent="0.3">
      <c r="C19880" s="227"/>
    </row>
    <row r="19881" spans="3:3" ht="15.6" x14ac:dyDescent="0.3">
      <c r="C19881" s="227"/>
    </row>
    <row r="19882" spans="3:3" ht="15.6" x14ac:dyDescent="0.3">
      <c r="C19882" s="227"/>
    </row>
    <row r="19883" spans="3:3" ht="15.6" x14ac:dyDescent="0.3">
      <c r="C19883" s="227"/>
    </row>
    <row r="19884" spans="3:3" ht="15.6" x14ac:dyDescent="0.3">
      <c r="C19884" s="227"/>
    </row>
    <row r="19885" spans="3:3" ht="15.6" x14ac:dyDescent="0.3">
      <c r="C19885" s="227"/>
    </row>
    <row r="19886" spans="3:3" ht="15.6" x14ac:dyDescent="0.3">
      <c r="C19886" s="227"/>
    </row>
    <row r="19887" spans="3:3" ht="15.6" x14ac:dyDescent="0.3">
      <c r="C19887" s="227"/>
    </row>
    <row r="19888" spans="3:3" ht="15.6" x14ac:dyDescent="0.3">
      <c r="C19888" s="227"/>
    </row>
    <row r="19889" spans="3:3" ht="15.6" x14ac:dyDescent="0.3">
      <c r="C19889" s="227"/>
    </row>
    <row r="19890" spans="3:3" ht="15.6" x14ac:dyDescent="0.3">
      <c r="C19890" s="227"/>
    </row>
    <row r="19891" spans="3:3" ht="15.6" x14ac:dyDescent="0.3">
      <c r="C19891" s="227"/>
    </row>
    <row r="19892" spans="3:3" ht="15.6" x14ac:dyDescent="0.3">
      <c r="C19892" s="227"/>
    </row>
    <row r="19893" spans="3:3" ht="15.6" x14ac:dyDescent="0.3">
      <c r="C19893" s="227"/>
    </row>
    <row r="19894" spans="3:3" ht="15.6" x14ac:dyDescent="0.3">
      <c r="C19894" s="227"/>
    </row>
    <row r="19895" spans="3:3" ht="15.6" x14ac:dyDescent="0.3">
      <c r="C19895" s="227"/>
    </row>
    <row r="19896" spans="3:3" ht="15.6" x14ac:dyDescent="0.3">
      <c r="C19896" s="227"/>
    </row>
    <row r="19897" spans="3:3" ht="15.6" x14ac:dyDescent="0.3">
      <c r="C19897" s="227"/>
    </row>
    <row r="19898" spans="3:3" ht="15.6" x14ac:dyDescent="0.3">
      <c r="C19898" s="227"/>
    </row>
    <row r="19899" spans="3:3" ht="15.6" x14ac:dyDescent="0.3">
      <c r="C19899" s="227"/>
    </row>
    <row r="19900" spans="3:3" ht="15.6" x14ac:dyDescent="0.3">
      <c r="C19900" s="227"/>
    </row>
    <row r="19901" spans="3:3" ht="15.6" x14ac:dyDescent="0.3">
      <c r="C19901" s="227"/>
    </row>
    <row r="19902" spans="3:3" ht="15.6" x14ac:dyDescent="0.3">
      <c r="C19902" s="227"/>
    </row>
    <row r="19903" spans="3:3" ht="15.6" x14ac:dyDescent="0.3">
      <c r="C19903" s="227"/>
    </row>
    <row r="19904" spans="3:3" ht="15.6" x14ac:dyDescent="0.3">
      <c r="C19904" s="227"/>
    </row>
    <row r="19905" spans="3:3" ht="15.6" x14ac:dyDescent="0.3">
      <c r="C19905" s="227"/>
    </row>
    <row r="19906" spans="3:3" ht="15.6" x14ac:dyDescent="0.3">
      <c r="C19906" s="227"/>
    </row>
    <row r="19907" spans="3:3" ht="15.6" x14ac:dyDescent="0.3">
      <c r="C19907" s="227"/>
    </row>
    <row r="19908" spans="3:3" ht="15.6" x14ac:dyDescent="0.3">
      <c r="C19908" s="227"/>
    </row>
    <row r="19909" spans="3:3" ht="15.6" x14ac:dyDescent="0.3">
      <c r="C19909" s="227"/>
    </row>
    <row r="19910" spans="3:3" ht="15.6" x14ac:dyDescent="0.3">
      <c r="C19910" s="227"/>
    </row>
    <row r="19911" spans="3:3" ht="15.6" x14ac:dyDescent="0.3">
      <c r="C19911" s="227"/>
    </row>
    <row r="19912" spans="3:3" ht="15.6" x14ac:dyDescent="0.3">
      <c r="C19912" s="227"/>
    </row>
    <row r="19913" spans="3:3" ht="15.6" x14ac:dyDescent="0.3">
      <c r="C19913" s="227"/>
    </row>
    <row r="19914" spans="3:3" ht="15.6" x14ac:dyDescent="0.3">
      <c r="C19914" s="227"/>
    </row>
    <row r="19915" spans="3:3" ht="15.6" x14ac:dyDescent="0.3">
      <c r="C19915" s="227"/>
    </row>
    <row r="19916" spans="3:3" ht="15.6" x14ac:dyDescent="0.3">
      <c r="C19916" s="227"/>
    </row>
    <row r="19917" spans="3:3" ht="15.6" x14ac:dyDescent="0.3">
      <c r="C19917" s="227"/>
    </row>
    <row r="19918" spans="3:3" ht="15.6" x14ac:dyDescent="0.3">
      <c r="C19918" s="227"/>
    </row>
    <row r="19919" spans="3:3" ht="15.6" x14ac:dyDescent="0.3">
      <c r="C19919" s="227"/>
    </row>
    <row r="19920" spans="3:3" ht="15.6" x14ac:dyDescent="0.3">
      <c r="C19920" s="227"/>
    </row>
    <row r="19921" spans="3:3" ht="15.6" x14ac:dyDescent="0.3">
      <c r="C19921" s="227"/>
    </row>
    <row r="19922" spans="3:3" ht="15.6" x14ac:dyDescent="0.3">
      <c r="C19922" s="227"/>
    </row>
    <row r="19923" spans="3:3" ht="15.6" x14ac:dyDescent="0.3">
      <c r="C19923" s="227"/>
    </row>
    <row r="19924" spans="3:3" ht="15.6" x14ac:dyDescent="0.3">
      <c r="C19924" s="227"/>
    </row>
    <row r="19925" spans="3:3" ht="15.6" x14ac:dyDescent="0.3">
      <c r="C19925" s="227"/>
    </row>
    <row r="19926" spans="3:3" ht="15.6" x14ac:dyDescent="0.3">
      <c r="C19926" s="227"/>
    </row>
    <row r="19927" spans="3:3" ht="15.6" x14ac:dyDescent="0.3">
      <c r="C19927" s="227"/>
    </row>
    <row r="19928" spans="3:3" ht="15.6" x14ac:dyDescent="0.3">
      <c r="C19928" s="227"/>
    </row>
    <row r="19929" spans="3:3" ht="15.6" x14ac:dyDescent="0.3">
      <c r="C19929" s="227"/>
    </row>
    <row r="19930" spans="3:3" ht="15.6" x14ac:dyDescent="0.3">
      <c r="C19930" s="227"/>
    </row>
    <row r="19931" spans="3:3" ht="15.6" x14ac:dyDescent="0.3">
      <c r="C19931" s="227"/>
    </row>
    <row r="19932" spans="3:3" ht="15.6" x14ac:dyDescent="0.3">
      <c r="C19932" s="227"/>
    </row>
    <row r="19933" spans="3:3" ht="15.6" x14ac:dyDescent="0.3">
      <c r="C19933" s="227"/>
    </row>
    <row r="19934" spans="3:3" ht="15.6" x14ac:dyDescent="0.3">
      <c r="C19934" s="227"/>
    </row>
    <row r="19935" spans="3:3" ht="15.6" x14ac:dyDescent="0.3">
      <c r="C19935" s="227"/>
    </row>
    <row r="19936" spans="3:3" ht="15.6" x14ac:dyDescent="0.3">
      <c r="C19936" s="227"/>
    </row>
    <row r="19937" spans="3:3" ht="15.6" x14ac:dyDescent="0.3">
      <c r="C19937" s="227"/>
    </row>
    <row r="19938" spans="3:3" ht="15.6" x14ac:dyDescent="0.3">
      <c r="C19938" s="227"/>
    </row>
    <row r="19939" spans="3:3" ht="15.6" x14ac:dyDescent="0.3">
      <c r="C19939" s="227"/>
    </row>
    <row r="19940" spans="3:3" ht="15.6" x14ac:dyDescent="0.3">
      <c r="C19940" s="227"/>
    </row>
    <row r="19941" spans="3:3" ht="15.6" x14ac:dyDescent="0.3">
      <c r="C19941" s="227"/>
    </row>
    <row r="19942" spans="3:3" ht="15.6" x14ac:dyDescent="0.3">
      <c r="C19942" s="227"/>
    </row>
    <row r="19943" spans="3:3" ht="15.6" x14ac:dyDescent="0.3">
      <c r="C19943" s="227"/>
    </row>
    <row r="19944" spans="3:3" ht="15.6" x14ac:dyDescent="0.3">
      <c r="C19944" s="227"/>
    </row>
    <row r="19945" spans="3:3" ht="15.6" x14ac:dyDescent="0.3">
      <c r="C19945" s="227"/>
    </row>
    <row r="19946" spans="3:3" ht="15.6" x14ac:dyDescent="0.3">
      <c r="C19946" s="227"/>
    </row>
    <row r="19947" spans="3:3" ht="15.6" x14ac:dyDescent="0.3">
      <c r="C19947" s="227"/>
    </row>
    <row r="19948" spans="3:3" ht="15.6" x14ac:dyDescent="0.3">
      <c r="C19948" s="227"/>
    </row>
    <row r="19949" spans="3:3" ht="15.6" x14ac:dyDescent="0.3">
      <c r="C19949" s="227"/>
    </row>
    <row r="19950" spans="3:3" ht="15.6" x14ac:dyDescent="0.3">
      <c r="C19950" s="227"/>
    </row>
    <row r="19951" spans="3:3" ht="15.6" x14ac:dyDescent="0.3">
      <c r="C19951" s="227"/>
    </row>
    <row r="19952" spans="3:3" ht="15.6" x14ac:dyDescent="0.3">
      <c r="C19952" s="227"/>
    </row>
    <row r="19953" spans="3:3" ht="15.6" x14ac:dyDescent="0.3">
      <c r="C19953" s="227"/>
    </row>
    <row r="19954" spans="3:3" ht="15.6" x14ac:dyDescent="0.3">
      <c r="C19954" s="227"/>
    </row>
    <row r="19955" spans="3:3" ht="15.6" x14ac:dyDescent="0.3">
      <c r="C19955" s="227"/>
    </row>
    <row r="19956" spans="3:3" ht="15.6" x14ac:dyDescent="0.3">
      <c r="C19956" s="227"/>
    </row>
    <row r="19957" spans="3:3" ht="15.6" x14ac:dyDescent="0.3">
      <c r="C19957" s="227"/>
    </row>
    <row r="19958" spans="3:3" ht="15.6" x14ac:dyDescent="0.3">
      <c r="C19958" s="227"/>
    </row>
    <row r="19959" spans="3:3" ht="15.6" x14ac:dyDescent="0.3">
      <c r="C19959" s="227"/>
    </row>
    <row r="19960" spans="3:3" ht="15.6" x14ac:dyDescent="0.3">
      <c r="C19960" s="227"/>
    </row>
    <row r="19961" spans="3:3" ht="15.6" x14ac:dyDescent="0.3">
      <c r="C19961" s="227"/>
    </row>
    <row r="19962" spans="3:3" ht="15.6" x14ac:dyDescent="0.3">
      <c r="C19962" s="227"/>
    </row>
    <row r="19963" spans="3:3" ht="15.6" x14ac:dyDescent="0.3">
      <c r="C19963" s="227"/>
    </row>
    <row r="19964" spans="3:3" ht="15.6" x14ac:dyDescent="0.3">
      <c r="C19964" s="227"/>
    </row>
    <row r="19965" spans="3:3" ht="15.6" x14ac:dyDescent="0.3">
      <c r="C19965" s="227"/>
    </row>
    <row r="19966" spans="3:3" ht="15.6" x14ac:dyDescent="0.3">
      <c r="C19966" s="227"/>
    </row>
    <row r="19967" spans="3:3" ht="15.6" x14ac:dyDescent="0.3">
      <c r="C19967" s="227"/>
    </row>
    <row r="19968" spans="3:3" ht="15.6" x14ac:dyDescent="0.3">
      <c r="C19968" s="227"/>
    </row>
    <row r="19969" spans="3:3" ht="15.6" x14ac:dyDescent="0.3">
      <c r="C19969" s="227"/>
    </row>
    <row r="19970" spans="3:3" ht="15.6" x14ac:dyDescent="0.3">
      <c r="C19970" s="227"/>
    </row>
    <row r="19971" spans="3:3" ht="15.6" x14ac:dyDescent="0.3">
      <c r="C19971" s="227"/>
    </row>
    <row r="19972" spans="3:3" ht="15.6" x14ac:dyDescent="0.3">
      <c r="C19972" s="227"/>
    </row>
    <row r="19973" spans="3:3" ht="15.6" x14ac:dyDescent="0.3">
      <c r="C19973" s="227"/>
    </row>
    <row r="19974" spans="3:3" ht="15.6" x14ac:dyDescent="0.3">
      <c r="C19974" s="227"/>
    </row>
    <row r="19975" spans="3:3" ht="15.6" x14ac:dyDescent="0.3">
      <c r="C19975" s="227"/>
    </row>
    <row r="19976" spans="3:3" ht="15.6" x14ac:dyDescent="0.3">
      <c r="C19976" s="227"/>
    </row>
    <row r="19977" spans="3:3" ht="15.6" x14ac:dyDescent="0.3">
      <c r="C19977" s="227"/>
    </row>
    <row r="19978" spans="3:3" ht="15.6" x14ac:dyDescent="0.3">
      <c r="C19978" s="227"/>
    </row>
    <row r="19979" spans="3:3" ht="15.6" x14ac:dyDescent="0.3">
      <c r="C19979" s="227"/>
    </row>
    <row r="19980" spans="3:3" ht="15.6" x14ac:dyDescent="0.3">
      <c r="C19980" s="227"/>
    </row>
    <row r="19981" spans="3:3" ht="15.6" x14ac:dyDescent="0.3">
      <c r="C19981" s="227"/>
    </row>
    <row r="19982" spans="3:3" ht="15.6" x14ac:dyDescent="0.3">
      <c r="C19982" s="227"/>
    </row>
    <row r="19983" spans="3:3" ht="15.6" x14ac:dyDescent="0.3">
      <c r="C19983" s="227"/>
    </row>
    <row r="19984" spans="3:3" ht="15.6" x14ac:dyDescent="0.3">
      <c r="C19984" s="227"/>
    </row>
    <row r="19985" spans="3:3" ht="15.6" x14ac:dyDescent="0.3">
      <c r="C19985" s="227"/>
    </row>
    <row r="19986" spans="3:3" ht="15.6" x14ac:dyDescent="0.3">
      <c r="C19986" s="227"/>
    </row>
    <row r="19987" spans="3:3" ht="15.6" x14ac:dyDescent="0.3">
      <c r="C19987" s="227"/>
    </row>
    <row r="19988" spans="3:3" ht="15.6" x14ac:dyDescent="0.3">
      <c r="C19988" s="227"/>
    </row>
    <row r="19989" spans="3:3" ht="15.6" x14ac:dyDescent="0.3">
      <c r="C19989" s="227"/>
    </row>
    <row r="19990" spans="3:3" ht="15.6" x14ac:dyDescent="0.3">
      <c r="C19990" s="227"/>
    </row>
    <row r="19991" spans="3:3" ht="15.6" x14ac:dyDescent="0.3">
      <c r="C19991" s="227"/>
    </row>
    <row r="19992" spans="3:3" ht="15.6" x14ac:dyDescent="0.3">
      <c r="C19992" s="227"/>
    </row>
    <row r="19993" spans="3:3" ht="15.6" x14ac:dyDescent="0.3">
      <c r="C19993" s="227"/>
    </row>
    <row r="19994" spans="3:3" ht="15.6" x14ac:dyDescent="0.3">
      <c r="C19994" s="227"/>
    </row>
    <row r="19995" spans="3:3" ht="15.6" x14ac:dyDescent="0.3">
      <c r="C19995" s="227"/>
    </row>
    <row r="19996" spans="3:3" ht="15.6" x14ac:dyDescent="0.3">
      <c r="C19996" s="227"/>
    </row>
    <row r="19997" spans="3:3" ht="15.6" x14ac:dyDescent="0.3">
      <c r="C19997" s="227"/>
    </row>
    <row r="19998" spans="3:3" ht="15.6" x14ac:dyDescent="0.3">
      <c r="C19998" s="227"/>
    </row>
    <row r="19999" spans="3:3" ht="15.6" x14ac:dyDescent="0.3">
      <c r="C19999" s="227"/>
    </row>
    <row r="20000" spans="3:3" ht="15.6" x14ac:dyDescent="0.3">
      <c r="C20000" s="227"/>
    </row>
    <row r="20001" spans="3:3" ht="15.6" x14ac:dyDescent="0.3">
      <c r="C20001" s="227"/>
    </row>
    <row r="20002" spans="3:3" ht="15.6" x14ac:dyDescent="0.3">
      <c r="C20002" s="227"/>
    </row>
    <row r="20003" spans="3:3" ht="15.6" x14ac:dyDescent="0.3">
      <c r="C20003" s="227"/>
    </row>
    <row r="20004" spans="3:3" ht="15.6" x14ac:dyDescent="0.3">
      <c r="C20004" s="227"/>
    </row>
    <row r="20005" spans="3:3" ht="15.6" x14ac:dyDescent="0.3">
      <c r="C20005" s="227"/>
    </row>
    <row r="20006" spans="3:3" ht="15.6" x14ac:dyDescent="0.3">
      <c r="C20006" s="227"/>
    </row>
    <row r="20007" spans="3:3" ht="15.6" x14ac:dyDescent="0.3">
      <c r="C20007" s="227"/>
    </row>
    <row r="20008" spans="3:3" ht="15.6" x14ac:dyDescent="0.3">
      <c r="C20008" s="227"/>
    </row>
    <row r="20009" spans="3:3" ht="15.6" x14ac:dyDescent="0.3">
      <c r="C20009" s="227"/>
    </row>
    <row r="20010" spans="3:3" ht="15.6" x14ac:dyDescent="0.3">
      <c r="C20010" s="227"/>
    </row>
    <row r="20011" spans="3:3" ht="15.6" x14ac:dyDescent="0.3">
      <c r="C20011" s="227"/>
    </row>
    <row r="20012" spans="3:3" ht="15.6" x14ac:dyDescent="0.3">
      <c r="C20012" s="227"/>
    </row>
    <row r="20013" spans="3:3" ht="15.6" x14ac:dyDescent="0.3">
      <c r="C20013" s="227"/>
    </row>
    <row r="20014" spans="3:3" ht="15.6" x14ac:dyDescent="0.3">
      <c r="C20014" s="227"/>
    </row>
    <row r="20015" spans="3:3" ht="15.6" x14ac:dyDescent="0.3">
      <c r="C20015" s="227"/>
    </row>
    <row r="20016" spans="3:3" ht="15.6" x14ac:dyDescent="0.3">
      <c r="C20016" s="227"/>
    </row>
    <row r="20017" spans="3:3" ht="15.6" x14ac:dyDescent="0.3">
      <c r="C20017" s="227"/>
    </row>
    <row r="20018" spans="3:3" ht="15.6" x14ac:dyDescent="0.3">
      <c r="C20018" s="227"/>
    </row>
    <row r="20019" spans="3:3" ht="15.6" x14ac:dyDescent="0.3">
      <c r="C20019" s="227"/>
    </row>
    <row r="20020" spans="3:3" ht="15.6" x14ac:dyDescent="0.3">
      <c r="C20020" s="227"/>
    </row>
    <row r="20021" spans="3:3" ht="15.6" x14ac:dyDescent="0.3">
      <c r="C20021" s="227"/>
    </row>
    <row r="20022" spans="3:3" ht="15.6" x14ac:dyDescent="0.3">
      <c r="C20022" s="227"/>
    </row>
    <row r="20023" spans="3:3" ht="15.6" x14ac:dyDescent="0.3">
      <c r="C20023" s="227"/>
    </row>
    <row r="20024" spans="3:3" ht="15.6" x14ac:dyDescent="0.3">
      <c r="C20024" s="227"/>
    </row>
    <row r="20025" spans="3:3" ht="15.6" x14ac:dyDescent="0.3">
      <c r="C20025" s="227"/>
    </row>
    <row r="20026" spans="3:3" ht="15.6" x14ac:dyDescent="0.3">
      <c r="C20026" s="227"/>
    </row>
    <row r="20027" spans="3:3" ht="15.6" x14ac:dyDescent="0.3">
      <c r="C20027" s="227"/>
    </row>
    <row r="20028" spans="3:3" ht="15.6" x14ac:dyDescent="0.3">
      <c r="C20028" s="227"/>
    </row>
    <row r="20029" spans="3:3" ht="15.6" x14ac:dyDescent="0.3">
      <c r="C20029" s="227"/>
    </row>
    <row r="20030" spans="3:3" ht="15.6" x14ac:dyDescent="0.3">
      <c r="C20030" s="227"/>
    </row>
    <row r="20031" spans="3:3" ht="15.6" x14ac:dyDescent="0.3">
      <c r="C20031" s="227"/>
    </row>
    <row r="20032" spans="3:3" ht="15.6" x14ac:dyDescent="0.3">
      <c r="C20032" s="227"/>
    </row>
    <row r="20033" spans="3:3" ht="15.6" x14ac:dyDescent="0.3">
      <c r="C20033" s="227"/>
    </row>
    <row r="20034" spans="3:3" ht="15.6" x14ac:dyDescent="0.3">
      <c r="C20034" s="227"/>
    </row>
    <row r="20035" spans="3:3" ht="15.6" x14ac:dyDescent="0.3">
      <c r="C20035" s="227"/>
    </row>
    <row r="20036" spans="3:3" ht="15.6" x14ac:dyDescent="0.3">
      <c r="C20036" s="227"/>
    </row>
    <row r="20037" spans="3:3" ht="15.6" x14ac:dyDescent="0.3">
      <c r="C20037" s="227"/>
    </row>
    <row r="20038" spans="3:3" ht="15.6" x14ac:dyDescent="0.3">
      <c r="C20038" s="227"/>
    </row>
    <row r="20039" spans="3:3" ht="15.6" x14ac:dyDescent="0.3">
      <c r="C20039" s="227"/>
    </row>
    <row r="20040" spans="3:3" ht="15.6" x14ac:dyDescent="0.3">
      <c r="C20040" s="227"/>
    </row>
    <row r="20041" spans="3:3" ht="15.6" x14ac:dyDescent="0.3">
      <c r="C20041" s="227"/>
    </row>
    <row r="20042" spans="3:3" ht="15.6" x14ac:dyDescent="0.3">
      <c r="C20042" s="227"/>
    </row>
    <row r="20043" spans="3:3" ht="15.6" x14ac:dyDescent="0.3">
      <c r="C20043" s="227"/>
    </row>
    <row r="20044" spans="3:3" ht="15.6" x14ac:dyDescent="0.3">
      <c r="C20044" s="227"/>
    </row>
    <row r="20045" spans="3:3" ht="15.6" x14ac:dyDescent="0.3">
      <c r="C20045" s="227"/>
    </row>
    <row r="20046" spans="3:3" ht="15.6" x14ac:dyDescent="0.3">
      <c r="C20046" s="227"/>
    </row>
    <row r="20047" spans="3:3" ht="15.6" x14ac:dyDescent="0.3">
      <c r="C20047" s="227"/>
    </row>
    <row r="20048" spans="3:3" ht="15.6" x14ac:dyDescent="0.3">
      <c r="C20048" s="227"/>
    </row>
    <row r="20049" spans="3:3" ht="15.6" x14ac:dyDescent="0.3">
      <c r="C20049" s="227"/>
    </row>
    <row r="20050" spans="3:3" ht="15.6" x14ac:dyDescent="0.3">
      <c r="C20050" s="227"/>
    </row>
    <row r="20051" spans="3:3" ht="15.6" x14ac:dyDescent="0.3">
      <c r="C20051" s="227"/>
    </row>
    <row r="20052" spans="3:3" ht="15.6" x14ac:dyDescent="0.3">
      <c r="C20052" s="227"/>
    </row>
    <row r="20053" spans="3:3" ht="15.6" x14ac:dyDescent="0.3">
      <c r="C20053" s="227"/>
    </row>
    <row r="20054" spans="3:3" ht="15.6" x14ac:dyDescent="0.3">
      <c r="C20054" s="227"/>
    </row>
    <row r="20055" spans="3:3" ht="15.6" x14ac:dyDescent="0.3">
      <c r="C20055" s="227"/>
    </row>
    <row r="20056" spans="3:3" ht="15.6" x14ac:dyDescent="0.3">
      <c r="C20056" s="227"/>
    </row>
    <row r="20057" spans="3:3" ht="15.6" x14ac:dyDescent="0.3">
      <c r="C20057" s="227"/>
    </row>
    <row r="20058" spans="3:3" ht="15.6" x14ac:dyDescent="0.3">
      <c r="C20058" s="227"/>
    </row>
    <row r="20059" spans="3:3" ht="15.6" x14ac:dyDescent="0.3">
      <c r="C20059" s="227"/>
    </row>
    <row r="20060" spans="3:3" ht="15.6" x14ac:dyDescent="0.3">
      <c r="C20060" s="227"/>
    </row>
    <row r="20061" spans="3:3" ht="15.6" x14ac:dyDescent="0.3">
      <c r="C20061" s="227"/>
    </row>
    <row r="20062" spans="3:3" ht="15.6" x14ac:dyDescent="0.3">
      <c r="C20062" s="227"/>
    </row>
    <row r="20063" spans="3:3" ht="15.6" x14ac:dyDescent="0.3">
      <c r="C20063" s="227"/>
    </row>
    <row r="20064" spans="3:3" ht="15.6" x14ac:dyDescent="0.3">
      <c r="C20064" s="227"/>
    </row>
    <row r="20065" spans="3:3" ht="15.6" x14ac:dyDescent="0.3">
      <c r="C20065" s="227"/>
    </row>
    <row r="20066" spans="3:3" ht="15.6" x14ac:dyDescent="0.3">
      <c r="C20066" s="227"/>
    </row>
    <row r="20067" spans="3:3" ht="15.6" x14ac:dyDescent="0.3">
      <c r="C20067" s="227"/>
    </row>
    <row r="20068" spans="3:3" ht="15.6" x14ac:dyDescent="0.3">
      <c r="C20068" s="227"/>
    </row>
    <row r="20069" spans="3:3" ht="15.6" x14ac:dyDescent="0.3">
      <c r="C20069" s="227"/>
    </row>
    <row r="20070" spans="3:3" ht="15.6" x14ac:dyDescent="0.3">
      <c r="C20070" s="227"/>
    </row>
    <row r="20071" spans="3:3" ht="15.6" x14ac:dyDescent="0.3">
      <c r="C20071" s="227"/>
    </row>
    <row r="20072" spans="3:3" ht="15.6" x14ac:dyDescent="0.3">
      <c r="C20072" s="227"/>
    </row>
    <row r="20073" spans="3:3" ht="15.6" x14ac:dyDescent="0.3">
      <c r="C20073" s="227"/>
    </row>
    <row r="20074" spans="3:3" ht="15.6" x14ac:dyDescent="0.3">
      <c r="C20074" s="227"/>
    </row>
    <row r="20075" spans="3:3" ht="15.6" x14ac:dyDescent="0.3">
      <c r="C20075" s="227"/>
    </row>
    <row r="20076" spans="3:3" ht="15.6" x14ac:dyDescent="0.3">
      <c r="C20076" s="227"/>
    </row>
    <row r="20077" spans="3:3" ht="15.6" x14ac:dyDescent="0.3">
      <c r="C20077" s="227"/>
    </row>
    <row r="20078" spans="3:3" ht="15.6" x14ac:dyDescent="0.3">
      <c r="C20078" s="227"/>
    </row>
    <row r="20079" spans="3:3" ht="15.6" x14ac:dyDescent="0.3">
      <c r="C20079" s="227"/>
    </row>
    <row r="20080" spans="3:3" ht="15.6" x14ac:dyDescent="0.3">
      <c r="C20080" s="227"/>
    </row>
    <row r="20081" spans="3:3" ht="15.6" x14ac:dyDescent="0.3">
      <c r="C20081" s="227"/>
    </row>
    <row r="20082" spans="3:3" ht="15.6" x14ac:dyDescent="0.3">
      <c r="C20082" s="227"/>
    </row>
    <row r="20083" spans="3:3" ht="15.6" x14ac:dyDescent="0.3">
      <c r="C20083" s="227"/>
    </row>
    <row r="20084" spans="3:3" ht="15.6" x14ac:dyDescent="0.3">
      <c r="C20084" s="227"/>
    </row>
    <row r="20085" spans="3:3" ht="15.6" x14ac:dyDescent="0.3">
      <c r="C20085" s="227"/>
    </row>
    <row r="20086" spans="3:3" ht="15.6" x14ac:dyDescent="0.3">
      <c r="C20086" s="227"/>
    </row>
    <row r="20087" spans="3:3" ht="15.6" x14ac:dyDescent="0.3">
      <c r="C20087" s="227"/>
    </row>
    <row r="20088" spans="3:3" ht="15.6" x14ac:dyDescent="0.3">
      <c r="C20088" s="227"/>
    </row>
    <row r="20089" spans="3:3" ht="15.6" x14ac:dyDescent="0.3">
      <c r="C20089" s="227"/>
    </row>
    <row r="20090" spans="3:3" ht="15.6" x14ac:dyDescent="0.3">
      <c r="C20090" s="227"/>
    </row>
    <row r="20091" spans="3:3" ht="15.6" x14ac:dyDescent="0.3">
      <c r="C20091" s="227"/>
    </row>
    <row r="20092" spans="3:3" ht="15.6" x14ac:dyDescent="0.3">
      <c r="C20092" s="227"/>
    </row>
    <row r="20093" spans="3:3" ht="15.6" x14ac:dyDescent="0.3">
      <c r="C20093" s="227"/>
    </row>
    <row r="20094" spans="3:3" ht="15.6" x14ac:dyDescent="0.3">
      <c r="C20094" s="227"/>
    </row>
    <row r="20095" spans="3:3" ht="15.6" x14ac:dyDescent="0.3">
      <c r="C20095" s="227"/>
    </row>
    <row r="20096" spans="3:3" ht="15.6" x14ac:dyDescent="0.3">
      <c r="C20096" s="227"/>
    </row>
    <row r="20097" spans="3:3" ht="15.6" x14ac:dyDescent="0.3">
      <c r="C20097" s="227"/>
    </row>
    <row r="20098" spans="3:3" ht="15.6" x14ac:dyDescent="0.3">
      <c r="C20098" s="227"/>
    </row>
    <row r="20099" spans="3:3" ht="15.6" x14ac:dyDescent="0.3">
      <c r="C20099" s="227"/>
    </row>
    <row r="20100" spans="3:3" ht="15.6" x14ac:dyDescent="0.3">
      <c r="C20100" s="227"/>
    </row>
    <row r="20101" spans="3:3" ht="15.6" x14ac:dyDescent="0.3">
      <c r="C20101" s="227"/>
    </row>
    <row r="20102" spans="3:3" ht="15.6" x14ac:dyDescent="0.3">
      <c r="C20102" s="227"/>
    </row>
    <row r="20103" spans="3:3" ht="15.6" x14ac:dyDescent="0.3">
      <c r="C20103" s="227"/>
    </row>
    <row r="20104" spans="3:3" ht="15.6" x14ac:dyDescent="0.3">
      <c r="C20104" s="227"/>
    </row>
    <row r="20105" spans="3:3" ht="15.6" x14ac:dyDescent="0.3">
      <c r="C20105" s="227"/>
    </row>
    <row r="20106" spans="3:3" ht="15.6" x14ac:dyDescent="0.3">
      <c r="C20106" s="227"/>
    </row>
    <row r="20107" spans="3:3" ht="15.6" x14ac:dyDescent="0.3">
      <c r="C20107" s="227"/>
    </row>
    <row r="20108" spans="3:3" ht="15.6" x14ac:dyDescent="0.3">
      <c r="C20108" s="227"/>
    </row>
    <row r="20109" spans="3:3" ht="15.6" x14ac:dyDescent="0.3">
      <c r="C20109" s="227"/>
    </row>
    <row r="20110" spans="3:3" ht="15.6" x14ac:dyDescent="0.3">
      <c r="C20110" s="227"/>
    </row>
    <row r="20111" spans="3:3" ht="15.6" x14ac:dyDescent="0.3">
      <c r="C20111" s="227"/>
    </row>
    <row r="20112" spans="3:3" ht="15.6" x14ac:dyDescent="0.3">
      <c r="C20112" s="227"/>
    </row>
    <row r="20113" spans="3:3" ht="15.6" x14ac:dyDescent="0.3">
      <c r="C20113" s="227"/>
    </row>
    <row r="20114" spans="3:3" ht="15.6" x14ac:dyDescent="0.3">
      <c r="C20114" s="227"/>
    </row>
    <row r="20115" spans="3:3" ht="15.6" x14ac:dyDescent="0.3">
      <c r="C20115" s="227"/>
    </row>
    <row r="20116" spans="3:3" ht="15.6" x14ac:dyDescent="0.3">
      <c r="C20116" s="227"/>
    </row>
    <row r="20117" spans="3:3" ht="15.6" x14ac:dyDescent="0.3">
      <c r="C20117" s="227"/>
    </row>
    <row r="20118" spans="3:3" ht="15.6" x14ac:dyDescent="0.3">
      <c r="C20118" s="227"/>
    </row>
    <row r="20119" spans="3:3" ht="15.6" x14ac:dyDescent="0.3">
      <c r="C20119" s="227"/>
    </row>
    <row r="20120" spans="3:3" ht="15.6" x14ac:dyDescent="0.3">
      <c r="C20120" s="227"/>
    </row>
    <row r="20121" spans="3:3" ht="15.6" x14ac:dyDescent="0.3">
      <c r="C20121" s="227"/>
    </row>
    <row r="20122" spans="3:3" ht="15.6" x14ac:dyDescent="0.3">
      <c r="C20122" s="227"/>
    </row>
    <row r="20123" spans="3:3" ht="15.6" x14ac:dyDescent="0.3">
      <c r="C20123" s="227"/>
    </row>
    <row r="20124" spans="3:3" ht="15.6" x14ac:dyDescent="0.3">
      <c r="C20124" s="227"/>
    </row>
    <row r="20125" spans="3:3" ht="15.6" x14ac:dyDescent="0.3">
      <c r="C20125" s="227"/>
    </row>
    <row r="20126" spans="3:3" ht="15.6" x14ac:dyDescent="0.3">
      <c r="C20126" s="227"/>
    </row>
    <row r="20127" spans="3:3" ht="15.6" x14ac:dyDescent="0.3">
      <c r="C20127" s="227"/>
    </row>
    <row r="20128" spans="3:3" ht="15.6" x14ac:dyDescent="0.3">
      <c r="C20128" s="227"/>
    </row>
    <row r="20129" spans="3:3" ht="15.6" x14ac:dyDescent="0.3">
      <c r="C20129" s="227"/>
    </row>
    <row r="20130" spans="3:3" ht="15.6" x14ac:dyDescent="0.3">
      <c r="C20130" s="227"/>
    </row>
    <row r="20131" spans="3:3" ht="15.6" x14ac:dyDescent="0.3">
      <c r="C20131" s="227"/>
    </row>
    <row r="20132" spans="3:3" ht="15.6" x14ac:dyDescent="0.3">
      <c r="C20132" s="227"/>
    </row>
    <row r="20133" spans="3:3" ht="15.6" x14ac:dyDescent="0.3">
      <c r="C20133" s="227"/>
    </row>
    <row r="20134" spans="3:3" ht="15.6" x14ac:dyDescent="0.3">
      <c r="C20134" s="227"/>
    </row>
    <row r="20135" spans="3:3" ht="15.6" x14ac:dyDescent="0.3">
      <c r="C20135" s="227"/>
    </row>
    <row r="20136" spans="3:3" ht="15.6" x14ac:dyDescent="0.3">
      <c r="C20136" s="227"/>
    </row>
    <row r="20137" spans="3:3" ht="15.6" x14ac:dyDescent="0.3">
      <c r="C20137" s="227"/>
    </row>
    <row r="20138" spans="3:3" ht="15.6" x14ac:dyDescent="0.3">
      <c r="C20138" s="227"/>
    </row>
    <row r="20139" spans="3:3" ht="15.6" x14ac:dyDescent="0.3">
      <c r="C20139" s="227"/>
    </row>
    <row r="20140" spans="3:3" ht="15.6" x14ac:dyDescent="0.3">
      <c r="C20140" s="227"/>
    </row>
    <row r="20141" spans="3:3" ht="15.6" x14ac:dyDescent="0.3">
      <c r="C20141" s="227"/>
    </row>
    <row r="20142" spans="3:3" ht="15.6" x14ac:dyDescent="0.3">
      <c r="C20142" s="227"/>
    </row>
    <row r="20143" spans="3:3" ht="15.6" x14ac:dyDescent="0.3">
      <c r="C20143" s="227"/>
    </row>
    <row r="20144" spans="3:3" ht="15.6" x14ac:dyDescent="0.3">
      <c r="C20144" s="227"/>
    </row>
    <row r="20145" spans="3:3" ht="15.6" x14ac:dyDescent="0.3">
      <c r="C20145" s="227"/>
    </row>
    <row r="20146" spans="3:3" ht="15.6" x14ac:dyDescent="0.3">
      <c r="C20146" s="227"/>
    </row>
    <row r="20147" spans="3:3" ht="15.6" x14ac:dyDescent="0.3">
      <c r="C20147" s="227"/>
    </row>
    <row r="20148" spans="3:3" ht="15.6" x14ac:dyDescent="0.3">
      <c r="C20148" s="227"/>
    </row>
    <row r="20149" spans="3:3" ht="15.6" x14ac:dyDescent="0.3">
      <c r="C20149" s="227"/>
    </row>
    <row r="20150" spans="3:3" ht="15.6" x14ac:dyDescent="0.3">
      <c r="C20150" s="227"/>
    </row>
    <row r="20151" spans="3:3" ht="15.6" x14ac:dyDescent="0.3">
      <c r="C20151" s="227"/>
    </row>
    <row r="20152" spans="3:3" ht="15.6" x14ac:dyDescent="0.3">
      <c r="C20152" s="227"/>
    </row>
    <row r="20153" spans="3:3" ht="15.6" x14ac:dyDescent="0.3">
      <c r="C20153" s="227"/>
    </row>
    <row r="20154" spans="3:3" ht="15.6" x14ac:dyDescent="0.3">
      <c r="C20154" s="227"/>
    </row>
    <row r="20155" spans="3:3" ht="15.6" x14ac:dyDescent="0.3">
      <c r="C20155" s="227"/>
    </row>
    <row r="20156" spans="3:3" ht="15.6" x14ac:dyDescent="0.3">
      <c r="C20156" s="227"/>
    </row>
    <row r="20157" spans="3:3" ht="15.6" x14ac:dyDescent="0.3">
      <c r="C20157" s="227"/>
    </row>
    <row r="20158" spans="3:3" ht="15.6" x14ac:dyDescent="0.3">
      <c r="C20158" s="227"/>
    </row>
    <row r="20159" spans="3:3" ht="15.6" x14ac:dyDescent="0.3">
      <c r="C20159" s="227"/>
    </row>
    <row r="20160" spans="3:3" ht="15.6" x14ac:dyDescent="0.3">
      <c r="C20160" s="227"/>
    </row>
    <row r="20161" spans="3:3" ht="15.6" x14ac:dyDescent="0.3">
      <c r="C20161" s="227"/>
    </row>
    <row r="20162" spans="3:3" ht="15.6" x14ac:dyDescent="0.3">
      <c r="C20162" s="227"/>
    </row>
    <row r="20163" spans="3:3" ht="15.6" x14ac:dyDescent="0.3">
      <c r="C20163" s="227"/>
    </row>
    <row r="20164" spans="3:3" ht="15.6" x14ac:dyDescent="0.3">
      <c r="C20164" s="227"/>
    </row>
    <row r="20165" spans="3:3" ht="15.6" x14ac:dyDescent="0.3">
      <c r="C20165" s="227"/>
    </row>
    <row r="20166" spans="3:3" ht="15.6" x14ac:dyDescent="0.3">
      <c r="C20166" s="227"/>
    </row>
    <row r="20167" spans="3:3" ht="15.6" x14ac:dyDescent="0.3">
      <c r="C20167" s="227"/>
    </row>
    <row r="20168" spans="3:3" ht="15.6" x14ac:dyDescent="0.3">
      <c r="C20168" s="227"/>
    </row>
    <row r="20169" spans="3:3" ht="15.6" x14ac:dyDescent="0.3">
      <c r="C20169" s="227"/>
    </row>
    <row r="20170" spans="3:3" ht="15.6" x14ac:dyDescent="0.3">
      <c r="C20170" s="227"/>
    </row>
    <row r="20171" spans="3:3" ht="15.6" x14ac:dyDescent="0.3">
      <c r="C20171" s="227"/>
    </row>
    <row r="20172" spans="3:3" ht="15.6" x14ac:dyDescent="0.3">
      <c r="C20172" s="227"/>
    </row>
    <row r="20173" spans="3:3" ht="15.6" x14ac:dyDescent="0.3">
      <c r="C20173" s="227"/>
    </row>
    <row r="20174" spans="3:3" ht="15.6" x14ac:dyDescent="0.3">
      <c r="C20174" s="227"/>
    </row>
    <row r="20175" spans="3:3" ht="15.6" x14ac:dyDescent="0.3">
      <c r="C20175" s="227"/>
    </row>
    <row r="20176" spans="3:3" ht="15.6" x14ac:dyDescent="0.3">
      <c r="C20176" s="227"/>
    </row>
    <row r="20177" spans="3:3" ht="15.6" x14ac:dyDescent="0.3">
      <c r="C20177" s="227"/>
    </row>
    <row r="20178" spans="3:3" ht="15.6" x14ac:dyDescent="0.3">
      <c r="C20178" s="227"/>
    </row>
    <row r="20179" spans="3:3" ht="15.6" x14ac:dyDescent="0.3">
      <c r="C20179" s="227"/>
    </row>
    <row r="20180" spans="3:3" ht="15.6" x14ac:dyDescent="0.3">
      <c r="C20180" s="227"/>
    </row>
    <row r="20181" spans="3:3" ht="15.6" x14ac:dyDescent="0.3">
      <c r="C20181" s="227"/>
    </row>
    <row r="20182" spans="3:3" ht="15.6" x14ac:dyDescent="0.3">
      <c r="C20182" s="227"/>
    </row>
    <row r="20183" spans="3:3" ht="15.6" x14ac:dyDescent="0.3">
      <c r="C20183" s="227"/>
    </row>
    <row r="20184" spans="3:3" ht="15.6" x14ac:dyDescent="0.3">
      <c r="C20184" s="227"/>
    </row>
    <row r="20185" spans="3:3" ht="15.6" x14ac:dyDescent="0.3">
      <c r="C20185" s="227"/>
    </row>
    <row r="20186" spans="3:3" ht="15.6" x14ac:dyDescent="0.3">
      <c r="C20186" s="227"/>
    </row>
    <row r="20187" spans="3:3" ht="15.6" x14ac:dyDescent="0.3">
      <c r="C20187" s="227"/>
    </row>
    <row r="20188" spans="3:3" ht="15.6" x14ac:dyDescent="0.3">
      <c r="C20188" s="227"/>
    </row>
    <row r="20189" spans="3:3" ht="15.6" x14ac:dyDescent="0.3">
      <c r="C20189" s="227"/>
    </row>
    <row r="20190" spans="3:3" ht="15.6" x14ac:dyDescent="0.3">
      <c r="C20190" s="227"/>
    </row>
    <row r="20191" spans="3:3" ht="15.6" x14ac:dyDescent="0.3">
      <c r="C20191" s="227"/>
    </row>
    <row r="20192" spans="3:3" ht="15.6" x14ac:dyDescent="0.3">
      <c r="C20192" s="227"/>
    </row>
    <row r="20193" spans="3:3" ht="15.6" x14ac:dyDescent="0.3">
      <c r="C20193" s="227"/>
    </row>
    <row r="20194" spans="3:3" ht="15.6" x14ac:dyDescent="0.3">
      <c r="C20194" s="227"/>
    </row>
    <row r="20195" spans="3:3" ht="15.6" x14ac:dyDescent="0.3">
      <c r="C20195" s="227"/>
    </row>
    <row r="20196" spans="3:3" ht="15.6" x14ac:dyDescent="0.3">
      <c r="C20196" s="227"/>
    </row>
    <row r="20197" spans="3:3" ht="15.6" x14ac:dyDescent="0.3">
      <c r="C20197" s="227"/>
    </row>
    <row r="20198" spans="3:3" ht="15.6" x14ac:dyDescent="0.3">
      <c r="C20198" s="227"/>
    </row>
    <row r="20199" spans="3:3" ht="15.6" x14ac:dyDescent="0.3">
      <c r="C20199" s="227"/>
    </row>
    <row r="20200" spans="3:3" ht="15.6" x14ac:dyDescent="0.3">
      <c r="C20200" s="227"/>
    </row>
    <row r="20201" spans="3:3" ht="15.6" x14ac:dyDescent="0.3">
      <c r="C20201" s="227"/>
    </row>
    <row r="20202" spans="3:3" ht="15.6" x14ac:dyDescent="0.3">
      <c r="C20202" s="227"/>
    </row>
    <row r="20203" spans="3:3" ht="15.6" x14ac:dyDescent="0.3">
      <c r="C20203" s="227"/>
    </row>
    <row r="20204" spans="3:3" ht="15.6" x14ac:dyDescent="0.3">
      <c r="C20204" s="227"/>
    </row>
    <row r="20205" spans="3:3" ht="15.6" x14ac:dyDescent="0.3">
      <c r="C20205" s="227"/>
    </row>
    <row r="20206" spans="3:3" ht="15.6" x14ac:dyDescent="0.3">
      <c r="C20206" s="227"/>
    </row>
    <row r="20207" spans="3:3" ht="15.6" x14ac:dyDescent="0.3">
      <c r="C20207" s="227"/>
    </row>
    <row r="20208" spans="3:3" ht="15.6" x14ac:dyDescent="0.3">
      <c r="C20208" s="227"/>
    </row>
    <row r="20209" spans="3:3" ht="15.6" x14ac:dyDescent="0.3">
      <c r="C20209" s="227"/>
    </row>
    <row r="20210" spans="3:3" ht="15.6" x14ac:dyDescent="0.3">
      <c r="C20210" s="227"/>
    </row>
    <row r="20211" spans="3:3" ht="15.6" x14ac:dyDescent="0.3">
      <c r="C20211" s="227"/>
    </row>
    <row r="20212" spans="3:3" ht="15.6" x14ac:dyDescent="0.3">
      <c r="C20212" s="227"/>
    </row>
    <row r="20213" spans="3:3" ht="15.6" x14ac:dyDescent="0.3">
      <c r="C20213" s="227"/>
    </row>
    <row r="20214" spans="3:3" ht="15.6" x14ac:dyDescent="0.3">
      <c r="C20214" s="227"/>
    </row>
    <row r="20215" spans="3:3" ht="15.6" x14ac:dyDescent="0.3">
      <c r="C20215" s="227"/>
    </row>
    <row r="20216" spans="3:3" ht="15.6" x14ac:dyDescent="0.3">
      <c r="C20216" s="227"/>
    </row>
    <row r="20217" spans="3:3" ht="15.6" x14ac:dyDescent="0.3">
      <c r="C20217" s="227"/>
    </row>
    <row r="20218" spans="3:3" ht="15.6" x14ac:dyDescent="0.3">
      <c r="C20218" s="227"/>
    </row>
    <row r="20219" spans="3:3" ht="15.6" x14ac:dyDescent="0.3">
      <c r="C20219" s="227"/>
    </row>
    <row r="20220" spans="3:3" ht="15.6" x14ac:dyDescent="0.3">
      <c r="C20220" s="227"/>
    </row>
    <row r="20221" spans="3:3" ht="15.6" x14ac:dyDescent="0.3">
      <c r="C20221" s="227"/>
    </row>
    <row r="20222" spans="3:3" ht="15.6" x14ac:dyDescent="0.3">
      <c r="C20222" s="227"/>
    </row>
    <row r="20223" spans="3:3" ht="15.6" x14ac:dyDescent="0.3">
      <c r="C20223" s="227"/>
    </row>
    <row r="20224" spans="3:3" ht="15.6" x14ac:dyDescent="0.3">
      <c r="C20224" s="227"/>
    </row>
    <row r="20225" spans="3:3" ht="15.6" x14ac:dyDescent="0.3">
      <c r="C20225" s="227"/>
    </row>
    <row r="20226" spans="3:3" ht="15.6" x14ac:dyDescent="0.3">
      <c r="C20226" s="227"/>
    </row>
    <row r="20227" spans="3:3" ht="15.6" x14ac:dyDescent="0.3">
      <c r="C20227" s="227"/>
    </row>
    <row r="20228" spans="3:3" ht="15.6" x14ac:dyDescent="0.3">
      <c r="C20228" s="227"/>
    </row>
    <row r="20229" spans="3:3" ht="15.6" x14ac:dyDescent="0.3">
      <c r="C20229" s="227"/>
    </row>
    <row r="20230" spans="3:3" ht="15.6" x14ac:dyDescent="0.3">
      <c r="C20230" s="227"/>
    </row>
    <row r="20231" spans="3:3" ht="15.6" x14ac:dyDescent="0.3">
      <c r="C20231" s="227"/>
    </row>
    <row r="20232" spans="3:3" ht="15.6" x14ac:dyDescent="0.3">
      <c r="C20232" s="227"/>
    </row>
    <row r="20233" spans="3:3" ht="15.6" x14ac:dyDescent="0.3">
      <c r="C20233" s="227"/>
    </row>
    <row r="20234" spans="3:3" ht="15.6" x14ac:dyDescent="0.3">
      <c r="C20234" s="227"/>
    </row>
    <row r="20235" spans="3:3" ht="15.6" x14ac:dyDescent="0.3">
      <c r="C20235" s="227"/>
    </row>
    <row r="20236" spans="3:3" ht="15.6" x14ac:dyDescent="0.3">
      <c r="C20236" s="227"/>
    </row>
    <row r="20237" spans="3:3" ht="15.6" x14ac:dyDescent="0.3">
      <c r="C20237" s="227"/>
    </row>
    <row r="20238" spans="3:3" ht="15.6" x14ac:dyDescent="0.3">
      <c r="C20238" s="227"/>
    </row>
    <row r="20239" spans="3:3" ht="15.6" x14ac:dyDescent="0.3">
      <c r="C20239" s="227"/>
    </row>
    <row r="20240" spans="3:3" ht="15.6" x14ac:dyDescent="0.3">
      <c r="C20240" s="227"/>
    </row>
    <row r="20241" spans="3:3" ht="15.6" x14ac:dyDescent="0.3">
      <c r="C20241" s="227"/>
    </row>
    <row r="20242" spans="3:3" ht="15.6" x14ac:dyDescent="0.3">
      <c r="C20242" s="227"/>
    </row>
    <row r="20243" spans="3:3" ht="15.6" x14ac:dyDescent="0.3">
      <c r="C20243" s="227"/>
    </row>
    <row r="20244" spans="3:3" ht="15.6" x14ac:dyDescent="0.3">
      <c r="C20244" s="227"/>
    </row>
    <row r="20245" spans="3:3" ht="15.6" x14ac:dyDescent="0.3">
      <c r="C20245" s="227"/>
    </row>
    <row r="20246" spans="3:3" ht="15.6" x14ac:dyDescent="0.3">
      <c r="C20246" s="227"/>
    </row>
    <row r="20247" spans="3:3" ht="15.6" x14ac:dyDescent="0.3">
      <c r="C20247" s="227"/>
    </row>
    <row r="20248" spans="3:3" ht="15.6" x14ac:dyDescent="0.3">
      <c r="C20248" s="227"/>
    </row>
    <row r="20249" spans="3:3" ht="15.6" x14ac:dyDescent="0.3">
      <c r="C20249" s="227"/>
    </row>
    <row r="20250" spans="3:3" ht="15.6" x14ac:dyDescent="0.3">
      <c r="C20250" s="227"/>
    </row>
    <row r="20251" spans="3:3" ht="15.6" x14ac:dyDescent="0.3">
      <c r="C20251" s="227"/>
    </row>
    <row r="20252" spans="3:3" ht="15.6" x14ac:dyDescent="0.3">
      <c r="C20252" s="227"/>
    </row>
    <row r="20253" spans="3:3" ht="15.6" x14ac:dyDescent="0.3">
      <c r="C20253" s="227"/>
    </row>
    <row r="20254" spans="3:3" ht="15.6" x14ac:dyDescent="0.3">
      <c r="C20254" s="227"/>
    </row>
    <row r="20255" spans="3:3" ht="15.6" x14ac:dyDescent="0.3">
      <c r="C20255" s="227"/>
    </row>
    <row r="20256" spans="3:3" ht="15.6" x14ac:dyDescent="0.3">
      <c r="C20256" s="227"/>
    </row>
    <row r="20257" spans="3:3" ht="15.6" x14ac:dyDescent="0.3">
      <c r="C20257" s="227"/>
    </row>
    <row r="20258" spans="3:3" ht="15.6" x14ac:dyDescent="0.3">
      <c r="C20258" s="227"/>
    </row>
    <row r="20259" spans="3:3" ht="15.6" x14ac:dyDescent="0.3">
      <c r="C20259" s="227"/>
    </row>
    <row r="20260" spans="3:3" ht="15.6" x14ac:dyDescent="0.3">
      <c r="C20260" s="227"/>
    </row>
    <row r="20261" spans="3:3" ht="15.6" x14ac:dyDescent="0.3">
      <c r="C20261" s="227"/>
    </row>
    <row r="20262" spans="3:3" ht="15.6" x14ac:dyDescent="0.3">
      <c r="C20262" s="227"/>
    </row>
    <row r="20263" spans="3:3" ht="15.6" x14ac:dyDescent="0.3">
      <c r="C20263" s="227"/>
    </row>
    <row r="20264" spans="3:3" ht="15.6" x14ac:dyDescent="0.3">
      <c r="C20264" s="227"/>
    </row>
    <row r="20265" spans="3:3" ht="15.6" x14ac:dyDescent="0.3">
      <c r="C20265" s="227"/>
    </row>
    <row r="20266" spans="3:3" ht="15.6" x14ac:dyDescent="0.3">
      <c r="C20266" s="227"/>
    </row>
    <row r="20267" spans="3:3" ht="15.6" x14ac:dyDescent="0.3">
      <c r="C20267" s="227"/>
    </row>
    <row r="20268" spans="3:3" ht="15.6" x14ac:dyDescent="0.3">
      <c r="C20268" s="227"/>
    </row>
    <row r="20269" spans="3:3" ht="15.6" x14ac:dyDescent="0.3">
      <c r="C20269" s="227"/>
    </row>
    <row r="20270" spans="3:3" ht="15.6" x14ac:dyDescent="0.3">
      <c r="C20270" s="227"/>
    </row>
    <row r="20271" spans="3:3" ht="15.6" x14ac:dyDescent="0.3">
      <c r="C20271" s="227"/>
    </row>
    <row r="20272" spans="3:3" ht="15.6" x14ac:dyDescent="0.3">
      <c r="C20272" s="227"/>
    </row>
    <row r="20273" spans="3:3" ht="15.6" x14ac:dyDescent="0.3">
      <c r="C20273" s="227"/>
    </row>
    <row r="20274" spans="3:3" ht="15.6" x14ac:dyDescent="0.3">
      <c r="C20274" s="227"/>
    </row>
    <row r="20275" spans="3:3" ht="15.6" x14ac:dyDescent="0.3">
      <c r="C20275" s="227"/>
    </row>
    <row r="20276" spans="3:3" ht="15.6" x14ac:dyDescent="0.3">
      <c r="C20276" s="227"/>
    </row>
    <row r="20277" spans="3:3" ht="15.6" x14ac:dyDescent="0.3">
      <c r="C20277" s="227"/>
    </row>
    <row r="20278" spans="3:3" ht="15.6" x14ac:dyDescent="0.3">
      <c r="C20278" s="227"/>
    </row>
    <row r="20279" spans="3:3" ht="15.6" x14ac:dyDescent="0.3">
      <c r="C20279" s="227"/>
    </row>
    <row r="20280" spans="3:3" ht="15.6" x14ac:dyDescent="0.3">
      <c r="C20280" s="227"/>
    </row>
    <row r="20281" spans="3:3" ht="15.6" x14ac:dyDescent="0.3">
      <c r="C20281" s="227"/>
    </row>
    <row r="20282" spans="3:3" ht="15.6" x14ac:dyDescent="0.3">
      <c r="C20282" s="227"/>
    </row>
    <row r="20283" spans="3:3" ht="15.6" x14ac:dyDescent="0.3">
      <c r="C20283" s="227"/>
    </row>
    <row r="20284" spans="3:3" ht="15.6" x14ac:dyDescent="0.3">
      <c r="C20284" s="227"/>
    </row>
    <row r="20285" spans="3:3" ht="15.6" x14ac:dyDescent="0.3">
      <c r="C20285" s="227"/>
    </row>
    <row r="20286" spans="3:3" ht="15.6" x14ac:dyDescent="0.3">
      <c r="C20286" s="227"/>
    </row>
    <row r="20287" spans="3:3" ht="15.6" x14ac:dyDescent="0.3">
      <c r="C20287" s="227"/>
    </row>
    <row r="20288" spans="3:3" ht="15.6" x14ac:dyDescent="0.3">
      <c r="C20288" s="227"/>
    </row>
    <row r="20289" spans="3:3" ht="15.6" x14ac:dyDescent="0.3">
      <c r="C20289" s="227"/>
    </row>
    <row r="20290" spans="3:3" ht="15.6" x14ac:dyDescent="0.3">
      <c r="C20290" s="227"/>
    </row>
    <row r="20291" spans="3:3" ht="15.6" x14ac:dyDescent="0.3">
      <c r="C20291" s="227"/>
    </row>
    <row r="20292" spans="3:3" ht="15.6" x14ac:dyDescent="0.3">
      <c r="C20292" s="227"/>
    </row>
    <row r="20293" spans="3:3" ht="15.6" x14ac:dyDescent="0.3">
      <c r="C20293" s="227"/>
    </row>
    <row r="20294" spans="3:3" ht="15.6" x14ac:dyDescent="0.3">
      <c r="C20294" s="227"/>
    </row>
    <row r="20295" spans="3:3" ht="15.6" x14ac:dyDescent="0.3">
      <c r="C20295" s="227"/>
    </row>
    <row r="20296" spans="3:3" ht="15.6" x14ac:dyDescent="0.3">
      <c r="C20296" s="227"/>
    </row>
    <row r="20297" spans="3:3" ht="15.6" x14ac:dyDescent="0.3">
      <c r="C20297" s="227"/>
    </row>
    <row r="20298" spans="3:3" ht="15.6" x14ac:dyDescent="0.3">
      <c r="C20298" s="227"/>
    </row>
    <row r="20299" spans="3:3" ht="15.6" x14ac:dyDescent="0.3">
      <c r="C20299" s="227"/>
    </row>
    <row r="20300" spans="3:3" ht="15.6" x14ac:dyDescent="0.3">
      <c r="C20300" s="227"/>
    </row>
    <row r="20301" spans="3:3" ht="15.6" x14ac:dyDescent="0.3">
      <c r="C20301" s="227"/>
    </row>
    <row r="20302" spans="3:3" ht="15.6" x14ac:dyDescent="0.3">
      <c r="C20302" s="227"/>
    </row>
    <row r="20303" spans="3:3" ht="15.6" x14ac:dyDescent="0.3">
      <c r="C20303" s="227"/>
    </row>
    <row r="20304" spans="3:3" ht="15.6" x14ac:dyDescent="0.3">
      <c r="C20304" s="227"/>
    </row>
    <row r="20305" spans="3:3" ht="15.6" x14ac:dyDescent="0.3">
      <c r="C20305" s="227"/>
    </row>
    <row r="20306" spans="3:3" ht="15.6" x14ac:dyDescent="0.3">
      <c r="C20306" s="227"/>
    </row>
    <row r="20307" spans="3:3" ht="15.6" x14ac:dyDescent="0.3">
      <c r="C20307" s="227"/>
    </row>
    <row r="20308" spans="3:3" ht="15.6" x14ac:dyDescent="0.3">
      <c r="C20308" s="227"/>
    </row>
    <row r="20309" spans="3:3" ht="15.6" x14ac:dyDescent="0.3">
      <c r="C20309" s="227"/>
    </row>
    <row r="20310" spans="3:3" ht="15.6" x14ac:dyDescent="0.3">
      <c r="C20310" s="227"/>
    </row>
    <row r="20311" spans="3:3" ht="15.6" x14ac:dyDescent="0.3">
      <c r="C20311" s="227"/>
    </row>
    <row r="20312" spans="3:3" ht="15.6" x14ac:dyDescent="0.3">
      <c r="C20312" s="227"/>
    </row>
    <row r="20313" spans="3:3" ht="15.6" x14ac:dyDescent="0.3">
      <c r="C20313" s="227"/>
    </row>
    <row r="20314" spans="3:3" ht="15.6" x14ac:dyDescent="0.3">
      <c r="C20314" s="227"/>
    </row>
    <row r="20315" spans="3:3" ht="15.6" x14ac:dyDescent="0.3">
      <c r="C20315" s="227"/>
    </row>
    <row r="20316" spans="3:3" ht="15.6" x14ac:dyDescent="0.3">
      <c r="C20316" s="227"/>
    </row>
    <row r="20317" spans="3:3" ht="15.6" x14ac:dyDescent="0.3">
      <c r="C20317" s="227"/>
    </row>
    <row r="20318" spans="3:3" ht="15.6" x14ac:dyDescent="0.3">
      <c r="C20318" s="227"/>
    </row>
    <row r="20319" spans="3:3" ht="15.6" x14ac:dyDescent="0.3">
      <c r="C20319" s="227"/>
    </row>
    <row r="20320" spans="3:3" ht="15.6" x14ac:dyDescent="0.3">
      <c r="C20320" s="227"/>
    </row>
    <row r="20321" spans="3:3" ht="15.6" x14ac:dyDescent="0.3">
      <c r="C20321" s="227"/>
    </row>
    <row r="20322" spans="3:3" ht="15.6" x14ac:dyDescent="0.3">
      <c r="C20322" s="227"/>
    </row>
    <row r="20323" spans="3:3" ht="15.6" x14ac:dyDescent="0.3">
      <c r="C20323" s="227"/>
    </row>
    <row r="20324" spans="3:3" ht="15.6" x14ac:dyDescent="0.3">
      <c r="C20324" s="227"/>
    </row>
    <row r="20325" spans="3:3" ht="15.6" x14ac:dyDescent="0.3">
      <c r="C20325" s="227"/>
    </row>
    <row r="20326" spans="3:3" ht="15.6" x14ac:dyDescent="0.3">
      <c r="C20326" s="227"/>
    </row>
    <row r="20327" spans="3:3" ht="15.6" x14ac:dyDescent="0.3">
      <c r="C20327" s="227"/>
    </row>
    <row r="20328" spans="3:3" ht="15.6" x14ac:dyDescent="0.3">
      <c r="C20328" s="227"/>
    </row>
    <row r="20329" spans="3:3" ht="15.6" x14ac:dyDescent="0.3">
      <c r="C20329" s="227"/>
    </row>
    <row r="20330" spans="3:3" ht="15.6" x14ac:dyDescent="0.3">
      <c r="C20330" s="227"/>
    </row>
    <row r="20331" spans="3:3" ht="15.6" x14ac:dyDescent="0.3">
      <c r="C20331" s="227"/>
    </row>
    <row r="20332" spans="3:3" ht="15.6" x14ac:dyDescent="0.3">
      <c r="C20332" s="227"/>
    </row>
    <row r="20333" spans="3:3" ht="15.6" x14ac:dyDescent="0.3">
      <c r="C20333" s="227"/>
    </row>
    <row r="20334" spans="3:3" ht="15.6" x14ac:dyDescent="0.3">
      <c r="C20334" s="227"/>
    </row>
    <row r="20335" spans="3:3" ht="15.6" x14ac:dyDescent="0.3">
      <c r="C20335" s="227"/>
    </row>
    <row r="20336" spans="3:3" ht="15.6" x14ac:dyDescent="0.3">
      <c r="C20336" s="227"/>
    </row>
    <row r="20337" spans="3:3" ht="15.6" x14ac:dyDescent="0.3">
      <c r="C20337" s="227"/>
    </row>
    <row r="20338" spans="3:3" ht="15.6" x14ac:dyDescent="0.3">
      <c r="C20338" s="227"/>
    </row>
    <row r="20339" spans="3:3" ht="15.6" x14ac:dyDescent="0.3">
      <c r="C20339" s="227"/>
    </row>
    <row r="20340" spans="3:3" ht="15.6" x14ac:dyDescent="0.3">
      <c r="C20340" s="227"/>
    </row>
    <row r="20341" spans="3:3" ht="15.6" x14ac:dyDescent="0.3">
      <c r="C20341" s="227"/>
    </row>
    <row r="20342" spans="3:3" ht="15.6" x14ac:dyDescent="0.3">
      <c r="C20342" s="227"/>
    </row>
    <row r="20343" spans="3:3" ht="15.6" x14ac:dyDescent="0.3">
      <c r="C20343" s="227"/>
    </row>
    <row r="20344" spans="3:3" ht="15.6" x14ac:dyDescent="0.3">
      <c r="C20344" s="227"/>
    </row>
    <row r="20345" spans="3:3" ht="15.6" x14ac:dyDescent="0.3">
      <c r="C20345" s="227"/>
    </row>
    <row r="20346" spans="3:3" ht="15.6" x14ac:dyDescent="0.3">
      <c r="C20346" s="227"/>
    </row>
    <row r="20347" spans="3:3" ht="15.6" x14ac:dyDescent="0.3">
      <c r="C20347" s="227"/>
    </row>
    <row r="20348" spans="3:3" ht="15.6" x14ac:dyDescent="0.3">
      <c r="C20348" s="227"/>
    </row>
    <row r="20349" spans="3:3" ht="15.6" x14ac:dyDescent="0.3">
      <c r="C20349" s="227"/>
    </row>
    <row r="20350" spans="3:3" ht="15.6" x14ac:dyDescent="0.3">
      <c r="C20350" s="227"/>
    </row>
    <row r="20351" spans="3:3" ht="15.6" x14ac:dyDescent="0.3">
      <c r="C20351" s="227"/>
    </row>
    <row r="20352" spans="3:3" ht="15.6" x14ac:dyDescent="0.3">
      <c r="C20352" s="227"/>
    </row>
    <row r="20353" spans="3:3" ht="15.6" x14ac:dyDescent="0.3">
      <c r="C20353" s="227"/>
    </row>
    <row r="20354" spans="3:3" ht="15.6" x14ac:dyDescent="0.3">
      <c r="C20354" s="227"/>
    </row>
    <row r="20355" spans="3:3" ht="15.6" x14ac:dyDescent="0.3">
      <c r="C20355" s="227"/>
    </row>
    <row r="20356" spans="3:3" ht="15.6" x14ac:dyDescent="0.3">
      <c r="C20356" s="227"/>
    </row>
    <row r="20357" spans="3:3" ht="15.6" x14ac:dyDescent="0.3">
      <c r="C20357" s="227"/>
    </row>
    <row r="20358" spans="3:3" ht="15.6" x14ac:dyDescent="0.3">
      <c r="C20358" s="227"/>
    </row>
    <row r="20359" spans="3:3" ht="15.6" x14ac:dyDescent="0.3">
      <c r="C20359" s="227"/>
    </row>
    <row r="20360" spans="3:3" ht="15.6" x14ac:dyDescent="0.3">
      <c r="C20360" s="227"/>
    </row>
    <row r="20361" spans="3:3" ht="15.6" x14ac:dyDescent="0.3">
      <c r="C20361" s="227"/>
    </row>
    <row r="20362" spans="3:3" ht="15.6" x14ac:dyDescent="0.3">
      <c r="C20362" s="227"/>
    </row>
    <row r="20363" spans="3:3" ht="15.6" x14ac:dyDescent="0.3">
      <c r="C20363" s="227"/>
    </row>
    <row r="20364" spans="3:3" ht="15.6" x14ac:dyDescent="0.3">
      <c r="C20364" s="227"/>
    </row>
    <row r="20365" spans="3:3" ht="15.6" x14ac:dyDescent="0.3">
      <c r="C20365" s="227"/>
    </row>
    <row r="20366" spans="3:3" ht="15.6" x14ac:dyDescent="0.3">
      <c r="C20366" s="227"/>
    </row>
    <row r="20367" spans="3:3" ht="15.6" x14ac:dyDescent="0.3">
      <c r="C20367" s="227"/>
    </row>
    <row r="20368" spans="3:3" ht="15.6" x14ac:dyDescent="0.3">
      <c r="C20368" s="227"/>
    </row>
    <row r="20369" spans="3:3" ht="15.6" x14ac:dyDescent="0.3">
      <c r="C20369" s="227"/>
    </row>
    <row r="20370" spans="3:3" ht="15.6" x14ac:dyDescent="0.3">
      <c r="C20370" s="227"/>
    </row>
    <row r="20371" spans="3:3" ht="15.6" x14ac:dyDescent="0.3">
      <c r="C20371" s="227"/>
    </row>
    <row r="20372" spans="3:3" ht="15.6" x14ac:dyDescent="0.3">
      <c r="C20372" s="227"/>
    </row>
    <row r="20373" spans="3:3" ht="15.6" x14ac:dyDescent="0.3">
      <c r="C20373" s="227"/>
    </row>
    <row r="20374" spans="3:3" ht="15.6" x14ac:dyDescent="0.3">
      <c r="C20374" s="227"/>
    </row>
    <row r="20375" spans="3:3" ht="15.6" x14ac:dyDescent="0.3">
      <c r="C20375" s="227"/>
    </row>
    <row r="20376" spans="3:3" ht="15.6" x14ac:dyDescent="0.3">
      <c r="C20376" s="227"/>
    </row>
    <row r="20377" spans="3:3" ht="15.6" x14ac:dyDescent="0.3">
      <c r="C20377" s="227"/>
    </row>
    <row r="20378" spans="3:3" ht="15.6" x14ac:dyDescent="0.3">
      <c r="C20378" s="227"/>
    </row>
    <row r="20379" spans="3:3" ht="15.6" x14ac:dyDescent="0.3">
      <c r="C20379" s="227"/>
    </row>
    <row r="20380" spans="3:3" ht="15.6" x14ac:dyDescent="0.3">
      <c r="C20380" s="227"/>
    </row>
    <row r="20381" spans="3:3" ht="15.6" x14ac:dyDescent="0.3">
      <c r="C20381" s="227"/>
    </row>
    <row r="20382" spans="3:3" ht="15.6" x14ac:dyDescent="0.3">
      <c r="C20382" s="227"/>
    </row>
    <row r="20383" spans="3:3" ht="15.6" x14ac:dyDescent="0.3">
      <c r="C20383" s="227"/>
    </row>
    <row r="20384" spans="3:3" ht="15.6" x14ac:dyDescent="0.3">
      <c r="C20384" s="227"/>
    </row>
    <row r="20385" spans="3:3" ht="15.6" x14ac:dyDescent="0.3">
      <c r="C20385" s="227"/>
    </row>
    <row r="20386" spans="3:3" ht="15.6" x14ac:dyDescent="0.3">
      <c r="C20386" s="227"/>
    </row>
    <row r="20387" spans="3:3" ht="15.6" x14ac:dyDescent="0.3">
      <c r="C20387" s="227"/>
    </row>
    <row r="20388" spans="3:3" ht="15.6" x14ac:dyDescent="0.3">
      <c r="C20388" s="227"/>
    </row>
    <row r="20389" spans="3:3" ht="15.6" x14ac:dyDescent="0.3">
      <c r="C20389" s="227"/>
    </row>
    <row r="20390" spans="3:3" ht="15.6" x14ac:dyDescent="0.3">
      <c r="C20390" s="227"/>
    </row>
    <row r="20391" spans="3:3" ht="15.6" x14ac:dyDescent="0.3">
      <c r="C20391" s="227"/>
    </row>
    <row r="20392" spans="3:3" ht="15.6" x14ac:dyDescent="0.3">
      <c r="C20392" s="227"/>
    </row>
    <row r="20393" spans="3:3" ht="15.6" x14ac:dyDescent="0.3">
      <c r="C20393" s="227"/>
    </row>
    <row r="20394" spans="3:3" ht="15.6" x14ac:dyDescent="0.3">
      <c r="C20394" s="227"/>
    </row>
    <row r="20395" spans="3:3" ht="15.6" x14ac:dyDescent="0.3">
      <c r="C20395" s="227"/>
    </row>
    <row r="20396" spans="3:3" ht="15.6" x14ac:dyDescent="0.3">
      <c r="C20396" s="227"/>
    </row>
    <row r="20397" spans="3:3" ht="15.6" x14ac:dyDescent="0.3">
      <c r="C20397" s="227"/>
    </row>
    <row r="20398" spans="3:3" ht="15.6" x14ac:dyDescent="0.3">
      <c r="C20398" s="227"/>
    </row>
    <row r="20399" spans="3:3" ht="15.6" x14ac:dyDescent="0.3">
      <c r="C20399" s="227"/>
    </row>
    <row r="20400" spans="3:3" ht="15.6" x14ac:dyDescent="0.3">
      <c r="C20400" s="227"/>
    </row>
    <row r="20401" spans="3:3" ht="15.6" x14ac:dyDescent="0.3">
      <c r="C20401" s="227"/>
    </row>
    <row r="20402" spans="3:3" ht="15.6" x14ac:dyDescent="0.3">
      <c r="C20402" s="227"/>
    </row>
    <row r="20403" spans="3:3" ht="15.6" x14ac:dyDescent="0.3">
      <c r="C20403" s="227"/>
    </row>
    <row r="20404" spans="3:3" ht="15.6" x14ac:dyDescent="0.3">
      <c r="C20404" s="227"/>
    </row>
    <row r="20405" spans="3:3" ht="15.6" x14ac:dyDescent="0.3">
      <c r="C20405" s="227"/>
    </row>
    <row r="20406" spans="3:3" ht="15.6" x14ac:dyDescent="0.3">
      <c r="C20406" s="227"/>
    </row>
    <row r="20407" spans="3:3" ht="15.6" x14ac:dyDescent="0.3">
      <c r="C20407" s="227"/>
    </row>
    <row r="20408" spans="3:3" ht="15.6" x14ac:dyDescent="0.3">
      <c r="C20408" s="227"/>
    </row>
    <row r="20409" spans="3:3" ht="15.6" x14ac:dyDescent="0.3">
      <c r="C20409" s="227"/>
    </row>
    <row r="20410" spans="3:3" ht="15.6" x14ac:dyDescent="0.3">
      <c r="C20410" s="227"/>
    </row>
    <row r="20411" spans="3:3" ht="15.6" x14ac:dyDescent="0.3">
      <c r="C20411" s="227"/>
    </row>
    <row r="20412" spans="3:3" ht="15.6" x14ac:dyDescent="0.3">
      <c r="C20412" s="227"/>
    </row>
    <row r="20413" spans="3:3" ht="15.6" x14ac:dyDescent="0.3">
      <c r="C20413" s="227"/>
    </row>
    <row r="20414" spans="3:3" ht="15.6" x14ac:dyDescent="0.3">
      <c r="C20414" s="227"/>
    </row>
    <row r="20415" spans="3:3" ht="15.6" x14ac:dyDescent="0.3">
      <c r="C20415" s="227"/>
    </row>
    <row r="20416" spans="3:3" ht="15.6" x14ac:dyDescent="0.3">
      <c r="C20416" s="227"/>
    </row>
    <row r="20417" spans="3:3" ht="15.6" x14ac:dyDescent="0.3">
      <c r="C20417" s="227"/>
    </row>
    <row r="20418" spans="3:3" ht="15.6" x14ac:dyDescent="0.3">
      <c r="C20418" s="227"/>
    </row>
    <row r="20419" spans="3:3" ht="15.6" x14ac:dyDescent="0.3">
      <c r="C20419" s="227"/>
    </row>
    <row r="20420" spans="3:3" ht="15.6" x14ac:dyDescent="0.3">
      <c r="C20420" s="227"/>
    </row>
    <row r="20421" spans="3:3" ht="15.6" x14ac:dyDescent="0.3">
      <c r="C20421" s="227"/>
    </row>
    <row r="20422" spans="3:3" ht="15.6" x14ac:dyDescent="0.3">
      <c r="C20422" s="227"/>
    </row>
    <row r="20423" spans="3:3" ht="15.6" x14ac:dyDescent="0.3">
      <c r="C20423" s="227"/>
    </row>
    <row r="20424" spans="3:3" ht="15.6" x14ac:dyDescent="0.3">
      <c r="C20424" s="227"/>
    </row>
    <row r="20425" spans="3:3" ht="15.6" x14ac:dyDescent="0.3">
      <c r="C20425" s="227"/>
    </row>
    <row r="20426" spans="3:3" ht="15.6" x14ac:dyDescent="0.3">
      <c r="C20426" s="227"/>
    </row>
    <row r="20427" spans="3:3" ht="15.6" x14ac:dyDescent="0.3">
      <c r="C20427" s="227"/>
    </row>
    <row r="20428" spans="3:3" ht="15.6" x14ac:dyDescent="0.3">
      <c r="C20428" s="227"/>
    </row>
    <row r="20429" spans="3:3" ht="15.6" x14ac:dyDescent="0.3">
      <c r="C20429" s="227"/>
    </row>
    <row r="20430" spans="3:3" ht="15.6" x14ac:dyDescent="0.3">
      <c r="C20430" s="227"/>
    </row>
    <row r="20431" spans="3:3" ht="15.6" x14ac:dyDescent="0.3">
      <c r="C20431" s="227"/>
    </row>
    <row r="20432" spans="3:3" ht="15.6" x14ac:dyDescent="0.3">
      <c r="C20432" s="227"/>
    </row>
    <row r="20433" spans="3:3" ht="15.6" x14ac:dyDescent="0.3">
      <c r="C20433" s="227"/>
    </row>
    <row r="20434" spans="3:3" ht="15.6" x14ac:dyDescent="0.3">
      <c r="C20434" s="227"/>
    </row>
    <row r="20435" spans="3:3" ht="15.6" x14ac:dyDescent="0.3">
      <c r="C20435" s="227"/>
    </row>
    <row r="20436" spans="3:3" ht="15.6" x14ac:dyDescent="0.3">
      <c r="C20436" s="227"/>
    </row>
    <row r="20437" spans="3:3" ht="15.6" x14ac:dyDescent="0.3">
      <c r="C20437" s="227"/>
    </row>
    <row r="20438" spans="3:3" ht="15.6" x14ac:dyDescent="0.3">
      <c r="C20438" s="227"/>
    </row>
    <row r="20439" spans="3:3" ht="15.6" x14ac:dyDescent="0.3">
      <c r="C20439" s="227"/>
    </row>
    <row r="20440" spans="3:3" ht="15.6" x14ac:dyDescent="0.3">
      <c r="C20440" s="227"/>
    </row>
    <row r="20441" spans="3:3" ht="15.6" x14ac:dyDescent="0.3">
      <c r="C20441" s="227"/>
    </row>
    <row r="20442" spans="3:3" ht="15.6" x14ac:dyDescent="0.3">
      <c r="C20442" s="227"/>
    </row>
    <row r="20443" spans="3:3" ht="15.6" x14ac:dyDescent="0.3">
      <c r="C20443" s="227"/>
    </row>
    <row r="20444" spans="3:3" ht="15.6" x14ac:dyDescent="0.3">
      <c r="C20444" s="227"/>
    </row>
    <row r="20445" spans="3:3" ht="15.6" x14ac:dyDescent="0.3">
      <c r="C20445" s="227"/>
    </row>
    <row r="20446" spans="3:3" ht="15.6" x14ac:dyDescent="0.3">
      <c r="C20446" s="227"/>
    </row>
    <row r="20447" spans="3:3" ht="15.6" x14ac:dyDescent="0.3">
      <c r="C20447" s="227"/>
    </row>
    <row r="20448" spans="3:3" ht="15.6" x14ac:dyDescent="0.3">
      <c r="C20448" s="227"/>
    </row>
    <row r="20449" spans="3:3" ht="15.6" x14ac:dyDescent="0.3">
      <c r="C20449" s="227"/>
    </row>
    <row r="20450" spans="3:3" ht="15.6" x14ac:dyDescent="0.3">
      <c r="C20450" s="227"/>
    </row>
    <row r="20451" spans="3:3" ht="15.6" x14ac:dyDescent="0.3">
      <c r="C20451" s="227"/>
    </row>
    <row r="20452" spans="3:3" ht="15.6" x14ac:dyDescent="0.3">
      <c r="C20452" s="227"/>
    </row>
    <row r="20453" spans="3:3" ht="15.6" x14ac:dyDescent="0.3">
      <c r="C20453" s="227"/>
    </row>
    <row r="20454" spans="3:3" ht="15.6" x14ac:dyDescent="0.3">
      <c r="C20454" s="227"/>
    </row>
    <row r="20455" spans="3:3" ht="15.6" x14ac:dyDescent="0.3">
      <c r="C20455" s="227"/>
    </row>
    <row r="20456" spans="3:3" ht="15.6" x14ac:dyDescent="0.3">
      <c r="C20456" s="227"/>
    </row>
    <row r="20457" spans="3:3" ht="15.6" x14ac:dyDescent="0.3">
      <c r="C20457" s="227"/>
    </row>
    <row r="20458" spans="3:3" ht="15.6" x14ac:dyDescent="0.3">
      <c r="C20458" s="227"/>
    </row>
    <row r="20459" spans="3:3" ht="15.6" x14ac:dyDescent="0.3">
      <c r="C20459" s="227"/>
    </row>
    <row r="20460" spans="3:3" ht="15.6" x14ac:dyDescent="0.3">
      <c r="C20460" s="227"/>
    </row>
    <row r="20461" spans="3:3" ht="15.6" x14ac:dyDescent="0.3">
      <c r="C20461" s="227"/>
    </row>
    <row r="20462" spans="3:3" ht="15.6" x14ac:dyDescent="0.3">
      <c r="C20462" s="227"/>
    </row>
    <row r="20463" spans="3:3" ht="15.6" x14ac:dyDescent="0.3">
      <c r="C20463" s="227"/>
    </row>
    <row r="20464" spans="3:3" ht="15.6" x14ac:dyDescent="0.3">
      <c r="C20464" s="227"/>
    </row>
    <row r="20465" spans="3:3" ht="15.6" x14ac:dyDescent="0.3">
      <c r="C20465" s="227"/>
    </row>
    <row r="20466" spans="3:3" ht="15.6" x14ac:dyDescent="0.3">
      <c r="C20466" s="227"/>
    </row>
    <row r="20467" spans="3:3" ht="15.6" x14ac:dyDescent="0.3">
      <c r="C20467" s="227"/>
    </row>
    <row r="20468" spans="3:3" ht="15.6" x14ac:dyDescent="0.3">
      <c r="C20468" s="227"/>
    </row>
    <row r="20469" spans="3:3" ht="15.6" x14ac:dyDescent="0.3">
      <c r="C20469" s="227"/>
    </row>
    <row r="20470" spans="3:3" ht="15.6" x14ac:dyDescent="0.3">
      <c r="C20470" s="227"/>
    </row>
    <row r="20471" spans="3:3" ht="15.6" x14ac:dyDescent="0.3">
      <c r="C20471" s="227"/>
    </row>
    <row r="20472" spans="3:3" ht="15.6" x14ac:dyDescent="0.3">
      <c r="C20472" s="227"/>
    </row>
    <row r="20473" spans="3:3" ht="15.6" x14ac:dyDescent="0.3">
      <c r="C20473" s="227"/>
    </row>
    <row r="20474" spans="3:3" ht="15.6" x14ac:dyDescent="0.3">
      <c r="C20474" s="227"/>
    </row>
    <row r="20475" spans="3:3" ht="15.6" x14ac:dyDescent="0.3">
      <c r="C20475" s="227"/>
    </row>
    <row r="20476" spans="3:3" ht="15.6" x14ac:dyDescent="0.3">
      <c r="C20476" s="227"/>
    </row>
    <row r="20477" spans="3:3" ht="15.6" x14ac:dyDescent="0.3">
      <c r="C20477" s="227"/>
    </row>
    <row r="20478" spans="3:3" ht="15.6" x14ac:dyDescent="0.3">
      <c r="C20478" s="227"/>
    </row>
    <row r="20479" spans="3:3" ht="15.6" x14ac:dyDescent="0.3">
      <c r="C20479" s="227"/>
    </row>
    <row r="20480" spans="3:3" ht="15.6" x14ac:dyDescent="0.3">
      <c r="C20480" s="227"/>
    </row>
    <row r="20481" spans="3:3" ht="15.6" x14ac:dyDescent="0.3">
      <c r="C20481" s="227"/>
    </row>
    <row r="20482" spans="3:3" ht="15.6" x14ac:dyDescent="0.3">
      <c r="C20482" s="227"/>
    </row>
    <row r="20483" spans="3:3" ht="15.6" x14ac:dyDescent="0.3">
      <c r="C20483" s="227"/>
    </row>
    <row r="20484" spans="3:3" ht="15.6" x14ac:dyDescent="0.3">
      <c r="C20484" s="227"/>
    </row>
    <row r="20485" spans="3:3" ht="15.6" x14ac:dyDescent="0.3">
      <c r="C20485" s="227"/>
    </row>
    <row r="20486" spans="3:3" ht="15.6" x14ac:dyDescent="0.3">
      <c r="C20486" s="227"/>
    </row>
    <row r="20487" spans="3:3" ht="15.6" x14ac:dyDescent="0.3">
      <c r="C20487" s="227"/>
    </row>
    <row r="20488" spans="3:3" ht="15.6" x14ac:dyDescent="0.3">
      <c r="C20488" s="227"/>
    </row>
    <row r="20489" spans="3:3" ht="15.6" x14ac:dyDescent="0.3">
      <c r="C20489" s="227"/>
    </row>
    <row r="20490" spans="3:3" ht="15.6" x14ac:dyDescent="0.3">
      <c r="C20490" s="227"/>
    </row>
    <row r="20491" spans="3:3" ht="15.6" x14ac:dyDescent="0.3">
      <c r="C20491" s="227"/>
    </row>
    <row r="20492" spans="3:3" ht="15.6" x14ac:dyDescent="0.3">
      <c r="C20492" s="227"/>
    </row>
    <row r="20493" spans="3:3" ht="15.6" x14ac:dyDescent="0.3">
      <c r="C20493" s="227"/>
    </row>
    <row r="20494" spans="3:3" ht="15.6" x14ac:dyDescent="0.3">
      <c r="C20494" s="227"/>
    </row>
    <row r="20495" spans="3:3" ht="15.6" x14ac:dyDescent="0.3">
      <c r="C20495" s="227"/>
    </row>
    <row r="20496" spans="3:3" ht="15.6" x14ac:dyDescent="0.3">
      <c r="C20496" s="227"/>
    </row>
    <row r="20497" spans="3:3" ht="15.6" x14ac:dyDescent="0.3">
      <c r="C20497" s="227"/>
    </row>
    <row r="20498" spans="3:3" ht="15.6" x14ac:dyDescent="0.3">
      <c r="C20498" s="227"/>
    </row>
    <row r="20499" spans="3:3" ht="15.6" x14ac:dyDescent="0.3">
      <c r="C20499" s="227"/>
    </row>
    <row r="20500" spans="3:3" ht="15.6" x14ac:dyDescent="0.3">
      <c r="C20500" s="227"/>
    </row>
    <row r="20501" spans="3:3" ht="15.6" x14ac:dyDescent="0.3">
      <c r="C20501" s="227"/>
    </row>
    <row r="20502" spans="3:3" ht="15.6" x14ac:dyDescent="0.3">
      <c r="C20502" s="227"/>
    </row>
    <row r="20503" spans="3:3" ht="15.6" x14ac:dyDescent="0.3">
      <c r="C20503" s="227"/>
    </row>
    <row r="20504" spans="3:3" ht="15.6" x14ac:dyDescent="0.3">
      <c r="C20504" s="227"/>
    </row>
    <row r="20505" spans="3:3" ht="15.6" x14ac:dyDescent="0.3">
      <c r="C20505" s="227"/>
    </row>
    <row r="20506" spans="3:3" ht="15.6" x14ac:dyDescent="0.3">
      <c r="C20506" s="227"/>
    </row>
    <row r="20507" spans="3:3" ht="15.6" x14ac:dyDescent="0.3">
      <c r="C20507" s="227"/>
    </row>
    <row r="20508" spans="3:3" ht="15.6" x14ac:dyDescent="0.3">
      <c r="C20508" s="227"/>
    </row>
    <row r="20509" spans="3:3" ht="15.6" x14ac:dyDescent="0.3">
      <c r="C20509" s="227"/>
    </row>
    <row r="20510" spans="3:3" ht="15.6" x14ac:dyDescent="0.3">
      <c r="C20510" s="227"/>
    </row>
    <row r="20511" spans="3:3" ht="15.6" x14ac:dyDescent="0.3">
      <c r="C20511" s="227"/>
    </row>
    <row r="20512" spans="3:3" ht="15.6" x14ac:dyDescent="0.3">
      <c r="C20512" s="227"/>
    </row>
    <row r="20513" spans="3:3" ht="15.6" x14ac:dyDescent="0.3">
      <c r="C20513" s="227"/>
    </row>
    <row r="20514" spans="3:3" ht="15.6" x14ac:dyDescent="0.3">
      <c r="C20514" s="227"/>
    </row>
    <row r="20515" spans="3:3" ht="15.6" x14ac:dyDescent="0.3">
      <c r="C20515" s="227"/>
    </row>
    <row r="20516" spans="3:3" ht="15.6" x14ac:dyDescent="0.3">
      <c r="C20516" s="227"/>
    </row>
    <row r="20517" spans="3:3" ht="15.6" x14ac:dyDescent="0.3">
      <c r="C20517" s="227"/>
    </row>
    <row r="20518" spans="3:3" ht="15.6" x14ac:dyDescent="0.3">
      <c r="C20518" s="227"/>
    </row>
    <row r="20519" spans="3:3" ht="15.6" x14ac:dyDescent="0.3">
      <c r="C20519" s="227"/>
    </row>
    <row r="20520" spans="3:3" ht="15.6" x14ac:dyDescent="0.3">
      <c r="C20520" s="227"/>
    </row>
    <row r="20521" spans="3:3" ht="15.6" x14ac:dyDescent="0.3">
      <c r="C20521" s="227"/>
    </row>
    <row r="20522" spans="3:3" ht="15.6" x14ac:dyDescent="0.3">
      <c r="C20522" s="227"/>
    </row>
    <row r="20523" spans="3:3" ht="15.6" x14ac:dyDescent="0.3">
      <c r="C20523" s="227"/>
    </row>
    <row r="20524" spans="3:3" ht="15.6" x14ac:dyDescent="0.3">
      <c r="C20524" s="227"/>
    </row>
    <row r="20525" spans="3:3" ht="15.6" x14ac:dyDescent="0.3">
      <c r="C20525" s="227"/>
    </row>
    <row r="20526" spans="3:3" ht="15.6" x14ac:dyDescent="0.3">
      <c r="C20526" s="227"/>
    </row>
    <row r="20527" spans="3:3" ht="15.6" x14ac:dyDescent="0.3">
      <c r="C20527" s="227"/>
    </row>
    <row r="20528" spans="3:3" ht="15.6" x14ac:dyDescent="0.3">
      <c r="C20528" s="227"/>
    </row>
    <row r="20529" spans="3:3" ht="15.6" x14ac:dyDescent="0.3">
      <c r="C20529" s="227"/>
    </row>
    <row r="20530" spans="3:3" ht="15.6" x14ac:dyDescent="0.3">
      <c r="C20530" s="227"/>
    </row>
    <row r="20531" spans="3:3" ht="15.6" x14ac:dyDescent="0.3">
      <c r="C20531" s="227"/>
    </row>
    <row r="20532" spans="3:3" ht="15.6" x14ac:dyDescent="0.3">
      <c r="C20532" s="227"/>
    </row>
    <row r="20533" spans="3:3" ht="15.6" x14ac:dyDescent="0.3">
      <c r="C20533" s="227"/>
    </row>
    <row r="20534" spans="3:3" ht="15.6" x14ac:dyDescent="0.3">
      <c r="C20534" s="227"/>
    </row>
    <row r="20535" spans="3:3" ht="15.6" x14ac:dyDescent="0.3">
      <c r="C20535" s="227"/>
    </row>
    <row r="20536" spans="3:3" ht="15.6" x14ac:dyDescent="0.3">
      <c r="C20536" s="227"/>
    </row>
    <row r="20537" spans="3:3" ht="15.6" x14ac:dyDescent="0.3">
      <c r="C20537" s="227"/>
    </row>
    <row r="20538" spans="3:3" ht="15.6" x14ac:dyDescent="0.3">
      <c r="C20538" s="227"/>
    </row>
    <row r="20539" spans="3:3" ht="15.6" x14ac:dyDescent="0.3">
      <c r="C20539" s="227"/>
    </row>
    <row r="20540" spans="3:3" ht="15.6" x14ac:dyDescent="0.3">
      <c r="C20540" s="227"/>
    </row>
    <row r="20541" spans="3:3" ht="15.6" x14ac:dyDescent="0.3">
      <c r="C20541" s="227"/>
    </row>
    <row r="20542" spans="3:3" ht="15.6" x14ac:dyDescent="0.3">
      <c r="C20542" s="227"/>
    </row>
    <row r="20543" spans="3:3" ht="15.6" x14ac:dyDescent="0.3">
      <c r="C20543" s="227"/>
    </row>
    <row r="20544" spans="3:3" ht="15.6" x14ac:dyDescent="0.3">
      <c r="C20544" s="227"/>
    </row>
    <row r="20545" spans="3:3" ht="15.6" x14ac:dyDescent="0.3">
      <c r="C20545" s="227"/>
    </row>
    <row r="20546" spans="3:3" ht="15.6" x14ac:dyDescent="0.3">
      <c r="C20546" s="227"/>
    </row>
    <row r="20547" spans="3:3" ht="15.6" x14ac:dyDescent="0.3">
      <c r="C20547" s="227"/>
    </row>
    <row r="20548" spans="3:3" ht="15.6" x14ac:dyDescent="0.3">
      <c r="C20548" s="227"/>
    </row>
    <row r="20549" spans="3:3" ht="15.6" x14ac:dyDescent="0.3">
      <c r="C20549" s="227"/>
    </row>
    <row r="20550" spans="3:3" ht="15.6" x14ac:dyDescent="0.3">
      <c r="C20550" s="227"/>
    </row>
    <row r="20551" spans="3:3" ht="15.6" x14ac:dyDescent="0.3">
      <c r="C20551" s="227"/>
    </row>
    <row r="20552" spans="3:3" ht="15.6" x14ac:dyDescent="0.3">
      <c r="C20552" s="227"/>
    </row>
    <row r="20553" spans="3:3" ht="15.6" x14ac:dyDescent="0.3">
      <c r="C20553" s="227"/>
    </row>
    <row r="20554" spans="3:3" ht="15.6" x14ac:dyDescent="0.3">
      <c r="C20554" s="227"/>
    </row>
    <row r="20555" spans="3:3" ht="15.6" x14ac:dyDescent="0.3">
      <c r="C20555" s="227"/>
    </row>
    <row r="20556" spans="3:3" ht="15.6" x14ac:dyDescent="0.3">
      <c r="C20556" s="227"/>
    </row>
    <row r="20557" spans="3:3" ht="15.6" x14ac:dyDescent="0.3">
      <c r="C20557" s="227"/>
    </row>
    <row r="20558" spans="3:3" ht="15.6" x14ac:dyDescent="0.3">
      <c r="C20558" s="227"/>
    </row>
    <row r="20559" spans="3:3" ht="15.6" x14ac:dyDescent="0.3">
      <c r="C20559" s="227"/>
    </row>
    <row r="20560" spans="3:3" ht="15.6" x14ac:dyDescent="0.3">
      <c r="C20560" s="227"/>
    </row>
    <row r="20561" spans="3:3" ht="15.6" x14ac:dyDescent="0.3">
      <c r="C20561" s="227"/>
    </row>
    <row r="20562" spans="3:3" ht="15.6" x14ac:dyDescent="0.3">
      <c r="C20562" s="227"/>
    </row>
    <row r="20563" spans="3:3" ht="15.6" x14ac:dyDescent="0.3">
      <c r="C20563" s="227"/>
    </row>
    <row r="20564" spans="3:3" ht="15.6" x14ac:dyDescent="0.3">
      <c r="C20564" s="227"/>
    </row>
    <row r="20565" spans="3:3" ht="15.6" x14ac:dyDescent="0.3">
      <c r="C20565" s="227"/>
    </row>
    <row r="20566" spans="3:3" ht="15.6" x14ac:dyDescent="0.3">
      <c r="C20566" s="227"/>
    </row>
    <row r="20567" spans="3:3" ht="15.6" x14ac:dyDescent="0.3">
      <c r="C20567" s="227"/>
    </row>
    <row r="20568" spans="3:3" ht="15.6" x14ac:dyDescent="0.3">
      <c r="C20568" s="227"/>
    </row>
    <row r="20569" spans="3:3" ht="15.6" x14ac:dyDescent="0.3">
      <c r="C20569" s="227"/>
    </row>
    <row r="20570" spans="3:3" ht="15.6" x14ac:dyDescent="0.3">
      <c r="C20570" s="227"/>
    </row>
    <row r="20571" spans="3:3" ht="15.6" x14ac:dyDescent="0.3">
      <c r="C20571" s="227"/>
    </row>
    <row r="20572" spans="3:3" ht="15.6" x14ac:dyDescent="0.3">
      <c r="C20572" s="227"/>
    </row>
    <row r="20573" spans="3:3" ht="15.6" x14ac:dyDescent="0.3">
      <c r="C20573" s="227"/>
    </row>
    <row r="20574" spans="3:3" ht="15.6" x14ac:dyDescent="0.3">
      <c r="C20574" s="227"/>
    </row>
    <row r="20575" spans="3:3" ht="15.6" x14ac:dyDescent="0.3">
      <c r="C20575" s="227"/>
    </row>
    <row r="20576" spans="3:3" ht="15.6" x14ac:dyDescent="0.3">
      <c r="C20576" s="227"/>
    </row>
    <row r="20577" spans="3:3" ht="15.6" x14ac:dyDescent="0.3">
      <c r="C20577" s="227"/>
    </row>
    <row r="20578" spans="3:3" ht="15.6" x14ac:dyDescent="0.3">
      <c r="C20578" s="227"/>
    </row>
    <row r="20579" spans="3:3" ht="15.6" x14ac:dyDescent="0.3">
      <c r="C20579" s="227"/>
    </row>
    <row r="20580" spans="3:3" ht="15.6" x14ac:dyDescent="0.3">
      <c r="C20580" s="227"/>
    </row>
    <row r="20581" spans="3:3" ht="15.6" x14ac:dyDescent="0.3">
      <c r="C20581" s="227"/>
    </row>
    <row r="20582" spans="3:3" ht="15.6" x14ac:dyDescent="0.3">
      <c r="C20582" s="227"/>
    </row>
    <row r="20583" spans="3:3" ht="15.6" x14ac:dyDescent="0.3">
      <c r="C20583" s="227"/>
    </row>
    <row r="20584" spans="3:3" ht="15.6" x14ac:dyDescent="0.3">
      <c r="C20584" s="227"/>
    </row>
    <row r="20585" spans="3:3" ht="15.6" x14ac:dyDescent="0.3">
      <c r="C20585" s="227"/>
    </row>
    <row r="20586" spans="3:3" ht="15.6" x14ac:dyDescent="0.3">
      <c r="C20586" s="227"/>
    </row>
    <row r="20587" spans="3:3" ht="15.6" x14ac:dyDescent="0.3">
      <c r="C20587" s="227"/>
    </row>
    <row r="20588" spans="3:3" ht="15.6" x14ac:dyDescent="0.3">
      <c r="C20588" s="227"/>
    </row>
    <row r="20589" spans="3:3" ht="15.6" x14ac:dyDescent="0.3">
      <c r="C20589" s="227"/>
    </row>
    <row r="20590" spans="3:3" ht="15.6" x14ac:dyDescent="0.3">
      <c r="C20590" s="227"/>
    </row>
    <row r="20591" spans="3:3" ht="15.6" x14ac:dyDescent="0.3">
      <c r="C20591" s="227"/>
    </row>
    <row r="20592" spans="3:3" ht="15.6" x14ac:dyDescent="0.3">
      <c r="C20592" s="227"/>
    </row>
    <row r="20593" spans="3:3" ht="15.6" x14ac:dyDescent="0.3">
      <c r="C20593" s="227"/>
    </row>
    <row r="20594" spans="3:3" ht="15.6" x14ac:dyDescent="0.3">
      <c r="C20594" s="227"/>
    </row>
    <row r="20595" spans="3:3" ht="15.6" x14ac:dyDescent="0.3">
      <c r="C20595" s="227"/>
    </row>
    <row r="20596" spans="3:3" ht="15.6" x14ac:dyDescent="0.3">
      <c r="C20596" s="227"/>
    </row>
    <row r="20597" spans="3:3" ht="15.6" x14ac:dyDescent="0.3">
      <c r="C20597" s="227"/>
    </row>
    <row r="20598" spans="3:3" ht="15.6" x14ac:dyDescent="0.3">
      <c r="C20598" s="227"/>
    </row>
    <row r="20599" spans="3:3" ht="15.6" x14ac:dyDescent="0.3">
      <c r="C20599" s="227"/>
    </row>
    <row r="20600" spans="3:3" ht="15.6" x14ac:dyDescent="0.3">
      <c r="C20600" s="227"/>
    </row>
    <row r="20601" spans="3:3" ht="15.6" x14ac:dyDescent="0.3">
      <c r="C20601" s="227"/>
    </row>
    <row r="20602" spans="3:3" ht="15.6" x14ac:dyDescent="0.3">
      <c r="C20602" s="227"/>
    </row>
    <row r="20603" spans="3:3" ht="15.6" x14ac:dyDescent="0.3">
      <c r="C20603" s="227"/>
    </row>
    <row r="20604" spans="3:3" ht="15.6" x14ac:dyDescent="0.3">
      <c r="C20604" s="227"/>
    </row>
    <row r="20605" spans="3:3" ht="15.6" x14ac:dyDescent="0.3">
      <c r="C20605" s="227"/>
    </row>
    <row r="20606" spans="3:3" ht="15.6" x14ac:dyDescent="0.3">
      <c r="C20606" s="227"/>
    </row>
    <row r="20607" spans="3:3" ht="15.6" x14ac:dyDescent="0.3">
      <c r="C20607" s="227"/>
    </row>
    <row r="20608" spans="3:3" ht="15.6" x14ac:dyDescent="0.3">
      <c r="C20608" s="227"/>
    </row>
    <row r="20609" spans="3:3" ht="15.6" x14ac:dyDescent="0.3">
      <c r="C20609" s="227"/>
    </row>
    <row r="20610" spans="3:3" ht="15.6" x14ac:dyDescent="0.3">
      <c r="C20610" s="227"/>
    </row>
    <row r="20611" spans="3:3" ht="15.6" x14ac:dyDescent="0.3">
      <c r="C20611" s="227"/>
    </row>
    <row r="20612" spans="3:3" ht="15.6" x14ac:dyDescent="0.3">
      <c r="C20612" s="227"/>
    </row>
    <row r="20613" spans="3:3" ht="15.6" x14ac:dyDescent="0.3">
      <c r="C20613" s="227"/>
    </row>
    <row r="20614" spans="3:3" ht="15.6" x14ac:dyDescent="0.3">
      <c r="C20614" s="227"/>
    </row>
    <row r="20615" spans="3:3" ht="15.6" x14ac:dyDescent="0.3">
      <c r="C20615" s="227"/>
    </row>
    <row r="20616" spans="3:3" ht="15.6" x14ac:dyDescent="0.3">
      <c r="C20616" s="227"/>
    </row>
    <row r="20617" spans="3:3" ht="15.6" x14ac:dyDescent="0.3">
      <c r="C20617" s="227"/>
    </row>
    <row r="20618" spans="3:3" ht="15.6" x14ac:dyDescent="0.3">
      <c r="C20618" s="227"/>
    </row>
    <row r="20619" spans="3:3" ht="15.6" x14ac:dyDescent="0.3">
      <c r="C20619" s="227"/>
    </row>
    <row r="20620" spans="3:3" ht="15.6" x14ac:dyDescent="0.3">
      <c r="C20620" s="227"/>
    </row>
    <row r="20621" spans="3:3" ht="15.6" x14ac:dyDescent="0.3">
      <c r="C20621" s="227"/>
    </row>
    <row r="20622" spans="3:3" ht="15.6" x14ac:dyDescent="0.3">
      <c r="C20622" s="227"/>
    </row>
    <row r="20623" spans="3:3" ht="15.6" x14ac:dyDescent="0.3">
      <c r="C20623" s="227"/>
    </row>
    <row r="20624" spans="3:3" ht="15.6" x14ac:dyDescent="0.3">
      <c r="C20624" s="227"/>
    </row>
    <row r="20625" spans="3:3" ht="15.6" x14ac:dyDescent="0.3">
      <c r="C20625" s="227"/>
    </row>
    <row r="20626" spans="3:3" ht="15.6" x14ac:dyDescent="0.3">
      <c r="C20626" s="227"/>
    </row>
    <row r="20627" spans="3:3" ht="15.6" x14ac:dyDescent="0.3">
      <c r="C20627" s="227"/>
    </row>
    <row r="20628" spans="3:3" ht="15.6" x14ac:dyDescent="0.3">
      <c r="C20628" s="227"/>
    </row>
    <row r="20629" spans="3:3" ht="15.6" x14ac:dyDescent="0.3">
      <c r="C20629" s="227"/>
    </row>
    <row r="20630" spans="3:3" ht="15.6" x14ac:dyDescent="0.3">
      <c r="C20630" s="227"/>
    </row>
    <row r="20631" spans="3:3" ht="15.6" x14ac:dyDescent="0.3">
      <c r="C20631" s="227"/>
    </row>
    <row r="20632" spans="3:3" ht="15.6" x14ac:dyDescent="0.3">
      <c r="C20632" s="227"/>
    </row>
    <row r="20633" spans="3:3" ht="15.6" x14ac:dyDescent="0.3">
      <c r="C20633" s="227"/>
    </row>
    <row r="20634" spans="3:3" ht="15.6" x14ac:dyDescent="0.3">
      <c r="C20634" s="227"/>
    </row>
    <row r="20635" spans="3:3" ht="15.6" x14ac:dyDescent="0.3">
      <c r="C20635" s="227"/>
    </row>
    <row r="20636" spans="3:3" ht="15.6" x14ac:dyDescent="0.3">
      <c r="C20636" s="227"/>
    </row>
    <row r="20637" spans="3:3" ht="15.6" x14ac:dyDescent="0.3">
      <c r="C20637" s="227"/>
    </row>
    <row r="20638" spans="3:3" ht="15.6" x14ac:dyDescent="0.3">
      <c r="C20638" s="227"/>
    </row>
    <row r="20639" spans="3:3" ht="15.6" x14ac:dyDescent="0.3">
      <c r="C20639" s="227"/>
    </row>
    <row r="20640" spans="3:3" ht="15.6" x14ac:dyDescent="0.3">
      <c r="C20640" s="227"/>
    </row>
    <row r="20641" spans="3:3" ht="15.6" x14ac:dyDescent="0.3">
      <c r="C20641" s="227"/>
    </row>
    <row r="20642" spans="3:3" ht="15.6" x14ac:dyDescent="0.3">
      <c r="C20642" s="227"/>
    </row>
    <row r="20643" spans="3:3" ht="15.6" x14ac:dyDescent="0.3">
      <c r="C20643" s="227"/>
    </row>
    <row r="20644" spans="3:3" ht="15.6" x14ac:dyDescent="0.3">
      <c r="C20644" s="227"/>
    </row>
    <row r="20645" spans="3:3" ht="15.6" x14ac:dyDescent="0.3">
      <c r="C20645" s="227"/>
    </row>
    <row r="20646" spans="3:3" ht="15.6" x14ac:dyDescent="0.3">
      <c r="C20646" s="227"/>
    </row>
    <row r="20647" spans="3:3" ht="15.6" x14ac:dyDescent="0.3">
      <c r="C20647" s="227"/>
    </row>
    <row r="20648" spans="3:3" ht="15.6" x14ac:dyDescent="0.3">
      <c r="C20648" s="227"/>
    </row>
    <row r="20649" spans="3:3" ht="15.6" x14ac:dyDescent="0.3">
      <c r="C20649" s="227"/>
    </row>
    <row r="20650" spans="3:3" ht="15.6" x14ac:dyDescent="0.3">
      <c r="C20650" s="227"/>
    </row>
    <row r="20651" spans="3:3" ht="15.6" x14ac:dyDescent="0.3">
      <c r="C20651" s="227"/>
    </row>
    <row r="20652" spans="3:3" ht="15.6" x14ac:dyDescent="0.3">
      <c r="C20652" s="227"/>
    </row>
    <row r="20653" spans="3:3" ht="15.6" x14ac:dyDescent="0.3">
      <c r="C20653" s="227"/>
    </row>
    <row r="20654" spans="3:3" ht="15.6" x14ac:dyDescent="0.3">
      <c r="C20654" s="227"/>
    </row>
    <row r="20655" spans="3:3" ht="15.6" x14ac:dyDescent="0.3">
      <c r="C20655" s="227"/>
    </row>
    <row r="20656" spans="3:3" ht="15.6" x14ac:dyDescent="0.3">
      <c r="C20656" s="227"/>
    </row>
    <row r="20657" spans="3:3" ht="15.6" x14ac:dyDescent="0.3">
      <c r="C20657" s="227"/>
    </row>
    <row r="20658" spans="3:3" ht="15.6" x14ac:dyDescent="0.3">
      <c r="C20658" s="227"/>
    </row>
    <row r="20659" spans="3:3" ht="15.6" x14ac:dyDescent="0.3">
      <c r="C20659" s="227"/>
    </row>
    <row r="20660" spans="3:3" ht="15.6" x14ac:dyDescent="0.3">
      <c r="C20660" s="227"/>
    </row>
    <row r="20661" spans="3:3" ht="15.6" x14ac:dyDescent="0.3">
      <c r="C20661" s="227"/>
    </row>
    <row r="20662" spans="3:3" ht="15.6" x14ac:dyDescent="0.3">
      <c r="C20662" s="227"/>
    </row>
    <row r="20663" spans="3:3" ht="15.6" x14ac:dyDescent="0.3">
      <c r="C20663" s="227"/>
    </row>
    <row r="20664" spans="3:3" ht="15.6" x14ac:dyDescent="0.3">
      <c r="C20664" s="227"/>
    </row>
    <row r="20665" spans="3:3" ht="15.6" x14ac:dyDescent="0.3">
      <c r="C20665" s="227"/>
    </row>
    <row r="20666" spans="3:3" ht="15.6" x14ac:dyDescent="0.3">
      <c r="C20666" s="227"/>
    </row>
    <row r="20667" spans="3:3" ht="15.6" x14ac:dyDescent="0.3">
      <c r="C20667" s="227"/>
    </row>
    <row r="20668" spans="3:3" ht="15.6" x14ac:dyDescent="0.3">
      <c r="C20668" s="227"/>
    </row>
    <row r="20669" spans="3:3" ht="15.6" x14ac:dyDescent="0.3">
      <c r="C20669" s="227"/>
    </row>
    <row r="20670" spans="3:3" ht="15.6" x14ac:dyDescent="0.3">
      <c r="C20670" s="227"/>
    </row>
    <row r="20671" spans="3:3" ht="15.6" x14ac:dyDescent="0.3">
      <c r="C20671" s="227"/>
    </row>
    <row r="20672" spans="3:3" ht="15.6" x14ac:dyDescent="0.3">
      <c r="C20672" s="227"/>
    </row>
    <row r="20673" spans="3:3" ht="15.6" x14ac:dyDescent="0.3">
      <c r="C20673" s="227"/>
    </row>
    <row r="20674" spans="3:3" ht="15.6" x14ac:dyDescent="0.3">
      <c r="C20674" s="227"/>
    </row>
    <row r="20675" spans="3:3" ht="15.6" x14ac:dyDescent="0.3">
      <c r="C20675" s="227"/>
    </row>
    <row r="20676" spans="3:3" ht="15.6" x14ac:dyDescent="0.3">
      <c r="C20676" s="227"/>
    </row>
    <row r="20677" spans="3:3" ht="15.6" x14ac:dyDescent="0.3">
      <c r="C20677" s="227"/>
    </row>
    <row r="20678" spans="3:3" ht="15.6" x14ac:dyDescent="0.3">
      <c r="C20678" s="227"/>
    </row>
    <row r="20679" spans="3:3" ht="15.6" x14ac:dyDescent="0.3">
      <c r="C20679" s="227"/>
    </row>
    <row r="20680" spans="3:3" ht="15.6" x14ac:dyDescent="0.3">
      <c r="C20680" s="227"/>
    </row>
    <row r="20681" spans="3:3" ht="15.6" x14ac:dyDescent="0.3">
      <c r="C20681" s="227"/>
    </row>
    <row r="20682" spans="3:3" ht="15.6" x14ac:dyDescent="0.3">
      <c r="C20682" s="227"/>
    </row>
    <row r="20683" spans="3:3" ht="15.6" x14ac:dyDescent="0.3">
      <c r="C20683" s="227"/>
    </row>
    <row r="20684" spans="3:3" ht="15.6" x14ac:dyDescent="0.3">
      <c r="C20684" s="227"/>
    </row>
    <row r="20685" spans="3:3" ht="15.6" x14ac:dyDescent="0.3">
      <c r="C20685" s="227"/>
    </row>
    <row r="20686" spans="3:3" ht="15.6" x14ac:dyDescent="0.3">
      <c r="C20686" s="227"/>
    </row>
    <row r="20687" spans="3:3" ht="15.6" x14ac:dyDescent="0.3">
      <c r="C20687" s="227"/>
    </row>
    <row r="20688" spans="3:3" ht="15.6" x14ac:dyDescent="0.3">
      <c r="C20688" s="227"/>
    </row>
    <row r="20689" spans="3:3" ht="15.6" x14ac:dyDescent="0.3">
      <c r="C20689" s="227"/>
    </row>
    <row r="20690" spans="3:3" ht="15.6" x14ac:dyDescent="0.3">
      <c r="C20690" s="227"/>
    </row>
    <row r="20691" spans="3:3" ht="15.6" x14ac:dyDescent="0.3">
      <c r="C20691" s="227"/>
    </row>
    <row r="20692" spans="3:3" ht="15.6" x14ac:dyDescent="0.3">
      <c r="C20692" s="227"/>
    </row>
    <row r="20693" spans="3:3" ht="15.6" x14ac:dyDescent="0.3">
      <c r="C20693" s="227"/>
    </row>
    <row r="20694" spans="3:3" ht="15.6" x14ac:dyDescent="0.3">
      <c r="C20694" s="227"/>
    </row>
    <row r="20695" spans="3:3" ht="15.6" x14ac:dyDescent="0.3">
      <c r="C20695" s="227"/>
    </row>
    <row r="20696" spans="3:3" ht="15.6" x14ac:dyDescent="0.3">
      <c r="C20696" s="227"/>
    </row>
    <row r="20697" spans="3:3" ht="15.6" x14ac:dyDescent="0.3">
      <c r="C20697" s="227"/>
    </row>
    <row r="20698" spans="3:3" ht="15.6" x14ac:dyDescent="0.3">
      <c r="C20698" s="227"/>
    </row>
    <row r="20699" spans="3:3" ht="15.6" x14ac:dyDescent="0.3">
      <c r="C20699" s="227"/>
    </row>
    <row r="20700" spans="3:3" ht="15.6" x14ac:dyDescent="0.3">
      <c r="C20700" s="227"/>
    </row>
    <row r="20701" spans="3:3" ht="15.6" x14ac:dyDescent="0.3">
      <c r="C20701" s="227"/>
    </row>
    <row r="20702" spans="3:3" ht="15.6" x14ac:dyDescent="0.3">
      <c r="C20702" s="227"/>
    </row>
    <row r="20703" spans="3:3" ht="15.6" x14ac:dyDescent="0.3">
      <c r="C20703" s="227"/>
    </row>
    <row r="20704" spans="3:3" ht="15.6" x14ac:dyDescent="0.3">
      <c r="C20704" s="227"/>
    </row>
    <row r="20705" spans="3:3" ht="15.6" x14ac:dyDescent="0.3">
      <c r="C20705" s="227"/>
    </row>
    <row r="20706" spans="3:3" ht="15.6" x14ac:dyDescent="0.3">
      <c r="C20706" s="227"/>
    </row>
    <row r="20707" spans="3:3" ht="15.6" x14ac:dyDescent="0.3">
      <c r="C20707" s="227"/>
    </row>
    <row r="20708" spans="3:3" ht="15.6" x14ac:dyDescent="0.3">
      <c r="C20708" s="227"/>
    </row>
    <row r="20709" spans="3:3" ht="15.6" x14ac:dyDescent="0.3">
      <c r="C20709" s="227"/>
    </row>
    <row r="20710" spans="3:3" ht="15.6" x14ac:dyDescent="0.3">
      <c r="C20710" s="227"/>
    </row>
    <row r="20711" spans="3:3" ht="15.6" x14ac:dyDescent="0.3">
      <c r="C20711" s="227"/>
    </row>
    <row r="20712" spans="3:3" ht="15.6" x14ac:dyDescent="0.3">
      <c r="C20712" s="227"/>
    </row>
    <row r="20713" spans="3:3" ht="15.6" x14ac:dyDescent="0.3">
      <c r="C20713" s="227"/>
    </row>
    <row r="20714" spans="3:3" ht="15.6" x14ac:dyDescent="0.3">
      <c r="C20714" s="227"/>
    </row>
    <row r="20715" spans="3:3" ht="15.6" x14ac:dyDescent="0.3">
      <c r="C20715" s="227"/>
    </row>
    <row r="20716" spans="3:3" ht="15.6" x14ac:dyDescent="0.3">
      <c r="C20716" s="227"/>
    </row>
    <row r="20717" spans="3:3" ht="15.6" x14ac:dyDescent="0.3">
      <c r="C20717" s="227"/>
    </row>
    <row r="20718" spans="3:3" ht="15.6" x14ac:dyDescent="0.3">
      <c r="C20718" s="227"/>
    </row>
    <row r="20719" spans="3:3" ht="15.6" x14ac:dyDescent="0.3">
      <c r="C20719" s="227"/>
    </row>
    <row r="20720" spans="3:3" ht="15.6" x14ac:dyDescent="0.3">
      <c r="C20720" s="227"/>
    </row>
    <row r="20721" spans="3:3" ht="15.6" x14ac:dyDescent="0.3">
      <c r="C20721" s="227"/>
    </row>
    <row r="20722" spans="3:3" ht="15.6" x14ac:dyDescent="0.3">
      <c r="C20722" s="227"/>
    </row>
    <row r="20723" spans="3:3" ht="15.6" x14ac:dyDescent="0.3">
      <c r="C20723" s="227"/>
    </row>
    <row r="20724" spans="3:3" ht="15.6" x14ac:dyDescent="0.3">
      <c r="C20724" s="227"/>
    </row>
    <row r="20725" spans="3:3" ht="15.6" x14ac:dyDescent="0.3">
      <c r="C20725" s="227"/>
    </row>
    <row r="20726" spans="3:3" ht="15.6" x14ac:dyDescent="0.3">
      <c r="C20726" s="227"/>
    </row>
    <row r="20727" spans="3:3" ht="15.6" x14ac:dyDescent="0.3">
      <c r="C20727" s="227"/>
    </row>
    <row r="20728" spans="3:3" ht="15.6" x14ac:dyDescent="0.3">
      <c r="C20728" s="227"/>
    </row>
    <row r="20729" spans="3:3" ht="15.6" x14ac:dyDescent="0.3">
      <c r="C20729" s="227"/>
    </row>
    <row r="20730" spans="3:3" ht="15.6" x14ac:dyDescent="0.3">
      <c r="C20730" s="227"/>
    </row>
    <row r="20731" spans="3:3" ht="15.6" x14ac:dyDescent="0.3">
      <c r="C20731" s="227"/>
    </row>
    <row r="20732" spans="3:3" ht="15.6" x14ac:dyDescent="0.3">
      <c r="C20732" s="227"/>
    </row>
    <row r="20733" spans="3:3" ht="15.6" x14ac:dyDescent="0.3">
      <c r="C20733" s="227"/>
    </row>
    <row r="20734" spans="3:3" ht="15.6" x14ac:dyDescent="0.3">
      <c r="C20734" s="227"/>
    </row>
    <row r="20735" spans="3:3" ht="15.6" x14ac:dyDescent="0.3">
      <c r="C20735" s="227"/>
    </row>
    <row r="20736" spans="3:3" ht="15.6" x14ac:dyDescent="0.3">
      <c r="C20736" s="227"/>
    </row>
    <row r="20737" spans="3:3" ht="15.6" x14ac:dyDescent="0.3">
      <c r="C20737" s="227"/>
    </row>
    <row r="20738" spans="3:3" ht="15.6" x14ac:dyDescent="0.3">
      <c r="C20738" s="227"/>
    </row>
    <row r="20739" spans="3:3" ht="15.6" x14ac:dyDescent="0.3">
      <c r="C20739" s="227"/>
    </row>
    <row r="20740" spans="3:3" ht="15.6" x14ac:dyDescent="0.3">
      <c r="C20740" s="227"/>
    </row>
    <row r="20741" spans="3:3" ht="15.6" x14ac:dyDescent="0.3">
      <c r="C20741" s="227"/>
    </row>
    <row r="20742" spans="3:3" ht="15.6" x14ac:dyDescent="0.3">
      <c r="C20742" s="227"/>
    </row>
    <row r="20743" spans="3:3" ht="15.6" x14ac:dyDescent="0.3">
      <c r="C20743" s="227"/>
    </row>
    <row r="20744" spans="3:3" ht="15.6" x14ac:dyDescent="0.3">
      <c r="C20744" s="227"/>
    </row>
    <row r="20745" spans="3:3" ht="15.6" x14ac:dyDescent="0.3">
      <c r="C20745" s="227"/>
    </row>
    <row r="20746" spans="3:3" ht="15.6" x14ac:dyDescent="0.3">
      <c r="C20746" s="227"/>
    </row>
    <row r="20747" spans="3:3" ht="15.6" x14ac:dyDescent="0.3">
      <c r="C20747" s="227"/>
    </row>
    <row r="20748" spans="3:3" ht="15.6" x14ac:dyDescent="0.3">
      <c r="C20748" s="227"/>
    </row>
    <row r="20749" spans="3:3" ht="15.6" x14ac:dyDescent="0.3">
      <c r="C20749" s="227"/>
    </row>
    <row r="20750" spans="3:3" ht="15.6" x14ac:dyDescent="0.3">
      <c r="C20750" s="227"/>
    </row>
    <row r="20751" spans="3:3" ht="15.6" x14ac:dyDescent="0.3">
      <c r="C20751" s="227"/>
    </row>
    <row r="20752" spans="3:3" ht="15.6" x14ac:dyDescent="0.3">
      <c r="C20752" s="227"/>
    </row>
    <row r="20753" spans="3:3" ht="15.6" x14ac:dyDescent="0.3">
      <c r="C20753" s="227"/>
    </row>
    <row r="20754" spans="3:3" ht="15.6" x14ac:dyDescent="0.3">
      <c r="C20754" s="227"/>
    </row>
    <row r="20755" spans="3:3" ht="15.6" x14ac:dyDescent="0.3">
      <c r="C20755" s="227"/>
    </row>
    <row r="20756" spans="3:3" ht="15.6" x14ac:dyDescent="0.3">
      <c r="C20756" s="227"/>
    </row>
    <row r="20757" spans="3:3" ht="15.6" x14ac:dyDescent="0.3">
      <c r="C20757" s="227"/>
    </row>
    <row r="20758" spans="3:3" ht="15.6" x14ac:dyDescent="0.3">
      <c r="C20758" s="227"/>
    </row>
    <row r="20759" spans="3:3" ht="15.6" x14ac:dyDescent="0.3">
      <c r="C20759" s="227"/>
    </row>
    <row r="20760" spans="3:3" ht="15.6" x14ac:dyDescent="0.3">
      <c r="C20760" s="227"/>
    </row>
    <row r="20761" spans="3:3" ht="15.6" x14ac:dyDescent="0.3">
      <c r="C20761" s="227"/>
    </row>
    <row r="20762" spans="3:3" ht="15.6" x14ac:dyDescent="0.3">
      <c r="C20762" s="227"/>
    </row>
    <row r="20763" spans="3:3" ht="15.6" x14ac:dyDescent="0.3">
      <c r="C20763" s="227"/>
    </row>
    <row r="20764" spans="3:3" ht="15.6" x14ac:dyDescent="0.3">
      <c r="C20764" s="227"/>
    </row>
    <row r="20765" spans="3:3" ht="15.6" x14ac:dyDescent="0.3">
      <c r="C20765" s="227"/>
    </row>
    <row r="20766" spans="3:3" ht="15.6" x14ac:dyDescent="0.3">
      <c r="C20766" s="227"/>
    </row>
    <row r="20767" spans="3:3" ht="15.6" x14ac:dyDescent="0.3">
      <c r="C20767" s="227"/>
    </row>
    <row r="20768" spans="3:3" ht="15.6" x14ac:dyDescent="0.3">
      <c r="C20768" s="227"/>
    </row>
    <row r="20769" spans="3:3" ht="15.6" x14ac:dyDescent="0.3">
      <c r="C20769" s="227"/>
    </row>
    <row r="20770" spans="3:3" ht="15.6" x14ac:dyDescent="0.3">
      <c r="C20770" s="227"/>
    </row>
    <row r="20771" spans="3:3" ht="15.6" x14ac:dyDescent="0.3">
      <c r="C20771" s="227"/>
    </row>
    <row r="20772" spans="3:3" ht="15.6" x14ac:dyDescent="0.3">
      <c r="C20772" s="227"/>
    </row>
    <row r="20773" spans="3:3" ht="15.6" x14ac:dyDescent="0.3">
      <c r="C20773" s="227"/>
    </row>
    <row r="20774" spans="3:3" ht="15.6" x14ac:dyDescent="0.3">
      <c r="C20774" s="227"/>
    </row>
    <row r="20775" spans="3:3" ht="15.6" x14ac:dyDescent="0.3">
      <c r="C20775" s="227"/>
    </row>
    <row r="20776" spans="3:3" ht="15.6" x14ac:dyDescent="0.3">
      <c r="C20776" s="227"/>
    </row>
    <row r="20777" spans="3:3" ht="15.6" x14ac:dyDescent="0.3">
      <c r="C20777" s="227"/>
    </row>
    <row r="20778" spans="3:3" ht="15.6" x14ac:dyDescent="0.3">
      <c r="C20778" s="227"/>
    </row>
    <row r="20779" spans="3:3" ht="15.6" x14ac:dyDescent="0.3">
      <c r="C20779" s="227"/>
    </row>
    <row r="20780" spans="3:3" ht="15.6" x14ac:dyDescent="0.3">
      <c r="C20780" s="227"/>
    </row>
    <row r="20781" spans="3:3" ht="15.6" x14ac:dyDescent="0.3">
      <c r="C20781" s="227"/>
    </row>
    <row r="20782" spans="3:3" ht="15.6" x14ac:dyDescent="0.3">
      <c r="C20782" s="227"/>
    </row>
    <row r="20783" spans="3:3" ht="15.6" x14ac:dyDescent="0.3">
      <c r="C20783" s="227"/>
    </row>
    <row r="20784" spans="3:3" ht="15.6" x14ac:dyDescent="0.3">
      <c r="C20784" s="227"/>
    </row>
    <row r="20785" spans="3:3" ht="15.6" x14ac:dyDescent="0.3">
      <c r="C20785" s="227"/>
    </row>
    <row r="20786" spans="3:3" ht="15.6" x14ac:dyDescent="0.3">
      <c r="C20786" s="227"/>
    </row>
    <row r="20787" spans="3:3" ht="15.6" x14ac:dyDescent="0.3">
      <c r="C20787" s="227"/>
    </row>
    <row r="20788" spans="3:3" ht="15.6" x14ac:dyDescent="0.3">
      <c r="C20788" s="227"/>
    </row>
    <row r="20789" spans="3:3" ht="15.6" x14ac:dyDescent="0.3">
      <c r="C20789" s="227"/>
    </row>
    <row r="20790" spans="3:3" ht="15.6" x14ac:dyDescent="0.3">
      <c r="C20790" s="227"/>
    </row>
    <row r="20791" spans="3:3" ht="15.6" x14ac:dyDescent="0.3">
      <c r="C20791" s="227"/>
    </row>
    <row r="20792" spans="3:3" ht="15.6" x14ac:dyDescent="0.3">
      <c r="C20792" s="227"/>
    </row>
    <row r="20793" spans="3:3" ht="15.6" x14ac:dyDescent="0.3">
      <c r="C20793" s="227"/>
    </row>
    <row r="20794" spans="3:3" ht="15.6" x14ac:dyDescent="0.3">
      <c r="C20794" s="227"/>
    </row>
    <row r="20795" spans="3:3" ht="15.6" x14ac:dyDescent="0.3">
      <c r="C20795" s="227"/>
    </row>
    <row r="20796" spans="3:3" ht="15.6" x14ac:dyDescent="0.3">
      <c r="C20796" s="227"/>
    </row>
    <row r="20797" spans="3:3" ht="15.6" x14ac:dyDescent="0.3">
      <c r="C20797" s="227"/>
    </row>
    <row r="20798" spans="3:3" ht="15.6" x14ac:dyDescent="0.3">
      <c r="C20798" s="227"/>
    </row>
    <row r="20799" spans="3:3" ht="15.6" x14ac:dyDescent="0.3">
      <c r="C20799" s="227"/>
    </row>
    <row r="20800" spans="3:3" ht="15.6" x14ac:dyDescent="0.3">
      <c r="C20800" s="227"/>
    </row>
    <row r="20801" spans="3:3" ht="15.6" x14ac:dyDescent="0.3">
      <c r="C20801" s="227"/>
    </row>
    <row r="20802" spans="3:3" ht="15.6" x14ac:dyDescent="0.3">
      <c r="C20802" s="227"/>
    </row>
    <row r="20803" spans="3:3" ht="15.6" x14ac:dyDescent="0.3">
      <c r="C20803" s="227"/>
    </row>
    <row r="20804" spans="3:3" ht="15.6" x14ac:dyDescent="0.3">
      <c r="C20804" s="227"/>
    </row>
    <row r="20805" spans="3:3" ht="15.6" x14ac:dyDescent="0.3">
      <c r="C20805" s="227"/>
    </row>
    <row r="20806" spans="3:3" ht="15.6" x14ac:dyDescent="0.3">
      <c r="C20806" s="227"/>
    </row>
    <row r="20807" spans="3:3" ht="15.6" x14ac:dyDescent="0.3">
      <c r="C20807" s="227"/>
    </row>
    <row r="20808" spans="3:3" ht="15.6" x14ac:dyDescent="0.3">
      <c r="C20808" s="227"/>
    </row>
    <row r="20809" spans="3:3" ht="15.6" x14ac:dyDescent="0.3">
      <c r="C20809" s="227"/>
    </row>
    <row r="20810" spans="3:3" ht="15.6" x14ac:dyDescent="0.3">
      <c r="C20810" s="227"/>
    </row>
    <row r="20811" spans="3:3" ht="15.6" x14ac:dyDescent="0.3">
      <c r="C20811" s="227"/>
    </row>
    <row r="20812" spans="3:3" ht="15.6" x14ac:dyDescent="0.3">
      <c r="C20812" s="227"/>
    </row>
    <row r="20813" spans="3:3" ht="15.6" x14ac:dyDescent="0.3">
      <c r="C20813" s="227"/>
    </row>
    <row r="20814" spans="3:3" ht="15.6" x14ac:dyDescent="0.3">
      <c r="C20814" s="227"/>
    </row>
    <row r="20815" spans="3:3" ht="15.6" x14ac:dyDescent="0.3">
      <c r="C20815" s="227"/>
    </row>
    <row r="20816" spans="3:3" ht="15.6" x14ac:dyDescent="0.3">
      <c r="C20816" s="227"/>
    </row>
    <row r="20817" spans="3:3" ht="15.6" x14ac:dyDescent="0.3">
      <c r="C20817" s="227"/>
    </row>
    <row r="20818" spans="3:3" ht="15.6" x14ac:dyDescent="0.3">
      <c r="C20818" s="227"/>
    </row>
    <row r="20819" spans="3:3" ht="15.6" x14ac:dyDescent="0.3">
      <c r="C20819" s="227"/>
    </row>
    <row r="20820" spans="3:3" ht="15.6" x14ac:dyDescent="0.3">
      <c r="C20820" s="227"/>
    </row>
    <row r="20821" spans="3:3" ht="15.6" x14ac:dyDescent="0.3">
      <c r="C20821" s="227"/>
    </row>
    <row r="20822" spans="3:3" ht="15.6" x14ac:dyDescent="0.3">
      <c r="C20822" s="227"/>
    </row>
    <row r="20823" spans="3:3" ht="15.6" x14ac:dyDescent="0.3">
      <c r="C20823" s="227"/>
    </row>
    <row r="20824" spans="3:3" ht="15.6" x14ac:dyDescent="0.3">
      <c r="C20824" s="227"/>
    </row>
    <row r="20825" spans="3:3" ht="15.6" x14ac:dyDescent="0.3">
      <c r="C20825" s="227"/>
    </row>
    <row r="20826" spans="3:3" ht="15.6" x14ac:dyDescent="0.3">
      <c r="C20826" s="227"/>
    </row>
    <row r="20827" spans="3:3" ht="15.6" x14ac:dyDescent="0.3">
      <c r="C20827" s="227"/>
    </row>
    <row r="20828" spans="3:3" ht="15.6" x14ac:dyDescent="0.3">
      <c r="C20828" s="227"/>
    </row>
    <row r="20829" spans="3:3" ht="15.6" x14ac:dyDescent="0.3">
      <c r="C20829" s="227"/>
    </row>
    <row r="20830" spans="3:3" ht="15.6" x14ac:dyDescent="0.3">
      <c r="C20830" s="227"/>
    </row>
    <row r="20831" spans="3:3" ht="15.6" x14ac:dyDescent="0.3">
      <c r="C20831" s="227"/>
    </row>
    <row r="20832" spans="3:3" ht="15.6" x14ac:dyDescent="0.3">
      <c r="C20832" s="227"/>
    </row>
    <row r="20833" spans="3:3" ht="15.6" x14ac:dyDescent="0.3">
      <c r="C20833" s="227"/>
    </row>
    <row r="20834" spans="3:3" ht="15.6" x14ac:dyDescent="0.3">
      <c r="C20834" s="227"/>
    </row>
    <row r="20835" spans="3:3" ht="15.6" x14ac:dyDescent="0.3">
      <c r="C20835" s="227"/>
    </row>
    <row r="20836" spans="3:3" ht="15.6" x14ac:dyDescent="0.3">
      <c r="C20836" s="227"/>
    </row>
    <row r="20837" spans="3:3" ht="15.6" x14ac:dyDescent="0.3">
      <c r="C20837" s="227"/>
    </row>
    <row r="20838" spans="3:3" ht="15.6" x14ac:dyDescent="0.3">
      <c r="C20838" s="227"/>
    </row>
    <row r="20839" spans="3:3" ht="15.6" x14ac:dyDescent="0.3">
      <c r="C20839" s="227"/>
    </row>
    <row r="20840" spans="3:3" ht="15.6" x14ac:dyDescent="0.3">
      <c r="C20840" s="227"/>
    </row>
    <row r="20841" spans="3:3" ht="15.6" x14ac:dyDescent="0.3">
      <c r="C20841" s="227"/>
    </row>
    <row r="20842" spans="3:3" ht="15.6" x14ac:dyDescent="0.3">
      <c r="C20842" s="227"/>
    </row>
    <row r="20843" spans="3:3" ht="15.6" x14ac:dyDescent="0.3">
      <c r="C20843" s="227"/>
    </row>
    <row r="20844" spans="3:3" ht="15.6" x14ac:dyDescent="0.3">
      <c r="C20844" s="227"/>
    </row>
    <row r="20845" spans="3:3" ht="15.6" x14ac:dyDescent="0.3">
      <c r="C20845" s="227"/>
    </row>
    <row r="20846" spans="3:3" ht="15.6" x14ac:dyDescent="0.3">
      <c r="C20846" s="227"/>
    </row>
    <row r="20847" spans="3:3" ht="15.6" x14ac:dyDescent="0.3">
      <c r="C20847" s="227"/>
    </row>
    <row r="20848" spans="3:3" ht="15.6" x14ac:dyDescent="0.3">
      <c r="C20848" s="227"/>
    </row>
    <row r="20849" spans="3:3" ht="15.6" x14ac:dyDescent="0.3">
      <c r="C20849" s="227"/>
    </row>
    <row r="20850" spans="3:3" ht="15.6" x14ac:dyDescent="0.3">
      <c r="C20850" s="227"/>
    </row>
    <row r="20851" spans="3:3" ht="15.6" x14ac:dyDescent="0.3">
      <c r="C20851" s="227"/>
    </row>
    <row r="20852" spans="3:3" ht="15.6" x14ac:dyDescent="0.3">
      <c r="C20852" s="227"/>
    </row>
    <row r="20853" spans="3:3" ht="15.6" x14ac:dyDescent="0.3">
      <c r="C20853" s="227"/>
    </row>
    <row r="20854" spans="3:3" ht="15.6" x14ac:dyDescent="0.3">
      <c r="C20854" s="227"/>
    </row>
    <row r="20855" spans="3:3" ht="15.6" x14ac:dyDescent="0.3">
      <c r="C20855" s="227"/>
    </row>
    <row r="20856" spans="3:3" ht="15.6" x14ac:dyDescent="0.3">
      <c r="C20856" s="227"/>
    </row>
    <row r="20857" spans="3:3" ht="15.6" x14ac:dyDescent="0.3">
      <c r="C20857" s="227"/>
    </row>
    <row r="20858" spans="3:3" ht="15.6" x14ac:dyDescent="0.3">
      <c r="C20858" s="227"/>
    </row>
    <row r="20859" spans="3:3" ht="15.6" x14ac:dyDescent="0.3">
      <c r="C20859" s="227"/>
    </row>
    <row r="20860" spans="3:3" ht="15.6" x14ac:dyDescent="0.3">
      <c r="C20860" s="227"/>
    </row>
    <row r="20861" spans="3:3" ht="15.6" x14ac:dyDescent="0.3">
      <c r="C20861" s="227"/>
    </row>
    <row r="20862" spans="3:3" ht="15.6" x14ac:dyDescent="0.3">
      <c r="C20862" s="227"/>
    </row>
    <row r="20863" spans="3:3" ht="15.6" x14ac:dyDescent="0.3">
      <c r="C20863" s="227"/>
    </row>
    <row r="20864" spans="3:3" ht="15.6" x14ac:dyDescent="0.3">
      <c r="C20864" s="227"/>
    </row>
    <row r="20865" spans="3:3" ht="15.6" x14ac:dyDescent="0.3">
      <c r="C20865" s="227"/>
    </row>
    <row r="20866" spans="3:3" ht="15.6" x14ac:dyDescent="0.3">
      <c r="C20866" s="227"/>
    </row>
    <row r="20867" spans="3:3" ht="15.6" x14ac:dyDescent="0.3">
      <c r="C20867" s="227"/>
    </row>
    <row r="20868" spans="3:3" ht="15.6" x14ac:dyDescent="0.3">
      <c r="C20868" s="227"/>
    </row>
    <row r="20869" spans="3:3" ht="15.6" x14ac:dyDescent="0.3">
      <c r="C20869" s="227"/>
    </row>
    <row r="20870" spans="3:3" ht="15.6" x14ac:dyDescent="0.3">
      <c r="C20870" s="227"/>
    </row>
    <row r="20871" spans="3:3" ht="15.6" x14ac:dyDescent="0.3">
      <c r="C20871" s="227"/>
    </row>
    <row r="20872" spans="3:3" ht="15.6" x14ac:dyDescent="0.3">
      <c r="C20872" s="227"/>
    </row>
    <row r="20873" spans="3:3" ht="15.6" x14ac:dyDescent="0.3">
      <c r="C20873" s="227"/>
    </row>
    <row r="20874" spans="3:3" ht="15.6" x14ac:dyDescent="0.3">
      <c r="C20874" s="227"/>
    </row>
    <row r="20875" spans="3:3" ht="15.6" x14ac:dyDescent="0.3">
      <c r="C20875" s="227"/>
    </row>
    <row r="20876" spans="3:3" ht="15.6" x14ac:dyDescent="0.3">
      <c r="C20876" s="227"/>
    </row>
    <row r="20877" spans="3:3" ht="15.6" x14ac:dyDescent="0.3">
      <c r="C20877" s="227"/>
    </row>
    <row r="20878" spans="3:3" ht="15.6" x14ac:dyDescent="0.3">
      <c r="C20878" s="227"/>
    </row>
    <row r="20879" spans="3:3" ht="15.6" x14ac:dyDescent="0.3">
      <c r="C20879" s="227"/>
    </row>
    <row r="20880" spans="3:3" ht="15.6" x14ac:dyDescent="0.3">
      <c r="C20880" s="227"/>
    </row>
    <row r="20881" spans="3:3" ht="15.6" x14ac:dyDescent="0.3">
      <c r="C20881" s="227"/>
    </row>
    <row r="20882" spans="3:3" ht="15.6" x14ac:dyDescent="0.3">
      <c r="C20882" s="227"/>
    </row>
    <row r="20883" spans="3:3" ht="15.6" x14ac:dyDescent="0.3">
      <c r="C20883" s="227"/>
    </row>
    <row r="20884" spans="3:3" ht="15.6" x14ac:dyDescent="0.3">
      <c r="C20884" s="227"/>
    </row>
    <row r="20885" spans="3:3" ht="15.6" x14ac:dyDescent="0.3">
      <c r="C20885" s="227"/>
    </row>
    <row r="20886" spans="3:3" ht="15.6" x14ac:dyDescent="0.3">
      <c r="C20886" s="227"/>
    </row>
    <row r="20887" spans="3:3" ht="15.6" x14ac:dyDescent="0.3">
      <c r="C20887" s="227"/>
    </row>
    <row r="20888" spans="3:3" ht="15.6" x14ac:dyDescent="0.3">
      <c r="C20888" s="227"/>
    </row>
    <row r="20889" spans="3:3" ht="15.6" x14ac:dyDescent="0.3">
      <c r="C20889" s="227"/>
    </row>
    <row r="20890" spans="3:3" ht="15.6" x14ac:dyDescent="0.3">
      <c r="C20890" s="227"/>
    </row>
    <row r="20891" spans="3:3" ht="15.6" x14ac:dyDescent="0.3">
      <c r="C20891" s="227"/>
    </row>
    <row r="20892" spans="3:3" ht="15.6" x14ac:dyDescent="0.3">
      <c r="C20892" s="227"/>
    </row>
    <row r="20893" spans="3:3" ht="15.6" x14ac:dyDescent="0.3">
      <c r="C20893" s="227"/>
    </row>
    <row r="20894" spans="3:3" ht="15.6" x14ac:dyDescent="0.3">
      <c r="C20894" s="227"/>
    </row>
    <row r="20895" spans="3:3" ht="15.6" x14ac:dyDescent="0.3">
      <c r="C20895" s="227"/>
    </row>
    <row r="20896" spans="3:3" ht="15.6" x14ac:dyDescent="0.3">
      <c r="C20896" s="227"/>
    </row>
    <row r="20897" spans="3:3" ht="15.6" x14ac:dyDescent="0.3">
      <c r="C20897" s="227"/>
    </row>
    <row r="20898" spans="3:3" ht="15.6" x14ac:dyDescent="0.3">
      <c r="C20898" s="227"/>
    </row>
    <row r="20899" spans="3:3" ht="15.6" x14ac:dyDescent="0.3">
      <c r="C20899" s="227"/>
    </row>
    <row r="20900" spans="3:3" ht="15.6" x14ac:dyDescent="0.3">
      <c r="C20900" s="227"/>
    </row>
    <row r="20901" spans="3:3" ht="15.6" x14ac:dyDescent="0.3">
      <c r="C20901" s="227"/>
    </row>
    <row r="20902" spans="3:3" ht="15.6" x14ac:dyDescent="0.3">
      <c r="C20902" s="227"/>
    </row>
    <row r="20903" spans="3:3" ht="15.6" x14ac:dyDescent="0.3">
      <c r="C20903" s="227"/>
    </row>
    <row r="20904" spans="3:3" ht="15.6" x14ac:dyDescent="0.3">
      <c r="C20904" s="227"/>
    </row>
    <row r="20905" spans="3:3" ht="15.6" x14ac:dyDescent="0.3">
      <c r="C20905" s="227"/>
    </row>
    <row r="20906" spans="3:3" ht="15.6" x14ac:dyDescent="0.3">
      <c r="C20906" s="227"/>
    </row>
    <row r="20907" spans="3:3" ht="15.6" x14ac:dyDescent="0.3">
      <c r="C20907" s="227"/>
    </row>
    <row r="20908" spans="3:3" ht="15.6" x14ac:dyDescent="0.3">
      <c r="C20908" s="227"/>
    </row>
    <row r="20909" spans="3:3" ht="15.6" x14ac:dyDescent="0.3">
      <c r="C20909" s="227"/>
    </row>
    <row r="20910" spans="3:3" ht="15.6" x14ac:dyDescent="0.3">
      <c r="C20910" s="227"/>
    </row>
    <row r="20911" spans="3:3" ht="15.6" x14ac:dyDescent="0.3">
      <c r="C20911" s="227"/>
    </row>
    <row r="20912" spans="3:3" ht="15.6" x14ac:dyDescent="0.3">
      <c r="C20912" s="227"/>
    </row>
    <row r="20913" spans="3:3" ht="15.6" x14ac:dyDescent="0.3">
      <c r="C20913" s="227"/>
    </row>
    <row r="20914" spans="3:3" ht="15.6" x14ac:dyDescent="0.3">
      <c r="C20914" s="227"/>
    </row>
    <row r="20915" spans="3:3" ht="15.6" x14ac:dyDescent="0.3">
      <c r="C20915" s="227"/>
    </row>
    <row r="20916" spans="3:3" ht="15.6" x14ac:dyDescent="0.3">
      <c r="C20916" s="227"/>
    </row>
    <row r="20917" spans="3:3" ht="15.6" x14ac:dyDescent="0.3">
      <c r="C20917" s="227"/>
    </row>
    <row r="20918" spans="3:3" ht="15.6" x14ac:dyDescent="0.3">
      <c r="C20918" s="227"/>
    </row>
    <row r="20919" spans="3:3" ht="15.6" x14ac:dyDescent="0.3">
      <c r="C20919" s="227"/>
    </row>
    <row r="20920" spans="3:3" ht="15.6" x14ac:dyDescent="0.3">
      <c r="C20920" s="227"/>
    </row>
    <row r="20921" spans="3:3" ht="15.6" x14ac:dyDescent="0.3">
      <c r="C20921" s="227"/>
    </row>
    <row r="20922" spans="3:3" ht="15.6" x14ac:dyDescent="0.3">
      <c r="C20922" s="227"/>
    </row>
    <row r="20923" spans="3:3" ht="15.6" x14ac:dyDescent="0.3">
      <c r="C20923" s="227"/>
    </row>
    <row r="20924" spans="3:3" ht="15.6" x14ac:dyDescent="0.3">
      <c r="C20924" s="227"/>
    </row>
    <row r="20925" spans="3:3" ht="15.6" x14ac:dyDescent="0.3">
      <c r="C20925" s="227"/>
    </row>
    <row r="20926" spans="3:3" ht="15.6" x14ac:dyDescent="0.3">
      <c r="C20926" s="227"/>
    </row>
    <row r="20927" spans="3:3" ht="15.6" x14ac:dyDescent="0.3">
      <c r="C20927" s="227"/>
    </row>
    <row r="20928" spans="3:3" ht="15.6" x14ac:dyDescent="0.3">
      <c r="C20928" s="227"/>
    </row>
    <row r="20929" spans="3:3" ht="15.6" x14ac:dyDescent="0.3">
      <c r="C20929" s="227"/>
    </row>
    <row r="20930" spans="3:3" ht="15.6" x14ac:dyDescent="0.3">
      <c r="C20930" s="227"/>
    </row>
    <row r="20931" spans="3:3" ht="15.6" x14ac:dyDescent="0.3">
      <c r="C20931" s="227"/>
    </row>
    <row r="20932" spans="3:3" ht="15.6" x14ac:dyDescent="0.3">
      <c r="C20932" s="227"/>
    </row>
    <row r="20933" spans="3:3" ht="15.6" x14ac:dyDescent="0.3">
      <c r="C20933" s="227"/>
    </row>
    <row r="20934" spans="3:3" ht="15.6" x14ac:dyDescent="0.3">
      <c r="C20934" s="227"/>
    </row>
    <row r="20935" spans="3:3" ht="15.6" x14ac:dyDescent="0.3">
      <c r="C20935" s="227"/>
    </row>
    <row r="20936" spans="3:3" ht="15.6" x14ac:dyDescent="0.3">
      <c r="C20936" s="227"/>
    </row>
    <row r="20937" spans="3:3" ht="15.6" x14ac:dyDescent="0.3">
      <c r="C20937" s="227"/>
    </row>
    <row r="20938" spans="3:3" ht="15.6" x14ac:dyDescent="0.3">
      <c r="C20938" s="227"/>
    </row>
    <row r="20939" spans="3:3" ht="15.6" x14ac:dyDescent="0.3">
      <c r="C20939" s="227"/>
    </row>
    <row r="20940" spans="3:3" ht="15.6" x14ac:dyDescent="0.3">
      <c r="C20940" s="227"/>
    </row>
    <row r="20941" spans="3:3" ht="15.6" x14ac:dyDescent="0.3">
      <c r="C20941" s="227"/>
    </row>
    <row r="20942" spans="3:3" ht="15.6" x14ac:dyDescent="0.3">
      <c r="C20942" s="227"/>
    </row>
    <row r="20943" spans="3:3" ht="15.6" x14ac:dyDescent="0.3">
      <c r="C20943" s="227"/>
    </row>
    <row r="20944" spans="3:3" ht="15.6" x14ac:dyDescent="0.3">
      <c r="C20944" s="227"/>
    </row>
    <row r="20945" spans="3:3" ht="15.6" x14ac:dyDescent="0.3">
      <c r="C20945" s="227"/>
    </row>
    <row r="20946" spans="3:3" ht="15.6" x14ac:dyDescent="0.3">
      <c r="C20946" s="227"/>
    </row>
    <row r="20947" spans="3:3" ht="15.6" x14ac:dyDescent="0.3">
      <c r="C20947" s="227"/>
    </row>
    <row r="20948" spans="3:3" ht="15.6" x14ac:dyDescent="0.3">
      <c r="C20948" s="227"/>
    </row>
    <row r="20949" spans="3:3" ht="15.6" x14ac:dyDescent="0.3">
      <c r="C20949" s="227"/>
    </row>
    <row r="20950" spans="3:3" ht="15.6" x14ac:dyDescent="0.3">
      <c r="C20950" s="227"/>
    </row>
    <row r="20951" spans="3:3" ht="15.6" x14ac:dyDescent="0.3">
      <c r="C20951" s="227"/>
    </row>
    <row r="20952" spans="3:3" ht="15.6" x14ac:dyDescent="0.3">
      <c r="C20952" s="227"/>
    </row>
    <row r="20953" spans="3:3" ht="15.6" x14ac:dyDescent="0.3">
      <c r="C20953" s="227"/>
    </row>
    <row r="20954" spans="3:3" ht="15.6" x14ac:dyDescent="0.3">
      <c r="C20954" s="227"/>
    </row>
    <row r="20955" spans="3:3" ht="15.6" x14ac:dyDescent="0.3">
      <c r="C20955" s="227"/>
    </row>
    <row r="20956" spans="3:3" ht="15.6" x14ac:dyDescent="0.3">
      <c r="C20956" s="227"/>
    </row>
    <row r="20957" spans="3:3" ht="15.6" x14ac:dyDescent="0.3">
      <c r="C20957" s="227"/>
    </row>
    <row r="20958" spans="3:3" ht="15.6" x14ac:dyDescent="0.3">
      <c r="C20958" s="227"/>
    </row>
    <row r="20959" spans="3:3" ht="15.6" x14ac:dyDescent="0.3">
      <c r="C20959" s="227"/>
    </row>
    <row r="20960" spans="3:3" ht="15.6" x14ac:dyDescent="0.3">
      <c r="C20960" s="227"/>
    </row>
    <row r="20961" spans="3:3" ht="15.6" x14ac:dyDescent="0.3">
      <c r="C20961" s="227"/>
    </row>
    <row r="20962" spans="3:3" ht="15.6" x14ac:dyDescent="0.3">
      <c r="C20962" s="227"/>
    </row>
    <row r="20963" spans="3:3" ht="15.6" x14ac:dyDescent="0.3">
      <c r="C20963" s="227"/>
    </row>
    <row r="20964" spans="3:3" ht="15.6" x14ac:dyDescent="0.3">
      <c r="C20964" s="227"/>
    </row>
    <row r="20965" spans="3:3" ht="15.6" x14ac:dyDescent="0.3">
      <c r="C20965" s="227"/>
    </row>
    <row r="20966" spans="3:3" ht="15.6" x14ac:dyDescent="0.3">
      <c r="C20966" s="227"/>
    </row>
    <row r="20967" spans="3:3" ht="15.6" x14ac:dyDescent="0.3">
      <c r="C20967" s="227"/>
    </row>
    <row r="20968" spans="3:3" ht="15.6" x14ac:dyDescent="0.3">
      <c r="C20968" s="227"/>
    </row>
    <row r="20969" spans="3:3" ht="15.6" x14ac:dyDescent="0.3">
      <c r="C20969" s="227"/>
    </row>
    <row r="20970" spans="3:3" ht="15.6" x14ac:dyDescent="0.3">
      <c r="C20970" s="227"/>
    </row>
    <row r="20971" spans="3:3" ht="15.6" x14ac:dyDescent="0.3">
      <c r="C20971" s="227"/>
    </row>
    <row r="20972" spans="3:3" ht="15.6" x14ac:dyDescent="0.3">
      <c r="C20972" s="227"/>
    </row>
    <row r="20973" spans="3:3" ht="15.6" x14ac:dyDescent="0.3">
      <c r="C20973" s="227"/>
    </row>
    <row r="20974" spans="3:3" ht="15.6" x14ac:dyDescent="0.3">
      <c r="C20974" s="227"/>
    </row>
    <row r="20975" spans="3:3" ht="15.6" x14ac:dyDescent="0.3">
      <c r="C20975" s="227"/>
    </row>
    <row r="20976" spans="3:3" ht="15.6" x14ac:dyDescent="0.3">
      <c r="C20976" s="227"/>
    </row>
    <row r="20977" spans="3:3" ht="15.6" x14ac:dyDescent="0.3">
      <c r="C20977" s="227"/>
    </row>
    <row r="20978" spans="3:3" ht="15.6" x14ac:dyDescent="0.3">
      <c r="C20978" s="227"/>
    </row>
    <row r="20979" spans="3:3" ht="15.6" x14ac:dyDescent="0.3">
      <c r="C20979" s="227"/>
    </row>
    <row r="20980" spans="3:3" ht="15.6" x14ac:dyDescent="0.3">
      <c r="C20980" s="227"/>
    </row>
    <row r="20981" spans="3:3" ht="15.6" x14ac:dyDescent="0.3">
      <c r="C20981" s="227"/>
    </row>
    <row r="20982" spans="3:3" ht="15.6" x14ac:dyDescent="0.3">
      <c r="C20982" s="227"/>
    </row>
    <row r="20983" spans="3:3" ht="15.6" x14ac:dyDescent="0.3">
      <c r="C20983" s="227"/>
    </row>
    <row r="20984" spans="3:3" ht="15.6" x14ac:dyDescent="0.3">
      <c r="C20984" s="227"/>
    </row>
    <row r="20985" spans="3:3" ht="15.6" x14ac:dyDescent="0.3">
      <c r="C20985" s="227"/>
    </row>
    <row r="20986" spans="3:3" ht="15.6" x14ac:dyDescent="0.3">
      <c r="C20986" s="227"/>
    </row>
    <row r="20987" spans="3:3" ht="15.6" x14ac:dyDescent="0.3">
      <c r="C20987" s="227"/>
    </row>
    <row r="20988" spans="3:3" ht="15.6" x14ac:dyDescent="0.3">
      <c r="C20988" s="227"/>
    </row>
    <row r="20989" spans="3:3" ht="15.6" x14ac:dyDescent="0.3">
      <c r="C20989" s="227"/>
    </row>
    <row r="20990" spans="3:3" ht="15.6" x14ac:dyDescent="0.3">
      <c r="C20990" s="227"/>
    </row>
    <row r="20991" spans="3:3" ht="15.6" x14ac:dyDescent="0.3">
      <c r="C20991" s="227"/>
    </row>
    <row r="20992" spans="3:3" ht="15.6" x14ac:dyDescent="0.3">
      <c r="C20992" s="227"/>
    </row>
    <row r="20993" spans="3:3" ht="15.6" x14ac:dyDescent="0.3">
      <c r="C20993" s="227"/>
    </row>
    <row r="20994" spans="3:3" ht="15.6" x14ac:dyDescent="0.3">
      <c r="C20994" s="227"/>
    </row>
    <row r="20995" spans="3:3" ht="15.6" x14ac:dyDescent="0.3">
      <c r="C20995" s="227"/>
    </row>
    <row r="20996" spans="3:3" ht="15.6" x14ac:dyDescent="0.3">
      <c r="C20996" s="227"/>
    </row>
    <row r="20997" spans="3:3" ht="15.6" x14ac:dyDescent="0.3">
      <c r="C20997" s="227"/>
    </row>
    <row r="20998" spans="3:3" ht="15.6" x14ac:dyDescent="0.3">
      <c r="C20998" s="227"/>
    </row>
    <row r="20999" spans="3:3" ht="15.6" x14ac:dyDescent="0.3">
      <c r="C20999" s="227"/>
    </row>
    <row r="21000" spans="3:3" ht="15.6" x14ac:dyDescent="0.3">
      <c r="C21000" s="227"/>
    </row>
    <row r="21001" spans="3:3" ht="15.6" x14ac:dyDescent="0.3">
      <c r="C21001" s="227"/>
    </row>
    <row r="21002" spans="3:3" ht="15.6" x14ac:dyDescent="0.3">
      <c r="C21002" s="227"/>
    </row>
    <row r="21003" spans="3:3" ht="15.6" x14ac:dyDescent="0.3">
      <c r="C21003" s="227"/>
    </row>
    <row r="21004" spans="3:3" ht="15.6" x14ac:dyDescent="0.3">
      <c r="C21004" s="227"/>
    </row>
    <row r="21005" spans="3:3" ht="15.6" x14ac:dyDescent="0.3">
      <c r="C21005" s="227"/>
    </row>
    <row r="21006" spans="3:3" ht="15.6" x14ac:dyDescent="0.3">
      <c r="C21006" s="227"/>
    </row>
    <row r="21007" spans="3:3" ht="15.6" x14ac:dyDescent="0.3">
      <c r="C21007" s="227"/>
    </row>
    <row r="21008" spans="3:3" ht="15.6" x14ac:dyDescent="0.3">
      <c r="C21008" s="227"/>
    </row>
    <row r="21009" spans="3:3" ht="15.6" x14ac:dyDescent="0.3">
      <c r="C21009" s="227"/>
    </row>
    <row r="21010" spans="3:3" ht="15.6" x14ac:dyDescent="0.3">
      <c r="C21010" s="227"/>
    </row>
    <row r="21011" spans="3:3" ht="15.6" x14ac:dyDescent="0.3">
      <c r="C21011" s="227"/>
    </row>
    <row r="21012" spans="3:3" ht="15.6" x14ac:dyDescent="0.3">
      <c r="C21012" s="227"/>
    </row>
    <row r="21013" spans="3:3" ht="15.6" x14ac:dyDescent="0.3">
      <c r="C21013" s="227"/>
    </row>
    <row r="21014" spans="3:3" ht="15.6" x14ac:dyDescent="0.3">
      <c r="C21014" s="227"/>
    </row>
    <row r="21015" spans="3:3" ht="15.6" x14ac:dyDescent="0.3">
      <c r="C21015" s="227"/>
    </row>
    <row r="21016" spans="3:3" ht="15.6" x14ac:dyDescent="0.3">
      <c r="C21016" s="227"/>
    </row>
    <row r="21017" spans="3:3" ht="15.6" x14ac:dyDescent="0.3">
      <c r="C21017" s="227"/>
    </row>
    <row r="21018" spans="3:3" ht="15.6" x14ac:dyDescent="0.3">
      <c r="C21018" s="227"/>
    </row>
    <row r="21019" spans="3:3" ht="15.6" x14ac:dyDescent="0.3">
      <c r="C21019" s="227"/>
    </row>
    <row r="21020" spans="3:3" ht="15.6" x14ac:dyDescent="0.3">
      <c r="C21020" s="227"/>
    </row>
    <row r="21021" spans="3:3" ht="15.6" x14ac:dyDescent="0.3">
      <c r="C21021" s="227"/>
    </row>
    <row r="21022" spans="3:3" ht="15.6" x14ac:dyDescent="0.3">
      <c r="C21022" s="227"/>
    </row>
    <row r="21023" spans="3:3" ht="15.6" x14ac:dyDescent="0.3">
      <c r="C21023" s="227"/>
    </row>
    <row r="21024" spans="3:3" ht="15.6" x14ac:dyDescent="0.3">
      <c r="C21024" s="227"/>
    </row>
    <row r="21025" spans="3:3" ht="15.6" x14ac:dyDescent="0.3">
      <c r="C21025" s="227"/>
    </row>
    <row r="21026" spans="3:3" ht="15.6" x14ac:dyDescent="0.3">
      <c r="C21026" s="227"/>
    </row>
    <row r="21027" spans="3:3" ht="15.6" x14ac:dyDescent="0.3">
      <c r="C21027" s="227"/>
    </row>
    <row r="21028" spans="3:3" ht="15.6" x14ac:dyDescent="0.3">
      <c r="C21028" s="227"/>
    </row>
    <row r="21029" spans="3:3" ht="15.6" x14ac:dyDescent="0.3">
      <c r="C21029" s="227"/>
    </row>
    <row r="21030" spans="3:3" ht="15.6" x14ac:dyDescent="0.3">
      <c r="C21030" s="227"/>
    </row>
    <row r="21031" spans="3:3" ht="15.6" x14ac:dyDescent="0.3">
      <c r="C21031" s="227"/>
    </row>
    <row r="21032" spans="3:3" ht="15.6" x14ac:dyDescent="0.3">
      <c r="C21032" s="227"/>
    </row>
    <row r="21033" spans="3:3" ht="15.6" x14ac:dyDescent="0.3">
      <c r="C21033" s="227"/>
    </row>
    <row r="21034" spans="3:3" ht="15.6" x14ac:dyDescent="0.3">
      <c r="C21034" s="227"/>
    </row>
    <row r="21035" spans="3:3" ht="15.6" x14ac:dyDescent="0.3">
      <c r="C21035" s="227"/>
    </row>
    <row r="21036" spans="3:3" ht="15.6" x14ac:dyDescent="0.3">
      <c r="C21036" s="227"/>
    </row>
    <row r="21037" spans="3:3" ht="15.6" x14ac:dyDescent="0.3">
      <c r="C21037" s="227"/>
    </row>
    <row r="21038" spans="3:3" ht="15.6" x14ac:dyDescent="0.3">
      <c r="C21038" s="227"/>
    </row>
    <row r="21039" spans="3:3" ht="15.6" x14ac:dyDescent="0.3">
      <c r="C21039" s="227"/>
    </row>
    <row r="21040" spans="3:3" ht="15.6" x14ac:dyDescent="0.3">
      <c r="C21040" s="227"/>
    </row>
    <row r="21041" spans="3:3" ht="15.6" x14ac:dyDescent="0.3">
      <c r="C21041" s="227"/>
    </row>
    <row r="21042" spans="3:3" ht="15.6" x14ac:dyDescent="0.3">
      <c r="C21042" s="227"/>
    </row>
    <row r="21043" spans="3:3" ht="15.6" x14ac:dyDescent="0.3">
      <c r="C21043" s="227"/>
    </row>
    <row r="21044" spans="3:3" ht="15.6" x14ac:dyDescent="0.3">
      <c r="C21044" s="227"/>
    </row>
    <row r="21045" spans="3:3" ht="15.6" x14ac:dyDescent="0.3">
      <c r="C21045" s="227"/>
    </row>
    <row r="21046" spans="3:3" ht="15.6" x14ac:dyDescent="0.3">
      <c r="C21046" s="227"/>
    </row>
    <row r="21047" spans="3:3" ht="15.6" x14ac:dyDescent="0.3">
      <c r="C21047" s="227"/>
    </row>
    <row r="21048" spans="3:3" ht="15.6" x14ac:dyDescent="0.3">
      <c r="C21048" s="227"/>
    </row>
    <row r="21049" spans="3:3" ht="15.6" x14ac:dyDescent="0.3">
      <c r="C21049" s="227"/>
    </row>
    <row r="21050" spans="3:3" ht="15.6" x14ac:dyDescent="0.3">
      <c r="C21050" s="227"/>
    </row>
    <row r="21051" spans="3:3" ht="15.6" x14ac:dyDescent="0.3">
      <c r="C21051" s="227"/>
    </row>
    <row r="21052" spans="3:3" ht="15.6" x14ac:dyDescent="0.3">
      <c r="C21052" s="227"/>
    </row>
    <row r="21053" spans="3:3" ht="15.6" x14ac:dyDescent="0.3">
      <c r="C21053" s="227"/>
    </row>
    <row r="21054" spans="3:3" ht="15.6" x14ac:dyDescent="0.3">
      <c r="C21054" s="227"/>
    </row>
    <row r="21055" spans="3:3" ht="15.6" x14ac:dyDescent="0.3">
      <c r="C21055" s="227"/>
    </row>
    <row r="21056" spans="3:3" ht="15.6" x14ac:dyDescent="0.3">
      <c r="C21056" s="227"/>
    </row>
    <row r="21057" spans="3:3" ht="15.6" x14ac:dyDescent="0.3">
      <c r="C21057" s="227"/>
    </row>
    <row r="21058" spans="3:3" ht="15.6" x14ac:dyDescent="0.3">
      <c r="C21058" s="227"/>
    </row>
    <row r="21059" spans="3:3" ht="15.6" x14ac:dyDescent="0.3">
      <c r="C21059" s="227"/>
    </row>
    <row r="21060" spans="3:3" ht="15.6" x14ac:dyDescent="0.3">
      <c r="C21060" s="227"/>
    </row>
    <row r="21061" spans="3:3" ht="15.6" x14ac:dyDescent="0.3">
      <c r="C21061" s="227"/>
    </row>
    <row r="21062" spans="3:3" ht="15.6" x14ac:dyDescent="0.3">
      <c r="C21062" s="227"/>
    </row>
    <row r="21063" spans="3:3" ht="15.6" x14ac:dyDescent="0.3">
      <c r="C21063" s="227"/>
    </row>
    <row r="21064" spans="3:3" ht="15.6" x14ac:dyDescent="0.3">
      <c r="C21064" s="227"/>
    </row>
    <row r="21065" spans="3:3" ht="15.6" x14ac:dyDescent="0.3">
      <c r="C21065" s="227"/>
    </row>
    <row r="21066" spans="3:3" ht="15.6" x14ac:dyDescent="0.3">
      <c r="C21066" s="227"/>
    </row>
    <row r="21067" spans="3:3" ht="15.6" x14ac:dyDescent="0.3">
      <c r="C21067" s="227"/>
    </row>
    <row r="21068" spans="3:3" ht="15.6" x14ac:dyDescent="0.3">
      <c r="C21068" s="227"/>
    </row>
    <row r="21069" spans="3:3" ht="15.6" x14ac:dyDescent="0.3">
      <c r="C21069" s="227"/>
    </row>
    <row r="21070" spans="3:3" ht="15.6" x14ac:dyDescent="0.3">
      <c r="C21070" s="227"/>
    </row>
    <row r="21071" spans="3:3" ht="15.6" x14ac:dyDescent="0.3">
      <c r="C21071" s="227"/>
    </row>
    <row r="21072" spans="3:3" ht="15.6" x14ac:dyDescent="0.3">
      <c r="C21072" s="227"/>
    </row>
    <row r="21073" spans="3:3" ht="15.6" x14ac:dyDescent="0.3">
      <c r="C21073" s="227"/>
    </row>
    <row r="21074" spans="3:3" ht="15.6" x14ac:dyDescent="0.3">
      <c r="C21074" s="227"/>
    </row>
    <row r="21075" spans="3:3" ht="15.6" x14ac:dyDescent="0.3">
      <c r="C21075" s="227"/>
    </row>
    <row r="21076" spans="3:3" ht="15.6" x14ac:dyDescent="0.3">
      <c r="C21076" s="227"/>
    </row>
    <row r="21077" spans="3:3" ht="15.6" x14ac:dyDescent="0.3">
      <c r="C21077" s="227"/>
    </row>
    <row r="21078" spans="3:3" ht="15.6" x14ac:dyDescent="0.3">
      <c r="C21078" s="227"/>
    </row>
    <row r="21079" spans="3:3" ht="15.6" x14ac:dyDescent="0.3">
      <c r="C21079" s="227"/>
    </row>
    <row r="21080" spans="3:3" ht="15.6" x14ac:dyDescent="0.3">
      <c r="C21080" s="227"/>
    </row>
    <row r="21081" spans="3:3" ht="15.6" x14ac:dyDescent="0.3">
      <c r="C21081" s="227"/>
    </row>
    <row r="21082" spans="3:3" ht="15.6" x14ac:dyDescent="0.3">
      <c r="C21082" s="227"/>
    </row>
    <row r="21083" spans="3:3" ht="15.6" x14ac:dyDescent="0.3">
      <c r="C21083" s="227"/>
    </row>
    <row r="21084" spans="3:3" ht="15.6" x14ac:dyDescent="0.3">
      <c r="C21084" s="227"/>
    </row>
    <row r="21085" spans="3:3" ht="15.6" x14ac:dyDescent="0.3">
      <c r="C21085" s="227"/>
    </row>
    <row r="21086" spans="3:3" ht="15.6" x14ac:dyDescent="0.3">
      <c r="C21086" s="227"/>
    </row>
    <row r="21087" spans="3:3" ht="15.6" x14ac:dyDescent="0.3">
      <c r="C21087" s="227"/>
    </row>
    <row r="21088" spans="3:3" ht="15.6" x14ac:dyDescent="0.3">
      <c r="C21088" s="227"/>
    </row>
    <row r="21089" spans="3:3" ht="15.6" x14ac:dyDescent="0.3">
      <c r="C21089" s="227"/>
    </row>
    <row r="21090" spans="3:3" ht="15.6" x14ac:dyDescent="0.3">
      <c r="C21090" s="227"/>
    </row>
    <row r="21091" spans="3:3" ht="15.6" x14ac:dyDescent="0.3">
      <c r="C21091" s="227"/>
    </row>
    <row r="21092" spans="3:3" ht="15.6" x14ac:dyDescent="0.3">
      <c r="C21092" s="227"/>
    </row>
    <row r="21093" spans="3:3" ht="15.6" x14ac:dyDescent="0.3">
      <c r="C21093" s="227"/>
    </row>
    <row r="21094" spans="3:3" ht="15.6" x14ac:dyDescent="0.3">
      <c r="C21094" s="227"/>
    </row>
    <row r="21095" spans="3:3" ht="15.6" x14ac:dyDescent="0.3">
      <c r="C21095" s="227"/>
    </row>
    <row r="21096" spans="3:3" ht="15.6" x14ac:dyDescent="0.3">
      <c r="C21096" s="227"/>
    </row>
    <row r="21097" spans="3:3" ht="15.6" x14ac:dyDescent="0.3">
      <c r="C21097" s="227"/>
    </row>
    <row r="21098" spans="3:3" ht="15.6" x14ac:dyDescent="0.3">
      <c r="C21098" s="227"/>
    </row>
    <row r="21099" spans="3:3" ht="15.6" x14ac:dyDescent="0.3">
      <c r="C21099" s="227"/>
    </row>
    <row r="21100" spans="3:3" ht="15.6" x14ac:dyDescent="0.3">
      <c r="C21100" s="227"/>
    </row>
    <row r="21101" spans="3:3" ht="15.6" x14ac:dyDescent="0.3">
      <c r="C21101" s="227"/>
    </row>
    <row r="21102" spans="3:3" ht="15.6" x14ac:dyDescent="0.3">
      <c r="C21102" s="227"/>
    </row>
    <row r="21103" spans="3:3" ht="15.6" x14ac:dyDescent="0.3">
      <c r="C21103" s="227"/>
    </row>
    <row r="21104" spans="3:3" ht="15.6" x14ac:dyDescent="0.3">
      <c r="C21104" s="227"/>
    </row>
    <row r="21105" spans="3:3" ht="15.6" x14ac:dyDescent="0.3">
      <c r="C21105" s="227"/>
    </row>
    <row r="21106" spans="3:3" ht="15.6" x14ac:dyDescent="0.3">
      <c r="C21106" s="227"/>
    </row>
    <row r="21107" spans="3:3" ht="15.6" x14ac:dyDescent="0.3">
      <c r="C21107" s="227"/>
    </row>
    <row r="21108" spans="3:3" ht="15.6" x14ac:dyDescent="0.3">
      <c r="C21108" s="227"/>
    </row>
    <row r="21109" spans="3:3" ht="15.6" x14ac:dyDescent="0.3">
      <c r="C21109" s="227"/>
    </row>
    <row r="21110" spans="3:3" ht="15.6" x14ac:dyDescent="0.3">
      <c r="C21110" s="227"/>
    </row>
    <row r="21111" spans="3:3" ht="15.6" x14ac:dyDescent="0.3">
      <c r="C21111" s="227"/>
    </row>
    <row r="21112" spans="3:3" ht="15.6" x14ac:dyDescent="0.3">
      <c r="C21112" s="227"/>
    </row>
    <row r="21113" spans="3:3" ht="15.6" x14ac:dyDescent="0.3">
      <c r="C21113" s="227"/>
    </row>
    <row r="21114" spans="3:3" ht="15.6" x14ac:dyDescent="0.3">
      <c r="C21114" s="227"/>
    </row>
    <row r="21115" spans="3:3" ht="15.6" x14ac:dyDescent="0.3">
      <c r="C21115" s="227"/>
    </row>
    <row r="21116" spans="3:3" ht="15.6" x14ac:dyDescent="0.3">
      <c r="C21116" s="227"/>
    </row>
    <row r="21117" spans="3:3" ht="15.6" x14ac:dyDescent="0.3">
      <c r="C21117" s="227"/>
    </row>
    <row r="21118" spans="3:3" ht="15.6" x14ac:dyDescent="0.3">
      <c r="C21118" s="227"/>
    </row>
    <row r="21119" spans="3:3" ht="15.6" x14ac:dyDescent="0.3">
      <c r="C21119" s="227"/>
    </row>
    <row r="21120" spans="3:3" ht="15.6" x14ac:dyDescent="0.3">
      <c r="C21120" s="227"/>
    </row>
    <row r="21121" spans="3:3" ht="15.6" x14ac:dyDescent="0.3">
      <c r="C21121" s="227"/>
    </row>
    <row r="21122" spans="3:3" ht="15.6" x14ac:dyDescent="0.3">
      <c r="C21122" s="227"/>
    </row>
    <row r="21123" spans="3:3" ht="15.6" x14ac:dyDescent="0.3">
      <c r="C21123" s="227"/>
    </row>
    <row r="21124" spans="3:3" ht="15.6" x14ac:dyDescent="0.3">
      <c r="C21124" s="227"/>
    </row>
    <row r="21125" spans="3:3" ht="15.6" x14ac:dyDescent="0.3">
      <c r="C21125" s="227"/>
    </row>
    <row r="21126" spans="3:3" ht="15.6" x14ac:dyDescent="0.3">
      <c r="C21126" s="227"/>
    </row>
    <row r="21127" spans="3:3" ht="15.6" x14ac:dyDescent="0.3">
      <c r="C21127" s="227"/>
    </row>
    <row r="21128" spans="3:3" ht="15.6" x14ac:dyDescent="0.3">
      <c r="C21128" s="227"/>
    </row>
    <row r="21129" spans="3:3" ht="15.6" x14ac:dyDescent="0.3">
      <c r="C21129" s="227"/>
    </row>
    <row r="21130" spans="3:3" ht="15.6" x14ac:dyDescent="0.3">
      <c r="C21130" s="227"/>
    </row>
    <row r="21131" spans="3:3" ht="15.6" x14ac:dyDescent="0.3">
      <c r="C21131" s="227"/>
    </row>
    <row r="21132" spans="3:3" ht="15.6" x14ac:dyDescent="0.3">
      <c r="C21132" s="227"/>
    </row>
    <row r="21133" spans="3:3" ht="15.6" x14ac:dyDescent="0.3">
      <c r="C21133" s="227"/>
    </row>
    <row r="21134" spans="3:3" ht="15.6" x14ac:dyDescent="0.3">
      <c r="C21134" s="227"/>
    </row>
    <row r="21135" spans="3:3" ht="15.6" x14ac:dyDescent="0.3">
      <c r="C21135" s="227"/>
    </row>
    <row r="21136" spans="3:3" ht="15.6" x14ac:dyDescent="0.3">
      <c r="C21136" s="227"/>
    </row>
    <row r="21137" spans="3:3" ht="15.6" x14ac:dyDescent="0.3">
      <c r="C21137" s="227"/>
    </row>
    <row r="21138" spans="3:3" ht="15.6" x14ac:dyDescent="0.3">
      <c r="C21138" s="227"/>
    </row>
    <row r="21139" spans="3:3" ht="15.6" x14ac:dyDescent="0.3">
      <c r="C21139" s="227"/>
    </row>
    <row r="21140" spans="3:3" ht="15.6" x14ac:dyDescent="0.3">
      <c r="C21140" s="227"/>
    </row>
    <row r="21141" spans="3:3" ht="15.6" x14ac:dyDescent="0.3">
      <c r="C21141" s="227"/>
    </row>
    <row r="21142" spans="3:3" ht="15.6" x14ac:dyDescent="0.3">
      <c r="C21142" s="227"/>
    </row>
    <row r="21143" spans="3:3" ht="15.6" x14ac:dyDescent="0.3">
      <c r="C21143" s="227"/>
    </row>
    <row r="21144" spans="3:3" ht="15.6" x14ac:dyDescent="0.3">
      <c r="C21144" s="227"/>
    </row>
    <row r="21145" spans="3:3" ht="15.6" x14ac:dyDescent="0.3">
      <c r="C21145" s="227"/>
    </row>
    <row r="21146" spans="3:3" ht="15.6" x14ac:dyDescent="0.3">
      <c r="C21146" s="227"/>
    </row>
    <row r="21147" spans="3:3" ht="15.6" x14ac:dyDescent="0.3">
      <c r="C21147" s="227"/>
    </row>
    <row r="21148" spans="3:3" ht="15.6" x14ac:dyDescent="0.3">
      <c r="C21148" s="227"/>
    </row>
    <row r="21149" spans="3:3" ht="15.6" x14ac:dyDescent="0.3">
      <c r="C21149" s="227"/>
    </row>
    <row r="21150" spans="3:3" ht="15.6" x14ac:dyDescent="0.3">
      <c r="C21150" s="227"/>
    </row>
    <row r="21151" spans="3:3" ht="15.6" x14ac:dyDescent="0.3">
      <c r="C21151" s="227"/>
    </row>
    <row r="21152" spans="3:3" ht="15.6" x14ac:dyDescent="0.3">
      <c r="C21152" s="227"/>
    </row>
    <row r="21153" spans="3:3" ht="15.6" x14ac:dyDescent="0.3">
      <c r="C21153" s="227"/>
    </row>
    <row r="21154" spans="3:3" ht="15.6" x14ac:dyDescent="0.3">
      <c r="C21154" s="227"/>
    </row>
    <row r="21155" spans="3:3" ht="15.6" x14ac:dyDescent="0.3">
      <c r="C21155" s="227"/>
    </row>
    <row r="21156" spans="3:3" ht="15.6" x14ac:dyDescent="0.3">
      <c r="C21156" s="227"/>
    </row>
    <row r="21157" spans="3:3" ht="15.6" x14ac:dyDescent="0.3">
      <c r="C21157" s="227"/>
    </row>
    <row r="21158" spans="3:3" ht="15.6" x14ac:dyDescent="0.3">
      <c r="C21158" s="227"/>
    </row>
    <row r="21159" spans="3:3" ht="15.6" x14ac:dyDescent="0.3">
      <c r="C21159" s="227"/>
    </row>
    <row r="21160" spans="3:3" ht="15.6" x14ac:dyDescent="0.3">
      <c r="C21160" s="227"/>
    </row>
    <row r="21161" spans="3:3" ht="15.6" x14ac:dyDescent="0.3">
      <c r="C21161" s="227"/>
    </row>
    <row r="21162" spans="3:3" ht="15.6" x14ac:dyDescent="0.3">
      <c r="C21162" s="227"/>
    </row>
    <row r="21163" spans="3:3" ht="15.6" x14ac:dyDescent="0.3">
      <c r="C21163" s="227"/>
    </row>
    <row r="21164" spans="3:3" ht="15.6" x14ac:dyDescent="0.3">
      <c r="C21164" s="227"/>
    </row>
    <row r="21165" spans="3:3" ht="15.6" x14ac:dyDescent="0.3">
      <c r="C21165" s="227"/>
    </row>
    <row r="21166" spans="3:3" ht="15.6" x14ac:dyDescent="0.3">
      <c r="C21166" s="227"/>
    </row>
    <row r="21167" spans="3:3" ht="15.6" x14ac:dyDescent="0.3">
      <c r="C21167" s="227"/>
    </row>
    <row r="21168" spans="3:3" ht="15.6" x14ac:dyDescent="0.3">
      <c r="C21168" s="227"/>
    </row>
    <row r="21169" spans="3:3" ht="15.6" x14ac:dyDescent="0.3">
      <c r="C21169" s="227"/>
    </row>
    <row r="21170" spans="3:3" ht="15.6" x14ac:dyDescent="0.3">
      <c r="C21170" s="227"/>
    </row>
    <row r="21171" spans="3:3" ht="15.6" x14ac:dyDescent="0.3">
      <c r="C21171" s="227"/>
    </row>
    <row r="21172" spans="3:3" ht="15.6" x14ac:dyDescent="0.3">
      <c r="C21172" s="227"/>
    </row>
    <row r="21173" spans="3:3" ht="15.6" x14ac:dyDescent="0.3">
      <c r="C21173" s="227"/>
    </row>
    <row r="21174" spans="3:3" ht="15.6" x14ac:dyDescent="0.3">
      <c r="C21174" s="227"/>
    </row>
    <row r="21175" spans="3:3" ht="15.6" x14ac:dyDescent="0.3">
      <c r="C21175" s="227"/>
    </row>
    <row r="21176" spans="3:3" ht="15.6" x14ac:dyDescent="0.3">
      <c r="C21176" s="227"/>
    </row>
    <row r="21177" spans="3:3" ht="15.6" x14ac:dyDescent="0.3">
      <c r="C21177" s="227"/>
    </row>
    <row r="21178" spans="3:3" ht="15.6" x14ac:dyDescent="0.3">
      <c r="C21178" s="227"/>
    </row>
    <row r="21179" spans="3:3" ht="15.6" x14ac:dyDescent="0.3">
      <c r="C21179" s="227"/>
    </row>
    <row r="21180" spans="3:3" ht="15.6" x14ac:dyDescent="0.3">
      <c r="C21180" s="227"/>
    </row>
    <row r="21181" spans="3:3" ht="15.6" x14ac:dyDescent="0.3">
      <c r="C21181" s="227"/>
    </row>
    <row r="21182" spans="3:3" ht="15.6" x14ac:dyDescent="0.3">
      <c r="C21182" s="227"/>
    </row>
    <row r="21183" spans="3:3" ht="15.6" x14ac:dyDescent="0.3">
      <c r="C21183" s="227"/>
    </row>
    <row r="21184" spans="3:3" ht="15.6" x14ac:dyDescent="0.3">
      <c r="C21184" s="227"/>
    </row>
    <row r="21185" spans="3:3" ht="15.6" x14ac:dyDescent="0.3">
      <c r="C21185" s="227"/>
    </row>
    <row r="21186" spans="3:3" ht="15.6" x14ac:dyDescent="0.3">
      <c r="C21186" s="227"/>
    </row>
    <row r="21187" spans="3:3" ht="15.6" x14ac:dyDescent="0.3">
      <c r="C21187" s="227"/>
    </row>
    <row r="21188" spans="3:3" ht="15.6" x14ac:dyDescent="0.3">
      <c r="C21188" s="227"/>
    </row>
    <row r="21189" spans="3:3" ht="15.6" x14ac:dyDescent="0.3">
      <c r="C21189" s="227"/>
    </row>
    <row r="21190" spans="3:3" ht="15.6" x14ac:dyDescent="0.3">
      <c r="C21190" s="227"/>
    </row>
    <row r="21191" spans="3:3" ht="15.6" x14ac:dyDescent="0.3">
      <c r="C21191" s="227"/>
    </row>
    <row r="21192" spans="3:3" ht="15.6" x14ac:dyDescent="0.3">
      <c r="C21192" s="227"/>
    </row>
    <row r="21193" spans="3:3" ht="15.6" x14ac:dyDescent="0.3">
      <c r="C21193" s="227"/>
    </row>
    <row r="21194" spans="3:3" ht="15.6" x14ac:dyDescent="0.3">
      <c r="C21194" s="227"/>
    </row>
    <row r="21195" spans="3:3" ht="15.6" x14ac:dyDescent="0.3">
      <c r="C21195" s="227"/>
    </row>
    <row r="21196" spans="3:3" ht="15.6" x14ac:dyDescent="0.3">
      <c r="C21196" s="227"/>
    </row>
    <row r="21197" spans="3:3" ht="15.6" x14ac:dyDescent="0.3">
      <c r="C21197" s="227"/>
    </row>
    <row r="21198" spans="3:3" ht="15.6" x14ac:dyDescent="0.3">
      <c r="C21198" s="227"/>
    </row>
    <row r="21199" spans="3:3" ht="15.6" x14ac:dyDescent="0.3">
      <c r="C21199" s="227"/>
    </row>
    <row r="21200" spans="3:3" ht="15.6" x14ac:dyDescent="0.3">
      <c r="C21200" s="227"/>
    </row>
    <row r="21201" spans="3:3" ht="15.6" x14ac:dyDescent="0.3">
      <c r="C21201" s="227"/>
    </row>
    <row r="21202" spans="3:3" ht="15.6" x14ac:dyDescent="0.3">
      <c r="C21202" s="227"/>
    </row>
    <row r="21203" spans="3:3" ht="15.6" x14ac:dyDescent="0.3">
      <c r="C21203" s="227"/>
    </row>
    <row r="21204" spans="3:3" ht="15.6" x14ac:dyDescent="0.3">
      <c r="C21204" s="227"/>
    </row>
    <row r="21205" spans="3:3" ht="15.6" x14ac:dyDescent="0.3">
      <c r="C21205" s="227"/>
    </row>
    <row r="21206" spans="3:3" ht="15.6" x14ac:dyDescent="0.3">
      <c r="C21206" s="227"/>
    </row>
    <row r="21207" spans="3:3" ht="15.6" x14ac:dyDescent="0.3">
      <c r="C21207" s="227"/>
    </row>
    <row r="21208" spans="3:3" ht="15.6" x14ac:dyDescent="0.3">
      <c r="C21208" s="227"/>
    </row>
    <row r="21209" spans="3:3" ht="15.6" x14ac:dyDescent="0.3">
      <c r="C21209" s="227"/>
    </row>
    <row r="21210" spans="3:3" ht="15.6" x14ac:dyDescent="0.3">
      <c r="C21210" s="227"/>
    </row>
    <row r="21211" spans="3:3" ht="15.6" x14ac:dyDescent="0.3">
      <c r="C21211" s="227"/>
    </row>
    <row r="21212" spans="3:3" ht="15.6" x14ac:dyDescent="0.3">
      <c r="C21212" s="227"/>
    </row>
    <row r="21213" spans="3:3" ht="15.6" x14ac:dyDescent="0.3">
      <c r="C21213" s="227"/>
    </row>
    <row r="21214" spans="3:3" ht="15.6" x14ac:dyDescent="0.3">
      <c r="C21214" s="227"/>
    </row>
    <row r="21215" spans="3:3" ht="15.6" x14ac:dyDescent="0.3">
      <c r="C21215" s="227"/>
    </row>
    <row r="21216" spans="3:3" ht="15.6" x14ac:dyDescent="0.3">
      <c r="C21216" s="227"/>
    </row>
    <row r="21217" spans="3:3" ht="15.6" x14ac:dyDescent="0.3">
      <c r="C21217" s="227"/>
    </row>
    <row r="21218" spans="3:3" ht="15.6" x14ac:dyDescent="0.3">
      <c r="C21218" s="227"/>
    </row>
    <row r="21219" spans="3:3" ht="15.6" x14ac:dyDescent="0.3">
      <c r="C21219" s="227"/>
    </row>
    <row r="21220" spans="3:3" ht="15.6" x14ac:dyDescent="0.3">
      <c r="C21220" s="227"/>
    </row>
    <row r="21221" spans="3:3" ht="15.6" x14ac:dyDescent="0.3">
      <c r="C21221" s="227"/>
    </row>
    <row r="21222" spans="3:3" ht="15.6" x14ac:dyDescent="0.3">
      <c r="C21222" s="227"/>
    </row>
    <row r="21223" spans="3:3" ht="15.6" x14ac:dyDescent="0.3">
      <c r="C21223" s="227"/>
    </row>
    <row r="21224" spans="3:3" ht="15.6" x14ac:dyDescent="0.3">
      <c r="C21224" s="227"/>
    </row>
    <row r="21225" spans="3:3" ht="15.6" x14ac:dyDescent="0.3">
      <c r="C21225" s="227"/>
    </row>
    <row r="21226" spans="3:3" ht="15.6" x14ac:dyDescent="0.3">
      <c r="C21226" s="227"/>
    </row>
    <row r="21227" spans="3:3" ht="15.6" x14ac:dyDescent="0.3">
      <c r="C21227" s="227"/>
    </row>
    <row r="21228" spans="3:3" ht="15.6" x14ac:dyDescent="0.3">
      <c r="C21228" s="227"/>
    </row>
    <row r="21229" spans="3:3" ht="15.6" x14ac:dyDescent="0.3">
      <c r="C21229" s="227"/>
    </row>
    <row r="21230" spans="3:3" ht="15.6" x14ac:dyDescent="0.3">
      <c r="C21230" s="227"/>
    </row>
    <row r="21231" spans="3:3" ht="15.6" x14ac:dyDescent="0.3">
      <c r="C21231" s="227"/>
    </row>
    <row r="21232" spans="3:3" ht="15.6" x14ac:dyDescent="0.3">
      <c r="C21232" s="227"/>
    </row>
    <row r="21233" spans="3:3" ht="15.6" x14ac:dyDescent="0.3">
      <c r="C21233" s="227"/>
    </row>
    <row r="21234" spans="3:3" ht="15.6" x14ac:dyDescent="0.3">
      <c r="C21234" s="227"/>
    </row>
    <row r="21235" spans="3:3" ht="15.6" x14ac:dyDescent="0.3">
      <c r="C21235" s="227"/>
    </row>
    <row r="21236" spans="3:3" ht="15.6" x14ac:dyDescent="0.3">
      <c r="C21236" s="227"/>
    </row>
    <row r="21237" spans="3:3" ht="15.6" x14ac:dyDescent="0.3">
      <c r="C21237" s="227"/>
    </row>
    <row r="21238" spans="3:3" ht="15.6" x14ac:dyDescent="0.3">
      <c r="C21238" s="227"/>
    </row>
    <row r="21239" spans="3:3" ht="15.6" x14ac:dyDescent="0.3">
      <c r="C21239" s="227"/>
    </row>
    <row r="21240" spans="3:3" ht="15.6" x14ac:dyDescent="0.3">
      <c r="C21240" s="227"/>
    </row>
    <row r="21241" spans="3:3" ht="15.6" x14ac:dyDescent="0.3">
      <c r="C21241" s="227"/>
    </row>
    <row r="21242" spans="3:3" ht="15.6" x14ac:dyDescent="0.3">
      <c r="C21242" s="227"/>
    </row>
    <row r="21243" spans="3:3" ht="15.6" x14ac:dyDescent="0.3">
      <c r="C21243" s="227"/>
    </row>
    <row r="21244" spans="3:3" ht="15.6" x14ac:dyDescent="0.3">
      <c r="C21244" s="227"/>
    </row>
    <row r="21245" spans="3:3" ht="15.6" x14ac:dyDescent="0.3">
      <c r="C21245" s="227"/>
    </row>
    <row r="21246" spans="3:3" ht="15.6" x14ac:dyDescent="0.3">
      <c r="C21246" s="227"/>
    </row>
    <row r="21247" spans="3:3" ht="15.6" x14ac:dyDescent="0.3">
      <c r="C21247" s="227"/>
    </row>
    <row r="21248" spans="3:3" ht="15.6" x14ac:dyDescent="0.3">
      <c r="C21248" s="227"/>
    </row>
    <row r="21249" spans="3:3" ht="15.6" x14ac:dyDescent="0.3">
      <c r="C21249" s="227"/>
    </row>
    <row r="21250" spans="3:3" ht="15.6" x14ac:dyDescent="0.3">
      <c r="C21250" s="227"/>
    </row>
    <row r="21251" spans="3:3" ht="15.6" x14ac:dyDescent="0.3">
      <c r="C21251" s="227"/>
    </row>
    <row r="21252" spans="3:3" ht="15.6" x14ac:dyDescent="0.3">
      <c r="C21252" s="227"/>
    </row>
    <row r="21253" spans="3:3" ht="15.6" x14ac:dyDescent="0.3">
      <c r="C21253" s="227"/>
    </row>
    <row r="21254" spans="3:3" ht="15.6" x14ac:dyDescent="0.3">
      <c r="C21254" s="227"/>
    </row>
    <row r="21255" spans="3:3" ht="15.6" x14ac:dyDescent="0.3">
      <c r="C21255" s="227"/>
    </row>
    <row r="21256" spans="3:3" ht="15.6" x14ac:dyDescent="0.3">
      <c r="C21256" s="227"/>
    </row>
    <row r="21257" spans="3:3" ht="15.6" x14ac:dyDescent="0.3">
      <c r="C21257" s="227"/>
    </row>
    <row r="21258" spans="3:3" ht="15.6" x14ac:dyDescent="0.3">
      <c r="C21258" s="227"/>
    </row>
    <row r="21259" spans="3:3" ht="15.6" x14ac:dyDescent="0.3">
      <c r="C21259" s="227"/>
    </row>
    <row r="21260" spans="3:3" ht="15.6" x14ac:dyDescent="0.3">
      <c r="C21260" s="227"/>
    </row>
    <row r="21261" spans="3:3" ht="15.6" x14ac:dyDescent="0.3">
      <c r="C21261" s="227"/>
    </row>
    <row r="21262" spans="3:3" ht="15.6" x14ac:dyDescent="0.3">
      <c r="C21262" s="227"/>
    </row>
    <row r="21263" spans="3:3" ht="15.6" x14ac:dyDescent="0.3">
      <c r="C21263" s="227"/>
    </row>
    <row r="21264" spans="3:3" ht="15.6" x14ac:dyDescent="0.3">
      <c r="C21264" s="227"/>
    </row>
    <row r="21265" spans="3:3" ht="15.6" x14ac:dyDescent="0.3">
      <c r="C21265" s="227"/>
    </row>
    <row r="21266" spans="3:3" ht="15.6" x14ac:dyDescent="0.3">
      <c r="C21266" s="227"/>
    </row>
    <row r="21267" spans="3:3" ht="15.6" x14ac:dyDescent="0.3">
      <c r="C21267" s="227"/>
    </row>
    <row r="21268" spans="3:3" ht="15.6" x14ac:dyDescent="0.3">
      <c r="C21268" s="227"/>
    </row>
    <row r="21269" spans="3:3" ht="15.6" x14ac:dyDescent="0.3">
      <c r="C21269" s="227"/>
    </row>
    <row r="21270" spans="3:3" ht="15.6" x14ac:dyDescent="0.3">
      <c r="C21270" s="227"/>
    </row>
    <row r="21271" spans="3:3" ht="15.6" x14ac:dyDescent="0.3">
      <c r="C21271" s="227"/>
    </row>
    <row r="21272" spans="3:3" ht="15.6" x14ac:dyDescent="0.3">
      <c r="C21272" s="227"/>
    </row>
    <row r="21273" spans="3:3" ht="15.6" x14ac:dyDescent="0.3">
      <c r="C21273" s="227"/>
    </row>
    <row r="21274" spans="3:3" ht="15.6" x14ac:dyDescent="0.3">
      <c r="C21274" s="227"/>
    </row>
    <row r="21275" spans="3:3" ht="15.6" x14ac:dyDescent="0.3">
      <c r="C21275" s="227"/>
    </row>
    <row r="21276" spans="3:3" ht="15.6" x14ac:dyDescent="0.3">
      <c r="C21276" s="227"/>
    </row>
    <row r="21277" spans="3:3" ht="15.6" x14ac:dyDescent="0.3">
      <c r="C21277" s="227"/>
    </row>
    <row r="21278" spans="3:3" ht="15.6" x14ac:dyDescent="0.3">
      <c r="C21278" s="227"/>
    </row>
    <row r="21279" spans="3:3" ht="15.6" x14ac:dyDescent="0.3">
      <c r="C21279" s="227"/>
    </row>
    <row r="21280" spans="3:3" ht="15.6" x14ac:dyDescent="0.3">
      <c r="C21280" s="227"/>
    </row>
    <row r="21281" spans="3:3" ht="15.6" x14ac:dyDescent="0.3">
      <c r="C21281" s="227"/>
    </row>
    <row r="21282" spans="3:3" ht="15.6" x14ac:dyDescent="0.3">
      <c r="C21282" s="227"/>
    </row>
    <row r="21283" spans="3:3" ht="15.6" x14ac:dyDescent="0.3">
      <c r="C21283" s="227"/>
    </row>
    <row r="21284" spans="3:3" ht="15.6" x14ac:dyDescent="0.3">
      <c r="C21284" s="227"/>
    </row>
    <row r="21285" spans="3:3" ht="15.6" x14ac:dyDescent="0.3">
      <c r="C21285" s="227"/>
    </row>
    <row r="21286" spans="3:3" ht="15.6" x14ac:dyDescent="0.3">
      <c r="C21286" s="227"/>
    </row>
    <row r="21287" spans="3:3" ht="15.6" x14ac:dyDescent="0.3">
      <c r="C21287" s="227"/>
    </row>
    <row r="21288" spans="3:3" ht="15.6" x14ac:dyDescent="0.3">
      <c r="C21288" s="227"/>
    </row>
    <row r="21289" spans="3:3" ht="15.6" x14ac:dyDescent="0.3">
      <c r="C21289" s="227"/>
    </row>
    <row r="21290" spans="3:3" ht="15.6" x14ac:dyDescent="0.3">
      <c r="C21290" s="227"/>
    </row>
    <row r="21291" spans="3:3" ht="15.6" x14ac:dyDescent="0.3">
      <c r="C21291" s="227"/>
    </row>
    <row r="21292" spans="3:3" ht="15.6" x14ac:dyDescent="0.3">
      <c r="C21292" s="227"/>
    </row>
    <row r="21293" spans="3:3" ht="15.6" x14ac:dyDescent="0.3">
      <c r="C21293" s="227"/>
    </row>
    <row r="21294" spans="3:3" ht="15.6" x14ac:dyDescent="0.3">
      <c r="C21294" s="227"/>
    </row>
    <row r="21295" spans="3:3" ht="15.6" x14ac:dyDescent="0.3">
      <c r="C21295" s="227"/>
    </row>
    <row r="21296" spans="3:3" ht="15.6" x14ac:dyDescent="0.3">
      <c r="C21296" s="227"/>
    </row>
    <row r="21297" spans="3:3" ht="15.6" x14ac:dyDescent="0.3">
      <c r="C21297" s="227"/>
    </row>
    <row r="21298" spans="3:3" ht="15.6" x14ac:dyDescent="0.3">
      <c r="C21298" s="227"/>
    </row>
    <row r="21299" spans="3:3" ht="15.6" x14ac:dyDescent="0.3">
      <c r="C21299" s="227"/>
    </row>
    <row r="21300" spans="3:3" ht="15.6" x14ac:dyDescent="0.3">
      <c r="C21300" s="227"/>
    </row>
    <row r="21301" spans="3:3" ht="15.6" x14ac:dyDescent="0.3">
      <c r="C21301" s="227"/>
    </row>
    <row r="21302" spans="3:3" ht="15.6" x14ac:dyDescent="0.3">
      <c r="C21302" s="227"/>
    </row>
    <row r="21303" spans="3:3" ht="15.6" x14ac:dyDescent="0.3">
      <c r="C21303" s="227"/>
    </row>
    <row r="21304" spans="3:3" ht="15.6" x14ac:dyDescent="0.3">
      <c r="C21304" s="227"/>
    </row>
    <row r="21305" spans="3:3" ht="15.6" x14ac:dyDescent="0.3">
      <c r="C21305" s="227"/>
    </row>
    <row r="21306" spans="3:3" ht="15.6" x14ac:dyDescent="0.3">
      <c r="C21306" s="227"/>
    </row>
    <row r="21307" spans="3:3" ht="15.6" x14ac:dyDescent="0.3">
      <c r="C21307" s="227"/>
    </row>
    <row r="21308" spans="3:3" ht="15.6" x14ac:dyDescent="0.3">
      <c r="C21308" s="227"/>
    </row>
    <row r="21309" spans="3:3" ht="15.6" x14ac:dyDescent="0.3">
      <c r="C21309" s="227"/>
    </row>
    <row r="21310" spans="3:3" ht="15.6" x14ac:dyDescent="0.3">
      <c r="C21310" s="227"/>
    </row>
    <row r="21311" spans="3:3" ht="15.6" x14ac:dyDescent="0.3">
      <c r="C21311" s="227"/>
    </row>
    <row r="21312" spans="3:3" ht="15.6" x14ac:dyDescent="0.3">
      <c r="C21312" s="227"/>
    </row>
    <row r="21313" spans="3:3" ht="15.6" x14ac:dyDescent="0.3">
      <c r="C21313" s="227"/>
    </row>
    <row r="21314" spans="3:3" ht="15.6" x14ac:dyDescent="0.3">
      <c r="C21314" s="227"/>
    </row>
    <row r="21315" spans="3:3" ht="15.6" x14ac:dyDescent="0.3">
      <c r="C21315" s="227"/>
    </row>
    <row r="21316" spans="3:3" ht="15.6" x14ac:dyDescent="0.3">
      <c r="C21316" s="227"/>
    </row>
    <row r="21317" spans="3:3" ht="15.6" x14ac:dyDescent="0.3">
      <c r="C21317" s="227"/>
    </row>
    <row r="21318" spans="3:3" ht="15.6" x14ac:dyDescent="0.3">
      <c r="C21318" s="227"/>
    </row>
    <row r="21319" spans="3:3" ht="15.6" x14ac:dyDescent="0.3">
      <c r="C21319" s="227"/>
    </row>
    <row r="21320" spans="3:3" ht="15.6" x14ac:dyDescent="0.3">
      <c r="C21320" s="227"/>
    </row>
    <row r="21321" spans="3:3" ht="15.6" x14ac:dyDescent="0.3">
      <c r="C21321" s="227"/>
    </row>
    <row r="21322" spans="3:3" ht="15.6" x14ac:dyDescent="0.3">
      <c r="C21322" s="227"/>
    </row>
    <row r="21323" spans="3:3" ht="15.6" x14ac:dyDescent="0.3">
      <c r="C21323" s="227"/>
    </row>
    <row r="21324" spans="3:3" ht="15.6" x14ac:dyDescent="0.3">
      <c r="C21324" s="227"/>
    </row>
    <row r="21325" spans="3:3" ht="15.6" x14ac:dyDescent="0.3">
      <c r="C21325" s="227"/>
    </row>
    <row r="21326" spans="3:3" ht="15.6" x14ac:dyDescent="0.3">
      <c r="C21326" s="227"/>
    </row>
    <row r="21327" spans="3:3" ht="15.6" x14ac:dyDescent="0.3">
      <c r="C21327" s="227"/>
    </row>
    <row r="21328" spans="3:3" ht="15.6" x14ac:dyDescent="0.3">
      <c r="C21328" s="227"/>
    </row>
    <row r="21329" spans="3:3" ht="15.6" x14ac:dyDescent="0.3">
      <c r="C21329" s="227"/>
    </row>
    <row r="21330" spans="3:3" ht="15.6" x14ac:dyDescent="0.3">
      <c r="C21330" s="227"/>
    </row>
    <row r="21331" spans="3:3" ht="15.6" x14ac:dyDescent="0.3">
      <c r="C21331" s="227"/>
    </row>
    <row r="21332" spans="3:3" ht="15.6" x14ac:dyDescent="0.3">
      <c r="C21332" s="227"/>
    </row>
    <row r="21333" spans="3:3" ht="15.6" x14ac:dyDescent="0.3">
      <c r="C21333" s="227"/>
    </row>
    <row r="21334" spans="3:3" ht="15.6" x14ac:dyDescent="0.3">
      <c r="C21334" s="227"/>
    </row>
    <row r="21335" spans="3:3" ht="15.6" x14ac:dyDescent="0.3">
      <c r="C21335" s="227"/>
    </row>
    <row r="21336" spans="3:3" ht="15.6" x14ac:dyDescent="0.3">
      <c r="C21336" s="227"/>
    </row>
    <row r="21337" spans="3:3" ht="15.6" x14ac:dyDescent="0.3">
      <c r="C21337" s="227"/>
    </row>
    <row r="21338" spans="3:3" ht="15.6" x14ac:dyDescent="0.3">
      <c r="C21338" s="227"/>
    </row>
    <row r="21339" spans="3:3" ht="15.6" x14ac:dyDescent="0.3">
      <c r="C21339" s="227"/>
    </row>
    <row r="21340" spans="3:3" ht="15.6" x14ac:dyDescent="0.3">
      <c r="C21340" s="227"/>
    </row>
    <row r="21341" spans="3:3" ht="15.6" x14ac:dyDescent="0.3">
      <c r="C21341" s="227"/>
    </row>
    <row r="21342" spans="3:3" ht="15.6" x14ac:dyDescent="0.3">
      <c r="C21342" s="227"/>
    </row>
    <row r="21343" spans="3:3" ht="15.6" x14ac:dyDescent="0.3">
      <c r="C21343" s="227"/>
    </row>
    <row r="21344" spans="3:3" ht="15.6" x14ac:dyDescent="0.3">
      <c r="C21344" s="227"/>
    </row>
    <row r="21345" spans="3:3" ht="15.6" x14ac:dyDescent="0.3">
      <c r="C21345" s="227"/>
    </row>
    <row r="21346" spans="3:3" ht="15.6" x14ac:dyDescent="0.3">
      <c r="C21346" s="227"/>
    </row>
    <row r="21347" spans="3:3" ht="15.6" x14ac:dyDescent="0.3">
      <c r="C21347" s="227"/>
    </row>
    <row r="21348" spans="3:3" ht="15.6" x14ac:dyDescent="0.3">
      <c r="C21348" s="227"/>
    </row>
    <row r="21349" spans="3:3" ht="15.6" x14ac:dyDescent="0.3">
      <c r="C21349" s="227"/>
    </row>
    <row r="21350" spans="3:3" ht="15.6" x14ac:dyDescent="0.3">
      <c r="C21350" s="227"/>
    </row>
    <row r="21351" spans="3:3" ht="15.6" x14ac:dyDescent="0.3">
      <c r="C21351" s="227"/>
    </row>
    <row r="21352" spans="3:3" ht="15.6" x14ac:dyDescent="0.3">
      <c r="C21352" s="227"/>
    </row>
    <row r="21353" spans="3:3" ht="15.6" x14ac:dyDescent="0.3">
      <c r="C21353" s="227"/>
    </row>
    <row r="21354" spans="3:3" ht="15.6" x14ac:dyDescent="0.3">
      <c r="C21354" s="227"/>
    </row>
    <row r="21355" spans="3:3" ht="15.6" x14ac:dyDescent="0.3">
      <c r="C21355" s="227"/>
    </row>
    <row r="21356" spans="3:3" ht="15.6" x14ac:dyDescent="0.3">
      <c r="C21356" s="227"/>
    </row>
    <row r="21357" spans="3:3" ht="15.6" x14ac:dyDescent="0.3">
      <c r="C21357" s="227"/>
    </row>
    <row r="21358" spans="3:3" ht="15.6" x14ac:dyDescent="0.3">
      <c r="C21358" s="227"/>
    </row>
    <row r="21359" spans="3:3" ht="15.6" x14ac:dyDescent="0.3">
      <c r="C21359" s="227"/>
    </row>
    <row r="21360" spans="3:3" ht="15.6" x14ac:dyDescent="0.3">
      <c r="C21360" s="227"/>
    </row>
    <row r="21361" spans="3:3" ht="15.6" x14ac:dyDescent="0.3">
      <c r="C21361" s="227"/>
    </row>
    <row r="21362" spans="3:3" ht="15.6" x14ac:dyDescent="0.3">
      <c r="C21362" s="227"/>
    </row>
    <row r="21363" spans="3:3" ht="15.6" x14ac:dyDescent="0.3">
      <c r="C21363" s="227"/>
    </row>
    <row r="21364" spans="3:3" ht="15.6" x14ac:dyDescent="0.3">
      <c r="C21364" s="227"/>
    </row>
    <row r="21365" spans="3:3" ht="15.6" x14ac:dyDescent="0.3">
      <c r="C21365" s="227"/>
    </row>
    <row r="21366" spans="3:3" ht="15.6" x14ac:dyDescent="0.3">
      <c r="C21366" s="227"/>
    </row>
    <row r="21367" spans="3:3" ht="15.6" x14ac:dyDescent="0.3">
      <c r="C21367" s="227"/>
    </row>
    <row r="21368" spans="3:3" ht="15.6" x14ac:dyDescent="0.3">
      <c r="C21368" s="227"/>
    </row>
    <row r="21369" spans="3:3" ht="15.6" x14ac:dyDescent="0.3">
      <c r="C21369" s="227"/>
    </row>
    <row r="21370" spans="3:3" ht="15.6" x14ac:dyDescent="0.3">
      <c r="C21370" s="227"/>
    </row>
    <row r="21371" spans="3:3" ht="15.6" x14ac:dyDescent="0.3">
      <c r="C21371" s="227"/>
    </row>
    <row r="21372" spans="3:3" ht="15.6" x14ac:dyDescent="0.3">
      <c r="C21372" s="227"/>
    </row>
    <row r="21373" spans="3:3" ht="15.6" x14ac:dyDescent="0.3">
      <c r="C21373" s="227"/>
    </row>
    <row r="21374" spans="3:3" ht="15.6" x14ac:dyDescent="0.3">
      <c r="C21374" s="227"/>
    </row>
    <row r="21375" spans="3:3" ht="15.6" x14ac:dyDescent="0.3">
      <c r="C21375" s="227"/>
    </row>
    <row r="21376" spans="3:3" ht="15.6" x14ac:dyDescent="0.3">
      <c r="C21376" s="227"/>
    </row>
    <row r="21377" spans="3:3" ht="15.6" x14ac:dyDescent="0.3">
      <c r="C21377" s="227"/>
    </row>
    <row r="21378" spans="3:3" ht="15.6" x14ac:dyDescent="0.3">
      <c r="C21378" s="227"/>
    </row>
    <row r="21379" spans="3:3" ht="15.6" x14ac:dyDescent="0.3">
      <c r="C21379" s="227"/>
    </row>
    <row r="21380" spans="3:3" ht="15.6" x14ac:dyDescent="0.3">
      <c r="C21380" s="227"/>
    </row>
    <row r="21381" spans="3:3" ht="15.6" x14ac:dyDescent="0.3">
      <c r="C21381" s="227"/>
    </row>
    <row r="21382" spans="3:3" ht="15.6" x14ac:dyDescent="0.3">
      <c r="C21382" s="227"/>
    </row>
    <row r="21383" spans="3:3" ht="15.6" x14ac:dyDescent="0.3">
      <c r="C21383" s="227"/>
    </row>
    <row r="21384" spans="3:3" ht="15.6" x14ac:dyDescent="0.3">
      <c r="C21384" s="227"/>
    </row>
    <row r="21385" spans="3:3" ht="15.6" x14ac:dyDescent="0.3">
      <c r="C21385" s="227"/>
    </row>
    <row r="21386" spans="3:3" ht="15.6" x14ac:dyDescent="0.3">
      <c r="C21386" s="227"/>
    </row>
    <row r="21387" spans="3:3" ht="15.6" x14ac:dyDescent="0.3">
      <c r="C21387" s="227"/>
    </row>
    <row r="21388" spans="3:3" ht="15.6" x14ac:dyDescent="0.3">
      <c r="C21388" s="227"/>
    </row>
    <row r="21389" spans="3:3" ht="15.6" x14ac:dyDescent="0.3">
      <c r="C21389" s="227"/>
    </row>
    <row r="21390" spans="3:3" ht="15.6" x14ac:dyDescent="0.3">
      <c r="C21390" s="227"/>
    </row>
    <row r="21391" spans="3:3" ht="15.6" x14ac:dyDescent="0.3">
      <c r="C21391" s="227"/>
    </row>
    <row r="21392" spans="3:3" ht="15.6" x14ac:dyDescent="0.3">
      <c r="C21392" s="227"/>
    </row>
    <row r="21393" spans="3:3" ht="15.6" x14ac:dyDescent="0.3">
      <c r="C21393" s="227"/>
    </row>
    <row r="21394" spans="3:3" ht="15.6" x14ac:dyDescent="0.3">
      <c r="C21394" s="227"/>
    </row>
    <row r="21395" spans="3:3" ht="15.6" x14ac:dyDescent="0.3">
      <c r="C21395" s="227"/>
    </row>
    <row r="21396" spans="3:3" ht="15.6" x14ac:dyDescent="0.3">
      <c r="C21396" s="227"/>
    </row>
    <row r="21397" spans="3:3" ht="15.6" x14ac:dyDescent="0.3">
      <c r="C21397" s="227"/>
    </row>
    <row r="21398" spans="3:3" ht="15.6" x14ac:dyDescent="0.3">
      <c r="C21398" s="227"/>
    </row>
    <row r="21399" spans="3:3" ht="15.6" x14ac:dyDescent="0.3">
      <c r="C21399" s="227"/>
    </row>
    <row r="21400" spans="3:3" ht="15.6" x14ac:dyDescent="0.3">
      <c r="C21400" s="227"/>
    </row>
    <row r="21401" spans="3:3" ht="15.6" x14ac:dyDescent="0.3">
      <c r="C21401" s="227"/>
    </row>
    <row r="21402" spans="3:3" ht="15.6" x14ac:dyDescent="0.3">
      <c r="C21402" s="227"/>
    </row>
    <row r="21403" spans="3:3" ht="15.6" x14ac:dyDescent="0.3">
      <c r="C21403" s="227"/>
    </row>
    <row r="21404" spans="3:3" ht="15.6" x14ac:dyDescent="0.3">
      <c r="C21404" s="227"/>
    </row>
    <row r="21405" spans="3:3" ht="15.6" x14ac:dyDescent="0.3">
      <c r="C21405" s="227"/>
    </row>
    <row r="21406" spans="3:3" ht="15.6" x14ac:dyDescent="0.3">
      <c r="C21406" s="227"/>
    </row>
    <row r="21407" spans="3:3" ht="15.6" x14ac:dyDescent="0.3">
      <c r="C21407" s="227"/>
    </row>
    <row r="21408" spans="3:3" ht="15.6" x14ac:dyDescent="0.3">
      <c r="C21408" s="227"/>
    </row>
    <row r="21409" spans="3:3" ht="15.6" x14ac:dyDescent="0.3">
      <c r="C21409" s="227"/>
    </row>
    <row r="21410" spans="3:3" ht="15.6" x14ac:dyDescent="0.3">
      <c r="C21410" s="227"/>
    </row>
    <row r="21411" spans="3:3" ht="15.6" x14ac:dyDescent="0.3">
      <c r="C21411" s="227"/>
    </row>
    <row r="21412" spans="3:3" ht="15.6" x14ac:dyDescent="0.3">
      <c r="C21412" s="227"/>
    </row>
    <row r="21413" spans="3:3" ht="15.6" x14ac:dyDescent="0.3">
      <c r="C21413" s="227"/>
    </row>
    <row r="21414" spans="3:3" ht="15.6" x14ac:dyDescent="0.3">
      <c r="C21414" s="227"/>
    </row>
    <row r="21415" spans="3:3" ht="15.6" x14ac:dyDescent="0.3">
      <c r="C21415" s="227"/>
    </row>
    <row r="21416" spans="3:3" ht="15.6" x14ac:dyDescent="0.3">
      <c r="C21416" s="227"/>
    </row>
    <row r="21417" spans="3:3" ht="15.6" x14ac:dyDescent="0.3">
      <c r="C21417" s="227"/>
    </row>
    <row r="21418" spans="3:3" ht="15.6" x14ac:dyDescent="0.3">
      <c r="C21418" s="227"/>
    </row>
    <row r="21419" spans="3:3" ht="15.6" x14ac:dyDescent="0.3">
      <c r="C21419" s="227"/>
    </row>
    <row r="21420" spans="3:3" ht="15.6" x14ac:dyDescent="0.3">
      <c r="C21420" s="227"/>
    </row>
    <row r="21421" spans="3:3" ht="15.6" x14ac:dyDescent="0.3">
      <c r="C21421" s="227"/>
    </row>
    <row r="21422" spans="3:3" ht="15.6" x14ac:dyDescent="0.3">
      <c r="C21422" s="227"/>
    </row>
    <row r="21423" spans="3:3" ht="15.6" x14ac:dyDescent="0.3">
      <c r="C21423" s="227"/>
    </row>
    <row r="21424" spans="3:3" ht="15.6" x14ac:dyDescent="0.3">
      <c r="C21424" s="227"/>
    </row>
    <row r="21425" spans="3:3" ht="15.6" x14ac:dyDescent="0.3">
      <c r="C21425" s="227"/>
    </row>
    <row r="21426" spans="3:3" ht="15.6" x14ac:dyDescent="0.3">
      <c r="C21426" s="227"/>
    </row>
    <row r="21427" spans="3:3" ht="15.6" x14ac:dyDescent="0.3">
      <c r="C21427" s="227"/>
    </row>
    <row r="21428" spans="3:3" ht="15.6" x14ac:dyDescent="0.3">
      <c r="C21428" s="227"/>
    </row>
    <row r="21429" spans="3:3" ht="15.6" x14ac:dyDescent="0.3">
      <c r="C21429" s="227"/>
    </row>
    <row r="21430" spans="3:3" ht="15.6" x14ac:dyDescent="0.3">
      <c r="C21430" s="227"/>
    </row>
    <row r="21431" spans="3:3" ht="15.6" x14ac:dyDescent="0.3">
      <c r="C21431" s="227"/>
    </row>
    <row r="21432" spans="3:3" ht="15.6" x14ac:dyDescent="0.3">
      <c r="C21432" s="227"/>
    </row>
    <row r="21433" spans="3:3" ht="15.6" x14ac:dyDescent="0.3">
      <c r="C21433" s="227"/>
    </row>
    <row r="21434" spans="3:3" ht="15.6" x14ac:dyDescent="0.3">
      <c r="C21434" s="227"/>
    </row>
    <row r="21435" spans="3:3" ht="15.6" x14ac:dyDescent="0.3">
      <c r="C21435" s="227"/>
    </row>
    <row r="21436" spans="3:3" ht="15.6" x14ac:dyDescent="0.3">
      <c r="C21436" s="227"/>
    </row>
    <row r="21437" spans="3:3" ht="15.6" x14ac:dyDescent="0.3">
      <c r="C21437" s="227"/>
    </row>
    <row r="21438" spans="3:3" ht="15.6" x14ac:dyDescent="0.3">
      <c r="C21438" s="227"/>
    </row>
    <row r="21439" spans="3:3" ht="15.6" x14ac:dyDescent="0.3">
      <c r="C21439" s="227"/>
    </row>
    <row r="21440" spans="3:3" ht="15.6" x14ac:dyDescent="0.3">
      <c r="C21440" s="227"/>
    </row>
    <row r="21441" spans="3:3" ht="15.6" x14ac:dyDescent="0.3">
      <c r="C21441" s="227"/>
    </row>
    <row r="21442" spans="3:3" ht="15.6" x14ac:dyDescent="0.3">
      <c r="C21442" s="227"/>
    </row>
    <row r="21443" spans="3:3" ht="15.6" x14ac:dyDescent="0.3">
      <c r="C21443" s="227"/>
    </row>
    <row r="21444" spans="3:3" ht="15.6" x14ac:dyDescent="0.3">
      <c r="C21444" s="227"/>
    </row>
    <row r="21445" spans="3:3" ht="15.6" x14ac:dyDescent="0.3">
      <c r="C21445" s="227"/>
    </row>
    <row r="21446" spans="3:3" ht="15.6" x14ac:dyDescent="0.3">
      <c r="C21446" s="227"/>
    </row>
    <row r="21447" spans="3:3" ht="15.6" x14ac:dyDescent="0.3">
      <c r="C21447" s="227"/>
    </row>
    <row r="21448" spans="3:3" ht="15.6" x14ac:dyDescent="0.3">
      <c r="C21448" s="227"/>
    </row>
    <row r="21449" spans="3:3" ht="15.6" x14ac:dyDescent="0.3">
      <c r="C21449" s="227"/>
    </row>
    <row r="21450" spans="3:3" ht="15.6" x14ac:dyDescent="0.3">
      <c r="C21450" s="227"/>
    </row>
    <row r="21451" spans="3:3" ht="15.6" x14ac:dyDescent="0.3">
      <c r="C21451" s="227"/>
    </row>
    <row r="21452" spans="3:3" ht="15.6" x14ac:dyDescent="0.3">
      <c r="C21452" s="227"/>
    </row>
    <row r="21453" spans="3:3" ht="15.6" x14ac:dyDescent="0.3">
      <c r="C21453" s="227"/>
    </row>
    <row r="21454" spans="3:3" ht="15.6" x14ac:dyDescent="0.3">
      <c r="C21454" s="227"/>
    </row>
    <row r="21455" spans="3:3" ht="15.6" x14ac:dyDescent="0.3">
      <c r="C21455" s="227"/>
    </row>
    <row r="21456" spans="3:3" ht="15.6" x14ac:dyDescent="0.3">
      <c r="C21456" s="227"/>
    </row>
    <row r="21457" spans="3:3" ht="15.6" x14ac:dyDescent="0.3">
      <c r="C21457" s="227"/>
    </row>
    <row r="21458" spans="3:3" ht="15.6" x14ac:dyDescent="0.3">
      <c r="C21458" s="227"/>
    </row>
    <row r="21459" spans="3:3" ht="15.6" x14ac:dyDescent="0.3">
      <c r="C21459" s="227"/>
    </row>
    <row r="21460" spans="3:3" ht="15.6" x14ac:dyDescent="0.3">
      <c r="C21460" s="227"/>
    </row>
    <row r="21461" spans="3:3" ht="15.6" x14ac:dyDescent="0.3">
      <c r="C21461" s="227"/>
    </row>
    <row r="21462" spans="3:3" ht="15.6" x14ac:dyDescent="0.3">
      <c r="C21462" s="227"/>
    </row>
    <row r="21463" spans="3:3" ht="15.6" x14ac:dyDescent="0.3">
      <c r="C21463" s="227"/>
    </row>
    <row r="21464" spans="3:3" ht="15.6" x14ac:dyDescent="0.3">
      <c r="C21464" s="227"/>
    </row>
    <row r="21465" spans="3:3" ht="15.6" x14ac:dyDescent="0.3">
      <c r="C21465" s="227"/>
    </row>
    <row r="21466" spans="3:3" ht="15.6" x14ac:dyDescent="0.3">
      <c r="C21466" s="227"/>
    </row>
    <row r="21467" spans="3:3" ht="15.6" x14ac:dyDescent="0.3">
      <c r="C21467" s="227"/>
    </row>
    <row r="21468" spans="3:3" ht="15.6" x14ac:dyDescent="0.3">
      <c r="C21468" s="227"/>
    </row>
    <row r="21469" spans="3:3" ht="15.6" x14ac:dyDescent="0.3">
      <c r="C21469" s="227"/>
    </row>
    <row r="21470" spans="3:3" ht="15.6" x14ac:dyDescent="0.3">
      <c r="C21470" s="227"/>
    </row>
    <row r="21471" spans="3:3" ht="15.6" x14ac:dyDescent="0.3">
      <c r="C21471" s="227"/>
    </row>
    <row r="21472" spans="3:3" ht="15.6" x14ac:dyDescent="0.3">
      <c r="C21472" s="227"/>
    </row>
    <row r="21473" spans="3:3" ht="15.6" x14ac:dyDescent="0.3">
      <c r="C21473" s="227"/>
    </row>
    <row r="21474" spans="3:3" ht="15.6" x14ac:dyDescent="0.3">
      <c r="C21474" s="227"/>
    </row>
    <row r="21475" spans="3:3" ht="15.6" x14ac:dyDescent="0.3">
      <c r="C21475" s="227"/>
    </row>
    <row r="21476" spans="3:3" ht="15.6" x14ac:dyDescent="0.3">
      <c r="C21476" s="227"/>
    </row>
    <row r="21477" spans="3:3" ht="15.6" x14ac:dyDescent="0.3">
      <c r="C21477" s="227"/>
    </row>
    <row r="21478" spans="3:3" ht="15.6" x14ac:dyDescent="0.3">
      <c r="C21478" s="227"/>
    </row>
    <row r="21479" spans="3:3" ht="15.6" x14ac:dyDescent="0.3">
      <c r="C21479" s="227"/>
    </row>
    <row r="21480" spans="3:3" ht="15.6" x14ac:dyDescent="0.3">
      <c r="C21480" s="227"/>
    </row>
    <row r="21481" spans="3:3" ht="15.6" x14ac:dyDescent="0.3">
      <c r="C21481" s="227"/>
    </row>
    <row r="21482" spans="3:3" ht="15.6" x14ac:dyDescent="0.3">
      <c r="C21482" s="227"/>
    </row>
    <row r="21483" spans="3:3" ht="15.6" x14ac:dyDescent="0.3">
      <c r="C21483" s="227"/>
    </row>
    <row r="21484" spans="3:3" ht="15.6" x14ac:dyDescent="0.3">
      <c r="C21484" s="227"/>
    </row>
    <row r="21485" spans="3:3" ht="15.6" x14ac:dyDescent="0.3">
      <c r="C21485" s="227"/>
    </row>
    <row r="21486" spans="3:3" ht="15.6" x14ac:dyDescent="0.3">
      <c r="C21486" s="227"/>
    </row>
    <row r="21487" spans="3:3" ht="15.6" x14ac:dyDescent="0.3">
      <c r="C21487" s="227"/>
    </row>
    <row r="21488" spans="3:3" ht="15.6" x14ac:dyDescent="0.3">
      <c r="C21488" s="227"/>
    </row>
    <row r="21489" spans="3:3" ht="15.6" x14ac:dyDescent="0.3">
      <c r="C21489" s="227"/>
    </row>
    <row r="21490" spans="3:3" ht="15.6" x14ac:dyDescent="0.3">
      <c r="C21490" s="227"/>
    </row>
    <row r="21491" spans="3:3" ht="15.6" x14ac:dyDescent="0.3">
      <c r="C21491" s="227"/>
    </row>
    <row r="21492" spans="3:3" ht="15.6" x14ac:dyDescent="0.3">
      <c r="C21492" s="227"/>
    </row>
    <row r="21493" spans="3:3" ht="15.6" x14ac:dyDescent="0.3">
      <c r="C21493" s="227"/>
    </row>
    <row r="21494" spans="3:3" ht="15.6" x14ac:dyDescent="0.3">
      <c r="C21494" s="227"/>
    </row>
    <row r="21495" spans="3:3" ht="15.6" x14ac:dyDescent="0.3">
      <c r="C21495" s="227"/>
    </row>
    <row r="21496" spans="3:3" ht="15.6" x14ac:dyDescent="0.3">
      <c r="C21496" s="227"/>
    </row>
    <row r="21497" spans="3:3" ht="15.6" x14ac:dyDescent="0.3">
      <c r="C21497" s="227"/>
    </row>
    <row r="21498" spans="3:3" ht="15.6" x14ac:dyDescent="0.3">
      <c r="C21498" s="227"/>
    </row>
    <row r="21499" spans="3:3" ht="15.6" x14ac:dyDescent="0.3">
      <c r="C21499" s="227"/>
    </row>
    <row r="21500" spans="3:3" ht="15.6" x14ac:dyDescent="0.3">
      <c r="C21500" s="227"/>
    </row>
    <row r="21501" spans="3:3" ht="15.6" x14ac:dyDescent="0.3">
      <c r="C21501" s="227"/>
    </row>
    <row r="21502" spans="3:3" ht="15.6" x14ac:dyDescent="0.3">
      <c r="C21502" s="227"/>
    </row>
    <row r="21503" spans="3:3" ht="15.6" x14ac:dyDescent="0.3">
      <c r="C21503" s="227"/>
    </row>
    <row r="21504" spans="3:3" ht="15.6" x14ac:dyDescent="0.3">
      <c r="C21504" s="227"/>
    </row>
    <row r="21505" spans="3:3" ht="15.6" x14ac:dyDescent="0.3">
      <c r="C21505" s="227"/>
    </row>
    <row r="21506" spans="3:3" ht="15.6" x14ac:dyDescent="0.3">
      <c r="C21506" s="227"/>
    </row>
    <row r="21507" spans="3:3" ht="15.6" x14ac:dyDescent="0.3">
      <c r="C21507" s="227"/>
    </row>
    <row r="21508" spans="3:3" ht="15.6" x14ac:dyDescent="0.3">
      <c r="C21508" s="227"/>
    </row>
    <row r="21509" spans="3:3" ht="15.6" x14ac:dyDescent="0.3">
      <c r="C21509" s="227"/>
    </row>
    <row r="21510" spans="3:3" ht="15.6" x14ac:dyDescent="0.3">
      <c r="C21510" s="227"/>
    </row>
    <row r="21511" spans="3:3" ht="15.6" x14ac:dyDescent="0.3">
      <c r="C21511" s="227"/>
    </row>
    <row r="21512" spans="3:3" ht="15.6" x14ac:dyDescent="0.3">
      <c r="C21512" s="227"/>
    </row>
    <row r="21513" spans="3:3" ht="15.6" x14ac:dyDescent="0.3">
      <c r="C21513" s="227"/>
    </row>
    <row r="21514" spans="3:3" ht="15.6" x14ac:dyDescent="0.3">
      <c r="C21514" s="227"/>
    </row>
    <row r="21515" spans="3:3" ht="15.6" x14ac:dyDescent="0.3">
      <c r="C21515" s="227"/>
    </row>
    <row r="21516" spans="3:3" ht="15.6" x14ac:dyDescent="0.3">
      <c r="C21516" s="227"/>
    </row>
    <row r="21517" spans="3:3" ht="15.6" x14ac:dyDescent="0.3">
      <c r="C21517" s="227"/>
    </row>
    <row r="21518" spans="3:3" ht="15.6" x14ac:dyDescent="0.3">
      <c r="C21518" s="227"/>
    </row>
    <row r="21519" spans="3:3" ht="15.6" x14ac:dyDescent="0.3">
      <c r="C21519" s="227"/>
    </row>
    <row r="21520" spans="3:3" ht="15.6" x14ac:dyDescent="0.3">
      <c r="C21520" s="227"/>
    </row>
    <row r="21521" spans="3:3" ht="15.6" x14ac:dyDescent="0.3">
      <c r="C21521" s="227"/>
    </row>
    <row r="21522" spans="3:3" ht="15.6" x14ac:dyDescent="0.3">
      <c r="C21522" s="227"/>
    </row>
    <row r="21523" spans="3:3" ht="15.6" x14ac:dyDescent="0.3">
      <c r="C21523" s="227"/>
    </row>
    <row r="21524" spans="3:3" ht="15.6" x14ac:dyDescent="0.3">
      <c r="C21524" s="227"/>
    </row>
    <row r="21525" spans="3:3" ht="15.6" x14ac:dyDescent="0.3">
      <c r="C21525" s="227"/>
    </row>
    <row r="21526" spans="3:3" ht="15.6" x14ac:dyDescent="0.3">
      <c r="C21526" s="227"/>
    </row>
    <row r="21527" spans="3:3" ht="15.6" x14ac:dyDescent="0.3">
      <c r="C21527" s="227"/>
    </row>
    <row r="21528" spans="3:3" ht="15.6" x14ac:dyDescent="0.3">
      <c r="C21528" s="227"/>
    </row>
    <row r="21529" spans="3:3" ht="15.6" x14ac:dyDescent="0.3">
      <c r="C21529" s="227"/>
    </row>
    <row r="21530" spans="3:3" ht="15.6" x14ac:dyDescent="0.3">
      <c r="C21530" s="227"/>
    </row>
    <row r="21531" spans="3:3" ht="15.6" x14ac:dyDescent="0.3">
      <c r="C21531" s="227"/>
    </row>
    <row r="21532" spans="3:3" ht="15.6" x14ac:dyDescent="0.3">
      <c r="C21532" s="227"/>
    </row>
    <row r="21533" spans="3:3" ht="15.6" x14ac:dyDescent="0.3">
      <c r="C21533" s="227"/>
    </row>
    <row r="21534" spans="3:3" ht="15.6" x14ac:dyDescent="0.3">
      <c r="C21534" s="227"/>
    </row>
    <row r="21535" spans="3:3" ht="15.6" x14ac:dyDescent="0.3">
      <c r="C21535" s="227"/>
    </row>
    <row r="21536" spans="3:3" ht="15.6" x14ac:dyDescent="0.3">
      <c r="C21536" s="227"/>
    </row>
    <row r="21537" spans="3:3" ht="15.6" x14ac:dyDescent="0.3">
      <c r="C21537" s="227"/>
    </row>
    <row r="21538" spans="3:3" ht="15.6" x14ac:dyDescent="0.3">
      <c r="C21538" s="227"/>
    </row>
    <row r="21539" spans="3:3" ht="15.6" x14ac:dyDescent="0.3">
      <c r="C21539" s="227"/>
    </row>
    <row r="21540" spans="3:3" ht="15.6" x14ac:dyDescent="0.3">
      <c r="C21540" s="227"/>
    </row>
    <row r="21541" spans="3:3" ht="15.6" x14ac:dyDescent="0.3">
      <c r="C21541" s="227"/>
    </row>
    <row r="21542" spans="3:3" ht="15.6" x14ac:dyDescent="0.3">
      <c r="C21542" s="227"/>
    </row>
    <row r="21543" spans="3:3" ht="15.6" x14ac:dyDescent="0.3">
      <c r="C21543" s="227"/>
    </row>
    <row r="21544" spans="3:3" ht="15.6" x14ac:dyDescent="0.3">
      <c r="C21544" s="227"/>
    </row>
    <row r="21545" spans="3:3" ht="15.6" x14ac:dyDescent="0.3">
      <c r="C21545" s="227"/>
    </row>
    <row r="21546" spans="3:3" ht="15.6" x14ac:dyDescent="0.3">
      <c r="C21546" s="227"/>
    </row>
    <row r="21547" spans="3:3" ht="15.6" x14ac:dyDescent="0.3">
      <c r="C21547" s="227"/>
    </row>
    <row r="21548" spans="3:3" ht="15.6" x14ac:dyDescent="0.3">
      <c r="C21548" s="227"/>
    </row>
    <row r="21549" spans="3:3" ht="15.6" x14ac:dyDescent="0.3">
      <c r="C21549" s="227"/>
    </row>
    <row r="21550" spans="3:3" ht="15.6" x14ac:dyDescent="0.3">
      <c r="C21550" s="227"/>
    </row>
    <row r="21551" spans="3:3" ht="15.6" x14ac:dyDescent="0.3">
      <c r="C21551" s="227"/>
    </row>
    <row r="21552" spans="3:3" ht="15.6" x14ac:dyDescent="0.3">
      <c r="C21552" s="227"/>
    </row>
    <row r="21553" spans="3:3" ht="15.6" x14ac:dyDescent="0.3">
      <c r="C21553" s="227"/>
    </row>
    <row r="21554" spans="3:3" ht="15.6" x14ac:dyDescent="0.3">
      <c r="C21554" s="227"/>
    </row>
    <row r="21555" spans="3:3" ht="15.6" x14ac:dyDescent="0.3">
      <c r="C21555" s="227"/>
    </row>
    <row r="21556" spans="3:3" ht="15.6" x14ac:dyDescent="0.3">
      <c r="C21556" s="227"/>
    </row>
    <row r="21557" spans="3:3" ht="15.6" x14ac:dyDescent="0.3">
      <c r="C21557" s="227"/>
    </row>
    <row r="21558" spans="3:3" ht="15.6" x14ac:dyDescent="0.3">
      <c r="C21558" s="227"/>
    </row>
    <row r="21559" spans="3:3" ht="15.6" x14ac:dyDescent="0.3">
      <c r="C21559" s="227"/>
    </row>
    <row r="21560" spans="3:3" ht="15.6" x14ac:dyDescent="0.3">
      <c r="C21560" s="227"/>
    </row>
    <row r="21561" spans="3:3" ht="15.6" x14ac:dyDescent="0.3">
      <c r="C21561" s="227"/>
    </row>
    <row r="21562" spans="3:3" ht="15.6" x14ac:dyDescent="0.3">
      <c r="C21562" s="227"/>
    </row>
    <row r="21563" spans="3:3" ht="15.6" x14ac:dyDescent="0.3">
      <c r="C21563" s="227"/>
    </row>
    <row r="21564" spans="3:3" ht="15.6" x14ac:dyDescent="0.3">
      <c r="C21564" s="227"/>
    </row>
    <row r="21565" spans="3:3" ht="15.6" x14ac:dyDescent="0.3">
      <c r="C21565" s="227"/>
    </row>
    <row r="21566" spans="3:3" ht="15.6" x14ac:dyDescent="0.3">
      <c r="C21566" s="227"/>
    </row>
    <row r="21567" spans="3:3" ht="15.6" x14ac:dyDescent="0.3">
      <c r="C21567" s="227"/>
    </row>
    <row r="21568" spans="3:3" ht="15.6" x14ac:dyDescent="0.3">
      <c r="C21568" s="227"/>
    </row>
    <row r="21569" spans="3:3" ht="15.6" x14ac:dyDescent="0.3">
      <c r="C21569" s="227"/>
    </row>
    <row r="21570" spans="3:3" ht="15.6" x14ac:dyDescent="0.3">
      <c r="C21570" s="227"/>
    </row>
    <row r="21571" spans="3:3" ht="15.6" x14ac:dyDescent="0.3">
      <c r="C21571" s="227"/>
    </row>
    <row r="21572" spans="3:3" ht="15.6" x14ac:dyDescent="0.3">
      <c r="C21572" s="227"/>
    </row>
    <row r="21573" spans="3:3" ht="15.6" x14ac:dyDescent="0.3">
      <c r="C21573" s="227"/>
    </row>
    <row r="21574" spans="3:3" ht="15.6" x14ac:dyDescent="0.3">
      <c r="C21574" s="227"/>
    </row>
    <row r="21575" spans="3:3" ht="15.6" x14ac:dyDescent="0.3">
      <c r="C21575" s="227"/>
    </row>
    <row r="21576" spans="3:3" ht="15.6" x14ac:dyDescent="0.3">
      <c r="C21576" s="227"/>
    </row>
    <row r="21577" spans="3:3" ht="15.6" x14ac:dyDescent="0.3">
      <c r="C21577" s="227"/>
    </row>
    <row r="21578" spans="3:3" ht="15.6" x14ac:dyDescent="0.3">
      <c r="C21578" s="227"/>
    </row>
    <row r="21579" spans="3:3" ht="15.6" x14ac:dyDescent="0.3">
      <c r="C21579" s="227"/>
    </row>
    <row r="21580" spans="3:3" ht="15.6" x14ac:dyDescent="0.3">
      <c r="C21580" s="227"/>
    </row>
    <row r="21581" spans="3:3" ht="15.6" x14ac:dyDescent="0.3">
      <c r="C21581" s="227"/>
    </row>
    <row r="21582" spans="3:3" ht="15.6" x14ac:dyDescent="0.3">
      <c r="C21582" s="227"/>
    </row>
    <row r="21583" spans="3:3" ht="15.6" x14ac:dyDescent="0.3">
      <c r="C21583" s="227"/>
    </row>
    <row r="21584" spans="3:3" ht="15.6" x14ac:dyDescent="0.3">
      <c r="C21584" s="227"/>
    </row>
    <row r="21585" spans="3:3" ht="15.6" x14ac:dyDescent="0.3">
      <c r="C21585" s="227"/>
    </row>
    <row r="21586" spans="3:3" ht="15.6" x14ac:dyDescent="0.3">
      <c r="C21586" s="227"/>
    </row>
    <row r="21587" spans="3:3" ht="15.6" x14ac:dyDescent="0.3">
      <c r="C21587" s="227"/>
    </row>
    <row r="21588" spans="3:3" ht="15.6" x14ac:dyDescent="0.3">
      <c r="C21588" s="227"/>
    </row>
    <row r="21589" spans="3:3" ht="15.6" x14ac:dyDescent="0.3">
      <c r="C21589" s="227"/>
    </row>
    <row r="21590" spans="3:3" ht="15.6" x14ac:dyDescent="0.3">
      <c r="C21590" s="227"/>
    </row>
    <row r="21591" spans="3:3" ht="15.6" x14ac:dyDescent="0.3">
      <c r="C21591" s="227"/>
    </row>
    <row r="21592" spans="3:3" ht="15.6" x14ac:dyDescent="0.3">
      <c r="C21592" s="227"/>
    </row>
    <row r="21593" spans="3:3" ht="15.6" x14ac:dyDescent="0.3">
      <c r="C21593" s="227"/>
    </row>
    <row r="21594" spans="3:3" ht="15.6" x14ac:dyDescent="0.3">
      <c r="C21594" s="227"/>
    </row>
    <row r="21595" spans="3:3" ht="15.6" x14ac:dyDescent="0.3">
      <c r="C21595" s="227"/>
    </row>
    <row r="21596" spans="3:3" ht="15.6" x14ac:dyDescent="0.3">
      <c r="C21596" s="227"/>
    </row>
    <row r="21597" spans="3:3" ht="15.6" x14ac:dyDescent="0.3">
      <c r="C21597" s="227"/>
    </row>
    <row r="21598" spans="3:3" ht="15.6" x14ac:dyDescent="0.3">
      <c r="C21598" s="227"/>
    </row>
    <row r="21599" spans="3:3" ht="15.6" x14ac:dyDescent="0.3">
      <c r="C21599" s="227"/>
    </row>
    <row r="21600" spans="3:3" ht="15.6" x14ac:dyDescent="0.3">
      <c r="C21600" s="227"/>
    </row>
    <row r="21601" spans="3:3" ht="15.6" x14ac:dyDescent="0.3">
      <c r="C21601" s="227"/>
    </row>
    <row r="21602" spans="3:3" ht="15.6" x14ac:dyDescent="0.3">
      <c r="C21602" s="227"/>
    </row>
    <row r="21603" spans="3:3" ht="15.6" x14ac:dyDescent="0.3">
      <c r="C21603" s="227"/>
    </row>
    <row r="21604" spans="3:3" ht="15.6" x14ac:dyDescent="0.3">
      <c r="C21604" s="227"/>
    </row>
    <row r="21605" spans="3:3" ht="15.6" x14ac:dyDescent="0.3">
      <c r="C21605" s="227"/>
    </row>
    <row r="21606" spans="3:3" ht="15.6" x14ac:dyDescent="0.3">
      <c r="C21606" s="227"/>
    </row>
    <row r="21607" spans="3:3" ht="15.6" x14ac:dyDescent="0.3">
      <c r="C21607" s="227"/>
    </row>
    <row r="21608" spans="3:3" ht="15.6" x14ac:dyDescent="0.3">
      <c r="C21608" s="227"/>
    </row>
    <row r="21609" spans="3:3" ht="15.6" x14ac:dyDescent="0.3">
      <c r="C21609" s="227"/>
    </row>
    <row r="21610" spans="3:3" ht="15.6" x14ac:dyDescent="0.3">
      <c r="C21610" s="227"/>
    </row>
    <row r="21611" spans="3:3" ht="15.6" x14ac:dyDescent="0.3">
      <c r="C21611" s="227"/>
    </row>
    <row r="21612" spans="3:3" ht="15.6" x14ac:dyDescent="0.3">
      <c r="C21612" s="227"/>
    </row>
    <row r="21613" spans="3:3" ht="15.6" x14ac:dyDescent="0.3">
      <c r="C21613" s="227"/>
    </row>
    <row r="21614" spans="3:3" ht="15.6" x14ac:dyDescent="0.3">
      <c r="C21614" s="227"/>
    </row>
    <row r="21615" spans="3:3" ht="15.6" x14ac:dyDescent="0.3">
      <c r="C21615" s="227"/>
    </row>
    <row r="21616" spans="3:3" ht="15.6" x14ac:dyDescent="0.3">
      <c r="C21616" s="227"/>
    </row>
    <row r="21617" spans="3:3" ht="15.6" x14ac:dyDescent="0.3">
      <c r="C21617" s="227"/>
    </row>
    <row r="21618" spans="3:3" ht="15.6" x14ac:dyDescent="0.3">
      <c r="C21618" s="227"/>
    </row>
    <row r="21619" spans="3:3" ht="15.6" x14ac:dyDescent="0.3">
      <c r="C21619" s="227"/>
    </row>
    <row r="21620" spans="3:3" ht="15.6" x14ac:dyDescent="0.3">
      <c r="C21620" s="227"/>
    </row>
    <row r="21621" spans="3:3" ht="15.6" x14ac:dyDescent="0.3">
      <c r="C21621" s="227"/>
    </row>
    <row r="21622" spans="3:3" ht="15.6" x14ac:dyDescent="0.3">
      <c r="C21622" s="227"/>
    </row>
    <row r="21623" spans="3:3" ht="15.6" x14ac:dyDescent="0.3">
      <c r="C21623" s="227"/>
    </row>
    <row r="21624" spans="3:3" ht="15.6" x14ac:dyDescent="0.3">
      <c r="C21624" s="227"/>
    </row>
    <row r="21625" spans="3:3" ht="15.6" x14ac:dyDescent="0.3">
      <c r="C21625" s="227"/>
    </row>
    <row r="21626" spans="3:3" ht="15.6" x14ac:dyDescent="0.3">
      <c r="C21626" s="227"/>
    </row>
    <row r="21627" spans="3:3" ht="15.6" x14ac:dyDescent="0.3">
      <c r="C21627" s="227"/>
    </row>
    <row r="21628" spans="3:3" ht="15.6" x14ac:dyDescent="0.3">
      <c r="C21628" s="227"/>
    </row>
    <row r="21629" spans="3:3" ht="15.6" x14ac:dyDescent="0.3">
      <c r="C21629" s="227"/>
    </row>
    <row r="21630" spans="3:3" ht="15.6" x14ac:dyDescent="0.3">
      <c r="C21630" s="227"/>
    </row>
    <row r="21631" spans="3:3" ht="15.6" x14ac:dyDescent="0.3">
      <c r="C21631" s="227"/>
    </row>
    <row r="21632" spans="3:3" ht="15.6" x14ac:dyDescent="0.3">
      <c r="C21632" s="227"/>
    </row>
    <row r="21633" spans="3:3" ht="15.6" x14ac:dyDescent="0.3">
      <c r="C21633" s="227"/>
    </row>
    <row r="21634" spans="3:3" ht="15.6" x14ac:dyDescent="0.3">
      <c r="C21634" s="227"/>
    </row>
    <row r="21635" spans="3:3" ht="15.6" x14ac:dyDescent="0.3">
      <c r="C21635" s="227"/>
    </row>
    <row r="21636" spans="3:3" ht="15.6" x14ac:dyDescent="0.3">
      <c r="C21636" s="227"/>
    </row>
    <row r="21637" spans="3:3" ht="15.6" x14ac:dyDescent="0.3">
      <c r="C21637" s="227"/>
    </row>
    <row r="21638" spans="3:3" ht="15.6" x14ac:dyDescent="0.3">
      <c r="C21638" s="227"/>
    </row>
    <row r="21639" spans="3:3" ht="15.6" x14ac:dyDescent="0.3">
      <c r="C21639" s="227"/>
    </row>
    <row r="21640" spans="3:3" ht="15.6" x14ac:dyDescent="0.3">
      <c r="C21640" s="227"/>
    </row>
    <row r="21641" spans="3:3" ht="15.6" x14ac:dyDescent="0.3">
      <c r="C21641" s="227"/>
    </row>
    <row r="21642" spans="3:3" ht="15.6" x14ac:dyDescent="0.3">
      <c r="C21642" s="227"/>
    </row>
    <row r="21643" spans="3:3" ht="15.6" x14ac:dyDescent="0.3">
      <c r="C21643" s="227"/>
    </row>
    <row r="21644" spans="3:3" ht="15.6" x14ac:dyDescent="0.3">
      <c r="C21644" s="227"/>
    </row>
    <row r="21645" spans="3:3" ht="15.6" x14ac:dyDescent="0.3">
      <c r="C21645" s="227"/>
    </row>
    <row r="21646" spans="3:3" ht="15.6" x14ac:dyDescent="0.3">
      <c r="C21646" s="227"/>
    </row>
    <row r="21647" spans="3:3" ht="15.6" x14ac:dyDescent="0.3">
      <c r="C21647" s="227"/>
    </row>
    <row r="21648" spans="3:3" ht="15.6" x14ac:dyDescent="0.3">
      <c r="C21648" s="227"/>
    </row>
    <row r="21649" spans="3:3" ht="15.6" x14ac:dyDescent="0.3">
      <c r="C21649" s="227"/>
    </row>
    <row r="21650" spans="3:3" ht="15.6" x14ac:dyDescent="0.3">
      <c r="C21650" s="227"/>
    </row>
    <row r="21651" spans="3:3" ht="15.6" x14ac:dyDescent="0.3">
      <c r="C21651" s="227"/>
    </row>
    <row r="21652" spans="3:3" ht="15.6" x14ac:dyDescent="0.3">
      <c r="C21652" s="227"/>
    </row>
    <row r="21653" spans="3:3" ht="15.6" x14ac:dyDescent="0.3">
      <c r="C21653" s="227"/>
    </row>
    <row r="21654" spans="3:3" ht="15.6" x14ac:dyDescent="0.3">
      <c r="C21654" s="227"/>
    </row>
    <row r="21655" spans="3:3" ht="15.6" x14ac:dyDescent="0.3">
      <c r="C21655" s="227"/>
    </row>
    <row r="21656" spans="3:3" ht="15.6" x14ac:dyDescent="0.3">
      <c r="C21656" s="227"/>
    </row>
    <row r="21657" spans="3:3" ht="15.6" x14ac:dyDescent="0.3">
      <c r="C21657" s="227"/>
    </row>
    <row r="21658" spans="3:3" ht="15.6" x14ac:dyDescent="0.3">
      <c r="C21658" s="227"/>
    </row>
    <row r="21659" spans="3:3" ht="15.6" x14ac:dyDescent="0.3">
      <c r="C21659" s="227"/>
    </row>
    <row r="21660" spans="3:3" ht="15.6" x14ac:dyDescent="0.3">
      <c r="C21660" s="227"/>
    </row>
    <row r="21661" spans="3:3" ht="15.6" x14ac:dyDescent="0.3">
      <c r="C21661" s="227"/>
    </row>
    <row r="21662" spans="3:3" ht="15.6" x14ac:dyDescent="0.3">
      <c r="C21662" s="227"/>
    </row>
    <row r="21663" spans="3:3" ht="15.6" x14ac:dyDescent="0.3">
      <c r="C21663" s="227"/>
    </row>
    <row r="21664" spans="3:3" ht="15.6" x14ac:dyDescent="0.3">
      <c r="C21664" s="227"/>
    </row>
    <row r="21665" spans="3:3" ht="15.6" x14ac:dyDescent="0.3">
      <c r="C21665" s="227"/>
    </row>
    <row r="21666" spans="3:3" ht="15.6" x14ac:dyDescent="0.3">
      <c r="C21666" s="227"/>
    </row>
    <row r="21667" spans="3:3" ht="15.6" x14ac:dyDescent="0.3">
      <c r="C21667" s="227"/>
    </row>
    <row r="21668" spans="3:3" ht="15.6" x14ac:dyDescent="0.3">
      <c r="C21668" s="227"/>
    </row>
    <row r="21669" spans="3:3" ht="15.6" x14ac:dyDescent="0.3">
      <c r="C21669" s="227"/>
    </row>
    <row r="21670" spans="3:3" ht="15.6" x14ac:dyDescent="0.3">
      <c r="C21670" s="227"/>
    </row>
    <row r="21671" spans="3:3" ht="15.6" x14ac:dyDescent="0.3">
      <c r="C21671" s="227"/>
    </row>
    <row r="21672" spans="3:3" ht="15.6" x14ac:dyDescent="0.3">
      <c r="C21672" s="227"/>
    </row>
    <row r="21673" spans="3:3" ht="15.6" x14ac:dyDescent="0.3">
      <c r="C21673" s="227"/>
    </row>
    <row r="21674" spans="3:3" ht="15.6" x14ac:dyDescent="0.3">
      <c r="C21674" s="227"/>
    </row>
    <row r="21675" spans="3:3" ht="15.6" x14ac:dyDescent="0.3">
      <c r="C21675" s="227"/>
    </row>
    <row r="21676" spans="3:3" ht="15.6" x14ac:dyDescent="0.3">
      <c r="C21676" s="227"/>
    </row>
    <row r="21677" spans="3:3" ht="15.6" x14ac:dyDescent="0.3">
      <c r="C21677" s="227"/>
    </row>
    <row r="21678" spans="3:3" ht="15.6" x14ac:dyDescent="0.3">
      <c r="C21678" s="227"/>
    </row>
    <row r="21679" spans="3:3" ht="15.6" x14ac:dyDescent="0.3">
      <c r="C21679" s="227"/>
    </row>
    <row r="21680" spans="3:3" ht="15.6" x14ac:dyDescent="0.3">
      <c r="C21680" s="227"/>
    </row>
    <row r="21681" spans="3:3" ht="15.6" x14ac:dyDescent="0.3">
      <c r="C21681" s="227"/>
    </row>
    <row r="21682" spans="3:3" ht="15.6" x14ac:dyDescent="0.3">
      <c r="C21682" s="227"/>
    </row>
    <row r="21683" spans="3:3" ht="15.6" x14ac:dyDescent="0.3">
      <c r="C21683" s="227"/>
    </row>
    <row r="21684" spans="3:3" ht="15.6" x14ac:dyDescent="0.3">
      <c r="C21684" s="227"/>
    </row>
    <row r="21685" spans="3:3" ht="15.6" x14ac:dyDescent="0.3">
      <c r="C21685" s="227"/>
    </row>
    <row r="21686" spans="3:3" ht="15.6" x14ac:dyDescent="0.3">
      <c r="C21686" s="227"/>
    </row>
    <row r="21687" spans="3:3" ht="15.6" x14ac:dyDescent="0.3">
      <c r="C21687" s="227"/>
    </row>
    <row r="21688" spans="3:3" ht="15.6" x14ac:dyDescent="0.3">
      <c r="C21688" s="227"/>
    </row>
    <row r="21689" spans="3:3" ht="15.6" x14ac:dyDescent="0.3">
      <c r="C21689" s="227"/>
    </row>
    <row r="21690" spans="3:3" ht="15.6" x14ac:dyDescent="0.3">
      <c r="C21690" s="227"/>
    </row>
    <row r="21691" spans="3:3" ht="15.6" x14ac:dyDescent="0.3">
      <c r="C21691" s="227"/>
    </row>
    <row r="21692" spans="3:3" ht="15.6" x14ac:dyDescent="0.3">
      <c r="C21692" s="227"/>
    </row>
    <row r="21693" spans="3:3" ht="15.6" x14ac:dyDescent="0.3">
      <c r="C21693" s="227"/>
    </row>
    <row r="21694" spans="3:3" ht="15.6" x14ac:dyDescent="0.3">
      <c r="C21694" s="227"/>
    </row>
    <row r="21695" spans="3:3" ht="15.6" x14ac:dyDescent="0.3">
      <c r="C21695" s="227"/>
    </row>
    <row r="21696" spans="3:3" ht="15.6" x14ac:dyDescent="0.3">
      <c r="C21696" s="227"/>
    </row>
    <row r="21697" spans="3:3" ht="15.6" x14ac:dyDescent="0.3">
      <c r="C21697" s="227"/>
    </row>
    <row r="21698" spans="3:3" ht="15.6" x14ac:dyDescent="0.3">
      <c r="C21698" s="227"/>
    </row>
    <row r="21699" spans="3:3" ht="15.6" x14ac:dyDescent="0.3">
      <c r="C21699" s="227"/>
    </row>
    <row r="21700" spans="3:3" ht="15.6" x14ac:dyDescent="0.3">
      <c r="C21700" s="227"/>
    </row>
    <row r="21701" spans="3:3" ht="15.6" x14ac:dyDescent="0.3">
      <c r="C21701" s="227"/>
    </row>
    <row r="21702" spans="3:3" ht="15.6" x14ac:dyDescent="0.3">
      <c r="C21702" s="227"/>
    </row>
    <row r="21703" spans="3:3" ht="15.6" x14ac:dyDescent="0.3">
      <c r="C21703" s="227"/>
    </row>
    <row r="21704" spans="3:3" ht="15.6" x14ac:dyDescent="0.3">
      <c r="C21704" s="227"/>
    </row>
    <row r="21705" spans="3:3" ht="15.6" x14ac:dyDescent="0.3">
      <c r="C21705" s="227"/>
    </row>
    <row r="21706" spans="3:3" ht="15.6" x14ac:dyDescent="0.3">
      <c r="C21706" s="227"/>
    </row>
    <row r="21707" spans="3:3" ht="15.6" x14ac:dyDescent="0.3">
      <c r="C21707" s="227"/>
    </row>
    <row r="21708" spans="3:3" ht="15.6" x14ac:dyDescent="0.3">
      <c r="C21708" s="227"/>
    </row>
    <row r="21709" spans="3:3" ht="15.6" x14ac:dyDescent="0.3">
      <c r="C21709" s="227"/>
    </row>
    <row r="21710" spans="3:3" ht="15.6" x14ac:dyDescent="0.3">
      <c r="C21710" s="227"/>
    </row>
    <row r="21711" spans="3:3" ht="15.6" x14ac:dyDescent="0.3">
      <c r="C21711" s="227"/>
    </row>
    <row r="21712" spans="3:3" ht="15.6" x14ac:dyDescent="0.3">
      <c r="C21712" s="227"/>
    </row>
    <row r="21713" spans="3:3" ht="15.6" x14ac:dyDescent="0.3">
      <c r="C21713" s="227"/>
    </row>
    <row r="21714" spans="3:3" ht="15.6" x14ac:dyDescent="0.3">
      <c r="C21714" s="227"/>
    </row>
    <row r="21715" spans="3:3" ht="15.6" x14ac:dyDescent="0.3">
      <c r="C21715" s="227"/>
    </row>
    <row r="21716" spans="3:3" ht="15.6" x14ac:dyDescent="0.3">
      <c r="C21716" s="227"/>
    </row>
    <row r="21717" spans="3:3" ht="15.6" x14ac:dyDescent="0.3">
      <c r="C21717" s="227"/>
    </row>
    <row r="21718" spans="3:3" ht="15.6" x14ac:dyDescent="0.3">
      <c r="C21718" s="227"/>
    </row>
    <row r="21719" spans="3:3" ht="15.6" x14ac:dyDescent="0.3">
      <c r="C21719" s="227"/>
    </row>
    <row r="21720" spans="3:3" ht="15.6" x14ac:dyDescent="0.3">
      <c r="C21720" s="227"/>
    </row>
    <row r="21721" spans="3:3" ht="15.6" x14ac:dyDescent="0.3">
      <c r="C21721" s="227"/>
    </row>
    <row r="21722" spans="3:3" ht="15.6" x14ac:dyDescent="0.3">
      <c r="C21722" s="227"/>
    </row>
    <row r="21723" spans="3:3" ht="15.6" x14ac:dyDescent="0.3">
      <c r="C21723" s="227"/>
    </row>
    <row r="21724" spans="3:3" ht="15.6" x14ac:dyDescent="0.3">
      <c r="C21724" s="227"/>
    </row>
    <row r="21725" spans="3:3" ht="15.6" x14ac:dyDescent="0.3">
      <c r="C21725" s="227"/>
    </row>
    <row r="21726" spans="3:3" ht="15.6" x14ac:dyDescent="0.3">
      <c r="C21726" s="227"/>
    </row>
    <row r="21727" spans="3:3" ht="15.6" x14ac:dyDescent="0.3">
      <c r="C21727" s="227"/>
    </row>
    <row r="21728" spans="3:3" ht="15.6" x14ac:dyDescent="0.3">
      <c r="C21728" s="227"/>
    </row>
    <row r="21729" spans="3:3" ht="15.6" x14ac:dyDescent="0.3">
      <c r="C21729" s="227"/>
    </row>
    <row r="21730" spans="3:3" ht="15.6" x14ac:dyDescent="0.3">
      <c r="C21730" s="227"/>
    </row>
    <row r="21731" spans="3:3" ht="15.6" x14ac:dyDescent="0.3">
      <c r="C21731" s="227"/>
    </row>
    <row r="21732" spans="3:3" ht="15.6" x14ac:dyDescent="0.3">
      <c r="C21732" s="227"/>
    </row>
    <row r="21733" spans="3:3" ht="15.6" x14ac:dyDescent="0.3">
      <c r="C21733" s="227"/>
    </row>
    <row r="21734" spans="3:3" ht="15.6" x14ac:dyDescent="0.3">
      <c r="C21734" s="227"/>
    </row>
    <row r="21735" spans="3:3" ht="15.6" x14ac:dyDescent="0.3">
      <c r="C21735" s="227"/>
    </row>
    <row r="21736" spans="3:3" ht="15.6" x14ac:dyDescent="0.3">
      <c r="C21736" s="227"/>
    </row>
    <row r="21737" spans="3:3" ht="15.6" x14ac:dyDescent="0.3">
      <c r="C21737" s="227"/>
    </row>
    <row r="21738" spans="3:3" ht="15.6" x14ac:dyDescent="0.3">
      <c r="C21738" s="227"/>
    </row>
    <row r="21739" spans="3:3" ht="15.6" x14ac:dyDescent="0.3">
      <c r="C21739" s="227"/>
    </row>
    <row r="21740" spans="3:3" ht="15.6" x14ac:dyDescent="0.3">
      <c r="C21740" s="227"/>
    </row>
    <row r="21741" spans="3:3" ht="15.6" x14ac:dyDescent="0.3">
      <c r="C21741" s="227"/>
    </row>
    <row r="21742" spans="3:3" ht="15.6" x14ac:dyDescent="0.3">
      <c r="C21742" s="227"/>
    </row>
    <row r="21743" spans="3:3" ht="15.6" x14ac:dyDescent="0.3">
      <c r="C21743" s="227"/>
    </row>
    <row r="21744" spans="3:3" ht="15.6" x14ac:dyDescent="0.3">
      <c r="C21744" s="227"/>
    </row>
    <row r="21745" spans="3:3" ht="15.6" x14ac:dyDescent="0.3">
      <c r="C21745" s="227"/>
    </row>
    <row r="21746" spans="3:3" ht="15.6" x14ac:dyDescent="0.3">
      <c r="C21746" s="227"/>
    </row>
    <row r="21747" spans="3:3" ht="15.6" x14ac:dyDescent="0.3">
      <c r="C21747" s="227"/>
    </row>
    <row r="21748" spans="3:3" ht="15.6" x14ac:dyDescent="0.3">
      <c r="C21748" s="227"/>
    </row>
    <row r="21749" spans="3:3" ht="15.6" x14ac:dyDescent="0.3">
      <c r="C21749" s="227"/>
    </row>
    <row r="21750" spans="3:3" ht="15.6" x14ac:dyDescent="0.3">
      <c r="C21750" s="227"/>
    </row>
    <row r="21751" spans="3:3" ht="15.6" x14ac:dyDescent="0.3">
      <c r="C21751" s="227"/>
    </row>
    <row r="21752" spans="3:3" ht="15.6" x14ac:dyDescent="0.3">
      <c r="C21752" s="227"/>
    </row>
    <row r="21753" spans="3:3" ht="15.6" x14ac:dyDescent="0.3">
      <c r="C21753" s="227"/>
    </row>
    <row r="21754" spans="3:3" ht="15.6" x14ac:dyDescent="0.3">
      <c r="C21754" s="227"/>
    </row>
    <row r="21755" spans="3:3" ht="15.6" x14ac:dyDescent="0.3">
      <c r="C21755" s="227"/>
    </row>
    <row r="21756" spans="3:3" ht="15.6" x14ac:dyDescent="0.3">
      <c r="C21756" s="227"/>
    </row>
    <row r="21757" spans="3:3" ht="15.6" x14ac:dyDescent="0.3">
      <c r="C21757" s="227"/>
    </row>
    <row r="21758" spans="3:3" ht="15.6" x14ac:dyDescent="0.3">
      <c r="C21758" s="227"/>
    </row>
    <row r="21759" spans="3:3" ht="15.6" x14ac:dyDescent="0.3">
      <c r="C21759" s="227"/>
    </row>
    <row r="21760" spans="3:3" ht="15.6" x14ac:dyDescent="0.3">
      <c r="C21760" s="227"/>
    </row>
    <row r="21761" spans="3:3" ht="15.6" x14ac:dyDescent="0.3">
      <c r="C21761" s="227"/>
    </row>
    <row r="21762" spans="3:3" ht="15.6" x14ac:dyDescent="0.3">
      <c r="C21762" s="227"/>
    </row>
    <row r="21763" spans="3:3" ht="15.6" x14ac:dyDescent="0.3">
      <c r="C21763" s="227"/>
    </row>
    <row r="21764" spans="3:3" ht="15.6" x14ac:dyDescent="0.3">
      <c r="C21764" s="227"/>
    </row>
    <row r="21765" spans="3:3" ht="15.6" x14ac:dyDescent="0.3">
      <c r="C21765" s="227"/>
    </row>
    <row r="21766" spans="3:3" ht="15.6" x14ac:dyDescent="0.3">
      <c r="C21766" s="227"/>
    </row>
    <row r="21767" spans="3:3" ht="15.6" x14ac:dyDescent="0.3">
      <c r="C21767" s="227"/>
    </row>
    <row r="21768" spans="3:3" ht="15.6" x14ac:dyDescent="0.3">
      <c r="C21768" s="227"/>
    </row>
    <row r="21769" spans="3:3" ht="15.6" x14ac:dyDescent="0.3">
      <c r="C21769" s="227"/>
    </row>
    <row r="21770" spans="3:3" ht="15.6" x14ac:dyDescent="0.3">
      <c r="C21770" s="227"/>
    </row>
    <row r="21771" spans="3:3" ht="15.6" x14ac:dyDescent="0.3">
      <c r="C21771" s="227"/>
    </row>
    <row r="21772" spans="3:3" ht="15.6" x14ac:dyDescent="0.3">
      <c r="C21772" s="227"/>
    </row>
    <row r="21773" spans="3:3" ht="15.6" x14ac:dyDescent="0.3">
      <c r="C21773" s="227"/>
    </row>
    <row r="21774" spans="3:3" ht="15.6" x14ac:dyDescent="0.3">
      <c r="C21774" s="227"/>
    </row>
    <row r="21775" spans="3:3" ht="15.6" x14ac:dyDescent="0.3">
      <c r="C21775" s="227"/>
    </row>
    <row r="21776" spans="3:3" ht="15.6" x14ac:dyDescent="0.3">
      <c r="C21776" s="227"/>
    </row>
    <row r="21777" spans="3:3" ht="15.6" x14ac:dyDescent="0.3">
      <c r="C21777" s="227"/>
    </row>
    <row r="21778" spans="3:3" ht="15.6" x14ac:dyDescent="0.3">
      <c r="C21778" s="227"/>
    </row>
    <row r="21779" spans="3:3" ht="15.6" x14ac:dyDescent="0.3">
      <c r="C21779" s="227"/>
    </row>
    <row r="21780" spans="3:3" ht="15.6" x14ac:dyDescent="0.3">
      <c r="C21780" s="227"/>
    </row>
    <row r="21781" spans="3:3" ht="15.6" x14ac:dyDescent="0.3">
      <c r="C21781" s="227"/>
    </row>
    <row r="21782" spans="3:3" ht="15.6" x14ac:dyDescent="0.3">
      <c r="C21782" s="227"/>
    </row>
    <row r="21783" spans="3:3" ht="15.6" x14ac:dyDescent="0.3">
      <c r="C21783" s="227"/>
    </row>
    <row r="21784" spans="3:3" ht="15.6" x14ac:dyDescent="0.3">
      <c r="C21784" s="227"/>
    </row>
    <row r="21785" spans="3:3" ht="15.6" x14ac:dyDescent="0.3">
      <c r="C21785" s="227"/>
    </row>
    <row r="21786" spans="3:3" ht="15.6" x14ac:dyDescent="0.3">
      <c r="C21786" s="227"/>
    </row>
    <row r="21787" spans="3:3" ht="15.6" x14ac:dyDescent="0.3">
      <c r="C21787" s="227"/>
    </row>
    <row r="21788" spans="3:3" ht="15.6" x14ac:dyDescent="0.3">
      <c r="C21788" s="227"/>
    </row>
    <row r="21789" spans="3:3" ht="15.6" x14ac:dyDescent="0.3">
      <c r="C21789" s="227"/>
    </row>
    <row r="21790" spans="3:3" ht="15.6" x14ac:dyDescent="0.3">
      <c r="C21790" s="227"/>
    </row>
    <row r="21791" spans="3:3" ht="15.6" x14ac:dyDescent="0.3">
      <c r="C21791" s="227"/>
    </row>
    <row r="21792" spans="3:3" ht="15.6" x14ac:dyDescent="0.3">
      <c r="C21792" s="227"/>
    </row>
    <row r="21793" spans="3:3" ht="15.6" x14ac:dyDescent="0.3">
      <c r="C21793" s="227"/>
    </row>
    <row r="21794" spans="3:3" ht="15.6" x14ac:dyDescent="0.3">
      <c r="C21794" s="227"/>
    </row>
    <row r="21795" spans="3:3" ht="15.6" x14ac:dyDescent="0.3">
      <c r="C21795" s="227"/>
    </row>
    <row r="21796" spans="3:3" ht="15.6" x14ac:dyDescent="0.3">
      <c r="C21796" s="227"/>
    </row>
    <row r="21797" spans="3:3" ht="15.6" x14ac:dyDescent="0.3">
      <c r="C21797" s="227"/>
    </row>
    <row r="21798" spans="3:3" ht="15.6" x14ac:dyDescent="0.3">
      <c r="C21798" s="227"/>
    </row>
    <row r="21799" spans="3:3" ht="15.6" x14ac:dyDescent="0.3">
      <c r="C21799" s="227"/>
    </row>
    <row r="21800" spans="3:3" ht="15.6" x14ac:dyDescent="0.3">
      <c r="C21800" s="227"/>
    </row>
    <row r="21801" spans="3:3" ht="15.6" x14ac:dyDescent="0.3">
      <c r="C21801" s="227"/>
    </row>
    <row r="21802" spans="3:3" ht="15.6" x14ac:dyDescent="0.3">
      <c r="C21802" s="227"/>
    </row>
    <row r="21803" spans="3:3" ht="15.6" x14ac:dyDescent="0.3">
      <c r="C21803" s="227"/>
    </row>
    <row r="21804" spans="3:3" ht="15.6" x14ac:dyDescent="0.3">
      <c r="C21804" s="227"/>
    </row>
    <row r="21805" spans="3:3" ht="15.6" x14ac:dyDescent="0.3">
      <c r="C21805" s="227"/>
    </row>
    <row r="21806" spans="3:3" ht="15.6" x14ac:dyDescent="0.3">
      <c r="C21806" s="227"/>
    </row>
    <row r="21807" spans="3:3" ht="15.6" x14ac:dyDescent="0.3">
      <c r="C21807" s="227"/>
    </row>
    <row r="21808" spans="3:3" ht="15.6" x14ac:dyDescent="0.3">
      <c r="C21808" s="227"/>
    </row>
    <row r="21809" spans="3:3" ht="15.6" x14ac:dyDescent="0.3">
      <c r="C21809" s="227"/>
    </row>
    <row r="21810" spans="3:3" ht="15.6" x14ac:dyDescent="0.3">
      <c r="C21810" s="227"/>
    </row>
    <row r="21811" spans="3:3" ht="15.6" x14ac:dyDescent="0.3">
      <c r="C21811" s="227"/>
    </row>
    <row r="21812" spans="3:3" ht="15.6" x14ac:dyDescent="0.3">
      <c r="C21812" s="227"/>
    </row>
    <row r="21813" spans="3:3" ht="15.6" x14ac:dyDescent="0.3">
      <c r="C21813" s="227"/>
    </row>
    <row r="21814" spans="3:3" ht="15.6" x14ac:dyDescent="0.3">
      <c r="C21814" s="227"/>
    </row>
    <row r="21815" spans="3:3" ht="15.6" x14ac:dyDescent="0.3">
      <c r="C21815" s="227"/>
    </row>
    <row r="21816" spans="3:3" ht="15.6" x14ac:dyDescent="0.3">
      <c r="C21816" s="227"/>
    </row>
    <row r="21817" spans="3:3" ht="15.6" x14ac:dyDescent="0.3">
      <c r="C21817" s="227"/>
    </row>
    <row r="21818" spans="3:3" ht="15.6" x14ac:dyDescent="0.3">
      <c r="C21818" s="227"/>
    </row>
    <row r="21819" spans="3:3" ht="15.6" x14ac:dyDescent="0.3">
      <c r="C21819" s="227"/>
    </row>
    <row r="21820" spans="3:3" ht="15.6" x14ac:dyDescent="0.3">
      <c r="C21820" s="227"/>
    </row>
    <row r="21821" spans="3:3" ht="15.6" x14ac:dyDescent="0.3">
      <c r="C21821" s="227"/>
    </row>
    <row r="21822" spans="3:3" ht="15.6" x14ac:dyDescent="0.3">
      <c r="C21822" s="227"/>
    </row>
    <row r="21823" spans="3:3" ht="15.6" x14ac:dyDescent="0.3">
      <c r="C21823" s="227"/>
    </row>
    <row r="21824" spans="3:3" ht="15.6" x14ac:dyDescent="0.3">
      <c r="C21824" s="227"/>
    </row>
    <row r="21825" spans="3:3" ht="15.6" x14ac:dyDescent="0.3">
      <c r="C21825" s="227"/>
    </row>
    <row r="21826" spans="3:3" ht="15.6" x14ac:dyDescent="0.3">
      <c r="C21826" s="227"/>
    </row>
    <row r="21827" spans="3:3" ht="15.6" x14ac:dyDescent="0.3">
      <c r="C21827" s="227"/>
    </row>
    <row r="21828" spans="3:3" ht="15.6" x14ac:dyDescent="0.3">
      <c r="C21828" s="227"/>
    </row>
    <row r="21829" spans="3:3" ht="15.6" x14ac:dyDescent="0.3">
      <c r="C21829" s="227"/>
    </row>
    <row r="21830" spans="3:3" ht="15.6" x14ac:dyDescent="0.3">
      <c r="C21830" s="227"/>
    </row>
    <row r="21831" spans="3:3" ht="15.6" x14ac:dyDescent="0.3">
      <c r="C21831" s="227"/>
    </row>
    <row r="21832" spans="3:3" ht="15.6" x14ac:dyDescent="0.3">
      <c r="C21832" s="227"/>
    </row>
    <row r="21833" spans="3:3" ht="15.6" x14ac:dyDescent="0.3">
      <c r="C21833" s="227"/>
    </row>
    <row r="21834" spans="3:3" ht="15.6" x14ac:dyDescent="0.3">
      <c r="C21834" s="227"/>
    </row>
    <row r="21835" spans="3:3" ht="15.6" x14ac:dyDescent="0.3">
      <c r="C21835" s="227"/>
    </row>
    <row r="21836" spans="3:3" ht="15.6" x14ac:dyDescent="0.3">
      <c r="C21836" s="227"/>
    </row>
    <row r="21837" spans="3:3" ht="15.6" x14ac:dyDescent="0.3">
      <c r="C21837" s="227"/>
    </row>
    <row r="21838" spans="3:3" ht="15.6" x14ac:dyDescent="0.3">
      <c r="C21838" s="227"/>
    </row>
    <row r="21839" spans="3:3" ht="15.6" x14ac:dyDescent="0.3">
      <c r="C21839" s="227"/>
    </row>
    <row r="21840" spans="3:3" ht="15.6" x14ac:dyDescent="0.3">
      <c r="C21840" s="227"/>
    </row>
    <row r="21841" spans="3:3" ht="15.6" x14ac:dyDescent="0.3">
      <c r="C21841" s="227"/>
    </row>
    <row r="21842" spans="3:3" ht="15.6" x14ac:dyDescent="0.3">
      <c r="C21842" s="227"/>
    </row>
    <row r="21843" spans="3:3" ht="15.6" x14ac:dyDescent="0.3">
      <c r="C21843" s="227"/>
    </row>
    <row r="21844" spans="3:3" ht="15.6" x14ac:dyDescent="0.3">
      <c r="C21844" s="227"/>
    </row>
    <row r="21845" spans="3:3" ht="15.6" x14ac:dyDescent="0.3">
      <c r="C21845" s="227"/>
    </row>
    <row r="21846" spans="3:3" ht="15.6" x14ac:dyDescent="0.3">
      <c r="C21846" s="227"/>
    </row>
    <row r="21847" spans="3:3" ht="15.6" x14ac:dyDescent="0.3">
      <c r="C21847" s="227"/>
    </row>
    <row r="21848" spans="3:3" ht="15.6" x14ac:dyDescent="0.3">
      <c r="C21848" s="227"/>
    </row>
    <row r="21849" spans="3:3" ht="15.6" x14ac:dyDescent="0.3">
      <c r="C21849" s="227"/>
    </row>
    <row r="21850" spans="3:3" ht="15.6" x14ac:dyDescent="0.3">
      <c r="C21850" s="227"/>
    </row>
    <row r="21851" spans="3:3" ht="15.6" x14ac:dyDescent="0.3">
      <c r="C21851" s="227"/>
    </row>
    <row r="21852" spans="3:3" ht="15.6" x14ac:dyDescent="0.3">
      <c r="C21852" s="227"/>
    </row>
    <row r="21853" spans="3:3" ht="15.6" x14ac:dyDescent="0.3">
      <c r="C21853" s="227"/>
    </row>
    <row r="21854" spans="3:3" ht="15.6" x14ac:dyDescent="0.3">
      <c r="C21854" s="227"/>
    </row>
    <row r="21855" spans="3:3" ht="15.6" x14ac:dyDescent="0.3">
      <c r="C21855" s="227"/>
    </row>
    <row r="21856" spans="3:3" ht="15.6" x14ac:dyDescent="0.3">
      <c r="C21856" s="227"/>
    </row>
    <row r="21857" spans="3:3" ht="15.6" x14ac:dyDescent="0.3">
      <c r="C21857" s="227"/>
    </row>
    <row r="21858" spans="3:3" ht="15.6" x14ac:dyDescent="0.3">
      <c r="C21858" s="227"/>
    </row>
    <row r="21859" spans="3:3" ht="15.6" x14ac:dyDescent="0.3">
      <c r="C21859" s="227"/>
    </row>
    <row r="21860" spans="3:3" ht="15.6" x14ac:dyDescent="0.3">
      <c r="C21860" s="227"/>
    </row>
    <row r="21861" spans="3:3" ht="15.6" x14ac:dyDescent="0.3">
      <c r="C21861" s="227"/>
    </row>
    <row r="21862" spans="3:3" ht="15.6" x14ac:dyDescent="0.3">
      <c r="C21862" s="227"/>
    </row>
    <row r="21863" spans="3:3" ht="15.6" x14ac:dyDescent="0.3">
      <c r="C21863" s="227"/>
    </row>
    <row r="21864" spans="3:3" ht="15.6" x14ac:dyDescent="0.3">
      <c r="C21864" s="227"/>
    </row>
    <row r="21865" spans="3:3" ht="15.6" x14ac:dyDescent="0.3">
      <c r="C21865" s="227"/>
    </row>
    <row r="21866" spans="3:3" ht="15.6" x14ac:dyDescent="0.3">
      <c r="C21866" s="227"/>
    </row>
    <row r="21867" spans="3:3" ht="15.6" x14ac:dyDescent="0.3">
      <c r="C21867" s="227"/>
    </row>
    <row r="21868" spans="3:3" ht="15.6" x14ac:dyDescent="0.3">
      <c r="C21868" s="227"/>
    </row>
    <row r="21869" spans="3:3" ht="15.6" x14ac:dyDescent="0.3">
      <c r="C21869" s="227"/>
    </row>
    <row r="21870" spans="3:3" ht="15.6" x14ac:dyDescent="0.3">
      <c r="C21870" s="227"/>
    </row>
    <row r="21871" spans="3:3" ht="15.6" x14ac:dyDescent="0.3">
      <c r="C21871" s="227"/>
    </row>
    <row r="21872" spans="3:3" ht="15.6" x14ac:dyDescent="0.3">
      <c r="C21872" s="227"/>
    </row>
    <row r="21873" spans="3:3" ht="15.6" x14ac:dyDescent="0.3">
      <c r="C21873" s="227"/>
    </row>
    <row r="21874" spans="3:3" ht="15.6" x14ac:dyDescent="0.3">
      <c r="C21874" s="227"/>
    </row>
    <row r="21875" spans="3:3" ht="15.6" x14ac:dyDescent="0.3">
      <c r="C21875" s="227"/>
    </row>
    <row r="21876" spans="3:3" ht="15.6" x14ac:dyDescent="0.3">
      <c r="C21876" s="227"/>
    </row>
    <row r="21877" spans="3:3" ht="15.6" x14ac:dyDescent="0.3">
      <c r="C21877" s="227"/>
    </row>
    <row r="21878" spans="3:3" ht="15.6" x14ac:dyDescent="0.3">
      <c r="C21878" s="227"/>
    </row>
    <row r="21879" spans="3:3" ht="15.6" x14ac:dyDescent="0.3">
      <c r="C21879" s="227"/>
    </row>
    <row r="21880" spans="3:3" ht="15.6" x14ac:dyDescent="0.3">
      <c r="C21880" s="227"/>
    </row>
    <row r="21881" spans="3:3" ht="15.6" x14ac:dyDescent="0.3">
      <c r="C21881" s="227"/>
    </row>
    <row r="21882" spans="3:3" ht="15.6" x14ac:dyDescent="0.3">
      <c r="C21882" s="227"/>
    </row>
    <row r="21883" spans="3:3" ht="15.6" x14ac:dyDescent="0.3">
      <c r="C21883" s="227"/>
    </row>
    <row r="21884" spans="3:3" ht="15.6" x14ac:dyDescent="0.3">
      <c r="C21884" s="227"/>
    </row>
    <row r="21885" spans="3:3" ht="15.6" x14ac:dyDescent="0.3">
      <c r="C21885" s="227"/>
    </row>
    <row r="21886" spans="3:3" ht="15.6" x14ac:dyDescent="0.3">
      <c r="C21886" s="227"/>
    </row>
    <row r="21887" spans="3:3" ht="15.6" x14ac:dyDescent="0.3">
      <c r="C21887" s="227"/>
    </row>
    <row r="21888" spans="3:3" ht="15.6" x14ac:dyDescent="0.3">
      <c r="C21888" s="227"/>
    </row>
    <row r="21889" spans="3:3" ht="15.6" x14ac:dyDescent="0.3">
      <c r="C21889" s="227"/>
    </row>
    <row r="21890" spans="3:3" ht="15.6" x14ac:dyDescent="0.3">
      <c r="C21890" s="227"/>
    </row>
    <row r="21891" spans="3:3" ht="15.6" x14ac:dyDescent="0.3">
      <c r="C21891" s="227"/>
    </row>
    <row r="21892" spans="3:3" ht="15.6" x14ac:dyDescent="0.3">
      <c r="C21892" s="227"/>
    </row>
    <row r="21893" spans="3:3" ht="15.6" x14ac:dyDescent="0.3">
      <c r="C21893" s="227"/>
    </row>
    <row r="21894" spans="3:3" ht="15.6" x14ac:dyDescent="0.3">
      <c r="C21894" s="227"/>
    </row>
    <row r="21895" spans="3:3" ht="15.6" x14ac:dyDescent="0.3">
      <c r="C21895" s="227"/>
    </row>
    <row r="21896" spans="3:3" ht="15.6" x14ac:dyDescent="0.3">
      <c r="C21896" s="227"/>
    </row>
    <row r="21897" spans="3:3" ht="15.6" x14ac:dyDescent="0.3">
      <c r="C21897" s="227"/>
    </row>
    <row r="21898" spans="3:3" ht="15.6" x14ac:dyDescent="0.3">
      <c r="C21898" s="227"/>
    </row>
    <row r="21899" spans="3:3" ht="15.6" x14ac:dyDescent="0.3">
      <c r="C21899" s="227"/>
    </row>
    <row r="21900" spans="3:3" ht="15.6" x14ac:dyDescent="0.3">
      <c r="C21900" s="227"/>
    </row>
    <row r="21901" spans="3:3" ht="15.6" x14ac:dyDescent="0.3">
      <c r="C21901" s="227"/>
    </row>
    <row r="21902" spans="3:3" ht="15.6" x14ac:dyDescent="0.3">
      <c r="C21902" s="227"/>
    </row>
    <row r="21903" spans="3:3" ht="15.6" x14ac:dyDescent="0.3">
      <c r="C21903" s="227"/>
    </row>
    <row r="21904" spans="3:3" ht="15.6" x14ac:dyDescent="0.3">
      <c r="C21904" s="227"/>
    </row>
    <row r="21905" spans="3:3" ht="15.6" x14ac:dyDescent="0.3">
      <c r="C21905" s="227"/>
    </row>
    <row r="21906" spans="3:3" ht="15.6" x14ac:dyDescent="0.3">
      <c r="C21906" s="227"/>
    </row>
    <row r="21907" spans="3:3" ht="15.6" x14ac:dyDescent="0.3">
      <c r="C21907" s="227"/>
    </row>
    <row r="21908" spans="3:3" ht="15.6" x14ac:dyDescent="0.3">
      <c r="C21908" s="227"/>
    </row>
    <row r="21909" spans="3:3" ht="15.6" x14ac:dyDescent="0.3">
      <c r="C21909" s="227"/>
    </row>
    <row r="21910" spans="3:3" ht="15.6" x14ac:dyDescent="0.3">
      <c r="C21910" s="227"/>
    </row>
    <row r="21911" spans="3:3" ht="15.6" x14ac:dyDescent="0.3">
      <c r="C21911" s="227"/>
    </row>
    <row r="21912" spans="3:3" ht="15.6" x14ac:dyDescent="0.3">
      <c r="C21912" s="227"/>
    </row>
    <row r="21913" spans="3:3" ht="15.6" x14ac:dyDescent="0.3">
      <c r="C21913" s="227"/>
    </row>
    <row r="21914" spans="3:3" ht="15.6" x14ac:dyDescent="0.3">
      <c r="C21914" s="227"/>
    </row>
    <row r="21915" spans="3:3" ht="15.6" x14ac:dyDescent="0.3">
      <c r="C21915" s="227"/>
    </row>
    <row r="21916" spans="3:3" ht="15.6" x14ac:dyDescent="0.3">
      <c r="C21916" s="227"/>
    </row>
    <row r="21917" spans="3:3" ht="15.6" x14ac:dyDescent="0.3">
      <c r="C21917" s="227"/>
    </row>
    <row r="21918" spans="3:3" ht="15.6" x14ac:dyDescent="0.3">
      <c r="C21918" s="227"/>
    </row>
    <row r="21919" spans="3:3" ht="15.6" x14ac:dyDescent="0.3">
      <c r="C21919" s="227"/>
    </row>
    <row r="21920" spans="3:3" ht="15.6" x14ac:dyDescent="0.3">
      <c r="C21920" s="227"/>
    </row>
    <row r="21921" spans="3:3" ht="15.6" x14ac:dyDescent="0.3">
      <c r="C21921" s="227"/>
    </row>
    <row r="21922" spans="3:3" ht="15.6" x14ac:dyDescent="0.3">
      <c r="C21922" s="227"/>
    </row>
    <row r="21923" spans="3:3" ht="15.6" x14ac:dyDescent="0.3">
      <c r="C21923" s="227"/>
    </row>
    <row r="21924" spans="3:3" ht="15.6" x14ac:dyDescent="0.3">
      <c r="C21924" s="227"/>
    </row>
    <row r="21925" spans="3:3" ht="15.6" x14ac:dyDescent="0.3">
      <c r="C21925" s="227"/>
    </row>
    <row r="21926" spans="3:3" ht="15.6" x14ac:dyDescent="0.3">
      <c r="C21926" s="227"/>
    </row>
    <row r="21927" spans="3:3" ht="15.6" x14ac:dyDescent="0.3">
      <c r="C21927" s="227"/>
    </row>
    <row r="21928" spans="3:3" ht="15.6" x14ac:dyDescent="0.3">
      <c r="C21928" s="227"/>
    </row>
    <row r="21929" spans="3:3" ht="15.6" x14ac:dyDescent="0.3">
      <c r="C21929" s="227"/>
    </row>
    <row r="21930" spans="3:3" ht="15.6" x14ac:dyDescent="0.3">
      <c r="C21930" s="227"/>
    </row>
    <row r="21931" spans="3:3" ht="15.6" x14ac:dyDescent="0.3">
      <c r="C21931" s="227"/>
    </row>
    <row r="21932" spans="3:3" ht="15.6" x14ac:dyDescent="0.3">
      <c r="C21932" s="227"/>
    </row>
    <row r="21933" spans="3:3" ht="15.6" x14ac:dyDescent="0.3">
      <c r="C21933" s="227"/>
    </row>
    <row r="21934" spans="3:3" ht="15.6" x14ac:dyDescent="0.3">
      <c r="C21934" s="227"/>
    </row>
    <row r="21935" spans="3:3" ht="15.6" x14ac:dyDescent="0.3">
      <c r="C21935" s="227"/>
    </row>
    <row r="21936" spans="3:3" ht="15.6" x14ac:dyDescent="0.3">
      <c r="C21936" s="227"/>
    </row>
    <row r="21937" spans="3:3" ht="15.6" x14ac:dyDescent="0.3">
      <c r="C21937" s="227"/>
    </row>
    <row r="21938" spans="3:3" ht="15.6" x14ac:dyDescent="0.3">
      <c r="C21938" s="227"/>
    </row>
    <row r="21939" spans="3:3" ht="15.6" x14ac:dyDescent="0.3">
      <c r="C21939" s="227"/>
    </row>
    <row r="21940" spans="3:3" ht="15.6" x14ac:dyDescent="0.3">
      <c r="C21940" s="227"/>
    </row>
    <row r="21941" spans="3:3" ht="15.6" x14ac:dyDescent="0.3">
      <c r="C21941" s="227"/>
    </row>
    <row r="21942" spans="3:3" ht="15.6" x14ac:dyDescent="0.3">
      <c r="C21942" s="227"/>
    </row>
    <row r="21943" spans="3:3" ht="15.6" x14ac:dyDescent="0.3">
      <c r="C21943" s="227"/>
    </row>
    <row r="21944" spans="3:3" ht="15.6" x14ac:dyDescent="0.3">
      <c r="C21944" s="227"/>
    </row>
    <row r="21945" spans="3:3" ht="15.6" x14ac:dyDescent="0.3">
      <c r="C21945" s="227"/>
    </row>
    <row r="21946" spans="3:3" ht="15.6" x14ac:dyDescent="0.3">
      <c r="C21946" s="227"/>
    </row>
    <row r="21947" spans="3:3" ht="15.6" x14ac:dyDescent="0.3">
      <c r="C21947" s="227"/>
    </row>
    <row r="21948" spans="3:3" ht="15.6" x14ac:dyDescent="0.3">
      <c r="C21948" s="227"/>
    </row>
    <row r="21949" spans="3:3" ht="15.6" x14ac:dyDescent="0.3">
      <c r="C21949" s="227"/>
    </row>
    <row r="21950" spans="3:3" ht="15.6" x14ac:dyDescent="0.3">
      <c r="C21950" s="227"/>
    </row>
    <row r="21951" spans="3:3" ht="15.6" x14ac:dyDescent="0.3">
      <c r="C21951" s="227"/>
    </row>
    <row r="21952" spans="3:3" ht="15.6" x14ac:dyDescent="0.3">
      <c r="C21952" s="227"/>
    </row>
    <row r="21953" spans="3:3" ht="15.6" x14ac:dyDescent="0.3">
      <c r="C21953" s="227"/>
    </row>
    <row r="21954" spans="3:3" ht="15.6" x14ac:dyDescent="0.3">
      <c r="C21954" s="227"/>
    </row>
    <row r="21955" spans="3:3" ht="15.6" x14ac:dyDescent="0.3">
      <c r="C21955" s="227"/>
    </row>
    <row r="21956" spans="3:3" ht="15.6" x14ac:dyDescent="0.3">
      <c r="C21956" s="227"/>
    </row>
    <row r="21957" spans="3:3" ht="15.6" x14ac:dyDescent="0.3">
      <c r="C21957" s="227"/>
    </row>
    <row r="21958" spans="3:3" ht="15.6" x14ac:dyDescent="0.3">
      <c r="C21958" s="227"/>
    </row>
    <row r="21959" spans="3:3" ht="15.6" x14ac:dyDescent="0.3">
      <c r="C21959" s="227"/>
    </row>
    <row r="21960" spans="3:3" ht="15.6" x14ac:dyDescent="0.3">
      <c r="C21960" s="227"/>
    </row>
    <row r="21961" spans="3:3" ht="15.6" x14ac:dyDescent="0.3">
      <c r="C21961" s="227"/>
    </row>
    <row r="21962" spans="3:3" ht="15.6" x14ac:dyDescent="0.3">
      <c r="C21962" s="227"/>
    </row>
    <row r="21963" spans="3:3" ht="15.6" x14ac:dyDescent="0.3">
      <c r="C21963" s="227"/>
    </row>
    <row r="21964" spans="3:3" ht="15.6" x14ac:dyDescent="0.3">
      <c r="C21964" s="227"/>
    </row>
    <row r="21965" spans="3:3" ht="15.6" x14ac:dyDescent="0.3">
      <c r="C21965" s="227"/>
    </row>
    <row r="21966" spans="3:3" ht="15.6" x14ac:dyDescent="0.3">
      <c r="C21966" s="227"/>
    </row>
    <row r="21967" spans="3:3" ht="15.6" x14ac:dyDescent="0.3">
      <c r="C21967" s="227"/>
    </row>
    <row r="21968" spans="3:3" ht="15.6" x14ac:dyDescent="0.3">
      <c r="C21968" s="227"/>
    </row>
    <row r="21969" spans="3:3" ht="15.6" x14ac:dyDescent="0.3">
      <c r="C21969" s="227"/>
    </row>
    <row r="21970" spans="3:3" ht="15.6" x14ac:dyDescent="0.3">
      <c r="C21970" s="227"/>
    </row>
    <row r="21971" spans="3:3" ht="15.6" x14ac:dyDescent="0.3">
      <c r="C21971" s="227"/>
    </row>
    <row r="21972" spans="3:3" ht="15.6" x14ac:dyDescent="0.3">
      <c r="C21972" s="227"/>
    </row>
    <row r="21973" spans="3:3" ht="15.6" x14ac:dyDescent="0.3">
      <c r="C21973" s="227"/>
    </row>
    <row r="21974" spans="3:3" ht="15.6" x14ac:dyDescent="0.3">
      <c r="C21974" s="227"/>
    </row>
    <row r="21975" spans="3:3" ht="15.6" x14ac:dyDescent="0.3">
      <c r="C21975" s="227"/>
    </row>
    <row r="21976" spans="3:3" ht="15.6" x14ac:dyDescent="0.3">
      <c r="C21976" s="227"/>
    </row>
    <row r="21977" spans="3:3" ht="15.6" x14ac:dyDescent="0.3">
      <c r="C21977" s="227"/>
    </row>
    <row r="21978" spans="3:3" ht="15.6" x14ac:dyDescent="0.3">
      <c r="C21978" s="227"/>
    </row>
    <row r="21979" spans="3:3" ht="15.6" x14ac:dyDescent="0.3">
      <c r="C21979" s="227"/>
    </row>
    <row r="21980" spans="3:3" ht="15.6" x14ac:dyDescent="0.3">
      <c r="C21980" s="227"/>
    </row>
    <row r="21981" spans="3:3" ht="15.6" x14ac:dyDescent="0.3">
      <c r="C21981" s="227"/>
    </row>
    <row r="21982" spans="3:3" ht="15.6" x14ac:dyDescent="0.3">
      <c r="C21982" s="227"/>
    </row>
    <row r="21983" spans="3:3" ht="15.6" x14ac:dyDescent="0.3">
      <c r="C21983" s="227"/>
    </row>
    <row r="21984" spans="3:3" ht="15.6" x14ac:dyDescent="0.3">
      <c r="C21984" s="227"/>
    </row>
    <row r="21985" spans="3:3" ht="15.6" x14ac:dyDescent="0.3">
      <c r="C21985" s="227"/>
    </row>
    <row r="21986" spans="3:3" ht="15.6" x14ac:dyDescent="0.3">
      <c r="C21986" s="227"/>
    </row>
    <row r="21987" spans="3:3" ht="15.6" x14ac:dyDescent="0.3">
      <c r="C21987" s="227"/>
    </row>
    <row r="21988" spans="3:3" ht="15.6" x14ac:dyDescent="0.3">
      <c r="C21988" s="227"/>
    </row>
    <row r="21989" spans="3:3" ht="15.6" x14ac:dyDescent="0.3">
      <c r="C21989" s="227"/>
    </row>
    <row r="21990" spans="3:3" ht="15.6" x14ac:dyDescent="0.3">
      <c r="C21990" s="227"/>
    </row>
    <row r="21991" spans="3:3" ht="15.6" x14ac:dyDescent="0.3">
      <c r="C21991" s="227"/>
    </row>
    <row r="21992" spans="3:3" ht="15.6" x14ac:dyDescent="0.3">
      <c r="C21992" s="227"/>
    </row>
    <row r="21993" spans="3:3" ht="15.6" x14ac:dyDescent="0.3">
      <c r="C21993" s="227"/>
    </row>
    <row r="21994" spans="3:3" ht="15.6" x14ac:dyDescent="0.3">
      <c r="C21994" s="227"/>
    </row>
    <row r="21995" spans="3:3" ht="15.6" x14ac:dyDescent="0.3">
      <c r="C21995" s="227"/>
    </row>
    <row r="21996" spans="3:3" ht="15.6" x14ac:dyDescent="0.3">
      <c r="C21996" s="227"/>
    </row>
    <row r="21997" spans="3:3" ht="15.6" x14ac:dyDescent="0.3">
      <c r="C21997" s="227"/>
    </row>
    <row r="21998" spans="3:3" ht="15.6" x14ac:dyDescent="0.3">
      <c r="C21998" s="227"/>
    </row>
    <row r="21999" spans="3:3" ht="15.6" x14ac:dyDescent="0.3">
      <c r="C21999" s="227"/>
    </row>
    <row r="22000" spans="3:3" ht="15.6" x14ac:dyDescent="0.3">
      <c r="C22000" s="227"/>
    </row>
    <row r="22001" spans="3:3" ht="15.6" x14ac:dyDescent="0.3">
      <c r="C22001" s="227"/>
    </row>
    <row r="22002" spans="3:3" ht="15.6" x14ac:dyDescent="0.3">
      <c r="C22002" s="227"/>
    </row>
    <row r="22003" spans="3:3" ht="15.6" x14ac:dyDescent="0.3">
      <c r="C22003" s="227"/>
    </row>
    <row r="22004" spans="3:3" ht="15.6" x14ac:dyDescent="0.3">
      <c r="C22004" s="227"/>
    </row>
    <row r="22005" spans="3:3" ht="15.6" x14ac:dyDescent="0.3">
      <c r="C22005" s="227"/>
    </row>
    <row r="22006" spans="3:3" ht="15.6" x14ac:dyDescent="0.3">
      <c r="C22006" s="227"/>
    </row>
    <row r="22007" spans="3:3" ht="15.6" x14ac:dyDescent="0.3">
      <c r="C22007" s="227"/>
    </row>
    <row r="22008" spans="3:3" ht="15.6" x14ac:dyDescent="0.3">
      <c r="C22008" s="227"/>
    </row>
    <row r="22009" spans="3:3" ht="15.6" x14ac:dyDescent="0.3">
      <c r="C22009" s="227"/>
    </row>
    <row r="22010" spans="3:3" ht="15.6" x14ac:dyDescent="0.3">
      <c r="C22010" s="227"/>
    </row>
    <row r="22011" spans="3:3" ht="15.6" x14ac:dyDescent="0.3">
      <c r="C22011" s="227"/>
    </row>
    <row r="22012" spans="3:3" ht="15.6" x14ac:dyDescent="0.3">
      <c r="C22012" s="227"/>
    </row>
    <row r="22013" spans="3:3" ht="15.6" x14ac:dyDescent="0.3">
      <c r="C22013" s="227"/>
    </row>
    <row r="22014" spans="3:3" ht="15.6" x14ac:dyDescent="0.3">
      <c r="C22014" s="227"/>
    </row>
    <row r="22015" spans="3:3" ht="15.6" x14ac:dyDescent="0.3">
      <c r="C22015" s="227"/>
    </row>
    <row r="22016" spans="3:3" ht="15.6" x14ac:dyDescent="0.3">
      <c r="C22016" s="227"/>
    </row>
    <row r="22017" spans="3:3" ht="15.6" x14ac:dyDescent="0.3">
      <c r="C22017" s="227"/>
    </row>
    <row r="22018" spans="3:3" ht="15.6" x14ac:dyDescent="0.3">
      <c r="C22018" s="227"/>
    </row>
    <row r="22019" spans="3:3" ht="15.6" x14ac:dyDescent="0.3">
      <c r="C22019" s="227"/>
    </row>
    <row r="22020" spans="3:3" ht="15.6" x14ac:dyDescent="0.3">
      <c r="C22020" s="227"/>
    </row>
    <row r="22021" spans="3:3" ht="15.6" x14ac:dyDescent="0.3">
      <c r="C22021" s="227"/>
    </row>
    <row r="22022" spans="3:3" ht="15.6" x14ac:dyDescent="0.3">
      <c r="C22022" s="227"/>
    </row>
    <row r="22023" spans="3:3" ht="15.6" x14ac:dyDescent="0.3">
      <c r="C22023" s="227"/>
    </row>
    <row r="22024" spans="3:3" ht="15.6" x14ac:dyDescent="0.3">
      <c r="C22024" s="227"/>
    </row>
    <row r="22025" spans="3:3" ht="15.6" x14ac:dyDescent="0.3">
      <c r="C22025" s="227"/>
    </row>
    <row r="22026" spans="3:3" ht="15.6" x14ac:dyDescent="0.3">
      <c r="C22026" s="227"/>
    </row>
    <row r="22027" spans="3:3" ht="15.6" x14ac:dyDescent="0.3">
      <c r="C22027" s="227"/>
    </row>
    <row r="22028" spans="3:3" ht="15.6" x14ac:dyDescent="0.3">
      <c r="C22028" s="227"/>
    </row>
    <row r="22029" spans="3:3" ht="15.6" x14ac:dyDescent="0.3">
      <c r="C22029" s="227"/>
    </row>
    <row r="22030" spans="3:3" ht="15.6" x14ac:dyDescent="0.3">
      <c r="C22030" s="227"/>
    </row>
    <row r="22031" spans="3:3" ht="15.6" x14ac:dyDescent="0.3">
      <c r="C22031" s="227"/>
    </row>
    <row r="22032" spans="3:3" ht="15.6" x14ac:dyDescent="0.3">
      <c r="C22032" s="227"/>
    </row>
    <row r="22033" spans="3:3" ht="15.6" x14ac:dyDescent="0.3">
      <c r="C22033" s="227"/>
    </row>
    <row r="22034" spans="3:3" ht="15.6" x14ac:dyDescent="0.3">
      <c r="C22034" s="227"/>
    </row>
    <row r="22035" spans="3:3" ht="15.6" x14ac:dyDescent="0.3">
      <c r="C22035" s="227"/>
    </row>
    <row r="22036" spans="3:3" ht="15.6" x14ac:dyDescent="0.3">
      <c r="C22036" s="227"/>
    </row>
    <row r="22037" spans="3:3" ht="15.6" x14ac:dyDescent="0.3">
      <c r="C22037" s="227"/>
    </row>
    <row r="22038" spans="3:3" ht="15.6" x14ac:dyDescent="0.3">
      <c r="C22038" s="227"/>
    </row>
    <row r="22039" spans="3:3" ht="15.6" x14ac:dyDescent="0.3">
      <c r="C22039" s="227"/>
    </row>
    <row r="22040" spans="3:3" ht="15.6" x14ac:dyDescent="0.3">
      <c r="C22040" s="227"/>
    </row>
    <row r="22041" spans="3:3" ht="15.6" x14ac:dyDescent="0.3">
      <c r="C22041" s="227"/>
    </row>
    <row r="22042" spans="3:3" ht="15.6" x14ac:dyDescent="0.3">
      <c r="C22042" s="227"/>
    </row>
    <row r="22043" spans="3:3" ht="15.6" x14ac:dyDescent="0.3">
      <c r="C22043" s="227"/>
    </row>
    <row r="22044" spans="3:3" ht="15.6" x14ac:dyDescent="0.3">
      <c r="C22044" s="227"/>
    </row>
    <row r="22045" spans="3:3" ht="15.6" x14ac:dyDescent="0.3">
      <c r="C22045" s="227"/>
    </row>
    <row r="22046" spans="3:3" ht="15.6" x14ac:dyDescent="0.3">
      <c r="C22046" s="227"/>
    </row>
    <row r="22047" spans="3:3" ht="15.6" x14ac:dyDescent="0.3">
      <c r="C22047" s="227"/>
    </row>
    <row r="22048" spans="3:3" ht="15.6" x14ac:dyDescent="0.3">
      <c r="C22048" s="227"/>
    </row>
    <row r="22049" spans="3:3" ht="15.6" x14ac:dyDescent="0.3">
      <c r="C22049" s="227"/>
    </row>
    <row r="22050" spans="3:3" ht="15.6" x14ac:dyDescent="0.3">
      <c r="C22050" s="227"/>
    </row>
    <row r="22051" spans="3:3" ht="15.6" x14ac:dyDescent="0.3">
      <c r="C22051" s="227"/>
    </row>
    <row r="22052" spans="3:3" ht="15.6" x14ac:dyDescent="0.3">
      <c r="C22052" s="227"/>
    </row>
    <row r="22053" spans="3:3" ht="15.6" x14ac:dyDescent="0.3">
      <c r="C22053" s="227"/>
    </row>
    <row r="22054" spans="3:3" ht="15.6" x14ac:dyDescent="0.3">
      <c r="C22054" s="227"/>
    </row>
    <row r="22055" spans="3:3" ht="15.6" x14ac:dyDescent="0.3">
      <c r="C22055" s="227"/>
    </row>
    <row r="22056" spans="3:3" ht="15.6" x14ac:dyDescent="0.3">
      <c r="C22056" s="227"/>
    </row>
    <row r="22057" spans="3:3" ht="15.6" x14ac:dyDescent="0.3">
      <c r="C22057" s="227"/>
    </row>
    <row r="22058" spans="3:3" ht="15.6" x14ac:dyDescent="0.3">
      <c r="C22058" s="227"/>
    </row>
    <row r="22059" spans="3:3" ht="15.6" x14ac:dyDescent="0.3">
      <c r="C22059" s="227"/>
    </row>
    <row r="22060" spans="3:3" ht="15.6" x14ac:dyDescent="0.3">
      <c r="C22060" s="227"/>
    </row>
    <row r="22061" spans="3:3" ht="15.6" x14ac:dyDescent="0.3">
      <c r="C22061" s="227"/>
    </row>
    <row r="22062" spans="3:3" ht="15.6" x14ac:dyDescent="0.3">
      <c r="C22062" s="227"/>
    </row>
    <row r="22063" spans="3:3" ht="15.6" x14ac:dyDescent="0.3">
      <c r="C22063" s="227"/>
    </row>
    <row r="22064" spans="3:3" ht="15.6" x14ac:dyDescent="0.3">
      <c r="C22064" s="227"/>
    </row>
    <row r="22065" spans="3:3" ht="15.6" x14ac:dyDescent="0.3">
      <c r="C22065" s="227"/>
    </row>
    <row r="22066" spans="3:3" ht="15.6" x14ac:dyDescent="0.3">
      <c r="C22066" s="227"/>
    </row>
    <row r="22067" spans="3:3" ht="15.6" x14ac:dyDescent="0.3">
      <c r="C22067" s="227"/>
    </row>
    <row r="22068" spans="3:3" ht="15.6" x14ac:dyDescent="0.3">
      <c r="C22068" s="227"/>
    </row>
    <row r="22069" spans="3:3" ht="15.6" x14ac:dyDescent="0.3">
      <c r="C22069" s="227"/>
    </row>
    <row r="22070" spans="3:3" ht="15.6" x14ac:dyDescent="0.3">
      <c r="C22070" s="227"/>
    </row>
    <row r="22071" spans="3:3" ht="15.6" x14ac:dyDescent="0.3">
      <c r="C22071" s="227"/>
    </row>
    <row r="22072" spans="3:3" ht="15.6" x14ac:dyDescent="0.3">
      <c r="C22072" s="227"/>
    </row>
    <row r="22073" spans="3:3" ht="15.6" x14ac:dyDescent="0.3">
      <c r="C22073" s="227"/>
    </row>
    <row r="22074" spans="3:3" ht="15.6" x14ac:dyDescent="0.3">
      <c r="C22074" s="227"/>
    </row>
    <row r="22075" spans="3:3" ht="15.6" x14ac:dyDescent="0.3">
      <c r="C22075" s="227"/>
    </row>
    <row r="22076" spans="3:3" ht="15.6" x14ac:dyDescent="0.3">
      <c r="C22076" s="227"/>
    </row>
    <row r="22077" spans="3:3" ht="15.6" x14ac:dyDescent="0.3">
      <c r="C22077" s="227"/>
    </row>
    <row r="22078" spans="3:3" ht="15.6" x14ac:dyDescent="0.3">
      <c r="C22078" s="227"/>
    </row>
    <row r="22079" spans="3:3" ht="15.6" x14ac:dyDescent="0.3">
      <c r="C22079" s="227"/>
    </row>
    <row r="22080" spans="3:3" ht="15.6" x14ac:dyDescent="0.3">
      <c r="C22080" s="227"/>
    </row>
    <row r="22081" spans="3:3" ht="15.6" x14ac:dyDescent="0.3">
      <c r="C22081" s="227"/>
    </row>
    <row r="22082" spans="3:3" ht="15.6" x14ac:dyDescent="0.3">
      <c r="C22082" s="227"/>
    </row>
    <row r="22083" spans="3:3" ht="15.6" x14ac:dyDescent="0.3">
      <c r="C22083" s="227"/>
    </row>
    <row r="22084" spans="3:3" ht="15.6" x14ac:dyDescent="0.3">
      <c r="C22084" s="227"/>
    </row>
    <row r="22085" spans="3:3" ht="15.6" x14ac:dyDescent="0.3">
      <c r="C22085" s="227"/>
    </row>
    <row r="22086" spans="3:3" ht="15.6" x14ac:dyDescent="0.3">
      <c r="C22086" s="227"/>
    </row>
    <row r="22087" spans="3:3" ht="15.6" x14ac:dyDescent="0.3">
      <c r="C22087" s="227"/>
    </row>
    <row r="22088" spans="3:3" ht="15.6" x14ac:dyDescent="0.3">
      <c r="C22088" s="227"/>
    </row>
    <row r="22089" spans="3:3" ht="15.6" x14ac:dyDescent="0.3">
      <c r="C22089" s="227"/>
    </row>
    <row r="22090" spans="3:3" ht="15.6" x14ac:dyDescent="0.3">
      <c r="C22090" s="227"/>
    </row>
    <row r="22091" spans="3:3" ht="15.6" x14ac:dyDescent="0.3">
      <c r="C22091" s="227"/>
    </row>
    <row r="22092" spans="3:3" ht="15.6" x14ac:dyDescent="0.3">
      <c r="C22092" s="227"/>
    </row>
    <row r="22093" spans="3:3" ht="15.6" x14ac:dyDescent="0.3">
      <c r="C22093" s="227"/>
    </row>
    <row r="22094" spans="3:3" ht="15.6" x14ac:dyDescent="0.3">
      <c r="C22094" s="227"/>
    </row>
    <row r="22095" spans="3:3" ht="15.6" x14ac:dyDescent="0.3">
      <c r="C22095" s="227"/>
    </row>
    <row r="22096" spans="3:3" ht="15.6" x14ac:dyDescent="0.3">
      <c r="C22096" s="227"/>
    </row>
    <row r="22097" spans="3:3" ht="15.6" x14ac:dyDescent="0.3">
      <c r="C22097" s="227"/>
    </row>
    <row r="22098" spans="3:3" ht="15.6" x14ac:dyDescent="0.3">
      <c r="C22098" s="227"/>
    </row>
    <row r="22099" spans="3:3" ht="15.6" x14ac:dyDescent="0.3">
      <c r="C22099" s="227"/>
    </row>
    <row r="22100" spans="3:3" ht="15.6" x14ac:dyDescent="0.3">
      <c r="C22100" s="227"/>
    </row>
    <row r="22101" spans="3:3" ht="15.6" x14ac:dyDescent="0.3">
      <c r="C22101" s="227"/>
    </row>
    <row r="22102" spans="3:3" ht="15.6" x14ac:dyDescent="0.3">
      <c r="C22102" s="227"/>
    </row>
    <row r="22103" spans="3:3" ht="15.6" x14ac:dyDescent="0.3">
      <c r="C22103" s="227"/>
    </row>
    <row r="22104" spans="3:3" ht="15.6" x14ac:dyDescent="0.3">
      <c r="C22104" s="227"/>
    </row>
    <row r="22105" spans="3:3" ht="15.6" x14ac:dyDescent="0.3">
      <c r="C22105" s="227"/>
    </row>
    <row r="22106" spans="3:3" ht="15.6" x14ac:dyDescent="0.3">
      <c r="C22106" s="227"/>
    </row>
    <row r="22107" spans="3:3" ht="15.6" x14ac:dyDescent="0.3">
      <c r="C22107" s="227"/>
    </row>
    <row r="22108" spans="3:3" ht="15.6" x14ac:dyDescent="0.3">
      <c r="C22108" s="227"/>
    </row>
    <row r="22109" spans="3:3" ht="15.6" x14ac:dyDescent="0.3">
      <c r="C22109" s="227"/>
    </row>
    <row r="22110" spans="3:3" ht="15.6" x14ac:dyDescent="0.3">
      <c r="C22110" s="227"/>
    </row>
    <row r="22111" spans="3:3" ht="15.6" x14ac:dyDescent="0.3">
      <c r="C22111" s="227"/>
    </row>
    <row r="22112" spans="3:3" ht="15.6" x14ac:dyDescent="0.3">
      <c r="C22112" s="227"/>
    </row>
    <row r="22113" spans="3:3" ht="15.6" x14ac:dyDescent="0.3">
      <c r="C22113" s="227"/>
    </row>
    <row r="22114" spans="3:3" ht="15.6" x14ac:dyDescent="0.3">
      <c r="C22114" s="227"/>
    </row>
    <row r="22115" spans="3:3" ht="15.6" x14ac:dyDescent="0.3">
      <c r="C22115" s="227"/>
    </row>
    <row r="22116" spans="3:3" ht="15.6" x14ac:dyDescent="0.3">
      <c r="C22116" s="227"/>
    </row>
    <row r="22117" spans="3:3" ht="15.6" x14ac:dyDescent="0.3">
      <c r="C22117" s="227"/>
    </row>
    <row r="22118" spans="3:3" ht="15.6" x14ac:dyDescent="0.3">
      <c r="C22118" s="227"/>
    </row>
    <row r="22119" spans="3:3" ht="15.6" x14ac:dyDescent="0.3">
      <c r="C22119" s="227"/>
    </row>
    <row r="22120" spans="3:3" ht="15.6" x14ac:dyDescent="0.3">
      <c r="C22120" s="227"/>
    </row>
    <row r="22121" spans="3:3" ht="15.6" x14ac:dyDescent="0.3">
      <c r="C22121" s="227"/>
    </row>
    <row r="22122" spans="3:3" ht="15.6" x14ac:dyDescent="0.3">
      <c r="C22122" s="227"/>
    </row>
    <row r="22123" spans="3:3" ht="15.6" x14ac:dyDescent="0.3">
      <c r="C22123" s="227"/>
    </row>
    <row r="22124" spans="3:3" ht="15.6" x14ac:dyDescent="0.3">
      <c r="C22124" s="227"/>
    </row>
    <row r="22125" spans="3:3" ht="15.6" x14ac:dyDescent="0.3">
      <c r="C22125" s="227"/>
    </row>
    <row r="22126" spans="3:3" ht="15.6" x14ac:dyDescent="0.3">
      <c r="C22126" s="227"/>
    </row>
    <row r="22127" spans="3:3" ht="15.6" x14ac:dyDescent="0.3">
      <c r="C22127" s="227"/>
    </row>
    <row r="22128" spans="3:3" ht="15.6" x14ac:dyDescent="0.3">
      <c r="C22128" s="227"/>
    </row>
    <row r="22129" spans="3:3" ht="15.6" x14ac:dyDescent="0.3">
      <c r="C22129" s="227"/>
    </row>
    <row r="22130" spans="3:3" ht="15.6" x14ac:dyDescent="0.3">
      <c r="C22130" s="227"/>
    </row>
    <row r="22131" spans="3:3" ht="15.6" x14ac:dyDescent="0.3">
      <c r="C22131" s="227"/>
    </row>
    <row r="22132" spans="3:3" ht="15.6" x14ac:dyDescent="0.3">
      <c r="C22132" s="227"/>
    </row>
    <row r="22133" spans="3:3" ht="15.6" x14ac:dyDescent="0.3">
      <c r="C22133" s="227"/>
    </row>
    <row r="22134" spans="3:3" ht="15.6" x14ac:dyDescent="0.3">
      <c r="C22134" s="227"/>
    </row>
    <row r="22135" spans="3:3" ht="15.6" x14ac:dyDescent="0.3">
      <c r="C22135" s="227"/>
    </row>
    <row r="22136" spans="3:3" ht="15.6" x14ac:dyDescent="0.3">
      <c r="C22136" s="227"/>
    </row>
    <row r="22137" spans="3:3" ht="15.6" x14ac:dyDescent="0.3">
      <c r="C22137" s="227"/>
    </row>
    <row r="22138" spans="3:3" ht="15.6" x14ac:dyDescent="0.3">
      <c r="C22138" s="227"/>
    </row>
    <row r="22139" spans="3:3" ht="15.6" x14ac:dyDescent="0.3">
      <c r="C22139" s="227"/>
    </row>
    <row r="22140" spans="3:3" ht="15.6" x14ac:dyDescent="0.3">
      <c r="C22140" s="227"/>
    </row>
    <row r="22141" spans="3:3" ht="15.6" x14ac:dyDescent="0.3">
      <c r="C22141" s="227"/>
    </row>
    <row r="22142" spans="3:3" ht="15.6" x14ac:dyDescent="0.3">
      <c r="C22142" s="227"/>
    </row>
    <row r="22143" spans="3:3" ht="15.6" x14ac:dyDescent="0.3">
      <c r="C22143" s="227"/>
    </row>
    <row r="22144" spans="3:3" ht="15.6" x14ac:dyDescent="0.3">
      <c r="C22144" s="227"/>
    </row>
    <row r="22145" spans="3:3" ht="15.6" x14ac:dyDescent="0.3">
      <c r="C22145" s="227"/>
    </row>
    <row r="22146" spans="3:3" ht="15.6" x14ac:dyDescent="0.3">
      <c r="C22146" s="227"/>
    </row>
    <row r="22147" spans="3:3" ht="15.6" x14ac:dyDescent="0.3">
      <c r="C22147" s="227"/>
    </row>
    <row r="22148" spans="3:3" ht="15.6" x14ac:dyDescent="0.3">
      <c r="C22148" s="227"/>
    </row>
    <row r="22149" spans="3:3" ht="15.6" x14ac:dyDescent="0.3">
      <c r="C22149" s="227"/>
    </row>
    <row r="22150" spans="3:3" ht="15.6" x14ac:dyDescent="0.3">
      <c r="C22150" s="227"/>
    </row>
    <row r="22151" spans="3:3" ht="15.6" x14ac:dyDescent="0.3">
      <c r="C22151" s="227"/>
    </row>
    <row r="22152" spans="3:3" ht="15.6" x14ac:dyDescent="0.3">
      <c r="C22152" s="227"/>
    </row>
    <row r="22153" spans="3:3" ht="15.6" x14ac:dyDescent="0.3">
      <c r="C22153" s="227"/>
    </row>
    <row r="22154" spans="3:3" ht="15.6" x14ac:dyDescent="0.3">
      <c r="C22154" s="227"/>
    </row>
    <row r="22155" spans="3:3" ht="15.6" x14ac:dyDescent="0.3">
      <c r="C22155" s="227"/>
    </row>
    <row r="22156" spans="3:3" ht="15.6" x14ac:dyDescent="0.3">
      <c r="C22156" s="227"/>
    </row>
    <row r="22157" spans="3:3" ht="15.6" x14ac:dyDescent="0.3">
      <c r="C22157" s="227"/>
    </row>
    <row r="22158" spans="3:3" ht="15.6" x14ac:dyDescent="0.3">
      <c r="C22158" s="227"/>
    </row>
    <row r="22159" spans="3:3" ht="15.6" x14ac:dyDescent="0.3">
      <c r="C22159" s="227"/>
    </row>
    <row r="22160" spans="3:3" ht="15.6" x14ac:dyDescent="0.3">
      <c r="C22160" s="227"/>
    </row>
    <row r="22161" spans="3:3" ht="15.6" x14ac:dyDescent="0.3">
      <c r="C22161" s="227"/>
    </row>
    <row r="22162" spans="3:3" ht="15.6" x14ac:dyDescent="0.3">
      <c r="C22162" s="227"/>
    </row>
    <row r="22163" spans="3:3" ht="15.6" x14ac:dyDescent="0.3">
      <c r="C22163" s="227"/>
    </row>
    <row r="22164" spans="3:3" ht="15.6" x14ac:dyDescent="0.3">
      <c r="C22164" s="227"/>
    </row>
    <row r="22165" spans="3:3" ht="15.6" x14ac:dyDescent="0.3">
      <c r="C22165" s="227"/>
    </row>
    <row r="22166" spans="3:3" ht="15.6" x14ac:dyDescent="0.3">
      <c r="C22166" s="227"/>
    </row>
    <row r="22167" spans="3:3" ht="15.6" x14ac:dyDescent="0.3">
      <c r="C22167" s="227"/>
    </row>
    <row r="22168" spans="3:3" ht="15.6" x14ac:dyDescent="0.3">
      <c r="C22168" s="227"/>
    </row>
    <row r="22169" spans="3:3" ht="15.6" x14ac:dyDescent="0.3">
      <c r="C22169" s="227"/>
    </row>
    <row r="22170" spans="3:3" ht="15.6" x14ac:dyDescent="0.3">
      <c r="C22170" s="227"/>
    </row>
    <row r="22171" spans="3:3" ht="15.6" x14ac:dyDescent="0.3">
      <c r="C22171" s="227"/>
    </row>
    <row r="22172" spans="3:3" ht="15.6" x14ac:dyDescent="0.3">
      <c r="C22172" s="227"/>
    </row>
    <row r="22173" spans="3:3" ht="15.6" x14ac:dyDescent="0.3">
      <c r="C22173" s="227"/>
    </row>
    <row r="22174" spans="3:3" ht="15.6" x14ac:dyDescent="0.3">
      <c r="C22174" s="227"/>
    </row>
    <row r="22175" spans="3:3" ht="15.6" x14ac:dyDescent="0.3">
      <c r="C22175" s="227"/>
    </row>
    <row r="22176" spans="3:3" ht="15.6" x14ac:dyDescent="0.3">
      <c r="C22176" s="227"/>
    </row>
    <row r="22177" spans="3:3" ht="15.6" x14ac:dyDescent="0.3">
      <c r="C22177" s="227"/>
    </row>
    <row r="22178" spans="3:3" ht="15.6" x14ac:dyDescent="0.3">
      <c r="C22178" s="227"/>
    </row>
    <row r="22179" spans="3:3" ht="15.6" x14ac:dyDescent="0.3">
      <c r="C22179" s="227"/>
    </row>
    <row r="22180" spans="3:3" ht="15.6" x14ac:dyDescent="0.3">
      <c r="C22180" s="227"/>
    </row>
    <row r="22181" spans="3:3" ht="15.6" x14ac:dyDescent="0.3">
      <c r="C22181" s="227"/>
    </row>
    <row r="22182" spans="3:3" ht="15.6" x14ac:dyDescent="0.3">
      <c r="C22182" s="227"/>
    </row>
    <row r="22183" spans="3:3" ht="15.6" x14ac:dyDescent="0.3">
      <c r="C22183" s="227"/>
    </row>
    <row r="22184" spans="3:3" ht="15.6" x14ac:dyDescent="0.3">
      <c r="C22184" s="227"/>
    </row>
    <row r="22185" spans="3:3" ht="15.6" x14ac:dyDescent="0.3">
      <c r="C22185" s="227"/>
    </row>
    <row r="22186" spans="3:3" ht="15.6" x14ac:dyDescent="0.3">
      <c r="C22186" s="227"/>
    </row>
    <row r="22187" spans="3:3" ht="15.6" x14ac:dyDescent="0.3">
      <c r="C22187" s="227"/>
    </row>
    <row r="22188" spans="3:3" ht="15.6" x14ac:dyDescent="0.3">
      <c r="C22188" s="227"/>
    </row>
    <row r="22189" spans="3:3" ht="15.6" x14ac:dyDescent="0.3">
      <c r="C22189" s="227"/>
    </row>
    <row r="22190" spans="3:3" ht="15.6" x14ac:dyDescent="0.3">
      <c r="C22190" s="227"/>
    </row>
    <row r="22191" spans="3:3" ht="15.6" x14ac:dyDescent="0.3">
      <c r="C22191" s="227"/>
    </row>
    <row r="22192" spans="3:3" ht="15.6" x14ac:dyDescent="0.3">
      <c r="C22192" s="227"/>
    </row>
    <row r="22193" spans="3:3" ht="15.6" x14ac:dyDescent="0.3">
      <c r="C22193" s="227"/>
    </row>
    <row r="22194" spans="3:3" ht="15.6" x14ac:dyDescent="0.3">
      <c r="C22194" s="227"/>
    </row>
    <row r="22195" spans="3:3" ht="15.6" x14ac:dyDescent="0.3">
      <c r="C22195" s="227"/>
    </row>
    <row r="22196" spans="3:3" ht="15.6" x14ac:dyDescent="0.3">
      <c r="C22196" s="227"/>
    </row>
    <row r="22197" spans="3:3" ht="15.6" x14ac:dyDescent="0.3">
      <c r="C22197" s="227"/>
    </row>
    <row r="22198" spans="3:3" ht="15.6" x14ac:dyDescent="0.3">
      <c r="C22198" s="227"/>
    </row>
    <row r="22199" spans="3:3" ht="15.6" x14ac:dyDescent="0.3">
      <c r="C22199" s="227"/>
    </row>
    <row r="22200" spans="3:3" ht="15.6" x14ac:dyDescent="0.3">
      <c r="C22200" s="227"/>
    </row>
    <row r="22201" spans="3:3" ht="15.6" x14ac:dyDescent="0.3">
      <c r="C22201" s="227"/>
    </row>
    <row r="22202" spans="3:3" ht="15.6" x14ac:dyDescent="0.3">
      <c r="C22202" s="227"/>
    </row>
    <row r="22203" spans="3:3" ht="15.6" x14ac:dyDescent="0.3">
      <c r="C22203" s="227"/>
    </row>
    <row r="22204" spans="3:3" ht="15.6" x14ac:dyDescent="0.3">
      <c r="C22204" s="227"/>
    </row>
    <row r="22205" spans="3:3" ht="15.6" x14ac:dyDescent="0.3">
      <c r="C22205" s="227"/>
    </row>
    <row r="22206" spans="3:3" ht="15.6" x14ac:dyDescent="0.3">
      <c r="C22206" s="227"/>
    </row>
    <row r="22207" spans="3:3" ht="15.6" x14ac:dyDescent="0.3">
      <c r="C22207" s="227"/>
    </row>
    <row r="22208" spans="3:3" ht="15.6" x14ac:dyDescent="0.3">
      <c r="C22208" s="227"/>
    </row>
    <row r="22209" spans="3:3" ht="15.6" x14ac:dyDescent="0.3">
      <c r="C22209" s="227"/>
    </row>
    <row r="22210" spans="3:3" ht="15.6" x14ac:dyDescent="0.3">
      <c r="C22210" s="227"/>
    </row>
    <row r="22211" spans="3:3" ht="15.6" x14ac:dyDescent="0.3">
      <c r="C22211" s="227"/>
    </row>
    <row r="22212" spans="3:3" ht="15.6" x14ac:dyDescent="0.3">
      <c r="C22212" s="227"/>
    </row>
    <row r="22213" spans="3:3" ht="15.6" x14ac:dyDescent="0.3">
      <c r="C22213" s="227"/>
    </row>
    <row r="22214" spans="3:3" ht="15.6" x14ac:dyDescent="0.3">
      <c r="C22214" s="227"/>
    </row>
    <row r="22215" spans="3:3" ht="15.6" x14ac:dyDescent="0.3">
      <c r="C22215" s="227"/>
    </row>
    <row r="22216" spans="3:3" ht="15.6" x14ac:dyDescent="0.3">
      <c r="C22216" s="227"/>
    </row>
    <row r="22217" spans="3:3" ht="15.6" x14ac:dyDescent="0.3">
      <c r="C22217" s="227"/>
    </row>
    <row r="22218" spans="3:3" ht="15.6" x14ac:dyDescent="0.3">
      <c r="C22218" s="227"/>
    </row>
    <row r="22219" spans="3:3" ht="15.6" x14ac:dyDescent="0.3">
      <c r="C22219" s="227"/>
    </row>
    <row r="22220" spans="3:3" ht="15.6" x14ac:dyDescent="0.3">
      <c r="C22220" s="227"/>
    </row>
    <row r="22221" spans="3:3" ht="15.6" x14ac:dyDescent="0.3">
      <c r="C22221" s="227"/>
    </row>
    <row r="22222" spans="3:3" ht="15.6" x14ac:dyDescent="0.3">
      <c r="C22222" s="227"/>
    </row>
    <row r="22223" spans="3:3" ht="15.6" x14ac:dyDescent="0.3">
      <c r="C22223" s="227"/>
    </row>
    <row r="22224" spans="3:3" ht="15.6" x14ac:dyDescent="0.3">
      <c r="C22224" s="227"/>
    </row>
    <row r="22225" spans="3:3" ht="15.6" x14ac:dyDescent="0.3">
      <c r="C22225" s="227"/>
    </row>
    <row r="22226" spans="3:3" ht="15.6" x14ac:dyDescent="0.3">
      <c r="C22226" s="227"/>
    </row>
    <row r="22227" spans="3:3" ht="15.6" x14ac:dyDescent="0.3">
      <c r="C22227" s="227"/>
    </row>
    <row r="22228" spans="3:3" ht="15.6" x14ac:dyDescent="0.3">
      <c r="C22228" s="227"/>
    </row>
    <row r="22229" spans="3:3" ht="15.6" x14ac:dyDescent="0.3">
      <c r="C22229" s="227"/>
    </row>
    <row r="22230" spans="3:3" ht="15.6" x14ac:dyDescent="0.3">
      <c r="C22230" s="227"/>
    </row>
    <row r="22231" spans="3:3" ht="15.6" x14ac:dyDescent="0.3">
      <c r="C22231" s="227"/>
    </row>
    <row r="22232" spans="3:3" ht="15.6" x14ac:dyDescent="0.3">
      <c r="C22232" s="227"/>
    </row>
    <row r="22233" spans="3:3" ht="15.6" x14ac:dyDescent="0.3">
      <c r="C22233" s="227"/>
    </row>
    <row r="22234" spans="3:3" ht="15.6" x14ac:dyDescent="0.3">
      <c r="C22234" s="227"/>
    </row>
    <row r="22235" spans="3:3" ht="15.6" x14ac:dyDescent="0.3">
      <c r="C22235" s="227"/>
    </row>
    <row r="22236" spans="3:3" ht="15.6" x14ac:dyDescent="0.3">
      <c r="C22236" s="227"/>
    </row>
    <row r="22237" spans="3:3" ht="15.6" x14ac:dyDescent="0.3">
      <c r="C22237" s="227"/>
    </row>
    <row r="22238" spans="3:3" ht="15.6" x14ac:dyDescent="0.3">
      <c r="C22238" s="227"/>
    </row>
    <row r="22239" spans="3:3" ht="15.6" x14ac:dyDescent="0.3">
      <c r="C22239" s="227"/>
    </row>
    <row r="22240" spans="3:3" ht="15.6" x14ac:dyDescent="0.3">
      <c r="C22240" s="227"/>
    </row>
    <row r="22241" spans="3:3" ht="15.6" x14ac:dyDescent="0.3">
      <c r="C22241" s="227"/>
    </row>
    <row r="22242" spans="3:3" ht="15.6" x14ac:dyDescent="0.3">
      <c r="C22242" s="227"/>
    </row>
    <row r="22243" spans="3:3" ht="15.6" x14ac:dyDescent="0.3">
      <c r="C22243" s="227"/>
    </row>
    <row r="22244" spans="3:3" ht="15.6" x14ac:dyDescent="0.3">
      <c r="C22244" s="227"/>
    </row>
    <row r="22245" spans="3:3" ht="15.6" x14ac:dyDescent="0.3">
      <c r="C22245" s="227"/>
    </row>
    <row r="22246" spans="3:3" ht="15.6" x14ac:dyDescent="0.3">
      <c r="C22246" s="227"/>
    </row>
    <row r="22247" spans="3:3" ht="15.6" x14ac:dyDescent="0.3">
      <c r="C22247" s="227"/>
    </row>
    <row r="22248" spans="3:3" ht="15.6" x14ac:dyDescent="0.3">
      <c r="C22248" s="227"/>
    </row>
    <row r="22249" spans="3:3" ht="15.6" x14ac:dyDescent="0.3">
      <c r="C22249" s="227"/>
    </row>
    <row r="22250" spans="3:3" ht="15.6" x14ac:dyDescent="0.3">
      <c r="C22250" s="227"/>
    </row>
    <row r="22251" spans="3:3" ht="15.6" x14ac:dyDescent="0.3">
      <c r="C22251" s="227"/>
    </row>
    <row r="22252" spans="3:3" ht="15.6" x14ac:dyDescent="0.3">
      <c r="C22252" s="227"/>
    </row>
    <row r="22253" spans="3:3" ht="15.6" x14ac:dyDescent="0.3">
      <c r="C22253" s="227"/>
    </row>
    <row r="22254" spans="3:3" ht="15.6" x14ac:dyDescent="0.3">
      <c r="C22254" s="227"/>
    </row>
    <row r="22255" spans="3:3" ht="15.6" x14ac:dyDescent="0.3">
      <c r="C22255" s="227"/>
    </row>
    <row r="22256" spans="3:3" ht="15.6" x14ac:dyDescent="0.3">
      <c r="C22256" s="227"/>
    </row>
    <row r="22257" spans="3:3" ht="15.6" x14ac:dyDescent="0.3">
      <c r="C22257" s="227"/>
    </row>
    <row r="22258" spans="3:3" ht="15.6" x14ac:dyDescent="0.3">
      <c r="C22258" s="227"/>
    </row>
    <row r="22259" spans="3:3" ht="15.6" x14ac:dyDescent="0.3">
      <c r="C22259" s="227"/>
    </row>
    <row r="22260" spans="3:3" ht="15.6" x14ac:dyDescent="0.3">
      <c r="C22260" s="227"/>
    </row>
    <row r="22261" spans="3:3" ht="15.6" x14ac:dyDescent="0.3">
      <c r="C22261" s="227"/>
    </row>
    <row r="22262" spans="3:3" ht="15.6" x14ac:dyDescent="0.3">
      <c r="C22262" s="227"/>
    </row>
    <row r="22263" spans="3:3" ht="15.6" x14ac:dyDescent="0.3">
      <c r="C22263" s="227"/>
    </row>
    <row r="22264" spans="3:3" ht="15.6" x14ac:dyDescent="0.3">
      <c r="C22264" s="227"/>
    </row>
    <row r="22265" spans="3:3" ht="15.6" x14ac:dyDescent="0.3">
      <c r="C22265" s="227"/>
    </row>
    <row r="22266" spans="3:3" ht="15.6" x14ac:dyDescent="0.3">
      <c r="C22266" s="227"/>
    </row>
    <row r="22267" spans="3:3" ht="15.6" x14ac:dyDescent="0.3">
      <c r="C22267" s="227"/>
    </row>
    <row r="22268" spans="3:3" ht="15.6" x14ac:dyDescent="0.3">
      <c r="C22268" s="227"/>
    </row>
    <row r="22269" spans="3:3" ht="15.6" x14ac:dyDescent="0.3">
      <c r="C22269" s="227"/>
    </row>
    <row r="22270" spans="3:3" ht="15.6" x14ac:dyDescent="0.3">
      <c r="C22270" s="227"/>
    </row>
    <row r="22271" spans="3:3" ht="15.6" x14ac:dyDescent="0.3">
      <c r="C22271" s="227"/>
    </row>
    <row r="22272" spans="3:3" ht="15.6" x14ac:dyDescent="0.3">
      <c r="C22272" s="227"/>
    </row>
    <row r="22273" spans="3:3" ht="15.6" x14ac:dyDescent="0.3">
      <c r="C22273" s="227"/>
    </row>
    <row r="22274" spans="3:3" ht="15.6" x14ac:dyDescent="0.3">
      <c r="C22274" s="227"/>
    </row>
    <row r="22275" spans="3:3" ht="15.6" x14ac:dyDescent="0.3">
      <c r="C22275" s="227"/>
    </row>
    <row r="22276" spans="3:3" ht="15.6" x14ac:dyDescent="0.3">
      <c r="C22276" s="227"/>
    </row>
    <row r="22277" spans="3:3" ht="15.6" x14ac:dyDescent="0.3">
      <c r="C22277" s="227"/>
    </row>
    <row r="22278" spans="3:3" ht="15.6" x14ac:dyDescent="0.3">
      <c r="C22278" s="227"/>
    </row>
    <row r="22279" spans="3:3" ht="15.6" x14ac:dyDescent="0.3">
      <c r="C22279" s="227"/>
    </row>
    <row r="22280" spans="3:3" ht="15.6" x14ac:dyDescent="0.3">
      <c r="C22280" s="227"/>
    </row>
    <row r="22281" spans="3:3" ht="15.6" x14ac:dyDescent="0.3">
      <c r="C22281" s="227"/>
    </row>
    <row r="22282" spans="3:3" ht="15.6" x14ac:dyDescent="0.3">
      <c r="C22282" s="227"/>
    </row>
    <row r="22283" spans="3:3" ht="15.6" x14ac:dyDescent="0.3">
      <c r="C22283" s="227"/>
    </row>
    <row r="22284" spans="3:3" ht="15.6" x14ac:dyDescent="0.3">
      <c r="C22284" s="227"/>
    </row>
    <row r="22285" spans="3:3" ht="15.6" x14ac:dyDescent="0.3">
      <c r="C22285" s="227"/>
    </row>
    <row r="22286" spans="3:3" ht="15.6" x14ac:dyDescent="0.3">
      <c r="C22286" s="227"/>
    </row>
    <row r="22287" spans="3:3" ht="15.6" x14ac:dyDescent="0.3">
      <c r="C22287" s="227"/>
    </row>
    <row r="22288" spans="3:3" ht="15.6" x14ac:dyDescent="0.3">
      <c r="C22288" s="227"/>
    </row>
    <row r="22289" spans="3:3" ht="15.6" x14ac:dyDescent="0.3">
      <c r="C22289" s="227"/>
    </row>
    <row r="22290" spans="3:3" ht="15.6" x14ac:dyDescent="0.3">
      <c r="C22290" s="227"/>
    </row>
    <row r="22291" spans="3:3" ht="15.6" x14ac:dyDescent="0.3">
      <c r="C22291" s="227"/>
    </row>
    <row r="22292" spans="3:3" ht="15.6" x14ac:dyDescent="0.3">
      <c r="C22292" s="227"/>
    </row>
    <row r="22293" spans="3:3" ht="15.6" x14ac:dyDescent="0.3">
      <c r="C22293" s="227"/>
    </row>
    <row r="22294" spans="3:3" ht="15.6" x14ac:dyDescent="0.3">
      <c r="C22294" s="227"/>
    </row>
    <row r="22295" spans="3:3" ht="15.6" x14ac:dyDescent="0.3">
      <c r="C22295" s="227"/>
    </row>
    <row r="22296" spans="3:3" ht="15.6" x14ac:dyDescent="0.3">
      <c r="C22296" s="227"/>
    </row>
    <row r="22297" spans="3:3" ht="15.6" x14ac:dyDescent="0.3">
      <c r="C22297" s="227"/>
    </row>
    <row r="22298" spans="3:3" ht="15.6" x14ac:dyDescent="0.3">
      <c r="C22298" s="227"/>
    </row>
    <row r="22299" spans="3:3" ht="15.6" x14ac:dyDescent="0.3">
      <c r="C22299" s="227"/>
    </row>
    <row r="22300" spans="3:3" ht="15.6" x14ac:dyDescent="0.3">
      <c r="C22300" s="227"/>
    </row>
    <row r="22301" spans="3:3" ht="15.6" x14ac:dyDescent="0.3">
      <c r="C22301" s="227"/>
    </row>
    <row r="22302" spans="3:3" ht="15.6" x14ac:dyDescent="0.3">
      <c r="C22302" s="227"/>
    </row>
    <row r="22303" spans="3:3" ht="15.6" x14ac:dyDescent="0.3">
      <c r="C22303" s="227"/>
    </row>
    <row r="22304" spans="3:3" ht="15.6" x14ac:dyDescent="0.3">
      <c r="C22304" s="227"/>
    </row>
    <row r="22305" spans="3:3" ht="15.6" x14ac:dyDescent="0.3">
      <c r="C22305" s="227"/>
    </row>
    <row r="22306" spans="3:3" ht="15.6" x14ac:dyDescent="0.3">
      <c r="C22306" s="227"/>
    </row>
    <row r="22307" spans="3:3" ht="15.6" x14ac:dyDescent="0.3">
      <c r="C22307" s="227"/>
    </row>
    <row r="22308" spans="3:3" ht="15.6" x14ac:dyDescent="0.3">
      <c r="C22308" s="227"/>
    </row>
    <row r="22309" spans="3:3" ht="15.6" x14ac:dyDescent="0.3">
      <c r="C22309" s="227"/>
    </row>
    <row r="22310" spans="3:3" ht="15.6" x14ac:dyDescent="0.3">
      <c r="C22310" s="227"/>
    </row>
    <row r="22311" spans="3:3" ht="15.6" x14ac:dyDescent="0.3">
      <c r="C22311" s="227"/>
    </row>
    <row r="22312" spans="3:3" ht="15.6" x14ac:dyDescent="0.3">
      <c r="C22312" s="227"/>
    </row>
    <row r="22313" spans="3:3" ht="15.6" x14ac:dyDescent="0.3">
      <c r="C22313" s="227"/>
    </row>
    <row r="22314" spans="3:3" ht="15.6" x14ac:dyDescent="0.3">
      <c r="C22314" s="227"/>
    </row>
    <row r="22315" spans="3:3" ht="15.6" x14ac:dyDescent="0.3">
      <c r="C22315" s="227"/>
    </row>
    <row r="22316" spans="3:3" ht="15.6" x14ac:dyDescent="0.3">
      <c r="C22316" s="227"/>
    </row>
    <row r="22317" spans="3:3" ht="15.6" x14ac:dyDescent="0.3">
      <c r="C22317" s="227"/>
    </row>
    <row r="22318" spans="3:3" ht="15.6" x14ac:dyDescent="0.3">
      <c r="C22318" s="227"/>
    </row>
    <row r="22319" spans="3:3" ht="15.6" x14ac:dyDescent="0.3">
      <c r="C22319" s="227"/>
    </row>
    <row r="22320" spans="3:3" ht="15.6" x14ac:dyDescent="0.3">
      <c r="C22320" s="227"/>
    </row>
    <row r="22321" spans="3:3" ht="15.6" x14ac:dyDescent="0.3">
      <c r="C22321" s="227"/>
    </row>
    <row r="22322" spans="3:3" ht="15.6" x14ac:dyDescent="0.3">
      <c r="C22322" s="227"/>
    </row>
    <row r="22323" spans="3:3" ht="15.6" x14ac:dyDescent="0.3">
      <c r="C22323" s="227"/>
    </row>
    <row r="22324" spans="3:3" ht="15.6" x14ac:dyDescent="0.3">
      <c r="C22324" s="227"/>
    </row>
    <row r="22325" spans="3:3" ht="15.6" x14ac:dyDescent="0.3">
      <c r="C22325" s="227"/>
    </row>
    <row r="22326" spans="3:3" ht="15.6" x14ac:dyDescent="0.3">
      <c r="C22326" s="227"/>
    </row>
    <row r="22327" spans="3:3" ht="15.6" x14ac:dyDescent="0.3">
      <c r="C22327" s="227"/>
    </row>
    <row r="22328" spans="3:3" ht="15.6" x14ac:dyDescent="0.3">
      <c r="C22328" s="227"/>
    </row>
    <row r="22329" spans="3:3" ht="15.6" x14ac:dyDescent="0.3">
      <c r="C22329" s="227"/>
    </row>
    <row r="22330" spans="3:3" ht="15.6" x14ac:dyDescent="0.3">
      <c r="C22330" s="227"/>
    </row>
    <row r="22331" spans="3:3" ht="15.6" x14ac:dyDescent="0.3">
      <c r="C22331" s="227"/>
    </row>
    <row r="22332" spans="3:3" ht="15.6" x14ac:dyDescent="0.3">
      <c r="C22332" s="227"/>
    </row>
    <row r="22333" spans="3:3" ht="15.6" x14ac:dyDescent="0.3">
      <c r="C22333" s="227"/>
    </row>
    <row r="22334" spans="3:3" ht="15.6" x14ac:dyDescent="0.3">
      <c r="C22334" s="227"/>
    </row>
    <row r="22335" spans="3:3" ht="15.6" x14ac:dyDescent="0.3">
      <c r="C22335" s="227"/>
    </row>
    <row r="22336" spans="3:3" ht="15.6" x14ac:dyDescent="0.3">
      <c r="C22336" s="227"/>
    </row>
    <row r="22337" spans="3:3" ht="15.6" x14ac:dyDescent="0.3">
      <c r="C22337" s="227"/>
    </row>
    <row r="22338" spans="3:3" ht="15.6" x14ac:dyDescent="0.3">
      <c r="C22338" s="227"/>
    </row>
    <row r="22339" spans="3:3" ht="15.6" x14ac:dyDescent="0.3">
      <c r="C22339" s="227"/>
    </row>
    <row r="22340" spans="3:3" ht="15.6" x14ac:dyDescent="0.3">
      <c r="C22340" s="227"/>
    </row>
    <row r="22341" spans="3:3" ht="15.6" x14ac:dyDescent="0.3">
      <c r="C22341" s="227"/>
    </row>
    <row r="22342" spans="3:3" ht="15.6" x14ac:dyDescent="0.3">
      <c r="C22342" s="227"/>
    </row>
    <row r="22343" spans="3:3" ht="15.6" x14ac:dyDescent="0.3">
      <c r="C22343" s="227"/>
    </row>
    <row r="22344" spans="3:3" ht="15.6" x14ac:dyDescent="0.3">
      <c r="C22344" s="227"/>
    </row>
    <row r="22345" spans="3:3" ht="15.6" x14ac:dyDescent="0.3">
      <c r="C22345" s="227"/>
    </row>
    <row r="22346" spans="3:3" ht="15.6" x14ac:dyDescent="0.3">
      <c r="C22346" s="227"/>
    </row>
    <row r="22347" spans="3:3" ht="15.6" x14ac:dyDescent="0.3">
      <c r="C22347" s="227"/>
    </row>
    <row r="22348" spans="3:3" ht="15.6" x14ac:dyDescent="0.3">
      <c r="C22348" s="227"/>
    </row>
    <row r="22349" spans="3:3" ht="15.6" x14ac:dyDescent="0.3">
      <c r="C22349" s="227"/>
    </row>
    <row r="22350" spans="3:3" ht="15.6" x14ac:dyDescent="0.3">
      <c r="C22350" s="227"/>
    </row>
    <row r="22351" spans="3:3" ht="15.6" x14ac:dyDescent="0.3">
      <c r="C22351" s="227"/>
    </row>
    <row r="22352" spans="3:3" ht="15.6" x14ac:dyDescent="0.3">
      <c r="C22352" s="227"/>
    </row>
    <row r="22353" spans="3:3" ht="15.6" x14ac:dyDescent="0.3">
      <c r="C22353" s="227"/>
    </row>
    <row r="22354" spans="3:3" ht="15.6" x14ac:dyDescent="0.3">
      <c r="C22354" s="227"/>
    </row>
    <row r="22355" spans="3:3" ht="15.6" x14ac:dyDescent="0.3">
      <c r="C22355" s="227"/>
    </row>
    <row r="22356" spans="3:3" ht="15.6" x14ac:dyDescent="0.3">
      <c r="C22356" s="227"/>
    </row>
    <row r="22357" spans="3:3" ht="15.6" x14ac:dyDescent="0.3">
      <c r="C22357" s="227"/>
    </row>
    <row r="22358" spans="3:3" ht="15.6" x14ac:dyDescent="0.3">
      <c r="C22358" s="227"/>
    </row>
    <row r="22359" spans="3:3" ht="15.6" x14ac:dyDescent="0.3">
      <c r="C22359" s="227"/>
    </row>
    <row r="22360" spans="3:3" ht="15.6" x14ac:dyDescent="0.3">
      <c r="C22360" s="227"/>
    </row>
    <row r="22361" spans="3:3" ht="15.6" x14ac:dyDescent="0.3">
      <c r="C22361" s="227"/>
    </row>
    <row r="22362" spans="3:3" ht="15.6" x14ac:dyDescent="0.3">
      <c r="C22362" s="227"/>
    </row>
    <row r="22363" spans="3:3" ht="15.6" x14ac:dyDescent="0.3">
      <c r="C22363" s="227"/>
    </row>
    <row r="22364" spans="3:3" ht="15.6" x14ac:dyDescent="0.3">
      <c r="C22364" s="227"/>
    </row>
    <row r="22365" spans="3:3" ht="15.6" x14ac:dyDescent="0.3">
      <c r="C22365" s="227"/>
    </row>
    <row r="22366" spans="3:3" ht="15.6" x14ac:dyDescent="0.3">
      <c r="C22366" s="227"/>
    </row>
    <row r="22367" spans="3:3" ht="15.6" x14ac:dyDescent="0.3">
      <c r="C22367" s="227"/>
    </row>
    <row r="22368" spans="3:3" ht="15.6" x14ac:dyDescent="0.3">
      <c r="C22368" s="227"/>
    </row>
    <row r="22369" spans="3:3" ht="15.6" x14ac:dyDescent="0.3">
      <c r="C22369" s="227"/>
    </row>
    <row r="22370" spans="3:3" ht="15.6" x14ac:dyDescent="0.3">
      <c r="C22370" s="227"/>
    </row>
    <row r="22371" spans="3:3" ht="15.6" x14ac:dyDescent="0.3">
      <c r="C22371" s="227"/>
    </row>
    <row r="22372" spans="3:3" ht="15.6" x14ac:dyDescent="0.3">
      <c r="C22372" s="227"/>
    </row>
    <row r="22373" spans="3:3" ht="15.6" x14ac:dyDescent="0.3">
      <c r="C22373" s="227"/>
    </row>
    <row r="22374" spans="3:3" ht="15.6" x14ac:dyDescent="0.3">
      <c r="C22374" s="227"/>
    </row>
    <row r="22375" spans="3:3" ht="15.6" x14ac:dyDescent="0.3">
      <c r="C22375" s="227"/>
    </row>
    <row r="22376" spans="3:3" ht="15.6" x14ac:dyDescent="0.3">
      <c r="C22376" s="227"/>
    </row>
    <row r="22377" spans="3:3" ht="15.6" x14ac:dyDescent="0.3">
      <c r="C22377" s="227"/>
    </row>
    <row r="22378" spans="3:3" ht="15.6" x14ac:dyDescent="0.3">
      <c r="C22378" s="227"/>
    </row>
    <row r="22379" spans="3:3" ht="15.6" x14ac:dyDescent="0.3">
      <c r="C22379" s="227"/>
    </row>
    <row r="22380" spans="3:3" ht="15.6" x14ac:dyDescent="0.3">
      <c r="C22380" s="227"/>
    </row>
    <row r="22381" spans="3:3" ht="15.6" x14ac:dyDescent="0.3">
      <c r="C22381" s="227"/>
    </row>
    <row r="22382" spans="3:3" ht="15.6" x14ac:dyDescent="0.3">
      <c r="C22382" s="227"/>
    </row>
    <row r="22383" spans="3:3" ht="15.6" x14ac:dyDescent="0.3">
      <c r="C22383" s="227"/>
    </row>
    <row r="22384" spans="3:3" ht="15.6" x14ac:dyDescent="0.3">
      <c r="C22384" s="227"/>
    </row>
    <row r="22385" spans="3:3" ht="15.6" x14ac:dyDescent="0.3">
      <c r="C22385" s="227"/>
    </row>
    <row r="22386" spans="3:3" ht="15.6" x14ac:dyDescent="0.3">
      <c r="C22386" s="227"/>
    </row>
    <row r="22387" spans="3:3" ht="15.6" x14ac:dyDescent="0.3">
      <c r="C22387" s="227"/>
    </row>
    <row r="22388" spans="3:3" ht="15.6" x14ac:dyDescent="0.3">
      <c r="C22388" s="227"/>
    </row>
    <row r="22389" spans="3:3" ht="15.6" x14ac:dyDescent="0.3">
      <c r="C22389" s="227"/>
    </row>
    <row r="22390" spans="3:3" ht="15.6" x14ac:dyDescent="0.3">
      <c r="C22390" s="227"/>
    </row>
    <row r="22391" spans="3:3" ht="15.6" x14ac:dyDescent="0.3">
      <c r="C22391" s="227"/>
    </row>
    <row r="22392" spans="3:3" ht="15.6" x14ac:dyDescent="0.3">
      <c r="C22392" s="227"/>
    </row>
    <row r="22393" spans="3:3" ht="15.6" x14ac:dyDescent="0.3">
      <c r="C22393" s="227"/>
    </row>
    <row r="22394" spans="3:3" ht="15.6" x14ac:dyDescent="0.3">
      <c r="C22394" s="227"/>
    </row>
    <row r="22395" spans="3:3" ht="15.6" x14ac:dyDescent="0.3">
      <c r="C22395" s="227"/>
    </row>
    <row r="22396" spans="3:3" ht="15.6" x14ac:dyDescent="0.3">
      <c r="C22396" s="227"/>
    </row>
    <row r="22397" spans="3:3" ht="15.6" x14ac:dyDescent="0.3">
      <c r="C22397" s="227"/>
    </row>
    <row r="22398" spans="3:3" ht="15.6" x14ac:dyDescent="0.3">
      <c r="C22398" s="227"/>
    </row>
    <row r="22399" spans="3:3" ht="15.6" x14ac:dyDescent="0.3">
      <c r="C22399" s="227"/>
    </row>
    <row r="22400" spans="3:3" ht="15.6" x14ac:dyDescent="0.3">
      <c r="C22400" s="227"/>
    </row>
    <row r="22401" spans="3:3" ht="15.6" x14ac:dyDescent="0.3">
      <c r="C22401" s="227"/>
    </row>
    <row r="22402" spans="3:3" ht="15.6" x14ac:dyDescent="0.3">
      <c r="C22402" s="227"/>
    </row>
    <row r="22403" spans="3:3" ht="15.6" x14ac:dyDescent="0.3">
      <c r="C22403" s="227"/>
    </row>
    <row r="22404" spans="3:3" ht="15.6" x14ac:dyDescent="0.3">
      <c r="C22404" s="227"/>
    </row>
    <row r="22405" spans="3:3" ht="15.6" x14ac:dyDescent="0.3">
      <c r="C22405" s="227"/>
    </row>
    <row r="22406" spans="3:3" ht="15.6" x14ac:dyDescent="0.3">
      <c r="C22406" s="227"/>
    </row>
    <row r="22407" spans="3:3" ht="15.6" x14ac:dyDescent="0.3">
      <c r="C22407" s="227"/>
    </row>
    <row r="22408" spans="3:3" ht="15.6" x14ac:dyDescent="0.3">
      <c r="C22408" s="227"/>
    </row>
    <row r="22409" spans="3:3" ht="15.6" x14ac:dyDescent="0.3">
      <c r="C22409" s="227"/>
    </row>
    <row r="22410" spans="3:3" ht="15.6" x14ac:dyDescent="0.3">
      <c r="C22410" s="227"/>
    </row>
    <row r="22411" spans="3:3" ht="15.6" x14ac:dyDescent="0.3">
      <c r="C22411" s="227"/>
    </row>
    <row r="22412" spans="3:3" ht="15.6" x14ac:dyDescent="0.3">
      <c r="C22412" s="227"/>
    </row>
    <row r="22413" spans="3:3" ht="15.6" x14ac:dyDescent="0.3">
      <c r="C22413" s="227"/>
    </row>
    <row r="22414" spans="3:3" ht="15.6" x14ac:dyDescent="0.3">
      <c r="C22414" s="227"/>
    </row>
    <row r="22415" spans="3:3" ht="15.6" x14ac:dyDescent="0.3">
      <c r="C22415" s="227"/>
    </row>
    <row r="22416" spans="3:3" ht="15.6" x14ac:dyDescent="0.3">
      <c r="C22416" s="227"/>
    </row>
    <row r="22417" spans="3:3" ht="15.6" x14ac:dyDescent="0.3">
      <c r="C22417" s="227"/>
    </row>
    <row r="22418" spans="3:3" ht="15.6" x14ac:dyDescent="0.3">
      <c r="C22418" s="227"/>
    </row>
    <row r="22419" spans="3:3" ht="15.6" x14ac:dyDescent="0.3">
      <c r="C22419" s="227"/>
    </row>
    <row r="22420" spans="3:3" ht="15.6" x14ac:dyDescent="0.3">
      <c r="C22420" s="227"/>
    </row>
    <row r="22421" spans="3:3" ht="15.6" x14ac:dyDescent="0.3">
      <c r="C22421" s="227"/>
    </row>
    <row r="22422" spans="3:3" ht="15.6" x14ac:dyDescent="0.3">
      <c r="C22422" s="227"/>
    </row>
    <row r="22423" spans="3:3" ht="15.6" x14ac:dyDescent="0.3">
      <c r="C22423" s="227"/>
    </row>
    <row r="22424" spans="3:3" ht="15.6" x14ac:dyDescent="0.3">
      <c r="C22424" s="227"/>
    </row>
    <row r="22425" spans="3:3" ht="15.6" x14ac:dyDescent="0.3">
      <c r="C22425" s="227"/>
    </row>
    <row r="22426" spans="3:3" ht="15.6" x14ac:dyDescent="0.3">
      <c r="C22426" s="227"/>
    </row>
    <row r="22427" spans="3:3" ht="15.6" x14ac:dyDescent="0.3">
      <c r="C22427" s="227"/>
    </row>
    <row r="22428" spans="3:3" ht="15.6" x14ac:dyDescent="0.3">
      <c r="C22428" s="227"/>
    </row>
    <row r="22429" spans="3:3" ht="15.6" x14ac:dyDescent="0.3">
      <c r="C22429" s="227"/>
    </row>
    <row r="22430" spans="3:3" ht="15.6" x14ac:dyDescent="0.3">
      <c r="C22430" s="227"/>
    </row>
    <row r="22431" spans="3:3" ht="15.6" x14ac:dyDescent="0.3">
      <c r="C22431" s="227"/>
    </row>
    <row r="22432" spans="3:3" ht="15.6" x14ac:dyDescent="0.3">
      <c r="C22432" s="227"/>
    </row>
    <row r="22433" spans="3:3" ht="15.6" x14ac:dyDescent="0.3">
      <c r="C22433" s="227"/>
    </row>
    <row r="22434" spans="3:3" ht="15.6" x14ac:dyDescent="0.3">
      <c r="C22434" s="227"/>
    </row>
    <row r="22435" spans="3:3" ht="15.6" x14ac:dyDescent="0.3">
      <c r="C22435" s="227"/>
    </row>
    <row r="22436" spans="3:3" ht="15.6" x14ac:dyDescent="0.3">
      <c r="C22436" s="227"/>
    </row>
    <row r="22437" spans="3:3" ht="15.6" x14ac:dyDescent="0.3">
      <c r="C22437" s="227"/>
    </row>
    <row r="22438" spans="3:3" ht="15.6" x14ac:dyDescent="0.3">
      <c r="C22438" s="227"/>
    </row>
    <row r="22439" spans="3:3" ht="15.6" x14ac:dyDescent="0.3">
      <c r="C22439" s="227"/>
    </row>
    <row r="22440" spans="3:3" ht="15.6" x14ac:dyDescent="0.3">
      <c r="C22440" s="227"/>
    </row>
    <row r="22441" spans="3:3" ht="15.6" x14ac:dyDescent="0.3">
      <c r="C22441" s="227"/>
    </row>
    <row r="22442" spans="3:3" ht="15.6" x14ac:dyDescent="0.3">
      <c r="C22442" s="227"/>
    </row>
    <row r="22443" spans="3:3" ht="15.6" x14ac:dyDescent="0.3">
      <c r="C22443" s="227"/>
    </row>
    <row r="22444" spans="3:3" ht="15.6" x14ac:dyDescent="0.3">
      <c r="C22444" s="227"/>
    </row>
    <row r="22445" spans="3:3" ht="15.6" x14ac:dyDescent="0.3">
      <c r="C22445" s="227"/>
    </row>
    <row r="22446" spans="3:3" ht="15.6" x14ac:dyDescent="0.3">
      <c r="C22446" s="227"/>
    </row>
    <row r="22447" spans="3:3" ht="15.6" x14ac:dyDescent="0.3">
      <c r="C22447" s="227"/>
    </row>
    <row r="22448" spans="3:3" ht="15.6" x14ac:dyDescent="0.3">
      <c r="C22448" s="227"/>
    </row>
    <row r="22449" spans="3:3" ht="15.6" x14ac:dyDescent="0.3">
      <c r="C22449" s="227"/>
    </row>
    <row r="22450" spans="3:3" ht="15.6" x14ac:dyDescent="0.3">
      <c r="C22450" s="227"/>
    </row>
    <row r="22451" spans="3:3" ht="15.6" x14ac:dyDescent="0.3">
      <c r="C22451" s="227"/>
    </row>
    <row r="22452" spans="3:3" ht="15.6" x14ac:dyDescent="0.3">
      <c r="C22452" s="227"/>
    </row>
    <row r="22453" spans="3:3" ht="15.6" x14ac:dyDescent="0.3">
      <c r="C22453" s="227"/>
    </row>
    <row r="22454" spans="3:3" ht="15.6" x14ac:dyDescent="0.3">
      <c r="C22454" s="227"/>
    </row>
    <row r="22455" spans="3:3" ht="15.6" x14ac:dyDescent="0.3">
      <c r="C22455" s="227"/>
    </row>
    <row r="22456" spans="3:3" ht="15.6" x14ac:dyDescent="0.3">
      <c r="C22456" s="227"/>
    </row>
    <row r="22457" spans="3:3" ht="15.6" x14ac:dyDescent="0.3">
      <c r="C22457" s="227"/>
    </row>
    <row r="22458" spans="3:3" ht="15.6" x14ac:dyDescent="0.3">
      <c r="C22458" s="227"/>
    </row>
    <row r="22459" spans="3:3" ht="15.6" x14ac:dyDescent="0.3">
      <c r="C22459" s="227"/>
    </row>
    <row r="22460" spans="3:3" ht="15.6" x14ac:dyDescent="0.3">
      <c r="C22460" s="227"/>
    </row>
    <row r="22461" spans="3:3" ht="15.6" x14ac:dyDescent="0.3">
      <c r="C22461" s="227"/>
    </row>
    <row r="22462" spans="3:3" ht="15.6" x14ac:dyDescent="0.3">
      <c r="C22462" s="227"/>
    </row>
    <row r="22463" spans="3:3" ht="15.6" x14ac:dyDescent="0.3">
      <c r="C22463" s="227"/>
    </row>
    <row r="22464" spans="3:3" ht="15.6" x14ac:dyDescent="0.3">
      <c r="C22464" s="227"/>
    </row>
    <row r="22465" spans="3:3" ht="15.6" x14ac:dyDescent="0.3">
      <c r="C22465" s="227"/>
    </row>
    <row r="22466" spans="3:3" ht="15.6" x14ac:dyDescent="0.3">
      <c r="C22466" s="227"/>
    </row>
    <row r="22467" spans="3:3" ht="15.6" x14ac:dyDescent="0.3">
      <c r="C22467" s="227"/>
    </row>
    <row r="22468" spans="3:3" ht="15.6" x14ac:dyDescent="0.3">
      <c r="C22468" s="227"/>
    </row>
    <row r="22469" spans="3:3" ht="15.6" x14ac:dyDescent="0.3">
      <c r="C22469" s="227"/>
    </row>
    <row r="22470" spans="3:3" ht="15.6" x14ac:dyDescent="0.3">
      <c r="C22470" s="227"/>
    </row>
    <row r="22471" spans="3:3" ht="15.6" x14ac:dyDescent="0.3">
      <c r="C22471" s="227"/>
    </row>
    <row r="22472" spans="3:3" ht="15.6" x14ac:dyDescent="0.3">
      <c r="C22472" s="227"/>
    </row>
    <row r="22473" spans="3:3" ht="15.6" x14ac:dyDescent="0.3">
      <c r="C22473" s="227"/>
    </row>
    <row r="22474" spans="3:3" ht="15.6" x14ac:dyDescent="0.3">
      <c r="C22474" s="227"/>
    </row>
    <row r="22475" spans="3:3" ht="15.6" x14ac:dyDescent="0.3">
      <c r="C22475" s="227"/>
    </row>
    <row r="22476" spans="3:3" ht="15.6" x14ac:dyDescent="0.3">
      <c r="C22476" s="227"/>
    </row>
    <row r="22477" spans="3:3" ht="15.6" x14ac:dyDescent="0.3">
      <c r="C22477" s="227"/>
    </row>
    <row r="22478" spans="3:3" ht="15.6" x14ac:dyDescent="0.3">
      <c r="C22478" s="227"/>
    </row>
    <row r="22479" spans="3:3" ht="15.6" x14ac:dyDescent="0.3">
      <c r="C22479" s="227"/>
    </row>
    <row r="22480" spans="3:3" ht="15.6" x14ac:dyDescent="0.3">
      <c r="C22480" s="227"/>
    </row>
    <row r="22481" spans="3:3" ht="15.6" x14ac:dyDescent="0.3">
      <c r="C22481" s="227"/>
    </row>
    <row r="22482" spans="3:3" ht="15.6" x14ac:dyDescent="0.3">
      <c r="C22482" s="227"/>
    </row>
    <row r="22483" spans="3:3" ht="15.6" x14ac:dyDescent="0.3">
      <c r="C22483" s="227"/>
    </row>
    <row r="22484" spans="3:3" ht="15.6" x14ac:dyDescent="0.3">
      <c r="C22484" s="227"/>
    </row>
    <row r="22485" spans="3:3" ht="15.6" x14ac:dyDescent="0.3">
      <c r="C22485" s="227"/>
    </row>
    <row r="22486" spans="3:3" ht="15.6" x14ac:dyDescent="0.3">
      <c r="C22486" s="227"/>
    </row>
    <row r="22487" spans="3:3" ht="15.6" x14ac:dyDescent="0.3">
      <c r="C22487" s="227"/>
    </row>
    <row r="22488" spans="3:3" ht="15.6" x14ac:dyDescent="0.3">
      <c r="C22488" s="227"/>
    </row>
    <row r="22489" spans="3:3" ht="15.6" x14ac:dyDescent="0.3">
      <c r="C22489" s="227"/>
    </row>
    <row r="22490" spans="3:3" ht="15.6" x14ac:dyDescent="0.3">
      <c r="C22490" s="227"/>
    </row>
    <row r="22491" spans="3:3" ht="15.6" x14ac:dyDescent="0.3">
      <c r="C22491" s="227"/>
    </row>
    <row r="22492" spans="3:3" ht="15.6" x14ac:dyDescent="0.3">
      <c r="C22492" s="227"/>
    </row>
    <row r="22493" spans="3:3" ht="15.6" x14ac:dyDescent="0.3">
      <c r="C22493" s="227"/>
    </row>
    <row r="22494" spans="3:3" ht="15.6" x14ac:dyDescent="0.3">
      <c r="C22494" s="227"/>
    </row>
    <row r="22495" spans="3:3" ht="15.6" x14ac:dyDescent="0.3">
      <c r="C22495" s="227"/>
    </row>
    <row r="22496" spans="3:3" ht="15.6" x14ac:dyDescent="0.3">
      <c r="C22496" s="227"/>
    </row>
    <row r="22497" spans="3:3" ht="15.6" x14ac:dyDescent="0.3">
      <c r="C22497" s="227"/>
    </row>
    <row r="22498" spans="3:3" ht="15.6" x14ac:dyDescent="0.3">
      <c r="C22498" s="227"/>
    </row>
    <row r="22499" spans="3:3" ht="15.6" x14ac:dyDescent="0.3">
      <c r="C22499" s="227"/>
    </row>
    <row r="22500" spans="3:3" ht="15.6" x14ac:dyDescent="0.3">
      <c r="C22500" s="227"/>
    </row>
    <row r="22501" spans="3:3" ht="15.6" x14ac:dyDescent="0.3">
      <c r="C22501" s="227"/>
    </row>
    <row r="22502" spans="3:3" ht="15.6" x14ac:dyDescent="0.3">
      <c r="C22502" s="227"/>
    </row>
    <row r="22503" spans="3:3" ht="15.6" x14ac:dyDescent="0.3">
      <c r="C22503" s="227"/>
    </row>
    <row r="22504" spans="3:3" ht="15.6" x14ac:dyDescent="0.3">
      <c r="C22504" s="227"/>
    </row>
    <row r="22505" spans="3:3" ht="15.6" x14ac:dyDescent="0.3">
      <c r="C22505" s="227"/>
    </row>
    <row r="22506" spans="3:3" ht="15.6" x14ac:dyDescent="0.3">
      <c r="C22506" s="227"/>
    </row>
    <row r="22507" spans="3:3" ht="15.6" x14ac:dyDescent="0.3">
      <c r="C22507" s="227"/>
    </row>
    <row r="22508" spans="3:3" ht="15.6" x14ac:dyDescent="0.3">
      <c r="C22508" s="227"/>
    </row>
    <row r="22509" spans="3:3" ht="15.6" x14ac:dyDescent="0.3">
      <c r="C22509" s="227"/>
    </row>
    <row r="22510" spans="3:3" ht="15.6" x14ac:dyDescent="0.3">
      <c r="C22510" s="227"/>
    </row>
    <row r="22511" spans="3:3" ht="15.6" x14ac:dyDescent="0.3">
      <c r="C22511" s="227"/>
    </row>
    <row r="22512" spans="3:3" ht="15.6" x14ac:dyDescent="0.3">
      <c r="C22512" s="227"/>
    </row>
    <row r="22513" spans="3:3" ht="15.6" x14ac:dyDescent="0.3">
      <c r="C22513" s="227"/>
    </row>
    <row r="22514" spans="3:3" ht="15.6" x14ac:dyDescent="0.3">
      <c r="C22514" s="227"/>
    </row>
    <row r="22515" spans="3:3" ht="15.6" x14ac:dyDescent="0.3">
      <c r="C22515" s="227"/>
    </row>
    <row r="22516" spans="3:3" ht="15.6" x14ac:dyDescent="0.3">
      <c r="C22516" s="227"/>
    </row>
    <row r="22517" spans="3:3" ht="15.6" x14ac:dyDescent="0.3">
      <c r="C22517" s="227"/>
    </row>
    <row r="22518" spans="3:3" ht="15.6" x14ac:dyDescent="0.3">
      <c r="C22518" s="227"/>
    </row>
    <row r="22519" spans="3:3" ht="15.6" x14ac:dyDescent="0.3">
      <c r="C22519" s="227"/>
    </row>
    <row r="22520" spans="3:3" ht="15.6" x14ac:dyDescent="0.3">
      <c r="C22520" s="227"/>
    </row>
    <row r="22521" spans="3:3" ht="15.6" x14ac:dyDescent="0.3">
      <c r="C22521" s="227"/>
    </row>
    <row r="22522" spans="3:3" ht="15.6" x14ac:dyDescent="0.3">
      <c r="C22522" s="227"/>
    </row>
    <row r="22523" spans="3:3" ht="15.6" x14ac:dyDescent="0.3">
      <c r="C22523" s="227"/>
    </row>
    <row r="22524" spans="3:3" ht="15.6" x14ac:dyDescent="0.3">
      <c r="C22524" s="227"/>
    </row>
    <row r="22525" spans="3:3" ht="15.6" x14ac:dyDescent="0.3">
      <c r="C22525" s="227"/>
    </row>
    <row r="22526" spans="3:3" ht="15.6" x14ac:dyDescent="0.3">
      <c r="C22526" s="227"/>
    </row>
    <row r="22527" spans="3:3" ht="15.6" x14ac:dyDescent="0.3">
      <c r="C22527" s="227"/>
    </row>
    <row r="22528" spans="3:3" ht="15.6" x14ac:dyDescent="0.3">
      <c r="C22528" s="227"/>
    </row>
    <row r="22529" spans="3:3" ht="15.6" x14ac:dyDescent="0.3">
      <c r="C22529" s="227"/>
    </row>
    <row r="22530" spans="3:3" ht="15.6" x14ac:dyDescent="0.3">
      <c r="C22530" s="227"/>
    </row>
    <row r="22531" spans="3:3" ht="15.6" x14ac:dyDescent="0.3">
      <c r="C22531" s="227"/>
    </row>
    <row r="22532" spans="3:3" ht="15.6" x14ac:dyDescent="0.3">
      <c r="C22532" s="227"/>
    </row>
    <row r="22533" spans="3:3" ht="15.6" x14ac:dyDescent="0.3">
      <c r="C22533" s="227"/>
    </row>
    <row r="22534" spans="3:3" ht="15.6" x14ac:dyDescent="0.3">
      <c r="C22534" s="227"/>
    </row>
    <row r="22535" spans="3:3" ht="15.6" x14ac:dyDescent="0.3">
      <c r="C22535" s="227"/>
    </row>
    <row r="22536" spans="3:3" ht="15.6" x14ac:dyDescent="0.3">
      <c r="C22536" s="227"/>
    </row>
    <row r="22537" spans="3:3" ht="15.6" x14ac:dyDescent="0.3">
      <c r="C22537" s="227"/>
    </row>
    <row r="22538" spans="3:3" ht="15.6" x14ac:dyDescent="0.3">
      <c r="C22538" s="227"/>
    </row>
    <row r="22539" spans="3:3" ht="15.6" x14ac:dyDescent="0.3">
      <c r="C22539" s="227"/>
    </row>
    <row r="22540" spans="3:3" ht="15.6" x14ac:dyDescent="0.3">
      <c r="C22540" s="227"/>
    </row>
    <row r="22541" spans="3:3" ht="15.6" x14ac:dyDescent="0.3">
      <c r="C22541" s="227"/>
    </row>
    <row r="22542" spans="3:3" ht="15.6" x14ac:dyDescent="0.3">
      <c r="C22542" s="227"/>
    </row>
    <row r="22543" spans="3:3" ht="15.6" x14ac:dyDescent="0.3">
      <c r="C22543" s="227"/>
    </row>
    <row r="22544" spans="3:3" ht="15.6" x14ac:dyDescent="0.3">
      <c r="C22544" s="227"/>
    </row>
    <row r="22545" spans="3:3" ht="15.6" x14ac:dyDescent="0.3">
      <c r="C22545" s="227"/>
    </row>
    <row r="22546" spans="3:3" ht="15.6" x14ac:dyDescent="0.3">
      <c r="C22546" s="227"/>
    </row>
    <row r="22547" spans="3:3" ht="15.6" x14ac:dyDescent="0.3">
      <c r="C22547" s="227"/>
    </row>
    <row r="22548" spans="3:3" ht="15.6" x14ac:dyDescent="0.3">
      <c r="C22548" s="227"/>
    </row>
    <row r="22549" spans="3:3" ht="15.6" x14ac:dyDescent="0.3">
      <c r="C22549" s="227"/>
    </row>
    <row r="22550" spans="3:3" ht="15.6" x14ac:dyDescent="0.3">
      <c r="C22550" s="227"/>
    </row>
    <row r="22551" spans="3:3" ht="15.6" x14ac:dyDescent="0.3">
      <c r="C22551" s="227"/>
    </row>
    <row r="22552" spans="3:3" ht="15.6" x14ac:dyDescent="0.3">
      <c r="C22552" s="227"/>
    </row>
    <row r="22553" spans="3:3" ht="15.6" x14ac:dyDescent="0.3">
      <c r="C22553" s="227"/>
    </row>
    <row r="22554" spans="3:3" ht="15.6" x14ac:dyDescent="0.3">
      <c r="C22554" s="227"/>
    </row>
    <row r="22555" spans="3:3" ht="15.6" x14ac:dyDescent="0.3">
      <c r="C22555" s="227"/>
    </row>
    <row r="22556" spans="3:3" ht="15.6" x14ac:dyDescent="0.3">
      <c r="C22556" s="227"/>
    </row>
    <row r="22557" spans="3:3" ht="15.6" x14ac:dyDescent="0.3">
      <c r="C22557" s="227"/>
    </row>
    <row r="22558" spans="3:3" ht="15.6" x14ac:dyDescent="0.3">
      <c r="C22558" s="227"/>
    </row>
    <row r="22559" spans="3:3" ht="15.6" x14ac:dyDescent="0.3">
      <c r="C22559" s="227"/>
    </row>
    <row r="22560" spans="3:3" ht="15.6" x14ac:dyDescent="0.3">
      <c r="C22560" s="227"/>
    </row>
    <row r="22561" spans="3:3" ht="15.6" x14ac:dyDescent="0.3">
      <c r="C22561" s="227"/>
    </row>
    <row r="22562" spans="3:3" ht="15.6" x14ac:dyDescent="0.3">
      <c r="C22562" s="227"/>
    </row>
    <row r="22563" spans="3:3" ht="15.6" x14ac:dyDescent="0.3">
      <c r="C22563" s="227"/>
    </row>
    <row r="22564" spans="3:3" ht="15.6" x14ac:dyDescent="0.3">
      <c r="C22564" s="227"/>
    </row>
    <row r="22565" spans="3:3" ht="15.6" x14ac:dyDescent="0.3">
      <c r="C22565" s="227"/>
    </row>
    <row r="22566" spans="3:3" ht="15.6" x14ac:dyDescent="0.3">
      <c r="C22566" s="227"/>
    </row>
    <row r="22567" spans="3:3" ht="15.6" x14ac:dyDescent="0.3">
      <c r="C22567" s="227"/>
    </row>
    <row r="22568" spans="3:3" ht="15.6" x14ac:dyDescent="0.3">
      <c r="C22568" s="227"/>
    </row>
    <row r="22569" spans="3:3" ht="15.6" x14ac:dyDescent="0.3">
      <c r="C22569" s="227"/>
    </row>
    <row r="22570" spans="3:3" ht="15.6" x14ac:dyDescent="0.3">
      <c r="C22570" s="227"/>
    </row>
    <row r="22571" spans="3:3" ht="15.6" x14ac:dyDescent="0.3">
      <c r="C22571" s="227"/>
    </row>
    <row r="22572" spans="3:3" ht="15.6" x14ac:dyDescent="0.3">
      <c r="C22572" s="227"/>
    </row>
    <row r="22573" spans="3:3" ht="15.6" x14ac:dyDescent="0.3">
      <c r="C22573" s="227"/>
    </row>
    <row r="22574" spans="3:3" ht="15.6" x14ac:dyDescent="0.3">
      <c r="C22574" s="227"/>
    </row>
    <row r="22575" spans="3:3" ht="15.6" x14ac:dyDescent="0.3">
      <c r="C22575" s="227"/>
    </row>
    <row r="22576" spans="3:3" ht="15.6" x14ac:dyDescent="0.3">
      <c r="C22576" s="227"/>
    </row>
    <row r="22577" spans="3:3" ht="15.6" x14ac:dyDescent="0.3">
      <c r="C22577" s="227"/>
    </row>
    <row r="22578" spans="3:3" ht="15.6" x14ac:dyDescent="0.3">
      <c r="C22578" s="227"/>
    </row>
    <row r="22579" spans="3:3" ht="15.6" x14ac:dyDescent="0.3">
      <c r="C22579" s="227"/>
    </row>
    <row r="22580" spans="3:3" ht="15.6" x14ac:dyDescent="0.3">
      <c r="C22580" s="227"/>
    </row>
    <row r="22581" spans="3:3" ht="15.6" x14ac:dyDescent="0.3">
      <c r="C22581" s="227"/>
    </row>
    <row r="22582" spans="3:3" ht="15.6" x14ac:dyDescent="0.3">
      <c r="C22582" s="227"/>
    </row>
    <row r="22583" spans="3:3" ht="15.6" x14ac:dyDescent="0.3">
      <c r="C22583" s="227"/>
    </row>
    <row r="22584" spans="3:3" ht="15.6" x14ac:dyDescent="0.3">
      <c r="C22584" s="227"/>
    </row>
    <row r="22585" spans="3:3" ht="15.6" x14ac:dyDescent="0.3">
      <c r="C22585" s="227"/>
    </row>
    <row r="22586" spans="3:3" ht="15.6" x14ac:dyDescent="0.3">
      <c r="C22586" s="227"/>
    </row>
    <row r="22587" spans="3:3" ht="15.6" x14ac:dyDescent="0.3">
      <c r="C22587" s="227"/>
    </row>
    <row r="22588" spans="3:3" ht="15.6" x14ac:dyDescent="0.3">
      <c r="C22588" s="227"/>
    </row>
    <row r="22589" spans="3:3" ht="15.6" x14ac:dyDescent="0.3">
      <c r="C22589" s="227"/>
    </row>
    <row r="22590" spans="3:3" ht="15.6" x14ac:dyDescent="0.3">
      <c r="C22590" s="227"/>
    </row>
    <row r="22591" spans="3:3" ht="15.6" x14ac:dyDescent="0.3">
      <c r="C22591" s="227"/>
    </row>
    <row r="22592" spans="3:3" ht="15.6" x14ac:dyDescent="0.3">
      <c r="C22592" s="227"/>
    </row>
    <row r="22593" spans="3:3" ht="15.6" x14ac:dyDescent="0.3">
      <c r="C22593" s="227"/>
    </row>
    <row r="22594" spans="3:3" ht="15.6" x14ac:dyDescent="0.3">
      <c r="C22594" s="227"/>
    </row>
    <row r="22595" spans="3:3" ht="15.6" x14ac:dyDescent="0.3">
      <c r="C22595" s="227"/>
    </row>
    <row r="22596" spans="3:3" ht="15.6" x14ac:dyDescent="0.3">
      <c r="C22596" s="227"/>
    </row>
    <row r="22597" spans="3:3" ht="15.6" x14ac:dyDescent="0.3">
      <c r="C22597" s="227"/>
    </row>
    <row r="22598" spans="3:3" ht="15.6" x14ac:dyDescent="0.3">
      <c r="C22598" s="227"/>
    </row>
    <row r="22599" spans="3:3" ht="15.6" x14ac:dyDescent="0.3">
      <c r="C22599" s="227"/>
    </row>
    <row r="22600" spans="3:3" ht="15.6" x14ac:dyDescent="0.3">
      <c r="C22600" s="227"/>
    </row>
    <row r="22601" spans="3:3" ht="15.6" x14ac:dyDescent="0.3">
      <c r="C22601" s="227"/>
    </row>
    <row r="22602" spans="3:3" ht="15.6" x14ac:dyDescent="0.3">
      <c r="C22602" s="227"/>
    </row>
    <row r="22603" spans="3:3" ht="15.6" x14ac:dyDescent="0.3">
      <c r="C22603" s="227"/>
    </row>
    <row r="22604" spans="3:3" ht="15.6" x14ac:dyDescent="0.3">
      <c r="C22604" s="227"/>
    </row>
    <row r="22605" spans="3:3" ht="15.6" x14ac:dyDescent="0.3">
      <c r="C22605" s="227"/>
    </row>
    <row r="22606" spans="3:3" ht="15.6" x14ac:dyDescent="0.3">
      <c r="C22606" s="227"/>
    </row>
    <row r="22607" spans="3:3" ht="15.6" x14ac:dyDescent="0.3">
      <c r="C22607" s="227"/>
    </row>
    <row r="22608" spans="3:3" ht="15.6" x14ac:dyDescent="0.3">
      <c r="C22608" s="227"/>
    </row>
    <row r="22609" spans="3:3" ht="15.6" x14ac:dyDescent="0.3">
      <c r="C22609" s="227"/>
    </row>
    <row r="22610" spans="3:3" ht="15.6" x14ac:dyDescent="0.3">
      <c r="C22610" s="227"/>
    </row>
    <row r="22611" spans="3:3" ht="15.6" x14ac:dyDescent="0.3">
      <c r="C22611" s="227"/>
    </row>
    <row r="22612" spans="3:3" ht="15.6" x14ac:dyDescent="0.3">
      <c r="C22612" s="227"/>
    </row>
    <row r="22613" spans="3:3" ht="15.6" x14ac:dyDescent="0.3">
      <c r="C22613" s="227"/>
    </row>
    <row r="22614" spans="3:3" ht="15.6" x14ac:dyDescent="0.3">
      <c r="C22614" s="227"/>
    </row>
    <row r="22615" spans="3:3" ht="15.6" x14ac:dyDescent="0.3">
      <c r="C22615" s="227"/>
    </row>
    <row r="22616" spans="3:3" ht="15.6" x14ac:dyDescent="0.3">
      <c r="C22616" s="227"/>
    </row>
    <row r="22617" spans="3:3" ht="15.6" x14ac:dyDescent="0.3">
      <c r="C22617" s="227"/>
    </row>
    <row r="22618" spans="3:3" ht="15.6" x14ac:dyDescent="0.3">
      <c r="C22618" s="227"/>
    </row>
    <row r="22619" spans="3:3" ht="15.6" x14ac:dyDescent="0.3">
      <c r="C22619" s="227"/>
    </row>
    <row r="22620" spans="3:3" ht="15.6" x14ac:dyDescent="0.3">
      <c r="C22620" s="227"/>
    </row>
    <row r="22621" spans="3:3" ht="15.6" x14ac:dyDescent="0.3">
      <c r="C22621" s="227"/>
    </row>
    <row r="22622" spans="3:3" ht="15.6" x14ac:dyDescent="0.3">
      <c r="C22622" s="227"/>
    </row>
    <row r="22623" spans="3:3" ht="15.6" x14ac:dyDescent="0.3">
      <c r="C22623" s="227"/>
    </row>
    <row r="22624" spans="3:3" ht="15.6" x14ac:dyDescent="0.3">
      <c r="C22624" s="227"/>
    </row>
    <row r="22625" spans="3:3" ht="15.6" x14ac:dyDescent="0.3">
      <c r="C22625" s="227"/>
    </row>
    <row r="22626" spans="3:3" ht="15.6" x14ac:dyDescent="0.3">
      <c r="C22626" s="227"/>
    </row>
    <row r="22627" spans="3:3" ht="15.6" x14ac:dyDescent="0.3">
      <c r="C22627" s="227"/>
    </row>
    <row r="22628" spans="3:3" ht="15.6" x14ac:dyDescent="0.3">
      <c r="C22628" s="227"/>
    </row>
    <row r="22629" spans="3:3" ht="15.6" x14ac:dyDescent="0.3">
      <c r="C22629" s="227"/>
    </row>
    <row r="22630" spans="3:3" ht="15.6" x14ac:dyDescent="0.3">
      <c r="C22630" s="227"/>
    </row>
    <row r="22631" spans="3:3" ht="15.6" x14ac:dyDescent="0.3">
      <c r="C22631" s="227"/>
    </row>
    <row r="22632" spans="3:3" ht="15.6" x14ac:dyDescent="0.3">
      <c r="C22632" s="227"/>
    </row>
    <row r="22633" spans="3:3" ht="15.6" x14ac:dyDescent="0.3">
      <c r="C22633" s="227"/>
    </row>
    <row r="22634" spans="3:3" ht="15.6" x14ac:dyDescent="0.3">
      <c r="C22634" s="227"/>
    </row>
    <row r="22635" spans="3:3" ht="15.6" x14ac:dyDescent="0.3">
      <c r="C22635" s="227"/>
    </row>
    <row r="22636" spans="3:3" ht="15.6" x14ac:dyDescent="0.3">
      <c r="C22636" s="227"/>
    </row>
    <row r="22637" spans="3:3" ht="15.6" x14ac:dyDescent="0.3">
      <c r="C22637" s="227"/>
    </row>
    <row r="22638" spans="3:3" ht="15.6" x14ac:dyDescent="0.3">
      <c r="C22638" s="227"/>
    </row>
    <row r="22639" spans="3:3" ht="15.6" x14ac:dyDescent="0.3">
      <c r="C22639" s="227"/>
    </row>
    <row r="22640" spans="3:3" ht="15.6" x14ac:dyDescent="0.3">
      <c r="C22640" s="227"/>
    </row>
    <row r="22641" spans="3:3" ht="15.6" x14ac:dyDescent="0.3">
      <c r="C22641" s="227"/>
    </row>
    <row r="22642" spans="3:3" ht="15.6" x14ac:dyDescent="0.3">
      <c r="C22642" s="227"/>
    </row>
    <row r="22643" spans="3:3" ht="15.6" x14ac:dyDescent="0.3">
      <c r="C22643" s="227"/>
    </row>
    <row r="22644" spans="3:3" ht="15.6" x14ac:dyDescent="0.3">
      <c r="C22644" s="227"/>
    </row>
    <row r="22645" spans="3:3" ht="15.6" x14ac:dyDescent="0.3">
      <c r="C22645" s="227"/>
    </row>
    <row r="22646" spans="3:3" ht="15.6" x14ac:dyDescent="0.3">
      <c r="C22646" s="227"/>
    </row>
    <row r="22647" spans="3:3" ht="15.6" x14ac:dyDescent="0.3">
      <c r="C22647" s="227"/>
    </row>
    <row r="22648" spans="3:3" ht="15.6" x14ac:dyDescent="0.3">
      <c r="C22648" s="227"/>
    </row>
    <row r="22649" spans="3:3" ht="15.6" x14ac:dyDescent="0.3">
      <c r="C22649" s="227"/>
    </row>
    <row r="22650" spans="3:3" ht="15.6" x14ac:dyDescent="0.3">
      <c r="C22650" s="227"/>
    </row>
    <row r="22651" spans="3:3" ht="15.6" x14ac:dyDescent="0.3">
      <c r="C22651" s="227"/>
    </row>
    <row r="22652" spans="3:3" ht="15.6" x14ac:dyDescent="0.3">
      <c r="C22652" s="227"/>
    </row>
    <row r="22653" spans="3:3" ht="15.6" x14ac:dyDescent="0.3">
      <c r="C22653" s="227"/>
    </row>
    <row r="22654" spans="3:3" ht="15.6" x14ac:dyDescent="0.3">
      <c r="C22654" s="227"/>
    </row>
    <row r="22655" spans="3:3" ht="15.6" x14ac:dyDescent="0.3">
      <c r="C22655" s="227"/>
    </row>
    <row r="22656" spans="3:3" ht="15.6" x14ac:dyDescent="0.3">
      <c r="C22656" s="227"/>
    </row>
    <row r="22657" spans="3:3" ht="15.6" x14ac:dyDescent="0.3">
      <c r="C22657" s="227"/>
    </row>
    <row r="22658" spans="3:3" ht="15.6" x14ac:dyDescent="0.3">
      <c r="C22658" s="227"/>
    </row>
    <row r="22659" spans="3:3" ht="15.6" x14ac:dyDescent="0.3">
      <c r="C22659" s="227"/>
    </row>
    <row r="22660" spans="3:3" ht="15.6" x14ac:dyDescent="0.3">
      <c r="C22660" s="227"/>
    </row>
    <row r="22661" spans="3:3" ht="15.6" x14ac:dyDescent="0.3">
      <c r="C22661" s="227"/>
    </row>
    <row r="22662" spans="3:3" ht="15.6" x14ac:dyDescent="0.3">
      <c r="C22662" s="227"/>
    </row>
    <row r="22663" spans="3:3" ht="15.6" x14ac:dyDescent="0.3">
      <c r="C22663" s="227"/>
    </row>
    <row r="22664" spans="3:3" ht="15.6" x14ac:dyDescent="0.3">
      <c r="C22664" s="227"/>
    </row>
    <row r="22665" spans="3:3" ht="15.6" x14ac:dyDescent="0.3">
      <c r="C22665" s="227"/>
    </row>
    <row r="22666" spans="3:3" ht="15.6" x14ac:dyDescent="0.3">
      <c r="C22666" s="227"/>
    </row>
    <row r="22667" spans="3:3" ht="15.6" x14ac:dyDescent="0.3">
      <c r="C22667" s="227"/>
    </row>
    <row r="22668" spans="3:3" ht="15.6" x14ac:dyDescent="0.3">
      <c r="C22668" s="227"/>
    </row>
    <row r="22669" spans="3:3" ht="15.6" x14ac:dyDescent="0.3">
      <c r="C22669" s="227"/>
    </row>
    <row r="22670" spans="3:3" ht="15.6" x14ac:dyDescent="0.3">
      <c r="C22670" s="227"/>
    </row>
    <row r="22671" spans="3:3" ht="15.6" x14ac:dyDescent="0.3">
      <c r="C22671" s="227"/>
    </row>
    <row r="22672" spans="3:3" ht="15.6" x14ac:dyDescent="0.3">
      <c r="C22672" s="227"/>
    </row>
    <row r="22673" spans="3:3" ht="15.6" x14ac:dyDescent="0.3">
      <c r="C22673" s="227"/>
    </row>
    <row r="22674" spans="3:3" ht="15.6" x14ac:dyDescent="0.3">
      <c r="C22674" s="227"/>
    </row>
    <row r="22675" spans="3:3" ht="15.6" x14ac:dyDescent="0.3">
      <c r="C22675" s="227"/>
    </row>
    <row r="22676" spans="3:3" ht="15.6" x14ac:dyDescent="0.3">
      <c r="C22676" s="227"/>
    </row>
    <row r="22677" spans="3:3" ht="15.6" x14ac:dyDescent="0.3">
      <c r="C22677" s="227"/>
    </row>
    <row r="22678" spans="3:3" ht="15.6" x14ac:dyDescent="0.3">
      <c r="C22678" s="227"/>
    </row>
    <row r="22679" spans="3:3" ht="15.6" x14ac:dyDescent="0.3">
      <c r="C22679" s="227"/>
    </row>
    <row r="22680" spans="3:3" ht="15.6" x14ac:dyDescent="0.3">
      <c r="C22680" s="227"/>
    </row>
    <row r="22681" spans="3:3" ht="15.6" x14ac:dyDescent="0.3">
      <c r="C22681" s="227"/>
    </row>
    <row r="22682" spans="3:3" ht="15.6" x14ac:dyDescent="0.3">
      <c r="C22682" s="227"/>
    </row>
    <row r="22683" spans="3:3" ht="15.6" x14ac:dyDescent="0.3">
      <c r="C22683" s="227"/>
    </row>
    <row r="22684" spans="3:3" ht="15.6" x14ac:dyDescent="0.3">
      <c r="C22684" s="227"/>
    </row>
    <row r="22685" spans="3:3" ht="15.6" x14ac:dyDescent="0.3">
      <c r="C22685" s="227"/>
    </row>
    <row r="22686" spans="3:3" ht="15.6" x14ac:dyDescent="0.3">
      <c r="C22686" s="227"/>
    </row>
    <row r="22687" spans="3:3" ht="15.6" x14ac:dyDescent="0.3">
      <c r="C22687" s="227"/>
    </row>
    <row r="22688" spans="3:3" ht="15.6" x14ac:dyDescent="0.3">
      <c r="C22688" s="227"/>
    </row>
    <row r="22689" spans="3:3" ht="15.6" x14ac:dyDescent="0.3">
      <c r="C22689" s="227"/>
    </row>
    <row r="22690" spans="3:3" ht="15.6" x14ac:dyDescent="0.3">
      <c r="C22690" s="227"/>
    </row>
    <row r="22691" spans="3:3" ht="15.6" x14ac:dyDescent="0.3">
      <c r="C22691" s="227"/>
    </row>
    <row r="22692" spans="3:3" ht="15.6" x14ac:dyDescent="0.3">
      <c r="C22692" s="227"/>
    </row>
    <row r="22693" spans="3:3" ht="15.6" x14ac:dyDescent="0.3">
      <c r="C22693" s="227"/>
    </row>
    <row r="22694" spans="3:3" ht="15.6" x14ac:dyDescent="0.3">
      <c r="C22694" s="227"/>
    </row>
    <row r="22695" spans="3:3" ht="15.6" x14ac:dyDescent="0.3">
      <c r="C22695" s="227"/>
    </row>
    <row r="22696" spans="3:3" ht="15.6" x14ac:dyDescent="0.3">
      <c r="C22696" s="227"/>
    </row>
    <row r="22697" spans="3:3" ht="15.6" x14ac:dyDescent="0.3">
      <c r="C22697" s="227"/>
    </row>
    <row r="22698" spans="3:3" ht="15.6" x14ac:dyDescent="0.3">
      <c r="C22698" s="227"/>
    </row>
    <row r="22699" spans="3:3" ht="15.6" x14ac:dyDescent="0.3">
      <c r="C22699" s="227"/>
    </row>
    <row r="22700" spans="3:3" ht="15.6" x14ac:dyDescent="0.3">
      <c r="C22700" s="227"/>
    </row>
    <row r="22701" spans="3:3" ht="15.6" x14ac:dyDescent="0.3">
      <c r="C22701" s="227"/>
    </row>
    <row r="22702" spans="3:3" ht="15.6" x14ac:dyDescent="0.3">
      <c r="C22702" s="227"/>
    </row>
    <row r="22703" spans="3:3" ht="15.6" x14ac:dyDescent="0.3">
      <c r="C22703" s="227"/>
    </row>
    <row r="22704" spans="3:3" ht="15.6" x14ac:dyDescent="0.3">
      <c r="C22704" s="227"/>
    </row>
    <row r="22705" spans="3:3" ht="15.6" x14ac:dyDescent="0.3">
      <c r="C22705" s="227"/>
    </row>
    <row r="22706" spans="3:3" ht="15.6" x14ac:dyDescent="0.3">
      <c r="C22706" s="227"/>
    </row>
    <row r="22707" spans="3:3" ht="15.6" x14ac:dyDescent="0.3">
      <c r="C22707" s="227"/>
    </row>
    <row r="22708" spans="3:3" ht="15.6" x14ac:dyDescent="0.3">
      <c r="C22708" s="227"/>
    </row>
    <row r="22709" spans="3:3" ht="15.6" x14ac:dyDescent="0.3">
      <c r="C22709" s="227"/>
    </row>
    <row r="22710" spans="3:3" ht="15.6" x14ac:dyDescent="0.3">
      <c r="C22710" s="227"/>
    </row>
    <row r="22711" spans="3:3" ht="15.6" x14ac:dyDescent="0.3">
      <c r="C22711" s="227"/>
    </row>
    <row r="22712" spans="3:3" ht="15.6" x14ac:dyDescent="0.3">
      <c r="C22712" s="227"/>
    </row>
    <row r="22713" spans="3:3" ht="15.6" x14ac:dyDescent="0.3">
      <c r="C22713" s="227"/>
    </row>
    <row r="22714" spans="3:3" ht="15.6" x14ac:dyDescent="0.3">
      <c r="C22714" s="227"/>
    </row>
    <row r="22715" spans="3:3" ht="15.6" x14ac:dyDescent="0.3">
      <c r="C22715" s="227"/>
    </row>
    <row r="22716" spans="3:3" ht="15.6" x14ac:dyDescent="0.3">
      <c r="C22716" s="227"/>
    </row>
    <row r="22717" spans="3:3" ht="15.6" x14ac:dyDescent="0.3">
      <c r="C22717" s="227"/>
    </row>
    <row r="22718" spans="3:3" ht="15.6" x14ac:dyDescent="0.3">
      <c r="C22718" s="227"/>
    </row>
    <row r="22719" spans="3:3" ht="15.6" x14ac:dyDescent="0.3">
      <c r="C22719" s="227"/>
    </row>
    <row r="22720" spans="3:3" ht="15.6" x14ac:dyDescent="0.3">
      <c r="C22720" s="227"/>
    </row>
    <row r="22721" spans="3:3" ht="15.6" x14ac:dyDescent="0.3">
      <c r="C22721" s="227"/>
    </row>
    <row r="22722" spans="3:3" ht="15.6" x14ac:dyDescent="0.3">
      <c r="C22722" s="227"/>
    </row>
    <row r="22723" spans="3:3" ht="15.6" x14ac:dyDescent="0.3">
      <c r="C22723" s="227"/>
    </row>
    <row r="22724" spans="3:3" ht="15.6" x14ac:dyDescent="0.3">
      <c r="C22724" s="227"/>
    </row>
    <row r="22725" spans="3:3" ht="15.6" x14ac:dyDescent="0.3">
      <c r="C22725" s="227"/>
    </row>
    <row r="22726" spans="3:3" ht="15.6" x14ac:dyDescent="0.3">
      <c r="C22726" s="227"/>
    </row>
    <row r="22727" spans="3:3" ht="15.6" x14ac:dyDescent="0.3">
      <c r="C22727" s="227"/>
    </row>
    <row r="22728" spans="3:3" ht="15.6" x14ac:dyDescent="0.3">
      <c r="C22728" s="227"/>
    </row>
    <row r="22729" spans="3:3" ht="15.6" x14ac:dyDescent="0.3">
      <c r="C22729" s="227"/>
    </row>
    <row r="22730" spans="3:3" ht="15.6" x14ac:dyDescent="0.3">
      <c r="C22730" s="227"/>
    </row>
    <row r="22731" spans="3:3" ht="15.6" x14ac:dyDescent="0.3">
      <c r="C22731" s="227"/>
    </row>
    <row r="22732" spans="3:3" ht="15.6" x14ac:dyDescent="0.3">
      <c r="C22732" s="227"/>
    </row>
    <row r="22733" spans="3:3" ht="15.6" x14ac:dyDescent="0.3">
      <c r="C22733" s="227"/>
    </row>
    <row r="22734" spans="3:3" ht="15.6" x14ac:dyDescent="0.3">
      <c r="C22734" s="227"/>
    </row>
    <row r="22735" spans="3:3" ht="15.6" x14ac:dyDescent="0.3">
      <c r="C22735" s="227"/>
    </row>
    <row r="22736" spans="3:3" ht="15.6" x14ac:dyDescent="0.3">
      <c r="C22736" s="227"/>
    </row>
    <row r="22737" spans="3:3" ht="15.6" x14ac:dyDescent="0.3">
      <c r="C22737" s="227"/>
    </row>
    <row r="22738" spans="3:3" ht="15.6" x14ac:dyDescent="0.3">
      <c r="C22738" s="227"/>
    </row>
    <row r="22739" spans="3:3" ht="15.6" x14ac:dyDescent="0.3">
      <c r="C22739" s="227"/>
    </row>
    <row r="22740" spans="3:3" ht="15.6" x14ac:dyDescent="0.3">
      <c r="C22740" s="227"/>
    </row>
    <row r="22741" spans="3:3" ht="15.6" x14ac:dyDescent="0.3">
      <c r="C22741" s="227"/>
    </row>
    <row r="22742" spans="3:3" ht="15.6" x14ac:dyDescent="0.3">
      <c r="C22742" s="227"/>
    </row>
    <row r="22743" spans="3:3" ht="15.6" x14ac:dyDescent="0.3">
      <c r="C22743" s="227"/>
    </row>
    <row r="22744" spans="3:3" ht="15.6" x14ac:dyDescent="0.3">
      <c r="C22744" s="227"/>
    </row>
    <row r="22745" spans="3:3" ht="15.6" x14ac:dyDescent="0.3">
      <c r="C22745" s="227"/>
    </row>
    <row r="22746" spans="3:3" ht="15.6" x14ac:dyDescent="0.3">
      <c r="C22746" s="227"/>
    </row>
    <row r="22747" spans="3:3" ht="15.6" x14ac:dyDescent="0.3">
      <c r="C22747" s="227"/>
    </row>
    <row r="22748" spans="3:3" ht="15.6" x14ac:dyDescent="0.3">
      <c r="C22748" s="227"/>
    </row>
    <row r="22749" spans="3:3" ht="15.6" x14ac:dyDescent="0.3">
      <c r="C22749" s="227"/>
    </row>
    <row r="22750" spans="3:3" ht="15.6" x14ac:dyDescent="0.3">
      <c r="C22750" s="227"/>
    </row>
    <row r="22751" spans="3:3" ht="15.6" x14ac:dyDescent="0.3">
      <c r="C22751" s="227"/>
    </row>
    <row r="22752" spans="3:3" ht="15.6" x14ac:dyDescent="0.3">
      <c r="C22752" s="227"/>
    </row>
    <row r="22753" spans="3:3" ht="15.6" x14ac:dyDescent="0.3">
      <c r="C22753" s="227"/>
    </row>
    <row r="22754" spans="3:3" ht="15.6" x14ac:dyDescent="0.3">
      <c r="C22754" s="227"/>
    </row>
    <row r="22755" spans="3:3" ht="15.6" x14ac:dyDescent="0.3">
      <c r="C22755" s="227"/>
    </row>
    <row r="22756" spans="3:3" ht="15.6" x14ac:dyDescent="0.3">
      <c r="C22756" s="227"/>
    </row>
    <row r="22757" spans="3:3" ht="15.6" x14ac:dyDescent="0.3">
      <c r="C22757" s="227"/>
    </row>
    <row r="22758" spans="3:3" ht="15.6" x14ac:dyDescent="0.3">
      <c r="C22758" s="227"/>
    </row>
    <row r="22759" spans="3:3" ht="15.6" x14ac:dyDescent="0.3">
      <c r="C22759" s="227"/>
    </row>
    <row r="22760" spans="3:3" ht="15.6" x14ac:dyDescent="0.3">
      <c r="C22760" s="227"/>
    </row>
    <row r="22761" spans="3:3" ht="15.6" x14ac:dyDescent="0.3">
      <c r="C22761" s="227"/>
    </row>
    <row r="22762" spans="3:3" ht="15.6" x14ac:dyDescent="0.3">
      <c r="C22762" s="227"/>
    </row>
    <row r="22763" spans="3:3" ht="15.6" x14ac:dyDescent="0.3">
      <c r="C22763" s="227"/>
    </row>
    <row r="22764" spans="3:3" ht="15.6" x14ac:dyDescent="0.3">
      <c r="C22764" s="227"/>
    </row>
    <row r="22765" spans="3:3" ht="15.6" x14ac:dyDescent="0.3">
      <c r="C22765" s="227"/>
    </row>
    <row r="22766" spans="3:3" ht="15.6" x14ac:dyDescent="0.3">
      <c r="C22766" s="227"/>
    </row>
    <row r="22767" spans="3:3" ht="15.6" x14ac:dyDescent="0.3">
      <c r="C22767" s="227"/>
    </row>
    <row r="22768" spans="3:3" ht="15.6" x14ac:dyDescent="0.3">
      <c r="C22768" s="227"/>
    </row>
    <row r="22769" spans="3:3" ht="15.6" x14ac:dyDescent="0.3">
      <c r="C22769" s="227"/>
    </row>
    <row r="22770" spans="3:3" ht="15.6" x14ac:dyDescent="0.3">
      <c r="C22770" s="227"/>
    </row>
    <row r="22771" spans="3:3" ht="15.6" x14ac:dyDescent="0.3">
      <c r="C22771" s="227"/>
    </row>
    <row r="22772" spans="3:3" ht="15.6" x14ac:dyDescent="0.3">
      <c r="C22772" s="227"/>
    </row>
    <row r="22773" spans="3:3" ht="15.6" x14ac:dyDescent="0.3">
      <c r="C22773" s="227"/>
    </row>
    <row r="22774" spans="3:3" ht="15.6" x14ac:dyDescent="0.3">
      <c r="C22774" s="227"/>
    </row>
    <row r="22775" spans="3:3" ht="15.6" x14ac:dyDescent="0.3">
      <c r="C22775" s="227"/>
    </row>
    <row r="22776" spans="3:3" ht="15.6" x14ac:dyDescent="0.3">
      <c r="C22776" s="227"/>
    </row>
    <row r="22777" spans="3:3" ht="15.6" x14ac:dyDescent="0.3">
      <c r="C22777" s="227"/>
    </row>
    <row r="22778" spans="3:3" ht="15.6" x14ac:dyDescent="0.3">
      <c r="C22778" s="227"/>
    </row>
    <row r="22779" spans="3:3" ht="15.6" x14ac:dyDescent="0.3">
      <c r="C22779" s="227"/>
    </row>
    <row r="22780" spans="3:3" ht="15.6" x14ac:dyDescent="0.3">
      <c r="C22780" s="227"/>
    </row>
    <row r="22781" spans="3:3" ht="15.6" x14ac:dyDescent="0.3">
      <c r="C22781" s="227"/>
    </row>
    <row r="22782" spans="3:3" ht="15.6" x14ac:dyDescent="0.3">
      <c r="C22782" s="227"/>
    </row>
    <row r="22783" spans="3:3" ht="15.6" x14ac:dyDescent="0.3">
      <c r="C22783" s="227"/>
    </row>
    <row r="22784" spans="3:3" ht="15.6" x14ac:dyDescent="0.3">
      <c r="C22784" s="227"/>
    </row>
    <row r="22785" spans="3:3" ht="15.6" x14ac:dyDescent="0.3">
      <c r="C22785" s="227"/>
    </row>
    <row r="22786" spans="3:3" ht="15.6" x14ac:dyDescent="0.3">
      <c r="C22786" s="227"/>
    </row>
    <row r="22787" spans="3:3" ht="15.6" x14ac:dyDescent="0.3">
      <c r="C22787" s="227"/>
    </row>
    <row r="22788" spans="3:3" ht="15.6" x14ac:dyDescent="0.3">
      <c r="C22788" s="227"/>
    </row>
    <row r="22789" spans="3:3" ht="15.6" x14ac:dyDescent="0.3">
      <c r="C22789" s="227"/>
    </row>
    <row r="22790" spans="3:3" ht="15.6" x14ac:dyDescent="0.3">
      <c r="C22790" s="227"/>
    </row>
    <row r="22791" spans="3:3" ht="15.6" x14ac:dyDescent="0.3">
      <c r="C22791" s="227"/>
    </row>
    <row r="22792" spans="3:3" ht="15.6" x14ac:dyDescent="0.3">
      <c r="C22792" s="227"/>
    </row>
    <row r="22793" spans="3:3" ht="15.6" x14ac:dyDescent="0.3">
      <c r="C22793" s="227"/>
    </row>
    <row r="22794" spans="3:3" ht="15.6" x14ac:dyDescent="0.3">
      <c r="C22794" s="227"/>
    </row>
    <row r="22795" spans="3:3" ht="15.6" x14ac:dyDescent="0.3">
      <c r="C22795" s="227"/>
    </row>
    <row r="22796" spans="3:3" ht="15.6" x14ac:dyDescent="0.3">
      <c r="C22796" s="227"/>
    </row>
    <row r="22797" spans="3:3" ht="15.6" x14ac:dyDescent="0.3">
      <c r="C22797" s="227"/>
    </row>
    <row r="22798" spans="3:3" ht="15.6" x14ac:dyDescent="0.3">
      <c r="C22798" s="227"/>
    </row>
    <row r="22799" spans="3:3" ht="15.6" x14ac:dyDescent="0.3">
      <c r="C22799" s="227"/>
    </row>
    <row r="22800" spans="3:3" ht="15.6" x14ac:dyDescent="0.3">
      <c r="C22800" s="227"/>
    </row>
    <row r="22801" spans="3:3" ht="15.6" x14ac:dyDescent="0.3">
      <c r="C22801" s="227"/>
    </row>
    <row r="22802" spans="3:3" ht="15.6" x14ac:dyDescent="0.3">
      <c r="C22802" s="227"/>
    </row>
    <row r="22803" spans="3:3" ht="15.6" x14ac:dyDescent="0.3">
      <c r="C22803" s="227"/>
    </row>
    <row r="22804" spans="3:3" ht="15.6" x14ac:dyDescent="0.3">
      <c r="C22804" s="227"/>
    </row>
    <row r="22805" spans="3:3" ht="15.6" x14ac:dyDescent="0.3">
      <c r="C22805" s="227"/>
    </row>
    <row r="22806" spans="3:3" ht="15.6" x14ac:dyDescent="0.3">
      <c r="C22806" s="227"/>
    </row>
    <row r="22807" spans="3:3" ht="15.6" x14ac:dyDescent="0.3">
      <c r="C22807" s="227"/>
    </row>
    <row r="22808" spans="3:3" ht="15.6" x14ac:dyDescent="0.3">
      <c r="C22808" s="227"/>
    </row>
    <row r="22809" spans="3:3" ht="15.6" x14ac:dyDescent="0.3">
      <c r="C22809" s="227"/>
    </row>
    <row r="22810" spans="3:3" ht="15.6" x14ac:dyDescent="0.3">
      <c r="C22810" s="227"/>
    </row>
    <row r="22811" spans="3:3" ht="15.6" x14ac:dyDescent="0.3">
      <c r="C22811" s="227"/>
    </row>
    <row r="22812" spans="3:3" ht="15.6" x14ac:dyDescent="0.3">
      <c r="C22812" s="227"/>
    </row>
    <row r="22813" spans="3:3" ht="15.6" x14ac:dyDescent="0.3">
      <c r="C22813" s="227"/>
    </row>
    <row r="22814" spans="3:3" ht="15.6" x14ac:dyDescent="0.3">
      <c r="C22814" s="227"/>
    </row>
    <row r="22815" spans="3:3" ht="15.6" x14ac:dyDescent="0.3">
      <c r="C22815" s="227"/>
    </row>
    <row r="22816" spans="3:3" ht="15.6" x14ac:dyDescent="0.3">
      <c r="C22816" s="227"/>
    </row>
    <row r="22817" spans="3:3" ht="15.6" x14ac:dyDescent="0.3">
      <c r="C22817" s="227"/>
    </row>
    <row r="22818" spans="3:3" ht="15.6" x14ac:dyDescent="0.3">
      <c r="C22818" s="227"/>
    </row>
    <row r="22819" spans="3:3" ht="15.6" x14ac:dyDescent="0.3">
      <c r="C22819" s="227"/>
    </row>
    <row r="22820" spans="3:3" ht="15.6" x14ac:dyDescent="0.3">
      <c r="C22820" s="227"/>
    </row>
    <row r="22821" spans="3:3" ht="15.6" x14ac:dyDescent="0.3">
      <c r="C22821" s="227"/>
    </row>
    <row r="22822" spans="3:3" ht="15.6" x14ac:dyDescent="0.3">
      <c r="C22822" s="227"/>
    </row>
    <row r="22823" spans="3:3" ht="15.6" x14ac:dyDescent="0.3">
      <c r="C22823" s="227"/>
    </row>
    <row r="22824" spans="3:3" ht="15.6" x14ac:dyDescent="0.3">
      <c r="C22824" s="227"/>
    </row>
    <row r="22825" spans="3:3" ht="15.6" x14ac:dyDescent="0.3">
      <c r="C22825" s="227"/>
    </row>
    <row r="22826" spans="3:3" ht="15.6" x14ac:dyDescent="0.3">
      <c r="C22826" s="227"/>
    </row>
    <row r="22827" spans="3:3" ht="15.6" x14ac:dyDescent="0.3">
      <c r="C22827" s="227"/>
    </row>
    <row r="22828" spans="3:3" ht="15.6" x14ac:dyDescent="0.3">
      <c r="C22828" s="227"/>
    </row>
    <row r="22829" spans="3:3" ht="15.6" x14ac:dyDescent="0.3">
      <c r="C22829" s="227"/>
    </row>
    <row r="22830" spans="3:3" ht="15.6" x14ac:dyDescent="0.3">
      <c r="C22830" s="227"/>
    </row>
    <row r="22831" spans="3:3" ht="15.6" x14ac:dyDescent="0.3">
      <c r="C22831" s="227"/>
    </row>
    <row r="22832" spans="3:3" ht="15.6" x14ac:dyDescent="0.3">
      <c r="C22832" s="227"/>
    </row>
    <row r="22833" spans="3:3" ht="15.6" x14ac:dyDescent="0.3">
      <c r="C22833" s="227"/>
    </row>
    <row r="22834" spans="3:3" ht="15.6" x14ac:dyDescent="0.3">
      <c r="C22834" s="227"/>
    </row>
    <row r="22835" spans="3:3" ht="15.6" x14ac:dyDescent="0.3">
      <c r="C22835" s="227"/>
    </row>
    <row r="22836" spans="3:3" ht="15.6" x14ac:dyDescent="0.3">
      <c r="C22836" s="227"/>
    </row>
    <row r="22837" spans="3:3" ht="15.6" x14ac:dyDescent="0.3">
      <c r="C22837" s="227"/>
    </row>
    <row r="22838" spans="3:3" ht="15.6" x14ac:dyDescent="0.3">
      <c r="C22838" s="227"/>
    </row>
    <row r="22839" spans="3:3" ht="15.6" x14ac:dyDescent="0.3">
      <c r="C22839" s="227"/>
    </row>
    <row r="22840" spans="3:3" ht="15.6" x14ac:dyDescent="0.3">
      <c r="C22840" s="227"/>
    </row>
    <row r="22841" spans="3:3" ht="15.6" x14ac:dyDescent="0.3">
      <c r="C22841" s="227"/>
    </row>
    <row r="22842" spans="3:3" ht="15.6" x14ac:dyDescent="0.3">
      <c r="C22842" s="227"/>
    </row>
    <row r="22843" spans="3:3" ht="15.6" x14ac:dyDescent="0.3">
      <c r="C22843" s="227"/>
    </row>
    <row r="22844" spans="3:3" ht="15.6" x14ac:dyDescent="0.3">
      <c r="C22844" s="227"/>
    </row>
    <row r="22845" spans="3:3" ht="15.6" x14ac:dyDescent="0.3">
      <c r="C22845" s="227"/>
    </row>
    <row r="22846" spans="3:3" ht="15.6" x14ac:dyDescent="0.3">
      <c r="C22846" s="227"/>
    </row>
    <row r="22847" spans="3:3" ht="15.6" x14ac:dyDescent="0.3">
      <c r="C22847" s="227"/>
    </row>
    <row r="22848" spans="3:3" ht="15.6" x14ac:dyDescent="0.3">
      <c r="C22848" s="227"/>
    </row>
    <row r="22849" spans="3:3" ht="15.6" x14ac:dyDescent="0.3">
      <c r="C22849" s="227"/>
    </row>
    <row r="22850" spans="3:3" ht="15.6" x14ac:dyDescent="0.3">
      <c r="C22850" s="227"/>
    </row>
    <row r="22851" spans="3:3" ht="15.6" x14ac:dyDescent="0.3">
      <c r="C22851" s="227"/>
    </row>
    <row r="22852" spans="3:3" ht="15.6" x14ac:dyDescent="0.3">
      <c r="C22852" s="227"/>
    </row>
    <row r="22853" spans="3:3" ht="15.6" x14ac:dyDescent="0.3">
      <c r="C22853" s="227"/>
    </row>
    <row r="22854" spans="3:3" ht="15.6" x14ac:dyDescent="0.3">
      <c r="C22854" s="227"/>
    </row>
    <row r="22855" spans="3:3" ht="15.6" x14ac:dyDescent="0.3">
      <c r="C22855" s="227"/>
    </row>
    <row r="22856" spans="3:3" ht="15.6" x14ac:dyDescent="0.3">
      <c r="C22856" s="227"/>
    </row>
    <row r="22857" spans="3:3" ht="15.6" x14ac:dyDescent="0.3">
      <c r="C22857" s="227"/>
    </row>
    <row r="22858" spans="3:3" ht="15.6" x14ac:dyDescent="0.3">
      <c r="C22858" s="227"/>
    </row>
    <row r="22859" spans="3:3" ht="15.6" x14ac:dyDescent="0.3">
      <c r="C22859" s="227"/>
    </row>
    <row r="22860" spans="3:3" ht="15.6" x14ac:dyDescent="0.3">
      <c r="C22860" s="227"/>
    </row>
    <row r="22861" spans="3:3" ht="15.6" x14ac:dyDescent="0.3">
      <c r="C22861" s="227"/>
    </row>
    <row r="22862" spans="3:3" ht="15.6" x14ac:dyDescent="0.3">
      <c r="C22862" s="227"/>
    </row>
    <row r="22863" spans="3:3" ht="15.6" x14ac:dyDescent="0.3">
      <c r="C22863" s="227"/>
    </row>
    <row r="22864" spans="3:3" ht="15.6" x14ac:dyDescent="0.3">
      <c r="C22864" s="227"/>
    </row>
    <row r="22865" spans="3:3" ht="15.6" x14ac:dyDescent="0.3">
      <c r="C22865" s="227"/>
    </row>
    <row r="22866" spans="3:3" ht="15.6" x14ac:dyDescent="0.3">
      <c r="C22866" s="227"/>
    </row>
    <row r="22867" spans="3:3" ht="15.6" x14ac:dyDescent="0.3">
      <c r="C22867" s="227"/>
    </row>
    <row r="22868" spans="3:3" ht="15.6" x14ac:dyDescent="0.3">
      <c r="C22868" s="227"/>
    </row>
    <row r="22869" spans="3:3" ht="15.6" x14ac:dyDescent="0.3">
      <c r="C22869" s="227"/>
    </row>
    <row r="22870" spans="3:3" ht="15.6" x14ac:dyDescent="0.3">
      <c r="C22870" s="227"/>
    </row>
    <row r="22871" spans="3:3" ht="15.6" x14ac:dyDescent="0.3">
      <c r="C22871" s="227"/>
    </row>
    <row r="22872" spans="3:3" ht="15.6" x14ac:dyDescent="0.3">
      <c r="C22872" s="227"/>
    </row>
    <row r="22873" spans="3:3" ht="15.6" x14ac:dyDescent="0.3">
      <c r="C22873" s="227"/>
    </row>
    <row r="22874" spans="3:3" ht="15.6" x14ac:dyDescent="0.3">
      <c r="C22874" s="227"/>
    </row>
    <row r="22875" spans="3:3" ht="15.6" x14ac:dyDescent="0.3">
      <c r="C22875" s="227"/>
    </row>
    <row r="22876" spans="3:3" ht="15.6" x14ac:dyDescent="0.3">
      <c r="C22876" s="227"/>
    </row>
    <row r="22877" spans="3:3" ht="15.6" x14ac:dyDescent="0.3">
      <c r="C22877" s="227"/>
    </row>
    <row r="22878" spans="3:3" ht="15.6" x14ac:dyDescent="0.3">
      <c r="C22878" s="227"/>
    </row>
    <row r="22879" spans="3:3" ht="15.6" x14ac:dyDescent="0.3">
      <c r="C22879" s="227"/>
    </row>
    <row r="22880" spans="3:3" ht="15.6" x14ac:dyDescent="0.3">
      <c r="C22880" s="227"/>
    </row>
    <row r="22881" spans="3:3" ht="15.6" x14ac:dyDescent="0.3">
      <c r="C22881" s="227"/>
    </row>
    <row r="22882" spans="3:3" ht="15.6" x14ac:dyDescent="0.3">
      <c r="C22882" s="227"/>
    </row>
    <row r="22883" spans="3:3" ht="15.6" x14ac:dyDescent="0.3">
      <c r="C22883" s="227"/>
    </row>
    <row r="22884" spans="3:3" ht="15.6" x14ac:dyDescent="0.3">
      <c r="C22884" s="227"/>
    </row>
    <row r="22885" spans="3:3" ht="15.6" x14ac:dyDescent="0.3">
      <c r="C22885" s="227"/>
    </row>
    <row r="22886" spans="3:3" ht="15.6" x14ac:dyDescent="0.3">
      <c r="C22886" s="227"/>
    </row>
    <row r="22887" spans="3:3" ht="15.6" x14ac:dyDescent="0.3">
      <c r="C22887" s="227"/>
    </row>
    <row r="22888" spans="3:3" ht="15.6" x14ac:dyDescent="0.3">
      <c r="C22888" s="227"/>
    </row>
    <row r="22889" spans="3:3" ht="15.6" x14ac:dyDescent="0.3">
      <c r="C22889" s="227"/>
    </row>
    <row r="22890" spans="3:3" ht="15.6" x14ac:dyDescent="0.3">
      <c r="C22890" s="227"/>
    </row>
    <row r="22891" spans="3:3" ht="15.6" x14ac:dyDescent="0.3">
      <c r="C22891" s="227"/>
    </row>
    <row r="22892" spans="3:3" ht="15.6" x14ac:dyDescent="0.3">
      <c r="C22892" s="227"/>
    </row>
    <row r="22893" spans="3:3" ht="15.6" x14ac:dyDescent="0.3">
      <c r="C22893" s="227"/>
    </row>
    <row r="22894" spans="3:3" ht="15.6" x14ac:dyDescent="0.3">
      <c r="C22894" s="227"/>
    </row>
    <row r="22895" spans="3:3" ht="15.6" x14ac:dyDescent="0.3">
      <c r="C22895" s="227"/>
    </row>
    <row r="22896" spans="3:3" ht="15.6" x14ac:dyDescent="0.3">
      <c r="C22896" s="227"/>
    </row>
    <row r="22897" spans="3:3" ht="15.6" x14ac:dyDescent="0.3">
      <c r="C22897" s="227"/>
    </row>
    <row r="22898" spans="3:3" ht="15.6" x14ac:dyDescent="0.3">
      <c r="C22898" s="227"/>
    </row>
    <row r="22899" spans="3:3" ht="15.6" x14ac:dyDescent="0.3">
      <c r="C22899" s="227"/>
    </row>
    <row r="22900" spans="3:3" ht="15.6" x14ac:dyDescent="0.3">
      <c r="C22900" s="227"/>
    </row>
    <row r="22901" spans="3:3" ht="15.6" x14ac:dyDescent="0.3">
      <c r="C22901" s="227"/>
    </row>
    <row r="22902" spans="3:3" ht="15.6" x14ac:dyDescent="0.3">
      <c r="C22902" s="227"/>
    </row>
    <row r="22903" spans="3:3" ht="15.6" x14ac:dyDescent="0.3">
      <c r="C22903" s="227"/>
    </row>
    <row r="22904" spans="3:3" ht="15.6" x14ac:dyDescent="0.3">
      <c r="C22904" s="227"/>
    </row>
    <row r="22905" spans="3:3" ht="15.6" x14ac:dyDescent="0.3">
      <c r="C22905" s="227"/>
    </row>
    <row r="22906" spans="3:3" ht="15.6" x14ac:dyDescent="0.3">
      <c r="C22906" s="227"/>
    </row>
    <row r="22907" spans="3:3" ht="15.6" x14ac:dyDescent="0.3">
      <c r="C22907" s="227"/>
    </row>
    <row r="22908" spans="3:3" ht="15.6" x14ac:dyDescent="0.3">
      <c r="C22908" s="227"/>
    </row>
    <row r="22909" spans="3:3" ht="15.6" x14ac:dyDescent="0.3">
      <c r="C22909" s="227"/>
    </row>
    <row r="22910" spans="3:3" ht="15.6" x14ac:dyDescent="0.3">
      <c r="C22910" s="227"/>
    </row>
    <row r="22911" spans="3:3" ht="15.6" x14ac:dyDescent="0.3">
      <c r="C22911" s="227"/>
    </row>
    <row r="22912" spans="3:3" ht="15.6" x14ac:dyDescent="0.3">
      <c r="C22912" s="227"/>
    </row>
    <row r="22913" spans="3:3" ht="15.6" x14ac:dyDescent="0.3">
      <c r="C22913" s="227"/>
    </row>
    <row r="22914" spans="3:3" ht="15.6" x14ac:dyDescent="0.3">
      <c r="C22914" s="227"/>
    </row>
    <row r="22915" spans="3:3" ht="15.6" x14ac:dyDescent="0.3">
      <c r="C22915" s="227"/>
    </row>
    <row r="22916" spans="3:3" ht="15.6" x14ac:dyDescent="0.3">
      <c r="C22916" s="227"/>
    </row>
    <row r="22917" spans="3:3" ht="15.6" x14ac:dyDescent="0.3">
      <c r="C22917" s="227"/>
    </row>
    <row r="22918" spans="3:3" ht="15.6" x14ac:dyDescent="0.3">
      <c r="C22918" s="227"/>
    </row>
    <row r="22919" spans="3:3" ht="15.6" x14ac:dyDescent="0.3">
      <c r="C22919" s="227"/>
    </row>
    <row r="22920" spans="3:3" ht="15.6" x14ac:dyDescent="0.3">
      <c r="C22920" s="227"/>
    </row>
    <row r="22921" spans="3:3" ht="15.6" x14ac:dyDescent="0.3">
      <c r="C22921" s="227"/>
    </row>
    <row r="22922" spans="3:3" ht="15.6" x14ac:dyDescent="0.3">
      <c r="C22922" s="227"/>
    </row>
    <row r="22923" spans="3:3" ht="15.6" x14ac:dyDescent="0.3">
      <c r="C22923" s="227"/>
    </row>
    <row r="22924" spans="3:3" ht="15.6" x14ac:dyDescent="0.3">
      <c r="C22924" s="227"/>
    </row>
    <row r="22925" spans="3:3" ht="15.6" x14ac:dyDescent="0.3">
      <c r="C22925" s="227"/>
    </row>
    <row r="22926" spans="3:3" ht="15.6" x14ac:dyDescent="0.3">
      <c r="C22926" s="227"/>
    </row>
    <row r="22927" spans="3:3" ht="15.6" x14ac:dyDescent="0.3">
      <c r="C22927" s="227"/>
    </row>
    <row r="22928" spans="3:3" ht="15.6" x14ac:dyDescent="0.3">
      <c r="C22928" s="227"/>
    </row>
    <row r="22929" spans="3:3" ht="15.6" x14ac:dyDescent="0.3">
      <c r="C22929" s="227"/>
    </row>
    <row r="22930" spans="3:3" ht="15.6" x14ac:dyDescent="0.3">
      <c r="C22930" s="227"/>
    </row>
    <row r="22931" spans="3:3" ht="15.6" x14ac:dyDescent="0.3">
      <c r="C22931" s="227"/>
    </row>
    <row r="22932" spans="3:3" ht="15.6" x14ac:dyDescent="0.3">
      <c r="C22932" s="227"/>
    </row>
    <row r="22933" spans="3:3" ht="15.6" x14ac:dyDescent="0.3">
      <c r="C22933" s="227"/>
    </row>
    <row r="22934" spans="3:3" ht="15.6" x14ac:dyDescent="0.3">
      <c r="C22934" s="227"/>
    </row>
    <row r="22935" spans="3:3" ht="15.6" x14ac:dyDescent="0.3">
      <c r="C22935" s="227"/>
    </row>
    <row r="22936" spans="3:3" ht="15.6" x14ac:dyDescent="0.3">
      <c r="C22936" s="227"/>
    </row>
    <row r="22937" spans="3:3" ht="15.6" x14ac:dyDescent="0.3">
      <c r="C22937" s="227"/>
    </row>
    <row r="22938" spans="3:3" ht="15.6" x14ac:dyDescent="0.3">
      <c r="C22938" s="227"/>
    </row>
    <row r="22939" spans="3:3" ht="15.6" x14ac:dyDescent="0.3">
      <c r="C22939" s="227"/>
    </row>
    <row r="22940" spans="3:3" ht="15.6" x14ac:dyDescent="0.3">
      <c r="C22940" s="227"/>
    </row>
    <row r="22941" spans="3:3" ht="15.6" x14ac:dyDescent="0.3">
      <c r="C22941" s="227"/>
    </row>
    <row r="22942" spans="3:3" ht="15.6" x14ac:dyDescent="0.3">
      <c r="C22942" s="227"/>
    </row>
    <row r="22943" spans="3:3" ht="15.6" x14ac:dyDescent="0.3">
      <c r="C22943" s="227"/>
    </row>
    <row r="22944" spans="3:3" ht="15.6" x14ac:dyDescent="0.3">
      <c r="C22944" s="227"/>
    </row>
    <row r="22945" spans="3:3" ht="15.6" x14ac:dyDescent="0.3">
      <c r="C22945" s="227"/>
    </row>
    <row r="22946" spans="3:3" ht="15.6" x14ac:dyDescent="0.3">
      <c r="C22946" s="227"/>
    </row>
    <row r="22947" spans="3:3" ht="15.6" x14ac:dyDescent="0.3">
      <c r="C22947" s="227"/>
    </row>
    <row r="22948" spans="3:3" ht="15.6" x14ac:dyDescent="0.3">
      <c r="C22948" s="227"/>
    </row>
    <row r="22949" spans="3:3" ht="15.6" x14ac:dyDescent="0.3">
      <c r="C22949" s="227"/>
    </row>
    <row r="22950" spans="3:3" ht="15.6" x14ac:dyDescent="0.3">
      <c r="C22950" s="227"/>
    </row>
    <row r="22951" spans="3:3" ht="15.6" x14ac:dyDescent="0.3">
      <c r="C22951" s="227"/>
    </row>
    <row r="22952" spans="3:3" ht="15.6" x14ac:dyDescent="0.3">
      <c r="C22952" s="227"/>
    </row>
    <row r="22953" spans="3:3" ht="15.6" x14ac:dyDescent="0.3">
      <c r="C22953" s="227"/>
    </row>
    <row r="22954" spans="3:3" ht="15.6" x14ac:dyDescent="0.3">
      <c r="C22954" s="227"/>
    </row>
    <row r="22955" spans="3:3" ht="15.6" x14ac:dyDescent="0.3">
      <c r="C22955" s="227"/>
    </row>
    <row r="22956" spans="3:3" ht="15.6" x14ac:dyDescent="0.3">
      <c r="C22956" s="227"/>
    </row>
    <row r="22957" spans="3:3" ht="15.6" x14ac:dyDescent="0.3">
      <c r="C22957" s="227"/>
    </row>
    <row r="22958" spans="3:3" ht="15.6" x14ac:dyDescent="0.3">
      <c r="C22958" s="227"/>
    </row>
    <row r="22959" spans="3:3" ht="15.6" x14ac:dyDescent="0.3">
      <c r="C22959" s="227"/>
    </row>
    <row r="22960" spans="3:3" ht="15.6" x14ac:dyDescent="0.3">
      <c r="C22960" s="227"/>
    </row>
    <row r="22961" spans="3:3" ht="15.6" x14ac:dyDescent="0.3">
      <c r="C22961" s="227"/>
    </row>
    <row r="22962" spans="3:3" ht="15.6" x14ac:dyDescent="0.3">
      <c r="C22962" s="227"/>
    </row>
    <row r="22963" spans="3:3" ht="15.6" x14ac:dyDescent="0.3">
      <c r="C22963" s="227"/>
    </row>
    <row r="22964" spans="3:3" ht="15.6" x14ac:dyDescent="0.3">
      <c r="C22964" s="227"/>
    </row>
    <row r="22965" spans="3:3" ht="15.6" x14ac:dyDescent="0.3">
      <c r="C22965" s="227"/>
    </row>
    <row r="22966" spans="3:3" ht="15.6" x14ac:dyDescent="0.3">
      <c r="C22966" s="227"/>
    </row>
    <row r="22967" spans="3:3" ht="15.6" x14ac:dyDescent="0.3">
      <c r="C22967" s="227"/>
    </row>
    <row r="22968" spans="3:3" ht="15.6" x14ac:dyDescent="0.3">
      <c r="C22968" s="227"/>
    </row>
    <row r="22969" spans="3:3" ht="15.6" x14ac:dyDescent="0.3">
      <c r="C22969" s="227"/>
    </row>
    <row r="22970" spans="3:3" ht="15.6" x14ac:dyDescent="0.3">
      <c r="C22970" s="227"/>
    </row>
    <row r="22971" spans="3:3" ht="15.6" x14ac:dyDescent="0.3">
      <c r="C22971" s="227"/>
    </row>
    <row r="22972" spans="3:3" ht="15.6" x14ac:dyDescent="0.3">
      <c r="C22972" s="227"/>
    </row>
    <row r="22973" spans="3:3" ht="15.6" x14ac:dyDescent="0.3">
      <c r="C22973" s="227"/>
    </row>
    <row r="22974" spans="3:3" ht="15.6" x14ac:dyDescent="0.3">
      <c r="C22974" s="227"/>
    </row>
    <row r="22975" spans="3:3" ht="15.6" x14ac:dyDescent="0.3">
      <c r="C22975" s="227"/>
    </row>
    <row r="22976" spans="3:3" ht="15.6" x14ac:dyDescent="0.3">
      <c r="C22976" s="227"/>
    </row>
    <row r="22977" spans="3:3" ht="15.6" x14ac:dyDescent="0.3">
      <c r="C22977" s="227"/>
    </row>
    <row r="22978" spans="3:3" ht="15.6" x14ac:dyDescent="0.3">
      <c r="C22978" s="227"/>
    </row>
    <row r="22979" spans="3:3" ht="15.6" x14ac:dyDescent="0.3">
      <c r="C22979" s="227"/>
    </row>
    <row r="22980" spans="3:3" ht="15.6" x14ac:dyDescent="0.3">
      <c r="C22980" s="227"/>
    </row>
    <row r="22981" spans="3:3" ht="15.6" x14ac:dyDescent="0.3">
      <c r="C22981" s="227"/>
    </row>
    <row r="22982" spans="3:3" ht="15.6" x14ac:dyDescent="0.3">
      <c r="C22982" s="227"/>
    </row>
    <row r="22983" spans="3:3" ht="15.6" x14ac:dyDescent="0.3">
      <c r="C22983" s="227"/>
    </row>
    <row r="22984" spans="3:3" ht="15.6" x14ac:dyDescent="0.3">
      <c r="C22984" s="227"/>
    </row>
    <row r="22985" spans="3:3" ht="15.6" x14ac:dyDescent="0.3">
      <c r="C22985" s="227"/>
    </row>
    <row r="22986" spans="3:3" ht="15.6" x14ac:dyDescent="0.3">
      <c r="C22986" s="227"/>
    </row>
    <row r="22987" spans="3:3" ht="15.6" x14ac:dyDescent="0.3">
      <c r="C22987" s="227"/>
    </row>
    <row r="22988" spans="3:3" ht="15.6" x14ac:dyDescent="0.3">
      <c r="C22988" s="227"/>
    </row>
    <row r="22989" spans="3:3" ht="15.6" x14ac:dyDescent="0.3">
      <c r="C22989" s="227"/>
    </row>
    <row r="22990" spans="3:3" ht="15.6" x14ac:dyDescent="0.3">
      <c r="C22990" s="227"/>
    </row>
    <row r="22991" spans="3:3" ht="15.6" x14ac:dyDescent="0.3">
      <c r="C22991" s="227"/>
    </row>
    <row r="22992" spans="3:3" ht="15.6" x14ac:dyDescent="0.3">
      <c r="C22992" s="227"/>
    </row>
    <row r="22993" spans="3:3" ht="15.6" x14ac:dyDescent="0.3">
      <c r="C22993" s="227"/>
    </row>
    <row r="22994" spans="3:3" ht="15.6" x14ac:dyDescent="0.3">
      <c r="C22994" s="227"/>
    </row>
    <row r="22995" spans="3:3" ht="15.6" x14ac:dyDescent="0.3">
      <c r="C22995" s="227"/>
    </row>
    <row r="22996" spans="3:3" ht="15.6" x14ac:dyDescent="0.3">
      <c r="C22996" s="227"/>
    </row>
    <row r="22997" spans="3:3" ht="15.6" x14ac:dyDescent="0.3">
      <c r="C22997" s="227"/>
    </row>
    <row r="22998" spans="3:3" ht="15.6" x14ac:dyDescent="0.3">
      <c r="C22998" s="227"/>
    </row>
    <row r="22999" spans="3:3" ht="15.6" x14ac:dyDescent="0.3">
      <c r="C22999" s="227"/>
    </row>
    <row r="23000" spans="3:3" ht="15.6" x14ac:dyDescent="0.3">
      <c r="C23000" s="227"/>
    </row>
    <row r="23001" spans="3:3" ht="15.6" x14ac:dyDescent="0.3">
      <c r="C23001" s="227"/>
    </row>
    <row r="23002" spans="3:3" ht="15.6" x14ac:dyDescent="0.3">
      <c r="C23002" s="227"/>
    </row>
    <row r="23003" spans="3:3" ht="15.6" x14ac:dyDescent="0.3">
      <c r="C23003" s="227"/>
    </row>
    <row r="23004" spans="3:3" ht="15.6" x14ac:dyDescent="0.3">
      <c r="C23004" s="227"/>
    </row>
    <row r="23005" spans="3:3" ht="15.6" x14ac:dyDescent="0.3">
      <c r="C23005" s="227"/>
    </row>
    <row r="23006" spans="3:3" ht="15.6" x14ac:dyDescent="0.3">
      <c r="C23006" s="227"/>
    </row>
    <row r="23007" spans="3:3" ht="15.6" x14ac:dyDescent="0.3">
      <c r="C23007" s="227"/>
    </row>
    <row r="23008" spans="3:3" ht="15.6" x14ac:dyDescent="0.3">
      <c r="C23008" s="227"/>
    </row>
    <row r="23009" spans="3:3" ht="15.6" x14ac:dyDescent="0.3">
      <c r="C23009" s="227"/>
    </row>
    <row r="23010" spans="3:3" ht="15.6" x14ac:dyDescent="0.3">
      <c r="C23010" s="227"/>
    </row>
    <row r="23011" spans="3:3" ht="15.6" x14ac:dyDescent="0.3">
      <c r="C23011" s="227"/>
    </row>
    <row r="23012" spans="3:3" ht="15.6" x14ac:dyDescent="0.3">
      <c r="C23012" s="227"/>
    </row>
    <row r="23013" spans="3:3" ht="15.6" x14ac:dyDescent="0.3">
      <c r="C23013" s="227"/>
    </row>
    <row r="23014" spans="3:3" ht="15.6" x14ac:dyDescent="0.3">
      <c r="C23014" s="227"/>
    </row>
    <row r="23015" spans="3:3" ht="15.6" x14ac:dyDescent="0.3">
      <c r="C23015" s="227"/>
    </row>
    <row r="23016" spans="3:3" ht="15.6" x14ac:dyDescent="0.3">
      <c r="C23016" s="227"/>
    </row>
    <row r="23017" spans="3:3" ht="15.6" x14ac:dyDescent="0.3">
      <c r="C23017" s="227"/>
    </row>
    <row r="23018" spans="3:3" ht="15.6" x14ac:dyDescent="0.3">
      <c r="C23018" s="227"/>
    </row>
    <row r="23019" spans="3:3" ht="15.6" x14ac:dyDescent="0.3">
      <c r="C23019" s="227"/>
    </row>
    <row r="23020" spans="3:3" ht="15.6" x14ac:dyDescent="0.3">
      <c r="C23020" s="227"/>
    </row>
    <row r="23021" spans="3:3" ht="15.6" x14ac:dyDescent="0.3">
      <c r="C23021" s="227"/>
    </row>
    <row r="23022" spans="3:3" ht="15.6" x14ac:dyDescent="0.3">
      <c r="C23022" s="227"/>
    </row>
    <row r="23023" spans="3:3" ht="15.6" x14ac:dyDescent="0.3">
      <c r="C23023" s="227"/>
    </row>
    <row r="23024" spans="3:3" ht="15.6" x14ac:dyDescent="0.3">
      <c r="C23024" s="227"/>
    </row>
    <row r="23025" spans="3:3" ht="15.6" x14ac:dyDescent="0.3">
      <c r="C23025" s="227"/>
    </row>
    <row r="23026" spans="3:3" ht="15.6" x14ac:dyDescent="0.3">
      <c r="C23026" s="227"/>
    </row>
    <row r="23027" spans="3:3" ht="15.6" x14ac:dyDescent="0.3">
      <c r="C23027" s="227"/>
    </row>
    <row r="23028" spans="3:3" ht="15.6" x14ac:dyDescent="0.3">
      <c r="C23028" s="227"/>
    </row>
    <row r="23029" spans="3:3" ht="15.6" x14ac:dyDescent="0.3">
      <c r="C23029" s="227"/>
    </row>
    <row r="23030" spans="3:3" ht="15.6" x14ac:dyDescent="0.3">
      <c r="C23030" s="227"/>
    </row>
    <row r="23031" spans="3:3" ht="15.6" x14ac:dyDescent="0.3">
      <c r="C23031" s="227"/>
    </row>
    <row r="23032" spans="3:3" ht="15.6" x14ac:dyDescent="0.3">
      <c r="C23032" s="227"/>
    </row>
    <row r="23033" spans="3:3" ht="15.6" x14ac:dyDescent="0.3">
      <c r="C23033" s="227"/>
    </row>
    <row r="23034" spans="3:3" ht="15.6" x14ac:dyDescent="0.3">
      <c r="C23034" s="227"/>
    </row>
    <row r="23035" spans="3:3" ht="15.6" x14ac:dyDescent="0.3">
      <c r="C23035" s="227"/>
    </row>
    <row r="23036" spans="3:3" ht="15.6" x14ac:dyDescent="0.3">
      <c r="C23036" s="227"/>
    </row>
    <row r="23037" spans="3:3" ht="15.6" x14ac:dyDescent="0.3">
      <c r="C23037" s="227"/>
    </row>
    <row r="23038" spans="3:3" ht="15.6" x14ac:dyDescent="0.3">
      <c r="C23038" s="227"/>
    </row>
    <row r="23039" spans="3:3" ht="15.6" x14ac:dyDescent="0.3">
      <c r="C23039" s="227"/>
    </row>
    <row r="23040" spans="3:3" ht="15.6" x14ac:dyDescent="0.3">
      <c r="C23040" s="227"/>
    </row>
    <row r="23041" spans="3:3" ht="15.6" x14ac:dyDescent="0.3">
      <c r="C23041" s="227"/>
    </row>
    <row r="23042" spans="3:3" ht="15.6" x14ac:dyDescent="0.3">
      <c r="C23042" s="227"/>
    </row>
    <row r="23043" spans="3:3" ht="15.6" x14ac:dyDescent="0.3">
      <c r="C23043" s="227"/>
    </row>
    <row r="23044" spans="3:3" ht="15.6" x14ac:dyDescent="0.3">
      <c r="C23044" s="227"/>
    </row>
    <row r="23045" spans="3:3" ht="15.6" x14ac:dyDescent="0.3">
      <c r="C23045" s="227"/>
    </row>
    <row r="23046" spans="3:3" ht="15.6" x14ac:dyDescent="0.3">
      <c r="C23046" s="227"/>
    </row>
    <row r="23047" spans="3:3" ht="15.6" x14ac:dyDescent="0.3">
      <c r="C23047" s="227"/>
    </row>
    <row r="23048" spans="3:3" ht="15.6" x14ac:dyDescent="0.3">
      <c r="C23048" s="227"/>
    </row>
    <row r="23049" spans="3:3" ht="15.6" x14ac:dyDescent="0.3">
      <c r="C23049" s="227"/>
    </row>
    <row r="23050" spans="3:3" ht="15.6" x14ac:dyDescent="0.3">
      <c r="C23050" s="227"/>
    </row>
    <row r="23051" spans="3:3" ht="15.6" x14ac:dyDescent="0.3">
      <c r="C23051" s="227"/>
    </row>
    <row r="23052" spans="3:3" ht="15.6" x14ac:dyDescent="0.3">
      <c r="C23052" s="227"/>
    </row>
    <row r="23053" spans="3:3" ht="15.6" x14ac:dyDescent="0.3">
      <c r="C23053" s="227"/>
    </row>
    <row r="23054" spans="3:3" ht="15.6" x14ac:dyDescent="0.3">
      <c r="C23054" s="227"/>
    </row>
    <row r="23055" spans="3:3" ht="15.6" x14ac:dyDescent="0.3">
      <c r="C23055" s="227"/>
    </row>
    <row r="23056" spans="3:3" ht="15.6" x14ac:dyDescent="0.3">
      <c r="C23056" s="227"/>
    </row>
    <row r="23057" spans="3:3" ht="15.6" x14ac:dyDescent="0.3">
      <c r="C23057" s="227"/>
    </row>
    <row r="23058" spans="3:3" ht="15.6" x14ac:dyDescent="0.3">
      <c r="C23058" s="227"/>
    </row>
    <row r="23059" spans="3:3" ht="15.6" x14ac:dyDescent="0.3">
      <c r="C23059" s="227"/>
    </row>
    <row r="23060" spans="3:3" ht="15.6" x14ac:dyDescent="0.3">
      <c r="C23060" s="227"/>
    </row>
    <row r="23061" spans="3:3" ht="15.6" x14ac:dyDescent="0.3">
      <c r="C23061" s="227"/>
    </row>
    <row r="23062" spans="3:3" ht="15.6" x14ac:dyDescent="0.3">
      <c r="C23062" s="227"/>
    </row>
    <row r="23063" spans="3:3" ht="15.6" x14ac:dyDescent="0.3">
      <c r="C23063" s="227"/>
    </row>
    <row r="23064" spans="3:3" ht="15.6" x14ac:dyDescent="0.3">
      <c r="C23064" s="227"/>
    </row>
    <row r="23065" spans="3:3" ht="15.6" x14ac:dyDescent="0.3">
      <c r="C23065" s="227"/>
    </row>
    <row r="23066" spans="3:3" ht="15.6" x14ac:dyDescent="0.3">
      <c r="C23066" s="227"/>
    </row>
    <row r="23067" spans="3:3" ht="15.6" x14ac:dyDescent="0.3">
      <c r="C23067" s="227"/>
    </row>
    <row r="23068" spans="3:3" ht="15.6" x14ac:dyDescent="0.3">
      <c r="C23068" s="227"/>
    </row>
    <row r="23069" spans="3:3" ht="15.6" x14ac:dyDescent="0.3">
      <c r="C23069" s="227"/>
    </row>
    <row r="23070" spans="3:3" ht="15.6" x14ac:dyDescent="0.3">
      <c r="C23070" s="227"/>
    </row>
    <row r="23071" spans="3:3" ht="15.6" x14ac:dyDescent="0.3">
      <c r="C23071" s="227"/>
    </row>
    <row r="23072" spans="3:3" ht="15.6" x14ac:dyDescent="0.3">
      <c r="C23072" s="227"/>
    </row>
    <row r="23073" spans="3:3" ht="15.6" x14ac:dyDescent="0.3">
      <c r="C23073" s="227"/>
    </row>
    <row r="23074" spans="3:3" ht="15.6" x14ac:dyDescent="0.3">
      <c r="C23074" s="227"/>
    </row>
    <row r="23075" spans="3:3" ht="15.6" x14ac:dyDescent="0.3">
      <c r="C23075" s="227"/>
    </row>
    <row r="23076" spans="3:3" ht="15.6" x14ac:dyDescent="0.3">
      <c r="C23076" s="227"/>
    </row>
    <row r="23077" spans="3:3" ht="15.6" x14ac:dyDescent="0.3">
      <c r="C23077" s="227"/>
    </row>
    <row r="23078" spans="3:3" ht="15.6" x14ac:dyDescent="0.3">
      <c r="C23078" s="227"/>
    </row>
    <row r="23079" spans="3:3" ht="15.6" x14ac:dyDescent="0.3">
      <c r="C23079" s="227"/>
    </row>
    <row r="23080" spans="3:3" ht="15.6" x14ac:dyDescent="0.3">
      <c r="C23080" s="227"/>
    </row>
    <row r="23081" spans="3:3" ht="15.6" x14ac:dyDescent="0.3">
      <c r="C23081" s="227"/>
    </row>
    <row r="23082" spans="3:3" ht="15.6" x14ac:dyDescent="0.3">
      <c r="C23082" s="227"/>
    </row>
    <row r="23083" spans="3:3" ht="15.6" x14ac:dyDescent="0.3">
      <c r="C23083" s="227"/>
    </row>
    <row r="23084" spans="3:3" ht="15.6" x14ac:dyDescent="0.3">
      <c r="C23084" s="227"/>
    </row>
    <row r="23085" spans="3:3" ht="15.6" x14ac:dyDescent="0.3">
      <c r="C23085" s="227"/>
    </row>
    <row r="23086" spans="3:3" ht="15.6" x14ac:dyDescent="0.3">
      <c r="C23086" s="227"/>
    </row>
    <row r="23087" spans="3:3" ht="15.6" x14ac:dyDescent="0.3">
      <c r="C23087" s="227"/>
    </row>
    <row r="23088" spans="3:3" ht="15.6" x14ac:dyDescent="0.3">
      <c r="C23088" s="227"/>
    </row>
    <row r="23089" spans="3:3" ht="15.6" x14ac:dyDescent="0.3">
      <c r="C23089" s="227"/>
    </row>
    <row r="23090" spans="3:3" ht="15.6" x14ac:dyDescent="0.3">
      <c r="C23090" s="227"/>
    </row>
    <row r="23091" spans="3:3" ht="15.6" x14ac:dyDescent="0.3">
      <c r="C23091" s="227"/>
    </row>
    <row r="23092" spans="3:3" ht="15.6" x14ac:dyDescent="0.3">
      <c r="C23092" s="227"/>
    </row>
    <row r="23093" spans="3:3" ht="15.6" x14ac:dyDescent="0.3">
      <c r="C23093" s="227"/>
    </row>
    <row r="23094" spans="3:3" ht="15.6" x14ac:dyDescent="0.3">
      <c r="C23094" s="227"/>
    </row>
    <row r="23095" spans="3:3" ht="15.6" x14ac:dyDescent="0.3">
      <c r="C23095" s="227"/>
    </row>
    <row r="23096" spans="3:3" ht="15.6" x14ac:dyDescent="0.3">
      <c r="C23096" s="227"/>
    </row>
    <row r="23097" spans="3:3" ht="15.6" x14ac:dyDescent="0.3">
      <c r="C23097" s="227"/>
    </row>
    <row r="23098" spans="3:3" ht="15.6" x14ac:dyDescent="0.3">
      <c r="C23098" s="227"/>
    </row>
    <row r="23099" spans="3:3" ht="15.6" x14ac:dyDescent="0.3">
      <c r="C23099" s="227"/>
    </row>
    <row r="23100" spans="3:3" ht="15.6" x14ac:dyDescent="0.3">
      <c r="C23100" s="227"/>
    </row>
    <row r="23101" spans="3:3" ht="15.6" x14ac:dyDescent="0.3">
      <c r="C23101" s="227"/>
    </row>
    <row r="23102" spans="3:3" ht="15.6" x14ac:dyDescent="0.3">
      <c r="C23102" s="227"/>
    </row>
    <row r="23103" spans="3:3" ht="15.6" x14ac:dyDescent="0.3">
      <c r="C23103" s="227"/>
    </row>
    <row r="23104" spans="3:3" ht="15.6" x14ac:dyDescent="0.3">
      <c r="C23104" s="227"/>
    </row>
    <row r="23105" spans="3:3" ht="15.6" x14ac:dyDescent="0.3">
      <c r="C23105" s="227"/>
    </row>
    <row r="23106" spans="3:3" ht="15.6" x14ac:dyDescent="0.3">
      <c r="C23106" s="227"/>
    </row>
    <row r="23107" spans="3:3" ht="15.6" x14ac:dyDescent="0.3">
      <c r="C23107" s="227"/>
    </row>
    <row r="23108" spans="3:3" ht="15.6" x14ac:dyDescent="0.3">
      <c r="C23108" s="227"/>
    </row>
    <row r="23109" spans="3:3" ht="15.6" x14ac:dyDescent="0.3">
      <c r="C23109" s="227"/>
    </row>
    <row r="23110" spans="3:3" ht="15.6" x14ac:dyDescent="0.3">
      <c r="C23110" s="227"/>
    </row>
    <row r="23111" spans="3:3" ht="15.6" x14ac:dyDescent="0.3">
      <c r="C23111" s="227"/>
    </row>
    <row r="23112" spans="3:3" ht="15.6" x14ac:dyDescent="0.3">
      <c r="C23112" s="227"/>
    </row>
    <row r="23113" spans="3:3" ht="15.6" x14ac:dyDescent="0.3">
      <c r="C23113" s="227"/>
    </row>
    <row r="23114" spans="3:3" ht="15.6" x14ac:dyDescent="0.3">
      <c r="C23114" s="227"/>
    </row>
    <row r="23115" spans="3:3" ht="15.6" x14ac:dyDescent="0.3">
      <c r="C23115" s="227"/>
    </row>
    <row r="23116" spans="3:3" ht="15.6" x14ac:dyDescent="0.3">
      <c r="C23116" s="227"/>
    </row>
    <row r="23117" spans="3:3" ht="15.6" x14ac:dyDescent="0.3">
      <c r="C23117" s="227"/>
    </row>
    <row r="23118" spans="3:3" ht="15.6" x14ac:dyDescent="0.3">
      <c r="C23118" s="227"/>
    </row>
    <row r="23119" spans="3:3" ht="15.6" x14ac:dyDescent="0.3">
      <c r="C23119" s="227"/>
    </row>
    <row r="23120" spans="3:3" ht="15.6" x14ac:dyDescent="0.3">
      <c r="C23120" s="227"/>
    </row>
    <row r="23121" spans="3:3" ht="15.6" x14ac:dyDescent="0.3">
      <c r="C23121" s="227"/>
    </row>
    <row r="23122" spans="3:3" ht="15.6" x14ac:dyDescent="0.3">
      <c r="C23122" s="227"/>
    </row>
    <row r="23123" spans="3:3" ht="15.6" x14ac:dyDescent="0.3">
      <c r="C23123" s="227"/>
    </row>
    <row r="23124" spans="3:3" ht="15.6" x14ac:dyDescent="0.3">
      <c r="C23124" s="227"/>
    </row>
    <row r="23125" spans="3:3" ht="15.6" x14ac:dyDescent="0.3">
      <c r="C23125" s="227"/>
    </row>
    <row r="23126" spans="3:3" ht="15.6" x14ac:dyDescent="0.3">
      <c r="C23126" s="227"/>
    </row>
    <row r="23127" spans="3:3" ht="15.6" x14ac:dyDescent="0.3">
      <c r="C23127" s="227"/>
    </row>
    <row r="23128" spans="3:3" ht="15.6" x14ac:dyDescent="0.3">
      <c r="C23128" s="227"/>
    </row>
    <row r="23129" spans="3:3" ht="15.6" x14ac:dyDescent="0.3">
      <c r="C23129" s="227"/>
    </row>
    <row r="23130" spans="3:3" ht="15.6" x14ac:dyDescent="0.3">
      <c r="C23130" s="227"/>
    </row>
    <row r="23131" spans="3:3" ht="15.6" x14ac:dyDescent="0.3">
      <c r="C23131" s="227"/>
    </row>
    <row r="23132" spans="3:3" ht="15.6" x14ac:dyDescent="0.3">
      <c r="C23132" s="227"/>
    </row>
    <row r="23133" spans="3:3" ht="15.6" x14ac:dyDescent="0.3">
      <c r="C23133" s="227"/>
    </row>
    <row r="23134" spans="3:3" ht="15.6" x14ac:dyDescent="0.3">
      <c r="C23134" s="227"/>
    </row>
    <row r="23135" spans="3:3" ht="15.6" x14ac:dyDescent="0.3">
      <c r="C23135" s="227"/>
    </row>
    <row r="23136" spans="3:3" ht="15.6" x14ac:dyDescent="0.3">
      <c r="C23136" s="227"/>
    </row>
    <row r="23137" spans="3:3" ht="15.6" x14ac:dyDescent="0.3">
      <c r="C23137" s="227"/>
    </row>
    <row r="23138" spans="3:3" ht="15.6" x14ac:dyDescent="0.3">
      <c r="C23138" s="227"/>
    </row>
    <row r="23139" spans="3:3" ht="15.6" x14ac:dyDescent="0.3">
      <c r="C23139" s="227"/>
    </row>
    <row r="23140" spans="3:3" ht="15.6" x14ac:dyDescent="0.3">
      <c r="C23140" s="227"/>
    </row>
    <row r="23141" spans="3:3" ht="15.6" x14ac:dyDescent="0.3">
      <c r="C23141" s="227"/>
    </row>
    <row r="23142" spans="3:3" ht="15.6" x14ac:dyDescent="0.3">
      <c r="C23142" s="227"/>
    </row>
    <row r="23143" spans="3:3" ht="15.6" x14ac:dyDescent="0.3">
      <c r="C23143" s="227"/>
    </row>
    <row r="23144" spans="3:3" ht="15.6" x14ac:dyDescent="0.3">
      <c r="C23144" s="227"/>
    </row>
    <row r="23145" spans="3:3" ht="15.6" x14ac:dyDescent="0.3">
      <c r="C23145" s="227"/>
    </row>
    <row r="23146" spans="3:3" ht="15.6" x14ac:dyDescent="0.3">
      <c r="C23146" s="227"/>
    </row>
    <row r="23147" spans="3:3" ht="15.6" x14ac:dyDescent="0.3">
      <c r="C23147" s="227"/>
    </row>
    <row r="23148" spans="3:3" ht="15.6" x14ac:dyDescent="0.3">
      <c r="C23148" s="227"/>
    </row>
    <row r="23149" spans="3:3" ht="15.6" x14ac:dyDescent="0.3">
      <c r="C23149" s="227"/>
    </row>
    <row r="23150" spans="3:3" ht="15.6" x14ac:dyDescent="0.3">
      <c r="C23150" s="227"/>
    </row>
    <row r="23151" spans="3:3" ht="15.6" x14ac:dyDescent="0.3">
      <c r="C23151" s="227"/>
    </row>
    <row r="23152" spans="3:3" ht="15.6" x14ac:dyDescent="0.3">
      <c r="C23152" s="227"/>
    </row>
    <row r="23153" spans="3:3" ht="15.6" x14ac:dyDescent="0.3">
      <c r="C23153" s="227"/>
    </row>
    <row r="23154" spans="3:3" ht="15.6" x14ac:dyDescent="0.3">
      <c r="C23154" s="227"/>
    </row>
    <row r="23155" spans="3:3" ht="15.6" x14ac:dyDescent="0.3">
      <c r="C23155" s="227"/>
    </row>
    <row r="23156" spans="3:3" ht="15.6" x14ac:dyDescent="0.3">
      <c r="C23156" s="227"/>
    </row>
    <row r="23157" spans="3:3" ht="15.6" x14ac:dyDescent="0.3">
      <c r="C23157" s="227"/>
    </row>
    <row r="23158" spans="3:3" ht="15.6" x14ac:dyDescent="0.3">
      <c r="C23158" s="227"/>
    </row>
    <row r="23159" spans="3:3" ht="15.6" x14ac:dyDescent="0.3">
      <c r="C23159" s="227"/>
    </row>
    <row r="23160" spans="3:3" ht="15.6" x14ac:dyDescent="0.3">
      <c r="C23160" s="227"/>
    </row>
    <row r="23161" spans="3:3" ht="15.6" x14ac:dyDescent="0.3">
      <c r="C23161" s="227"/>
    </row>
    <row r="23162" spans="3:3" ht="15.6" x14ac:dyDescent="0.3">
      <c r="C23162" s="227"/>
    </row>
    <row r="23163" spans="3:3" ht="15.6" x14ac:dyDescent="0.3">
      <c r="C23163" s="227"/>
    </row>
    <row r="23164" spans="3:3" ht="15.6" x14ac:dyDescent="0.3">
      <c r="C23164" s="227"/>
    </row>
    <row r="23165" spans="3:3" ht="15.6" x14ac:dyDescent="0.3">
      <c r="C23165" s="227"/>
    </row>
    <row r="23166" spans="3:3" ht="15.6" x14ac:dyDescent="0.3">
      <c r="C23166" s="227"/>
    </row>
    <row r="23167" spans="3:3" ht="15.6" x14ac:dyDescent="0.3">
      <c r="C23167" s="227"/>
    </row>
    <row r="23168" spans="3:3" ht="15.6" x14ac:dyDescent="0.3">
      <c r="C23168" s="227"/>
    </row>
    <row r="23169" spans="3:3" ht="15.6" x14ac:dyDescent="0.3">
      <c r="C23169" s="227"/>
    </row>
    <row r="23170" spans="3:3" ht="15.6" x14ac:dyDescent="0.3">
      <c r="C23170" s="227"/>
    </row>
    <row r="23171" spans="3:3" ht="15.6" x14ac:dyDescent="0.3">
      <c r="C23171" s="227"/>
    </row>
    <row r="23172" spans="3:3" ht="15.6" x14ac:dyDescent="0.3">
      <c r="C23172" s="227"/>
    </row>
    <row r="23173" spans="3:3" ht="15.6" x14ac:dyDescent="0.3">
      <c r="C23173" s="227"/>
    </row>
    <row r="23174" spans="3:3" ht="15.6" x14ac:dyDescent="0.3">
      <c r="C23174" s="227"/>
    </row>
    <row r="23175" spans="3:3" ht="15.6" x14ac:dyDescent="0.3">
      <c r="C23175" s="227"/>
    </row>
    <row r="23176" spans="3:3" ht="15.6" x14ac:dyDescent="0.3">
      <c r="C23176" s="227"/>
    </row>
    <row r="23177" spans="3:3" ht="15.6" x14ac:dyDescent="0.3">
      <c r="C23177" s="227"/>
    </row>
    <row r="23178" spans="3:3" ht="15.6" x14ac:dyDescent="0.3">
      <c r="C23178" s="227"/>
    </row>
    <row r="23179" spans="3:3" ht="15.6" x14ac:dyDescent="0.3">
      <c r="C23179" s="227"/>
    </row>
    <row r="23180" spans="3:3" ht="15.6" x14ac:dyDescent="0.3">
      <c r="C23180" s="227"/>
    </row>
    <row r="23181" spans="3:3" ht="15.6" x14ac:dyDescent="0.3">
      <c r="C23181" s="227"/>
    </row>
    <row r="23182" spans="3:3" ht="15.6" x14ac:dyDescent="0.3">
      <c r="C23182" s="227"/>
    </row>
    <row r="23183" spans="3:3" ht="15.6" x14ac:dyDescent="0.3">
      <c r="C23183" s="227"/>
    </row>
    <row r="23184" spans="3:3" ht="15.6" x14ac:dyDescent="0.3">
      <c r="C23184" s="227"/>
    </row>
    <row r="23185" spans="3:3" ht="15.6" x14ac:dyDescent="0.3">
      <c r="C23185" s="227"/>
    </row>
    <row r="23186" spans="3:3" ht="15.6" x14ac:dyDescent="0.3">
      <c r="C23186" s="227"/>
    </row>
    <row r="23187" spans="3:3" ht="15.6" x14ac:dyDescent="0.3">
      <c r="C23187" s="227"/>
    </row>
    <row r="23188" spans="3:3" ht="15.6" x14ac:dyDescent="0.3">
      <c r="C23188" s="227"/>
    </row>
    <row r="23189" spans="3:3" ht="15.6" x14ac:dyDescent="0.3">
      <c r="C23189" s="227"/>
    </row>
    <row r="23190" spans="3:3" ht="15.6" x14ac:dyDescent="0.3">
      <c r="C23190" s="227"/>
    </row>
    <row r="23191" spans="3:3" ht="15.6" x14ac:dyDescent="0.3">
      <c r="C23191" s="227"/>
    </row>
    <row r="23192" spans="3:3" ht="15.6" x14ac:dyDescent="0.3">
      <c r="C23192" s="227"/>
    </row>
    <row r="23193" spans="3:3" ht="15.6" x14ac:dyDescent="0.3">
      <c r="C23193" s="227"/>
    </row>
    <row r="23194" spans="3:3" ht="15.6" x14ac:dyDescent="0.3">
      <c r="C23194" s="227"/>
    </row>
    <row r="23195" spans="3:3" ht="15.6" x14ac:dyDescent="0.3">
      <c r="C23195" s="227"/>
    </row>
    <row r="23196" spans="3:3" ht="15.6" x14ac:dyDescent="0.3">
      <c r="C23196" s="227"/>
    </row>
    <row r="23197" spans="3:3" ht="15.6" x14ac:dyDescent="0.3">
      <c r="C23197" s="227"/>
    </row>
    <row r="23198" spans="3:3" ht="15.6" x14ac:dyDescent="0.3">
      <c r="C23198" s="227"/>
    </row>
    <row r="23199" spans="3:3" ht="15.6" x14ac:dyDescent="0.3">
      <c r="C23199" s="227"/>
    </row>
    <row r="23200" spans="3:3" ht="15.6" x14ac:dyDescent="0.3">
      <c r="C23200" s="227"/>
    </row>
    <row r="23201" spans="3:3" ht="15.6" x14ac:dyDescent="0.3">
      <c r="C23201" s="227"/>
    </row>
    <row r="23202" spans="3:3" ht="15.6" x14ac:dyDescent="0.3">
      <c r="C23202" s="227"/>
    </row>
    <row r="23203" spans="3:3" ht="15.6" x14ac:dyDescent="0.3">
      <c r="C23203" s="227"/>
    </row>
    <row r="23204" spans="3:3" ht="15.6" x14ac:dyDescent="0.3">
      <c r="C23204" s="227"/>
    </row>
    <row r="23205" spans="3:3" ht="15.6" x14ac:dyDescent="0.3">
      <c r="C23205" s="227"/>
    </row>
    <row r="23206" spans="3:3" ht="15.6" x14ac:dyDescent="0.3">
      <c r="C23206" s="227"/>
    </row>
    <row r="23207" spans="3:3" ht="15.6" x14ac:dyDescent="0.3">
      <c r="C23207" s="227"/>
    </row>
    <row r="23208" spans="3:3" ht="15.6" x14ac:dyDescent="0.3">
      <c r="C23208" s="227"/>
    </row>
    <row r="23209" spans="3:3" ht="15.6" x14ac:dyDescent="0.3">
      <c r="C23209" s="227"/>
    </row>
    <row r="23210" spans="3:3" ht="15.6" x14ac:dyDescent="0.3">
      <c r="C23210" s="227"/>
    </row>
    <row r="23211" spans="3:3" ht="15.6" x14ac:dyDescent="0.3">
      <c r="C23211" s="227"/>
    </row>
    <row r="23212" spans="3:3" ht="15.6" x14ac:dyDescent="0.3">
      <c r="C23212" s="227"/>
    </row>
    <row r="23213" spans="3:3" ht="15.6" x14ac:dyDescent="0.3">
      <c r="C23213" s="227"/>
    </row>
    <row r="23214" spans="3:3" ht="15.6" x14ac:dyDescent="0.3">
      <c r="C23214" s="227"/>
    </row>
    <row r="23215" spans="3:3" ht="15.6" x14ac:dyDescent="0.3">
      <c r="C23215" s="227"/>
    </row>
    <row r="23216" spans="3:3" ht="15.6" x14ac:dyDescent="0.3">
      <c r="C23216" s="227"/>
    </row>
    <row r="23217" spans="3:3" ht="15.6" x14ac:dyDescent="0.3">
      <c r="C23217" s="227"/>
    </row>
    <row r="23218" spans="3:3" ht="15.6" x14ac:dyDescent="0.3">
      <c r="C23218" s="227"/>
    </row>
    <row r="23219" spans="3:3" ht="15.6" x14ac:dyDescent="0.3">
      <c r="C23219" s="227"/>
    </row>
    <row r="23220" spans="3:3" ht="15.6" x14ac:dyDescent="0.3">
      <c r="C23220" s="227"/>
    </row>
    <row r="23221" spans="3:3" ht="15.6" x14ac:dyDescent="0.3">
      <c r="C23221" s="227"/>
    </row>
    <row r="23222" spans="3:3" ht="15.6" x14ac:dyDescent="0.3">
      <c r="C23222" s="227"/>
    </row>
    <row r="23223" spans="3:3" ht="15.6" x14ac:dyDescent="0.3">
      <c r="C23223" s="227"/>
    </row>
    <row r="23224" spans="3:3" ht="15.6" x14ac:dyDescent="0.3">
      <c r="C23224" s="227"/>
    </row>
    <row r="23225" spans="3:3" ht="15.6" x14ac:dyDescent="0.3">
      <c r="C23225" s="227"/>
    </row>
    <row r="23226" spans="3:3" ht="15.6" x14ac:dyDescent="0.3">
      <c r="C23226" s="227"/>
    </row>
    <row r="23227" spans="3:3" ht="15.6" x14ac:dyDescent="0.3">
      <c r="C23227" s="227"/>
    </row>
    <row r="23228" spans="3:3" ht="15.6" x14ac:dyDescent="0.3">
      <c r="C23228" s="227"/>
    </row>
    <row r="23229" spans="3:3" ht="15.6" x14ac:dyDescent="0.3">
      <c r="C23229" s="227"/>
    </row>
    <row r="23230" spans="3:3" ht="15.6" x14ac:dyDescent="0.3">
      <c r="C23230" s="227"/>
    </row>
    <row r="23231" spans="3:3" ht="15.6" x14ac:dyDescent="0.3">
      <c r="C23231" s="227"/>
    </row>
    <row r="23232" spans="3:3" ht="15.6" x14ac:dyDescent="0.3">
      <c r="C23232" s="227"/>
    </row>
    <row r="23233" spans="3:3" ht="15.6" x14ac:dyDescent="0.3">
      <c r="C23233" s="227"/>
    </row>
    <row r="23234" spans="3:3" ht="15.6" x14ac:dyDescent="0.3">
      <c r="C23234" s="227"/>
    </row>
    <row r="23235" spans="3:3" ht="15.6" x14ac:dyDescent="0.3">
      <c r="C23235" s="227"/>
    </row>
    <row r="23236" spans="3:3" ht="15.6" x14ac:dyDescent="0.3">
      <c r="C23236" s="227"/>
    </row>
    <row r="23237" spans="3:3" ht="15.6" x14ac:dyDescent="0.3">
      <c r="C23237" s="227"/>
    </row>
    <row r="23238" spans="3:3" ht="15.6" x14ac:dyDescent="0.3">
      <c r="C23238" s="227"/>
    </row>
    <row r="23239" spans="3:3" ht="15.6" x14ac:dyDescent="0.3">
      <c r="C23239" s="227"/>
    </row>
    <row r="23240" spans="3:3" ht="15.6" x14ac:dyDescent="0.3">
      <c r="C23240" s="227"/>
    </row>
    <row r="23241" spans="3:3" ht="15.6" x14ac:dyDescent="0.3">
      <c r="C23241" s="227"/>
    </row>
    <row r="23242" spans="3:3" ht="15.6" x14ac:dyDescent="0.3">
      <c r="C23242" s="227"/>
    </row>
    <row r="23243" spans="3:3" ht="15.6" x14ac:dyDescent="0.3">
      <c r="C23243" s="227"/>
    </row>
    <row r="23244" spans="3:3" ht="15.6" x14ac:dyDescent="0.3">
      <c r="C23244" s="227"/>
    </row>
    <row r="23245" spans="3:3" ht="15.6" x14ac:dyDescent="0.3">
      <c r="C23245" s="227"/>
    </row>
    <row r="23246" spans="3:3" ht="15.6" x14ac:dyDescent="0.3">
      <c r="C23246" s="227"/>
    </row>
    <row r="23247" spans="3:3" ht="15.6" x14ac:dyDescent="0.3">
      <c r="C23247" s="227"/>
    </row>
    <row r="23248" spans="3:3" ht="15.6" x14ac:dyDescent="0.3">
      <c r="C23248" s="227"/>
    </row>
    <row r="23249" spans="3:3" ht="15.6" x14ac:dyDescent="0.3">
      <c r="C23249" s="227"/>
    </row>
    <row r="23250" spans="3:3" ht="15.6" x14ac:dyDescent="0.3">
      <c r="C23250" s="227"/>
    </row>
    <row r="23251" spans="3:3" ht="15.6" x14ac:dyDescent="0.3">
      <c r="C23251" s="227"/>
    </row>
    <row r="23252" spans="3:3" ht="15.6" x14ac:dyDescent="0.3">
      <c r="C23252" s="227"/>
    </row>
    <row r="23253" spans="3:3" ht="15.6" x14ac:dyDescent="0.3">
      <c r="C23253" s="227"/>
    </row>
    <row r="23254" spans="3:3" ht="15.6" x14ac:dyDescent="0.3">
      <c r="C23254" s="227"/>
    </row>
    <row r="23255" spans="3:3" ht="15.6" x14ac:dyDescent="0.3">
      <c r="C23255" s="227"/>
    </row>
    <row r="23256" spans="3:3" ht="15.6" x14ac:dyDescent="0.3">
      <c r="C23256" s="227"/>
    </row>
    <row r="23257" spans="3:3" ht="15.6" x14ac:dyDescent="0.3">
      <c r="C23257" s="227"/>
    </row>
    <row r="23258" spans="3:3" ht="15.6" x14ac:dyDescent="0.3">
      <c r="C23258" s="227"/>
    </row>
    <row r="23259" spans="3:3" ht="15.6" x14ac:dyDescent="0.3">
      <c r="C23259" s="227"/>
    </row>
    <row r="23260" spans="3:3" ht="15.6" x14ac:dyDescent="0.3">
      <c r="C23260" s="227"/>
    </row>
    <row r="23261" spans="3:3" ht="15.6" x14ac:dyDescent="0.3">
      <c r="C23261" s="227"/>
    </row>
    <row r="23262" spans="3:3" ht="15.6" x14ac:dyDescent="0.3">
      <c r="C23262" s="227"/>
    </row>
    <row r="23263" spans="3:3" ht="15.6" x14ac:dyDescent="0.3">
      <c r="C23263" s="227"/>
    </row>
    <row r="23264" spans="3:3" ht="15.6" x14ac:dyDescent="0.3">
      <c r="C23264" s="227"/>
    </row>
    <row r="23265" spans="3:3" ht="15.6" x14ac:dyDescent="0.3">
      <c r="C23265" s="227"/>
    </row>
    <row r="23266" spans="3:3" ht="15.6" x14ac:dyDescent="0.3">
      <c r="C23266" s="227"/>
    </row>
    <row r="23267" spans="3:3" ht="15.6" x14ac:dyDescent="0.3">
      <c r="C23267" s="227"/>
    </row>
    <row r="23268" spans="3:3" ht="15.6" x14ac:dyDescent="0.3">
      <c r="C23268" s="227"/>
    </row>
    <row r="23269" spans="3:3" ht="15.6" x14ac:dyDescent="0.3">
      <c r="C23269" s="227"/>
    </row>
    <row r="23270" spans="3:3" ht="15.6" x14ac:dyDescent="0.3">
      <c r="C23270" s="227"/>
    </row>
    <row r="23271" spans="3:3" ht="15.6" x14ac:dyDescent="0.3">
      <c r="C23271" s="227"/>
    </row>
    <row r="23272" spans="3:3" ht="15.6" x14ac:dyDescent="0.3">
      <c r="C23272" s="227"/>
    </row>
    <row r="23273" spans="3:3" ht="15.6" x14ac:dyDescent="0.3">
      <c r="C23273" s="227"/>
    </row>
    <row r="23274" spans="3:3" ht="15.6" x14ac:dyDescent="0.3">
      <c r="C23274" s="227"/>
    </row>
    <row r="23275" spans="3:3" ht="15.6" x14ac:dyDescent="0.3">
      <c r="C23275" s="227"/>
    </row>
    <row r="23276" spans="3:3" ht="15.6" x14ac:dyDescent="0.3">
      <c r="C23276" s="227"/>
    </row>
    <row r="23277" spans="3:3" ht="15.6" x14ac:dyDescent="0.3">
      <c r="C23277" s="227"/>
    </row>
    <row r="23278" spans="3:3" ht="15.6" x14ac:dyDescent="0.3">
      <c r="C23278" s="227"/>
    </row>
    <row r="23279" spans="3:3" ht="15.6" x14ac:dyDescent="0.3">
      <c r="C23279" s="227"/>
    </row>
    <row r="23280" spans="3:3" ht="15.6" x14ac:dyDescent="0.3">
      <c r="C23280" s="227"/>
    </row>
    <row r="23281" spans="3:3" ht="15.6" x14ac:dyDescent="0.3">
      <c r="C23281" s="227"/>
    </row>
    <row r="23282" spans="3:3" ht="15.6" x14ac:dyDescent="0.3">
      <c r="C23282" s="227"/>
    </row>
    <row r="23283" spans="3:3" ht="15.6" x14ac:dyDescent="0.3">
      <c r="C23283" s="227"/>
    </row>
    <row r="23284" spans="3:3" ht="15.6" x14ac:dyDescent="0.3">
      <c r="C23284" s="227"/>
    </row>
    <row r="23285" spans="3:3" ht="15.6" x14ac:dyDescent="0.3">
      <c r="C23285" s="227"/>
    </row>
    <row r="23286" spans="3:3" ht="15.6" x14ac:dyDescent="0.3">
      <c r="C23286" s="227"/>
    </row>
    <row r="23287" spans="3:3" ht="15.6" x14ac:dyDescent="0.3">
      <c r="C23287" s="227"/>
    </row>
    <row r="23288" spans="3:3" ht="15.6" x14ac:dyDescent="0.3">
      <c r="C23288" s="227"/>
    </row>
    <row r="23289" spans="3:3" ht="15.6" x14ac:dyDescent="0.3">
      <c r="C23289" s="227"/>
    </row>
    <row r="23290" spans="3:3" ht="15.6" x14ac:dyDescent="0.3">
      <c r="C23290" s="227"/>
    </row>
    <row r="23291" spans="3:3" ht="15.6" x14ac:dyDescent="0.3">
      <c r="C23291" s="227"/>
    </row>
    <row r="23292" spans="3:3" ht="15.6" x14ac:dyDescent="0.3">
      <c r="C23292" s="227"/>
    </row>
    <row r="23293" spans="3:3" ht="15.6" x14ac:dyDescent="0.3">
      <c r="C23293" s="227"/>
    </row>
    <row r="23294" spans="3:3" ht="15.6" x14ac:dyDescent="0.3">
      <c r="C23294" s="227"/>
    </row>
    <row r="23295" spans="3:3" ht="15.6" x14ac:dyDescent="0.3">
      <c r="C23295" s="227"/>
    </row>
    <row r="23296" spans="3:3" ht="15.6" x14ac:dyDescent="0.3">
      <c r="C23296" s="227"/>
    </row>
    <row r="23297" spans="3:3" ht="15.6" x14ac:dyDescent="0.3">
      <c r="C23297" s="227"/>
    </row>
    <row r="23298" spans="3:3" ht="15.6" x14ac:dyDescent="0.3">
      <c r="C23298" s="227"/>
    </row>
    <row r="23299" spans="3:3" ht="15.6" x14ac:dyDescent="0.3">
      <c r="C23299" s="227"/>
    </row>
    <row r="23300" spans="3:3" ht="15.6" x14ac:dyDescent="0.3">
      <c r="C23300" s="227"/>
    </row>
    <row r="23301" spans="3:3" ht="15.6" x14ac:dyDescent="0.3">
      <c r="C23301" s="227"/>
    </row>
    <row r="23302" spans="3:3" ht="15.6" x14ac:dyDescent="0.3">
      <c r="C23302" s="227"/>
    </row>
    <row r="23303" spans="3:3" ht="15.6" x14ac:dyDescent="0.3">
      <c r="C23303" s="227"/>
    </row>
    <row r="23304" spans="3:3" ht="15.6" x14ac:dyDescent="0.3">
      <c r="C23304" s="227"/>
    </row>
    <row r="23305" spans="3:3" ht="15.6" x14ac:dyDescent="0.3">
      <c r="C23305" s="227"/>
    </row>
    <row r="23306" spans="3:3" ht="15.6" x14ac:dyDescent="0.3">
      <c r="C23306" s="227"/>
    </row>
    <row r="23307" spans="3:3" ht="15.6" x14ac:dyDescent="0.3">
      <c r="C23307" s="227"/>
    </row>
    <row r="23308" spans="3:3" ht="15.6" x14ac:dyDescent="0.3">
      <c r="C23308" s="227"/>
    </row>
    <row r="23309" spans="3:3" ht="15.6" x14ac:dyDescent="0.3">
      <c r="C23309" s="227"/>
    </row>
    <row r="23310" spans="3:3" ht="15.6" x14ac:dyDescent="0.3">
      <c r="C23310" s="227"/>
    </row>
    <row r="23311" spans="3:3" ht="15.6" x14ac:dyDescent="0.3">
      <c r="C23311" s="227"/>
    </row>
    <row r="23312" spans="3:3" ht="15.6" x14ac:dyDescent="0.3">
      <c r="C23312" s="227"/>
    </row>
    <row r="23313" spans="3:3" ht="15.6" x14ac:dyDescent="0.3">
      <c r="C23313" s="227"/>
    </row>
    <row r="23314" spans="3:3" ht="15.6" x14ac:dyDescent="0.3">
      <c r="C23314" s="227"/>
    </row>
    <row r="23315" spans="3:3" ht="15.6" x14ac:dyDescent="0.3">
      <c r="C23315" s="227"/>
    </row>
    <row r="23316" spans="3:3" ht="15.6" x14ac:dyDescent="0.3">
      <c r="C23316" s="227"/>
    </row>
    <row r="23317" spans="3:3" ht="15.6" x14ac:dyDescent="0.3">
      <c r="C23317" s="227"/>
    </row>
    <row r="23318" spans="3:3" ht="15.6" x14ac:dyDescent="0.3">
      <c r="C23318" s="227"/>
    </row>
    <row r="23319" spans="3:3" ht="15.6" x14ac:dyDescent="0.3">
      <c r="C23319" s="227"/>
    </row>
    <row r="23320" spans="3:3" ht="15.6" x14ac:dyDescent="0.3">
      <c r="C23320" s="227"/>
    </row>
    <row r="23321" spans="3:3" ht="15.6" x14ac:dyDescent="0.3">
      <c r="C23321" s="227"/>
    </row>
    <row r="23322" spans="3:3" ht="15.6" x14ac:dyDescent="0.3">
      <c r="C23322" s="227"/>
    </row>
    <row r="23323" spans="3:3" ht="15.6" x14ac:dyDescent="0.3">
      <c r="C23323" s="227"/>
    </row>
    <row r="23324" spans="3:3" ht="15.6" x14ac:dyDescent="0.3">
      <c r="C23324" s="227"/>
    </row>
    <row r="23325" spans="3:3" ht="15.6" x14ac:dyDescent="0.3">
      <c r="C23325" s="227"/>
    </row>
    <row r="23326" spans="3:3" ht="15.6" x14ac:dyDescent="0.3">
      <c r="C23326" s="227"/>
    </row>
    <row r="23327" spans="3:3" ht="15.6" x14ac:dyDescent="0.3">
      <c r="C23327" s="227"/>
    </row>
    <row r="23328" spans="3:3" ht="15.6" x14ac:dyDescent="0.3">
      <c r="C23328" s="227"/>
    </row>
    <row r="23329" spans="3:3" ht="15.6" x14ac:dyDescent="0.3">
      <c r="C23329" s="227"/>
    </row>
    <row r="23330" spans="3:3" ht="15.6" x14ac:dyDescent="0.3">
      <c r="C23330" s="227"/>
    </row>
    <row r="23331" spans="3:3" ht="15.6" x14ac:dyDescent="0.3">
      <c r="C23331" s="227"/>
    </row>
    <row r="23332" spans="3:3" ht="15.6" x14ac:dyDescent="0.3">
      <c r="C23332" s="227"/>
    </row>
    <row r="23333" spans="3:3" ht="15.6" x14ac:dyDescent="0.3">
      <c r="C23333" s="227"/>
    </row>
    <row r="23334" spans="3:3" ht="15.6" x14ac:dyDescent="0.3">
      <c r="C23334" s="227"/>
    </row>
    <row r="23335" spans="3:3" ht="15.6" x14ac:dyDescent="0.3">
      <c r="C23335" s="227"/>
    </row>
    <row r="23336" spans="3:3" ht="15.6" x14ac:dyDescent="0.3">
      <c r="C23336" s="227"/>
    </row>
    <row r="23337" spans="3:3" ht="15.6" x14ac:dyDescent="0.3">
      <c r="C23337" s="227"/>
    </row>
    <row r="23338" spans="3:3" ht="15.6" x14ac:dyDescent="0.3">
      <c r="C23338" s="227"/>
    </row>
    <row r="23339" spans="3:3" ht="15.6" x14ac:dyDescent="0.3">
      <c r="C23339" s="227"/>
    </row>
    <row r="23340" spans="3:3" ht="15.6" x14ac:dyDescent="0.3">
      <c r="C23340" s="227"/>
    </row>
    <row r="23341" spans="3:3" ht="15.6" x14ac:dyDescent="0.3">
      <c r="C23341" s="227"/>
    </row>
    <row r="23342" spans="3:3" ht="15.6" x14ac:dyDescent="0.3">
      <c r="C23342" s="227"/>
    </row>
    <row r="23343" spans="3:3" ht="15.6" x14ac:dyDescent="0.3">
      <c r="C23343" s="227"/>
    </row>
    <row r="23344" spans="3:3" ht="15.6" x14ac:dyDescent="0.3">
      <c r="C23344" s="227"/>
    </row>
    <row r="23345" spans="3:3" ht="15.6" x14ac:dyDescent="0.3">
      <c r="C23345" s="227"/>
    </row>
    <row r="23346" spans="3:3" ht="15.6" x14ac:dyDescent="0.3">
      <c r="C23346" s="227"/>
    </row>
    <row r="23347" spans="3:3" ht="15.6" x14ac:dyDescent="0.3">
      <c r="C23347" s="227"/>
    </row>
    <row r="23348" spans="3:3" ht="15.6" x14ac:dyDescent="0.3">
      <c r="C23348" s="227"/>
    </row>
    <row r="23349" spans="3:3" ht="15.6" x14ac:dyDescent="0.3">
      <c r="C23349" s="227"/>
    </row>
    <row r="23350" spans="3:3" ht="15.6" x14ac:dyDescent="0.3">
      <c r="C23350" s="227"/>
    </row>
    <row r="23351" spans="3:3" ht="15.6" x14ac:dyDescent="0.3">
      <c r="C23351" s="227"/>
    </row>
    <row r="23352" spans="3:3" ht="15.6" x14ac:dyDescent="0.3">
      <c r="C23352" s="227"/>
    </row>
    <row r="23353" spans="3:3" ht="15.6" x14ac:dyDescent="0.3">
      <c r="C23353" s="227"/>
    </row>
    <row r="23354" spans="3:3" ht="15.6" x14ac:dyDescent="0.3">
      <c r="C23354" s="227"/>
    </row>
    <row r="23355" spans="3:3" ht="15.6" x14ac:dyDescent="0.3">
      <c r="C23355" s="227"/>
    </row>
    <row r="23356" spans="3:3" ht="15.6" x14ac:dyDescent="0.3">
      <c r="C23356" s="227"/>
    </row>
    <row r="23357" spans="3:3" ht="15.6" x14ac:dyDescent="0.3">
      <c r="C23357" s="227"/>
    </row>
    <row r="23358" spans="3:3" ht="15.6" x14ac:dyDescent="0.3">
      <c r="C23358" s="227"/>
    </row>
    <row r="23359" spans="3:3" ht="15.6" x14ac:dyDescent="0.3">
      <c r="C23359" s="227"/>
    </row>
    <row r="23360" spans="3:3" ht="15.6" x14ac:dyDescent="0.3">
      <c r="C23360" s="227"/>
    </row>
    <row r="23361" spans="3:3" ht="15.6" x14ac:dyDescent="0.3">
      <c r="C23361" s="227"/>
    </row>
    <row r="23362" spans="3:3" ht="15.6" x14ac:dyDescent="0.3">
      <c r="C23362" s="227"/>
    </row>
    <row r="23363" spans="3:3" ht="15.6" x14ac:dyDescent="0.3">
      <c r="C23363" s="227"/>
    </row>
    <row r="23364" spans="3:3" ht="15.6" x14ac:dyDescent="0.3">
      <c r="C23364" s="227"/>
    </row>
    <row r="23365" spans="3:3" ht="15.6" x14ac:dyDescent="0.3">
      <c r="C23365" s="227"/>
    </row>
    <row r="23366" spans="3:3" ht="15.6" x14ac:dyDescent="0.3">
      <c r="C23366" s="227"/>
    </row>
    <row r="23367" spans="3:3" ht="15.6" x14ac:dyDescent="0.3">
      <c r="C23367" s="227"/>
    </row>
    <row r="23368" spans="3:3" ht="15.6" x14ac:dyDescent="0.3">
      <c r="C23368" s="227"/>
    </row>
    <row r="23369" spans="3:3" ht="15.6" x14ac:dyDescent="0.3">
      <c r="C23369" s="227"/>
    </row>
    <row r="23370" spans="3:3" ht="15.6" x14ac:dyDescent="0.3">
      <c r="C23370" s="227"/>
    </row>
    <row r="23371" spans="3:3" ht="15.6" x14ac:dyDescent="0.3">
      <c r="C23371" s="227"/>
    </row>
    <row r="23372" spans="3:3" ht="15.6" x14ac:dyDescent="0.3">
      <c r="C23372" s="227"/>
    </row>
    <row r="23373" spans="3:3" ht="15.6" x14ac:dyDescent="0.3">
      <c r="C23373" s="227"/>
    </row>
    <row r="23374" spans="3:3" ht="15.6" x14ac:dyDescent="0.3">
      <c r="C23374" s="227"/>
    </row>
    <row r="23375" spans="3:3" ht="15.6" x14ac:dyDescent="0.3">
      <c r="C23375" s="227"/>
    </row>
    <row r="23376" spans="3:3" ht="15.6" x14ac:dyDescent="0.3">
      <c r="C23376" s="227"/>
    </row>
    <row r="23377" spans="3:3" ht="15.6" x14ac:dyDescent="0.3">
      <c r="C23377" s="227"/>
    </row>
    <row r="23378" spans="3:3" ht="15.6" x14ac:dyDescent="0.3">
      <c r="C23378" s="227"/>
    </row>
    <row r="23379" spans="3:3" ht="15.6" x14ac:dyDescent="0.3">
      <c r="C23379" s="227"/>
    </row>
    <row r="23380" spans="3:3" ht="15.6" x14ac:dyDescent="0.3">
      <c r="C23380" s="227"/>
    </row>
    <row r="23381" spans="3:3" ht="15.6" x14ac:dyDescent="0.3">
      <c r="C23381" s="227"/>
    </row>
    <row r="23382" spans="3:3" ht="15.6" x14ac:dyDescent="0.3">
      <c r="C23382" s="227"/>
    </row>
    <row r="23383" spans="3:3" ht="15.6" x14ac:dyDescent="0.3">
      <c r="C23383" s="227"/>
    </row>
    <row r="23384" spans="3:3" ht="15.6" x14ac:dyDescent="0.3">
      <c r="C23384" s="227"/>
    </row>
    <row r="23385" spans="3:3" ht="15.6" x14ac:dyDescent="0.3">
      <c r="C23385" s="227"/>
    </row>
    <row r="23386" spans="3:3" ht="15.6" x14ac:dyDescent="0.3">
      <c r="C23386" s="227"/>
    </row>
    <row r="23387" spans="3:3" ht="15.6" x14ac:dyDescent="0.3">
      <c r="C23387" s="227"/>
    </row>
    <row r="23388" spans="3:3" ht="15.6" x14ac:dyDescent="0.3">
      <c r="C23388" s="227"/>
    </row>
    <row r="23389" spans="3:3" ht="15.6" x14ac:dyDescent="0.3">
      <c r="C23389" s="227"/>
    </row>
    <row r="23390" spans="3:3" ht="15.6" x14ac:dyDescent="0.3">
      <c r="C23390" s="227"/>
    </row>
    <row r="23391" spans="3:3" ht="15.6" x14ac:dyDescent="0.3">
      <c r="C23391" s="227"/>
    </row>
    <row r="23392" spans="3:3" ht="15.6" x14ac:dyDescent="0.3">
      <c r="C23392" s="227"/>
    </row>
    <row r="23393" spans="3:3" ht="15.6" x14ac:dyDescent="0.3">
      <c r="C23393" s="227"/>
    </row>
    <row r="23394" spans="3:3" ht="15.6" x14ac:dyDescent="0.3">
      <c r="C23394" s="227"/>
    </row>
    <row r="23395" spans="3:3" ht="15.6" x14ac:dyDescent="0.3">
      <c r="C23395" s="227"/>
    </row>
    <row r="23396" spans="3:3" ht="15.6" x14ac:dyDescent="0.3">
      <c r="C23396" s="227"/>
    </row>
    <row r="23397" spans="3:3" ht="15.6" x14ac:dyDescent="0.3">
      <c r="C23397" s="227"/>
    </row>
    <row r="23398" spans="3:3" ht="15.6" x14ac:dyDescent="0.3">
      <c r="C23398" s="227"/>
    </row>
    <row r="23399" spans="3:3" ht="15.6" x14ac:dyDescent="0.3">
      <c r="C23399" s="227"/>
    </row>
    <row r="23400" spans="3:3" ht="15.6" x14ac:dyDescent="0.3">
      <c r="C23400" s="227"/>
    </row>
    <row r="23401" spans="3:3" ht="15.6" x14ac:dyDescent="0.3">
      <c r="C23401" s="227"/>
    </row>
    <row r="23402" spans="3:3" ht="15.6" x14ac:dyDescent="0.3">
      <c r="C23402" s="227"/>
    </row>
    <row r="23403" spans="3:3" ht="15.6" x14ac:dyDescent="0.3">
      <c r="C23403" s="227"/>
    </row>
    <row r="23404" spans="3:3" ht="15.6" x14ac:dyDescent="0.3">
      <c r="C23404" s="227"/>
    </row>
    <row r="23405" spans="3:3" ht="15.6" x14ac:dyDescent="0.3">
      <c r="C23405" s="227"/>
    </row>
    <row r="23406" spans="3:3" ht="15.6" x14ac:dyDescent="0.3">
      <c r="C23406" s="227"/>
    </row>
    <row r="23407" spans="3:3" ht="15.6" x14ac:dyDescent="0.3">
      <c r="C23407" s="227"/>
    </row>
    <row r="23408" spans="3:3" ht="15.6" x14ac:dyDescent="0.3">
      <c r="C23408" s="227"/>
    </row>
    <row r="23409" spans="3:3" ht="15.6" x14ac:dyDescent="0.3">
      <c r="C23409" s="227"/>
    </row>
    <row r="23410" spans="3:3" ht="15.6" x14ac:dyDescent="0.3">
      <c r="C23410" s="227"/>
    </row>
    <row r="23411" spans="3:3" ht="15.6" x14ac:dyDescent="0.3">
      <c r="C23411" s="227"/>
    </row>
    <row r="23412" spans="3:3" ht="15.6" x14ac:dyDescent="0.3">
      <c r="C23412" s="227"/>
    </row>
    <row r="23413" spans="3:3" ht="15.6" x14ac:dyDescent="0.3">
      <c r="C23413" s="227"/>
    </row>
    <row r="23414" spans="3:3" ht="15.6" x14ac:dyDescent="0.3">
      <c r="C23414" s="227"/>
    </row>
    <row r="23415" spans="3:3" ht="15.6" x14ac:dyDescent="0.3">
      <c r="C23415" s="227"/>
    </row>
    <row r="23416" spans="3:3" ht="15.6" x14ac:dyDescent="0.3">
      <c r="C23416" s="227"/>
    </row>
    <row r="23417" spans="3:3" ht="15.6" x14ac:dyDescent="0.3">
      <c r="C23417" s="227"/>
    </row>
    <row r="23418" spans="3:3" ht="15.6" x14ac:dyDescent="0.3">
      <c r="C23418" s="227"/>
    </row>
    <row r="23419" spans="3:3" ht="15.6" x14ac:dyDescent="0.3">
      <c r="C23419" s="227"/>
    </row>
    <row r="23420" spans="3:3" ht="15.6" x14ac:dyDescent="0.3">
      <c r="C23420" s="227"/>
    </row>
    <row r="23421" spans="3:3" ht="15.6" x14ac:dyDescent="0.3">
      <c r="C23421" s="227"/>
    </row>
    <row r="23422" spans="3:3" ht="15.6" x14ac:dyDescent="0.3">
      <c r="C23422" s="227"/>
    </row>
    <row r="23423" spans="3:3" ht="15.6" x14ac:dyDescent="0.3">
      <c r="C23423" s="227"/>
    </row>
    <row r="23424" spans="3:3" ht="15.6" x14ac:dyDescent="0.3">
      <c r="C23424" s="227"/>
    </row>
    <row r="23425" spans="3:3" ht="15.6" x14ac:dyDescent="0.3">
      <c r="C23425" s="227"/>
    </row>
    <row r="23426" spans="3:3" ht="15.6" x14ac:dyDescent="0.3">
      <c r="C23426" s="227"/>
    </row>
    <row r="23427" spans="3:3" ht="15.6" x14ac:dyDescent="0.3">
      <c r="C23427" s="227"/>
    </row>
    <row r="23428" spans="3:3" ht="15.6" x14ac:dyDescent="0.3">
      <c r="C23428" s="227"/>
    </row>
    <row r="23429" spans="3:3" ht="15.6" x14ac:dyDescent="0.3">
      <c r="C23429" s="227"/>
    </row>
    <row r="23430" spans="3:3" ht="15.6" x14ac:dyDescent="0.3">
      <c r="C23430" s="227"/>
    </row>
    <row r="23431" spans="3:3" ht="15.6" x14ac:dyDescent="0.3">
      <c r="C23431" s="227"/>
    </row>
    <row r="23432" spans="3:3" ht="15.6" x14ac:dyDescent="0.3">
      <c r="C23432" s="227"/>
    </row>
    <row r="23433" spans="3:3" ht="15.6" x14ac:dyDescent="0.3">
      <c r="C23433" s="227"/>
    </row>
    <row r="23434" spans="3:3" ht="15.6" x14ac:dyDescent="0.3">
      <c r="C23434" s="227"/>
    </row>
    <row r="23435" spans="3:3" ht="15.6" x14ac:dyDescent="0.3">
      <c r="C23435" s="227"/>
    </row>
    <row r="23436" spans="3:3" ht="15.6" x14ac:dyDescent="0.3">
      <c r="C23436" s="227"/>
    </row>
    <row r="23437" spans="3:3" ht="15.6" x14ac:dyDescent="0.3">
      <c r="C23437" s="227"/>
    </row>
    <row r="23438" spans="3:3" ht="15.6" x14ac:dyDescent="0.3">
      <c r="C23438" s="227"/>
    </row>
    <row r="23439" spans="3:3" ht="15.6" x14ac:dyDescent="0.3">
      <c r="C23439" s="227"/>
    </row>
    <row r="23440" spans="3:3" ht="15.6" x14ac:dyDescent="0.3">
      <c r="C23440" s="227"/>
    </row>
    <row r="23441" spans="3:3" ht="15.6" x14ac:dyDescent="0.3">
      <c r="C23441" s="227"/>
    </row>
    <row r="23442" spans="3:3" ht="15.6" x14ac:dyDescent="0.3">
      <c r="C23442" s="227"/>
    </row>
    <row r="23443" spans="3:3" ht="15.6" x14ac:dyDescent="0.3">
      <c r="C23443" s="227"/>
    </row>
    <row r="23444" spans="3:3" ht="15.6" x14ac:dyDescent="0.3">
      <c r="C23444" s="227"/>
    </row>
    <row r="23445" spans="3:3" ht="15.6" x14ac:dyDescent="0.3">
      <c r="C23445" s="227"/>
    </row>
    <row r="23446" spans="3:3" ht="15.6" x14ac:dyDescent="0.3">
      <c r="C23446" s="227"/>
    </row>
    <row r="23447" spans="3:3" ht="15.6" x14ac:dyDescent="0.3">
      <c r="C23447" s="227"/>
    </row>
    <row r="23448" spans="3:3" ht="15.6" x14ac:dyDescent="0.3">
      <c r="C23448" s="227"/>
    </row>
    <row r="23449" spans="3:3" ht="15.6" x14ac:dyDescent="0.3">
      <c r="C23449" s="227"/>
    </row>
    <row r="23450" spans="3:3" ht="15.6" x14ac:dyDescent="0.3">
      <c r="C23450" s="227"/>
    </row>
    <row r="23451" spans="3:3" ht="15.6" x14ac:dyDescent="0.3">
      <c r="C23451" s="227"/>
    </row>
    <row r="23452" spans="3:3" ht="15.6" x14ac:dyDescent="0.3">
      <c r="C23452" s="227"/>
    </row>
    <row r="23453" spans="3:3" ht="15.6" x14ac:dyDescent="0.3">
      <c r="C23453" s="227"/>
    </row>
    <row r="23454" spans="3:3" ht="15.6" x14ac:dyDescent="0.3">
      <c r="C23454" s="227"/>
    </row>
    <row r="23455" spans="3:3" ht="15.6" x14ac:dyDescent="0.3">
      <c r="C23455" s="227"/>
    </row>
    <row r="23456" spans="3:3" ht="15.6" x14ac:dyDescent="0.3">
      <c r="C23456" s="227"/>
    </row>
    <row r="23457" spans="3:3" ht="15.6" x14ac:dyDescent="0.3">
      <c r="C23457" s="227"/>
    </row>
    <row r="23458" spans="3:3" ht="15.6" x14ac:dyDescent="0.3">
      <c r="C23458" s="227"/>
    </row>
    <row r="23459" spans="3:3" ht="15.6" x14ac:dyDescent="0.3">
      <c r="C23459" s="227"/>
    </row>
    <row r="23460" spans="3:3" ht="15.6" x14ac:dyDescent="0.3">
      <c r="C23460" s="227"/>
    </row>
    <row r="23461" spans="3:3" ht="15.6" x14ac:dyDescent="0.3">
      <c r="C23461" s="227"/>
    </row>
    <row r="23462" spans="3:3" ht="15.6" x14ac:dyDescent="0.3">
      <c r="C23462" s="227"/>
    </row>
    <row r="23463" spans="3:3" ht="15.6" x14ac:dyDescent="0.3">
      <c r="C23463" s="227"/>
    </row>
    <row r="23464" spans="3:3" ht="15.6" x14ac:dyDescent="0.3">
      <c r="C23464" s="227"/>
    </row>
    <row r="23465" spans="3:3" ht="15.6" x14ac:dyDescent="0.3">
      <c r="C23465" s="227"/>
    </row>
    <row r="23466" spans="3:3" ht="15.6" x14ac:dyDescent="0.3">
      <c r="C23466" s="227"/>
    </row>
    <row r="23467" spans="3:3" ht="15.6" x14ac:dyDescent="0.3">
      <c r="C23467" s="227"/>
    </row>
    <row r="23468" spans="3:3" ht="15.6" x14ac:dyDescent="0.3">
      <c r="C23468" s="227"/>
    </row>
    <row r="23469" spans="3:3" ht="15.6" x14ac:dyDescent="0.3">
      <c r="C23469" s="227"/>
    </row>
    <row r="23470" spans="3:3" ht="15.6" x14ac:dyDescent="0.3">
      <c r="C23470" s="227"/>
    </row>
    <row r="23471" spans="3:3" ht="15.6" x14ac:dyDescent="0.3">
      <c r="C23471" s="227"/>
    </row>
    <row r="23472" spans="3:3" ht="15.6" x14ac:dyDescent="0.3">
      <c r="C23472" s="227"/>
    </row>
    <row r="23473" spans="3:3" ht="15.6" x14ac:dyDescent="0.3">
      <c r="C23473" s="227"/>
    </row>
    <row r="23474" spans="3:3" ht="15.6" x14ac:dyDescent="0.3">
      <c r="C23474" s="227"/>
    </row>
    <row r="23475" spans="3:3" ht="15.6" x14ac:dyDescent="0.3">
      <c r="C23475" s="227"/>
    </row>
    <row r="23476" spans="3:3" ht="15.6" x14ac:dyDescent="0.3">
      <c r="C23476" s="227"/>
    </row>
    <row r="23477" spans="3:3" ht="15.6" x14ac:dyDescent="0.3">
      <c r="C23477" s="227"/>
    </row>
    <row r="23478" spans="3:3" ht="15.6" x14ac:dyDescent="0.3">
      <c r="C23478" s="227"/>
    </row>
    <row r="23479" spans="3:3" ht="15.6" x14ac:dyDescent="0.3">
      <c r="C23479" s="227"/>
    </row>
    <row r="23480" spans="3:3" ht="15.6" x14ac:dyDescent="0.3">
      <c r="C23480" s="227"/>
    </row>
    <row r="23481" spans="3:3" ht="15.6" x14ac:dyDescent="0.3">
      <c r="C23481" s="227"/>
    </row>
    <row r="23482" spans="3:3" ht="15.6" x14ac:dyDescent="0.3">
      <c r="C23482" s="227"/>
    </row>
    <row r="23483" spans="3:3" ht="15.6" x14ac:dyDescent="0.3">
      <c r="C23483" s="227"/>
    </row>
    <row r="23484" spans="3:3" ht="15.6" x14ac:dyDescent="0.3">
      <c r="C23484" s="227"/>
    </row>
    <row r="23485" spans="3:3" ht="15.6" x14ac:dyDescent="0.3">
      <c r="C23485" s="227"/>
    </row>
    <row r="23486" spans="3:3" ht="15.6" x14ac:dyDescent="0.3">
      <c r="C23486" s="227"/>
    </row>
    <row r="23487" spans="3:3" ht="15.6" x14ac:dyDescent="0.3">
      <c r="C23487" s="227"/>
    </row>
    <row r="23488" spans="3:3" ht="15.6" x14ac:dyDescent="0.3">
      <c r="C23488" s="227"/>
    </row>
    <row r="23489" spans="3:3" ht="15.6" x14ac:dyDescent="0.3">
      <c r="C23489" s="227"/>
    </row>
    <row r="23490" spans="3:3" ht="15.6" x14ac:dyDescent="0.3">
      <c r="C23490" s="227"/>
    </row>
    <row r="23491" spans="3:3" ht="15.6" x14ac:dyDescent="0.3">
      <c r="C23491" s="227"/>
    </row>
    <row r="23492" spans="3:3" ht="15.6" x14ac:dyDescent="0.3">
      <c r="C23492" s="227"/>
    </row>
    <row r="23493" spans="3:3" ht="15.6" x14ac:dyDescent="0.3">
      <c r="C23493" s="227"/>
    </row>
    <row r="23494" spans="3:3" ht="15.6" x14ac:dyDescent="0.3">
      <c r="C23494" s="227"/>
    </row>
    <row r="23495" spans="3:3" ht="15.6" x14ac:dyDescent="0.3">
      <c r="C23495" s="227"/>
    </row>
    <row r="23496" spans="3:3" ht="15.6" x14ac:dyDescent="0.3">
      <c r="C23496" s="227"/>
    </row>
    <row r="23497" spans="3:3" ht="15.6" x14ac:dyDescent="0.3">
      <c r="C23497" s="227"/>
    </row>
    <row r="23498" spans="3:3" ht="15.6" x14ac:dyDescent="0.3">
      <c r="C23498" s="227"/>
    </row>
    <row r="23499" spans="3:3" ht="15.6" x14ac:dyDescent="0.3">
      <c r="C23499" s="227"/>
    </row>
    <row r="23500" spans="3:3" ht="15.6" x14ac:dyDescent="0.3">
      <c r="C23500" s="227"/>
    </row>
    <row r="23501" spans="3:3" ht="15.6" x14ac:dyDescent="0.3">
      <c r="C23501" s="227"/>
    </row>
    <row r="23502" spans="3:3" ht="15.6" x14ac:dyDescent="0.3">
      <c r="C23502" s="227"/>
    </row>
    <row r="23503" spans="3:3" ht="15.6" x14ac:dyDescent="0.3">
      <c r="C23503" s="227"/>
    </row>
    <row r="23504" spans="3:3" ht="15.6" x14ac:dyDescent="0.3">
      <c r="C23504" s="227"/>
    </row>
    <row r="23505" spans="3:3" ht="15.6" x14ac:dyDescent="0.3">
      <c r="C23505" s="227"/>
    </row>
    <row r="23506" spans="3:3" ht="15.6" x14ac:dyDescent="0.3">
      <c r="C23506" s="227"/>
    </row>
    <row r="23507" spans="3:3" ht="15.6" x14ac:dyDescent="0.3">
      <c r="C23507" s="227"/>
    </row>
    <row r="23508" spans="3:3" ht="15.6" x14ac:dyDescent="0.3">
      <c r="C23508" s="227"/>
    </row>
    <row r="23509" spans="3:3" ht="15.6" x14ac:dyDescent="0.3">
      <c r="C23509" s="227"/>
    </row>
    <row r="23510" spans="3:3" ht="15.6" x14ac:dyDescent="0.3">
      <c r="C23510" s="227"/>
    </row>
    <row r="23511" spans="3:3" ht="15.6" x14ac:dyDescent="0.3">
      <c r="C23511" s="227"/>
    </row>
    <row r="23512" spans="3:3" ht="15.6" x14ac:dyDescent="0.3">
      <c r="C23512" s="227"/>
    </row>
    <row r="23513" spans="3:3" ht="15.6" x14ac:dyDescent="0.3">
      <c r="C23513" s="227"/>
    </row>
    <row r="23514" spans="3:3" ht="15.6" x14ac:dyDescent="0.3">
      <c r="C23514" s="227"/>
    </row>
    <row r="23515" spans="3:3" ht="15.6" x14ac:dyDescent="0.3">
      <c r="C23515" s="227"/>
    </row>
    <row r="23516" spans="3:3" ht="15.6" x14ac:dyDescent="0.3">
      <c r="C23516" s="227"/>
    </row>
    <row r="23517" spans="3:3" ht="15.6" x14ac:dyDescent="0.3">
      <c r="C23517" s="227"/>
    </row>
    <row r="23518" spans="3:3" ht="15.6" x14ac:dyDescent="0.3">
      <c r="C23518" s="227"/>
    </row>
    <row r="23519" spans="3:3" ht="15.6" x14ac:dyDescent="0.3">
      <c r="C23519" s="227"/>
    </row>
    <row r="23520" spans="3:3" ht="15.6" x14ac:dyDescent="0.3">
      <c r="C23520" s="227"/>
    </row>
    <row r="23521" spans="3:3" ht="15.6" x14ac:dyDescent="0.3">
      <c r="C23521" s="227"/>
    </row>
    <row r="23522" spans="3:3" ht="15.6" x14ac:dyDescent="0.3">
      <c r="C23522" s="227"/>
    </row>
    <row r="23523" spans="3:3" ht="15.6" x14ac:dyDescent="0.3">
      <c r="C23523" s="227"/>
    </row>
    <row r="23524" spans="3:3" ht="15.6" x14ac:dyDescent="0.3">
      <c r="C23524" s="227"/>
    </row>
    <row r="23525" spans="3:3" ht="15.6" x14ac:dyDescent="0.3">
      <c r="C23525" s="227"/>
    </row>
    <row r="23526" spans="3:3" ht="15.6" x14ac:dyDescent="0.3">
      <c r="C23526" s="227"/>
    </row>
    <row r="23527" spans="3:3" ht="15.6" x14ac:dyDescent="0.3">
      <c r="C23527" s="227"/>
    </row>
    <row r="23528" spans="3:3" ht="15.6" x14ac:dyDescent="0.3">
      <c r="C23528" s="227"/>
    </row>
    <row r="23529" spans="3:3" ht="15.6" x14ac:dyDescent="0.3">
      <c r="C23529" s="227"/>
    </row>
    <row r="23530" spans="3:3" ht="15.6" x14ac:dyDescent="0.3">
      <c r="C23530" s="227"/>
    </row>
    <row r="23531" spans="3:3" ht="15.6" x14ac:dyDescent="0.3">
      <c r="C23531" s="227"/>
    </row>
    <row r="23532" spans="3:3" ht="15.6" x14ac:dyDescent="0.3">
      <c r="C23532" s="227"/>
    </row>
    <row r="23533" spans="3:3" ht="15.6" x14ac:dyDescent="0.3">
      <c r="C23533" s="227"/>
    </row>
    <row r="23534" spans="3:3" ht="15.6" x14ac:dyDescent="0.3">
      <c r="C23534" s="227"/>
    </row>
    <row r="23535" spans="3:3" ht="15.6" x14ac:dyDescent="0.3">
      <c r="C23535" s="227"/>
    </row>
    <row r="23536" spans="3:3" ht="15.6" x14ac:dyDescent="0.3">
      <c r="C23536" s="227"/>
    </row>
    <row r="23537" spans="3:3" ht="15.6" x14ac:dyDescent="0.3">
      <c r="C23537" s="227"/>
    </row>
    <row r="23538" spans="3:3" ht="15.6" x14ac:dyDescent="0.3">
      <c r="C23538" s="227"/>
    </row>
    <row r="23539" spans="3:3" ht="15.6" x14ac:dyDescent="0.3">
      <c r="C23539" s="227"/>
    </row>
    <row r="23540" spans="3:3" ht="15.6" x14ac:dyDescent="0.3">
      <c r="C23540" s="227"/>
    </row>
    <row r="23541" spans="3:3" ht="15.6" x14ac:dyDescent="0.3">
      <c r="C23541" s="227"/>
    </row>
    <row r="23542" spans="3:3" ht="15.6" x14ac:dyDescent="0.3">
      <c r="C23542" s="227"/>
    </row>
    <row r="23543" spans="3:3" ht="15.6" x14ac:dyDescent="0.3">
      <c r="C23543" s="227"/>
    </row>
    <row r="23544" spans="3:3" ht="15.6" x14ac:dyDescent="0.3">
      <c r="C23544" s="227"/>
    </row>
    <row r="23545" spans="3:3" ht="15.6" x14ac:dyDescent="0.3">
      <c r="C23545" s="227"/>
    </row>
    <row r="23546" spans="3:3" ht="15.6" x14ac:dyDescent="0.3">
      <c r="C23546" s="227"/>
    </row>
    <row r="23547" spans="3:3" ht="15.6" x14ac:dyDescent="0.3">
      <c r="C23547" s="227"/>
    </row>
    <row r="23548" spans="3:3" ht="15.6" x14ac:dyDescent="0.3">
      <c r="C23548" s="227"/>
    </row>
    <row r="23549" spans="3:3" ht="15.6" x14ac:dyDescent="0.3">
      <c r="C23549" s="227"/>
    </row>
    <row r="23550" spans="3:3" ht="15.6" x14ac:dyDescent="0.3">
      <c r="C23550" s="227"/>
    </row>
    <row r="23551" spans="3:3" ht="15.6" x14ac:dyDescent="0.3">
      <c r="C23551" s="227"/>
    </row>
    <row r="23552" spans="3:3" ht="15.6" x14ac:dyDescent="0.3">
      <c r="C23552" s="227"/>
    </row>
    <row r="23553" spans="3:3" ht="15.6" x14ac:dyDescent="0.3">
      <c r="C23553" s="227"/>
    </row>
    <row r="23554" spans="3:3" ht="15.6" x14ac:dyDescent="0.3">
      <c r="C23554" s="227"/>
    </row>
    <row r="23555" spans="3:3" ht="15.6" x14ac:dyDescent="0.3">
      <c r="C23555" s="227"/>
    </row>
    <row r="23556" spans="3:3" ht="15.6" x14ac:dyDescent="0.3">
      <c r="C23556" s="227"/>
    </row>
    <row r="23557" spans="3:3" ht="15.6" x14ac:dyDescent="0.3">
      <c r="C23557" s="227"/>
    </row>
    <row r="23558" spans="3:3" ht="15.6" x14ac:dyDescent="0.3">
      <c r="C23558" s="227"/>
    </row>
    <row r="23559" spans="3:3" ht="15.6" x14ac:dyDescent="0.3">
      <c r="C23559" s="227"/>
    </row>
    <row r="23560" spans="3:3" ht="15.6" x14ac:dyDescent="0.3">
      <c r="C23560" s="227"/>
    </row>
    <row r="23561" spans="3:3" ht="15.6" x14ac:dyDescent="0.3">
      <c r="C23561" s="227"/>
    </row>
    <row r="23562" spans="3:3" ht="15.6" x14ac:dyDescent="0.3">
      <c r="C23562" s="227"/>
    </row>
    <row r="23563" spans="3:3" ht="15.6" x14ac:dyDescent="0.3">
      <c r="C23563" s="227"/>
    </row>
    <row r="23564" spans="3:3" ht="15.6" x14ac:dyDescent="0.3">
      <c r="C23564" s="227"/>
    </row>
    <row r="23565" spans="3:3" ht="15.6" x14ac:dyDescent="0.3">
      <c r="C23565" s="227"/>
    </row>
    <row r="23566" spans="3:3" ht="15.6" x14ac:dyDescent="0.3">
      <c r="C23566" s="227"/>
    </row>
    <row r="23567" spans="3:3" ht="15.6" x14ac:dyDescent="0.3">
      <c r="C23567" s="227"/>
    </row>
    <row r="23568" spans="3:3" ht="15.6" x14ac:dyDescent="0.3">
      <c r="C23568" s="227"/>
    </row>
    <row r="23569" spans="3:3" ht="15.6" x14ac:dyDescent="0.3">
      <c r="C23569" s="227"/>
    </row>
    <row r="23570" spans="3:3" ht="15.6" x14ac:dyDescent="0.3">
      <c r="C23570" s="227"/>
    </row>
    <row r="23571" spans="3:3" ht="15.6" x14ac:dyDescent="0.3">
      <c r="C23571" s="227"/>
    </row>
    <row r="23572" spans="3:3" ht="15.6" x14ac:dyDescent="0.3">
      <c r="C23572" s="227"/>
    </row>
    <row r="23573" spans="3:3" ht="15.6" x14ac:dyDescent="0.3">
      <c r="C23573" s="227"/>
    </row>
    <row r="23574" spans="3:3" ht="15.6" x14ac:dyDescent="0.3">
      <c r="C23574" s="227"/>
    </row>
    <row r="23575" spans="3:3" ht="15.6" x14ac:dyDescent="0.3">
      <c r="C23575" s="227"/>
    </row>
    <row r="23576" spans="3:3" ht="15.6" x14ac:dyDescent="0.3">
      <c r="C23576" s="227"/>
    </row>
    <row r="23577" spans="3:3" ht="15.6" x14ac:dyDescent="0.3">
      <c r="C23577" s="227"/>
    </row>
    <row r="23578" spans="3:3" ht="15.6" x14ac:dyDescent="0.3">
      <c r="C23578" s="227"/>
    </row>
    <row r="23579" spans="3:3" ht="15.6" x14ac:dyDescent="0.3">
      <c r="C23579" s="227"/>
    </row>
    <row r="23580" spans="3:3" ht="15.6" x14ac:dyDescent="0.3">
      <c r="C23580" s="227"/>
    </row>
    <row r="23581" spans="3:3" ht="15.6" x14ac:dyDescent="0.3">
      <c r="C23581" s="227"/>
    </row>
    <row r="23582" spans="3:3" ht="15.6" x14ac:dyDescent="0.3">
      <c r="C23582" s="227"/>
    </row>
    <row r="23583" spans="3:3" ht="15.6" x14ac:dyDescent="0.3">
      <c r="C23583" s="227"/>
    </row>
    <row r="23584" spans="3:3" ht="15.6" x14ac:dyDescent="0.3">
      <c r="C23584" s="227"/>
    </row>
    <row r="23585" spans="3:3" ht="15.6" x14ac:dyDescent="0.3">
      <c r="C23585" s="227"/>
    </row>
    <row r="23586" spans="3:3" ht="15.6" x14ac:dyDescent="0.3">
      <c r="C23586" s="227"/>
    </row>
    <row r="23587" spans="3:3" ht="15.6" x14ac:dyDescent="0.3">
      <c r="C23587" s="227"/>
    </row>
    <row r="23588" spans="3:3" ht="15.6" x14ac:dyDescent="0.3">
      <c r="C23588" s="227"/>
    </row>
    <row r="23589" spans="3:3" ht="15.6" x14ac:dyDescent="0.3">
      <c r="C23589" s="227"/>
    </row>
    <row r="23590" spans="3:3" ht="15.6" x14ac:dyDescent="0.3">
      <c r="C23590" s="227"/>
    </row>
    <row r="23591" spans="3:3" ht="15.6" x14ac:dyDescent="0.3">
      <c r="C23591" s="227"/>
    </row>
    <row r="23592" spans="3:3" ht="15.6" x14ac:dyDescent="0.3">
      <c r="C23592" s="227"/>
    </row>
    <row r="23593" spans="3:3" ht="15.6" x14ac:dyDescent="0.3">
      <c r="C23593" s="227"/>
    </row>
    <row r="23594" spans="3:3" ht="15.6" x14ac:dyDescent="0.3">
      <c r="C23594" s="227"/>
    </row>
    <row r="23595" spans="3:3" ht="15.6" x14ac:dyDescent="0.3">
      <c r="C23595" s="227"/>
    </row>
    <row r="23596" spans="3:3" ht="15.6" x14ac:dyDescent="0.3">
      <c r="C23596" s="227"/>
    </row>
    <row r="23597" spans="3:3" ht="15.6" x14ac:dyDescent="0.3">
      <c r="C23597" s="227"/>
    </row>
    <row r="23598" spans="3:3" ht="15.6" x14ac:dyDescent="0.3">
      <c r="C23598" s="227"/>
    </row>
    <row r="23599" spans="3:3" ht="15.6" x14ac:dyDescent="0.3">
      <c r="C23599" s="227"/>
    </row>
    <row r="23600" spans="3:3" ht="15.6" x14ac:dyDescent="0.3">
      <c r="C23600" s="227"/>
    </row>
    <row r="23601" spans="3:3" ht="15.6" x14ac:dyDescent="0.3">
      <c r="C23601" s="227"/>
    </row>
    <row r="23602" spans="3:3" ht="15.6" x14ac:dyDescent="0.3">
      <c r="C23602" s="227"/>
    </row>
    <row r="23603" spans="3:3" ht="15.6" x14ac:dyDescent="0.3">
      <c r="C23603" s="227"/>
    </row>
    <row r="23604" spans="3:3" ht="15.6" x14ac:dyDescent="0.3">
      <c r="C23604" s="227"/>
    </row>
    <row r="23605" spans="3:3" ht="15.6" x14ac:dyDescent="0.3">
      <c r="C23605" s="227"/>
    </row>
    <row r="23606" spans="3:3" ht="15.6" x14ac:dyDescent="0.3">
      <c r="C23606" s="227"/>
    </row>
    <row r="23607" spans="3:3" ht="15.6" x14ac:dyDescent="0.3">
      <c r="C23607" s="227"/>
    </row>
    <row r="23608" spans="3:3" ht="15.6" x14ac:dyDescent="0.3">
      <c r="C23608" s="227"/>
    </row>
    <row r="23609" spans="3:3" ht="15.6" x14ac:dyDescent="0.3">
      <c r="C23609" s="227"/>
    </row>
    <row r="23610" spans="3:3" ht="15.6" x14ac:dyDescent="0.3">
      <c r="C23610" s="227"/>
    </row>
    <row r="23611" spans="3:3" ht="15.6" x14ac:dyDescent="0.3">
      <c r="C23611" s="227"/>
    </row>
    <row r="23612" spans="3:3" ht="15.6" x14ac:dyDescent="0.3">
      <c r="C23612" s="227"/>
    </row>
    <row r="23613" spans="3:3" ht="15.6" x14ac:dyDescent="0.3">
      <c r="C23613" s="227"/>
    </row>
    <row r="23614" spans="3:3" ht="15.6" x14ac:dyDescent="0.3">
      <c r="C23614" s="227"/>
    </row>
    <row r="23615" spans="3:3" ht="15.6" x14ac:dyDescent="0.3">
      <c r="C23615" s="227"/>
    </row>
    <row r="23616" spans="3:3" ht="15.6" x14ac:dyDescent="0.3">
      <c r="C23616" s="227"/>
    </row>
    <row r="23617" spans="3:3" ht="15.6" x14ac:dyDescent="0.3">
      <c r="C23617" s="227"/>
    </row>
    <row r="23618" spans="3:3" ht="15.6" x14ac:dyDescent="0.3">
      <c r="C23618" s="227"/>
    </row>
    <row r="23619" spans="3:3" ht="15.6" x14ac:dyDescent="0.3">
      <c r="C23619" s="227"/>
    </row>
    <row r="23620" spans="3:3" ht="15.6" x14ac:dyDescent="0.3">
      <c r="C23620" s="227"/>
    </row>
    <row r="23621" spans="3:3" ht="15.6" x14ac:dyDescent="0.3">
      <c r="C23621" s="227"/>
    </row>
    <row r="23622" spans="3:3" ht="15.6" x14ac:dyDescent="0.3">
      <c r="C23622" s="227"/>
    </row>
    <row r="23623" spans="3:3" ht="15.6" x14ac:dyDescent="0.3">
      <c r="C23623" s="227"/>
    </row>
    <row r="23624" spans="3:3" ht="15.6" x14ac:dyDescent="0.3">
      <c r="C23624" s="227"/>
    </row>
    <row r="23625" spans="3:3" ht="15.6" x14ac:dyDescent="0.3">
      <c r="C23625" s="227"/>
    </row>
    <row r="23626" spans="3:3" ht="15.6" x14ac:dyDescent="0.3">
      <c r="C23626" s="227"/>
    </row>
    <row r="23627" spans="3:3" ht="15.6" x14ac:dyDescent="0.3">
      <c r="C23627" s="227"/>
    </row>
    <row r="23628" spans="3:3" ht="15.6" x14ac:dyDescent="0.3">
      <c r="C23628" s="227"/>
    </row>
    <row r="23629" spans="3:3" ht="15.6" x14ac:dyDescent="0.3">
      <c r="C23629" s="227"/>
    </row>
    <row r="23630" spans="3:3" ht="15.6" x14ac:dyDescent="0.3">
      <c r="C23630" s="227"/>
    </row>
    <row r="23631" spans="3:3" ht="15.6" x14ac:dyDescent="0.3">
      <c r="C23631" s="227"/>
    </row>
    <row r="23632" spans="3:3" ht="15.6" x14ac:dyDescent="0.3">
      <c r="C23632" s="227"/>
    </row>
    <row r="23633" spans="3:3" ht="15.6" x14ac:dyDescent="0.3">
      <c r="C23633" s="227"/>
    </row>
    <row r="23634" spans="3:3" ht="15.6" x14ac:dyDescent="0.3">
      <c r="C23634" s="227"/>
    </row>
    <row r="23635" spans="3:3" ht="15.6" x14ac:dyDescent="0.3">
      <c r="C23635" s="227"/>
    </row>
    <row r="23636" spans="3:3" ht="15.6" x14ac:dyDescent="0.3">
      <c r="C23636" s="227"/>
    </row>
    <row r="23637" spans="3:3" ht="15.6" x14ac:dyDescent="0.3">
      <c r="C23637" s="227"/>
    </row>
    <row r="23638" spans="3:3" ht="15.6" x14ac:dyDescent="0.3">
      <c r="C23638" s="227"/>
    </row>
    <row r="23639" spans="3:3" ht="15.6" x14ac:dyDescent="0.3">
      <c r="C23639" s="227"/>
    </row>
    <row r="23640" spans="3:3" ht="15.6" x14ac:dyDescent="0.3">
      <c r="C23640" s="227"/>
    </row>
    <row r="23641" spans="3:3" ht="15.6" x14ac:dyDescent="0.3">
      <c r="C23641" s="227"/>
    </row>
    <row r="23642" spans="3:3" ht="15.6" x14ac:dyDescent="0.3">
      <c r="C23642" s="227"/>
    </row>
    <row r="23643" spans="3:3" ht="15.6" x14ac:dyDescent="0.3">
      <c r="C23643" s="227"/>
    </row>
    <row r="23644" spans="3:3" ht="15.6" x14ac:dyDescent="0.3">
      <c r="C23644" s="227"/>
    </row>
    <row r="23645" spans="3:3" ht="15.6" x14ac:dyDescent="0.3">
      <c r="C23645" s="227"/>
    </row>
    <row r="23646" spans="3:3" ht="15.6" x14ac:dyDescent="0.3">
      <c r="C23646" s="227"/>
    </row>
    <row r="23647" spans="3:3" ht="15.6" x14ac:dyDescent="0.3">
      <c r="C23647" s="227"/>
    </row>
    <row r="23648" spans="3:3" ht="15.6" x14ac:dyDescent="0.3">
      <c r="C23648" s="227"/>
    </row>
    <row r="23649" spans="3:3" ht="15.6" x14ac:dyDescent="0.3">
      <c r="C23649" s="227"/>
    </row>
    <row r="23650" spans="3:3" ht="15.6" x14ac:dyDescent="0.3">
      <c r="C23650" s="227"/>
    </row>
    <row r="23651" spans="3:3" ht="15.6" x14ac:dyDescent="0.3">
      <c r="C23651" s="227"/>
    </row>
    <row r="23652" spans="3:3" ht="15.6" x14ac:dyDescent="0.3">
      <c r="C23652" s="227"/>
    </row>
    <row r="23653" spans="3:3" ht="15.6" x14ac:dyDescent="0.3">
      <c r="C23653" s="227"/>
    </row>
    <row r="23654" spans="3:3" ht="15.6" x14ac:dyDescent="0.3">
      <c r="C23654" s="227"/>
    </row>
    <row r="23655" spans="3:3" ht="15.6" x14ac:dyDescent="0.3">
      <c r="C23655" s="227"/>
    </row>
    <row r="23656" spans="3:3" ht="15.6" x14ac:dyDescent="0.3">
      <c r="C23656" s="227"/>
    </row>
    <row r="23657" spans="3:3" ht="15.6" x14ac:dyDescent="0.3">
      <c r="C23657" s="227"/>
    </row>
    <row r="23658" spans="3:3" ht="15.6" x14ac:dyDescent="0.3">
      <c r="C23658" s="227"/>
    </row>
    <row r="23659" spans="3:3" ht="15.6" x14ac:dyDescent="0.3">
      <c r="C23659" s="227"/>
    </row>
    <row r="23660" spans="3:3" ht="15.6" x14ac:dyDescent="0.3">
      <c r="C23660" s="227"/>
    </row>
    <row r="23661" spans="3:3" ht="15.6" x14ac:dyDescent="0.3">
      <c r="C23661" s="227"/>
    </row>
    <row r="23662" spans="3:3" ht="15.6" x14ac:dyDescent="0.3">
      <c r="C23662" s="227"/>
    </row>
    <row r="23663" spans="3:3" ht="15.6" x14ac:dyDescent="0.3">
      <c r="C23663" s="227"/>
    </row>
    <row r="23664" spans="3:3" ht="15.6" x14ac:dyDescent="0.3">
      <c r="C23664" s="227"/>
    </row>
    <row r="23665" spans="3:3" ht="15.6" x14ac:dyDescent="0.3">
      <c r="C23665" s="227"/>
    </row>
    <row r="23666" spans="3:3" ht="15.6" x14ac:dyDescent="0.3">
      <c r="C23666" s="227"/>
    </row>
    <row r="23667" spans="3:3" ht="15.6" x14ac:dyDescent="0.3">
      <c r="C23667" s="227"/>
    </row>
    <row r="23668" spans="3:3" ht="15.6" x14ac:dyDescent="0.3">
      <c r="C23668" s="227"/>
    </row>
    <row r="23669" spans="3:3" ht="15.6" x14ac:dyDescent="0.3">
      <c r="C23669" s="227"/>
    </row>
    <row r="23670" spans="3:3" ht="15.6" x14ac:dyDescent="0.3">
      <c r="C23670" s="227"/>
    </row>
    <row r="23671" spans="3:3" ht="15.6" x14ac:dyDescent="0.3">
      <c r="C23671" s="227"/>
    </row>
    <row r="23672" spans="3:3" ht="15.6" x14ac:dyDescent="0.3">
      <c r="C23672" s="227"/>
    </row>
    <row r="23673" spans="3:3" ht="15.6" x14ac:dyDescent="0.3">
      <c r="C23673" s="227"/>
    </row>
    <row r="23674" spans="3:3" ht="15.6" x14ac:dyDescent="0.3">
      <c r="C23674" s="227"/>
    </row>
    <row r="23675" spans="3:3" ht="15.6" x14ac:dyDescent="0.3">
      <c r="C23675" s="227"/>
    </row>
    <row r="23676" spans="3:3" ht="15.6" x14ac:dyDescent="0.3">
      <c r="C23676" s="227"/>
    </row>
    <row r="23677" spans="3:3" ht="15.6" x14ac:dyDescent="0.3">
      <c r="C23677" s="227"/>
    </row>
    <row r="23678" spans="3:3" ht="15.6" x14ac:dyDescent="0.3">
      <c r="C23678" s="227"/>
    </row>
    <row r="23679" spans="3:3" ht="15.6" x14ac:dyDescent="0.3">
      <c r="C23679" s="227"/>
    </row>
    <row r="23680" spans="3:3" ht="15.6" x14ac:dyDescent="0.3">
      <c r="C23680" s="227"/>
    </row>
    <row r="23681" spans="3:3" ht="15.6" x14ac:dyDescent="0.3">
      <c r="C23681" s="227"/>
    </row>
    <row r="23682" spans="3:3" ht="15.6" x14ac:dyDescent="0.3">
      <c r="C23682" s="227"/>
    </row>
    <row r="23683" spans="3:3" ht="15.6" x14ac:dyDescent="0.3">
      <c r="C23683" s="227"/>
    </row>
    <row r="23684" spans="3:3" ht="15.6" x14ac:dyDescent="0.3">
      <c r="C23684" s="227"/>
    </row>
    <row r="23685" spans="3:3" ht="15.6" x14ac:dyDescent="0.3">
      <c r="C23685" s="227"/>
    </row>
    <row r="23686" spans="3:3" ht="15.6" x14ac:dyDescent="0.3">
      <c r="C23686" s="227"/>
    </row>
    <row r="23687" spans="3:3" ht="15.6" x14ac:dyDescent="0.3">
      <c r="C23687" s="227"/>
    </row>
    <row r="23688" spans="3:3" ht="15.6" x14ac:dyDescent="0.3">
      <c r="C23688" s="227"/>
    </row>
    <row r="23689" spans="3:3" ht="15.6" x14ac:dyDescent="0.3">
      <c r="C23689" s="227"/>
    </row>
    <row r="23690" spans="3:3" ht="15.6" x14ac:dyDescent="0.3">
      <c r="C23690" s="227"/>
    </row>
    <row r="23691" spans="3:3" ht="15.6" x14ac:dyDescent="0.3">
      <c r="C23691" s="227"/>
    </row>
    <row r="23692" spans="3:3" ht="15.6" x14ac:dyDescent="0.3">
      <c r="C23692" s="227"/>
    </row>
    <row r="23693" spans="3:3" ht="15.6" x14ac:dyDescent="0.3">
      <c r="C23693" s="227"/>
    </row>
    <row r="23694" spans="3:3" ht="15.6" x14ac:dyDescent="0.3">
      <c r="C23694" s="227"/>
    </row>
    <row r="23695" spans="3:3" ht="15.6" x14ac:dyDescent="0.3">
      <c r="C23695" s="227"/>
    </row>
    <row r="23696" spans="3:3" ht="15.6" x14ac:dyDescent="0.3">
      <c r="C23696" s="227"/>
    </row>
    <row r="23697" spans="3:3" ht="15.6" x14ac:dyDescent="0.3">
      <c r="C23697" s="227"/>
    </row>
    <row r="23698" spans="3:3" ht="15.6" x14ac:dyDescent="0.3">
      <c r="C23698" s="227"/>
    </row>
    <row r="23699" spans="3:3" ht="15.6" x14ac:dyDescent="0.3">
      <c r="C23699" s="227"/>
    </row>
    <row r="23700" spans="3:3" ht="15.6" x14ac:dyDescent="0.3">
      <c r="C23700" s="227"/>
    </row>
    <row r="23701" spans="3:3" ht="15.6" x14ac:dyDescent="0.3">
      <c r="C23701" s="227"/>
    </row>
    <row r="23702" spans="3:3" ht="15.6" x14ac:dyDescent="0.3">
      <c r="C23702" s="227"/>
    </row>
    <row r="23703" spans="3:3" ht="15.6" x14ac:dyDescent="0.3">
      <c r="C23703" s="227"/>
    </row>
    <row r="23704" spans="3:3" ht="15.6" x14ac:dyDescent="0.3">
      <c r="C23704" s="227"/>
    </row>
    <row r="23705" spans="3:3" ht="15.6" x14ac:dyDescent="0.3">
      <c r="C23705" s="227"/>
    </row>
    <row r="23706" spans="3:3" ht="15.6" x14ac:dyDescent="0.3">
      <c r="C23706" s="227"/>
    </row>
    <row r="23707" spans="3:3" ht="15.6" x14ac:dyDescent="0.3">
      <c r="C23707" s="227"/>
    </row>
    <row r="23708" spans="3:3" ht="15.6" x14ac:dyDescent="0.3">
      <c r="C23708" s="227"/>
    </row>
    <row r="23709" spans="3:3" ht="15.6" x14ac:dyDescent="0.3">
      <c r="C23709" s="227"/>
    </row>
    <row r="23710" spans="3:3" ht="15.6" x14ac:dyDescent="0.3">
      <c r="C23710" s="227"/>
    </row>
    <row r="23711" spans="3:3" ht="15.6" x14ac:dyDescent="0.3">
      <c r="C23711" s="227"/>
    </row>
    <row r="23712" spans="3:3" ht="15.6" x14ac:dyDescent="0.3">
      <c r="C23712" s="227"/>
    </row>
    <row r="23713" spans="3:3" ht="15.6" x14ac:dyDescent="0.3">
      <c r="C23713" s="227"/>
    </row>
    <row r="23714" spans="3:3" ht="15.6" x14ac:dyDescent="0.3">
      <c r="C23714" s="227"/>
    </row>
    <row r="23715" spans="3:3" ht="15.6" x14ac:dyDescent="0.3">
      <c r="C23715" s="227"/>
    </row>
    <row r="23716" spans="3:3" ht="15.6" x14ac:dyDescent="0.3">
      <c r="C23716" s="227"/>
    </row>
    <row r="23717" spans="3:3" ht="15.6" x14ac:dyDescent="0.3">
      <c r="C23717" s="227"/>
    </row>
    <row r="23718" spans="3:3" ht="15.6" x14ac:dyDescent="0.3">
      <c r="C23718" s="227"/>
    </row>
    <row r="23719" spans="3:3" ht="15.6" x14ac:dyDescent="0.3">
      <c r="C23719" s="227"/>
    </row>
    <row r="23720" spans="3:3" ht="15.6" x14ac:dyDescent="0.3">
      <c r="C23720" s="227"/>
    </row>
    <row r="23721" spans="3:3" ht="15.6" x14ac:dyDescent="0.3">
      <c r="C23721" s="227"/>
    </row>
    <row r="23722" spans="3:3" ht="15.6" x14ac:dyDescent="0.3">
      <c r="C23722" s="227"/>
    </row>
    <row r="23723" spans="3:3" ht="15.6" x14ac:dyDescent="0.3">
      <c r="C23723" s="227"/>
    </row>
    <row r="23724" spans="3:3" ht="15.6" x14ac:dyDescent="0.3">
      <c r="C23724" s="227"/>
    </row>
    <row r="23725" spans="3:3" ht="15.6" x14ac:dyDescent="0.3">
      <c r="C23725" s="227"/>
    </row>
    <row r="23726" spans="3:3" ht="15.6" x14ac:dyDescent="0.3">
      <c r="C23726" s="227"/>
    </row>
    <row r="23727" spans="3:3" ht="15.6" x14ac:dyDescent="0.3">
      <c r="C23727" s="227"/>
    </row>
    <row r="23728" spans="3:3" ht="15.6" x14ac:dyDescent="0.3">
      <c r="C23728" s="227"/>
    </row>
    <row r="23729" spans="3:3" ht="15.6" x14ac:dyDescent="0.3">
      <c r="C23729" s="227"/>
    </row>
    <row r="23730" spans="3:3" ht="15.6" x14ac:dyDescent="0.3">
      <c r="C23730" s="227"/>
    </row>
    <row r="23731" spans="3:3" ht="15.6" x14ac:dyDescent="0.3">
      <c r="C23731" s="227"/>
    </row>
    <row r="23732" spans="3:3" ht="15.6" x14ac:dyDescent="0.3">
      <c r="C23732" s="227"/>
    </row>
    <row r="23733" spans="3:3" ht="15.6" x14ac:dyDescent="0.3">
      <c r="C23733" s="227"/>
    </row>
    <row r="23734" spans="3:3" ht="15.6" x14ac:dyDescent="0.3">
      <c r="C23734" s="227"/>
    </row>
    <row r="23735" spans="3:3" ht="15.6" x14ac:dyDescent="0.3">
      <c r="C23735" s="227"/>
    </row>
    <row r="23736" spans="3:3" ht="15.6" x14ac:dyDescent="0.3">
      <c r="C23736" s="227"/>
    </row>
    <row r="23737" spans="3:3" ht="15.6" x14ac:dyDescent="0.3">
      <c r="C23737" s="227"/>
    </row>
    <row r="23738" spans="3:3" ht="15.6" x14ac:dyDescent="0.3">
      <c r="C23738" s="227"/>
    </row>
    <row r="23739" spans="3:3" ht="15.6" x14ac:dyDescent="0.3">
      <c r="C23739" s="227"/>
    </row>
    <row r="23740" spans="3:3" ht="15.6" x14ac:dyDescent="0.3">
      <c r="C23740" s="227"/>
    </row>
    <row r="23741" spans="3:3" ht="15.6" x14ac:dyDescent="0.3">
      <c r="C23741" s="227"/>
    </row>
    <row r="23742" spans="3:3" ht="15.6" x14ac:dyDescent="0.3">
      <c r="C23742" s="227"/>
    </row>
    <row r="23743" spans="3:3" ht="15.6" x14ac:dyDescent="0.3">
      <c r="C23743" s="227"/>
    </row>
    <row r="23744" spans="3:3" ht="15.6" x14ac:dyDescent="0.3">
      <c r="C23744" s="227"/>
    </row>
    <row r="23745" spans="3:3" ht="15.6" x14ac:dyDescent="0.3">
      <c r="C23745" s="227"/>
    </row>
    <row r="23746" spans="3:3" ht="15.6" x14ac:dyDescent="0.3">
      <c r="C23746" s="227"/>
    </row>
    <row r="23747" spans="3:3" ht="15.6" x14ac:dyDescent="0.3">
      <c r="C23747" s="227"/>
    </row>
    <row r="23748" spans="3:3" ht="15.6" x14ac:dyDescent="0.3">
      <c r="C23748" s="227"/>
    </row>
    <row r="23749" spans="3:3" ht="15.6" x14ac:dyDescent="0.3">
      <c r="C23749" s="227"/>
    </row>
    <row r="23750" spans="3:3" ht="15.6" x14ac:dyDescent="0.3">
      <c r="C23750" s="227"/>
    </row>
    <row r="23751" spans="3:3" ht="15.6" x14ac:dyDescent="0.3">
      <c r="C23751" s="227"/>
    </row>
    <row r="23752" spans="3:3" ht="15.6" x14ac:dyDescent="0.3">
      <c r="C23752" s="227"/>
    </row>
    <row r="23753" spans="3:3" ht="15.6" x14ac:dyDescent="0.3">
      <c r="C23753" s="227"/>
    </row>
    <row r="23754" spans="3:3" ht="15.6" x14ac:dyDescent="0.3">
      <c r="C23754" s="227"/>
    </row>
    <row r="23755" spans="3:3" ht="15.6" x14ac:dyDescent="0.3">
      <c r="C23755" s="227"/>
    </row>
    <row r="23756" spans="3:3" ht="15.6" x14ac:dyDescent="0.3">
      <c r="C23756" s="227"/>
    </row>
    <row r="23757" spans="3:3" ht="15.6" x14ac:dyDescent="0.3">
      <c r="C23757" s="227"/>
    </row>
    <row r="23758" spans="3:3" ht="15.6" x14ac:dyDescent="0.3">
      <c r="C23758" s="227"/>
    </row>
    <row r="23759" spans="3:3" ht="15.6" x14ac:dyDescent="0.3">
      <c r="C23759" s="227"/>
    </row>
    <row r="23760" spans="3:3" ht="15.6" x14ac:dyDescent="0.3">
      <c r="C23760" s="227"/>
    </row>
    <row r="23761" spans="3:3" ht="15.6" x14ac:dyDescent="0.3">
      <c r="C23761" s="227"/>
    </row>
    <row r="23762" spans="3:3" ht="15.6" x14ac:dyDescent="0.3">
      <c r="C23762" s="227"/>
    </row>
    <row r="23763" spans="3:3" ht="15.6" x14ac:dyDescent="0.3">
      <c r="C23763" s="227"/>
    </row>
    <row r="23764" spans="3:3" ht="15.6" x14ac:dyDescent="0.3">
      <c r="C23764" s="227"/>
    </row>
    <row r="23765" spans="3:3" ht="15.6" x14ac:dyDescent="0.3">
      <c r="C23765" s="227"/>
    </row>
    <row r="23766" spans="3:3" ht="15.6" x14ac:dyDescent="0.3">
      <c r="C23766" s="227"/>
    </row>
    <row r="23767" spans="3:3" ht="15.6" x14ac:dyDescent="0.3">
      <c r="C23767" s="227"/>
    </row>
    <row r="23768" spans="3:3" ht="15.6" x14ac:dyDescent="0.3">
      <c r="C23768" s="227"/>
    </row>
    <row r="23769" spans="3:3" ht="15.6" x14ac:dyDescent="0.3">
      <c r="C23769" s="227"/>
    </row>
    <row r="23770" spans="3:3" ht="15.6" x14ac:dyDescent="0.3">
      <c r="C23770" s="227"/>
    </row>
    <row r="23771" spans="3:3" ht="15.6" x14ac:dyDescent="0.3">
      <c r="C23771" s="227"/>
    </row>
    <row r="23772" spans="3:3" ht="15.6" x14ac:dyDescent="0.3">
      <c r="C23772" s="227"/>
    </row>
    <row r="23773" spans="3:3" ht="15.6" x14ac:dyDescent="0.3">
      <c r="C23773" s="227"/>
    </row>
    <row r="23774" spans="3:3" ht="15.6" x14ac:dyDescent="0.3">
      <c r="C23774" s="227"/>
    </row>
    <row r="23775" spans="3:3" ht="15.6" x14ac:dyDescent="0.3">
      <c r="C23775" s="227"/>
    </row>
    <row r="23776" spans="3:3" ht="15.6" x14ac:dyDescent="0.3">
      <c r="C23776" s="227"/>
    </row>
    <row r="23777" spans="3:3" ht="15.6" x14ac:dyDescent="0.3">
      <c r="C23777" s="227"/>
    </row>
    <row r="23778" spans="3:3" ht="15.6" x14ac:dyDescent="0.3">
      <c r="C23778" s="227"/>
    </row>
    <row r="23779" spans="3:3" ht="15.6" x14ac:dyDescent="0.3">
      <c r="C23779" s="227"/>
    </row>
    <row r="23780" spans="3:3" ht="15.6" x14ac:dyDescent="0.3">
      <c r="C23780" s="227"/>
    </row>
    <row r="23781" spans="3:3" ht="15.6" x14ac:dyDescent="0.3">
      <c r="C23781" s="227"/>
    </row>
    <row r="23782" spans="3:3" ht="15.6" x14ac:dyDescent="0.3">
      <c r="C23782" s="227"/>
    </row>
    <row r="23783" spans="3:3" ht="15.6" x14ac:dyDescent="0.3">
      <c r="C23783" s="227"/>
    </row>
    <row r="23784" spans="3:3" ht="15.6" x14ac:dyDescent="0.3">
      <c r="C23784" s="227"/>
    </row>
    <row r="23785" spans="3:3" ht="15.6" x14ac:dyDescent="0.3">
      <c r="C23785" s="227"/>
    </row>
    <row r="23786" spans="3:3" ht="15.6" x14ac:dyDescent="0.3">
      <c r="C23786" s="227"/>
    </row>
    <row r="23787" spans="3:3" ht="15.6" x14ac:dyDescent="0.3">
      <c r="C23787" s="227"/>
    </row>
    <row r="23788" spans="3:3" ht="15.6" x14ac:dyDescent="0.3">
      <c r="C23788" s="227"/>
    </row>
    <row r="23789" spans="3:3" ht="15.6" x14ac:dyDescent="0.3">
      <c r="C23789" s="227"/>
    </row>
    <row r="23790" spans="3:3" ht="15.6" x14ac:dyDescent="0.3">
      <c r="C23790" s="227"/>
    </row>
    <row r="23791" spans="3:3" ht="15.6" x14ac:dyDescent="0.3">
      <c r="C23791" s="227"/>
    </row>
    <row r="23792" spans="3:3" ht="15.6" x14ac:dyDescent="0.3">
      <c r="C23792" s="227"/>
    </row>
    <row r="23793" spans="3:3" ht="15.6" x14ac:dyDescent="0.3">
      <c r="C23793" s="227"/>
    </row>
    <row r="23794" spans="3:3" ht="15.6" x14ac:dyDescent="0.3">
      <c r="C23794" s="227"/>
    </row>
    <row r="23795" spans="3:3" ht="15.6" x14ac:dyDescent="0.3">
      <c r="C23795" s="227"/>
    </row>
    <row r="23796" spans="3:3" ht="15.6" x14ac:dyDescent="0.3">
      <c r="C23796" s="227"/>
    </row>
    <row r="23797" spans="3:3" ht="15.6" x14ac:dyDescent="0.3">
      <c r="C23797" s="227"/>
    </row>
    <row r="23798" spans="3:3" ht="15.6" x14ac:dyDescent="0.3">
      <c r="C23798" s="227"/>
    </row>
    <row r="23799" spans="3:3" ht="15.6" x14ac:dyDescent="0.3">
      <c r="C23799" s="227"/>
    </row>
    <row r="23800" spans="3:3" ht="15.6" x14ac:dyDescent="0.3">
      <c r="C23800" s="227"/>
    </row>
    <row r="23801" spans="3:3" ht="15.6" x14ac:dyDescent="0.3">
      <c r="C23801" s="227"/>
    </row>
    <row r="23802" spans="3:3" ht="15.6" x14ac:dyDescent="0.3">
      <c r="C23802" s="227"/>
    </row>
    <row r="23803" spans="3:3" ht="15.6" x14ac:dyDescent="0.3">
      <c r="C23803" s="227"/>
    </row>
    <row r="23804" spans="3:3" ht="15.6" x14ac:dyDescent="0.3">
      <c r="C23804" s="227"/>
    </row>
    <row r="23805" spans="3:3" ht="15.6" x14ac:dyDescent="0.3">
      <c r="C23805" s="227"/>
    </row>
    <row r="23806" spans="3:3" ht="15.6" x14ac:dyDescent="0.3">
      <c r="C23806" s="227"/>
    </row>
    <row r="23807" spans="3:3" ht="15.6" x14ac:dyDescent="0.3">
      <c r="C23807" s="227"/>
    </row>
    <row r="23808" spans="3:3" ht="15.6" x14ac:dyDescent="0.3">
      <c r="C23808" s="227"/>
    </row>
    <row r="23809" spans="3:3" ht="15.6" x14ac:dyDescent="0.3">
      <c r="C23809" s="227"/>
    </row>
    <row r="23810" spans="3:3" ht="15.6" x14ac:dyDescent="0.3">
      <c r="C23810" s="227"/>
    </row>
    <row r="23811" spans="3:3" ht="15.6" x14ac:dyDescent="0.3">
      <c r="C23811" s="227"/>
    </row>
    <row r="23812" spans="3:3" ht="15.6" x14ac:dyDescent="0.3">
      <c r="C23812" s="227"/>
    </row>
    <row r="23813" spans="3:3" ht="15.6" x14ac:dyDescent="0.3">
      <c r="C23813" s="227"/>
    </row>
    <row r="23814" spans="3:3" ht="15.6" x14ac:dyDescent="0.3">
      <c r="C23814" s="227"/>
    </row>
    <row r="23815" spans="3:3" ht="15.6" x14ac:dyDescent="0.3">
      <c r="C23815" s="227"/>
    </row>
    <row r="23816" spans="3:3" ht="15.6" x14ac:dyDescent="0.3">
      <c r="C23816" s="227"/>
    </row>
    <row r="23817" spans="3:3" ht="15.6" x14ac:dyDescent="0.3">
      <c r="C23817" s="227"/>
    </row>
    <row r="23818" spans="3:3" ht="15.6" x14ac:dyDescent="0.3">
      <c r="C23818" s="227"/>
    </row>
    <row r="23819" spans="3:3" ht="15.6" x14ac:dyDescent="0.3">
      <c r="C23819" s="227"/>
    </row>
    <row r="23820" spans="3:3" ht="15.6" x14ac:dyDescent="0.3">
      <c r="C23820" s="227"/>
    </row>
    <row r="23821" spans="3:3" ht="15.6" x14ac:dyDescent="0.3">
      <c r="C23821" s="227"/>
    </row>
    <row r="23822" spans="3:3" ht="15.6" x14ac:dyDescent="0.3">
      <c r="C23822" s="227"/>
    </row>
    <row r="23823" spans="3:3" ht="15.6" x14ac:dyDescent="0.3">
      <c r="C23823" s="227"/>
    </row>
    <row r="23824" spans="3:3" ht="15.6" x14ac:dyDescent="0.3">
      <c r="C23824" s="227"/>
    </row>
    <row r="23825" spans="3:3" ht="15.6" x14ac:dyDescent="0.3">
      <c r="C23825" s="227"/>
    </row>
    <row r="23826" spans="3:3" ht="15.6" x14ac:dyDescent="0.3">
      <c r="C23826" s="227"/>
    </row>
    <row r="23827" spans="3:3" ht="15.6" x14ac:dyDescent="0.3">
      <c r="C23827" s="227"/>
    </row>
    <row r="23828" spans="3:3" ht="15.6" x14ac:dyDescent="0.3">
      <c r="C23828" s="227"/>
    </row>
    <row r="23829" spans="3:3" ht="15.6" x14ac:dyDescent="0.3">
      <c r="C23829" s="227"/>
    </row>
    <row r="23830" spans="3:3" ht="15.6" x14ac:dyDescent="0.3">
      <c r="C23830" s="227"/>
    </row>
    <row r="23831" spans="3:3" ht="15.6" x14ac:dyDescent="0.3">
      <c r="C23831" s="227"/>
    </row>
    <row r="23832" spans="3:3" ht="15.6" x14ac:dyDescent="0.3">
      <c r="C23832" s="227"/>
    </row>
    <row r="23833" spans="3:3" ht="15.6" x14ac:dyDescent="0.3">
      <c r="C23833" s="227"/>
    </row>
    <row r="23834" spans="3:3" ht="15.6" x14ac:dyDescent="0.3">
      <c r="C23834" s="227"/>
    </row>
    <row r="23835" spans="3:3" ht="15.6" x14ac:dyDescent="0.3">
      <c r="C23835" s="227"/>
    </row>
    <row r="23836" spans="3:3" ht="15.6" x14ac:dyDescent="0.3">
      <c r="C23836" s="227"/>
    </row>
    <row r="23837" spans="3:3" ht="15.6" x14ac:dyDescent="0.3">
      <c r="C23837" s="227"/>
    </row>
    <row r="23838" spans="3:3" ht="15.6" x14ac:dyDescent="0.3">
      <c r="C23838" s="227"/>
    </row>
    <row r="23839" spans="3:3" ht="15.6" x14ac:dyDescent="0.3">
      <c r="C23839" s="227"/>
    </row>
    <row r="23840" spans="3:3" ht="15.6" x14ac:dyDescent="0.3">
      <c r="C23840" s="227"/>
    </row>
    <row r="23841" spans="3:3" ht="15.6" x14ac:dyDescent="0.3">
      <c r="C23841" s="227"/>
    </row>
    <row r="23842" spans="3:3" ht="15.6" x14ac:dyDescent="0.3">
      <c r="C23842" s="227"/>
    </row>
    <row r="23843" spans="3:3" ht="15.6" x14ac:dyDescent="0.3">
      <c r="C23843" s="227"/>
    </row>
    <row r="23844" spans="3:3" ht="15.6" x14ac:dyDescent="0.3">
      <c r="C23844" s="227"/>
    </row>
    <row r="23845" spans="3:3" ht="15.6" x14ac:dyDescent="0.3">
      <c r="C23845" s="227"/>
    </row>
    <row r="23846" spans="3:3" ht="15.6" x14ac:dyDescent="0.3">
      <c r="C23846" s="227"/>
    </row>
    <row r="23847" spans="3:3" ht="15.6" x14ac:dyDescent="0.3">
      <c r="C23847" s="227"/>
    </row>
    <row r="23848" spans="3:3" ht="15.6" x14ac:dyDescent="0.3">
      <c r="C23848" s="227"/>
    </row>
    <row r="23849" spans="3:3" ht="15.6" x14ac:dyDescent="0.3">
      <c r="C23849" s="227"/>
    </row>
    <row r="23850" spans="3:3" ht="15.6" x14ac:dyDescent="0.3">
      <c r="C23850" s="227"/>
    </row>
    <row r="23851" spans="3:3" ht="15.6" x14ac:dyDescent="0.3">
      <c r="C23851" s="227"/>
    </row>
    <row r="23852" spans="3:3" ht="15.6" x14ac:dyDescent="0.3">
      <c r="C23852" s="227"/>
    </row>
    <row r="23853" spans="3:3" ht="15.6" x14ac:dyDescent="0.3">
      <c r="C23853" s="227"/>
    </row>
    <row r="23854" spans="3:3" ht="15.6" x14ac:dyDescent="0.3">
      <c r="C23854" s="227"/>
    </row>
    <row r="23855" spans="3:3" ht="15.6" x14ac:dyDescent="0.3">
      <c r="C23855" s="227"/>
    </row>
    <row r="23856" spans="3:3" ht="15.6" x14ac:dyDescent="0.3">
      <c r="C23856" s="227"/>
    </row>
    <row r="23857" spans="3:3" ht="15.6" x14ac:dyDescent="0.3">
      <c r="C23857" s="227"/>
    </row>
    <row r="23858" spans="3:3" ht="15.6" x14ac:dyDescent="0.3">
      <c r="C23858" s="227"/>
    </row>
    <row r="23859" spans="3:3" ht="15.6" x14ac:dyDescent="0.3">
      <c r="C23859" s="227"/>
    </row>
    <row r="23860" spans="3:3" ht="15.6" x14ac:dyDescent="0.3">
      <c r="C23860" s="227"/>
    </row>
    <row r="23861" spans="3:3" ht="15.6" x14ac:dyDescent="0.3">
      <c r="C23861" s="227"/>
    </row>
    <row r="23862" spans="3:3" ht="15.6" x14ac:dyDescent="0.3">
      <c r="C23862" s="227"/>
    </row>
    <row r="23863" spans="3:3" ht="15.6" x14ac:dyDescent="0.3">
      <c r="C23863" s="227"/>
    </row>
    <row r="23864" spans="3:3" ht="15.6" x14ac:dyDescent="0.3">
      <c r="C23864" s="227"/>
    </row>
    <row r="23865" spans="3:3" ht="15.6" x14ac:dyDescent="0.3">
      <c r="C23865" s="227"/>
    </row>
    <row r="23866" spans="3:3" ht="15.6" x14ac:dyDescent="0.3">
      <c r="C23866" s="227"/>
    </row>
    <row r="23867" spans="3:3" ht="15.6" x14ac:dyDescent="0.3">
      <c r="C23867" s="227"/>
    </row>
    <row r="23868" spans="3:3" ht="15.6" x14ac:dyDescent="0.3">
      <c r="C23868" s="227"/>
    </row>
    <row r="23869" spans="3:3" ht="15.6" x14ac:dyDescent="0.3">
      <c r="C23869" s="227"/>
    </row>
    <row r="23870" spans="3:3" ht="15.6" x14ac:dyDescent="0.3">
      <c r="C23870" s="227"/>
    </row>
    <row r="23871" spans="3:3" ht="15.6" x14ac:dyDescent="0.3">
      <c r="C23871" s="227"/>
    </row>
    <row r="23872" spans="3:3" ht="15.6" x14ac:dyDescent="0.3">
      <c r="C23872" s="227"/>
    </row>
    <row r="23873" spans="3:3" ht="15.6" x14ac:dyDescent="0.3">
      <c r="C23873" s="227"/>
    </row>
    <row r="23874" spans="3:3" ht="15.6" x14ac:dyDescent="0.3">
      <c r="C23874" s="227"/>
    </row>
    <row r="23875" spans="3:3" ht="15.6" x14ac:dyDescent="0.3">
      <c r="C23875" s="227"/>
    </row>
    <row r="23876" spans="3:3" ht="15.6" x14ac:dyDescent="0.3">
      <c r="C23876" s="227"/>
    </row>
    <row r="23877" spans="3:3" ht="15.6" x14ac:dyDescent="0.3">
      <c r="C23877" s="227"/>
    </row>
    <row r="23878" spans="3:3" ht="15.6" x14ac:dyDescent="0.3">
      <c r="C23878" s="227"/>
    </row>
    <row r="23879" spans="3:3" ht="15.6" x14ac:dyDescent="0.3">
      <c r="C23879" s="227"/>
    </row>
    <row r="23880" spans="3:3" ht="15.6" x14ac:dyDescent="0.3">
      <c r="C23880" s="227"/>
    </row>
    <row r="23881" spans="3:3" ht="15.6" x14ac:dyDescent="0.3">
      <c r="C23881" s="227"/>
    </row>
    <row r="23882" spans="3:3" ht="15.6" x14ac:dyDescent="0.3">
      <c r="C23882" s="227"/>
    </row>
    <row r="23883" spans="3:3" ht="15.6" x14ac:dyDescent="0.3">
      <c r="C23883" s="227"/>
    </row>
    <row r="23884" spans="3:3" ht="15.6" x14ac:dyDescent="0.3">
      <c r="C23884" s="227"/>
    </row>
    <row r="23885" spans="3:3" ht="15.6" x14ac:dyDescent="0.3">
      <c r="C23885" s="227"/>
    </row>
    <row r="23886" spans="3:3" ht="15.6" x14ac:dyDescent="0.3">
      <c r="C23886" s="227"/>
    </row>
    <row r="23887" spans="3:3" ht="15.6" x14ac:dyDescent="0.3">
      <c r="C23887" s="227"/>
    </row>
    <row r="23888" spans="3:3" ht="15.6" x14ac:dyDescent="0.3">
      <c r="C23888" s="227"/>
    </row>
    <row r="23889" spans="3:3" ht="15.6" x14ac:dyDescent="0.3">
      <c r="C23889" s="227"/>
    </row>
    <row r="23890" spans="3:3" ht="15.6" x14ac:dyDescent="0.3">
      <c r="C23890" s="227"/>
    </row>
    <row r="23891" spans="3:3" ht="15.6" x14ac:dyDescent="0.3">
      <c r="C23891" s="227"/>
    </row>
    <row r="23892" spans="3:3" ht="15.6" x14ac:dyDescent="0.3">
      <c r="C23892" s="227"/>
    </row>
    <row r="23893" spans="3:3" ht="15.6" x14ac:dyDescent="0.3">
      <c r="C23893" s="227"/>
    </row>
    <row r="23894" spans="3:3" ht="15.6" x14ac:dyDescent="0.3">
      <c r="C23894" s="227"/>
    </row>
    <row r="23895" spans="3:3" ht="15.6" x14ac:dyDescent="0.3">
      <c r="C23895" s="227"/>
    </row>
    <row r="23896" spans="3:3" ht="15.6" x14ac:dyDescent="0.3">
      <c r="C23896" s="227"/>
    </row>
    <row r="23897" spans="3:3" ht="15.6" x14ac:dyDescent="0.3">
      <c r="C23897" s="227"/>
    </row>
    <row r="23898" spans="3:3" ht="15.6" x14ac:dyDescent="0.3">
      <c r="C23898" s="227"/>
    </row>
    <row r="23899" spans="3:3" ht="15.6" x14ac:dyDescent="0.3">
      <c r="C23899" s="227"/>
    </row>
    <row r="23900" spans="3:3" ht="15.6" x14ac:dyDescent="0.3">
      <c r="C23900" s="227"/>
    </row>
    <row r="23901" spans="3:3" ht="15.6" x14ac:dyDescent="0.3">
      <c r="C23901" s="227"/>
    </row>
    <row r="23902" spans="3:3" ht="15.6" x14ac:dyDescent="0.3">
      <c r="C23902" s="227"/>
    </row>
    <row r="23903" spans="3:3" ht="15.6" x14ac:dyDescent="0.3">
      <c r="C23903" s="227"/>
    </row>
    <row r="23904" spans="3:3" ht="15.6" x14ac:dyDescent="0.3">
      <c r="C23904" s="227"/>
    </row>
    <row r="23905" spans="3:3" ht="15.6" x14ac:dyDescent="0.3">
      <c r="C23905" s="227"/>
    </row>
    <row r="23906" spans="3:3" ht="15.6" x14ac:dyDescent="0.3">
      <c r="C23906" s="227"/>
    </row>
    <row r="23907" spans="3:3" ht="15.6" x14ac:dyDescent="0.3">
      <c r="C23907" s="227"/>
    </row>
    <row r="23908" spans="3:3" ht="15.6" x14ac:dyDescent="0.3">
      <c r="C23908" s="227"/>
    </row>
    <row r="23909" spans="3:3" ht="15.6" x14ac:dyDescent="0.3">
      <c r="C23909" s="227"/>
    </row>
    <row r="23910" spans="3:3" ht="15.6" x14ac:dyDescent="0.3">
      <c r="C23910" s="227"/>
    </row>
    <row r="23911" spans="3:3" ht="15.6" x14ac:dyDescent="0.3">
      <c r="C23911" s="227"/>
    </row>
    <row r="23912" spans="3:3" ht="15.6" x14ac:dyDescent="0.3">
      <c r="C23912" s="227"/>
    </row>
    <row r="23913" spans="3:3" ht="15.6" x14ac:dyDescent="0.3">
      <c r="C23913" s="227"/>
    </row>
    <row r="23914" spans="3:3" ht="15.6" x14ac:dyDescent="0.3">
      <c r="C23914" s="227"/>
    </row>
    <row r="23915" spans="3:3" ht="15.6" x14ac:dyDescent="0.3">
      <c r="C23915" s="227"/>
    </row>
    <row r="23916" spans="3:3" ht="15.6" x14ac:dyDescent="0.3">
      <c r="C23916" s="227"/>
    </row>
    <row r="23917" spans="3:3" ht="15.6" x14ac:dyDescent="0.3">
      <c r="C23917" s="227"/>
    </row>
    <row r="23918" spans="3:3" ht="15.6" x14ac:dyDescent="0.3">
      <c r="C23918" s="227"/>
    </row>
    <row r="23919" spans="3:3" ht="15.6" x14ac:dyDescent="0.3">
      <c r="C23919" s="227"/>
    </row>
    <row r="23920" spans="3:3" ht="15.6" x14ac:dyDescent="0.3">
      <c r="C23920" s="227"/>
    </row>
    <row r="23921" spans="3:3" ht="15.6" x14ac:dyDescent="0.3">
      <c r="C23921" s="227"/>
    </row>
    <row r="23922" spans="3:3" ht="15.6" x14ac:dyDescent="0.3">
      <c r="C23922" s="227"/>
    </row>
    <row r="23923" spans="3:3" ht="15.6" x14ac:dyDescent="0.3">
      <c r="C23923" s="227"/>
    </row>
    <row r="23924" spans="3:3" ht="15.6" x14ac:dyDescent="0.3">
      <c r="C23924" s="227"/>
    </row>
    <row r="23925" spans="3:3" ht="15.6" x14ac:dyDescent="0.3">
      <c r="C23925" s="227"/>
    </row>
    <row r="23926" spans="3:3" ht="15.6" x14ac:dyDescent="0.3">
      <c r="C23926" s="227"/>
    </row>
    <row r="23927" spans="3:3" ht="15.6" x14ac:dyDescent="0.3">
      <c r="C23927" s="227"/>
    </row>
    <row r="23928" spans="3:3" ht="15.6" x14ac:dyDescent="0.3">
      <c r="C23928" s="227"/>
    </row>
    <row r="23929" spans="3:3" ht="15.6" x14ac:dyDescent="0.3">
      <c r="C23929" s="227"/>
    </row>
    <row r="23930" spans="3:3" ht="15.6" x14ac:dyDescent="0.3">
      <c r="C23930" s="227"/>
    </row>
    <row r="23931" spans="3:3" ht="15.6" x14ac:dyDescent="0.3">
      <c r="C23931" s="227"/>
    </row>
    <row r="23932" spans="3:3" ht="15.6" x14ac:dyDescent="0.3">
      <c r="C23932" s="227"/>
    </row>
    <row r="23933" spans="3:3" ht="15.6" x14ac:dyDescent="0.3">
      <c r="C23933" s="227"/>
    </row>
    <row r="23934" spans="3:3" ht="15.6" x14ac:dyDescent="0.3">
      <c r="C23934" s="227"/>
    </row>
    <row r="23935" spans="3:3" ht="15.6" x14ac:dyDescent="0.3">
      <c r="C23935" s="227"/>
    </row>
    <row r="23936" spans="3:3" ht="15.6" x14ac:dyDescent="0.3">
      <c r="C23936" s="227"/>
    </row>
    <row r="23937" spans="3:3" ht="15.6" x14ac:dyDescent="0.3">
      <c r="C23937" s="227"/>
    </row>
    <row r="23938" spans="3:3" ht="15.6" x14ac:dyDescent="0.3">
      <c r="C23938" s="227"/>
    </row>
    <row r="23939" spans="3:3" ht="15.6" x14ac:dyDescent="0.3">
      <c r="C23939" s="227"/>
    </row>
    <row r="23940" spans="3:3" ht="15.6" x14ac:dyDescent="0.3">
      <c r="C23940" s="227"/>
    </row>
    <row r="23941" spans="3:3" ht="15.6" x14ac:dyDescent="0.3">
      <c r="C23941" s="227"/>
    </row>
    <row r="23942" spans="3:3" ht="15.6" x14ac:dyDescent="0.3">
      <c r="C23942" s="227"/>
    </row>
    <row r="23943" spans="3:3" ht="15.6" x14ac:dyDescent="0.3">
      <c r="C23943" s="227"/>
    </row>
    <row r="23944" spans="3:3" ht="15.6" x14ac:dyDescent="0.3">
      <c r="C23944" s="227"/>
    </row>
    <row r="23945" spans="3:3" ht="15.6" x14ac:dyDescent="0.3">
      <c r="C23945" s="227"/>
    </row>
    <row r="23946" spans="3:3" ht="15.6" x14ac:dyDescent="0.3">
      <c r="C23946" s="227"/>
    </row>
    <row r="23947" spans="3:3" ht="15.6" x14ac:dyDescent="0.3">
      <c r="C23947" s="227"/>
    </row>
    <row r="23948" spans="3:3" ht="15.6" x14ac:dyDescent="0.3">
      <c r="C23948" s="227"/>
    </row>
    <row r="23949" spans="3:3" ht="15.6" x14ac:dyDescent="0.3">
      <c r="C23949" s="227"/>
    </row>
    <row r="23950" spans="3:3" ht="15.6" x14ac:dyDescent="0.3">
      <c r="C23950" s="227"/>
    </row>
    <row r="23951" spans="3:3" ht="15.6" x14ac:dyDescent="0.3">
      <c r="C23951" s="227"/>
    </row>
    <row r="23952" spans="3:3" ht="15.6" x14ac:dyDescent="0.3">
      <c r="C23952" s="227"/>
    </row>
    <row r="23953" spans="3:3" ht="15.6" x14ac:dyDescent="0.3">
      <c r="C23953" s="227"/>
    </row>
    <row r="23954" spans="3:3" ht="15.6" x14ac:dyDescent="0.3">
      <c r="C23954" s="227"/>
    </row>
    <row r="23955" spans="3:3" ht="15.6" x14ac:dyDescent="0.3">
      <c r="C23955" s="227"/>
    </row>
    <row r="23956" spans="3:3" ht="15.6" x14ac:dyDescent="0.3">
      <c r="C23956" s="227"/>
    </row>
    <row r="23957" spans="3:3" ht="15.6" x14ac:dyDescent="0.3">
      <c r="C23957" s="227"/>
    </row>
    <row r="23958" spans="3:3" ht="15.6" x14ac:dyDescent="0.3">
      <c r="C23958" s="227"/>
    </row>
    <row r="23959" spans="3:3" ht="15.6" x14ac:dyDescent="0.3">
      <c r="C23959" s="227"/>
    </row>
    <row r="23960" spans="3:3" ht="15.6" x14ac:dyDescent="0.3">
      <c r="C23960" s="227"/>
    </row>
    <row r="23961" spans="3:3" ht="15.6" x14ac:dyDescent="0.3">
      <c r="C23961" s="227"/>
    </row>
    <row r="23962" spans="3:3" ht="15.6" x14ac:dyDescent="0.3">
      <c r="C23962" s="227"/>
    </row>
    <row r="23963" spans="3:3" ht="15.6" x14ac:dyDescent="0.3">
      <c r="C23963" s="227"/>
    </row>
    <row r="23964" spans="3:3" ht="15.6" x14ac:dyDescent="0.3">
      <c r="C23964" s="227"/>
    </row>
    <row r="23965" spans="3:3" ht="15.6" x14ac:dyDescent="0.3">
      <c r="C23965" s="227"/>
    </row>
    <row r="23966" spans="3:3" ht="15.6" x14ac:dyDescent="0.3">
      <c r="C23966" s="227"/>
    </row>
    <row r="23967" spans="3:3" ht="15.6" x14ac:dyDescent="0.3">
      <c r="C23967" s="227"/>
    </row>
    <row r="23968" spans="3:3" ht="15.6" x14ac:dyDescent="0.3">
      <c r="C23968" s="227"/>
    </row>
    <row r="23969" spans="3:3" ht="15.6" x14ac:dyDescent="0.3">
      <c r="C23969" s="227"/>
    </row>
    <row r="23970" spans="3:3" ht="15.6" x14ac:dyDescent="0.3">
      <c r="C23970" s="227"/>
    </row>
    <row r="23971" spans="3:3" ht="15.6" x14ac:dyDescent="0.3">
      <c r="C23971" s="227"/>
    </row>
    <row r="23972" spans="3:3" ht="15.6" x14ac:dyDescent="0.3">
      <c r="C23972" s="227"/>
    </row>
    <row r="23973" spans="3:3" ht="15.6" x14ac:dyDescent="0.3">
      <c r="C23973" s="227"/>
    </row>
    <row r="23974" spans="3:3" ht="15.6" x14ac:dyDescent="0.3">
      <c r="C23974" s="227"/>
    </row>
    <row r="23975" spans="3:3" ht="15.6" x14ac:dyDescent="0.3">
      <c r="C23975" s="227"/>
    </row>
    <row r="23976" spans="3:3" ht="15.6" x14ac:dyDescent="0.3">
      <c r="C23976" s="227"/>
    </row>
    <row r="23977" spans="3:3" ht="15.6" x14ac:dyDescent="0.3">
      <c r="C23977" s="227"/>
    </row>
    <row r="23978" spans="3:3" ht="15.6" x14ac:dyDescent="0.3">
      <c r="C23978" s="227"/>
    </row>
    <row r="23979" spans="3:3" ht="15.6" x14ac:dyDescent="0.3">
      <c r="C23979" s="227"/>
    </row>
    <row r="23980" spans="3:3" ht="15.6" x14ac:dyDescent="0.3">
      <c r="C23980" s="227"/>
    </row>
    <row r="23981" spans="3:3" ht="15.6" x14ac:dyDescent="0.3">
      <c r="C23981" s="227"/>
    </row>
    <row r="23982" spans="3:3" ht="15.6" x14ac:dyDescent="0.3">
      <c r="C23982" s="227"/>
    </row>
    <row r="23983" spans="3:3" ht="15.6" x14ac:dyDescent="0.3">
      <c r="C23983" s="227"/>
    </row>
    <row r="23984" spans="3:3" ht="15.6" x14ac:dyDescent="0.3">
      <c r="C23984" s="227"/>
    </row>
    <row r="23985" spans="3:3" ht="15.6" x14ac:dyDescent="0.3">
      <c r="C23985" s="227"/>
    </row>
    <row r="23986" spans="3:3" ht="15.6" x14ac:dyDescent="0.3">
      <c r="C23986" s="227"/>
    </row>
    <row r="23987" spans="3:3" ht="15.6" x14ac:dyDescent="0.3">
      <c r="C23987" s="227"/>
    </row>
    <row r="23988" spans="3:3" ht="15.6" x14ac:dyDescent="0.3">
      <c r="C23988" s="227"/>
    </row>
    <row r="23989" spans="3:3" ht="15.6" x14ac:dyDescent="0.3">
      <c r="C23989" s="227"/>
    </row>
    <row r="23990" spans="3:3" ht="15.6" x14ac:dyDescent="0.3">
      <c r="C23990" s="227"/>
    </row>
    <row r="23991" spans="3:3" ht="15.6" x14ac:dyDescent="0.3">
      <c r="C23991" s="227"/>
    </row>
    <row r="23992" spans="3:3" ht="15.6" x14ac:dyDescent="0.3">
      <c r="C23992" s="227"/>
    </row>
    <row r="23993" spans="3:3" ht="15.6" x14ac:dyDescent="0.3">
      <c r="C23993" s="227"/>
    </row>
    <row r="23994" spans="3:3" ht="15.6" x14ac:dyDescent="0.3">
      <c r="C23994" s="227"/>
    </row>
    <row r="23995" spans="3:3" ht="15.6" x14ac:dyDescent="0.3">
      <c r="C23995" s="227"/>
    </row>
    <row r="23996" spans="3:3" ht="15.6" x14ac:dyDescent="0.3">
      <c r="C23996" s="227"/>
    </row>
    <row r="23997" spans="3:3" ht="15.6" x14ac:dyDescent="0.3">
      <c r="C23997" s="227"/>
    </row>
    <row r="23998" spans="3:3" ht="15.6" x14ac:dyDescent="0.3">
      <c r="C23998" s="227"/>
    </row>
    <row r="23999" spans="3:3" ht="15.6" x14ac:dyDescent="0.3">
      <c r="C23999" s="227"/>
    </row>
    <row r="24000" spans="3:3" ht="15.6" x14ac:dyDescent="0.3">
      <c r="C24000" s="227"/>
    </row>
    <row r="24001" spans="3:3" ht="15.6" x14ac:dyDescent="0.3">
      <c r="C24001" s="227"/>
    </row>
    <row r="24002" spans="3:3" ht="15.6" x14ac:dyDescent="0.3">
      <c r="C24002" s="227"/>
    </row>
    <row r="24003" spans="3:3" ht="15.6" x14ac:dyDescent="0.3">
      <c r="C24003" s="227"/>
    </row>
    <row r="24004" spans="3:3" ht="15.6" x14ac:dyDescent="0.3">
      <c r="C24004" s="227"/>
    </row>
    <row r="24005" spans="3:3" ht="15.6" x14ac:dyDescent="0.3">
      <c r="C24005" s="227"/>
    </row>
    <row r="24006" spans="3:3" ht="15.6" x14ac:dyDescent="0.3">
      <c r="C24006" s="227"/>
    </row>
    <row r="24007" spans="3:3" ht="15.6" x14ac:dyDescent="0.3">
      <c r="C24007" s="227"/>
    </row>
    <row r="24008" spans="3:3" ht="15.6" x14ac:dyDescent="0.3">
      <c r="C24008" s="227"/>
    </row>
    <row r="24009" spans="3:3" ht="15.6" x14ac:dyDescent="0.3">
      <c r="C24009" s="227"/>
    </row>
    <row r="24010" spans="3:3" ht="15.6" x14ac:dyDescent="0.3">
      <c r="C24010" s="227"/>
    </row>
    <row r="24011" spans="3:3" ht="15.6" x14ac:dyDescent="0.3">
      <c r="C24011" s="227"/>
    </row>
    <row r="24012" spans="3:3" ht="15.6" x14ac:dyDescent="0.3">
      <c r="C24012" s="227"/>
    </row>
    <row r="24013" spans="3:3" ht="15.6" x14ac:dyDescent="0.3">
      <c r="C24013" s="227"/>
    </row>
    <row r="24014" spans="3:3" ht="15.6" x14ac:dyDescent="0.3">
      <c r="C24014" s="227"/>
    </row>
    <row r="24015" spans="3:3" ht="15.6" x14ac:dyDescent="0.3">
      <c r="C24015" s="227"/>
    </row>
    <row r="24016" spans="3:3" ht="15.6" x14ac:dyDescent="0.3">
      <c r="C24016" s="227"/>
    </row>
    <row r="24017" spans="3:3" ht="15.6" x14ac:dyDescent="0.3">
      <c r="C24017" s="227"/>
    </row>
    <row r="24018" spans="3:3" ht="15.6" x14ac:dyDescent="0.3">
      <c r="C24018" s="227"/>
    </row>
    <row r="24019" spans="3:3" ht="15.6" x14ac:dyDescent="0.3">
      <c r="C24019" s="227"/>
    </row>
    <row r="24020" spans="3:3" ht="15.6" x14ac:dyDescent="0.3">
      <c r="C24020" s="227"/>
    </row>
    <row r="24021" spans="3:3" ht="15.6" x14ac:dyDescent="0.3">
      <c r="C24021" s="227"/>
    </row>
    <row r="24022" spans="3:3" ht="15.6" x14ac:dyDescent="0.3">
      <c r="C24022" s="227"/>
    </row>
    <row r="24023" spans="3:3" ht="15.6" x14ac:dyDescent="0.3">
      <c r="C24023" s="227"/>
    </row>
    <row r="24024" spans="3:3" ht="15.6" x14ac:dyDescent="0.3">
      <c r="C24024" s="227"/>
    </row>
    <row r="24025" spans="3:3" ht="15.6" x14ac:dyDescent="0.3">
      <c r="C24025" s="227"/>
    </row>
    <row r="24026" spans="3:3" ht="15.6" x14ac:dyDescent="0.3">
      <c r="C24026" s="227"/>
    </row>
    <row r="24027" spans="3:3" ht="15.6" x14ac:dyDescent="0.3">
      <c r="C24027" s="227"/>
    </row>
    <row r="24028" spans="3:3" ht="15.6" x14ac:dyDescent="0.3">
      <c r="C24028" s="227"/>
    </row>
    <row r="24029" spans="3:3" ht="15.6" x14ac:dyDescent="0.3">
      <c r="C24029" s="227"/>
    </row>
    <row r="24030" spans="3:3" ht="15.6" x14ac:dyDescent="0.3">
      <c r="C24030" s="227"/>
    </row>
    <row r="24031" spans="3:3" ht="15.6" x14ac:dyDescent="0.3">
      <c r="C24031" s="227"/>
    </row>
    <row r="24032" spans="3:3" ht="15.6" x14ac:dyDescent="0.3">
      <c r="C24032" s="227"/>
    </row>
    <row r="24033" spans="3:3" ht="15.6" x14ac:dyDescent="0.3">
      <c r="C24033" s="227"/>
    </row>
    <row r="24034" spans="3:3" ht="15.6" x14ac:dyDescent="0.3">
      <c r="C24034" s="227"/>
    </row>
    <row r="24035" spans="3:3" ht="15.6" x14ac:dyDescent="0.3">
      <c r="C24035" s="227"/>
    </row>
    <row r="24036" spans="3:3" ht="15.6" x14ac:dyDescent="0.3">
      <c r="C24036" s="227"/>
    </row>
    <row r="24037" spans="3:3" ht="15.6" x14ac:dyDescent="0.3">
      <c r="C24037" s="227"/>
    </row>
    <row r="24038" spans="3:3" ht="15.6" x14ac:dyDescent="0.3">
      <c r="C24038" s="227"/>
    </row>
    <row r="24039" spans="3:3" ht="15.6" x14ac:dyDescent="0.3">
      <c r="C24039" s="227"/>
    </row>
    <row r="24040" spans="3:3" ht="15.6" x14ac:dyDescent="0.3">
      <c r="C24040" s="227"/>
    </row>
    <row r="24041" spans="3:3" ht="15.6" x14ac:dyDescent="0.3">
      <c r="C24041" s="227"/>
    </row>
    <row r="24042" spans="3:3" ht="15.6" x14ac:dyDescent="0.3">
      <c r="C24042" s="227"/>
    </row>
    <row r="24043" spans="3:3" ht="15.6" x14ac:dyDescent="0.3">
      <c r="C24043" s="227"/>
    </row>
    <row r="24044" spans="3:3" ht="15.6" x14ac:dyDescent="0.3">
      <c r="C24044" s="227"/>
    </row>
    <row r="24045" spans="3:3" ht="15.6" x14ac:dyDescent="0.3">
      <c r="C24045" s="227"/>
    </row>
    <row r="24046" spans="3:3" ht="15.6" x14ac:dyDescent="0.3">
      <c r="C24046" s="227"/>
    </row>
    <row r="24047" spans="3:3" ht="15.6" x14ac:dyDescent="0.3">
      <c r="C24047" s="227"/>
    </row>
    <row r="24048" spans="3:3" ht="15.6" x14ac:dyDescent="0.3">
      <c r="C24048" s="227"/>
    </row>
    <row r="24049" spans="3:3" ht="15.6" x14ac:dyDescent="0.3">
      <c r="C24049" s="227"/>
    </row>
    <row r="24050" spans="3:3" ht="15.6" x14ac:dyDescent="0.3">
      <c r="C24050" s="227"/>
    </row>
    <row r="24051" spans="3:3" ht="15.6" x14ac:dyDescent="0.3">
      <c r="C24051" s="227"/>
    </row>
    <row r="24052" spans="3:3" ht="15.6" x14ac:dyDescent="0.3">
      <c r="C24052" s="227"/>
    </row>
    <row r="24053" spans="3:3" ht="15.6" x14ac:dyDescent="0.3">
      <c r="C24053" s="227"/>
    </row>
    <row r="24054" spans="3:3" ht="15.6" x14ac:dyDescent="0.3">
      <c r="C24054" s="227"/>
    </row>
    <row r="24055" spans="3:3" ht="15.6" x14ac:dyDescent="0.3">
      <c r="C24055" s="227"/>
    </row>
    <row r="24056" spans="3:3" ht="15.6" x14ac:dyDescent="0.3">
      <c r="C24056" s="227"/>
    </row>
    <row r="24057" spans="3:3" ht="15.6" x14ac:dyDescent="0.3">
      <c r="C24057" s="227"/>
    </row>
    <row r="24058" spans="3:3" ht="15.6" x14ac:dyDescent="0.3">
      <c r="C24058" s="227"/>
    </row>
    <row r="24059" spans="3:3" ht="15.6" x14ac:dyDescent="0.3">
      <c r="C24059" s="227"/>
    </row>
    <row r="24060" spans="3:3" ht="15.6" x14ac:dyDescent="0.3">
      <c r="C24060" s="227"/>
    </row>
    <row r="24061" spans="3:3" ht="15.6" x14ac:dyDescent="0.3">
      <c r="C24061" s="227"/>
    </row>
    <row r="24062" spans="3:3" ht="15.6" x14ac:dyDescent="0.3">
      <c r="C24062" s="227"/>
    </row>
    <row r="24063" spans="3:3" ht="15.6" x14ac:dyDescent="0.3">
      <c r="C24063" s="227"/>
    </row>
    <row r="24064" spans="3:3" ht="15.6" x14ac:dyDescent="0.3">
      <c r="C24064" s="227"/>
    </row>
    <row r="24065" spans="3:3" ht="15.6" x14ac:dyDescent="0.3">
      <c r="C24065" s="227"/>
    </row>
    <row r="24066" spans="3:3" ht="15.6" x14ac:dyDescent="0.3">
      <c r="C24066" s="227"/>
    </row>
    <row r="24067" spans="3:3" ht="15.6" x14ac:dyDescent="0.3">
      <c r="C24067" s="227"/>
    </row>
    <row r="24068" spans="3:3" ht="15.6" x14ac:dyDescent="0.3">
      <c r="C24068" s="227"/>
    </row>
    <row r="24069" spans="3:3" ht="15.6" x14ac:dyDescent="0.3">
      <c r="C24069" s="227"/>
    </row>
    <row r="24070" spans="3:3" ht="15.6" x14ac:dyDescent="0.3">
      <c r="C24070" s="227"/>
    </row>
    <row r="24071" spans="3:3" ht="15.6" x14ac:dyDescent="0.3">
      <c r="C24071" s="227"/>
    </row>
    <row r="24072" spans="3:3" ht="15.6" x14ac:dyDescent="0.3">
      <c r="C24072" s="227"/>
    </row>
    <row r="24073" spans="3:3" ht="15.6" x14ac:dyDescent="0.3">
      <c r="C24073" s="227"/>
    </row>
    <row r="24074" spans="3:3" ht="15.6" x14ac:dyDescent="0.3">
      <c r="C24074" s="227"/>
    </row>
    <row r="24075" spans="3:3" ht="15.6" x14ac:dyDescent="0.3">
      <c r="C24075" s="227"/>
    </row>
    <row r="24076" spans="3:3" ht="15.6" x14ac:dyDescent="0.3">
      <c r="C24076" s="227"/>
    </row>
    <row r="24077" spans="3:3" ht="15.6" x14ac:dyDescent="0.3">
      <c r="C24077" s="227"/>
    </row>
    <row r="24078" spans="3:3" ht="15.6" x14ac:dyDescent="0.3">
      <c r="C24078" s="227"/>
    </row>
    <row r="24079" spans="3:3" ht="15.6" x14ac:dyDescent="0.3">
      <c r="C24079" s="227"/>
    </row>
    <row r="24080" spans="3:3" ht="15.6" x14ac:dyDescent="0.3">
      <c r="C24080" s="227"/>
    </row>
    <row r="24081" spans="3:3" ht="15.6" x14ac:dyDescent="0.3">
      <c r="C24081" s="227"/>
    </row>
    <row r="24082" spans="3:3" ht="15.6" x14ac:dyDescent="0.3">
      <c r="C24082" s="227"/>
    </row>
    <row r="24083" spans="3:3" ht="15.6" x14ac:dyDescent="0.3">
      <c r="C24083" s="227"/>
    </row>
    <row r="24084" spans="3:3" ht="15.6" x14ac:dyDescent="0.3">
      <c r="C24084" s="227"/>
    </row>
    <row r="24085" spans="3:3" ht="15.6" x14ac:dyDescent="0.3">
      <c r="C24085" s="227"/>
    </row>
    <row r="24086" spans="3:3" ht="15.6" x14ac:dyDescent="0.3">
      <c r="C24086" s="227"/>
    </row>
    <row r="24087" spans="3:3" ht="15.6" x14ac:dyDescent="0.3">
      <c r="C24087" s="227"/>
    </row>
    <row r="24088" spans="3:3" ht="15.6" x14ac:dyDescent="0.3">
      <c r="C24088" s="227"/>
    </row>
    <row r="24089" spans="3:3" ht="15.6" x14ac:dyDescent="0.3">
      <c r="C24089" s="227"/>
    </row>
    <row r="24090" spans="3:3" ht="15.6" x14ac:dyDescent="0.3">
      <c r="C24090" s="227"/>
    </row>
    <row r="24091" spans="3:3" ht="15.6" x14ac:dyDescent="0.3">
      <c r="C24091" s="227"/>
    </row>
    <row r="24092" spans="3:3" ht="15.6" x14ac:dyDescent="0.3">
      <c r="C24092" s="227"/>
    </row>
    <row r="24093" spans="3:3" ht="15.6" x14ac:dyDescent="0.3">
      <c r="C24093" s="227"/>
    </row>
    <row r="24094" spans="3:3" ht="15.6" x14ac:dyDescent="0.3">
      <c r="C24094" s="227"/>
    </row>
    <row r="24095" spans="3:3" ht="15.6" x14ac:dyDescent="0.3">
      <c r="C24095" s="227"/>
    </row>
    <row r="24096" spans="3:3" ht="15.6" x14ac:dyDescent="0.3">
      <c r="C24096" s="227"/>
    </row>
    <row r="24097" spans="3:3" ht="15.6" x14ac:dyDescent="0.3">
      <c r="C24097" s="227"/>
    </row>
    <row r="24098" spans="3:3" ht="15.6" x14ac:dyDescent="0.3">
      <c r="C24098" s="227"/>
    </row>
    <row r="24099" spans="3:3" ht="15.6" x14ac:dyDescent="0.3">
      <c r="C24099" s="227"/>
    </row>
    <row r="24100" spans="3:3" ht="15.6" x14ac:dyDescent="0.3">
      <c r="C24100" s="227"/>
    </row>
    <row r="24101" spans="3:3" ht="15.6" x14ac:dyDescent="0.3">
      <c r="C24101" s="227"/>
    </row>
    <row r="24102" spans="3:3" ht="15.6" x14ac:dyDescent="0.3">
      <c r="C24102" s="227"/>
    </row>
    <row r="24103" spans="3:3" ht="15.6" x14ac:dyDescent="0.3">
      <c r="C24103" s="227"/>
    </row>
    <row r="24104" spans="3:3" ht="15.6" x14ac:dyDescent="0.3">
      <c r="C24104" s="227"/>
    </row>
    <row r="24105" spans="3:3" ht="15.6" x14ac:dyDescent="0.3">
      <c r="C24105" s="227"/>
    </row>
    <row r="24106" spans="3:3" ht="15.6" x14ac:dyDescent="0.3">
      <c r="C24106" s="227"/>
    </row>
    <row r="24107" spans="3:3" ht="15.6" x14ac:dyDescent="0.3">
      <c r="C24107" s="227"/>
    </row>
    <row r="24108" spans="3:3" ht="15.6" x14ac:dyDescent="0.3">
      <c r="C24108" s="227"/>
    </row>
    <row r="24109" spans="3:3" ht="15.6" x14ac:dyDescent="0.3">
      <c r="C24109" s="227"/>
    </row>
    <row r="24110" spans="3:3" ht="15.6" x14ac:dyDescent="0.3">
      <c r="C24110" s="227"/>
    </row>
    <row r="24111" spans="3:3" ht="15.6" x14ac:dyDescent="0.3">
      <c r="C24111" s="227"/>
    </row>
    <row r="24112" spans="3:3" ht="15.6" x14ac:dyDescent="0.3">
      <c r="C24112" s="227"/>
    </row>
    <row r="24113" spans="3:3" ht="15.6" x14ac:dyDescent="0.3">
      <c r="C24113" s="227"/>
    </row>
    <row r="24114" spans="3:3" ht="15.6" x14ac:dyDescent="0.3">
      <c r="C24114" s="227"/>
    </row>
    <row r="24115" spans="3:3" ht="15.6" x14ac:dyDescent="0.3">
      <c r="C24115" s="227"/>
    </row>
    <row r="24116" spans="3:3" ht="15.6" x14ac:dyDescent="0.3">
      <c r="C24116" s="227"/>
    </row>
    <row r="24117" spans="3:3" ht="15.6" x14ac:dyDescent="0.3">
      <c r="C24117" s="227"/>
    </row>
    <row r="24118" spans="3:3" ht="15.6" x14ac:dyDescent="0.3">
      <c r="C24118" s="227"/>
    </row>
    <row r="24119" spans="3:3" ht="15.6" x14ac:dyDescent="0.3">
      <c r="C24119" s="227"/>
    </row>
    <row r="24120" spans="3:3" ht="15.6" x14ac:dyDescent="0.3">
      <c r="C24120" s="227"/>
    </row>
    <row r="24121" spans="3:3" ht="15.6" x14ac:dyDescent="0.3">
      <c r="C24121" s="227"/>
    </row>
    <row r="24122" spans="3:3" ht="15.6" x14ac:dyDescent="0.3">
      <c r="C24122" s="227"/>
    </row>
    <row r="24123" spans="3:3" ht="15.6" x14ac:dyDescent="0.3">
      <c r="C24123" s="227"/>
    </row>
    <row r="24124" spans="3:3" ht="15.6" x14ac:dyDescent="0.3">
      <c r="C24124" s="227"/>
    </row>
    <row r="24125" spans="3:3" ht="15.6" x14ac:dyDescent="0.3">
      <c r="C24125" s="227"/>
    </row>
    <row r="24126" spans="3:3" ht="15.6" x14ac:dyDescent="0.3">
      <c r="C24126" s="227"/>
    </row>
    <row r="24127" spans="3:3" ht="15.6" x14ac:dyDescent="0.3">
      <c r="C24127" s="227"/>
    </row>
    <row r="24128" spans="3:3" ht="15.6" x14ac:dyDescent="0.3">
      <c r="C24128" s="227"/>
    </row>
    <row r="24129" spans="3:3" ht="15.6" x14ac:dyDescent="0.3">
      <c r="C24129" s="227"/>
    </row>
    <row r="24130" spans="3:3" ht="15.6" x14ac:dyDescent="0.3">
      <c r="C24130" s="227"/>
    </row>
    <row r="24131" spans="3:3" ht="15.6" x14ac:dyDescent="0.3">
      <c r="C24131" s="227"/>
    </row>
    <row r="24132" spans="3:3" ht="15.6" x14ac:dyDescent="0.3">
      <c r="C24132" s="227"/>
    </row>
    <row r="24133" spans="3:3" ht="15.6" x14ac:dyDescent="0.3">
      <c r="C24133" s="227"/>
    </row>
    <row r="24134" spans="3:3" ht="15.6" x14ac:dyDescent="0.3">
      <c r="C24134" s="227"/>
    </row>
    <row r="24135" spans="3:3" ht="15.6" x14ac:dyDescent="0.3">
      <c r="C24135" s="227"/>
    </row>
    <row r="24136" spans="3:3" ht="15.6" x14ac:dyDescent="0.3">
      <c r="C24136" s="227"/>
    </row>
    <row r="24137" spans="3:3" ht="15.6" x14ac:dyDescent="0.3">
      <c r="C24137" s="227"/>
    </row>
    <row r="24138" spans="3:3" ht="15.6" x14ac:dyDescent="0.3">
      <c r="C24138" s="227"/>
    </row>
    <row r="24139" spans="3:3" ht="15.6" x14ac:dyDescent="0.3">
      <c r="C24139" s="227"/>
    </row>
    <row r="24140" spans="3:3" ht="15.6" x14ac:dyDescent="0.3">
      <c r="C24140" s="227"/>
    </row>
    <row r="24141" spans="3:3" ht="15.6" x14ac:dyDescent="0.3">
      <c r="C24141" s="227"/>
    </row>
    <row r="24142" spans="3:3" ht="15.6" x14ac:dyDescent="0.3">
      <c r="C24142" s="227"/>
    </row>
    <row r="24143" spans="3:3" ht="15.6" x14ac:dyDescent="0.3">
      <c r="C24143" s="227"/>
    </row>
    <row r="24144" spans="3:3" ht="15.6" x14ac:dyDescent="0.3">
      <c r="C24144" s="227"/>
    </row>
    <row r="24145" spans="3:3" ht="15.6" x14ac:dyDescent="0.3">
      <c r="C24145" s="227"/>
    </row>
    <row r="24146" spans="3:3" ht="15.6" x14ac:dyDescent="0.3">
      <c r="C24146" s="227"/>
    </row>
    <row r="24147" spans="3:3" ht="15.6" x14ac:dyDescent="0.3">
      <c r="C24147" s="227"/>
    </row>
    <row r="24148" spans="3:3" ht="15.6" x14ac:dyDescent="0.3">
      <c r="C24148" s="227"/>
    </row>
    <row r="24149" spans="3:3" ht="15.6" x14ac:dyDescent="0.3">
      <c r="C24149" s="227"/>
    </row>
    <row r="24150" spans="3:3" ht="15.6" x14ac:dyDescent="0.3">
      <c r="C24150" s="227"/>
    </row>
    <row r="24151" spans="3:3" ht="15.6" x14ac:dyDescent="0.3">
      <c r="C24151" s="227"/>
    </row>
    <row r="24152" spans="3:3" ht="15.6" x14ac:dyDescent="0.3">
      <c r="C24152" s="227"/>
    </row>
    <row r="24153" spans="3:3" ht="15.6" x14ac:dyDescent="0.3">
      <c r="C24153" s="227"/>
    </row>
    <row r="24154" spans="3:3" ht="15.6" x14ac:dyDescent="0.3">
      <c r="C24154" s="227"/>
    </row>
    <row r="24155" spans="3:3" ht="15.6" x14ac:dyDescent="0.3">
      <c r="C24155" s="227"/>
    </row>
    <row r="24156" spans="3:3" ht="15.6" x14ac:dyDescent="0.3">
      <c r="C24156" s="227"/>
    </row>
    <row r="24157" spans="3:3" ht="15.6" x14ac:dyDescent="0.3">
      <c r="C24157" s="227"/>
    </row>
    <row r="24158" spans="3:3" ht="15.6" x14ac:dyDescent="0.3">
      <c r="C24158" s="227"/>
    </row>
    <row r="24159" spans="3:3" ht="15.6" x14ac:dyDescent="0.3">
      <c r="C24159" s="227"/>
    </row>
    <row r="24160" spans="3:3" ht="15.6" x14ac:dyDescent="0.3">
      <c r="C24160" s="227"/>
    </row>
    <row r="24161" spans="3:3" ht="15.6" x14ac:dyDescent="0.3">
      <c r="C24161" s="227"/>
    </row>
    <row r="24162" spans="3:3" ht="15.6" x14ac:dyDescent="0.3">
      <c r="C24162" s="227"/>
    </row>
    <row r="24163" spans="3:3" ht="15.6" x14ac:dyDescent="0.3">
      <c r="C24163" s="227"/>
    </row>
    <row r="24164" spans="3:3" ht="15.6" x14ac:dyDescent="0.3">
      <c r="C24164" s="227"/>
    </row>
    <row r="24165" spans="3:3" ht="15.6" x14ac:dyDescent="0.3">
      <c r="C24165" s="227"/>
    </row>
    <row r="24166" spans="3:3" ht="15.6" x14ac:dyDescent="0.3">
      <c r="C24166" s="227"/>
    </row>
    <row r="24167" spans="3:3" ht="15.6" x14ac:dyDescent="0.3">
      <c r="C24167" s="227"/>
    </row>
    <row r="24168" spans="3:3" ht="15.6" x14ac:dyDescent="0.3">
      <c r="C24168" s="227"/>
    </row>
    <row r="24169" spans="3:3" ht="15.6" x14ac:dyDescent="0.3">
      <c r="C24169" s="227"/>
    </row>
    <row r="24170" spans="3:3" ht="15.6" x14ac:dyDescent="0.3">
      <c r="C24170" s="227"/>
    </row>
    <row r="24171" spans="3:3" ht="15.6" x14ac:dyDescent="0.3">
      <c r="C24171" s="227"/>
    </row>
    <row r="24172" spans="3:3" ht="15.6" x14ac:dyDescent="0.3">
      <c r="C24172" s="227"/>
    </row>
    <row r="24173" spans="3:3" ht="15.6" x14ac:dyDescent="0.3">
      <c r="C24173" s="227"/>
    </row>
    <row r="24174" spans="3:3" ht="15.6" x14ac:dyDescent="0.3">
      <c r="C24174" s="227"/>
    </row>
    <row r="24175" spans="3:3" ht="15.6" x14ac:dyDescent="0.3">
      <c r="C24175" s="227"/>
    </row>
    <row r="24176" spans="3:3" ht="15.6" x14ac:dyDescent="0.3">
      <c r="C24176" s="227"/>
    </row>
    <row r="24177" spans="3:3" ht="15.6" x14ac:dyDescent="0.3">
      <c r="C24177" s="227"/>
    </row>
    <row r="24178" spans="3:3" ht="15.6" x14ac:dyDescent="0.3">
      <c r="C24178" s="227"/>
    </row>
    <row r="24179" spans="3:3" ht="15.6" x14ac:dyDescent="0.3">
      <c r="C24179" s="227"/>
    </row>
    <row r="24180" spans="3:3" ht="15.6" x14ac:dyDescent="0.3">
      <c r="C24180" s="227"/>
    </row>
    <row r="24181" spans="3:3" ht="15.6" x14ac:dyDescent="0.3">
      <c r="C24181" s="227"/>
    </row>
    <row r="24182" spans="3:3" ht="15.6" x14ac:dyDescent="0.3">
      <c r="C24182" s="227"/>
    </row>
    <row r="24183" spans="3:3" ht="15.6" x14ac:dyDescent="0.3">
      <c r="C24183" s="227"/>
    </row>
    <row r="24184" spans="3:3" ht="15.6" x14ac:dyDescent="0.3">
      <c r="C24184" s="227"/>
    </row>
    <row r="24185" spans="3:3" ht="15.6" x14ac:dyDescent="0.3">
      <c r="C24185" s="227"/>
    </row>
    <row r="24186" spans="3:3" ht="15.6" x14ac:dyDescent="0.3">
      <c r="C24186" s="227"/>
    </row>
    <row r="24187" spans="3:3" ht="15.6" x14ac:dyDescent="0.3">
      <c r="C24187" s="227"/>
    </row>
    <row r="24188" spans="3:3" ht="15.6" x14ac:dyDescent="0.3">
      <c r="C24188" s="227"/>
    </row>
    <row r="24189" spans="3:3" ht="15.6" x14ac:dyDescent="0.3">
      <c r="C24189" s="227"/>
    </row>
    <row r="24190" spans="3:3" ht="15.6" x14ac:dyDescent="0.3">
      <c r="C24190" s="227"/>
    </row>
    <row r="24191" spans="3:3" ht="15.6" x14ac:dyDescent="0.3">
      <c r="C24191" s="227"/>
    </row>
    <row r="24192" spans="3:3" ht="15.6" x14ac:dyDescent="0.3">
      <c r="C24192" s="227"/>
    </row>
    <row r="24193" spans="3:3" ht="15.6" x14ac:dyDescent="0.3">
      <c r="C24193" s="227"/>
    </row>
    <row r="24194" spans="3:3" ht="15.6" x14ac:dyDescent="0.3">
      <c r="C24194" s="227"/>
    </row>
    <row r="24195" spans="3:3" ht="15.6" x14ac:dyDescent="0.3">
      <c r="C24195" s="227"/>
    </row>
    <row r="24196" spans="3:3" ht="15.6" x14ac:dyDescent="0.3">
      <c r="C24196" s="227"/>
    </row>
    <row r="24197" spans="3:3" ht="15.6" x14ac:dyDescent="0.3">
      <c r="C24197" s="227"/>
    </row>
    <row r="24198" spans="3:3" ht="15.6" x14ac:dyDescent="0.3">
      <c r="C24198" s="227"/>
    </row>
    <row r="24199" spans="3:3" ht="15.6" x14ac:dyDescent="0.3">
      <c r="C24199" s="227"/>
    </row>
    <row r="24200" spans="3:3" ht="15.6" x14ac:dyDescent="0.3">
      <c r="C24200" s="227"/>
    </row>
    <row r="24201" spans="3:3" ht="15.6" x14ac:dyDescent="0.3">
      <c r="C24201" s="227"/>
    </row>
    <row r="24202" spans="3:3" ht="15.6" x14ac:dyDescent="0.3">
      <c r="C24202" s="227"/>
    </row>
    <row r="24203" spans="3:3" ht="15.6" x14ac:dyDescent="0.3">
      <c r="C24203" s="227"/>
    </row>
    <row r="24204" spans="3:3" ht="15.6" x14ac:dyDescent="0.3">
      <c r="C24204" s="227"/>
    </row>
    <row r="24205" spans="3:3" ht="15.6" x14ac:dyDescent="0.3">
      <c r="C24205" s="227"/>
    </row>
    <row r="24206" spans="3:3" ht="15.6" x14ac:dyDescent="0.3">
      <c r="C24206" s="227"/>
    </row>
    <row r="24207" spans="3:3" ht="15.6" x14ac:dyDescent="0.3">
      <c r="C24207" s="227"/>
    </row>
    <row r="24208" spans="3:3" ht="15.6" x14ac:dyDescent="0.3">
      <c r="C24208" s="227"/>
    </row>
    <row r="24209" spans="3:3" ht="15.6" x14ac:dyDescent="0.3">
      <c r="C24209" s="227"/>
    </row>
    <row r="24210" spans="3:3" ht="15.6" x14ac:dyDescent="0.3">
      <c r="C24210" s="227"/>
    </row>
    <row r="24211" spans="3:3" ht="15.6" x14ac:dyDescent="0.3">
      <c r="C24211" s="227"/>
    </row>
    <row r="24212" spans="3:3" ht="15.6" x14ac:dyDescent="0.3">
      <c r="C24212" s="227"/>
    </row>
    <row r="24213" spans="3:3" ht="15.6" x14ac:dyDescent="0.3">
      <c r="C24213" s="227"/>
    </row>
    <row r="24214" spans="3:3" ht="15.6" x14ac:dyDescent="0.3">
      <c r="C24214" s="227"/>
    </row>
    <row r="24215" spans="3:3" ht="15.6" x14ac:dyDescent="0.3">
      <c r="C24215" s="227"/>
    </row>
    <row r="24216" spans="3:3" ht="15.6" x14ac:dyDescent="0.3">
      <c r="C24216" s="227"/>
    </row>
    <row r="24217" spans="3:3" ht="15.6" x14ac:dyDescent="0.3">
      <c r="C24217" s="227"/>
    </row>
    <row r="24218" spans="3:3" ht="15.6" x14ac:dyDescent="0.3">
      <c r="C24218" s="227"/>
    </row>
    <row r="24219" spans="3:3" ht="15.6" x14ac:dyDescent="0.3">
      <c r="C24219" s="227"/>
    </row>
    <row r="24220" spans="3:3" ht="15.6" x14ac:dyDescent="0.3">
      <c r="C24220" s="227"/>
    </row>
    <row r="24221" spans="3:3" ht="15.6" x14ac:dyDescent="0.3">
      <c r="C24221" s="227"/>
    </row>
    <row r="24222" spans="3:3" ht="15.6" x14ac:dyDescent="0.3">
      <c r="C24222" s="227"/>
    </row>
    <row r="24223" spans="3:3" ht="15.6" x14ac:dyDescent="0.3">
      <c r="C24223" s="227"/>
    </row>
    <row r="24224" spans="3:3" ht="15.6" x14ac:dyDescent="0.3">
      <c r="C24224" s="227"/>
    </row>
    <row r="24225" spans="3:3" ht="15.6" x14ac:dyDescent="0.3">
      <c r="C24225" s="227"/>
    </row>
    <row r="24226" spans="3:3" ht="15.6" x14ac:dyDescent="0.3">
      <c r="C24226" s="227"/>
    </row>
    <row r="24227" spans="3:3" ht="15.6" x14ac:dyDescent="0.3">
      <c r="C24227" s="227"/>
    </row>
    <row r="24228" spans="3:3" ht="15.6" x14ac:dyDescent="0.3">
      <c r="C24228" s="227"/>
    </row>
    <row r="24229" spans="3:3" ht="15.6" x14ac:dyDescent="0.3">
      <c r="C24229" s="227"/>
    </row>
    <row r="24230" spans="3:3" ht="15.6" x14ac:dyDescent="0.3">
      <c r="C24230" s="227"/>
    </row>
    <row r="24231" spans="3:3" ht="15.6" x14ac:dyDescent="0.3">
      <c r="C24231" s="227"/>
    </row>
    <row r="24232" spans="3:3" ht="15.6" x14ac:dyDescent="0.3">
      <c r="C24232" s="227"/>
    </row>
    <row r="24233" spans="3:3" ht="15.6" x14ac:dyDescent="0.3">
      <c r="C24233" s="227"/>
    </row>
    <row r="24234" spans="3:3" ht="15.6" x14ac:dyDescent="0.3">
      <c r="C24234" s="227"/>
    </row>
    <row r="24235" spans="3:3" ht="15.6" x14ac:dyDescent="0.3">
      <c r="C24235" s="227"/>
    </row>
    <row r="24236" spans="3:3" ht="15.6" x14ac:dyDescent="0.3">
      <c r="C24236" s="227"/>
    </row>
    <row r="24237" spans="3:3" ht="15.6" x14ac:dyDescent="0.3">
      <c r="C24237" s="227"/>
    </row>
    <row r="24238" spans="3:3" ht="15.6" x14ac:dyDescent="0.3">
      <c r="C24238" s="227"/>
    </row>
    <row r="24239" spans="3:3" ht="15.6" x14ac:dyDescent="0.3">
      <c r="C24239" s="227"/>
    </row>
    <row r="24240" spans="3:3" ht="15.6" x14ac:dyDescent="0.3">
      <c r="C24240" s="227"/>
    </row>
    <row r="24241" spans="3:3" ht="15.6" x14ac:dyDescent="0.3">
      <c r="C24241" s="227"/>
    </row>
    <row r="24242" spans="3:3" ht="15.6" x14ac:dyDescent="0.3">
      <c r="C24242" s="227"/>
    </row>
    <row r="24243" spans="3:3" ht="15.6" x14ac:dyDescent="0.3">
      <c r="C24243" s="227"/>
    </row>
    <row r="24244" spans="3:3" ht="15.6" x14ac:dyDescent="0.3">
      <c r="C24244" s="227"/>
    </row>
    <row r="24245" spans="3:3" ht="15.6" x14ac:dyDescent="0.3">
      <c r="C24245" s="227"/>
    </row>
    <row r="24246" spans="3:3" ht="15.6" x14ac:dyDescent="0.3">
      <c r="C24246" s="227"/>
    </row>
    <row r="24247" spans="3:3" ht="15.6" x14ac:dyDescent="0.3">
      <c r="C24247" s="227"/>
    </row>
    <row r="24248" spans="3:3" ht="15.6" x14ac:dyDescent="0.3">
      <c r="C24248" s="227"/>
    </row>
    <row r="24249" spans="3:3" ht="15.6" x14ac:dyDescent="0.3">
      <c r="C24249" s="227"/>
    </row>
    <row r="24250" spans="3:3" ht="15.6" x14ac:dyDescent="0.3">
      <c r="C24250" s="227"/>
    </row>
    <row r="24251" spans="3:3" ht="15.6" x14ac:dyDescent="0.3">
      <c r="C24251" s="227"/>
    </row>
    <row r="24252" spans="3:3" ht="15.6" x14ac:dyDescent="0.3">
      <c r="C24252" s="227"/>
    </row>
    <row r="24253" spans="3:3" ht="15.6" x14ac:dyDescent="0.3">
      <c r="C24253" s="227"/>
    </row>
    <row r="24254" spans="3:3" ht="15.6" x14ac:dyDescent="0.3">
      <c r="C24254" s="227"/>
    </row>
    <row r="24255" spans="3:3" ht="15.6" x14ac:dyDescent="0.3">
      <c r="C24255" s="227"/>
    </row>
    <row r="24256" spans="3:3" ht="15.6" x14ac:dyDescent="0.3">
      <c r="C24256" s="227"/>
    </row>
    <row r="24257" spans="3:3" ht="15.6" x14ac:dyDescent="0.3">
      <c r="C24257" s="227"/>
    </row>
    <row r="24258" spans="3:3" ht="15.6" x14ac:dyDescent="0.3">
      <c r="C24258" s="227"/>
    </row>
    <row r="24259" spans="3:3" ht="15.6" x14ac:dyDescent="0.3">
      <c r="C24259" s="227"/>
    </row>
    <row r="24260" spans="3:3" ht="15.6" x14ac:dyDescent="0.3">
      <c r="C24260" s="227"/>
    </row>
    <row r="24261" spans="3:3" ht="15.6" x14ac:dyDescent="0.3">
      <c r="C24261" s="227"/>
    </row>
    <row r="24262" spans="3:3" ht="15.6" x14ac:dyDescent="0.3">
      <c r="C24262" s="227"/>
    </row>
    <row r="24263" spans="3:3" ht="15.6" x14ac:dyDescent="0.3">
      <c r="C24263" s="227"/>
    </row>
    <row r="24264" spans="3:3" ht="15.6" x14ac:dyDescent="0.3">
      <c r="C24264" s="227"/>
    </row>
    <row r="24265" spans="3:3" ht="15.6" x14ac:dyDescent="0.3">
      <c r="C24265" s="227"/>
    </row>
    <row r="24266" spans="3:3" ht="15.6" x14ac:dyDescent="0.3">
      <c r="C24266" s="227"/>
    </row>
    <row r="24267" spans="3:3" ht="15.6" x14ac:dyDescent="0.3">
      <c r="C24267" s="227"/>
    </row>
    <row r="24268" spans="3:3" ht="15.6" x14ac:dyDescent="0.3">
      <c r="C24268" s="227"/>
    </row>
    <row r="24269" spans="3:3" ht="15.6" x14ac:dyDescent="0.3">
      <c r="C24269" s="227"/>
    </row>
    <row r="24270" spans="3:3" ht="15.6" x14ac:dyDescent="0.3">
      <c r="C24270" s="227"/>
    </row>
    <row r="24271" spans="3:3" ht="15.6" x14ac:dyDescent="0.3">
      <c r="C24271" s="227"/>
    </row>
    <row r="24272" spans="3:3" ht="15.6" x14ac:dyDescent="0.3">
      <c r="C24272" s="227"/>
    </row>
    <row r="24273" spans="3:3" ht="15.6" x14ac:dyDescent="0.3">
      <c r="C24273" s="227"/>
    </row>
    <row r="24274" spans="3:3" ht="15.6" x14ac:dyDescent="0.3">
      <c r="C24274" s="227"/>
    </row>
    <row r="24275" spans="3:3" ht="15.6" x14ac:dyDescent="0.3">
      <c r="C24275" s="227"/>
    </row>
    <row r="24276" spans="3:3" ht="15.6" x14ac:dyDescent="0.3">
      <c r="C24276" s="227"/>
    </row>
    <row r="24277" spans="3:3" ht="15.6" x14ac:dyDescent="0.3">
      <c r="C24277" s="227"/>
    </row>
    <row r="24278" spans="3:3" ht="15.6" x14ac:dyDescent="0.3">
      <c r="C24278" s="227"/>
    </row>
    <row r="24279" spans="3:3" ht="15.6" x14ac:dyDescent="0.3">
      <c r="C24279" s="227"/>
    </row>
    <row r="24280" spans="3:3" ht="15.6" x14ac:dyDescent="0.3">
      <c r="C24280" s="227"/>
    </row>
    <row r="24281" spans="3:3" ht="15.6" x14ac:dyDescent="0.3">
      <c r="C24281" s="227"/>
    </row>
    <row r="24282" spans="3:3" ht="15.6" x14ac:dyDescent="0.3">
      <c r="C24282" s="227"/>
    </row>
    <row r="24283" spans="3:3" ht="15.6" x14ac:dyDescent="0.3">
      <c r="C24283" s="227"/>
    </row>
    <row r="24284" spans="3:3" ht="15.6" x14ac:dyDescent="0.3">
      <c r="C24284" s="227"/>
    </row>
    <row r="24285" spans="3:3" ht="15.6" x14ac:dyDescent="0.3">
      <c r="C24285" s="227"/>
    </row>
    <row r="24286" spans="3:3" ht="15.6" x14ac:dyDescent="0.3">
      <c r="C24286" s="227"/>
    </row>
    <row r="24287" spans="3:3" ht="15.6" x14ac:dyDescent="0.3">
      <c r="C24287" s="227"/>
    </row>
    <row r="24288" spans="3:3" ht="15.6" x14ac:dyDescent="0.3">
      <c r="C24288" s="227"/>
    </row>
    <row r="24289" spans="3:3" ht="15.6" x14ac:dyDescent="0.3">
      <c r="C24289" s="227"/>
    </row>
    <row r="24290" spans="3:3" ht="15.6" x14ac:dyDescent="0.3">
      <c r="C24290" s="227"/>
    </row>
    <row r="24291" spans="3:3" ht="15.6" x14ac:dyDescent="0.3">
      <c r="C24291" s="227"/>
    </row>
    <row r="24292" spans="3:3" ht="15.6" x14ac:dyDescent="0.3">
      <c r="C24292" s="227"/>
    </row>
    <row r="24293" spans="3:3" ht="15.6" x14ac:dyDescent="0.3">
      <c r="C24293" s="227"/>
    </row>
    <row r="24294" spans="3:3" ht="15.6" x14ac:dyDescent="0.3">
      <c r="C24294" s="227"/>
    </row>
    <row r="24295" spans="3:3" ht="15.6" x14ac:dyDescent="0.3">
      <c r="C24295" s="227"/>
    </row>
    <row r="24296" spans="3:3" ht="15.6" x14ac:dyDescent="0.3">
      <c r="C24296" s="227"/>
    </row>
    <row r="24297" spans="3:3" ht="15.6" x14ac:dyDescent="0.3">
      <c r="C24297" s="227"/>
    </row>
    <row r="24298" spans="3:3" ht="15.6" x14ac:dyDescent="0.3">
      <c r="C24298" s="227"/>
    </row>
    <row r="24299" spans="3:3" ht="15.6" x14ac:dyDescent="0.3">
      <c r="C24299" s="227"/>
    </row>
    <row r="24300" spans="3:3" ht="15.6" x14ac:dyDescent="0.3">
      <c r="C24300" s="227"/>
    </row>
    <row r="24301" spans="3:3" ht="15.6" x14ac:dyDescent="0.3">
      <c r="C24301" s="227"/>
    </row>
    <row r="24302" spans="3:3" ht="15.6" x14ac:dyDescent="0.3">
      <c r="C24302" s="227"/>
    </row>
    <row r="24303" spans="3:3" ht="15.6" x14ac:dyDescent="0.3">
      <c r="C24303" s="227"/>
    </row>
    <row r="24304" spans="3:3" ht="15.6" x14ac:dyDescent="0.3">
      <c r="C24304" s="227"/>
    </row>
    <row r="24305" spans="3:3" ht="15.6" x14ac:dyDescent="0.3">
      <c r="C24305" s="227"/>
    </row>
    <row r="24306" spans="3:3" ht="15.6" x14ac:dyDescent="0.3">
      <c r="C24306" s="227"/>
    </row>
    <row r="24307" spans="3:3" ht="15.6" x14ac:dyDescent="0.3">
      <c r="C24307" s="227"/>
    </row>
    <row r="24308" spans="3:3" ht="15.6" x14ac:dyDescent="0.3">
      <c r="C24308" s="227"/>
    </row>
    <row r="24309" spans="3:3" ht="15.6" x14ac:dyDescent="0.3">
      <c r="C24309" s="227"/>
    </row>
    <row r="24310" spans="3:3" ht="15.6" x14ac:dyDescent="0.3">
      <c r="C24310" s="227"/>
    </row>
    <row r="24311" spans="3:3" ht="15.6" x14ac:dyDescent="0.3">
      <c r="C24311" s="227"/>
    </row>
    <row r="24312" spans="3:3" ht="15.6" x14ac:dyDescent="0.3">
      <c r="C24312" s="227"/>
    </row>
    <row r="24313" spans="3:3" ht="15.6" x14ac:dyDescent="0.3">
      <c r="C24313" s="227"/>
    </row>
    <row r="24314" spans="3:3" ht="15.6" x14ac:dyDescent="0.3">
      <c r="C24314" s="227"/>
    </row>
    <row r="24315" spans="3:3" ht="15.6" x14ac:dyDescent="0.3">
      <c r="C24315" s="227"/>
    </row>
    <row r="24316" spans="3:3" ht="15.6" x14ac:dyDescent="0.3">
      <c r="C24316" s="227"/>
    </row>
    <row r="24317" spans="3:3" ht="15.6" x14ac:dyDescent="0.3">
      <c r="C24317" s="227"/>
    </row>
    <row r="24318" spans="3:3" ht="15.6" x14ac:dyDescent="0.3">
      <c r="C24318" s="227"/>
    </row>
    <row r="24319" spans="3:3" ht="15.6" x14ac:dyDescent="0.3">
      <c r="C24319" s="227"/>
    </row>
    <row r="24320" spans="3:3" ht="15.6" x14ac:dyDescent="0.3">
      <c r="C24320" s="227"/>
    </row>
    <row r="24321" spans="3:3" ht="15.6" x14ac:dyDescent="0.3">
      <c r="C24321" s="227"/>
    </row>
    <row r="24322" spans="3:3" ht="15.6" x14ac:dyDescent="0.3">
      <c r="C24322" s="227"/>
    </row>
    <row r="24323" spans="3:3" ht="15.6" x14ac:dyDescent="0.3">
      <c r="C24323" s="227"/>
    </row>
    <row r="24324" spans="3:3" ht="15.6" x14ac:dyDescent="0.3">
      <c r="C24324" s="227"/>
    </row>
    <row r="24325" spans="3:3" ht="15.6" x14ac:dyDescent="0.3">
      <c r="C24325" s="227"/>
    </row>
    <row r="24326" spans="3:3" ht="15.6" x14ac:dyDescent="0.3">
      <c r="C24326" s="227"/>
    </row>
    <row r="24327" spans="3:3" ht="15.6" x14ac:dyDescent="0.3">
      <c r="C24327" s="227"/>
    </row>
    <row r="24328" spans="3:3" ht="15.6" x14ac:dyDescent="0.3">
      <c r="C24328" s="227"/>
    </row>
    <row r="24329" spans="3:3" ht="15.6" x14ac:dyDescent="0.3">
      <c r="C24329" s="227"/>
    </row>
    <row r="24330" spans="3:3" ht="15.6" x14ac:dyDescent="0.3">
      <c r="C24330" s="227"/>
    </row>
    <row r="24331" spans="3:3" ht="15.6" x14ac:dyDescent="0.3">
      <c r="C24331" s="227"/>
    </row>
    <row r="24332" spans="3:3" ht="15.6" x14ac:dyDescent="0.3">
      <c r="C24332" s="227"/>
    </row>
    <row r="24333" spans="3:3" ht="15.6" x14ac:dyDescent="0.3">
      <c r="C24333" s="227"/>
    </row>
    <row r="24334" spans="3:3" ht="15.6" x14ac:dyDescent="0.3">
      <c r="C24334" s="227"/>
    </row>
    <row r="24335" spans="3:3" ht="15.6" x14ac:dyDescent="0.3">
      <c r="C24335" s="227"/>
    </row>
    <row r="24336" spans="3:3" ht="15.6" x14ac:dyDescent="0.3">
      <c r="C24336" s="227"/>
    </row>
    <row r="24337" spans="3:3" ht="15.6" x14ac:dyDescent="0.3">
      <c r="C24337" s="227"/>
    </row>
    <row r="24338" spans="3:3" ht="15.6" x14ac:dyDescent="0.3">
      <c r="C24338" s="227"/>
    </row>
    <row r="24339" spans="3:3" ht="15.6" x14ac:dyDescent="0.3">
      <c r="C24339" s="227"/>
    </row>
    <row r="24340" spans="3:3" ht="15.6" x14ac:dyDescent="0.3">
      <c r="C24340" s="227"/>
    </row>
    <row r="24341" spans="3:3" ht="15.6" x14ac:dyDescent="0.3">
      <c r="C24341" s="227"/>
    </row>
    <row r="24342" spans="3:3" ht="15.6" x14ac:dyDescent="0.3">
      <c r="C24342" s="227"/>
    </row>
    <row r="24343" spans="3:3" ht="15.6" x14ac:dyDescent="0.3">
      <c r="C24343" s="227"/>
    </row>
    <row r="24344" spans="3:3" ht="15.6" x14ac:dyDescent="0.3">
      <c r="C24344" s="227"/>
    </row>
    <row r="24345" spans="3:3" ht="15.6" x14ac:dyDescent="0.3">
      <c r="C24345" s="227"/>
    </row>
    <row r="24346" spans="3:3" ht="15.6" x14ac:dyDescent="0.3">
      <c r="C24346" s="227"/>
    </row>
    <row r="24347" spans="3:3" ht="15.6" x14ac:dyDescent="0.3">
      <c r="C24347" s="227"/>
    </row>
    <row r="24348" spans="3:3" ht="15.6" x14ac:dyDescent="0.3">
      <c r="C24348" s="227"/>
    </row>
    <row r="24349" spans="3:3" ht="15.6" x14ac:dyDescent="0.3">
      <c r="C24349" s="227"/>
    </row>
    <row r="24350" spans="3:3" ht="15.6" x14ac:dyDescent="0.3">
      <c r="C24350" s="227"/>
    </row>
    <row r="24351" spans="3:3" ht="15.6" x14ac:dyDescent="0.3">
      <c r="C24351" s="227"/>
    </row>
    <row r="24352" spans="3:3" ht="15.6" x14ac:dyDescent="0.3">
      <c r="C24352" s="227"/>
    </row>
    <row r="24353" spans="3:3" ht="15.6" x14ac:dyDescent="0.3">
      <c r="C24353" s="227"/>
    </row>
    <row r="24354" spans="3:3" ht="15.6" x14ac:dyDescent="0.3">
      <c r="C24354" s="227"/>
    </row>
    <row r="24355" spans="3:3" ht="15.6" x14ac:dyDescent="0.3">
      <c r="C24355" s="227"/>
    </row>
    <row r="24356" spans="3:3" ht="15.6" x14ac:dyDescent="0.3">
      <c r="C24356" s="227"/>
    </row>
    <row r="24357" spans="3:3" ht="15.6" x14ac:dyDescent="0.3">
      <c r="C24357" s="227"/>
    </row>
    <row r="24358" spans="3:3" ht="15.6" x14ac:dyDescent="0.3">
      <c r="C24358" s="227"/>
    </row>
    <row r="24359" spans="3:3" ht="15.6" x14ac:dyDescent="0.3">
      <c r="C24359" s="227"/>
    </row>
    <row r="24360" spans="3:3" ht="15.6" x14ac:dyDescent="0.3">
      <c r="C24360" s="227"/>
    </row>
    <row r="24361" spans="3:3" ht="15.6" x14ac:dyDescent="0.3">
      <c r="C24361" s="227"/>
    </row>
    <row r="24362" spans="3:3" ht="15.6" x14ac:dyDescent="0.3">
      <c r="C24362" s="227"/>
    </row>
    <row r="24363" spans="3:3" ht="15.6" x14ac:dyDescent="0.3">
      <c r="C24363" s="227"/>
    </row>
    <row r="24364" spans="3:3" ht="15.6" x14ac:dyDescent="0.3">
      <c r="C24364" s="227"/>
    </row>
    <row r="24365" spans="3:3" ht="15.6" x14ac:dyDescent="0.3">
      <c r="C24365" s="227"/>
    </row>
    <row r="24366" spans="3:3" ht="15.6" x14ac:dyDescent="0.3">
      <c r="C24366" s="227"/>
    </row>
    <row r="24367" spans="3:3" ht="15.6" x14ac:dyDescent="0.3">
      <c r="C24367" s="227"/>
    </row>
    <row r="24368" spans="3:3" ht="15.6" x14ac:dyDescent="0.3">
      <c r="C24368" s="227"/>
    </row>
    <row r="24369" spans="3:3" ht="15.6" x14ac:dyDescent="0.3">
      <c r="C24369" s="227"/>
    </row>
    <row r="24370" spans="3:3" ht="15.6" x14ac:dyDescent="0.3">
      <c r="C24370" s="227"/>
    </row>
    <row r="24371" spans="3:3" ht="15.6" x14ac:dyDescent="0.3">
      <c r="C24371" s="227"/>
    </row>
    <row r="24372" spans="3:3" ht="15.6" x14ac:dyDescent="0.3">
      <c r="C24372" s="227"/>
    </row>
    <row r="24373" spans="3:3" ht="15.6" x14ac:dyDescent="0.3">
      <c r="C24373" s="227"/>
    </row>
    <row r="24374" spans="3:3" ht="15.6" x14ac:dyDescent="0.3">
      <c r="C24374" s="227"/>
    </row>
    <row r="24375" spans="3:3" ht="15.6" x14ac:dyDescent="0.3">
      <c r="C24375" s="227"/>
    </row>
    <row r="24376" spans="3:3" ht="15.6" x14ac:dyDescent="0.3">
      <c r="C24376" s="227"/>
    </row>
    <row r="24377" spans="3:3" ht="15.6" x14ac:dyDescent="0.3">
      <c r="C24377" s="227"/>
    </row>
    <row r="24378" spans="3:3" ht="15.6" x14ac:dyDescent="0.3">
      <c r="C24378" s="227"/>
    </row>
    <row r="24379" spans="3:3" ht="15.6" x14ac:dyDescent="0.3">
      <c r="C24379" s="227"/>
    </row>
    <row r="24380" spans="3:3" ht="15.6" x14ac:dyDescent="0.3">
      <c r="C24380" s="227"/>
    </row>
    <row r="24381" spans="3:3" ht="15.6" x14ac:dyDescent="0.3">
      <c r="C24381" s="227"/>
    </row>
    <row r="24382" spans="3:3" ht="15.6" x14ac:dyDescent="0.3">
      <c r="C24382" s="227"/>
    </row>
    <row r="24383" spans="3:3" ht="15.6" x14ac:dyDescent="0.3">
      <c r="C24383" s="227"/>
    </row>
    <row r="24384" spans="3:3" ht="15.6" x14ac:dyDescent="0.3">
      <c r="C24384" s="227"/>
    </row>
    <row r="24385" spans="3:3" ht="15.6" x14ac:dyDescent="0.3">
      <c r="C24385" s="227"/>
    </row>
    <row r="24386" spans="3:3" ht="15.6" x14ac:dyDescent="0.3">
      <c r="C24386" s="227"/>
    </row>
    <row r="24387" spans="3:3" ht="15.6" x14ac:dyDescent="0.3">
      <c r="C24387" s="227"/>
    </row>
    <row r="24388" spans="3:3" ht="15.6" x14ac:dyDescent="0.3">
      <c r="C24388" s="227"/>
    </row>
    <row r="24389" spans="3:3" ht="15.6" x14ac:dyDescent="0.3">
      <c r="C24389" s="227"/>
    </row>
    <row r="24390" spans="3:3" ht="15.6" x14ac:dyDescent="0.3">
      <c r="C24390" s="227"/>
    </row>
    <row r="24391" spans="3:3" ht="15.6" x14ac:dyDescent="0.3">
      <c r="C24391" s="227"/>
    </row>
    <row r="24392" spans="3:3" ht="15.6" x14ac:dyDescent="0.3">
      <c r="C24392" s="227"/>
    </row>
    <row r="24393" spans="3:3" ht="15.6" x14ac:dyDescent="0.3">
      <c r="C24393" s="227"/>
    </row>
    <row r="24394" spans="3:3" ht="15.6" x14ac:dyDescent="0.3">
      <c r="C24394" s="227"/>
    </row>
    <row r="24395" spans="3:3" ht="15.6" x14ac:dyDescent="0.3">
      <c r="C24395" s="227"/>
    </row>
    <row r="24396" spans="3:3" ht="15.6" x14ac:dyDescent="0.3">
      <c r="C24396" s="227"/>
    </row>
    <row r="24397" spans="3:3" ht="15.6" x14ac:dyDescent="0.3">
      <c r="C24397" s="227"/>
    </row>
    <row r="24398" spans="3:3" ht="15.6" x14ac:dyDescent="0.3">
      <c r="C24398" s="227"/>
    </row>
    <row r="24399" spans="3:3" ht="15.6" x14ac:dyDescent="0.3">
      <c r="C24399" s="227"/>
    </row>
    <row r="24400" spans="3:3" ht="15.6" x14ac:dyDescent="0.3">
      <c r="C24400" s="227"/>
    </row>
    <row r="24401" spans="3:3" ht="15.6" x14ac:dyDescent="0.3">
      <c r="C24401" s="227"/>
    </row>
    <row r="24402" spans="3:3" ht="15.6" x14ac:dyDescent="0.3">
      <c r="C24402" s="227"/>
    </row>
    <row r="24403" spans="3:3" ht="15.6" x14ac:dyDescent="0.3">
      <c r="C24403" s="227"/>
    </row>
    <row r="24404" spans="3:3" ht="15.6" x14ac:dyDescent="0.3">
      <c r="C24404" s="227"/>
    </row>
    <row r="24405" spans="3:3" ht="15.6" x14ac:dyDescent="0.3">
      <c r="C24405" s="227"/>
    </row>
    <row r="24406" spans="3:3" ht="15.6" x14ac:dyDescent="0.3">
      <c r="C24406" s="227"/>
    </row>
    <row r="24407" spans="3:3" ht="15.6" x14ac:dyDescent="0.3">
      <c r="C24407" s="227"/>
    </row>
    <row r="24408" spans="3:3" ht="15.6" x14ac:dyDescent="0.3">
      <c r="C24408" s="227"/>
    </row>
    <row r="24409" spans="3:3" ht="15.6" x14ac:dyDescent="0.3">
      <c r="C24409" s="227"/>
    </row>
    <row r="24410" spans="3:3" ht="15.6" x14ac:dyDescent="0.3">
      <c r="C24410" s="227"/>
    </row>
    <row r="24411" spans="3:3" ht="15.6" x14ac:dyDescent="0.3">
      <c r="C24411" s="227"/>
    </row>
    <row r="24412" spans="3:3" ht="15.6" x14ac:dyDescent="0.3">
      <c r="C24412" s="227"/>
    </row>
    <row r="24413" spans="3:3" ht="15.6" x14ac:dyDescent="0.3">
      <c r="C24413" s="227"/>
    </row>
    <row r="24414" spans="3:3" ht="15.6" x14ac:dyDescent="0.3">
      <c r="C24414" s="227"/>
    </row>
    <row r="24415" spans="3:3" ht="15.6" x14ac:dyDescent="0.3">
      <c r="C24415" s="227"/>
    </row>
    <row r="24416" spans="3:3" ht="15.6" x14ac:dyDescent="0.3">
      <c r="C24416" s="227"/>
    </row>
    <row r="24417" spans="3:3" ht="15.6" x14ac:dyDescent="0.3">
      <c r="C24417" s="227"/>
    </row>
    <row r="24418" spans="3:3" ht="15.6" x14ac:dyDescent="0.3">
      <c r="C24418" s="227"/>
    </row>
    <row r="24419" spans="3:3" ht="15.6" x14ac:dyDescent="0.3">
      <c r="C24419" s="227"/>
    </row>
    <row r="24420" spans="3:3" ht="15.6" x14ac:dyDescent="0.3">
      <c r="C24420" s="227"/>
    </row>
    <row r="24421" spans="3:3" ht="15.6" x14ac:dyDescent="0.3">
      <c r="C24421" s="227"/>
    </row>
    <row r="24422" spans="3:3" ht="15.6" x14ac:dyDescent="0.3">
      <c r="C24422" s="227"/>
    </row>
    <row r="24423" spans="3:3" ht="15.6" x14ac:dyDescent="0.3">
      <c r="C24423" s="227"/>
    </row>
    <row r="24424" spans="3:3" ht="15.6" x14ac:dyDescent="0.3">
      <c r="C24424" s="227"/>
    </row>
    <row r="24425" spans="3:3" ht="15.6" x14ac:dyDescent="0.3">
      <c r="C24425" s="227"/>
    </row>
    <row r="24426" spans="3:3" ht="15.6" x14ac:dyDescent="0.3">
      <c r="C24426" s="227"/>
    </row>
    <row r="24427" spans="3:3" ht="15.6" x14ac:dyDescent="0.3">
      <c r="C24427" s="227"/>
    </row>
    <row r="24428" spans="3:3" ht="15.6" x14ac:dyDescent="0.3">
      <c r="C24428" s="227"/>
    </row>
    <row r="24429" spans="3:3" ht="15.6" x14ac:dyDescent="0.3">
      <c r="C24429" s="227"/>
    </row>
    <row r="24430" spans="3:3" ht="15.6" x14ac:dyDescent="0.3">
      <c r="C24430" s="227"/>
    </row>
    <row r="24431" spans="3:3" ht="15.6" x14ac:dyDescent="0.3">
      <c r="C24431" s="227"/>
    </row>
    <row r="24432" spans="3:3" ht="15.6" x14ac:dyDescent="0.3">
      <c r="C24432" s="227"/>
    </row>
    <row r="24433" spans="3:3" ht="15.6" x14ac:dyDescent="0.3">
      <c r="C24433" s="227"/>
    </row>
    <row r="24434" spans="3:3" ht="15.6" x14ac:dyDescent="0.3">
      <c r="C24434" s="227"/>
    </row>
    <row r="24435" spans="3:3" ht="15.6" x14ac:dyDescent="0.3">
      <c r="C24435" s="227"/>
    </row>
    <row r="24436" spans="3:3" ht="15.6" x14ac:dyDescent="0.3">
      <c r="C24436" s="227"/>
    </row>
    <row r="24437" spans="3:3" ht="15.6" x14ac:dyDescent="0.3">
      <c r="C24437" s="227"/>
    </row>
    <row r="24438" spans="3:3" ht="15.6" x14ac:dyDescent="0.3">
      <c r="C24438" s="227"/>
    </row>
    <row r="24439" spans="3:3" ht="15.6" x14ac:dyDescent="0.3">
      <c r="C24439" s="227"/>
    </row>
    <row r="24440" spans="3:3" ht="15.6" x14ac:dyDescent="0.3">
      <c r="C24440" s="227"/>
    </row>
    <row r="24441" spans="3:3" ht="15.6" x14ac:dyDescent="0.3">
      <c r="C24441" s="227"/>
    </row>
    <row r="24442" spans="3:3" ht="15.6" x14ac:dyDescent="0.3">
      <c r="C24442" s="227"/>
    </row>
    <row r="24443" spans="3:3" ht="15.6" x14ac:dyDescent="0.3">
      <c r="C24443" s="227"/>
    </row>
    <row r="24444" spans="3:3" ht="15.6" x14ac:dyDescent="0.3">
      <c r="C24444" s="227"/>
    </row>
    <row r="24445" spans="3:3" ht="15.6" x14ac:dyDescent="0.3">
      <c r="C24445" s="227"/>
    </row>
    <row r="24446" spans="3:3" ht="15.6" x14ac:dyDescent="0.3">
      <c r="C24446" s="227"/>
    </row>
    <row r="24447" spans="3:3" ht="15.6" x14ac:dyDescent="0.3">
      <c r="C24447" s="227"/>
    </row>
    <row r="24448" spans="3:3" ht="15.6" x14ac:dyDescent="0.3">
      <c r="C24448" s="227"/>
    </row>
    <row r="24449" spans="3:3" ht="15.6" x14ac:dyDescent="0.3">
      <c r="C24449" s="227"/>
    </row>
    <row r="24450" spans="3:3" ht="15.6" x14ac:dyDescent="0.3">
      <c r="C24450" s="227"/>
    </row>
    <row r="24451" spans="3:3" ht="15.6" x14ac:dyDescent="0.3">
      <c r="C24451" s="227"/>
    </row>
    <row r="24452" spans="3:3" ht="15.6" x14ac:dyDescent="0.3">
      <c r="C24452" s="227"/>
    </row>
    <row r="24453" spans="3:3" ht="15.6" x14ac:dyDescent="0.3">
      <c r="C24453" s="227"/>
    </row>
    <row r="24454" spans="3:3" ht="15.6" x14ac:dyDescent="0.3">
      <c r="C24454" s="227"/>
    </row>
    <row r="24455" spans="3:3" ht="15.6" x14ac:dyDescent="0.3">
      <c r="C24455" s="227"/>
    </row>
    <row r="24456" spans="3:3" ht="15.6" x14ac:dyDescent="0.3">
      <c r="C24456" s="227"/>
    </row>
    <row r="24457" spans="3:3" ht="15.6" x14ac:dyDescent="0.3">
      <c r="C24457" s="227"/>
    </row>
    <row r="24458" spans="3:3" ht="15.6" x14ac:dyDescent="0.3">
      <c r="C24458" s="227"/>
    </row>
    <row r="24459" spans="3:3" ht="15.6" x14ac:dyDescent="0.3">
      <c r="C24459" s="227"/>
    </row>
    <row r="24460" spans="3:3" ht="15.6" x14ac:dyDescent="0.3">
      <c r="C24460" s="227"/>
    </row>
    <row r="24461" spans="3:3" ht="15.6" x14ac:dyDescent="0.3">
      <c r="C24461" s="227"/>
    </row>
    <row r="24462" spans="3:3" ht="15.6" x14ac:dyDescent="0.3">
      <c r="C24462" s="227"/>
    </row>
    <row r="24463" spans="3:3" ht="15.6" x14ac:dyDescent="0.3">
      <c r="C24463" s="227"/>
    </row>
    <row r="24464" spans="3:3" ht="15.6" x14ac:dyDescent="0.3">
      <c r="C24464" s="227"/>
    </row>
    <row r="24465" spans="3:3" ht="15.6" x14ac:dyDescent="0.3">
      <c r="C24465" s="227"/>
    </row>
    <row r="24466" spans="3:3" ht="15.6" x14ac:dyDescent="0.3">
      <c r="C24466" s="227"/>
    </row>
    <row r="24467" spans="3:3" ht="15.6" x14ac:dyDescent="0.3">
      <c r="C24467" s="227"/>
    </row>
    <row r="24468" spans="3:3" ht="15.6" x14ac:dyDescent="0.3">
      <c r="C24468" s="227"/>
    </row>
    <row r="24469" spans="3:3" ht="15.6" x14ac:dyDescent="0.3">
      <c r="C24469" s="227"/>
    </row>
    <row r="24470" spans="3:3" ht="15.6" x14ac:dyDescent="0.3">
      <c r="C24470" s="227"/>
    </row>
    <row r="24471" spans="3:3" ht="15.6" x14ac:dyDescent="0.3">
      <c r="C24471" s="227"/>
    </row>
    <row r="24472" spans="3:3" ht="15.6" x14ac:dyDescent="0.3">
      <c r="C24472" s="227"/>
    </row>
    <row r="24473" spans="3:3" ht="15.6" x14ac:dyDescent="0.3">
      <c r="C24473" s="227"/>
    </row>
    <row r="24474" spans="3:3" ht="15.6" x14ac:dyDescent="0.3">
      <c r="C24474" s="227"/>
    </row>
    <row r="24475" spans="3:3" ht="15.6" x14ac:dyDescent="0.3">
      <c r="C24475" s="227"/>
    </row>
    <row r="24476" spans="3:3" ht="15.6" x14ac:dyDescent="0.3">
      <c r="C24476" s="227"/>
    </row>
    <row r="24477" spans="3:3" ht="15.6" x14ac:dyDescent="0.3">
      <c r="C24477" s="227"/>
    </row>
    <row r="24478" spans="3:3" ht="15.6" x14ac:dyDescent="0.3">
      <c r="C24478" s="227"/>
    </row>
    <row r="24479" spans="3:3" ht="15.6" x14ac:dyDescent="0.3">
      <c r="C24479" s="227"/>
    </row>
    <row r="24480" spans="3:3" ht="15.6" x14ac:dyDescent="0.3">
      <c r="C24480" s="227"/>
    </row>
    <row r="24481" spans="3:3" ht="15.6" x14ac:dyDescent="0.3">
      <c r="C24481" s="227"/>
    </row>
    <row r="24482" spans="3:3" ht="15.6" x14ac:dyDescent="0.3">
      <c r="C24482" s="227"/>
    </row>
    <row r="24483" spans="3:3" ht="15.6" x14ac:dyDescent="0.3">
      <c r="C24483" s="227"/>
    </row>
    <row r="24484" spans="3:3" ht="15.6" x14ac:dyDescent="0.3">
      <c r="C24484" s="227"/>
    </row>
    <row r="24485" spans="3:3" ht="15.6" x14ac:dyDescent="0.3">
      <c r="C24485" s="227"/>
    </row>
    <row r="24486" spans="3:3" ht="15.6" x14ac:dyDescent="0.3">
      <c r="C24486" s="227"/>
    </row>
    <row r="24487" spans="3:3" ht="15.6" x14ac:dyDescent="0.3">
      <c r="C24487" s="227"/>
    </row>
    <row r="24488" spans="3:3" ht="15.6" x14ac:dyDescent="0.3">
      <c r="C24488" s="227"/>
    </row>
    <row r="24489" spans="3:3" ht="15.6" x14ac:dyDescent="0.3">
      <c r="C24489" s="227"/>
    </row>
    <row r="24490" spans="3:3" ht="15.6" x14ac:dyDescent="0.3">
      <c r="C24490" s="227"/>
    </row>
    <row r="24491" spans="3:3" ht="15.6" x14ac:dyDescent="0.3">
      <c r="C24491" s="227"/>
    </row>
    <row r="24492" spans="3:3" ht="15.6" x14ac:dyDescent="0.3">
      <c r="C24492" s="227"/>
    </row>
    <row r="24493" spans="3:3" ht="15.6" x14ac:dyDescent="0.3">
      <c r="C24493" s="227"/>
    </row>
    <row r="24494" spans="3:3" ht="15.6" x14ac:dyDescent="0.3">
      <c r="C24494" s="227"/>
    </row>
    <row r="24495" spans="3:3" ht="15.6" x14ac:dyDescent="0.3">
      <c r="C24495" s="227"/>
    </row>
    <row r="24496" spans="3:3" ht="15.6" x14ac:dyDescent="0.3">
      <c r="C24496" s="227"/>
    </row>
    <row r="24497" spans="3:3" ht="15.6" x14ac:dyDescent="0.3">
      <c r="C24497" s="227"/>
    </row>
    <row r="24498" spans="3:3" ht="15.6" x14ac:dyDescent="0.3">
      <c r="C24498" s="227"/>
    </row>
    <row r="24499" spans="3:3" ht="15.6" x14ac:dyDescent="0.3">
      <c r="C24499" s="227"/>
    </row>
    <row r="24500" spans="3:3" ht="15.6" x14ac:dyDescent="0.3">
      <c r="C24500" s="227"/>
    </row>
    <row r="24501" spans="3:3" ht="15.6" x14ac:dyDescent="0.3">
      <c r="C24501" s="227"/>
    </row>
    <row r="24502" spans="3:3" ht="15.6" x14ac:dyDescent="0.3">
      <c r="C24502" s="227"/>
    </row>
    <row r="24503" spans="3:3" ht="15.6" x14ac:dyDescent="0.3">
      <c r="C24503" s="227"/>
    </row>
    <row r="24504" spans="3:3" ht="15.6" x14ac:dyDescent="0.3">
      <c r="C24504" s="227"/>
    </row>
    <row r="24505" spans="3:3" ht="15.6" x14ac:dyDescent="0.3">
      <c r="C24505" s="227"/>
    </row>
    <row r="24506" spans="3:3" ht="15.6" x14ac:dyDescent="0.3">
      <c r="C24506" s="227"/>
    </row>
    <row r="24507" spans="3:3" ht="15.6" x14ac:dyDescent="0.3">
      <c r="C24507" s="227"/>
    </row>
    <row r="24508" spans="3:3" ht="15.6" x14ac:dyDescent="0.3">
      <c r="C24508" s="227"/>
    </row>
    <row r="24509" spans="3:3" ht="15.6" x14ac:dyDescent="0.3">
      <c r="C24509" s="227"/>
    </row>
    <row r="24510" spans="3:3" ht="15.6" x14ac:dyDescent="0.3">
      <c r="C24510" s="227"/>
    </row>
    <row r="24511" spans="3:3" ht="15.6" x14ac:dyDescent="0.3">
      <c r="C24511" s="227"/>
    </row>
    <row r="24512" spans="3:3" ht="15.6" x14ac:dyDescent="0.3">
      <c r="C24512" s="227"/>
    </row>
    <row r="24513" spans="3:3" ht="15.6" x14ac:dyDescent="0.3">
      <c r="C24513" s="227"/>
    </row>
    <row r="24514" spans="3:3" ht="15.6" x14ac:dyDescent="0.3">
      <c r="C24514" s="227"/>
    </row>
    <row r="24515" spans="3:3" ht="15.6" x14ac:dyDescent="0.3">
      <c r="C24515" s="227"/>
    </row>
    <row r="24516" spans="3:3" ht="15.6" x14ac:dyDescent="0.3">
      <c r="C24516" s="227"/>
    </row>
    <row r="24517" spans="3:3" ht="15.6" x14ac:dyDescent="0.3">
      <c r="C24517" s="227"/>
    </row>
    <row r="24518" spans="3:3" ht="15.6" x14ac:dyDescent="0.3">
      <c r="C24518" s="227"/>
    </row>
    <row r="24519" spans="3:3" ht="15.6" x14ac:dyDescent="0.3">
      <c r="C24519" s="227"/>
    </row>
    <row r="24520" spans="3:3" ht="15.6" x14ac:dyDescent="0.3">
      <c r="C24520" s="227"/>
    </row>
    <row r="24521" spans="3:3" ht="15.6" x14ac:dyDescent="0.3">
      <c r="C24521" s="227"/>
    </row>
    <row r="24522" spans="3:3" ht="15.6" x14ac:dyDescent="0.3">
      <c r="C24522" s="227"/>
    </row>
    <row r="24523" spans="3:3" ht="15.6" x14ac:dyDescent="0.3">
      <c r="C24523" s="227"/>
    </row>
    <row r="24524" spans="3:3" ht="15.6" x14ac:dyDescent="0.3">
      <c r="C24524" s="227"/>
    </row>
    <row r="24525" spans="3:3" ht="15.6" x14ac:dyDescent="0.3">
      <c r="C24525" s="227"/>
    </row>
    <row r="24526" spans="3:3" ht="15.6" x14ac:dyDescent="0.3">
      <c r="C24526" s="227"/>
    </row>
    <row r="24527" spans="3:3" ht="15.6" x14ac:dyDescent="0.3">
      <c r="C24527" s="227"/>
    </row>
    <row r="24528" spans="3:3" ht="15.6" x14ac:dyDescent="0.3">
      <c r="C24528" s="227"/>
    </row>
    <row r="24529" spans="3:3" ht="15.6" x14ac:dyDescent="0.3">
      <c r="C24529" s="227"/>
    </row>
    <row r="24530" spans="3:3" ht="15.6" x14ac:dyDescent="0.3">
      <c r="C24530" s="227"/>
    </row>
    <row r="24531" spans="3:3" ht="15.6" x14ac:dyDescent="0.3">
      <c r="C24531" s="227"/>
    </row>
    <row r="24532" spans="3:3" ht="15.6" x14ac:dyDescent="0.3">
      <c r="C24532" s="227"/>
    </row>
    <row r="24533" spans="3:3" ht="15.6" x14ac:dyDescent="0.3">
      <c r="C24533" s="227"/>
    </row>
    <row r="24534" spans="3:3" ht="15.6" x14ac:dyDescent="0.3">
      <c r="C24534" s="227"/>
    </row>
    <row r="24535" spans="3:3" ht="15.6" x14ac:dyDescent="0.3">
      <c r="C24535" s="227"/>
    </row>
    <row r="24536" spans="3:3" ht="15.6" x14ac:dyDescent="0.3">
      <c r="C24536" s="227"/>
    </row>
    <row r="24537" spans="3:3" ht="15.6" x14ac:dyDescent="0.3">
      <c r="C24537" s="227"/>
    </row>
    <row r="24538" spans="3:3" ht="15.6" x14ac:dyDescent="0.3">
      <c r="C24538" s="227"/>
    </row>
    <row r="24539" spans="3:3" ht="15.6" x14ac:dyDescent="0.3">
      <c r="C24539" s="227"/>
    </row>
    <row r="24540" spans="3:3" ht="15.6" x14ac:dyDescent="0.3">
      <c r="C24540" s="227"/>
    </row>
    <row r="24541" spans="3:3" ht="15.6" x14ac:dyDescent="0.3">
      <c r="C24541" s="227"/>
    </row>
    <row r="24542" spans="3:3" ht="15.6" x14ac:dyDescent="0.3">
      <c r="C24542" s="227"/>
    </row>
    <row r="24543" spans="3:3" ht="15.6" x14ac:dyDescent="0.3">
      <c r="C24543" s="227"/>
    </row>
    <row r="24544" spans="3:3" ht="15.6" x14ac:dyDescent="0.3">
      <c r="C24544" s="227"/>
    </row>
    <row r="24545" spans="3:3" ht="15.6" x14ac:dyDescent="0.3">
      <c r="C24545" s="227"/>
    </row>
    <row r="24546" spans="3:3" ht="15.6" x14ac:dyDescent="0.3">
      <c r="C24546" s="227"/>
    </row>
    <row r="24547" spans="3:3" ht="15.6" x14ac:dyDescent="0.3">
      <c r="C24547" s="227"/>
    </row>
    <row r="24548" spans="3:3" ht="15.6" x14ac:dyDescent="0.3">
      <c r="C24548" s="227"/>
    </row>
    <row r="24549" spans="3:3" ht="15.6" x14ac:dyDescent="0.3">
      <c r="C24549" s="227"/>
    </row>
    <row r="24550" spans="3:3" ht="15.6" x14ac:dyDescent="0.3">
      <c r="C24550" s="227"/>
    </row>
    <row r="24551" spans="3:3" ht="15.6" x14ac:dyDescent="0.3">
      <c r="C24551" s="227"/>
    </row>
    <row r="24552" spans="3:3" ht="15.6" x14ac:dyDescent="0.3">
      <c r="C24552" s="227"/>
    </row>
    <row r="24553" spans="3:3" ht="15.6" x14ac:dyDescent="0.3">
      <c r="C24553" s="227"/>
    </row>
    <row r="24554" spans="3:3" ht="15.6" x14ac:dyDescent="0.3">
      <c r="C24554" s="227"/>
    </row>
    <row r="24555" spans="3:3" ht="15.6" x14ac:dyDescent="0.3">
      <c r="C24555" s="227"/>
    </row>
    <row r="24556" spans="3:3" ht="15.6" x14ac:dyDescent="0.3">
      <c r="C24556" s="227"/>
    </row>
    <row r="24557" spans="3:3" ht="15.6" x14ac:dyDescent="0.3">
      <c r="C24557" s="227"/>
    </row>
    <row r="24558" spans="3:3" ht="15.6" x14ac:dyDescent="0.3">
      <c r="C24558" s="227"/>
    </row>
    <row r="24559" spans="3:3" ht="15.6" x14ac:dyDescent="0.3">
      <c r="C24559" s="227"/>
    </row>
    <row r="24560" spans="3:3" ht="15.6" x14ac:dyDescent="0.3">
      <c r="C24560" s="227"/>
    </row>
    <row r="24561" spans="3:3" ht="15.6" x14ac:dyDescent="0.3">
      <c r="C24561" s="227"/>
    </row>
    <row r="24562" spans="3:3" ht="15.6" x14ac:dyDescent="0.3">
      <c r="C24562" s="227"/>
    </row>
    <row r="24563" spans="3:3" ht="15.6" x14ac:dyDescent="0.3">
      <c r="C24563" s="227"/>
    </row>
    <row r="24564" spans="3:3" ht="15.6" x14ac:dyDescent="0.3">
      <c r="C24564" s="227"/>
    </row>
    <row r="24565" spans="3:3" ht="15.6" x14ac:dyDescent="0.3">
      <c r="C24565" s="227"/>
    </row>
    <row r="24566" spans="3:3" ht="15.6" x14ac:dyDescent="0.3">
      <c r="C24566" s="227"/>
    </row>
    <row r="24567" spans="3:3" ht="15.6" x14ac:dyDescent="0.3">
      <c r="C24567" s="227"/>
    </row>
    <row r="24568" spans="3:3" ht="15.6" x14ac:dyDescent="0.3">
      <c r="C24568" s="227"/>
    </row>
    <row r="24569" spans="3:3" ht="15.6" x14ac:dyDescent="0.3">
      <c r="C24569" s="227"/>
    </row>
    <row r="24570" spans="3:3" ht="15.6" x14ac:dyDescent="0.3">
      <c r="C24570" s="227"/>
    </row>
    <row r="24571" spans="3:3" ht="15.6" x14ac:dyDescent="0.3">
      <c r="C24571" s="227"/>
    </row>
    <row r="24572" spans="3:3" ht="15.6" x14ac:dyDescent="0.3">
      <c r="C24572" s="227"/>
    </row>
    <row r="24573" spans="3:3" ht="15.6" x14ac:dyDescent="0.3">
      <c r="C24573" s="227"/>
    </row>
    <row r="24574" spans="3:3" ht="15.6" x14ac:dyDescent="0.3">
      <c r="C24574" s="227"/>
    </row>
    <row r="24575" spans="3:3" ht="15.6" x14ac:dyDescent="0.3">
      <c r="C24575" s="227"/>
    </row>
    <row r="24576" spans="3:3" ht="15.6" x14ac:dyDescent="0.3">
      <c r="C24576" s="227"/>
    </row>
    <row r="24577" spans="3:3" ht="15.6" x14ac:dyDescent="0.3">
      <c r="C24577" s="227"/>
    </row>
    <row r="24578" spans="3:3" ht="15.6" x14ac:dyDescent="0.3">
      <c r="C24578" s="227"/>
    </row>
    <row r="24579" spans="3:3" ht="15.6" x14ac:dyDescent="0.3">
      <c r="C24579" s="227"/>
    </row>
    <row r="24580" spans="3:3" ht="15.6" x14ac:dyDescent="0.3">
      <c r="C24580" s="227"/>
    </row>
    <row r="24581" spans="3:3" ht="15.6" x14ac:dyDescent="0.3">
      <c r="C24581" s="227"/>
    </row>
    <row r="24582" spans="3:3" ht="15.6" x14ac:dyDescent="0.3">
      <c r="C24582" s="227"/>
    </row>
    <row r="24583" spans="3:3" ht="15.6" x14ac:dyDescent="0.3">
      <c r="C24583" s="227"/>
    </row>
    <row r="24584" spans="3:3" ht="15.6" x14ac:dyDescent="0.3">
      <c r="C24584" s="227"/>
    </row>
    <row r="24585" spans="3:3" ht="15.6" x14ac:dyDescent="0.3">
      <c r="C24585" s="227"/>
    </row>
    <row r="24586" spans="3:3" ht="15.6" x14ac:dyDescent="0.3">
      <c r="C24586" s="227"/>
    </row>
    <row r="24587" spans="3:3" ht="15.6" x14ac:dyDescent="0.3">
      <c r="C24587" s="227"/>
    </row>
    <row r="24588" spans="3:3" ht="15.6" x14ac:dyDescent="0.3">
      <c r="C24588" s="227"/>
    </row>
    <row r="24589" spans="3:3" ht="15.6" x14ac:dyDescent="0.3">
      <c r="C24589" s="227"/>
    </row>
    <row r="24590" spans="3:3" ht="15.6" x14ac:dyDescent="0.3">
      <c r="C24590" s="227"/>
    </row>
    <row r="24591" spans="3:3" ht="15.6" x14ac:dyDescent="0.3">
      <c r="C24591" s="227"/>
    </row>
    <row r="24592" spans="3:3" ht="15.6" x14ac:dyDescent="0.3">
      <c r="C24592" s="227"/>
    </row>
    <row r="24593" spans="3:3" ht="15.6" x14ac:dyDescent="0.3">
      <c r="C24593" s="227"/>
    </row>
    <row r="24594" spans="3:3" ht="15.6" x14ac:dyDescent="0.3">
      <c r="C24594" s="227"/>
    </row>
    <row r="24595" spans="3:3" ht="15.6" x14ac:dyDescent="0.3">
      <c r="C24595" s="227"/>
    </row>
    <row r="24596" spans="3:3" ht="15.6" x14ac:dyDescent="0.3">
      <c r="C24596" s="227"/>
    </row>
    <row r="24597" spans="3:3" ht="15.6" x14ac:dyDescent="0.3">
      <c r="C24597" s="227"/>
    </row>
    <row r="24598" spans="3:3" ht="15.6" x14ac:dyDescent="0.3">
      <c r="C24598" s="227"/>
    </row>
    <row r="24599" spans="3:3" ht="15.6" x14ac:dyDescent="0.3">
      <c r="C24599" s="227"/>
    </row>
    <row r="24600" spans="3:3" ht="15.6" x14ac:dyDescent="0.3">
      <c r="C24600" s="227"/>
    </row>
    <row r="24601" spans="3:3" ht="15.6" x14ac:dyDescent="0.3">
      <c r="C24601" s="227"/>
    </row>
    <row r="24602" spans="3:3" ht="15.6" x14ac:dyDescent="0.3">
      <c r="C24602" s="227"/>
    </row>
    <row r="24603" spans="3:3" ht="15.6" x14ac:dyDescent="0.3">
      <c r="C24603" s="227"/>
    </row>
    <row r="24604" spans="3:3" ht="15.6" x14ac:dyDescent="0.3">
      <c r="C24604" s="227"/>
    </row>
    <row r="24605" spans="3:3" ht="15.6" x14ac:dyDescent="0.3">
      <c r="C24605" s="227"/>
    </row>
    <row r="24606" spans="3:3" ht="15.6" x14ac:dyDescent="0.3">
      <c r="C24606" s="227"/>
    </row>
    <row r="24607" spans="3:3" ht="15.6" x14ac:dyDescent="0.3">
      <c r="C24607" s="227"/>
    </row>
    <row r="24608" spans="3:3" ht="15.6" x14ac:dyDescent="0.3">
      <c r="C24608" s="227"/>
    </row>
    <row r="24609" spans="3:3" ht="15.6" x14ac:dyDescent="0.3">
      <c r="C24609" s="227"/>
    </row>
    <row r="24610" spans="3:3" ht="15.6" x14ac:dyDescent="0.3">
      <c r="C24610" s="227"/>
    </row>
    <row r="24611" spans="3:3" ht="15.6" x14ac:dyDescent="0.3">
      <c r="C24611" s="227"/>
    </row>
    <row r="24612" spans="3:3" ht="15.6" x14ac:dyDescent="0.3">
      <c r="C24612" s="227"/>
    </row>
    <row r="24613" spans="3:3" ht="15.6" x14ac:dyDescent="0.3">
      <c r="C24613" s="227"/>
    </row>
    <row r="24614" spans="3:3" ht="15.6" x14ac:dyDescent="0.3">
      <c r="C24614" s="227"/>
    </row>
    <row r="24615" spans="3:3" ht="15.6" x14ac:dyDescent="0.3">
      <c r="C24615" s="227"/>
    </row>
    <row r="24616" spans="3:3" ht="15.6" x14ac:dyDescent="0.3">
      <c r="C24616" s="227"/>
    </row>
    <row r="24617" spans="3:3" ht="15.6" x14ac:dyDescent="0.3">
      <c r="C24617" s="227"/>
    </row>
    <row r="24618" spans="3:3" ht="15.6" x14ac:dyDescent="0.3">
      <c r="C24618" s="227"/>
    </row>
    <row r="24619" spans="3:3" ht="15.6" x14ac:dyDescent="0.3">
      <c r="C24619" s="227"/>
    </row>
    <row r="24620" spans="3:3" ht="15.6" x14ac:dyDescent="0.3">
      <c r="C24620" s="227"/>
    </row>
    <row r="24621" spans="3:3" ht="15.6" x14ac:dyDescent="0.3">
      <c r="C24621" s="227"/>
    </row>
    <row r="24622" spans="3:3" ht="15.6" x14ac:dyDescent="0.3">
      <c r="C24622" s="227"/>
    </row>
    <row r="24623" spans="3:3" ht="15.6" x14ac:dyDescent="0.3">
      <c r="C24623" s="227"/>
    </row>
    <row r="24624" spans="3:3" ht="15.6" x14ac:dyDescent="0.3">
      <c r="C24624" s="227"/>
    </row>
    <row r="24625" spans="3:3" ht="15.6" x14ac:dyDescent="0.3">
      <c r="C24625" s="227"/>
    </row>
    <row r="24626" spans="3:3" ht="15.6" x14ac:dyDescent="0.3">
      <c r="C24626" s="227"/>
    </row>
    <row r="24627" spans="3:3" ht="15.6" x14ac:dyDescent="0.3">
      <c r="C24627" s="227"/>
    </row>
    <row r="24628" spans="3:3" ht="15.6" x14ac:dyDescent="0.3">
      <c r="C24628" s="227"/>
    </row>
    <row r="24629" spans="3:3" ht="15.6" x14ac:dyDescent="0.3">
      <c r="C24629" s="227"/>
    </row>
    <row r="24630" spans="3:3" ht="15.6" x14ac:dyDescent="0.3">
      <c r="C24630" s="227"/>
    </row>
    <row r="24631" spans="3:3" ht="15.6" x14ac:dyDescent="0.3">
      <c r="C24631" s="227"/>
    </row>
    <row r="24632" spans="3:3" ht="15.6" x14ac:dyDescent="0.3">
      <c r="C24632" s="227"/>
    </row>
    <row r="24633" spans="3:3" ht="15.6" x14ac:dyDescent="0.3">
      <c r="C24633" s="227"/>
    </row>
    <row r="24634" spans="3:3" ht="15.6" x14ac:dyDescent="0.3">
      <c r="C24634" s="227"/>
    </row>
    <row r="24635" spans="3:3" ht="15.6" x14ac:dyDescent="0.3">
      <c r="C24635" s="227"/>
    </row>
    <row r="24636" spans="3:3" ht="15.6" x14ac:dyDescent="0.3">
      <c r="C24636" s="227"/>
    </row>
    <row r="24637" spans="3:3" ht="15.6" x14ac:dyDescent="0.3">
      <c r="C24637" s="227"/>
    </row>
    <row r="24638" spans="3:3" ht="15.6" x14ac:dyDescent="0.3">
      <c r="C24638" s="227"/>
    </row>
    <row r="24639" spans="3:3" ht="15.6" x14ac:dyDescent="0.3">
      <c r="C24639" s="227"/>
    </row>
    <row r="24640" spans="3:3" ht="15.6" x14ac:dyDescent="0.3">
      <c r="C24640" s="227"/>
    </row>
    <row r="24641" spans="3:3" ht="15.6" x14ac:dyDescent="0.3">
      <c r="C24641" s="227"/>
    </row>
    <row r="24642" spans="3:3" ht="15.6" x14ac:dyDescent="0.3">
      <c r="C24642" s="227"/>
    </row>
    <row r="24643" spans="3:3" ht="15.6" x14ac:dyDescent="0.3">
      <c r="C24643" s="227"/>
    </row>
    <row r="24644" spans="3:3" ht="15.6" x14ac:dyDescent="0.3">
      <c r="C24644" s="227"/>
    </row>
    <row r="24645" spans="3:3" ht="15.6" x14ac:dyDescent="0.3">
      <c r="C24645" s="227"/>
    </row>
    <row r="24646" spans="3:3" ht="15.6" x14ac:dyDescent="0.3">
      <c r="C24646" s="227"/>
    </row>
    <row r="24647" spans="3:3" ht="15.6" x14ac:dyDescent="0.3">
      <c r="C24647" s="227"/>
    </row>
    <row r="24648" spans="3:3" ht="15.6" x14ac:dyDescent="0.3">
      <c r="C24648" s="227"/>
    </row>
    <row r="24649" spans="3:3" ht="15.6" x14ac:dyDescent="0.3">
      <c r="C24649" s="227"/>
    </row>
    <row r="24650" spans="3:3" ht="15.6" x14ac:dyDescent="0.3">
      <c r="C24650" s="227"/>
    </row>
    <row r="24651" spans="3:3" ht="15.6" x14ac:dyDescent="0.3">
      <c r="C24651" s="227"/>
    </row>
    <row r="24652" spans="3:3" ht="15.6" x14ac:dyDescent="0.3">
      <c r="C24652" s="227"/>
    </row>
    <row r="24653" spans="3:3" ht="15.6" x14ac:dyDescent="0.3">
      <c r="C24653" s="227"/>
    </row>
    <row r="24654" spans="3:3" ht="15.6" x14ac:dyDescent="0.3">
      <c r="C24654" s="227"/>
    </row>
    <row r="24655" spans="3:3" ht="15.6" x14ac:dyDescent="0.3">
      <c r="C24655" s="227"/>
    </row>
    <row r="24656" spans="3:3" ht="15.6" x14ac:dyDescent="0.3">
      <c r="C24656" s="227"/>
    </row>
    <row r="24657" spans="3:3" ht="15.6" x14ac:dyDescent="0.3">
      <c r="C24657" s="227"/>
    </row>
    <row r="24658" spans="3:3" ht="15.6" x14ac:dyDescent="0.3">
      <c r="C24658" s="227"/>
    </row>
    <row r="24659" spans="3:3" ht="15.6" x14ac:dyDescent="0.3">
      <c r="C24659" s="227"/>
    </row>
    <row r="24660" spans="3:3" ht="15.6" x14ac:dyDescent="0.3">
      <c r="C24660" s="227"/>
    </row>
    <row r="24661" spans="3:3" ht="15.6" x14ac:dyDescent="0.3">
      <c r="C24661" s="227"/>
    </row>
    <row r="24662" spans="3:3" ht="15.6" x14ac:dyDescent="0.3">
      <c r="C24662" s="227"/>
    </row>
    <row r="24663" spans="3:3" ht="15.6" x14ac:dyDescent="0.3">
      <c r="C24663" s="227"/>
    </row>
    <row r="24664" spans="3:3" ht="15.6" x14ac:dyDescent="0.3">
      <c r="C24664" s="227"/>
    </row>
    <row r="24665" spans="3:3" ht="15.6" x14ac:dyDescent="0.3">
      <c r="C24665" s="227"/>
    </row>
    <row r="24666" spans="3:3" ht="15.6" x14ac:dyDescent="0.3">
      <c r="C24666" s="227"/>
    </row>
    <row r="24667" spans="3:3" ht="15.6" x14ac:dyDescent="0.3">
      <c r="C24667" s="227"/>
    </row>
    <row r="24668" spans="3:3" ht="15.6" x14ac:dyDescent="0.3">
      <c r="C24668" s="227"/>
    </row>
    <row r="24669" spans="3:3" ht="15.6" x14ac:dyDescent="0.3">
      <c r="C24669" s="227"/>
    </row>
    <row r="24670" spans="3:3" ht="15.6" x14ac:dyDescent="0.3">
      <c r="C24670" s="227"/>
    </row>
    <row r="24671" spans="3:3" ht="15.6" x14ac:dyDescent="0.3">
      <c r="C24671" s="227"/>
    </row>
    <row r="24672" spans="3:3" ht="15.6" x14ac:dyDescent="0.3">
      <c r="C24672" s="227"/>
    </row>
    <row r="24673" spans="3:3" ht="15.6" x14ac:dyDescent="0.3">
      <c r="C24673" s="227"/>
    </row>
    <row r="24674" spans="3:3" ht="15.6" x14ac:dyDescent="0.3">
      <c r="C24674" s="227"/>
    </row>
    <row r="24675" spans="3:3" ht="15.6" x14ac:dyDescent="0.3">
      <c r="C24675" s="227"/>
    </row>
    <row r="24676" spans="3:3" ht="15.6" x14ac:dyDescent="0.3">
      <c r="C24676" s="227"/>
    </row>
    <row r="24677" spans="3:3" ht="15.6" x14ac:dyDescent="0.3">
      <c r="C24677" s="227"/>
    </row>
    <row r="24678" spans="3:3" ht="15.6" x14ac:dyDescent="0.3">
      <c r="C24678" s="227"/>
    </row>
    <row r="24679" spans="3:3" ht="15.6" x14ac:dyDescent="0.3">
      <c r="C24679" s="227"/>
    </row>
    <row r="24680" spans="3:3" ht="15.6" x14ac:dyDescent="0.3">
      <c r="C24680" s="227"/>
    </row>
    <row r="24681" spans="3:3" ht="15.6" x14ac:dyDescent="0.3">
      <c r="C24681" s="227"/>
    </row>
    <row r="24682" spans="3:3" ht="15.6" x14ac:dyDescent="0.3">
      <c r="C24682" s="227"/>
    </row>
    <row r="24683" spans="3:3" ht="15.6" x14ac:dyDescent="0.3">
      <c r="C24683" s="227"/>
    </row>
    <row r="24684" spans="3:3" ht="15.6" x14ac:dyDescent="0.3">
      <c r="C24684" s="227"/>
    </row>
    <row r="24685" spans="3:3" ht="15.6" x14ac:dyDescent="0.3">
      <c r="C24685" s="227"/>
    </row>
    <row r="24686" spans="3:3" ht="15.6" x14ac:dyDescent="0.3">
      <c r="C24686" s="227"/>
    </row>
    <row r="24687" spans="3:3" ht="15.6" x14ac:dyDescent="0.3">
      <c r="C24687" s="227"/>
    </row>
    <row r="24688" spans="3:3" ht="15.6" x14ac:dyDescent="0.3">
      <c r="C24688" s="227"/>
    </row>
    <row r="24689" spans="3:3" ht="15.6" x14ac:dyDescent="0.3">
      <c r="C24689" s="227"/>
    </row>
    <row r="24690" spans="3:3" ht="15.6" x14ac:dyDescent="0.3">
      <c r="C24690" s="227"/>
    </row>
    <row r="24691" spans="3:3" ht="15.6" x14ac:dyDescent="0.3">
      <c r="C24691" s="227"/>
    </row>
    <row r="24692" spans="3:3" ht="15.6" x14ac:dyDescent="0.3">
      <c r="C24692" s="227"/>
    </row>
    <row r="24693" spans="3:3" ht="15.6" x14ac:dyDescent="0.3">
      <c r="C24693" s="227"/>
    </row>
    <row r="24694" spans="3:3" ht="15.6" x14ac:dyDescent="0.3">
      <c r="C24694" s="227"/>
    </row>
    <row r="24695" spans="3:3" ht="15.6" x14ac:dyDescent="0.3">
      <c r="C24695" s="227"/>
    </row>
    <row r="24696" spans="3:3" ht="15.6" x14ac:dyDescent="0.3">
      <c r="C24696" s="227"/>
    </row>
    <row r="24697" spans="3:3" ht="15.6" x14ac:dyDescent="0.3">
      <c r="C24697" s="227"/>
    </row>
    <row r="24698" spans="3:3" ht="15.6" x14ac:dyDescent="0.3">
      <c r="C24698" s="227"/>
    </row>
    <row r="24699" spans="3:3" ht="15.6" x14ac:dyDescent="0.3">
      <c r="C24699" s="227"/>
    </row>
    <row r="24700" spans="3:3" ht="15.6" x14ac:dyDescent="0.3">
      <c r="C24700" s="227"/>
    </row>
    <row r="24701" spans="3:3" ht="15.6" x14ac:dyDescent="0.3">
      <c r="C24701" s="227"/>
    </row>
    <row r="24702" spans="3:3" ht="15.6" x14ac:dyDescent="0.3">
      <c r="C24702" s="227"/>
    </row>
    <row r="24703" spans="3:3" ht="15.6" x14ac:dyDescent="0.3">
      <c r="C24703" s="227"/>
    </row>
    <row r="24704" spans="3:3" ht="15.6" x14ac:dyDescent="0.3">
      <c r="C24704" s="227"/>
    </row>
    <row r="24705" spans="3:3" ht="15.6" x14ac:dyDescent="0.3">
      <c r="C24705" s="227"/>
    </row>
    <row r="24706" spans="3:3" ht="15.6" x14ac:dyDescent="0.3">
      <c r="C24706" s="227"/>
    </row>
    <row r="24707" spans="3:3" ht="15.6" x14ac:dyDescent="0.3">
      <c r="C24707" s="227"/>
    </row>
    <row r="24708" spans="3:3" ht="15.6" x14ac:dyDescent="0.3">
      <c r="C24708" s="227"/>
    </row>
    <row r="24709" spans="3:3" ht="15.6" x14ac:dyDescent="0.3">
      <c r="C24709" s="227"/>
    </row>
    <row r="24710" spans="3:3" ht="15.6" x14ac:dyDescent="0.3">
      <c r="C24710" s="227"/>
    </row>
    <row r="24711" spans="3:3" ht="15.6" x14ac:dyDescent="0.3">
      <c r="C24711" s="227"/>
    </row>
    <row r="24712" spans="3:3" ht="15.6" x14ac:dyDescent="0.3">
      <c r="C24712" s="227"/>
    </row>
    <row r="24713" spans="3:3" ht="15.6" x14ac:dyDescent="0.3">
      <c r="C24713" s="227"/>
    </row>
    <row r="24714" spans="3:3" ht="15.6" x14ac:dyDescent="0.3">
      <c r="C24714" s="227"/>
    </row>
    <row r="24715" spans="3:3" ht="15.6" x14ac:dyDescent="0.3">
      <c r="C24715" s="227"/>
    </row>
    <row r="24716" spans="3:3" ht="15.6" x14ac:dyDescent="0.3">
      <c r="C24716" s="227"/>
    </row>
    <row r="24717" spans="3:3" ht="15.6" x14ac:dyDescent="0.3">
      <c r="C24717" s="227"/>
    </row>
    <row r="24718" spans="3:3" ht="15.6" x14ac:dyDescent="0.3">
      <c r="C24718" s="227"/>
    </row>
    <row r="24719" spans="3:3" ht="15.6" x14ac:dyDescent="0.3">
      <c r="C24719" s="227"/>
    </row>
    <row r="24720" spans="3:3" ht="15.6" x14ac:dyDescent="0.3">
      <c r="C24720" s="227"/>
    </row>
    <row r="24721" spans="3:3" ht="15.6" x14ac:dyDescent="0.3">
      <c r="C24721" s="227"/>
    </row>
    <row r="24722" spans="3:3" ht="15.6" x14ac:dyDescent="0.3">
      <c r="C24722" s="227"/>
    </row>
    <row r="24723" spans="3:3" ht="15.6" x14ac:dyDescent="0.3">
      <c r="C24723" s="227"/>
    </row>
    <row r="24724" spans="3:3" ht="15.6" x14ac:dyDescent="0.3">
      <c r="C24724" s="227"/>
    </row>
    <row r="24725" spans="3:3" ht="15.6" x14ac:dyDescent="0.3">
      <c r="C24725" s="227"/>
    </row>
    <row r="24726" spans="3:3" ht="15.6" x14ac:dyDescent="0.3">
      <c r="C24726" s="227"/>
    </row>
    <row r="24727" spans="3:3" ht="15.6" x14ac:dyDescent="0.3">
      <c r="C24727" s="227"/>
    </row>
    <row r="24728" spans="3:3" ht="15.6" x14ac:dyDescent="0.3">
      <c r="C24728" s="227"/>
    </row>
    <row r="24729" spans="3:3" ht="15.6" x14ac:dyDescent="0.3">
      <c r="C24729" s="227"/>
    </row>
    <row r="24730" spans="3:3" ht="15.6" x14ac:dyDescent="0.3">
      <c r="C24730" s="227"/>
    </row>
    <row r="24731" spans="3:3" ht="15.6" x14ac:dyDescent="0.3">
      <c r="C24731" s="227"/>
    </row>
    <row r="24732" spans="3:3" ht="15.6" x14ac:dyDescent="0.3">
      <c r="C24732" s="227"/>
    </row>
    <row r="24733" spans="3:3" ht="15.6" x14ac:dyDescent="0.3">
      <c r="C24733" s="227"/>
    </row>
    <row r="24734" spans="3:3" ht="15.6" x14ac:dyDescent="0.3">
      <c r="C24734" s="227"/>
    </row>
    <row r="24735" spans="3:3" ht="15.6" x14ac:dyDescent="0.3">
      <c r="C24735" s="227"/>
    </row>
    <row r="24736" spans="3:3" ht="15.6" x14ac:dyDescent="0.3">
      <c r="C24736" s="227"/>
    </row>
    <row r="24737" spans="3:3" ht="15.6" x14ac:dyDescent="0.3">
      <c r="C24737" s="227"/>
    </row>
    <row r="24738" spans="3:3" ht="15.6" x14ac:dyDescent="0.3">
      <c r="C24738" s="227"/>
    </row>
    <row r="24739" spans="3:3" ht="15.6" x14ac:dyDescent="0.3">
      <c r="C24739" s="227"/>
    </row>
    <row r="24740" spans="3:3" ht="15.6" x14ac:dyDescent="0.3">
      <c r="C24740" s="227"/>
    </row>
    <row r="24741" spans="3:3" ht="15.6" x14ac:dyDescent="0.3">
      <c r="C24741" s="227"/>
    </row>
    <row r="24742" spans="3:3" ht="15.6" x14ac:dyDescent="0.3">
      <c r="C24742" s="227"/>
    </row>
    <row r="24743" spans="3:3" ht="15.6" x14ac:dyDescent="0.3">
      <c r="C24743" s="227"/>
    </row>
    <row r="24744" spans="3:3" ht="15.6" x14ac:dyDescent="0.3">
      <c r="C24744" s="227"/>
    </row>
    <row r="24745" spans="3:3" ht="15.6" x14ac:dyDescent="0.3">
      <c r="C24745" s="227"/>
    </row>
    <row r="24746" spans="3:3" ht="15.6" x14ac:dyDescent="0.3">
      <c r="C24746" s="227"/>
    </row>
    <row r="24747" spans="3:3" ht="15.6" x14ac:dyDescent="0.3">
      <c r="C24747" s="227"/>
    </row>
    <row r="24748" spans="3:3" ht="15.6" x14ac:dyDescent="0.3">
      <c r="C24748" s="227"/>
    </row>
    <row r="24749" spans="3:3" ht="15.6" x14ac:dyDescent="0.3">
      <c r="C24749" s="227"/>
    </row>
    <row r="24750" spans="3:3" ht="15.6" x14ac:dyDescent="0.3">
      <c r="C24750" s="227"/>
    </row>
    <row r="24751" spans="3:3" ht="15.6" x14ac:dyDescent="0.3">
      <c r="C24751" s="227"/>
    </row>
    <row r="24752" spans="3:3" ht="15.6" x14ac:dyDescent="0.3">
      <c r="C24752" s="227"/>
    </row>
    <row r="24753" spans="3:3" ht="15.6" x14ac:dyDescent="0.3">
      <c r="C24753" s="227"/>
    </row>
    <row r="24754" spans="3:3" ht="15.6" x14ac:dyDescent="0.3">
      <c r="C24754" s="227"/>
    </row>
    <row r="24755" spans="3:3" ht="15.6" x14ac:dyDescent="0.3">
      <c r="C24755" s="227"/>
    </row>
    <row r="24756" spans="3:3" ht="15.6" x14ac:dyDescent="0.3">
      <c r="C24756" s="227"/>
    </row>
    <row r="24757" spans="3:3" ht="15.6" x14ac:dyDescent="0.3">
      <c r="C24757" s="227"/>
    </row>
    <row r="24758" spans="3:3" ht="15.6" x14ac:dyDescent="0.3">
      <c r="C24758" s="227"/>
    </row>
    <row r="24759" spans="3:3" ht="15.6" x14ac:dyDescent="0.3">
      <c r="C24759" s="227"/>
    </row>
    <row r="24760" spans="3:3" ht="15.6" x14ac:dyDescent="0.3">
      <c r="C24760" s="227"/>
    </row>
    <row r="24761" spans="3:3" ht="15.6" x14ac:dyDescent="0.3">
      <c r="C24761" s="227"/>
    </row>
    <row r="24762" spans="3:3" ht="15.6" x14ac:dyDescent="0.3">
      <c r="C24762" s="227"/>
    </row>
    <row r="24763" spans="3:3" ht="15.6" x14ac:dyDescent="0.3">
      <c r="C24763" s="227"/>
    </row>
    <row r="24764" spans="3:3" ht="15.6" x14ac:dyDescent="0.3">
      <c r="C24764" s="227"/>
    </row>
    <row r="24765" spans="3:3" ht="15.6" x14ac:dyDescent="0.3">
      <c r="C24765" s="227"/>
    </row>
    <row r="24766" spans="3:3" ht="15.6" x14ac:dyDescent="0.3">
      <c r="C24766" s="227"/>
    </row>
    <row r="24767" spans="3:3" ht="15.6" x14ac:dyDescent="0.3">
      <c r="C24767" s="227"/>
    </row>
    <row r="24768" spans="3:3" ht="15.6" x14ac:dyDescent="0.3">
      <c r="C24768" s="227"/>
    </row>
    <row r="24769" spans="3:3" ht="15.6" x14ac:dyDescent="0.3">
      <c r="C24769" s="227"/>
    </row>
    <row r="24770" spans="3:3" ht="15.6" x14ac:dyDescent="0.3">
      <c r="C24770" s="227"/>
    </row>
    <row r="24771" spans="3:3" ht="15.6" x14ac:dyDescent="0.3">
      <c r="C24771" s="227"/>
    </row>
    <row r="24772" spans="3:3" ht="15.6" x14ac:dyDescent="0.3">
      <c r="C24772" s="227"/>
    </row>
    <row r="24773" spans="3:3" ht="15.6" x14ac:dyDescent="0.3">
      <c r="C24773" s="227"/>
    </row>
    <row r="24774" spans="3:3" ht="15.6" x14ac:dyDescent="0.3">
      <c r="C24774" s="227"/>
    </row>
    <row r="24775" spans="3:3" ht="15.6" x14ac:dyDescent="0.3">
      <c r="C24775" s="227"/>
    </row>
    <row r="24776" spans="3:3" ht="15.6" x14ac:dyDescent="0.3">
      <c r="C24776" s="227"/>
    </row>
    <row r="24777" spans="3:3" ht="15.6" x14ac:dyDescent="0.3">
      <c r="C24777" s="227"/>
    </row>
    <row r="24778" spans="3:3" ht="15.6" x14ac:dyDescent="0.3">
      <c r="C24778" s="227"/>
    </row>
    <row r="24779" spans="3:3" ht="15.6" x14ac:dyDescent="0.3">
      <c r="C24779" s="227"/>
    </row>
    <row r="24780" spans="3:3" ht="15.6" x14ac:dyDescent="0.3">
      <c r="C24780" s="227"/>
    </row>
    <row r="24781" spans="3:3" ht="15.6" x14ac:dyDescent="0.3">
      <c r="C24781" s="227"/>
    </row>
    <row r="24782" spans="3:3" ht="15.6" x14ac:dyDescent="0.3">
      <c r="C24782" s="227"/>
    </row>
    <row r="24783" spans="3:3" ht="15.6" x14ac:dyDescent="0.3">
      <c r="C24783" s="227"/>
    </row>
    <row r="24784" spans="3:3" ht="15.6" x14ac:dyDescent="0.3">
      <c r="C24784" s="227"/>
    </row>
    <row r="24785" spans="3:3" ht="15.6" x14ac:dyDescent="0.3">
      <c r="C24785" s="227"/>
    </row>
    <row r="24786" spans="3:3" ht="15.6" x14ac:dyDescent="0.3">
      <c r="C24786" s="227"/>
    </row>
    <row r="24787" spans="3:3" ht="15.6" x14ac:dyDescent="0.3">
      <c r="C24787" s="227"/>
    </row>
    <row r="24788" spans="3:3" ht="15.6" x14ac:dyDescent="0.3">
      <c r="C24788" s="227"/>
    </row>
    <row r="24789" spans="3:3" ht="15.6" x14ac:dyDescent="0.3">
      <c r="C24789" s="227"/>
    </row>
    <row r="24790" spans="3:3" ht="15.6" x14ac:dyDescent="0.3">
      <c r="C24790" s="227"/>
    </row>
    <row r="24791" spans="3:3" ht="15.6" x14ac:dyDescent="0.3">
      <c r="C24791" s="227"/>
    </row>
    <row r="24792" spans="3:3" ht="15.6" x14ac:dyDescent="0.3">
      <c r="C24792" s="227"/>
    </row>
    <row r="24793" spans="3:3" ht="15.6" x14ac:dyDescent="0.3">
      <c r="C24793" s="227"/>
    </row>
    <row r="24794" spans="3:3" ht="15.6" x14ac:dyDescent="0.3">
      <c r="C24794" s="227"/>
    </row>
    <row r="24795" spans="3:3" ht="15.6" x14ac:dyDescent="0.3">
      <c r="C24795" s="227"/>
    </row>
    <row r="24796" spans="3:3" ht="15.6" x14ac:dyDescent="0.3">
      <c r="C24796" s="227"/>
    </row>
    <row r="24797" spans="3:3" ht="15.6" x14ac:dyDescent="0.3">
      <c r="C24797" s="227"/>
    </row>
    <row r="24798" spans="3:3" ht="15.6" x14ac:dyDescent="0.3">
      <c r="C24798" s="227"/>
    </row>
    <row r="24799" spans="3:3" ht="15.6" x14ac:dyDescent="0.3">
      <c r="C24799" s="227"/>
    </row>
    <row r="24800" spans="3:3" ht="15.6" x14ac:dyDescent="0.3">
      <c r="C24800" s="227"/>
    </row>
    <row r="24801" spans="3:3" ht="15.6" x14ac:dyDescent="0.3">
      <c r="C24801" s="227"/>
    </row>
    <row r="24802" spans="3:3" ht="15.6" x14ac:dyDescent="0.3">
      <c r="C24802" s="227"/>
    </row>
    <row r="24803" spans="3:3" ht="15.6" x14ac:dyDescent="0.3">
      <c r="C24803" s="227"/>
    </row>
    <row r="24804" spans="3:3" ht="15.6" x14ac:dyDescent="0.3">
      <c r="C24804" s="227"/>
    </row>
    <row r="24805" spans="3:3" ht="15.6" x14ac:dyDescent="0.3">
      <c r="C24805" s="227"/>
    </row>
    <row r="24806" spans="3:3" ht="15.6" x14ac:dyDescent="0.3">
      <c r="C24806" s="227"/>
    </row>
    <row r="24807" spans="3:3" ht="15.6" x14ac:dyDescent="0.3">
      <c r="C24807" s="227"/>
    </row>
    <row r="24808" spans="3:3" ht="15.6" x14ac:dyDescent="0.3">
      <c r="C24808" s="227"/>
    </row>
    <row r="24809" spans="3:3" ht="15.6" x14ac:dyDescent="0.3">
      <c r="C24809" s="227"/>
    </row>
    <row r="24810" spans="3:3" ht="15.6" x14ac:dyDescent="0.3">
      <c r="C24810" s="227"/>
    </row>
    <row r="24811" spans="3:3" ht="15.6" x14ac:dyDescent="0.3">
      <c r="C24811" s="227"/>
    </row>
    <row r="24812" spans="3:3" ht="15.6" x14ac:dyDescent="0.3">
      <c r="C24812" s="227"/>
    </row>
    <row r="24813" spans="3:3" ht="15.6" x14ac:dyDescent="0.3">
      <c r="C24813" s="227"/>
    </row>
    <row r="24814" spans="3:3" ht="15.6" x14ac:dyDescent="0.3">
      <c r="C24814" s="227"/>
    </row>
    <row r="24815" spans="3:3" ht="15.6" x14ac:dyDescent="0.3">
      <c r="C24815" s="227"/>
    </row>
    <row r="24816" spans="3:3" ht="15.6" x14ac:dyDescent="0.3">
      <c r="C24816" s="227"/>
    </row>
    <row r="24817" spans="3:3" ht="15.6" x14ac:dyDescent="0.3">
      <c r="C24817" s="227"/>
    </row>
    <row r="24818" spans="3:3" ht="15.6" x14ac:dyDescent="0.3">
      <c r="C24818" s="227"/>
    </row>
    <row r="24819" spans="3:3" ht="15.6" x14ac:dyDescent="0.3">
      <c r="C24819" s="227"/>
    </row>
    <row r="24820" spans="3:3" ht="15.6" x14ac:dyDescent="0.3">
      <c r="C24820" s="227"/>
    </row>
    <row r="24821" spans="3:3" ht="15.6" x14ac:dyDescent="0.3">
      <c r="C24821" s="227"/>
    </row>
    <row r="24822" spans="3:3" ht="15.6" x14ac:dyDescent="0.3">
      <c r="C24822" s="227"/>
    </row>
    <row r="24823" spans="3:3" ht="15.6" x14ac:dyDescent="0.3">
      <c r="C24823" s="227"/>
    </row>
    <row r="24824" spans="3:3" ht="15.6" x14ac:dyDescent="0.3">
      <c r="C24824" s="227"/>
    </row>
    <row r="24825" spans="3:3" ht="15.6" x14ac:dyDescent="0.3">
      <c r="C24825" s="227"/>
    </row>
    <row r="24826" spans="3:3" ht="15.6" x14ac:dyDescent="0.3">
      <c r="C24826" s="227"/>
    </row>
    <row r="24827" spans="3:3" ht="15.6" x14ac:dyDescent="0.3">
      <c r="C24827" s="227"/>
    </row>
    <row r="24828" spans="3:3" ht="15.6" x14ac:dyDescent="0.3">
      <c r="C24828" s="227"/>
    </row>
    <row r="24829" spans="3:3" ht="15.6" x14ac:dyDescent="0.3">
      <c r="C24829" s="227"/>
    </row>
    <row r="24830" spans="3:3" ht="15.6" x14ac:dyDescent="0.3">
      <c r="C24830" s="227"/>
    </row>
    <row r="24831" spans="3:3" ht="15.6" x14ac:dyDescent="0.3">
      <c r="C24831" s="227"/>
    </row>
    <row r="24832" spans="3:3" ht="15.6" x14ac:dyDescent="0.3">
      <c r="C24832" s="227"/>
    </row>
    <row r="24833" spans="3:3" ht="15.6" x14ac:dyDescent="0.3">
      <c r="C24833" s="227"/>
    </row>
    <row r="24834" spans="3:3" ht="15.6" x14ac:dyDescent="0.3">
      <c r="C24834" s="227"/>
    </row>
    <row r="24835" spans="3:3" ht="15.6" x14ac:dyDescent="0.3">
      <c r="C24835" s="227"/>
    </row>
    <row r="24836" spans="3:3" ht="15.6" x14ac:dyDescent="0.3">
      <c r="C24836" s="227"/>
    </row>
    <row r="24837" spans="3:3" ht="15.6" x14ac:dyDescent="0.3">
      <c r="C24837" s="227"/>
    </row>
    <row r="24838" spans="3:3" ht="15.6" x14ac:dyDescent="0.3">
      <c r="C24838" s="227"/>
    </row>
    <row r="24839" spans="3:3" ht="15.6" x14ac:dyDescent="0.3">
      <c r="C24839" s="227"/>
    </row>
    <row r="24840" spans="3:3" ht="15.6" x14ac:dyDescent="0.3">
      <c r="C24840" s="227"/>
    </row>
    <row r="24841" spans="3:3" ht="15.6" x14ac:dyDescent="0.3">
      <c r="C24841" s="227"/>
    </row>
    <row r="24842" spans="3:3" ht="15.6" x14ac:dyDescent="0.3">
      <c r="C24842" s="227"/>
    </row>
    <row r="24843" spans="3:3" ht="15.6" x14ac:dyDescent="0.3">
      <c r="C24843" s="227"/>
    </row>
    <row r="24844" spans="3:3" ht="15.6" x14ac:dyDescent="0.3">
      <c r="C24844" s="227"/>
    </row>
    <row r="24845" spans="3:3" ht="15.6" x14ac:dyDescent="0.3">
      <c r="C24845" s="227"/>
    </row>
    <row r="24846" spans="3:3" ht="15.6" x14ac:dyDescent="0.3">
      <c r="C24846" s="227"/>
    </row>
    <row r="24847" spans="3:3" ht="15.6" x14ac:dyDescent="0.3">
      <c r="C24847" s="227"/>
    </row>
    <row r="24848" spans="3:3" ht="15.6" x14ac:dyDescent="0.3">
      <c r="C24848" s="227"/>
    </row>
    <row r="24849" spans="3:3" ht="15.6" x14ac:dyDescent="0.3">
      <c r="C24849" s="227"/>
    </row>
    <row r="24850" spans="3:3" ht="15.6" x14ac:dyDescent="0.3">
      <c r="C24850" s="227"/>
    </row>
    <row r="24851" spans="3:3" ht="15.6" x14ac:dyDescent="0.3">
      <c r="C24851" s="227"/>
    </row>
    <row r="24852" spans="3:3" ht="15.6" x14ac:dyDescent="0.3">
      <c r="C24852" s="227"/>
    </row>
    <row r="24853" spans="3:3" ht="15.6" x14ac:dyDescent="0.3">
      <c r="C24853" s="227"/>
    </row>
    <row r="24854" spans="3:3" ht="15.6" x14ac:dyDescent="0.3">
      <c r="C24854" s="227"/>
    </row>
    <row r="24855" spans="3:3" ht="15.6" x14ac:dyDescent="0.3">
      <c r="C24855" s="227"/>
    </row>
    <row r="24856" spans="3:3" ht="15.6" x14ac:dyDescent="0.3">
      <c r="C24856" s="227"/>
    </row>
    <row r="24857" spans="3:3" ht="15.6" x14ac:dyDescent="0.3">
      <c r="C24857" s="227"/>
    </row>
    <row r="24858" spans="3:3" ht="15.6" x14ac:dyDescent="0.3">
      <c r="C24858" s="227"/>
    </row>
    <row r="24859" spans="3:3" ht="15.6" x14ac:dyDescent="0.3">
      <c r="C24859" s="227"/>
    </row>
    <row r="24860" spans="3:3" ht="15.6" x14ac:dyDescent="0.3">
      <c r="C24860" s="227"/>
    </row>
    <row r="24861" spans="3:3" ht="15.6" x14ac:dyDescent="0.3">
      <c r="C24861" s="227"/>
    </row>
    <row r="24862" spans="3:3" ht="15.6" x14ac:dyDescent="0.3">
      <c r="C24862" s="227"/>
    </row>
    <row r="24863" spans="3:3" ht="15.6" x14ac:dyDescent="0.3">
      <c r="C24863" s="227"/>
    </row>
    <row r="24864" spans="3:3" ht="15.6" x14ac:dyDescent="0.3">
      <c r="C24864" s="227"/>
    </row>
    <row r="24865" spans="3:3" ht="15.6" x14ac:dyDescent="0.3">
      <c r="C24865" s="227"/>
    </row>
    <row r="24866" spans="3:3" ht="15.6" x14ac:dyDescent="0.3">
      <c r="C24866" s="227"/>
    </row>
    <row r="24867" spans="3:3" ht="15.6" x14ac:dyDescent="0.3">
      <c r="C24867" s="227"/>
    </row>
    <row r="24868" spans="3:3" ht="15.6" x14ac:dyDescent="0.3">
      <c r="C24868" s="227"/>
    </row>
    <row r="24869" spans="3:3" ht="15.6" x14ac:dyDescent="0.3">
      <c r="C24869" s="227"/>
    </row>
    <row r="24870" spans="3:3" ht="15.6" x14ac:dyDescent="0.3">
      <c r="C24870" s="227"/>
    </row>
    <row r="24871" spans="3:3" ht="15.6" x14ac:dyDescent="0.3">
      <c r="C24871" s="227"/>
    </row>
    <row r="24872" spans="3:3" ht="15.6" x14ac:dyDescent="0.3">
      <c r="C24872" s="227"/>
    </row>
    <row r="24873" spans="3:3" ht="15.6" x14ac:dyDescent="0.3">
      <c r="C24873" s="227"/>
    </row>
    <row r="24874" spans="3:3" ht="15.6" x14ac:dyDescent="0.3">
      <c r="C24874" s="227"/>
    </row>
    <row r="24875" spans="3:3" ht="15.6" x14ac:dyDescent="0.3">
      <c r="C24875" s="227"/>
    </row>
    <row r="24876" spans="3:3" ht="15.6" x14ac:dyDescent="0.3">
      <c r="C24876" s="227"/>
    </row>
    <row r="24877" spans="3:3" ht="15.6" x14ac:dyDescent="0.3">
      <c r="C24877" s="227"/>
    </row>
    <row r="24878" spans="3:3" ht="15.6" x14ac:dyDescent="0.3">
      <c r="C24878" s="227"/>
    </row>
    <row r="24879" spans="3:3" ht="15.6" x14ac:dyDescent="0.3">
      <c r="C24879" s="227"/>
    </row>
    <row r="24880" spans="3:3" ht="15.6" x14ac:dyDescent="0.3">
      <c r="C24880" s="227"/>
    </row>
    <row r="24881" spans="3:3" ht="15.6" x14ac:dyDescent="0.3">
      <c r="C24881" s="227"/>
    </row>
    <row r="24882" spans="3:3" ht="15.6" x14ac:dyDescent="0.3">
      <c r="C24882" s="227"/>
    </row>
    <row r="24883" spans="3:3" ht="15.6" x14ac:dyDescent="0.3">
      <c r="C24883" s="227"/>
    </row>
    <row r="24884" spans="3:3" ht="15.6" x14ac:dyDescent="0.3">
      <c r="C24884" s="227"/>
    </row>
    <row r="24885" spans="3:3" ht="15.6" x14ac:dyDescent="0.3">
      <c r="C24885" s="227"/>
    </row>
    <row r="24886" spans="3:3" ht="15.6" x14ac:dyDescent="0.3">
      <c r="C24886" s="227"/>
    </row>
    <row r="24887" spans="3:3" ht="15.6" x14ac:dyDescent="0.3">
      <c r="C24887" s="227"/>
    </row>
    <row r="24888" spans="3:3" ht="15.6" x14ac:dyDescent="0.3">
      <c r="C24888" s="227"/>
    </row>
    <row r="24889" spans="3:3" ht="15.6" x14ac:dyDescent="0.3">
      <c r="C24889" s="227"/>
    </row>
    <row r="24890" spans="3:3" ht="15.6" x14ac:dyDescent="0.3">
      <c r="C24890" s="227"/>
    </row>
    <row r="24891" spans="3:3" ht="15.6" x14ac:dyDescent="0.3">
      <c r="C24891" s="227"/>
    </row>
    <row r="24892" spans="3:3" ht="15.6" x14ac:dyDescent="0.3">
      <c r="C24892" s="227"/>
    </row>
    <row r="24893" spans="3:3" ht="15.6" x14ac:dyDescent="0.3">
      <c r="C24893" s="227"/>
    </row>
    <row r="24894" spans="3:3" ht="15.6" x14ac:dyDescent="0.3">
      <c r="C24894" s="227"/>
    </row>
    <row r="24895" spans="3:3" ht="15.6" x14ac:dyDescent="0.3">
      <c r="C24895" s="227"/>
    </row>
    <row r="24896" spans="3:3" ht="15.6" x14ac:dyDescent="0.3">
      <c r="C24896" s="227"/>
    </row>
    <row r="24897" spans="3:3" ht="15.6" x14ac:dyDescent="0.3">
      <c r="C24897" s="227"/>
    </row>
    <row r="24898" spans="3:3" ht="15.6" x14ac:dyDescent="0.3">
      <c r="C24898" s="227"/>
    </row>
    <row r="24899" spans="3:3" ht="15.6" x14ac:dyDescent="0.3">
      <c r="C24899" s="227"/>
    </row>
    <row r="24900" spans="3:3" ht="15.6" x14ac:dyDescent="0.3">
      <c r="C24900" s="227"/>
    </row>
    <row r="24901" spans="3:3" ht="15.6" x14ac:dyDescent="0.3">
      <c r="C24901" s="227"/>
    </row>
    <row r="24902" spans="3:3" ht="15.6" x14ac:dyDescent="0.3">
      <c r="C24902" s="227"/>
    </row>
    <row r="24903" spans="3:3" ht="15.6" x14ac:dyDescent="0.3">
      <c r="C24903" s="227"/>
    </row>
    <row r="24904" spans="3:3" ht="15.6" x14ac:dyDescent="0.3">
      <c r="C24904" s="227"/>
    </row>
    <row r="24905" spans="3:3" ht="15.6" x14ac:dyDescent="0.3">
      <c r="C24905" s="227"/>
    </row>
    <row r="24906" spans="3:3" ht="15.6" x14ac:dyDescent="0.3">
      <c r="C24906" s="227"/>
    </row>
    <row r="24907" spans="3:3" ht="15.6" x14ac:dyDescent="0.3">
      <c r="C24907" s="227"/>
    </row>
    <row r="24908" spans="3:3" ht="15.6" x14ac:dyDescent="0.3">
      <c r="C24908" s="227"/>
    </row>
    <row r="24909" spans="3:3" ht="15.6" x14ac:dyDescent="0.3">
      <c r="C24909" s="227"/>
    </row>
    <row r="24910" spans="3:3" ht="15.6" x14ac:dyDescent="0.3">
      <c r="C24910" s="227"/>
    </row>
    <row r="24911" spans="3:3" ht="15.6" x14ac:dyDescent="0.3">
      <c r="C24911" s="227"/>
    </row>
    <row r="24912" spans="3:3" ht="15.6" x14ac:dyDescent="0.3">
      <c r="C24912" s="227"/>
    </row>
    <row r="24913" spans="3:3" ht="15.6" x14ac:dyDescent="0.3">
      <c r="C24913" s="227"/>
    </row>
    <row r="24914" spans="3:3" ht="15.6" x14ac:dyDescent="0.3">
      <c r="C24914" s="227"/>
    </row>
    <row r="24915" spans="3:3" ht="15.6" x14ac:dyDescent="0.3">
      <c r="C24915" s="227"/>
    </row>
    <row r="24916" spans="3:3" ht="15.6" x14ac:dyDescent="0.3">
      <c r="C24916" s="227"/>
    </row>
    <row r="24917" spans="3:3" ht="15.6" x14ac:dyDescent="0.3">
      <c r="C24917" s="227"/>
    </row>
    <row r="24918" spans="3:3" ht="15.6" x14ac:dyDescent="0.3">
      <c r="C24918" s="227"/>
    </row>
    <row r="24919" spans="3:3" ht="15.6" x14ac:dyDescent="0.3">
      <c r="C24919" s="227"/>
    </row>
    <row r="24920" spans="3:3" ht="15.6" x14ac:dyDescent="0.3">
      <c r="C24920" s="227"/>
    </row>
    <row r="24921" spans="3:3" ht="15.6" x14ac:dyDescent="0.3">
      <c r="C24921" s="227"/>
    </row>
    <row r="24922" spans="3:3" ht="15.6" x14ac:dyDescent="0.3">
      <c r="C24922" s="227"/>
    </row>
    <row r="24923" spans="3:3" ht="15.6" x14ac:dyDescent="0.3">
      <c r="C24923" s="227"/>
    </row>
    <row r="24924" spans="3:3" ht="15.6" x14ac:dyDescent="0.3">
      <c r="C24924" s="227"/>
    </row>
    <row r="24925" spans="3:3" ht="15.6" x14ac:dyDescent="0.3">
      <c r="C24925" s="227"/>
    </row>
    <row r="24926" spans="3:3" ht="15.6" x14ac:dyDescent="0.3">
      <c r="C24926" s="227"/>
    </row>
    <row r="24927" spans="3:3" ht="15.6" x14ac:dyDescent="0.3">
      <c r="C24927" s="227"/>
    </row>
    <row r="24928" spans="3:3" ht="15.6" x14ac:dyDescent="0.3">
      <c r="C24928" s="227"/>
    </row>
    <row r="24929" spans="3:3" ht="15.6" x14ac:dyDescent="0.3">
      <c r="C24929" s="227"/>
    </row>
    <row r="24930" spans="3:3" ht="15.6" x14ac:dyDescent="0.3">
      <c r="C24930" s="227"/>
    </row>
    <row r="24931" spans="3:3" ht="15.6" x14ac:dyDescent="0.3">
      <c r="C24931" s="227"/>
    </row>
    <row r="24932" spans="3:3" ht="15.6" x14ac:dyDescent="0.3">
      <c r="C24932" s="227"/>
    </row>
    <row r="24933" spans="3:3" ht="15.6" x14ac:dyDescent="0.3">
      <c r="C24933" s="227"/>
    </row>
    <row r="24934" spans="3:3" ht="15.6" x14ac:dyDescent="0.3">
      <c r="C24934" s="227"/>
    </row>
    <row r="24935" spans="3:3" ht="15.6" x14ac:dyDescent="0.3">
      <c r="C24935" s="227"/>
    </row>
    <row r="24936" spans="3:3" ht="15.6" x14ac:dyDescent="0.3">
      <c r="C24936" s="227"/>
    </row>
    <row r="24937" spans="3:3" ht="15.6" x14ac:dyDescent="0.3">
      <c r="C24937" s="227"/>
    </row>
    <row r="24938" spans="3:3" ht="15.6" x14ac:dyDescent="0.3">
      <c r="C24938" s="227"/>
    </row>
    <row r="24939" spans="3:3" ht="15.6" x14ac:dyDescent="0.3">
      <c r="C24939" s="227"/>
    </row>
    <row r="24940" spans="3:3" ht="15.6" x14ac:dyDescent="0.3">
      <c r="C24940" s="227"/>
    </row>
    <row r="24941" spans="3:3" ht="15.6" x14ac:dyDescent="0.3">
      <c r="C24941" s="227"/>
    </row>
    <row r="24942" spans="3:3" ht="15.6" x14ac:dyDescent="0.3">
      <c r="C24942" s="227"/>
    </row>
    <row r="24943" spans="3:3" ht="15.6" x14ac:dyDescent="0.3">
      <c r="C24943" s="227"/>
    </row>
    <row r="24944" spans="3:3" ht="15.6" x14ac:dyDescent="0.3">
      <c r="C24944" s="227"/>
    </row>
    <row r="24945" spans="3:3" ht="15.6" x14ac:dyDescent="0.3">
      <c r="C24945" s="227"/>
    </row>
    <row r="24946" spans="3:3" ht="15.6" x14ac:dyDescent="0.3">
      <c r="C24946" s="227"/>
    </row>
    <row r="24947" spans="3:3" ht="15.6" x14ac:dyDescent="0.3">
      <c r="C24947" s="227"/>
    </row>
    <row r="24948" spans="3:3" ht="15.6" x14ac:dyDescent="0.3">
      <c r="C24948" s="227"/>
    </row>
    <row r="24949" spans="3:3" ht="15.6" x14ac:dyDescent="0.3">
      <c r="C24949" s="227"/>
    </row>
    <row r="24950" spans="3:3" ht="15.6" x14ac:dyDescent="0.3">
      <c r="C24950" s="227"/>
    </row>
    <row r="24951" spans="3:3" ht="15.6" x14ac:dyDescent="0.3">
      <c r="C24951" s="227"/>
    </row>
    <row r="24952" spans="3:3" ht="15.6" x14ac:dyDescent="0.3">
      <c r="C24952" s="227"/>
    </row>
    <row r="24953" spans="3:3" ht="15.6" x14ac:dyDescent="0.3">
      <c r="C24953" s="227"/>
    </row>
    <row r="24954" spans="3:3" ht="15.6" x14ac:dyDescent="0.3">
      <c r="C24954" s="227"/>
    </row>
    <row r="24955" spans="3:3" ht="15.6" x14ac:dyDescent="0.3">
      <c r="C24955" s="227"/>
    </row>
    <row r="24956" spans="3:3" ht="15.6" x14ac:dyDescent="0.3">
      <c r="C24956" s="227"/>
    </row>
    <row r="24957" spans="3:3" ht="15.6" x14ac:dyDescent="0.3">
      <c r="C24957" s="227"/>
    </row>
    <row r="24958" spans="3:3" ht="15.6" x14ac:dyDescent="0.3">
      <c r="C24958" s="227"/>
    </row>
    <row r="24959" spans="3:3" ht="15.6" x14ac:dyDescent="0.3">
      <c r="C24959" s="227"/>
    </row>
    <row r="24960" spans="3:3" ht="15.6" x14ac:dyDescent="0.3">
      <c r="C24960" s="227"/>
    </row>
    <row r="24961" spans="3:3" ht="15.6" x14ac:dyDescent="0.3">
      <c r="C24961" s="227"/>
    </row>
    <row r="24962" spans="3:3" ht="15.6" x14ac:dyDescent="0.3">
      <c r="C24962" s="227"/>
    </row>
    <row r="24963" spans="3:3" ht="15.6" x14ac:dyDescent="0.3">
      <c r="C24963" s="227"/>
    </row>
    <row r="24964" spans="3:3" ht="15.6" x14ac:dyDescent="0.3">
      <c r="C24964" s="227"/>
    </row>
    <row r="24965" spans="3:3" ht="15.6" x14ac:dyDescent="0.3">
      <c r="C24965" s="227"/>
    </row>
    <row r="24966" spans="3:3" ht="15.6" x14ac:dyDescent="0.3">
      <c r="C24966" s="227"/>
    </row>
    <row r="24967" spans="3:3" ht="15.6" x14ac:dyDescent="0.3">
      <c r="C24967" s="227"/>
    </row>
    <row r="24968" spans="3:3" ht="15.6" x14ac:dyDescent="0.3">
      <c r="C24968" s="227"/>
    </row>
    <row r="24969" spans="3:3" ht="15.6" x14ac:dyDescent="0.3">
      <c r="C24969" s="227"/>
    </row>
    <row r="24970" spans="3:3" ht="15.6" x14ac:dyDescent="0.3">
      <c r="C24970" s="227"/>
    </row>
    <row r="24971" spans="3:3" ht="15.6" x14ac:dyDescent="0.3">
      <c r="C24971" s="227"/>
    </row>
    <row r="24972" spans="3:3" ht="15.6" x14ac:dyDescent="0.3">
      <c r="C24972" s="227"/>
    </row>
    <row r="24973" spans="3:3" ht="15.6" x14ac:dyDescent="0.3">
      <c r="C24973" s="227"/>
    </row>
    <row r="24974" spans="3:3" ht="15.6" x14ac:dyDescent="0.3">
      <c r="C24974" s="227"/>
    </row>
    <row r="24975" spans="3:3" ht="15.6" x14ac:dyDescent="0.3">
      <c r="C24975" s="227"/>
    </row>
    <row r="24976" spans="3:3" ht="15.6" x14ac:dyDescent="0.3">
      <c r="C24976" s="227"/>
    </row>
    <row r="24977" spans="3:3" ht="15.6" x14ac:dyDescent="0.3">
      <c r="C24977" s="227"/>
    </row>
    <row r="24978" spans="3:3" ht="15.6" x14ac:dyDescent="0.3">
      <c r="C24978" s="227"/>
    </row>
    <row r="24979" spans="3:3" ht="15.6" x14ac:dyDescent="0.3">
      <c r="C24979" s="227"/>
    </row>
    <row r="24980" spans="3:3" ht="15.6" x14ac:dyDescent="0.3">
      <c r="C24980" s="227"/>
    </row>
    <row r="24981" spans="3:3" ht="15.6" x14ac:dyDescent="0.3">
      <c r="C24981" s="227"/>
    </row>
    <row r="24982" spans="3:3" ht="15.6" x14ac:dyDescent="0.3">
      <c r="C24982" s="227"/>
    </row>
    <row r="24983" spans="3:3" ht="15.6" x14ac:dyDescent="0.3">
      <c r="C24983" s="227"/>
    </row>
    <row r="24984" spans="3:3" ht="15.6" x14ac:dyDescent="0.3">
      <c r="C24984" s="227"/>
    </row>
    <row r="24985" spans="3:3" ht="15.6" x14ac:dyDescent="0.3">
      <c r="C24985" s="227"/>
    </row>
    <row r="24986" spans="3:3" ht="15.6" x14ac:dyDescent="0.3">
      <c r="C24986" s="227"/>
    </row>
    <row r="24987" spans="3:3" ht="15.6" x14ac:dyDescent="0.3">
      <c r="C24987" s="227"/>
    </row>
    <row r="24988" spans="3:3" ht="15.6" x14ac:dyDescent="0.3">
      <c r="C24988" s="227"/>
    </row>
    <row r="24989" spans="3:3" ht="15.6" x14ac:dyDescent="0.3">
      <c r="C24989" s="227"/>
    </row>
    <row r="24990" spans="3:3" ht="15.6" x14ac:dyDescent="0.3">
      <c r="C24990" s="227"/>
    </row>
    <row r="24991" spans="3:3" ht="15.6" x14ac:dyDescent="0.3">
      <c r="C24991" s="227"/>
    </row>
    <row r="24992" spans="3:3" ht="15.6" x14ac:dyDescent="0.3">
      <c r="C24992" s="227"/>
    </row>
    <row r="24993" spans="3:3" ht="15.6" x14ac:dyDescent="0.3">
      <c r="C24993" s="227"/>
    </row>
    <row r="24994" spans="3:3" ht="15.6" x14ac:dyDescent="0.3">
      <c r="C24994" s="227"/>
    </row>
    <row r="24995" spans="3:3" ht="15.6" x14ac:dyDescent="0.3">
      <c r="C24995" s="227"/>
    </row>
    <row r="24996" spans="3:3" ht="15.6" x14ac:dyDescent="0.3">
      <c r="C24996" s="227"/>
    </row>
    <row r="24997" spans="3:3" ht="15.6" x14ac:dyDescent="0.3">
      <c r="C24997" s="227"/>
    </row>
    <row r="24998" spans="3:3" ht="15.6" x14ac:dyDescent="0.3">
      <c r="C24998" s="227"/>
    </row>
    <row r="24999" spans="3:3" ht="15.6" x14ac:dyDescent="0.3">
      <c r="C24999" s="227"/>
    </row>
    <row r="25000" spans="3:3" ht="15.6" x14ac:dyDescent="0.3">
      <c r="C25000" s="227"/>
    </row>
    <row r="25001" spans="3:3" ht="15.6" x14ac:dyDescent="0.3">
      <c r="C25001" s="227"/>
    </row>
    <row r="25002" spans="3:3" ht="15.6" x14ac:dyDescent="0.3">
      <c r="C25002" s="227"/>
    </row>
    <row r="25003" spans="3:3" ht="15.6" x14ac:dyDescent="0.3">
      <c r="C25003" s="227"/>
    </row>
    <row r="25004" spans="3:3" ht="15.6" x14ac:dyDescent="0.3">
      <c r="C25004" s="227"/>
    </row>
    <row r="25005" spans="3:3" ht="15.6" x14ac:dyDescent="0.3">
      <c r="C25005" s="227"/>
    </row>
    <row r="25006" spans="3:3" ht="15.6" x14ac:dyDescent="0.3">
      <c r="C25006" s="227"/>
    </row>
    <row r="25007" spans="3:3" ht="15.6" x14ac:dyDescent="0.3">
      <c r="C25007" s="227"/>
    </row>
    <row r="25008" spans="3:3" ht="15.6" x14ac:dyDescent="0.3">
      <c r="C25008" s="227"/>
    </row>
    <row r="25009" spans="3:3" ht="15.6" x14ac:dyDescent="0.3">
      <c r="C25009" s="227"/>
    </row>
    <row r="25010" spans="3:3" ht="15.6" x14ac:dyDescent="0.3">
      <c r="C25010" s="227"/>
    </row>
    <row r="25011" spans="3:3" ht="15.6" x14ac:dyDescent="0.3">
      <c r="C25011" s="227"/>
    </row>
    <row r="25012" spans="3:3" ht="15.6" x14ac:dyDescent="0.3">
      <c r="C25012" s="227"/>
    </row>
    <row r="25013" spans="3:3" ht="15.6" x14ac:dyDescent="0.3">
      <c r="C25013" s="227"/>
    </row>
    <row r="25014" spans="3:3" ht="15.6" x14ac:dyDescent="0.3">
      <c r="C25014" s="227"/>
    </row>
    <row r="25015" spans="3:3" ht="15.6" x14ac:dyDescent="0.3">
      <c r="C25015" s="227"/>
    </row>
    <row r="25016" spans="3:3" ht="15.6" x14ac:dyDescent="0.3">
      <c r="C25016" s="227"/>
    </row>
    <row r="25017" spans="3:3" ht="15.6" x14ac:dyDescent="0.3">
      <c r="C25017" s="227"/>
    </row>
    <row r="25018" spans="3:3" ht="15.6" x14ac:dyDescent="0.3">
      <c r="C25018" s="227"/>
    </row>
    <row r="25019" spans="3:3" ht="15.6" x14ac:dyDescent="0.3">
      <c r="C25019" s="227"/>
    </row>
    <row r="25020" spans="3:3" ht="15.6" x14ac:dyDescent="0.3">
      <c r="C25020" s="227"/>
    </row>
    <row r="25021" spans="3:3" ht="15.6" x14ac:dyDescent="0.3">
      <c r="C25021" s="227"/>
    </row>
    <row r="25022" spans="3:3" ht="15.6" x14ac:dyDescent="0.3">
      <c r="C25022" s="227"/>
    </row>
    <row r="25023" spans="3:3" ht="15.6" x14ac:dyDescent="0.3">
      <c r="C25023" s="227"/>
    </row>
    <row r="25024" spans="3:3" ht="15.6" x14ac:dyDescent="0.3">
      <c r="C25024" s="227"/>
    </row>
    <row r="25025" spans="3:3" ht="15.6" x14ac:dyDescent="0.3">
      <c r="C25025" s="227"/>
    </row>
    <row r="25026" spans="3:3" ht="15.6" x14ac:dyDescent="0.3">
      <c r="C25026" s="227"/>
    </row>
    <row r="25027" spans="3:3" ht="15.6" x14ac:dyDescent="0.3">
      <c r="C25027" s="227"/>
    </row>
    <row r="25028" spans="3:3" ht="15.6" x14ac:dyDescent="0.3">
      <c r="C25028" s="227"/>
    </row>
    <row r="25029" spans="3:3" ht="15.6" x14ac:dyDescent="0.3">
      <c r="C25029" s="227"/>
    </row>
    <row r="25030" spans="3:3" ht="15.6" x14ac:dyDescent="0.3">
      <c r="C25030" s="227"/>
    </row>
    <row r="25031" spans="3:3" ht="15.6" x14ac:dyDescent="0.3">
      <c r="C25031" s="227"/>
    </row>
    <row r="25032" spans="3:3" ht="15.6" x14ac:dyDescent="0.3">
      <c r="C25032" s="227"/>
    </row>
    <row r="25033" spans="3:3" ht="15.6" x14ac:dyDescent="0.3">
      <c r="C25033" s="227"/>
    </row>
    <row r="25034" spans="3:3" ht="15.6" x14ac:dyDescent="0.3">
      <c r="C25034" s="227"/>
    </row>
    <row r="25035" spans="3:3" ht="15.6" x14ac:dyDescent="0.3">
      <c r="C25035" s="227"/>
    </row>
    <row r="25036" spans="3:3" ht="15.6" x14ac:dyDescent="0.3">
      <c r="C25036" s="227"/>
    </row>
    <row r="25037" spans="3:3" ht="15.6" x14ac:dyDescent="0.3">
      <c r="C25037" s="227"/>
    </row>
    <row r="25038" spans="3:3" ht="15.6" x14ac:dyDescent="0.3">
      <c r="C25038" s="227"/>
    </row>
    <row r="25039" spans="3:3" ht="15.6" x14ac:dyDescent="0.3">
      <c r="C25039" s="227"/>
    </row>
    <row r="25040" spans="3:3" ht="15.6" x14ac:dyDescent="0.3">
      <c r="C25040" s="227"/>
    </row>
    <row r="25041" spans="3:3" ht="15.6" x14ac:dyDescent="0.3">
      <c r="C25041" s="227"/>
    </row>
    <row r="25042" spans="3:3" ht="15.6" x14ac:dyDescent="0.3">
      <c r="C25042" s="227"/>
    </row>
    <row r="25043" spans="3:3" ht="15.6" x14ac:dyDescent="0.3">
      <c r="C25043" s="227"/>
    </row>
    <row r="25044" spans="3:3" ht="15.6" x14ac:dyDescent="0.3">
      <c r="C25044" s="227"/>
    </row>
    <row r="25045" spans="3:3" ht="15.6" x14ac:dyDescent="0.3">
      <c r="C25045" s="227"/>
    </row>
    <row r="25046" spans="3:3" ht="15.6" x14ac:dyDescent="0.3">
      <c r="C25046" s="227"/>
    </row>
    <row r="25047" spans="3:3" ht="15.6" x14ac:dyDescent="0.3">
      <c r="C25047" s="227"/>
    </row>
    <row r="25048" spans="3:3" ht="15.6" x14ac:dyDescent="0.3">
      <c r="C25048" s="227"/>
    </row>
    <row r="25049" spans="3:3" ht="15.6" x14ac:dyDescent="0.3">
      <c r="C25049" s="227"/>
    </row>
    <row r="25050" spans="3:3" ht="15.6" x14ac:dyDescent="0.3">
      <c r="C25050" s="227"/>
    </row>
    <row r="25051" spans="3:3" ht="15.6" x14ac:dyDescent="0.3">
      <c r="C25051" s="227"/>
    </row>
    <row r="25052" spans="3:3" ht="15.6" x14ac:dyDescent="0.3">
      <c r="C25052" s="227"/>
    </row>
    <row r="25053" spans="3:3" ht="15.6" x14ac:dyDescent="0.3">
      <c r="C25053" s="227"/>
    </row>
    <row r="25054" spans="3:3" ht="15.6" x14ac:dyDescent="0.3">
      <c r="C25054" s="227"/>
    </row>
    <row r="25055" spans="3:3" ht="15.6" x14ac:dyDescent="0.3">
      <c r="C25055" s="227"/>
    </row>
    <row r="25056" spans="3:3" ht="15.6" x14ac:dyDescent="0.3">
      <c r="C25056" s="227"/>
    </row>
    <row r="25057" spans="3:3" ht="15.6" x14ac:dyDescent="0.3">
      <c r="C25057" s="227"/>
    </row>
    <row r="25058" spans="3:3" ht="15.6" x14ac:dyDescent="0.3">
      <c r="C25058" s="227"/>
    </row>
    <row r="25059" spans="3:3" ht="15.6" x14ac:dyDescent="0.3">
      <c r="C25059" s="227"/>
    </row>
    <row r="25060" spans="3:3" ht="15.6" x14ac:dyDescent="0.3">
      <c r="C25060" s="227"/>
    </row>
    <row r="25061" spans="3:3" ht="15.6" x14ac:dyDescent="0.3">
      <c r="C25061" s="227"/>
    </row>
    <row r="25062" spans="3:3" ht="15.6" x14ac:dyDescent="0.3">
      <c r="C25062" s="227"/>
    </row>
    <row r="25063" spans="3:3" ht="15.6" x14ac:dyDescent="0.3">
      <c r="C25063" s="227"/>
    </row>
    <row r="25064" spans="3:3" ht="15.6" x14ac:dyDescent="0.3">
      <c r="C25064" s="227"/>
    </row>
    <row r="25065" spans="3:3" ht="15.6" x14ac:dyDescent="0.3">
      <c r="C25065" s="227"/>
    </row>
    <row r="25066" spans="3:3" ht="15.6" x14ac:dyDescent="0.3">
      <c r="C25066" s="227"/>
    </row>
    <row r="25067" spans="3:3" ht="15.6" x14ac:dyDescent="0.3">
      <c r="C25067" s="227"/>
    </row>
    <row r="25068" spans="3:3" ht="15.6" x14ac:dyDescent="0.3">
      <c r="C25068" s="227"/>
    </row>
    <row r="25069" spans="3:3" ht="15.6" x14ac:dyDescent="0.3">
      <c r="C25069" s="227"/>
    </row>
    <row r="25070" spans="3:3" ht="15.6" x14ac:dyDescent="0.3">
      <c r="C25070" s="227"/>
    </row>
    <row r="25071" spans="3:3" ht="15.6" x14ac:dyDescent="0.3">
      <c r="C25071" s="227"/>
    </row>
    <row r="25072" spans="3:3" ht="15.6" x14ac:dyDescent="0.3">
      <c r="C25072" s="227"/>
    </row>
    <row r="25073" spans="3:3" ht="15.6" x14ac:dyDescent="0.3">
      <c r="C25073" s="227"/>
    </row>
    <row r="25074" spans="3:3" ht="15.6" x14ac:dyDescent="0.3">
      <c r="C25074" s="227"/>
    </row>
    <row r="25075" spans="3:3" ht="15.6" x14ac:dyDescent="0.3">
      <c r="C25075" s="227"/>
    </row>
    <row r="25076" spans="3:3" ht="15.6" x14ac:dyDescent="0.3">
      <c r="C25076" s="227"/>
    </row>
    <row r="25077" spans="3:3" ht="15.6" x14ac:dyDescent="0.3">
      <c r="C25077" s="227"/>
    </row>
    <row r="25078" spans="3:3" ht="15.6" x14ac:dyDescent="0.3">
      <c r="C25078" s="227"/>
    </row>
    <row r="25079" spans="3:3" ht="15.6" x14ac:dyDescent="0.3">
      <c r="C25079" s="227"/>
    </row>
    <row r="25080" spans="3:3" ht="15.6" x14ac:dyDescent="0.3">
      <c r="C25080" s="227"/>
    </row>
    <row r="25081" spans="3:3" ht="15.6" x14ac:dyDescent="0.3">
      <c r="C25081" s="227"/>
    </row>
    <row r="25082" spans="3:3" ht="15.6" x14ac:dyDescent="0.3">
      <c r="C25082" s="227"/>
    </row>
    <row r="25083" spans="3:3" ht="15.6" x14ac:dyDescent="0.3">
      <c r="C25083" s="227"/>
    </row>
    <row r="25084" spans="3:3" ht="15.6" x14ac:dyDescent="0.3">
      <c r="C25084" s="227"/>
    </row>
    <row r="25085" spans="3:3" ht="15.6" x14ac:dyDescent="0.3">
      <c r="C25085" s="227"/>
    </row>
    <row r="25086" spans="3:3" ht="15.6" x14ac:dyDescent="0.3">
      <c r="C25086" s="227"/>
    </row>
    <row r="25087" spans="3:3" ht="15.6" x14ac:dyDescent="0.3">
      <c r="C25087" s="227"/>
    </row>
    <row r="25088" spans="3:3" ht="15.6" x14ac:dyDescent="0.3">
      <c r="C25088" s="227"/>
    </row>
    <row r="25089" spans="3:3" ht="15.6" x14ac:dyDescent="0.3">
      <c r="C25089" s="227"/>
    </row>
    <row r="25090" spans="3:3" ht="15.6" x14ac:dyDescent="0.3">
      <c r="C25090" s="227"/>
    </row>
    <row r="25091" spans="3:3" ht="15.6" x14ac:dyDescent="0.3">
      <c r="C25091" s="227"/>
    </row>
    <row r="25092" spans="3:3" ht="15.6" x14ac:dyDescent="0.3">
      <c r="C25092" s="227"/>
    </row>
    <row r="25093" spans="3:3" ht="15.6" x14ac:dyDescent="0.3">
      <c r="C25093" s="227"/>
    </row>
    <row r="25094" spans="3:3" ht="15.6" x14ac:dyDescent="0.3">
      <c r="C25094" s="227"/>
    </row>
    <row r="25095" spans="3:3" ht="15.6" x14ac:dyDescent="0.3">
      <c r="C25095" s="227"/>
    </row>
    <row r="25096" spans="3:3" ht="15.6" x14ac:dyDescent="0.3">
      <c r="C25096" s="227"/>
    </row>
    <row r="25097" spans="3:3" ht="15.6" x14ac:dyDescent="0.3">
      <c r="C25097" s="227"/>
    </row>
    <row r="25098" spans="3:3" ht="15.6" x14ac:dyDescent="0.3">
      <c r="C25098" s="227"/>
    </row>
    <row r="25099" spans="3:3" ht="15.6" x14ac:dyDescent="0.3">
      <c r="C25099" s="227"/>
    </row>
    <row r="25100" spans="3:3" ht="15.6" x14ac:dyDescent="0.3">
      <c r="C25100" s="227"/>
    </row>
    <row r="25101" spans="3:3" ht="15.6" x14ac:dyDescent="0.3">
      <c r="C25101" s="227"/>
    </row>
    <row r="25102" spans="3:3" ht="15.6" x14ac:dyDescent="0.3">
      <c r="C25102" s="227"/>
    </row>
    <row r="25103" spans="3:3" ht="15.6" x14ac:dyDescent="0.3">
      <c r="C25103" s="227"/>
    </row>
    <row r="25104" spans="3:3" ht="15.6" x14ac:dyDescent="0.3">
      <c r="C25104" s="227"/>
    </row>
    <row r="25105" spans="3:3" ht="15.6" x14ac:dyDescent="0.3">
      <c r="C25105" s="227"/>
    </row>
    <row r="25106" spans="3:3" ht="15.6" x14ac:dyDescent="0.3">
      <c r="C25106" s="227"/>
    </row>
    <row r="25107" spans="3:3" ht="15.6" x14ac:dyDescent="0.3">
      <c r="C25107" s="227"/>
    </row>
    <row r="25108" spans="3:3" ht="15.6" x14ac:dyDescent="0.3">
      <c r="C25108" s="227"/>
    </row>
    <row r="25109" spans="3:3" ht="15.6" x14ac:dyDescent="0.3">
      <c r="C25109" s="227"/>
    </row>
    <row r="25110" spans="3:3" ht="15.6" x14ac:dyDescent="0.3">
      <c r="C25110" s="227"/>
    </row>
    <row r="25111" spans="3:3" ht="15.6" x14ac:dyDescent="0.3">
      <c r="C25111" s="227"/>
    </row>
    <row r="25112" spans="3:3" ht="15.6" x14ac:dyDescent="0.3">
      <c r="C25112" s="227"/>
    </row>
    <row r="25113" spans="3:3" ht="15.6" x14ac:dyDescent="0.3">
      <c r="C25113" s="227"/>
    </row>
    <row r="25114" spans="3:3" ht="15.6" x14ac:dyDescent="0.3">
      <c r="C25114" s="227"/>
    </row>
    <row r="25115" spans="3:3" ht="15.6" x14ac:dyDescent="0.3">
      <c r="C25115" s="227"/>
    </row>
    <row r="25116" spans="3:3" ht="15.6" x14ac:dyDescent="0.3">
      <c r="C25116" s="227"/>
    </row>
    <row r="25117" spans="3:3" ht="15.6" x14ac:dyDescent="0.3">
      <c r="C25117" s="227"/>
    </row>
    <row r="25118" spans="3:3" ht="15.6" x14ac:dyDescent="0.3">
      <c r="C25118" s="227"/>
    </row>
    <row r="25119" spans="3:3" ht="15.6" x14ac:dyDescent="0.3">
      <c r="C25119" s="227"/>
    </row>
    <row r="25120" spans="3:3" ht="15.6" x14ac:dyDescent="0.3">
      <c r="C25120" s="227"/>
    </row>
    <row r="25121" spans="3:3" ht="15.6" x14ac:dyDescent="0.3">
      <c r="C25121" s="227"/>
    </row>
    <row r="25122" spans="3:3" ht="15.6" x14ac:dyDescent="0.3">
      <c r="C25122" s="227"/>
    </row>
    <row r="25123" spans="3:3" ht="15.6" x14ac:dyDescent="0.3">
      <c r="C25123" s="227"/>
    </row>
    <row r="25124" spans="3:3" ht="15.6" x14ac:dyDescent="0.3">
      <c r="C25124" s="227"/>
    </row>
    <row r="25125" spans="3:3" ht="15.6" x14ac:dyDescent="0.3">
      <c r="C25125" s="227"/>
    </row>
    <row r="25126" spans="3:3" ht="15.6" x14ac:dyDescent="0.3">
      <c r="C25126" s="227"/>
    </row>
    <row r="25127" spans="3:3" ht="15.6" x14ac:dyDescent="0.3">
      <c r="C25127" s="227"/>
    </row>
    <row r="25128" spans="3:3" ht="15.6" x14ac:dyDescent="0.3">
      <c r="C25128" s="227"/>
    </row>
    <row r="25129" spans="3:3" ht="15.6" x14ac:dyDescent="0.3">
      <c r="C25129" s="227"/>
    </row>
    <row r="25130" spans="3:3" ht="15.6" x14ac:dyDescent="0.3">
      <c r="C25130" s="227"/>
    </row>
    <row r="25131" spans="3:3" ht="15.6" x14ac:dyDescent="0.3">
      <c r="C25131" s="227"/>
    </row>
    <row r="25132" spans="3:3" ht="15.6" x14ac:dyDescent="0.3">
      <c r="C25132" s="227"/>
    </row>
    <row r="25133" spans="3:3" ht="15.6" x14ac:dyDescent="0.3">
      <c r="C25133" s="227"/>
    </row>
    <row r="25134" spans="3:3" ht="15.6" x14ac:dyDescent="0.3">
      <c r="C25134" s="227"/>
    </row>
    <row r="25135" spans="3:3" ht="15.6" x14ac:dyDescent="0.3">
      <c r="C25135" s="227"/>
    </row>
    <row r="25136" spans="3:3" ht="15.6" x14ac:dyDescent="0.3">
      <c r="C25136" s="227"/>
    </row>
    <row r="25137" spans="3:3" ht="15.6" x14ac:dyDescent="0.3">
      <c r="C25137" s="227"/>
    </row>
    <row r="25138" spans="3:3" ht="15.6" x14ac:dyDescent="0.3">
      <c r="C25138" s="227"/>
    </row>
    <row r="25139" spans="3:3" ht="15.6" x14ac:dyDescent="0.3">
      <c r="C25139" s="227"/>
    </row>
    <row r="25140" spans="3:3" ht="15.6" x14ac:dyDescent="0.3">
      <c r="C25140" s="227"/>
    </row>
    <row r="25141" spans="3:3" ht="15.6" x14ac:dyDescent="0.3">
      <c r="C25141" s="227"/>
    </row>
    <row r="25142" spans="3:3" ht="15.6" x14ac:dyDescent="0.3">
      <c r="C25142" s="227"/>
    </row>
    <row r="25143" spans="3:3" ht="15.6" x14ac:dyDescent="0.3">
      <c r="C25143" s="227"/>
    </row>
    <row r="25144" spans="3:3" ht="15.6" x14ac:dyDescent="0.3">
      <c r="C25144" s="227"/>
    </row>
    <row r="25145" spans="3:3" ht="15.6" x14ac:dyDescent="0.3">
      <c r="C25145" s="227"/>
    </row>
    <row r="25146" spans="3:3" ht="15.6" x14ac:dyDescent="0.3">
      <c r="C25146" s="227"/>
    </row>
    <row r="25147" spans="3:3" ht="15.6" x14ac:dyDescent="0.3">
      <c r="C25147" s="227"/>
    </row>
    <row r="25148" spans="3:3" ht="15.6" x14ac:dyDescent="0.3">
      <c r="C25148" s="227"/>
    </row>
    <row r="25149" spans="3:3" ht="15.6" x14ac:dyDescent="0.3">
      <c r="C25149" s="227"/>
    </row>
    <row r="25150" spans="3:3" ht="15.6" x14ac:dyDescent="0.3">
      <c r="C25150" s="227"/>
    </row>
    <row r="25151" spans="3:3" ht="15.6" x14ac:dyDescent="0.3">
      <c r="C25151" s="227"/>
    </row>
    <row r="25152" spans="3:3" ht="15.6" x14ac:dyDescent="0.3">
      <c r="C25152" s="227"/>
    </row>
    <row r="25153" spans="3:3" ht="15.6" x14ac:dyDescent="0.3">
      <c r="C25153" s="227"/>
    </row>
    <row r="25154" spans="3:3" ht="15.6" x14ac:dyDescent="0.3">
      <c r="C25154" s="227"/>
    </row>
    <row r="25155" spans="3:3" ht="15.6" x14ac:dyDescent="0.3">
      <c r="C25155" s="227"/>
    </row>
    <row r="25156" spans="3:3" ht="15.6" x14ac:dyDescent="0.3">
      <c r="C25156" s="227"/>
    </row>
    <row r="25157" spans="3:3" ht="15.6" x14ac:dyDescent="0.3">
      <c r="C25157" s="227"/>
    </row>
    <row r="25158" spans="3:3" ht="15.6" x14ac:dyDescent="0.3">
      <c r="C25158" s="227"/>
    </row>
    <row r="25159" spans="3:3" ht="15.6" x14ac:dyDescent="0.3">
      <c r="C25159" s="227"/>
    </row>
    <row r="25160" spans="3:3" ht="15.6" x14ac:dyDescent="0.3">
      <c r="C25160" s="227"/>
    </row>
    <row r="25161" spans="3:3" ht="15.6" x14ac:dyDescent="0.3">
      <c r="C25161" s="227"/>
    </row>
    <row r="25162" spans="3:3" ht="15.6" x14ac:dyDescent="0.3">
      <c r="C25162" s="227"/>
    </row>
    <row r="25163" spans="3:3" ht="15.6" x14ac:dyDescent="0.3">
      <c r="C25163" s="227"/>
    </row>
    <row r="25164" spans="3:3" ht="15.6" x14ac:dyDescent="0.3">
      <c r="C25164" s="227"/>
    </row>
    <row r="25165" spans="3:3" ht="15.6" x14ac:dyDescent="0.3">
      <c r="C25165" s="227"/>
    </row>
    <row r="25166" spans="3:3" ht="15.6" x14ac:dyDescent="0.3">
      <c r="C25166" s="227"/>
    </row>
    <row r="25167" spans="3:3" ht="15.6" x14ac:dyDescent="0.3">
      <c r="C25167" s="227"/>
    </row>
    <row r="25168" spans="3:3" ht="15.6" x14ac:dyDescent="0.3">
      <c r="C25168" s="227"/>
    </row>
    <row r="25169" spans="3:3" ht="15.6" x14ac:dyDescent="0.3">
      <c r="C25169" s="227"/>
    </row>
    <row r="25170" spans="3:3" ht="15.6" x14ac:dyDescent="0.3">
      <c r="C25170" s="227"/>
    </row>
    <row r="25171" spans="3:3" ht="15.6" x14ac:dyDescent="0.3">
      <c r="C25171" s="227"/>
    </row>
    <row r="25172" spans="3:3" ht="15.6" x14ac:dyDescent="0.3">
      <c r="C25172" s="227"/>
    </row>
    <row r="25173" spans="3:3" ht="15.6" x14ac:dyDescent="0.3">
      <c r="C25173" s="227"/>
    </row>
    <row r="25174" spans="3:3" ht="15.6" x14ac:dyDescent="0.3">
      <c r="C25174" s="227"/>
    </row>
    <row r="25175" spans="3:3" ht="15.6" x14ac:dyDescent="0.3">
      <c r="C25175" s="227"/>
    </row>
    <row r="25176" spans="3:3" ht="15.6" x14ac:dyDescent="0.3">
      <c r="C25176" s="227"/>
    </row>
    <row r="25177" spans="3:3" ht="15.6" x14ac:dyDescent="0.3">
      <c r="C25177" s="227"/>
    </row>
    <row r="25178" spans="3:3" ht="15.6" x14ac:dyDescent="0.3">
      <c r="C25178" s="227"/>
    </row>
    <row r="25179" spans="3:3" ht="15.6" x14ac:dyDescent="0.3">
      <c r="C25179" s="227"/>
    </row>
    <row r="25180" spans="3:3" ht="15.6" x14ac:dyDescent="0.3">
      <c r="C25180" s="227"/>
    </row>
    <row r="25181" spans="3:3" ht="15.6" x14ac:dyDescent="0.3">
      <c r="C25181" s="227"/>
    </row>
    <row r="25182" spans="3:3" ht="15.6" x14ac:dyDescent="0.3">
      <c r="C25182" s="227"/>
    </row>
    <row r="25183" spans="3:3" ht="15.6" x14ac:dyDescent="0.3">
      <c r="C25183" s="227"/>
    </row>
    <row r="25184" spans="3:3" ht="15.6" x14ac:dyDescent="0.3">
      <c r="C25184" s="227"/>
    </row>
    <row r="25185" spans="3:3" ht="15.6" x14ac:dyDescent="0.3">
      <c r="C25185" s="227"/>
    </row>
    <row r="25186" spans="3:3" ht="15.6" x14ac:dyDescent="0.3">
      <c r="C25186" s="227"/>
    </row>
    <row r="25187" spans="3:3" ht="15.6" x14ac:dyDescent="0.3">
      <c r="C25187" s="227"/>
    </row>
    <row r="25188" spans="3:3" ht="15.6" x14ac:dyDescent="0.3">
      <c r="C25188" s="227"/>
    </row>
    <row r="25189" spans="3:3" ht="15.6" x14ac:dyDescent="0.3">
      <c r="C25189" s="227"/>
    </row>
    <row r="25190" spans="3:3" ht="15.6" x14ac:dyDescent="0.3">
      <c r="C25190" s="227"/>
    </row>
    <row r="25191" spans="3:3" ht="15.6" x14ac:dyDescent="0.3">
      <c r="C25191" s="227"/>
    </row>
    <row r="25192" spans="3:3" ht="15.6" x14ac:dyDescent="0.3">
      <c r="C25192" s="227"/>
    </row>
    <row r="25193" spans="3:3" ht="15.6" x14ac:dyDescent="0.3">
      <c r="C25193" s="227"/>
    </row>
    <row r="25194" spans="3:3" ht="15.6" x14ac:dyDescent="0.3">
      <c r="C25194" s="227"/>
    </row>
    <row r="25195" spans="3:3" ht="15.6" x14ac:dyDescent="0.3">
      <c r="C25195" s="227"/>
    </row>
    <row r="25196" spans="3:3" ht="15.6" x14ac:dyDescent="0.3">
      <c r="C25196" s="227"/>
    </row>
    <row r="25197" spans="3:3" ht="15.6" x14ac:dyDescent="0.3">
      <c r="C25197" s="227"/>
    </row>
    <row r="25198" spans="3:3" ht="15.6" x14ac:dyDescent="0.3">
      <c r="C25198" s="227"/>
    </row>
    <row r="25199" spans="3:3" ht="15.6" x14ac:dyDescent="0.3">
      <c r="C25199" s="227"/>
    </row>
    <row r="25200" spans="3:3" ht="15.6" x14ac:dyDescent="0.3">
      <c r="C25200" s="227"/>
    </row>
    <row r="25201" spans="3:3" ht="15.6" x14ac:dyDescent="0.3">
      <c r="C25201" s="227"/>
    </row>
    <row r="25202" spans="3:3" ht="15.6" x14ac:dyDescent="0.3">
      <c r="C25202" s="227"/>
    </row>
    <row r="25203" spans="3:3" ht="15.6" x14ac:dyDescent="0.3">
      <c r="C25203" s="227"/>
    </row>
    <row r="25204" spans="3:3" ht="15.6" x14ac:dyDescent="0.3">
      <c r="C25204" s="227"/>
    </row>
    <row r="25205" spans="3:3" ht="15.6" x14ac:dyDescent="0.3">
      <c r="C25205" s="227"/>
    </row>
    <row r="25206" spans="3:3" ht="15.6" x14ac:dyDescent="0.3">
      <c r="C25206" s="227"/>
    </row>
    <row r="25207" spans="3:3" ht="15.6" x14ac:dyDescent="0.3">
      <c r="C25207" s="227"/>
    </row>
    <row r="25208" spans="3:3" ht="15.6" x14ac:dyDescent="0.3">
      <c r="C25208" s="227"/>
    </row>
    <row r="25209" spans="3:3" ht="15.6" x14ac:dyDescent="0.3">
      <c r="C25209" s="227"/>
    </row>
    <row r="25210" spans="3:3" ht="15.6" x14ac:dyDescent="0.3">
      <c r="C25210" s="227"/>
    </row>
    <row r="25211" spans="3:3" ht="15.6" x14ac:dyDescent="0.3">
      <c r="C25211" s="227"/>
    </row>
    <row r="25212" spans="3:3" ht="15.6" x14ac:dyDescent="0.3">
      <c r="C25212" s="227"/>
    </row>
    <row r="25213" spans="3:3" ht="15.6" x14ac:dyDescent="0.3">
      <c r="C25213" s="227"/>
    </row>
    <row r="25214" spans="3:3" ht="15.6" x14ac:dyDescent="0.3">
      <c r="C25214" s="227"/>
    </row>
    <row r="25215" spans="3:3" ht="15.6" x14ac:dyDescent="0.3">
      <c r="C25215" s="227"/>
    </row>
    <row r="25216" spans="3:3" ht="15.6" x14ac:dyDescent="0.3">
      <c r="C25216" s="227"/>
    </row>
    <row r="25217" spans="3:3" ht="15.6" x14ac:dyDescent="0.3">
      <c r="C25217" s="227"/>
    </row>
    <row r="25218" spans="3:3" ht="15.6" x14ac:dyDescent="0.3">
      <c r="C25218" s="227"/>
    </row>
    <row r="25219" spans="3:3" ht="15.6" x14ac:dyDescent="0.3">
      <c r="C25219" s="227"/>
    </row>
    <row r="25220" spans="3:3" ht="15.6" x14ac:dyDescent="0.3">
      <c r="C25220" s="227"/>
    </row>
    <row r="25221" spans="3:3" ht="15.6" x14ac:dyDescent="0.3">
      <c r="C25221" s="227"/>
    </row>
    <row r="25222" spans="3:3" ht="15.6" x14ac:dyDescent="0.3">
      <c r="C25222" s="227"/>
    </row>
    <row r="25223" spans="3:3" ht="15.6" x14ac:dyDescent="0.3">
      <c r="C25223" s="227"/>
    </row>
    <row r="25224" spans="3:3" ht="15.6" x14ac:dyDescent="0.3">
      <c r="C25224" s="227"/>
    </row>
    <row r="25225" spans="3:3" ht="15.6" x14ac:dyDescent="0.3">
      <c r="C25225" s="227"/>
    </row>
    <row r="25226" spans="3:3" ht="15.6" x14ac:dyDescent="0.3">
      <c r="C25226" s="227"/>
    </row>
    <row r="25227" spans="3:3" ht="15.6" x14ac:dyDescent="0.3">
      <c r="C25227" s="227"/>
    </row>
    <row r="25228" spans="3:3" ht="15.6" x14ac:dyDescent="0.3">
      <c r="C25228" s="227"/>
    </row>
    <row r="25229" spans="3:3" ht="15.6" x14ac:dyDescent="0.3">
      <c r="C25229" s="227"/>
    </row>
    <row r="25230" spans="3:3" ht="15.6" x14ac:dyDescent="0.3">
      <c r="C25230" s="227"/>
    </row>
    <row r="25231" spans="3:3" ht="15.6" x14ac:dyDescent="0.3">
      <c r="C25231" s="227"/>
    </row>
    <row r="25232" spans="3:3" ht="15.6" x14ac:dyDescent="0.3">
      <c r="C25232" s="227"/>
    </row>
    <row r="25233" spans="3:3" ht="15.6" x14ac:dyDescent="0.3">
      <c r="C25233" s="227"/>
    </row>
    <row r="25234" spans="3:3" ht="15.6" x14ac:dyDescent="0.3">
      <c r="C25234" s="227"/>
    </row>
    <row r="25235" spans="3:3" ht="15.6" x14ac:dyDescent="0.3">
      <c r="C25235" s="227"/>
    </row>
    <row r="25236" spans="3:3" ht="15.6" x14ac:dyDescent="0.3">
      <c r="C25236" s="227"/>
    </row>
    <row r="25237" spans="3:3" ht="15.6" x14ac:dyDescent="0.3">
      <c r="C25237" s="227"/>
    </row>
    <row r="25238" spans="3:3" ht="15.6" x14ac:dyDescent="0.3">
      <c r="C25238" s="227"/>
    </row>
    <row r="25239" spans="3:3" ht="15.6" x14ac:dyDescent="0.3">
      <c r="C25239" s="227"/>
    </row>
    <row r="25240" spans="3:3" ht="15.6" x14ac:dyDescent="0.3">
      <c r="C25240" s="227"/>
    </row>
    <row r="25241" spans="3:3" ht="15.6" x14ac:dyDescent="0.3">
      <c r="C25241" s="227"/>
    </row>
    <row r="25242" spans="3:3" ht="15.6" x14ac:dyDescent="0.3">
      <c r="C25242" s="227"/>
    </row>
    <row r="25243" spans="3:3" ht="15.6" x14ac:dyDescent="0.3">
      <c r="C25243" s="227"/>
    </row>
    <row r="25244" spans="3:3" ht="15.6" x14ac:dyDescent="0.3">
      <c r="C25244" s="227"/>
    </row>
    <row r="25245" spans="3:3" ht="15.6" x14ac:dyDescent="0.3">
      <c r="C25245" s="227"/>
    </row>
    <row r="25246" spans="3:3" ht="15.6" x14ac:dyDescent="0.3">
      <c r="C25246" s="227"/>
    </row>
    <row r="25247" spans="3:3" ht="15.6" x14ac:dyDescent="0.3">
      <c r="C25247" s="227"/>
    </row>
    <row r="25248" spans="3:3" ht="15.6" x14ac:dyDescent="0.3">
      <c r="C25248" s="227"/>
    </row>
    <row r="25249" spans="3:3" ht="15.6" x14ac:dyDescent="0.3">
      <c r="C25249" s="227"/>
    </row>
    <row r="25250" spans="3:3" ht="15.6" x14ac:dyDescent="0.3">
      <c r="C25250" s="227"/>
    </row>
    <row r="25251" spans="3:3" ht="15.6" x14ac:dyDescent="0.3">
      <c r="C25251" s="227"/>
    </row>
    <row r="25252" spans="3:3" ht="15.6" x14ac:dyDescent="0.3">
      <c r="C25252" s="227"/>
    </row>
    <row r="25253" spans="3:3" ht="15.6" x14ac:dyDescent="0.3">
      <c r="C25253" s="227"/>
    </row>
    <row r="25254" spans="3:3" ht="15.6" x14ac:dyDescent="0.3">
      <c r="C25254" s="227"/>
    </row>
    <row r="25255" spans="3:3" ht="15.6" x14ac:dyDescent="0.3">
      <c r="C25255" s="227"/>
    </row>
    <row r="25256" spans="3:3" ht="15.6" x14ac:dyDescent="0.3">
      <c r="C25256" s="227"/>
    </row>
    <row r="25257" spans="3:3" ht="15.6" x14ac:dyDescent="0.3">
      <c r="C25257" s="227"/>
    </row>
    <row r="25258" spans="3:3" ht="15.6" x14ac:dyDescent="0.3">
      <c r="C25258" s="227"/>
    </row>
    <row r="25259" spans="3:3" ht="15.6" x14ac:dyDescent="0.3">
      <c r="C25259" s="227"/>
    </row>
    <row r="25260" spans="3:3" ht="15.6" x14ac:dyDescent="0.3">
      <c r="C25260" s="227"/>
    </row>
    <row r="25261" spans="3:3" ht="15.6" x14ac:dyDescent="0.3">
      <c r="C25261" s="227"/>
    </row>
    <row r="25262" spans="3:3" ht="15.6" x14ac:dyDescent="0.3">
      <c r="C25262" s="227"/>
    </row>
    <row r="25263" spans="3:3" ht="15.6" x14ac:dyDescent="0.3">
      <c r="C25263" s="227"/>
    </row>
    <row r="25264" spans="3:3" ht="15.6" x14ac:dyDescent="0.3">
      <c r="C25264" s="227"/>
    </row>
    <row r="25265" spans="3:3" ht="15.6" x14ac:dyDescent="0.3">
      <c r="C25265" s="227"/>
    </row>
    <row r="25266" spans="3:3" ht="15.6" x14ac:dyDescent="0.3">
      <c r="C25266" s="227"/>
    </row>
    <row r="25267" spans="3:3" ht="15.6" x14ac:dyDescent="0.3">
      <c r="C25267" s="227"/>
    </row>
    <row r="25268" spans="3:3" ht="15.6" x14ac:dyDescent="0.3">
      <c r="C25268" s="227"/>
    </row>
    <row r="25269" spans="3:3" ht="15.6" x14ac:dyDescent="0.3">
      <c r="C25269" s="227"/>
    </row>
    <row r="25270" spans="3:3" ht="15.6" x14ac:dyDescent="0.3">
      <c r="C25270" s="227"/>
    </row>
    <row r="25271" spans="3:3" ht="15.6" x14ac:dyDescent="0.3">
      <c r="C25271" s="227"/>
    </row>
    <row r="25272" spans="3:3" ht="15.6" x14ac:dyDescent="0.3">
      <c r="C25272" s="227"/>
    </row>
    <row r="25273" spans="3:3" ht="15.6" x14ac:dyDescent="0.3">
      <c r="C25273" s="227"/>
    </row>
    <row r="25274" spans="3:3" ht="15.6" x14ac:dyDescent="0.3">
      <c r="C25274" s="227"/>
    </row>
    <row r="25275" spans="3:3" ht="15.6" x14ac:dyDescent="0.3">
      <c r="C25275" s="227"/>
    </row>
    <row r="25276" spans="3:3" ht="15.6" x14ac:dyDescent="0.3">
      <c r="C25276" s="227"/>
    </row>
    <row r="25277" spans="3:3" ht="15.6" x14ac:dyDescent="0.3">
      <c r="C25277" s="227"/>
    </row>
    <row r="25278" spans="3:3" ht="15.6" x14ac:dyDescent="0.3">
      <c r="C25278" s="227"/>
    </row>
    <row r="25279" spans="3:3" ht="15.6" x14ac:dyDescent="0.3">
      <c r="C25279" s="227"/>
    </row>
    <row r="25280" spans="3:3" ht="15.6" x14ac:dyDescent="0.3">
      <c r="C25280" s="227"/>
    </row>
    <row r="25281" spans="3:3" ht="15.6" x14ac:dyDescent="0.3">
      <c r="C25281" s="227"/>
    </row>
    <row r="25282" spans="3:3" ht="15.6" x14ac:dyDescent="0.3">
      <c r="C25282" s="227"/>
    </row>
    <row r="25283" spans="3:3" ht="15.6" x14ac:dyDescent="0.3">
      <c r="C25283" s="227"/>
    </row>
    <row r="25284" spans="3:3" ht="15.6" x14ac:dyDescent="0.3">
      <c r="C25284" s="227"/>
    </row>
    <row r="25285" spans="3:3" ht="15.6" x14ac:dyDescent="0.3">
      <c r="C25285" s="227"/>
    </row>
    <row r="25286" spans="3:3" ht="15.6" x14ac:dyDescent="0.3">
      <c r="C25286" s="227"/>
    </row>
    <row r="25287" spans="3:3" ht="15.6" x14ac:dyDescent="0.3">
      <c r="C25287" s="227"/>
    </row>
    <row r="25288" spans="3:3" ht="15.6" x14ac:dyDescent="0.3">
      <c r="C25288" s="227"/>
    </row>
    <row r="25289" spans="3:3" ht="15.6" x14ac:dyDescent="0.3">
      <c r="C25289" s="227"/>
    </row>
    <row r="25290" spans="3:3" ht="15.6" x14ac:dyDescent="0.3">
      <c r="C25290" s="227"/>
    </row>
    <row r="25291" spans="3:3" ht="15.6" x14ac:dyDescent="0.3">
      <c r="C25291" s="227"/>
    </row>
    <row r="25292" spans="3:3" ht="15.6" x14ac:dyDescent="0.3">
      <c r="C25292" s="227"/>
    </row>
    <row r="25293" spans="3:3" ht="15.6" x14ac:dyDescent="0.3">
      <c r="C25293" s="227"/>
    </row>
    <row r="25294" spans="3:3" ht="15.6" x14ac:dyDescent="0.3">
      <c r="C25294" s="227"/>
    </row>
    <row r="25295" spans="3:3" ht="15.6" x14ac:dyDescent="0.3">
      <c r="C25295" s="227"/>
    </row>
    <row r="25296" spans="3:3" ht="15.6" x14ac:dyDescent="0.3">
      <c r="C25296" s="227"/>
    </row>
    <row r="25297" spans="3:3" ht="15.6" x14ac:dyDescent="0.3">
      <c r="C25297" s="227"/>
    </row>
    <row r="25298" spans="3:3" ht="15.6" x14ac:dyDescent="0.3">
      <c r="C25298" s="227"/>
    </row>
    <row r="25299" spans="3:3" ht="15.6" x14ac:dyDescent="0.3">
      <c r="C25299" s="227"/>
    </row>
    <row r="25300" spans="3:3" ht="15.6" x14ac:dyDescent="0.3">
      <c r="C25300" s="227"/>
    </row>
    <row r="25301" spans="3:3" ht="15.6" x14ac:dyDescent="0.3">
      <c r="C25301" s="227"/>
    </row>
    <row r="25302" spans="3:3" ht="15.6" x14ac:dyDescent="0.3">
      <c r="C25302" s="227"/>
    </row>
    <row r="25303" spans="3:3" ht="15.6" x14ac:dyDescent="0.3">
      <c r="C25303" s="227"/>
    </row>
    <row r="25304" spans="3:3" ht="15.6" x14ac:dyDescent="0.3">
      <c r="C25304" s="227"/>
    </row>
    <row r="25305" spans="3:3" ht="15.6" x14ac:dyDescent="0.3">
      <c r="C25305" s="227"/>
    </row>
    <row r="25306" spans="3:3" ht="15.6" x14ac:dyDescent="0.3">
      <c r="C25306" s="227"/>
    </row>
    <row r="25307" spans="3:3" ht="15.6" x14ac:dyDescent="0.3">
      <c r="C25307" s="227"/>
    </row>
    <row r="25308" spans="3:3" ht="15.6" x14ac:dyDescent="0.3">
      <c r="C25308" s="227"/>
    </row>
    <row r="25309" spans="3:3" ht="15.6" x14ac:dyDescent="0.3">
      <c r="C25309" s="227"/>
    </row>
    <row r="25310" spans="3:3" ht="15.6" x14ac:dyDescent="0.3">
      <c r="C25310" s="227"/>
    </row>
    <row r="25311" spans="3:3" ht="15.6" x14ac:dyDescent="0.3">
      <c r="C25311" s="227"/>
    </row>
    <row r="25312" spans="3:3" ht="15.6" x14ac:dyDescent="0.3">
      <c r="C25312" s="227"/>
    </row>
    <row r="25313" spans="3:3" ht="15.6" x14ac:dyDescent="0.3">
      <c r="C25313" s="227"/>
    </row>
    <row r="25314" spans="3:3" ht="15.6" x14ac:dyDescent="0.3">
      <c r="C25314" s="227"/>
    </row>
    <row r="25315" spans="3:3" ht="15.6" x14ac:dyDescent="0.3">
      <c r="C25315" s="227"/>
    </row>
    <row r="25316" spans="3:3" ht="15.6" x14ac:dyDescent="0.3">
      <c r="C25316" s="227"/>
    </row>
    <row r="25317" spans="3:3" ht="15.6" x14ac:dyDescent="0.3">
      <c r="C25317" s="227"/>
    </row>
    <row r="25318" spans="3:3" ht="15.6" x14ac:dyDescent="0.3">
      <c r="C25318" s="227"/>
    </row>
    <row r="25319" spans="3:3" ht="15.6" x14ac:dyDescent="0.3">
      <c r="C25319" s="227"/>
    </row>
    <row r="25320" spans="3:3" ht="15.6" x14ac:dyDescent="0.3">
      <c r="C25320" s="227"/>
    </row>
    <row r="25321" spans="3:3" ht="15.6" x14ac:dyDescent="0.3">
      <c r="C25321" s="227"/>
    </row>
    <row r="25322" spans="3:3" ht="15.6" x14ac:dyDescent="0.3">
      <c r="C25322" s="227"/>
    </row>
    <row r="25323" spans="3:3" ht="15.6" x14ac:dyDescent="0.3">
      <c r="C25323" s="227"/>
    </row>
    <row r="25324" spans="3:3" ht="15.6" x14ac:dyDescent="0.3">
      <c r="C25324" s="227"/>
    </row>
    <row r="25325" spans="3:3" ht="15.6" x14ac:dyDescent="0.3">
      <c r="C25325" s="227"/>
    </row>
    <row r="25326" spans="3:3" ht="15.6" x14ac:dyDescent="0.3">
      <c r="C25326" s="227"/>
    </row>
    <row r="25327" spans="3:3" ht="15.6" x14ac:dyDescent="0.3">
      <c r="C25327" s="227"/>
    </row>
    <row r="25328" spans="3:3" ht="15.6" x14ac:dyDescent="0.3">
      <c r="C25328" s="227"/>
    </row>
    <row r="25329" spans="3:3" ht="15.6" x14ac:dyDescent="0.3">
      <c r="C25329" s="227"/>
    </row>
    <row r="25330" spans="3:3" ht="15.6" x14ac:dyDescent="0.3">
      <c r="C25330" s="227"/>
    </row>
    <row r="25331" spans="3:3" ht="15.6" x14ac:dyDescent="0.3">
      <c r="C25331" s="227"/>
    </row>
    <row r="25332" spans="3:3" ht="15.6" x14ac:dyDescent="0.3">
      <c r="C25332" s="227"/>
    </row>
    <row r="25333" spans="3:3" ht="15.6" x14ac:dyDescent="0.3">
      <c r="C25333" s="227"/>
    </row>
    <row r="25334" spans="3:3" ht="15.6" x14ac:dyDescent="0.3">
      <c r="C25334" s="227"/>
    </row>
    <row r="25335" spans="3:3" ht="15.6" x14ac:dyDescent="0.3">
      <c r="C25335" s="227"/>
    </row>
    <row r="25336" spans="3:3" ht="15.6" x14ac:dyDescent="0.3">
      <c r="C25336" s="227"/>
    </row>
    <row r="25337" spans="3:3" ht="15.6" x14ac:dyDescent="0.3">
      <c r="C25337" s="227"/>
    </row>
    <row r="25338" spans="3:3" ht="15.6" x14ac:dyDescent="0.3">
      <c r="C25338" s="227"/>
    </row>
    <row r="25339" spans="3:3" ht="15.6" x14ac:dyDescent="0.3">
      <c r="C25339" s="227"/>
    </row>
    <row r="25340" spans="3:3" ht="15.6" x14ac:dyDescent="0.3">
      <c r="C25340" s="227"/>
    </row>
    <row r="25341" spans="3:3" ht="15.6" x14ac:dyDescent="0.3">
      <c r="C25341" s="227"/>
    </row>
    <row r="25342" spans="3:3" ht="15.6" x14ac:dyDescent="0.3">
      <c r="C25342" s="227"/>
    </row>
    <row r="25343" spans="3:3" ht="15.6" x14ac:dyDescent="0.3">
      <c r="C25343" s="227"/>
    </row>
    <row r="25344" spans="3:3" ht="15.6" x14ac:dyDescent="0.3">
      <c r="C25344" s="227"/>
    </row>
    <row r="25345" spans="3:3" ht="15.6" x14ac:dyDescent="0.3">
      <c r="C25345" s="227"/>
    </row>
    <row r="25346" spans="3:3" ht="15.6" x14ac:dyDescent="0.3">
      <c r="C25346" s="227"/>
    </row>
    <row r="25347" spans="3:3" ht="15.6" x14ac:dyDescent="0.3">
      <c r="C25347" s="227"/>
    </row>
    <row r="25348" spans="3:3" ht="15.6" x14ac:dyDescent="0.3">
      <c r="C25348" s="227"/>
    </row>
    <row r="25349" spans="3:3" ht="15.6" x14ac:dyDescent="0.3">
      <c r="C25349" s="227"/>
    </row>
    <row r="25350" spans="3:3" ht="15.6" x14ac:dyDescent="0.3">
      <c r="C25350" s="227"/>
    </row>
    <row r="25351" spans="3:3" ht="15.6" x14ac:dyDescent="0.3">
      <c r="C25351" s="227"/>
    </row>
    <row r="25352" spans="3:3" ht="15.6" x14ac:dyDescent="0.3">
      <c r="C25352" s="227"/>
    </row>
    <row r="25353" spans="3:3" ht="15.6" x14ac:dyDescent="0.3">
      <c r="C25353" s="227"/>
    </row>
    <row r="25354" spans="3:3" ht="15.6" x14ac:dyDescent="0.3">
      <c r="C25354" s="227"/>
    </row>
    <row r="25355" spans="3:3" ht="15.6" x14ac:dyDescent="0.3">
      <c r="C25355" s="227"/>
    </row>
    <row r="25356" spans="3:3" ht="15.6" x14ac:dyDescent="0.3">
      <c r="C25356" s="227"/>
    </row>
    <row r="25357" spans="3:3" ht="15.6" x14ac:dyDescent="0.3">
      <c r="C25357" s="227"/>
    </row>
    <row r="25358" spans="3:3" ht="15.6" x14ac:dyDescent="0.3">
      <c r="C25358" s="227"/>
    </row>
    <row r="25359" spans="3:3" ht="15.6" x14ac:dyDescent="0.3">
      <c r="C25359" s="227"/>
    </row>
    <row r="25360" spans="3:3" ht="15.6" x14ac:dyDescent="0.3">
      <c r="C25360" s="227"/>
    </row>
    <row r="25361" spans="3:3" ht="15.6" x14ac:dyDescent="0.3">
      <c r="C25361" s="227"/>
    </row>
    <row r="25362" spans="3:3" ht="15.6" x14ac:dyDescent="0.3">
      <c r="C25362" s="227"/>
    </row>
    <row r="25363" spans="3:3" ht="15.6" x14ac:dyDescent="0.3">
      <c r="C25363" s="227"/>
    </row>
    <row r="25364" spans="3:3" ht="15.6" x14ac:dyDescent="0.3">
      <c r="C25364" s="227"/>
    </row>
    <row r="25365" spans="3:3" ht="15.6" x14ac:dyDescent="0.3">
      <c r="C25365" s="227"/>
    </row>
    <row r="25366" spans="3:3" ht="15.6" x14ac:dyDescent="0.3">
      <c r="C25366" s="227"/>
    </row>
    <row r="25367" spans="3:3" ht="15.6" x14ac:dyDescent="0.3">
      <c r="C25367" s="227"/>
    </row>
    <row r="25368" spans="3:3" ht="15.6" x14ac:dyDescent="0.3">
      <c r="C25368" s="227"/>
    </row>
    <row r="25369" spans="3:3" ht="15.6" x14ac:dyDescent="0.3">
      <c r="C25369" s="227"/>
    </row>
    <row r="25370" spans="3:3" ht="15.6" x14ac:dyDescent="0.3">
      <c r="C25370" s="227"/>
    </row>
    <row r="25371" spans="3:3" ht="15.6" x14ac:dyDescent="0.3">
      <c r="C25371" s="227"/>
    </row>
    <row r="25372" spans="3:3" ht="15.6" x14ac:dyDescent="0.3">
      <c r="C25372" s="227"/>
    </row>
    <row r="25373" spans="3:3" ht="15.6" x14ac:dyDescent="0.3">
      <c r="C25373" s="227"/>
    </row>
    <row r="25374" spans="3:3" ht="15.6" x14ac:dyDescent="0.3">
      <c r="C25374" s="227"/>
    </row>
    <row r="25375" spans="3:3" ht="15.6" x14ac:dyDescent="0.3">
      <c r="C25375" s="227"/>
    </row>
    <row r="25376" spans="3:3" ht="15.6" x14ac:dyDescent="0.3">
      <c r="C25376" s="227"/>
    </row>
    <row r="25377" spans="3:3" ht="15.6" x14ac:dyDescent="0.3">
      <c r="C25377" s="227"/>
    </row>
    <row r="25378" spans="3:3" ht="15.6" x14ac:dyDescent="0.3">
      <c r="C25378" s="227"/>
    </row>
    <row r="25379" spans="3:3" ht="15.6" x14ac:dyDescent="0.3">
      <c r="C25379" s="227"/>
    </row>
    <row r="25380" spans="3:3" ht="15.6" x14ac:dyDescent="0.3">
      <c r="C25380" s="227"/>
    </row>
    <row r="25381" spans="3:3" ht="15.6" x14ac:dyDescent="0.3">
      <c r="C25381" s="227"/>
    </row>
    <row r="25382" spans="3:3" ht="15.6" x14ac:dyDescent="0.3">
      <c r="C25382" s="227"/>
    </row>
    <row r="25383" spans="3:3" ht="15.6" x14ac:dyDescent="0.3">
      <c r="C25383" s="227"/>
    </row>
    <row r="25384" spans="3:3" ht="15.6" x14ac:dyDescent="0.3">
      <c r="C25384" s="227"/>
    </row>
    <row r="25385" spans="3:3" ht="15.6" x14ac:dyDescent="0.3">
      <c r="C25385" s="227"/>
    </row>
    <row r="25386" spans="3:3" ht="15.6" x14ac:dyDescent="0.3">
      <c r="C25386" s="227"/>
    </row>
    <row r="25387" spans="3:3" ht="15.6" x14ac:dyDescent="0.3">
      <c r="C25387" s="227"/>
    </row>
    <row r="25388" spans="3:3" ht="15.6" x14ac:dyDescent="0.3">
      <c r="C25388" s="227"/>
    </row>
    <row r="25389" spans="3:3" ht="15.6" x14ac:dyDescent="0.3">
      <c r="C25389" s="227"/>
    </row>
    <row r="25390" spans="3:3" ht="15.6" x14ac:dyDescent="0.3">
      <c r="C25390" s="227"/>
    </row>
    <row r="25391" spans="3:3" ht="15.6" x14ac:dyDescent="0.3">
      <c r="C25391" s="227"/>
    </row>
    <row r="25392" spans="3:3" ht="15.6" x14ac:dyDescent="0.3">
      <c r="C25392" s="227"/>
    </row>
    <row r="25393" spans="3:3" ht="15.6" x14ac:dyDescent="0.3">
      <c r="C25393" s="227"/>
    </row>
    <row r="25394" spans="3:3" ht="15.6" x14ac:dyDescent="0.3">
      <c r="C25394" s="227"/>
    </row>
    <row r="25395" spans="3:3" ht="15.6" x14ac:dyDescent="0.3">
      <c r="C25395" s="227"/>
    </row>
    <row r="25396" spans="3:3" ht="15.6" x14ac:dyDescent="0.3">
      <c r="C25396" s="227"/>
    </row>
    <row r="25397" spans="3:3" ht="15.6" x14ac:dyDescent="0.3">
      <c r="C25397" s="227"/>
    </row>
    <row r="25398" spans="3:3" ht="15.6" x14ac:dyDescent="0.3">
      <c r="C25398" s="227"/>
    </row>
    <row r="25399" spans="3:3" ht="15.6" x14ac:dyDescent="0.3">
      <c r="C25399" s="227"/>
    </row>
    <row r="25400" spans="3:3" ht="15.6" x14ac:dyDescent="0.3">
      <c r="C25400" s="227"/>
    </row>
    <row r="25401" spans="3:3" ht="15.6" x14ac:dyDescent="0.3">
      <c r="C25401" s="227"/>
    </row>
    <row r="25402" spans="3:3" ht="15.6" x14ac:dyDescent="0.3">
      <c r="C25402" s="227"/>
    </row>
    <row r="25403" spans="3:3" ht="15.6" x14ac:dyDescent="0.3">
      <c r="C25403" s="227"/>
    </row>
    <row r="25404" spans="3:3" ht="15.6" x14ac:dyDescent="0.3">
      <c r="C25404" s="227"/>
    </row>
    <row r="25405" spans="3:3" ht="15.6" x14ac:dyDescent="0.3">
      <c r="C25405" s="227"/>
    </row>
    <row r="25406" spans="3:3" ht="15.6" x14ac:dyDescent="0.3">
      <c r="C25406" s="227"/>
    </row>
    <row r="25407" spans="3:3" ht="15.6" x14ac:dyDescent="0.3">
      <c r="C25407" s="227"/>
    </row>
    <row r="25408" spans="3:3" ht="15.6" x14ac:dyDescent="0.3">
      <c r="C25408" s="227"/>
    </row>
    <row r="25409" spans="3:3" ht="15.6" x14ac:dyDescent="0.3">
      <c r="C25409" s="227"/>
    </row>
    <row r="25410" spans="3:3" ht="15.6" x14ac:dyDescent="0.3">
      <c r="C25410" s="227"/>
    </row>
    <row r="25411" spans="3:3" ht="15.6" x14ac:dyDescent="0.3">
      <c r="C25411" s="227"/>
    </row>
    <row r="25412" spans="3:3" ht="15.6" x14ac:dyDescent="0.3">
      <c r="C25412" s="227"/>
    </row>
    <row r="25413" spans="3:3" ht="15.6" x14ac:dyDescent="0.3">
      <c r="C25413" s="227"/>
    </row>
    <row r="25414" spans="3:3" ht="15.6" x14ac:dyDescent="0.3">
      <c r="C25414" s="227"/>
    </row>
    <row r="25415" spans="3:3" ht="15.6" x14ac:dyDescent="0.3">
      <c r="C25415" s="227"/>
    </row>
    <row r="25416" spans="3:3" ht="15.6" x14ac:dyDescent="0.3">
      <c r="C25416" s="227"/>
    </row>
    <row r="25417" spans="3:3" ht="15.6" x14ac:dyDescent="0.3">
      <c r="C25417" s="227"/>
    </row>
    <row r="25418" spans="3:3" ht="15.6" x14ac:dyDescent="0.3">
      <c r="C25418" s="227"/>
    </row>
    <row r="25419" spans="3:3" ht="15.6" x14ac:dyDescent="0.3">
      <c r="C25419" s="227"/>
    </row>
    <row r="25420" spans="3:3" ht="15.6" x14ac:dyDescent="0.3">
      <c r="C25420" s="227"/>
    </row>
    <row r="25421" spans="3:3" ht="15.6" x14ac:dyDescent="0.3">
      <c r="C25421" s="227"/>
    </row>
    <row r="25422" spans="3:3" ht="15.6" x14ac:dyDescent="0.3">
      <c r="C25422" s="227"/>
    </row>
    <row r="25423" spans="3:3" ht="15.6" x14ac:dyDescent="0.3">
      <c r="C25423" s="227"/>
    </row>
    <row r="25424" spans="3:3" ht="15.6" x14ac:dyDescent="0.3">
      <c r="C25424" s="227"/>
    </row>
    <row r="25425" spans="3:3" ht="15.6" x14ac:dyDescent="0.3">
      <c r="C25425" s="227"/>
    </row>
    <row r="25426" spans="3:3" ht="15.6" x14ac:dyDescent="0.3">
      <c r="C25426" s="227"/>
    </row>
    <row r="25427" spans="3:3" ht="15.6" x14ac:dyDescent="0.3">
      <c r="C25427" s="227"/>
    </row>
    <row r="25428" spans="3:3" ht="15.6" x14ac:dyDescent="0.3">
      <c r="C25428" s="227"/>
    </row>
    <row r="25429" spans="3:3" ht="15.6" x14ac:dyDescent="0.3">
      <c r="C25429" s="227"/>
    </row>
    <row r="25430" spans="3:3" ht="15.6" x14ac:dyDescent="0.3">
      <c r="C25430" s="227"/>
    </row>
    <row r="25431" spans="3:3" ht="15.6" x14ac:dyDescent="0.3">
      <c r="C25431" s="227"/>
    </row>
    <row r="25432" spans="3:3" ht="15.6" x14ac:dyDescent="0.3">
      <c r="C25432" s="227"/>
    </row>
    <row r="25433" spans="3:3" ht="15.6" x14ac:dyDescent="0.3">
      <c r="C25433" s="227"/>
    </row>
    <row r="25434" spans="3:3" ht="15.6" x14ac:dyDescent="0.3">
      <c r="C25434" s="227"/>
    </row>
    <row r="25435" spans="3:3" ht="15.6" x14ac:dyDescent="0.3">
      <c r="C25435" s="227"/>
    </row>
    <row r="25436" spans="3:3" ht="15.6" x14ac:dyDescent="0.3">
      <c r="C25436" s="227"/>
    </row>
    <row r="25437" spans="3:3" ht="15.6" x14ac:dyDescent="0.3">
      <c r="C25437" s="227"/>
    </row>
    <row r="25438" spans="3:3" ht="15.6" x14ac:dyDescent="0.3">
      <c r="C25438" s="227"/>
    </row>
    <row r="25439" spans="3:3" ht="15.6" x14ac:dyDescent="0.3">
      <c r="C25439" s="227"/>
    </row>
    <row r="25440" spans="3:3" ht="15.6" x14ac:dyDescent="0.3">
      <c r="C25440" s="227"/>
    </row>
    <row r="25441" spans="3:3" ht="15.6" x14ac:dyDescent="0.3">
      <c r="C25441" s="227"/>
    </row>
    <row r="25442" spans="3:3" ht="15.6" x14ac:dyDescent="0.3">
      <c r="C25442" s="227"/>
    </row>
    <row r="25443" spans="3:3" ht="15.6" x14ac:dyDescent="0.3">
      <c r="C25443" s="227"/>
    </row>
    <row r="25444" spans="3:3" ht="15.6" x14ac:dyDescent="0.3">
      <c r="C25444" s="227"/>
    </row>
    <row r="25445" spans="3:3" ht="15.6" x14ac:dyDescent="0.3">
      <c r="C25445" s="227"/>
    </row>
    <row r="25446" spans="3:3" ht="15.6" x14ac:dyDescent="0.3">
      <c r="C25446" s="227"/>
    </row>
    <row r="25447" spans="3:3" ht="15.6" x14ac:dyDescent="0.3">
      <c r="C25447" s="227"/>
    </row>
    <row r="25448" spans="3:3" ht="15.6" x14ac:dyDescent="0.3">
      <c r="C25448" s="227"/>
    </row>
    <row r="25449" spans="3:3" ht="15.6" x14ac:dyDescent="0.3">
      <c r="C25449" s="227"/>
    </row>
    <row r="25450" spans="3:3" ht="15.6" x14ac:dyDescent="0.3">
      <c r="C25450" s="227"/>
    </row>
    <row r="25451" spans="3:3" ht="15.6" x14ac:dyDescent="0.3">
      <c r="C25451" s="227"/>
    </row>
    <row r="25452" spans="3:3" ht="15.6" x14ac:dyDescent="0.3">
      <c r="C25452" s="227"/>
    </row>
    <row r="25453" spans="3:3" ht="15.6" x14ac:dyDescent="0.3">
      <c r="C25453" s="227"/>
    </row>
    <row r="25454" spans="3:3" ht="15.6" x14ac:dyDescent="0.3">
      <c r="C25454" s="227"/>
    </row>
    <row r="25455" spans="3:3" ht="15.6" x14ac:dyDescent="0.3">
      <c r="C25455" s="227"/>
    </row>
    <row r="25456" spans="3:3" ht="15.6" x14ac:dyDescent="0.3">
      <c r="C25456" s="227"/>
    </row>
    <row r="25457" spans="3:3" ht="15.6" x14ac:dyDescent="0.3">
      <c r="C25457" s="227"/>
    </row>
    <row r="25458" spans="3:3" ht="15.6" x14ac:dyDescent="0.3">
      <c r="C25458" s="227"/>
    </row>
    <row r="25459" spans="3:3" ht="15.6" x14ac:dyDescent="0.3">
      <c r="C25459" s="227"/>
    </row>
    <row r="25460" spans="3:3" ht="15.6" x14ac:dyDescent="0.3">
      <c r="C25460" s="227"/>
    </row>
    <row r="25461" spans="3:3" ht="15.6" x14ac:dyDescent="0.3">
      <c r="C25461" s="227"/>
    </row>
    <row r="25462" spans="3:3" ht="15.6" x14ac:dyDescent="0.3">
      <c r="C25462" s="227"/>
    </row>
    <row r="25463" spans="3:3" ht="15.6" x14ac:dyDescent="0.3">
      <c r="C25463" s="227"/>
    </row>
    <row r="25464" spans="3:3" ht="15.6" x14ac:dyDescent="0.3">
      <c r="C25464" s="227"/>
    </row>
    <row r="25465" spans="3:3" ht="15.6" x14ac:dyDescent="0.3">
      <c r="C25465" s="227"/>
    </row>
    <row r="25466" spans="3:3" ht="15.6" x14ac:dyDescent="0.3">
      <c r="C25466" s="227"/>
    </row>
    <row r="25467" spans="3:3" ht="15.6" x14ac:dyDescent="0.3">
      <c r="C25467" s="227"/>
    </row>
    <row r="25468" spans="3:3" ht="15.6" x14ac:dyDescent="0.3">
      <c r="C25468" s="227"/>
    </row>
    <row r="25469" spans="3:3" ht="15.6" x14ac:dyDescent="0.3">
      <c r="C25469" s="227"/>
    </row>
    <row r="25470" spans="3:3" ht="15.6" x14ac:dyDescent="0.3">
      <c r="C25470" s="227"/>
    </row>
    <row r="25471" spans="3:3" ht="15.6" x14ac:dyDescent="0.3">
      <c r="C25471" s="227"/>
    </row>
    <row r="25472" spans="3:3" ht="15.6" x14ac:dyDescent="0.3">
      <c r="C25472" s="227"/>
    </row>
    <row r="25473" spans="3:3" ht="15.6" x14ac:dyDescent="0.3">
      <c r="C25473" s="227"/>
    </row>
    <row r="25474" spans="3:3" ht="15.6" x14ac:dyDescent="0.3">
      <c r="C25474" s="227"/>
    </row>
    <row r="25475" spans="3:3" ht="15.6" x14ac:dyDescent="0.3">
      <c r="C25475" s="227"/>
    </row>
    <row r="25476" spans="3:3" ht="15.6" x14ac:dyDescent="0.3">
      <c r="C25476" s="227"/>
    </row>
    <row r="25477" spans="3:3" ht="15.6" x14ac:dyDescent="0.3">
      <c r="C25477" s="227"/>
    </row>
    <row r="25478" spans="3:3" ht="15.6" x14ac:dyDescent="0.3">
      <c r="C25478" s="227"/>
    </row>
    <row r="25479" spans="3:3" ht="15.6" x14ac:dyDescent="0.3">
      <c r="C25479" s="227"/>
    </row>
    <row r="25480" spans="3:3" ht="15.6" x14ac:dyDescent="0.3">
      <c r="C25480" s="227"/>
    </row>
    <row r="25481" spans="3:3" ht="15.6" x14ac:dyDescent="0.3">
      <c r="C25481" s="227"/>
    </row>
    <row r="25482" spans="3:3" ht="15.6" x14ac:dyDescent="0.3">
      <c r="C25482" s="227"/>
    </row>
    <row r="25483" spans="3:3" ht="15.6" x14ac:dyDescent="0.3">
      <c r="C25483" s="227"/>
    </row>
    <row r="25484" spans="3:3" ht="15.6" x14ac:dyDescent="0.3">
      <c r="C25484" s="227"/>
    </row>
    <row r="25485" spans="3:3" ht="15.6" x14ac:dyDescent="0.3">
      <c r="C25485" s="227"/>
    </row>
    <row r="25486" spans="3:3" ht="15.6" x14ac:dyDescent="0.3">
      <c r="C25486" s="227"/>
    </row>
    <row r="25487" spans="3:3" ht="15.6" x14ac:dyDescent="0.3">
      <c r="C25487" s="227"/>
    </row>
    <row r="25488" spans="3:3" ht="15.6" x14ac:dyDescent="0.3">
      <c r="C25488" s="227"/>
    </row>
    <row r="25489" spans="3:3" ht="15.6" x14ac:dyDescent="0.3">
      <c r="C25489" s="227"/>
    </row>
    <row r="25490" spans="3:3" ht="15.6" x14ac:dyDescent="0.3">
      <c r="C25490" s="227"/>
    </row>
    <row r="25491" spans="3:3" ht="15.6" x14ac:dyDescent="0.3">
      <c r="C25491" s="227"/>
    </row>
    <row r="25492" spans="3:3" ht="15.6" x14ac:dyDescent="0.3">
      <c r="C25492" s="227"/>
    </row>
    <row r="25493" spans="3:3" ht="15.6" x14ac:dyDescent="0.3">
      <c r="C25493" s="227"/>
    </row>
    <row r="25494" spans="3:3" ht="15.6" x14ac:dyDescent="0.3">
      <c r="C25494" s="227"/>
    </row>
    <row r="25495" spans="3:3" ht="15.6" x14ac:dyDescent="0.3">
      <c r="C25495" s="227"/>
    </row>
    <row r="25496" spans="3:3" ht="15.6" x14ac:dyDescent="0.3">
      <c r="C25496" s="227"/>
    </row>
    <row r="25497" spans="3:3" ht="15.6" x14ac:dyDescent="0.3">
      <c r="C25497" s="227"/>
    </row>
    <row r="25498" spans="3:3" ht="15.6" x14ac:dyDescent="0.3">
      <c r="C25498" s="227"/>
    </row>
    <row r="25499" spans="3:3" ht="15.6" x14ac:dyDescent="0.3">
      <c r="C25499" s="227"/>
    </row>
    <row r="25500" spans="3:3" ht="15.6" x14ac:dyDescent="0.3">
      <c r="C25500" s="227"/>
    </row>
    <row r="25501" spans="3:3" ht="15.6" x14ac:dyDescent="0.3">
      <c r="C25501" s="227"/>
    </row>
    <row r="25502" spans="3:3" ht="15.6" x14ac:dyDescent="0.3">
      <c r="C25502" s="227"/>
    </row>
    <row r="25503" spans="3:3" ht="15.6" x14ac:dyDescent="0.3">
      <c r="C25503" s="227"/>
    </row>
    <row r="25504" spans="3:3" ht="15.6" x14ac:dyDescent="0.3">
      <c r="C25504" s="227"/>
    </row>
    <row r="25505" spans="3:3" ht="15.6" x14ac:dyDescent="0.3">
      <c r="C25505" s="227"/>
    </row>
    <row r="25506" spans="3:3" ht="15.6" x14ac:dyDescent="0.3">
      <c r="C25506" s="227"/>
    </row>
    <row r="25507" spans="3:3" ht="15.6" x14ac:dyDescent="0.3">
      <c r="C25507" s="227"/>
    </row>
    <row r="25508" spans="3:3" ht="15.6" x14ac:dyDescent="0.3">
      <c r="C25508" s="227"/>
    </row>
    <row r="25509" spans="3:3" ht="15.6" x14ac:dyDescent="0.3">
      <c r="C25509" s="227"/>
    </row>
    <row r="25510" spans="3:3" ht="15.6" x14ac:dyDescent="0.3">
      <c r="C25510" s="227"/>
    </row>
    <row r="25511" spans="3:3" ht="15.6" x14ac:dyDescent="0.3">
      <c r="C25511" s="227"/>
    </row>
    <row r="25512" spans="3:3" ht="15.6" x14ac:dyDescent="0.3">
      <c r="C25512" s="227"/>
    </row>
    <row r="25513" spans="3:3" ht="15.6" x14ac:dyDescent="0.3">
      <c r="C25513" s="227"/>
    </row>
    <row r="25514" spans="3:3" ht="15.6" x14ac:dyDescent="0.3">
      <c r="C25514" s="227"/>
    </row>
    <row r="25515" spans="3:3" ht="15.6" x14ac:dyDescent="0.3">
      <c r="C25515" s="227"/>
    </row>
    <row r="25516" spans="3:3" ht="15.6" x14ac:dyDescent="0.3">
      <c r="C25516" s="227"/>
    </row>
    <row r="25517" spans="3:3" ht="15.6" x14ac:dyDescent="0.3">
      <c r="C25517" s="227"/>
    </row>
    <row r="25518" spans="3:3" ht="15.6" x14ac:dyDescent="0.3">
      <c r="C25518" s="227"/>
    </row>
    <row r="25519" spans="3:3" ht="15.6" x14ac:dyDescent="0.3">
      <c r="C25519" s="227"/>
    </row>
    <row r="25520" spans="3:3" ht="15.6" x14ac:dyDescent="0.3">
      <c r="C25520" s="227"/>
    </row>
    <row r="25521" spans="3:3" ht="15.6" x14ac:dyDescent="0.3">
      <c r="C25521" s="227"/>
    </row>
    <row r="25522" spans="3:3" ht="15.6" x14ac:dyDescent="0.3">
      <c r="C25522" s="227"/>
    </row>
    <row r="25523" spans="3:3" ht="15.6" x14ac:dyDescent="0.3">
      <c r="C25523" s="227"/>
    </row>
    <row r="25524" spans="3:3" ht="15.6" x14ac:dyDescent="0.3">
      <c r="C25524" s="227"/>
    </row>
    <row r="25525" spans="3:3" ht="15.6" x14ac:dyDescent="0.3">
      <c r="C25525" s="227"/>
    </row>
    <row r="25526" spans="3:3" ht="15.6" x14ac:dyDescent="0.3">
      <c r="C25526" s="227"/>
    </row>
    <row r="25527" spans="3:3" ht="15.6" x14ac:dyDescent="0.3">
      <c r="C25527" s="227"/>
    </row>
    <row r="25528" spans="3:3" ht="15.6" x14ac:dyDescent="0.3">
      <c r="C25528" s="227"/>
    </row>
    <row r="25529" spans="3:3" ht="15.6" x14ac:dyDescent="0.3">
      <c r="C25529" s="227"/>
    </row>
    <row r="25530" spans="3:3" ht="15.6" x14ac:dyDescent="0.3">
      <c r="C25530" s="227"/>
    </row>
    <row r="25531" spans="3:3" ht="15.6" x14ac:dyDescent="0.3">
      <c r="C25531" s="227"/>
    </row>
    <row r="25532" spans="3:3" ht="15.6" x14ac:dyDescent="0.3">
      <c r="C25532" s="227"/>
    </row>
    <row r="25533" spans="3:3" ht="15.6" x14ac:dyDescent="0.3">
      <c r="C25533" s="227"/>
    </row>
    <row r="25534" spans="3:3" ht="15.6" x14ac:dyDescent="0.3">
      <c r="C25534" s="227"/>
    </row>
    <row r="25535" spans="3:3" ht="15.6" x14ac:dyDescent="0.3">
      <c r="C25535" s="227"/>
    </row>
    <row r="25536" spans="3:3" ht="15.6" x14ac:dyDescent="0.3">
      <c r="C25536" s="227"/>
    </row>
    <row r="25537" spans="3:3" ht="15.6" x14ac:dyDescent="0.3">
      <c r="C25537" s="227"/>
    </row>
    <row r="25538" spans="3:3" ht="15.6" x14ac:dyDescent="0.3">
      <c r="C25538" s="227"/>
    </row>
    <row r="25539" spans="3:3" ht="15.6" x14ac:dyDescent="0.3">
      <c r="C25539" s="227"/>
    </row>
    <row r="25540" spans="3:3" ht="15.6" x14ac:dyDescent="0.3">
      <c r="C25540" s="227"/>
    </row>
    <row r="25541" spans="3:3" ht="15.6" x14ac:dyDescent="0.3">
      <c r="C25541" s="227"/>
    </row>
    <row r="25542" spans="3:3" ht="15.6" x14ac:dyDescent="0.3">
      <c r="C25542" s="227"/>
    </row>
    <row r="25543" spans="3:3" ht="15.6" x14ac:dyDescent="0.3">
      <c r="C25543" s="227"/>
    </row>
    <row r="25544" spans="3:3" ht="15.6" x14ac:dyDescent="0.3">
      <c r="C25544" s="227"/>
    </row>
    <row r="25545" spans="3:3" ht="15.6" x14ac:dyDescent="0.3">
      <c r="C25545" s="227"/>
    </row>
    <row r="25546" spans="3:3" ht="15.6" x14ac:dyDescent="0.3">
      <c r="C25546" s="227"/>
    </row>
    <row r="25547" spans="3:3" ht="15.6" x14ac:dyDescent="0.3">
      <c r="C25547" s="227"/>
    </row>
    <row r="25548" spans="3:3" ht="15.6" x14ac:dyDescent="0.3">
      <c r="C25548" s="227"/>
    </row>
    <row r="25549" spans="3:3" ht="15.6" x14ac:dyDescent="0.3">
      <c r="C25549" s="227"/>
    </row>
    <row r="25550" spans="3:3" ht="15.6" x14ac:dyDescent="0.3">
      <c r="C25550" s="227"/>
    </row>
    <row r="25551" spans="3:3" ht="15.6" x14ac:dyDescent="0.3">
      <c r="C25551" s="227"/>
    </row>
    <row r="25552" spans="3:3" ht="15.6" x14ac:dyDescent="0.3">
      <c r="C25552" s="227"/>
    </row>
    <row r="25553" spans="3:3" ht="15.6" x14ac:dyDescent="0.3">
      <c r="C25553" s="227"/>
    </row>
    <row r="25554" spans="3:3" ht="15.6" x14ac:dyDescent="0.3">
      <c r="C25554" s="227"/>
    </row>
    <row r="25555" spans="3:3" ht="15.6" x14ac:dyDescent="0.3">
      <c r="C25555" s="227"/>
    </row>
    <row r="25556" spans="3:3" ht="15.6" x14ac:dyDescent="0.3">
      <c r="C25556" s="227"/>
    </row>
    <row r="25557" spans="3:3" ht="15.6" x14ac:dyDescent="0.3">
      <c r="C25557" s="227"/>
    </row>
    <row r="25558" spans="3:3" ht="15.6" x14ac:dyDescent="0.3">
      <c r="C25558" s="227"/>
    </row>
    <row r="25559" spans="3:3" ht="15.6" x14ac:dyDescent="0.3">
      <c r="C25559" s="227"/>
    </row>
    <row r="25560" spans="3:3" ht="15.6" x14ac:dyDescent="0.3">
      <c r="C25560" s="227"/>
    </row>
    <row r="25561" spans="3:3" ht="15.6" x14ac:dyDescent="0.3">
      <c r="C25561" s="227"/>
    </row>
    <row r="25562" spans="3:3" ht="15.6" x14ac:dyDescent="0.3">
      <c r="C25562" s="227"/>
    </row>
    <row r="25563" spans="3:3" ht="15.6" x14ac:dyDescent="0.3">
      <c r="C25563" s="227"/>
    </row>
    <row r="25564" spans="3:3" ht="15.6" x14ac:dyDescent="0.3">
      <c r="C25564" s="227"/>
    </row>
    <row r="25565" spans="3:3" ht="15.6" x14ac:dyDescent="0.3">
      <c r="C25565" s="227"/>
    </row>
    <row r="25566" spans="3:3" ht="15.6" x14ac:dyDescent="0.3">
      <c r="C25566" s="227"/>
    </row>
    <row r="25567" spans="3:3" ht="15.6" x14ac:dyDescent="0.3">
      <c r="C25567" s="227"/>
    </row>
    <row r="25568" spans="3:3" ht="15.6" x14ac:dyDescent="0.3">
      <c r="C25568" s="227"/>
    </row>
    <row r="25569" spans="3:3" ht="15.6" x14ac:dyDescent="0.3">
      <c r="C25569" s="227"/>
    </row>
    <row r="25570" spans="3:3" ht="15.6" x14ac:dyDescent="0.3">
      <c r="C25570" s="227"/>
    </row>
    <row r="25571" spans="3:3" ht="15.6" x14ac:dyDescent="0.3">
      <c r="C25571" s="227"/>
    </row>
    <row r="25572" spans="3:3" ht="15.6" x14ac:dyDescent="0.3">
      <c r="C25572" s="227"/>
    </row>
    <row r="25573" spans="3:3" ht="15.6" x14ac:dyDescent="0.3">
      <c r="C25573" s="227"/>
    </row>
    <row r="25574" spans="3:3" ht="15.6" x14ac:dyDescent="0.3">
      <c r="C25574" s="227"/>
    </row>
    <row r="25575" spans="3:3" ht="15.6" x14ac:dyDescent="0.3">
      <c r="C25575" s="227"/>
    </row>
    <row r="25576" spans="3:3" ht="15.6" x14ac:dyDescent="0.3">
      <c r="C25576" s="227"/>
    </row>
    <row r="25577" spans="3:3" ht="15.6" x14ac:dyDescent="0.3">
      <c r="C25577" s="227"/>
    </row>
    <row r="25578" spans="3:3" ht="15.6" x14ac:dyDescent="0.3">
      <c r="C25578" s="227"/>
    </row>
    <row r="25579" spans="3:3" ht="15.6" x14ac:dyDescent="0.3">
      <c r="C25579" s="227"/>
    </row>
    <row r="25580" spans="3:3" ht="15.6" x14ac:dyDescent="0.3">
      <c r="C25580" s="227"/>
    </row>
    <row r="25581" spans="3:3" ht="15.6" x14ac:dyDescent="0.3">
      <c r="C25581" s="227"/>
    </row>
    <row r="25582" spans="3:3" ht="15.6" x14ac:dyDescent="0.3">
      <c r="C25582" s="227"/>
    </row>
    <row r="25583" spans="3:3" ht="15.6" x14ac:dyDescent="0.3">
      <c r="C25583" s="227"/>
    </row>
    <row r="25584" spans="3:3" ht="15.6" x14ac:dyDescent="0.3">
      <c r="C25584" s="227"/>
    </row>
    <row r="25585" spans="3:3" ht="15.6" x14ac:dyDescent="0.3">
      <c r="C25585" s="227"/>
    </row>
    <row r="25586" spans="3:3" ht="15.6" x14ac:dyDescent="0.3">
      <c r="C25586" s="227"/>
    </row>
    <row r="25587" spans="3:3" ht="15.6" x14ac:dyDescent="0.3">
      <c r="C25587" s="227"/>
    </row>
    <row r="25588" spans="3:3" ht="15.6" x14ac:dyDescent="0.3">
      <c r="C25588" s="227"/>
    </row>
    <row r="25589" spans="3:3" ht="15.6" x14ac:dyDescent="0.3">
      <c r="C25589" s="227"/>
    </row>
    <row r="25590" spans="3:3" ht="15.6" x14ac:dyDescent="0.3">
      <c r="C25590" s="227"/>
    </row>
    <row r="25591" spans="3:3" ht="15.6" x14ac:dyDescent="0.3">
      <c r="C25591" s="227"/>
    </row>
    <row r="25592" spans="3:3" ht="15.6" x14ac:dyDescent="0.3">
      <c r="C25592" s="227"/>
    </row>
    <row r="25593" spans="3:3" ht="15.6" x14ac:dyDescent="0.3">
      <c r="C25593" s="227"/>
    </row>
    <row r="25594" spans="3:3" ht="15.6" x14ac:dyDescent="0.3">
      <c r="C25594" s="227"/>
    </row>
    <row r="25595" spans="3:3" ht="15.6" x14ac:dyDescent="0.3">
      <c r="C25595" s="227"/>
    </row>
    <row r="25596" spans="3:3" ht="15.6" x14ac:dyDescent="0.3">
      <c r="C25596" s="227"/>
    </row>
    <row r="25597" spans="3:3" ht="15.6" x14ac:dyDescent="0.3">
      <c r="C25597" s="227"/>
    </row>
    <row r="25598" spans="3:3" ht="15.6" x14ac:dyDescent="0.3">
      <c r="C25598" s="227"/>
    </row>
    <row r="25599" spans="3:3" ht="15.6" x14ac:dyDescent="0.3">
      <c r="C25599" s="227"/>
    </row>
    <row r="25600" spans="3:3" ht="15.6" x14ac:dyDescent="0.3">
      <c r="C25600" s="227"/>
    </row>
    <row r="25601" spans="3:3" ht="15.6" x14ac:dyDescent="0.3">
      <c r="C25601" s="227"/>
    </row>
    <row r="25602" spans="3:3" ht="15.6" x14ac:dyDescent="0.3">
      <c r="C25602" s="227"/>
    </row>
    <row r="25603" spans="3:3" ht="15.6" x14ac:dyDescent="0.3">
      <c r="C25603" s="227"/>
    </row>
    <row r="25604" spans="3:3" ht="15.6" x14ac:dyDescent="0.3">
      <c r="C25604" s="227"/>
    </row>
    <row r="25605" spans="3:3" ht="15.6" x14ac:dyDescent="0.3">
      <c r="C25605" s="227"/>
    </row>
    <row r="25606" spans="3:3" ht="15.6" x14ac:dyDescent="0.3">
      <c r="C25606" s="227"/>
    </row>
    <row r="25607" spans="3:3" ht="15.6" x14ac:dyDescent="0.3">
      <c r="C25607" s="227"/>
    </row>
    <row r="25608" spans="3:3" ht="15.6" x14ac:dyDescent="0.3">
      <c r="C25608" s="227"/>
    </row>
    <row r="25609" spans="3:3" ht="15.6" x14ac:dyDescent="0.3">
      <c r="C25609" s="227"/>
    </row>
    <row r="25610" spans="3:3" ht="15.6" x14ac:dyDescent="0.3">
      <c r="C25610" s="227"/>
    </row>
    <row r="25611" spans="3:3" ht="15.6" x14ac:dyDescent="0.3">
      <c r="C25611" s="227"/>
    </row>
    <row r="25612" spans="3:3" ht="15.6" x14ac:dyDescent="0.3">
      <c r="C25612" s="227"/>
    </row>
    <row r="25613" spans="3:3" ht="15.6" x14ac:dyDescent="0.3">
      <c r="C25613" s="227"/>
    </row>
    <row r="25614" spans="3:3" ht="15.6" x14ac:dyDescent="0.3">
      <c r="C25614" s="227"/>
    </row>
    <row r="25615" spans="3:3" ht="15.6" x14ac:dyDescent="0.3">
      <c r="C25615" s="227"/>
    </row>
    <row r="25616" spans="3:3" ht="15.6" x14ac:dyDescent="0.3">
      <c r="C25616" s="227"/>
    </row>
    <row r="25617" spans="3:3" ht="15.6" x14ac:dyDescent="0.3">
      <c r="C25617" s="227"/>
    </row>
    <row r="25618" spans="3:3" ht="15.6" x14ac:dyDescent="0.3">
      <c r="C25618" s="227"/>
    </row>
    <row r="25619" spans="3:3" ht="15.6" x14ac:dyDescent="0.3">
      <c r="C25619" s="227"/>
    </row>
    <row r="25620" spans="3:3" ht="15.6" x14ac:dyDescent="0.3">
      <c r="C25620" s="227"/>
    </row>
    <row r="25621" spans="3:3" ht="15.6" x14ac:dyDescent="0.3">
      <c r="C25621" s="227"/>
    </row>
    <row r="25622" spans="3:3" ht="15.6" x14ac:dyDescent="0.3">
      <c r="C25622" s="227"/>
    </row>
    <row r="25623" spans="3:3" ht="15.6" x14ac:dyDescent="0.3">
      <c r="C25623" s="227"/>
    </row>
    <row r="25624" spans="3:3" ht="15.6" x14ac:dyDescent="0.3">
      <c r="C25624" s="227"/>
    </row>
    <row r="25625" spans="3:3" ht="15.6" x14ac:dyDescent="0.3">
      <c r="C25625" s="227"/>
    </row>
    <row r="25626" spans="3:3" ht="15.6" x14ac:dyDescent="0.3">
      <c r="C25626" s="227"/>
    </row>
    <row r="25627" spans="3:3" ht="15.6" x14ac:dyDescent="0.3">
      <c r="C25627" s="227"/>
    </row>
    <row r="25628" spans="3:3" ht="15.6" x14ac:dyDescent="0.3">
      <c r="C25628" s="227"/>
    </row>
    <row r="25629" spans="3:3" ht="15.6" x14ac:dyDescent="0.3">
      <c r="C25629" s="227"/>
    </row>
    <row r="25630" spans="3:3" ht="15.6" x14ac:dyDescent="0.3">
      <c r="C25630" s="227"/>
    </row>
    <row r="25631" spans="3:3" ht="15.6" x14ac:dyDescent="0.3">
      <c r="C25631" s="227"/>
    </row>
    <row r="25632" spans="3:3" ht="15.6" x14ac:dyDescent="0.3">
      <c r="C25632" s="227"/>
    </row>
    <row r="25633" spans="3:3" ht="15.6" x14ac:dyDescent="0.3">
      <c r="C25633" s="227"/>
    </row>
    <row r="25634" spans="3:3" ht="15.6" x14ac:dyDescent="0.3">
      <c r="C25634" s="227"/>
    </row>
    <row r="25635" spans="3:3" ht="15.6" x14ac:dyDescent="0.3">
      <c r="C25635" s="227"/>
    </row>
    <row r="25636" spans="3:3" ht="15.6" x14ac:dyDescent="0.3">
      <c r="C25636" s="227"/>
    </row>
    <row r="25637" spans="3:3" ht="15.6" x14ac:dyDescent="0.3">
      <c r="C25637" s="227"/>
    </row>
    <row r="25638" spans="3:3" ht="15.6" x14ac:dyDescent="0.3">
      <c r="C25638" s="227"/>
    </row>
    <row r="25639" spans="3:3" ht="15.6" x14ac:dyDescent="0.3">
      <c r="C25639" s="227"/>
    </row>
    <row r="25640" spans="3:3" ht="15.6" x14ac:dyDescent="0.3">
      <c r="C25640" s="227"/>
    </row>
    <row r="25641" spans="3:3" ht="15.6" x14ac:dyDescent="0.3">
      <c r="C25641" s="227"/>
    </row>
    <row r="25642" spans="3:3" ht="15.6" x14ac:dyDescent="0.3">
      <c r="C25642" s="227"/>
    </row>
    <row r="25643" spans="3:3" ht="15.6" x14ac:dyDescent="0.3">
      <c r="C25643" s="227"/>
    </row>
    <row r="25644" spans="3:3" ht="15.6" x14ac:dyDescent="0.3">
      <c r="C25644" s="227"/>
    </row>
    <row r="25645" spans="3:3" ht="15.6" x14ac:dyDescent="0.3">
      <c r="C25645" s="227"/>
    </row>
    <row r="25646" spans="3:3" ht="15.6" x14ac:dyDescent="0.3">
      <c r="C25646" s="227"/>
    </row>
    <row r="25647" spans="3:3" ht="15.6" x14ac:dyDescent="0.3">
      <c r="C25647" s="227"/>
    </row>
    <row r="25648" spans="3:3" ht="15.6" x14ac:dyDescent="0.3">
      <c r="C25648" s="227"/>
    </row>
    <row r="25649" spans="3:3" ht="15.6" x14ac:dyDescent="0.3">
      <c r="C25649" s="227"/>
    </row>
    <row r="25650" spans="3:3" ht="15.6" x14ac:dyDescent="0.3">
      <c r="C25650" s="227"/>
    </row>
    <row r="25651" spans="3:3" ht="15.6" x14ac:dyDescent="0.3">
      <c r="C25651" s="227"/>
    </row>
    <row r="25652" spans="3:3" ht="15.6" x14ac:dyDescent="0.3">
      <c r="C25652" s="227"/>
    </row>
    <row r="25653" spans="3:3" ht="15.6" x14ac:dyDescent="0.3">
      <c r="C25653" s="227"/>
    </row>
    <row r="25654" spans="3:3" ht="15.6" x14ac:dyDescent="0.3">
      <c r="C25654" s="227"/>
    </row>
    <row r="25655" spans="3:3" ht="15.6" x14ac:dyDescent="0.3">
      <c r="C25655" s="227"/>
    </row>
    <row r="25656" spans="3:3" ht="15.6" x14ac:dyDescent="0.3">
      <c r="C25656" s="227"/>
    </row>
    <row r="25657" spans="3:3" ht="15.6" x14ac:dyDescent="0.3">
      <c r="C25657" s="227"/>
    </row>
    <row r="25658" spans="3:3" ht="15.6" x14ac:dyDescent="0.3">
      <c r="C25658" s="227"/>
    </row>
    <row r="25659" spans="3:3" ht="15.6" x14ac:dyDescent="0.3">
      <c r="C25659" s="227"/>
    </row>
    <row r="25660" spans="3:3" ht="15.6" x14ac:dyDescent="0.3">
      <c r="C25660" s="227"/>
    </row>
    <row r="25661" spans="3:3" ht="15.6" x14ac:dyDescent="0.3">
      <c r="C25661" s="227"/>
    </row>
    <row r="25662" spans="3:3" ht="15.6" x14ac:dyDescent="0.3">
      <c r="C25662" s="227"/>
    </row>
    <row r="25663" spans="3:3" ht="15.6" x14ac:dyDescent="0.3">
      <c r="C25663" s="227"/>
    </row>
    <row r="25664" spans="3:3" ht="15.6" x14ac:dyDescent="0.3">
      <c r="C25664" s="227"/>
    </row>
    <row r="25665" spans="3:3" ht="15.6" x14ac:dyDescent="0.3">
      <c r="C25665" s="227"/>
    </row>
    <row r="25666" spans="3:3" ht="15.6" x14ac:dyDescent="0.3">
      <c r="C25666" s="227"/>
    </row>
    <row r="25667" spans="3:3" ht="15.6" x14ac:dyDescent="0.3">
      <c r="C25667" s="227"/>
    </row>
    <row r="25668" spans="3:3" ht="15.6" x14ac:dyDescent="0.3">
      <c r="C25668" s="227"/>
    </row>
    <row r="25669" spans="3:3" ht="15.6" x14ac:dyDescent="0.3">
      <c r="C25669" s="227"/>
    </row>
    <row r="25670" spans="3:3" ht="15.6" x14ac:dyDescent="0.3">
      <c r="C25670" s="227"/>
    </row>
    <row r="25671" spans="3:3" ht="15.6" x14ac:dyDescent="0.3">
      <c r="C25671" s="227"/>
    </row>
    <row r="25672" spans="3:3" ht="15.6" x14ac:dyDescent="0.3">
      <c r="C25672" s="227"/>
    </row>
    <row r="25673" spans="3:3" ht="15.6" x14ac:dyDescent="0.3">
      <c r="C25673" s="227"/>
    </row>
    <row r="25674" spans="3:3" ht="15.6" x14ac:dyDescent="0.3">
      <c r="C25674" s="227"/>
    </row>
    <row r="25675" spans="3:3" ht="15.6" x14ac:dyDescent="0.3">
      <c r="C25675" s="227"/>
    </row>
    <row r="25676" spans="3:3" ht="15.6" x14ac:dyDescent="0.3">
      <c r="C25676" s="227"/>
    </row>
    <row r="25677" spans="3:3" ht="15.6" x14ac:dyDescent="0.3">
      <c r="C25677" s="227"/>
    </row>
    <row r="25678" spans="3:3" ht="15.6" x14ac:dyDescent="0.3">
      <c r="C25678" s="227"/>
    </row>
    <row r="25679" spans="3:3" ht="15.6" x14ac:dyDescent="0.3">
      <c r="C25679" s="227"/>
    </row>
    <row r="25680" spans="3:3" ht="15.6" x14ac:dyDescent="0.3">
      <c r="C25680" s="227"/>
    </row>
    <row r="25681" spans="3:3" ht="15.6" x14ac:dyDescent="0.3">
      <c r="C25681" s="227"/>
    </row>
    <row r="25682" spans="3:3" ht="15.6" x14ac:dyDescent="0.3">
      <c r="C25682" s="227"/>
    </row>
    <row r="25683" spans="3:3" ht="15.6" x14ac:dyDescent="0.3">
      <c r="C25683" s="227"/>
    </row>
    <row r="25684" spans="3:3" ht="15.6" x14ac:dyDescent="0.3">
      <c r="C25684" s="227"/>
    </row>
    <row r="25685" spans="3:3" ht="15.6" x14ac:dyDescent="0.3">
      <c r="C25685" s="227"/>
    </row>
    <row r="25686" spans="3:3" ht="15.6" x14ac:dyDescent="0.3">
      <c r="C25686" s="227"/>
    </row>
    <row r="25687" spans="3:3" ht="15.6" x14ac:dyDescent="0.3">
      <c r="C25687" s="227"/>
    </row>
    <row r="25688" spans="3:3" ht="15.6" x14ac:dyDescent="0.3">
      <c r="C25688" s="227"/>
    </row>
    <row r="25689" spans="3:3" ht="15.6" x14ac:dyDescent="0.3">
      <c r="C25689" s="227"/>
    </row>
    <row r="25690" spans="3:3" ht="15.6" x14ac:dyDescent="0.3">
      <c r="C25690" s="227"/>
    </row>
    <row r="25691" spans="3:3" ht="15.6" x14ac:dyDescent="0.3">
      <c r="C25691" s="227"/>
    </row>
    <row r="25692" spans="3:3" ht="15.6" x14ac:dyDescent="0.3">
      <c r="C25692" s="227"/>
    </row>
    <row r="25693" spans="3:3" ht="15.6" x14ac:dyDescent="0.3">
      <c r="C25693" s="227"/>
    </row>
    <row r="25694" spans="3:3" ht="15.6" x14ac:dyDescent="0.3">
      <c r="C25694" s="227"/>
    </row>
    <row r="25695" spans="3:3" ht="15.6" x14ac:dyDescent="0.3">
      <c r="C25695" s="227"/>
    </row>
    <row r="25696" spans="3:3" ht="15.6" x14ac:dyDescent="0.3">
      <c r="C25696" s="227"/>
    </row>
    <row r="25697" spans="3:3" ht="15.6" x14ac:dyDescent="0.3">
      <c r="C25697" s="227"/>
    </row>
    <row r="25698" spans="3:3" ht="15.6" x14ac:dyDescent="0.3">
      <c r="C25698" s="227"/>
    </row>
    <row r="25699" spans="3:3" ht="15.6" x14ac:dyDescent="0.3">
      <c r="C25699" s="227"/>
    </row>
    <row r="25700" spans="3:3" ht="15.6" x14ac:dyDescent="0.3">
      <c r="C25700" s="227"/>
    </row>
    <row r="25701" spans="3:3" ht="15.6" x14ac:dyDescent="0.3">
      <c r="C25701" s="227"/>
    </row>
    <row r="25702" spans="3:3" ht="15.6" x14ac:dyDescent="0.3">
      <c r="C25702" s="227"/>
    </row>
    <row r="25703" spans="3:3" ht="15.6" x14ac:dyDescent="0.3">
      <c r="C25703" s="227"/>
    </row>
    <row r="25704" spans="3:3" ht="15.6" x14ac:dyDescent="0.3">
      <c r="C25704" s="227"/>
    </row>
    <row r="25705" spans="3:3" ht="15.6" x14ac:dyDescent="0.3">
      <c r="C25705" s="227"/>
    </row>
    <row r="25706" spans="3:3" ht="15.6" x14ac:dyDescent="0.3">
      <c r="C25706" s="227"/>
    </row>
    <row r="25707" spans="3:3" ht="15.6" x14ac:dyDescent="0.3">
      <c r="C25707" s="227"/>
    </row>
    <row r="25708" spans="3:3" ht="15.6" x14ac:dyDescent="0.3">
      <c r="C25708" s="227"/>
    </row>
    <row r="25709" spans="3:3" ht="15.6" x14ac:dyDescent="0.3">
      <c r="C25709" s="227"/>
    </row>
    <row r="25710" spans="3:3" ht="15.6" x14ac:dyDescent="0.3">
      <c r="C25710" s="227"/>
    </row>
    <row r="25711" spans="3:3" ht="15.6" x14ac:dyDescent="0.3">
      <c r="C25711" s="227"/>
    </row>
    <row r="25712" spans="3:3" ht="15.6" x14ac:dyDescent="0.3">
      <c r="C25712" s="227"/>
    </row>
    <row r="25713" spans="3:3" ht="15.6" x14ac:dyDescent="0.3">
      <c r="C25713" s="227"/>
    </row>
    <row r="25714" spans="3:3" ht="15.6" x14ac:dyDescent="0.3">
      <c r="C25714" s="227"/>
    </row>
    <row r="25715" spans="3:3" ht="15.6" x14ac:dyDescent="0.3">
      <c r="C25715" s="227"/>
    </row>
    <row r="25716" spans="3:3" ht="15.6" x14ac:dyDescent="0.3">
      <c r="C25716" s="227"/>
    </row>
    <row r="25717" spans="3:3" ht="15.6" x14ac:dyDescent="0.3">
      <c r="C25717" s="227"/>
    </row>
    <row r="25718" spans="3:3" ht="15.6" x14ac:dyDescent="0.3">
      <c r="C25718" s="227"/>
    </row>
    <row r="25719" spans="3:3" ht="15.6" x14ac:dyDescent="0.3">
      <c r="C25719" s="227"/>
    </row>
    <row r="25720" spans="3:3" ht="15.6" x14ac:dyDescent="0.3">
      <c r="C25720" s="227"/>
    </row>
    <row r="25721" spans="3:3" ht="15.6" x14ac:dyDescent="0.3">
      <c r="C25721" s="227"/>
    </row>
    <row r="25722" spans="3:3" ht="15.6" x14ac:dyDescent="0.3">
      <c r="C25722" s="227"/>
    </row>
    <row r="25723" spans="3:3" ht="15.6" x14ac:dyDescent="0.3">
      <c r="C25723" s="227"/>
    </row>
    <row r="25724" spans="3:3" ht="15.6" x14ac:dyDescent="0.3">
      <c r="C25724" s="227"/>
    </row>
    <row r="25725" spans="3:3" ht="15.6" x14ac:dyDescent="0.3">
      <c r="C25725" s="227"/>
    </row>
    <row r="25726" spans="3:3" ht="15.6" x14ac:dyDescent="0.3">
      <c r="C25726" s="227"/>
    </row>
    <row r="25727" spans="3:3" ht="15.6" x14ac:dyDescent="0.3">
      <c r="C25727" s="227"/>
    </row>
    <row r="25728" spans="3:3" ht="15.6" x14ac:dyDescent="0.3">
      <c r="C25728" s="227"/>
    </row>
    <row r="25729" spans="3:3" ht="15.6" x14ac:dyDescent="0.3">
      <c r="C25729" s="227"/>
    </row>
    <row r="25730" spans="3:3" ht="15.6" x14ac:dyDescent="0.3">
      <c r="C25730" s="227"/>
    </row>
    <row r="25731" spans="3:3" ht="15.6" x14ac:dyDescent="0.3">
      <c r="C25731" s="227"/>
    </row>
    <row r="25732" spans="3:3" ht="15.6" x14ac:dyDescent="0.3">
      <c r="C25732" s="227"/>
    </row>
    <row r="25733" spans="3:3" ht="15.6" x14ac:dyDescent="0.3">
      <c r="C25733" s="227"/>
    </row>
    <row r="25734" spans="3:3" ht="15.6" x14ac:dyDescent="0.3">
      <c r="C25734" s="227"/>
    </row>
    <row r="25735" spans="3:3" ht="15.6" x14ac:dyDescent="0.3">
      <c r="C25735" s="227"/>
    </row>
    <row r="25736" spans="3:3" ht="15.6" x14ac:dyDescent="0.3">
      <c r="C25736" s="227"/>
    </row>
    <row r="25737" spans="3:3" ht="15.6" x14ac:dyDescent="0.3">
      <c r="C25737" s="227"/>
    </row>
    <row r="25738" spans="3:3" ht="15.6" x14ac:dyDescent="0.3">
      <c r="C25738" s="227"/>
    </row>
    <row r="25739" spans="3:3" ht="15.6" x14ac:dyDescent="0.3">
      <c r="C25739" s="227"/>
    </row>
    <row r="25740" spans="3:3" ht="15.6" x14ac:dyDescent="0.3">
      <c r="C25740" s="227"/>
    </row>
    <row r="25741" spans="3:3" ht="15.6" x14ac:dyDescent="0.3">
      <c r="C25741" s="227"/>
    </row>
    <row r="25742" spans="3:3" ht="15.6" x14ac:dyDescent="0.3">
      <c r="C25742" s="227"/>
    </row>
    <row r="25743" spans="3:3" ht="15.6" x14ac:dyDescent="0.3">
      <c r="C25743" s="227"/>
    </row>
    <row r="25744" spans="3:3" ht="15.6" x14ac:dyDescent="0.3">
      <c r="C25744" s="227"/>
    </row>
    <row r="25745" spans="3:3" ht="15.6" x14ac:dyDescent="0.3">
      <c r="C25745" s="227"/>
    </row>
    <row r="25746" spans="3:3" ht="15.6" x14ac:dyDescent="0.3">
      <c r="C25746" s="227"/>
    </row>
    <row r="25747" spans="3:3" ht="15.6" x14ac:dyDescent="0.3">
      <c r="C25747" s="227"/>
    </row>
    <row r="25748" spans="3:3" ht="15.6" x14ac:dyDescent="0.3">
      <c r="C25748" s="227"/>
    </row>
    <row r="25749" spans="3:3" ht="15.6" x14ac:dyDescent="0.3">
      <c r="C25749" s="227"/>
    </row>
    <row r="25750" spans="3:3" ht="15.6" x14ac:dyDescent="0.3">
      <c r="C25750" s="227"/>
    </row>
    <row r="25751" spans="3:3" ht="15.6" x14ac:dyDescent="0.3">
      <c r="C25751" s="227"/>
    </row>
    <row r="25752" spans="3:3" ht="15.6" x14ac:dyDescent="0.3">
      <c r="C25752" s="227"/>
    </row>
    <row r="25753" spans="3:3" ht="15.6" x14ac:dyDescent="0.3">
      <c r="C25753" s="227"/>
    </row>
    <row r="25754" spans="3:3" ht="15.6" x14ac:dyDescent="0.3">
      <c r="C25754" s="227"/>
    </row>
    <row r="25755" spans="3:3" ht="15.6" x14ac:dyDescent="0.3">
      <c r="C25755" s="227"/>
    </row>
    <row r="25756" spans="3:3" ht="15.6" x14ac:dyDescent="0.3">
      <c r="C25756" s="227"/>
    </row>
    <row r="25757" spans="3:3" ht="15.6" x14ac:dyDescent="0.3">
      <c r="C25757" s="227"/>
    </row>
    <row r="25758" spans="3:3" ht="15.6" x14ac:dyDescent="0.3">
      <c r="C25758" s="227"/>
    </row>
    <row r="25759" spans="3:3" ht="15.6" x14ac:dyDescent="0.3">
      <c r="C25759" s="227"/>
    </row>
    <row r="25760" spans="3:3" ht="15.6" x14ac:dyDescent="0.3">
      <c r="C25760" s="227"/>
    </row>
    <row r="25761" spans="3:3" ht="15.6" x14ac:dyDescent="0.3">
      <c r="C25761" s="227"/>
    </row>
    <row r="25762" spans="3:3" ht="15.6" x14ac:dyDescent="0.3">
      <c r="C25762" s="227"/>
    </row>
    <row r="25763" spans="3:3" ht="15.6" x14ac:dyDescent="0.3">
      <c r="C25763" s="227"/>
    </row>
    <row r="25764" spans="3:3" ht="15.6" x14ac:dyDescent="0.3">
      <c r="C25764" s="227"/>
    </row>
    <row r="25765" spans="3:3" ht="15.6" x14ac:dyDescent="0.3">
      <c r="C25765" s="227"/>
    </row>
    <row r="25766" spans="3:3" ht="15.6" x14ac:dyDescent="0.3">
      <c r="C25766" s="227"/>
    </row>
    <row r="25767" spans="3:3" ht="15.6" x14ac:dyDescent="0.3">
      <c r="C25767" s="227"/>
    </row>
    <row r="25768" spans="3:3" ht="15.6" x14ac:dyDescent="0.3">
      <c r="C25768" s="227"/>
    </row>
    <row r="25769" spans="3:3" ht="15.6" x14ac:dyDescent="0.3">
      <c r="C25769" s="227"/>
    </row>
    <row r="25770" spans="3:3" ht="15.6" x14ac:dyDescent="0.3">
      <c r="C25770" s="227"/>
    </row>
    <row r="25771" spans="3:3" ht="15.6" x14ac:dyDescent="0.3">
      <c r="C25771" s="227"/>
    </row>
    <row r="25772" spans="3:3" ht="15.6" x14ac:dyDescent="0.3">
      <c r="C25772" s="227"/>
    </row>
    <row r="25773" spans="3:3" ht="15.6" x14ac:dyDescent="0.3">
      <c r="C25773" s="227"/>
    </row>
    <row r="25774" spans="3:3" ht="15.6" x14ac:dyDescent="0.3">
      <c r="C25774" s="227"/>
    </row>
    <row r="25775" spans="3:3" ht="15.6" x14ac:dyDescent="0.3">
      <c r="C25775" s="227"/>
    </row>
    <row r="25776" spans="3:3" ht="15.6" x14ac:dyDescent="0.3">
      <c r="C25776" s="227"/>
    </row>
    <row r="25777" spans="3:3" ht="15.6" x14ac:dyDescent="0.3">
      <c r="C25777" s="227"/>
    </row>
    <row r="25778" spans="3:3" ht="15.6" x14ac:dyDescent="0.3">
      <c r="C25778" s="227"/>
    </row>
    <row r="25779" spans="3:3" ht="15.6" x14ac:dyDescent="0.3">
      <c r="C25779" s="227"/>
    </row>
    <row r="25780" spans="3:3" ht="15.6" x14ac:dyDescent="0.3">
      <c r="C25780" s="227"/>
    </row>
    <row r="25781" spans="3:3" ht="15.6" x14ac:dyDescent="0.3">
      <c r="C25781" s="227"/>
    </row>
    <row r="25782" spans="3:3" ht="15.6" x14ac:dyDescent="0.3">
      <c r="C25782" s="227"/>
    </row>
    <row r="25783" spans="3:3" ht="15.6" x14ac:dyDescent="0.3">
      <c r="C25783" s="227"/>
    </row>
    <row r="25784" spans="3:3" ht="15.6" x14ac:dyDescent="0.3">
      <c r="C25784" s="227"/>
    </row>
    <row r="25785" spans="3:3" ht="15.6" x14ac:dyDescent="0.3">
      <c r="C25785" s="227"/>
    </row>
    <row r="25786" spans="3:3" ht="15.6" x14ac:dyDescent="0.3">
      <c r="C25786" s="227"/>
    </row>
    <row r="25787" spans="3:3" ht="15.6" x14ac:dyDescent="0.3">
      <c r="C25787" s="227"/>
    </row>
    <row r="25788" spans="3:3" ht="15.6" x14ac:dyDescent="0.3">
      <c r="C25788" s="227"/>
    </row>
    <row r="25789" spans="3:3" ht="15.6" x14ac:dyDescent="0.3">
      <c r="C25789" s="227"/>
    </row>
    <row r="25790" spans="3:3" ht="15.6" x14ac:dyDescent="0.3">
      <c r="C25790" s="227"/>
    </row>
    <row r="25791" spans="3:3" ht="15.6" x14ac:dyDescent="0.3">
      <c r="C25791" s="227"/>
    </row>
    <row r="25792" spans="3:3" ht="15.6" x14ac:dyDescent="0.3">
      <c r="C25792" s="227"/>
    </row>
    <row r="25793" spans="3:3" ht="15.6" x14ac:dyDescent="0.3">
      <c r="C25793" s="227"/>
    </row>
    <row r="25794" spans="3:3" ht="15.6" x14ac:dyDescent="0.3">
      <c r="C25794" s="227"/>
    </row>
    <row r="25795" spans="3:3" ht="15.6" x14ac:dyDescent="0.3">
      <c r="C25795" s="227"/>
    </row>
    <row r="25796" spans="3:3" ht="15.6" x14ac:dyDescent="0.3">
      <c r="C25796" s="227"/>
    </row>
    <row r="25797" spans="3:3" ht="15.6" x14ac:dyDescent="0.3">
      <c r="C25797" s="227"/>
    </row>
    <row r="25798" spans="3:3" ht="15.6" x14ac:dyDescent="0.3">
      <c r="C25798" s="227"/>
    </row>
    <row r="25799" spans="3:3" ht="15.6" x14ac:dyDescent="0.3">
      <c r="C25799" s="227"/>
    </row>
    <row r="25800" spans="3:3" ht="15.6" x14ac:dyDescent="0.3">
      <c r="C25800" s="227"/>
    </row>
    <row r="25801" spans="3:3" ht="15.6" x14ac:dyDescent="0.3">
      <c r="C25801" s="227"/>
    </row>
    <row r="25802" spans="3:3" ht="15.6" x14ac:dyDescent="0.3">
      <c r="C25802" s="227"/>
    </row>
    <row r="25803" spans="3:3" ht="15.6" x14ac:dyDescent="0.3">
      <c r="C25803" s="227"/>
    </row>
    <row r="25804" spans="3:3" ht="15.6" x14ac:dyDescent="0.3">
      <c r="C25804" s="227"/>
    </row>
    <row r="25805" spans="3:3" ht="15.6" x14ac:dyDescent="0.3">
      <c r="C25805" s="227"/>
    </row>
    <row r="25806" spans="3:3" ht="15.6" x14ac:dyDescent="0.3">
      <c r="C25806" s="227"/>
    </row>
    <row r="25807" spans="3:3" ht="15.6" x14ac:dyDescent="0.3">
      <c r="C25807" s="227"/>
    </row>
    <row r="25808" spans="3:3" ht="15.6" x14ac:dyDescent="0.3">
      <c r="C25808" s="227"/>
    </row>
    <row r="25809" spans="3:3" ht="15.6" x14ac:dyDescent="0.3">
      <c r="C25809" s="227"/>
    </row>
    <row r="25810" spans="3:3" ht="15.6" x14ac:dyDescent="0.3">
      <c r="C25810" s="227"/>
    </row>
    <row r="25811" spans="3:3" ht="15.6" x14ac:dyDescent="0.3">
      <c r="C25811" s="227"/>
    </row>
    <row r="25812" spans="3:3" ht="15.6" x14ac:dyDescent="0.3">
      <c r="C25812" s="227"/>
    </row>
    <row r="25813" spans="3:3" ht="15.6" x14ac:dyDescent="0.3">
      <c r="C25813" s="227"/>
    </row>
    <row r="25814" spans="3:3" ht="15.6" x14ac:dyDescent="0.3">
      <c r="C25814" s="227"/>
    </row>
    <row r="25815" spans="3:3" ht="15.6" x14ac:dyDescent="0.3">
      <c r="C25815" s="227"/>
    </row>
    <row r="25816" spans="3:3" ht="15.6" x14ac:dyDescent="0.3">
      <c r="C25816" s="227"/>
    </row>
    <row r="25817" spans="3:3" ht="15.6" x14ac:dyDescent="0.3">
      <c r="C25817" s="227"/>
    </row>
    <row r="25818" spans="3:3" ht="15.6" x14ac:dyDescent="0.3">
      <c r="C25818" s="227"/>
    </row>
    <row r="25819" spans="3:3" ht="15.6" x14ac:dyDescent="0.3">
      <c r="C25819" s="227"/>
    </row>
    <row r="25820" spans="3:3" ht="15.6" x14ac:dyDescent="0.3">
      <c r="C25820" s="227"/>
    </row>
    <row r="25821" spans="3:3" ht="15.6" x14ac:dyDescent="0.3">
      <c r="C25821" s="227"/>
    </row>
    <row r="25822" spans="3:3" ht="15.6" x14ac:dyDescent="0.3">
      <c r="C25822" s="227"/>
    </row>
    <row r="25823" spans="3:3" ht="15.6" x14ac:dyDescent="0.3">
      <c r="C25823" s="227"/>
    </row>
    <row r="25824" spans="3:3" ht="15.6" x14ac:dyDescent="0.3">
      <c r="C25824" s="227"/>
    </row>
    <row r="25825" spans="3:3" ht="15.6" x14ac:dyDescent="0.3">
      <c r="C25825" s="227"/>
    </row>
    <row r="25826" spans="3:3" ht="15.6" x14ac:dyDescent="0.3">
      <c r="C25826" s="227"/>
    </row>
    <row r="25827" spans="3:3" ht="15.6" x14ac:dyDescent="0.3">
      <c r="C25827" s="227"/>
    </row>
    <row r="25828" spans="3:3" ht="15.6" x14ac:dyDescent="0.3">
      <c r="C25828" s="227"/>
    </row>
    <row r="25829" spans="3:3" ht="15.6" x14ac:dyDescent="0.3">
      <c r="C25829" s="227"/>
    </row>
    <row r="25830" spans="3:3" ht="15.6" x14ac:dyDescent="0.3">
      <c r="C25830" s="227"/>
    </row>
    <row r="25831" spans="3:3" ht="15.6" x14ac:dyDescent="0.3">
      <c r="C25831" s="227"/>
    </row>
    <row r="25832" spans="3:3" ht="15.6" x14ac:dyDescent="0.3">
      <c r="C25832" s="227"/>
    </row>
    <row r="25833" spans="3:3" ht="15.6" x14ac:dyDescent="0.3">
      <c r="C25833" s="227"/>
    </row>
    <row r="25834" spans="3:3" ht="15.6" x14ac:dyDescent="0.3">
      <c r="C25834" s="227"/>
    </row>
    <row r="25835" spans="3:3" ht="15.6" x14ac:dyDescent="0.3">
      <c r="C25835" s="227"/>
    </row>
    <row r="25836" spans="3:3" ht="15.6" x14ac:dyDescent="0.3">
      <c r="C25836" s="227"/>
    </row>
    <row r="25837" spans="3:3" ht="15.6" x14ac:dyDescent="0.3">
      <c r="C25837" s="227"/>
    </row>
    <row r="25838" spans="3:3" ht="15.6" x14ac:dyDescent="0.3">
      <c r="C25838" s="227"/>
    </row>
    <row r="25839" spans="3:3" ht="15.6" x14ac:dyDescent="0.3">
      <c r="C25839" s="227"/>
    </row>
    <row r="25840" spans="3:3" ht="15.6" x14ac:dyDescent="0.3">
      <c r="C25840" s="227"/>
    </row>
    <row r="25841" spans="3:3" ht="15.6" x14ac:dyDescent="0.3">
      <c r="C25841" s="227"/>
    </row>
    <row r="25842" spans="3:3" ht="15.6" x14ac:dyDescent="0.3">
      <c r="C25842" s="227"/>
    </row>
    <row r="25843" spans="3:3" ht="15.6" x14ac:dyDescent="0.3">
      <c r="C25843" s="227"/>
    </row>
    <row r="25844" spans="3:3" ht="15.6" x14ac:dyDescent="0.3">
      <c r="C25844" s="227"/>
    </row>
    <row r="25845" spans="3:3" ht="15.6" x14ac:dyDescent="0.3">
      <c r="C25845" s="227"/>
    </row>
    <row r="25846" spans="3:3" ht="15.6" x14ac:dyDescent="0.3">
      <c r="C25846" s="227"/>
    </row>
    <row r="25847" spans="3:3" ht="15.6" x14ac:dyDescent="0.3">
      <c r="C25847" s="227"/>
    </row>
    <row r="25848" spans="3:3" ht="15.6" x14ac:dyDescent="0.3">
      <c r="C25848" s="227"/>
    </row>
    <row r="25849" spans="3:3" ht="15.6" x14ac:dyDescent="0.3">
      <c r="C25849" s="227"/>
    </row>
    <row r="25850" spans="3:3" ht="15.6" x14ac:dyDescent="0.3">
      <c r="C25850" s="227"/>
    </row>
    <row r="25851" spans="3:3" ht="15.6" x14ac:dyDescent="0.3">
      <c r="C25851" s="227"/>
    </row>
    <row r="25852" spans="3:3" ht="15.6" x14ac:dyDescent="0.3">
      <c r="C25852" s="227"/>
    </row>
    <row r="25853" spans="3:3" ht="15.6" x14ac:dyDescent="0.3">
      <c r="C25853" s="227"/>
    </row>
    <row r="25854" spans="3:3" ht="15.6" x14ac:dyDescent="0.3">
      <c r="C25854" s="227"/>
    </row>
    <row r="25855" spans="3:3" ht="15.6" x14ac:dyDescent="0.3">
      <c r="C25855" s="227"/>
    </row>
    <row r="25856" spans="3:3" ht="15.6" x14ac:dyDescent="0.3">
      <c r="C25856" s="227"/>
    </row>
    <row r="25857" spans="3:3" ht="15.6" x14ac:dyDescent="0.3">
      <c r="C25857" s="227"/>
    </row>
    <row r="25858" spans="3:3" ht="15.6" x14ac:dyDescent="0.3">
      <c r="C25858" s="227"/>
    </row>
    <row r="25859" spans="3:3" ht="15.6" x14ac:dyDescent="0.3">
      <c r="C25859" s="227"/>
    </row>
    <row r="25860" spans="3:3" ht="15.6" x14ac:dyDescent="0.3">
      <c r="C25860" s="227"/>
    </row>
    <row r="25861" spans="3:3" ht="15.6" x14ac:dyDescent="0.3">
      <c r="C25861" s="227"/>
    </row>
    <row r="25862" spans="3:3" ht="15.6" x14ac:dyDescent="0.3">
      <c r="C25862" s="227"/>
    </row>
    <row r="25863" spans="3:3" ht="15.6" x14ac:dyDescent="0.3">
      <c r="C25863" s="227"/>
    </row>
    <row r="25864" spans="3:3" ht="15.6" x14ac:dyDescent="0.3">
      <c r="C25864" s="227"/>
    </row>
    <row r="25865" spans="3:3" ht="15.6" x14ac:dyDescent="0.3">
      <c r="C25865" s="227"/>
    </row>
    <row r="25866" spans="3:3" ht="15.6" x14ac:dyDescent="0.3">
      <c r="C25866" s="227"/>
    </row>
    <row r="25867" spans="3:3" ht="15.6" x14ac:dyDescent="0.3">
      <c r="C25867" s="227"/>
    </row>
    <row r="25868" spans="3:3" ht="15.6" x14ac:dyDescent="0.3">
      <c r="C25868" s="227"/>
    </row>
    <row r="25869" spans="3:3" ht="15.6" x14ac:dyDescent="0.3">
      <c r="C25869" s="227"/>
    </row>
    <row r="25870" spans="3:3" ht="15.6" x14ac:dyDescent="0.3">
      <c r="C25870" s="227"/>
    </row>
    <row r="25871" spans="3:3" ht="15.6" x14ac:dyDescent="0.3">
      <c r="C25871" s="227"/>
    </row>
    <row r="25872" spans="3:3" ht="15.6" x14ac:dyDescent="0.3">
      <c r="C25872" s="227"/>
    </row>
    <row r="25873" spans="3:3" ht="15.6" x14ac:dyDescent="0.3">
      <c r="C25873" s="227"/>
    </row>
    <row r="25874" spans="3:3" ht="15.6" x14ac:dyDescent="0.3">
      <c r="C25874" s="227"/>
    </row>
    <row r="25875" spans="3:3" ht="15.6" x14ac:dyDescent="0.3">
      <c r="C25875" s="227"/>
    </row>
    <row r="25876" spans="3:3" ht="15.6" x14ac:dyDescent="0.3">
      <c r="C25876" s="227"/>
    </row>
    <row r="25877" spans="3:3" ht="15.6" x14ac:dyDescent="0.3">
      <c r="C25877" s="227"/>
    </row>
    <row r="25878" spans="3:3" ht="15.6" x14ac:dyDescent="0.3">
      <c r="C25878" s="227"/>
    </row>
    <row r="25879" spans="3:3" ht="15.6" x14ac:dyDescent="0.3">
      <c r="C25879" s="227"/>
    </row>
    <row r="25880" spans="3:3" ht="15.6" x14ac:dyDescent="0.3">
      <c r="C25880" s="227"/>
    </row>
    <row r="25881" spans="3:3" ht="15.6" x14ac:dyDescent="0.3">
      <c r="C25881" s="227"/>
    </row>
    <row r="25882" spans="3:3" ht="15.6" x14ac:dyDescent="0.3">
      <c r="C25882" s="227"/>
    </row>
    <row r="25883" spans="3:3" ht="15.6" x14ac:dyDescent="0.3">
      <c r="C25883" s="227"/>
    </row>
    <row r="25884" spans="3:3" ht="15.6" x14ac:dyDescent="0.3">
      <c r="C25884" s="227"/>
    </row>
    <row r="25885" spans="3:3" ht="15.6" x14ac:dyDescent="0.3">
      <c r="C25885" s="227"/>
    </row>
    <row r="25886" spans="3:3" ht="15.6" x14ac:dyDescent="0.3">
      <c r="C25886" s="227"/>
    </row>
    <row r="25887" spans="3:3" ht="15.6" x14ac:dyDescent="0.3">
      <c r="C25887" s="227"/>
    </row>
    <row r="25888" spans="3:3" ht="15.6" x14ac:dyDescent="0.3">
      <c r="C25888" s="227"/>
    </row>
    <row r="25889" spans="3:3" ht="15.6" x14ac:dyDescent="0.3">
      <c r="C25889" s="227"/>
    </row>
    <row r="25890" spans="3:3" ht="15.6" x14ac:dyDescent="0.3">
      <c r="C25890" s="227"/>
    </row>
    <row r="25891" spans="3:3" ht="15.6" x14ac:dyDescent="0.3">
      <c r="C25891" s="227"/>
    </row>
    <row r="25892" spans="3:3" ht="15.6" x14ac:dyDescent="0.3">
      <c r="C25892" s="227"/>
    </row>
    <row r="25893" spans="3:3" ht="15.6" x14ac:dyDescent="0.3">
      <c r="C25893" s="227"/>
    </row>
    <row r="25894" spans="3:3" ht="15.6" x14ac:dyDescent="0.3">
      <c r="C25894" s="227"/>
    </row>
    <row r="25895" spans="3:3" ht="15.6" x14ac:dyDescent="0.3">
      <c r="C25895" s="227"/>
    </row>
    <row r="25896" spans="3:3" ht="15.6" x14ac:dyDescent="0.3">
      <c r="C25896" s="227"/>
    </row>
    <row r="25897" spans="3:3" ht="15.6" x14ac:dyDescent="0.3">
      <c r="C25897" s="227"/>
    </row>
    <row r="25898" spans="3:3" ht="15.6" x14ac:dyDescent="0.3">
      <c r="C25898" s="227"/>
    </row>
    <row r="25899" spans="3:3" ht="15.6" x14ac:dyDescent="0.3">
      <c r="C25899" s="227"/>
    </row>
    <row r="25900" spans="3:3" ht="15.6" x14ac:dyDescent="0.3">
      <c r="C25900" s="227"/>
    </row>
    <row r="25901" spans="3:3" ht="15.6" x14ac:dyDescent="0.3">
      <c r="C25901" s="227"/>
    </row>
    <row r="25902" spans="3:3" ht="15.6" x14ac:dyDescent="0.3">
      <c r="C25902" s="227"/>
    </row>
    <row r="25903" spans="3:3" ht="15.6" x14ac:dyDescent="0.3">
      <c r="C25903" s="227"/>
    </row>
    <row r="25904" spans="3:3" ht="15.6" x14ac:dyDescent="0.3">
      <c r="C25904" s="227"/>
    </row>
    <row r="25905" spans="3:3" ht="15.6" x14ac:dyDescent="0.3">
      <c r="C25905" s="227"/>
    </row>
    <row r="25906" spans="3:3" ht="15.6" x14ac:dyDescent="0.3">
      <c r="C25906" s="227"/>
    </row>
    <row r="25907" spans="3:3" ht="15.6" x14ac:dyDescent="0.3">
      <c r="C25907" s="227"/>
    </row>
    <row r="25908" spans="3:3" ht="15.6" x14ac:dyDescent="0.3">
      <c r="C25908" s="227"/>
    </row>
    <row r="25909" spans="3:3" ht="15.6" x14ac:dyDescent="0.3">
      <c r="C25909" s="227"/>
    </row>
    <row r="25910" spans="3:3" ht="15.6" x14ac:dyDescent="0.3">
      <c r="C25910" s="227"/>
    </row>
    <row r="25911" spans="3:3" ht="15.6" x14ac:dyDescent="0.3">
      <c r="C25911" s="227"/>
    </row>
    <row r="25912" spans="3:3" ht="15.6" x14ac:dyDescent="0.3">
      <c r="C25912" s="227"/>
    </row>
    <row r="25913" spans="3:3" ht="15.6" x14ac:dyDescent="0.3">
      <c r="C25913" s="227"/>
    </row>
    <row r="25914" spans="3:3" ht="15.6" x14ac:dyDescent="0.3">
      <c r="C25914" s="227"/>
    </row>
    <row r="25915" spans="3:3" ht="15.6" x14ac:dyDescent="0.3">
      <c r="C25915" s="227"/>
    </row>
    <row r="25916" spans="3:3" ht="15.6" x14ac:dyDescent="0.3">
      <c r="C25916" s="227"/>
    </row>
    <row r="25917" spans="3:3" ht="15.6" x14ac:dyDescent="0.3">
      <c r="C25917" s="227"/>
    </row>
    <row r="25918" spans="3:3" ht="15.6" x14ac:dyDescent="0.3">
      <c r="C25918" s="227"/>
    </row>
    <row r="25919" spans="3:3" ht="15.6" x14ac:dyDescent="0.3">
      <c r="C25919" s="227"/>
    </row>
    <row r="25920" spans="3:3" ht="15.6" x14ac:dyDescent="0.3">
      <c r="C25920" s="227"/>
    </row>
    <row r="25921" spans="3:3" ht="15.6" x14ac:dyDescent="0.3">
      <c r="C25921" s="227"/>
    </row>
    <row r="25922" spans="3:3" ht="15.6" x14ac:dyDescent="0.3">
      <c r="C25922" s="227"/>
    </row>
    <row r="25923" spans="3:3" ht="15.6" x14ac:dyDescent="0.3">
      <c r="C25923" s="227"/>
    </row>
    <row r="25924" spans="3:3" ht="15.6" x14ac:dyDescent="0.3">
      <c r="C25924" s="227"/>
    </row>
    <row r="25925" spans="3:3" ht="15.6" x14ac:dyDescent="0.3">
      <c r="C25925" s="227"/>
    </row>
    <row r="25926" spans="3:3" ht="15.6" x14ac:dyDescent="0.3">
      <c r="C25926" s="227"/>
    </row>
    <row r="25927" spans="3:3" ht="15.6" x14ac:dyDescent="0.3">
      <c r="C25927" s="227"/>
    </row>
    <row r="25928" spans="3:3" ht="15.6" x14ac:dyDescent="0.3">
      <c r="C25928" s="227"/>
    </row>
    <row r="25929" spans="3:3" ht="15.6" x14ac:dyDescent="0.3">
      <c r="C25929" s="227"/>
    </row>
    <row r="25930" spans="3:3" ht="15.6" x14ac:dyDescent="0.3">
      <c r="C25930" s="227"/>
    </row>
    <row r="25931" spans="3:3" ht="15.6" x14ac:dyDescent="0.3">
      <c r="C25931" s="227"/>
    </row>
    <row r="25932" spans="3:3" ht="15.6" x14ac:dyDescent="0.3">
      <c r="C25932" s="227"/>
    </row>
    <row r="25933" spans="3:3" ht="15.6" x14ac:dyDescent="0.3">
      <c r="C25933" s="227"/>
    </row>
    <row r="25934" spans="3:3" ht="15.6" x14ac:dyDescent="0.3">
      <c r="C25934" s="227"/>
    </row>
    <row r="25935" spans="3:3" ht="15.6" x14ac:dyDescent="0.3">
      <c r="C25935" s="227"/>
    </row>
    <row r="25936" spans="3:3" ht="15.6" x14ac:dyDescent="0.3">
      <c r="C25936" s="227"/>
    </row>
    <row r="25937" spans="3:3" ht="15.6" x14ac:dyDescent="0.3">
      <c r="C25937" s="227"/>
    </row>
    <row r="25938" spans="3:3" ht="15.6" x14ac:dyDescent="0.3">
      <c r="C25938" s="227"/>
    </row>
    <row r="25939" spans="3:3" ht="15.6" x14ac:dyDescent="0.3">
      <c r="C25939" s="227"/>
    </row>
    <row r="25940" spans="3:3" ht="15.6" x14ac:dyDescent="0.3">
      <c r="C25940" s="227"/>
    </row>
    <row r="25941" spans="3:3" ht="15.6" x14ac:dyDescent="0.3">
      <c r="C25941" s="227"/>
    </row>
    <row r="25942" spans="3:3" ht="15.6" x14ac:dyDescent="0.3">
      <c r="C25942" s="227"/>
    </row>
    <row r="25943" spans="3:3" ht="15.6" x14ac:dyDescent="0.3">
      <c r="C25943" s="227"/>
    </row>
    <row r="25944" spans="3:3" ht="15.6" x14ac:dyDescent="0.3">
      <c r="C25944" s="227"/>
    </row>
    <row r="25945" spans="3:3" ht="15.6" x14ac:dyDescent="0.3">
      <c r="C25945" s="227"/>
    </row>
    <row r="25946" spans="3:3" ht="15.6" x14ac:dyDescent="0.3">
      <c r="C25946" s="227"/>
    </row>
    <row r="25947" spans="3:3" ht="15.6" x14ac:dyDescent="0.3">
      <c r="C25947" s="227"/>
    </row>
    <row r="25948" spans="3:3" ht="15.6" x14ac:dyDescent="0.3">
      <c r="C25948" s="227"/>
    </row>
    <row r="25949" spans="3:3" ht="15.6" x14ac:dyDescent="0.3">
      <c r="C25949" s="227"/>
    </row>
    <row r="25950" spans="3:3" ht="15.6" x14ac:dyDescent="0.3">
      <c r="C25950" s="227"/>
    </row>
    <row r="25951" spans="3:3" ht="15.6" x14ac:dyDescent="0.3">
      <c r="C25951" s="227"/>
    </row>
    <row r="25952" spans="3:3" ht="15.6" x14ac:dyDescent="0.3">
      <c r="C25952" s="227"/>
    </row>
    <row r="25953" spans="3:3" ht="15.6" x14ac:dyDescent="0.3">
      <c r="C25953" s="227"/>
    </row>
    <row r="25954" spans="3:3" ht="15.6" x14ac:dyDescent="0.3">
      <c r="C25954" s="227"/>
    </row>
    <row r="25955" spans="3:3" ht="15.6" x14ac:dyDescent="0.3">
      <c r="C25955" s="227"/>
    </row>
    <row r="25956" spans="3:3" ht="15.6" x14ac:dyDescent="0.3">
      <c r="C25956" s="227"/>
    </row>
    <row r="25957" spans="3:3" ht="15.6" x14ac:dyDescent="0.3">
      <c r="C25957" s="227"/>
    </row>
    <row r="25958" spans="3:3" ht="15.6" x14ac:dyDescent="0.3">
      <c r="C25958" s="227"/>
    </row>
    <row r="25959" spans="3:3" ht="15.6" x14ac:dyDescent="0.3">
      <c r="C25959" s="227"/>
    </row>
    <row r="25960" spans="3:3" ht="15.6" x14ac:dyDescent="0.3">
      <c r="C25960" s="227"/>
    </row>
    <row r="25961" spans="3:3" ht="15.6" x14ac:dyDescent="0.3">
      <c r="C25961" s="227"/>
    </row>
    <row r="25962" spans="3:3" ht="15.6" x14ac:dyDescent="0.3">
      <c r="C25962" s="227"/>
    </row>
    <row r="25963" spans="3:3" ht="15.6" x14ac:dyDescent="0.3">
      <c r="C25963" s="227"/>
    </row>
    <row r="25964" spans="3:3" ht="15.6" x14ac:dyDescent="0.3">
      <c r="C25964" s="227"/>
    </row>
    <row r="25965" spans="3:3" ht="15.6" x14ac:dyDescent="0.3">
      <c r="C25965" s="227"/>
    </row>
    <row r="25966" spans="3:3" ht="15.6" x14ac:dyDescent="0.3">
      <c r="C25966" s="227"/>
    </row>
    <row r="25967" spans="3:3" ht="15.6" x14ac:dyDescent="0.3">
      <c r="C25967" s="227"/>
    </row>
    <row r="25968" spans="3:3" ht="15.6" x14ac:dyDescent="0.3">
      <c r="C25968" s="227"/>
    </row>
    <row r="25969" spans="3:3" ht="15.6" x14ac:dyDescent="0.3">
      <c r="C25969" s="227"/>
    </row>
    <row r="25970" spans="3:3" ht="15.6" x14ac:dyDescent="0.3">
      <c r="C25970" s="227"/>
    </row>
    <row r="25971" spans="3:3" ht="15.6" x14ac:dyDescent="0.3">
      <c r="C25971" s="227"/>
    </row>
    <row r="25972" spans="3:3" ht="15.6" x14ac:dyDescent="0.3">
      <c r="C25972" s="227"/>
    </row>
    <row r="25973" spans="3:3" ht="15.6" x14ac:dyDescent="0.3">
      <c r="C25973" s="227"/>
    </row>
    <row r="25974" spans="3:3" ht="15.6" x14ac:dyDescent="0.3">
      <c r="C25974" s="227"/>
    </row>
    <row r="25975" spans="3:3" ht="15.6" x14ac:dyDescent="0.3">
      <c r="C25975" s="227"/>
    </row>
    <row r="25976" spans="3:3" ht="15.6" x14ac:dyDescent="0.3">
      <c r="C25976" s="227"/>
    </row>
    <row r="25977" spans="3:3" ht="15.6" x14ac:dyDescent="0.3">
      <c r="C25977" s="227"/>
    </row>
    <row r="25978" spans="3:3" ht="15.6" x14ac:dyDescent="0.3">
      <c r="C25978" s="227"/>
    </row>
    <row r="25979" spans="3:3" ht="15.6" x14ac:dyDescent="0.3">
      <c r="C25979" s="227"/>
    </row>
    <row r="25980" spans="3:3" ht="15.6" x14ac:dyDescent="0.3">
      <c r="C25980" s="227"/>
    </row>
    <row r="25981" spans="3:3" ht="15.6" x14ac:dyDescent="0.3">
      <c r="C25981" s="227"/>
    </row>
    <row r="25982" spans="3:3" ht="15.6" x14ac:dyDescent="0.3">
      <c r="C25982" s="227"/>
    </row>
    <row r="25983" spans="3:3" ht="15.6" x14ac:dyDescent="0.3">
      <c r="C25983" s="227"/>
    </row>
    <row r="25984" spans="3:3" ht="15.6" x14ac:dyDescent="0.3">
      <c r="C25984" s="227"/>
    </row>
    <row r="25985" spans="3:3" ht="15.6" x14ac:dyDescent="0.3">
      <c r="C25985" s="227"/>
    </row>
    <row r="25986" spans="3:3" ht="15.6" x14ac:dyDescent="0.3">
      <c r="C25986" s="227"/>
    </row>
    <row r="25987" spans="3:3" ht="15.6" x14ac:dyDescent="0.3">
      <c r="C25987" s="227"/>
    </row>
    <row r="25988" spans="3:3" ht="15.6" x14ac:dyDescent="0.3">
      <c r="C25988" s="227"/>
    </row>
    <row r="25989" spans="3:3" ht="15.6" x14ac:dyDescent="0.3">
      <c r="C25989" s="227"/>
    </row>
    <row r="25990" spans="3:3" ht="15.6" x14ac:dyDescent="0.3">
      <c r="C25990" s="227"/>
    </row>
    <row r="25991" spans="3:3" ht="15.6" x14ac:dyDescent="0.3">
      <c r="C25991" s="227"/>
    </row>
    <row r="25992" spans="3:3" ht="15.6" x14ac:dyDescent="0.3">
      <c r="C25992" s="227"/>
    </row>
    <row r="25993" spans="3:3" ht="15.6" x14ac:dyDescent="0.3">
      <c r="C25993" s="227"/>
    </row>
    <row r="25994" spans="3:3" ht="15.6" x14ac:dyDescent="0.3">
      <c r="C25994" s="227"/>
    </row>
    <row r="25995" spans="3:3" ht="15.6" x14ac:dyDescent="0.3">
      <c r="C25995" s="227"/>
    </row>
    <row r="25996" spans="3:3" ht="15.6" x14ac:dyDescent="0.3">
      <c r="C25996" s="227"/>
    </row>
    <row r="25997" spans="3:3" ht="15.6" x14ac:dyDescent="0.3">
      <c r="C25997" s="227"/>
    </row>
    <row r="25998" spans="3:3" ht="15.6" x14ac:dyDescent="0.3">
      <c r="C25998" s="227"/>
    </row>
    <row r="25999" spans="3:3" ht="15.6" x14ac:dyDescent="0.3">
      <c r="C25999" s="227"/>
    </row>
    <row r="26000" spans="3:3" ht="15.6" x14ac:dyDescent="0.3">
      <c r="C26000" s="227"/>
    </row>
    <row r="26001" spans="3:3" ht="15.6" x14ac:dyDescent="0.3">
      <c r="C26001" s="227"/>
    </row>
    <row r="26002" spans="3:3" ht="15.6" x14ac:dyDescent="0.3">
      <c r="C26002" s="227"/>
    </row>
    <row r="26003" spans="3:3" ht="15.6" x14ac:dyDescent="0.3">
      <c r="C26003" s="227"/>
    </row>
    <row r="26004" spans="3:3" ht="15.6" x14ac:dyDescent="0.3">
      <c r="C26004" s="227"/>
    </row>
    <row r="26005" spans="3:3" ht="15.6" x14ac:dyDescent="0.3">
      <c r="C26005" s="227"/>
    </row>
    <row r="26006" spans="3:3" ht="15.6" x14ac:dyDescent="0.3">
      <c r="C26006" s="227"/>
    </row>
    <row r="26007" spans="3:3" ht="15.6" x14ac:dyDescent="0.3">
      <c r="C26007" s="227"/>
    </row>
    <row r="26008" spans="3:3" ht="15.6" x14ac:dyDescent="0.3">
      <c r="C26008" s="227"/>
    </row>
    <row r="26009" spans="3:3" ht="15.6" x14ac:dyDescent="0.3">
      <c r="C26009" s="227"/>
    </row>
    <row r="26010" spans="3:3" ht="15.6" x14ac:dyDescent="0.3">
      <c r="C26010" s="227"/>
    </row>
    <row r="26011" spans="3:3" ht="15.6" x14ac:dyDescent="0.3">
      <c r="C26011" s="227"/>
    </row>
    <row r="26012" spans="3:3" ht="15.6" x14ac:dyDescent="0.3">
      <c r="C26012" s="227"/>
    </row>
    <row r="26013" spans="3:3" ht="15.6" x14ac:dyDescent="0.3">
      <c r="C26013" s="227"/>
    </row>
    <row r="26014" spans="3:3" ht="15.6" x14ac:dyDescent="0.3">
      <c r="C26014" s="227"/>
    </row>
    <row r="26015" spans="3:3" ht="15.6" x14ac:dyDescent="0.3">
      <c r="C26015" s="227"/>
    </row>
    <row r="26016" spans="3:3" ht="15.6" x14ac:dyDescent="0.3">
      <c r="C26016" s="227"/>
    </row>
    <row r="26017" spans="3:3" ht="15.6" x14ac:dyDescent="0.3">
      <c r="C26017" s="227"/>
    </row>
    <row r="26018" spans="3:3" ht="15.6" x14ac:dyDescent="0.3">
      <c r="C26018" s="227"/>
    </row>
    <row r="26019" spans="3:3" ht="15.6" x14ac:dyDescent="0.3">
      <c r="C26019" s="227"/>
    </row>
    <row r="26020" spans="3:3" ht="15.6" x14ac:dyDescent="0.3">
      <c r="C26020" s="227"/>
    </row>
    <row r="26021" spans="3:3" ht="15.6" x14ac:dyDescent="0.3">
      <c r="C26021" s="227"/>
    </row>
    <row r="26022" spans="3:3" ht="15.6" x14ac:dyDescent="0.3">
      <c r="C26022" s="227"/>
    </row>
    <row r="26023" spans="3:3" ht="15.6" x14ac:dyDescent="0.3">
      <c r="C26023" s="227"/>
    </row>
    <row r="26024" spans="3:3" ht="15.6" x14ac:dyDescent="0.3">
      <c r="C26024" s="227"/>
    </row>
    <row r="26025" spans="3:3" ht="15.6" x14ac:dyDescent="0.3">
      <c r="C26025" s="227"/>
    </row>
    <row r="26026" spans="3:3" ht="15.6" x14ac:dyDescent="0.3">
      <c r="C26026" s="227"/>
    </row>
    <row r="26027" spans="3:3" ht="15.6" x14ac:dyDescent="0.3">
      <c r="C26027" s="227"/>
    </row>
    <row r="26028" spans="3:3" ht="15.6" x14ac:dyDescent="0.3">
      <c r="C26028" s="227"/>
    </row>
    <row r="26029" spans="3:3" ht="15.6" x14ac:dyDescent="0.3">
      <c r="C26029" s="227"/>
    </row>
    <row r="26030" spans="3:3" ht="15.6" x14ac:dyDescent="0.3">
      <c r="C26030" s="227"/>
    </row>
    <row r="26031" spans="3:3" ht="15.6" x14ac:dyDescent="0.3">
      <c r="C26031" s="227"/>
    </row>
    <row r="26032" spans="3:3" ht="15.6" x14ac:dyDescent="0.3">
      <c r="C26032" s="227"/>
    </row>
    <row r="26033" spans="3:3" ht="15.6" x14ac:dyDescent="0.3">
      <c r="C26033" s="227"/>
    </row>
    <row r="26034" spans="3:3" ht="15.6" x14ac:dyDescent="0.3">
      <c r="C26034" s="227"/>
    </row>
    <row r="26035" spans="3:3" ht="15.6" x14ac:dyDescent="0.3">
      <c r="C26035" s="227"/>
    </row>
    <row r="26036" spans="3:3" ht="15.6" x14ac:dyDescent="0.3">
      <c r="C26036" s="227"/>
    </row>
    <row r="26037" spans="3:3" ht="15.6" x14ac:dyDescent="0.3">
      <c r="C26037" s="227"/>
    </row>
    <row r="26038" spans="3:3" ht="15.6" x14ac:dyDescent="0.3">
      <c r="C26038" s="227"/>
    </row>
    <row r="26039" spans="3:3" ht="15.6" x14ac:dyDescent="0.3">
      <c r="C26039" s="227"/>
    </row>
    <row r="26040" spans="3:3" ht="15.6" x14ac:dyDescent="0.3">
      <c r="C26040" s="227"/>
    </row>
    <row r="26041" spans="3:3" ht="15.6" x14ac:dyDescent="0.3">
      <c r="C26041" s="227"/>
    </row>
    <row r="26042" spans="3:3" ht="15.6" x14ac:dyDescent="0.3">
      <c r="C26042" s="227"/>
    </row>
    <row r="26043" spans="3:3" ht="15.6" x14ac:dyDescent="0.3">
      <c r="C26043" s="227"/>
    </row>
    <row r="26044" spans="3:3" ht="15.6" x14ac:dyDescent="0.3">
      <c r="C26044" s="227"/>
    </row>
    <row r="26045" spans="3:3" ht="15.6" x14ac:dyDescent="0.3">
      <c r="C26045" s="227"/>
    </row>
    <row r="26046" spans="3:3" ht="15.6" x14ac:dyDescent="0.3">
      <c r="C26046" s="227"/>
    </row>
    <row r="26047" spans="3:3" ht="15.6" x14ac:dyDescent="0.3">
      <c r="C26047" s="227"/>
    </row>
    <row r="26048" spans="3:3" ht="15.6" x14ac:dyDescent="0.3">
      <c r="C26048" s="227"/>
    </row>
    <row r="26049" spans="3:3" ht="15.6" x14ac:dyDescent="0.3">
      <c r="C26049" s="227"/>
    </row>
    <row r="26050" spans="3:3" ht="15.6" x14ac:dyDescent="0.3">
      <c r="C26050" s="227"/>
    </row>
    <row r="26051" spans="3:3" ht="15.6" x14ac:dyDescent="0.3">
      <c r="C26051" s="227"/>
    </row>
    <row r="26052" spans="3:3" ht="15.6" x14ac:dyDescent="0.3">
      <c r="C26052" s="227"/>
    </row>
    <row r="26053" spans="3:3" ht="15.6" x14ac:dyDescent="0.3">
      <c r="C26053" s="227"/>
    </row>
    <row r="26054" spans="3:3" ht="15.6" x14ac:dyDescent="0.3">
      <c r="C26054" s="227"/>
    </row>
    <row r="26055" spans="3:3" ht="15.6" x14ac:dyDescent="0.3">
      <c r="C26055" s="227"/>
    </row>
    <row r="26056" spans="3:3" ht="15.6" x14ac:dyDescent="0.3">
      <c r="C26056" s="227"/>
    </row>
    <row r="26057" spans="3:3" ht="15.6" x14ac:dyDescent="0.3">
      <c r="C26057" s="227"/>
    </row>
    <row r="26058" spans="3:3" ht="15.6" x14ac:dyDescent="0.3">
      <c r="C26058" s="227"/>
    </row>
    <row r="26059" spans="3:3" ht="15.6" x14ac:dyDescent="0.3">
      <c r="C26059" s="227"/>
    </row>
    <row r="26060" spans="3:3" ht="15.6" x14ac:dyDescent="0.3">
      <c r="C26060" s="227"/>
    </row>
    <row r="26061" spans="3:3" ht="15.6" x14ac:dyDescent="0.3">
      <c r="C26061" s="227"/>
    </row>
    <row r="26062" spans="3:3" ht="15.6" x14ac:dyDescent="0.3">
      <c r="C26062" s="227"/>
    </row>
    <row r="26063" spans="3:3" ht="15.6" x14ac:dyDescent="0.3">
      <c r="C26063" s="227"/>
    </row>
    <row r="26064" spans="3:3" ht="15.6" x14ac:dyDescent="0.3">
      <c r="C26064" s="227"/>
    </row>
    <row r="26065" spans="3:3" ht="15.6" x14ac:dyDescent="0.3">
      <c r="C26065" s="227"/>
    </row>
    <row r="26066" spans="3:3" ht="15.6" x14ac:dyDescent="0.3">
      <c r="C26066" s="227"/>
    </row>
    <row r="26067" spans="3:3" ht="15.6" x14ac:dyDescent="0.3">
      <c r="C26067" s="227"/>
    </row>
    <row r="26068" spans="3:3" ht="15.6" x14ac:dyDescent="0.3">
      <c r="C26068" s="227"/>
    </row>
    <row r="26069" spans="3:3" ht="15.6" x14ac:dyDescent="0.3">
      <c r="C26069" s="227"/>
    </row>
    <row r="26070" spans="3:3" ht="15.6" x14ac:dyDescent="0.3">
      <c r="C26070" s="227"/>
    </row>
    <row r="26071" spans="3:3" ht="15.6" x14ac:dyDescent="0.3">
      <c r="C26071" s="227"/>
    </row>
    <row r="26072" spans="3:3" ht="15.6" x14ac:dyDescent="0.3">
      <c r="C26072" s="227"/>
    </row>
    <row r="26073" spans="3:3" ht="15.6" x14ac:dyDescent="0.3">
      <c r="C26073" s="227"/>
    </row>
    <row r="26074" spans="3:3" ht="15.6" x14ac:dyDescent="0.3">
      <c r="C26074" s="227"/>
    </row>
    <row r="26075" spans="3:3" ht="15.6" x14ac:dyDescent="0.3">
      <c r="C26075" s="227"/>
    </row>
    <row r="26076" spans="3:3" ht="15.6" x14ac:dyDescent="0.3">
      <c r="C26076" s="227"/>
    </row>
    <row r="26077" spans="3:3" ht="15.6" x14ac:dyDescent="0.3">
      <c r="C26077" s="227"/>
    </row>
    <row r="26078" spans="3:3" ht="15.6" x14ac:dyDescent="0.3">
      <c r="C26078" s="227"/>
    </row>
    <row r="26079" spans="3:3" ht="15.6" x14ac:dyDescent="0.3">
      <c r="C26079" s="227"/>
    </row>
    <row r="26080" spans="3:3" ht="15.6" x14ac:dyDescent="0.3">
      <c r="C26080" s="227"/>
    </row>
    <row r="26081" spans="3:3" ht="15.6" x14ac:dyDescent="0.3">
      <c r="C26081" s="227"/>
    </row>
    <row r="26082" spans="3:3" ht="15.6" x14ac:dyDescent="0.3">
      <c r="C26082" s="227"/>
    </row>
    <row r="26083" spans="3:3" ht="15.6" x14ac:dyDescent="0.3">
      <c r="C26083" s="227"/>
    </row>
    <row r="26084" spans="3:3" ht="15.6" x14ac:dyDescent="0.3">
      <c r="C26084" s="227"/>
    </row>
    <row r="26085" spans="3:3" ht="15.6" x14ac:dyDescent="0.3">
      <c r="C26085" s="227"/>
    </row>
    <row r="26086" spans="3:3" ht="15.6" x14ac:dyDescent="0.3">
      <c r="C26086" s="227"/>
    </row>
    <row r="26087" spans="3:3" ht="15.6" x14ac:dyDescent="0.3">
      <c r="C26087" s="227"/>
    </row>
    <row r="26088" spans="3:3" ht="15.6" x14ac:dyDescent="0.3">
      <c r="C26088" s="227"/>
    </row>
    <row r="26089" spans="3:3" ht="15.6" x14ac:dyDescent="0.3">
      <c r="C26089" s="227"/>
    </row>
    <row r="26090" spans="3:3" ht="15.6" x14ac:dyDescent="0.3">
      <c r="C26090" s="227"/>
    </row>
    <row r="26091" spans="3:3" ht="15.6" x14ac:dyDescent="0.3">
      <c r="C26091" s="227"/>
    </row>
    <row r="26092" spans="3:3" ht="15.6" x14ac:dyDescent="0.3">
      <c r="C26092" s="227"/>
    </row>
    <row r="26093" spans="3:3" ht="15.6" x14ac:dyDescent="0.3">
      <c r="C26093" s="227"/>
    </row>
    <row r="26094" spans="3:3" ht="15.6" x14ac:dyDescent="0.3">
      <c r="C26094" s="227"/>
    </row>
    <row r="26095" spans="3:3" ht="15.6" x14ac:dyDescent="0.3">
      <c r="C26095" s="227"/>
    </row>
    <row r="26096" spans="3:3" ht="15.6" x14ac:dyDescent="0.3">
      <c r="C26096" s="227"/>
    </row>
    <row r="26097" spans="3:3" ht="15.6" x14ac:dyDescent="0.3">
      <c r="C26097" s="227"/>
    </row>
    <row r="26098" spans="3:3" ht="15.6" x14ac:dyDescent="0.3">
      <c r="C26098" s="227"/>
    </row>
    <row r="26099" spans="3:3" ht="15.6" x14ac:dyDescent="0.3">
      <c r="C26099" s="227"/>
    </row>
    <row r="26100" spans="3:3" ht="15.6" x14ac:dyDescent="0.3">
      <c r="C26100" s="227"/>
    </row>
    <row r="26101" spans="3:3" ht="15.6" x14ac:dyDescent="0.3">
      <c r="C26101" s="227"/>
    </row>
    <row r="26102" spans="3:3" ht="15.6" x14ac:dyDescent="0.3">
      <c r="C26102" s="227"/>
    </row>
    <row r="26103" spans="3:3" ht="15.6" x14ac:dyDescent="0.3">
      <c r="C26103" s="227"/>
    </row>
    <row r="26104" spans="3:3" ht="15.6" x14ac:dyDescent="0.3">
      <c r="C26104" s="227"/>
    </row>
    <row r="26105" spans="3:3" ht="15.6" x14ac:dyDescent="0.3">
      <c r="C26105" s="227"/>
    </row>
    <row r="26106" spans="3:3" ht="15.6" x14ac:dyDescent="0.3">
      <c r="C26106" s="227"/>
    </row>
    <row r="26107" spans="3:3" ht="15.6" x14ac:dyDescent="0.3">
      <c r="C26107" s="227"/>
    </row>
    <row r="26108" spans="3:3" ht="15.6" x14ac:dyDescent="0.3">
      <c r="C26108" s="227"/>
    </row>
    <row r="26109" spans="3:3" ht="15.6" x14ac:dyDescent="0.3">
      <c r="C26109" s="227"/>
    </row>
    <row r="26110" spans="3:3" ht="15.6" x14ac:dyDescent="0.3">
      <c r="C26110" s="227"/>
    </row>
    <row r="26111" spans="3:3" ht="15.6" x14ac:dyDescent="0.3">
      <c r="C26111" s="227"/>
    </row>
    <row r="26112" spans="3:3" ht="15.6" x14ac:dyDescent="0.3">
      <c r="C26112" s="227"/>
    </row>
    <row r="26113" spans="3:3" ht="15.6" x14ac:dyDescent="0.3">
      <c r="C26113" s="227"/>
    </row>
    <row r="26114" spans="3:3" ht="15.6" x14ac:dyDescent="0.3">
      <c r="C26114" s="227"/>
    </row>
    <row r="26115" spans="3:3" ht="15.6" x14ac:dyDescent="0.3">
      <c r="C26115" s="227"/>
    </row>
    <row r="26116" spans="3:3" ht="15.6" x14ac:dyDescent="0.3">
      <c r="C26116" s="227"/>
    </row>
    <row r="26117" spans="3:3" ht="15.6" x14ac:dyDescent="0.3">
      <c r="C26117" s="227"/>
    </row>
    <row r="26118" spans="3:3" ht="15.6" x14ac:dyDescent="0.3">
      <c r="C26118" s="227"/>
    </row>
    <row r="26119" spans="3:3" ht="15.6" x14ac:dyDescent="0.3">
      <c r="C26119" s="227"/>
    </row>
    <row r="26120" spans="3:3" ht="15.6" x14ac:dyDescent="0.3">
      <c r="C26120" s="227"/>
    </row>
    <row r="26121" spans="3:3" ht="15.6" x14ac:dyDescent="0.3">
      <c r="C26121" s="227"/>
    </row>
    <row r="26122" spans="3:3" ht="15.6" x14ac:dyDescent="0.3">
      <c r="C26122" s="227"/>
    </row>
    <row r="26123" spans="3:3" ht="15.6" x14ac:dyDescent="0.3">
      <c r="C26123" s="227"/>
    </row>
    <row r="26124" spans="3:3" ht="15.6" x14ac:dyDescent="0.3">
      <c r="C26124" s="227"/>
    </row>
    <row r="26125" spans="3:3" ht="15.6" x14ac:dyDescent="0.3">
      <c r="C26125" s="227"/>
    </row>
    <row r="26126" spans="3:3" ht="15.6" x14ac:dyDescent="0.3">
      <c r="C26126" s="227"/>
    </row>
    <row r="26127" spans="3:3" ht="15.6" x14ac:dyDescent="0.3">
      <c r="C26127" s="227"/>
    </row>
    <row r="26128" spans="3:3" ht="15.6" x14ac:dyDescent="0.3">
      <c r="C26128" s="227"/>
    </row>
    <row r="26129" spans="3:3" ht="15.6" x14ac:dyDescent="0.3">
      <c r="C26129" s="227"/>
    </row>
    <row r="26130" spans="3:3" ht="15.6" x14ac:dyDescent="0.3">
      <c r="C26130" s="227"/>
    </row>
    <row r="26131" spans="3:3" ht="15.6" x14ac:dyDescent="0.3">
      <c r="C26131" s="227"/>
    </row>
    <row r="26132" spans="3:3" ht="15.6" x14ac:dyDescent="0.3">
      <c r="C26132" s="227"/>
    </row>
    <row r="26133" spans="3:3" ht="15.6" x14ac:dyDescent="0.3">
      <c r="C26133" s="227"/>
    </row>
    <row r="26134" spans="3:3" ht="15.6" x14ac:dyDescent="0.3">
      <c r="C26134" s="227"/>
    </row>
    <row r="26135" spans="3:3" ht="15.6" x14ac:dyDescent="0.3">
      <c r="C26135" s="227"/>
    </row>
    <row r="26136" spans="3:3" ht="15.6" x14ac:dyDescent="0.3">
      <c r="C26136" s="227"/>
    </row>
    <row r="26137" spans="3:3" ht="15.6" x14ac:dyDescent="0.3">
      <c r="C26137" s="227"/>
    </row>
    <row r="26138" spans="3:3" ht="15.6" x14ac:dyDescent="0.3">
      <c r="C26138" s="227"/>
    </row>
    <row r="26139" spans="3:3" ht="15.6" x14ac:dyDescent="0.3">
      <c r="C26139" s="227"/>
    </row>
    <row r="26140" spans="3:3" ht="15.6" x14ac:dyDescent="0.3">
      <c r="C26140" s="227"/>
    </row>
    <row r="26141" spans="3:3" ht="15.6" x14ac:dyDescent="0.3">
      <c r="C26141" s="227"/>
    </row>
    <row r="26142" spans="3:3" ht="15.6" x14ac:dyDescent="0.3">
      <c r="C26142" s="227"/>
    </row>
    <row r="26143" spans="3:3" ht="15.6" x14ac:dyDescent="0.3">
      <c r="C26143" s="227"/>
    </row>
    <row r="26144" spans="3:3" ht="15.6" x14ac:dyDescent="0.3">
      <c r="C26144" s="227"/>
    </row>
    <row r="26145" spans="3:3" ht="15.6" x14ac:dyDescent="0.3">
      <c r="C26145" s="227"/>
    </row>
    <row r="26146" spans="3:3" ht="15.6" x14ac:dyDescent="0.3">
      <c r="C26146" s="227"/>
    </row>
    <row r="26147" spans="3:3" ht="15.6" x14ac:dyDescent="0.3">
      <c r="C26147" s="227"/>
    </row>
    <row r="26148" spans="3:3" ht="15.6" x14ac:dyDescent="0.3">
      <c r="C26148" s="227"/>
    </row>
    <row r="26149" spans="3:3" ht="15.6" x14ac:dyDescent="0.3">
      <c r="C26149" s="227"/>
    </row>
    <row r="26150" spans="3:3" ht="15.6" x14ac:dyDescent="0.3">
      <c r="C26150" s="227"/>
    </row>
    <row r="26151" spans="3:3" ht="15.6" x14ac:dyDescent="0.3">
      <c r="C26151" s="227"/>
    </row>
    <row r="26152" spans="3:3" ht="15.6" x14ac:dyDescent="0.3">
      <c r="C26152" s="227"/>
    </row>
    <row r="26153" spans="3:3" ht="15.6" x14ac:dyDescent="0.3">
      <c r="C26153" s="227"/>
    </row>
    <row r="26154" spans="3:3" ht="15.6" x14ac:dyDescent="0.3">
      <c r="C26154" s="227"/>
    </row>
    <row r="26155" spans="3:3" ht="15.6" x14ac:dyDescent="0.3">
      <c r="C26155" s="227"/>
    </row>
    <row r="26156" spans="3:3" ht="15.6" x14ac:dyDescent="0.3">
      <c r="C26156" s="227"/>
    </row>
    <row r="26157" spans="3:3" ht="15.6" x14ac:dyDescent="0.3">
      <c r="C26157" s="227"/>
    </row>
    <row r="26158" spans="3:3" ht="15.6" x14ac:dyDescent="0.3">
      <c r="C26158" s="227"/>
    </row>
    <row r="26159" spans="3:3" ht="15.6" x14ac:dyDescent="0.3">
      <c r="C26159" s="227"/>
    </row>
    <row r="26160" spans="3:3" ht="15.6" x14ac:dyDescent="0.3">
      <c r="C26160" s="227"/>
    </row>
    <row r="26161" spans="3:3" ht="15.6" x14ac:dyDescent="0.3">
      <c r="C26161" s="227"/>
    </row>
    <row r="26162" spans="3:3" ht="15.6" x14ac:dyDescent="0.3">
      <c r="C26162" s="227"/>
    </row>
    <row r="26163" spans="3:3" ht="15.6" x14ac:dyDescent="0.3">
      <c r="C26163" s="227"/>
    </row>
    <row r="26164" spans="3:3" ht="15.6" x14ac:dyDescent="0.3">
      <c r="C26164" s="227"/>
    </row>
    <row r="26165" spans="3:3" ht="15.6" x14ac:dyDescent="0.3">
      <c r="C26165" s="227"/>
    </row>
    <row r="26166" spans="3:3" ht="15.6" x14ac:dyDescent="0.3">
      <c r="C26166" s="227"/>
    </row>
    <row r="26167" spans="3:3" ht="15.6" x14ac:dyDescent="0.3">
      <c r="C26167" s="227"/>
    </row>
    <row r="26168" spans="3:3" ht="15.6" x14ac:dyDescent="0.3">
      <c r="C26168" s="227"/>
    </row>
    <row r="26169" spans="3:3" ht="15.6" x14ac:dyDescent="0.3">
      <c r="C26169" s="227"/>
    </row>
    <row r="26170" spans="3:3" ht="15.6" x14ac:dyDescent="0.3">
      <c r="C26170" s="227"/>
    </row>
    <row r="26171" spans="3:3" ht="15.6" x14ac:dyDescent="0.3">
      <c r="C26171" s="227"/>
    </row>
    <row r="26172" spans="3:3" ht="15.6" x14ac:dyDescent="0.3">
      <c r="C26172" s="227"/>
    </row>
    <row r="26173" spans="3:3" ht="15.6" x14ac:dyDescent="0.3">
      <c r="C26173" s="227"/>
    </row>
    <row r="26174" spans="3:3" ht="15.6" x14ac:dyDescent="0.3">
      <c r="C26174" s="227"/>
    </row>
    <row r="26175" spans="3:3" ht="15.6" x14ac:dyDescent="0.3">
      <c r="C26175" s="227"/>
    </row>
    <row r="26176" spans="3:3" ht="15.6" x14ac:dyDescent="0.3">
      <c r="C26176" s="227"/>
    </row>
    <row r="26177" spans="3:3" ht="15.6" x14ac:dyDescent="0.3">
      <c r="C26177" s="227"/>
    </row>
    <row r="26178" spans="3:3" ht="15.6" x14ac:dyDescent="0.3">
      <c r="C26178" s="227"/>
    </row>
    <row r="26179" spans="3:3" ht="15.6" x14ac:dyDescent="0.3">
      <c r="C26179" s="227"/>
    </row>
    <row r="26180" spans="3:3" ht="15.6" x14ac:dyDescent="0.3">
      <c r="C26180" s="227"/>
    </row>
    <row r="26181" spans="3:3" ht="15.6" x14ac:dyDescent="0.3">
      <c r="C26181" s="227"/>
    </row>
    <row r="26182" spans="3:3" ht="15.6" x14ac:dyDescent="0.3">
      <c r="C26182" s="227"/>
    </row>
    <row r="26183" spans="3:3" ht="15.6" x14ac:dyDescent="0.3">
      <c r="C26183" s="227"/>
    </row>
    <row r="26184" spans="3:3" ht="15.6" x14ac:dyDescent="0.3">
      <c r="C26184" s="227"/>
    </row>
    <row r="26185" spans="3:3" ht="15.6" x14ac:dyDescent="0.3">
      <c r="C26185" s="227"/>
    </row>
    <row r="26186" spans="3:3" ht="15.6" x14ac:dyDescent="0.3">
      <c r="C26186" s="227"/>
    </row>
    <row r="26187" spans="3:3" ht="15.6" x14ac:dyDescent="0.3">
      <c r="C26187" s="227"/>
    </row>
    <row r="26188" spans="3:3" ht="15.6" x14ac:dyDescent="0.3">
      <c r="C26188" s="227"/>
    </row>
    <row r="26189" spans="3:3" ht="15.6" x14ac:dyDescent="0.3">
      <c r="C26189" s="227"/>
    </row>
    <row r="26190" spans="3:3" ht="15.6" x14ac:dyDescent="0.3">
      <c r="C26190" s="227"/>
    </row>
    <row r="26191" spans="3:3" ht="15.6" x14ac:dyDescent="0.3">
      <c r="C26191" s="227"/>
    </row>
    <row r="26192" spans="3:3" ht="15.6" x14ac:dyDescent="0.3">
      <c r="C26192" s="227"/>
    </row>
    <row r="26193" spans="3:3" ht="15.6" x14ac:dyDescent="0.3">
      <c r="C26193" s="227"/>
    </row>
    <row r="26194" spans="3:3" ht="15.6" x14ac:dyDescent="0.3">
      <c r="C26194" s="227"/>
    </row>
    <row r="26195" spans="3:3" ht="15.6" x14ac:dyDescent="0.3">
      <c r="C26195" s="227"/>
    </row>
    <row r="26196" spans="3:3" ht="15.6" x14ac:dyDescent="0.3">
      <c r="C26196" s="227"/>
    </row>
    <row r="26197" spans="3:3" ht="15.6" x14ac:dyDescent="0.3">
      <c r="C26197" s="227"/>
    </row>
    <row r="26198" spans="3:3" ht="15.6" x14ac:dyDescent="0.3">
      <c r="C26198" s="227"/>
    </row>
    <row r="26199" spans="3:3" ht="15.6" x14ac:dyDescent="0.3">
      <c r="C26199" s="227"/>
    </row>
    <row r="26200" spans="3:3" ht="15.6" x14ac:dyDescent="0.3">
      <c r="C26200" s="227"/>
    </row>
    <row r="26201" spans="3:3" ht="15.6" x14ac:dyDescent="0.3">
      <c r="C26201" s="227"/>
    </row>
    <row r="26202" spans="3:3" ht="15.6" x14ac:dyDescent="0.3">
      <c r="C26202" s="227"/>
    </row>
    <row r="26203" spans="3:3" ht="15.6" x14ac:dyDescent="0.3">
      <c r="C26203" s="227"/>
    </row>
    <row r="26204" spans="3:3" ht="15.6" x14ac:dyDescent="0.3">
      <c r="C26204" s="227"/>
    </row>
    <row r="26205" spans="3:3" ht="15.6" x14ac:dyDescent="0.3">
      <c r="C26205" s="227"/>
    </row>
    <row r="26206" spans="3:3" ht="15.6" x14ac:dyDescent="0.3">
      <c r="C26206" s="227"/>
    </row>
    <row r="26207" spans="3:3" ht="15.6" x14ac:dyDescent="0.3">
      <c r="C26207" s="227"/>
    </row>
    <row r="26208" spans="3:3" ht="15.6" x14ac:dyDescent="0.3">
      <c r="C26208" s="227"/>
    </row>
    <row r="26209" spans="3:3" ht="15.6" x14ac:dyDescent="0.3">
      <c r="C26209" s="227"/>
    </row>
    <row r="26210" spans="3:3" ht="15.6" x14ac:dyDescent="0.3">
      <c r="C26210" s="227"/>
    </row>
    <row r="26211" spans="3:3" ht="15.6" x14ac:dyDescent="0.3">
      <c r="C26211" s="227"/>
    </row>
    <row r="26212" spans="3:3" ht="15.6" x14ac:dyDescent="0.3">
      <c r="C26212" s="227"/>
    </row>
    <row r="26213" spans="3:3" ht="15.6" x14ac:dyDescent="0.3">
      <c r="C26213" s="227"/>
    </row>
    <row r="26214" spans="3:3" ht="15.6" x14ac:dyDescent="0.3">
      <c r="C26214" s="227"/>
    </row>
    <row r="26215" spans="3:3" ht="15.6" x14ac:dyDescent="0.3">
      <c r="C26215" s="227"/>
    </row>
    <row r="26216" spans="3:3" ht="15.6" x14ac:dyDescent="0.3">
      <c r="C26216" s="227"/>
    </row>
    <row r="26217" spans="3:3" ht="15.6" x14ac:dyDescent="0.3">
      <c r="C26217" s="227"/>
    </row>
    <row r="26218" spans="3:3" ht="15.6" x14ac:dyDescent="0.3">
      <c r="C26218" s="227"/>
    </row>
    <row r="26219" spans="3:3" ht="15.6" x14ac:dyDescent="0.3">
      <c r="C26219" s="227"/>
    </row>
    <row r="26220" spans="3:3" ht="15.6" x14ac:dyDescent="0.3">
      <c r="C26220" s="227"/>
    </row>
    <row r="26221" spans="3:3" ht="15.6" x14ac:dyDescent="0.3">
      <c r="C26221" s="227"/>
    </row>
    <row r="26222" spans="3:3" ht="15.6" x14ac:dyDescent="0.3">
      <c r="C26222" s="227"/>
    </row>
    <row r="26223" spans="3:3" ht="15.6" x14ac:dyDescent="0.3">
      <c r="C26223" s="227"/>
    </row>
    <row r="26224" spans="3:3" ht="15.6" x14ac:dyDescent="0.3">
      <c r="C26224" s="227"/>
    </row>
    <row r="26225" spans="3:3" ht="15.6" x14ac:dyDescent="0.3">
      <c r="C26225" s="227"/>
    </row>
    <row r="26226" spans="3:3" ht="15.6" x14ac:dyDescent="0.3">
      <c r="C26226" s="227"/>
    </row>
    <row r="26227" spans="3:3" ht="15.6" x14ac:dyDescent="0.3">
      <c r="C26227" s="227"/>
    </row>
    <row r="26228" spans="3:3" ht="15.6" x14ac:dyDescent="0.3">
      <c r="C26228" s="227"/>
    </row>
    <row r="26229" spans="3:3" ht="15.6" x14ac:dyDescent="0.3">
      <c r="C26229" s="227"/>
    </row>
    <row r="26230" spans="3:3" ht="15.6" x14ac:dyDescent="0.3">
      <c r="C26230" s="227"/>
    </row>
    <row r="26231" spans="3:3" ht="15.6" x14ac:dyDescent="0.3">
      <c r="C26231" s="227"/>
    </row>
    <row r="26232" spans="3:3" ht="15.6" x14ac:dyDescent="0.3">
      <c r="C26232" s="227"/>
    </row>
    <row r="26233" spans="3:3" ht="15.6" x14ac:dyDescent="0.3">
      <c r="C26233" s="227"/>
    </row>
    <row r="26234" spans="3:3" ht="15.6" x14ac:dyDescent="0.3">
      <c r="C26234" s="227"/>
    </row>
    <row r="26235" spans="3:3" ht="15.6" x14ac:dyDescent="0.3">
      <c r="C26235" s="227"/>
    </row>
    <row r="26236" spans="3:3" ht="15.6" x14ac:dyDescent="0.3">
      <c r="C26236" s="227"/>
    </row>
    <row r="26237" spans="3:3" ht="15.6" x14ac:dyDescent="0.3">
      <c r="C26237" s="227"/>
    </row>
    <row r="26238" spans="3:3" ht="15.6" x14ac:dyDescent="0.3">
      <c r="C26238" s="227"/>
    </row>
    <row r="26239" spans="3:3" ht="15.6" x14ac:dyDescent="0.3">
      <c r="C26239" s="227"/>
    </row>
    <row r="26240" spans="3:3" ht="15.6" x14ac:dyDescent="0.3">
      <c r="C26240" s="227"/>
    </row>
    <row r="26241" spans="3:3" ht="15.6" x14ac:dyDescent="0.3">
      <c r="C26241" s="227"/>
    </row>
    <row r="26242" spans="3:3" ht="15.6" x14ac:dyDescent="0.3">
      <c r="C26242" s="227"/>
    </row>
    <row r="26243" spans="3:3" ht="15.6" x14ac:dyDescent="0.3">
      <c r="C26243" s="227"/>
    </row>
    <row r="26244" spans="3:3" ht="15.6" x14ac:dyDescent="0.3">
      <c r="C26244" s="227"/>
    </row>
    <row r="26245" spans="3:3" ht="15.6" x14ac:dyDescent="0.3">
      <c r="C26245" s="227"/>
    </row>
    <row r="26246" spans="3:3" ht="15.6" x14ac:dyDescent="0.3">
      <c r="C26246" s="227"/>
    </row>
    <row r="26247" spans="3:3" ht="15.6" x14ac:dyDescent="0.3">
      <c r="C26247" s="227"/>
    </row>
    <row r="26248" spans="3:3" ht="15.6" x14ac:dyDescent="0.3">
      <c r="C26248" s="227"/>
    </row>
    <row r="26249" spans="3:3" ht="15.6" x14ac:dyDescent="0.3">
      <c r="C26249" s="227"/>
    </row>
    <row r="26250" spans="3:3" ht="15.6" x14ac:dyDescent="0.3">
      <c r="C26250" s="227"/>
    </row>
    <row r="26251" spans="3:3" ht="15.6" x14ac:dyDescent="0.3">
      <c r="C26251" s="227"/>
    </row>
    <row r="26252" spans="3:3" ht="15.6" x14ac:dyDescent="0.3">
      <c r="C26252" s="227"/>
    </row>
    <row r="26253" spans="3:3" ht="15.6" x14ac:dyDescent="0.3">
      <c r="C26253" s="227"/>
    </row>
    <row r="26254" spans="3:3" ht="15.6" x14ac:dyDescent="0.3">
      <c r="C26254" s="227"/>
    </row>
    <row r="26255" spans="3:3" ht="15.6" x14ac:dyDescent="0.3">
      <c r="C26255" s="227"/>
    </row>
    <row r="26256" spans="3:3" ht="15.6" x14ac:dyDescent="0.3">
      <c r="C26256" s="227"/>
    </row>
    <row r="26257" spans="3:3" ht="15.6" x14ac:dyDescent="0.3">
      <c r="C26257" s="227"/>
    </row>
    <row r="26258" spans="3:3" ht="15.6" x14ac:dyDescent="0.3">
      <c r="C26258" s="227"/>
    </row>
    <row r="26259" spans="3:3" ht="15.6" x14ac:dyDescent="0.3">
      <c r="C26259" s="227"/>
    </row>
    <row r="26260" spans="3:3" ht="15.6" x14ac:dyDescent="0.3">
      <c r="C26260" s="227"/>
    </row>
    <row r="26261" spans="3:3" ht="15.6" x14ac:dyDescent="0.3">
      <c r="C26261" s="227"/>
    </row>
    <row r="26262" spans="3:3" ht="15.6" x14ac:dyDescent="0.3">
      <c r="C26262" s="227"/>
    </row>
    <row r="26263" spans="3:3" ht="15.6" x14ac:dyDescent="0.3">
      <c r="C26263" s="227"/>
    </row>
    <row r="26264" spans="3:3" ht="15.6" x14ac:dyDescent="0.3">
      <c r="C26264" s="227"/>
    </row>
    <row r="26265" spans="3:3" ht="15.6" x14ac:dyDescent="0.3">
      <c r="C26265" s="227"/>
    </row>
    <row r="26266" spans="3:3" ht="15.6" x14ac:dyDescent="0.3">
      <c r="C26266" s="227"/>
    </row>
    <row r="26267" spans="3:3" ht="15.6" x14ac:dyDescent="0.3">
      <c r="C26267" s="227"/>
    </row>
    <row r="26268" spans="3:3" ht="15.6" x14ac:dyDescent="0.3">
      <c r="C26268" s="227"/>
    </row>
    <row r="26269" spans="3:3" ht="15.6" x14ac:dyDescent="0.3">
      <c r="C26269" s="227"/>
    </row>
    <row r="26270" spans="3:3" ht="15.6" x14ac:dyDescent="0.3">
      <c r="C26270" s="227"/>
    </row>
    <row r="26271" spans="3:3" ht="15.6" x14ac:dyDescent="0.3">
      <c r="C26271" s="227"/>
    </row>
    <row r="26272" spans="3:3" ht="15.6" x14ac:dyDescent="0.3">
      <c r="C26272" s="227"/>
    </row>
    <row r="26273" spans="3:3" ht="15.6" x14ac:dyDescent="0.3">
      <c r="C26273" s="227"/>
    </row>
    <row r="26274" spans="3:3" ht="15.6" x14ac:dyDescent="0.3">
      <c r="C26274" s="227"/>
    </row>
    <row r="26275" spans="3:3" ht="15.6" x14ac:dyDescent="0.3">
      <c r="C26275" s="227"/>
    </row>
    <row r="26276" spans="3:3" ht="15.6" x14ac:dyDescent="0.3">
      <c r="C26276" s="227"/>
    </row>
    <row r="26277" spans="3:3" ht="15.6" x14ac:dyDescent="0.3">
      <c r="C26277" s="227"/>
    </row>
    <row r="26278" spans="3:3" ht="15.6" x14ac:dyDescent="0.3">
      <c r="C26278" s="227"/>
    </row>
    <row r="26279" spans="3:3" ht="15.6" x14ac:dyDescent="0.3">
      <c r="C26279" s="227"/>
    </row>
    <row r="26280" spans="3:3" ht="15.6" x14ac:dyDescent="0.3">
      <c r="C26280" s="227"/>
    </row>
    <row r="26281" spans="3:3" ht="15.6" x14ac:dyDescent="0.3">
      <c r="C26281" s="227"/>
    </row>
    <row r="26282" spans="3:3" ht="15.6" x14ac:dyDescent="0.3">
      <c r="C26282" s="227"/>
    </row>
    <row r="26283" spans="3:3" ht="15.6" x14ac:dyDescent="0.3">
      <c r="C26283" s="227"/>
    </row>
    <row r="26284" spans="3:3" ht="15.6" x14ac:dyDescent="0.3">
      <c r="C26284" s="227"/>
    </row>
    <row r="26285" spans="3:3" ht="15.6" x14ac:dyDescent="0.3">
      <c r="C26285" s="227"/>
    </row>
    <row r="26286" spans="3:3" ht="15.6" x14ac:dyDescent="0.3">
      <c r="C26286" s="227"/>
    </row>
    <row r="26287" spans="3:3" ht="15.6" x14ac:dyDescent="0.3">
      <c r="C26287" s="227"/>
    </row>
    <row r="26288" spans="3:3" ht="15.6" x14ac:dyDescent="0.3">
      <c r="C26288" s="227"/>
    </row>
    <row r="26289" spans="3:3" ht="15.6" x14ac:dyDescent="0.3">
      <c r="C26289" s="227"/>
    </row>
    <row r="26290" spans="3:3" ht="15.6" x14ac:dyDescent="0.3">
      <c r="C26290" s="227"/>
    </row>
    <row r="26291" spans="3:3" ht="15.6" x14ac:dyDescent="0.3">
      <c r="C26291" s="227"/>
    </row>
    <row r="26292" spans="3:3" ht="15.6" x14ac:dyDescent="0.3">
      <c r="C26292" s="227"/>
    </row>
    <row r="26293" spans="3:3" ht="15.6" x14ac:dyDescent="0.3">
      <c r="C26293" s="227"/>
    </row>
    <row r="26294" spans="3:3" ht="15.6" x14ac:dyDescent="0.3">
      <c r="C26294" s="227"/>
    </row>
    <row r="26295" spans="3:3" ht="15.6" x14ac:dyDescent="0.3">
      <c r="C26295" s="227"/>
    </row>
    <row r="26296" spans="3:3" ht="15.6" x14ac:dyDescent="0.3">
      <c r="C26296" s="227"/>
    </row>
    <row r="26297" spans="3:3" ht="15.6" x14ac:dyDescent="0.3">
      <c r="C26297" s="227"/>
    </row>
    <row r="26298" spans="3:3" ht="15.6" x14ac:dyDescent="0.3">
      <c r="C26298" s="227"/>
    </row>
    <row r="26299" spans="3:3" ht="15.6" x14ac:dyDescent="0.3">
      <c r="C26299" s="227"/>
    </row>
    <row r="26300" spans="3:3" ht="15.6" x14ac:dyDescent="0.3">
      <c r="C26300" s="227"/>
    </row>
    <row r="26301" spans="3:3" ht="15.6" x14ac:dyDescent="0.3">
      <c r="C26301" s="227"/>
    </row>
    <row r="26302" spans="3:3" ht="15.6" x14ac:dyDescent="0.3">
      <c r="C26302" s="227"/>
    </row>
    <row r="26303" spans="3:3" ht="15.6" x14ac:dyDescent="0.3">
      <c r="C26303" s="227"/>
    </row>
    <row r="26304" spans="3:3" ht="15.6" x14ac:dyDescent="0.3">
      <c r="C26304" s="227"/>
    </row>
    <row r="26305" spans="3:3" ht="15.6" x14ac:dyDescent="0.3">
      <c r="C26305" s="227"/>
    </row>
    <row r="26306" spans="3:3" ht="15.6" x14ac:dyDescent="0.3">
      <c r="C26306" s="227"/>
    </row>
    <row r="26307" spans="3:3" ht="15.6" x14ac:dyDescent="0.3">
      <c r="C26307" s="227"/>
    </row>
    <row r="26308" spans="3:3" ht="15.6" x14ac:dyDescent="0.3">
      <c r="C26308" s="227"/>
    </row>
    <row r="26309" spans="3:3" ht="15.6" x14ac:dyDescent="0.3">
      <c r="C26309" s="227"/>
    </row>
    <row r="26310" spans="3:3" ht="15.6" x14ac:dyDescent="0.3">
      <c r="C26310" s="227"/>
    </row>
    <row r="26311" spans="3:3" ht="15.6" x14ac:dyDescent="0.3">
      <c r="C26311" s="227"/>
    </row>
    <row r="26312" spans="3:3" ht="15.6" x14ac:dyDescent="0.3">
      <c r="C26312" s="227"/>
    </row>
    <row r="26313" spans="3:3" ht="15.6" x14ac:dyDescent="0.3">
      <c r="C26313" s="227"/>
    </row>
    <row r="26314" spans="3:3" ht="15.6" x14ac:dyDescent="0.3">
      <c r="C26314" s="227"/>
    </row>
    <row r="26315" spans="3:3" ht="15.6" x14ac:dyDescent="0.3">
      <c r="C26315" s="227"/>
    </row>
    <row r="26316" spans="3:3" ht="15.6" x14ac:dyDescent="0.3">
      <c r="C26316" s="227"/>
    </row>
    <row r="26317" spans="3:3" ht="15.6" x14ac:dyDescent="0.3">
      <c r="C26317" s="227"/>
    </row>
    <row r="26318" spans="3:3" ht="15.6" x14ac:dyDescent="0.3">
      <c r="C26318" s="227"/>
    </row>
    <row r="26319" spans="3:3" ht="15.6" x14ac:dyDescent="0.3">
      <c r="C26319" s="227"/>
    </row>
    <row r="26320" spans="3:3" ht="15.6" x14ac:dyDescent="0.3">
      <c r="C26320" s="227"/>
    </row>
    <row r="26321" spans="3:3" ht="15.6" x14ac:dyDescent="0.3">
      <c r="C26321" s="227"/>
    </row>
    <row r="26322" spans="3:3" ht="15.6" x14ac:dyDescent="0.3">
      <c r="C26322" s="227"/>
    </row>
    <row r="26323" spans="3:3" ht="15.6" x14ac:dyDescent="0.3">
      <c r="C26323" s="227"/>
    </row>
    <row r="26324" spans="3:3" ht="15.6" x14ac:dyDescent="0.3">
      <c r="C26324" s="227"/>
    </row>
    <row r="26325" spans="3:3" ht="15.6" x14ac:dyDescent="0.3">
      <c r="C26325" s="227"/>
    </row>
    <row r="26326" spans="3:3" ht="15.6" x14ac:dyDescent="0.3">
      <c r="C26326" s="227"/>
    </row>
    <row r="26327" spans="3:3" ht="15.6" x14ac:dyDescent="0.3">
      <c r="C26327" s="227"/>
    </row>
    <row r="26328" spans="3:3" ht="15.6" x14ac:dyDescent="0.3">
      <c r="C26328" s="227"/>
    </row>
    <row r="26329" spans="3:3" ht="15.6" x14ac:dyDescent="0.3">
      <c r="C26329" s="227"/>
    </row>
    <row r="26330" spans="3:3" ht="15.6" x14ac:dyDescent="0.3">
      <c r="C26330" s="227"/>
    </row>
    <row r="26331" spans="3:3" ht="15.6" x14ac:dyDescent="0.3">
      <c r="C26331" s="227"/>
    </row>
    <row r="26332" spans="3:3" ht="15.6" x14ac:dyDescent="0.3">
      <c r="C26332" s="227"/>
    </row>
    <row r="26333" spans="3:3" ht="15.6" x14ac:dyDescent="0.3">
      <c r="C26333" s="227"/>
    </row>
    <row r="26334" spans="3:3" ht="15.6" x14ac:dyDescent="0.3">
      <c r="C26334" s="227"/>
    </row>
    <row r="26335" spans="3:3" ht="15.6" x14ac:dyDescent="0.3">
      <c r="C26335" s="227"/>
    </row>
    <row r="26336" spans="3:3" ht="15.6" x14ac:dyDescent="0.3">
      <c r="C26336" s="227"/>
    </row>
    <row r="26337" spans="3:3" ht="15.6" x14ac:dyDescent="0.3">
      <c r="C26337" s="227"/>
    </row>
    <row r="26338" spans="3:3" ht="15.6" x14ac:dyDescent="0.3">
      <c r="C26338" s="227"/>
    </row>
    <row r="26339" spans="3:3" ht="15.6" x14ac:dyDescent="0.3">
      <c r="C26339" s="227"/>
    </row>
    <row r="26340" spans="3:3" ht="15.6" x14ac:dyDescent="0.3">
      <c r="C26340" s="227"/>
    </row>
    <row r="26341" spans="3:3" ht="15.6" x14ac:dyDescent="0.3">
      <c r="C26341" s="227"/>
    </row>
    <row r="26342" spans="3:3" ht="15.6" x14ac:dyDescent="0.3">
      <c r="C26342" s="227"/>
    </row>
    <row r="26343" spans="3:3" ht="15.6" x14ac:dyDescent="0.3">
      <c r="C26343" s="227"/>
    </row>
    <row r="26344" spans="3:3" ht="15.6" x14ac:dyDescent="0.3">
      <c r="C26344" s="227"/>
    </row>
    <row r="26345" spans="3:3" ht="15.6" x14ac:dyDescent="0.3">
      <c r="C26345" s="227"/>
    </row>
    <row r="26346" spans="3:3" ht="15.6" x14ac:dyDescent="0.3">
      <c r="C26346" s="227"/>
    </row>
    <row r="26347" spans="3:3" ht="15.6" x14ac:dyDescent="0.3">
      <c r="C26347" s="227"/>
    </row>
    <row r="26348" spans="3:3" ht="15.6" x14ac:dyDescent="0.3">
      <c r="C26348" s="227"/>
    </row>
    <row r="26349" spans="3:3" ht="15.6" x14ac:dyDescent="0.3">
      <c r="C26349" s="227"/>
    </row>
    <row r="26350" spans="3:3" ht="15.6" x14ac:dyDescent="0.3">
      <c r="C26350" s="227"/>
    </row>
    <row r="26351" spans="3:3" ht="15.6" x14ac:dyDescent="0.3">
      <c r="C26351" s="227"/>
    </row>
    <row r="26352" spans="3:3" ht="15.6" x14ac:dyDescent="0.3">
      <c r="C26352" s="227"/>
    </row>
    <row r="26353" spans="3:3" ht="15.6" x14ac:dyDescent="0.3">
      <c r="C26353" s="227"/>
    </row>
    <row r="26354" spans="3:3" ht="15.6" x14ac:dyDescent="0.3">
      <c r="C26354" s="227"/>
    </row>
    <row r="26355" spans="3:3" ht="15.6" x14ac:dyDescent="0.3">
      <c r="C26355" s="227"/>
    </row>
    <row r="26356" spans="3:3" ht="15.6" x14ac:dyDescent="0.3">
      <c r="C26356" s="227"/>
    </row>
    <row r="26357" spans="3:3" ht="15.6" x14ac:dyDescent="0.3">
      <c r="C26357" s="227"/>
    </row>
    <row r="26358" spans="3:3" ht="15.6" x14ac:dyDescent="0.3">
      <c r="C26358" s="227"/>
    </row>
    <row r="26359" spans="3:3" ht="15.6" x14ac:dyDescent="0.3">
      <c r="C26359" s="227"/>
    </row>
    <row r="26360" spans="3:3" ht="15.6" x14ac:dyDescent="0.3">
      <c r="C26360" s="227"/>
    </row>
    <row r="26361" spans="3:3" ht="15.6" x14ac:dyDescent="0.3">
      <c r="C26361" s="227"/>
    </row>
    <row r="26362" spans="3:3" ht="15.6" x14ac:dyDescent="0.3">
      <c r="C26362" s="227"/>
    </row>
    <row r="26363" spans="3:3" ht="15.6" x14ac:dyDescent="0.3">
      <c r="C26363" s="227"/>
    </row>
    <row r="26364" spans="3:3" ht="15.6" x14ac:dyDescent="0.3">
      <c r="C26364" s="227"/>
    </row>
    <row r="26365" spans="3:3" ht="15.6" x14ac:dyDescent="0.3">
      <c r="C26365" s="227"/>
    </row>
    <row r="26366" spans="3:3" ht="15.6" x14ac:dyDescent="0.3">
      <c r="C26366" s="227"/>
    </row>
    <row r="26367" spans="3:3" ht="15.6" x14ac:dyDescent="0.3">
      <c r="C26367" s="227"/>
    </row>
    <row r="26368" spans="3:3" ht="15.6" x14ac:dyDescent="0.3">
      <c r="C26368" s="227"/>
    </row>
    <row r="26369" spans="3:3" ht="15.6" x14ac:dyDescent="0.3">
      <c r="C26369" s="227"/>
    </row>
    <row r="26370" spans="3:3" ht="15.6" x14ac:dyDescent="0.3">
      <c r="C26370" s="227"/>
    </row>
    <row r="26371" spans="3:3" ht="15.6" x14ac:dyDescent="0.3">
      <c r="C26371" s="227"/>
    </row>
    <row r="26372" spans="3:3" ht="15.6" x14ac:dyDescent="0.3">
      <c r="C26372" s="227"/>
    </row>
    <row r="26373" spans="3:3" ht="15.6" x14ac:dyDescent="0.3">
      <c r="C26373" s="227"/>
    </row>
    <row r="26374" spans="3:3" ht="15.6" x14ac:dyDescent="0.3">
      <c r="C26374" s="227"/>
    </row>
    <row r="26375" spans="3:3" ht="15.6" x14ac:dyDescent="0.3">
      <c r="C26375" s="227"/>
    </row>
    <row r="26376" spans="3:3" ht="15.6" x14ac:dyDescent="0.3">
      <c r="C26376" s="227"/>
    </row>
    <row r="26377" spans="3:3" ht="15.6" x14ac:dyDescent="0.3">
      <c r="C26377" s="227"/>
    </row>
    <row r="26378" spans="3:3" ht="15.6" x14ac:dyDescent="0.3">
      <c r="C26378" s="227"/>
    </row>
    <row r="26379" spans="3:3" ht="15.6" x14ac:dyDescent="0.3">
      <c r="C26379" s="227"/>
    </row>
    <row r="26380" spans="3:3" ht="15.6" x14ac:dyDescent="0.3">
      <c r="C26380" s="227"/>
    </row>
    <row r="26381" spans="3:3" ht="15.6" x14ac:dyDescent="0.3">
      <c r="C26381" s="227"/>
    </row>
    <row r="26382" spans="3:3" ht="15.6" x14ac:dyDescent="0.3">
      <c r="C26382" s="227"/>
    </row>
    <row r="26383" spans="3:3" ht="15.6" x14ac:dyDescent="0.3">
      <c r="C26383" s="227"/>
    </row>
    <row r="26384" spans="3:3" ht="15.6" x14ac:dyDescent="0.3">
      <c r="C26384" s="227"/>
    </row>
    <row r="26385" spans="3:3" ht="15.6" x14ac:dyDescent="0.3">
      <c r="C26385" s="227"/>
    </row>
    <row r="26386" spans="3:3" ht="15.6" x14ac:dyDescent="0.3">
      <c r="C26386" s="227"/>
    </row>
    <row r="26387" spans="3:3" ht="15.6" x14ac:dyDescent="0.3">
      <c r="C26387" s="227"/>
    </row>
    <row r="26388" spans="3:3" ht="15.6" x14ac:dyDescent="0.3">
      <c r="C26388" s="227"/>
    </row>
    <row r="26389" spans="3:3" ht="15.6" x14ac:dyDescent="0.3">
      <c r="C26389" s="227"/>
    </row>
    <row r="26390" spans="3:3" ht="15.6" x14ac:dyDescent="0.3">
      <c r="C26390" s="227"/>
    </row>
    <row r="26391" spans="3:3" ht="15.6" x14ac:dyDescent="0.3">
      <c r="C26391" s="227"/>
    </row>
    <row r="26392" spans="3:3" ht="15.6" x14ac:dyDescent="0.3">
      <c r="C26392" s="227"/>
    </row>
    <row r="26393" spans="3:3" ht="15.6" x14ac:dyDescent="0.3">
      <c r="C26393" s="227"/>
    </row>
    <row r="26394" spans="3:3" ht="15.6" x14ac:dyDescent="0.3">
      <c r="C26394" s="227"/>
    </row>
    <row r="26395" spans="3:3" ht="15.6" x14ac:dyDescent="0.3">
      <c r="C26395" s="227"/>
    </row>
    <row r="26396" spans="3:3" ht="15.6" x14ac:dyDescent="0.3">
      <c r="C26396" s="227"/>
    </row>
    <row r="26397" spans="3:3" ht="15.6" x14ac:dyDescent="0.3">
      <c r="C26397" s="227"/>
    </row>
    <row r="26398" spans="3:3" ht="15.6" x14ac:dyDescent="0.3">
      <c r="C26398" s="227"/>
    </row>
    <row r="26399" spans="3:3" ht="15.6" x14ac:dyDescent="0.3">
      <c r="C26399" s="227"/>
    </row>
    <row r="26400" spans="3:3" ht="15.6" x14ac:dyDescent="0.3">
      <c r="C26400" s="227"/>
    </row>
    <row r="26401" spans="3:3" ht="15.6" x14ac:dyDescent="0.3">
      <c r="C26401" s="227"/>
    </row>
    <row r="26402" spans="3:3" ht="15.6" x14ac:dyDescent="0.3">
      <c r="C26402" s="227"/>
    </row>
    <row r="26403" spans="3:3" ht="15.6" x14ac:dyDescent="0.3">
      <c r="C26403" s="227"/>
    </row>
    <row r="26404" spans="3:3" ht="15.6" x14ac:dyDescent="0.3">
      <c r="C26404" s="227"/>
    </row>
    <row r="26405" spans="3:3" ht="15.6" x14ac:dyDescent="0.3">
      <c r="C26405" s="227"/>
    </row>
    <row r="26406" spans="3:3" ht="15.6" x14ac:dyDescent="0.3">
      <c r="C26406" s="227"/>
    </row>
    <row r="26407" spans="3:3" ht="15.6" x14ac:dyDescent="0.3">
      <c r="C26407" s="227"/>
    </row>
    <row r="26408" spans="3:3" ht="15.6" x14ac:dyDescent="0.3">
      <c r="C26408" s="227"/>
    </row>
    <row r="26409" spans="3:3" ht="15.6" x14ac:dyDescent="0.3">
      <c r="C26409" s="227"/>
    </row>
    <row r="26410" spans="3:3" ht="15.6" x14ac:dyDescent="0.3">
      <c r="C26410" s="227"/>
    </row>
    <row r="26411" spans="3:3" ht="15.6" x14ac:dyDescent="0.3">
      <c r="C26411" s="227"/>
    </row>
    <row r="26412" spans="3:3" ht="15.6" x14ac:dyDescent="0.3">
      <c r="C26412" s="227"/>
    </row>
    <row r="26413" spans="3:3" ht="15.6" x14ac:dyDescent="0.3">
      <c r="C26413" s="227"/>
    </row>
    <row r="26414" spans="3:3" ht="15.6" x14ac:dyDescent="0.3">
      <c r="C26414" s="227"/>
    </row>
    <row r="26415" spans="3:3" ht="15.6" x14ac:dyDescent="0.3">
      <c r="C26415" s="227"/>
    </row>
    <row r="26416" spans="3:3" ht="15.6" x14ac:dyDescent="0.3">
      <c r="C26416" s="227"/>
    </row>
    <row r="26417" spans="3:3" ht="15.6" x14ac:dyDescent="0.3">
      <c r="C26417" s="227"/>
    </row>
    <row r="26418" spans="3:3" ht="15.6" x14ac:dyDescent="0.3">
      <c r="C26418" s="227"/>
    </row>
    <row r="26419" spans="3:3" ht="15.6" x14ac:dyDescent="0.3">
      <c r="C26419" s="227"/>
    </row>
    <row r="26420" spans="3:3" ht="15.6" x14ac:dyDescent="0.3">
      <c r="C26420" s="227"/>
    </row>
    <row r="26421" spans="3:3" ht="15.6" x14ac:dyDescent="0.3">
      <c r="C26421" s="227"/>
    </row>
    <row r="26422" spans="3:3" ht="15.6" x14ac:dyDescent="0.3">
      <c r="C26422" s="227"/>
    </row>
    <row r="26423" spans="3:3" ht="15.6" x14ac:dyDescent="0.3">
      <c r="C26423" s="227"/>
    </row>
    <row r="26424" spans="3:3" ht="15.6" x14ac:dyDescent="0.3">
      <c r="C26424" s="227"/>
    </row>
    <row r="26425" spans="3:3" ht="15.6" x14ac:dyDescent="0.3">
      <c r="C26425" s="227"/>
    </row>
    <row r="26426" spans="3:3" ht="15.6" x14ac:dyDescent="0.3">
      <c r="C26426" s="227"/>
    </row>
    <row r="26427" spans="3:3" ht="15.6" x14ac:dyDescent="0.3">
      <c r="C26427" s="227"/>
    </row>
    <row r="26428" spans="3:3" ht="15.6" x14ac:dyDescent="0.3">
      <c r="C26428" s="227"/>
    </row>
    <row r="26429" spans="3:3" ht="15.6" x14ac:dyDescent="0.3">
      <c r="C26429" s="227"/>
    </row>
    <row r="26430" spans="3:3" ht="15.6" x14ac:dyDescent="0.3">
      <c r="C26430" s="227"/>
    </row>
    <row r="26431" spans="3:3" ht="15.6" x14ac:dyDescent="0.3">
      <c r="C26431" s="227"/>
    </row>
    <row r="26432" spans="3:3" ht="15.6" x14ac:dyDescent="0.3">
      <c r="C26432" s="227"/>
    </row>
    <row r="26433" spans="3:3" ht="15.6" x14ac:dyDescent="0.3">
      <c r="C26433" s="227"/>
    </row>
    <row r="26434" spans="3:3" ht="15.6" x14ac:dyDescent="0.3">
      <c r="C26434" s="227"/>
    </row>
    <row r="26435" spans="3:3" ht="15.6" x14ac:dyDescent="0.3">
      <c r="C26435" s="227"/>
    </row>
    <row r="26436" spans="3:3" ht="15.6" x14ac:dyDescent="0.3">
      <c r="C26436" s="227"/>
    </row>
    <row r="26437" spans="3:3" ht="15.6" x14ac:dyDescent="0.3">
      <c r="C26437" s="227"/>
    </row>
    <row r="26438" spans="3:3" ht="15.6" x14ac:dyDescent="0.3">
      <c r="C26438" s="227"/>
    </row>
    <row r="26439" spans="3:3" ht="15.6" x14ac:dyDescent="0.3">
      <c r="C26439" s="227"/>
    </row>
    <row r="26440" spans="3:3" ht="15.6" x14ac:dyDescent="0.3">
      <c r="C26440" s="227"/>
    </row>
    <row r="26441" spans="3:3" ht="15.6" x14ac:dyDescent="0.3">
      <c r="C26441" s="227"/>
    </row>
    <row r="26442" spans="3:3" ht="15.6" x14ac:dyDescent="0.3">
      <c r="C26442" s="227"/>
    </row>
    <row r="26443" spans="3:3" ht="15.6" x14ac:dyDescent="0.3">
      <c r="C26443" s="227"/>
    </row>
    <row r="26444" spans="3:3" ht="15.6" x14ac:dyDescent="0.3">
      <c r="C26444" s="227"/>
    </row>
    <row r="26445" spans="3:3" ht="15.6" x14ac:dyDescent="0.3">
      <c r="C26445" s="227"/>
    </row>
    <row r="26446" spans="3:3" ht="15.6" x14ac:dyDescent="0.3">
      <c r="C26446" s="227"/>
    </row>
    <row r="26447" spans="3:3" ht="15.6" x14ac:dyDescent="0.3">
      <c r="C26447" s="227"/>
    </row>
    <row r="26448" spans="3:3" ht="15.6" x14ac:dyDescent="0.3">
      <c r="C26448" s="227"/>
    </row>
    <row r="26449" spans="3:3" ht="15.6" x14ac:dyDescent="0.3">
      <c r="C26449" s="227"/>
    </row>
    <row r="26450" spans="3:3" ht="15.6" x14ac:dyDescent="0.3">
      <c r="C26450" s="227"/>
    </row>
    <row r="26451" spans="3:3" ht="15.6" x14ac:dyDescent="0.3">
      <c r="C26451" s="227"/>
    </row>
    <row r="26452" spans="3:3" ht="15.6" x14ac:dyDescent="0.3">
      <c r="C26452" s="227"/>
    </row>
    <row r="26453" spans="3:3" ht="15.6" x14ac:dyDescent="0.3">
      <c r="C26453" s="227"/>
    </row>
    <row r="26454" spans="3:3" ht="15.6" x14ac:dyDescent="0.3">
      <c r="C26454" s="227"/>
    </row>
    <row r="26455" spans="3:3" ht="15.6" x14ac:dyDescent="0.3">
      <c r="C26455" s="227"/>
    </row>
    <row r="26456" spans="3:3" ht="15.6" x14ac:dyDescent="0.3">
      <c r="C26456" s="227"/>
    </row>
    <row r="26457" spans="3:3" ht="15.6" x14ac:dyDescent="0.3">
      <c r="C26457" s="227"/>
    </row>
    <row r="26458" spans="3:3" ht="15.6" x14ac:dyDescent="0.3">
      <c r="C26458" s="227"/>
    </row>
    <row r="26459" spans="3:3" ht="15.6" x14ac:dyDescent="0.3">
      <c r="C26459" s="227"/>
    </row>
    <row r="26460" spans="3:3" ht="15.6" x14ac:dyDescent="0.3">
      <c r="C26460" s="227"/>
    </row>
    <row r="26461" spans="3:3" ht="15.6" x14ac:dyDescent="0.3">
      <c r="C26461" s="227"/>
    </row>
    <row r="26462" spans="3:3" ht="15.6" x14ac:dyDescent="0.3">
      <c r="C26462" s="227"/>
    </row>
    <row r="26463" spans="3:3" ht="15.6" x14ac:dyDescent="0.3">
      <c r="C26463" s="227"/>
    </row>
    <row r="26464" spans="3:3" ht="15.6" x14ac:dyDescent="0.3">
      <c r="C26464" s="227"/>
    </row>
    <row r="26465" spans="3:3" ht="15.6" x14ac:dyDescent="0.3">
      <c r="C26465" s="227"/>
    </row>
    <row r="26466" spans="3:3" ht="15.6" x14ac:dyDescent="0.3">
      <c r="C26466" s="227"/>
    </row>
    <row r="26467" spans="3:3" ht="15.6" x14ac:dyDescent="0.3">
      <c r="C26467" s="227"/>
    </row>
    <row r="26468" spans="3:3" ht="15.6" x14ac:dyDescent="0.3">
      <c r="C26468" s="227"/>
    </row>
    <row r="26469" spans="3:3" ht="15.6" x14ac:dyDescent="0.3">
      <c r="C26469" s="227"/>
    </row>
    <row r="26470" spans="3:3" ht="15.6" x14ac:dyDescent="0.3">
      <c r="C26470" s="227"/>
    </row>
    <row r="26471" spans="3:3" ht="15.6" x14ac:dyDescent="0.3">
      <c r="C26471" s="227"/>
    </row>
    <row r="26472" spans="3:3" ht="15.6" x14ac:dyDescent="0.3">
      <c r="C26472" s="227"/>
    </row>
    <row r="26473" spans="3:3" ht="15.6" x14ac:dyDescent="0.3">
      <c r="C26473" s="227"/>
    </row>
    <row r="26474" spans="3:3" ht="15.6" x14ac:dyDescent="0.3">
      <c r="C26474" s="227"/>
    </row>
    <row r="26475" spans="3:3" ht="15.6" x14ac:dyDescent="0.3">
      <c r="C26475" s="227"/>
    </row>
    <row r="26476" spans="3:3" ht="15.6" x14ac:dyDescent="0.3">
      <c r="C26476" s="227"/>
    </row>
    <row r="26477" spans="3:3" ht="15.6" x14ac:dyDescent="0.3">
      <c r="C26477" s="227"/>
    </row>
    <row r="26478" spans="3:3" ht="15.6" x14ac:dyDescent="0.3">
      <c r="C26478" s="227"/>
    </row>
    <row r="26479" spans="3:3" ht="15.6" x14ac:dyDescent="0.3">
      <c r="C26479" s="227"/>
    </row>
    <row r="26480" spans="3:3" ht="15.6" x14ac:dyDescent="0.3">
      <c r="C26480" s="227"/>
    </row>
    <row r="26481" spans="3:3" ht="15.6" x14ac:dyDescent="0.3">
      <c r="C26481" s="227"/>
    </row>
    <row r="26482" spans="3:3" ht="15.6" x14ac:dyDescent="0.3">
      <c r="C26482" s="227"/>
    </row>
    <row r="26483" spans="3:3" ht="15.6" x14ac:dyDescent="0.3">
      <c r="C26483" s="227"/>
    </row>
    <row r="26484" spans="3:3" ht="15.6" x14ac:dyDescent="0.3">
      <c r="C26484" s="227"/>
    </row>
    <row r="26485" spans="3:3" ht="15.6" x14ac:dyDescent="0.3">
      <c r="C26485" s="227"/>
    </row>
    <row r="26486" spans="3:3" ht="15.6" x14ac:dyDescent="0.3">
      <c r="C26486" s="227"/>
    </row>
    <row r="26487" spans="3:3" ht="15.6" x14ac:dyDescent="0.3">
      <c r="C26487" s="227"/>
    </row>
    <row r="26488" spans="3:3" ht="15.6" x14ac:dyDescent="0.3">
      <c r="C26488" s="227"/>
    </row>
    <row r="26489" spans="3:3" ht="15.6" x14ac:dyDescent="0.3">
      <c r="C26489" s="227"/>
    </row>
    <row r="26490" spans="3:3" ht="15.6" x14ac:dyDescent="0.3">
      <c r="C26490" s="227"/>
    </row>
    <row r="26491" spans="3:3" ht="15.6" x14ac:dyDescent="0.3">
      <c r="C26491" s="227"/>
    </row>
    <row r="26492" spans="3:3" ht="15.6" x14ac:dyDescent="0.3">
      <c r="C26492" s="227"/>
    </row>
    <row r="26493" spans="3:3" ht="15.6" x14ac:dyDescent="0.3">
      <c r="C26493" s="227"/>
    </row>
    <row r="26494" spans="3:3" ht="15.6" x14ac:dyDescent="0.3">
      <c r="C26494" s="227"/>
    </row>
    <row r="26495" spans="3:3" ht="15.6" x14ac:dyDescent="0.3">
      <c r="C26495" s="227"/>
    </row>
    <row r="26496" spans="3:3" ht="15.6" x14ac:dyDescent="0.3">
      <c r="C26496" s="227"/>
    </row>
    <row r="26497" spans="3:3" ht="15.6" x14ac:dyDescent="0.3">
      <c r="C26497" s="227"/>
    </row>
    <row r="26498" spans="3:3" ht="15.6" x14ac:dyDescent="0.3">
      <c r="C26498" s="227"/>
    </row>
    <row r="26499" spans="3:3" ht="15.6" x14ac:dyDescent="0.3">
      <c r="C26499" s="227"/>
    </row>
    <row r="26500" spans="3:3" ht="15.6" x14ac:dyDescent="0.3">
      <c r="C26500" s="227"/>
    </row>
    <row r="26501" spans="3:3" ht="15.6" x14ac:dyDescent="0.3">
      <c r="C26501" s="227"/>
    </row>
    <row r="26502" spans="3:3" ht="15.6" x14ac:dyDescent="0.3">
      <c r="C26502" s="227"/>
    </row>
    <row r="26503" spans="3:3" ht="15.6" x14ac:dyDescent="0.3">
      <c r="C26503" s="227"/>
    </row>
    <row r="26504" spans="3:3" ht="15.6" x14ac:dyDescent="0.3">
      <c r="C26504" s="227"/>
    </row>
    <row r="26505" spans="3:3" ht="15.6" x14ac:dyDescent="0.3">
      <c r="C26505" s="227"/>
    </row>
    <row r="26506" spans="3:3" ht="15.6" x14ac:dyDescent="0.3">
      <c r="C26506" s="227"/>
    </row>
    <row r="26507" spans="3:3" ht="15.6" x14ac:dyDescent="0.3">
      <c r="C26507" s="227"/>
    </row>
    <row r="26508" spans="3:3" ht="15.6" x14ac:dyDescent="0.3">
      <c r="C26508" s="227"/>
    </row>
    <row r="26509" spans="3:3" ht="15.6" x14ac:dyDescent="0.3">
      <c r="C26509" s="227"/>
    </row>
    <row r="26510" spans="3:3" ht="15.6" x14ac:dyDescent="0.3">
      <c r="C26510" s="227"/>
    </row>
    <row r="26511" spans="3:3" ht="15.6" x14ac:dyDescent="0.3">
      <c r="C26511" s="227"/>
    </row>
    <row r="26512" spans="3:3" ht="15.6" x14ac:dyDescent="0.3">
      <c r="C26512" s="227"/>
    </row>
    <row r="26513" spans="3:3" ht="15.6" x14ac:dyDescent="0.3">
      <c r="C26513" s="227"/>
    </row>
    <row r="26514" spans="3:3" ht="15.6" x14ac:dyDescent="0.3">
      <c r="C26514" s="227"/>
    </row>
    <row r="26515" spans="3:3" ht="15.6" x14ac:dyDescent="0.3">
      <c r="C26515" s="227"/>
    </row>
    <row r="26516" spans="3:3" ht="15.6" x14ac:dyDescent="0.3">
      <c r="C26516" s="227"/>
    </row>
    <row r="26517" spans="3:3" ht="15.6" x14ac:dyDescent="0.3">
      <c r="C26517" s="227"/>
    </row>
    <row r="26518" spans="3:3" ht="15.6" x14ac:dyDescent="0.3">
      <c r="C26518" s="227"/>
    </row>
    <row r="26519" spans="3:3" ht="15.6" x14ac:dyDescent="0.3">
      <c r="C26519" s="227"/>
    </row>
    <row r="26520" spans="3:3" ht="15.6" x14ac:dyDescent="0.3">
      <c r="C26520" s="227"/>
    </row>
    <row r="26521" spans="3:3" ht="15.6" x14ac:dyDescent="0.3">
      <c r="C26521" s="227"/>
    </row>
    <row r="26522" spans="3:3" ht="15.6" x14ac:dyDescent="0.3">
      <c r="C26522" s="227"/>
    </row>
    <row r="26523" spans="3:3" ht="15.6" x14ac:dyDescent="0.3">
      <c r="C26523" s="227"/>
    </row>
    <row r="26524" spans="3:3" ht="15.6" x14ac:dyDescent="0.3">
      <c r="C26524" s="227"/>
    </row>
    <row r="26525" spans="3:3" ht="15.6" x14ac:dyDescent="0.3">
      <c r="C26525" s="227"/>
    </row>
    <row r="26526" spans="3:3" ht="15.6" x14ac:dyDescent="0.3">
      <c r="C26526" s="227"/>
    </row>
    <row r="26527" spans="3:3" ht="15.6" x14ac:dyDescent="0.3">
      <c r="C26527" s="227"/>
    </row>
    <row r="26528" spans="3:3" ht="15.6" x14ac:dyDescent="0.3">
      <c r="C26528" s="227"/>
    </row>
    <row r="26529" spans="3:3" ht="15.6" x14ac:dyDescent="0.3">
      <c r="C26529" s="227"/>
    </row>
    <row r="26530" spans="3:3" ht="15.6" x14ac:dyDescent="0.3">
      <c r="C26530" s="227"/>
    </row>
    <row r="26531" spans="3:3" ht="15.6" x14ac:dyDescent="0.3">
      <c r="C26531" s="227"/>
    </row>
    <row r="26532" spans="3:3" ht="15.6" x14ac:dyDescent="0.3">
      <c r="C26532" s="227"/>
    </row>
    <row r="26533" spans="3:3" ht="15.6" x14ac:dyDescent="0.3">
      <c r="C26533" s="227"/>
    </row>
    <row r="26534" spans="3:3" ht="15.6" x14ac:dyDescent="0.3">
      <c r="C26534" s="227"/>
    </row>
    <row r="26535" spans="3:3" ht="15.6" x14ac:dyDescent="0.3">
      <c r="C26535" s="227"/>
    </row>
    <row r="26536" spans="3:3" ht="15.6" x14ac:dyDescent="0.3">
      <c r="C26536" s="227"/>
    </row>
    <row r="26537" spans="3:3" ht="15.6" x14ac:dyDescent="0.3">
      <c r="C26537" s="227"/>
    </row>
    <row r="26538" spans="3:3" ht="15.6" x14ac:dyDescent="0.3">
      <c r="C26538" s="227"/>
    </row>
    <row r="26539" spans="3:3" ht="15.6" x14ac:dyDescent="0.3">
      <c r="C26539" s="227"/>
    </row>
    <row r="26540" spans="3:3" ht="15.6" x14ac:dyDescent="0.3">
      <c r="C26540" s="227"/>
    </row>
    <row r="26541" spans="3:3" ht="15.6" x14ac:dyDescent="0.3">
      <c r="C26541" s="227"/>
    </row>
    <row r="26542" spans="3:3" ht="15.6" x14ac:dyDescent="0.3">
      <c r="C26542" s="227"/>
    </row>
    <row r="26543" spans="3:3" ht="15.6" x14ac:dyDescent="0.3">
      <c r="C26543" s="227"/>
    </row>
    <row r="26544" spans="3:3" ht="15.6" x14ac:dyDescent="0.3">
      <c r="C26544" s="227"/>
    </row>
    <row r="26545" spans="3:3" ht="15.6" x14ac:dyDescent="0.3">
      <c r="C26545" s="227"/>
    </row>
    <row r="26546" spans="3:3" ht="15.6" x14ac:dyDescent="0.3">
      <c r="C26546" s="227"/>
    </row>
    <row r="26547" spans="3:3" ht="15.6" x14ac:dyDescent="0.3">
      <c r="C26547" s="227"/>
    </row>
    <row r="26548" spans="3:3" ht="15.6" x14ac:dyDescent="0.3">
      <c r="C26548" s="227"/>
    </row>
    <row r="26549" spans="3:3" ht="15.6" x14ac:dyDescent="0.3">
      <c r="C26549" s="227"/>
    </row>
    <row r="26550" spans="3:3" ht="15.6" x14ac:dyDescent="0.3">
      <c r="C26550" s="227"/>
    </row>
    <row r="26551" spans="3:3" ht="15.6" x14ac:dyDescent="0.3">
      <c r="C26551" s="227"/>
    </row>
    <row r="26552" spans="3:3" ht="15.6" x14ac:dyDescent="0.3">
      <c r="C26552" s="227"/>
    </row>
    <row r="26553" spans="3:3" ht="15.6" x14ac:dyDescent="0.3">
      <c r="C26553" s="227"/>
    </row>
    <row r="26554" spans="3:3" ht="15.6" x14ac:dyDescent="0.3">
      <c r="C26554" s="227"/>
    </row>
    <row r="26555" spans="3:3" ht="15.6" x14ac:dyDescent="0.3">
      <c r="C26555" s="227"/>
    </row>
    <row r="26556" spans="3:3" ht="15.6" x14ac:dyDescent="0.3">
      <c r="C26556" s="227"/>
    </row>
    <row r="26557" spans="3:3" ht="15.6" x14ac:dyDescent="0.3">
      <c r="C26557" s="227"/>
    </row>
    <row r="26558" spans="3:3" ht="15.6" x14ac:dyDescent="0.3">
      <c r="C26558" s="227"/>
    </row>
    <row r="26559" spans="3:3" ht="15.6" x14ac:dyDescent="0.3">
      <c r="C26559" s="227"/>
    </row>
    <row r="26560" spans="3:3" ht="15.6" x14ac:dyDescent="0.3">
      <c r="C26560" s="227"/>
    </row>
    <row r="26561" spans="3:3" ht="15.6" x14ac:dyDescent="0.3">
      <c r="C26561" s="227"/>
    </row>
    <row r="26562" spans="3:3" ht="15.6" x14ac:dyDescent="0.3">
      <c r="C26562" s="227"/>
    </row>
    <row r="26563" spans="3:3" ht="15.6" x14ac:dyDescent="0.3">
      <c r="C26563" s="227"/>
    </row>
    <row r="26564" spans="3:3" ht="15.6" x14ac:dyDescent="0.3">
      <c r="C26564" s="227"/>
    </row>
    <row r="26565" spans="3:3" ht="15.6" x14ac:dyDescent="0.3">
      <c r="C26565" s="227"/>
    </row>
    <row r="26566" spans="3:3" ht="15.6" x14ac:dyDescent="0.3">
      <c r="C26566" s="227"/>
    </row>
    <row r="26567" spans="3:3" ht="15.6" x14ac:dyDescent="0.3">
      <c r="C26567" s="227"/>
    </row>
    <row r="26568" spans="3:3" ht="15.6" x14ac:dyDescent="0.3">
      <c r="C26568" s="227"/>
    </row>
    <row r="26569" spans="3:3" ht="15.6" x14ac:dyDescent="0.3">
      <c r="C26569" s="227"/>
    </row>
    <row r="26570" spans="3:3" ht="15.6" x14ac:dyDescent="0.3">
      <c r="C26570" s="227"/>
    </row>
    <row r="26571" spans="3:3" ht="15.6" x14ac:dyDescent="0.3">
      <c r="C26571" s="227"/>
    </row>
    <row r="26572" spans="3:3" ht="15.6" x14ac:dyDescent="0.3">
      <c r="C26572" s="227"/>
    </row>
    <row r="26573" spans="3:3" ht="15.6" x14ac:dyDescent="0.3">
      <c r="C26573" s="227"/>
    </row>
    <row r="26574" spans="3:3" ht="15.6" x14ac:dyDescent="0.3">
      <c r="C26574" s="227"/>
    </row>
    <row r="26575" spans="3:3" ht="15.6" x14ac:dyDescent="0.3">
      <c r="C26575" s="227"/>
    </row>
    <row r="26576" spans="3:3" ht="15.6" x14ac:dyDescent="0.3">
      <c r="C26576" s="227"/>
    </row>
    <row r="26577" spans="3:3" ht="15.6" x14ac:dyDescent="0.3">
      <c r="C26577" s="227"/>
    </row>
    <row r="26578" spans="3:3" ht="15.6" x14ac:dyDescent="0.3">
      <c r="C26578" s="227"/>
    </row>
    <row r="26579" spans="3:3" ht="15.6" x14ac:dyDescent="0.3">
      <c r="C26579" s="227"/>
    </row>
    <row r="26580" spans="3:3" ht="15.6" x14ac:dyDescent="0.3">
      <c r="C26580" s="227"/>
    </row>
    <row r="26581" spans="3:3" ht="15.6" x14ac:dyDescent="0.3">
      <c r="C26581" s="227"/>
    </row>
    <row r="26582" spans="3:3" ht="15.6" x14ac:dyDescent="0.3">
      <c r="C26582" s="227"/>
    </row>
    <row r="26583" spans="3:3" ht="15.6" x14ac:dyDescent="0.3">
      <c r="C26583" s="227"/>
    </row>
    <row r="26584" spans="3:3" ht="15.6" x14ac:dyDescent="0.3">
      <c r="C26584" s="227"/>
    </row>
    <row r="26585" spans="3:3" ht="15.6" x14ac:dyDescent="0.3">
      <c r="C26585" s="227"/>
    </row>
    <row r="26586" spans="3:3" ht="15.6" x14ac:dyDescent="0.3">
      <c r="C26586" s="227"/>
    </row>
    <row r="26587" spans="3:3" ht="15.6" x14ac:dyDescent="0.3">
      <c r="C26587" s="227"/>
    </row>
    <row r="26588" spans="3:3" ht="15.6" x14ac:dyDescent="0.3">
      <c r="C26588" s="227"/>
    </row>
    <row r="26589" spans="3:3" ht="15.6" x14ac:dyDescent="0.3">
      <c r="C26589" s="227"/>
    </row>
    <row r="26590" spans="3:3" ht="15.6" x14ac:dyDescent="0.3">
      <c r="C26590" s="227"/>
    </row>
    <row r="26591" spans="3:3" ht="15.6" x14ac:dyDescent="0.3">
      <c r="C26591" s="227"/>
    </row>
    <row r="26592" spans="3:3" ht="15.6" x14ac:dyDescent="0.3">
      <c r="C26592" s="227"/>
    </row>
    <row r="26593" spans="3:3" ht="15.6" x14ac:dyDescent="0.3">
      <c r="C26593" s="227"/>
    </row>
    <row r="26594" spans="3:3" ht="15.6" x14ac:dyDescent="0.3">
      <c r="C26594" s="227"/>
    </row>
    <row r="26595" spans="3:3" ht="15.6" x14ac:dyDescent="0.3">
      <c r="C26595" s="227"/>
    </row>
    <row r="26596" spans="3:3" ht="15.6" x14ac:dyDescent="0.3">
      <c r="C26596" s="227"/>
    </row>
    <row r="26597" spans="3:3" ht="15.6" x14ac:dyDescent="0.3">
      <c r="C26597" s="227"/>
    </row>
    <row r="26598" spans="3:3" ht="15.6" x14ac:dyDescent="0.3">
      <c r="C26598" s="227"/>
    </row>
    <row r="26599" spans="3:3" ht="15.6" x14ac:dyDescent="0.3">
      <c r="C26599" s="227"/>
    </row>
    <row r="26600" spans="3:3" ht="15.6" x14ac:dyDescent="0.3">
      <c r="C26600" s="227"/>
    </row>
    <row r="26601" spans="3:3" ht="15.6" x14ac:dyDescent="0.3">
      <c r="C26601" s="227"/>
    </row>
    <row r="26602" spans="3:3" ht="15.6" x14ac:dyDescent="0.3">
      <c r="C26602" s="227"/>
    </row>
    <row r="26603" spans="3:3" ht="15.6" x14ac:dyDescent="0.3">
      <c r="C26603" s="227"/>
    </row>
    <row r="26604" spans="3:3" ht="15.6" x14ac:dyDescent="0.3">
      <c r="C26604" s="227"/>
    </row>
    <row r="26605" spans="3:3" ht="15.6" x14ac:dyDescent="0.3">
      <c r="C26605" s="227"/>
    </row>
    <row r="26606" spans="3:3" ht="15.6" x14ac:dyDescent="0.3">
      <c r="C26606" s="227"/>
    </row>
    <row r="26607" spans="3:3" ht="15.6" x14ac:dyDescent="0.3">
      <c r="C26607" s="227"/>
    </row>
    <row r="26608" spans="3:3" ht="15.6" x14ac:dyDescent="0.3">
      <c r="C26608" s="227"/>
    </row>
    <row r="26609" spans="3:3" ht="15.6" x14ac:dyDescent="0.3">
      <c r="C26609" s="227"/>
    </row>
    <row r="26610" spans="3:3" ht="15.6" x14ac:dyDescent="0.3">
      <c r="C26610" s="227"/>
    </row>
    <row r="26611" spans="3:3" ht="15.6" x14ac:dyDescent="0.3">
      <c r="C26611" s="227"/>
    </row>
    <row r="26612" spans="3:3" ht="15.6" x14ac:dyDescent="0.3">
      <c r="C26612" s="227"/>
    </row>
    <row r="26613" spans="3:3" ht="15.6" x14ac:dyDescent="0.3">
      <c r="C26613" s="227"/>
    </row>
    <row r="26614" spans="3:3" ht="15.6" x14ac:dyDescent="0.3">
      <c r="C26614" s="227"/>
    </row>
    <row r="26615" spans="3:3" ht="15.6" x14ac:dyDescent="0.3">
      <c r="C26615" s="227"/>
    </row>
    <row r="26616" spans="3:3" ht="15.6" x14ac:dyDescent="0.3">
      <c r="C26616" s="227"/>
    </row>
    <row r="26617" spans="3:3" ht="15.6" x14ac:dyDescent="0.3">
      <c r="C26617" s="227"/>
    </row>
    <row r="26618" spans="3:3" ht="15.6" x14ac:dyDescent="0.3">
      <c r="C26618" s="227"/>
    </row>
    <row r="26619" spans="3:3" ht="15.6" x14ac:dyDescent="0.3">
      <c r="C26619" s="227"/>
    </row>
    <row r="26620" spans="3:3" ht="15.6" x14ac:dyDescent="0.3">
      <c r="C26620" s="227"/>
    </row>
    <row r="26621" spans="3:3" ht="15.6" x14ac:dyDescent="0.3">
      <c r="C26621" s="227"/>
    </row>
    <row r="26622" spans="3:3" ht="15.6" x14ac:dyDescent="0.3">
      <c r="C26622" s="227"/>
    </row>
    <row r="26623" spans="3:3" ht="15.6" x14ac:dyDescent="0.3">
      <c r="C26623" s="227"/>
    </row>
    <row r="26624" spans="3:3" ht="15.6" x14ac:dyDescent="0.3">
      <c r="C26624" s="227"/>
    </row>
    <row r="26625" spans="3:3" ht="15.6" x14ac:dyDescent="0.3">
      <c r="C26625" s="227"/>
    </row>
    <row r="26626" spans="3:3" ht="15.6" x14ac:dyDescent="0.3">
      <c r="C26626" s="227"/>
    </row>
    <row r="26627" spans="3:3" ht="15.6" x14ac:dyDescent="0.3">
      <c r="C26627" s="227"/>
    </row>
    <row r="26628" spans="3:3" ht="15.6" x14ac:dyDescent="0.3">
      <c r="C26628" s="227"/>
    </row>
    <row r="26629" spans="3:3" ht="15.6" x14ac:dyDescent="0.3">
      <c r="C26629" s="227"/>
    </row>
    <row r="26630" spans="3:3" ht="15.6" x14ac:dyDescent="0.3">
      <c r="C26630" s="227"/>
    </row>
    <row r="26631" spans="3:3" ht="15.6" x14ac:dyDescent="0.3">
      <c r="C26631" s="227"/>
    </row>
    <row r="26632" spans="3:3" ht="15.6" x14ac:dyDescent="0.3">
      <c r="C26632" s="227"/>
    </row>
    <row r="26633" spans="3:3" ht="15.6" x14ac:dyDescent="0.3">
      <c r="C26633" s="227"/>
    </row>
    <row r="26634" spans="3:3" ht="15.6" x14ac:dyDescent="0.3">
      <c r="C26634" s="227"/>
    </row>
    <row r="26635" spans="3:3" ht="15.6" x14ac:dyDescent="0.3">
      <c r="C26635" s="227"/>
    </row>
    <row r="26636" spans="3:3" ht="15.6" x14ac:dyDescent="0.3">
      <c r="C26636" s="227"/>
    </row>
    <row r="26637" spans="3:3" ht="15.6" x14ac:dyDescent="0.3">
      <c r="C26637" s="227"/>
    </row>
    <row r="26638" spans="3:3" ht="15.6" x14ac:dyDescent="0.3">
      <c r="C26638" s="227"/>
    </row>
    <row r="26639" spans="3:3" ht="15.6" x14ac:dyDescent="0.3">
      <c r="C26639" s="227"/>
    </row>
    <row r="26640" spans="3:3" ht="15.6" x14ac:dyDescent="0.3">
      <c r="C26640" s="227"/>
    </row>
    <row r="26641" spans="3:3" ht="15.6" x14ac:dyDescent="0.3">
      <c r="C26641" s="227"/>
    </row>
    <row r="26642" spans="3:3" ht="15.6" x14ac:dyDescent="0.3">
      <c r="C26642" s="227"/>
    </row>
    <row r="26643" spans="3:3" ht="15.6" x14ac:dyDescent="0.3">
      <c r="C26643" s="227"/>
    </row>
    <row r="26644" spans="3:3" ht="15.6" x14ac:dyDescent="0.3">
      <c r="C26644" s="227"/>
    </row>
    <row r="26645" spans="3:3" ht="15.6" x14ac:dyDescent="0.3">
      <c r="C26645" s="227"/>
    </row>
    <row r="26646" spans="3:3" ht="15.6" x14ac:dyDescent="0.3">
      <c r="C26646" s="227"/>
    </row>
    <row r="26647" spans="3:3" ht="15.6" x14ac:dyDescent="0.3">
      <c r="C26647" s="227"/>
    </row>
    <row r="26648" spans="3:3" ht="15.6" x14ac:dyDescent="0.3">
      <c r="C26648" s="227"/>
    </row>
    <row r="26649" spans="3:3" ht="15.6" x14ac:dyDescent="0.3">
      <c r="C26649" s="227"/>
    </row>
    <row r="26650" spans="3:3" ht="15.6" x14ac:dyDescent="0.3">
      <c r="C26650" s="227"/>
    </row>
    <row r="26651" spans="3:3" ht="15.6" x14ac:dyDescent="0.3">
      <c r="C26651" s="227"/>
    </row>
    <row r="26652" spans="3:3" ht="15.6" x14ac:dyDescent="0.3">
      <c r="C26652" s="227"/>
    </row>
    <row r="26653" spans="3:3" ht="15.6" x14ac:dyDescent="0.3">
      <c r="C26653" s="227"/>
    </row>
    <row r="26654" spans="3:3" ht="15.6" x14ac:dyDescent="0.3">
      <c r="C26654" s="227"/>
    </row>
    <row r="26655" spans="3:3" ht="15.6" x14ac:dyDescent="0.3">
      <c r="C26655" s="227"/>
    </row>
    <row r="26656" spans="3:3" ht="15.6" x14ac:dyDescent="0.3">
      <c r="C26656" s="227"/>
    </row>
    <row r="26657" spans="3:3" ht="15.6" x14ac:dyDescent="0.3">
      <c r="C26657" s="227"/>
    </row>
    <row r="26658" spans="3:3" ht="15.6" x14ac:dyDescent="0.3">
      <c r="C26658" s="227"/>
    </row>
    <row r="26659" spans="3:3" ht="15.6" x14ac:dyDescent="0.3">
      <c r="C26659" s="227"/>
    </row>
    <row r="26660" spans="3:3" ht="15.6" x14ac:dyDescent="0.3">
      <c r="C26660" s="227"/>
    </row>
    <row r="26661" spans="3:3" ht="15.6" x14ac:dyDescent="0.3">
      <c r="C26661" s="227"/>
    </row>
    <row r="26662" spans="3:3" ht="15.6" x14ac:dyDescent="0.3">
      <c r="C26662" s="227"/>
    </row>
    <row r="26663" spans="3:3" ht="15.6" x14ac:dyDescent="0.3">
      <c r="C26663" s="227"/>
    </row>
    <row r="26664" spans="3:3" ht="15.6" x14ac:dyDescent="0.3">
      <c r="C26664" s="227"/>
    </row>
    <row r="26665" spans="3:3" ht="15.6" x14ac:dyDescent="0.3">
      <c r="C26665" s="227"/>
    </row>
    <row r="26666" spans="3:3" ht="15.6" x14ac:dyDescent="0.3">
      <c r="C26666" s="227"/>
    </row>
    <row r="26667" spans="3:3" ht="15.6" x14ac:dyDescent="0.3">
      <c r="C26667" s="227"/>
    </row>
    <row r="26668" spans="3:3" ht="15.6" x14ac:dyDescent="0.3">
      <c r="C26668" s="227"/>
    </row>
    <row r="26669" spans="3:3" ht="15.6" x14ac:dyDescent="0.3">
      <c r="C26669" s="227"/>
    </row>
    <row r="26670" spans="3:3" ht="15.6" x14ac:dyDescent="0.3">
      <c r="C26670" s="227"/>
    </row>
    <row r="26671" spans="3:3" ht="15.6" x14ac:dyDescent="0.3">
      <c r="C26671" s="227"/>
    </row>
    <row r="26672" spans="3:3" ht="15.6" x14ac:dyDescent="0.3">
      <c r="C26672" s="227"/>
    </row>
    <row r="26673" spans="3:3" ht="15.6" x14ac:dyDescent="0.3">
      <c r="C26673" s="227"/>
    </row>
    <row r="26674" spans="3:3" ht="15.6" x14ac:dyDescent="0.3">
      <c r="C26674" s="227"/>
    </row>
    <row r="26675" spans="3:3" ht="15.6" x14ac:dyDescent="0.3">
      <c r="C26675" s="227"/>
    </row>
    <row r="26676" spans="3:3" ht="15.6" x14ac:dyDescent="0.3">
      <c r="C26676" s="227"/>
    </row>
    <row r="26677" spans="3:3" ht="15.6" x14ac:dyDescent="0.3">
      <c r="C26677" s="227"/>
    </row>
    <row r="26678" spans="3:3" ht="15.6" x14ac:dyDescent="0.3">
      <c r="C26678" s="227"/>
    </row>
    <row r="26679" spans="3:3" ht="15.6" x14ac:dyDescent="0.3">
      <c r="C26679" s="227"/>
    </row>
    <row r="26680" spans="3:3" ht="15.6" x14ac:dyDescent="0.3">
      <c r="C26680" s="227"/>
    </row>
    <row r="26681" spans="3:3" ht="15.6" x14ac:dyDescent="0.3">
      <c r="C26681" s="227"/>
    </row>
    <row r="26682" spans="3:3" ht="15.6" x14ac:dyDescent="0.3">
      <c r="C26682" s="227"/>
    </row>
    <row r="26683" spans="3:3" ht="15.6" x14ac:dyDescent="0.3">
      <c r="C26683" s="227"/>
    </row>
    <row r="26684" spans="3:3" ht="15.6" x14ac:dyDescent="0.3">
      <c r="C26684" s="227"/>
    </row>
    <row r="26685" spans="3:3" ht="15.6" x14ac:dyDescent="0.3">
      <c r="C26685" s="227"/>
    </row>
    <row r="26686" spans="3:3" ht="15.6" x14ac:dyDescent="0.3">
      <c r="C26686" s="227"/>
    </row>
    <row r="26687" spans="3:3" ht="15.6" x14ac:dyDescent="0.3">
      <c r="C26687" s="227"/>
    </row>
    <row r="26688" spans="3:3" ht="15.6" x14ac:dyDescent="0.3">
      <c r="C26688" s="227"/>
    </row>
    <row r="26689" spans="3:3" ht="15.6" x14ac:dyDescent="0.3">
      <c r="C26689" s="227"/>
    </row>
    <row r="26690" spans="3:3" ht="15.6" x14ac:dyDescent="0.3">
      <c r="C26690" s="227"/>
    </row>
    <row r="26691" spans="3:3" ht="15.6" x14ac:dyDescent="0.3">
      <c r="C26691" s="227"/>
    </row>
    <row r="26692" spans="3:3" ht="15.6" x14ac:dyDescent="0.3">
      <c r="C26692" s="227"/>
    </row>
    <row r="26693" spans="3:3" ht="15.6" x14ac:dyDescent="0.3">
      <c r="C26693" s="227"/>
    </row>
    <row r="26694" spans="3:3" ht="15.6" x14ac:dyDescent="0.3">
      <c r="C26694" s="227"/>
    </row>
    <row r="26695" spans="3:3" ht="15.6" x14ac:dyDescent="0.3">
      <c r="C26695" s="227"/>
    </row>
    <row r="26696" spans="3:3" ht="15.6" x14ac:dyDescent="0.3">
      <c r="C26696" s="227"/>
    </row>
    <row r="26697" spans="3:3" ht="15.6" x14ac:dyDescent="0.3">
      <c r="C26697" s="227"/>
    </row>
    <row r="26698" spans="3:3" ht="15.6" x14ac:dyDescent="0.3">
      <c r="C26698" s="227"/>
    </row>
    <row r="26699" spans="3:3" ht="15.6" x14ac:dyDescent="0.3">
      <c r="C26699" s="227"/>
    </row>
    <row r="26700" spans="3:3" ht="15.6" x14ac:dyDescent="0.3">
      <c r="C26700" s="227"/>
    </row>
    <row r="26701" spans="3:3" ht="15.6" x14ac:dyDescent="0.3">
      <c r="C26701" s="227"/>
    </row>
    <row r="26702" spans="3:3" ht="15.6" x14ac:dyDescent="0.3">
      <c r="C26702" s="227"/>
    </row>
    <row r="26703" spans="3:3" ht="15.6" x14ac:dyDescent="0.3">
      <c r="C26703" s="227"/>
    </row>
    <row r="26704" spans="3:3" ht="15.6" x14ac:dyDescent="0.3">
      <c r="C26704" s="227"/>
    </row>
    <row r="26705" spans="3:3" ht="15.6" x14ac:dyDescent="0.3">
      <c r="C26705" s="227"/>
    </row>
    <row r="26706" spans="3:3" ht="15.6" x14ac:dyDescent="0.3">
      <c r="C26706" s="227"/>
    </row>
    <row r="26707" spans="3:3" ht="15.6" x14ac:dyDescent="0.3">
      <c r="C26707" s="227"/>
    </row>
    <row r="26708" spans="3:3" ht="15.6" x14ac:dyDescent="0.3">
      <c r="C26708" s="227"/>
    </row>
    <row r="26709" spans="3:3" ht="15.6" x14ac:dyDescent="0.3">
      <c r="C26709" s="227"/>
    </row>
    <row r="26710" spans="3:3" ht="15.6" x14ac:dyDescent="0.3">
      <c r="C26710" s="227"/>
    </row>
    <row r="26711" spans="3:3" ht="15.6" x14ac:dyDescent="0.3">
      <c r="C26711" s="227"/>
    </row>
    <row r="26712" spans="3:3" ht="15.6" x14ac:dyDescent="0.3">
      <c r="C26712" s="227"/>
    </row>
    <row r="26713" spans="3:3" ht="15.6" x14ac:dyDescent="0.3">
      <c r="C26713" s="227"/>
    </row>
    <row r="26714" spans="3:3" ht="15.6" x14ac:dyDescent="0.3">
      <c r="C26714" s="227"/>
    </row>
    <row r="26715" spans="3:3" ht="15.6" x14ac:dyDescent="0.3">
      <c r="C26715" s="227"/>
    </row>
    <row r="26716" spans="3:3" ht="15.6" x14ac:dyDescent="0.3">
      <c r="C26716" s="227"/>
    </row>
    <row r="26717" spans="3:3" ht="15.6" x14ac:dyDescent="0.3">
      <c r="C26717" s="227"/>
    </row>
    <row r="26718" spans="3:3" ht="15.6" x14ac:dyDescent="0.3">
      <c r="C26718" s="227"/>
    </row>
    <row r="26719" spans="3:3" ht="15.6" x14ac:dyDescent="0.3">
      <c r="C26719" s="227"/>
    </row>
    <row r="26720" spans="3:3" ht="15.6" x14ac:dyDescent="0.3">
      <c r="C26720" s="227"/>
    </row>
    <row r="26721" spans="3:3" ht="15.6" x14ac:dyDescent="0.3">
      <c r="C26721" s="227"/>
    </row>
    <row r="26722" spans="3:3" ht="15.6" x14ac:dyDescent="0.3">
      <c r="C26722" s="227"/>
    </row>
    <row r="26723" spans="3:3" ht="15.6" x14ac:dyDescent="0.3">
      <c r="C26723" s="227"/>
    </row>
    <row r="26724" spans="3:3" ht="15.6" x14ac:dyDescent="0.3">
      <c r="C26724" s="227"/>
    </row>
    <row r="26725" spans="3:3" ht="15.6" x14ac:dyDescent="0.3">
      <c r="C26725" s="227"/>
    </row>
    <row r="26726" spans="3:3" ht="15.6" x14ac:dyDescent="0.3">
      <c r="C26726" s="227"/>
    </row>
    <row r="26727" spans="3:3" ht="15.6" x14ac:dyDescent="0.3">
      <c r="C26727" s="227"/>
    </row>
    <row r="26728" spans="3:3" ht="15.6" x14ac:dyDescent="0.3">
      <c r="C26728" s="227"/>
    </row>
    <row r="26729" spans="3:3" ht="15.6" x14ac:dyDescent="0.3">
      <c r="C26729" s="227"/>
    </row>
    <row r="26730" spans="3:3" ht="15.6" x14ac:dyDescent="0.3">
      <c r="C26730" s="227"/>
    </row>
    <row r="26731" spans="3:3" ht="15.6" x14ac:dyDescent="0.3">
      <c r="C26731" s="227"/>
    </row>
    <row r="26732" spans="3:3" ht="15.6" x14ac:dyDescent="0.3">
      <c r="C26732" s="227"/>
    </row>
    <row r="26733" spans="3:3" ht="15.6" x14ac:dyDescent="0.3">
      <c r="C26733" s="227"/>
    </row>
    <row r="26734" spans="3:3" ht="15.6" x14ac:dyDescent="0.3">
      <c r="C26734" s="227"/>
    </row>
    <row r="26735" spans="3:3" ht="15.6" x14ac:dyDescent="0.3">
      <c r="C26735" s="227"/>
    </row>
    <row r="26736" spans="3:3" ht="15.6" x14ac:dyDescent="0.3">
      <c r="C26736" s="227"/>
    </row>
    <row r="26737" spans="3:3" ht="15.6" x14ac:dyDescent="0.3">
      <c r="C26737" s="227"/>
    </row>
    <row r="26738" spans="3:3" ht="15.6" x14ac:dyDescent="0.3">
      <c r="C26738" s="227"/>
    </row>
    <row r="26739" spans="3:3" ht="15.6" x14ac:dyDescent="0.3">
      <c r="C26739" s="227"/>
    </row>
    <row r="26740" spans="3:3" ht="15.6" x14ac:dyDescent="0.3">
      <c r="C26740" s="227"/>
    </row>
    <row r="26741" spans="3:3" ht="15.6" x14ac:dyDescent="0.3">
      <c r="C26741" s="227"/>
    </row>
    <row r="26742" spans="3:3" ht="15.6" x14ac:dyDescent="0.3">
      <c r="C26742" s="227"/>
    </row>
    <row r="26743" spans="3:3" ht="15.6" x14ac:dyDescent="0.3">
      <c r="C26743" s="227"/>
    </row>
    <row r="26744" spans="3:3" ht="15.6" x14ac:dyDescent="0.3">
      <c r="C26744" s="227"/>
    </row>
    <row r="26745" spans="3:3" ht="15.6" x14ac:dyDescent="0.3">
      <c r="C26745" s="227"/>
    </row>
    <row r="26746" spans="3:3" ht="15.6" x14ac:dyDescent="0.3">
      <c r="C26746" s="227"/>
    </row>
    <row r="26747" spans="3:3" ht="15.6" x14ac:dyDescent="0.3">
      <c r="C26747" s="227"/>
    </row>
    <row r="26748" spans="3:3" ht="15.6" x14ac:dyDescent="0.3">
      <c r="C26748" s="227"/>
    </row>
    <row r="26749" spans="3:3" ht="15.6" x14ac:dyDescent="0.3">
      <c r="C26749" s="227"/>
    </row>
    <row r="26750" spans="3:3" ht="15.6" x14ac:dyDescent="0.3">
      <c r="C26750" s="227"/>
    </row>
    <row r="26751" spans="3:3" ht="15.6" x14ac:dyDescent="0.3">
      <c r="C26751" s="227"/>
    </row>
    <row r="26752" spans="3:3" ht="15.6" x14ac:dyDescent="0.3">
      <c r="C26752" s="227"/>
    </row>
    <row r="26753" spans="3:3" ht="15.6" x14ac:dyDescent="0.3">
      <c r="C26753" s="227"/>
    </row>
    <row r="26754" spans="3:3" ht="15.6" x14ac:dyDescent="0.3">
      <c r="C26754" s="227"/>
    </row>
    <row r="26755" spans="3:3" ht="15.6" x14ac:dyDescent="0.3">
      <c r="C26755" s="227"/>
    </row>
    <row r="26756" spans="3:3" ht="15.6" x14ac:dyDescent="0.3">
      <c r="C26756" s="227"/>
    </row>
    <row r="26757" spans="3:3" ht="15.6" x14ac:dyDescent="0.3">
      <c r="C26757" s="227"/>
    </row>
    <row r="26758" spans="3:3" ht="15.6" x14ac:dyDescent="0.3">
      <c r="C26758" s="227"/>
    </row>
    <row r="26759" spans="3:3" ht="15.6" x14ac:dyDescent="0.3">
      <c r="C26759" s="227"/>
    </row>
    <row r="26760" spans="3:3" ht="15.6" x14ac:dyDescent="0.3">
      <c r="C26760" s="227"/>
    </row>
    <row r="26761" spans="3:3" ht="15.6" x14ac:dyDescent="0.3">
      <c r="C26761" s="227"/>
    </row>
    <row r="26762" spans="3:3" ht="15.6" x14ac:dyDescent="0.3">
      <c r="C26762" s="227"/>
    </row>
    <row r="26763" spans="3:3" ht="15.6" x14ac:dyDescent="0.3">
      <c r="C26763" s="227"/>
    </row>
    <row r="26764" spans="3:3" ht="15.6" x14ac:dyDescent="0.3">
      <c r="C26764" s="227"/>
    </row>
    <row r="26765" spans="3:3" ht="15.6" x14ac:dyDescent="0.3">
      <c r="C26765" s="227"/>
    </row>
    <row r="26766" spans="3:3" ht="15.6" x14ac:dyDescent="0.3">
      <c r="C26766" s="227"/>
    </row>
    <row r="26767" spans="3:3" ht="15.6" x14ac:dyDescent="0.3">
      <c r="C26767" s="227"/>
    </row>
    <row r="26768" spans="3:3" ht="15.6" x14ac:dyDescent="0.3">
      <c r="C26768" s="227"/>
    </row>
    <row r="26769" spans="3:3" ht="15.6" x14ac:dyDescent="0.3">
      <c r="C26769" s="227"/>
    </row>
    <row r="26770" spans="3:3" ht="15.6" x14ac:dyDescent="0.3">
      <c r="C26770" s="227"/>
    </row>
    <row r="26771" spans="3:3" ht="15.6" x14ac:dyDescent="0.3">
      <c r="C26771" s="227"/>
    </row>
    <row r="26772" spans="3:3" ht="15.6" x14ac:dyDescent="0.3">
      <c r="C26772" s="227"/>
    </row>
    <row r="26773" spans="3:3" ht="15.6" x14ac:dyDescent="0.3">
      <c r="C26773" s="227"/>
    </row>
    <row r="26774" spans="3:3" ht="15.6" x14ac:dyDescent="0.3">
      <c r="C26774" s="227"/>
    </row>
    <row r="26775" spans="3:3" ht="15.6" x14ac:dyDescent="0.3">
      <c r="C26775" s="227"/>
    </row>
    <row r="26776" spans="3:3" ht="15.6" x14ac:dyDescent="0.3">
      <c r="C26776" s="227"/>
    </row>
    <row r="26777" spans="3:3" ht="15.6" x14ac:dyDescent="0.3">
      <c r="C26777" s="227"/>
    </row>
    <row r="26778" spans="3:3" ht="15.6" x14ac:dyDescent="0.3">
      <c r="C26778" s="227"/>
    </row>
    <row r="26779" spans="3:3" ht="15.6" x14ac:dyDescent="0.3">
      <c r="C26779" s="227"/>
    </row>
    <row r="26780" spans="3:3" ht="15.6" x14ac:dyDescent="0.3">
      <c r="C26780" s="227"/>
    </row>
    <row r="26781" spans="3:3" ht="15.6" x14ac:dyDescent="0.3">
      <c r="C26781" s="227"/>
    </row>
    <row r="26782" spans="3:3" ht="15.6" x14ac:dyDescent="0.3">
      <c r="C26782" s="227"/>
    </row>
    <row r="26783" spans="3:3" ht="15.6" x14ac:dyDescent="0.3">
      <c r="C26783" s="227"/>
    </row>
    <row r="26784" spans="3:3" ht="15.6" x14ac:dyDescent="0.3">
      <c r="C26784" s="227"/>
    </row>
    <row r="26785" spans="3:3" ht="15.6" x14ac:dyDescent="0.3">
      <c r="C26785" s="227"/>
    </row>
    <row r="26786" spans="3:3" ht="15.6" x14ac:dyDescent="0.3">
      <c r="C26786" s="227"/>
    </row>
    <row r="26787" spans="3:3" ht="15.6" x14ac:dyDescent="0.3">
      <c r="C26787" s="227"/>
    </row>
    <row r="26788" spans="3:3" ht="15.6" x14ac:dyDescent="0.3">
      <c r="C26788" s="227"/>
    </row>
    <row r="26789" spans="3:3" ht="15.6" x14ac:dyDescent="0.3">
      <c r="C26789" s="227"/>
    </row>
    <row r="26790" spans="3:3" ht="15.6" x14ac:dyDescent="0.3">
      <c r="C26790" s="227"/>
    </row>
    <row r="26791" spans="3:3" ht="15.6" x14ac:dyDescent="0.3">
      <c r="C26791" s="227"/>
    </row>
    <row r="26792" spans="3:3" ht="15.6" x14ac:dyDescent="0.3">
      <c r="C26792" s="227"/>
    </row>
    <row r="26793" spans="3:3" ht="15.6" x14ac:dyDescent="0.3">
      <c r="C26793" s="227"/>
    </row>
    <row r="26794" spans="3:3" ht="15.6" x14ac:dyDescent="0.3">
      <c r="C26794" s="227"/>
    </row>
    <row r="26795" spans="3:3" ht="15.6" x14ac:dyDescent="0.3">
      <c r="C26795" s="227"/>
    </row>
    <row r="26796" spans="3:3" ht="15.6" x14ac:dyDescent="0.3">
      <c r="C26796" s="227"/>
    </row>
    <row r="26797" spans="3:3" ht="15.6" x14ac:dyDescent="0.3">
      <c r="C26797" s="227"/>
    </row>
    <row r="26798" spans="3:3" ht="15.6" x14ac:dyDescent="0.3">
      <c r="C26798" s="227"/>
    </row>
    <row r="26799" spans="3:3" ht="15.6" x14ac:dyDescent="0.3">
      <c r="C26799" s="227"/>
    </row>
    <row r="26800" spans="3:3" ht="15.6" x14ac:dyDescent="0.3">
      <c r="C26800" s="227"/>
    </row>
    <row r="26801" spans="3:3" ht="15.6" x14ac:dyDescent="0.3">
      <c r="C26801" s="227"/>
    </row>
    <row r="26802" spans="3:3" ht="15.6" x14ac:dyDescent="0.3">
      <c r="C26802" s="227"/>
    </row>
    <row r="26803" spans="3:3" ht="15.6" x14ac:dyDescent="0.3">
      <c r="C26803" s="227"/>
    </row>
    <row r="26804" spans="3:3" ht="15.6" x14ac:dyDescent="0.3">
      <c r="C26804" s="227"/>
    </row>
    <row r="26805" spans="3:3" ht="15.6" x14ac:dyDescent="0.3">
      <c r="C26805" s="227"/>
    </row>
    <row r="26806" spans="3:3" ht="15.6" x14ac:dyDescent="0.3">
      <c r="C26806" s="227"/>
    </row>
    <row r="26807" spans="3:3" ht="15.6" x14ac:dyDescent="0.3">
      <c r="C26807" s="227"/>
    </row>
    <row r="26808" spans="3:3" ht="15.6" x14ac:dyDescent="0.3">
      <c r="C26808" s="227"/>
    </row>
    <row r="26809" spans="3:3" ht="15.6" x14ac:dyDescent="0.3">
      <c r="C26809" s="227"/>
    </row>
    <row r="26810" spans="3:3" ht="15.6" x14ac:dyDescent="0.3">
      <c r="C26810" s="227"/>
    </row>
    <row r="26811" spans="3:3" ht="15.6" x14ac:dyDescent="0.3">
      <c r="C26811" s="227"/>
    </row>
    <row r="26812" spans="3:3" ht="15.6" x14ac:dyDescent="0.3">
      <c r="C26812" s="227"/>
    </row>
    <row r="26813" spans="3:3" ht="15.6" x14ac:dyDescent="0.3">
      <c r="C26813" s="227"/>
    </row>
    <row r="26814" spans="3:3" ht="15.6" x14ac:dyDescent="0.3">
      <c r="C26814" s="227"/>
    </row>
    <row r="26815" spans="3:3" ht="15.6" x14ac:dyDescent="0.3">
      <c r="C26815" s="227"/>
    </row>
    <row r="26816" spans="3:3" ht="15.6" x14ac:dyDescent="0.3">
      <c r="C26816" s="227"/>
    </row>
    <row r="26817" spans="3:3" ht="15.6" x14ac:dyDescent="0.3">
      <c r="C26817" s="227"/>
    </row>
    <row r="26818" spans="3:3" ht="15.6" x14ac:dyDescent="0.3">
      <c r="C26818" s="227"/>
    </row>
    <row r="26819" spans="3:3" ht="15.6" x14ac:dyDescent="0.3">
      <c r="C26819" s="227"/>
    </row>
    <row r="26820" spans="3:3" ht="15.6" x14ac:dyDescent="0.3">
      <c r="C26820" s="227"/>
    </row>
    <row r="26821" spans="3:3" ht="15.6" x14ac:dyDescent="0.3">
      <c r="C26821" s="227"/>
    </row>
    <row r="26822" spans="3:3" ht="15.6" x14ac:dyDescent="0.3">
      <c r="C26822" s="227"/>
    </row>
    <row r="26823" spans="3:3" ht="15.6" x14ac:dyDescent="0.3">
      <c r="C26823" s="227"/>
    </row>
    <row r="26824" spans="3:3" ht="15.6" x14ac:dyDescent="0.3">
      <c r="C26824" s="227"/>
    </row>
    <row r="26825" spans="3:3" ht="15.6" x14ac:dyDescent="0.3">
      <c r="C26825" s="227"/>
    </row>
    <row r="26826" spans="3:3" ht="15.6" x14ac:dyDescent="0.3">
      <c r="C26826" s="227"/>
    </row>
    <row r="26827" spans="3:3" ht="15.6" x14ac:dyDescent="0.3">
      <c r="C26827" s="227"/>
    </row>
    <row r="26828" spans="3:3" ht="15.6" x14ac:dyDescent="0.3">
      <c r="C26828" s="227"/>
    </row>
    <row r="26829" spans="3:3" ht="15.6" x14ac:dyDescent="0.3">
      <c r="C26829" s="227"/>
    </row>
    <row r="26830" spans="3:3" ht="15.6" x14ac:dyDescent="0.3">
      <c r="C26830" s="227"/>
    </row>
    <row r="26831" spans="3:3" ht="15.6" x14ac:dyDescent="0.3">
      <c r="C26831" s="227"/>
    </row>
    <row r="26832" spans="3:3" ht="15.6" x14ac:dyDescent="0.3">
      <c r="C26832" s="227"/>
    </row>
    <row r="26833" spans="3:3" ht="15.6" x14ac:dyDescent="0.3">
      <c r="C26833" s="227"/>
    </row>
    <row r="26834" spans="3:3" ht="15.6" x14ac:dyDescent="0.3">
      <c r="C26834" s="227"/>
    </row>
    <row r="26835" spans="3:3" ht="15.6" x14ac:dyDescent="0.3">
      <c r="C26835" s="227"/>
    </row>
    <row r="26836" spans="3:3" ht="15.6" x14ac:dyDescent="0.3">
      <c r="C26836" s="227"/>
    </row>
    <row r="26837" spans="3:3" ht="15.6" x14ac:dyDescent="0.3">
      <c r="C26837" s="227"/>
    </row>
    <row r="26838" spans="3:3" ht="15.6" x14ac:dyDescent="0.3">
      <c r="C26838" s="227"/>
    </row>
    <row r="26839" spans="3:3" ht="15.6" x14ac:dyDescent="0.3">
      <c r="C26839" s="227"/>
    </row>
    <row r="26840" spans="3:3" ht="15.6" x14ac:dyDescent="0.3">
      <c r="C26840" s="227"/>
    </row>
    <row r="26841" spans="3:3" ht="15.6" x14ac:dyDescent="0.3">
      <c r="C26841" s="227"/>
    </row>
    <row r="26842" spans="3:3" ht="15.6" x14ac:dyDescent="0.3">
      <c r="C26842" s="227"/>
    </row>
    <row r="26843" spans="3:3" ht="15.6" x14ac:dyDescent="0.3">
      <c r="C26843" s="227"/>
    </row>
    <row r="26844" spans="3:3" ht="15.6" x14ac:dyDescent="0.3">
      <c r="C26844" s="227"/>
    </row>
    <row r="26845" spans="3:3" ht="15.6" x14ac:dyDescent="0.3">
      <c r="C26845" s="227"/>
    </row>
    <row r="26846" spans="3:3" ht="15.6" x14ac:dyDescent="0.3">
      <c r="C26846" s="227"/>
    </row>
    <row r="26847" spans="3:3" ht="15.6" x14ac:dyDescent="0.3">
      <c r="C26847" s="227"/>
    </row>
    <row r="26848" spans="3:3" ht="15.6" x14ac:dyDescent="0.3">
      <c r="C26848" s="227"/>
    </row>
    <row r="26849" spans="3:3" ht="15.6" x14ac:dyDescent="0.3">
      <c r="C26849" s="227"/>
    </row>
    <row r="26850" spans="3:3" ht="15.6" x14ac:dyDescent="0.3">
      <c r="C26850" s="227"/>
    </row>
    <row r="26851" spans="3:3" ht="15.6" x14ac:dyDescent="0.3">
      <c r="C26851" s="227"/>
    </row>
    <row r="26852" spans="3:3" ht="15.6" x14ac:dyDescent="0.3">
      <c r="C26852" s="227"/>
    </row>
    <row r="26853" spans="3:3" ht="15.6" x14ac:dyDescent="0.3">
      <c r="C26853" s="227"/>
    </row>
    <row r="26854" spans="3:3" ht="15.6" x14ac:dyDescent="0.3">
      <c r="C26854" s="227"/>
    </row>
    <row r="26855" spans="3:3" ht="15.6" x14ac:dyDescent="0.3">
      <c r="C26855" s="227"/>
    </row>
    <row r="26856" spans="3:3" ht="15.6" x14ac:dyDescent="0.3">
      <c r="C26856" s="227"/>
    </row>
    <row r="26857" spans="3:3" ht="15.6" x14ac:dyDescent="0.3">
      <c r="C26857" s="227"/>
    </row>
    <row r="26858" spans="3:3" ht="15.6" x14ac:dyDescent="0.3">
      <c r="C26858" s="227"/>
    </row>
    <row r="26859" spans="3:3" ht="15.6" x14ac:dyDescent="0.3">
      <c r="C26859" s="227"/>
    </row>
    <row r="26860" spans="3:3" ht="15.6" x14ac:dyDescent="0.3">
      <c r="C26860" s="227"/>
    </row>
    <row r="26861" spans="3:3" ht="15.6" x14ac:dyDescent="0.3">
      <c r="C26861" s="227"/>
    </row>
    <row r="26862" spans="3:3" ht="15.6" x14ac:dyDescent="0.3">
      <c r="C26862" s="227"/>
    </row>
    <row r="26863" spans="3:3" ht="15.6" x14ac:dyDescent="0.3">
      <c r="C26863" s="227"/>
    </row>
    <row r="26864" spans="3:3" ht="15.6" x14ac:dyDescent="0.3">
      <c r="C26864" s="227"/>
    </row>
    <row r="26865" spans="3:3" ht="15.6" x14ac:dyDescent="0.3">
      <c r="C26865" s="227"/>
    </row>
    <row r="26866" spans="3:3" ht="15.6" x14ac:dyDescent="0.3">
      <c r="C26866" s="227"/>
    </row>
    <row r="26867" spans="3:3" ht="15.6" x14ac:dyDescent="0.3">
      <c r="C26867" s="227"/>
    </row>
    <row r="26868" spans="3:3" ht="15.6" x14ac:dyDescent="0.3">
      <c r="C26868" s="227"/>
    </row>
    <row r="26869" spans="3:3" ht="15.6" x14ac:dyDescent="0.3">
      <c r="C26869" s="227"/>
    </row>
    <row r="26870" spans="3:3" ht="15.6" x14ac:dyDescent="0.3">
      <c r="C26870" s="227"/>
    </row>
    <row r="26871" spans="3:3" ht="15.6" x14ac:dyDescent="0.3">
      <c r="C26871" s="227"/>
    </row>
    <row r="26872" spans="3:3" ht="15.6" x14ac:dyDescent="0.3">
      <c r="C26872" s="227"/>
    </row>
    <row r="26873" spans="3:3" ht="15.6" x14ac:dyDescent="0.3">
      <c r="C26873" s="227"/>
    </row>
    <row r="26874" spans="3:3" ht="15.6" x14ac:dyDescent="0.3">
      <c r="C26874" s="227"/>
    </row>
    <row r="26875" spans="3:3" ht="15.6" x14ac:dyDescent="0.3">
      <c r="C26875" s="227"/>
    </row>
    <row r="26876" spans="3:3" ht="15.6" x14ac:dyDescent="0.3">
      <c r="C26876" s="227"/>
    </row>
    <row r="26877" spans="3:3" ht="15.6" x14ac:dyDescent="0.3">
      <c r="C26877" s="227"/>
    </row>
    <row r="26878" spans="3:3" ht="15.6" x14ac:dyDescent="0.3">
      <c r="C26878" s="227"/>
    </row>
    <row r="26879" spans="3:3" ht="15.6" x14ac:dyDescent="0.3">
      <c r="C26879" s="227"/>
    </row>
    <row r="26880" spans="3:3" ht="15.6" x14ac:dyDescent="0.3">
      <c r="C26880" s="227"/>
    </row>
    <row r="26881" spans="3:3" ht="15.6" x14ac:dyDescent="0.3">
      <c r="C26881" s="227"/>
    </row>
    <row r="26882" spans="3:3" ht="15.6" x14ac:dyDescent="0.3">
      <c r="C26882" s="227"/>
    </row>
    <row r="26883" spans="3:3" ht="15.6" x14ac:dyDescent="0.3">
      <c r="C26883" s="227"/>
    </row>
    <row r="26884" spans="3:3" ht="15.6" x14ac:dyDescent="0.3">
      <c r="C26884" s="227"/>
    </row>
    <row r="26885" spans="3:3" ht="15.6" x14ac:dyDescent="0.3">
      <c r="C26885" s="227"/>
    </row>
    <row r="26886" spans="3:3" ht="15.6" x14ac:dyDescent="0.3">
      <c r="C26886" s="227"/>
    </row>
    <row r="26887" spans="3:3" ht="15.6" x14ac:dyDescent="0.3">
      <c r="C26887" s="227"/>
    </row>
    <row r="26888" spans="3:3" ht="15.6" x14ac:dyDescent="0.3">
      <c r="C26888" s="227"/>
    </row>
    <row r="26889" spans="3:3" ht="15.6" x14ac:dyDescent="0.3">
      <c r="C26889" s="227"/>
    </row>
    <row r="26890" spans="3:3" ht="15.6" x14ac:dyDescent="0.3">
      <c r="C26890" s="227"/>
    </row>
    <row r="26891" spans="3:3" ht="15.6" x14ac:dyDescent="0.3">
      <c r="C26891" s="227"/>
    </row>
    <row r="26892" spans="3:3" ht="15.6" x14ac:dyDescent="0.3">
      <c r="C26892" s="227"/>
    </row>
    <row r="26893" spans="3:3" ht="15.6" x14ac:dyDescent="0.3">
      <c r="C26893" s="227"/>
    </row>
    <row r="26894" spans="3:3" ht="15.6" x14ac:dyDescent="0.3">
      <c r="C26894" s="227"/>
    </row>
    <row r="26895" spans="3:3" ht="15.6" x14ac:dyDescent="0.3">
      <c r="C26895" s="227"/>
    </row>
    <row r="26896" spans="3:3" ht="15.6" x14ac:dyDescent="0.3">
      <c r="C26896" s="227"/>
    </row>
    <row r="26897" spans="3:3" ht="15.6" x14ac:dyDescent="0.3">
      <c r="C26897" s="227"/>
    </row>
    <row r="26898" spans="3:3" ht="15.6" x14ac:dyDescent="0.3">
      <c r="C26898" s="227"/>
    </row>
    <row r="26899" spans="3:3" ht="15.6" x14ac:dyDescent="0.3">
      <c r="C26899" s="227"/>
    </row>
    <row r="26900" spans="3:3" ht="15.6" x14ac:dyDescent="0.3">
      <c r="C26900" s="227"/>
    </row>
    <row r="26901" spans="3:3" ht="15.6" x14ac:dyDescent="0.3">
      <c r="C26901" s="227"/>
    </row>
    <row r="26902" spans="3:3" ht="15.6" x14ac:dyDescent="0.3">
      <c r="C26902" s="227"/>
    </row>
    <row r="26903" spans="3:3" ht="15.6" x14ac:dyDescent="0.3">
      <c r="C26903" s="227"/>
    </row>
    <row r="26904" spans="3:3" ht="15.6" x14ac:dyDescent="0.3">
      <c r="C26904" s="227"/>
    </row>
    <row r="26905" spans="3:3" ht="15.6" x14ac:dyDescent="0.3">
      <c r="C26905" s="227"/>
    </row>
    <row r="26906" spans="3:3" ht="15.6" x14ac:dyDescent="0.3">
      <c r="C26906" s="227"/>
    </row>
    <row r="26907" spans="3:3" ht="15.6" x14ac:dyDescent="0.3">
      <c r="C26907" s="227"/>
    </row>
    <row r="26908" spans="3:3" ht="15.6" x14ac:dyDescent="0.3">
      <c r="C26908" s="227"/>
    </row>
    <row r="26909" spans="3:3" ht="15.6" x14ac:dyDescent="0.3">
      <c r="C26909" s="227"/>
    </row>
    <row r="26910" spans="3:3" ht="15.6" x14ac:dyDescent="0.3">
      <c r="C26910" s="227"/>
    </row>
    <row r="26911" spans="3:3" ht="15.6" x14ac:dyDescent="0.3">
      <c r="C26911" s="227"/>
    </row>
    <row r="26912" spans="3:3" ht="15.6" x14ac:dyDescent="0.3">
      <c r="C26912" s="227"/>
    </row>
    <row r="26913" spans="3:3" ht="15.6" x14ac:dyDescent="0.3">
      <c r="C26913" s="227"/>
    </row>
    <row r="26914" spans="3:3" ht="15.6" x14ac:dyDescent="0.3">
      <c r="C26914" s="227"/>
    </row>
    <row r="26915" spans="3:3" ht="15.6" x14ac:dyDescent="0.3">
      <c r="C26915" s="227"/>
    </row>
    <row r="26916" spans="3:3" ht="15.6" x14ac:dyDescent="0.3">
      <c r="C26916" s="227"/>
    </row>
    <row r="26917" spans="3:3" ht="15.6" x14ac:dyDescent="0.3">
      <c r="C26917" s="227"/>
    </row>
    <row r="26918" spans="3:3" ht="15.6" x14ac:dyDescent="0.3">
      <c r="C26918" s="227"/>
    </row>
    <row r="26919" spans="3:3" ht="15.6" x14ac:dyDescent="0.3">
      <c r="C26919" s="227"/>
    </row>
    <row r="26920" spans="3:3" ht="15.6" x14ac:dyDescent="0.3">
      <c r="C26920" s="227"/>
    </row>
    <row r="26921" spans="3:3" ht="15.6" x14ac:dyDescent="0.3">
      <c r="C26921" s="227"/>
    </row>
    <row r="26922" spans="3:3" ht="15.6" x14ac:dyDescent="0.3">
      <c r="C26922" s="227"/>
    </row>
    <row r="26923" spans="3:3" ht="15.6" x14ac:dyDescent="0.3">
      <c r="C26923" s="227"/>
    </row>
    <row r="26924" spans="3:3" ht="15.6" x14ac:dyDescent="0.3">
      <c r="C26924" s="227"/>
    </row>
    <row r="26925" spans="3:3" ht="15.6" x14ac:dyDescent="0.3">
      <c r="C26925" s="227"/>
    </row>
    <row r="26926" spans="3:3" ht="15.6" x14ac:dyDescent="0.3">
      <c r="C26926" s="227"/>
    </row>
    <row r="26927" spans="3:3" ht="15.6" x14ac:dyDescent="0.3">
      <c r="C26927" s="227"/>
    </row>
    <row r="26928" spans="3:3" ht="15.6" x14ac:dyDescent="0.3">
      <c r="C26928" s="227"/>
    </row>
    <row r="26929" spans="3:3" ht="15.6" x14ac:dyDescent="0.3">
      <c r="C26929" s="227"/>
    </row>
    <row r="26930" spans="3:3" ht="15.6" x14ac:dyDescent="0.3">
      <c r="C26930" s="227"/>
    </row>
    <row r="26931" spans="3:3" ht="15.6" x14ac:dyDescent="0.3">
      <c r="C26931" s="227"/>
    </row>
    <row r="26932" spans="3:3" ht="15.6" x14ac:dyDescent="0.3">
      <c r="C26932" s="227"/>
    </row>
    <row r="26933" spans="3:3" ht="15.6" x14ac:dyDescent="0.3">
      <c r="C26933" s="227"/>
    </row>
    <row r="26934" spans="3:3" ht="15.6" x14ac:dyDescent="0.3">
      <c r="C26934" s="227"/>
    </row>
    <row r="26935" spans="3:3" ht="15.6" x14ac:dyDescent="0.3">
      <c r="C26935" s="227"/>
    </row>
    <row r="26936" spans="3:3" ht="15.6" x14ac:dyDescent="0.3">
      <c r="C26936" s="227"/>
    </row>
    <row r="26937" spans="3:3" ht="15.6" x14ac:dyDescent="0.3">
      <c r="C26937" s="227"/>
    </row>
    <row r="26938" spans="3:3" ht="15.6" x14ac:dyDescent="0.3">
      <c r="C26938" s="227"/>
    </row>
    <row r="26939" spans="3:3" ht="15.6" x14ac:dyDescent="0.3">
      <c r="C26939" s="227"/>
    </row>
    <row r="26940" spans="3:3" ht="15.6" x14ac:dyDescent="0.3">
      <c r="C26940" s="227"/>
    </row>
    <row r="26941" spans="3:3" ht="15.6" x14ac:dyDescent="0.3">
      <c r="C26941" s="227"/>
    </row>
    <row r="26942" spans="3:3" ht="15.6" x14ac:dyDescent="0.3">
      <c r="C26942" s="227"/>
    </row>
    <row r="26943" spans="3:3" ht="15.6" x14ac:dyDescent="0.3">
      <c r="C26943" s="227"/>
    </row>
    <row r="26944" spans="3:3" ht="15.6" x14ac:dyDescent="0.3">
      <c r="C26944" s="227"/>
    </row>
    <row r="26945" spans="3:3" ht="15.6" x14ac:dyDescent="0.3">
      <c r="C26945" s="227"/>
    </row>
    <row r="26946" spans="3:3" ht="15.6" x14ac:dyDescent="0.3">
      <c r="C26946" s="227"/>
    </row>
    <row r="26947" spans="3:3" ht="15.6" x14ac:dyDescent="0.3">
      <c r="C26947" s="227"/>
    </row>
    <row r="26948" spans="3:3" ht="15.6" x14ac:dyDescent="0.3">
      <c r="C26948" s="227"/>
    </row>
    <row r="26949" spans="3:3" ht="15.6" x14ac:dyDescent="0.3">
      <c r="C26949" s="227"/>
    </row>
    <row r="26950" spans="3:3" ht="15.6" x14ac:dyDescent="0.3">
      <c r="C26950" s="227"/>
    </row>
    <row r="26951" spans="3:3" ht="15.6" x14ac:dyDescent="0.3">
      <c r="C26951" s="227"/>
    </row>
    <row r="26952" spans="3:3" ht="15.6" x14ac:dyDescent="0.3">
      <c r="C26952" s="227"/>
    </row>
    <row r="26953" spans="3:3" ht="15.6" x14ac:dyDescent="0.3">
      <c r="C26953" s="227"/>
    </row>
    <row r="26954" spans="3:3" ht="15.6" x14ac:dyDescent="0.3">
      <c r="C26954" s="227"/>
    </row>
    <row r="26955" spans="3:3" ht="15.6" x14ac:dyDescent="0.3">
      <c r="C26955" s="227"/>
    </row>
    <row r="26956" spans="3:3" ht="15.6" x14ac:dyDescent="0.3">
      <c r="C26956" s="227"/>
    </row>
    <row r="26957" spans="3:3" ht="15.6" x14ac:dyDescent="0.3">
      <c r="C26957" s="227"/>
    </row>
    <row r="26958" spans="3:3" ht="15.6" x14ac:dyDescent="0.3">
      <c r="C26958" s="227"/>
    </row>
    <row r="26959" spans="3:3" ht="15.6" x14ac:dyDescent="0.3">
      <c r="C26959" s="227"/>
    </row>
    <row r="26960" spans="3:3" ht="15.6" x14ac:dyDescent="0.3">
      <c r="C26960" s="227"/>
    </row>
    <row r="26961" spans="3:3" ht="15.6" x14ac:dyDescent="0.3">
      <c r="C26961" s="227"/>
    </row>
    <row r="26962" spans="3:3" ht="15.6" x14ac:dyDescent="0.3">
      <c r="C26962" s="227"/>
    </row>
    <row r="26963" spans="3:3" ht="15.6" x14ac:dyDescent="0.3">
      <c r="C26963" s="227"/>
    </row>
    <row r="26964" spans="3:3" ht="15.6" x14ac:dyDescent="0.3">
      <c r="C26964" s="227"/>
    </row>
    <row r="26965" spans="3:3" ht="15.6" x14ac:dyDescent="0.3">
      <c r="C26965" s="227"/>
    </row>
    <row r="26966" spans="3:3" ht="15.6" x14ac:dyDescent="0.3">
      <c r="C26966" s="227"/>
    </row>
    <row r="26967" spans="3:3" ht="15.6" x14ac:dyDescent="0.3">
      <c r="C26967" s="227"/>
    </row>
    <row r="26968" spans="3:3" ht="15.6" x14ac:dyDescent="0.3">
      <c r="C26968" s="227"/>
    </row>
    <row r="26969" spans="3:3" ht="15.6" x14ac:dyDescent="0.3">
      <c r="C26969" s="227"/>
    </row>
    <row r="26970" spans="3:3" ht="15.6" x14ac:dyDescent="0.3">
      <c r="C26970" s="227"/>
    </row>
    <row r="26971" spans="3:3" ht="15.6" x14ac:dyDescent="0.3">
      <c r="C26971" s="227"/>
    </row>
    <row r="26972" spans="3:3" ht="15.6" x14ac:dyDescent="0.3">
      <c r="C26972" s="227"/>
    </row>
    <row r="26973" spans="3:3" ht="15.6" x14ac:dyDescent="0.3">
      <c r="C26973" s="227"/>
    </row>
    <row r="26974" spans="3:3" ht="15.6" x14ac:dyDescent="0.3">
      <c r="C26974" s="227"/>
    </row>
    <row r="26975" spans="3:3" ht="15.6" x14ac:dyDescent="0.3">
      <c r="C26975" s="227"/>
    </row>
    <row r="26976" spans="3:3" ht="15.6" x14ac:dyDescent="0.3">
      <c r="C26976" s="227"/>
    </row>
    <row r="26977" spans="3:3" ht="15.6" x14ac:dyDescent="0.3">
      <c r="C26977" s="227"/>
    </row>
    <row r="26978" spans="3:3" ht="15.6" x14ac:dyDescent="0.3">
      <c r="C26978" s="227"/>
    </row>
    <row r="26979" spans="3:3" ht="15.6" x14ac:dyDescent="0.3">
      <c r="C26979" s="227"/>
    </row>
    <row r="26980" spans="3:3" ht="15.6" x14ac:dyDescent="0.3">
      <c r="C26980" s="227"/>
    </row>
    <row r="26981" spans="3:3" ht="15.6" x14ac:dyDescent="0.3">
      <c r="C26981" s="227"/>
    </row>
    <row r="26982" spans="3:3" ht="15.6" x14ac:dyDescent="0.3">
      <c r="C26982" s="227"/>
    </row>
    <row r="26983" spans="3:3" ht="15.6" x14ac:dyDescent="0.3">
      <c r="C26983" s="227"/>
    </row>
    <row r="26984" spans="3:3" ht="15.6" x14ac:dyDescent="0.3">
      <c r="C26984" s="227"/>
    </row>
    <row r="26985" spans="3:3" ht="15.6" x14ac:dyDescent="0.3">
      <c r="C26985" s="227"/>
    </row>
    <row r="26986" spans="3:3" ht="15.6" x14ac:dyDescent="0.3">
      <c r="C26986" s="227"/>
    </row>
    <row r="26987" spans="3:3" ht="15.6" x14ac:dyDescent="0.3">
      <c r="C26987" s="227"/>
    </row>
    <row r="26988" spans="3:3" ht="15.6" x14ac:dyDescent="0.3">
      <c r="C26988" s="227"/>
    </row>
    <row r="26989" spans="3:3" ht="15.6" x14ac:dyDescent="0.3">
      <c r="C26989" s="227"/>
    </row>
    <row r="26990" spans="3:3" ht="15.6" x14ac:dyDescent="0.3">
      <c r="C26990" s="227"/>
    </row>
    <row r="26991" spans="3:3" ht="15.6" x14ac:dyDescent="0.3">
      <c r="C26991" s="227"/>
    </row>
    <row r="26992" spans="3:3" ht="15.6" x14ac:dyDescent="0.3">
      <c r="C26992" s="227"/>
    </row>
    <row r="26993" spans="3:3" ht="15.6" x14ac:dyDescent="0.3">
      <c r="C26993" s="227"/>
    </row>
    <row r="26994" spans="3:3" ht="15.6" x14ac:dyDescent="0.3">
      <c r="C26994" s="227"/>
    </row>
    <row r="26995" spans="3:3" ht="15.6" x14ac:dyDescent="0.3">
      <c r="C26995" s="227"/>
    </row>
    <row r="26996" spans="3:3" ht="15.6" x14ac:dyDescent="0.3">
      <c r="C26996" s="227"/>
    </row>
    <row r="26997" spans="3:3" ht="15.6" x14ac:dyDescent="0.3">
      <c r="C26997" s="227"/>
    </row>
    <row r="26998" spans="3:3" ht="15.6" x14ac:dyDescent="0.3">
      <c r="C26998" s="227"/>
    </row>
    <row r="26999" spans="3:3" ht="15.6" x14ac:dyDescent="0.3">
      <c r="C26999" s="227"/>
    </row>
    <row r="27000" spans="3:3" ht="15.6" x14ac:dyDescent="0.3">
      <c r="C27000" s="227"/>
    </row>
    <row r="27001" spans="3:3" ht="15.6" x14ac:dyDescent="0.3">
      <c r="C27001" s="227"/>
    </row>
    <row r="27002" spans="3:3" ht="15.6" x14ac:dyDescent="0.3">
      <c r="C27002" s="227"/>
    </row>
    <row r="27003" spans="3:3" ht="15.6" x14ac:dyDescent="0.3">
      <c r="C27003" s="227"/>
    </row>
    <row r="27004" spans="3:3" ht="15.6" x14ac:dyDescent="0.3">
      <c r="C27004" s="227"/>
    </row>
    <row r="27005" spans="3:3" ht="15.6" x14ac:dyDescent="0.3">
      <c r="C27005" s="227"/>
    </row>
    <row r="27006" spans="3:3" ht="15.6" x14ac:dyDescent="0.3">
      <c r="C27006" s="227"/>
    </row>
    <row r="27007" spans="3:3" ht="15.6" x14ac:dyDescent="0.3">
      <c r="C27007" s="227"/>
    </row>
    <row r="27008" spans="3:3" ht="15.6" x14ac:dyDescent="0.3">
      <c r="C27008" s="227"/>
    </row>
    <row r="27009" spans="3:3" ht="15.6" x14ac:dyDescent="0.3">
      <c r="C27009" s="227"/>
    </row>
    <row r="27010" spans="3:3" ht="15.6" x14ac:dyDescent="0.3">
      <c r="C27010" s="227"/>
    </row>
    <row r="27011" spans="3:3" ht="15.6" x14ac:dyDescent="0.3">
      <c r="C27011" s="227"/>
    </row>
    <row r="27012" spans="3:3" ht="15.6" x14ac:dyDescent="0.3">
      <c r="C27012" s="227"/>
    </row>
    <row r="27013" spans="3:3" ht="15.6" x14ac:dyDescent="0.3">
      <c r="C27013" s="227"/>
    </row>
    <row r="27014" spans="3:3" ht="15.6" x14ac:dyDescent="0.3">
      <c r="C27014" s="227"/>
    </row>
    <row r="27015" spans="3:3" ht="15.6" x14ac:dyDescent="0.3">
      <c r="C27015" s="227"/>
    </row>
    <row r="27016" spans="3:3" ht="15.6" x14ac:dyDescent="0.3">
      <c r="C27016" s="227"/>
    </row>
    <row r="27017" spans="3:3" ht="15.6" x14ac:dyDescent="0.3">
      <c r="C27017" s="227"/>
    </row>
    <row r="27018" spans="3:3" ht="15.6" x14ac:dyDescent="0.3">
      <c r="C27018" s="227"/>
    </row>
    <row r="27019" spans="3:3" ht="15.6" x14ac:dyDescent="0.3">
      <c r="C27019" s="227"/>
    </row>
    <row r="27020" spans="3:3" ht="15.6" x14ac:dyDescent="0.3">
      <c r="C27020" s="227"/>
    </row>
    <row r="27021" spans="3:3" ht="15.6" x14ac:dyDescent="0.3">
      <c r="C27021" s="227"/>
    </row>
    <row r="27022" spans="3:3" ht="15.6" x14ac:dyDescent="0.3">
      <c r="C27022" s="227"/>
    </row>
    <row r="27023" spans="3:3" ht="15.6" x14ac:dyDescent="0.3">
      <c r="C27023" s="227"/>
    </row>
    <row r="27024" spans="3:3" ht="15.6" x14ac:dyDescent="0.3">
      <c r="C27024" s="227"/>
    </row>
    <row r="27025" spans="3:3" ht="15.6" x14ac:dyDescent="0.3">
      <c r="C27025" s="227"/>
    </row>
    <row r="27026" spans="3:3" ht="15.6" x14ac:dyDescent="0.3">
      <c r="C27026" s="227"/>
    </row>
    <row r="27027" spans="3:3" ht="15.6" x14ac:dyDescent="0.3">
      <c r="C27027" s="227"/>
    </row>
    <row r="27028" spans="3:3" ht="15.6" x14ac:dyDescent="0.3">
      <c r="C27028" s="227"/>
    </row>
    <row r="27029" spans="3:3" ht="15.6" x14ac:dyDescent="0.3">
      <c r="C27029" s="227"/>
    </row>
    <row r="27030" spans="3:3" ht="15.6" x14ac:dyDescent="0.3">
      <c r="C27030" s="227"/>
    </row>
    <row r="27031" spans="3:3" ht="15.6" x14ac:dyDescent="0.3">
      <c r="C27031" s="227"/>
    </row>
    <row r="27032" spans="3:3" ht="15.6" x14ac:dyDescent="0.3">
      <c r="C27032" s="227"/>
    </row>
    <row r="27033" spans="3:3" ht="15.6" x14ac:dyDescent="0.3">
      <c r="C27033" s="227"/>
    </row>
    <row r="27034" spans="3:3" ht="15.6" x14ac:dyDescent="0.3">
      <c r="C27034" s="227"/>
    </row>
    <row r="27035" spans="3:3" ht="15.6" x14ac:dyDescent="0.3">
      <c r="C27035" s="227"/>
    </row>
    <row r="27036" spans="3:3" ht="15.6" x14ac:dyDescent="0.3">
      <c r="C27036" s="227"/>
    </row>
    <row r="27037" spans="3:3" ht="15.6" x14ac:dyDescent="0.3">
      <c r="C27037" s="227"/>
    </row>
    <row r="27038" spans="3:3" ht="15.6" x14ac:dyDescent="0.3">
      <c r="C27038" s="227"/>
    </row>
    <row r="27039" spans="3:3" ht="15.6" x14ac:dyDescent="0.3">
      <c r="C27039" s="227"/>
    </row>
    <row r="27040" spans="3:3" ht="15.6" x14ac:dyDescent="0.3">
      <c r="C27040" s="227"/>
    </row>
    <row r="27041" spans="3:3" ht="15.6" x14ac:dyDescent="0.3">
      <c r="C27041" s="227"/>
    </row>
    <row r="27042" spans="3:3" ht="15.6" x14ac:dyDescent="0.3">
      <c r="C27042" s="227"/>
    </row>
    <row r="27043" spans="3:3" ht="15.6" x14ac:dyDescent="0.3">
      <c r="C27043" s="227"/>
    </row>
    <row r="27044" spans="3:3" ht="15.6" x14ac:dyDescent="0.3">
      <c r="C27044" s="227"/>
    </row>
    <row r="27045" spans="3:3" ht="15.6" x14ac:dyDescent="0.3">
      <c r="C27045" s="227"/>
    </row>
    <row r="27046" spans="3:3" ht="15.6" x14ac:dyDescent="0.3">
      <c r="C27046" s="227"/>
    </row>
    <row r="27047" spans="3:3" ht="15.6" x14ac:dyDescent="0.3">
      <c r="C27047" s="227"/>
    </row>
    <row r="27048" spans="3:3" ht="15.6" x14ac:dyDescent="0.3">
      <c r="C27048" s="227"/>
    </row>
    <row r="27049" spans="3:3" ht="15.6" x14ac:dyDescent="0.3">
      <c r="C27049" s="227"/>
    </row>
    <row r="27050" spans="3:3" ht="15.6" x14ac:dyDescent="0.3">
      <c r="C27050" s="227"/>
    </row>
    <row r="27051" spans="3:3" ht="15.6" x14ac:dyDescent="0.3">
      <c r="C27051" s="227"/>
    </row>
    <row r="27052" spans="3:3" ht="15.6" x14ac:dyDescent="0.3">
      <c r="C27052" s="227"/>
    </row>
    <row r="27053" spans="3:3" ht="15.6" x14ac:dyDescent="0.3">
      <c r="C27053" s="227"/>
    </row>
    <row r="27054" spans="3:3" ht="15.6" x14ac:dyDescent="0.3">
      <c r="C27054" s="227"/>
    </row>
    <row r="27055" spans="3:3" ht="15.6" x14ac:dyDescent="0.3">
      <c r="C27055" s="227"/>
    </row>
    <row r="27056" spans="3:3" ht="15.6" x14ac:dyDescent="0.3">
      <c r="C27056" s="227"/>
    </row>
    <row r="27057" spans="3:3" ht="15.6" x14ac:dyDescent="0.3">
      <c r="C27057" s="227"/>
    </row>
    <row r="27058" spans="3:3" ht="15.6" x14ac:dyDescent="0.3">
      <c r="C27058" s="227"/>
    </row>
    <row r="27059" spans="3:3" ht="15.6" x14ac:dyDescent="0.3">
      <c r="C27059" s="227"/>
    </row>
    <row r="27060" spans="3:3" ht="15.6" x14ac:dyDescent="0.3">
      <c r="C27060" s="227"/>
    </row>
    <row r="27061" spans="3:3" ht="15.6" x14ac:dyDescent="0.3">
      <c r="C27061" s="227"/>
    </row>
    <row r="27062" spans="3:3" ht="15.6" x14ac:dyDescent="0.3">
      <c r="C27062" s="227"/>
    </row>
    <row r="27063" spans="3:3" ht="15.6" x14ac:dyDescent="0.3">
      <c r="C27063" s="227"/>
    </row>
    <row r="27064" spans="3:3" ht="15.6" x14ac:dyDescent="0.3">
      <c r="C27064" s="227"/>
    </row>
    <row r="27065" spans="3:3" ht="15.6" x14ac:dyDescent="0.3">
      <c r="C27065" s="227"/>
    </row>
    <row r="27066" spans="3:3" ht="15.6" x14ac:dyDescent="0.3">
      <c r="C27066" s="227"/>
    </row>
    <row r="27067" spans="3:3" ht="15.6" x14ac:dyDescent="0.3">
      <c r="C27067" s="227"/>
    </row>
    <row r="27068" spans="3:3" ht="15.6" x14ac:dyDescent="0.3">
      <c r="C27068" s="227"/>
    </row>
    <row r="27069" spans="3:3" ht="15.6" x14ac:dyDescent="0.3">
      <c r="C27069" s="227"/>
    </row>
    <row r="27070" spans="3:3" ht="15.6" x14ac:dyDescent="0.3">
      <c r="C27070" s="227"/>
    </row>
    <row r="27071" spans="3:3" ht="15.6" x14ac:dyDescent="0.3">
      <c r="C27071" s="227"/>
    </row>
    <row r="27072" spans="3:3" ht="15.6" x14ac:dyDescent="0.3">
      <c r="C27072" s="227"/>
    </row>
    <row r="27073" spans="3:3" ht="15.6" x14ac:dyDescent="0.3">
      <c r="C27073" s="227"/>
    </row>
    <row r="27074" spans="3:3" ht="15.6" x14ac:dyDescent="0.3">
      <c r="C27074" s="227"/>
    </row>
    <row r="27075" spans="3:3" ht="15.6" x14ac:dyDescent="0.3">
      <c r="C27075" s="227"/>
    </row>
    <row r="27076" spans="3:3" ht="15.6" x14ac:dyDescent="0.3">
      <c r="C27076" s="227"/>
    </row>
    <row r="27077" spans="3:3" ht="15.6" x14ac:dyDescent="0.3">
      <c r="C27077" s="227"/>
    </row>
    <row r="27078" spans="3:3" ht="15.6" x14ac:dyDescent="0.3">
      <c r="C27078" s="227"/>
    </row>
    <row r="27079" spans="3:3" ht="15.6" x14ac:dyDescent="0.3">
      <c r="C27079" s="227"/>
    </row>
    <row r="27080" spans="3:3" ht="15.6" x14ac:dyDescent="0.3">
      <c r="C27080" s="227"/>
    </row>
    <row r="27081" spans="3:3" ht="15.6" x14ac:dyDescent="0.3">
      <c r="C27081" s="227"/>
    </row>
    <row r="27082" spans="3:3" ht="15.6" x14ac:dyDescent="0.3">
      <c r="C27082" s="227"/>
    </row>
    <row r="27083" spans="3:3" ht="15.6" x14ac:dyDescent="0.3">
      <c r="C27083" s="227"/>
    </row>
    <row r="27084" spans="3:3" ht="15.6" x14ac:dyDescent="0.3">
      <c r="C27084" s="227"/>
    </row>
    <row r="27085" spans="3:3" ht="15.6" x14ac:dyDescent="0.3">
      <c r="C27085" s="227"/>
    </row>
    <row r="27086" spans="3:3" ht="15.6" x14ac:dyDescent="0.3">
      <c r="C27086" s="227"/>
    </row>
    <row r="27087" spans="3:3" ht="15.6" x14ac:dyDescent="0.3">
      <c r="C27087" s="227"/>
    </row>
    <row r="27088" spans="3:3" ht="15.6" x14ac:dyDescent="0.3">
      <c r="C27088" s="227"/>
    </row>
    <row r="27089" spans="3:3" ht="15.6" x14ac:dyDescent="0.3">
      <c r="C27089" s="227"/>
    </row>
    <row r="27090" spans="3:3" ht="15.6" x14ac:dyDescent="0.3">
      <c r="C27090" s="227"/>
    </row>
    <row r="27091" spans="3:3" ht="15.6" x14ac:dyDescent="0.3">
      <c r="C27091" s="227"/>
    </row>
    <row r="27092" spans="3:3" ht="15.6" x14ac:dyDescent="0.3">
      <c r="C27092" s="227"/>
    </row>
    <row r="27093" spans="3:3" ht="15.6" x14ac:dyDescent="0.3">
      <c r="C27093" s="227"/>
    </row>
    <row r="27094" spans="3:3" ht="15.6" x14ac:dyDescent="0.3">
      <c r="C27094" s="227"/>
    </row>
    <row r="27095" spans="3:3" ht="15.6" x14ac:dyDescent="0.3">
      <c r="C27095" s="227"/>
    </row>
    <row r="27096" spans="3:3" ht="15.6" x14ac:dyDescent="0.3">
      <c r="C27096" s="227"/>
    </row>
    <row r="27097" spans="3:3" ht="15.6" x14ac:dyDescent="0.3">
      <c r="C27097" s="227"/>
    </row>
    <row r="27098" spans="3:3" ht="15.6" x14ac:dyDescent="0.3">
      <c r="C27098" s="227"/>
    </row>
    <row r="27099" spans="3:3" ht="15.6" x14ac:dyDescent="0.3">
      <c r="C27099" s="227"/>
    </row>
    <row r="27100" spans="3:3" ht="15.6" x14ac:dyDescent="0.3">
      <c r="C27100" s="227"/>
    </row>
    <row r="27101" spans="3:3" ht="15.6" x14ac:dyDescent="0.3">
      <c r="C27101" s="227"/>
    </row>
    <row r="27102" spans="3:3" ht="15.6" x14ac:dyDescent="0.3">
      <c r="C27102" s="227"/>
    </row>
    <row r="27103" spans="3:3" ht="15.6" x14ac:dyDescent="0.3">
      <c r="C27103" s="227"/>
    </row>
    <row r="27104" spans="3:3" ht="15.6" x14ac:dyDescent="0.3">
      <c r="C27104" s="227"/>
    </row>
    <row r="27105" spans="3:3" ht="15.6" x14ac:dyDescent="0.3">
      <c r="C27105" s="227"/>
    </row>
    <row r="27106" spans="3:3" ht="15.6" x14ac:dyDescent="0.3">
      <c r="C27106" s="227"/>
    </row>
    <row r="27107" spans="3:3" ht="15.6" x14ac:dyDescent="0.3">
      <c r="C27107" s="227"/>
    </row>
    <row r="27108" spans="3:3" ht="15.6" x14ac:dyDescent="0.3">
      <c r="C27108" s="227"/>
    </row>
    <row r="27109" spans="3:3" ht="15.6" x14ac:dyDescent="0.3">
      <c r="C27109" s="227"/>
    </row>
    <row r="27110" spans="3:3" ht="15.6" x14ac:dyDescent="0.3">
      <c r="C27110" s="227"/>
    </row>
    <row r="27111" spans="3:3" ht="15.6" x14ac:dyDescent="0.3">
      <c r="C27111" s="227"/>
    </row>
    <row r="27112" spans="3:3" ht="15.6" x14ac:dyDescent="0.3">
      <c r="C27112" s="227"/>
    </row>
    <row r="27113" spans="3:3" ht="15.6" x14ac:dyDescent="0.3">
      <c r="C27113" s="227"/>
    </row>
    <row r="27114" spans="3:3" ht="15.6" x14ac:dyDescent="0.3">
      <c r="C27114" s="227"/>
    </row>
    <row r="27115" spans="3:3" ht="15.6" x14ac:dyDescent="0.3">
      <c r="C27115" s="227"/>
    </row>
    <row r="27116" spans="3:3" ht="15.6" x14ac:dyDescent="0.3">
      <c r="C27116" s="227"/>
    </row>
    <row r="27117" spans="3:3" ht="15.6" x14ac:dyDescent="0.3">
      <c r="C27117" s="227"/>
    </row>
    <row r="27118" spans="3:3" ht="15.6" x14ac:dyDescent="0.3">
      <c r="C27118" s="227"/>
    </row>
    <row r="27119" spans="3:3" ht="15.6" x14ac:dyDescent="0.3">
      <c r="C27119" s="227"/>
    </row>
    <row r="27120" spans="3:3" ht="15.6" x14ac:dyDescent="0.3">
      <c r="C27120" s="227"/>
    </row>
    <row r="27121" spans="3:3" ht="15.6" x14ac:dyDescent="0.3">
      <c r="C27121" s="227"/>
    </row>
    <row r="27122" spans="3:3" ht="15.6" x14ac:dyDescent="0.3">
      <c r="C27122" s="227"/>
    </row>
    <row r="27123" spans="3:3" ht="15.6" x14ac:dyDescent="0.3">
      <c r="C27123" s="227"/>
    </row>
    <row r="27124" spans="3:3" ht="15.6" x14ac:dyDescent="0.3">
      <c r="C27124" s="227"/>
    </row>
    <row r="27125" spans="3:3" ht="15.6" x14ac:dyDescent="0.3">
      <c r="C27125" s="227"/>
    </row>
    <row r="27126" spans="3:3" ht="15.6" x14ac:dyDescent="0.3">
      <c r="C27126" s="227"/>
    </row>
    <row r="27127" spans="3:3" ht="15.6" x14ac:dyDescent="0.3">
      <c r="C27127" s="227"/>
    </row>
    <row r="27128" spans="3:3" ht="15.6" x14ac:dyDescent="0.3">
      <c r="C27128" s="227"/>
    </row>
    <row r="27129" spans="3:3" ht="15.6" x14ac:dyDescent="0.3">
      <c r="C27129" s="227"/>
    </row>
    <row r="27130" spans="3:3" ht="15.6" x14ac:dyDescent="0.3">
      <c r="C27130" s="227"/>
    </row>
    <row r="27131" spans="3:3" ht="15.6" x14ac:dyDescent="0.3">
      <c r="C27131" s="227"/>
    </row>
    <row r="27132" spans="3:3" ht="15.6" x14ac:dyDescent="0.3">
      <c r="C27132" s="227"/>
    </row>
    <row r="27133" spans="3:3" ht="15.6" x14ac:dyDescent="0.3">
      <c r="C27133" s="227"/>
    </row>
    <row r="27134" spans="3:3" ht="15.6" x14ac:dyDescent="0.3">
      <c r="C27134" s="227"/>
    </row>
    <row r="27135" spans="3:3" ht="15.6" x14ac:dyDescent="0.3">
      <c r="C27135" s="227"/>
    </row>
    <row r="27136" spans="3:3" ht="15.6" x14ac:dyDescent="0.3">
      <c r="C27136" s="227"/>
    </row>
    <row r="27137" spans="3:3" ht="15.6" x14ac:dyDescent="0.3">
      <c r="C27137" s="227"/>
    </row>
    <row r="27138" spans="3:3" ht="15.6" x14ac:dyDescent="0.3">
      <c r="C27138" s="227"/>
    </row>
    <row r="27139" spans="3:3" ht="15.6" x14ac:dyDescent="0.3">
      <c r="C27139" s="227"/>
    </row>
    <row r="27140" spans="3:3" ht="15.6" x14ac:dyDescent="0.3">
      <c r="C27140" s="227"/>
    </row>
    <row r="27141" spans="3:3" ht="15.6" x14ac:dyDescent="0.3">
      <c r="C27141" s="227"/>
    </row>
    <row r="27142" spans="3:3" ht="15.6" x14ac:dyDescent="0.3">
      <c r="C27142" s="227"/>
    </row>
    <row r="27143" spans="3:3" ht="15.6" x14ac:dyDescent="0.3">
      <c r="C27143" s="227"/>
    </row>
    <row r="27144" spans="3:3" ht="15.6" x14ac:dyDescent="0.3">
      <c r="C27144" s="227"/>
    </row>
    <row r="27145" spans="3:3" ht="15.6" x14ac:dyDescent="0.3">
      <c r="C27145" s="227"/>
    </row>
    <row r="27146" spans="3:3" ht="15.6" x14ac:dyDescent="0.3">
      <c r="C27146" s="227"/>
    </row>
    <row r="27147" spans="3:3" ht="15.6" x14ac:dyDescent="0.3">
      <c r="C27147" s="227"/>
    </row>
    <row r="27148" spans="3:3" ht="15.6" x14ac:dyDescent="0.3">
      <c r="C27148" s="227"/>
    </row>
    <row r="27149" spans="3:3" ht="15.6" x14ac:dyDescent="0.3">
      <c r="C27149" s="227"/>
    </row>
    <row r="27150" spans="3:3" ht="15.6" x14ac:dyDescent="0.3">
      <c r="C27150" s="227"/>
    </row>
    <row r="27151" spans="3:3" ht="15.6" x14ac:dyDescent="0.3">
      <c r="C27151" s="227"/>
    </row>
    <row r="27152" spans="3:3" ht="15.6" x14ac:dyDescent="0.3">
      <c r="C27152" s="227"/>
    </row>
    <row r="27153" spans="3:3" ht="15.6" x14ac:dyDescent="0.3">
      <c r="C27153" s="227"/>
    </row>
    <row r="27154" spans="3:3" ht="15.6" x14ac:dyDescent="0.3">
      <c r="C27154" s="227"/>
    </row>
    <row r="27155" spans="3:3" ht="15.6" x14ac:dyDescent="0.3">
      <c r="C27155" s="227"/>
    </row>
    <row r="27156" spans="3:3" ht="15.6" x14ac:dyDescent="0.3">
      <c r="C27156" s="227"/>
    </row>
    <row r="27157" spans="3:3" ht="15.6" x14ac:dyDescent="0.3">
      <c r="C27157" s="227"/>
    </row>
    <row r="27158" spans="3:3" ht="15.6" x14ac:dyDescent="0.3">
      <c r="C27158" s="227"/>
    </row>
    <row r="27159" spans="3:3" ht="15.6" x14ac:dyDescent="0.3">
      <c r="C27159" s="227"/>
    </row>
    <row r="27160" spans="3:3" ht="15.6" x14ac:dyDescent="0.3">
      <c r="C27160" s="227"/>
    </row>
    <row r="27161" spans="3:3" ht="15.6" x14ac:dyDescent="0.3">
      <c r="C27161" s="227"/>
    </row>
    <row r="27162" spans="3:3" ht="15.6" x14ac:dyDescent="0.3">
      <c r="C27162" s="227"/>
    </row>
    <row r="27163" spans="3:3" ht="15.6" x14ac:dyDescent="0.3">
      <c r="C27163" s="227"/>
    </row>
    <row r="27164" spans="3:3" ht="15.6" x14ac:dyDescent="0.3">
      <c r="C27164" s="227"/>
    </row>
    <row r="27165" spans="3:3" ht="15.6" x14ac:dyDescent="0.3">
      <c r="C27165" s="227"/>
    </row>
    <row r="27166" spans="3:3" ht="15.6" x14ac:dyDescent="0.3">
      <c r="C27166" s="227"/>
    </row>
    <row r="27167" spans="3:3" ht="15.6" x14ac:dyDescent="0.3">
      <c r="C27167" s="227"/>
    </row>
    <row r="27168" spans="3:3" ht="15.6" x14ac:dyDescent="0.3">
      <c r="C27168" s="227"/>
    </row>
    <row r="27169" spans="3:3" ht="15.6" x14ac:dyDescent="0.3">
      <c r="C27169" s="227"/>
    </row>
    <row r="27170" spans="3:3" ht="15.6" x14ac:dyDescent="0.3">
      <c r="C27170" s="227"/>
    </row>
    <row r="27171" spans="3:3" ht="15.6" x14ac:dyDescent="0.3">
      <c r="C27171" s="227"/>
    </row>
    <row r="27172" spans="3:3" ht="15.6" x14ac:dyDescent="0.3">
      <c r="C27172" s="227"/>
    </row>
    <row r="27173" spans="3:3" ht="15.6" x14ac:dyDescent="0.3">
      <c r="C27173" s="227"/>
    </row>
    <row r="27174" spans="3:3" ht="15.6" x14ac:dyDescent="0.3">
      <c r="C27174" s="227"/>
    </row>
    <row r="27175" spans="3:3" ht="15.6" x14ac:dyDescent="0.3">
      <c r="C27175" s="227"/>
    </row>
    <row r="27176" spans="3:3" ht="15.6" x14ac:dyDescent="0.3">
      <c r="C27176" s="227"/>
    </row>
    <row r="27177" spans="3:3" ht="15.6" x14ac:dyDescent="0.3">
      <c r="C27177" s="227"/>
    </row>
    <row r="27178" spans="3:3" ht="15.6" x14ac:dyDescent="0.3">
      <c r="C27178" s="227"/>
    </row>
    <row r="27179" spans="3:3" ht="15.6" x14ac:dyDescent="0.3">
      <c r="C27179" s="227"/>
    </row>
    <row r="27180" spans="3:3" ht="15.6" x14ac:dyDescent="0.3">
      <c r="C27180" s="227"/>
    </row>
    <row r="27181" spans="3:3" ht="15.6" x14ac:dyDescent="0.3">
      <c r="C27181" s="227"/>
    </row>
    <row r="27182" spans="3:3" ht="15.6" x14ac:dyDescent="0.3">
      <c r="C27182" s="227"/>
    </row>
    <row r="27183" spans="3:3" ht="15.6" x14ac:dyDescent="0.3">
      <c r="C27183" s="227"/>
    </row>
    <row r="27184" spans="3:3" ht="15.6" x14ac:dyDescent="0.3">
      <c r="C27184" s="227"/>
    </row>
    <row r="27185" spans="3:3" ht="15.6" x14ac:dyDescent="0.3">
      <c r="C27185" s="227"/>
    </row>
    <row r="27186" spans="3:3" ht="15.6" x14ac:dyDescent="0.3">
      <c r="C27186" s="227"/>
    </row>
    <row r="27187" spans="3:3" ht="15.6" x14ac:dyDescent="0.3">
      <c r="C27187" s="227"/>
    </row>
    <row r="27188" spans="3:3" ht="15.6" x14ac:dyDescent="0.3">
      <c r="C27188" s="227"/>
    </row>
    <row r="27189" spans="3:3" ht="15.6" x14ac:dyDescent="0.3">
      <c r="C27189" s="227"/>
    </row>
    <row r="27190" spans="3:3" ht="15.6" x14ac:dyDescent="0.3">
      <c r="C27190" s="227"/>
    </row>
    <row r="27191" spans="3:3" ht="15.6" x14ac:dyDescent="0.3">
      <c r="C27191" s="227"/>
    </row>
    <row r="27192" spans="3:3" ht="15.6" x14ac:dyDescent="0.3">
      <c r="C27192" s="227"/>
    </row>
    <row r="27193" spans="3:3" ht="15.6" x14ac:dyDescent="0.3">
      <c r="C27193" s="227"/>
    </row>
    <row r="27194" spans="3:3" ht="15.6" x14ac:dyDescent="0.3">
      <c r="C27194" s="227"/>
    </row>
    <row r="27195" spans="3:3" ht="15.6" x14ac:dyDescent="0.3">
      <c r="C27195" s="227"/>
    </row>
    <row r="27196" spans="3:3" ht="15.6" x14ac:dyDescent="0.3">
      <c r="C27196" s="227"/>
    </row>
    <row r="27197" spans="3:3" ht="15.6" x14ac:dyDescent="0.3">
      <c r="C27197" s="227"/>
    </row>
    <row r="27198" spans="3:3" ht="15.6" x14ac:dyDescent="0.3">
      <c r="C27198" s="227"/>
    </row>
    <row r="27199" spans="3:3" ht="15.6" x14ac:dyDescent="0.3">
      <c r="C27199" s="227"/>
    </row>
    <row r="27200" spans="3:3" ht="15.6" x14ac:dyDescent="0.3">
      <c r="C27200" s="227"/>
    </row>
    <row r="27201" spans="3:3" ht="15.6" x14ac:dyDescent="0.3">
      <c r="C27201" s="227"/>
    </row>
    <row r="27202" spans="3:3" ht="15.6" x14ac:dyDescent="0.3">
      <c r="C27202" s="227"/>
    </row>
    <row r="27203" spans="3:3" ht="15.6" x14ac:dyDescent="0.3">
      <c r="C27203" s="227"/>
    </row>
    <row r="27204" spans="3:3" ht="15.6" x14ac:dyDescent="0.3">
      <c r="C27204" s="227"/>
    </row>
    <row r="27205" spans="3:3" ht="15.6" x14ac:dyDescent="0.3">
      <c r="C27205" s="227"/>
    </row>
    <row r="27206" spans="3:3" ht="15.6" x14ac:dyDescent="0.3">
      <c r="C27206" s="227"/>
    </row>
    <row r="27207" spans="3:3" ht="15.6" x14ac:dyDescent="0.3">
      <c r="C27207" s="227"/>
    </row>
    <row r="27208" spans="3:3" ht="15.6" x14ac:dyDescent="0.3">
      <c r="C27208" s="227"/>
    </row>
    <row r="27209" spans="3:3" ht="15.6" x14ac:dyDescent="0.3">
      <c r="C27209" s="227"/>
    </row>
    <row r="27210" spans="3:3" ht="15.6" x14ac:dyDescent="0.3">
      <c r="C27210" s="227"/>
    </row>
    <row r="27211" spans="3:3" ht="15.6" x14ac:dyDescent="0.3">
      <c r="C27211" s="227"/>
    </row>
    <row r="27212" spans="3:3" ht="15.6" x14ac:dyDescent="0.3">
      <c r="C27212" s="227"/>
    </row>
    <row r="27213" spans="3:3" ht="15.6" x14ac:dyDescent="0.3">
      <c r="C27213" s="227"/>
    </row>
    <row r="27214" spans="3:3" ht="15.6" x14ac:dyDescent="0.3">
      <c r="C27214" s="227"/>
    </row>
    <row r="27215" spans="3:3" ht="15.6" x14ac:dyDescent="0.3">
      <c r="C27215" s="227"/>
    </row>
    <row r="27216" spans="3:3" ht="15.6" x14ac:dyDescent="0.3">
      <c r="C27216" s="227"/>
    </row>
    <row r="27217" spans="3:3" ht="15.6" x14ac:dyDescent="0.3">
      <c r="C27217" s="227"/>
    </row>
    <row r="27218" spans="3:3" ht="15.6" x14ac:dyDescent="0.3">
      <c r="C27218" s="227"/>
    </row>
    <row r="27219" spans="3:3" ht="15.6" x14ac:dyDescent="0.3">
      <c r="C27219" s="227"/>
    </row>
    <row r="27220" spans="3:3" ht="15.6" x14ac:dyDescent="0.3">
      <c r="C27220" s="227"/>
    </row>
    <row r="27221" spans="3:3" ht="15.6" x14ac:dyDescent="0.3">
      <c r="C27221" s="227"/>
    </row>
    <row r="27222" spans="3:3" ht="15.6" x14ac:dyDescent="0.3">
      <c r="C27222" s="227"/>
    </row>
    <row r="27223" spans="3:3" ht="15.6" x14ac:dyDescent="0.3">
      <c r="C27223" s="227"/>
    </row>
    <row r="27224" spans="3:3" ht="15.6" x14ac:dyDescent="0.3">
      <c r="C27224" s="227"/>
    </row>
    <row r="27225" spans="3:3" ht="15.6" x14ac:dyDescent="0.3">
      <c r="C27225" s="227"/>
    </row>
    <row r="27226" spans="3:3" ht="15.6" x14ac:dyDescent="0.3">
      <c r="C27226" s="227"/>
    </row>
    <row r="27227" spans="3:3" ht="15.6" x14ac:dyDescent="0.3">
      <c r="C27227" s="227"/>
    </row>
    <row r="27228" spans="3:3" ht="15.6" x14ac:dyDescent="0.3">
      <c r="C27228" s="227"/>
    </row>
    <row r="27229" spans="3:3" ht="15.6" x14ac:dyDescent="0.3">
      <c r="C27229" s="227"/>
    </row>
    <row r="27230" spans="3:3" ht="15.6" x14ac:dyDescent="0.3">
      <c r="C27230" s="227"/>
    </row>
    <row r="27231" spans="3:3" ht="15.6" x14ac:dyDescent="0.3">
      <c r="C27231" s="227"/>
    </row>
    <row r="27232" spans="3:3" ht="15.6" x14ac:dyDescent="0.3">
      <c r="C27232" s="227"/>
    </row>
    <row r="27233" spans="3:3" ht="15.6" x14ac:dyDescent="0.3">
      <c r="C27233" s="227"/>
    </row>
    <row r="27234" spans="3:3" ht="15.6" x14ac:dyDescent="0.3">
      <c r="C27234" s="227"/>
    </row>
    <row r="27235" spans="3:3" ht="15.6" x14ac:dyDescent="0.3">
      <c r="C27235" s="227"/>
    </row>
    <row r="27236" spans="3:3" ht="15.6" x14ac:dyDescent="0.3">
      <c r="C27236" s="227"/>
    </row>
    <row r="27237" spans="3:3" ht="15.6" x14ac:dyDescent="0.3">
      <c r="C27237" s="227"/>
    </row>
    <row r="27238" spans="3:3" ht="15.6" x14ac:dyDescent="0.3">
      <c r="C27238" s="227"/>
    </row>
    <row r="27239" spans="3:3" ht="15.6" x14ac:dyDescent="0.3">
      <c r="C27239" s="227"/>
    </row>
    <row r="27240" spans="3:3" ht="15.6" x14ac:dyDescent="0.3">
      <c r="C27240" s="227"/>
    </row>
    <row r="27241" spans="3:3" ht="15.6" x14ac:dyDescent="0.3">
      <c r="C27241" s="227"/>
    </row>
    <row r="27242" spans="3:3" ht="15.6" x14ac:dyDescent="0.3">
      <c r="C27242" s="227"/>
    </row>
    <row r="27243" spans="3:3" ht="15.6" x14ac:dyDescent="0.3">
      <c r="C27243" s="227"/>
    </row>
    <row r="27244" spans="3:3" ht="15.6" x14ac:dyDescent="0.3">
      <c r="C27244" s="227"/>
    </row>
    <row r="27245" spans="3:3" ht="15.6" x14ac:dyDescent="0.3">
      <c r="C27245" s="227"/>
    </row>
    <row r="27246" spans="3:3" ht="15.6" x14ac:dyDescent="0.3">
      <c r="C27246" s="227"/>
    </row>
    <row r="27247" spans="3:3" ht="15.6" x14ac:dyDescent="0.3">
      <c r="C27247" s="227"/>
    </row>
    <row r="27248" spans="3:3" ht="15.6" x14ac:dyDescent="0.3">
      <c r="C27248" s="227"/>
    </row>
    <row r="27249" spans="3:3" ht="15.6" x14ac:dyDescent="0.3">
      <c r="C27249" s="227"/>
    </row>
    <row r="27250" spans="3:3" ht="15.6" x14ac:dyDescent="0.3">
      <c r="C27250" s="227"/>
    </row>
    <row r="27251" spans="3:3" ht="15.6" x14ac:dyDescent="0.3">
      <c r="C27251" s="227"/>
    </row>
    <row r="27252" spans="3:3" ht="15.6" x14ac:dyDescent="0.3">
      <c r="C27252" s="227"/>
    </row>
    <row r="27253" spans="3:3" ht="15.6" x14ac:dyDescent="0.3">
      <c r="C27253" s="227"/>
    </row>
    <row r="27254" spans="3:3" ht="15.6" x14ac:dyDescent="0.3">
      <c r="C27254" s="227"/>
    </row>
    <row r="27255" spans="3:3" ht="15.6" x14ac:dyDescent="0.3">
      <c r="C27255" s="227"/>
    </row>
    <row r="27256" spans="3:3" ht="15.6" x14ac:dyDescent="0.3">
      <c r="C27256" s="227"/>
    </row>
    <row r="27257" spans="3:3" ht="15.6" x14ac:dyDescent="0.3">
      <c r="C27257" s="227"/>
    </row>
    <row r="27258" spans="3:3" ht="15.6" x14ac:dyDescent="0.3">
      <c r="C27258" s="227"/>
    </row>
    <row r="27259" spans="3:3" ht="15.6" x14ac:dyDescent="0.3">
      <c r="C27259" s="227"/>
    </row>
    <row r="27260" spans="3:3" ht="15.6" x14ac:dyDescent="0.3">
      <c r="C27260" s="227"/>
    </row>
    <row r="27261" spans="3:3" ht="15.6" x14ac:dyDescent="0.3">
      <c r="C27261" s="227"/>
    </row>
    <row r="27262" spans="3:3" ht="15.6" x14ac:dyDescent="0.3">
      <c r="C27262" s="227"/>
    </row>
    <row r="27263" spans="3:3" ht="15.6" x14ac:dyDescent="0.3">
      <c r="C27263" s="227"/>
    </row>
    <row r="27264" spans="3:3" ht="15.6" x14ac:dyDescent="0.3">
      <c r="C27264" s="227"/>
    </row>
    <row r="27265" spans="3:3" ht="15.6" x14ac:dyDescent="0.3">
      <c r="C27265" s="227"/>
    </row>
    <row r="27266" spans="3:3" ht="15.6" x14ac:dyDescent="0.3">
      <c r="C27266" s="227"/>
    </row>
    <row r="27267" spans="3:3" ht="15.6" x14ac:dyDescent="0.3">
      <c r="C27267" s="227"/>
    </row>
    <row r="27268" spans="3:3" ht="15.6" x14ac:dyDescent="0.3">
      <c r="C27268" s="227"/>
    </row>
    <row r="27269" spans="3:3" ht="15.6" x14ac:dyDescent="0.3">
      <c r="C27269" s="227"/>
    </row>
    <row r="27270" spans="3:3" ht="15.6" x14ac:dyDescent="0.3">
      <c r="C27270" s="227"/>
    </row>
    <row r="27271" spans="3:3" ht="15.6" x14ac:dyDescent="0.3">
      <c r="C27271" s="227"/>
    </row>
    <row r="27272" spans="3:3" ht="15.6" x14ac:dyDescent="0.3">
      <c r="C27272" s="227"/>
    </row>
    <row r="27273" spans="3:3" ht="15.6" x14ac:dyDescent="0.3">
      <c r="C27273" s="227"/>
    </row>
    <row r="27274" spans="3:3" ht="15.6" x14ac:dyDescent="0.3">
      <c r="C27274" s="227"/>
    </row>
    <row r="27275" spans="3:3" ht="15.6" x14ac:dyDescent="0.3">
      <c r="C27275" s="227"/>
    </row>
    <row r="27276" spans="3:3" ht="15.6" x14ac:dyDescent="0.3">
      <c r="C27276" s="227"/>
    </row>
    <row r="27277" spans="3:3" ht="15.6" x14ac:dyDescent="0.3">
      <c r="C27277" s="227"/>
    </row>
    <row r="27278" spans="3:3" ht="15.6" x14ac:dyDescent="0.3">
      <c r="C27278" s="227"/>
    </row>
    <row r="27279" spans="3:3" ht="15.6" x14ac:dyDescent="0.3">
      <c r="C27279" s="227"/>
    </row>
    <row r="27280" spans="3:3" ht="15.6" x14ac:dyDescent="0.3">
      <c r="C27280" s="227"/>
    </row>
    <row r="27281" spans="3:3" ht="15.6" x14ac:dyDescent="0.3">
      <c r="C27281" s="227"/>
    </row>
    <row r="27282" spans="3:3" ht="15.6" x14ac:dyDescent="0.3">
      <c r="C27282" s="227"/>
    </row>
    <row r="27283" spans="3:3" ht="15.6" x14ac:dyDescent="0.3">
      <c r="C27283" s="227"/>
    </row>
    <row r="27284" spans="3:3" ht="15.6" x14ac:dyDescent="0.3">
      <c r="C27284" s="227"/>
    </row>
    <row r="27285" spans="3:3" ht="15.6" x14ac:dyDescent="0.3">
      <c r="C27285" s="227"/>
    </row>
    <row r="27286" spans="3:3" ht="15.6" x14ac:dyDescent="0.3">
      <c r="C27286" s="227"/>
    </row>
    <row r="27287" spans="3:3" ht="15.6" x14ac:dyDescent="0.3">
      <c r="C27287" s="227"/>
    </row>
    <row r="27288" spans="3:3" ht="15.6" x14ac:dyDescent="0.3">
      <c r="C27288" s="227"/>
    </row>
    <row r="27289" spans="3:3" ht="15.6" x14ac:dyDescent="0.3">
      <c r="C27289" s="227"/>
    </row>
    <row r="27290" spans="3:3" ht="15.6" x14ac:dyDescent="0.3">
      <c r="C27290" s="227"/>
    </row>
    <row r="27291" spans="3:3" ht="15.6" x14ac:dyDescent="0.3">
      <c r="C27291" s="227"/>
    </row>
    <row r="27292" spans="3:3" ht="15.6" x14ac:dyDescent="0.3">
      <c r="C27292" s="227"/>
    </row>
    <row r="27293" spans="3:3" ht="15.6" x14ac:dyDescent="0.3">
      <c r="C27293" s="227"/>
    </row>
    <row r="27294" spans="3:3" ht="15.6" x14ac:dyDescent="0.3">
      <c r="C27294" s="227"/>
    </row>
    <row r="27295" spans="3:3" ht="15.6" x14ac:dyDescent="0.3">
      <c r="C27295" s="227"/>
    </row>
    <row r="27296" spans="3:3" ht="15.6" x14ac:dyDescent="0.3">
      <c r="C27296" s="227"/>
    </row>
    <row r="27297" spans="3:3" ht="15.6" x14ac:dyDescent="0.3">
      <c r="C27297" s="227"/>
    </row>
    <row r="27298" spans="3:3" ht="15.6" x14ac:dyDescent="0.3">
      <c r="C27298" s="227"/>
    </row>
    <row r="27299" spans="3:3" ht="15.6" x14ac:dyDescent="0.3">
      <c r="C27299" s="227"/>
    </row>
    <row r="27300" spans="3:3" ht="15.6" x14ac:dyDescent="0.3">
      <c r="C27300" s="227"/>
    </row>
    <row r="27301" spans="3:3" ht="15.6" x14ac:dyDescent="0.3">
      <c r="C27301" s="227"/>
    </row>
    <row r="27302" spans="3:3" ht="15.6" x14ac:dyDescent="0.3">
      <c r="C27302" s="227"/>
    </row>
    <row r="27303" spans="3:3" ht="15.6" x14ac:dyDescent="0.3">
      <c r="C27303" s="227"/>
    </row>
    <row r="27304" spans="3:3" ht="15.6" x14ac:dyDescent="0.3">
      <c r="C27304" s="227"/>
    </row>
    <row r="27305" spans="3:3" ht="15.6" x14ac:dyDescent="0.3">
      <c r="C27305" s="227"/>
    </row>
    <row r="27306" spans="3:3" ht="15.6" x14ac:dyDescent="0.3">
      <c r="C27306" s="227"/>
    </row>
    <row r="27307" spans="3:3" ht="15.6" x14ac:dyDescent="0.3">
      <c r="C27307" s="227"/>
    </row>
    <row r="27308" spans="3:3" ht="15.6" x14ac:dyDescent="0.3">
      <c r="C27308" s="227"/>
    </row>
    <row r="27309" spans="3:3" ht="15.6" x14ac:dyDescent="0.3">
      <c r="C27309" s="227"/>
    </row>
    <row r="27310" spans="3:3" ht="15.6" x14ac:dyDescent="0.3">
      <c r="C27310" s="227"/>
    </row>
    <row r="27311" spans="3:3" ht="15.6" x14ac:dyDescent="0.3">
      <c r="C27311" s="227"/>
    </row>
    <row r="27312" spans="3:3" ht="15.6" x14ac:dyDescent="0.3">
      <c r="C27312" s="227"/>
    </row>
    <row r="27313" spans="3:3" ht="15.6" x14ac:dyDescent="0.3">
      <c r="C27313" s="227"/>
    </row>
    <row r="27314" spans="3:3" ht="15.6" x14ac:dyDescent="0.3">
      <c r="C27314" s="227"/>
    </row>
    <row r="27315" spans="3:3" ht="15.6" x14ac:dyDescent="0.3">
      <c r="C27315" s="227"/>
    </row>
    <row r="27316" spans="3:3" ht="15.6" x14ac:dyDescent="0.3">
      <c r="C27316" s="227"/>
    </row>
    <row r="27317" spans="3:3" ht="15.6" x14ac:dyDescent="0.3">
      <c r="C27317" s="227"/>
    </row>
    <row r="27318" spans="3:3" ht="15.6" x14ac:dyDescent="0.3">
      <c r="C27318" s="227"/>
    </row>
    <row r="27319" spans="3:3" ht="15.6" x14ac:dyDescent="0.3">
      <c r="C27319" s="227"/>
    </row>
    <row r="27320" spans="3:3" ht="15.6" x14ac:dyDescent="0.3">
      <c r="C27320" s="227"/>
    </row>
    <row r="27321" spans="3:3" ht="15.6" x14ac:dyDescent="0.3">
      <c r="C27321" s="227"/>
    </row>
    <row r="27322" spans="3:3" ht="15.6" x14ac:dyDescent="0.3">
      <c r="C27322" s="227"/>
    </row>
    <row r="27323" spans="3:3" ht="15.6" x14ac:dyDescent="0.3">
      <c r="C27323" s="227"/>
    </row>
    <row r="27324" spans="3:3" ht="15.6" x14ac:dyDescent="0.3">
      <c r="C27324" s="227"/>
    </row>
    <row r="27325" spans="3:3" ht="15.6" x14ac:dyDescent="0.3">
      <c r="C27325" s="227"/>
    </row>
    <row r="27326" spans="3:3" ht="15.6" x14ac:dyDescent="0.3">
      <c r="C27326" s="227"/>
    </row>
    <row r="27327" spans="3:3" ht="15.6" x14ac:dyDescent="0.3">
      <c r="C27327" s="227"/>
    </row>
    <row r="27328" spans="3:3" ht="15.6" x14ac:dyDescent="0.3">
      <c r="C27328" s="227"/>
    </row>
    <row r="27329" spans="3:3" ht="15.6" x14ac:dyDescent="0.3">
      <c r="C27329" s="227"/>
    </row>
    <row r="27330" spans="3:3" ht="15.6" x14ac:dyDescent="0.3">
      <c r="C27330" s="227"/>
    </row>
    <row r="27331" spans="3:3" ht="15.6" x14ac:dyDescent="0.3">
      <c r="C27331" s="227"/>
    </row>
    <row r="27332" spans="3:3" ht="15.6" x14ac:dyDescent="0.3">
      <c r="C27332" s="227"/>
    </row>
    <row r="27333" spans="3:3" ht="15.6" x14ac:dyDescent="0.3">
      <c r="C27333" s="227"/>
    </row>
    <row r="27334" spans="3:3" ht="15.6" x14ac:dyDescent="0.3">
      <c r="C27334" s="227"/>
    </row>
    <row r="27335" spans="3:3" ht="15.6" x14ac:dyDescent="0.3">
      <c r="C27335" s="227"/>
    </row>
    <row r="27336" spans="3:3" ht="15.6" x14ac:dyDescent="0.3">
      <c r="C27336" s="227"/>
    </row>
    <row r="27337" spans="3:3" ht="15.6" x14ac:dyDescent="0.3">
      <c r="C27337" s="227"/>
    </row>
    <row r="27338" spans="3:3" ht="15.6" x14ac:dyDescent="0.3">
      <c r="C27338" s="227"/>
    </row>
    <row r="27339" spans="3:3" ht="15.6" x14ac:dyDescent="0.3">
      <c r="C27339" s="227"/>
    </row>
    <row r="27340" spans="3:3" ht="15.6" x14ac:dyDescent="0.3">
      <c r="C27340" s="227"/>
    </row>
    <row r="27341" spans="3:3" ht="15.6" x14ac:dyDescent="0.3">
      <c r="C27341" s="227"/>
    </row>
    <row r="27342" spans="3:3" ht="15.6" x14ac:dyDescent="0.3">
      <c r="C27342" s="227"/>
    </row>
    <row r="27343" spans="3:3" ht="15.6" x14ac:dyDescent="0.3">
      <c r="C27343" s="227"/>
    </row>
    <row r="27344" spans="3:3" ht="15.6" x14ac:dyDescent="0.3">
      <c r="C27344" s="227"/>
    </row>
    <row r="27345" spans="3:3" ht="15.6" x14ac:dyDescent="0.3">
      <c r="C27345" s="227"/>
    </row>
    <row r="27346" spans="3:3" ht="15.6" x14ac:dyDescent="0.3">
      <c r="C27346" s="227"/>
    </row>
    <row r="27347" spans="3:3" ht="15.6" x14ac:dyDescent="0.3">
      <c r="C27347" s="227"/>
    </row>
    <row r="27348" spans="3:3" ht="15.6" x14ac:dyDescent="0.3">
      <c r="C27348" s="227"/>
    </row>
    <row r="27349" spans="3:3" ht="15.6" x14ac:dyDescent="0.3">
      <c r="C27349" s="227"/>
    </row>
    <row r="27350" spans="3:3" ht="15.6" x14ac:dyDescent="0.3">
      <c r="C27350" s="227"/>
    </row>
    <row r="27351" spans="3:3" ht="15.6" x14ac:dyDescent="0.3">
      <c r="C27351" s="227"/>
    </row>
    <row r="27352" spans="3:3" ht="15.6" x14ac:dyDescent="0.3">
      <c r="C27352" s="227"/>
    </row>
    <row r="27353" spans="3:3" ht="15.6" x14ac:dyDescent="0.3">
      <c r="C27353" s="227"/>
    </row>
    <row r="27354" spans="3:3" ht="15.6" x14ac:dyDescent="0.3">
      <c r="C27354" s="227"/>
    </row>
    <row r="27355" spans="3:3" ht="15.6" x14ac:dyDescent="0.3">
      <c r="C27355" s="227"/>
    </row>
    <row r="27356" spans="3:3" ht="15.6" x14ac:dyDescent="0.3">
      <c r="C27356" s="227"/>
    </row>
    <row r="27357" spans="3:3" ht="15.6" x14ac:dyDescent="0.3">
      <c r="C27357" s="227"/>
    </row>
    <row r="27358" spans="3:3" ht="15.6" x14ac:dyDescent="0.3">
      <c r="C27358" s="227"/>
    </row>
    <row r="27359" spans="3:3" ht="15.6" x14ac:dyDescent="0.3">
      <c r="C27359" s="227"/>
    </row>
    <row r="27360" spans="3:3" ht="15.6" x14ac:dyDescent="0.3">
      <c r="C27360" s="227"/>
    </row>
    <row r="27361" spans="3:3" ht="15.6" x14ac:dyDescent="0.3">
      <c r="C27361" s="227"/>
    </row>
    <row r="27362" spans="3:3" ht="15.6" x14ac:dyDescent="0.3">
      <c r="C27362" s="227"/>
    </row>
    <row r="27363" spans="3:3" ht="15.6" x14ac:dyDescent="0.3">
      <c r="C27363" s="227"/>
    </row>
    <row r="27364" spans="3:3" ht="15.6" x14ac:dyDescent="0.3">
      <c r="C27364" s="227"/>
    </row>
    <row r="27365" spans="3:3" ht="15.6" x14ac:dyDescent="0.3">
      <c r="C27365" s="227"/>
    </row>
    <row r="27366" spans="3:3" ht="15.6" x14ac:dyDescent="0.3">
      <c r="C27366" s="227"/>
    </row>
    <row r="27367" spans="3:3" ht="15.6" x14ac:dyDescent="0.3">
      <c r="C27367" s="227"/>
    </row>
    <row r="27368" spans="3:3" ht="15.6" x14ac:dyDescent="0.3">
      <c r="C27368" s="227"/>
    </row>
    <row r="27369" spans="3:3" ht="15.6" x14ac:dyDescent="0.3">
      <c r="C27369" s="227"/>
    </row>
    <row r="27370" spans="3:3" ht="15.6" x14ac:dyDescent="0.3">
      <c r="C27370" s="227"/>
    </row>
    <row r="27371" spans="3:3" ht="15.6" x14ac:dyDescent="0.3">
      <c r="C27371" s="227"/>
    </row>
    <row r="27372" spans="3:3" ht="15.6" x14ac:dyDescent="0.3">
      <c r="C27372" s="227"/>
    </row>
    <row r="27373" spans="3:3" ht="15.6" x14ac:dyDescent="0.3">
      <c r="C27373" s="227"/>
    </row>
    <row r="27374" spans="3:3" ht="15.6" x14ac:dyDescent="0.3">
      <c r="C27374" s="227"/>
    </row>
    <row r="27375" spans="3:3" ht="15.6" x14ac:dyDescent="0.3">
      <c r="C27375" s="227"/>
    </row>
    <row r="27376" spans="3:3" ht="15.6" x14ac:dyDescent="0.3">
      <c r="C27376" s="227"/>
    </row>
    <row r="27377" spans="3:3" ht="15.6" x14ac:dyDescent="0.3">
      <c r="C27377" s="227"/>
    </row>
    <row r="27378" spans="3:3" ht="15.6" x14ac:dyDescent="0.3">
      <c r="C27378" s="227"/>
    </row>
    <row r="27379" spans="3:3" ht="15.6" x14ac:dyDescent="0.3">
      <c r="C27379" s="227"/>
    </row>
    <row r="27380" spans="3:3" ht="15.6" x14ac:dyDescent="0.3">
      <c r="C27380" s="227"/>
    </row>
    <row r="27381" spans="3:3" ht="15.6" x14ac:dyDescent="0.3">
      <c r="C27381" s="227"/>
    </row>
    <row r="27382" spans="3:3" ht="15.6" x14ac:dyDescent="0.3">
      <c r="C27382" s="227"/>
    </row>
    <row r="27383" spans="3:3" ht="15.6" x14ac:dyDescent="0.3">
      <c r="C27383" s="227"/>
    </row>
    <row r="27384" spans="3:3" ht="15.6" x14ac:dyDescent="0.3">
      <c r="C27384" s="227"/>
    </row>
    <row r="27385" spans="3:3" ht="15.6" x14ac:dyDescent="0.3">
      <c r="C27385" s="227"/>
    </row>
    <row r="27386" spans="3:3" ht="15.6" x14ac:dyDescent="0.3">
      <c r="C27386" s="227"/>
    </row>
    <row r="27387" spans="3:3" ht="15.6" x14ac:dyDescent="0.3">
      <c r="C27387" s="227"/>
    </row>
    <row r="27388" spans="3:3" ht="15.6" x14ac:dyDescent="0.3">
      <c r="C27388" s="227"/>
    </row>
    <row r="27389" spans="3:3" ht="15.6" x14ac:dyDescent="0.3">
      <c r="C27389" s="227"/>
    </row>
    <row r="27390" spans="3:3" ht="15.6" x14ac:dyDescent="0.3">
      <c r="C27390" s="227"/>
    </row>
    <row r="27391" spans="3:3" ht="15.6" x14ac:dyDescent="0.3">
      <c r="C27391" s="227"/>
    </row>
    <row r="27392" spans="3:3" ht="15.6" x14ac:dyDescent="0.3">
      <c r="C27392" s="227"/>
    </row>
    <row r="27393" spans="3:3" ht="15.6" x14ac:dyDescent="0.3">
      <c r="C27393" s="227"/>
    </row>
    <row r="27394" spans="3:3" ht="15.6" x14ac:dyDescent="0.3">
      <c r="C27394" s="227"/>
    </row>
    <row r="27395" spans="3:3" ht="15.6" x14ac:dyDescent="0.3">
      <c r="C27395" s="227"/>
    </row>
    <row r="27396" spans="3:3" ht="15.6" x14ac:dyDescent="0.3">
      <c r="C27396" s="227"/>
    </row>
    <row r="27397" spans="3:3" ht="15.6" x14ac:dyDescent="0.3">
      <c r="C27397" s="227"/>
    </row>
    <row r="27398" spans="3:3" ht="15.6" x14ac:dyDescent="0.3">
      <c r="C27398" s="227"/>
    </row>
    <row r="27399" spans="3:3" ht="15.6" x14ac:dyDescent="0.3">
      <c r="C27399" s="227"/>
    </row>
    <row r="27400" spans="3:3" ht="15.6" x14ac:dyDescent="0.3">
      <c r="C27400" s="227"/>
    </row>
    <row r="27401" spans="3:3" ht="15.6" x14ac:dyDescent="0.3">
      <c r="C27401" s="227"/>
    </row>
    <row r="27402" spans="3:3" ht="15.6" x14ac:dyDescent="0.3">
      <c r="C27402" s="227"/>
    </row>
    <row r="27403" spans="3:3" ht="15.6" x14ac:dyDescent="0.3">
      <c r="C27403" s="227"/>
    </row>
    <row r="27404" spans="3:3" ht="15.6" x14ac:dyDescent="0.3">
      <c r="C27404" s="227"/>
    </row>
    <row r="27405" spans="3:3" ht="15.6" x14ac:dyDescent="0.3">
      <c r="C27405" s="227"/>
    </row>
    <row r="27406" spans="3:3" ht="15.6" x14ac:dyDescent="0.3">
      <c r="C27406" s="227"/>
    </row>
    <row r="27407" spans="3:3" ht="15.6" x14ac:dyDescent="0.3">
      <c r="C27407" s="227"/>
    </row>
    <row r="27408" spans="3:3" ht="15.6" x14ac:dyDescent="0.3">
      <c r="C27408" s="227"/>
    </row>
    <row r="27409" spans="3:3" ht="15.6" x14ac:dyDescent="0.3">
      <c r="C27409" s="227"/>
    </row>
    <row r="27410" spans="3:3" ht="15.6" x14ac:dyDescent="0.3">
      <c r="C27410" s="227"/>
    </row>
    <row r="27411" spans="3:3" ht="15.6" x14ac:dyDescent="0.3">
      <c r="C27411" s="227"/>
    </row>
    <row r="27412" spans="3:3" ht="15.6" x14ac:dyDescent="0.3">
      <c r="C27412" s="227"/>
    </row>
    <row r="27413" spans="3:3" ht="15.6" x14ac:dyDescent="0.3">
      <c r="C27413" s="227"/>
    </row>
    <row r="27414" spans="3:3" ht="15.6" x14ac:dyDescent="0.3">
      <c r="C27414" s="227"/>
    </row>
    <row r="27415" spans="3:3" ht="15.6" x14ac:dyDescent="0.3">
      <c r="C27415" s="227"/>
    </row>
    <row r="27416" spans="3:3" ht="15.6" x14ac:dyDescent="0.3">
      <c r="C27416" s="227"/>
    </row>
    <row r="27417" spans="3:3" ht="15.6" x14ac:dyDescent="0.3">
      <c r="C27417" s="227"/>
    </row>
    <row r="27418" spans="3:3" ht="15.6" x14ac:dyDescent="0.3">
      <c r="C27418" s="227"/>
    </row>
    <row r="27419" spans="3:3" ht="15.6" x14ac:dyDescent="0.3">
      <c r="C27419" s="227"/>
    </row>
    <row r="27420" spans="3:3" ht="15.6" x14ac:dyDescent="0.3">
      <c r="C27420" s="227"/>
    </row>
    <row r="27421" spans="3:3" ht="15.6" x14ac:dyDescent="0.3">
      <c r="C27421" s="227"/>
    </row>
    <row r="27422" spans="3:3" ht="15.6" x14ac:dyDescent="0.3">
      <c r="C27422" s="227"/>
    </row>
    <row r="27423" spans="3:3" ht="15.6" x14ac:dyDescent="0.3">
      <c r="C27423" s="227"/>
    </row>
    <row r="27424" spans="3:3" ht="15.6" x14ac:dyDescent="0.3">
      <c r="C27424" s="227"/>
    </row>
    <row r="27425" spans="3:3" ht="15.6" x14ac:dyDescent="0.3">
      <c r="C27425" s="227"/>
    </row>
    <row r="27426" spans="3:3" ht="15.6" x14ac:dyDescent="0.3">
      <c r="C27426" s="227"/>
    </row>
    <row r="27427" spans="3:3" ht="15.6" x14ac:dyDescent="0.3">
      <c r="C27427" s="227"/>
    </row>
    <row r="27428" spans="3:3" ht="15.6" x14ac:dyDescent="0.3">
      <c r="C27428" s="227"/>
    </row>
    <row r="27429" spans="3:3" ht="15.6" x14ac:dyDescent="0.3">
      <c r="C27429" s="227"/>
    </row>
    <row r="27430" spans="3:3" ht="15.6" x14ac:dyDescent="0.3">
      <c r="C27430" s="227"/>
    </row>
    <row r="27431" spans="3:3" ht="15.6" x14ac:dyDescent="0.3">
      <c r="C27431" s="227"/>
    </row>
    <row r="27432" spans="3:3" ht="15.6" x14ac:dyDescent="0.3">
      <c r="C27432" s="227"/>
    </row>
    <row r="27433" spans="3:3" ht="15.6" x14ac:dyDescent="0.3">
      <c r="C27433" s="227"/>
    </row>
    <row r="27434" spans="3:3" ht="15.6" x14ac:dyDescent="0.3">
      <c r="C27434" s="227"/>
    </row>
    <row r="27435" spans="3:3" ht="15.6" x14ac:dyDescent="0.3">
      <c r="C27435" s="227"/>
    </row>
    <row r="27436" spans="3:3" ht="15.6" x14ac:dyDescent="0.3">
      <c r="C27436" s="227"/>
    </row>
    <row r="27437" spans="3:3" ht="15.6" x14ac:dyDescent="0.3">
      <c r="C27437" s="227"/>
    </row>
    <row r="27438" spans="3:3" ht="15.6" x14ac:dyDescent="0.3">
      <c r="C27438" s="227"/>
    </row>
    <row r="27439" spans="3:3" ht="15.6" x14ac:dyDescent="0.3">
      <c r="C27439" s="227"/>
    </row>
    <row r="27440" spans="3:3" ht="15.6" x14ac:dyDescent="0.3">
      <c r="C27440" s="227"/>
    </row>
    <row r="27441" spans="3:3" ht="15.6" x14ac:dyDescent="0.3">
      <c r="C27441" s="227"/>
    </row>
    <row r="27442" spans="3:3" ht="15.6" x14ac:dyDescent="0.3">
      <c r="C27442" s="227"/>
    </row>
    <row r="27443" spans="3:3" ht="15.6" x14ac:dyDescent="0.3">
      <c r="C27443" s="227"/>
    </row>
    <row r="27444" spans="3:3" ht="15.6" x14ac:dyDescent="0.3">
      <c r="C27444" s="227"/>
    </row>
    <row r="27445" spans="3:3" ht="15.6" x14ac:dyDescent="0.3">
      <c r="C27445" s="227"/>
    </row>
    <row r="27446" spans="3:3" ht="15.6" x14ac:dyDescent="0.3">
      <c r="C27446" s="227"/>
    </row>
    <row r="27447" spans="3:3" ht="15.6" x14ac:dyDescent="0.3">
      <c r="C27447" s="227"/>
    </row>
    <row r="27448" spans="3:3" ht="15.6" x14ac:dyDescent="0.3">
      <c r="C27448" s="227"/>
    </row>
    <row r="27449" spans="3:3" ht="15.6" x14ac:dyDescent="0.3">
      <c r="C27449" s="227"/>
    </row>
    <row r="27450" spans="3:3" ht="15.6" x14ac:dyDescent="0.3">
      <c r="C27450" s="227"/>
    </row>
    <row r="27451" spans="3:3" ht="15.6" x14ac:dyDescent="0.3">
      <c r="C27451" s="227"/>
    </row>
    <row r="27452" spans="3:3" ht="15.6" x14ac:dyDescent="0.3">
      <c r="C27452" s="227"/>
    </row>
    <row r="27453" spans="3:3" ht="15.6" x14ac:dyDescent="0.3">
      <c r="C27453" s="227"/>
    </row>
    <row r="27454" spans="3:3" ht="15.6" x14ac:dyDescent="0.3">
      <c r="C27454" s="227"/>
    </row>
    <row r="27455" spans="3:3" ht="15.6" x14ac:dyDescent="0.3">
      <c r="C27455" s="227"/>
    </row>
    <row r="27456" spans="3:3" ht="15.6" x14ac:dyDescent="0.3">
      <c r="C27456" s="227"/>
    </row>
    <row r="27457" spans="3:3" ht="15.6" x14ac:dyDescent="0.3">
      <c r="C27457" s="227"/>
    </row>
    <row r="27458" spans="3:3" ht="15.6" x14ac:dyDescent="0.3">
      <c r="C27458" s="227"/>
    </row>
    <row r="27459" spans="3:3" ht="15.6" x14ac:dyDescent="0.3">
      <c r="C27459" s="227"/>
    </row>
    <row r="27460" spans="3:3" ht="15.6" x14ac:dyDescent="0.3">
      <c r="C27460" s="227"/>
    </row>
    <row r="27461" spans="3:3" ht="15.6" x14ac:dyDescent="0.3">
      <c r="C27461" s="227"/>
    </row>
    <row r="27462" spans="3:3" ht="15.6" x14ac:dyDescent="0.3">
      <c r="C27462" s="227"/>
    </row>
    <row r="27463" spans="3:3" ht="15.6" x14ac:dyDescent="0.3">
      <c r="C27463" s="227"/>
    </row>
    <row r="27464" spans="3:3" ht="15.6" x14ac:dyDescent="0.3">
      <c r="C27464" s="227"/>
    </row>
    <row r="27465" spans="3:3" ht="15.6" x14ac:dyDescent="0.3">
      <c r="C27465" s="227"/>
    </row>
    <row r="27466" spans="3:3" ht="15.6" x14ac:dyDescent="0.3">
      <c r="C27466" s="227"/>
    </row>
    <row r="27467" spans="3:3" ht="15.6" x14ac:dyDescent="0.3">
      <c r="C27467" s="227"/>
    </row>
    <row r="27468" spans="3:3" ht="15.6" x14ac:dyDescent="0.3">
      <c r="C27468" s="227"/>
    </row>
    <row r="27469" spans="3:3" ht="15.6" x14ac:dyDescent="0.3">
      <c r="C27469" s="227"/>
    </row>
    <row r="27470" spans="3:3" ht="15.6" x14ac:dyDescent="0.3">
      <c r="C27470" s="227"/>
    </row>
    <row r="27471" spans="3:3" ht="15.6" x14ac:dyDescent="0.3">
      <c r="C27471" s="227"/>
    </row>
    <row r="27472" spans="3:3" ht="15.6" x14ac:dyDescent="0.3">
      <c r="C27472" s="227"/>
    </row>
    <row r="27473" spans="3:3" ht="15.6" x14ac:dyDescent="0.3">
      <c r="C27473" s="227"/>
    </row>
    <row r="27474" spans="3:3" ht="15.6" x14ac:dyDescent="0.3">
      <c r="C27474" s="227"/>
    </row>
    <row r="27475" spans="3:3" ht="15.6" x14ac:dyDescent="0.3">
      <c r="C27475" s="227"/>
    </row>
    <row r="27476" spans="3:3" ht="15.6" x14ac:dyDescent="0.3">
      <c r="C27476" s="227"/>
    </row>
    <row r="27477" spans="3:3" ht="15.6" x14ac:dyDescent="0.3">
      <c r="C27477" s="227"/>
    </row>
    <row r="27478" spans="3:3" ht="15.6" x14ac:dyDescent="0.3">
      <c r="C27478" s="227"/>
    </row>
    <row r="27479" spans="3:3" ht="15.6" x14ac:dyDescent="0.3">
      <c r="C27479" s="227"/>
    </row>
    <row r="27480" spans="3:3" ht="15.6" x14ac:dyDescent="0.3">
      <c r="C27480" s="227"/>
    </row>
    <row r="27481" spans="3:3" ht="15.6" x14ac:dyDescent="0.3">
      <c r="C27481" s="227"/>
    </row>
    <row r="27482" spans="3:3" ht="15.6" x14ac:dyDescent="0.3">
      <c r="C27482" s="227"/>
    </row>
    <row r="27483" spans="3:3" ht="15.6" x14ac:dyDescent="0.3">
      <c r="C27483" s="227"/>
    </row>
    <row r="27484" spans="3:3" ht="15.6" x14ac:dyDescent="0.3">
      <c r="C27484" s="227"/>
    </row>
    <row r="27485" spans="3:3" ht="15.6" x14ac:dyDescent="0.3">
      <c r="C27485" s="227"/>
    </row>
    <row r="27486" spans="3:3" ht="15.6" x14ac:dyDescent="0.3">
      <c r="C27486" s="227"/>
    </row>
    <row r="27487" spans="3:3" ht="15.6" x14ac:dyDescent="0.3">
      <c r="C27487" s="227"/>
    </row>
    <row r="27488" spans="3:3" ht="15.6" x14ac:dyDescent="0.3">
      <c r="C27488" s="227"/>
    </row>
    <row r="27489" spans="3:3" ht="15.6" x14ac:dyDescent="0.3">
      <c r="C27489" s="227"/>
    </row>
    <row r="27490" spans="3:3" ht="15.6" x14ac:dyDescent="0.3">
      <c r="C27490" s="227"/>
    </row>
    <row r="27491" spans="3:3" ht="15.6" x14ac:dyDescent="0.3">
      <c r="C27491" s="227"/>
    </row>
    <row r="27492" spans="3:3" ht="15.6" x14ac:dyDescent="0.3">
      <c r="C27492" s="227"/>
    </row>
    <row r="27493" spans="3:3" ht="15.6" x14ac:dyDescent="0.3">
      <c r="C27493" s="227"/>
    </row>
    <row r="27494" spans="3:3" ht="15.6" x14ac:dyDescent="0.3">
      <c r="C27494" s="227"/>
    </row>
    <row r="27495" spans="3:3" ht="15.6" x14ac:dyDescent="0.3">
      <c r="C27495" s="227"/>
    </row>
    <row r="27496" spans="3:3" ht="15.6" x14ac:dyDescent="0.3">
      <c r="C27496" s="227"/>
    </row>
    <row r="27497" spans="3:3" ht="15.6" x14ac:dyDescent="0.3">
      <c r="C27497" s="227"/>
    </row>
    <row r="27498" spans="3:3" ht="15.6" x14ac:dyDescent="0.3">
      <c r="C27498" s="227"/>
    </row>
    <row r="27499" spans="3:3" ht="15.6" x14ac:dyDescent="0.3">
      <c r="C27499" s="227"/>
    </row>
    <row r="27500" spans="3:3" ht="15.6" x14ac:dyDescent="0.3">
      <c r="C27500" s="227"/>
    </row>
    <row r="27501" spans="3:3" ht="15.6" x14ac:dyDescent="0.3">
      <c r="C27501" s="227"/>
    </row>
    <row r="27502" spans="3:3" ht="15.6" x14ac:dyDescent="0.3">
      <c r="C27502" s="227"/>
    </row>
    <row r="27503" spans="3:3" ht="15.6" x14ac:dyDescent="0.3">
      <c r="C27503" s="227"/>
    </row>
    <row r="27504" spans="3:3" ht="15.6" x14ac:dyDescent="0.3">
      <c r="C27504" s="227"/>
    </row>
    <row r="27505" spans="3:3" ht="15.6" x14ac:dyDescent="0.3">
      <c r="C27505" s="227"/>
    </row>
    <row r="27506" spans="3:3" ht="15.6" x14ac:dyDescent="0.3">
      <c r="C27506" s="227"/>
    </row>
    <row r="27507" spans="3:3" ht="15.6" x14ac:dyDescent="0.3">
      <c r="C27507" s="227"/>
    </row>
    <row r="27508" spans="3:3" ht="15.6" x14ac:dyDescent="0.3">
      <c r="C27508" s="227"/>
    </row>
    <row r="27509" spans="3:3" ht="15.6" x14ac:dyDescent="0.3">
      <c r="C27509" s="227"/>
    </row>
    <row r="27510" spans="3:3" ht="15.6" x14ac:dyDescent="0.3">
      <c r="C27510" s="227"/>
    </row>
    <row r="27511" spans="3:3" ht="15.6" x14ac:dyDescent="0.3">
      <c r="C27511" s="227"/>
    </row>
    <row r="27512" spans="3:3" ht="15.6" x14ac:dyDescent="0.3">
      <c r="C27512" s="227"/>
    </row>
    <row r="27513" spans="3:3" ht="15.6" x14ac:dyDescent="0.3">
      <c r="C27513" s="227"/>
    </row>
    <row r="27514" spans="3:3" ht="15.6" x14ac:dyDescent="0.3">
      <c r="C27514" s="227"/>
    </row>
    <row r="27515" spans="3:3" ht="15.6" x14ac:dyDescent="0.3">
      <c r="C27515" s="227"/>
    </row>
    <row r="27516" spans="3:3" ht="15.6" x14ac:dyDescent="0.3">
      <c r="C27516" s="227"/>
    </row>
    <row r="27517" spans="3:3" ht="15.6" x14ac:dyDescent="0.3">
      <c r="C27517" s="227"/>
    </row>
    <row r="27518" spans="3:3" ht="15.6" x14ac:dyDescent="0.3">
      <c r="C27518" s="227"/>
    </row>
    <row r="27519" spans="3:3" ht="15.6" x14ac:dyDescent="0.3">
      <c r="C27519" s="227"/>
    </row>
    <row r="27520" spans="3:3" ht="15.6" x14ac:dyDescent="0.3">
      <c r="C27520" s="227"/>
    </row>
    <row r="27521" spans="3:3" ht="15.6" x14ac:dyDescent="0.3">
      <c r="C27521" s="227"/>
    </row>
    <row r="27522" spans="3:3" ht="15.6" x14ac:dyDescent="0.3">
      <c r="C27522" s="227"/>
    </row>
    <row r="27523" spans="3:3" ht="15.6" x14ac:dyDescent="0.3">
      <c r="C27523" s="227"/>
    </row>
    <row r="27524" spans="3:3" ht="15.6" x14ac:dyDescent="0.3">
      <c r="C27524" s="227"/>
    </row>
    <row r="27525" spans="3:3" ht="15.6" x14ac:dyDescent="0.3">
      <c r="C27525" s="227"/>
    </row>
    <row r="27526" spans="3:3" ht="15.6" x14ac:dyDescent="0.3">
      <c r="C27526" s="227"/>
    </row>
    <row r="27527" spans="3:3" ht="15.6" x14ac:dyDescent="0.3">
      <c r="C27527" s="227"/>
    </row>
    <row r="27528" spans="3:3" ht="15.6" x14ac:dyDescent="0.3">
      <c r="C27528" s="227"/>
    </row>
    <row r="27529" spans="3:3" ht="15.6" x14ac:dyDescent="0.3">
      <c r="C27529" s="227"/>
    </row>
    <row r="27530" spans="3:3" ht="15.6" x14ac:dyDescent="0.3">
      <c r="C27530" s="227"/>
    </row>
    <row r="27531" spans="3:3" ht="15.6" x14ac:dyDescent="0.3">
      <c r="C27531" s="227"/>
    </row>
    <row r="27532" spans="3:3" ht="15.6" x14ac:dyDescent="0.3">
      <c r="C27532" s="227"/>
    </row>
    <row r="27533" spans="3:3" ht="15.6" x14ac:dyDescent="0.3">
      <c r="C27533" s="227"/>
    </row>
    <row r="27534" spans="3:3" ht="15.6" x14ac:dyDescent="0.3">
      <c r="C27534" s="227"/>
    </row>
    <row r="27535" spans="3:3" ht="15.6" x14ac:dyDescent="0.3">
      <c r="C27535" s="227"/>
    </row>
    <row r="27536" spans="3:3" ht="15.6" x14ac:dyDescent="0.3">
      <c r="C27536" s="227"/>
    </row>
    <row r="27537" spans="3:3" ht="15.6" x14ac:dyDescent="0.3">
      <c r="C27537" s="227"/>
    </row>
    <row r="27538" spans="3:3" ht="15.6" x14ac:dyDescent="0.3">
      <c r="C27538" s="227"/>
    </row>
    <row r="27539" spans="3:3" ht="15.6" x14ac:dyDescent="0.3">
      <c r="C27539" s="227"/>
    </row>
    <row r="27540" spans="3:3" ht="15.6" x14ac:dyDescent="0.3">
      <c r="C27540" s="227"/>
    </row>
    <row r="27541" spans="3:3" ht="15.6" x14ac:dyDescent="0.3">
      <c r="C27541" s="227"/>
    </row>
    <row r="27542" spans="3:3" ht="15.6" x14ac:dyDescent="0.3">
      <c r="C27542" s="227"/>
    </row>
    <row r="27543" spans="3:3" ht="15.6" x14ac:dyDescent="0.3">
      <c r="C27543" s="227"/>
    </row>
    <row r="27544" spans="3:3" ht="15.6" x14ac:dyDescent="0.3">
      <c r="C27544" s="227"/>
    </row>
    <row r="27545" spans="3:3" ht="15.6" x14ac:dyDescent="0.3">
      <c r="C27545" s="227"/>
    </row>
    <row r="27546" spans="3:3" ht="15.6" x14ac:dyDescent="0.3">
      <c r="C27546" s="227"/>
    </row>
    <row r="27547" spans="3:3" ht="15.6" x14ac:dyDescent="0.3">
      <c r="C27547" s="227"/>
    </row>
    <row r="27548" spans="3:3" ht="15.6" x14ac:dyDescent="0.3">
      <c r="C27548" s="227"/>
    </row>
    <row r="27549" spans="3:3" ht="15.6" x14ac:dyDescent="0.3">
      <c r="C27549" s="227"/>
    </row>
    <row r="27550" spans="3:3" ht="15.6" x14ac:dyDescent="0.3">
      <c r="C27550" s="227"/>
    </row>
    <row r="27551" spans="3:3" ht="15.6" x14ac:dyDescent="0.3">
      <c r="C27551" s="227"/>
    </row>
    <row r="27552" spans="3:3" ht="15.6" x14ac:dyDescent="0.3">
      <c r="C27552" s="227"/>
    </row>
    <row r="27553" spans="3:3" ht="15.6" x14ac:dyDescent="0.3">
      <c r="C27553" s="227"/>
    </row>
    <row r="27554" spans="3:3" ht="15.6" x14ac:dyDescent="0.3">
      <c r="C27554" s="227"/>
    </row>
    <row r="27555" spans="3:3" ht="15.6" x14ac:dyDescent="0.3">
      <c r="C27555" s="227"/>
    </row>
    <row r="27556" spans="3:3" ht="15.6" x14ac:dyDescent="0.3">
      <c r="C27556" s="227"/>
    </row>
    <row r="27557" spans="3:3" ht="15.6" x14ac:dyDescent="0.3">
      <c r="C27557" s="227"/>
    </row>
    <row r="27558" spans="3:3" ht="15.6" x14ac:dyDescent="0.3">
      <c r="C27558" s="227"/>
    </row>
    <row r="27559" spans="3:3" ht="15.6" x14ac:dyDescent="0.3">
      <c r="C27559" s="227"/>
    </row>
    <row r="27560" spans="3:3" ht="15.6" x14ac:dyDescent="0.3">
      <c r="C27560" s="227"/>
    </row>
    <row r="27561" spans="3:3" ht="15.6" x14ac:dyDescent="0.3">
      <c r="C27561" s="227"/>
    </row>
    <row r="27562" spans="3:3" ht="15.6" x14ac:dyDescent="0.3">
      <c r="C27562" s="227"/>
    </row>
    <row r="27563" spans="3:3" ht="15.6" x14ac:dyDescent="0.3">
      <c r="C27563" s="227"/>
    </row>
    <row r="27564" spans="3:3" ht="15.6" x14ac:dyDescent="0.3">
      <c r="C27564" s="227"/>
    </row>
    <row r="27565" spans="3:3" ht="15.6" x14ac:dyDescent="0.3">
      <c r="C27565" s="227"/>
    </row>
    <row r="27566" spans="3:3" ht="15.6" x14ac:dyDescent="0.3">
      <c r="C27566" s="227"/>
    </row>
    <row r="27567" spans="3:3" ht="15.6" x14ac:dyDescent="0.3">
      <c r="C27567" s="227"/>
    </row>
    <row r="27568" spans="3:3" ht="15.6" x14ac:dyDescent="0.3">
      <c r="C27568" s="227"/>
    </row>
    <row r="27569" spans="3:3" ht="15.6" x14ac:dyDescent="0.3">
      <c r="C27569" s="227"/>
    </row>
    <row r="27570" spans="3:3" ht="15.6" x14ac:dyDescent="0.3">
      <c r="C27570" s="227"/>
    </row>
    <row r="27571" spans="3:3" ht="15.6" x14ac:dyDescent="0.3">
      <c r="C27571" s="227"/>
    </row>
    <row r="27572" spans="3:3" ht="15.6" x14ac:dyDescent="0.3">
      <c r="C27572" s="227"/>
    </row>
    <row r="27573" spans="3:3" ht="15.6" x14ac:dyDescent="0.3">
      <c r="C27573" s="227"/>
    </row>
    <row r="27574" spans="3:3" ht="15.6" x14ac:dyDescent="0.3">
      <c r="C27574" s="227"/>
    </row>
    <row r="27575" spans="3:3" ht="15.6" x14ac:dyDescent="0.3">
      <c r="C27575" s="227"/>
    </row>
    <row r="27576" spans="3:3" ht="15.6" x14ac:dyDescent="0.3">
      <c r="C27576" s="227"/>
    </row>
    <row r="27577" spans="3:3" ht="15.6" x14ac:dyDescent="0.3">
      <c r="C27577" s="227"/>
    </row>
    <row r="27578" spans="3:3" ht="15.6" x14ac:dyDescent="0.3">
      <c r="C27578" s="227"/>
    </row>
    <row r="27579" spans="3:3" ht="15.6" x14ac:dyDescent="0.3">
      <c r="C27579" s="227"/>
    </row>
    <row r="27580" spans="3:3" ht="15.6" x14ac:dyDescent="0.3">
      <c r="C27580" s="227"/>
    </row>
    <row r="27581" spans="3:3" ht="15.6" x14ac:dyDescent="0.3">
      <c r="C27581" s="227"/>
    </row>
    <row r="27582" spans="3:3" ht="15.6" x14ac:dyDescent="0.3">
      <c r="C27582" s="227"/>
    </row>
    <row r="27583" spans="3:3" ht="15.6" x14ac:dyDescent="0.3">
      <c r="C27583" s="227"/>
    </row>
    <row r="27584" spans="3:3" ht="15.6" x14ac:dyDescent="0.3">
      <c r="C27584" s="227"/>
    </row>
    <row r="27585" spans="3:3" ht="15.6" x14ac:dyDescent="0.3">
      <c r="C27585" s="227"/>
    </row>
    <row r="27586" spans="3:3" ht="15.6" x14ac:dyDescent="0.3">
      <c r="C27586" s="227"/>
    </row>
    <row r="27587" spans="3:3" ht="15.6" x14ac:dyDescent="0.3">
      <c r="C27587" s="227"/>
    </row>
    <row r="27588" spans="3:3" ht="15.6" x14ac:dyDescent="0.3">
      <c r="C27588" s="227"/>
    </row>
    <row r="27589" spans="3:3" ht="15.6" x14ac:dyDescent="0.3">
      <c r="C27589" s="227"/>
    </row>
    <row r="27590" spans="3:3" ht="15.6" x14ac:dyDescent="0.3">
      <c r="C27590" s="227"/>
    </row>
    <row r="27591" spans="3:3" ht="15.6" x14ac:dyDescent="0.3">
      <c r="C27591" s="227"/>
    </row>
    <row r="27592" spans="3:3" ht="15.6" x14ac:dyDescent="0.3">
      <c r="C27592" s="227"/>
    </row>
    <row r="27593" spans="3:3" ht="15.6" x14ac:dyDescent="0.3">
      <c r="C27593" s="227"/>
    </row>
    <row r="27594" spans="3:3" ht="15.6" x14ac:dyDescent="0.3">
      <c r="C27594" s="227"/>
    </row>
    <row r="27595" spans="3:3" ht="15.6" x14ac:dyDescent="0.3">
      <c r="C27595" s="227"/>
    </row>
    <row r="27596" spans="3:3" ht="15.6" x14ac:dyDescent="0.3">
      <c r="C27596" s="227"/>
    </row>
    <row r="27597" spans="3:3" ht="15.6" x14ac:dyDescent="0.3">
      <c r="C27597" s="227"/>
    </row>
    <row r="27598" spans="3:3" ht="15.6" x14ac:dyDescent="0.3">
      <c r="C27598" s="227"/>
    </row>
    <row r="27599" spans="3:3" ht="15.6" x14ac:dyDescent="0.3">
      <c r="C27599" s="227"/>
    </row>
    <row r="27600" spans="3:3" ht="15.6" x14ac:dyDescent="0.3">
      <c r="C27600" s="227"/>
    </row>
    <row r="27601" spans="3:3" ht="15.6" x14ac:dyDescent="0.3">
      <c r="C27601" s="227"/>
    </row>
    <row r="27602" spans="3:3" ht="15.6" x14ac:dyDescent="0.3">
      <c r="C27602" s="227"/>
    </row>
    <row r="27603" spans="3:3" ht="15.6" x14ac:dyDescent="0.3">
      <c r="C27603" s="227"/>
    </row>
    <row r="27604" spans="3:3" ht="15.6" x14ac:dyDescent="0.3">
      <c r="C27604" s="227"/>
    </row>
    <row r="27605" spans="3:3" ht="15.6" x14ac:dyDescent="0.3">
      <c r="C27605" s="227"/>
    </row>
    <row r="27606" spans="3:3" ht="15.6" x14ac:dyDescent="0.3">
      <c r="C27606" s="227"/>
    </row>
    <row r="27607" spans="3:3" ht="15.6" x14ac:dyDescent="0.3">
      <c r="C27607" s="227"/>
    </row>
    <row r="27608" spans="3:3" ht="15.6" x14ac:dyDescent="0.3">
      <c r="C27608" s="227"/>
    </row>
    <row r="27609" spans="3:3" ht="15.6" x14ac:dyDescent="0.3">
      <c r="C27609" s="227"/>
    </row>
    <row r="27610" spans="3:3" ht="15.6" x14ac:dyDescent="0.3">
      <c r="C27610" s="227"/>
    </row>
    <row r="27611" spans="3:3" ht="15.6" x14ac:dyDescent="0.3">
      <c r="C27611" s="227"/>
    </row>
    <row r="27612" spans="3:3" ht="15.6" x14ac:dyDescent="0.3">
      <c r="C27612" s="227"/>
    </row>
    <row r="27613" spans="3:3" ht="15.6" x14ac:dyDescent="0.3">
      <c r="C27613" s="227"/>
    </row>
    <row r="27614" spans="3:3" ht="15.6" x14ac:dyDescent="0.3">
      <c r="C27614" s="227"/>
    </row>
    <row r="27615" spans="3:3" ht="15.6" x14ac:dyDescent="0.3">
      <c r="C27615" s="227"/>
    </row>
    <row r="27616" spans="3:3" ht="15.6" x14ac:dyDescent="0.3">
      <c r="C27616" s="227"/>
    </row>
    <row r="27617" spans="3:3" ht="15.6" x14ac:dyDescent="0.3">
      <c r="C27617" s="227"/>
    </row>
    <row r="27618" spans="3:3" ht="15.6" x14ac:dyDescent="0.3">
      <c r="C27618" s="227"/>
    </row>
    <row r="27619" spans="3:3" ht="15.6" x14ac:dyDescent="0.3">
      <c r="C27619" s="227"/>
    </row>
    <row r="27620" spans="3:3" ht="15.6" x14ac:dyDescent="0.3">
      <c r="C27620" s="227"/>
    </row>
    <row r="27621" spans="3:3" ht="15.6" x14ac:dyDescent="0.3">
      <c r="C27621" s="227"/>
    </row>
    <row r="27622" spans="3:3" ht="15.6" x14ac:dyDescent="0.3">
      <c r="C27622" s="227"/>
    </row>
    <row r="27623" spans="3:3" ht="15.6" x14ac:dyDescent="0.3">
      <c r="C27623" s="227"/>
    </row>
    <row r="27624" spans="3:3" ht="15.6" x14ac:dyDescent="0.3">
      <c r="C27624" s="227"/>
    </row>
    <row r="27625" spans="3:3" ht="15.6" x14ac:dyDescent="0.3">
      <c r="C27625" s="227"/>
    </row>
    <row r="27626" spans="3:3" ht="15.6" x14ac:dyDescent="0.3">
      <c r="C27626" s="227"/>
    </row>
    <row r="27627" spans="3:3" ht="15.6" x14ac:dyDescent="0.3">
      <c r="C27627" s="227"/>
    </row>
    <row r="27628" spans="3:3" ht="15.6" x14ac:dyDescent="0.3">
      <c r="C27628" s="227"/>
    </row>
    <row r="27629" spans="3:3" ht="15.6" x14ac:dyDescent="0.3">
      <c r="C27629" s="227"/>
    </row>
    <row r="27630" spans="3:3" ht="15.6" x14ac:dyDescent="0.3">
      <c r="C27630" s="227"/>
    </row>
    <row r="27631" spans="3:3" ht="15.6" x14ac:dyDescent="0.3">
      <c r="C27631" s="227"/>
    </row>
    <row r="27632" spans="3:3" ht="15.6" x14ac:dyDescent="0.3">
      <c r="C27632" s="227"/>
    </row>
    <row r="27633" spans="3:3" ht="15.6" x14ac:dyDescent="0.3">
      <c r="C27633" s="227"/>
    </row>
    <row r="27634" spans="3:3" ht="15.6" x14ac:dyDescent="0.3">
      <c r="C27634" s="227"/>
    </row>
    <row r="27635" spans="3:3" ht="15.6" x14ac:dyDescent="0.3">
      <c r="C27635" s="227"/>
    </row>
    <row r="27636" spans="3:3" ht="15.6" x14ac:dyDescent="0.3">
      <c r="C27636" s="227"/>
    </row>
    <row r="27637" spans="3:3" ht="15.6" x14ac:dyDescent="0.3">
      <c r="C27637" s="227"/>
    </row>
    <row r="27638" spans="3:3" ht="15.6" x14ac:dyDescent="0.3">
      <c r="C27638" s="227"/>
    </row>
    <row r="27639" spans="3:3" ht="15.6" x14ac:dyDescent="0.3">
      <c r="C27639" s="227"/>
    </row>
    <row r="27640" spans="3:3" ht="15.6" x14ac:dyDescent="0.3">
      <c r="C27640" s="227"/>
    </row>
    <row r="27641" spans="3:3" ht="15.6" x14ac:dyDescent="0.3">
      <c r="C27641" s="227"/>
    </row>
    <row r="27642" spans="3:3" ht="15.6" x14ac:dyDescent="0.3">
      <c r="C27642" s="227"/>
    </row>
    <row r="27643" spans="3:3" ht="15.6" x14ac:dyDescent="0.3">
      <c r="C27643" s="227"/>
    </row>
    <row r="27644" spans="3:3" ht="15.6" x14ac:dyDescent="0.3">
      <c r="C27644" s="227"/>
    </row>
    <row r="27645" spans="3:3" ht="15.6" x14ac:dyDescent="0.3">
      <c r="C27645" s="227"/>
    </row>
    <row r="27646" spans="3:3" ht="15.6" x14ac:dyDescent="0.3">
      <c r="C27646" s="227"/>
    </row>
    <row r="27647" spans="3:3" ht="15.6" x14ac:dyDescent="0.3">
      <c r="C27647" s="227"/>
    </row>
    <row r="27648" spans="3:3" ht="15.6" x14ac:dyDescent="0.3">
      <c r="C27648" s="227"/>
    </row>
    <row r="27649" spans="3:3" ht="15.6" x14ac:dyDescent="0.3">
      <c r="C27649" s="227"/>
    </row>
    <row r="27650" spans="3:3" ht="15.6" x14ac:dyDescent="0.3">
      <c r="C27650" s="227"/>
    </row>
    <row r="27651" spans="3:3" ht="15.6" x14ac:dyDescent="0.3">
      <c r="C27651" s="227"/>
    </row>
    <row r="27652" spans="3:3" ht="15.6" x14ac:dyDescent="0.3">
      <c r="C27652" s="227"/>
    </row>
    <row r="27653" spans="3:3" ht="15.6" x14ac:dyDescent="0.3">
      <c r="C27653" s="227"/>
    </row>
    <row r="27654" spans="3:3" ht="15.6" x14ac:dyDescent="0.3">
      <c r="C27654" s="227"/>
    </row>
    <row r="27655" spans="3:3" ht="15.6" x14ac:dyDescent="0.3">
      <c r="C27655" s="227"/>
    </row>
    <row r="27656" spans="3:3" ht="15.6" x14ac:dyDescent="0.3">
      <c r="C27656" s="227"/>
    </row>
    <row r="27657" spans="3:3" ht="15.6" x14ac:dyDescent="0.3">
      <c r="C27657" s="227"/>
    </row>
    <row r="27658" spans="3:3" ht="15.6" x14ac:dyDescent="0.3">
      <c r="C27658" s="227"/>
    </row>
    <row r="27659" spans="3:3" ht="15.6" x14ac:dyDescent="0.3">
      <c r="C27659" s="227"/>
    </row>
    <row r="27660" spans="3:3" ht="15.6" x14ac:dyDescent="0.3">
      <c r="C27660" s="227"/>
    </row>
    <row r="27661" spans="3:3" ht="15.6" x14ac:dyDescent="0.3">
      <c r="C27661" s="227"/>
    </row>
    <row r="27662" spans="3:3" ht="15.6" x14ac:dyDescent="0.3">
      <c r="C27662" s="227"/>
    </row>
    <row r="27663" spans="3:3" ht="15.6" x14ac:dyDescent="0.3">
      <c r="C27663" s="227"/>
    </row>
    <row r="27664" spans="3:3" ht="15.6" x14ac:dyDescent="0.3">
      <c r="C27664" s="227"/>
    </row>
    <row r="27665" spans="3:3" ht="15.6" x14ac:dyDescent="0.3">
      <c r="C27665" s="227"/>
    </row>
    <row r="27666" spans="3:3" ht="15.6" x14ac:dyDescent="0.3">
      <c r="C27666" s="227"/>
    </row>
    <row r="27667" spans="3:3" ht="15.6" x14ac:dyDescent="0.3">
      <c r="C27667" s="227"/>
    </row>
    <row r="27668" spans="3:3" ht="15.6" x14ac:dyDescent="0.3">
      <c r="C27668" s="227"/>
    </row>
    <row r="27669" spans="3:3" ht="15.6" x14ac:dyDescent="0.3">
      <c r="C27669" s="227"/>
    </row>
    <row r="27670" spans="3:3" ht="15.6" x14ac:dyDescent="0.3">
      <c r="C27670" s="227"/>
    </row>
    <row r="27671" spans="3:3" ht="15.6" x14ac:dyDescent="0.3">
      <c r="C27671" s="227"/>
    </row>
    <row r="27672" spans="3:3" ht="15.6" x14ac:dyDescent="0.3">
      <c r="C27672" s="227"/>
    </row>
    <row r="27673" spans="3:3" ht="15.6" x14ac:dyDescent="0.3">
      <c r="C27673" s="227"/>
    </row>
    <row r="27674" spans="3:3" ht="15.6" x14ac:dyDescent="0.3">
      <c r="C27674" s="227"/>
    </row>
    <row r="27675" spans="3:3" ht="15.6" x14ac:dyDescent="0.3">
      <c r="C27675" s="227"/>
    </row>
    <row r="27676" spans="3:3" ht="15.6" x14ac:dyDescent="0.3">
      <c r="C27676" s="227"/>
    </row>
    <row r="27677" spans="3:3" ht="15.6" x14ac:dyDescent="0.3">
      <c r="C27677" s="227"/>
    </row>
    <row r="27678" spans="3:3" ht="15.6" x14ac:dyDescent="0.3">
      <c r="C27678" s="227"/>
    </row>
    <row r="27679" spans="3:3" ht="15.6" x14ac:dyDescent="0.3">
      <c r="C27679" s="227"/>
    </row>
    <row r="27680" spans="3:3" ht="15.6" x14ac:dyDescent="0.3">
      <c r="C27680" s="227"/>
    </row>
    <row r="27681" spans="3:3" ht="15.6" x14ac:dyDescent="0.3">
      <c r="C27681" s="227"/>
    </row>
    <row r="27682" spans="3:3" ht="15.6" x14ac:dyDescent="0.3">
      <c r="C27682" s="227"/>
    </row>
    <row r="27683" spans="3:3" ht="15.6" x14ac:dyDescent="0.3">
      <c r="C27683" s="227"/>
    </row>
    <row r="27684" spans="3:3" ht="15.6" x14ac:dyDescent="0.3">
      <c r="C27684" s="227"/>
    </row>
    <row r="27685" spans="3:3" ht="15.6" x14ac:dyDescent="0.3">
      <c r="C27685" s="227"/>
    </row>
    <row r="27686" spans="3:3" ht="15.6" x14ac:dyDescent="0.3">
      <c r="C27686" s="227"/>
    </row>
    <row r="27687" spans="3:3" ht="15.6" x14ac:dyDescent="0.3">
      <c r="C27687" s="227"/>
    </row>
    <row r="27688" spans="3:3" ht="15.6" x14ac:dyDescent="0.3">
      <c r="C27688" s="227"/>
    </row>
    <row r="27689" spans="3:3" ht="15.6" x14ac:dyDescent="0.3">
      <c r="C27689" s="227"/>
    </row>
    <row r="27690" spans="3:3" ht="15.6" x14ac:dyDescent="0.3">
      <c r="C27690" s="227"/>
    </row>
    <row r="27691" spans="3:3" ht="15.6" x14ac:dyDescent="0.3">
      <c r="C27691" s="227"/>
    </row>
    <row r="27692" spans="3:3" ht="15.6" x14ac:dyDescent="0.3">
      <c r="C27692" s="227"/>
    </row>
    <row r="27693" spans="3:3" ht="15.6" x14ac:dyDescent="0.3">
      <c r="C27693" s="227"/>
    </row>
    <row r="27694" spans="3:3" ht="15.6" x14ac:dyDescent="0.3">
      <c r="C27694" s="227"/>
    </row>
    <row r="27695" spans="3:3" ht="15.6" x14ac:dyDescent="0.3">
      <c r="C27695" s="227"/>
    </row>
    <row r="27696" spans="3:3" ht="15.6" x14ac:dyDescent="0.3">
      <c r="C27696" s="227"/>
    </row>
    <row r="27697" spans="3:3" ht="15.6" x14ac:dyDescent="0.3">
      <c r="C27697" s="227"/>
    </row>
    <row r="27698" spans="3:3" ht="15.6" x14ac:dyDescent="0.3">
      <c r="C27698" s="227"/>
    </row>
    <row r="27699" spans="3:3" ht="15.6" x14ac:dyDescent="0.3">
      <c r="C27699" s="227"/>
    </row>
    <row r="27700" spans="3:3" ht="15.6" x14ac:dyDescent="0.3">
      <c r="C27700" s="227"/>
    </row>
    <row r="27701" spans="3:3" ht="15.6" x14ac:dyDescent="0.3">
      <c r="C27701" s="227"/>
    </row>
    <row r="27702" spans="3:3" ht="15.6" x14ac:dyDescent="0.3">
      <c r="C27702" s="227"/>
    </row>
    <row r="27703" spans="3:3" ht="15.6" x14ac:dyDescent="0.3">
      <c r="C27703" s="227"/>
    </row>
    <row r="27704" spans="3:3" ht="15.6" x14ac:dyDescent="0.3">
      <c r="C27704" s="227"/>
    </row>
    <row r="27705" spans="3:3" ht="15.6" x14ac:dyDescent="0.3">
      <c r="C27705" s="227"/>
    </row>
    <row r="27706" spans="3:3" ht="15.6" x14ac:dyDescent="0.3">
      <c r="C27706" s="227"/>
    </row>
    <row r="27707" spans="3:3" ht="15.6" x14ac:dyDescent="0.3">
      <c r="C27707" s="227"/>
    </row>
    <row r="27708" spans="3:3" ht="15.6" x14ac:dyDescent="0.3">
      <c r="C27708" s="227"/>
    </row>
    <row r="27709" spans="3:3" ht="15.6" x14ac:dyDescent="0.3">
      <c r="C27709" s="227"/>
    </row>
    <row r="27710" spans="3:3" ht="15.6" x14ac:dyDescent="0.3">
      <c r="C27710" s="227"/>
    </row>
    <row r="27711" spans="3:3" ht="15.6" x14ac:dyDescent="0.3">
      <c r="C27711" s="227"/>
    </row>
    <row r="27712" spans="3:3" ht="15.6" x14ac:dyDescent="0.3">
      <c r="C27712" s="227"/>
    </row>
    <row r="27713" spans="3:3" ht="15.6" x14ac:dyDescent="0.3">
      <c r="C27713" s="227"/>
    </row>
    <row r="27714" spans="3:3" ht="15.6" x14ac:dyDescent="0.3">
      <c r="C27714" s="227"/>
    </row>
    <row r="27715" spans="3:3" ht="15.6" x14ac:dyDescent="0.3">
      <c r="C27715" s="227"/>
    </row>
    <row r="27716" spans="3:3" ht="15.6" x14ac:dyDescent="0.3">
      <c r="C27716" s="227"/>
    </row>
    <row r="27717" spans="3:3" ht="15.6" x14ac:dyDescent="0.3">
      <c r="C27717" s="227"/>
    </row>
    <row r="27718" spans="3:3" ht="15.6" x14ac:dyDescent="0.3">
      <c r="C27718" s="227"/>
    </row>
    <row r="27719" spans="3:3" ht="15.6" x14ac:dyDescent="0.3">
      <c r="C27719" s="227"/>
    </row>
    <row r="27720" spans="3:3" ht="15.6" x14ac:dyDescent="0.3">
      <c r="C27720" s="227"/>
    </row>
    <row r="27721" spans="3:3" ht="15.6" x14ac:dyDescent="0.3">
      <c r="C27721" s="227"/>
    </row>
    <row r="27722" spans="3:3" ht="15.6" x14ac:dyDescent="0.3">
      <c r="C27722" s="227"/>
    </row>
    <row r="27723" spans="3:3" ht="15.6" x14ac:dyDescent="0.3">
      <c r="C27723" s="227"/>
    </row>
    <row r="27724" spans="3:3" ht="15.6" x14ac:dyDescent="0.3">
      <c r="C27724" s="227"/>
    </row>
    <row r="27725" spans="3:3" ht="15.6" x14ac:dyDescent="0.3">
      <c r="C27725" s="227"/>
    </row>
    <row r="27726" spans="3:3" ht="15.6" x14ac:dyDescent="0.3">
      <c r="C27726" s="227"/>
    </row>
    <row r="27727" spans="3:3" ht="15.6" x14ac:dyDescent="0.3">
      <c r="C27727" s="227"/>
    </row>
    <row r="27728" spans="3:3" ht="15.6" x14ac:dyDescent="0.3">
      <c r="C27728" s="227"/>
    </row>
    <row r="27729" spans="3:3" ht="15.6" x14ac:dyDescent="0.3">
      <c r="C27729" s="227"/>
    </row>
    <row r="27730" spans="3:3" ht="15.6" x14ac:dyDescent="0.3">
      <c r="C27730" s="227"/>
    </row>
    <row r="27731" spans="3:3" ht="15.6" x14ac:dyDescent="0.3">
      <c r="C27731" s="227"/>
    </row>
    <row r="27732" spans="3:3" ht="15.6" x14ac:dyDescent="0.3">
      <c r="C27732" s="227"/>
    </row>
    <row r="27733" spans="3:3" ht="15.6" x14ac:dyDescent="0.3">
      <c r="C27733" s="227"/>
    </row>
    <row r="27734" spans="3:3" ht="15.6" x14ac:dyDescent="0.3">
      <c r="C27734" s="227"/>
    </row>
    <row r="27735" spans="3:3" ht="15.6" x14ac:dyDescent="0.3">
      <c r="C27735" s="227"/>
    </row>
    <row r="27736" spans="3:3" ht="15.6" x14ac:dyDescent="0.3">
      <c r="C27736" s="227"/>
    </row>
    <row r="27737" spans="3:3" ht="15.6" x14ac:dyDescent="0.3">
      <c r="C27737" s="227"/>
    </row>
    <row r="27738" spans="3:3" ht="15.6" x14ac:dyDescent="0.3">
      <c r="C27738" s="227"/>
    </row>
    <row r="27739" spans="3:3" ht="15.6" x14ac:dyDescent="0.3">
      <c r="C27739" s="227"/>
    </row>
    <row r="27740" spans="3:3" ht="15.6" x14ac:dyDescent="0.3">
      <c r="C27740" s="227"/>
    </row>
    <row r="27741" spans="3:3" ht="15.6" x14ac:dyDescent="0.3">
      <c r="C27741" s="227"/>
    </row>
    <row r="27742" spans="3:3" ht="15.6" x14ac:dyDescent="0.3">
      <c r="C27742" s="227"/>
    </row>
    <row r="27743" spans="3:3" ht="15.6" x14ac:dyDescent="0.3">
      <c r="C27743" s="227"/>
    </row>
    <row r="27744" spans="3:3" ht="15.6" x14ac:dyDescent="0.3">
      <c r="C27744" s="227"/>
    </row>
    <row r="27745" spans="3:3" ht="15.6" x14ac:dyDescent="0.3">
      <c r="C27745" s="227"/>
    </row>
    <row r="27746" spans="3:3" ht="15.6" x14ac:dyDescent="0.3">
      <c r="C27746" s="227"/>
    </row>
    <row r="27747" spans="3:3" ht="15.6" x14ac:dyDescent="0.3">
      <c r="C27747" s="227"/>
    </row>
    <row r="27748" spans="3:3" ht="15.6" x14ac:dyDescent="0.3">
      <c r="C27748" s="227"/>
    </row>
    <row r="27749" spans="3:3" ht="15.6" x14ac:dyDescent="0.3">
      <c r="C27749" s="227"/>
    </row>
    <row r="27750" spans="3:3" ht="15.6" x14ac:dyDescent="0.3">
      <c r="C27750" s="227"/>
    </row>
    <row r="27751" spans="3:3" ht="15.6" x14ac:dyDescent="0.3">
      <c r="C27751" s="227"/>
    </row>
    <row r="27752" spans="3:3" ht="15.6" x14ac:dyDescent="0.3">
      <c r="C27752" s="227"/>
    </row>
    <row r="27753" spans="3:3" ht="15.6" x14ac:dyDescent="0.3">
      <c r="C27753" s="227"/>
    </row>
    <row r="27754" spans="3:3" ht="15.6" x14ac:dyDescent="0.3">
      <c r="C27754" s="227"/>
    </row>
    <row r="27755" spans="3:3" ht="15.6" x14ac:dyDescent="0.3">
      <c r="C27755" s="227"/>
    </row>
    <row r="27756" spans="3:3" ht="15.6" x14ac:dyDescent="0.3">
      <c r="C27756" s="227"/>
    </row>
    <row r="27757" spans="3:3" ht="15.6" x14ac:dyDescent="0.3">
      <c r="C27757" s="227"/>
    </row>
    <row r="27758" spans="3:3" ht="15.6" x14ac:dyDescent="0.3">
      <c r="C27758" s="227"/>
    </row>
    <row r="27759" spans="3:3" ht="15.6" x14ac:dyDescent="0.3">
      <c r="C27759" s="227"/>
    </row>
    <row r="27760" spans="3:3" ht="15.6" x14ac:dyDescent="0.3">
      <c r="C27760" s="227"/>
    </row>
    <row r="27761" spans="3:3" ht="15.6" x14ac:dyDescent="0.3">
      <c r="C27761" s="227"/>
    </row>
    <row r="27762" spans="3:3" ht="15.6" x14ac:dyDescent="0.3">
      <c r="C27762" s="227"/>
    </row>
    <row r="27763" spans="3:3" ht="15.6" x14ac:dyDescent="0.3">
      <c r="C27763" s="227"/>
    </row>
    <row r="27764" spans="3:3" ht="15.6" x14ac:dyDescent="0.3">
      <c r="C27764" s="227"/>
    </row>
    <row r="27765" spans="3:3" ht="15.6" x14ac:dyDescent="0.3">
      <c r="C27765" s="227"/>
    </row>
    <row r="27766" spans="3:3" ht="15.6" x14ac:dyDescent="0.3">
      <c r="C27766" s="227"/>
    </row>
    <row r="27767" spans="3:3" ht="15.6" x14ac:dyDescent="0.3">
      <c r="C27767" s="227"/>
    </row>
    <row r="27768" spans="3:3" ht="15.6" x14ac:dyDescent="0.3">
      <c r="C27768" s="227"/>
    </row>
    <row r="27769" spans="3:3" ht="15.6" x14ac:dyDescent="0.3">
      <c r="C27769" s="227"/>
    </row>
    <row r="27770" spans="3:3" ht="15.6" x14ac:dyDescent="0.3">
      <c r="C27770" s="227"/>
    </row>
    <row r="27771" spans="3:3" ht="15.6" x14ac:dyDescent="0.3">
      <c r="C27771" s="227"/>
    </row>
    <row r="27772" spans="3:3" ht="15.6" x14ac:dyDescent="0.3">
      <c r="C27772" s="227"/>
    </row>
    <row r="27773" spans="3:3" ht="15.6" x14ac:dyDescent="0.3">
      <c r="C27773" s="227"/>
    </row>
    <row r="27774" spans="3:3" ht="15.6" x14ac:dyDescent="0.3">
      <c r="C27774" s="227"/>
    </row>
    <row r="27775" spans="3:3" ht="15.6" x14ac:dyDescent="0.3">
      <c r="C27775" s="227"/>
    </row>
    <row r="27776" spans="3:3" ht="15.6" x14ac:dyDescent="0.3">
      <c r="C27776" s="227"/>
    </row>
    <row r="27777" spans="3:3" ht="15.6" x14ac:dyDescent="0.3">
      <c r="C27777" s="227"/>
    </row>
    <row r="27778" spans="3:3" ht="15.6" x14ac:dyDescent="0.3">
      <c r="C27778" s="227"/>
    </row>
    <row r="27779" spans="3:3" ht="15.6" x14ac:dyDescent="0.3">
      <c r="C27779" s="227"/>
    </row>
    <row r="27780" spans="3:3" ht="15.6" x14ac:dyDescent="0.3">
      <c r="C27780" s="227"/>
    </row>
    <row r="27781" spans="3:3" ht="15.6" x14ac:dyDescent="0.3">
      <c r="C27781" s="227"/>
    </row>
    <row r="27782" spans="3:3" ht="15.6" x14ac:dyDescent="0.3">
      <c r="C27782" s="227"/>
    </row>
    <row r="27783" spans="3:3" ht="15.6" x14ac:dyDescent="0.3">
      <c r="C27783" s="227"/>
    </row>
    <row r="27784" spans="3:3" ht="15.6" x14ac:dyDescent="0.3">
      <c r="C27784" s="227"/>
    </row>
    <row r="27785" spans="3:3" ht="15.6" x14ac:dyDescent="0.3">
      <c r="C27785" s="227"/>
    </row>
    <row r="27786" spans="3:3" ht="15.6" x14ac:dyDescent="0.3">
      <c r="C27786" s="227"/>
    </row>
    <row r="27787" spans="3:3" ht="15.6" x14ac:dyDescent="0.3">
      <c r="C27787" s="227"/>
    </row>
    <row r="27788" spans="3:3" ht="15.6" x14ac:dyDescent="0.3">
      <c r="C27788" s="227"/>
    </row>
    <row r="27789" spans="3:3" ht="15.6" x14ac:dyDescent="0.3">
      <c r="C27789" s="227"/>
    </row>
    <row r="27790" spans="3:3" ht="15.6" x14ac:dyDescent="0.3">
      <c r="C27790" s="227"/>
    </row>
    <row r="27791" spans="3:3" ht="15.6" x14ac:dyDescent="0.3">
      <c r="C27791" s="227"/>
    </row>
    <row r="27792" spans="3:3" ht="15.6" x14ac:dyDescent="0.3">
      <c r="C27792" s="227"/>
    </row>
    <row r="27793" spans="3:3" ht="15.6" x14ac:dyDescent="0.3">
      <c r="C27793" s="227"/>
    </row>
    <row r="27794" spans="3:3" ht="15.6" x14ac:dyDescent="0.3">
      <c r="C27794" s="227"/>
    </row>
    <row r="27795" spans="3:3" ht="15.6" x14ac:dyDescent="0.3">
      <c r="C27795" s="227"/>
    </row>
    <row r="27796" spans="3:3" ht="15.6" x14ac:dyDescent="0.3">
      <c r="C27796" s="227"/>
    </row>
    <row r="27797" spans="3:3" ht="15.6" x14ac:dyDescent="0.3">
      <c r="C27797" s="227"/>
    </row>
    <row r="27798" spans="3:3" ht="15.6" x14ac:dyDescent="0.3">
      <c r="C27798" s="227"/>
    </row>
    <row r="27799" spans="3:3" ht="15.6" x14ac:dyDescent="0.3">
      <c r="C27799" s="227"/>
    </row>
    <row r="27800" spans="3:3" ht="15.6" x14ac:dyDescent="0.3">
      <c r="C27800" s="227"/>
    </row>
    <row r="27801" spans="3:3" ht="15.6" x14ac:dyDescent="0.3">
      <c r="C27801" s="227"/>
    </row>
    <row r="27802" spans="3:3" ht="15.6" x14ac:dyDescent="0.3">
      <c r="C27802" s="227"/>
    </row>
    <row r="27803" spans="3:3" ht="15.6" x14ac:dyDescent="0.3">
      <c r="C27803" s="227"/>
    </row>
    <row r="27804" spans="3:3" ht="15.6" x14ac:dyDescent="0.3">
      <c r="C27804" s="227"/>
    </row>
    <row r="27805" spans="3:3" ht="15.6" x14ac:dyDescent="0.3">
      <c r="C27805" s="227"/>
    </row>
    <row r="27806" spans="3:3" ht="15.6" x14ac:dyDescent="0.3">
      <c r="C27806" s="227"/>
    </row>
    <row r="27807" spans="3:3" ht="15.6" x14ac:dyDescent="0.3">
      <c r="C27807" s="227"/>
    </row>
    <row r="27808" spans="3:3" ht="15.6" x14ac:dyDescent="0.3">
      <c r="C27808" s="227"/>
    </row>
    <row r="27809" spans="3:3" ht="15.6" x14ac:dyDescent="0.3">
      <c r="C27809" s="227"/>
    </row>
    <row r="27810" spans="3:3" ht="15.6" x14ac:dyDescent="0.3">
      <c r="C27810" s="227"/>
    </row>
    <row r="27811" spans="3:3" ht="15.6" x14ac:dyDescent="0.3">
      <c r="C27811" s="227"/>
    </row>
    <row r="27812" spans="3:3" ht="15.6" x14ac:dyDescent="0.3">
      <c r="C27812" s="227"/>
    </row>
    <row r="27813" spans="3:3" ht="15.6" x14ac:dyDescent="0.3">
      <c r="C27813" s="227"/>
    </row>
    <row r="27814" spans="3:3" ht="15.6" x14ac:dyDescent="0.3">
      <c r="C27814" s="227"/>
    </row>
    <row r="27815" spans="3:3" ht="15.6" x14ac:dyDescent="0.3">
      <c r="C27815" s="227"/>
    </row>
    <row r="27816" spans="3:3" ht="15.6" x14ac:dyDescent="0.3">
      <c r="C27816" s="227"/>
    </row>
    <row r="27817" spans="3:3" ht="15.6" x14ac:dyDescent="0.3">
      <c r="C27817" s="227"/>
    </row>
    <row r="27818" spans="3:3" ht="15.6" x14ac:dyDescent="0.3">
      <c r="C27818" s="227"/>
    </row>
    <row r="27819" spans="3:3" ht="15.6" x14ac:dyDescent="0.3">
      <c r="C27819" s="227"/>
    </row>
    <row r="27820" spans="3:3" ht="15.6" x14ac:dyDescent="0.3">
      <c r="C27820" s="227"/>
    </row>
    <row r="27821" spans="3:3" ht="15.6" x14ac:dyDescent="0.3">
      <c r="C27821" s="227"/>
    </row>
    <row r="27822" spans="3:3" ht="15.6" x14ac:dyDescent="0.3">
      <c r="C27822" s="227"/>
    </row>
    <row r="27823" spans="3:3" ht="15.6" x14ac:dyDescent="0.3">
      <c r="C27823" s="227"/>
    </row>
    <row r="27824" spans="3:3" ht="15.6" x14ac:dyDescent="0.3">
      <c r="C27824" s="227"/>
    </row>
    <row r="27825" spans="3:3" ht="15.6" x14ac:dyDescent="0.3">
      <c r="C27825" s="227"/>
    </row>
    <row r="27826" spans="3:3" ht="15.6" x14ac:dyDescent="0.3">
      <c r="C27826" s="227"/>
    </row>
    <row r="27827" spans="3:3" ht="15.6" x14ac:dyDescent="0.3">
      <c r="C27827" s="227"/>
    </row>
    <row r="27828" spans="3:3" ht="15.6" x14ac:dyDescent="0.3">
      <c r="C27828" s="227"/>
    </row>
    <row r="27829" spans="3:3" ht="15.6" x14ac:dyDescent="0.3">
      <c r="C27829" s="227"/>
    </row>
    <row r="27830" spans="3:3" ht="15.6" x14ac:dyDescent="0.3">
      <c r="C27830" s="227"/>
    </row>
    <row r="27831" spans="3:3" ht="15.6" x14ac:dyDescent="0.3">
      <c r="C27831" s="227"/>
    </row>
    <row r="27832" spans="3:3" ht="15.6" x14ac:dyDescent="0.3">
      <c r="C27832" s="227"/>
    </row>
    <row r="27833" spans="3:3" ht="15.6" x14ac:dyDescent="0.3">
      <c r="C27833" s="227"/>
    </row>
    <row r="27834" spans="3:3" ht="15.6" x14ac:dyDescent="0.3">
      <c r="C27834" s="227"/>
    </row>
    <row r="27835" spans="3:3" ht="15.6" x14ac:dyDescent="0.3">
      <c r="C27835" s="227"/>
    </row>
    <row r="27836" spans="3:3" ht="15.6" x14ac:dyDescent="0.3">
      <c r="C27836" s="227"/>
    </row>
    <row r="27837" spans="3:3" ht="15.6" x14ac:dyDescent="0.3">
      <c r="C27837" s="227"/>
    </row>
    <row r="27838" spans="3:3" ht="15.6" x14ac:dyDescent="0.3">
      <c r="C27838" s="227"/>
    </row>
    <row r="27839" spans="3:3" ht="15.6" x14ac:dyDescent="0.3">
      <c r="C27839" s="227"/>
    </row>
    <row r="27840" spans="3:3" ht="15.6" x14ac:dyDescent="0.3">
      <c r="C27840" s="227"/>
    </row>
    <row r="27841" spans="3:3" ht="15.6" x14ac:dyDescent="0.3">
      <c r="C27841" s="227"/>
    </row>
    <row r="27842" spans="3:3" ht="15.6" x14ac:dyDescent="0.3">
      <c r="C27842" s="227"/>
    </row>
    <row r="27843" spans="3:3" ht="15.6" x14ac:dyDescent="0.3">
      <c r="C27843" s="227"/>
    </row>
    <row r="27844" spans="3:3" ht="15.6" x14ac:dyDescent="0.3">
      <c r="C27844" s="227"/>
    </row>
    <row r="27845" spans="3:3" ht="15.6" x14ac:dyDescent="0.3">
      <c r="C27845" s="227"/>
    </row>
    <row r="27846" spans="3:3" ht="15.6" x14ac:dyDescent="0.3">
      <c r="C27846" s="227"/>
    </row>
    <row r="27847" spans="3:3" ht="15.6" x14ac:dyDescent="0.3">
      <c r="C27847" s="227"/>
    </row>
    <row r="27848" spans="3:3" ht="15.6" x14ac:dyDescent="0.3">
      <c r="C27848" s="227"/>
    </row>
    <row r="27849" spans="3:3" ht="15.6" x14ac:dyDescent="0.3">
      <c r="C27849" s="227"/>
    </row>
    <row r="27850" spans="3:3" ht="15.6" x14ac:dyDescent="0.3">
      <c r="C27850" s="227"/>
    </row>
    <row r="27851" spans="3:3" ht="15.6" x14ac:dyDescent="0.3">
      <c r="C27851" s="227"/>
    </row>
    <row r="27852" spans="3:3" ht="15.6" x14ac:dyDescent="0.3">
      <c r="C27852" s="227"/>
    </row>
    <row r="27853" spans="3:3" ht="15.6" x14ac:dyDescent="0.3">
      <c r="C27853" s="227"/>
    </row>
    <row r="27854" spans="3:3" ht="15.6" x14ac:dyDescent="0.3">
      <c r="C27854" s="227"/>
    </row>
    <row r="27855" spans="3:3" ht="15.6" x14ac:dyDescent="0.3">
      <c r="C27855" s="227"/>
    </row>
    <row r="27856" spans="3:3" ht="15.6" x14ac:dyDescent="0.3">
      <c r="C27856" s="227"/>
    </row>
    <row r="27857" spans="3:3" ht="15.6" x14ac:dyDescent="0.3">
      <c r="C27857" s="227"/>
    </row>
    <row r="27858" spans="3:3" ht="15.6" x14ac:dyDescent="0.3">
      <c r="C27858" s="227"/>
    </row>
    <row r="27859" spans="3:3" ht="15.6" x14ac:dyDescent="0.3">
      <c r="C27859" s="227"/>
    </row>
    <row r="27860" spans="3:3" ht="15.6" x14ac:dyDescent="0.3">
      <c r="C27860" s="227"/>
    </row>
    <row r="27861" spans="3:3" ht="15.6" x14ac:dyDescent="0.3">
      <c r="C27861" s="227"/>
    </row>
    <row r="27862" spans="3:3" ht="15.6" x14ac:dyDescent="0.3">
      <c r="C27862" s="227"/>
    </row>
    <row r="27863" spans="3:3" ht="15.6" x14ac:dyDescent="0.3">
      <c r="C27863" s="227"/>
    </row>
    <row r="27864" spans="3:3" ht="15.6" x14ac:dyDescent="0.3">
      <c r="C27864" s="227"/>
    </row>
    <row r="27865" spans="3:3" ht="15.6" x14ac:dyDescent="0.3">
      <c r="C27865" s="227"/>
    </row>
    <row r="27866" spans="3:3" ht="15.6" x14ac:dyDescent="0.3">
      <c r="C27866" s="227"/>
    </row>
    <row r="27867" spans="3:3" ht="15.6" x14ac:dyDescent="0.3">
      <c r="C27867" s="227"/>
    </row>
    <row r="27868" spans="3:3" ht="15.6" x14ac:dyDescent="0.3">
      <c r="C27868" s="227"/>
    </row>
    <row r="27869" spans="3:3" ht="15.6" x14ac:dyDescent="0.3">
      <c r="C27869" s="227"/>
    </row>
    <row r="27870" spans="3:3" ht="15.6" x14ac:dyDescent="0.3">
      <c r="C27870" s="227"/>
    </row>
    <row r="27871" spans="3:3" ht="15.6" x14ac:dyDescent="0.3">
      <c r="C27871" s="227"/>
    </row>
    <row r="27872" spans="3:3" ht="15.6" x14ac:dyDescent="0.3">
      <c r="C27872" s="227"/>
    </row>
    <row r="27873" spans="3:3" ht="15.6" x14ac:dyDescent="0.3">
      <c r="C27873" s="227"/>
    </row>
    <row r="27874" spans="3:3" ht="15.6" x14ac:dyDescent="0.3">
      <c r="C27874" s="227"/>
    </row>
    <row r="27875" spans="3:3" ht="15.6" x14ac:dyDescent="0.3">
      <c r="C27875" s="227"/>
    </row>
    <row r="27876" spans="3:3" ht="15.6" x14ac:dyDescent="0.3">
      <c r="C27876" s="227"/>
    </row>
    <row r="27877" spans="3:3" ht="15.6" x14ac:dyDescent="0.3">
      <c r="C27877" s="227"/>
    </row>
    <row r="27878" spans="3:3" ht="15.6" x14ac:dyDescent="0.3">
      <c r="C27878" s="227"/>
    </row>
    <row r="27879" spans="3:3" ht="15.6" x14ac:dyDescent="0.3">
      <c r="C27879" s="227"/>
    </row>
    <row r="27880" spans="3:3" ht="15.6" x14ac:dyDescent="0.3">
      <c r="C27880" s="227"/>
    </row>
    <row r="27881" spans="3:3" ht="15.6" x14ac:dyDescent="0.3">
      <c r="C27881" s="227"/>
    </row>
    <row r="27882" spans="3:3" ht="15.6" x14ac:dyDescent="0.3">
      <c r="C27882" s="227"/>
    </row>
    <row r="27883" spans="3:3" ht="15.6" x14ac:dyDescent="0.3">
      <c r="C27883" s="227"/>
    </row>
    <row r="27884" spans="3:3" ht="15.6" x14ac:dyDescent="0.3">
      <c r="C27884" s="227"/>
    </row>
    <row r="27885" spans="3:3" ht="15.6" x14ac:dyDescent="0.3">
      <c r="C27885" s="227"/>
    </row>
    <row r="27886" spans="3:3" ht="15.6" x14ac:dyDescent="0.3">
      <c r="C27886" s="227"/>
    </row>
    <row r="27887" spans="3:3" ht="15.6" x14ac:dyDescent="0.3">
      <c r="C27887" s="227"/>
    </row>
    <row r="27888" spans="3:3" ht="15.6" x14ac:dyDescent="0.3">
      <c r="C27888" s="227"/>
    </row>
    <row r="27889" spans="3:3" ht="15.6" x14ac:dyDescent="0.3">
      <c r="C27889" s="227"/>
    </row>
    <row r="27890" spans="3:3" ht="15.6" x14ac:dyDescent="0.3">
      <c r="C27890" s="227"/>
    </row>
    <row r="27891" spans="3:3" ht="15.6" x14ac:dyDescent="0.3">
      <c r="C27891" s="227"/>
    </row>
    <row r="27892" spans="3:3" ht="15.6" x14ac:dyDescent="0.3">
      <c r="C27892" s="227"/>
    </row>
    <row r="27893" spans="3:3" ht="15.6" x14ac:dyDescent="0.3">
      <c r="C27893" s="227"/>
    </row>
    <row r="27894" spans="3:3" ht="15.6" x14ac:dyDescent="0.3">
      <c r="C27894" s="227"/>
    </row>
    <row r="27895" spans="3:3" ht="15.6" x14ac:dyDescent="0.3">
      <c r="C27895" s="227"/>
    </row>
    <row r="27896" spans="3:3" ht="15.6" x14ac:dyDescent="0.3">
      <c r="C27896" s="227"/>
    </row>
    <row r="27897" spans="3:3" ht="15.6" x14ac:dyDescent="0.3">
      <c r="C27897" s="227"/>
    </row>
    <row r="27898" spans="3:3" ht="15.6" x14ac:dyDescent="0.3">
      <c r="C27898" s="227"/>
    </row>
    <row r="27899" spans="3:3" ht="15.6" x14ac:dyDescent="0.3">
      <c r="C27899" s="227"/>
    </row>
    <row r="27900" spans="3:3" ht="15.6" x14ac:dyDescent="0.3">
      <c r="C27900" s="227"/>
    </row>
    <row r="27901" spans="3:3" ht="15.6" x14ac:dyDescent="0.3">
      <c r="C27901" s="227"/>
    </row>
    <row r="27902" spans="3:3" ht="15.6" x14ac:dyDescent="0.3">
      <c r="C27902" s="227"/>
    </row>
    <row r="27903" spans="3:3" ht="15.6" x14ac:dyDescent="0.3">
      <c r="C27903" s="227"/>
    </row>
    <row r="27904" spans="3:3" ht="15.6" x14ac:dyDescent="0.3">
      <c r="C27904" s="227"/>
    </row>
    <row r="27905" spans="3:3" ht="15.6" x14ac:dyDescent="0.3">
      <c r="C27905" s="227"/>
    </row>
    <row r="27906" spans="3:3" ht="15.6" x14ac:dyDescent="0.3">
      <c r="C27906" s="227"/>
    </row>
    <row r="27907" spans="3:3" ht="15.6" x14ac:dyDescent="0.3">
      <c r="C27907" s="227"/>
    </row>
    <row r="27908" spans="3:3" ht="15.6" x14ac:dyDescent="0.3">
      <c r="C27908" s="227"/>
    </row>
    <row r="27909" spans="3:3" ht="15.6" x14ac:dyDescent="0.3">
      <c r="C27909" s="227"/>
    </row>
    <row r="27910" spans="3:3" ht="15.6" x14ac:dyDescent="0.3">
      <c r="C27910" s="227"/>
    </row>
    <row r="27911" spans="3:3" ht="15.6" x14ac:dyDescent="0.3">
      <c r="C27911" s="227"/>
    </row>
    <row r="27912" spans="3:3" ht="15.6" x14ac:dyDescent="0.3">
      <c r="C27912" s="227"/>
    </row>
    <row r="27913" spans="3:3" ht="15.6" x14ac:dyDescent="0.3">
      <c r="C27913" s="227"/>
    </row>
    <row r="27914" spans="3:3" ht="15.6" x14ac:dyDescent="0.3">
      <c r="C27914" s="227"/>
    </row>
    <row r="27915" spans="3:3" ht="15.6" x14ac:dyDescent="0.3">
      <c r="C27915" s="227"/>
    </row>
    <row r="27916" spans="3:3" ht="15.6" x14ac:dyDescent="0.3">
      <c r="C27916" s="227"/>
    </row>
    <row r="27917" spans="3:3" ht="15.6" x14ac:dyDescent="0.3">
      <c r="C27917" s="227"/>
    </row>
    <row r="27918" spans="3:3" ht="15.6" x14ac:dyDescent="0.3">
      <c r="C27918" s="227"/>
    </row>
    <row r="27919" spans="3:3" ht="15.6" x14ac:dyDescent="0.3">
      <c r="C27919" s="227"/>
    </row>
    <row r="27920" spans="3:3" ht="15.6" x14ac:dyDescent="0.3">
      <c r="C27920" s="227"/>
    </row>
    <row r="27921" spans="3:3" ht="15.6" x14ac:dyDescent="0.3">
      <c r="C27921" s="227"/>
    </row>
    <row r="27922" spans="3:3" ht="15.6" x14ac:dyDescent="0.3">
      <c r="C27922" s="227"/>
    </row>
    <row r="27923" spans="3:3" ht="15.6" x14ac:dyDescent="0.3">
      <c r="C27923" s="227"/>
    </row>
    <row r="27924" spans="3:3" ht="15.6" x14ac:dyDescent="0.3">
      <c r="C27924" s="227"/>
    </row>
    <row r="27925" spans="3:3" ht="15.6" x14ac:dyDescent="0.3">
      <c r="C27925" s="227"/>
    </row>
    <row r="27926" spans="3:3" ht="15.6" x14ac:dyDescent="0.3">
      <c r="C27926" s="227"/>
    </row>
    <row r="27927" spans="3:3" ht="15.6" x14ac:dyDescent="0.3">
      <c r="C27927" s="227"/>
    </row>
    <row r="27928" spans="3:3" ht="15.6" x14ac:dyDescent="0.3">
      <c r="C27928" s="227"/>
    </row>
    <row r="27929" spans="3:3" ht="15.6" x14ac:dyDescent="0.3">
      <c r="C27929" s="227"/>
    </row>
    <row r="27930" spans="3:3" ht="15.6" x14ac:dyDescent="0.3">
      <c r="C27930" s="227"/>
    </row>
    <row r="27931" spans="3:3" ht="15.6" x14ac:dyDescent="0.3">
      <c r="C27931" s="227"/>
    </row>
    <row r="27932" spans="3:3" ht="15.6" x14ac:dyDescent="0.3">
      <c r="C27932" s="227"/>
    </row>
    <row r="27933" spans="3:3" ht="15.6" x14ac:dyDescent="0.3">
      <c r="C27933" s="227"/>
    </row>
    <row r="27934" spans="3:3" ht="15.6" x14ac:dyDescent="0.3">
      <c r="C27934" s="227"/>
    </row>
    <row r="27935" spans="3:3" ht="15.6" x14ac:dyDescent="0.3">
      <c r="C27935" s="227"/>
    </row>
    <row r="27936" spans="3:3" ht="15.6" x14ac:dyDescent="0.3">
      <c r="C27936" s="227"/>
    </row>
    <row r="27937" spans="3:3" ht="15.6" x14ac:dyDescent="0.3">
      <c r="C27937" s="227"/>
    </row>
    <row r="27938" spans="3:3" ht="15.6" x14ac:dyDescent="0.3">
      <c r="C27938" s="227"/>
    </row>
    <row r="27939" spans="3:3" ht="15.6" x14ac:dyDescent="0.3">
      <c r="C27939" s="227"/>
    </row>
    <row r="27940" spans="3:3" ht="15.6" x14ac:dyDescent="0.3">
      <c r="C27940" s="227"/>
    </row>
    <row r="27941" spans="3:3" ht="15.6" x14ac:dyDescent="0.3">
      <c r="C27941" s="227"/>
    </row>
    <row r="27942" spans="3:3" ht="15.6" x14ac:dyDescent="0.3">
      <c r="C27942" s="227"/>
    </row>
    <row r="27943" spans="3:3" ht="15.6" x14ac:dyDescent="0.3">
      <c r="C27943" s="227"/>
    </row>
    <row r="27944" spans="3:3" ht="15.6" x14ac:dyDescent="0.3">
      <c r="C27944" s="227"/>
    </row>
    <row r="27945" spans="3:3" ht="15.6" x14ac:dyDescent="0.3">
      <c r="C27945" s="227"/>
    </row>
    <row r="27946" spans="3:3" ht="15.6" x14ac:dyDescent="0.3">
      <c r="C27946" s="227"/>
    </row>
    <row r="27947" spans="3:3" ht="15.6" x14ac:dyDescent="0.3">
      <c r="C27947" s="227"/>
    </row>
    <row r="27948" spans="3:3" ht="15.6" x14ac:dyDescent="0.3">
      <c r="C27948" s="227"/>
    </row>
    <row r="27949" spans="3:3" ht="15.6" x14ac:dyDescent="0.3">
      <c r="C27949" s="227"/>
    </row>
    <row r="27950" spans="3:3" ht="15.6" x14ac:dyDescent="0.3">
      <c r="C27950" s="227"/>
    </row>
    <row r="27951" spans="3:3" ht="15.6" x14ac:dyDescent="0.3">
      <c r="C27951" s="227"/>
    </row>
    <row r="27952" spans="3:3" ht="15.6" x14ac:dyDescent="0.3">
      <c r="C27952" s="227"/>
    </row>
    <row r="27953" spans="3:3" ht="15.6" x14ac:dyDescent="0.3">
      <c r="C27953" s="227"/>
    </row>
    <row r="27954" spans="3:3" ht="15.6" x14ac:dyDescent="0.3">
      <c r="C27954" s="227"/>
    </row>
    <row r="27955" spans="3:3" ht="15.6" x14ac:dyDescent="0.3">
      <c r="C27955" s="227"/>
    </row>
    <row r="27956" spans="3:3" ht="15.6" x14ac:dyDescent="0.3">
      <c r="C27956" s="227"/>
    </row>
    <row r="27957" spans="3:3" ht="15.6" x14ac:dyDescent="0.3">
      <c r="C27957" s="227"/>
    </row>
    <row r="27958" spans="3:3" ht="15.6" x14ac:dyDescent="0.3">
      <c r="C27958" s="227"/>
    </row>
    <row r="27959" spans="3:3" ht="15.6" x14ac:dyDescent="0.3">
      <c r="C27959" s="227"/>
    </row>
    <row r="27960" spans="3:3" ht="15.6" x14ac:dyDescent="0.3">
      <c r="C27960" s="227"/>
    </row>
    <row r="27961" spans="3:3" ht="15.6" x14ac:dyDescent="0.3">
      <c r="C27961" s="227"/>
    </row>
    <row r="27962" spans="3:3" ht="15.6" x14ac:dyDescent="0.3">
      <c r="C27962" s="227"/>
    </row>
    <row r="27963" spans="3:3" ht="15.6" x14ac:dyDescent="0.3">
      <c r="C27963" s="227"/>
    </row>
    <row r="27964" spans="3:3" ht="15.6" x14ac:dyDescent="0.3">
      <c r="C27964" s="227"/>
    </row>
    <row r="27965" spans="3:3" ht="15.6" x14ac:dyDescent="0.3">
      <c r="C27965" s="227"/>
    </row>
    <row r="27966" spans="3:3" ht="15.6" x14ac:dyDescent="0.3">
      <c r="C27966" s="227"/>
    </row>
    <row r="27967" spans="3:3" ht="15.6" x14ac:dyDescent="0.3">
      <c r="C27967" s="227"/>
    </row>
    <row r="27968" spans="3:3" ht="15.6" x14ac:dyDescent="0.3">
      <c r="C27968" s="227"/>
    </row>
    <row r="27969" spans="3:3" ht="15.6" x14ac:dyDescent="0.3">
      <c r="C27969" s="227"/>
    </row>
    <row r="27970" spans="3:3" ht="15.6" x14ac:dyDescent="0.3">
      <c r="C27970" s="227"/>
    </row>
    <row r="27971" spans="3:3" ht="15.6" x14ac:dyDescent="0.3">
      <c r="C27971" s="227"/>
    </row>
    <row r="27972" spans="3:3" ht="15.6" x14ac:dyDescent="0.3">
      <c r="C27972" s="227"/>
    </row>
    <row r="27973" spans="3:3" ht="15.6" x14ac:dyDescent="0.3">
      <c r="C27973" s="227"/>
    </row>
    <row r="27974" spans="3:3" ht="15.6" x14ac:dyDescent="0.3">
      <c r="C27974" s="227"/>
    </row>
    <row r="27975" spans="3:3" ht="15.6" x14ac:dyDescent="0.3">
      <c r="C27975" s="227"/>
    </row>
    <row r="27976" spans="3:3" ht="15.6" x14ac:dyDescent="0.3">
      <c r="C27976" s="227"/>
    </row>
    <row r="27977" spans="3:3" ht="15.6" x14ac:dyDescent="0.3">
      <c r="C27977" s="227"/>
    </row>
    <row r="27978" spans="3:3" ht="15.6" x14ac:dyDescent="0.3">
      <c r="C27978" s="227"/>
    </row>
    <row r="27979" spans="3:3" ht="15.6" x14ac:dyDescent="0.3">
      <c r="C27979" s="227"/>
    </row>
    <row r="27980" spans="3:3" ht="15.6" x14ac:dyDescent="0.3">
      <c r="C27980" s="227"/>
    </row>
    <row r="27981" spans="3:3" ht="15.6" x14ac:dyDescent="0.3">
      <c r="C27981" s="227"/>
    </row>
    <row r="27982" spans="3:3" ht="15.6" x14ac:dyDescent="0.3">
      <c r="C27982" s="227"/>
    </row>
    <row r="27983" spans="3:3" ht="15.6" x14ac:dyDescent="0.3">
      <c r="C27983" s="227"/>
    </row>
    <row r="27984" spans="3:3" ht="15.6" x14ac:dyDescent="0.3">
      <c r="C27984" s="227"/>
    </row>
    <row r="27985" spans="3:3" ht="15.6" x14ac:dyDescent="0.3">
      <c r="C27985" s="227"/>
    </row>
    <row r="27986" spans="3:3" ht="15.6" x14ac:dyDescent="0.3">
      <c r="C27986" s="227"/>
    </row>
    <row r="27987" spans="3:3" ht="15.6" x14ac:dyDescent="0.3">
      <c r="C27987" s="227"/>
    </row>
    <row r="27988" spans="3:3" ht="15.6" x14ac:dyDescent="0.3">
      <c r="C27988" s="227"/>
    </row>
    <row r="27989" spans="3:3" ht="15.6" x14ac:dyDescent="0.3">
      <c r="C27989" s="227"/>
    </row>
    <row r="27990" spans="3:3" ht="15.6" x14ac:dyDescent="0.3">
      <c r="C27990" s="227"/>
    </row>
    <row r="27991" spans="3:3" ht="15.6" x14ac:dyDescent="0.3">
      <c r="C27991" s="227"/>
    </row>
    <row r="27992" spans="3:3" ht="15.6" x14ac:dyDescent="0.3">
      <c r="C27992" s="227"/>
    </row>
    <row r="27993" spans="3:3" ht="15.6" x14ac:dyDescent="0.3">
      <c r="C27993" s="227"/>
    </row>
    <row r="27994" spans="3:3" ht="15.6" x14ac:dyDescent="0.3">
      <c r="C27994" s="227"/>
    </row>
    <row r="27995" spans="3:3" ht="15.6" x14ac:dyDescent="0.3">
      <c r="C27995" s="227"/>
    </row>
    <row r="27996" spans="3:3" ht="15.6" x14ac:dyDescent="0.3">
      <c r="C27996" s="227"/>
    </row>
    <row r="27997" spans="3:3" ht="15.6" x14ac:dyDescent="0.3">
      <c r="C27997" s="227"/>
    </row>
    <row r="27998" spans="3:3" ht="15.6" x14ac:dyDescent="0.3">
      <c r="C27998" s="227"/>
    </row>
    <row r="27999" spans="3:3" ht="15.6" x14ac:dyDescent="0.3">
      <c r="C27999" s="227"/>
    </row>
    <row r="28000" spans="3:3" ht="15.6" x14ac:dyDescent="0.3">
      <c r="C28000" s="227"/>
    </row>
    <row r="28001" spans="3:3" ht="15.6" x14ac:dyDescent="0.3">
      <c r="C28001" s="227"/>
    </row>
    <row r="28002" spans="3:3" ht="15.6" x14ac:dyDescent="0.3">
      <c r="C28002" s="227"/>
    </row>
    <row r="28003" spans="3:3" ht="15.6" x14ac:dyDescent="0.3">
      <c r="C28003" s="227"/>
    </row>
    <row r="28004" spans="3:3" ht="15.6" x14ac:dyDescent="0.3">
      <c r="C28004" s="227"/>
    </row>
    <row r="28005" spans="3:3" ht="15.6" x14ac:dyDescent="0.3">
      <c r="C28005" s="227"/>
    </row>
    <row r="28006" spans="3:3" ht="15.6" x14ac:dyDescent="0.3">
      <c r="C28006" s="227"/>
    </row>
    <row r="28007" spans="3:3" ht="15.6" x14ac:dyDescent="0.3">
      <c r="C28007" s="227"/>
    </row>
    <row r="28008" spans="3:3" ht="15.6" x14ac:dyDescent="0.3">
      <c r="C28008" s="227"/>
    </row>
    <row r="28009" spans="3:3" ht="15.6" x14ac:dyDescent="0.3">
      <c r="C28009" s="227"/>
    </row>
    <row r="28010" spans="3:3" ht="15.6" x14ac:dyDescent="0.3">
      <c r="C28010" s="227"/>
    </row>
    <row r="28011" spans="3:3" ht="15.6" x14ac:dyDescent="0.3">
      <c r="C28011" s="227"/>
    </row>
    <row r="28012" spans="3:3" ht="15.6" x14ac:dyDescent="0.3">
      <c r="C28012" s="227"/>
    </row>
    <row r="28013" spans="3:3" ht="15.6" x14ac:dyDescent="0.3">
      <c r="C28013" s="227"/>
    </row>
    <row r="28014" spans="3:3" ht="15.6" x14ac:dyDescent="0.3">
      <c r="C28014" s="227"/>
    </row>
    <row r="28015" spans="3:3" ht="15.6" x14ac:dyDescent="0.3">
      <c r="C28015" s="227"/>
    </row>
    <row r="28016" spans="3:3" ht="15.6" x14ac:dyDescent="0.3">
      <c r="C28016" s="227"/>
    </row>
    <row r="28017" spans="3:3" ht="15.6" x14ac:dyDescent="0.3">
      <c r="C28017" s="227"/>
    </row>
    <row r="28018" spans="3:3" ht="15.6" x14ac:dyDescent="0.3">
      <c r="C28018" s="227"/>
    </row>
    <row r="28019" spans="3:3" ht="15.6" x14ac:dyDescent="0.3">
      <c r="C28019" s="227"/>
    </row>
    <row r="28020" spans="3:3" ht="15.6" x14ac:dyDescent="0.3">
      <c r="C28020" s="227"/>
    </row>
    <row r="28021" spans="3:3" ht="15.6" x14ac:dyDescent="0.3">
      <c r="C28021" s="227"/>
    </row>
    <row r="28022" spans="3:3" ht="15.6" x14ac:dyDescent="0.3">
      <c r="C28022" s="227"/>
    </row>
    <row r="28023" spans="3:3" ht="15.6" x14ac:dyDescent="0.3">
      <c r="C28023" s="227"/>
    </row>
    <row r="28024" spans="3:3" ht="15.6" x14ac:dyDescent="0.3">
      <c r="C28024" s="227"/>
    </row>
    <row r="28025" spans="3:3" ht="15.6" x14ac:dyDescent="0.3">
      <c r="C28025" s="227"/>
    </row>
    <row r="28026" spans="3:3" ht="15.6" x14ac:dyDescent="0.3">
      <c r="C28026" s="227"/>
    </row>
    <row r="28027" spans="3:3" ht="15.6" x14ac:dyDescent="0.3">
      <c r="C28027" s="227"/>
    </row>
    <row r="28028" spans="3:3" ht="15.6" x14ac:dyDescent="0.3">
      <c r="C28028" s="227"/>
    </row>
    <row r="28029" spans="3:3" ht="15.6" x14ac:dyDescent="0.3">
      <c r="C28029" s="227"/>
    </row>
    <row r="28030" spans="3:3" ht="15.6" x14ac:dyDescent="0.3">
      <c r="C28030" s="227"/>
    </row>
    <row r="28031" spans="3:3" ht="15.6" x14ac:dyDescent="0.3">
      <c r="C28031" s="227"/>
    </row>
    <row r="28032" spans="3:3" ht="15.6" x14ac:dyDescent="0.3">
      <c r="C28032" s="227"/>
    </row>
    <row r="28033" spans="3:3" ht="15.6" x14ac:dyDescent="0.3">
      <c r="C28033" s="227"/>
    </row>
    <row r="28034" spans="3:3" ht="15.6" x14ac:dyDescent="0.3">
      <c r="C28034" s="227"/>
    </row>
    <row r="28035" spans="3:3" ht="15.6" x14ac:dyDescent="0.3">
      <c r="C28035" s="227"/>
    </row>
    <row r="28036" spans="3:3" ht="15.6" x14ac:dyDescent="0.3">
      <c r="C28036" s="227"/>
    </row>
    <row r="28037" spans="3:3" ht="15.6" x14ac:dyDescent="0.3">
      <c r="C28037" s="227"/>
    </row>
    <row r="28038" spans="3:3" ht="15.6" x14ac:dyDescent="0.3">
      <c r="C28038" s="227"/>
    </row>
    <row r="28039" spans="3:3" ht="15.6" x14ac:dyDescent="0.3">
      <c r="C28039" s="227"/>
    </row>
    <row r="28040" spans="3:3" ht="15.6" x14ac:dyDescent="0.3">
      <c r="C28040" s="227"/>
    </row>
    <row r="28041" spans="3:3" ht="15.6" x14ac:dyDescent="0.3">
      <c r="C28041" s="227"/>
    </row>
    <row r="28042" spans="3:3" ht="15.6" x14ac:dyDescent="0.3">
      <c r="C28042" s="227"/>
    </row>
    <row r="28043" spans="3:3" ht="15.6" x14ac:dyDescent="0.3">
      <c r="C28043" s="227"/>
    </row>
    <row r="28044" spans="3:3" ht="15.6" x14ac:dyDescent="0.3">
      <c r="C28044" s="227"/>
    </row>
    <row r="28045" spans="3:3" ht="15.6" x14ac:dyDescent="0.3">
      <c r="C28045" s="227"/>
    </row>
    <row r="28046" spans="3:3" ht="15.6" x14ac:dyDescent="0.3">
      <c r="C28046" s="227"/>
    </row>
    <row r="28047" spans="3:3" ht="15.6" x14ac:dyDescent="0.3">
      <c r="C28047" s="227"/>
    </row>
    <row r="28048" spans="3:3" ht="15.6" x14ac:dyDescent="0.3">
      <c r="C28048" s="227"/>
    </row>
    <row r="28049" spans="3:3" ht="15.6" x14ac:dyDescent="0.3">
      <c r="C28049" s="227"/>
    </row>
    <row r="28050" spans="3:3" ht="15.6" x14ac:dyDescent="0.3">
      <c r="C28050" s="227"/>
    </row>
    <row r="28051" spans="3:3" ht="15.6" x14ac:dyDescent="0.3">
      <c r="C28051" s="227"/>
    </row>
    <row r="28052" spans="3:3" ht="15.6" x14ac:dyDescent="0.3">
      <c r="C28052" s="227"/>
    </row>
    <row r="28053" spans="3:3" ht="15.6" x14ac:dyDescent="0.3">
      <c r="C28053" s="227"/>
    </row>
    <row r="28054" spans="3:3" ht="15.6" x14ac:dyDescent="0.3">
      <c r="C28054" s="227"/>
    </row>
    <row r="28055" spans="3:3" ht="15.6" x14ac:dyDescent="0.3">
      <c r="C28055" s="227"/>
    </row>
    <row r="28056" spans="3:3" ht="15.6" x14ac:dyDescent="0.3">
      <c r="C28056" s="227"/>
    </row>
    <row r="28057" spans="3:3" ht="15.6" x14ac:dyDescent="0.3">
      <c r="C28057" s="227"/>
    </row>
    <row r="28058" spans="3:3" ht="15.6" x14ac:dyDescent="0.3">
      <c r="C28058" s="227"/>
    </row>
    <row r="28059" spans="3:3" ht="15.6" x14ac:dyDescent="0.3">
      <c r="C28059" s="227"/>
    </row>
    <row r="28060" spans="3:3" ht="15.6" x14ac:dyDescent="0.3">
      <c r="C28060" s="227"/>
    </row>
    <row r="28061" spans="3:3" ht="15.6" x14ac:dyDescent="0.3">
      <c r="C28061" s="227"/>
    </row>
    <row r="28062" spans="3:3" ht="15.6" x14ac:dyDescent="0.3">
      <c r="C28062" s="227"/>
    </row>
    <row r="28063" spans="3:3" ht="15.6" x14ac:dyDescent="0.3">
      <c r="C28063" s="227"/>
    </row>
    <row r="28064" spans="3:3" ht="15.6" x14ac:dyDescent="0.3">
      <c r="C28064" s="227"/>
    </row>
    <row r="28065" spans="3:3" ht="15.6" x14ac:dyDescent="0.3">
      <c r="C28065" s="227"/>
    </row>
    <row r="28066" spans="3:3" ht="15.6" x14ac:dyDescent="0.3">
      <c r="C28066" s="227"/>
    </row>
    <row r="28067" spans="3:3" ht="15.6" x14ac:dyDescent="0.3">
      <c r="C28067" s="227"/>
    </row>
    <row r="28068" spans="3:3" ht="15.6" x14ac:dyDescent="0.3">
      <c r="C28068" s="227"/>
    </row>
    <row r="28069" spans="3:3" ht="15.6" x14ac:dyDescent="0.3">
      <c r="C28069" s="227"/>
    </row>
    <row r="28070" spans="3:3" ht="15.6" x14ac:dyDescent="0.3">
      <c r="C28070" s="227"/>
    </row>
    <row r="28071" spans="3:3" ht="15.6" x14ac:dyDescent="0.3">
      <c r="C28071" s="227"/>
    </row>
    <row r="28072" spans="3:3" ht="15.6" x14ac:dyDescent="0.3">
      <c r="C28072" s="227"/>
    </row>
    <row r="28073" spans="3:3" ht="15.6" x14ac:dyDescent="0.3">
      <c r="C28073" s="227"/>
    </row>
    <row r="28074" spans="3:3" ht="15.6" x14ac:dyDescent="0.3">
      <c r="C28074" s="227"/>
    </row>
    <row r="28075" spans="3:3" ht="15.6" x14ac:dyDescent="0.3">
      <c r="C28075" s="227"/>
    </row>
    <row r="28076" spans="3:3" ht="15.6" x14ac:dyDescent="0.3">
      <c r="C28076" s="227"/>
    </row>
    <row r="28077" spans="3:3" ht="15.6" x14ac:dyDescent="0.3">
      <c r="C28077" s="227"/>
    </row>
    <row r="28078" spans="3:3" ht="15.6" x14ac:dyDescent="0.3">
      <c r="C28078" s="227"/>
    </row>
    <row r="28079" spans="3:3" ht="15.6" x14ac:dyDescent="0.3">
      <c r="C28079" s="227"/>
    </row>
    <row r="28080" spans="3:3" ht="15.6" x14ac:dyDescent="0.3">
      <c r="C28080" s="227"/>
    </row>
    <row r="28081" spans="3:3" ht="15.6" x14ac:dyDescent="0.3">
      <c r="C28081" s="227"/>
    </row>
    <row r="28082" spans="3:3" ht="15.6" x14ac:dyDescent="0.3">
      <c r="C28082" s="227"/>
    </row>
    <row r="28083" spans="3:3" ht="15.6" x14ac:dyDescent="0.3">
      <c r="C28083" s="227"/>
    </row>
    <row r="28084" spans="3:3" ht="15.6" x14ac:dyDescent="0.3">
      <c r="C28084" s="227"/>
    </row>
    <row r="28085" spans="3:3" ht="15.6" x14ac:dyDescent="0.3">
      <c r="C28085" s="227"/>
    </row>
    <row r="28086" spans="3:3" ht="15.6" x14ac:dyDescent="0.3">
      <c r="C28086" s="227"/>
    </row>
    <row r="28087" spans="3:3" ht="15.6" x14ac:dyDescent="0.3">
      <c r="C28087" s="227"/>
    </row>
    <row r="28088" spans="3:3" ht="15.6" x14ac:dyDescent="0.3">
      <c r="C28088" s="227"/>
    </row>
    <row r="28089" spans="3:3" ht="15.6" x14ac:dyDescent="0.3">
      <c r="C28089" s="227"/>
    </row>
    <row r="28090" spans="3:3" ht="15.6" x14ac:dyDescent="0.3">
      <c r="C28090" s="227"/>
    </row>
    <row r="28091" spans="3:3" ht="15.6" x14ac:dyDescent="0.3">
      <c r="C28091" s="227"/>
    </row>
    <row r="28092" spans="3:3" ht="15.6" x14ac:dyDescent="0.3">
      <c r="C28092" s="227"/>
    </row>
    <row r="28093" spans="3:3" ht="15.6" x14ac:dyDescent="0.3">
      <c r="C28093" s="227"/>
    </row>
    <row r="28094" spans="3:3" ht="15.6" x14ac:dyDescent="0.3">
      <c r="C28094" s="227"/>
    </row>
    <row r="28095" spans="3:3" ht="15.6" x14ac:dyDescent="0.3">
      <c r="C28095" s="227"/>
    </row>
    <row r="28096" spans="3:3" ht="15.6" x14ac:dyDescent="0.3">
      <c r="C28096" s="227"/>
    </row>
    <row r="28097" spans="3:3" ht="15.6" x14ac:dyDescent="0.3">
      <c r="C28097" s="227"/>
    </row>
    <row r="28098" spans="3:3" ht="15.6" x14ac:dyDescent="0.3">
      <c r="C28098" s="227"/>
    </row>
    <row r="28099" spans="3:3" ht="15.6" x14ac:dyDescent="0.3">
      <c r="C28099" s="227"/>
    </row>
    <row r="28100" spans="3:3" ht="15.6" x14ac:dyDescent="0.3">
      <c r="C28100" s="227"/>
    </row>
    <row r="28101" spans="3:3" ht="15.6" x14ac:dyDescent="0.3">
      <c r="C28101" s="227"/>
    </row>
    <row r="28102" spans="3:3" ht="15.6" x14ac:dyDescent="0.3">
      <c r="C28102" s="227"/>
    </row>
    <row r="28103" spans="3:3" ht="15.6" x14ac:dyDescent="0.3">
      <c r="C28103" s="227"/>
    </row>
    <row r="28104" spans="3:3" ht="15.6" x14ac:dyDescent="0.3">
      <c r="C28104" s="227"/>
    </row>
    <row r="28105" spans="3:3" ht="15.6" x14ac:dyDescent="0.3">
      <c r="C28105" s="227"/>
    </row>
    <row r="28106" spans="3:3" ht="15.6" x14ac:dyDescent="0.3">
      <c r="C28106" s="227"/>
    </row>
    <row r="28107" spans="3:3" ht="15.6" x14ac:dyDescent="0.3">
      <c r="C28107" s="227"/>
    </row>
    <row r="28108" spans="3:3" ht="15.6" x14ac:dyDescent="0.3">
      <c r="C28108" s="227"/>
    </row>
    <row r="28109" spans="3:3" ht="15.6" x14ac:dyDescent="0.3">
      <c r="C28109" s="227"/>
    </row>
    <row r="28110" spans="3:3" ht="15.6" x14ac:dyDescent="0.3">
      <c r="C28110" s="227"/>
    </row>
    <row r="28111" spans="3:3" ht="15.6" x14ac:dyDescent="0.3">
      <c r="C28111" s="227"/>
    </row>
    <row r="28112" spans="3:3" ht="15.6" x14ac:dyDescent="0.3">
      <c r="C28112" s="227"/>
    </row>
    <row r="28113" spans="3:3" ht="15.6" x14ac:dyDescent="0.3">
      <c r="C28113" s="227"/>
    </row>
    <row r="28114" spans="3:3" ht="15.6" x14ac:dyDescent="0.3">
      <c r="C28114" s="227"/>
    </row>
    <row r="28115" spans="3:3" ht="15.6" x14ac:dyDescent="0.3">
      <c r="C28115" s="227"/>
    </row>
    <row r="28116" spans="3:3" ht="15.6" x14ac:dyDescent="0.3">
      <c r="C28116" s="227"/>
    </row>
    <row r="28117" spans="3:3" ht="15.6" x14ac:dyDescent="0.3">
      <c r="C28117" s="227"/>
    </row>
    <row r="28118" spans="3:3" ht="15.6" x14ac:dyDescent="0.3">
      <c r="C28118" s="227"/>
    </row>
    <row r="28119" spans="3:3" ht="15.6" x14ac:dyDescent="0.3">
      <c r="C28119" s="227"/>
    </row>
    <row r="28120" spans="3:3" ht="15.6" x14ac:dyDescent="0.3">
      <c r="C28120" s="227"/>
    </row>
    <row r="28121" spans="3:3" ht="15.6" x14ac:dyDescent="0.3">
      <c r="C28121" s="227"/>
    </row>
    <row r="28122" spans="3:3" ht="15.6" x14ac:dyDescent="0.3">
      <c r="C28122" s="227"/>
    </row>
    <row r="28123" spans="3:3" ht="15.6" x14ac:dyDescent="0.3">
      <c r="C28123" s="227"/>
    </row>
    <row r="28124" spans="3:3" ht="15.6" x14ac:dyDescent="0.3">
      <c r="C28124" s="227"/>
    </row>
    <row r="28125" spans="3:3" ht="15.6" x14ac:dyDescent="0.3">
      <c r="C28125" s="227"/>
    </row>
    <row r="28126" spans="3:3" ht="15.6" x14ac:dyDescent="0.3">
      <c r="C28126" s="227"/>
    </row>
    <row r="28127" spans="3:3" ht="15.6" x14ac:dyDescent="0.3">
      <c r="C28127" s="227"/>
    </row>
    <row r="28128" spans="3:3" ht="15.6" x14ac:dyDescent="0.3">
      <c r="C28128" s="227"/>
    </row>
    <row r="28129" spans="3:3" ht="15.6" x14ac:dyDescent="0.3">
      <c r="C28129" s="227"/>
    </row>
    <row r="28130" spans="3:3" ht="15.6" x14ac:dyDescent="0.3">
      <c r="C28130" s="227"/>
    </row>
    <row r="28131" spans="3:3" ht="15.6" x14ac:dyDescent="0.3">
      <c r="C28131" s="227"/>
    </row>
    <row r="28132" spans="3:3" ht="15.6" x14ac:dyDescent="0.3">
      <c r="C28132" s="227"/>
    </row>
    <row r="28133" spans="3:3" ht="15.6" x14ac:dyDescent="0.3">
      <c r="C28133" s="227"/>
    </row>
    <row r="28134" spans="3:3" ht="15.6" x14ac:dyDescent="0.3">
      <c r="C28134" s="227"/>
    </row>
    <row r="28135" spans="3:3" ht="15.6" x14ac:dyDescent="0.3">
      <c r="C28135" s="227"/>
    </row>
    <row r="28136" spans="3:3" ht="15.6" x14ac:dyDescent="0.3">
      <c r="C28136" s="227"/>
    </row>
    <row r="28137" spans="3:3" ht="15.6" x14ac:dyDescent="0.3">
      <c r="C28137" s="227"/>
    </row>
    <row r="28138" spans="3:3" ht="15.6" x14ac:dyDescent="0.3">
      <c r="C28138" s="227"/>
    </row>
    <row r="28139" spans="3:3" ht="15.6" x14ac:dyDescent="0.3">
      <c r="C28139" s="227"/>
    </row>
    <row r="28140" spans="3:3" ht="15.6" x14ac:dyDescent="0.3">
      <c r="C28140" s="227"/>
    </row>
    <row r="28141" spans="3:3" ht="15.6" x14ac:dyDescent="0.3">
      <c r="C28141" s="227"/>
    </row>
    <row r="28142" spans="3:3" ht="15.6" x14ac:dyDescent="0.3">
      <c r="C28142" s="227"/>
    </row>
    <row r="28143" spans="3:3" ht="15.6" x14ac:dyDescent="0.3">
      <c r="C28143" s="227"/>
    </row>
    <row r="28144" spans="3:3" ht="15.6" x14ac:dyDescent="0.3">
      <c r="C28144" s="227"/>
    </row>
    <row r="28145" spans="3:3" ht="15.6" x14ac:dyDescent="0.3">
      <c r="C28145" s="227"/>
    </row>
    <row r="28146" spans="3:3" ht="15.6" x14ac:dyDescent="0.3">
      <c r="C28146" s="227"/>
    </row>
    <row r="28147" spans="3:3" ht="15.6" x14ac:dyDescent="0.3">
      <c r="C28147" s="227"/>
    </row>
    <row r="28148" spans="3:3" ht="15.6" x14ac:dyDescent="0.3">
      <c r="C28148" s="227"/>
    </row>
    <row r="28149" spans="3:3" ht="15.6" x14ac:dyDescent="0.3">
      <c r="C28149" s="227"/>
    </row>
    <row r="28150" spans="3:3" ht="15.6" x14ac:dyDescent="0.3">
      <c r="C28150" s="227"/>
    </row>
    <row r="28151" spans="3:3" ht="15.6" x14ac:dyDescent="0.3">
      <c r="C28151" s="227"/>
    </row>
    <row r="28152" spans="3:3" ht="15.6" x14ac:dyDescent="0.3">
      <c r="C28152" s="227"/>
    </row>
    <row r="28153" spans="3:3" ht="15.6" x14ac:dyDescent="0.3">
      <c r="C28153" s="227"/>
    </row>
    <row r="28154" spans="3:3" ht="15.6" x14ac:dyDescent="0.3">
      <c r="C28154" s="227"/>
    </row>
    <row r="28155" spans="3:3" ht="15.6" x14ac:dyDescent="0.3">
      <c r="C28155" s="227"/>
    </row>
    <row r="28156" spans="3:3" ht="15.6" x14ac:dyDescent="0.3">
      <c r="C28156" s="227"/>
    </row>
    <row r="28157" spans="3:3" ht="15.6" x14ac:dyDescent="0.3">
      <c r="C28157" s="227"/>
    </row>
    <row r="28158" spans="3:3" ht="15.6" x14ac:dyDescent="0.3">
      <c r="C28158" s="227"/>
    </row>
    <row r="28159" spans="3:3" ht="15.6" x14ac:dyDescent="0.3">
      <c r="C28159" s="227"/>
    </row>
    <row r="28160" spans="3:3" ht="15.6" x14ac:dyDescent="0.3">
      <c r="C28160" s="227"/>
    </row>
    <row r="28161" spans="3:3" ht="15.6" x14ac:dyDescent="0.3">
      <c r="C28161" s="227"/>
    </row>
    <row r="28162" spans="3:3" ht="15.6" x14ac:dyDescent="0.3">
      <c r="C28162" s="227"/>
    </row>
    <row r="28163" spans="3:3" ht="15.6" x14ac:dyDescent="0.3">
      <c r="C28163" s="227"/>
    </row>
    <row r="28164" spans="3:3" ht="15.6" x14ac:dyDescent="0.3">
      <c r="C28164" s="227"/>
    </row>
    <row r="28165" spans="3:3" ht="15.6" x14ac:dyDescent="0.3">
      <c r="C28165" s="227"/>
    </row>
    <row r="28166" spans="3:3" ht="15.6" x14ac:dyDescent="0.3">
      <c r="C28166" s="227"/>
    </row>
    <row r="28167" spans="3:3" ht="15.6" x14ac:dyDescent="0.3">
      <c r="C28167" s="227"/>
    </row>
    <row r="28168" spans="3:3" ht="15.6" x14ac:dyDescent="0.3">
      <c r="C28168" s="227"/>
    </row>
    <row r="28169" spans="3:3" ht="15.6" x14ac:dyDescent="0.3">
      <c r="C28169" s="227"/>
    </row>
    <row r="28170" spans="3:3" ht="15.6" x14ac:dyDescent="0.3">
      <c r="C28170" s="227"/>
    </row>
    <row r="28171" spans="3:3" ht="15.6" x14ac:dyDescent="0.3">
      <c r="C28171" s="227"/>
    </row>
    <row r="28172" spans="3:3" ht="15.6" x14ac:dyDescent="0.3">
      <c r="C28172" s="227"/>
    </row>
    <row r="28173" spans="3:3" ht="15.6" x14ac:dyDescent="0.3">
      <c r="C28173" s="227"/>
    </row>
    <row r="28174" spans="3:3" ht="15.6" x14ac:dyDescent="0.3">
      <c r="C28174" s="227"/>
    </row>
    <row r="28175" spans="3:3" ht="15.6" x14ac:dyDescent="0.3">
      <c r="C28175" s="227"/>
    </row>
    <row r="28176" spans="3:3" ht="15.6" x14ac:dyDescent="0.3">
      <c r="C28176" s="227"/>
    </row>
    <row r="28177" spans="3:3" ht="15.6" x14ac:dyDescent="0.3">
      <c r="C28177" s="227"/>
    </row>
    <row r="28178" spans="3:3" ht="15.6" x14ac:dyDescent="0.3">
      <c r="C28178" s="227"/>
    </row>
    <row r="28179" spans="3:3" ht="15.6" x14ac:dyDescent="0.3">
      <c r="C28179" s="227"/>
    </row>
    <row r="28180" spans="3:3" ht="15.6" x14ac:dyDescent="0.3">
      <c r="C28180" s="227"/>
    </row>
    <row r="28181" spans="3:3" ht="15.6" x14ac:dyDescent="0.3">
      <c r="C28181" s="227"/>
    </row>
    <row r="28182" spans="3:3" ht="15.6" x14ac:dyDescent="0.3">
      <c r="C28182" s="227"/>
    </row>
    <row r="28183" spans="3:3" ht="15.6" x14ac:dyDescent="0.3">
      <c r="C28183" s="227"/>
    </row>
    <row r="28184" spans="3:3" ht="15.6" x14ac:dyDescent="0.3">
      <c r="C28184" s="227"/>
    </row>
    <row r="28185" spans="3:3" ht="15.6" x14ac:dyDescent="0.3">
      <c r="C28185" s="227"/>
    </row>
    <row r="28186" spans="3:3" ht="15.6" x14ac:dyDescent="0.3">
      <c r="C28186" s="227"/>
    </row>
    <row r="28187" spans="3:3" ht="15.6" x14ac:dyDescent="0.3">
      <c r="C28187" s="227"/>
    </row>
    <row r="28188" spans="3:3" ht="15.6" x14ac:dyDescent="0.3">
      <c r="C28188" s="227"/>
    </row>
    <row r="28189" spans="3:3" ht="15.6" x14ac:dyDescent="0.3">
      <c r="C28189" s="227"/>
    </row>
    <row r="28190" spans="3:3" ht="15.6" x14ac:dyDescent="0.3">
      <c r="C28190" s="227"/>
    </row>
    <row r="28191" spans="3:3" ht="15.6" x14ac:dyDescent="0.3">
      <c r="C28191" s="227"/>
    </row>
    <row r="28192" spans="3:3" ht="15.6" x14ac:dyDescent="0.3">
      <c r="C28192" s="227"/>
    </row>
    <row r="28193" spans="3:3" ht="15.6" x14ac:dyDescent="0.3">
      <c r="C28193" s="227"/>
    </row>
    <row r="28194" spans="3:3" ht="15.6" x14ac:dyDescent="0.3">
      <c r="C28194" s="227"/>
    </row>
    <row r="28195" spans="3:3" ht="15.6" x14ac:dyDescent="0.3">
      <c r="C28195" s="227"/>
    </row>
    <row r="28196" spans="3:3" ht="15.6" x14ac:dyDescent="0.3">
      <c r="C28196" s="227"/>
    </row>
    <row r="28197" spans="3:3" ht="15.6" x14ac:dyDescent="0.3">
      <c r="C28197" s="227"/>
    </row>
    <row r="28198" spans="3:3" ht="15.6" x14ac:dyDescent="0.3">
      <c r="C28198" s="227"/>
    </row>
    <row r="28199" spans="3:3" ht="15.6" x14ac:dyDescent="0.3">
      <c r="C28199" s="227"/>
    </row>
    <row r="28200" spans="3:3" ht="15.6" x14ac:dyDescent="0.3">
      <c r="C28200" s="227"/>
    </row>
    <row r="28201" spans="3:3" ht="15.6" x14ac:dyDescent="0.3">
      <c r="C28201" s="227"/>
    </row>
    <row r="28202" spans="3:3" ht="15.6" x14ac:dyDescent="0.3">
      <c r="C28202" s="227"/>
    </row>
    <row r="28203" spans="3:3" ht="15.6" x14ac:dyDescent="0.3">
      <c r="C28203" s="227"/>
    </row>
    <row r="28204" spans="3:3" ht="15.6" x14ac:dyDescent="0.3">
      <c r="C28204" s="227"/>
    </row>
    <row r="28205" spans="3:3" ht="15.6" x14ac:dyDescent="0.3">
      <c r="C28205" s="227"/>
    </row>
    <row r="28206" spans="3:3" ht="15.6" x14ac:dyDescent="0.3">
      <c r="C28206" s="227"/>
    </row>
    <row r="28207" spans="3:3" ht="15.6" x14ac:dyDescent="0.3">
      <c r="C28207" s="227"/>
    </row>
    <row r="28208" spans="3:3" ht="15.6" x14ac:dyDescent="0.3">
      <c r="C28208" s="227"/>
    </row>
    <row r="28209" spans="3:3" ht="15.6" x14ac:dyDescent="0.3">
      <c r="C28209" s="227"/>
    </row>
    <row r="28210" spans="3:3" ht="15.6" x14ac:dyDescent="0.3">
      <c r="C28210" s="227"/>
    </row>
    <row r="28211" spans="3:3" ht="15.6" x14ac:dyDescent="0.3">
      <c r="C28211" s="227"/>
    </row>
    <row r="28212" spans="3:3" ht="15.6" x14ac:dyDescent="0.3">
      <c r="C28212" s="227"/>
    </row>
    <row r="28213" spans="3:3" ht="15.6" x14ac:dyDescent="0.3">
      <c r="C28213" s="227"/>
    </row>
    <row r="28214" spans="3:3" ht="15.6" x14ac:dyDescent="0.3">
      <c r="C28214" s="227"/>
    </row>
    <row r="28215" spans="3:3" ht="15.6" x14ac:dyDescent="0.3">
      <c r="C28215" s="227"/>
    </row>
    <row r="28216" spans="3:3" ht="15.6" x14ac:dyDescent="0.3">
      <c r="C28216" s="227"/>
    </row>
    <row r="28217" spans="3:3" ht="15.6" x14ac:dyDescent="0.3">
      <c r="C28217" s="227"/>
    </row>
    <row r="28218" spans="3:3" ht="15.6" x14ac:dyDescent="0.3">
      <c r="C28218" s="227"/>
    </row>
    <row r="28219" spans="3:3" ht="15.6" x14ac:dyDescent="0.3">
      <c r="C28219" s="227"/>
    </row>
    <row r="28220" spans="3:3" ht="15.6" x14ac:dyDescent="0.3">
      <c r="C28220" s="227"/>
    </row>
    <row r="28221" spans="3:3" ht="15.6" x14ac:dyDescent="0.3">
      <c r="C28221" s="227"/>
    </row>
    <row r="28222" spans="3:3" ht="15.6" x14ac:dyDescent="0.3">
      <c r="C28222" s="227"/>
    </row>
    <row r="28223" spans="3:3" ht="15.6" x14ac:dyDescent="0.3">
      <c r="C28223" s="227"/>
    </row>
    <row r="28224" spans="3:3" ht="15.6" x14ac:dyDescent="0.3">
      <c r="C28224" s="227"/>
    </row>
    <row r="28225" spans="3:3" ht="15.6" x14ac:dyDescent="0.3">
      <c r="C28225" s="227"/>
    </row>
    <row r="28226" spans="3:3" ht="15.6" x14ac:dyDescent="0.3">
      <c r="C28226" s="227"/>
    </row>
    <row r="28227" spans="3:3" ht="15.6" x14ac:dyDescent="0.3">
      <c r="C28227" s="227"/>
    </row>
    <row r="28228" spans="3:3" ht="15.6" x14ac:dyDescent="0.3">
      <c r="C28228" s="227"/>
    </row>
    <row r="28229" spans="3:3" ht="15.6" x14ac:dyDescent="0.3">
      <c r="C28229" s="227"/>
    </row>
    <row r="28230" spans="3:3" ht="15.6" x14ac:dyDescent="0.3">
      <c r="C28230" s="227"/>
    </row>
    <row r="28231" spans="3:3" ht="15.6" x14ac:dyDescent="0.3">
      <c r="C28231" s="227"/>
    </row>
    <row r="28232" spans="3:3" ht="15.6" x14ac:dyDescent="0.3">
      <c r="C28232" s="227"/>
    </row>
    <row r="28233" spans="3:3" ht="15.6" x14ac:dyDescent="0.3">
      <c r="C28233" s="227"/>
    </row>
    <row r="28234" spans="3:3" ht="15.6" x14ac:dyDescent="0.3">
      <c r="C28234" s="227"/>
    </row>
    <row r="28235" spans="3:3" ht="15.6" x14ac:dyDescent="0.3">
      <c r="C28235" s="227"/>
    </row>
    <row r="28236" spans="3:3" ht="15.6" x14ac:dyDescent="0.3">
      <c r="C28236" s="227"/>
    </row>
    <row r="28237" spans="3:3" ht="15.6" x14ac:dyDescent="0.3">
      <c r="C28237" s="227"/>
    </row>
    <row r="28238" spans="3:3" ht="15.6" x14ac:dyDescent="0.3">
      <c r="C28238" s="227"/>
    </row>
    <row r="28239" spans="3:3" ht="15.6" x14ac:dyDescent="0.3">
      <c r="C28239" s="227"/>
    </row>
    <row r="28240" spans="3:3" ht="15.6" x14ac:dyDescent="0.3">
      <c r="C28240" s="227"/>
    </row>
    <row r="28241" spans="3:3" ht="15.6" x14ac:dyDescent="0.3">
      <c r="C28241" s="227"/>
    </row>
    <row r="28242" spans="3:3" ht="15.6" x14ac:dyDescent="0.3">
      <c r="C28242" s="227"/>
    </row>
    <row r="28243" spans="3:3" ht="15.6" x14ac:dyDescent="0.3">
      <c r="C28243" s="227"/>
    </row>
    <row r="28244" spans="3:3" ht="15.6" x14ac:dyDescent="0.3">
      <c r="C28244" s="227"/>
    </row>
    <row r="28245" spans="3:3" ht="15.6" x14ac:dyDescent="0.3">
      <c r="C28245" s="227"/>
    </row>
    <row r="28246" spans="3:3" ht="15.6" x14ac:dyDescent="0.3">
      <c r="C28246" s="227"/>
    </row>
    <row r="28247" spans="3:3" ht="15.6" x14ac:dyDescent="0.3">
      <c r="C28247" s="227"/>
    </row>
    <row r="28248" spans="3:3" ht="15.6" x14ac:dyDescent="0.3">
      <c r="C28248" s="227"/>
    </row>
    <row r="28249" spans="3:3" ht="15.6" x14ac:dyDescent="0.3">
      <c r="C28249" s="227"/>
    </row>
    <row r="28250" spans="3:3" ht="15.6" x14ac:dyDescent="0.3">
      <c r="C28250" s="227"/>
    </row>
    <row r="28251" spans="3:3" ht="15.6" x14ac:dyDescent="0.3">
      <c r="C28251" s="227"/>
    </row>
    <row r="28252" spans="3:3" ht="15.6" x14ac:dyDescent="0.3">
      <c r="C28252" s="227"/>
    </row>
    <row r="28253" spans="3:3" ht="15.6" x14ac:dyDescent="0.3">
      <c r="C28253" s="227"/>
    </row>
    <row r="28254" spans="3:3" ht="15.6" x14ac:dyDescent="0.3">
      <c r="C28254" s="227"/>
    </row>
    <row r="28255" spans="3:3" ht="15.6" x14ac:dyDescent="0.3">
      <c r="C28255" s="227"/>
    </row>
    <row r="28256" spans="3:3" ht="15.6" x14ac:dyDescent="0.3">
      <c r="C28256" s="227"/>
    </row>
    <row r="28257" spans="3:3" ht="15.6" x14ac:dyDescent="0.3">
      <c r="C28257" s="227"/>
    </row>
    <row r="28258" spans="3:3" ht="15.6" x14ac:dyDescent="0.3">
      <c r="C28258" s="227"/>
    </row>
    <row r="28259" spans="3:3" ht="15.6" x14ac:dyDescent="0.3">
      <c r="C28259" s="227"/>
    </row>
    <row r="28260" spans="3:3" ht="15.6" x14ac:dyDescent="0.3">
      <c r="C28260" s="227"/>
    </row>
    <row r="28261" spans="3:3" ht="15.6" x14ac:dyDescent="0.3">
      <c r="C28261" s="227"/>
    </row>
    <row r="28262" spans="3:3" ht="15.6" x14ac:dyDescent="0.3">
      <c r="C28262" s="227"/>
    </row>
    <row r="28263" spans="3:3" ht="15.6" x14ac:dyDescent="0.3">
      <c r="C28263" s="227"/>
    </row>
    <row r="28264" spans="3:3" ht="15.6" x14ac:dyDescent="0.3">
      <c r="C28264" s="227"/>
    </row>
    <row r="28265" spans="3:3" ht="15.6" x14ac:dyDescent="0.3">
      <c r="C28265" s="227"/>
    </row>
    <row r="28266" spans="3:3" ht="15.6" x14ac:dyDescent="0.3">
      <c r="C28266" s="227"/>
    </row>
    <row r="28267" spans="3:3" ht="15.6" x14ac:dyDescent="0.3">
      <c r="C28267" s="227"/>
    </row>
    <row r="28268" spans="3:3" ht="15.6" x14ac:dyDescent="0.3">
      <c r="C28268" s="227"/>
    </row>
    <row r="28269" spans="3:3" ht="15.6" x14ac:dyDescent="0.3">
      <c r="C28269" s="227"/>
    </row>
    <row r="28270" spans="3:3" ht="15.6" x14ac:dyDescent="0.3">
      <c r="C28270" s="227"/>
    </row>
    <row r="28271" spans="3:3" ht="15.6" x14ac:dyDescent="0.3">
      <c r="C28271" s="227"/>
    </row>
    <row r="28272" spans="3:3" ht="15.6" x14ac:dyDescent="0.3">
      <c r="C28272" s="227"/>
    </row>
    <row r="28273" spans="3:3" ht="15.6" x14ac:dyDescent="0.3">
      <c r="C28273" s="227"/>
    </row>
    <row r="28274" spans="3:3" ht="15.6" x14ac:dyDescent="0.3">
      <c r="C28274" s="227"/>
    </row>
    <row r="28275" spans="3:3" ht="15.6" x14ac:dyDescent="0.3">
      <c r="C28275" s="227"/>
    </row>
    <row r="28276" spans="3:3" ht="15.6" x14ac:dyDescent="0.3">
      <c r="C28276" s="227"/>
    </row>
    <row r="28277" spans="3:3" ht="15.6" x14ac:dyDescent="0.3">
      <c r="C28277" s="227"/>
    </row>
    <row r="28278" spans="3:3" ht="15.6" x14ac:dyDescent="0.3">
      <c r="C28278" s="227"/>
    </row>
    <row r="28279" spans="3:3" ht="15.6" x14ac:dyDescent="0.3">
      <c r="C28279" s="227"/>
    </row>
    <row r="28280" spans="3:3" ht="15.6" x14ac:dyDescent="0.3">
      <c r="C28280" s="227"/>
    </row>
    <row r="28281" spans="3:3" ht="15.6" x14ac:dyDescent="0.3">
      <c r="C28281" s="227"/>
    </row>
    <row r="28282" spans="3:3" ht="15.6" x14ac:dyDescent="0.3">
      <c r="C28282" s="227"/>
    </row>
    <row r="28283" spans="3:3" ht="15.6" x14ac:dyDescent="0.3">
      <c r="C28283" s="227"/>
    </row>
    <row r="28284" spans="3:3" ht="15.6" x14ac:dyDescent="0.3">
      <c r="C28284" s="227"/>
    </row>
    <row r="28285" spans="3:3" ht="15.6" x14ac:dyDescent="0.3">
      <c r="C28285" s="227"/>
    </row>
    <row r="28286" spans="3:3" ht="15.6" x14ac:dyDescent="0.3">
      <c r="C28286" s="227"/>
    </row>
    <row r="28287" spans="3:3" ht="15.6" x14ac:dyDescent="0.3">
      <c r="C28287" s="227"/>
    </row>
    <row r="28288" spans="3:3" ht="15.6" x14ac:dyDescent="0.3">
      <c r="C28288" s="227"/>
    </row>
    <row r="28289" spans="3:3" ht="15.6" x14ac:dyDescent="0.3">
      <c r="C28289" s="227"/>
    </row>
    <row r="28290" spans="3:3" ht="15.6" x14ac:dyDescent="0.3">
      <c r="C28290" s="227"/>
    </row>
    <row r="28291" spans="3:3" ht="15.6" x14ac:dyDescent="0.3">
      <c r="C28291" s="227"/>
    </row>
    <row r="28292" spans="3:3" ht="15.6" x14ac:dyDescent="0.3">
      <c r="C28292" s="227"/>
    </row>
    <row r="28293" spans="3:3" ht="15.6" x14ac:dyDescent="0.3">
      <c r="C28293" s="227"/>
    </row>
    <row r="28294" spans="3:3" ht="15.6" x14ac:dyDescent="0.3">
      <c r="C28294" s="227"/>
    </row>
    <row r="28295" spans="3:3" ht="15.6" x14ac:dyDescent="0.3">
      <c r="C28295" s="227"/>
    </row>
    <row r="28296" spans="3:3" ht="15.6" x14ac:dyDescent="0.3">
      <c r="C28296" s="227"/>
    </row>
    <row r="28297" spans="3:3" ht="15.6" x14ac:dyDescent="0.3">
      <c r="C28297" s="227"/>
    </row>
    <row r="28298" spans="3:3" ht="15.6" x14ac:dyDescent="0.3">
      <c r="C28298" s="227"/>
    </row>
    <row r="28299" spans="3:3" ht="15.6" x14ac:dyDescent="0.3">
      <c r="C28299" s="227"/>
    </row>
    <row r="28300" spans="3:3" ht="15.6" x14ac:dyDescent="0.3">
      <c r="C28300" s="227"/>
    </row>
    <row r="28301" spans="3:3" ht="15.6" x14ac:dyDescent="0.3">
      <c r="C28301" s="227"/>
    </row>
    <row r="28302" spans="3:3" ht="15.6" x14ac:dyDescent="0.3">
      <c r="C28302" s="227"/>
    </row>
    <row r="28303" spans="3:3" ht="15.6" x14ac:dyDescent="0.3">
      <c r="C28303" s="227"/>
    </row>
    <row r="28304" spans="3:3" ht="15.6" x14ac:dyDescent="0.3">
      <c r="C28304" s="227"/>
    </row>
    <row r="28305" spans="3:3" ht="15.6" x14ac:dyDescent="0.3">
      <c r="C28305" s="227"/>
    </row>
    <row r="28306" spans="3:3" ht="15.6" x14ac:dyDescent="0.3">
      <c r="C28306" s="227"/>
    </row>
    <row r="28307" spans="3:3" ht="15.6" x14ac:dyDescent="0.3">
      <c r="C28307" s="227"/>
    </row>
    <row r="28308" spans="3:3" ht="15.6" x14ac:dyDescent="0.3">
      <c r="C28308" s="227"/>
    </row>
    <row r="28309" spans="3:3" ht="15.6" x14ac:dyDescent="0.3">
      <c r="C28309" s="227"/>
    </row>
    <row r="28310" spans="3:3" ht="15.6" x14ac:dyDescent="0.3">
      <c r="C28310" s="227"/>
    </row>
    <row r="28311" spans="3:3" ht="15.6" x14ac:dyDescent="0.3">
      <c r="C28311" s="227"/>
    </row>
    <row r="28312" spans="3:3" ht="15.6" x14ac:dyDescent="0.3">
      <c r="C28312" s="227"/>
    </row>
    <row r="28313" spans="3:3" ht="15.6" x14ac:dyDescent="0.3">
      <c r="C28313" s="227"/>
    </row>
    <row r="28314" spans="3:3" ht="15.6" x14ac:dyDescent="0.3">
      <c r="C28314" s="227"/>
    </row>
    <row r="28315" spans="3:3" ht="15.6" x14ac:dyDescent="0.3">
      <c r="C28315" s="227"/>
    </row>
    <row r="28316" spans="3:3" ht="15.6" x14ac:dyDescent="0.3">
      <c r="C28316" s="227"/>
    </row>
    <row r="28317" spans="3:3" ht="15.6" x14ac:dyDescent="0.3">
      <c r="C28317" s="227"/>
    </row>
    <row r="28318" spans="3:3" ht="15.6" x14ac:dyDescent="0.3">
      <c r="C28318" s="227"/>
    </row>
    <row r="28319" spans="3:3" ht="15.6" x14ac:dyDescent="0.3">
      <c r="C28319" s="227"/>
    </row>
    <row r="28320" spans="3:3" ht="15.6" x14ac:dyDescent="0.3">
      <c r="C28320" s="227"/>
    </row>
    <row r="28321" spans="3:3" ht="15.6" x14ac:dyDescent="0.3">
      <c r="C28321" s="227"/>
    </row>
    <row r="28322" spans="3:3" ht="15.6" x14ac:dyDescent="0.3">
      <c r="C28322" s="227"/>
    </row>
    <row r="28323" spans="3:3" ht="15.6" x14ac:dyDescent="0.3">
      <c r="C28323" s="227"/>
    </row>
    <row r="28324" spans="3:3" ht="15.6" x14ac:dyDescent="0.3">
      <c r="C28324" s="227"/>
    </row>
    <row r="28325" spans="3:3" ht="15.6" x14ac:dyDescent="0.3">
      <c r="C28325" s="227"/>
    </row>
    <row r="28326" spans="3:3" ht="15.6" x14ac:dyDescent="0.3">
      <c r="C28326" s="227"/>
    </row>
    <row r="28327" spans="3:3" ht="15.6" x14ac:dyDescent="0.3">
      <c r="C28327" s="227"/>
    </row>
    <row r="28328" spans="3:3" ht="15.6" x14ac:dyDescent="0.3">
      <c r="C28328" s="227"/>
    </row>
    <row r="28329" spans="3:3" ht="15.6" x14ac:dyDescent="0.3">
      <c r="C28329" s="227"/>
    </row>
    <row r="28330" spans="3:3" ht="15.6" x14ac:dyDescent="0.3">
      <c r="C28330" s="227"/>
    </row>
    <row r="28331" spans="3:3" ht="15.6" x14ac:dyDescent="0.3">
      <c r="C28331" s="227"/>
    </row>
    <row r="28332" spans="3:3" ht="15.6" x14ac:dyDescent="0.3">
      <c r="C28332" s="227"/>
    </row>
    <row r="28333" spans="3:3" ht="15.6" x14ac:dyDescent="0.3">
      <c r="C28333" s="227"/>
    </row>
    <row r="28334" spans="3:3" ht="15.6" x14ac:dyDescent="0.3">
      <c r="C28334" s="227"/>
    </row>
    <row r="28335" spans="3:3" ht="15.6" x14ac:dyDescent="0.3">
      <c r="C28335" s="227"/>
    </row>
    <row r="28336" spans="3:3" ht="15.6" x14ac:dyDescent="0.3">
      <c r="C28336" s="227"/>
    </row>
    <row r="28337" spans="3:3" ht="15.6" x14ac:dyDescent="0.3">
      <c r="C28337" s="227"/>
    </row>
    <row r="28338" spans="3:3" ht="15.6" x14ac:dyDescent="0.3">
      <c r="C28338" s="227"/>
    </row>
    <row r="28339" spans="3:3" ht="15.6" x14ac:dyDescent="0.3">
      <c r="C28339" s="227"/>
    </row>
    <row r="28340" spans="3:3" ht="15.6" x14ac:dyDescent="0.3">
      <c r="C28340" s="227"/>
    </row>
    <row r="28341" spans="3:3" ht="15.6" x14ac:dyDescent="0.3">
      <c r="C28341" s="227"/>
    </row>
    <row r="28342" spans="3:3" ht="15.6" x14ac:dyDescent="0.3">
      <c r="C28342" s="227"/>
    </row>
    <row r="28343" spans="3:3" ht="15.6" x14ac:dyDescent="0.3">
      <c r="C28343" s="227"/>
    </row>
    <row r="28344" spans="3:3" ht="15.6" x14ac:dyDescent="0.3">
      <c r="C28344" s="227"/>
    </row>
    <row r="28345" spans="3:3" ht="15.6" x14ac:dyDescent="0.3">
      <c r="C28345" s="227"/>
    </row>
    <row r="28346" spans="3:3" ht="15.6" x14ac:dyDescent="0.3">
      <c r="C28346" s="227"/>
    </row>
    <row r="28347" spans="3:3" ht="15.6" x14ac:dyDescent="0.3">
      <c r="C28347" s="227"/>
    </row>
    <row r="28348" spans="3:3" ht="15.6" x14ac:dyDescent="0.3">
      <c r="C28348" s="227"/>
    </row>
    <row r="28349" spans="3:3" ht="15.6" x14ac:dyDescent="0.3">
      <c r="C28349" s="227"/>
    </row>
    <row r="28350" spans="3:3" ht="15.6" x14ac:dyDescent="0.3">
      <c r="C28350" s="227"/>
    </row>
    <row r="28351" spans="3:3" ht="15.6" x14ac:dyDescent="0.3">
      <c r="C28351" s="227"/>
    </row>
    <row r="28352" spans="3:3" ht="15.6" x14ac:dyDescent="0.3">
      <c r="C28352" s="227"/>
    </row>
    <row r="28353" spans="3:3" ht="15.6" x14ac:dyDescent="0.3">
      <c r="C28353" s="227"/>
    </row>
    <row r="28354" spans="3:3" ht="15.6" x14ac:dyDescent="0.3">
      <c r="C28354" s="227"/>
    </row>
    <row r="28355" spans="3:3" ht="15.6" x14ac:dyDescent="0.3">
      <c r="C28355" s="227"/>
    </row>
    <row r="28356" spans="3:3" ht="15.6" x14ac:dyDescent="0.3">
      <c r="C28356" s="227"/>
    </row>
    <row r="28357" spans="3:3" ht="15.6" x14ac:dyDescent="0.3">
      <c r="C28357" s="227"/>
    </row>
    <row r="28358" spans="3:3" ht="15.6" x14ac:dyDescent="0.3">
      <c r="C28358" s="227"/>
    </row>
    <row r="28359" spans="3:3" ht="15.6" x14ac:dyDescent="0.3">
      <c r="C28359" s="227"/>
    </row>
    <row r="28360" spans="3:3" ht="15.6" x14ac:dyDescent="0.3">
      <c r="C28360" s="227"/>
    </row>
    <row r="28361" spans="3:3" ht="15.6" x14ac:dyDescent="0.3">
      <c r="C28361" s="227"/>
    </row>
    <row r="28362" spans="3:3" ht="15.6" x14ac:dyDescent="0.3">
      <c r="C28362" s="227"/>
    </row>
    <row r="28363" spans="3:3" ht="15.6" x14ac:dyDescent="0.3">
      <c r="C28363" s="227"/>
    </row>
    <row r="28364" spans="3:3" ht="15.6" x14ac:dyDescent="0.3">
      <c r="C28364" s="227"/>
    </row>
    <row r="28365" spans="3:3" ht="15.6" x14ac:dyDescent="0.3">
      <c r="C28365" s="227"/>
    </row>
    <row r="28366" spans="3:3" ht="15.6" x14ac:dyDescent="0.3">
      <c r="C28366" s="227"/>
    </row>
    <row r="28367" spans="3:3" ht="15.6" x14ac:dyDescent="0.3">
      <c r="C28367" s="227"/>
    </row>
    <row r="28368" spans="3:3" ht="15.6" x14ac:dyDescent="0.3">
      <c r="C28368" s="227"/>
    </row>
    <row r="28369" spans="3:3" ht="15.6" x14ac:dyDescent="0.3">
      <c r="C28369" s="227"/>
    </row>
    <row r="28370" spans="3:3" ht="15.6" x14ac:dyDescent="0.3">
      <c r="C28370" s="227"/>
    </row>
    <row r="28371" spans="3:3" ht="15.6" x14ac:dyDescent="0.3">
      <c r="C28371" s="227"/>
    </row>
    <row r="28372" spans="3:3" ht="15.6" x14ac:dyDescent="0.3">
      <c r="C28372" s="227"/>
    </row>
    <row r="28373" spans="3:3" ht="15.6" x14ac:dyDescent="0.3">
      <c r="C28373" s="227"/>
    </row>
    <row r="28374" spans="3:3" ht="15.6" x14ac:dyDescent="0.3">
      <c r="C28374" s="227"/>
    </row>
    <row r="28375" spans="3:3" ht="15.6" x14ac:dyDescent="0.3">
      <c r="C28375" s="227"/>
    </row>
    <row r="28376" spans="3:3" ht="15.6" x14ac:dyDescent="0.3">
      <c r="C28376" s="227"/>
    </row>
    <row r="28377" spans="3:3" ht="15.6" x14ac:dyDescent="0.3">
      <c r="C28377" s="227"/>
    </row>
    <row r="28378" spans="3:3" ht="15.6" x14ac:dyDescent="0.3">
      <c r="C28378" s="227"/>
    </row>
    <row r="28379" spans="3:3" ht="15.6" x14ac:dyDescent="0.3">
      <c r="C28379" s="227"/>
    </row>
    <row r="28380" spans="3:3" ht="15.6" x14ac:dyDescent="0.3">
      <c r="C28380" s="227"/>
    </row>
    <row r="28381" spans="3:3" ht="15.6" x14ac:dyDescent="0.3">
      <c r="C28381" s="227"/>
    </row>
    <row r="28382" spans="3:3" ht="15.6" x14ac:dyDescent="0.3">
      <c r="C28382" s="227"/>
    </row>
    <row r="28383" spans="3:3" ht="15.6" x14ac:dyDescent="0.3">
      <c r="C28383" s="227"/>
    </row>
    <row r="28384" spans="3:3" ht="15.6" x14ac:dyDescent="0.3">
      <c r="C28384" s="227"/>
    </row>
    <row r="28385" spans="3:3" ht="15.6" x14ac:dyDescent="0.3">
      <c r="C28385" s="227"/>
    </row>
    <row r="28386" spans="3:3" ht="15.6" x14ac:dyDescent="0.3">
      <c r="C28386" s="227"/>
    </row>
    <row r="28387" spans="3:3" ht="15.6" x14ac:dyDescent="0.3">
      <c r="C28387" s="227"/>
    </row>
    <row r="28388" spans="3:3" ht="15.6" x14ac:dyDescent="0.3">
      <c r="C28388" s="227"/>
    </row>
    <row r="28389" spans="3:3" ht="15.6" x14ac:dyDescent="0.3">
      <c r="C28389" s="227"/>
    </row>
    <row r="28390" spans="3:3" ht="15.6" x14ac:dyDescent="0.3">
      <c r="C28390" s="227"/>
    </row>
    <row r="28391" spans="3:3" ht="15.6" x14ac:dyDescent="0.3">
      <c r="C28391" s="227"/>
    </row>
    <row r="28392" spans="3:3" ht="15.6" x14ac:dyDescent="0.3">
      <c r="C28392" s="227"/>
    </row>
    <row r="28393" spans="3:3" ht="15.6" x14ac:dyDescent="0.3">
      <c r="C28393" s="227"/>
    </row>
    <row r="28394" spans="3:3" ht="15.6" x14ac:dyDescent="0.3">
      <c r="C28394" s="227"/>
    </row>
    <row r="28395" spans="3:3" ht="15.6" x14ac:dyDescent="0.3">
      <c r="C28395" s="227"/>
    </row>
    <row r="28396" spans="3:3" ht="15.6" x14ac:dyDescent="0.3">
      <c r="C28396" s="227"/>
    </row>
    <row r="28397" spans="3:3" ht="15.6" x14ac:dyDescent="0.3">
      <c r="C28397" s="227"/>
    </row>
    <row r="28398" spans="3:3" ht="15.6" x14ac:dyDescent="0.3">
      <c r="C28398" s="227"/>
    </row>
    <row r="28399" spans="3:3" ht="15.6" x14ac:dyDescent="0.3">
      <c r="C28399" s="227"/>
    </row>
    <row r="28400" spans="3:3" ht="15.6" x14ac:dyDescent="0.3">
      <c r="C28400" s="227"/>
    </row>
    <row r="28401" spans="3:3" ht="15.6" x14ac:dyDescent="0.3">
      <c r="C28401" s="227"/>
    </row>
    <row r="28402" spans="3:3" ht="15.6" x14ac:dyDescent="0.3">
      <c r="C28402" s="227"/>
    </row>
    <row r="28403" spans="3:3" ht="15.6" x14ac:dyDescent="0.3">
      <c r="C28403" s="227"/>
    </row>
    <row r="28404" spans="3:3" ht="15.6" x14ac:dyDescent="0.3">
      <c r="C28404" s="227"/>
    </row>
    <row r="28405" spans="3:3" ht="15.6" x14ac:dyDescent="0.3">
      <c r="C28405" s="227"/>
    </row>
    <row r="28406" spans="3:3" ht="15.6" x14ac:dyDescent="0.3">
      <c r="C28406" s="227"/>
    </row>
    <row r="28407" spans="3:3" ht="15.6" x14ac:dyDescent="0.3">
      <c r="C28407" s="227"/>
    </row>
    <row r="28408" spans="3:3" ht="15.6" x14ac:dyDescent="0.3">
      <c r="C28408" s="227"/>
    </row>
    <row r="28409" spans="3:3" ht="15.6" x14ac:dyDescent="0.3">
      <c r="C28409" s="227"/>
    </row>
    <row r="28410" spans="3:3" ht="15.6" x14ac:dyDescent="0.3">
      <c r="C28410" s="227"/>
    </row>
    <row r="28411" spans="3:3" ht="15.6" x14ac:dyDescent="0.3">
      <c r="C28411" s="227"/>
    </row>
    <row r="28412" spans="3:3" ht="15.6" x14ac:dyDescent="0.3">
      <c r="C28412" s="227"/>
    </row>
    <row r="28413" spans="3:3" ht="15.6" x14ac:dyDescent="0.3">
      <c r="C28413" s="227"/>
    </row>
    <row r="28414" spans="3:3" ht="15.6" x14ac:dyDescent="0.3">
      <c r="C28414" s="227"/>
    </row>
    <row r="28415" spans="3:3" ht="15.6" x14ac:dyDescent="0.3">
      <c r="C28415" s="227"/>
    </row>
    <row r="28416" spans="3:3" ht="15.6" x14ac:dyDescent="0.3">
      <c r="C28416" s="227"/>
    </row>
    <row r="28417" spans="3:3" ht="15.6" x14ac:dyDescent="0.3">
      <c r="C28417" s="227"/>
    </row>
    <row r="28418" spans="3:3" ht="15.6" x14ac:dyDescent="0.3">
      <c r="C28418" s="227"/>
    </row>
    <row r="28419" spans="3:3" ht="15.6" x14ac:dyDescent="0.3">
      <c r="C28419" s="227"/>
    </row>
    <row r="28420" spans="3:3" ht="15.6" x14ac:dyDescent="0.3">
      <c r="C28420" s="227"/>
    </row>
    <row r="28421" spans="3:3" ht="15.6" x14ac:dyDescent="0.3">
      <c r="C28421" s="227"/>
    </row>
    <row r="28422" spans="3:3" ht="15.6" x14ac:dyDescent="0.3">
      <c r="C28422" s="227"/>
    </row>
    <row r="28423" spans="3:3" ht="15.6" x14ac:dyDescent="0.3">
      <c r="C28423" s="227"/>
    </row>
    <row r="28424" spans="3:3" ht="15.6" x14ac:dyDescent="0.3">
      <c r="C28424" s="227"/>
    </row>
    <row r="28425" spans="3:3" ht="15.6" x14ac:dyDescent="0.3">
      <c r="C28425" s="227"/>
    </row>
    <row r="28426" spans="3:3" ht="15.6" x14ac:dyDescent="0.3">
      <c r="C28426" s="227"/>
    </row>
    <row r="28427" spans="3:3" ht="15.6" x14ac:dyDescent="0.3">
      <c r="C28427" s="227"/>
    </row>
    <row r="28428" spans="3:3" ht="15.6" x14ac:dyDescent="0.3">
      <c r="C28428" s="227"/>
    </row>
    <row r="28429" spans="3:3" ht="15.6" x14ac:dyDescent="0.3">
      <c r="C28429" s="227"/>
    </row>
    <row r="28430" spans="3:3" ht="15.6" x14ac:dyDescent="0.3">
      <c r="C28430" s="227"/>
    </row>
    <row r="28431" spans="3:3" ht="15.6" x14ac:dyDescent="0.3">
      <c r="C28431" s="227"/>
    </row>
    <row r="28432" spans="3:3" ht="15.6" x14ac:dyDescent="0.3">
      <c r="C28432" s="227"/>
    </row>
    <row r="28433" spans="3:3" ht="15.6" x14ac:dyDescent="0.3">
      <c r="C28433" s="227"/>
    </row>
    <row r="28434" spans="3:3" ht="15.6" x14ac:dyDescent="0.3">
      <c r="C28434" s="227"/>
    </row>
    <row r="28435" spans="3:3" ht="15.6" x14ac:dyDescent="0.3">
      <c r="C28435" s="227"/>
    </row>
    <row r="28436" spans="3:3" ht="15.6" x14ac:dyDescent="0.3">
      <c r="C28436" s="227"/>
    </row>
    <row r="28437" spans="3:3" ht="15.6" x14ac:dyDescent="0.3">
      <c r="C28437" s="227"/>
    </row>
    <row r="28438" spans="3:3" ht="15.6" x14ac:dyDescent="0.3">
      <c r="C28438" s="227"/>
    </row>
    <row r="28439" spans="3:3" ht="15.6" x14ac:dyDescent="0.3">
      <c r="C28439" s="227"/>
    </row>
    <row r="28440" spans="3:3" ht="15.6" x14ac:dyDescent="0.3">
      <c r="C28440" s="227"/>
    </row>
    <row r="28441" spans="3:3" ht="15.6" x14ac:dyDescent="0.3">
      <c r="C28441" s="227"/>
    </row>
    <row r="28442" spans="3:3" ht="15.6" x14ac:dyDescent="0.3">
      <c r="C28442" s="227"/>
    </row>
    <row r="28443" spans="3:3" ht="15.6" x14ac:dyDescent="0.3">
      <c r="C28443" s="227"/>
    </row>
    <row r="28444" spans="3:3" ht="15.6" x14ac:dyDescent="0.3">
      <c r="C28444" s="227"/>
    </row>
    <row r="28445" spans="3:3" ht="15.6" x14ac:dyDescent="0.3">
      <c r="C28445" s="227"/>
    </row>
    <row r="28446" spans="3:3" ht="15.6" x14ac:dyDescent="0.3">
      <c r="C28446" s="227"/>
    </row>
    <row r="28447" spans="3:3" ht="15.6" x14ac:dyDescent="0.3">
      <c r="C28447" s="227"/>
    </row>
    <row r="28448" spans="3:3" ht="15.6" x14ac:dyDescent="0.3">
      <c r="C28448" s="227"/>
    </row>
    <row r="28449" spans="3:3" ht="15.6" x14ac:dyDescent="0.3">
      <c r="C28449" s="227"/>
    </row>
    <row r="28450" spans="3:3" ht="15.6" x14ac:dyDescent="0.3">
      <c r="C28450" s="227"/>
    </row>
    <row r="28451" spans="3:3" ht="15.6" x14ac:dyDescent="0.3">
      <c r="C28451" s="227"/>
    </row>
    <row r="28452" spans="3:3" ht="15.6" x14ac:dyDescent="0.3">
      <c r="C28452" s="227"/>
    </row>
    <row r="28453" spans="3:3" ht="15.6" x14ac:dyDescent="0.3">
      <c r="C28453" s="227"/>
    </row>
    <row r="28454" spans="3:3" ht="15.6" x14ac:dyDescent="0.3">
      <c r="C28454" s="227"/>
    </row>
    <row r="28455" spans="3:3" ht="15.6" x14ac:dyDescent="0.3">
      <c r="C28455" s="227"/>
    </row>
    <row r="28456" spans="3:3" ht="15.6" x14ac:dyDescent="0.3">
      <c r="C28456" s="227"/>
    </row>
    <row r="28457" spans="3:3" ht="15.6" x14ac:dyDescent="0.3">
      <c r="C28457" s="227"/>
    </row>
    <row r="28458" spans="3:3" ht="15.6" x14ac:dyDescent="0.3">
      <c r="C28458" s="227"/>
    </row>
    <row r="28459" spans="3:3" ht="15.6" x14ac:dyDescent="0.3">
      <c r="C28459" s="227"/>
    </row>
    <row r="28460" spans="3:3" ht="15.6" x14ac:dyDescent="0.3">
      <c r="C28460" s="227"/>
    </row>
    <row r="28461" spans="3:3" ht="15.6" x14ac:dyDescent="0.3">
      <c r="C28461" s="227"/>
    </row>
    <row r="28462" spans="3:3" ht="15.6" x14ac:dyDescent="0.3">
      <c r="C28462" s="227"/>
    </row>
    <row r="28463" spans="3:3" ht="15.6" x14ac:dyDescent="0.3">
      <c r="C28463" s="227"/>
    </row>
    <row r="28464" spans="3:3" ht="15.6" x14ac:dyDescent="0.3">
      <c r="C28464" s="227"/>
    </row>
    <row r="28465" spans="3:3" ht="15.6" x14ac:dyDescent="0.3">
      <c r="C28465" s="227"/>
    </row>
    <row r="28466" spans="3:3" ht="15.6" x14ac:dyDescent="0.3">
      <c r="C28466" s="227"/>
    </row>
    <row r="28467" spans="3:3" ht="15.6" x14ac:dyDescent="0.3">
      <c r="C28467" s="227"/>
    </row>
    <row r="28468" spans="3:3" ht="15.6" x14ac:dyDescent="0.3">
      <c r="C28468" s="227"/>
    </row>
    <row r="28469" spans="3:3" ht="15.6" x14ac:dyDescent="0.3">
      <c r="C28469" s="227"/>
    </row>
    <row r="28470" spans="3:3" ht="15.6" x14ac:dyDescent="0.3">
      <c r="C28470" s="227"/>
    </row>
    <row r="28471" spans="3:3" ht="15.6" x14ac:dyDescent="0.3">
      <c r="C28471" s="227"/>
    </row>
    <row r="28472" spans="3:3" ht="15.6" x14ac:dyDescent="0.3">
      <c r="C28472" s="227"/>
    </row>
    <row r="28473" spans="3:3" ht="15.6" x14ac:dyDescent="0.3">
      <c r="C28473" s="227"/>
    </row>
    <row r="28474" spans="3:3" ht="15.6" x14ac:dyDescent="0.3">
      <c r="C28474" s="227"/>
    </row>
    <row r="28475" spans="3:3" ht="15.6" x14ac:dyDescent="0.3">
      <c r="C28475" s="227"/>
    </row>
    <row r="28476" spans="3:3" ht="15.6" x14ac:dyDescent="0.3">
      <c r="C28476" s="227"/>
    </row>
    <row r="28477" spans="3:3" ht="15.6" x14ac:dyDescent="0.3">
      <c r="C28477" s="227"/>
    </row>
    <row r="28478" spans="3:3" ht="15.6" x14ac:dyDescent="0.3">
      <c r="C28478" s="227"/>
    </row>
    <row r="28479" spans="3:3" ht="15.6" x14ac:dyDescent="0.3">
      <c r="C28479" s="227"/>
    </row>
    <row r="28480" spans="3:3" ht="15.6" x14ac:dyDescent="0.3">
      <c r="C28480" s="227"/>
    </row>
    <row r="28481" spans="3:3" ht="15.6" x14ac:dyDescent="0.3">
      <c r="C28481" s="227"/>
    </row>
    <row r="28482" spans="3:3" ht="15.6" x14ac:dyDescent="0.3">
      <c r="C28482" s="227"/>
    </row>
    <row r="28483" spans="3:3" ht="15.6" x14ac:dyDescent="0.3">
      <c r="C28483" s="227"/>
    </row>
    <row r="28484" spans="3:3" ht="15.6" x14ac:dyDescent="0.3">
      <c r="C28484" s="227"/>
    </row>
    <row r="28485" spans="3:3" ht="15.6" x14ac:dyDescent="0.3">
      <c r="C28485" s="227"/>
    </row>
    <row r="28486" spans="3:3" ht="15.6" x14ac:dyDescent="0.3">
      <c r="C28486" s="227"/>
    </row>
    <row r="28487" spans="3:3" ht="15.6" x14ac:dyDescent="0.3">
      <c r="C28487" s="227"/>
    </row>
    <row r="28488" spans="3:3" ht="15.6" x14ac:dyDescent="0.3">
      <c r="C28488" s="227"/>
    </row>
    <row r="28489" spans="3:3" ht="15.6" x14ac:dyDescent="0.3">
      <c r="C28489" s="227"/>
    </row>
    <row r="28490" spans="3:3" ht="15.6" x14ac:dyDescent="0.3">
      <c r="C28490" s="227"/>
    </row>
    <row r="28491" spans="3:3" ht="15.6" x14ac:dyDescent="0.3">
      <c r="C28491" s="227"/>
    </row>
    <row r="28492" spans="3:3" ht="15.6" x14ac:dyDescent="0.3">
      <c r="C28492" s="227"/>
    </row>
    <row r="28493" spans="3:3" ht="15.6" x14ac:dyDescent="0.3">
      <c r="C28493" s="227"/>
    </row>
    <row r="28494" spans="3:3" ht="15.6" x14ac:dyDescent="0.3">
      <c r="C28494" s="227"/>
    </row>
    <row r="28495" spans="3:3" ht="15.6" x14ac:dyDescent="0.3">
      <c r="C28495" s="227"/>
    </row>
    <row r="28496" spans="3:3" ht="15.6" x14ac:dyDescent="0.3">
      <c r="C28496" s="227"/>
    </row>
    <row r="28497" spans="3:3" ht="15.6" x14ac:dyDescent="0.3">
      <c r="C28497" s="227"/>
    </row>
    <row r="28498" spans="3:3" ht="15.6" x14ac:dyDescent="0.3">
      <c r="C28498" s="227"/>
    </row>
    <row r="28499" spans="3:3" ht="15.6" x14ac:dyDescent="0.3">
      <c r="C28499" s="227"/>
    </row>
    <row r="28500" spans="3:3" ht="15.6" x14ac:dyDescent="0.3">
      <c r="C28500" s="227"/>
    </row>
    <row r="28501" spans="3:3" ht="15.6" x14ac:dyDescent="0.3">
      <c r="C28501" s="227"/>
    </row>
    <row r="28502" spans="3:3" ht="15.6" x14ac:dyDescent="0.3">
      <c r="C28502" s="227"/>
    </row>
    <row r="28503" spans="3:3" ht="15.6" x14ac:dyDescent="0.3">
      <c r="C28503" s="227"/>
    </row>
    <row r="28504" spans="3:3" ht="15.6" x14ac:dyDescent="0.3">
      <c r="C28504" s="227"/>
    </row>
    <row r="28505" spans="3:3" ht="15.6" x14ac:dyDescent="0.3">
      <c r="C28505" s="227"/>
    </row>
    <row r="28506" spans="3:3" ht="15.6" x14ac:dyDescent="0.3">
      <c r="C28506" s="227"/>
    </row>
    <row r="28507" spans="3:3" ht="15.6" x14ac:dyDescent="0.3">
      <c r="C28507" s="227"/>
    </row>
    <row r="28508" spans="3:3" ht="15.6" x14ac:dyDescent="0.3">
      <c r="C28508" s="227"/>
    </row>
    <row r="28509" spans="3:3" ht="15.6" x14ac:dyDescent="0.3">
      <c r="C28509" s="227"/>
    </row>
    <row r="28510" spans="3:3" ht="15.6" x14ac:dyDescent="0.3">
      <c r="C28510" s="227"/>
    </row>
    <row r="28511" spans="3:3" ht="15.6" x14ac:dyDescent="0.3">
      <c r="C28511" s="227"/>
    </row>
    <row r="28512" spans="3:3" ht="15.6" x14ac:dyDescent="0.3">
      <c r="C28512" s="227"/>
    </row>
    <row r="28513" spans="3:3" ht="15.6" x14ac:dyDescent="0.3">
      <c r="C28513" s="227"/>
    </row>
    <row r="28514" spans="3:3" ht="15.6" x14ac:dyDescent="0.3">
      <c r="C28514" s="227"/>
    </row>
    <row r="28515" spans="3:3" ht="15.6" x14ac:dyDescent="0.3">
      <c r="C28515" s="227"/>
    </row>
    <row r="28516" spans="3:3" ht="15.6" x14ac:dyDescent="0.3">
      <c r="C28516" s="227"/>
    </row>
    <row r="28517" spans="3:3" ht="15.6" x14ac:dyDescent="0.3">
      <c r="C28517" s="227"/>
    </row>
    <row r="28518" spans="3:3" ht="15.6" x14ac:dyDescent="0.3">
      <c r="C28518" s="227"/>
    </row>
    <row r="28519" spans="3:3" ht="15.6" x14ac:dyDescent="0.3">
      <c r="C28519" s="227"/>
    </row>
    <row r="28520" spans="3:3" ht="15.6" x14ac:dyDescent="0.3">
      <c r="C28520" s="227"/>
    </row>
    <row r="28521" spans="3:3" ht="15.6" x14ac:dyDescent="0.3">
      <c r="C28521" s="227"/>
    </row>
    <row r="28522" spans="3:3" ht="15.6" x14ac:dyDescent="0.3">
      <c r="C28522" s="227"/>
    </row>
    <row r="28523" spans="3:3" ht="15.6" x14ac:dyDescent="0.3">
      <c r="C28523" s="227"/>
    </row>
    <row r="28524" spans="3:3" ht="15.6" x14ac:dyDescent="0.3">
      <c r="C28524" s="227"/>
    </row>
    <row r="28525" spans="3:3" ht="15.6" x14ac:dyDescent="0.3">
      <c r="C28525" s="227"/>
    </row>
    <row r="28526" spans="3:3" ht="15.6" x14ac:dyDescent="0.3">
      <c r="C28526" s="227"/>
    </row>
    <row r="28527" spans="3:3" ht="15.6" x14ac:dyDescent="0.3">
      <c r="C28527" s="227"/>
    </row>
    <row r="28528" spans="3:3" ht="15.6" x14ac:dyDescent="0.3">
      <c r="C28528" s="227"/>
    </row>
    <row r="28529" spans="3:3" ht="15.6" x14ac:dyDescent="0.3">
      <c r="C28529" s="227"/>
    </row>
    <row r="28530" spans="3:3" ht="15.6" x14ac:dyDescent="0.3">
      <c r="C28530" s="227"/>
    </row>
    <row r="28531" spans="3:3" ht="15.6" x14ac:dyDescent="0.3">
      <c r="C28531" s="227"/>
    </row>
    <row r="28532" spans="3:3" ht="15.6" x14ac:dyDescent="0.3">
      <c r="C28532" s="227"/>
    </row>
    <row r="28533" spans="3:3" ht="15.6" x14ac:dyDescent="0.3">
      <c r="C28533" s="227"/>
    </row>
    <row r="28534" spans="3:3" ht="15.6" x14ac:dyDescent="0.3">
      <c r="C28534" s="227"/>
    </row>
    <row r="28535" spans="3:3" ht="15.6" x14ac:dyDescent="0.3">
      <c r="C28535" s="227"/>
    </row>
    <row r="28536" spans="3:3" ht="15.6" x14ac:dyDescent="0.3">
      <c r="C28536" s="227"/>
    </row>
    <row r="28537" spans="3:3" ht="15.6" x14ac:dyDescent="0.3">
      <c r="C28537" s="227"/>
    </row>
    <row r="28538" spans="3:3" ht="15.6" x14ac:dyDescent="0.3">
      <c r="C28538" s="227"/>
    </row>
    <row r="28539" spans="3:3" ht="15.6" x14ac:dyDescent="0.3">
      <c r="C28539" s="227"/>
    </row>
    <row r="28540" spans="3:3" ht="15.6" x14ac:dyDescent="0.3">
      <c r="C28540" s="227"/>
    </row>
    <row r="28541" spans="3:3" ht="15.6" x14ac:dyDescent="0.3">
      <c r="C28541" s="227"/>
    </row>
    <row r="28542" spans="3:3" ht="15.6" x14ac:dyDescent="0.3">
      <c r="C28542" s="227"/>
    </row>
    <row r="28543" spans="3:3" ht="15.6" x14ac:dyDescent="0.3">
      <c r="C28543" s="227"/>
    </row>
    <row r="28544" spans="3:3" ht="15.6" x14ac:dyDescent="0.3">
      <c r="C28544" s="227"/>
    </row>
    <row r="28545" spans="3:3" ht="15.6" x14ac:dyDescent="0.3">
      <c r="C28545" s="227"/>
    </row>
    <row r="28546" spans="3:3" ht="15.6" x14ac:dyDescent="0.3">
      <c r="C28546" s="227"/>
    </row>
    <row r="28547" spans="3:3" ht="15.6" x14ac:dyDescent="0.3">
      <c r="C28547" s="227"/>
    </row>
    <row r="28548" spans="3:3" ht="15.6" x14ac:dyDescent="0.3">
      <c r="C28548" s="227"/>
    </row>
    <row r="28549" spans="3:3" ht="15.6" x14ac:dyDescent="0.3">
      <c r="C28549" s="227"/>
    </row>
    <row r="28550" spans="3:3" ht="15.6" x14ac:dyDescent="0.3">
      <c r="C28550" s="227"/>
    </row>
    <row r="28551" spans="3:3" ht="15.6" x14ac:dyDescent="0.3">
      <c r="C28551" s="227"/>
    </row>
    <row r="28552" spans="3:3" ht="15.6" x14ac:dyDescent="0.3">
      <c r="C28552" s="227"/>
    </row>
    <row r="28553" spans="3:3" ht="15.6" x14ac:dyDescent="0.3">
      <c r="C28553" s="227"/>
    </row>
    <row r="28554" spans="3:3" ht="15.6" x14ac:dyDescent="0.3">
      <c r="C28554" s="227"/>
    </row>
    <row r="28555" spans="3:3" ht="15.6" x14ac:dyDescent="0.3">
      <c r="C28555" s="227"/>
    </row>
    <row r="28556" spans="3:3" ht="15.6" x14ac:dyDescent="0.3">
      <c r="C28556" s="227"/>
    </row>
    <row r="28557" spans="3:3" ht="15.6" x14ac:dyDescent="0.3">
      <c r="C28557" s="227"/>
    </row>
    <row r="28558" spans="3:3" ht="15.6" x14ac:dyDescent="0.3">
      <c r="C28558" s="227"/>
    </row>
    <row r="28559" spans="3:3" ht="15.6" x14ac:dyDescent="0.3">
      <c r="C28559" s="227"/>
    </row>
    <row r="28560" spans="3:3" ht="15.6" x14ac:dyDescent="0.3">
      <c r="C28560" s="227"/>
    </row>
    <row r="28561" spans="3:3" ht="15.6" x14ac:dyDescent="0.3">
      <c r="C28561" s="227"/>
    </row>
    <row r="28562" spans="3:3" ht="15.6" x14ac:dyDescent="0.3">
      <c r="C28562" s="227"/>
    </row>
    <row r="28563" spans="3:3" ht="15.6" x14ac:dyDescent="0.3">
      <c r="C28563" s="227"/>
    </row>
    <row r="28564" spans="3:3" ht="15.6" x14ac:dyDescent="0.3">
      <c r="C28564" s="227"/>
    </row>
    <row r="28565" spans="3:3" ht="15.6" x14ac:dyDescent="0.3">
      <c r="C28565" s="227"/>
    </row>
    <row r="28566" spans="3:3" ht="15.6" x14ac:dyDescent="0.3">
      <c r="C28566" s="227"/>
    </row>
    <row r="28567" spans="3:3" ht="15.6" x14ac:dyDescent="0.3">
      <c r="C28567" s="227"/>
    </row>
    <row r="28568" spans="3:3" ht="15.6" x14ac:dyDescent="0.3">
      <c r="C28568" s="227"/>
    </row>
    <row r="28569" spans="3:3" ht="15.6" x14ac:dyDescent="0.3">
      <c r="C28569" s="227"/>
    </row>
    <row r="28570" spans="3:3" ht="15.6" x14ac:dyDescent="0.3">
      <c r="C28570" s="227"/>
    </row>
    <row r="28571" spans="3:3" ht="15.6" x14ac:dyDescent="0.3">
      <c r="C28571" s="227"/>
    </row>
    <row r="28572" spans="3:3" ht="15.6" x14ac:dyDescent="0.3">
      <c r="C28572" s="227"/>
    </row>
    <row r="28573" spans="3:3" ht="15.6" x14ac:dyDescent="0.3">
      <c r="C28573" s="227"/>
    </row>
    <row r="28574" spans="3:3" ht="15.6" x14ac:dyDescent="0.3">
      <c r="C28574" s="227"/>
    </row>
    <row r="28575" spans="3:3" ht="15.6" x14ac:dyDescent="0.3">
      <c r="C28575" s="227"/>
    </row>
    <row r="28576" spans="3:3" ht="15.6" x14ac:dyDescent="0.3">
      <c r="C28576" s="227"/>
    </row>
    <row r="28577" spans="3:3" ht="15.6" x14ac:dyDescent="0.3">
      <c r="C28577" s="227"/>
    </row>
    <row r="28578" spans="3:3" ht="15.6" x14ac:dyDescent="0.3">
      <c r="C28578" s="227"/>
    </row>
    <row r="28579" spans="3:3" ht="15.6" x14ac:dyDescent="0.3">
      <c r="C28579" s="227"/>
    </row>
    <row r="28580" spans="3:3" ht="15.6" x14ac:dyDescent="0.3">
      <c r="C28580" s="227"/>
    </row>
    <row r="28581" spans="3:3" ht="15.6" x14ac:dyDescent="0.3">
      <c r="C28581" s="227"/>
    </row>
    <row r="28582" spans="3:3" ht="15.6" x14ac:dyDescent="0.3">
      <c r="C28582" s="227"/>
    </row>
    <row r="28583" spans="3:3" ht="15.6" x14ac:dyDescent="0.3">
      <c r="C28583" s="227"/>
    </row>
    <row r="28584" spans="3:3" ht="15.6" x14ac:dyDescent="0.3">
      <c r="C28584" s="227"/>
    </row>
    <row r="28585" spans="3:3" ht="15.6" x14ac:dyDescent="0.3">
      <c r="C28585" s="227"/>
    </row>
    <row r="28586" spans="3:3" ht="15.6" x14ac:dyDescent="0.3">
      <c r="C28586" s="227"/>
    </row>
    <row r="28587" spans="3:3" ht="15.6" x14ac:dyDescent="0.3">
      <c r="C28587" s="227"/>
    </row>
    <row r="28588" spans="3:3" ht="15.6" x14ac:dyDescent="0.3">
      <c r="C28588" s="227"/>
    </row>
    <row r="28589" spans="3:3" ht="15.6" x14ac:dyDescent="0.3">
      <c r="C28589" s="227"/>
    </row>
    <row r="28590" spans="3:3" ht="15.6" x14ac:dyDescent="0.3">
      <c r="C28590" s="227"/>
    </row>
    <row r="28591" spans="3:3" ht="15.6" x14ac:dyDescent="0.3">
      <c r="C28591" s="227"/>
    </row>
    <row r="28592" spans="3:3" ht="15.6" x14ac:dyDescent="0.3">
      <c r="C28592" s="227"/>
    </row>
    <row r="28593" spans="3:3" ht="15.6" x14ac:dyDescent="0.3">
      <c r="C28593" s="227"/>
    </row>
    <row r="28594" spans="3:3" ht="15.6" x14ac:dyDescent="0.3">
      <c r="C28594" s="227"/>
    </row>
    <row r="28595" spans="3:3" ht="15.6" x14ac:dyDescent="0.3">
      <c r="C28595" s="227"/>
    </row>
    <row r="28596" spans="3:3" ht="15.6" x14ac:dyDescent="0.3">
      <c r="C28596" s="227"/>
    </row>
    <row r="28597" spans="3:3" ht="15.6" x14ac:dyDescent="0.3">
      <c r="C28597" s="227"/>
    </row>
    <row r="28598" spans="3:3" ht="15.6" x14ac:dyDescent="0.3">
      <c r="C28598" s="227"/>
    </row>
    <row r="28599" spans="3:3" ht="15.6" x14ac:dyDescent="0.3">
      <c r="C28599" s="227"/>
    </row>
    <row r="28600" spans="3:3" ht="15.6" x14ac:dyDescent="0.3">
      <c r="C28600" s="227"/>
    </row>
    <row r="28601" spans="3:3" ht="15.6" x14ac:dyDescent="0.3">
      <c r="C28601" s="227"/>
    </row>
    <row r="28602" spans="3:3" ht="15.6" x14ac:dyDescent="0.3">
      <c r="C28602" s="227"/>
    </row>
    <row r="28603" spans="3:3" ht="15.6" x14ac:dyDescent="0.3">
      <c r="C28603" s="227"/>
    </row>
    <row r="28604" spans="3:3" ht="15.6" x14ac:dyDescent="0.3">
      <c r="C28604" s="227"/>
    </row>
    <row r="28605" spans="3:3" ht="15.6" x14ac:dyDescent="0.3">
      <c r="C28605" s="227"/>
    </row>
    <row r="28606" spans="3:3" ht="15.6" x14ac:dyDescent="0.3">
      <c r="C28606" s="227"/>
    </row>
    <row r="28607" spans="3:3" ht="15.6" x14ac:dyDescent="0.3">
      <c r="C28607" s="227"/>
    </row>
    <row r="28608" spans="3:3" ht="15.6" x14ac:dyDescent="0.3">
      <c r="C28608" s="227"/>
    </row>
    <row r="28609" spans="3:3" ht="15.6" x14ac:dyDescent="0.3">
      <c r="C28609" s="227"/>
    </row>
    <row r="28610" spans="3:3" ht="15.6" x14ac:dyDescent="0.3">
      <c r="C28610" s="227"/>
    </row>
    <row r="28611" spans="3:3" ht="15.6" x14ac:dyDescent="0.3">
      <c r="C28611" s="227"/>
    </row>
    <row r="28612" spans="3:3" ht="15.6" x14ac:dyDescent="0.3">
      <c r="C28612" s="227"/>
    </row>
    <row r="28613" spans="3:3" ht="15.6" x14ac:dyDescent="0.3">
      <c r="C28613" s="227"/>
    </row>
    <row r="28614" spans="3:3" ht="15.6" x14ac:dyDescent="0.3">
      <c r="C28614" s="227"/>
    </row>
    <row r="28615" spans="3:3" ht="15.6" x14ac:dyDescent="0.3">
      <c r="C28615" s="227"/>
    </row>
    <row r="28616" spans="3:3" ht="15.6" x14ac:dyDescent="0.3">
      <c r="C28616" s="227"/>
    </row>
    <row r="28617" spans="3:3" ht="15.6" x14ac:dyDescent="0.3">
      <c r="C28617" s="227"/>
    </row>
    <row r="28618" spans="3:3" ht="15.6" x14ac:dyDescent="0.3">
      <c r="C28618" s="227"/>
    </row>
    <row r="28619" spans="3:3" ht="15.6" x14ac:dyDescent="0.3">
      <c r="C28619" s="227"/>
    </row>
    <row r="28620" spans="3:3" ht="15.6" x14ac:dyDescent="0.3">
      <c r="C28620" s="227"/>
    </row>
    <row r="28621" spans="3:3" ht="15.6" x14ac:dyDescent="0.3">
      <c r="C28621" s="227"/>
    </row>
    <row r="28622" spans="3:3" ht="15.6" x14ac:dyDescent="0.3">
      <c r="C28622" s="227"/>
    </row>
    <row r="28623" spans="3:3" ht="15.6" x14ac:dyDescent="0.3">
      <c r="C28623" s="227"/>
    </row>
    <row r="28624" spans="3:3" ht="15.6" x14ac:dyDescent="0.3">
      <c r="C28624" s="227"/>
    </row>
    <row r="28625" spans="3:3" ht="15.6" x14ac:dyDescent="0.3">
      <c r="C28625" s="227"/>
    </row>
    <row r="28626" spans="3:3" ht="15.6" x14ac:dyDescent="0.3">
      <c r="C28626" s="227"/>
    </row>
    <row r="28627" spans="3:3" ht="15.6" x14ac:dyDescent="0.3">
      <c r="C28627" s="227"/>
    </row>
    <row r="28628" spans="3:3" ht="15.6" x14ac:dyDescent="0.3">
      <c r="C28628" s="227"/>
    </row>
    <row r="28629" spans="3:3" ht="15.6" x14ac:dyDescent="0.3">
      <c r="C28629" s="227"/>
    </row>
    <row r="28630" spans="3:3" ht="15.6" x14ac:dyDescent="0.3">
      <c r="C28630" s="227"/>
    </row>
    <row r="28631" spans="3:3" ht="15.6" x14ac:dyDescent="0.3">
      <c r="C28631" s="227"/>
    </row>
    <row r="28632" spans="3:3" ht="15.6" x14ac:dyDescent="0.3">
      <c r="C28632" s="227"/>
    </row>
    <row r="28633" spans="3:3" ht="15.6" x14ac:dyDescent="0.3">
      <c r="C28633" s="227"/>
    </row>
    <row r="28634" spans="3:3" ht="15.6" x14ac:dyDescent="0.3">
      <c r="C28634" s="227"/>
    </row>
    <row r="28635" spans="3:3" ht="15.6" x14ac:dyDescent="0.3">
      <c r="C28635" s="227"/>
    </row>
    <row r="28636" spans="3:3" ht="15.6" x14ac:dyDescent="0.3">
      <c r="C28636" s="227"/>
    </row>
    <row r="28637" spans="3:3" ht="15.6" x14ac:dyDescent="0.3">
      <c r="C28637" s="227"/>
    </row>
    <row r="28638" spans="3:3" ht="15.6" x14ac:dyDescent="0.3">
      <c r="C28638" s="227"/>
    </row>
    <row r="28639" spans="3:3" ht="15.6" x14ac:dyDescent="0.3">
      <c r="C28639" s="227"/>
    </row>
    <row r="28640" spans="3:3" ht="15.6" x14ac:dyDescent="0.3">
      <c r="C28640" s="227"/>
    </row>
    <row r="28641" spans="3:3" ht="15.6" x14ac:dyDescent="0.3">
      <c r="C28641" s="227"/>
    </row>
    <row r="28642" spans="3:3" ht="15.6" x14ac:dyDescent="0.3">
      <c r="C28642" s="227"/>
    </row>
    <row r="28643" spans="3:3" ht="15.6" x14ac:dyDescent="0.3">
      <c r="C28643" s="227"/>
    </row>
    <row r="28644" spans="3:3" ht="15.6" x14ac:dyDescent="0.3">
      <c r="C28644" s="227"/>
    </row>
    <row r="28645" spans="3:3" ht="15.6" x14ac:dyDescent="0.3">
      <c r="C28645" s="227"/>
    </row>
    <row r="28646" spans="3:3" ht="15.6" x14ac:dyDescent="0.3">
      <c r="C28646" s="227"/>
    </row>
    <row r="28647" spans="3:3" ht="15.6" x14ac:dyDescent="0.3">
      <c r="C28647" s="227"/>
    </row>
    <row r="28648" spans="3:3" ht="15.6" x14ac:dyDescent="0.3">
      <c r="C28648" s="227"/>
    </row>
    <row r="28649" spans="3:3" ht="15.6" x14ac:dyDescent="0.3">
      <c r="C28649" s="227"/>
    </row>
    <row r="28650" spans="3:3" ht="15.6" x14ac:dyDescent="0.3">
      <c r="C28650" s="227"/>
    </row>
    <row r="28651" spans="3:3" ht="15.6" x14ac:dyDescent="0.3">
      <c r="C28651" s="227"/>
    </row>
    <row r="28652" spans="3:3" ht="15.6" x14ac:dyDescent="0.3">
      <c r="C28652" s="227"/>
    </row>
    <row r="28653" spans="3:3" ht="15.6" x14ac:dyDescent="0.3">
      <c r="C28653" s="227"/>
    </row>
    <row r="28654" spans="3:3" ht="15.6" x14ac:dyDescent="0.3">
      <c r="C28654" s="227"/>
    </row>
    <row r="28655" spans="3:3" ht="15.6" x14ac:dyDescent="0.3">
      <c r="C28655" s="227"/>
    </row>
    <row r="28656" spans="3:3" ht="15.6" x14ac:dyDescent="0.3">
      <c r="C28656" s="227"/>
    </row>
    <row r="28657" spans="3:3" ht="15.6" x14ac:dyDescent="0.3">
      <c r="C28657" s="227"/>
    </row>
    <row r="28658" spans="3:3" ht="15.6" x14ac:dyDescent="0.3">
      <c r="C28658" s="227"/>
    </row>
    <row r="28659" spans="3:3" ht="15.6" x14ac:dyDescent="0.3">
      <c r="C28659" s="227"/>
    </row>
    <row r="28660" spans="3:3" ht="15.6" x14ac:dyDescent="0.3">
      <c r="C28660" s="227"/>
    </row>
    <row r="28661" spans="3:3" ht="15.6" x14ac:dyDescent="0.3">
      <c r="C28661" s="227"/>
    </row>
    <row r="28662" spans="3:3" ht="15.6" x14ac:dyDescent="0.3">
      <c r="C28662" s="227"/>
    </row>
    <row r="28663" spans="3:3" ht="15.6" x14ac:dyDescent="0.3">
      <c r="C28663" s="227"/>
    </row>
    <row r="28664" spans="3:3" ht="15.6" x14ac:dyDescent="0.3">
      <c r="C28664" s="227"/>
    </row>
    <row r="28665" spans="3:3" ht="15.6" x14ac:dyDescent="0.3">
      <c r="C28665" s="227"/>
    </row>
    <row r="28666" spans="3:3" ht="15.6" x14ac:dyDescent="0.3">
      <c r="C28666" s="227"/>
    </row>
    <row r="28667" spans="3:3" ht="15.6" x14ac:dyDescent="0.3">
      <c r="C28667" s="227"/>
    </row>
    <row r="28668" spans="3:3" ht="15.6" x14ac:dyDescent="0.3">
      <c r="C28668" s="227"/>
    </row>
    <row r="28669" spans="3:3" ht="15.6" x14ac:dyDescent="0.3">
      <c r="C28669" s="227"/>
    </row>
    <row r="28670" spans="3:3" ht="15.6" x14ac:dyDescent="0.3">
      <c r="C28670" s="227"/>
    </row>
    <row r="28671" spans="3:3" ht="15.6" x14ac:dyDescent="0.3">
      <c r="C28671" s="227"/>
    </row>
    <row r="28672" spans="3:3" ht="15.6" x14ac:dyDescent="0.3">
      <c r="C28672" s="227"/>
    </row>
    <row r="28673" spans="3:3" ht="15.6" x14ac:dyDescent="0.3">
      <c r="C28673" s="227"/>
    </row>
    <row r="28674" spans="3:3" ht="15.6" x14ac:dyDescent="0.3">
      <c r="C28674" s="227"/>
    </row>
    <row r="28675" spans="3:3" ht="15.6" x14ac:dyDescent="0.3">
      <c r="C28675" s="227"/>
    </row>
    <row r="28676" spans="3:3" ht="15.6" x14ac:dyDescent="0.3">
      <c r="C28676" s="227"/>
    </row>
    <row r="28677" spans="3:3" ht="15.6" x14ac:dyDescent="0.3">
      <c r="C28677" s="227"/>
    </row>
    <row r="28678" spans="3:3" ht="15.6" x14ac:dyDescent="0.3">
      <c r="C28678" s="227"/>
    </row>
    <row r="28679" spans="3:3" ht="15.6" x14ac:dyDescent="0.3">
      <c r="C28679" s="227"/>
    </row>
    <row r="28680" spans="3:3" ht="15.6" x14ac:dyDescent="0.3">
      <c r="C28680" s="227"/>
    </row>
    <row r="28681" spans="3:3" ht="15.6" x14ac:dyDescent="0.3">
      <c r="C28681" s="227"/>
    </row>
    <row r="28682" spans="3:3" ht="15.6" x14ac:dyDescent="0.3">
      <c r="C28682" s="227"/>
    </row>
    <row r="28683" spans="3:3" ht="15.6" x14ac:dyDescent="0.3">
      <c r="C28683" s="227"/>
    </row>
    <row r="28684" spans="3:3" ht="15.6" x14ac:dyDescent="0.3">
      <c r="C28684" s="227"/>
    </row>
    <row r="28685" spans="3:3" ht="15.6" x14ac:dyDescent="0.3">
      <c r="C28685" s="227"/>
    </row>
    <row r="28686" spans="3:3" ht="15.6" x14ac:dyDescent="0.3">
      <c r="C28686" s="227"/>
    </row>
    <row r="28687" spans="3:3" ht="15.6" x14ac:dyDescent="0.3">
      <c r="C28687" s="227"/>
    </row>
    <row r="28688" spans="3:3" ht="15.6" x14ac:dyDescent="0.3">
      <c r="C28688" s="227"/>
    </row>
    <row r="28689" spans="3:3" ht="15.6" x14ac:dyDescent="0.3">
      <c r="C28689" s="227"/>
    </row>
    <row r="28690" spans="3:3" ht="15.6" x14ac:dyDescent="0.3">
      <c r="C28690" s="227"/>
    </row>
    <row r="28691" spans="3:3" ht="15.6" x14ac:dyDescent="0.3">
      <c r="C28691" s="227"/>
    </row>
    <row r="28692" spans="3:3" ht="15.6" x14ac:dyDescent="0.3">
      <c r="C28692" s="227"/>
    </row>
    <row r="28693" spans="3:3" ht="15.6" x14ac:dyDescent="0.3">
      <c r="C28693" s="227"/>
    </row>
    <row r="28694" spans="3:3" ht="15.6" x14ac:dyDescent="0.3">
      <c r="C28694" s="227"/>
    </row>
    <row r="28695" spans="3:3" ht="15.6" x14ac:dyDescent="0.3">
      <c r="C28695" s="227"/>
    </row>
    <row r="28696" spans="3:3" ht="15.6" x14ac:dyDescent="0.3">
      <c r="C28696" s="227"/>
    </row>
    <row r="28697" spans="3:3" ht="15.6" x14ac:dyDescent="0.3">
      <c r="C28697" s="227"/>
    </row>
    <row r="28698" spans="3:3" ht="15.6" x14ac:dyDescent="0.3">
      <c r="C28698" s="227"/>
    </row>
    <row r="28699" spans="3:3" ht="15.6" x14ac:dyDescent="0.3">
      <c r="C28699" s="227"/>
    </row>
    <row r="28700" spans="3:3" ht="15.6" x14ac:dyDescent="0.3">
      <c r="C28700" s="227"/>
    </row>
    <row r="28701" spans="3:3" ht="15.6" x14ac:dyDescent="0.3">
      <c r="C28701" s="227"/>
    </row>
    <row r="28702" spans="3:3" ht="15.6" x14ac:dyDescent="0.3">
      <c r="C28702" s="227"/>
    </row>
    <row r="28703" spans="3:3" ht="15.6" x14ac:dyDescent="0.3">
      <c r="C28703" s="227"/>
    </row>
    <row r="28704" spans="3:3" ht="15.6" x14ac:dyDescent="0.3">
      <c r="C28704" s="227"/>
    </row>
    <row r="28705" spans="3:3" ht="15.6" x14ac:dyDescent="0.3">
      <c r="C28705" s="227"/>
    </row>
    <row r="28706" spans="3:3" ht="15.6" x14ac:dyDescent="0.3">
      <c r="C28706" s="227"/>
    </row>
    <row r="28707" spans="3:3" ht="15.6" x14ac:dyDescent="0.3">
      <c r="C28707" s="227"/>
    </row>
    <row r="28708" spans="3:3" ht="15.6" x14ac:dyDescent="0.3">
      <c r="C28708" s="227"/>
    </row>
    <row r="28709" spans="3:3" ht="15.6" x14ac:dyDescent="0.3">
      <c r="C28709" s="227"/>
    </row>
    <row r="28710" spans="3:3" ht="15.6" x14ac:dyDescent="0.3">
      <c r="C28710" s="227"/>
    </row>
    <row r="28711" spans="3:3" ht="15.6" x14ac:dyDescent="0.3">
      <c r="C28711" s="227"/>
    </row>
    <row r="28712" spans="3:3" ht="15.6" x14ac:dyDescent="0.3">
      <c r="C28712" s="227"/>
    </row>
    <row r="28713" spans="3:3" ht="15.6" x14ac:dyDescent="0.3">
      <c r="C28713" s="227"/>
    </row>
    <row r="28714" spans="3:3" ht="15.6" x14ac:dyDescent="0.3">
      <c r="C28714" s="227"/>
    </row>
    <row r="28715" spans="3:3" ht="15.6" x14ac:dyDescent="0.3">
      <c r="C28715" s="227"/>
    </row>
    <row r="28716" spans="3:3" ht="15.6" x14ac:dyDescent="0.3">
      <c r="C28716" s="227"/>
    </row>
    <row r="28717" spans="3:3" ht="15.6" x14ac:dyDescent="0.3">
      <c r="C28717" s="227"/>
    </row>
    <row r="28718" spans="3:3" ht="15.6" x14ac:dyDescent="0.3">
      <c r="C28718" s="227"/>
    </row>
    <row r="28719" spans="3:3" ht="15.6" x14ac:dyDescent="0.3">
      <c r="C28719" s="227"/>
    </row>
    <row r="28720" spans="3:3" ht="15.6" x14ac:dyDescent="0.3">
      <c r="C28720" s="227"/>
    </row>
    <row r="28721" spans="3:3" ht="15.6" x14ac:dyDescent="0.3">
      <c r="C28721" s="227"/>
    </row>
    <row r="28722" spans="3:3" ht="15.6" x14ac:dyDescent="0.3">
      <c r="C28722" s="227"/>
    </row>
    <row r="28723" spans="3:3" ht="15.6" x14ac:dyDescent="0.3">
      <c r="C28723" s="227"/>
    </row>
    <row r="28724" spans="3:3" ht="15.6" x14ac:dyDescent="0.3">
      <c r="C28724" s="227"/>
    </row>
    <row r="28725" spans="3:3" ht="15.6" x14ac:dyDescent="0.3">
      <c r="C28725" s="227"/>
    </row>
    <row r="28726" spans="3:3" ht="15.6" x14ac:dyDescent="0.3">
      <c r="C28726" s="227"/>
    </row>
    <row r="28727" spans="3:3" ht="15.6" x14ac:dyDescent="0.3">
      <c r="C28727" s="227"/>
    </row>
    <row r="28728" spans="3:3" ht="15.6" x14ac:dyDescent="0.3">
      <c r="C28728" s="227"/>
    </row>
    <row r="28729" spans="3:3" ht="15.6" x14ac:dyDescent="0.3">
      <c r="C28729" s="227"/>
    </row>
    <row r="28730" spans="3:3" ht="15.6" x14ac:dyDescent="0.3">
      <c r="C28730" s="227"/>
    </row>
    <row r="28731" spans="3:3" ht="15.6" x14ac:dyDescent="0.3">
      <c r="C28731" s="227"/>
    </row>
    <row r="28732" spans="3:3" ht="15.6" x14ac:dyDescent="0.3">
      <c r="C28732" s="227"/>
    </row>
    <row r="28733" spans="3:3" ht="15.6" x14ac:dyDescent="0.3">
      <c r="C28733" s="227"/>
    </row>
    <row r="28734" spans="3:3" ht="15.6" x14ac:dyDescent="0.3">
      <c r="C28734" s="227"/>
    </row>
    <row r="28735" spans="3:3" ht="15.6" x14ac:dyDescent="0.3">
      <c r="C28735" s="227"/>
    </row>
    <row r="28736" spans="3:3" ht="15.6" x14ac:dyDescent="0.3">
      <c r="C28736" s="227"/>
    </row>
    <row r="28737" spans="3:3" ht="15.6" x14ac:dyDescent="0.3">
      <c r="C28737" s="227"/>
    </row>
    <row r="28738" spans="3:3" ht="15.6" x14ac:dyDescent="0.3">
      <c r="C28738" s="227"/>
    </row>
    <row r="28739" spans="3:3" ht="15.6" x14ac:dyDescent="0.3">
      <c r="C28739" s="227"/>
    </row>
    <row r="28740" spans="3:3" ht="15.6" x14ac:dyDescent="0.3">
      <c r="C28740" s="227"/>
    </row>
    <row r="28741" spans="3:3" ht="15.6" x14ac:dyDescent="0.3">
      <c r="C28741" s="227"/>
    </row>
    <row r="28742" spans="3:3" ht="15.6" x14ac:dyDescent="0.3">
      <c r="C28742" s="227"/>
    </row>
    <row r="28743" spans="3:3" ht="15.6" x14ac:dyDescent="0.3">
      <c r="C28743" s="227"/>
    </row>
    <row r="28744" spans="3:3" ht="15.6" x14ac:dyDescent="0.3">
      <c r="C28744" s="227"/>
    </row>
    <row r="28745" spans="3:3" ht="15.6" x14ac:dyDescent="0.3">
      <c r="C28745" s="227"/>
    </row>
    <row r="28746" spans="3:3" ht="15.6" x14ac:dyDescent="0.3">
      <c r="C28746" s="227"/>
    </row>
    <row r="28747" spans="3:3" ht="15.6" x14ac:dyDescent="0.3">
      <c r="C28747" s="227"/>
    </row>
    <row r="28748" spans="3:3" ht="15.6" x14ac:dyDescent="0.3">
      <c r="C28748" s="227"/>
    </row>
    <row r="28749" spans="3:3" ht="15.6" x14ac:dyDescent="0.3">
      <c r="C28749" s="227"/>
    </row>
    <row r="28750" spans="3:3" ht="15.6" x14ac:dyDescent="0.3">
      <c r="C28750" s="227"/>
    </row>
    <row r="28751" spans="3:3" ht="15.6" x14ac:dyDescent="0.3">
      <c r="C28751" s="227"/>
    </row>
    <row r="28752" spans="3:3" ht="15.6" x14ac:dyDescent="0.3">
      <c r="C28752" s="227"/>
    </row>
    <row r="28753" spans="3:3" ht="15.6" x14ac:dyDescent="0.3">
      <c r="C28753" s="227"/>
    </row>
    <row r="28754" spans="3:3" ht="15.6" x14ac:dyDescent="0.3">
      <c r="C28754" s="227"/>
    </row>
    <row r="28755" spans="3:3" ht="15.6" x14ac:dyDescent="0.3">
      <c r="C28755" s="227"/>
    </row>
    <row r="28756" spans="3:3" ht="15.6" x14ac:dyDescent="0.3">
      <c r="C28756" s="227"/>
    </row>
    <row r="28757" spans="3:3" ht="15.6" x14ac:dyDescent="0.3">
      <c r="C28757" s="227"/>
    </row>
    <row r="28758" spans="3:3" ht="15.6" x14ac:dyDescent="0.3">
      <c r="C28758" s="227"/>
    </row>
    <row r="28759" spans="3:3" ht="15.6" x14ac:dyDescent="0.3">
      <c r="C28759" s="227"/>
    </row>
    <row r="28760" spans="3:3" ht="15.6" x14ac:dyDescent="0.3">
      <c r="C28760" s="227"/>
    </row>
    <row r="28761" spans="3:3" ht="15.6" x14ac:dyDescent="0.3">
      <c r="C28761" s="227"/>
    </row>
    <row r="28762" spans="3:3" ht="15.6" x14ac:dyDescent="0.3">
      <c r="C28762" s="227"/>
    </row>
    <row r="28763" spans="3:3" ht="15.6" x14ac:dyDescent="0.3">
      <c r="C28763" s="227"/>
    </row>
    <row r="28764" spans="3:3" ht="15.6" x14ac:dyDescent="0.3">
      <c r="C28764" s="227"/>
    </row>
    <row r="28765" spans="3:3" ht="15.6" x14ac:dyDescent="0.3">
      <c r="C28765" s="227"/>
    </row>
    <row r="28766" spans="3:3" ht="15.6" x14ac:dyDescent="0.3">
      <c r="C28766" s="227"/>
    </row>
    <row r="28767" spans="3:3" ht="15.6" x14ac:dyDescent="0.3">
      <c r="C28767" s="227"/>
    </row>
    <row r="28768" spans="3:3" ht="15.6" x14ac:dyDescent="0.3">
      <c r="C28768" s="227"/>
    </row>
    <row r="28769" spans="3:3" ht="15.6" x14ac:dyDescent="0.3">
      <c r="C28769" s="227"/>
    </row>
    <row r="28770" spans="3:3" ht="15.6" x14ac:dyDescent="0.3">
      <c r="C28770" s="227"/>
    </row>
    <row r="28771" spans="3:3" ht="15.6" x14ac:dyDescent="0.3">
      <c r="C28771" s="227"/>
    </row>
    <row r="28772" spans="3:3" ht="15.6" x14ac:dyDescent="0.3">
      <c r="C28772" s="227"/>
    </row>
    <row r="28773" spans="3:3" ht="15.6" x14ac:dyDescent="0.3">
      <c r="C28773" s="227"/>
    </row>
    <row r="28774" spans="3:3" ht="15.6" x14ac:dyDescent="0.3">
      <c r="C28774" s="227"/>
    </row>
    <row r="28775" spans="3:3" ht="15.6" x14ac:dyDescent="0.3">
      <c r="C28775" s="227"/>
    </row>
    <row r="28776" spans="3:3" ht="15.6" x14ac:dyDescent="0.3">
      <c r="C28776" s="227"/>
    </row>
    <row r="28777" spans="3:3" ht="15.6" x14ac:dyDescent="0.3">
      <c r="C28777" s="227"/>
    </row>
    <row r="28778" spans="3:3" ht="15.6" x14ac:dyDescent="0.3">
      <c r="C28778" s="227"/>
    </row>
    <row r="28779" spans="3:3" ht="15.6" x14ac:dyDescent="0.3">
      <c r="C28779" s="227"/>
    </row>
    <row r="28780" spans="3:3" ht="15.6" x14ac:dyDescent="0.3">
      <c r="C28780" s="227"/>
    </row>
    <row r="28781" spans="3:3" ht="15.6" x14ac:dyDescent="0.3">
      <c r="C28781" s="227"/>
    </row>
    <row r="28782" spans="3:3" ht="15.6" x14ac:dyDescent="0.3">
      <c r="C28782" s="227"/>
    </row>
    <row r="28783" spans="3:3" ht="15.6" x14ac:dyDescent="0.3">
      <c r="C28783" s="227"/>
    </row>
    <row r="28784" spans="3:3" ht="15.6" x14ac:dyDescent="0.3">
      <c r="C28784" s="227"/>
    </row>
    <row r="28785" spans="3:3" ht="15.6" x14ac:dyDescent="0.3">
      <c r="C28785" s="227"/>
    </row>
    <row r="28786" spans="3:3" ht="15.6" x14ac:dyDescent="0.3">
      <c r="C28786" s="227"/>
    </row>
    <row r="28787" spans="3:3" ht="15.6" x14ac:dyDescent="0.3">
      <c r="C28787" s="227"/>
    </row>
    <row r="28788" spans="3:3" ht="15.6" x14ac:dyDescent="0.3">
      <c r="C28788" s="227"/>
    </row>
    <row r="28789" spans="3:3" ht="15.6" x14ac:dyDescent="0.3">
      <c r="C28789" s="227"/>
    </row>
    <row r="28790" spans="3:3" ht="15.6" x14ac:dyDescent="0.3">
      <c r="C28790" s="227"/>
    </row>
    <row r="28791" spans="3:3" ht="15.6" x14ac:dyDescent="0.3">
      <c r="C28791" s="227"/>
    </row>
    <row r="28792" spans="3:3" ht="15.6" x14ac:dyDescent="0.3">
      <c r="C28792" s="227"/>
    </row>
    <row r="28793" spans="3:3" ht="15.6" x14ac:dyDescent="0.3">
      <c r="C28793" s="227"/>
    </row>
    <row r="28794" spans="3:3" ht="15.6" x14ac:dyDescent="0.3">
      <c r="C28794" s="227"/>
    </row>
    <row r="28795" spans="3:3" ht="15.6" x14ac:dyDescent="0.3">
      <c r="C28795" s="227"/>
    </row>
    <row r="28796" spans="3:3" ht="15.6" x14ac:dyDescent="0.3">
      <c r="C28796" s="227"/>
    </row>
    <row r="28797" spans="3:3" ht="15.6" x14ac:dyDescent="0.3">
      <c r="C28797" s="227"/>
    </row>
    <row r="28798" spans="3:3" ht="15.6" x14ac:dyDescent="0.3">
      <c r="C28798" s="227"/>
    </row>
    <row r="28799" spans="3:3" ht="15.6" x14ac:dyDescent="0.3">
      <c r="C28799" s="227"/>
    </row>
    <row r="28800" spans="3:3" ht="15.6" x14ac:dyDescent="0.3">
      <c r="C28800" s="227"/>
    </row>
    <row r="28801" spans="3:3" ht="15.6" x14ac:dyDescent="0.3">
      <c r="C28801" s="227"/>
    </row>
    <row r="28802" spans="3:3" ht="15.6" x14ac:dyDescent="0.3">
      <c r="C28802" s="227"/>
    </row>
    <row r="28803" spans="3:3" ht="15.6" x14ac:dyDescent="0.3">
      <c r="C28803" s="227"/>
    </row>
    <row r="28804" spans="3:3" ht="15.6" x14ac:dyDescent="0.3">
      <c r="C28804" s="227"/>
    </row>
    <row r="28805" spans="3:3" ht="15.6" x14ac:dyDescent="0.3">
      <c r="C28805" s="227"/>
    </row>
    <row r="28806" spans="3:3" ht="15.6" x14ac:dyDescent="0.3">
      <c r="C28806" s="227"/>
    </row>
    <row r="28807" spans="3:3" ht="15.6" x14ac:dyDescent="0.3">
      <c r="C28807" s="227"/>
    </row>
    <row r="28808" spans="3:3" ht="15.6" x14ac:dyDescent="0.3">
      <c r="C28808" s="227"/>
    </row>
    <row r="28809" spans="3:3" ht="15.6" x14ac:dyDescent="0.3">
      <c r="C28809" s="227"/>
    </row>
    <row r="28810" spans="3:3" ht="15.6" x14ac:dyDescent="0.3">
      <c r="C28810" s="227"/>
    </row>
    <row r="28811" spans="3:3" ht="15.6" x14ac:dyDescent="0.3">
      <c r="C28811" s="227"/>
    </row>
    <row r="28812" spans="3:3" ht="15.6" x14ac:dyDescent="0.3">
      <c r="C28812" s="227"/>
    </row>
    <row r="28813" spans="3:3" ht="15.6" x14ac:dyDescent="0.3">
      <c r="C28813" s="227"/>
    </row>
    <row r="28814" spans="3:3" ht="15.6" x14ac:dyDescent="0.3">
      <c r="C28814" s="227"/>
    </row>
    <row r="28815" spans="3:3" ht="15.6" x14ac:dyDescent="0.3">
      <c r="C28815" s="227"/>
    </row>
    <row r="28816" spans="3:3" ht="15.6" x14ac:dyDescent="0.3">
      <c r="C28816" s="227"/>
    </row>
    <row r="28817" spans="3:3" ht="15.6" x14ac:dyDescent="0.3">
      <c r="C28817" s="227"/>
    </row>
    <row r="28818" spans="3:3" ht="15.6" x14ac:dyDescent="0.3">
      <c r="C28818" s="227"/>
    </row>
    <row r="28819" spans="3:3" ht="15.6" x14ac:dyDescent="0.3">
      <c r="C28819" s="227"/>
    </row>
    <row r="28820" spans="3:3" ht="15.6" x14ac:dyDescent="0.3">
      <c r="C28820" s="227"/>
    </row>
    <row r="28821" spans="3:3" ht="15.6" x14ac:dyDescent="0.3">
      <c r="C28821" s="227"/>
    </row>
    <row r="28822" spans="3:3" ht="15.6" x14ac:dyDescent="0.3">
      <c r="C28822" s="227"/>
    </row>
    <row r="28823" spans="3:3" ht="15.6" x14ac:dyDescent="0.3">
      <c r="C28823" s="227"/>
    </row>
    <row r="28824" spans="3:3" ht="15.6" x14ac:dyDescent="0.3">
      <c r="C28824" s="227"/>
    </row>
    <row r="28825" spans="3:3" ht="15.6" x14ac:dyDescent="0.3">
      <c r="C28825" s="227"/>
    </row>
    <row r="28826" spans="3:3" ht="15.6" x14ac:dyDescent="0.3">
      <c r="C28826" s="227"/>
    </row>
    <row r="28827" spans="3:3" ht="15.6" x14ac:dyDescent="0.3">
      <c r="C28827" s="227"/>
    </row>
    <row r="28828" spans="3:3" ht="15.6" x14ac:dyDescent="0.3">
      <c r="C28828" s="227"/>
    </row>
    <row r="28829" spans="3:3" ht="15.6" x14ac:dyDescent="0.3">
      <c r="C28829" s="227"/>
    </row>
    <row r="28830" spans="3:3" ht="15.6" x14ac:dyDescent="0.3">
      <c r="C28830" s="227"/>
    </row>
    <row r="28831" spans="3:3" ht="15.6" x14ac:dyDescent="0.3">
      <c r="C28831" s="227"/>
    </row>
    <row r="28832" spans="3:3" ht="15.6" x14ac:dyDescent="0.3">
      <c r="C28832" s="227"/>
    </row>
    <row r="28833" spans="3:3" ht="15.6" x14ac:dyDescent="0.3">
      <c r="C28833" s="227"/>
    </row>
    <row r="28834" spans="3:3" ht="15.6" x14ac:dyDescent="0.3">
      <c r="C28834" s="227"/>
    </row>
    <row r="28835" spans="3:3" ht="15.6" x14ac:dyDescent="0.3">
      <c r="C28835" s="227"/>
    </row>
    <row r="28836" spans="3:3" ht="15.6" x14ac:dyDescent="0.3">
      <c r="C28836" s="227"/>
    </row>
    <row r="28837" spans="3:3" ht="15.6" x14ac:dyDescent="0.3">
      <c r="C28837" s="227"/>
    </row>
    <row r="28838" spans="3:3" ht="15.6" x14ac:dyDescent="0.3">
      <c r="C28838" s="227"/>
    </row>
    <row r="28839" spans="3:3" ht="15.6" x14ac:dyDescent="0.3">
      <c r="C28839" s="227"/>
    </row>
    <row r="28840" spans="3:3" ht="15.6" x14ac:dyDescent="0.3">
      <c r="C28840" s="227"/>
    </row>
    <row r="28841" spans="3:3" ht="15.6" x14ac:dyDescent="0.3">
      <c r="C28841" s="227"/>
    </row>
    <row r="28842" spans="3:3" ht="15.6" x14ac:dyDescent="0.3">
      <c r="C28842" s="227"/>
    </row>
    <row r="28843" spans="3:3" ht="15.6" x14ac:dyDescent="0.3">
      <c r="C28843" s="227"/>
    </row>
    <row r="28844" spans="3:3" ht="15.6" x14ac:dyDescent="0.3">
      <c r="C28844" s="227"/>
    </row>
    <row r="28845" spans="3:3" ht="15.6" x14ac:dyDescent="0.3">
      <c r="C28845" s="227"/>
    </row>
    <row r="28846" spans="3:3" ht="15.6" x14ac:dyDescent="0.3">
      <c r="C28846" s="227"/>
    </row>
    <row r="28847" spans="3:3" ht="15.6" x14ac:dyDescent="0.3">
      <c r="C28847" s="227"/>
    </row>
    <row r="28848" spans="3:3" ht="15.6" x14ac:dyDescent="0.3">
      <c r="C28848" s="227"/>
    </row>
    <row r="28849" spans="3:3" ht="15.6" x14ac:dyDescent="0.3">
      <c r="C28849" s="227"/>
    </row>
    <row r="28850" spans="3:3" ht="15.6" x14ac:dyDescent="0.3">
      <c r="C28850" s="227"/>
    </row>
    <row r="28851" spans="3:3" ht="15.6" x14ac:dyDescent="0.3">
      <c r="C28851" s="227"/>
    </row>
    <row r="28852" spans="3:3" ht="15.6" x14ac:dyDescent="0.3">
      <c r="C28852" s="227"/>
    </row>
    <row r="28853" spans="3:3" ht="15.6" x14ac:dyDescent="0.3">
      <c r="C28853" s="227"/>
    </row>
    <row r="28854" spans="3:3" ht="15.6" x14ac:dyDescent="0.3">
      <c r="C28854" s="227"/>
    </row>
    <row r="28855" spans="3:3" ht="15.6" x14ac:dyDescent="0.3">
      <c r="C28855" s="227"/>
    </row>
    <row r="28856" spans="3:3" ht="15.6" x14ac:dyDescent="0.3">
      <c r="C28856" s="227"/>
    </row>
    <row r="28857" spans="3:3" ht="15.6" x14ac:dyDescent="0.3">
      <c r="C28857" s="227"/>
    </row>
    <row r="28858" spans="3:3" ht="15.6" x14ac:dyDescent="0.3">
      <c r="C28858" s="227"/>
    </row>
    <row r="28859" spans="3:3" ht="15.6" x14ac:dyDescent="0.3">
      <c r="C28859" s="227"/>
    </row>
    <row r="28860" spans="3:3" ht="15.6" x14ac:dyDescent="0.3">
      <c r="C28860" s="227"/>
    </row>
    <row r="28861" spans="3:3" ht="15.6" x14ac:dyDescent="0.3">
      <c r="C28861" s="227"/>
    </row>
    <row r="28862" spans="3:3" ht="15.6" x14ac:dyDescent="0.3">
      <c r="C28862" s="227"/>
    </row>
    <row r="28863" spans="3:3" ht="15.6" x14ac:dyDescent="0.3">
      <c r="C28863" s="227"/>
    </row>
    <row r="28864" spans="3:3" ht="15.6" x14ac:dyDescent="0.3">
      <c r="C28864" s="227"/>
    </row>
    <row r="28865" spans="3:3" ht="15.6" x14ac:dyDescent="0.3">
      <c r="C28865" s="227"/>
    </row>
    <row r="28866" spans="3:3" ht="15.6" x14ac:dyDescent="0.3">
      <c r="C28866" s="227"/>
    </row>
    <row r="28867" spans="3:3" ht="15.6" x14ac:dyDescent="0.3">
      <c r="C28867" s="227"/>
    </row>
    <row r="28868" spans="3:3" ht="15.6" x14ac:dyDescent="0.3">
      <c r="C28868" s="227"/>
    </row>
    <row r="28869" spans="3:3" ht="15.6" x14ac:dyDescent="0.3">
      <c r="C28869" s="227"/>
    </row>
    <row r="28870" spans="3:3" ht="15.6" x14ac:dyDescent="0.3">
      <c r="C28870" s="227"/>
    </row>
    <row r="28871" spans="3:3" ht="15.6" x14ac:dyDescent="0.3">
      <c r="C28871" s="227"/>
    </row>
    <row r="28872" spans="3:3" ht="15.6" x14ac:dyDescent="0.3">
      <c r="C28872" s="227"/>
    </row>
    <row r="28873" spans="3:3" ht="15.6" x14ac:dyDescent="0.3">
      <c r="C28873" s="227"/>
    </row>
    <row r="28874" spans="3:3" ht="15.6" x14ac:dyDescent="0.3">
      <c r="C28874" s="227"/>
    </row>
    <row r="28875" spans="3:3" ht="15.6" x14ac:dyDescent="0.3">
      <c r="C28875" s="227"/>
    </row>
    <row r="28876" spans="3:3" ht="15.6" x14ac:dyDescent="0.3">
      <c r="C28876" s="227"/>
    </row>
    <row r="28877" spans="3:3" ht="15.6" x14ac:dyDescent="0.3">
      <c r="C28877" s="227"/>
    </row>
    <row r="28878" spans="3:3" ht="15.6" x14ac:dyDescent="0.3">
      <c r="C28878" s="227"/>
    </row>
    <row r="28879" spans="3:3" ht="15.6" x14ac:dyDescent="0.3">
      <c r="C28879" s="227"/>
    </row>
    <row r="28880" spans="3:3" ht="15.6" x14ac:dyDescent="0.3">
      <c r="C28880" s="227"/>
    </row>
    <row r="28881" spans="3:3" ht="15.6" x14ac:dyDescent="0.3">
      <c r="C28881" s="227"/>
    </row>
    <row r="28882" spans="3:3" ht="15.6" x14ac:dyDescent="0.3">
      <c r="C28882" s="227"/>
    </row>
    <row r="28883" spans="3:3" ht="15.6" x14ac:dyDescent="0.3">
      <c r="C28883" s="227"/>
    </row>
    <row r="28884" spans="3:3" ht="15.6" x14ac:dyDescent="0.3">
      <c r="C28884" s="227"/>
    </row>
    <row r="28885" spans="3:3" ht="15.6" x14ac:dyDescent="0.3">
      <c r="C28885" s="227"/>
    </row>
    <row r="28886" spans="3:3" ht="15.6" x14ac:dyDescent="0.3">
      <c r="C28886" s="227"/>
    </row>
    <row r="28887" spans="3:3" ht="15.6" x14ac:dyDescent="0.3">
      <c r="C28887" s="227"/>
    </row>
    <row r="28888" spans="3:3" ht="15.6" x14ac:dyDescent="0.3">
      <c r="C28888" s="227"/>
    </row>
    <row r="28889" spans="3:3" ht="15.6" x14ac:dyDescent="0.3">
      <c r="C28889" s="227"/>
    </row>
    <row r="28890" spans="3:3" ht="15.6" x14ac:dyDescent="0.3">
      <c r="C28890" s="227"/>
    </row>
    <row r="28891" spans="3:3" ht="15.6" x14ac:dyDescent="0.3">
      <c r="C28891" s="227"/>
    </row>
    <row r="28892" spans="3:3" ht="15.6" x14ac:dyDescent="0.3">
      <c r="C28892" s="227"/>
    </row>
    <row r="28893" spans="3:3" ht="15.6" x14ac:dyDescent="0.3">
      <c r="C28893" s="227"/>
    </row>
    <row r="28894" spans="3:3" ht="15.6" x14ac:dyDescent="0.3">
      <c r="C28894" s="227"/>
    </row>
    <row r="28895" spans="3:3" ht="15.6" x14ac:dyDescent="0.3">
      <c r="C28895" s="227"/>
    </row>
    <row r="28896" spans="3:3" ht="15.6" x14ac:dyDescent="0.3">
      <c r="C28896" s="227"/>
    </row>
    <row r="28897" spans="3:3" ht="15.6" x14ac:dyDescent="0.3">
      <c r="C28897" s="227"/>
    </row>
    <row r="28898" spans="3:3" ht="15.6" x14ac:dyDescent="0.3">
      <c r="C28898" s="227"/>
    </row>
    <row r="28899" spans="3:3" ht="15.6" x14ac:dyDescent="0.3">
      <c r="C28899" s="227"/>
    </row>
    <row r="28900" spans="3:3" ht="15.6" x14ac:dyDescent="0.3">
      <c r="C28900" s="227"/>
    </row>
    <row r="28901" spans="3:3" ht="15.6" x14ac:dyDescent="0.3">
      <c r="C28901" s="227"/>
    </row>
    <row r="28902" spans="3:3" ht="15.6" x14ac:dyDescent="0.3">
      <c r="C28902" s="227"/>
    </row>
    <row r="28903" spans="3:3" ht="15.6" x14ac:dyDescent="0.3">
      <c r="C28903" s="227"/>
    </row>
    <row r="28904" spans="3:3" ht="15.6" x14ac:dyDescent="0.3">
      <c r="C28904" s="227"/>
    </row>
    <row r="28905" spans="3:3" ht="15.6" x14ac:dyDescent="0.3">
      <c r="C28905" s="227"/>
    </row>
    <row r="28906" spans="3:3" ht="15.6" x14ac:dyDescent="0.3">
      <c r="C28906" s="227"/>
    </row>
    <row r="28907" spans="3:3" ht="15.6" x14ac:dyDescent="0.3">
      <c r="C28907" s="227"/>
    </row>
    <row r="28908" spans="3:3" ht="15.6" x14ac:dyDescent="0.3">
      <c r="C28908" s="227"/>
    </row>
    <row r="28909" spans="3:3" ht="15.6" x14ac:dyDescent="0.3">
      <c r="C28909" s="227"/>
    </row>
    <row r="28910" spans="3:3" ht="15.6" x14ac:dyDescent="0.3">
      <c r="C28910" s="227"/>
    </row>
    <row r="28911" spans="3:3" ht="15.6" x14ac:dyDescent="0.3">
      <c r="C28911" s="227"/>
    </row>
    <row r="28912" spans="3:3" ht="15.6" x14ac:dyDescent="0.3">
      <c r="C28912" s="227"/>
    </row>
    <row r="28913" spans="3:3" ht="15.6" x14ac:dyDescent="0.3">
      <c r="C28913" s="227"/>
    </row>
    <row r="28914" spans="3:3" ht="15.6" x14ac:dyDescent="0.3">
      <c r="C28914" s="227"/>
    </row>
    <row r="28915" spans="3:3" ht="15.6" x14ac:dyDescent="0.3">
      <c r="C28915" s="227"/>
    </row>
    <row r="28916" spans="3:3" ht="15.6" x14ac:dyDescent="0.3">
      <c r="C28916" s="227"/>
    </row>
    <row r="28917" spans="3:3" ht="15.6" x14ac:dyDescent="0.3">
      <c r="C28917" s="227"/>
    </row>
    <row r="28918" spans="3:3" ht="15.6" x14ac:dyDescent="0.3">
      <c r="C28918" s="227"/>
    </row>
    <row r="28919" spans="3:3" ht="15.6" x14ac:dyDescent="0.3">
      <c r="C28919" s="227"/>
    </row>
    <row r="28920" spans="3:3" ht="15.6" x14ac:dyDescent="0.3">
      <c r="C28920" s="227"/>
    </row>
    <row r="28921" spans="3:3" ht="15.6" x14ac:dyDescent="0.3">
      <c r="C28921" s="227"/>
    </row>
    <row r="28922" spans="3:3" ht="15.6" x14ac:dyDescent="0.3">
      <c r="C28922" s="227"/>
    </row>
    <row r="28923" spans="3:3" ht="15.6" x14ac:dyDescent="0.3">
      <c r="C28923" s="227"/>
    </row>
    <row r="28924" spans="3:3" ht="15.6" x14ac:dyDescent="0.3">
      <c r="C28924" s="227"/>
    </row>
    <row r="28925" spans="3:3" ht="15.6" x14ac:dyDescent="0.3">
      <c r="C28925" s="227"/>
    </row>
    <row r="28926" spans="3:3" ht="15.6" x14ac:dyDescent="0.3">
      <c r="C28926" s="227"/>
    </row>
    <row r="28927" spans="3:3" ht="15.6" x14ac:dyDescent="0.3">
      <c r="C28927" s="227"/>
    </row>
    <row r="28928" spans="3:3" ht="15.6" x14ac:dyDescent="0.3">
      <c r="C28928" s="227"/>
    </row>
    <row r="28929" spans="3:3" ht="15.6" x14ac:dyDescent="0.3">
      <c r="C28929" s="227"/>
    </row>
    <row r="28930" spans="3:3" ht="15.6" x14ac:dyDescent="0.3">
      <c r="C28930" s="227"/>
    </row>
    <row r="28931" spans="3:3" ht="15.6" x14ac:dyDescent="0.3">
      <c r="C28931" s="227"/>
    </row>
    <row r="28932" spans="3:3" ht="15.6" x14ac:dyDescent="0.3">
      <c r="C28932" s="227"/>
    </row>
    <row r="28933" spans="3:3" ht="15.6" x14ac:dyDescent="0.3">
      <c r="C28933" s="227"/>
    </row>
    <row r="28934" spans="3:3" ht="15.6" x14ac:dyDescent="0.3">
      <c r="C28934" s="227"/>
    </row>
    <row r="28935" spans="3:3" ht="15.6" x14ac:dyDescent="0.3">
      <c r="C28935" s="227"/>
    </row>
    <row r="28936" spans="3:3" ht="15.6" x14ac:dyDescent="0.3">
      <c r="C28936" s="227"/>
    </row>
    <row r="28937" spans="3:3" ht="15.6" x14ac:dyDescent="0.3">
      <c r="C28937" s="227"/>
    </row>
    <row r="28938" spans="3:3" ht="15.6" x14ac:dyDescent="0.3">
      <c r="C28938" s="227"/>
    </row>
    <row r="28939" spans="3:3" ht="15.6" x14ac:dyDescent="0.3">
      <c r="C28939" s="227"/>
    </row>
    <row r="28940" spans="3:3" ht="15.6" x14ac:dyDescent="0.3">
      <c r="C28940" s="227"/>
    </row>
    <row r="28941" spans="3:3" ht="15.6" x14ac:dyDescent="0.3">
      <c r="C28941" s="227"/>
    </row>
    <row r="28942" spans="3:3" ht="15.6" x14ac:dyDescent="0.3">
      <c r="C28942" s="227"/>
    </row>
    <row r="28943" spans="3:3" ht="15.6" x14ac:dyDescent="0.3">
      <c r="C28943" s="227"/>
    </row>
    <row r="28944" spans="3:3" ht="15.6" x14ac:dyDescent="0.3">
      <c r="C28944" s="227"/>
    </row>
    <row r="28945" spans="3:3" ht="15.6" x14ac:dyDescent="0.3">
      <c r="C28945" s="227"/>
    </row>
    <row r="28946" spans="3:3" ht="15.6" x14ac:dyDescent="0.3">
      <c r="C28946" s="227"/>
    </row>
    <row r="28947" spans="3:3" ht="15.6" x14ac:dyDescent="0.3">
      <c r="C28947" s="227"/>
    </row>
    <row r="28948" spans="3:3" ht="15.6" x14ac:dyDescent="0.3">
      <c r="C28948" s="227"/>
    </row>
    <row r="28949" spans="3:3" ht="15.6" x14ac:dyDescent="0.3">
      <c r="C28949" s="227"/>
    </row>
    <row r="28950" spans="3:3" ht="15.6" x14ac:dyDescent="0.3">
      <c r="C28950" s="227"/>
    </row>
    <row r="28951" spans="3:3" ht="15.6" x14ac:dyDescent="0.3">
      <c r="C28951" s="227"/>
    </row>
    <row r="28952" spans="3:3" ht="15.6" x14ac:dyDescent="0.3">
      <c r="C28952" s="227"/>
    </row>
    <row r="28953" spans="3:3" ht="15.6" x14ac:dyDescent="0.3">
      <c r="C28953" s="227"/>
    </row>
    <row r="28954" spans="3:3" ht="15.6" x14ac:dyDescent="0.3">
      <c r="C28954" s="227"/>
    </row>
    <row r="28955" spans="3:3" ht="15.6" x14ac:dyDescent="0.3">
      <c r="C28955" s="227"/>
    </row>
    <row r="28956" spans="3:3" ht="15.6" x14ac:dyDescent="0.3">
      <c r="C28956" s="227"/>
    </row>
    <row r="28957" spans="3:3" ht="15.6" x14ac:dyDescent="0.3">
      <c r="C28957" s="227"/>
    </row>
    <row r="28958" spans="3:3" ht="15.6" x14ac:dyDescent="0.3">
      <c r="C28958" s="227"/>
    </row>
    <row r="28959" spans="3:3" ht="15.6" x14ac:dyDescent="0.3">
      <c r="C28959" s="227"/>
    </row>
    <row r="28960" spans="3:3" ht="15.6" x14ac:dyDescent="0.3">
      <c r="C28960" s="227"/>
    </row>
    <row r="28961" spans="3:3" ht="15.6" x14ac:dyDescent="0.3">
      <c r="C28961" s="227"/>
    </row>
    <row r="28962" spans="3:3" ht="15.6" x14ac:dyDescent="0.3">
      <c r="C28962" s="227"/>
    </row>
    <row r="28963" spans="3:3" ht="15.6" x14ac:dyDescent="0.3">
      <c r="C28963" s="227"/>
    </row>
    <row r="28964" spans="3:3" ht="15.6" x14ac:dyDescent="0.3">
      <c r="C28964" s="227"/>
    </row>
    <row r="28965" spans="3:3" ht="15.6" x14ac:dyDescent="0.3">
      <c r="C28965" s="227"/>
    </row>
    <row r="28966" spans="3:3" ht="15.6" x14ac:dyDescent="0.3">
      <c r="C28966" s="227"/>
    </row>
    <row r="28967" spans="3:3" ht="15.6" x14ac:dyDescent="0.3">
      <c r="C28967" s="227"/>
    </row>
    <row r="28968" spans="3:3" ht="15.6" x14ac:dyDescent="0.3">
      <c r="C28968" s="227"/>
    </row>
    <row r="28969" spans="3:3" ht="15.6" x14ac:dyDescent="0.3">
      <c r="C28969" s="227"/>
    </row>
    <row r="28970" spans="3:3" ht="15.6" x14ac:dyDescent="0.3">
      <c r="C28970" s="227"/>
    </row>
    <row r="28971" spans="3:3" ht="15.6" x14ac:dyDescent="0.3">
      <c r="C28971" s="227"/>
    </row>
    <row r="28972" spans="3:3" ht="15.6" x14ac:dyDescent="0.3">
      <c r="C28972" s="227"/>
    </row>
    <row r="28973" spans="3:3" ht="15.6" x14ac:dyDescent="0.3">
      <c r="C28973" s="227"/>
    </row>
    <row r="28974" spans="3:3" ht="15.6" x14ac:dyDescent="0.3">
      <c r="C28974" s="227"/>
    </row>
    <row r="28975" spans="3:3" ht="15.6" x14ac:dyDescent="0.3">
      <c r="C28975" s="227"/>
    </row>
    <row r="28976" spans="3:3" ht="15.6" x14ac:dyDescent="0.3">
      <c r="C28976" s="227"/>
    </row>
    <row r="28977" spans="3:3" ht="15.6" x14ac:dyDescent="0.3">
      <c r="C28977" s="227"/>
    </row>
    <row r="28978" spans="3:3" ht="15.6" x14ac:dyDescent="0.3">
      <c r="C28978" s="227"/>
    </row>
    <row r="28979" spans="3:3" ht="15.6" x14ac:dyDescent="0.3">
      <c r="C28979" s="227"/>
    </row>
    <row r="28980" spans="3:3" ht="15.6" x14ac:dyDescent="0.3">
      <c r="C28980" s="227"/>
    </row>
    <row r="28981" spans="3:3" ht="15.6" x14ac:dyDescent="0.3">
      <c r="C28981" s="227"/>
    </row>
    <row r="28982" spans="3:3" ht="15.6" x14ac:dyDescent="0.3">
      <c r="C28982" s="227"/>
    </row>
    <row r="28983" spans="3:3" ht="15.6" x14ac:dyDescent="0.3">
      <c r="C28983" s="227"/>
    </row>
    <row r="28984" spans="3:3" ht="15.6" x14ac:dyDescent="0.3">
      <c r="C28984" s="227"/>
    </row>
    <row r="28985" spans="3:3" ht="15.6" x14ac:dyDescent="0.3">
      <c r="C28985" s="227"/>
    </row>
    <row r="28986" spans="3:3" ht="15.6" x14ac:dyDescent="0.3">
      <c r="C28986" s="227"/>
    </row>
    <row r="28987" spans="3:3" ht="15.6" x14ac:dyDescent="0.3">
      <c r="C28987" s="227"/>
    </row>
    <row r="28988" spans="3:3" ht="15.6" x14ac:dyDescent="0.3">
      <c r="C28988" s="227"/>
    </row>
    <row r="28989" spans="3:3" ht="15.6" x14ac:dyDescent="0.3">
      <c r="C28989" s="227"/>
    </row>
    <row r="28990" spans="3:3" ht="15.6" x14ac:dyDescent="0.3">
      <c r="C28990" s="227"/>
    </row>
    <row r="28991" spans="3:3" ht="15.6" x14ac:dyDescent="0.3">
      <c r="C28991" s="227"/>
    </row>
    <row r="28992" spans="3:3" ht="15.6" x14ac:dyDescent="0.3">
      <c r="C28992" s="227"/>
    </row>
    <row r="28993" spans="3:3" ht="15.6" x14ac:dyDescent="0.3">
      <c r="C28993" s="227"/>
    </row>
    <row r="28994" spans="3:3" ht="15.6" x14ac:dyDescent="0.3">
      <c r="C28994" s="227"/>
    </row>
    <row r="28995" spans="3:3" ht="15.6" x14ac:dyDescent="0.3">
      <c r="C28995" s="227"/>
    </row>
    <row r="28996" spans="3:3" ht="15.6" x14ac:dyDescent="0.3">
      <c r="C28996" s="227"/>
    </row>
    <row r="28997" spans="3:3" ht="15.6" x14ac:dyDescent="0.3">
      <c r="C28997" s="227"/>
    </row>
    <row r="28998" spans="3:3" ht="15.6" x14ac:dyDescent="0.3">
      <c r="C28998" s="227"/>
    </row>
    <row r="28999" spans="3:3" ht="15.6" x14ac:dyDescent="0.3">
      <c r="C28999" s="227"/>
    </row>
    <row r="29000" spans="3:3" ht="15.6" x14ac:dyDescent="0.3">
      <c r="C29000" s="227"/>
    </row>
    <row r="29001" spans="3:3" ht="15.6" x14ac:dyDescent="0.3">
      <c r="C29001" s="227"/>
    </row>
    <row r="29002" spans="3:3" ht="15.6" x14ac:dyDescent="0.3">
      <c r="C29002" s="227"/>
    </row>
    <row r="29003" spans="3:3" ht="15.6" x14ac:dyDescent="0.3">
      <c r="C29003" s="227"/>
    </row>
    <row r="29004" spans="3:3" ht="15.6" x14ac:dyDescent="0.3">
      <c r="C29004" s="227"/>
    </row>
    <row r="29005" spans="3:3" ht="15.6" x14ac:dyDescent="0.3">
      <c r="C29005" s="227"/>
    </row>
    <row r="29006" spans="3:3" ht="15.6" x14ac:dyDescent="0.3">
      <c r="C29006" s="227"/>
    </row>
    <row r="29007" spans="3:3" ht="15.6" x14ac:dyDescent="0.3">
      <c r="C29007" s="227"/>
    </row>
    <row r="29008" spans="3:3" ht="15.6" x14ac:dyDescent="0.3">
      <c r="C29008" s="227"/>
    </row>
    <row r="29009" spans="3:3" ht="15.6" x14ac:dyDescent="0.3">
      <c r="C29009" s="227"/>
    </row>
    <row r="29010" spans="3:3" ht="15.6" x14ac:dyDescent="0.3">
      <c r="C29010" s="227"/>
    </row>
    <row r="29011" spans="3:3" ht="15.6" x14ac:dyDescent="0.3">
      <c r="C29011" s="227"/>
    </row>
    <row r="29012" spans="3:3" ht="15.6" x14ac:dyDescent="0.3">
      <c r="C29012" s="227"/>
    </row>
    <row r="29013" spans="3:3" ht="15.6" x14ac:dyDescent="0.3">
      <c r="C29013" s="227"/>
    </row>
    <row r="29014" spans="3:3" ht="15.6" x14ac:dyDescent="0.3">
      <c r="C29014" s="227"/>
    </row>
    <row r="29015" spans="3:3" ht="15.6" x14ac:dyDescent="0.3">
      <c r="C29015" s="227"/>
    </row>
    <row r="29016" spans="3:3" ht="15.6" x14ac:dyDescent="0.3">
      <c r="C29016" s="227"/>
    </row>
    <row r="29017" spans="3:3" ht="15.6" x14ac:dyDescent="0.3">
      <c r="C29017" s="227"/>
    </row>
    <row r="29018" spans="3:3" ht="15.6" x14ac:dyDescent="0.3">
      <c r="C29018" s="227"/>
    </row>
    <row r="29019" spans="3:3" ht="15.6" x14ac:dyDescent="0.3">
      <c r="C29019" s="227"/>
    </row>
    <row r="29020" spans="3:3" ht="15.6" x14ac:dyDescent="0.3">
      <c r="C29020" s="227"/>
    </row>
    <row r="29021" spans="3:3" ht="15.6" x14ac:dyDescent="0.3">
      <c r="C29021" s="227"/>
    </row>
    <row r="29022" spans="3:3" ht="15.6" x14ac:dyDescent="0.3">
      <c r="C29022" s="227"/>
    </row>
    <row r="29023" spans="3:3" ht="15.6" x14ac:dyDescent="0.3">
      <c r="C29023" s="227"/>
    </row>
    <row r="29024" spans="3:3" ht="15.6" x14ac:dyDescent="0.3">
      <c r="C29024" s="227"/>
    </row>
    <row r="29025" spans="3:3" ht="15.6" x14ac:dyDescent="0.3">
      <c r="C29025" s="227"/>
    </row>
    <row r="29026" spans="3:3" ht="15.6" x14ac:dyDescent="0.3">
      <c r="C29026" s="227"/>
    </row>
    <row r="29027" spans="3:3" ht="15.6" x14ac:dyDescent="0.3">
      <c r="C29027" s="227"/>
    </row>
    <row r="29028" spans="3:3" ht="15.6" x14ac:dyDescent="0.3">
      <c r="C29028" s="227"/>
    </row>
    <row r="29029" spans="3:3" ht="15.6" x14ac:dyDescent="0.3">
      <c r="C29029" s="227"/>
    </row>
    <row r="29030" spans="3:3" ht="15.6" x14ac:dyDescent="0.3">
      <c r="C29030" s="227"/>
    </row>
    <row r="29031" spans="3:3" ht="15.6" x14ac:dyDescent="0.3">
      <c r="C29031" s="227"/>
    </row>
    <row r="29032" spans="3:3" ht="15.6" x14ac:dyDescent="0.3">
      <c r="C29032" s="227"/>
    </row>
    <row r="29033" spans="3:3" ht="15.6" x14ac:dyDescent="0.3">
      <c r="C29033" s="227"/>
    </row>
    <row r="29034" spans="3:3" ht="15.6" x14ac:dyDescent="0.3">
      <c r="C29034" s="227"/>
    </row>
    <row r="29035" spans="3:3" ht="15.6" x14ac:dyDescent="0.3">
      <c r="C29035" s="227"/>
    </row>
    <row r="29036" spans="3:3" ht="15.6" x14ac:dyDescent="0.3">
      <c r="C29036" s="227"/>
    </row>
    <row r="29037" spans="3:3" ht="15.6" x14ac:dyDescent="0.3">
      <c r="C29037" s="227"/>
    </row>
    <row r="29038" spans="3:3" ht="15.6" x14ac:dyDescent="0.3">
      <c r="C29038" s="227"/>
    </row>
    <row r="29039" spans="3:3" ht="15.6" x14ac:dyDescent="0.3">
      <c r="C29039" s="227"/>
    </row>
    <row r="29040" spans="3:3" ht="15.6" x14ac:dyDescent="0.3">
      <c r="C29040" s="227"/>
    </row>
    <row r="29041" spans="3:3" ht="15.6" x14ac:dyDescent="0.3">
      <c r="C29041" s="227"/>
    </row>
    <row r="29042" spans="3:3" ht="15.6" x14ac:dyDescent="0.3">
      <c r="C29042" s="227"/>
    </row>
    <row r="29043" spans="3:3" ht="15.6" x14ac:dyDescent="0.3">
      <c r="C29043" s="227"/>
    </row>
    <row r="29044" spans="3:3" ht="15.6" x14ac:dyDescent="0.3">
      <c r="C29044" s="227"/>
    </row>
    <row r="29045" spans="3:3" ht="15.6" x14ac:dyDescent="0.3">
      <c r="C29045" s="227"/>
    </row>
    <row r="29046" spans="3:3" ht="15.6" x14ac:dyDescent="0.3">
      <c r="C29046" s="227"/>
    </row>
    <row r="29047" spans="3:3" ht="15.6" x14ac:dyDescent="0.3">
      <c r="C29047" s="227"/>
    </row>
    <row r="29048" spans="3:3" ht="15.6" x14ac:dyDescent="0.3">
      <c r="C29048" s="227"/>
    </row>
    <row r="29049" spans="3:3" ht="15.6" x14ac:dyDescent="0.3">
      <c r="C29049" s="227"/>
    </row>
    <row r="29050" spans="3:3" ht="15.6" x14ac:dyDescent="0.3">
      <c r="C29050" s="227"/>
    </row>
    <row r="29051" spans="3:3" ht="15.6" x14ac:dyDescent="0.3">
      <c r="C29051" s="227"/>
    </row>
    <row r="29052" spans="3:3" ht="15.6" x14ac:dyDescent="0.3">
      <c r="C29052" s="227"/>
    </row>
    <row r="29053" spans="3:3" ht="15.6" x14ac:dyDescent="0.3">
      <c r="C29053" s="227"/>
    </row>
    <row r="29054" spans="3:3" ht="15.6" x14ac:dyDescent="0.3">
      <c r="C29054" s="227"/>
    </row>
    <row r="29055" spans="3:3" ht="15.6" x14ac:dyDescent="0.3">
      <c r="C29055" s="227"/>
    </row>
    <row r="29056" spans="3:3" ht="15.6" x14ac:dyDescent="0.3">
      <c r="C29056" s="227"/>
    </row>
    <row r="29057" spans="3:3" ht="15.6" x14ac:dyDescent="0.3">
      <c r="C29057" s="227"/>
    </row>
    <row r="29058" spans="3:3" ht="15.6" x14ac:dyDescent="0.3">
      <c r="C29058" s="227"/>
    </row>
    <row r="29059" spans="3:3" ht="15.6" x14ac:dyDescent="0.3">
      <c r="C29059" s="227"/>
    </row>
    <row r="29060" spans="3:3" ht="15.6" x14ac:dyDescent="0.3">
      <c r="C29060" s="227"/>
    </row>
    <row r="29061" spans="3:3" ht="15.6" x14ac:dyDescent="0.3">
      <c r="C29061" s="227"/>
    </row>
    <row r="29062" spans="3:3" ht="15.6" x14ac:dyDescent="0.3">
      <c r="C29062" s="227"/>
    </row>
    <row r="29063" spans="3:3" ht="15.6" x14ac:dyDescent="0.3">
      <c r="C29063" s="227"/>
    </row>
    <row r="29064" spans="3:3" ht="15.6" x14ac:dyDescent="0.3">
      <c r="C29064" s="227"/>
    </row>
    <row r="29065" spans="3:3" ht="15.6" x14ac:dyDescent="0.3">
      <c r="C29065" s="227"/>
    </row>
    <row r="29066" spans="3:3" ht="15.6" x14ac:dyDescent="0.3">
      <c r="C29066" s="227"/>
    </row>
    <row r="29067" spans="3:3" ht="15.6" x14ac:dyDescent="0.3">
      <c r="C29067" s="227"/>
    </row>
    <row r="29068" spans="3:3" ht="15.6" x14ac:dyDescent="0.3">
      <c r="C29068" s="227"/>
    </row>
    <row r="29069" spans="3:3" ht="15.6" x14ac:dyDescent="0.3">
      <c r="C29069" s="227"/>
    </row>
    <row r="29070" spans="3:3" ht="15.6" x14ac:dyDescent="0.3">
      <c r="C29070" s="227"/>
    </row>
    <row r="29071" spans="3:3" ht="15.6" x14ac:dyDescent="0.3">
      <c r="C29071" s="227"/>
    </row>
    <row r="29072" spans="3:3" ht="15.6" x14ac:dyDescent="0.3">
      <c r="C29072" s="227"/>
    </row>
    <row r="29073" spans="3:3" ht="15.6" x14ac:dyDescent="0.3">
      <c r="C29073" s="227"/>
    </row>
    <row r="29074" spans="3:3" ht="15.6" x14ac:dyDescent="0.3">
      <c r="C29074" s="227"/>
    </row>
    <row r="29075" spans="3:3" ht="15.6" x14ac:dyDescent="0.3">
      <c r="C29075" s="227"/>
    </row>
    <row r="29076" spans="3:3" ht="15.6" x14ac:dyDescent="0.3">
      <c r="C29076" s="227"/>
    </row>
    <row r="29077" spans="3:3" ht="15.6" x14ac:dyDescent="0.3">
      <c r="C29077" s="227"/>
    </row>
    <row r="29078" spans="3:3" ht="15.6" x14ac:dyDescent="0.3">
      <c r="C29078" s="227"/>
    </row>
    <row r="29079" spans="3:3" ht="15.6" x14ac:dyDescent="0.3">
      <c r="C29079" s="227"/>
    </row>
    <row r="29080" spans="3:3" ht="15.6" x14ac:dyDescent="0.3">
      <c r="C29080" s="227"/>
    </row>
    <row r="29081" spans="3:3" ht="15.6" x14ac:dyDescent="0.3">
      <c r="C29081" s="227"/>
    </row>
    <row r="29082" spans="3:3" ht="15.6" x14ac:dyDescent="0.3">
      <c r="C29082" s="227"/>
    </row>
    <row r="29083" spans="3:3" ht="15.6" x14ac:dyDescent="0.3">
      <c r="C29083" s="227"/>
    </row>
    <row r="29084" spans="3:3" ht="15.6" x14ac:dyDescent="0.3">
      <c r="C29084" s="227"/>
    </row>
    <row r="29085" spans="3:3" ht="15.6" x14ac:dyDescent="0.3">
      <c r="C29085" s="227"/>
    </row>
    <row r="29086" spans="3:3" ht="15.6" x14ac:dyDescent="0.3">
      <c r="C29086" s="227"/>
    </row>
    <row r="29087" spans="3:3" ht="15.6" x14ac:dyDescent="0.3">
      <c r="C29087" s="227"/>
    </row>
    <row r="29088" spans="3:3" ht="15.6" x14ac:dyDescent="0.3">
      <c r="C29088" s="227"/>
    </row>
    <row r="29089" spans="3:3" ht="15.6" x14ac:dyDescent="0.3">
      <c r="C29089" s="227"/>
    </row>
    <row r="29090" spans="3:3" ht="15.6" x14ac:dyDescent="0.3">
      <c r="C29090" s="227"/>
    </row>
    <row r="29091" spans="3:3" ht="15.6" x14ac:dyDescent="0.3">
      <c r="C29091" s="227"/>
    </row>
    <row r="29092" spans="3:3" ht="15.6" x14ac:dyDescent="0.3">
      <c r="C29092" s="227"/>
    </row>
    <row r="29093" spans="3:3" ht="15.6" x14ac:dyDescent="0.3">
      <c r="C29093" s="227"/>
    </row>
    <row r="29094" spans="3:3" ht="15.6" x14ac:dyDescent="0.3">
      <c r="C29094" s="227"/>
    </row>
    <row r="29095" spans="3:3" ht="15.6" x14ac:dyDescent="0.3">
      <c r="C29095" s="227"/>
    </row>
    <row r="29096" spans="3:3" ht="15.6" x14ac:dyDescent="0.3">
      <c r="C29096" s="227"/>
    </row>
    <row r="29097" spans="3:3" ht="15.6" x14ac:dyDescent="0.3">
      <c r="C29097" s="227"/>
    </row>
    <row r="29098" spans="3:3" ht="15.6" x14ac:dyDescent="0.3">
      <c r="C29098" s="227"/>
    </row>
    <row r="29099" spans="3:3" ht="15.6" x14ac:dyDescent="0.3">
      <c r="C29099" s="227"/>
    </row>
    <row r="29100" spans="3:3" ht="15.6" x14ac:dyDescent="0.3">
      <c r="C29100" s="227"/>
    </row>
    <row r="29101" spans="3:3" ht="15.6" x14ac:dyDescent="0.3">
      <c r="C29101" s="227"/>
    </row>
    <row r="29102" spans="3:3" ht="15.6" x14ac:dyDescent="0.3">
      <c r="C29102" s="227"/>
    </row>
    <row r="29103" spans="3:3" ht="15.6" x14ac:dyDescent="0.3">
      <c r="C29103" s="227"/>
    </row>
    <row r="29104" spans="3:3" ht="15.6" x14ac:dyDescent="0.3">
      <c r="C29104" s="227"/>
    </row>
    <row r="29105" spans="3:3" ht="15.6" x14ac:dyDescent="0.3">
      <c r="C29105" s="227"/>
    </row>
    <row r="29106" spans="3:3" ht="15.6" x14ac:dyDescent="0.3">
      <c r="C29106" s="227"/>
    </row>
    <row r="29107" spans="3:3" ht="15.6" x14ac:dyDescent="0.3">
      <c r="C29107" s="227"/>
    </row>
    <row r="29108" spans="3:3" ht="15.6" x14ac:dyDescent="0.3">
      <c r="C29108" s="227"/>
    </row>
    <row r="29109" spans="3:3" ht="15.6" x14ac:dyDescent="0.3">
      <c r="C29109" s="227"/>
    </row>
    <row r="29110" spans="3:3" ht="15.6" x14ac:dyDescent="0.3">
      <c r="C29110" s="227"/>
    </row>
    <row r="29111" spans="3:3" ht="15.6" x14ac:dyDescent="0.3">
      <c r="C29111" s="227"/>
    </row>
    <row r="29112" spans="3:3" ht="15.6" x14ac:dyDescent="0.3">
      <c r="C29112" s="227"/>
    </row>
    <row r="29113" spans="3:3" ht="15.6" x14ac:dyDescent="0.3">
      <c r="C29113" s="227"/>
    </row>
    <row r="29114" spans="3:3" ht="15.6" x14ac:dyDescent="0.3">
      <c r="C29114" s="227"/>
    </row>
    <row r="29115" spans="3:3" ht="15.6" x14ac:dyDescent="0.3">
      <c r="C29115" s="227"/>
    </row>
    <row r="29116" spans="3:3" ht="15.6" x14ac:dyDescent="0.3">
      <c r="C29116" s="227"/>
    </row>
    <row r="29117" spans="3:3" ht="15.6" x14ac:dyDescent="0.3">
      <c r="C29117" s="227"/>
    </row>
    <row r="29118" spans="3:3" ht="15.6" x14ac:dyDescent="0.3">
      <c r="C29118" s="227"/>
    </row>
    <row r="29119" spans="3:3" ht="15.6" x14ac:dyDescent="0.3">
      <c r="C29119" s="227"/>
    </row>
    <row r="29120" spans="3:3" ht="15.6" x14ac:dyDescent="0.3">
      <c r="C29120" s="227"/>
    </row>
    <row r="29121" spans="3:3" ht="15.6" x14ac:dyDescent="0.3">
      <c r="C29121" s="227"/>
    </row>
    <row r="29122" spans="3:3" ht="15.6" x14ac:dyDescent="0.3">
      <c r="C29122" s="227"/>
    </row>
    <row r="29123" spans="3:3" ht="15.6" x14ac:dyDescent="0.3">
      <c r="C29123" s="227"/>
    </row>
    <row r="29124" spans="3:3" ht="15.6" x14ac:dyDescent="0.3">
      <c r="C29124" s="227"/>
    </row>
    <row r="29125" spans="3:3" ht="15.6" x14ac:dyDescent="0.3">
      <c r="C29125" s="227"/>
    </row>
    <row r="29126" spans="3:3" ht="15.6" x14ac:dyDescent="0.3">
      <c r="C29126" s="227"/>
    </row>
    <row r="29127" spans="3:3" ht="15.6" x14ac:dyDescent="0.3">
      <c r="C29127" s="227"/>
    </row>
    <row r="29128" spans="3:3" ht="15.6" x14ac:dyDescent="0.3">
      <c r="C29128" s="227"/>
    </row>
    <row r="29129" spans="3:3" ht="15.6" x14ac:dyDescent="0.3">
      <c r="C29129" s="227"/>
    </row>
    <row r="29130" spans="3:3" ht="15.6" x14ac:dyDescent="0.3">
      <c r="C29130" s="227"/>
    </row>
    <row r="29131" spans="3:3" ht="15.6" x14ac:dyDescent="0.3">
      <c r="C29131" s="227"/>
    </row>
    <row r="29132" spans="3:3" ht="15.6" x14ac:dyDescent="0.3">
      <c r="C29132" s="227"/>
    </row>
    <row r="29133" spans="3:3" ht="15.6" x14ac:dyDescent="0.3">
      <c r="C29133" s="227"/>
    </row>
    <row r="29134" spans="3:3" ht="15.6" x14ac:dyDescent="0.3">
      <c r="C29134" s="227"/>
    </row>
    <row r="29135" spans="3:3" ht="15.6" x14ac:dyDescent="0.3">
      <c r="C29135" s="227"/>
    </row>
    <row r="29136" spans="3:3" ht="15.6" x14ac:dyDescent="0.3">
      <c r="C29136" s="227"/>
    </row>
    <row r="29137" spans="3:3" ht="15.6" x14ac:dyDescent="0.3">
      <c r="C29137" s="227"/>
    </row>
    <row r="29138" spans="3:3" ht="15.6" x14ac:dyDescent="0.3">
      <c r="C29138" s="227"/>
    </row>
    <row r="29139" spans="3:3" ht="15.6" x14ac:dyDescent="0.3">
      <c r="C29139" s="227"/>
    </row>
    <row r="29140" spans="3:3" ht="15.6" x14ac:dyDescent="0.3">
      <c r="C29140" s="227"/>
    </row>
    <row r="29141" spans="3:3" ht="15.6" x14ac:dyDescent="0.3">
      <c r="C29141" s="227"/>
    </row>
    <row r="29142" spans="3:3" ht="15.6" x14ac:dyDescent="0.3">
      <c r="C29142" s="227"/>
    </row>
    <row r="29143" spans="3:3" ht="15.6" x14ac:dyDescent="0.3">
      <c r="C29143" s="227"/>
    </row>
    <row r="29144" spans="3:3" ht="15.6" x14ac:dyDescent="0.3">
      <c r="C29144" s="227"/>
    </row>
    <row r="29145" spans="3:3" ht="15.6" x14ac:dyDescent="0.3">
      <c r="C29145" s="227"/>
    </row>
    <row r="29146" spans="3:3" ht="15.6" x14ac:dyDescent="0.3">
      <c r="C29146" s="227"/>
    </row>
    <row r="29147" spans="3:3" ht="15.6" x14ac:dyDescent="0.3">
      <c r="C29147" s="227"/>
    </row>
    <row r="29148" spans="3:3" ht="15.6" x14ac:dyDescent="0.3">
      <c r="C29148" s="227"/>
    </row>
    <row r="29149" spans="3:3" ht="15.6" x14ac:dyDescent="0.3">
      <c r="C29149" s="227"/>
    </row>
    <row r="29150" spans="3:3" ht="15.6" x14ac:dyDescent="0.3">
      <c r="C29150" s="227"/>
    </row>
    <row r="29151" spans="3:3" ht="15.6" x14ac:dyDescent="0.3">
      <c r="C29151" s="227"/>
    </row>
    <row r="29152" spans="3:3" ht="15.6" x14ac:dyDescent="0.3">
      <c r="C29152" s="227"/>
    </row>
    <row r="29153" spans="3:3" ht="15.6" x14ac:dyDescent="0.3">
      <c r="C29153" s="227"/>
    </row>
    <row r="29154" spans="3:3" ht="15.6" x14ac:dyDescent="0.3">
      <c r="C29154" s="227"/>
    </row>
    <row r="29155" spans="3:3" ht="15.6" x14ac:dyDescent="0.3">
      <c r="C29155" s="227"/>
    </row>
    <row r="29156" spans="3:3" ht="15.6" x14ac:dyDescent="0.3">
      <c r="C29156" s="227"/>
    </row>
    <row r="29157" spans="3:3" ht="15.6" x14ac:dyDescent="0.3">
      <c r="C29157" s="227"/>
    </row>
    <row r="29158" spans="3:3" ht="15.6" x14ac:dyDescent="0.3">
      <c r="C29158" s="227"/>
    </row>
    <row r="29159" spans="3:3" ht="15.6" x14ac:dyDescent="0.3">
      <c r="C29159" s="227"/>
    </row>
    <row r="29160" spans="3:3" ht="15.6" x14ac:dyDescent="0.3">
      <c r="C29160" s="227"/>
    </row>
    <row r="29161" spans="3:3" ht="15.6" x14ac:dyDescent="0.3">
      <c r="C29161" s="227"/>
    </row>
    <row r="29162" spans="3:3" ht="15.6" x14ac:dyDescent="0.3">
      <c r="C29162" s="227"/>
    </row>
    <row r="29163" spans="3:3" ht="15.6" x14ac:dyDescent="0.3">
      <c r="C29163" s="227"/>
    </row>
    <row r="29164" spans="3:3" ht="15.6" x14ac:dyDescent="0.3">
      <c r="C29164" s="227"/>
    </row>
    <row r="29165" spans="3:3" ht="15.6" x14ac:dyDescent="0.3">
      <c r="C29165" s="227"/>
    </row>
    <row r="29166" spans="3:3" ht="15.6" x14ac:dyDescent="0.3">
      <c r="C29166" s="227"/>
    </row>
    <row r="29167" spans="3:3" ht="15.6" x14ac:dyDescent="0.3">
      <c r="C29167" s="227"/>
    </row>
    <row r="29168" spans="3:3" ht="15.6" x14ac:dyDescent="0.3">
      <c r="C29168" s="227"/>
    </row>
    <row r="29169" spans="3:3" ht="15.6" x14ac:dyDescent="0.3">
      <c r="C29169" s="227"/>
    </row>
    <row r="29170" spans="3:3" ht="15.6" x14ac:dyDescent="0.3">
      <c r="C29170" s="227"/>
    </row>
    <row r="29171" spans="3:3" ht="15.6" x14ac:dyDescent="0.3">
      <c r="C29171" s="227"/>
    </row>
    <row r="29172" spans="3:3" ht="15.6" x14ac:dyDescent="0.3">
      <c r="C29172" s="227"/>
    </row>
    <row r="29173" spans="3:3" ht="15.6" x14ac:dyDescent="0.3">
      <c r="C29173" s="227"/>
    </row>
    <row r="29174" spans="3:3" ht="15.6" x14ac:dyDescent="0.3">
      <c r="C29174" s="227"/>
    </row>
    <row r="29175" spans="3:3" ht="15.6" x14ac:dyDescent="0.3">
      <c r="C29175" s="227"/>
    </row>
    <row r="29176" spans="3:3" ht="15.6" x14ac:dyDescent="0.3">
      <c r="C29176" s="227"/>
    </row>
    <row r="29177" spans="3:3" ht="15.6" x14ac:dyDescent="0.3">
      <c r="C29177" s="227"/>
    </row>
    <row r="29178" spans="3:3" ht="15.6" x14ac:dyDescent="0.3">
      <c r="C29178" s="227"/>
    </row>
    <row r="29179" spans="3:3" ht="15.6" x14ac:dyDescent="0.3">
      <c r="C29179" s="227"/>
    </row>
    <row r="29180" spans="3:3" ht="15.6" x14ac:dyDescent="0.3">
      <c r="C29180" s="227"/>
    </row>
    <row r="29181" spans="3:3" ht="15.6" x14ac:dyDescent="0.3">
      <c r="C29181" s="227"/>
    </row>
    <row r="29182" spans="3:3" ht="15.6" x14ac:dyDescent="0.3">
      <c r="C29182" s="227"/>
    </row>
    <row r="29183" spans="3:3" ht="15.6" x14ac:dyDescent="0.3">
      <c r="C29183" s="227"/>
    </row>
    <row r="29184" spans="3:3" ht="15.6" x14ac:dyDescent="0.3">
      <c r="C29184" s="227"/>
    </row>
    <row r="29185" spans="3:3" ht="15.6" x14ac:dyDescent="0.3">
      <c r="C29185" s="227"/>
    </row>
    <row r="29186" spans="3:3" ht="15.6" x14ac:dyDescent="0.3">
      <c r="C29186" s="227"/>
    </row>
    <row r="29187" spans="3:3" ht="15.6" x14ac:dyDescent="0.3">
      <c r="C29187" s="227"/>
    </row>
    <row r="29188" spans="3:3" ht="15.6" x14ac:dyDescent="0.3">
      <c r="C29188" s="227"/>
    </row>
    <row r="29189" spans="3:3" ht="15.6" x14ac:dyDescent="0.3">
      <c r="C29189" s="227"/>
    </row>
    <row r="29190" spans="3:3" ht="15.6" x14ac:dyDescent="0.3">
      <c r="C29190" s="227"/>
    </row>
    <row r="29191" spans="3:3" ht="15.6" x14ac:dyDescent="0.3">
      <c r="C29191" s="227"/>
    </row>
    <row r="29192" spans="3:3" ht="15.6" x14ac:dyDescent="0.3">
      <c r="C29192" s="227"/>
    </row>
    <row r="29193" spans="3:3" ht="15.6" x14ac:dyDescent="0.3">
      <c r="C29193" s="227"/>
    </row>
    <row r="29194" spans="3:3" ht="15.6" x14ac:dyDescent="0.3">
      <c r="C29194" s="227"/>
    </row>
    <row r="29195" spans="3:3" ht="15.6" x14ac:dyDescent="0.3">
      <c r="C29195" s="227"/>
    </row>
    <row r="29196" spans="3:3" ht="15.6" x14ac:dyDescent="0.3">
      <c r="C29196" s="227"/>
    </row>
    <row r="29197" spans="3:3" ht="15.6" x14ac:dyDescent="0.3">
      <c r="C29197" s="227"/>
    </row>
    <row r="29198" spans="3:3" ht="15.6" x14ac:dyDescent="0.3">
      <c r="C29198" s="227"/>
    </row>
    <row r="29199" spans="3:3" ht="15.6" x14ac:dyDescent="0.3">
      <c r="C29199" s="227"/>
    </row>
    <row r="29200" spans="3:3" ht="15.6" x14ac:dyDescent="0.3">
      <c r="C29200" s="227"/>
    </row>
    <row r="29201" spans="3:3" ht="15.6" x14ac:dyDescent="0.3">
      <c r="C29201" s="227"/>
    </row>
    <row r="29202" spans="3:3" ht="15.6" x14ac:dyDescent="0.3">
      <c r="C29202" s="227"/>
    </row>
    <row r="29203" spans="3:3" ht="15.6" x14ac:dyDescent="0.3">
      <c r="C29203" s="227"/>
    </row>
    <row r="29204" spans="3:3" ht="15.6" x14ac:dyDescent="0.3">
      <c r="C29204" s="227"/>
    </row>
    <row r="29205" spans="3:3" ht="15.6" x14ac:dyDescent="0.3">
      <c r="C29205" s="227"/>
    </row>
    <row r="29206" spans="3:3" ht="15.6" x14ac:dyDescent="0.3">
      <c r="C29206" s="227"/>
    </row>
    <row r="29207" spans="3:3" ht="15.6" x14ac:dyDescent="0.3">
      <c r="C29207" s="227"/>
    </row>
    <row r="29208" spans="3:3" ht="15.6" x14ac:dyDescent="0.3">
      <c r="C29208" s="227"/>
    </row>
    <row r="29209" spans="3:3" ht="15.6" x14ac:dyDescent="0.3">
      <c r="C29209" s="227"/>
    </row>
    <row r="29210" spans="3:3" ht="15.6" x14ac:dyDescent="0.3">
      <c r="C29210" s="227"/>
    </row>
    <row r="29211" spans="3:3" ht="15.6" x14ac:dyDescent="0.3">
      <c r="C29211" s="227"/>
    </row>
    <row r="29212" spans="3:3" ht="15.6" x14ac:dyDescent="0.3">
      <c r="C29212" s="227"/>
    </row>
    <row r="29213" spans="3:3" ht="15.6" x14ac:dyDescent="0.3">
      <c r="C29213" s="227"/>
    </row>
    <row r="29214" spans="3:3" ht="15.6" x14ac:dyDescent="0.3">
      <c r="C29214" s="227"/>
    </row>
    <row r="29215" spans="3:3" ht="15.6" x14ac:dyDescent="0.3">
      <c r="C29215" s="227"/>
    </row>
    <row r="29216" spans="3:3" ht="15.6" x14ac:dyDescent="0.3">
      <c r="C29216" s="227"/>
    </row>
    <row r="29217" spans="3:3" ht="15.6" x14ac:dyDescent="0.3">
      <c r="C29217" s="227"/>
    </row>
    <row r="29218" spans="3:3" ht="15.6" x14ac:dyDescent="0.3">
      <c r="C29218" s="227"/>
    </row>
    <row r="29219" spans="3:3" ht="15.6" x14ac:dyDescent="0.3">
      <c r="C29219" s="227"/>
    </row>
    <row r="29220" spans="3:3" ht="15.6" x14ac:dyDescent="0.3">
      <c r="C29220" s="227"/>
    </row>
    <row r="29221" spans="3:3" ht="15.6" x14ac:dyDescent="0.3">
      <c r="C29221" s="227"/>
    </row>
    <row r="29222" spans="3:3" ht="15.6" x14ac:dyDescent="0.3">
      <c r="C29222" s="227"/>
    </row>
    <row r="29223" spans="3:3" ht="15.6" x14ac:dyDescent="0.3">
      <c r="C29223" s="227"/>
    </row>
    <row r="29224" spans="3:3" ht="15.6" x14ac:dyDescent="0.3">
      <c r="C29224" s="227"/>
    </row>
    <row r="29225" spans="3:3" ht="15.6" x14ac:dyDescent="0.3">
      <c r="C29225" s="227"/>
    </row>
    <row r="29226" spans="3:3" ht="15.6" x14ac:dyDescent="0.3">
      <c r="C29226" s="227"/>
    </row>
    <row r="29227" spans="3:3" ht="15.6" x14ac:dyDescent="0.3">
      <c r="C29227" s="227"/>
    </row>
    <row r="29228" spans="3:3" ht="15.6" x14ac:dyDescent="0.3">
      <c r="C29228" s="227"/>
    </row>
    <row r="29229" spans="3:3" ht="15.6" x14ac:dyDescent="0.3">
      <c r="C29229" s="227"/>
    </row>
    <row r="29230" spans="3:3" ht="15.6" x14ac:dyDescent="0.3">
      <c r="C29230" s="227"/>
    </row>
    <row r="29231" spans="3:3" ht="15.6" x14ac:dyDescent="0.3">
      <c r="C29231" s="227"/>
    </row>
    <row r="29232" spans="3:3" ht="15.6" x14ac:dyDescent="0.3">
      <c r="C29232" s="227"/>
    </row>
    <row r="29233" spans="3:3" ht="15.6" x14ac:dyDescent="0.3">
      <c r="C29233" s="227"/>
    </row>
    <row r="29234" spans="3:3" ht="15.6" x14ac:dyDescent="0.3">
      <c r="C29234" s="227"/>
    </row>
    <row r="29235" spans="3:3" ht="15.6" x14ac:dyDescent="0.3">
      <c r="C29235" s="227"/>
    </row>
    <row r="29236" spans="3:3" ht="15.6" x14ac:dyDescent="0.3">
      <c r="C29236" s="227"/>
    </row>
    <row r="29237" spans="3:3" ht="15.6" x14ac:dyDescent="0.3">
      <c r="C29237" s="227"/>
    </row>
    <row r="29238" spans="3:3" ht="15.6" x14ac:dyDescent="0.3">
      <c r="C29238" s="227"/>
    </row>
    <row r="29239" spans="3:3" ht="15.6" x14ac:dyDescent="0.3">
      <c r="C29239" s="227"/>
    </row>
    <row r="29240" spans="3:3" ht="15.6" x14ac:dyDescent="0.3">
      <c r="C29240" s="227"/>
    </row>
    <row r="29241" spans="3:3" ht="15.6" x14ac:dyDescent="0.3">
      <c r="C29241" s="227"/>
    </row>
    <row r="29242" spans="3:3" ht="15.6" x14ac:dyDescent="0.3">
      <c r="C29242" s="227"/>
    </row>
    <row r="29243" spans="3:3" ht="15.6" x14ac:dyDescent="0.3">
      <c r="C29243" s="227"/>
    </row>
    <row r="29244" spans="3:3" ht="15.6" x14ac:dyDescent="0.3">
      <c r="C29244" s="227"/>
    </row>
    <row r="29245" spans="3:3" ht="15.6" x14ac:dyDescent="0.3">
      <c r="C29245" s="227"/>
    </row>
    <row r="29246" spans="3:3" ht="15.6" x14ac:dyDescent="0.3">
      <c r="C29246" s="227"/>
    </row>
    <row r="29247" spans="3:3" ht="15.6" x14ac:dyDescent="0.3">
      <c r="C29247" s="227"/>
    </row>
    <row r="29248" spans="3:3" ht="15.6" x14ac:dyDescent="0.3">
      <c r="C29248" s="227"/>
    </row>
    <row r="29249" spans="3:3" ht="15.6" x14ac:dyDescent="0.3">
      <c r="C29249" s="227"/>
    </row>
    <row r="29250" spans="3:3" ht="15.6" x14ac:dyDescent="0.3">
      <c r="C29250" s="227"/>
    </row>
    <row r="29251" spans="3:3" ht="15.6" x14ac:dyDescent="0.3">
      <c r="C29251" s="227"/>
    </row>
    <row r="29252" spans="3:3" ht="15.6" x14ac:dyDescent="0.3">
      <c r="C29252" s="227"/>
    </row>
    <row r="29253" spans="3:3" ht="15.6" x14ac:dyDescent="0.3">
      <c r="C29253" s="227"/>
    </row>
    <row r="29254" spans="3:3" ht="15.6" x14ac:dyDescent="0.3">
      <c r="C29254" s="227"/>
    </row>
    <row r="29255" spans="3:3" ht="15.6" x14ac:dyDescent="0.3">
      <c r="C29255" s="227"/>
    </row>
    <row r="29256" spans="3:3" ht="15.6" x14ac:dyDescent="0.3">
      <c r="C29256" s="227"/>
    </row>
    <row r="29257" spans="3:3" ht="15.6" x14ac:dyDescent="0.3">
      <c r="C29257" s="227"/>
    </row>
    <row r="29258" spans="3:3" ht="15.6" x14ac:dyDescent="0.3">
      <c r="C29258" s="227"/>
    </row>
    <row r="29259" spans="3:3" ht="15.6" x14ac:dyDescent="0.3">
      <c r="C29259" s="227"/>
    </row>
    <row r="29260" spans="3:3" ht="15.6" x14ac:dyDescent="0.3">
      <c r="C29260" s="227"/>
    </row>
    <row r="29261" spans="3:3" ht="15.6" x14ac:dyDescent="0.3">
      <c r="C29261" s="227"/>
    </row>
    <row r="29262" spans="3:3" ht="15.6" x14ac:dyDescent="0.3">
      <c r="C29262" s="227"/>
    </row>
    <row r="29263" spans="3:3" ht="15.6" x14ac:dyDescent="0.3">
      <c r="C29263" s="227"/>
    </row>
    <row r="29264" spans="3:3" ht="15.6" x14ac:dyDescent="0.3">
      <c r="C29264" s="227"/>
    </row>
    <row r="29265" spans="3:3" ht="15.6" x14ac:dyDescent="0.3">
      <c r="C29265" s="227"/>
    </row>
    <row r="29266" spans="3:3" ht="15.6" x14ac:dyDescent="0.3">
      <c r="C29266" s="227"/>
    </row>
    <row r="29267" spans="3:3" ht="15.6" x14ac:dyDescent="0.3">
      <c r="C29267" s="227"/>
    </row>
    <row r="29268" spans="3:3" ht="15.6" x14ac:dyDescent="0.3">
      <c r="C29268" s="227"/>
    </row>
    <row r="29269" spans="3:3" ht="15.6" x14ac:dyDescent="0.3">
      <c r="C29269" s="227"/>
    </row>
    <row r="29270" spans="3:3" ht="15.6" x14ac:dyDescent="0.3">
      <c r="C29270" s="227"/>
    </row>
    <row r="29271" spans="3:3" ht="15.6" x14ac:dyDescent="0.3">
      <c r="C29271" s="227"/>
    </row>
    <row r="29272" spans="3:3" ht="15.6" x14ac:dyDescent="0.3">
      <c r="C29272" s="227"/>
    </row>
    <row r="29273" spans="3:3" ht="15.6" x14ac:dyDescent="0.3">
      <c r="C29273" s="227"/>
    </row>
    <row r="29274" spans="3:3" ht="15.6" x14ac:dyDescent="0.3">
      <c r="C29274" s="227"/>
    </row>
    <row r="29275" spans="3:3" ht="15.6" x14ac:dyDescent="0.3">
      <c r="C29275" s="227"/>
    </row>
    <row r="29276" spans="3:3" ht="15.6" x14ac:dyDescent="0.3">
      <c r="C29276" s="227"/>
    </row>
    <row r="29277" spans="3:3" ht="15.6" x14ac:dyDescent="0.3">
      <c r="C29277" s="227"/>
    </row>
    <row r="29278" spans="3:3" ht="15.6" x14ac:dyDescent="0.3">
      <c r="C29278" s="227"/>
    </row>
    <row r="29279" spans="3:3" ht="15.6" x14ac:dyDescent="0.3">
      <c r="C29279" s="227"/>
    </row>
    <row r="29280" spans="3:3" ht="15.6" x14ac:dyDescent="0.3">
      <c r="C29280" s="227"/>
    </row>
    <row r="29281" spans="3:3" ht="15.6" x14ac:dyDescent="0.3">
      <c r="C29281" s="227"/>
    </row>
    <row r="29282" spans="3:3" ht="15.6" x14ac:dyDescent="0.3">
      <c r="C29282" s="227"/>
    </row>
    <row r="29283" spans="3:3" ht="15.6" x14ac:dyDescent="0.3">
      <c r="C29283" s="227"/>
    </row>
    <row r="29284" spans="3:3" ht="15.6" x14ac:dyDescent="0.3">
      <c r="C29284" s="227"/>
    </row>
    <row r="29285" spans="3:3" ht="15.6" x14ac:dyDescent="0.3">
      <c r="C29285" s="227"/>
    </row>
    <row r="29286" spans="3:3" ht="15.6" x14ac:dyDescent="0.3">
      <c r="C29286" s="227"/>
    </row>
    <row r="29287" spans="3:3" ht="15.6" x14ac:dyDescent="0.3">
      <c r="C29287" s="227"/>
    </row>
    <row r="29288" spans="3:3" ht="15.6" x14ac:dyDescent="0.3">
      <c r="C29288" s="227"/>
    </row>
    <row r="29289" spans="3:3" ht="15.6" x14ac:dyDescent="0.3">
      <c r="C29289" s="227"/>
    </row>
    <row r="29290" spans="3:3" ht="15.6" x14ac:dyDescent="0.3">
      <c r="C29290" s="227"/>
    </row>
    <row r="29291" spans="3:3" ht="15.6" x14ac:dyDescent="0.3">
      <c r="C29291" s="227"/>
    </row>
    <row r="29292" spans="3:3" ht="15.6" x14ac:dyDescent="0.3">
      <c r="C29292" s="227"/>
    </row>
    <row r="29293" spans="3:3" ht="15.6" x14ac:dyDescent="0.3">
      <c r="C29293" s="227"/>
    </row>
    <row r="29294" spans="3:3" ht="15.6" x14ac:dyDescent="0.3">
      <c r="C29294" s="227"/>
    </row>
    <row r="29295" spans="3:3" ht="15.6" x14ac:dyDescent="0.3">
      <c r="C29295" s="227"/>
    </row>
    <row r="29296" spans="3:3" ht="15.6" x14ac:dyDescent="0.3">
      <c r="C29296" s="227"/>
    </row>
    <row r="29297" spans="3:3" ht="15.6" x14ac:dyDescent="0.3">
      <c r="C29297" s="227"/>
    </row>
    <row r="29298" spans="3:3" ht="15.6" x14ac:dyDescent="0.3">
      <c r="C29298" s="227"/>
    </row>
    <row r="29299" spans="3:3" ht="15.6" x14ac:dyDescent="0.3">
      <c r="C29299" s="227"/>
    </row>
    <row r="29300" spans="3:3" ht="15.6" x14ac:dyDescent="0.3">
      <c r="C29300" s="227"/>
    </row>
    <row r="29301" spans="3:3" ht="15.6" x14ac:dyDescent="0.3">
      <c r="C29301" s="227"/>
    </row>
    <row r="29302" spans="3:3" ht="15.6" x14ac:dyDescent="0.3">
      <c r="C29302" s="227"/>
    </row>
    <row r="29303" spans="3:3" ht="15.6" x14ac:dyDescent="0.3">
      <c r="C29303" s="227"/>
    </row>
    <row r="29304" spans="3:3" ht="15.6" x14ac:dyDescent="0.3">
      <c r="C29304" s="227"/>
    </row>
    <row r="29305" spans="3:3" ht="15.6" x14ac:dyDescent="0.3">
      <c r="C29305" s="227"/>
    </row>
    <row r="29306" spans="3:3" ht="15.6" x14ac:dyDescent="0.3">
      <c r="C29306" s="227"/>
    </row>
    <row r="29307" spans="3:3" ht="15.6" x14ac:dyDescent="0.3">
      <c r="C29307" s="227"/>
    </row>
    <row r="29308" spans="3:3" ht="15.6" x14ac:dyDescent="0.3">
      <c r="C29308" s="227"/>
    </row>
    <row r="29309" spans="3:3" ht="15.6" x14ac:dyDescent="0.3">
      <c r="C29309" s="227"/>
    </row>
    <row r="29310" spans="3:3" ht="15.6" x14ac:dyDescent="0.3">
      <c r="C29310" s="227"/>
    </row>
    <row r="29311" spans="3:3" ht="15.6" x14ac:dyDescent="0.3">
      <c r="C29311" s="227"/>
    </row>
    <row r="29312" spans="3:3" ht="15.6" x14ac:dyDescent="0.3">
      <c r="C29312" s="227"/>
    </row>
    <row r="29313" spans="3:3" ht="15.6" x14ac:dyDescent="0.3">
      <c r="C29313" s="227"/>
    </row>
    <row r="29314" spans="3:3" ht="15.6" x14ac:dyDescent="0.3">
      <c r="C29314" s="227"/>
    </row>
    <row r="29315" spans="3:3" ht="15.6" x14ac:dyDescent="0.3">
      <c r="C29315" s="227"/>
    </row>
    <row r="29316" spans="3:3" ht="15.6" x14ac:dyDescent="0.3">
      <c r="C29316" s="227"/>
    </row>
    <row r="29317" spans="3:3" ht="15.6" x14ac:dyDescent="0.3">
      <c r="C29317" s="227"/>
    </row>
    <row r="29318" spans="3:3" ht="15.6" x14ac:dyDescent="0.3">
      <c r="C29318" s="227"/>
    </row>
    <row r="29319" spans="3:3" ht="15.6" x14ac:dyDescent="0.3">
      <c r="C29319" s="227"/>
    </row>
    <row r="29320" spans="3:3" ht="15.6" x14ac:dyDescent="0.3">
      <c r="C29320" s="227"/>
    </row>
    <row r="29321" spans="3:3" ht="15.6" x14ac:dyDescent="0.3">
      <c r="C29321" s="227"/>
    </row>
    <row r="29322" spans="3:3" ht="15.6" x14ac:dyDescent="0.3">
      <c r="C29322" s="227"/>
    </row>
    <row r="29323" spans="3:3" ht="15.6" x14ac:dyDescent="0.3">
      <c r="C29323" s="227"/>
    </row>
    <row r="29324" spans="3:3" ht="15.6" x14ac:dyDescent="0.3">
      <c r="C29324" s="227"/>
    </row>
    <row r="29325" spans="3:3" ht="15.6" x14ac:dyDescent="0.3">
      <c r="C29325" s="227"/>
    </row>
    <row r="29326" spans="3:3" ht="15.6" x14ac:dyDescent="0.3">
      <c r="C29326" s="227"/>
    </row>
    <row r="29327" spans="3:3" ht="15.6" x14ac:dyDescent="0.3">
      <c r="C29327" s="227"/>
    </row>
    <row r="29328" spans="3:3" ht="15.6" x14ac:dyDescent="0.3">
      <c r="C29328" s="227"/>
    </row>
    <row r="29329" spans="3:3" ht="15.6" x14ac:dyDescent="0.3">
      <c r="C29329" s="227"/>
    </row>
    <row r="29330" spans="3:3" ht="15.6" x14ac:dyDescent="0.3">
      <c r="C29330" s="227"/>
    </row>
    <row r="29331" spans="3:3" ht="15.6" x14ac:dyDescent="0.3">
      <c r="C29331" s="227"/>
    </row>
    <row r="29332" spans="3:3" ht="15.6" x14ac:dyDescent="0.3">
      <c r="C29332" s="227"/>
    </row>
    <row r="29333" spans="3:3" ht="15.6" x14ac:dyDescent="0.3">
      <c r="C29333" s="227"/>
    </row>
    <row r="29334" spans="3:3" ht="15.6" x14ac:dyDescent="0.3">
      <c r="C29334" s="227"/>
    </row>
    <row r="29335" spans="3:3" ht="15.6" x14ac:dyDescent="0.3">
      <c r="C29335" s="227"/>
    </row>
    <row r="29336" spans="3:3" ht="15.6" x14ac:dyDescent="0.3">
      <c r="C29336" s="227"/>
    </row>
    <row r="29337" spans="3:3" ht="15.6" x14ac:dyDescent="0.3">
      <c r="C29337" s="227"/>
    </row>
    <row r="29338" spans="3:3" ht="15.6" x14ac:dyDescent="0.3">
      <c r="C29338" s="227"/>
    </row>
    <row r="29339" spans="3:3" ht="15.6" x14ac:dyDescent="0.3">
      <c r="C29339" s="227"/>
    </row>
    <row r="29340" spans="3:3" ht="15.6" x14ac:dyDescent="0.3">
      <c r="C29340" s="227"/>
    </row>
    <row r="29341" spans="3:3" ht="15.6" x14ac:dyDescent="0.3">
      <c r="C29341" s="227"/>
    </row>
    <row r="29342" spans="3:3" ht="15.6" x14ac:dyDescent="0.3">
      <c r="C29342" s="227"/>
    </row>
    <row r="29343" spans="3:3" ht="15.6" x14ac:dyDescent="0.3">
      <c r="C29343" s="227"/>
    </row>
    <row r="29344" spans="3:3" ht="15.6" x14ac:dyDescent="0.3">
      <c r="C29344" s="227"/>
    </row>
    <row r="29345" spans="3:3" ht="15.6" x14ac:dyDescent="0.3">
      <c r="C29345" s="227"/>
    </row>
    <row r="29346" spans="3:3" ht="15.6" x14ac:dyDescent="0.3">
      <c r="C29346" s="227"/>
    </row>
    <row r="29347" spans="3:3" ht="15.6" x14ac:dyDescent="0.3">
      <c r="C29347" s="227"/>
    </row>
    <row r="29348" spans="3:3" ht="15.6" x14ac:dyDescent="0.3">
      <c r="C29348" s="227"/>
    </row>
    <row r="29349" spans="3:3" ht="15.6" x14ac:dyDescent="0.3">
      <c r="C29349" s="227"/>
    </row>
    <row r="29350" spans="3:3" ht="15.6" x14ac:dyDescent="0.3">
      <c r="C29350" s="227"/>
    </row>
    <row r="29351" spans="3:3" ht="15.6" x14ac:dyDescent="0.3">
      <c r="C29351" s="227"/>
    </row>
    <row r="29352" spans="3:3" ht="15.6" x14ac:dyDescent="0.3">
      <c r="C29352" s="227"/>
    </row>
    <row r="29353" spans="3:3" ht="15.6" x14ac:dyDescent="0.3">
      <c r="C29353" s="227"/>
    </row>
    <row r="29354" spans="3:3" ht="15.6" x14ac:dyDescent="0.3">
      <c r="C29354" s="227"/>
    </row>
    <row r="29355" spans="3:3" ht="15.6" x14ac:dyDescent="0.3">
      <c r="C29355" s="227"/>
    </row>
    <row r="29356" spans="3:3" ht="15.6" x14ac:dyDescent="0.3">
      <c r="C29356" s="227"/>
    </row>
    <row r="29357" spans="3:3" ht="15.6" x14ac:dyDescent="0.3">
      <c r="C29357" s="227"/>
    </row>
    <row r="29358" spans="3:3" ht="15.6" x14ac:dyDescent="0.3">
      <c r="C29358" s="227"/>
    </row>
    <row r="29359" spans="3:3" ht="15.6" x14ac:dyDescent="0.3">
      <c r="C29359" s="227"/>
    </row>
    <row r="29360" spans="3:3" ht="15.6" x14ac:dyDescent="0.3">
      <c r="C29360" s="227"/>
    </row>
    <row r="29361" spans="3:3" ht="15.6" x14ac:dyDescent="0.3">
      <c r="C29361" s="227"/>
    </row>
    <row r="29362" spans="3:3" ht="15.6" x14ac:dyDescent="0.3">
      <c r="C29362" s="227"/>
    </row>
    <row r="29363" spans="3:3" ht="15.6" x14ac:dyDescent="0.3">
      <c r="C29363" s="227"/>
    </row>
    <row r="29364" spans="3:3" ht="15.6" x14ac:dyDescent="0.3">
      <c r="C29364" s="227"/>
    </row>
    <row r="29365" spans="3:3" ht="15.6" x14ac:dyDescent="0.3">
      <c r="C29365" s="227"/>
    </row>
    <row r="29366" spans="3:3" ht="15.6" x14ac:dyDescent="0.3">
      <c r="C29366" s="227"/>
    </row>
    <row r="29367" spans="3:3" ht="15.6" x14ac:dyDescent="0.3">
      <c r="C29367" s="227"/>
    </row>
    <row r="29368" spans="3:3" ht="15.6" x14ac:dyDescent="0.3">
      <c r="C29368" s="227"/>
    </row>
    <row r="29369" spans="3:3" ht="15.6" x14ac:dyDescent="0.3">
      <c r="C29369" s="227"/>
    </row>
    <row r="29370" spans="3:3" ht="15.6" x14ac:dyDescent="0.3">
      <c r="C29370" s="227"/>
    </row>
    <row r="29371" spans="3:3" ht="15.6" x14ac:dyDescent="0.3">
      <c r="C29371" s="227"/>
    </row>
    <row r="29372" spans="3:3" ht="15.6" x14ac:dyDescent="0.3">
      <c r="C29372" s="227"/>
    </row>
    <row r="29373" spans="3:3" ht="15.6" x14ac:dyDescent="0.3">
      <c r="C29373" s="227"/>
    </row>
    <row r="29374" spans="3:3" ht="15.6" x14ac:dyDescent="0.3">
      <c r="C29374" s="227"/>
    </row>
    <row r="29375" spans="3:3" ht="15.6" x14ac:dyDescent="0.3">
      <c r="C29375" s="227"/>
    </row>
    <row r="29376" spans="3:3" ht="15.6" x14ac:dyDescent="0.3">
      <c r="C29376" s="227"/>
    </row>
    <row r="29377" spans="3:3" ht="15.6" x14ac:dyDescent="0.3">
      <c r="C29377" s="227"/>
    </row>
    <row r="29378" spans="3:3" ht="15.6" x14ac:dyDescent="0.3">
      <c r="C29378" s="227"/>
    </row>
    <row r="29379" spans="3:3" ht="15.6" x14ac:dyDescent="0.3">
      <c r="C29379" s="227"/>
    </row>
    <row r="29380" spans="3:3" ht="15.6" x14ac:dyDescent="0.3">
      <c r="C29380" s="227"/>
    </row>
    <row r="29381" spans="3:3" ht="15.6" x14ac:dyDescent="0.3">
      <c r="C29381" s="227"/>
    </row>
    <row r="29382" spans="3:3" ht="15.6" x14ac:dyDescent="0.3">
      <c r="C29382" s="227"/>
    </row>
    <row r="29383" spans="3:3" ht="15.6" x14ac:dyDescent="0.3">
      <c r="C29383" s="227"/>
    </row>
    <row r="29384" spans="3:3" ht="15.6" x14ac:dyDescent="0.3">
      <c r="C29384" s="227"/>
    </row>
    <row r="29385" spans="3:3" ht="15.6" x14ac:dyDescent="0.3">
      <c r="C29385" s="227"/>
    </row>
    <row r="29386" spans="3:3" ht="15.6" x14ac:dyDescent="0.3">
      <c r="C29386" s="227"/>
    </row>
    <row r="29387" spans="3:3" ht="15.6" x14ac:dyDescent="0.3">
      <c r="C29387" s="227"/>
    </row>
    <row r="29388" spans="3:3" ht="15.6" x14ac:dyDescent="0.3">
      <c r="C29388" s="227"/>
    </row>
    <row r="29389" spans="3:3" ht="15.6" x14ac:dyDescent="0.3">
      <c r="C29389" s="227"/>
    </row>
    <row r="29390" spans="3:3" ht="15.6" x14ac:dyDescent="0.3">
      <c r="C29390" s="227"/>
    </row>
    <row r="29391" spans="3:3" ht="15.6" x14ac:dyDescent="0.3">
      <c r="C29391" s="227"/>
    </row>
    <row r="29392" spans="3:3" ht="15.6" x14ac:dyDescent="0.3">
      <c r="C29392" s="227"/>
    </row>
    <row r="29393" spans="3:3" ht="15.6" x14ac:dyDescent="0.3">
      <c r="C29393" s="227"/>
    </row>
    <row r="29394" spans="3:3" ht="15.6" x14ac:dyDescent="0.3">
      <c r="C29394" s="227"/>
    </row>
    <row r="29395" spans="3:3" ht="15.6" x14ac:dyDescent="0.3">
      <c r="C29395" s="227"/>
    </row>
    <row r="29396" spans="3:3" ht="15.6" x14ac:dyDescent="0.3">
      <c r="C29396" s="227"/>
    </row>
    <row r="29397" spans="3:3" ht="15.6" x14ac:dyDescent="0.3">
      <c r="C29397" s="227"/>
    </row>
    <row r="29398" spans="3:3" ht="15.6" x14ac:dyDescent="0.3">
      <c r="C29398" s="227"/>
    </row>
    <row r="29399" spans="3:3" ht="15.6" x14ac:dyDescent="0.3">
      <c r="C29399" s="227"/>
    </row>
    <row r="29400" spans="3:3" ht="15.6" x14ac:dyDescent="0.3">
      <c r="C29400" s="227"/>
    </row>
    <row r="29401" spans="3:3" ht="15.6" x14ac:dyDescent="0.3">
      <c r="C29401" s="227"/>
    </row>
    <row r="29402" spans="3:3" ht="15.6" x14ac:dyDescent="0.3">
      <c r="C29402" s="227"/>
    </row>
    <row r="29403" spans="3:3" ht="15.6" x14ac:dyDescent="0.3">
      <c r="C29403" s="227"/>
    </row>
    <row r="29404" spans="3:3" ht="15.6" x14ac:dyDescent="0.3">
      <c r="C29404" s="227"/>
    </row>
    <row r="29405" spans="3:3" ht="15.6" x14ac:dyDescent="0.3">
      <c r="C29405" s="227"/>
    </row>
    <row r="29406" spans="3:3" ht="15.6" x14ac:dyDescent="0.3">
      <c r="C29406" s="227"/>
    </row>
    <row r="29407" spans="3:3" ht="15.6" x14ac:dyDescent="0.3">
      <c r="C29407" s="227"/>
    </row>
    <row r="29408" spans="3:3" ht="15.6" x14ac:dyDescent="0.3">
      <c r="C29408" s="227"/>
    </row>
    <row r="29409" spans="3:3" ht="15.6" x14ac:dyDescent="0.3">
      <c r="C29409" s="227"/>
    </row>
    <row r="29410" spans="3:3" ht="15.6" x14ac:dyDescent="0.3">
      <c r="C29410" s="227"/>
    </row>
    <row r="29411" spans="3:3" ht="15.6" x14ac:dyDescent="0.3">
      <c r="C29411" s="227"/>
    </row>
    <row r="29412" spans="3:3" ht="15.6" x14ac:dyDescent="0.3">
      <c r="C29412" s="227"/>
    </row>
    <row r="29413" spans="3:3" ht="15.6" x14ac:dyDescent="0.3">
      <c r="C29413" s="227"/>
    </row>
    <row r="29414" spans="3:3" ht="15.6" x14ac:dyDescent="0.3">
      <c r="C29414" s="227"/>
    </row>
    <row r="29415" spans="3:3" ht="15.6" x14ac:dyDescent="0.3">
      <c r="C29415" s="227"/>
    </row>
    <row r="29416" spans="3:3" ht="15.6" x14ac:dyDescent="0.3">
      <c r="C29416" s="227"/>
    </row>
    <row r="29417" spans="3:3" ht="15.6" x14ac:dyDescent="0.3">
      <c r="C29417" s="227"/>
    </row>
    <row r="29418" spans="3:3" ht="15.6" x14ac:dyDescent="0.3">
      <c r="C29418" s="227"/>
    </row>
    <row r="29419" spans="3:3" ht="15.6" x14ac:dyDescent="0.3">
      <c r="C29419" s="227"/>
    </row>
    <row r="29420" spans="3:3" ht="15.6" x14ac:dyDescent="0.3">
      <c r="C29420" s="227"/>
    </row>
    <row r="29421" spans="3:3" ht="15.6" x14ac:dyDescent="0.3">
      <c r="C29421" s="227"/>
    </row>
    <row r="29422" spans="3:3" ht="15.6" x14ac:dyDescent="0.3">
      <c r="C29422" s="227"/>
    </row>
    <row r="29423" spans="3:3" ht="15.6" x14ac:dyDescent="0.3">
      <c r="C29423" s="227"/>
    </row>
    <row r="29424" spans="3:3" ht="15.6" x14ac:dyDescent="0.3">
      <c r="C29424" s="227"/>
    </row>
    <row r="29425" spans="3:3" ht="15.6" x14ac:dyDescent="0.3">
      <c r="C29425" s="227"/>
    </row>
    <row r="29426" spans="3:3" ht="15.6" x14ac:dyDescent="0.3">
      <c r="C29426" s="227"/>
    </row>
    <row r="29427" spans="3:3" ht="15.6" x14ac:dyDescent="0.3">
      <c r="C29427" s="227"/>
    </row>
    <row r="29428" spans="3:3" ht="15.6" x14ac:dyDescent="0.3">
      <c r="C29428" s="227"/>
    </row>
    <row r="29429" spans="3:3" ht="15.6" x14ac:dyDescent="0.3">
      <c r="C29429" s="227"/>
    </row>
    <row r="29430" spans="3:3" ht="15.6" x14ac:dyDescent="0.3">
      <c r="C29430" s="227"/>
    </row>
    <row r="29431" spans="3:3" ht="15.6" x14ac:dyDescent="0.3">
      <c r="C29431" s="227"/>
    </row>
    <row r="29432" spans="3:3" ht="15.6" x14ac:dyDescent="0.3">
      <c r="C29432" s="227"/>
    </row>
    <row r="29433" spans="3:3" ht="15.6" x14ac:dyDescent="0.3">
      <c r="C29433" s="227"/>
    </row>
    <row r="29434" spans="3:3" ht="15.6" x14ac:dyDescent="0.3">
      <c r="C29434" s="227"/>
    </row>
    <row r="29435" spans="3:3" ht="15.6" x14ac:dyDescent="0.3">
      <c r="C29435" s="227"/>
    </row>
    <row r="29436" spans="3:3" ht="15.6" x14ac:dyDescent="0.3">
      <c r="C29436" s="227"/>
    </row>
    <row r="29437" spans="3:3" ht="15.6" x14ac:dyDescent="0.3">
      <c r="C29437" s="227"/>
    </row>
    <row r="29438" spans="3:3" ht="15.6" x14ac:dyDescent="0.3">
      <c r="C29438" s="227"/>
    </row>
    <row r="29439" spans="3:3" ht="15.6" x14ac:dyDescent="0.3">
      <c r="C29439" s="227"/>
    </row>
    <row r="29440" spans="3:3" ht="15.6" x14ac:dyDescent="0.3">
      <c r="C29440" s="227"/>
    </row>
    <row r="29441" spans="3:3" ht="15.6" x14ac:dyDescent="0.3">
      <c r="C29441" s="227"/>
    </row>
    <row r="29442" spans="3:3" ht="15.6" x14ac:dyDescent="0.3">
      <c r="C29442" s="227"/>
    </row>
    <row r="29443" spans="3:3" ht="15.6" x14ac:dyDescent="0.3">
      <c r="C29443" s="227"/>
    </row>
    <row r="29444" spans="3:3" ht="15.6" x14ac:dyDescent="0.3">
      <c r="C29444" s="227"/>
    </row>
    <row r="29445" spans="3:3" ht="15.6" x14ac:dyDescent="0.3">
      <c r="C29445" s="227"/>
    </row>
    <row r="29446" spans="3:3" ht="15.6" x14ac:dyDescent="0.3">
      <c r="C29446" s="227"/>
    </row>
    <row r="29447" spans="3:3" ht="15.6" x14ac:dyDescent="0.3">
      <c r="C29447" s="227"/>
    </row>
    <row r="29448" spans="3:3" ht="15.6" x14ac:dyDescent="0.3">
      <c r="C29448" s="227"/>
    </row>
    <row r="29449" spans="3:3" ht="15.6" x14ac:dyDescent="0.3">
      <c r="C29449" s="227"/>
    </row>
    <row r="29450" spans="3:3" ht="15.6" x14ac:dyDescent="0.3">
      <c r="C29450" s="227"/>
    </row>
    <row r="29451" spans="3:3" ht="15.6" x14ac:dyDescent="0.3">
      <c r="C29451" s="227"/>
    </row>
    <row r="29452" spans="3:3" ht="15.6" x14ac:dyDescent="0.3">
      <c r="C29452" s="227"/>
    </row>
    <row r="29453" spans="3:3" ht="15.6" x14ac:dyDescent="0.3">
      <c r="C29453" s="227"/>
    </row>
    <row r="29454" spans="3:3" ht="15.6" x14ac:dyDescent="0.3">
      <c r="C29454" s="227"/>
    </row>
    <row r="29455" spans="3:3" ht="15.6" x14ac:dyDescent="0.3">
      <c r="C29455" s="227"/>
    </row>
    <row r="29456" spans="3:3" ht="15.6" x14ac:dyDescent="0.3">
      <c r="C29456" s="227"/>
    </row>
    <row r="29457" spans="3:3" ht="15.6" x14ac:dyDescent="0.3">
      <c r="C29457" s="227"/>
    </row>
    <row r="29458" spans="3:3" ht="15.6" x14ac:dyDescent="0.3">
      <c r="C29458" s="227"/>
    </row>
    <row r="29459" spans="3:3" ht="15.6" x14ac:dyDescent="0.3">
      <c r="C29459" s="227"/>
    </row>
    <row r="29460" spans="3:3" ht="15.6" x14ac:dyDescent="0.3">
      <c r="C29460" s="227"/>
    </row>
    <row r="29461" spans="3:3" ht="15.6" x14ac:dyDescent="0.3">
      <c r="C29461" s="227"/>
    </row>
    <row r="29462" spans="3:3" ht="15.6" x14ac:dyDescent="0.3">
      <c r="C29462" s="227"/>
    </row>
    <row r="29463" spans="3:3" ht="15.6" x14ac:dyDescent="0.3">
      <c r="C29463" s="227"/>
    </row>
    <row r="29464" spans="3:3" ht="15.6" x14ac:dyDescent="0.3">
      <c r="C29464" s="227"/>
    </row>
    <row r="29465" spans="3:3" ht="15.6" x14ac:dyDescent="0.3">
      <c r="C29465" s="227"/>
    </row>
    <row r="29466" spans="3:3" ht="15.6" x14ac:dyDescent="0.3">
      <c r="C29466" s="227"/>
    </row>
    <row r="29467" spans="3:3" ht="15.6" x14ac:dyDescent="0.3">
      <c r="C29467" s="227"/>
    </row>
    <row r="29468" spans="3:3" ht="15.6" x14ac:dyDescent="0.3">
      <c r="C29468" s="227"/>
    </row>
    <row r="29469" spans="3:3" ht="15.6" x14ac:dyDescent="0.3">
      <c r="C29469" s="227"/>
    </row>
    <row r="29470" spans="3:3" ht="15.6" x14ac:dyDescent="0.3">
      <c r="C29470" s="227"/>
    </row>
    <row r="29471" spans="3:3" ht="15.6" x14ac:dyDescent="0.3">
      <c r="C29471" s="227"/>
    </row>
    <row r="29472" spans="3:3" ht="15.6" x14ac:dyDescent="0.3">
      <c r="C29472" s="227"/>
    </row>
    <row r="29473" spans="3:3" ht="15.6" x14ac:dyDescent="0.3">
      <c r="C29473" s="227"/>
    </row>
    <row r="29474" spans="3:3" ht="15.6" x14ac:dyDescent="0.3">
      <c r="C29474" s="227"/>
    </row>
    <row r="29475" spans="3:3" ht="15.6" x14ac:dyDescent="0.3">
      <c r="C29475" s="227"/>
    </row>
    <row r="29476" spans="3:3" ht="15.6" x14ac:dyDescent="0.3">
      <c r="C29476" s="227"/>
    </row>
    <row r="29477" spans="3:3" ht="15.6" x14ac:dyDescent="0.3">
      <c r="C29477" s="227"/>
    </row>
    <row r="29478" spans="3:3" ht="15.6" x14ac:dyDescent="0.3">
      <c r="C29478" s="227"/>
    </row>
    <row r="29479" spans="3:3" ht="15.6" x14ac:dyDescent="0.3">
      <c r="C29479" s="227"/>
    </row>
    <row r="29480" spans="3:3" ht="15.6" x14ac:dyDescent="0.3">
      <c r="C29480" s="227"/>
    </row>
    <row r="29481" spans="3:3" ht="15.6" x14ac:dyDescent="0.3">
      <c r="C29481" s="227"/>
    </row>
    <row r="29482" spans="3:3" ht="15.6" x14ac:dyDescent="0.3">
      <c r="C29482" s="227"/>
    </row>
    <row r="29483" spans="3:3" ht="15.6" x14ac:dyDescent="0.3">
      <c r="C29483" s="227"/>
    </row>
    <row r="29484" spans="3:3" ht="15.6" x14ac:dyDescent="0.3">
      <c r="C29484" s="227"/>
    </row>
    <row r="29485" spans="3:3" ht="15.6" x14ac:dyDescent="0.3">
      <c r="C29485" s="227"/>
    </row>
    <row r="29486" spans="3:3" ht="15.6" x14ac:dyDescent="0.3">
      <c r="C29486" s="227"/>
    </row>
    <row r="29487" spans="3:3" ht="15.6" x14ac:dyDescent="0.3">
      <c r="C29487" s="227"/>
    </row>
    <row r="29488" spans="3:3" ht="15.6" x14ac:dyDescent="0.3">
      <c r="C29488" s="227"/>
    </row>
    <row r="29489" spans="3:3" ht="15.6" x14ac:dyDescent="0.3">
      <c r="C29489" s="227"/>
    </row>
    <row r="29490" spans="3:3" ht="15.6" x14ac:dyDescent="0.3">
      <c r="C29490" s="227"/>
    </row>
    <row r="29491" spans="3:3" ht="15.6" x14ac:dyDescent="0.3">
      <c r="C29491" s="227"/>
    </row>
    <row r="29492" spans="3:3" ht="15.6" x14ac:dyDescent="0.3">
      <c r="C29492" s="227"/>
    </row>
    <row r="29493" spans="3:3" ht="15.6" x14ac:dyDescent="0.3">
      <c r="C29493" s="227"/>
    </row>
    <row r="29494" spans="3:3" ht="15.6" x14ac:dyDescent="0.3">
      <c r="C29494" s="227"/>
    </row>
    <row r="29495" spans="3:3" ht="15.6" x14ac:dyDescent="0.3">
      <c r="C29495" s="227"/>
    </row>
    <row r="29496" spans="3:3" ht="15.6" x14ac:dyDescent="0.3">
      <c r="C29496" s="227"/>
    </row>
    <row r="29497" spans="3:3" ht="15.6" x14ac:dyDescent="0.3">
      <c r="C29497" s="227"/>
    </row>
    <row r="29498" spans="3:3" ht="15.6" x14ac:dyDescent="0.3">
      <c r="C29498" s="227"/>
    </row>
    <row r="29499" spans="3:3" ht="15.6" x14ac:dyDescent="0.3">
      <c r="C29499" s="227"/>
    </row>
    <row r="29500" spans="3:3" ht="15.6" x14ac:dyDescent="0.3">
      <c r="C29500" s="227"/>
    </row>
    <row r="29501" spans="3:3" ht="15.6" x14ac:dyDescent="0.3">
      <c r="C29501" s="227"/>
    </row>
    <row r="29502" spans="3:3" ht="15.6" x14ac:dyDescent="0.3">
      <c r="C29502" s="227"/>
    </row>
    <row r="29503" spans="3:3" ht="15.6" x14ac:dyDescent="0.3">
      <c r="C29503" s="227"/>
    </row>
    <row r="29504" spans="3:3" ht="15.6" x14ac:dyDescent="0.3">
      <c r="C29504" s="227"/>
    </row>
    <row r="29505" spans="3:3" ht="15.6" x14ac:dyDescent="0.3">
      <c r="C29505" s="227"/>
    </row>
    <row r="29506" spans="3:3" ht="15.6" x14ac:dyDescent="0.3">
      <c r="C29506" s="227"/>
    </row>
    <row r="29507" spans="3:3" ht="15.6" x14ac:dyDescent="0.3">
      <c r="C29507" s="227"/>
    </row>
    <row r="29508" spans="3:3" ht="15.6" x14ac:dyDescent="0.3">
      <c r="C29508" s="227"/>
    </row>
    <row r="29509" spans="3:3" ht="15.6" x14ac:dyDescent="0.3">
      <c r="C29509" s="227"/>
    </row>
    <row r="29510" spans="3:3" ht="15.6" x14ac:dyDescent="0.3">
      <c r="C29510" s="227"/>
    </row>
    <row r="29511" spans="3:3" ht="15.6" x14ac:dyDescent="0.3">
      <c r="C29511" s="227"/>
    </row>
    <row r="29512" spans="3:3" ht="15.6" x14ac:dyDescent="0.3">
      <c r="C29512" s="227"/>
    </row>
    <row r="29513" spans="3:3" ht="15.6" x14ac:dyDescent="0.3">
      <c r="C29513" s="227"/>
    </row>
    <row r="29514" spans="3:3" ht="15.6" x14ac:dyDescent="0.3">
      <c r="C29514" s="227"/>
    </row>
    <row r="29515" spans="3:3" ht="15.6" x14ac:dyDescent="0.3">
      <c r="C29515" s="227"/>
    </row>
    <row r="29516" spans="3:3" ht="15.6" x14ac:dyDescent="0.3">
      <c r="C29516" s="227"/>
    </row>
    <row r="29517" spans="3:3" ht="15.6" x14ac:dyDescent="0.3">
      <c r="C29517" s="227"/>
    </row>
    <row r="29518" spans="3:3" ht="15.6" x14ac:dyDescent="0.3">
      <c r="C29518" s="227"/>
    </row>
    <row r="29519" spans="3:3" ht="15.6" x14ac:dyDescent="0.3">
      <c r="C29519" s="227"/>
    </row>
    <row r="29520" spans="3:3" ht="15.6" x14ac:dyDescent="0.3">
      <c r="C29520" s="227"/>
    </row>
    <row r="29521" spans="3:3" ht="15.6" x14ac:dyDescent="0.3">
      <c r="C29521" s="227"/>
    </row>
    <row r="29522" spans="3:3" ht="15.6" x14ac:dyDescent="0.3">
      <c r="C29522" s="227"/>
    </row>
    <row r="29523" spans="3:3" ht="15.6" x14ac:dyDescent="0.3">
      <c r="C29523" s="227"/>
    </row>
    <row r="29524" spans="3:3" ht="15.6" x14ac:dyDescent="0.3">
      <c r="C29524" s="227"/>
    </row>
    <row r="29525" spans="3:3" ht="15.6" x14ac:dyDescent="0.3">
      <c r="C29525" s="227"/>
    </row>
    <row r="29526" spans="3:3" ht="15.6" x14ac:dyDescent="0.3">
      <c r="C29526" s="227"/>
    </row>
    <row r="29527" spans="3:3" ht="15.6" x14ac:dyDescent="0.3">
      <c r="C29527" s="227"/>
    </row>
    <row r="29528" spans="3:3" ht="15.6" x14ac:dyDescent="0.3">
      <c r="C29528" s="227"/>
    </row>
    <row r="29529" spans="3:3" ht="15.6" x14ac:dyDescent="0.3">
      <c r="C29529" s="227"/>
    </row>
    <row r="29530" spans="3:3" ht="15.6" x14ac:dyDescent="0.3">
      <c r="C29530" s="227"/>
    </row>
    <row r="29531" spans="3:3" ht="15.6" x14ac:dyDescent="0.3">
      <c r="C29531" s="227"/>
    </row>
    <row r="29532" spans="3:3" ht="15.6" x14ac:dyDescent="0.3">
      <c r="C29532" s="227"/>
    </row>
    <row r="29533" spans="3:3" ht="15.6" x14ac:dyDescent="0.3">
      <c r="C29533" s="227"/>
    </row>
    <row r="29534" spans="3:3" ht="15.6" x14ac:dyDescent="0.3">
      <c r="C29534" s="227"/>
    </row>
    <row r="29535" spans="3:3" ht="15.6" x14ac:dyDescent="0.3">
      <c r="C29535" s="227"/>
    </row>
    <row r="29536" spans="3:3" ht="15.6" x14ac:dyDescent="0.3">
      <c r="C29536" s="227"/>
    </row>
    <row r="29537" spans="3:3" ht="15.6" x14ac:dyDescent="0.3">
      <c r="C29537" s="227"/>
    </row>
    <row r="29538" spans="3:3" ht="15.6" x14ac:dyDescent="0.3">
      <c r="C29538" s="227"/>
    </row>
    <row r="29539" spans="3:3" ht="15.6" x14ac:dyDescent="0.3">
      <c r="C29539" s="227"/>
    </row>
    <row r="29540" spans="3:3" ht="15.6" x14ac:dyDescent="0.3">
      <c r="C29540" s="227"/>
    </row>
    <row r="29541" spans="3:3" ht="15.6" x14ac:dyDescent="0.3">
      <c r="C29541" s="227"/>
    </row>
    <row r="29542" spans="3:3" ht="15.6" x14ac:dyDescent="0.3">
      <c r="C29542" s="227"/>
    </row>
    <row r="29543" spans="3:3" ht="15.6" x14ac:dyDescent="0.3">
      <c r="C29543" s="227"/>
    </row>
    <row r="29544" spans="3:3" ht="15.6" x14ac:dyDescent="0.3">
      <c r="C29544" s="227"/>
    </row>
    <row r="29545" spans="3:3" ht="15.6" x14ac:dyDescent="0.3">
      <c r="C29545" s="227"/>
    </row>
    <row r="29546" spans="3:3" ht="15.6" x14ac:dyDescent="0.3">
      <c r="C29546" s="227"/>
    </row>
    <row r="29547" spans="3:3" ht="15.6" x14ac:dyDescent="0.3">
      <c r="C29547" s="227"/>
    </row>
    <row r="29548" spans="3:3" ht="15.6" x14ac:dyDescent="0.3">
      <c r="C29548" s="227"/>
    </row>
    <row r="29549" spans="3:3" ht="15.6" x14ac:dyDescent="0.3">
      <c r="C29549" s="227"/>
    </row>
    <row r="29550" spans="3:3" ht="15.6" x14ac:dyDescent="0.3">
      <c r="C29550" s="227"/>
    </row>
    <row r="29551" spans="3:3" ht="15.6" x14ac:dyDescent="0.3">
      <c r="C29551" s="227"/>
    </row>
    <row r="29552" spans="3:3" ht="15.6" x14ac:dyDescent="0.3">
      <c r="C29552" s="227"/>
    </row>
    <row r="29553" spans="3:3" ht="15.6" x14ac:dyDescent="0.3">
      <c r="C29553" s="227"/>
    </row>
    <row r="29554" spans="3:3" ht="15.6" x14ac:dyDescent="0.3">
      <c r="C29554" s="227"/>
    </row>
    <row r="29555" spans="3:3" ht="15.6" x14ac:dyDescent="0.3">
      <c r="C29555" s="227"/>
    </row>
    <row r="29556" spans="3:3" ht="15.6" x14ac:dyDescent="0.3">
      <c r="C29556" s="227"/>
    </row>
    <row r="29557" spans="3:3" ht="15.6" x14ac:dyDescent="0.3">
      <c r="C29557" s="227"/>
    </row>
    <row r="29558" spans="3:3" ht="15.6" x14ac:dyDescent="0.3">
      <c r="C29558" s="227"/>
    </row>
    <row r="29559" spans="3:3" ht="15.6" x14ac:dyDescent="0.3">
      <c r="C29559" s="227"/>
    </row>
    <row r="29560" spans="3:3" ht="15.6" x14ac:dyDescent="0.3">
      <c r="C29560" s="227"/>
    </row>
    <row r="29561" spans="3:3" ht="15.6" x14ac:dyDescent="0.3">
      <c r="C29561" s="227"/>
    </row>
    <row r="29562" spans="3:3" ht="15.6" x14ac:dyDescent="0.3">
      <c r="C29562" s="227"/>
    </row>
    <row r="29563" spans="3:3" ht="15.6" x14ac:dyDescent="0.3">
      <c r="C29563" s="227"/>
    </row>
    <row r="29564" spans="3:3" ht="15.6" x14ac:dyDescent="0.3">
      <c r="C29564" s="227"/>
    </row>
    <row r="29565" spans="3:3" ht="15.6" x14ac:dyDescent="0.3">
      <c r="C29565" s="227"/>
    </row>
    <row r="29566" spans="3:3" ht="15.6" x14ac:dyDescent="0.3">
      <c r="C29566" s="227"/>
    </row>
    <row r="29567" spans="3:3" ht="15.6" x14ac:dyDescent="0.3">
      <c r="C29567" s="227"/>
    </row>
    <row r="29568" spans="3:3" ht="15.6" x14ac:dyDescent="0.3">
      <c r="C29568" s="227"/>
    </row>
    <row r="29569" spans="3:3" ht="15.6" x14ac:dyDescent="0.3">
      <c r="C29569" s="227"/>
    </row>
    <row r="29570" spans="3:3" ht="15.6" x14ac:dyDescent="0.3">
      <c r="C29570" s="227"/>
    </row>
    <row r="29571" spans="3:3" ht="15.6" x14ac:dyDescent="0.3">
      <c r="C29571" s="227"/>
    </row>
    <row r="29572" spans="3:3" ht="15.6" x14ac:dyDescent="0.3">
      <c r="C29572" s="227"/>
    </row>
    <row r="29573" spans="3:3" ht="15.6" x14ac:dyDescent="0.3">
      <c r="C29573" s="227"/>
    </row>
    <row r="29574" spans="3:3" ht="15.6" x14ac:dyDescent="0.3">
      <c r="C29574" s="227"/>
    </row>
    <row r="29575" spans="3:3" ht="15.6" x14ac:dyDescent="0.3">
      <c r="C29575" s="227"/>
    </row>
    <row r="29576" spans="3:3" ht="15.6" x14ac:dyDescent="0.3">
      <c r="C29576" s="227"/>
    </row>
    <row r="29577" spans="3:3" ht="15.6" x14ac:dyDescent="0.3">
      <c r="C29577" s="227"/>
    </row>
    <row r="29578" spans="3:3" ht="15.6" x14ac:dyDescent="0.3">
      <c r="C29578" s="227"/>
    </row>
    <row r="29579" spans="3:3" ht="15.6" x14ac:dyDescent="0.3">
      <c r="C29579" s="227"/>
    </row>
    <row r="29580" spans="3:3" ht="15.6" x14ac:dyDescent="0.3">
      <c r="C29580" s="227"/>
    </row>
    <row r="29581" spans="3:3" ht="15.6" x14ac:dyDescent="0.3">
      <c r="C29581" s="227"/>
    </row>
    <row r="29582" spans="3:3" ht="15.6" x14ac:dyDescent="0.3">
      <c r="C29582" s="227"/>
    </row>
    <row r="29583" spans="3:3" ht="15.6" x14ac:dyDescent="0.3">
      <c r="C29583" s="227"/>
    </row>
    <row r="29584" spans="3:3" ht="15.6" x14ac:dyDescent="0.3">
      <c r="C29584" s="227"/>
    </row>
    <row r="29585" spans="3:3" ht="15.6" x14ac:dyDescent="0.3">
      <c r="C29585" s="227"/>
    </row>
    <row r="29586" spans="3:3" ht="15.6" x14ac:dyDescent="0.3">
      <c r="C29586" s="227"/>
    </row>
    <row r="29587" spans="3:3" ht="15.6" x14ac:dyDescent="0.3">
      <c r="C29587" s="227"/>
    </row>
    <row r="29588" spans="3:3" ht="15.6" x14ac:dyDescent="0.3">
      <c r="C29588" s="227"/>
    </row>
    <row r="29589" spans="3:3" ht="15.6" x14ac:dyDescent="0.3">
      <c r="C29589" s="227"/>
    </row>
    <row r="29590" spans="3:3" ht="15.6" x14ac:dyDescent="0.3">
      <c r="C29590" s="227"/>
    </row>
    <row r="29591" spans="3:3" ht="15.6" x14ac:dyDescent="0.3">
      <c r="C29591" s="227"/>
    </row>
    <row r="29592" spans="3:3" ht="15.6" x14ac:dyDescent="0.3">
      <c r="C29592" s="227"/>
    </row>
    <row r="29593" spans="3:3" ht="15.6" x14ac:dyDescent="0.3">
      <c r="C29593" s="227"/>
    </row>
    <row r="29594" spans="3:3" ht="15.6" x14ac:dyDescent="0.3">
      <c r="C29594" s="227"/>
    </row>
    <row r="29595" spans="3:3" ht="15.6" x14ac:dyDescent="0.3">
      <c r="C29595" s="227"/>
    </row>
    <row r="29596" spans="3:3" ht="15.6" x14ac:dyDescent="0.3">
      <c r="C29596" s="227"/>
    </row>
    <row r="29597" spans="3:3" ht="15.6" x14ac:dyDescent="0.3">
      <c r="C29597" s="227"/>
    </row>
    <row r="29598" spans="3:3" ht="15.6" x14ac:dyDescent="0.3">
      <c r="C29598" s="227"/>
    </row>
    <row r="29599" spans="3:3" ht="15.6" x14ac:dyDescent="0.3">
      <c r="C29599" s="227"/>
    </row>
    <row r="29600" spans="3:3" ht="15.6" x14ac:dyDescent="0.3">
      <c r="C29600" s="227"/>
    </row>
    <row r="29601" spans="3:3" ht="15.6" x14ac:dyDescent="0.3">
      <c r="C29601" s="227"/>
    </row>
    <row r="29602" spans="3:3" ht="15.6" x14ac:dyDescent="0.3">
      <c r="C29602" s="227"/>
    </row>
    <row r="29603" spans="3:3" ht="15.6" x14ac:dyDescent="0.3">
      <c r="C29603" s="227"/>
    </row>
    <row r="29604" spans="3:3" ht="15.6" x14ac:dyDescent="0.3">
      <c r="C29604" s="227"/>
    </row>
    <row r="29605" spans="3:3" ht="15.6" x14ac:dyDescent="0.3">
      <c r="C29605" s="227"/>
    </row>
    <row r="29606" spans="3:3" ht="15.6" x14ac:dyDescent="0.3">
      <c r="C29606" s="227"/>
    </row>
    <row r="29607" spans="3:3" ht="15.6" x14ac:dyDescent="0.3">
      <c r="C29607" s="227"/>
    </row>
    <row r="29608" spans="3:3" ht="15.6" x14ac:dyDescent="0.3">
      <c r="C29608" s="227"/>
    </row>
    <row r="29609" spans="3:3" ht="15.6" x14ac:dyDescent="0.3">
      <c r="C29609" s="227"/>
    </row>
    <row r="29610" spans="3:3" ht="15.6" x14ac:dyDescent="0.3">
      <c r="C29610" s="227"/>
    </row>
    <row r="29611" spans="3:3" ht="15.6" x14ac:dyDescent="0.3">
      <c r="C29611" s="227"/>
    </row>
    <row r="29612" spans="3:3" ht="15.6" x14ac:dyDescent="0.3">
      <c r="C29612" s="227"/>
    </row>
    <row r="29613" spans="3:3" ht="15.6" x14ac:dyDescent="0.3">
      <c r="C29613" s="227"/>
    </row>
    <row r="29614" spans="3:3" ht="15.6" x14ac:dyDescent="0.3">
      <c r="C29614" s="227"/>
    </row>
    <row r="29615" spans="3:3" ht="15.6" x14ac:dyDescent="0.3">
      <c r="C29615" s="227"/>
    </row>
    <row r="29616" spans="3:3" ht="15.6" x14ac:dyDescent="0.3">
      <c r="C29616" s="227"/>
    </row>
    <row r="29617" spans="3:3" ht="15.6" x14ac:dyDescent="0.3">
      <c r="C29617" s="227"/>
    </row>
    <row r="29618" spans="3:3" ht="15.6" x14ac:dyDescent="0.3">
      <c r="C29618" s="227"/>
    </row>
    <row r="29619" spans="3:3" ht="15.6" x14ac:dyDescent="0.3">
      <c r="C29619" s="227"/>
    </row>
    <row r="29620" spans="3:3" ht="15.6" x14ac:dyDescent="0.3">
      <c r="C29620" s="227"/>
    </row>
    <row r="29621" spans="3:3" ht="15.6" x14ac:dyDescent="0.3">
      <c r="C29621" s="227"/>
    </row>
    <row r="29622" spans="3:3" ht="15.6" x14ac:dyDescent="0.3">
      <c r="C29622" s="227"/>
    </row>
    <row r="29623" spans="3:3" ht="15.6" x14ac:dyDescent="0.3">
      <c r="C29623" s="227"/>
    </row>
    <row r="29624" spans="3:3" ht="15.6" x14ac:dyDescent="0.3">
      <c r="C29624" s="227"/>
    </row>
    <row r="29625" spans="3:3" ht="15.6" x14ac:dyDescent="0.3">
      <c r="C29625" s="227"/>
    </row>
    <row r="29626" spans="3:3" ht="15.6" x14ac:dyDescent="0.3">
      <c r="C29626" s="227"/>
    </row>
    <row r="29627" spans="3:3" ht="15.6" x14ac:dyDescent="0.3">
      <c r="C29627" s="227"/>
    </row>
    <row r="29628" spans="3:3" ht="15.6" x14ac:dyDescent="0.3">
      <c r="C29628" s="227"/>
    </row>
    <row r="29629" spans="3:3" ht="15.6" x14ac:dyDescent="0.3">
      <c r="C29629" s="227"/>
    </row>
    <row r="29630" spans="3:3" ht="15.6" x14ac:dyDescent="0.3">
      <c r="C29630" s="227"/>
    </row>
    <row r="29631" spans="3:3" ht="15.6" x14ac:dyDescent="0.3">
      <c r="C29631" s="227"/>
    </row>
    <row r="29632" spans="3:3" ht="15.6" x14ac:dyDescent="0.3">
      <c r="C29632" s="227"/>
    </row>
    <row r="29633" spans="3:3" ht="15.6" x14ac:dyDescent="0.3">
      <c r="C29633" s="227"/>
    </row>
    <row r="29634" spans="3:3" ht="15.6" x14ac:dyDescent="0.3">
      <c r="C29634" s="227"/>
    </row>
    <row r="29635" spans="3:3" ht="15.6" x14ac:dyDescent="0.3">
      <c r="C29635" s="227"/>
    </row>
    <row r="29636" spans="3:3" ht="15.6" x14ac:dyDescent="0.3">
      <c r="C29636" s="227"/>
    </row>
    <row r="29637" spans="3:3" ht="15.6" x14ac:dyDescent="0.3">
      <c r="C29637" s="227"/>
    </row>
    <row r="29638" spans="3:3" ht="15.6" x14ac:dyDescent="0.3">
      <c r="C29638" s="227"/>
    </row>
    <row r="29639" spans="3:3" ht="15.6" x14ac:dyDescent="0.3">
      <c r="C29639" s="227"/>
    </row>
    <row r="29640" spans="3:3" ht="15.6" x14ac:dyDescent="0.3">
      <c r="C29640" s="227"/>
    </row>
    <row r="29641" spans="3:3" ht="15.6" x14ac:dyDescent="0.3">
      <c r="C29641" s="227"/>
    </row>
    <row r="29642" spans="3:3" ht="15.6" x14ac:dyDescent="0.3">
      <c r="C29642" s="227"/>
    </row>
    <row r="29643" spans="3:3" ht="15.6" x14ac:dyDescent="0.3">
      <c r="C29643" s="227"/>
    </row>
    <row r="29644" spans="3:3" ht="15.6" x14ac:dyDescent="0.3">
      <c r="C29644" s="227"/>
    </row>
    <row r="29645" spans="3:3" ht="15.6" x14ac:dyDescent="0.3">
      <c r="C29645" s="227"/>
    </row>
    <row r="29646" spans="3:3" ht="15.6" x14ac:dyDescent="0.3">
      <c r="C29646" s="227"/>
    </row>
    <row r="29647" spans="3:3" ht="15.6" x14ac:dyDescent="0.3">
      <c r="C29647" s="227"/>
    </row>
    <row r="29648" spans="3:3" ht="15.6" x14ac:dyDescent="0.3">
      <c r="C29648" s="227"/>
    </row>
    <row r="29649" spans="3:3" ht="15.6" x14ac:dyDescent="0.3">
      <c r="C29649" s="227"/>
    </row>
    <row r="29650" spans="3:3" ht="15.6" x14ac:dyDescent="0.3">
      <c r="C29650" s="227"/>
    </row>
    <row r="29651" spans="3:3" ht="15.6" x14ac:dyDescent="0.3">
      <c r="C29651" s="227"/>
    </row>
    <row r="29652" spans="3:3" ht="15.6" x14ac:dyDescent="0.3">
      <c r="C29652" s="227"/>
    </row>
    <row r="29653" spans="3:3" ht="15.6" x14ac:dyDescent="0.3">
      <c r="C29653" s="227"/>
    </row>
    <row r="29654" spans="3:3" ht="15.6" x14ac:dyDescent="0.3">
      <c r="C29654" s="227"/>
    </row>
    <row r="29655" spans="3:3" ht="15.6" x14ac:dyDescent="0.3">
      <c r="C29655" s="227"/>
    </row>
    <row r="29656" spans="3:3" ht="15.6" x14ac:dyDescent="0.3">
      <c r="C29656" s="227"/>
    </row>
    <row r="29657" spans="3:3" ht="15.6" x14ac:dyDescent="0.3">
      <c r="C29657" s="227"/>
    </row>
    <row r="29658" spans="3:3" ht="15.6" x14ac:dyDescent="0.3">
      <c r="C29658" s="227"/>
    </row>
    <row r="29659" spans="3:3" ht="15.6" x14ac:dyDescent="0.3">
      <c r="C29659" s="227"/>
    </row>
    <row r="29660" spans="3:3" ht="15.6" x14ac:dyDescent="0.3">
      <c r="C29660" s="227"/>
    </row>
    <row r="29661" spans="3:3" ht="15.6" x14ac:dyDescent="0.3">
      <c r="C29661" s="227"/>
    </row>
    <row r="29662" spans="3:3" ht="15.6" x14ac:dyDescent="0.3">
      <c r="C29662" s="227"/>
    </row>
    <row r="29663" spans="3:3" ht="15.6" x14ac:dyDescent="0.3">
      <c r="C29663" s="227"/>
    </row>
    <row r="29664" spans="3:3" ht="15.6" x14ac:dyDescent="0.3">
      <c r="C29664" s="227"/>
    </row>
    <row r="29665" spans="3:3" ht="15.6" x14ac:dyDescent="0.3">
      <c r="C29665" s="227"/>
    </row>
    <row r="29666" spans="3:3" ht="15.6" x14ac:dyDescent="0.3">
      <c r="C29666" s="227"/>
    </row>
    <row r="29667" spans="3:3" ht="15.6" x14ac:dyDescent="0.3">
      <c r="C29667" s="227"/>
    </row>
    <row r="29668" spans="3:3" ht="15.6" x14ac:dyDescent="0.3">
      <c r="C29668" s="227"/>
    </row>
    <row r="29669" spans="3:3" ht="15.6" x14ac:dyDescent="0.3">
      <c r="C29669" s="227"/>
    </row>
    <row r="29670" spans="3:3" ht="15.6" x14ac:dyDescent="0.3">
      <c r="C29670" s="227"/>
    </row>
    <row r="29671" spans="3:3" ht="15.6" x14ac:dyDescent="0.3">
      <c r="C29671" s="227"/>
    </row>
    <row r="29672" spans="3:3" ht="15.6" x14ac:dyDescent="0.3">
      <c r="C29672" s="227"/>
    </row>
    <row r="29673" spans="3:3" ht="15.6" x14ac:dyDescent="0.3">
      <c r="C29673" s="227"/>
    </row>
    <row r="29674" spans="3:3" ht="15.6" x14ac:dyDescent="0.3">
      <c r="C29674" s="227"/>
    </row>
    <row r="29675" spans="3:3" ht="15.6" x14ac:dyDescent="0.3">
      <c r="C29675" s="227"/>
    </row>
    <row r="29676" spans="3:3" ht="15.6" x14ac:dyDescent="0.3">
      <c r="C29676" s="227"/>
    </row>
    <row r="29677" spans="3:3" ht="15.6" x14ac:dyDescent="0.3">
      <c r="C29677" s="227"/>
    </row>
    <row r="29678" spans="3:3" ht="15.6" x14ac:dyDescent="0.3">
      <c r="C29678" s="227"/>
    </row>
    <row r="29679" spans="3:3" ht="15.6" x14ac:dyDescent="0.3">
      <c r="C29679" s="227"/>
    </row>
    <row r="29680" spans="3:3" ht="15.6" x14ac:dyDescent="0.3">
      <c r="C29680" s="227"/>
    </row>
    <row r="29681" spans="3:3" ht="15.6" x14ac:dyDescent="0.3">
      <c r="C29681" s="227"/>
    </row>
    <row r="29682" spans="3:3" ht="15.6" x14ac:dyDescent="0.3">
      <c r="C29682" s="227"/>
    </row>
    <row r="29683" spans="3:3" ht="15.6" x14ac:dyDescent="0.3">
      <c r="C29683" s="227"/>
    </row>
    <row r="29684" spans="3:3" ht="15.6" x14ac:dyDescent="0.3">
      <c r="C29684" s="227"/>
    </row>
    <row r="29685" spans="3:3" ht="15.6" x14ac:dyDescent="0.3">
      <c r="C29685" s="227"/>
    </row>
    <row r="29686" spans="3:3" ht="15.6" x14ac:dyDescent="0.3">
      <c r="C29686" s="227"/>
    </row>
    <row r="29687" spans="3:3" ht="15.6" x14ac:dyDescent="0.3">
      <c r="C29687" s="227"/>
    </row>
    <row r="29688" spans="3:3" ht="15.6" x14ac:dyDescent="0.3">
      <c r="C29688" s="227"/>
    </row>
    <row r="29689" spans="3:3" ht="15.6" x14ac:dyDescent="0.3">
      <c r="C29689" s="227"/>
    </row>
    <row r="29690" spans="3:3" ht="15.6" x14ac:dyDescent="0.3">
      <c r="C29690" s="227"/>
    </row>
    <row r="29691" spans="3:3" ht="15.6" x14ac:dyDescent="0.3">
      <c r="C29691" s="227"/>
    </row>
    <row r="29692" spans="3:3" ht="15.6" x14ac:dyDescent="0.3">
      <c r="C29692" s="227"/>
    </row>
    <row r="29693" spans="3:3" ht="15.6" x14ac:dyDescent="0.3">
      <c r="C29693" s="227"/>
    </row>
    <row r="29694" spans="3:3" ht="15.6" x14ac:dyDescent="0.3">
      <c r="C29694" s="227"/>
    </row>
    <row r="29695" spans="3:3" ht="15.6" x14ac:dyDescent="0.3">
      <c r="C29695" s="227"/>
    </row>
    <row r="29696" spans="3:3" ht="15.6" x14ac:dyDescent="0.3">
      <c r="C29696" s="227"/>
    </row>
    <row r="29697" spans="3:3" ht="15.6" x14ac:dyDescent="0.3">
      <c r="C29697" s="227"/>
    </row>
    <row r="29698" spans="3:3" ht="15.6" x14ac:dyDescent="0.3">
      <c r="C29698" s="227"/>
    </row>
    <row r="29699" spans="3:3" ht="15.6" x14ac:dyDescent="0.3">
      <c r="C29699" s="227"/>
    </row>
    <row r="29700" spans="3:3" ht="15.6" x14ac:dyDescent="0.3">
      <c r="C29700" s="227"/>
    </row>
    <row r="29701" spans="3:3" ht="15.6" x14ac:dyDescent="0.3">
      <c r="C29701" s="227"/>
    </row>
    <row r="29702" spans="3:3" ht="15.6" x14ac:dyDescent="0.3">
      <c r="C29702" s="227"/>
    </row>
    <row r="29703" spans="3:3" ht="15.6" x14ac:dyDescent="0.3">
      <c r="C29703" s="227"/>
    </row>
    <row r="29704" spans="3:3" ht="15.6" x14ac:dyDescent="0.3">
      <c r="C29704" s="227"/>
    </row>
    <row r="29705" spans="3:3" ht="15.6" x14ac:dyDescent="0.3">
      <c r="C29705" s="227"/>
    </row>
    <row r="29706" spans="3:3" ht="15.6" x14ac:dyDescent="0.3">
      <c r="C29706" s="227"/>
    </row>
    <row r="29707" spans="3:3" ht="15.6" x14ac:dyDescent="0.3">
      <c r="C29707" s="227"/>
    </row>
    <row r="29708" spans="3:3" ht="15.6" x14ac:dyDescent="0.3">
      <c r="C29708" s="227"/>
    </row>
    <row r="29709" spans="3:3" ht="15.6" x14ac:dyDescent="0.3">
      <c r="C29709" s="227"/>
    </row>
    <row r="29710" spans="3:3" ht="15.6" x14ac:dyDescent="0.3">
      <c r="C29710" s="227"/>
    </row>
    <row r="29711" spans="3:3" ht="15.6" x14ac:dyDescent="0.3">
      <c r="C29711" s="227"/>
    </row>
    <row r="29712" spans="3:3" ht="15.6" x14ac:dyDescent="0.3">
      <c r="C29712" s="227"/>
    </row>
    <row r="29713" spans="3:3" ht="15.6" x14ac:dyDescent="0.3">
      <c r="C29713" s="227"/>
    </row>
    <row r="29714" spans="3:3" ht="15.6" x14ac:dyDescent="0.3">
      <c r="C29714" s="227"/>
    </row>
    <row r="29715" spans="3:3" ht="15.6" x14ac:dyDescent="0.3">
      <c r="C29715" s="227"/>
    </row>
    <row r="29716" spans="3:3" ht="15.6" x14ac:dyDescent="0.3">
      <c r="C29716" s="227"/>
    </row>
    <row r="29717" spans="3:3" ht="15.6" x14ac:dyDescent="0.3">
      <c r="C29717" s="227"/>
    </row>
    <row r="29718" spans="3:3" ht="15.6" x14ac:dyDescent="0.3">
      <c r="C29718" s="227"/>
    </row>
    <row r="29719" spans="3:3" ht="15.6" x14ac:dyDescent="0.3">
      <c r="C29719" s="227"/>
    </row>
    <row r="29720" spans="3:3" ht="15.6" x14ac:dyDescent="0.3">
      <c r="C29720" s="227"/>
    </row>
    <row r="29721" spans="3:3" ht="15.6" x14ac:dyDescent="0.3">
      <c r="C29721" s="227"/>
    </row>
    <row r="29722" spans="3:3" ht="15.6" x14ac:dyDescent="0.3">
      <c r="C29722" s="227"/>
    </row>
    <row r="29723" spans="3:3" ht="15.6" x14ac:dyDescent="0.3">
      <c r="C29723" s="227"/>
    </row>
    <row r="29724" spans="3:3" ht="15.6" x14ac:dyDescent="0.3">
      <c r="C29724" s="227"/>
    </row>
    <row r="29725" spans="3:3" ht="15.6" x14ac:dyDescent="0.3">
      <c r="C29725" s="227"/>
    </row>
    <row r="29726" spans="3:3" ht="15.6" x14ac:dyDescent="0.3">
      <c r="C29726" s="227"/>
    </row>
    <row r="29727" spans="3:3" ht="15.6" x14ac:dyDescent="0.3">
      <c r="C29727" s="227"/>
    </row>
    <row r="29728" spans="3:3" ht="15.6" x14ac:dyDescent="0.3">
      <c r="C29728" s="227"/>
    </row>
    <row r="29729" spans="3:3" ht="15.6" x14ac:dyDescent="0.3">
      <c r="C29729" s="227"/>
    </row>
    <row r="29730" spans="3:3" ht="15.6" x14ac:dyDescent="0.3">
      <c r="C29730" s="227"/>
    </row>
    <row r="29731" spans="3:3" ht="15.6" x14ac:dyDescent="0.3">
      <c r="C29731" s="227"/>
    </row>
    <row r="29732" spans="3:3" ht="15.6" x14ac:dyDescent="0.3">
      <c r="C29732" s="227"/>
    </row>
    <row r="29733" spans="3:3" ht="15.6" x14ac:dyDescent="0.3">
      <c r="C29733" s="227"/>
    </row>
    <row r="29734" spans="3:3" ht="15.6" x14ac:dyDescent="0.3">
      <c r="C29734" s="227"/>
    </row>
    <row r="29735" spans="3:3" ht="15.6" x14ac:dyDescent="0.3">
      <c r="C29735" s="227"/>
    </row>
    <row r="29736" spans="3:3" ht="15.6" x14ac:dyDescent="0.3">
      <c r="C29736" s="227"/>
    </row>
    <row r="29737" spans="3:3" ht="15.6" x14ac:dyDescent="0.3">
      <c r="C29737" s="227"/>
    </row>
    <row r="29738" spans="3:3" ht="15.6" x14ac:dyDescent="0.3">
      <c r="C29738" s="227"/>
    </row>
    <row r="29739" spans="3:3" ht="15.6" x14ac:dyDescent="0.3">
      <c r="C29739" s="227"/>
    </row>
    <row r="29740" spans="3:3" ht="15.6" x14ac:dyDescent="0.3">
      <c r="C29740" s="227"/>
    </row>
    <row r="29741" spans="3:3" ht="15.6" x14ac:dyDescent="0.3">
      <c r="C29741" s="227"/>
    </row>
    <row r="29742" spans="3:3" ht="15.6" x14ac:dyDescent="0.3">
      <c r="C29742" s="227"/>
    </row>
    <row r="29743" spans="3:3" ht="15.6" x14ac:dyDescent="0.3">
      <c r="C29743" s="227"/>
    </row>
    <row r="29744" spans="3:3" ht="15.6" x14ac:dyDescent="0.3">
      <c r="C29744" s="227"/>
    </row>
    <row r="29745" spans="3:3" ht="15.6" x14ac:dyDescent="0.3">
      <c r="C29745" s="227"/>
    </row>
    <row r="29746" spans="3:3" ht="15.6" x14ac:dyDescent="0.3">
      <c r="C29746" s="227"/>
    </row>
    <row r="29747" spans="3:3" ht="15.6" x14ac:dyDescent="0.3">
      <c r="C29747" s="227"/>
    </row>
    <row r="29748" spans="3:3" ht="15.6" x14ac:dyDescent="0.3">
      <c r="C29748" s="227"/>
    </row>
    <row r="29749" spans="3:3" ht="15.6" x14ac:dyDescent="0.3">
      <c r="C29749" s="227"/>
    </row>
    <row r="29750" spans="3:3" ht="15.6" x14ac:dyDescent="0.3">
      <c r="C29750" s="227"/>
    </row>
    <row r="29751" spans="3:3" ht="15.6" x14ac:dyDescent="0.3">
      <c r="C29751" s="227"/>
    </row>
    <row r="29752" spans="3:3" ht="15.6" x14ac:dyDescent="0.3">
      <c r="C29752" s="227"/>
    </row>
    <row r="29753" spans="3:3" ht="15.6" x14ac:dyDescent="0.3">
      <c r="C29753" s="227"/>
    </row>
    <row r="29754" spans="3:3" ht="15.6" x14ac:dyDescent="0.3">
      <c r="C29754" s="227"/>
    </row>
    <row r="29755" spans="3:3" ht="15.6" x14ac:dyDescent="0.3">
      <c r="C29755" s="227"/>
    </row>
    <row r="29756" spans="3:3" ht="15.6" x14ac:dyDescent="0.3">
      <c r="C29756" s="227"/>
    </row>
    <row r="29757" spans="3:3" ht="15.6" x14ac:dyDescent="0.3">
      <c r="C29757" s="227"/>
    </row>
    <row r="29758" spans="3:3" ht="15.6" x14ac:dyDescent="0.3">
      <c r="C29758" s="227"/>
    </row>
    <row r="29759" spans="3:3" ht="15.6" x14ac:dyDescent="0.3">
      <c r="C29759" s="227"/>
    </row>
    <row r="29760" spans="3:3" ht="15.6" x14ac:dyDescent="0.3">
      <c r="C29760" s="227"/>
    </row>
    <row r="29761" spans="3:3" ht="15.6" x14ac:dyDescent="0.3">
      <c r="C29761" s="227"/>
    </row>
    <row r="29762" spans="3:3" ht="15.6" x14ac:dyDescent="0.3">
      <c r="C29762" s="227"/>
    </row>
    <row r="29763" spans="3:3" ht="15.6" x14ac:dyDescent="0.3">
      <c r="C29763" s="227"/>
    </row>
    <row r="29764" spans="3:3" ht="15.6" x14ac:dyDescent="0.3">
      <c r="C29764" s="227"/>
    </row>
    <row r="29765" spans="3:3" ht="15.6" x14ac:dyDescent="0.3">
      <c r="C29765" s="227"/>
    </row>
    <row r="29766" spans="3:3" ht="15.6" x14ac:dyDescent="0.3">
      <c r="C29766" s="227"/>
    </row>
    <row r="29767" spans="3:3" ht="15.6" x14ac:dyDescent="0.3">
      <c r="C29767" s="227"/>
    </row>
    <row r="29768" spans="3:3" ht="15.6" x14ac:dyDescent="0.3">
      <c r="C29768" s="227"/>
    </row>
    <row r="29769" spans="3:3" ht="15.6" x14ac:dyDescent="0.3">
      <c r="C29769" s="227"/>
    </row>
    <row r="29770" spans="3:3" ht="15.6" x14ac:dyDescent="0.3">
      <c r="C29770" s="227"/>
    </row>
    <row r="29771" spans="3:3" ht="15.6" x14ac:dyDescent="0.3">
      <c r="C29771" s="227"/>
    </row>
    <row r="29772" spans="3:3" ht="15.6" x14ac:dyDescent="0.3">
      <c r="C29772" s="227"/>
    </row>
    <row r="29773" spans="3:3" ht="15.6" x14ac:dyDescent="0.3">
      <c r="C29773" s="227"/>
    </row>
    <row r="29774" spans="3:3" ht="15.6" x14ac:dyDescent="0.3">
      <c r="C29774" s="227"/>
    </row>
    <row r="29775" spans="3:3" ht="15.6" x14ac:dyDescent="0.3">
      <c r="C29775" s="227"/>
    </row>
    <row r="29776" spans="3:3" ht="15.6" x14ac:dyDescent="0.3">
      <c r="C29776" s="227"/>
    </row>
    <row r="29777" spans="3:3" ht="15.6" x14ac:dyDescent="0.3">
      <c r="C29777" s="227"/>
    </row>
    <row r="29778" spans="3:3" ht="15.6" x14ac:dyDescent="0.3">
      <c r="C29778" s="227"/>
    </row>
    <row r="29779" spans="3:3" ht="15.6" x14ac:dyDescent="0.3">
      <c r="C29779" s="227"/>
    </row>
    <row r="29780" spans="3:3" ht="15.6" x14ac:dyDescent="0.3">
      <c r="C29780" s="227"/>
    </row>
    <row r="29781" spans="3:3" ht="15.6" x14ac:dyDescent="0.3">
      <c r="C29781" s="227"/>
    </row>
    <row r="29782" spans="3:3" ht="15.6" x14ac:dyDescent="0.3">
      <c r="C29782" s="227"/>
    </row>
    <row r="29783" spans="3:3" ht="15.6" x14ac:dyDescent="0.3">
      <c r="C29783" s="227"/>
    </row>
    <row r="29784" spans="3:3" ht="15.6" x14ac:dyDescent="0.3">
      <c r="C29784" s="227"/>
    </row>
    <row r="29785" spans="3:3" ht="15.6" x14ac:dyDescent="0.3">
      <c r="C29785" s="227"/>
    </row>
    <row r="29786" spans="3:3" ht="15.6" x14ac:dyDescent="0.3">
      <c r="C29786" s="227"/>
    </row>
    <row r="29787" spans="3:3" ht="15.6" x14ac:dyDescent="0.3">
      <c r="C29787" s="227"/>
    </row>
    <row r="29788" spans="3:3" ht="15.6" x14ac:dyDescent="0.3">
      <c r="C29788" s="227"/>
    </row>
    <row r="29789" spans="3:3" ht="15.6" x14ac:dyDescent="0.3">
      <c r="C29789" s="227"/>
    </row>
    <row r="29790" spans="3:3" ht="15.6" x14ac:dyDescent="0.3">
      <c r="C29790" s="227"/>
    </row>
    <row r="29791" spans="3:3" ht="15.6" x14ac:dyDescent="0.3">
      <c r="C29791" s="227"/>
    </row>
    <row r="29792" spans="3:3" ht="15.6" x14ac:dyDescent="0.3">
      <c r="C29792" s="227"/>
    </row>
    <row r="29793" spans="3:3" ht="15.6" x14ac:dyDescent="0.3">
      <c r="C29793" s="227"/>
    </row>
    <row r="29794" spans="3:3" ht="15.6" x14ac:dyDescent="0.3">
      <c r="C29794" s="227"/>
    </row>
    <row r="29795" spans="3:3" ht="15.6" x14ac:dyDescent="0.3">
      <c r="C29795" s="227"/>
    </row>
    <row r="29796" spans="3:3" ht="15.6" x14ac:dyDescent="0.3">
      <c r="C29796" s="227"/>
    </row>
    <row r="29797" spans="3:3" ht="15.6" x14ac:dyDescent="0.3">
      <c r="C29797" s="227"/>
    </row>
    <row r="29798" spans="3:3" ht="15.6" x14ac:dyDescent="0.3">
      <c r="C29798" s="227"/>
    </row>
    <row r="29799" spans="3:3" ht="15.6" x14ac:dyDescent="0.3">
      <c r="C29799" s="227"/>
    </row>
    <row r="29800" spans="3:3" ht="15.6" x14ac:dyDescent="0.3">
      <c r="C29800" s="227"/>
    </row>
    <row r="29801" spans="3:3" ht="15.6" x14ac:dyDescent="0.3">
      <c r="C29801" s="227"/>
    </row>
    <row r="29802" spans="3:3" ht="15.6" x14ac:dyDescent="0.3">
      <c r="C29802" s="227"/>
    </row>
    <row r="29803" spans="3:3" ht="15.6" x14ac:dyDescent="0.3">
      <c r="C29803" s="227"/>
    </row>
    <row r="29804" spans="3:3" ht="15.6" x14ac:dyDescent="0.3">
      <c r="C29804" s="227"/>
    </row>
    <row r="29805" spans="3:3" ht="15.6" x14ac:dyDescent="0.3">
      <c r="C29805" s="227"/>
    </row>
    <row r="29806" spans="3:3" ht="15.6" x14ac:dyDescent="0.3">
      <c r="C29806" s="227"/>
    </row>
    <row r="29807" spans="3:3" ht="15.6" x14ac:dyDescent="0.3">
      <c r="C29807" s="227"/>
    </row>
    <row r="29808" spans="3:3" ht="15.6" x14ac:dyDescent="0.3">
      <c r="C29808" s="227"/>
    </row>
    <row r="29809" spans="3:3" ht="15.6" x14ac:dyDescent="0.3">
      <c r="C29809" s="227"/>
    </row>
    <row r="29810" spans="3:3" ht="15.6" x14ac:dyDescent="0.3">
      <c r="C29810" s="227"/>
    </row>
    <row r="29811" spans="3:3" ht="15.6" x14ac:dyDescent="0.3">
      <c r="C29811" s="227"/>
    </row>
    <row r="29812" spans="3:3" ht="15.6" x14ac:dyDescent="0.3">
      <c r="C29812" s="227"/>
    </row>
    <row r="29813" spans="3:3" ht="15.6" x14ac:dyDescent="0.3">
      <c r="C29813" s="227"/>
    </row>
    <row r="29814" spans="3:3" ht="15.6" x14ac:dyDescent="0.3">
      <c r="C29814" s="227"/>
    </row>
    <row r="29815" spans="3:3" ht="15.6" x14ac:dyDescent="0.3">
      <c r="C29815" s="227"/>
    </row>
    <row r="29816" spans="3:3" ht="15.6" x14ac:dyDescent="0.3">
      <c r="C29816" s="227"/>
    </row>
    <row r="29817" spans="3:3" ht="15.6" x14ac:dyDescent="0.3">
      <c r="C29817" s="227"/>
    </row>
    <row r="29818" spans="3:3" ht="15.6" x14ac:dyDescent="0.3">
      <c r="C29818" s="227"/>
    </row>
    <row r="29819" spans="3:3" ht="15.6" x14ac:dyDescent="0.3">
      <c r="C29819" s="227"/>
    </row>
    <row r="29820" spans="3:3" ht="15.6" x14ac:dyDescent="0.3">
      <c r="C29820" s="227"/>
    </row>
    <row r="29821" spans="3:3" ht="15.6" x14ac:dyDescent="0.3">
      <c r="C29821" s="227"/>
    </row>
    <row r="29822" spans="3:3" ht="15.6" x14ac:dyDescent="0.3">
      <c r="C29822" s="227"/>
    </row>
    <row r="29823" spans="3:3" ht="15.6" x14ac:dyDescent="0.3">
      <c r="C29823" s="227"/>
    </row>
    <row r="29824" spans="3:3" ht="15.6" x14ac:dyDescent="0.3">
      <c r="C29824" s="227"/>
    </row>
    <row r="29825" spans="3:3" ht="15.6" x14ac:dyDescent="0.3">
      <c r="C29825" s="227"/>
    </row>
    <row r="29826" spans="3:3" ht="15.6" x14ac:dyDescent="0.3">
      <c r="C29826" s="227"/>
    </row>
    <row r="29827" spans="3:3" ht="15.6" x14ac:dyDescent="0.3">
      <c r="C29827" s="227"/>
    </row>
    <row r="29828" spans="3:3" ht="15.6" x14ac:dyDescent="0.3">
      <c r="C29828" s="227"/>
    </row>
    <row r="29829" spans="3:3" ht="15.6" x14ac:dyDescent="0.3">
      <c r="C29829" s="227"/>
    </row>
    <row r="29830" spans="3:3" ht="15.6" x14ac:dyDescent="0.3">
      <c r="C29830" s="227"/>
    </row>
    <row r="29831" spans="3:3" ht="15.6" x14ac:dyDescent="0.3">
      <c r="C29831" s="227"/>
    </row>
    <row r="29832" spans="3:3" ht="15.6" x14ac:dyDescent="0.3">
      <c r="C29832" s="227"/>
    </row>
    <row r="29833" spans="3:3" ht="15.6" x14ac:dyDescent="0.3">
      <c r="C29833" s="227"/>
    </row>
    <row r="29834" spans="3:3" ht="15.6" x14ac:dyDescent="0.3">
      <c r="C29834" s="227"/>
    </row>
    <row r="29835" spans="3:3" ht="15.6" x14ac:dyDescent="0.3">
      <c r="C29835" s="227"/>
    </row>
    <row r="29836" spans="3:3" ht="15.6" x14ac:dyDescent="0.3">
      <c r="C29836" s="227"/>
    </row>
    <row r="29837" spans="3:3" ht="15.6" x14ac:dyDescent="0.3">
      <c r="C29837" s="227"/>
    </row>
    <row r="29838" spans="3:3" ht="15.6" x14ac:dyDescent="0.3">
      <c r="C29838" s="227"/>
    </row>
    <row r="29839" spans="3:3" ht="15.6" x14ac:dyDescent="0.3">
      <c r="C29839" s="227"/>
    </row>
    <row r="29840" spans="3:3" ht="15.6" x14ac:dyDescent="0.3">
      <c r="C29840" s="227"/>
    </row>
    <row r="29841" spans="3:3" ht="15.6" x14ac:dyDescent="0.3">
      <c r="C29841" s="227"/>
    </row>
    <row r="29842" spans="3:3" ht="15.6" x14ac:dyDescent="0.3">
      <c r="C29842" s="227"/>
    </row>
    <row r="29843" spans="3:3" ht="15.6" x14ac:dyDescent="0.3">
      <c r="C29843" s="227"/>
    </row>
    <row r="29844" spans="3:3" ht="15.6" x14ac:dyDescent="0.3">
      <c r="C29844" s="227"/>
    </row>
    <row r="29845" spans="3:3" ht="15.6" x14ac:dyDescent="0.3">
      <c r="C29845" s="227"/>
    </row>
    <row r="29846" spans="3:3" ht="15.6" x14ac:dyDescent="0.3">
      <c r="C29846" s="227"/>
    </row>
    <row r="29847" spans="3:3" ht="15.6" x14ac:dyDescent="0.3">
      <c r="C29847" s="227"/>
    </row>
    <row r="29848" spans="3:3" ht="15.6" x14ac:dyDescent="0.3">
      <c r="C29848" s="227"/>
    </row>
    <row r="29849" spans="3:3" ht="15.6" x14ac:dyDescent="0.3">
      <c r="C29849" s="227"/>
    </row>
    <row r="29850" spans="3:3" ht="15.6" x14ac:dyDescent="0.3">
      <c r="C29850" s="227"/>
    </row>
    <row r="29851" spans="3:3" ht="15.6" x14ac:dyDescent="0.3">
      <c r="C29851" s="227"/>
    </row>
    <row r="29852" spans="3:3" ht="15.6" x14ac:dyDescent="0.3">
      <c r="C29852" s="227"/>
    </row>
    <row r="29853" spans="3:3" ht="15.6" x14ac:dyDescent="0.3">
      <c r="C29853" s="227"/>
    </row>
    <row r="29854" spans="3:3" ht="15.6" x14ac:dyDescent="0.3">
      <c r="C29854" s="227"/>
    </row>
    <row r="29855" spans="3:3" ht="15.6" x14ac:dyDescent="0.3">
      <c r="C29855" s="227"/>
    </row>
    <row r="29856" spans="3:3" ht="15.6" x14ac:dyDescent="0.3">
      <c r="C29856" s="227"/>
    </row>
    <row r="29857" spans="3:3" ht="15.6" x14ac:dyDescent="0.3">
      <c r="C29857" s="227"/>
    </row>
    <row r="29858" spans="3:3" ht="15.6" x14ac:dyDescent="0.3">
      <c r="C29858" s="227"/>
    </row>
    <row r="29859" spans="3:3" ht="15.6" x14ac:dyDescent="0.3">
      <c r="C29859" s="227"/>
    </row>
    <row r="29860" spans="3:3" ht="15.6" x14ac:dyDescent="0.3">
      <c r="C29860" s="227"/>
    </row>
    <row r="29861" spans="3:3" ht="15.6" x14ac:dyDescent="0.3">
      <c r="C29861" s="227"/>
    </row>
    <row r="29862" spans="3:3" ht="15.6" x14ac:dyDescent="0.3">
      <c r="C29862" s="227"/>
    </row>
    <row r="29863" spans="3:3" ht="15.6" x14ac:dyDescent="0.3">
      <c r="C29863" s="227"/>
    </row>
    <row r="29864" spans="3:3" ht="15.6" x14ac:dyDescent="0.3">
      <c r="C29864" s="227"/>
    </row>
    <row r="29865" spans="3:3" ht="15.6" x14ac:dyDescent="0.3">
      <c r="C29865" s="227"/>
    </row>
    <row r="29866" spans="3:3" ht="15.6" x14ac:dyDescent="0.3">
      <c r="C29866" s="227"/>
    </row>
    <row r="29867" spans="3:3" ht="15.6" x14ac:dyDescent="0.3">
      <c r="C29867" s="227"/>
    </row>
    <row r="29868" spans="3:3" ht="15.6" x14ac:dyDescent="0.3">
      <c r="C29868" s="227"/>
    </row>
    <row r="29869" spans="3:3" ht="15.6" x14ac:dyDescent="0.3">
      <c r="C29869" s="227"/>
    </row>
    <row r="29870" spans="3:3" ht="15.6" x14ac:dyDescent="0.3">
      <c r="C29870" s="227"/>
    </row>
    <row r="29871" spans="3:3" ht="15.6" x14ac:dyDescent="0.3">
      <c r="C29871" s="227"/>
    </row>
    <row r="29872" spans="3:3" ht="15.6" x14ac:dyDescent="0.3">
      <c r="C29872" s="227"/>
    </row>
    <row r="29873" spans="3:3" ht="15.6" x14ac:dyDescent="0.3">
      <c r="C29873" s="227"/>
    </row>
    <row r="29874" spans="3:3" ht="15.6" x14ac:dyDescent="0.3">
      <c r="C29874" s="227"/>
    </row>
    <row r="29875" spans="3:3" ht="15.6" x14ac:dyDescent="0.3">
      <c r="C29875" s="227"/>
    </row>
    <row r="29876" spans="3:3" ht="15.6" x14ac:dyDescent="0.3">
      <c r="C29876" s="227"/>
    </row>
    <row r="29877" spans="3:3" ht="15.6" x14ac:dyDescent="0.3">
      <c r="C29877" s="227"/>
    </row>
    <row r="29878" spans="3:3" ht="15.6" x14ac:dyDescent="0.3">
      <c r="C29878" s="227"/>
    </row>
    <row r="29879" spans="3:3" ht="15.6" x14ac:dyDescent="0.3">
      <c r="C29879" s="227"/>
    </row>
    <row r="29880" spans="3:3" ht="15.6" x14ac:dyDescent="0.3">
      <c r="C29880" s="227"/>
    </row>
    <row r="29881" spans="3:3" ht="15.6" x14ac:dyDescent="0.3">
      <c r="C29881" s="227"/>
    </row>
    <row r="29882" spans="3:3" ht="15.6" x14ac:dyDescent="0.3">
      <c r="C29882" s="227"/>
    </row>
    <row r="29883" spans="3:3" ht="15.6" x14ac:dyDescent="0.3">
      <c r="C29883" s="227"/>
    </row>
    <row r="29884" spans="3:3" ht="15.6" x14ac:dyDescent="0.3">
      <c r="C29884" s="227"/>
    </row>
    <row r="29885" spans="3:3" ht="15.6" x14ac:dyDescent="0.3">
      <c r="C29885" s="227"/>
    </row>
    <row r="29886" spans="3:3" ht="15.6" x14ac:dyDescent="0.3">
      <c r="C29886" s="227"/>
    </row>
    <row r="29887" spans="3:3" ht="15.6" x14ac:dyDescent="0.3">
      <c r="C29887" s="227"/>
    </row>
    <row r="29888" spans="3:3" ht="15.6" x14ac:dyDescent="0.3">
      <c r="C29888" s="227"/>
    </row>
    <row r="29889" spans="3:3" ht="15.6" x14ac:dyDescent="0.3">
      <c r="C29889" s="227"/>
    </row>
    <row r="29890" spans="3:3" ht="15.6" x14ac:dyDescent="0.3">
      <c r="C29890" s="227"/>
    </row>
    <row r="29891" spans="3:3" ht="15.6" x14ac:dyDescent="0.3">
      <c r="C29891" s="227"/>
    </row>
    <row r="29892" spans="3:3" ht="15.6" x14ac:dyDescent="0.3">
      <c r="C29892" s="227"/>
    </row>
    <row r="29893" spans="3:3" ht="15.6" x14ac:dyDescent="0.3">
      <c r="C29893" s="227"/>
    </row>
    <row r="29894" spans="3:3" ht="15.6" x14ac:dyDescent="0.3">
      <c r="C29894" s="227"/>
    </row>
    <row r="29895" spans="3:3" ht="15.6" x14ac:dyDescent="0.3">
      <c r="C29895" s="227"/>
    </row>
    <row r="29896" spans="3:3" ht="15.6" x14ac:dyDescent="0.3">
      <c r="C29896" s="227"/>
    </row>
    <row r="29897" spans="3:3" ht="15.6" x14ac:dyDescent="0.3">
      <c r="C29897" s="227"/>
    </row>
    <row r="29898" spans="3:3" ht="15.6" x14ac:dyDescent="0.3">
      <c r="C29898" s="227"/>
    </row>
    <row r="29899" spans="3:3" ht="15.6" x14ac:dyDescent="0.3">
      <c r="C29899" s="227"/>
    </row>
    <row r="29900" spans="3:3" ht="15.6" x14ac:dyDescent="0.3">
      <c r="C29900" s="227"/>
    </row>
    <row r="29901" spans="3:3" ht="15.6" x14ac:dyDescent="0.3">
      <c r="C29901" s="227"/>
    </row>
    <row r="29902" spans="3:3" ht="15.6" x14ac:dyDescent="0.3">
      <c r="C29902" s="227"/>
    </row>
    <row r="29903" spans="3:3" ht="15.6" x14ac:dyDescent="0.3">
      <c r="C29903" s="227"/>
    </row>
    <row r="29904" spans="3:3" ht="15.6" x14ac:dyDescent="0.3">
      <c r="C29904" s="227"/>
    </row>
    <row r="29905" spans="3:3" ht="15.6" x14ac:dyDescent="0.3">
      <c r="C29905" s="227"/>
    </row>
    <row r="29906" spans="3:3" ht="15.6" x14ac:dyDescent="0.3">
      <c r="C29906" s="227"/>
    </row>
    <row r="29907" spans="3:3" ht="15.6" x14ac:dyDescent="0.3">
      <c r="C29907" s="227"/>
    </row>
    <row r="29908" spans="3:3" ht="15.6" x14ac:dyDescent="0.3">
      <c r="C29908" s="227"/>
    </row>
    <row r="29909" spans="3:3" ht="15.6" x14ac:dyDescent="0.3">
      <c r="C29909" s="227"/>
    </row>
    <row r="29910" spans="3:3" ht="15.6" x14ac:dyDescent="0.3">
      <c r="C29910" s="227"/>
    </row>
    <row r="29911" spans="3:3" ht="15.6" x14ac:dyDescent="0.3">
      <c r="C29911" s="227"/>
    </row>
    <row r="29912" spans="3:3" ht="15.6" x14ac:dyDescent="0.3">
      <c r="C29912" s="227"/>
    </row>
    <row r="29913" spans="3:3" ht="15.6" x14ac:dyDescent="0.3">
      <c r="C29913" s="227"/>
    </row>
    <row r="29914" spans="3:3" ht="15.6" x14ac:dyDescent="0.3">
      <c r="C29914" s="227"/>
    </row>
    <row r="29915" spans="3:3" ht="15.6" x14ac:dyDescent="0.3">
      <c r="C29915" s="227"/>
    </row>
    <row r="29916" spans="3:3" ht="15.6" x14ac:dyDescent="0.3">
      <c r="C29916" s="227"/>
    </row>
    <row r="29917" spans="3:3" ht="15.6" x14ac:dyDescent="0.3">
      <c r="C29917" s="227"/>
    </row>
    <row r="29918" spans="3:3" ht="15.6" x14ac:dyDescent="0.3">
      <c r="C29918" s="227"/>
    </row>
    <row r="29919" spans="3:3" ht="15.6" x14ac:dyDescent="0.3">
      <c r="C29919" s="227"/>
    </row>
    <row r="29920" spans="3:3" ht="15.6" x14ac:dyDescent="0.3">
      <c r="C29920" s="227"/>
    </row>
    <row r="29921" spans="3:3" ht="15.6" x14ac:dyDescent="0.3">
      <c r="C29921" s="227"/>
    </row>
    <row r="29922" spans="3:3" ht="15.6" x14ac:dyDescent="0.3">
      <c r="C29922" s="227"/>
    </row>
    <row r="29923" spans="3:3" ht="15.6" x14ac:dyDescent="0.3">
      <c r="C29923" s="227"/>
    </row>
    <row r="29924" spans="3:3" ht="15.6" x14ac:dyDescent="0.3">
      <c r="C29924" s="227"/>
    </row>
    <row r="29925" spans="3:3" ht="15.6" x14ac:dyDescent="0.3">
      <c r="C29925" s="227"/>
    </row>
    <row r="29926" spans="3:3" ht="15.6" x14ac:dyDescent="0.3">
      <c r="C29926" s="227"/>
    </row>
    <row r="29927" spans="3:3" ht="15.6" x14ac:dyDescent="0.3">
      <c r="C29927" s="227"/>
    </row>
    <row r="29928" spans="3:3" ht="15.6" x14ac:dyDescent="0.3">
      <c r="C29928" s="227"/>
    </row>
    <row r="29929" spans="3:3" ht="15.6" x14ac:dyDescent="0.3">
      <c r="C29929" s="227"/>
    </row>
    <row r="29930" spans="3:3" ht="15.6" x14ac:dyDescent="0.3">
      <c r="C29930" s="227"/>
    </row>
    <row r="29931" spans="3:3" ht="15.6" x14ac:dyDescent="0.3">
      <c r="C29931" s="227"/>
    </row>
    <row r="29932" spans="3:3" ht="15.6" x14ac:dyDescent="0.3">
      <c r="C29932" s="227"/>
    </row>
    <row r="29933" spans="3:3" ht="15.6" x14ac:dyDescent="0.3">
      <c r="C29933" s="227"/>
    </row>
    <row r="29934" spans="3:3" ht="15.6" x14ac:dyDescent="0.3">
      <c r="C29934" s="227"/>
    </row>
    <row r="29935" spans="3:3" ht="15.6" x14ac:dyDescent="0.3">
      <c r="C29935" s="227"/>
    </row>
    <row r="29936" spans="3:3" ht="15.6" x14ac:dyDescent="0.3">
      <c r="C29936" s="227"/>
    </row>
    <row r="29937" spans="3:3" ht="15.6" x14ac:dyDescent="0.3">
      <c r="C29937" s="227"/>
    </row>
    <row r="29938" spans="3:3" ht="15.6" x14ac:dyDescent="0.3">
      <c r="C29938" s="227"/>
    </row>
    <row r="29939" spans="3:3" ht="15.6" x14ac:dyDescent="0.3">
      <c r="C29939" s="227"/>
    </row>
    <row r="29940" spans="3:3" ht="15.6" x14ac:dyDescent="0.3">
      <c r="C29940" s="227"/>
    </row>
    <row r="29941" spans="3:3" ht="15.6" x14ac:dyDescent="0.3">
      <c r="C29941" s="227"/>
    </row>
    <row r="29942" spans="3:3" ht="15.6" x14ac:dyDescent="0.3">
      <c r="C29942" s="227"/>
    </row>
    <row r="29943" spans="3:3" ht="15.6" x14ac:dyDescent="0.3">
      <c r="C29943" s="227"/>
    </row>
    <row r="29944" spans="3:3" ht="15.6" x14ac:dyDescent="0.3">
      <c r="C29944" s="227"/>
    </row>
    <row r="29945" spans="3:3" ht="15.6" x14ac:dyDescent="0.3">
      <c r="C29945" s="227"/>
    </row>
    <row r="29946" spans="3:3" ht="15.6" x14ac:dyDescent="0.3">
      <c r="C29946" s="227"/>
    </row>
    <row r="29947" spans="3:3" ht="15.6" x14ac:dyDescent="0.3">
      <c r="C29947" s="227"/>
    </row>
    <row r="29948" spans="3:3" ht="15.6" x14ac:dyDescent="0.3">
      <c r="C29948" s="227"/>
    </row>
    <row r="29949" spans="3:3" ht="15.6" x14ac:dyDescent="0.3">
      <c r="C29949" s="227"/>
    </row>
    <row r="29950" spans="3:3" ht="15.6" x14ac:dyDescent="0.3">
      <c r="C29950" s="227"/>
    </row>
    <row r="29951" spans="3:3" ht="15.6" x14ac:dyDescent="0.3">
      <c r="C29951" s="227"/>
    </row>
    <row r="29952" spans="3:3" ht="15.6" x14ac:dyDescent="0.3">
      <c r="C29952" s="227"/>
    </row>
    <row r="29953" spans="3:3" ht="15.6" x14ac:dyDescent="0.3">
      <c r="C29953" s="227"/>
    </row>
    <row r="29954" spans="3:3" ht="15.6" x14ac:dyDescent="0.3">
      <c r="C29954" s="227"/>
    </row>
    <row r="29955" spans="3:3" ht="15.6" x14ac:dyDescent="0.3">
      <c r="C29955" s="227"/>
    </row>
    <row r="29956" spans="3:3" ht="15.6" x14ac:dyDescent="0.3">
      <c r="C29956" s="227"/>
    </row>
    <row r="29957" spans="3:3" ht="15.6" x14ac:dyDescent="0.3">
      <c r="C29957" s="227"/>
    </row>
    <row r="29958" spans="3:3" ht="15.6" x14ac:dyDescent="0.3">
      <c r="C29958" s="227"/>
    </row>
    <row r="29959" spans="3:3" ht="15.6" x14ac:dyDescent="0.3">
      <c r="C29959" s="227"/>
    </row>
    <row r="29960" spans="3:3" ht="15.6" x14ac:dyDescent="0.3">
      <c r="C29960" s="227"/>
    </row>
    <row r="29961" spans="3:3" ht="15.6" x14ac:dyDescent="0.3">
      <c r="C29961" s="227"/>
    </row>
    <row r="29962" spans="3:3" ht="15.6" x14ac:dyDescent="0.3">
      <c r="C29962" s="227"/>
    </row>
    <row r="29963" spans="3:3" ht="15.6" x14ac:dyDescent="0.3">
      <c r="C29963" s="227"/>
    </row>
    <row r="29964" spans="3:3" ht="15.6" x14ac:dyDescent="0.3">
      <c r="C29964" s="227"/>
    </row>
    <row r="29965" spans="3:3" ht="15.6" x14ac:dyDescent="0.3">
      <c r="C29965" s="227"/>
    </row>
    <row r="29966" spans="3:3" ht="15.6" x14ac:dyDescent="0.3">
      <c r="C29966" s="227"/>
    </row>
    <row r="29967" spans="3:3" ht="15.6" x14ac:dyDescent="0.3">
      <c r="C29967" s="227"/>
    </row>
    <row r="29968" spans="3:3" ht="15.6" x14ac:dyDescent="0.3">
      <c r="C29968" s="227"/>
    </row>
    <row r="29969" spans="3:3" ht="15.6" x14ac:dyDescent="0.3">
      <c r="C29969" s="227"/>
    </row>
    <row r="29970" spans="3:3" ht="15.6" x14ac:dyDescent="0.3">
      <c r="C29970" s="227"/>
    </row>
    <row r="29971" spans="3:3" ht="15.6" x14ac:dyDescent="0.3">
      <c r="C29971" s="227"/>
    </row>
    <row r="29972" spans="3:3" ht="15.6" x14ac:dyDescent="0.3">
      <c r="C29972" s="227"/>
    </row>
    <row r="29973" spans="3:3" ht="15.6" x14ac:dyDescent="0.3">
      <c r="C29973" s="227"/>
    </row>
    <row r="29974" spans="3:3" ht="15.6" x14ac:dyDescent="0.3">
      <c r="C29974" s="227"/>
    </row>
    <row r="29975" spans="3:3" ht="15.6" x14ac:dyDescent="0.3">
      <c r="C29975" s="227"/>
    </row>
    <row r="29976" spans="3:3" ht="15.6" x14ac:dyDescent="0.3">
      <c r="C29976" s="227"/>
    </row>
    <row r="29977" spans="3:3" ht="15.6" x14ac:dyDescent="0.3">
      <c r="C29977" s="227"/>
    </row>
    <row r="29978" spans="3:3" ht="15.6" x14ac:dyDescent="0.3">
      <c r="C29978" s="227"/>
    </row>
    <row r="29979" spans="3:3" ht="15.6" x14ac:dyDescent="0.3">
      <c r="C29979" s="227"/>
    </row>
    <row r="29980" spans="3:3" ht="15.6" x14ac:dyDescent="0.3">
      <c r="C29980" s="227"/>
    </row>
    <row r="29981" spans="3:3" ht="15.6" x14ac:dyDescent="0.3">
      <c r="C29981" s="227"/>
    </row>
    <row r="29982" spans="3:3" ht="15.6" x14ac:dyDescent="0.3">
      <c r="C29982" s="227"/>
    </row>
    <row r="29983" spans="3:3" ht="15.6" x14ac:dyDescent="0.3">
      <c r="C29983" s="227"/>
    </row>
    <row r="29984" spans="3:3" ht="15.6" x14ac:dyDescent="0.3">
      <c r="C29984" s="227"/>
    </row>
    <row r="29985" spans="3:3" ht="15.6" x14ac:dyDescent="0.3">
      <c r="C29985" s="227"/>
    </row>
    <row r="29986" spans="3:3" ht="15.6" x14ac:dyDescent="0.3">
      <c r="C29986" s="227"/>
    </row>
    <row r="29987" spans="3:3" ht="15.6" x14ac:dyDescent="0.3">
      <c r="C29987" s="227"/>
    </row>
    <row r="29988" spans="3:3" ht="15.6" x14ac:dyDescent="0.3">
      <c r="C29988" s="227"/>
    </row>
    <row r="29989" spans="3:3" ht="15.6" x14ac:dyDescent="0.3">
      <c r="C29989" s="227"/>
    </row>
    <row r="29990" spans="3:3" ht="15.6" x14ac:dyDescent="0.3">
      <c r="C29990" s="227"/>
    </row>
    <row r="29991" spans="3:3" ht="15.6" x14ac:dyDescent="0.3">
      <c r="C29991" s="227"/>
    </row>
    <row r="29992" spans="3:3" ht="15.6" x14ac:dyDescent="0.3">
      <c r="C29992" s="227"/>
    </row>
    <row r="29993" spans="3:3" ht="15.6" x14ac:dyDescent="0.3">
      <c r="C29993" s="227"/>
    </row>
    <row r="29994" spans="3:3" ht="15.6" x14ac:dyDescent="0.3">
      <c r="C29994" s="227"/>
    </row>
    <row r="29995" spans="3:3" ht="15.6" x14ac:dyDescent="0.3">
      <c r="C29995" s="227"/>
    </row>
    <row r="29996" spans="3:3" ht="15.6" x14ac:dyDescent="0.3">
      <c r="C29996" s="227"/>
    </row>
    <row r="29997" spans="3:3" ht="15.6" x14ac:dyDescent="0.3">
      <c r="C29997" s="227"/>
    </row>
    <row r="29998" spans="3:3" ht="15.6" x14ac:dyDescent="0.3">
      <c r="C29998" s="227"/>
    </row>
    <row r="29999" spans="3:3" ht="15.6" x14ac:dyDescent="0.3">
      <c r="C29999" s="227"/>
    </row>
    <row r="30000" spans="3:3" ht="15.6" x14ac:dyDescent="0.3">
      <c r="C30000" s="227"/>
    </row>
    <row r="30001" spans="3:3" ht="15.6" x14ac:dyDescent="0.3">
      <c r="C30001" s="227"/>
    </row>
    <row r="30002" spans="3:3" ht="15.6" x14ac:dyDescent="0.3">
      <c r="C30002" s="227"/>
    </row>
    <row r="30003" spans="3:3" ht="15.6" x14ac:dyDescent="0.3">
      <c r="C30003" s="227"/>
    </row>
    <row r="30004" spans="3:3" ht="15.6" x14ac:dyDescent="0.3">
      <c r="C30004" s="227"/>
    </row>
    <row r="30005" spans="3:3" ht="15.6" x14ac:dyDescent="0.3">
      <c r="C30005" s="227"/>
    </row>
    <row r="30006" spans="3:3" ht="15.6" x14ac:dyDescent="0.3">
      <c r="C30006" s="227"/>
    </row>
    <row r="30007" spans="3:3" ht="15.6" x14ac:dyDescent="0.3">
      <c r="C30007" s="227"/>
    </row>
    <row r="30008" spans="3:3" ht="15.6" x14ac:dyDescent="0.3">
      <c r="C30008" s="227"/>
    </row>
    <row r="30009" spans="3:3" ht="15.6" x14ac:dyDescent="0.3">
      <c r="C30009" s="227"/>
    </row>
    <row r="30010" spans="3:3" ht="15.6" x14ac:dyDescent="0.3">
      <c r="C30010" s="227"/>
    </row>
    <row r="30011" spans="3:3" ht="15.6" x14ac:dyDescent="0.3">
      <c r="C30011" s="227"/>
    </row>
    <row r="30012" spans="3:3" ht="15.6" x14ac:dyDescent="0.3">
      <c r="C30012" s="227"/>
    </row>
    <row r="30013" spans="3:3" ht="15.6" x14ac:dyDescent="0.3">
      <c r="C30013" s="227"/>
    </row>
    <row r="30014" spans="3:3" ht="15.6" x14ac:dyDescent="0.3">
      <c r="C30014" s="227"/>
    </row>
    <row r="30015" spans="3:3" ht="15.6" x14ac:dyDescent="0.3">
      <c r="C30015" s="227"/>
    </row>
    <row r="30016" spans="3:3" ht="15.6" x14ac:dyDescent="0.3">
      <c r="C30016" s="227"/>
    </row>
    <row r="30017" spans="3:3" ht="15.6" x14ac:dyDescent="0.3">
      <c r="C30017" s="227"/>
    </row>
    <row r="30018" spans="3:3" ht="15.6" x14ac:dyDescent="0.3">
      <c r="C30018" s="227"/>
    </row>
    <row r="30019" spans="3:3" ht="15.6" x14ac:dyDescent="0.3">
      <c r="C30019" s="227"/>
    </row>
    <row r="30020" spans="3:3" ht="15.6" x14ac:dyDescent="0.3">
      <c r="C30020" s="227"/>
    </row>
    <row r="30021" spans="3:3" ht="15.6" x14ac:dyDescent="0.3">
      <c r="C30021" s="227"/>
    </row>
    <row r="30022" spans="3:3" ht="15.6" x14ac:dyDescent="0.3">
      <c r="C30022" s="227"/>
    </row>
    <row r="30023" spans="3:3" ht="15.6" x14ac:dyDescent="0.3">
      <c r="C30023" s="227"/>
    </row>
    <row r="30024" spans="3:3" ht="15.6" x14ac:dyDescent="0.3">
      <c r="C30024" s="227"/>
    </row>
    <row r="30025" spans="3:3" ht="15.6" x14ac:dyDescent="0.3">
      <c r="C30025" s="227"/>
    </row>
    <row r="30026" spans="3:3" ht="15.6" x14ac:dyDescent="0.3">
      <c r="C30026" s="227"/>
    </row>
    <row r="30027" spans="3:3" ht="15.6" x14ac:dyDescent="0.3">
      <c r="C30027" s="227"/>
    </row>
    <row r="30028" spans="3:3" ht="15.6" x14ac:dyDescent="0.3">
      <c r="C30028" s="227"/>
    </row>
    <row r="30029" spans="3:3" ht="15.6" x14ac:dyDescent="0.3">
      <c r="C30029" s="227"/>
    </row>
    <row r="30030" spans="3:3" ht="15.6" x14ac:dyDescent="0.3">
      <c r="C30030" s="227"/>
    </row>
    <row r="30031" spans="3:3" ht="15.6" x14ac:dyDescent="0.3">
      <c r="C30031" s="227"/>
    </row>
    <row r="30032" spans="3:3" ht="15.6" x14ac:dyDescent="0.3">
      <c r="C30032" s="227"/>
    </row>
    <row r="30033" spans="3:3" ht="15.6" x14ac:dyDescent="0.3">
      <c r="C30033" s="227"/>
    </row>
    <row r="30034" spans="3:3" ht="15.6" x14ac:dyDescent="0.3">
      <c r="C30034" s="227"/>
    </row>
    <row r="30035" spans="3:3" ht="15.6" x14ac:dyDescent="0.3">
      <c r="C30035" s="227"/>
    </row>
    <row r="30036" spans="3:3" ht="15.6" x14ac:dyDescent="0.3">
      <c r="C30036" s="227"/>
    </row>
    <row r="30037" spans="3:3" ht="15.6" x14ac:dyDescent="0.3">
      <c r="C30037" s="227"/>
    </row>
    <row r="30038" spans="3:3" ht="15.6" x14ac:dyDescent="0.3">
      <c r="C30038" s="227"/>
    </row>
    <row r="30039" spans="3:3" ht="15.6" x14ac:dyDescent="0.3">
      <c r="C30039" s="227"/>
    </row>
    <row r="30040" spans="3:3" ht="15.6" x14ac:dyDescent="0.3">
      <c r="C30040" s="227"/>
    </row>
    <row r="30041" spans="3:3" ht="15.6" x14ac:dyDescent="0.3">
      <c r="C30041" s="227"/>
    </row>
    <row r="30042" spans="3:3" ht="15.6" x14ac:dyDescent="0.3">
      <c r="C30042" s="227"/>
    </row>
    <row r="30043" spans="3:3" ht="15.6" x14ac:dyDescent="0.3">
      <c r="C30043" s="227"/>
    </row>
    <row r="30044" spans="3:3" ht="15.6" x14ac:dyDescent="0.3">
      <c r="C30044" s="227"/>
    </row>
    <row r="30045" spans="3:3" ht="15.6" x14ac:dyDescent="0.3">
      <c r="C30045" s="227"/>
    </row>
    <row r="30046" spans="3:3" ht="15.6" x14ac:dyDescent="0.3">
      <c r="C30046" s="227"/>
    </row>
    <row r="30047" spans="3:3" ht="15.6" x14ac:dyDescent="0.3">
      <c r="C30047" s="227"/>
    </row>
    <row r="30048" spans="3:3" ht="15.6" x14ac:dyDescent="0.3">
      <c r="C30048" s="227"/>
    </row>
    <row r="30049" spans="3:3" ht="15.6" x14ac:dyDescent="0.3">
      <c r="C30049" s="227"/>
    </row>
    <row r="30050" spans="3:3" ht="15.6" x14ac:dyDescent="0.3">
      <c r="C30050" s="227"/>
    </row>
    <row r="30051" spans="3:3" ht="15.6" x14ac:dyDescent="0.3">
      <c r="C30051" s="227"/>
    </row>
    <row r="30052" spans="3:3" ht="15.6" x14ac:dyDescent="0.3">
      <c r="C30052" s="227"/>
    </row>
    <row r="30053" spans="3:3" ht="15.6" x14ac:dyDescent="0.3">
      <c r="C30053" s="227"/>
    </row>
    <row r="30054" spans="3:3" ht="15.6" x14ac:dyDescent="0.3">
      <c r="C30054" s="227"/>
    </row>
    <row r="30055" spans="3:3" ht="15.6" x14ac:dyDescent="0.3">
      <c r="C30055" s="227"/>
    </row>
    <row r="30056" spans="3:3" ht="15.6" x14ac:dyDescent="0.3">
      <c r="C30056" s="227"/>
    </row>
    <row r="30057" spans="3:3" ht="15.6" x14ac:dyDescent="0.3">
      <c r="C30057" s="227"/>
    </row>
    <row r="30058" spans="3:3" ht="15.6" x14ac:dyDescent="0.3">
      <c r="C30058" s="227"/>
    </row>
    <row r="30059" spans="3:3" ht="15.6" x14ac:dyDescent="0.3">
      <c r="C30059" s="227"/>
    </row>
    <row r="30060" spans="3:3" ht="15.6" x14ac:dyDescent="0.3">
      <c r="C30060" s="227"/>
    </row>
    <row r="30061" spans="3:3" ht="15.6" x14ac:dyDescent="0.3">
      <c r="C30061" s="227"/>
    </row>
    <row r="30062" spans="3:3" ht="15.6" x14ac:dyDescent="0.3">
      <c r="C30062" s="227"/>
    </row>
    <row r="30063" spans="3:3" ht="15.6" x14ac:dyDescent="0.3">
      <c r="C30063" s="227"/>
    </row>
    <row r="30064" spans="3:3" ht="15.6" x14ac:dyDescent="0.3">
      <c r="C30064" s="227"/>
    </row>
    <row r="30065" spans="3:3" ht="15.6" x14ac:dyDescent="0.3">
      <c r="C30065" s="227"/>
    </row>
    <row r="30066" spans="3:3" ht="15.6" x14ac:dyDescent="0.3">
      <c r="C30066" s="227"/>
    </row>
    <row r="30067" spans="3:3" ht="15.6" x14ac:dyDescent="0.3">
      <c r="C30067" s="227"/>
    </row>
    <row r="30068" spans="3:3" ht="15.6" x14ac:dyDescent="0.3">
      <c r="C30068" s="227"/>
    </row>
    <row r="30069" spans="3:3" ht="15.6" x14ac:dyDescent="0.3">
      <c r="C30069" s="227"/>
    </row>
    <row r="30070" spans="3:3" ht="15.6" x14ac:dyDescent="0.3">
      <c r="C30070" s="227"/>
    </row>
    <row r="30071" spans="3:3" ht="15.6" x14ac:dyDescent="0.3">
      <c r="C30071" s="227"/>
    </row>
    <row r="30072" spans="3:3" ht="15.6" x14ac:dyDescent="0.3">
      <c r="C30072" s="227"/>
    </row>
    <row r="30073" spans="3:3" ht="15.6" x14ac:dyDescent="0.3">
      <c r="C30073" s="227"/>
    </row>
    <row r="30074" spans="3:3" ht="15.6" x14ac:dyDescent="0.3">
      <c r="C30074" s="227"/>
    </row>
    <row r="30075" spans="3:3" ht="15.6" x14ac:dyDescent="0.3">
      <c r="C30075" s="227"/>
    </row>
    <row r="30076" spans="3:3" ht="15.6" x14ac:dyDescent="0.3">
      <c r="C30076" s="227"/>
    </row>
    <row r="30077" spans="3:3" ht="15.6" x14ac:dyDescent="0.3">
      <c r="C30077" s="227"/>
    </row>
    <row r="30078" spans="3:3" ht="15.6" x14ac:dyDescent="0.3">
      <c r="C30078" s="227"/>
    </row>
    <row r="30079" spans="3:3" ht="15.6" x14ac:dyDescent="0.3">
      <c r="C30079" s="227"/>
    </row>
    <row r="30080" spans="3:3" ht="15.6" x14ac:dyDescent="0.3">
      <c r="C30080" s="227"/>
    </row>
    <row r="30081" spans="3:3" ht="15.6" x14ac:dyDescent="0.3">
      <c r="C30081" s="227"/>
    </row>
    <row r="30082" spans="3:3" ht="15.6" x14ac:dyDescent="0.3">
      <c r="C30082" s="227"/>
    </row>
    <row r="30083" spans="3:3" ht="15.6" x14ac:dyDescent="0.3">
      <c r="C30083" s="227"/>
    </row>
    <row r="30084" spans="3:3" ht="15.6" x14ac:dyDescent="0.3">
      <c r="C30084" s="227"/>
    </row>
    <row r="30085" spans="3:3" ht="15.6" x14ac:dyDescent="0.3">
      <c r="C30085" s="227"/>
    </row>
    <row r="30086" spans="3:3" ht="15.6" x14ac:dyDescent="0.3">
      <c r="C30086" s="227"/>
    </row>
    <row r="30087" spans="3:3" ht="15.6" x14ac:dyDescent="0.3">
      <c r="C30087" s="227"/>
    </row>
    <row r="30088" spans="3:3" ht="15.6" x14ac:dyDescent="0.3">
      <c r="C30088" s="227"/>
    </row>
    <row r="30089" spans="3:3" ht="15.6" x14ac:dyDescent="0.3">
      <c r="C30089" s="227"/>
    </row>
    <row r="30090" spans="3:3" ht="15.6" x14ac:dyDescent="0.3">
      <c r="C30090" s="227"/>
    </row>
    <row r="30091" spans="3:3" ht="15.6" x14ac:dyDescent="0.3">
      <c r="C30091" s="227"/>
    </row>
    <row r="30092" spans="3:3" ht="15.6" x14ac:dyDescent="0.3">
      <c r="C30092" s="227"/>
    </row>
    <row r="30093" spans="3:3" ht="15.6" x14ac:dyDescent="0.3">
      <c r="C30093" s="227"/>
    </row>
    <row r="30094" spans="3:3" ht="15.6" x14ac:dyDescent="0.3">
      <c r="C30094" s="227"/>
    </row>
    <row r="30095" spans="3:3" ht="15.6" x14ac:dyDescent="0.3">
      <c r="C30095" s="227"/>
    </row>
    <row r="30096" spans="3:3" ht="15.6" x14ac:dyDescent="0.3">
      <c r="C30096" s="227"/>
    </row>
    <row r="30097" spans="3:3" ht="15.6" x14ac:dyDescent="0.3">
      <c r="C30097" s="227"/>
    </row>
    <row r="30098" spans="3:3" ht="15.6" x14ac:dyDescent="0.3">
      <c r="C30098" s="227"/>
    </row>
    <row r="30099" spans="3:3" ht="15.6" x14ac:dyDescent="0.3">
      <c r="C30099" s="227"/>
    </row>
    <row r="30100" spans="3:3" ht="15.6" x14ac:dyDescent="0.3">
      <c r="C30100" s="227"/>
    </row>
    <row r="30101" spans="3:3" ht="15.6" x14ac:dyDescent="0.3">
      <c r="C30101" s="227"/>
    </row>
    <row r="30102" spans="3:3" ht="15.6" x14ac:dyDescent="0.3">
      <c r="C30102" s="227"/>
    </row>
    <row r="30103" spans="3:3" ht="15.6" x14ac:dyDescent="0.3">
      <c r="C30103" s="227"/>
    </row>
    <row r="30104" spans="3:3" ht="15.6" x14ac:dyDescent="0.3">
      <c r="C30104" s="227"/>
    </row>
    <row r="30105" spans="3:3" ht="15.6" x14ac:dyDescent="0.3">
      <c r="C30105" s="227"/>
    </row>
    <row r="30106" spans="3:3" ht="15.6" x14ac:dyDescent="0.3">
      <c r="C30106" s="227"/>
    </row>
    <row r="30107" spans="3:3" ht="15.6" x14ac:dyDescent="0.3">
      <c r="C30107" s="227"/>
    </row>
    <row r="30108" spans="3:3" ht="15.6" x14ac:dyDescent="0.3">
      <c r="C30108" s="227"/>
    </row>
    <row r="30109" spans="3:3" ht="15.6" x14ac:dyDescent="0.3">
      <c r="C30109" s="227"/>
    </row>
    <row r="30110" spans="3:3" ht="15.6" x14ac:dyDescent="0.3">
      <c r="C30110" s="227"/>
    </row>
    <row r="30111" spans="3:3" ht="15.6" x14ac:dyDescent="0.3">
      <c r="C30111" s="227"/>
    </row>
    <row r="30112" spans="3:3" ht="15.6" x14ac:dyDescent="0.3">
      <c r="C30112" s="227"/>
    </row>
    <row r="30113" spans="3:3" ht="15.6" x14ac:dyDescent="0.3">
      <c r="C30113" s="227"/>
    </row>
    <row r="30114" spans="3:3" ht="15.6" x14ac:dyDescent="0.3">
      <c r="C30114" s="227"/>
    </row>
    <row r="30115" spans="3:3" ht="15.6" x14ac:dyDescent="0.3">
      <c r="C30115" s="227"/>
    </row>
    <row r="30116" spans="3:3" ht="15.6" x14ac:dyDescent="0.3">
      <c r="C30116" s="227"/>
    </row>
    <row r="30117" spans="3:3" ht="15.6" x14ac:dyDescent="0.3">
      <c r="C30117" s="227"/>
    </row>
    <row r="30118" spans="3:3" ht="15.6" x14ac:dyDescent="0.3">
      <c r="C30118" s="227"/>
    </row>
    <row r="30119" spans="3:3" ht="15.6" x14ac:dyDescent="0.3">
      <c r="C30119" s="227"/>
    </row>
    <row r="30120" spans="3:3" ht="15.6" x14ac:dyDescent="0.3">
      <c r="C30120" s="227"/>
    </row>
    <row r="30121" spans="3:3" ht="15.6" x14ac:dyDescent="0.3">
      <c r="C30121" s="227"/>
    </row>
    <row r="30122" spans="3:3" ht="15.6" x14ac:dyDescent="0.3">
      <c r="C30122" s="227"/>
    </row>
    <row r="30123" spans="3:3" ht="15.6" x14ac:dyDescent="0.3">
      <c r="C30123" s="227"/>
    </row>
    <row r="30124" spans="3:3" ht="15.6" x14ac:dyDescent="0.3">
      <c r="C30124" s="227"/>
    </row>
    <row r="30125" spans="3:3" ht="15.6" x14ac:dyDescent="0.3">
      <c r="C30125" s="227"/>
    </row>
    <row r="30126" spans="3:3" ht="15.6" x14ac:dyDescent="0.3">
      <c r="C30126" s="227"/>
    </row>
    <row r="30127" spans="3:3" ht="15.6" x14ac:dyDescent="0.3">
      <c r="C30127" s="227"/>
    </row>
    <row r="30128" spans="3:3" ht="15.6" x14ac:dyDescent="0.3">
      <c r="C30128" s="227"/>
    </row>
    <row r="30129" spans="3:3" ht="15.6" x14ac:dyDescent="0.3">
      <c r="C30129" s="227"/>
    </row>
    <row r="30130" spans="3:3" ht="15.6" x14ac:dyDescent="0.3">
      <c r="C30130" s="227"/>
    </row>
    <row r="30131" spans="3:3" ht="15.6" x14ac:dyDescent="0.3">
      <c r="C30131" s="227"/>
    </row>
    <row r="30132" spans="3:3" ht="15.6" x14ac:dyDescent="0.3">
      <c r="C30132" s="227"/>
    </row>
    <row r="30133" spans="3:3" ht="15.6" x14ac:dyDescent="0.3">
      <c r="C30133" s="227"/>
    </row>
    <row r="30134" spans="3:3" ht="15.6" x14ac:dyDescent="0.3">
      <c r="C30134" s="227"/>
    </row>
    <row r="30135" spans="3:3" ht="15.6" x14ac:dyDescent="0.3">
      <c r="C30135" s="227"/>
    </row>
    <row r="30136" spans="3:3" ht="15.6" x14ac:dyDescent="0.3">
      <c r="C30136" s="227"/>
    </row>
    <row r="30137" spans="3:3" ht="15.6" x14ac:dyDescent="0.3">
      <c r="C30137" s="227"/>
    </row>
    <row r="30138" spans="3:3" ht="15.6" x14ac:dyDescent="0.3">
      <c r="C30138" s="227"/>
    </row>
    <row r="30139" spans="3:3" ht="15.6" x14ac:dyDescent="0.3">
      <c r="C30139" s="227"/>
    </row>
    <row r="30140" spans="3:3" ht="15.6" x14ac:dyDescent="0.3">
      <c r="C30140" s="227"/>
    </row>
    <row r="30141" spans="3:3" ht="15.6" x14ac:dyDescent="0.3">
      <c r="C30141" s="227"/>
    </row>
    <row r="30142" spans="3:3" ht="15.6" x14ac:dyDescent="0.3">
      <c r="C30142" s="227"/>
    </row>
    <row r="30143" spans="3:3" ht="15.6" x14ac:dyDescent="0.3">
      <c r="C30143" s="227"/>
    </row>
    <row r="30144" spans="3:3" ht="15.6" x14ac:dyDescent="0.3">
      <c r="C30144" s="227"/>
    </row>
    <row r="30145" spans="3:3" ht="15.6" x14ac:dyDescent="0.3">
      <c r="C30145" s="227"/>
    </row>
    <row r="30146" spans="3:3" ht="15.6" x14ac:dyDescent="0.3">
      <c r="C30146" s="227"/>
    </row>
    <row r="30147" spans="3:3" ht="15.6" x14ac:dyDescent="0.3">
      <c r="C30147" s="227"/>
    </row>
    <row r="30148" spans="3:3" ht="15.6" x14ac:dyDescent="0.3">
      <c r="C30148" s="227"/>
    </row>
    <row r="30149" spans="3:3" ht="15.6" x14ac:dyDescent="0.3">
      <c r="C30149" s="227"/>
    </row>
    <row r="30150" spans="3:3" ht="15.6" x14ac:dyDescent="0.3">
      <c r="C30150" s="227"/>
    </row>
    <row r="30151" spans="3:3" ht="15.6" x14ac:dyDescent="0.3">
      <c r="C30151" s="227"/>
    </row>
    <row r="30152" spans="3:3" ht="15.6" x14ac:dyDescent="0.3">
      <c r="C30152" s="227"/>
    </row>
    <row r="30153" spans="3:3" ht="15.6" x14ac:dyDescent="0.3">
      <c r="C30153" s="227"/>
    </row>
    <row r="30154" spans="3:3" ht="15.6" x14ac:dyDescent="0.3">
      <c r="C30154" s="227"/>
    </row>
    <row r="30155" spans="3:3" ht="15.6" x14ac:dyDescent="0.3">
      <c r="C30155" s="227"/>
    </row>
    <row r="30156" spans="3:3" ht="15.6" x14ac:dyDescent="0.3">
      <c r="C30156" s="227"/>
    </row>
    <row r="30157" spans="3:3" ht="15.6" x14ac:dyDescent="0.3">
      <c r="C30157" s="227"/>
    </row>
    <row r="30158" spans="3:3" ht="15.6" x14ac:dyDescent="0.3">
      <c r="C30158" s="227"/>
    </row>
    <row r="30159" spans="3:3" ht="15.6" x14ac:dyDescent="0.3">
      <c r="C30159" s="227"/>
    </row>
    <row r="30160" spans="3:3" ht="15.6" x14ac:dyDescent="0.3">
      <c r="C30160" s="227"/>
    </row>
    <row r="30161" spans="3:3" ht="15.6" x14ac:dyDescent="0.3">
      <c r="C30161" s="227"/>
    </row>
    <row r="30162" spans="3:3" ht="15.6" x14ac:dyDescent="0.3">
      <c r="C30162" s="227"/>
    </row>
    <row r="30163" spans="3:3" ht="15.6" x14ac:dyDescent="0.3">
      <c r="C30163" s="227"/>
    </row>
    <row r="30164" spans="3:3" ht="15.6" x14ac:dyDescent="0.3">
      <c r="C30164" s="227"/>
    </row>
    <row r="30165" spans="3:3" ht="15.6" x14ac:dyDescent="0.3">
      <c r="C30165" s="227"/>
    </row>
    <row r="30166" spans="3:3" ht="15.6" x14ac:dyDescent="0.3">
      <c r="C30166" s="227"/>
    </row>
    <row r="30167" spans="3:3" ht="15.6" x14ac:dyDescent="0.3">
      <c r="C30167" s="227"/>
    </row>
    <row r="30168" spans="3:3" ht="15.6" x14ac:dyDescent="0.3">
      <c r="C30168" s="227"/>
    </row>
    <row r="30169" spans="3:3" ht="15.6" x14ac:dyDescent="0.3">
      <c r="C30169" s="227"/>
    </row>
    <row r="30170" spans="3:3" ht="15.6" x14ac:dyDescent="0.3">
      <c r="C30170" s="227"/>
    </row>
    <row r="30171" spans="3:3" ht="15.6" x14ac:dyDescent="0.3">
      <c r="C30171" s="227"/>
    </row>
    <row r="30172" spans="3:3" ht="15.6" x14ac:dyDescent="0.3">
      <c r="C30172" s="227"/>
    </row>
    <row r="30173" spans="3:3" ht="15.6" x14ac:dyDescent="0.3">
      <c r="C30173" s="227"/>
    </row>
    <row r="30174" spans="3:3" ht="15.6" x14ac:dyDescent="0.3">
      <c r="C30174" s="227"/>
    </row>
    <row r="30175" spans="3:3" ht="15.6" x14ac:dyDescent="0.3">
      <c r="C30175" s="227"/>
    </row>
    <row r="30176" spans="3:3" ht="15.6" x14ac:dyDescent="0.3">
      <c r="C30176" s="227"/>
    </row>
    <row r="30177" spans="3:3" ht="15.6" x14ac:dyDescent="0.3">
      <c r="C30177" s="227"/>
    </row>
    <row r="30178" spans="3:3" ht="15.6" x14ac:dyDescent="0.3">
      <c r="C30178" s="227"/>
    </row>
    <row r="30179" spans="3:3" ht="15.6" x14ac:dyDescent="0.3">
      <c r="C30179" s="227"/>
    </row>
    <row r="30180" spans="3:3" ht="15.6" x14ac:dyDescent="0.3">
      <c r="C30180" s="227"/>
    </row>
    <row r="30181" spans="3:3" ht="15.6" x14ac:dyDescent="0.3">
      <c r="C30181" s="227"/>
    </row>
    <row r="30182" spans="3:3" ht="15.6" x14ac:dyDescent="0.3">
      <c r="C30182" s="227"/>
    </row>
    <row r="30183" spans="3:3" ht="15.6" x14ac:dyDescent="0.3">
      <c r="C30183" s="227"/>
    </row>
    <row r="30184" spans="3:3" ht="15.6" x14ac:dyDescent="0.3">
      <c r="C30184" s="227"/>
    </row>
    <row r="30185" spans="3:3" ht="15.6" x14ac:dyDescent="0.3">
      <c r="C30185" s="227"/>
    </row>
    <row r="30186" spans="3:3" ht="15.6" x14ac:dyDescent="0.3">
      <c r="C30186" s="227"/>
    </row>
    <row r="30187" spans="3:3" ht="15.6" x14ac:dyDescent="0.3">
      <c r="C30187" s="227"/>
    </row>
    <row r="30188" spans="3:3" ht="15.6" x14ac:dyDescent="0.3">
      <c r="C30188" s="227"/>
    </row>
    <row r="30189" spans="3:3" ht="15.6" x14ac:dyDescent="0.3">
      <c r="C30189" s="227"/>
    </row>
    <row r="30190" spans="3:3" ht="15.6" x14ac:dyDescent="0.3">
      <c r="C30190" s="227"/>
    </row>
    <row r="30191" spans="3:3" ht="15.6" x14ac:dyDescent="0.3">
      <c r="C30191" s="227"/>
    </row>
    <row r="30192" spans="3:3" ht="15.6" x14ac:dyDescent="0.3">
      <c r="C30192" s="227"/>
    </row>
    <row r="30193" spans="3:3" ht="15.6" x14ac:dyDescent="0.3">
      <c r="C30193" s="227"/>
    </row>
    <row r="30194" spans="3:3" ht="15.6" x14ac:dyDescent="0.3">
      <c r="C30194" s="227"/>
    </row>
    <row r="30195" spans="3:3" ht="15.6" x14ac:dyDescent="0.3">
      <c r="C30195" s="227"/>
    </row>
    <row r="30196" spans="3:3" ht="15.6" x14ac:dyDescent="0.3">
      <c r="C30196" s="227"/>
    </row>
    <row r="30197" spans="3:3" ht="15.6" x14ac:dyDescent="0.3">
      <c r="C30197" s="227"/>
    </row>
    <row r="30198" spans="3:3" ht="15.6" x14ac:dyDescent="0.3">
      <c r="C30198" s="227"/>
    </row>
    <row r="30199" spans="3:3" ht="15.6" x14ac:dyDescent="0.3">
      <c r="C30199" s="227"/>
    </row>
    <row r="30200" spans="3:3" ht="15.6" x14ac:dyDescent="0.3">
      <c r="C30200" s="227"/>
    </row>
    <row r="30201" spans="3:3" ht="15.6" x14ac:dyDescent="0.3">
      <c r="C30201" s="227"/>
    </row>
    <row r="30202" spans="3:3" ht="15.6" x14ac:dyDescent="0.3">
      <c r="C30202" s="227"/>
    </row>
    <row r="30203" spans="3:3" ht="15.6" x14ac:dyDescent="0.3">
      <c r="C30203" s="227"/>
    </row>
    <row r="30204" spans="3:3" ht="15.6" x14ac:dyDescent="0.3">
      <c r="C30204" s="227"/>
    </row>
    <row r="30205" spans="3:3" ht="15.6" x14ac:dyDescent="0.3">
      <c r="C30205" s="227"/>
    </row>
    <row r="30206" spans="3:3" ht="15.6" x14ac:dyDescent="0.3">
      <c r="C30206" s="227"/>
    </row>
    <row r="30207" spans="3:3" ht="15.6" x14ac:dyDescent="0.3">
      <c r="C30207" s="227"/>
    </row>
    <row r="30208" spans="3:3" ht="15.6" x14ac:dyDescent="0.3">
      <c r="C30208" s="227"/>
    </row>
    <row r="30209" spans="3:3" ht="15.6" x14ac:dyDescent="0.3">
      <c r="C30209" s="227"/>
    </row>
    <row r="30210" spans="3:3" ht="15.6" x14ac:dyDescent="0.3">
      <c r="C30210" s="227"/>
    </row>
    <row r="30211" spans="3:3" ht="15.6" x14ac:dyDescent="0.3">
      <c r="C30211" s="227"/>
    </row>
    <row r="30212" spans="3:3" ht="15.6" x14ac:dyDescent="0.3">
      <c r="C30212" s="227"/>
    </row>
    <row r="30213" spans="3:3" ht="15.6" x14ac:dyDescent="0.3">
      <c r="C30213" s="227"/>
    </row>
    <row r="30214" spans="3:3" ht="15.6" x14ac:dyDescent="0.3">
      <c r="C30214" s="227"/>
    </row>
    <row r="30215" spans="3:3" ht="15.6" x14ac:dyDescent="0.3">
      <c r="C30215" s="227"/>
    </row>
    <row r="30216" spans="3:3" ht="15.6" x14ac:dyDescent="0.3">
      <c r="C30216" s="227"/>
    </row>
    <row r="30217" spans="3:3" ht="15.6" x14ac:dyDescent="0.3">
      <c r="C30217" s="227"/>
    </row>
    <row r="30218" spans="3:3" ht="15.6" x14ac:dyDescent="0.3">
      <c r="C30218" s="227"/>
    </row>
    <row r="30219" spans="3:3" ht="15.6" x14ac:dyDescent="0.3">
      <c r="C30219" s="227"/>
    </row>
    <row r="30220" spans="3:3" ht="15.6" x14ac:dyDescent="0.3">
      <c r="C30220" s="227"/>
    </row>
    <row r="30221" spans="3:3" ht="15.6" x14ac:dyDescent="0.3">
      <c r="C30221" s="227"/>
    </row>
    <row r="30222" spans="3:3" ht="15.6" x14ac:dyDescent="0.3">
      <c r="C30222" s="227"/>
    </row>
    <row r="30223" spans="3:3" ht="15.6" x14ac:dyDescent="0.3">
      <c r="C30223" s="227"/>
    </row>
    <row r="30224" spans="3:3" ht="15.6" x14ac:dyDescent="0.3">
      <c r="C30224" s="227"/>
    </row>
    <row r="30225" spans="3:3" ht="15.6" x14ac:dyDescent="0.3">
      <c r="C30225" s="227"/>
    </row>
    <row r="30226" spans="3:3" ht="15.6" x14ac:dyDescent="0.3">
      <c r="C30226" s="227"/>
    </row>
    <row r="30227" spans="3:3" ht="15.6" x14ac:dyDescent="0.3">
      <c r="C30227" s="227"/>
    </row>
    <row r="30228" spans="3:3" ht="15.6" x14ac:dyDescent="0.3">
      <c r="C30228" s="227"/>
    </row>
    <row r="30229" spans="3:3" ht="15.6" x14ac:dyDescent="0.3">
      <c r="C30229" s="227"/>
    </row>
    <row r="30230" spans="3:3" ht="15.6" x14ac:dyDescent="0.3">
      <c r="C30230" s="227"/>
    </row>
    <row r="30231" spans="3:3" ht="15.6" x14ac:dyDescent="0.3">
      <c r="C30231" s="227"/>
    </row>
    <row r="30232" spans="3:3" ht="15.6" x14ac:dyDescent="0.3">
      <c r="C30232" s="227"/>
    </row>
    <row r="30233" spans="3:3" ht="15.6" x14ac:dyDescent="0.3">
      <c r="C30233" s="227"/>
    </row>
    <row r="30234" spans="3:3" ht="15.6" x14ac:dyDescent="0.3">
      <c r="C30234" s="227"/>
    </row>
    <row r="30235" spans="3:3" ht="15.6" x14ac:dyDescent="0.3">
      <c r="C30235" s="227"/>
    </row>
    <row r="30236" spans="3:3" ht="15.6" x14ac:dyDescent="0.3">
      <c r="C30236" s="227"/>
    </row>
    <row r="30237" spans="3:3" ht="15.6" x14ac:dyDescent="0.3">
      <c r="C30237" s="227"/>
    </row>
    <row r="30238" spans="3:3" ht="15.6" x14ac:dyDescent="0.3">
      <c r="C30238" s="227"/>
    </row>
    <row r="30239" spans="3:3" ht="15.6" x14ac:dyDescent="0.3">
      <c r="C30239" s="227"/>
    </row>
    <row r="30240" spans="3:3" ht="15.6" x14ac:dyDescent="0.3">
      <c r="C30240" s="227"/>
    </row>
    <row r="30241" spans="3:3" ht="15.6" x14ac:dyDescent="0.3">
      <c r="C30241" s="227"/>
    </row>
    <row r="30242" spans="3:3" ht="15.6" x14ac:dyDescent="0.3">
      <c r="C30242" s="227"/>
    </row>
    <row r="30243" spans="3:3" ht="15.6" x14ac:dyDescent="0.3">
      <c r="C30243" s="227"/>
    </row>
    <row r="30244" spans="3:3" ht="15.6" x14ac:dyDescent="0.3">
      <c r="C30244" s="227"/>
    </row>
    <row r="30245" spans="3:3" ht="15.6" x14ac:dyDescent="0.3">
      <c r="C30245" s="227"/>
    </row>
    <row r="30246" spans="3:3" ht="15.6" x14ac:dyDescent="0.3">
      <c r="C30246" s="227"/>
    </row>
    <row r="30247" spans="3:3" ht="15.6" x14ac:dyDescent="0.3">
      <c r="C30247" s="227"/>
    </row>
    <row r="30248" spans="3:3" ht="15.6" x14ac:dyDescent="0.3">
      <c r="C30248" s="227"/>
    </row>
    <row r="30249" spans="3:3" ht="15.6" x14ac:dyDescent="0.3">
      <c r="C30249" s="227"/>
    </row>
    <row r="30250" spans="3:3" ht="15.6" x14ac:dyDescent="0.3">
      <c r="C30250" s="227"/>
    </row>
    <row r="30251" spans="3:3" ht="15.6" x14ac:dyDescent="0.3">
      <c r="C30251" s="227"/>
    </row>
    <row r="30252" spans="3:3" ht="15.6" x14ac:dyDescent="0.3">
      <c r="C30252" s="227"/>
    </row>
    <row r="30253" spans="3:3" ht="15.6" x14ac:dyDescent="0.3">
      <c r="C30253" s="227"/>
    </row>
    <row r="30254" spans="3:3" ht="15.6" x14ac:dyDescent="0.3">
      <c r="C30254" s="227"/>
    </row>
    <row r="30255" spans="3:3" ht="15.6" x14ac:dyDescent="0.3">
      <c r="C30255" s="227"/>
    </row>
    <row r="30256" spans="3:3" ht="15.6" x14ac:dyDescent="0.3">
      <c r="C30256" s="227"/>
    </row>
    <row r="30257" spans="3:3" ht="15.6" x14ac:dyDescent="0.3">
      <c r="C30257" s="227"/>
    </row>
    <row r="30258" spans="3:3" ht="15.6" x14ac:dyDescent="0.3">
      <c r="C30258" s="227"/>
    </row>
    <row r="30259" spans="3:3" ht="15.6" x14ac:dyDescent="0.3">
      <c r="C30259" s="227"/>
    </row>
    <row r="30260" spans="3:3" ht="15.6" x14ac:dyDescent="0.3">
      <c r="C30260" s="227"/>
    </row>
    <row r="30261" spans="3:3" ht="15.6" x14ac:dyDescent="0.3">
      <c r="C30261" s="227"/>
    </row>
    <row r="30262" spans="3:3" ht="15.6" x14ac:dyDescent="0.3">
      <c r="C30262" s="227"/>
    </row>
    <row r="30263" spans="3:3" ht="15.6" x14ac:dyDescent="0.3">
      <c r="C30263" s="227"/>
    </row>
    <row r="30264" spans="3:3" ht="15.6" x14ac:dyDescent="0.3">
      <c r="C30264" s="227"/>
    </row>
    <row r="30265" spans="3:3" ht="15.6" x14ac:dyDescent="0.3">
      <c r="C30265" s="227"/>
    </row>
    <row r="30266" spans="3:3" ht="15.6" x14ac:dyDescent="0.3">
      <c r="C30266" s="227"/>
    </row>
    <row r="30267" spans="3:3" ht="15.6" x14ac:dyDescent="0.3">
      <c r="C30267" s="227"/>
    </row>
    <row r="30268" spans="3:3" ht="15.6" x14ac:dyDescent="0.3">
      <c r="C30268" s="227"/>
    </row>
    <row r="30269" spans="3:3" ht="15.6" x14ac:dyDescent="0.3">
      <c r="C30269" s="227"/>
    </row>
    <row r="30270" spans="3:3" ht="15.6" x14ac:dyDescent="0.3">
      <c r="C30270" s="227"/>
    </row>
    <row r="30271" spans="3:3" ht="15.6" x14ac:dyDescent="0.3">
      <c r="C30271" s="227"/>
    </row>
    <row r="30272" spans="3:3" ht="15.6" x14ac:dyDescent="0.3">
      <c r="C30272" s="227"/>
    </row>
    <row r="30273" spans="3:3" ht="15.6" x14ac:dyDescent="0.3">
      <c r="C30273" s="227"/>
    </row>
    <row r="30274" spans="3:3" ht="15.6" x14ac:dyDescent="0.3">
      <c r="C30274" s="227"/>
    </row>
    <row r="30275" spans="3:3" ht="15.6" x14ac:dyDescent="0.3">
      <c r="C30275" s="227"/>
    </row>
    <row r="30276" spans="3:3" ht="15.6" x14ac:dyDescent="0.3">
      <c r="C30276" s="227"/>
    </row>
    <row r="30277" spans="3:3" ht="15.6" x14ac:dyDescent="0.3">
      <c r="C30277" s="227"/>
    </row>
    <row r="30278" spans="3:3" ht="15.6" x14ac:dyDescent="0.3">
      <c r="C30278" s="227"/>
    </row>
    <row r="30279" spans="3:3" ht="15.6" x14ac:dyDescent="0.3">
      <c r="C30279" s="227"/>
    </row>
    <row r="30280" spans="3:3" ht="15.6" x14ac:dyDescent="0.3">
      <c r="C30280" s="227"/>
    </row>
    <row r="30281" spans="3:3" ht="15.6" x14ac:dyDescent="0.3">
      <c r="C30281" s="227"/>
    </row>
    <row r="30282" spans="3:3" ht="15.6" x14ac:dyDescent="0.3">
      <c r="C30282" s="227"/>
    </row>
    <row r="30283" spans="3:3" ht="15.6" x14ac:dyDescent="0.3">
      <c r="C30283" s="227"/>
    </row>
    <row r="30284" spans="3:3" ht="15.6" x14ac:dyDescent="0.3">
      <c r="C30284" s="227"/>
    </row>
    <row r="30285" spans="3:3" ht="15.6" x14ac:dyDescent="0.3">
      <c r="C30285" s="227"/>
    </row>
    <row r="30286" spans="3:3" ht="15.6" x14ac:dyDescent="0.3">
      <c r="C30286" s="227"/>
    </row>
    <row r="30287" spans="3:3" ht="15.6" x14ac:dyDescent="0.3">
      <c r="C30287" s="227"/>
    </row>
    <row r="30288" spans="3:3" ht="15.6" x14ac:dyDescent="0.3">
      <c r="C30288" s="227"/>
    </row>
    <row r="30289" spans="3:3" ht="15.6" x14ac:dyDescent="0.3">
      <c r="C30289" s="227"/>
    </row>
    <row r="30290" spans="3:3" ht="15.6" x14ac:dyDescent="0.3">
      <c r="C30290" s="227"/>
    </row>
    <row r="30291" spans="3:3" ht="15.6" x14ac:dyDescent="0.3">
      <c r="C30291" s="227"/>
    </row>
    <row r="30292" spans="3:3" ht="15.6" x14ac:dyDescent="0.3">
      <c r="C30292" s="227"/>
    </row>
    <row r="30293" spans="3:3" ht="15.6" x14ac:dyDescent="0.3">
      <c r="C30293" s="227"/>
    </row>
    <row r="30294" spans="3:3" ht="15.6" x14ac:dyDescent="0.3">
      <c r="C30294" s="227"/>
    </row>
    <row r="30295" spans="3:3" ht="15.6" x14ac:dyDescent="0.3">
      <c r="C30295" s="227"/>
    </row>
    <row r="30296" spans="3:3" ht="15.6" x14ac:dyDescent="0.3">
      <c r="C30296" s="227"/>
    </row>
    <row r="30297" spans="3:3" ht="15.6" x14ac:dyDescent="0.3">
      <c r="C30297" s="227"/>
    </row>
    <row r="30298" spans="3:3" ht="15.6" x14ac:dyDescent="0.3">
      <c r="C30298" s="227"/>
    </row>
    <row r="30299" spans="3:3" ht="15.6" x14ac:dyDescent="0.3">
      <c r="C30299" s="227"/>
    </row>
    <row r="30300" spans="3:3" ht="15.6" x14ac:dyDescent="0.3">
      <c r="C30300" s="227"/>
    </row>
    <row r="30301" spans="3:3" ht="15.6" x14ac:dyDescent="0.3">
      <c r="C30301" s="227"/>
    </row>
    <row r="30302" spans="3:3" ht="15.6" x14ac:dyDescent="0.3">
      <c r="C30302" s="227"/>
    </row>
    <row r="30303" spans="3:3" ht="15.6" x14ac:dyDescent="0.3">
      <c r="C30303" s="227"/>
    </row>
    <row r="30304" spans="3:3" ht="15.6" x14ac:dyDescent="0.3">
      <c r="C30304" s="227"/>
    </row>
    <row r="30305" spans="3:3" ht="15.6" x14ac:dyDescent="0.3">
      <c r="C30305" s="227"/>
    </row>
    <row r="30306" spans="3:3" ht="15.6" x14ac:dyDescent="0.3">
      <c r="C30306" s="227"/>
    </row>
    <row r="30307" spans="3:3" ht="15.6" x14ac:dyDescent="0.3">
      <c r="C30307" s="227"/>
    </row>
    <row r="30308" spans="3:3" ht="15.6" x14ac:dyDescent="0.3">
      <c r="C30308" s="227"/>
    </row>
    <row r="30309" spans="3:3" ht="15.6" x14ac:dyDescent="0.3">
      <c r="C30309" s="227"/>
    </row>
    <row r="30310" spans="3:3" ht="15.6" x14ac:dyDescent="0.3">
      <c r="C30310" s="227"/>
    </row>
    <row r="30311" spans="3:3" ht="15.6" x14ac:dyDescent="0.3">
      <c r="C30311" s="227"/>
    </row>
    <row r="30312" spans="3:3" ht="15.6" x14ac:dyDescent="0.3">
      <c r="C30312" s="227"/>
    </row>
    <row r="30313" spans="3:3" ht="15.6" x14ac:dyDescent="0.3">
      <c r="C30313" s="227"/>
    </row>
    <row r="30314" spans="3:3" ht="15.6" x14ac:dyDescent="0.3">
      <c r="C30314" s="227"/>
    </row>
    <row r="30315" spans="3:3" ht="15.6" x14ac:dyDescent="0.3">
      <c r="C30315" s="227"/>
    </row>
    <row r="30316" spans="3:3" ht="15.6" x14ac:dyDescent="0.3">
      <c r="C30316" s="227"/>
    </row>
    <row r="30317" spans="3:3" ht="15.6" x14ac:dyDescent="0.3">
      <c r="C30317" s="227"/>
    </row>
    <row r="30318" spans="3:3" ht="15.6" x14ac:dyDescent="0.3">
      <c r="C30318" s="227"/>
    </row>
    <row r="30319" spans="3:3" ht="15.6" x14ac:dyDescent="0.3">
      <c r="C30319" s="227"/>
    </row>
    <row r="30320" spans="3:3" ht="15.6" x14ac:dyDescent="0.3">
      <c r="C30320" s="227"/>
    </row>
    <row r="30321" spans="3:3" ht="15.6" x14ac:dyDescent="0.3">
      <c r="C30321" s="227"/>
    </row>
    <row r="30322" spans="3:3" ht="15.6" x14ac:dyDescent="0.3">
      <c r="C30322" s="227"/>
    </row>
    <row r="30323" spans="3:3" ht="15.6" x14ac:dyDescent="0.3">
      <c r="C30323" s="227"/>
    </row>
    <row r="30324" spans="3:3" ht="15.6" x14ac:dyDescent="0.3">
      <c r="C30324" s="227"/>
    </row>
    <row r="30325" spans="3:3" ht="15.6" x14ac:dyDescent="0.3">
      <c r="C30325" s="227"/>
    </row>
    <row r="30326" spans="3:3" ht="15.6" x14ac:dyDescent="0.3">
      <c r="C30326" s="227"/>
    </row>
    <row r="30327" spans="3:3" ht="15.6" x14ac:dyDescent="0.3">
      <c r="C30327" s="227"/>
    </row>
    <row r="30328" spans="3:3" ht="15.6" x14ac:dyDescent="0.3">
      <c r="C30328" s="227"/>
    </row>
    <row r="30329" spans="3:3" ht="15.6" x14ac:dyDescent="0.3">
      <c r="C30329" s="227"/>
    </row>
    <row r="30330" spans="3:3" ht="15.6" x14ac:dyDescent="0.3">
      <c r="C30330" s="227"/>
    </row>
    <row r="30331" spans="3:3" ht="15.6" x14ac:dyDescent="0.3">
      <c r="C30331" s="227"/>
    </row>
    <row r="30332" spans="3:3" ht="15.6" x14ac:dyDescent="0.3">
      <c r="C30332" s="227"/>
    </row>
    <row r="30333" spans="3:3" ht="15.6" x14ac:dyDescent="0.3">
      <c r="C30333" s="227"/>
    </row>
    <row r="30334" spans="3:3" ht="15.6" x14ac:dyDescent="0.3">
      <c r="C30334" s="227"/>
    </row>
    <row r="30335" spans="3:3" ht="15.6" x14ac:dyDescent="0.3">
      <c r="C30335" s="227"/>
    </row>
    <row r="30336" spans="3:3" ht="15.6" x14ac:dyDescent="0.3">
      <c r="C30336" s="227"/>
    </row>
    <row r="30337" spans="3:3" ht="15.6" x14ac:dyDescent="0.3">
      <c r="C30337" s="227"/>
    </row>
    <row r="30338" spans="3:3" ht="15.6" x14ac:dyDescent="0.3">
      <c r="C30338" s="227"/>
    </row>
    <row r="30339" spans="3:3" ht="15.6" x14ac:dyDescent="0.3">
      <c r="C30339" s="227"/>
    </row>
    <row r="30340" spans="3:3" ht="15.6" x14ac:dyDescent="0.3">
      <c r="C30340" s="227"/>
    </row>
    <row r="30341" spans="3:3" ht="15.6" x14ac:dyDescent="0.3">
      <c r="C30341" s="227"/>
    </row>
    <row r="30342" spans="3:3" ht="15.6" x14ac:dyDescent="0.3">
      <c r="C30342" s="227"/>
    </row>
    <row r="30343" spans="3:3" ht="15.6" x14ac:dyDescent="0.3">
      <c r="C30343" s="227"/>
    </row>
    <row r="30344" spans="3:3" ht="15.6" x14ac:dyDescent="0.3">
      <c r="C30344" s="227"/>
    </row>
    <row r="30345" spans="3:3" ht="15.6" x14ac:dyDescent="0.3">
      <c r="C30345" s="227"/>
    </row>
    <row r="30346" spans="3:3" ht="15.6" x14ac:dyDescent="0.3">
      <c r="C30346" s="227"/>
    </row>
    <row r="30347" spans="3:3" ht="15.6" x14ac:dyDescent="0.3">
      <c r="C30347" s="227"/>
    </row>
    <row r="30348" spans="3:3" ht="15.6" x14ac:dyDescent="0.3">
      <c r="C30348" s="227"/>
    </row>
    <row r="30349" spans="3:3" ht="15.6" x14ac:dyDescent="0.3">
      <c r="C30349" s="227"/>
    </row>
    <row r="30350" spans="3:3" ht="15.6" x14ac:dyDescent="0.3">
      <c r="C30350" s="227"/>
    </row>
    <row r="30351" spans="3:3" ht="15.6" x14ac:dyDescent="0.3">
      <c r="C30351" s="227"/>
    </row>
    <row r="30352" spans="3:3" ht="15.6" x14ac:dyDescent="0.3">
      <c r="C30352" s="227"/>
    </row>
    <row r="30353" spans="3:3" ht="15.6" x14ac:dyDescent="0.3">
      <c r="C30353" s="227"/>
    </row>
    <row r="30354" spans="3:3" ht="15.6" x14ac:dyDescent="0.3">
      <c r="C30354" s="227"/>
    </row>
    <row r="30355" spans="3:3" ht="15.6" x14ac:dyDescent="0.3">
      <c r="C30355" s="227"/>
    </row>
    <row r="30356" spans="3:3" ht="15.6" x14ac:dyDescent="0.3">
      <c r="C30356" s="227"/>
    </row>
    <row r="30357" spans="3:3" ht="15.6" x14ac:dyDescent="0.3">
      <c r="C30357" s="227"/>
    </row>
    <row r="30358" spans="3:3" ht="15.6" x14ac:dyDescent="0.3">
      <c r="C30358" s="227"/>
    </row>
    <row r="30359" spans="3:3" ht="15.6" x14ac:dyDescent="0.3">
      <c r="C30359" s="227"/>
    </row>
    <row r="30360" spans="3:3" ht="15.6" x14ac:dyDescent="0.3">
      <c r="C30360" s="227"/>
    </row>
    <row r="30361" spans="3:3" ht="15.6" x14ac:dyDescent="0.3">
      <c r="C30361" s="227"/>
    </row>
    <row r="30362" spans="3:3" ht="15.6" x14ac:dyDescent="0.3">
      <c r="C30362" s="227"/>
    </row>
    <row r="30363" spans="3:3" ht="15.6" x14ac:dyDescent="0.3">
      <c r="C30363" s="227"/>
    </row>
    <row r="30364" spans="3:3" ht="15.6" x14ac:dyDescent="0.3">
      <c r="C30364" s="227"/>
    </row>
    <row r="30365" spans="3:3" ht="15.6" x14ac:dyDescent="0.3">
      <c r="C30365" s="227"/>
    </row>
    <row r="30366" spans="3:3" ht="15.6" x14ac:dyDescent="0.3">
      <c r="C30366" s="227"/>
    </row>
    <row r="30367" spans="3:3" ht="15.6" x14ac:dyDescent="0.3">
      <c r="C30367" s="227"/>
    </row>
    <row r="30368" spans="3:3" ht="15.6" x14ac:dyDescent="0.3">
      <c r="C30368" s="227"/>
    </row>
    <row r="30369" spans="3:3" ht="15.6" x14ac:dyDescent="0.3">
      <c r="C30369" s="227"/>
    </row>
    <row r="30370" spans="3:3" ht="15.6" x14ac:dyDescent="0.3">
      <c r="C30370" s="227"/>
    </row>
    <row r="30371" spans="3:3" ht="15.6" x14ac:dyDescent="0.3">
      <c r="C30371" s="227"/>
    </row>
    <row r="30372" spans="3:3" ht="15.6" x14ac:dyDescent="0.3">
      <c r="C30372" s="227"/>
    </row>
    <row r="30373" spans="3:3" ht="15.6" x14ac:dyDescent="0.3">
      <c r="C30373" s="227"/>
    </row>
    <row r="30374" spans="3:3" ht="15.6" x14ac:dyDescent="0.3">
      <c r="C30374" s="227"/>
    </row>
    <row r="30375" spans="3:3" ht="15.6" x14ac:dyDescent="0.3">
      <c r="C30375" s="227"/>
    </row>
    <row r="30376" spans="3:3" ht="15.6" x14ac:dyDescent="0.3">
      <c r="C30376" s="227"/>
    </row>
    <row r="30377" spans="3:3" ht="15.6" x14ac:dyDescent="0.3">
      <c r="C30377" s="227"/>
    </row>
    <row r="30378" spans="3:3" ht="15.6" x14ac:dyDescent="0.3">
      <c r="C30378" s="227"/>
    </row>
    <row r="30379" spans="3:3" ht="15.6" x14ac:dyDescent="0.3">
      <c r="C30379" s="227"/>
    </row>
    <row r="30380" spans="3:3" ht="15.6" x14ac:dyDescent="0.3">
      <c r="C30380" s="227"/>
    </row>
    <row r="30381" spans="3:3" ht="15.6" x14ac:dyDescent="0.3">
      <c r="C30381" s="227"/>
    </row>
    <row r="30382" spans="3:3" ht="15.6" x14ac:dyDescent="0.3">
      <c r="C30382" s="227"/>
    </row>
    <row r="30383" spans="3:3" ht="15.6" x14ac:dyDescent="0.3">
      <c r="C30383" s="227"/>
    </row>
    <row r="30384" spans="3:3" ht="15.6" x14ac:dyDescent="0.3">
      <c r="C30384" s="227"/>
    </row>
    <row r="30385" spans="3:3" ht="15.6" x14ac:dyDescent="0.3">
      <c r="C30385" s="227"/>
    </row>
    <row r="30386" spans="3:3" ht="15.6" x14ac:dyDescent="0.3">
      <c r="C30386" s="227"/>
    </row>
    <row r="30387" spans="3:3" ht="15.6" x14ac:dyDescent="0.3">
      <c r="C30387" s="227"/>
    </row>
    <row r="30388" spans="3:3" ht="15.6" x14ac:dyDescent="0.3">
      <c r="C30388" s="227"/>
    </row>
    <row r="30389" spans="3:3" ht="15.6" x14ac:dyDescent="0.3">
      <c r="C30389" s="227"/>
    </row>
    <row r="30390" spans="3:3" ht="15.6" x14ac:dyDescent="0.3">
      <c r="C30390" s="227"/>
    </row>
    <row r="30391" spans="3:3" ht="15.6" x14ac:dyDescent="0.3">
      <c r="C30391" s="227"/>
    </row>
    <row r="30392" spans="3:3" ht="15.6" x14ac:dyDescent="0.3">
      <c r="C30392" s="227"/>
    </row>
    <row r="30393" spans="3:3" ht="15.6" x14ac:dyDescent="0.3">
      <c r="C30393" s="227"/>
    </row>
    <row r="30394" spans="3:3" ht="15.6" x14ac:dyDescent="0.3">
      <c r="C30394" s="227"/>
    </row>
    <row r="30395" spans="3:3" ht="15.6" x14ac:dyDescent="0.3">
      <c r="C30395" s="227"/>
    </row>
    <row r="30396" spans="3:3" ht="15.6" x14ac:dyDescent="0.3">
      <c r="C30396" s="227"/>
    </row>
    <row r="30397" spans="3:3" ht="15.6" x14ac:dyDescent="0.3">
      <c r="C30397" s="227"/>
    </row>
    <row r="30398" spans="3:3" ht="15.6" x14ac:dyDescent="0.3">
      <c r="C30398" s="227"/>
    </row>
    <row r="30399" spans="3:3" ht="15.6" x14ac:dyDescent="0.3">
      <c r="C30399" s="227"/>
    </row>
    <row r="30400" spans="3:3" ht="15.6" x14ac:dyDescent="0.3">
      <c r="C30400" s="227"/>
    </row>
    <row r="30401" spans="3:3" ht="15.6" x14ac:dyDescent="0.3">
      <c r="C30401" s="227"/>
    </row>
    <row r="30402" spans="3:3" ht="15.6" x14ac:dyDescent="0.3">
      <c r="C30402" s="227"/>
    </row>
    <row r="30403" spans="3:3" ht="15.6" x14ac:dyDescent="0.3">
      <c r="C30403" s="227"/>
    </row>
    <row r="30404" spans="3:3" ht="15.6" x14ac:dyDescent="0.3">
      <c r="C30404" s="227"/>
    </row>
    <row r="30405" spans="3:3" ht="15.6" x14ac:dyDescent="0.3">
      <c r="C30405" s="227"/>
    </row>
    <row r="30406" spans="3:3" ht="15.6" x14ac:dyDescent="0.3">
      <c r="C30406" s="227"/>
    </row>
    <row r="30407" spans="3:3" ht="15.6" x14ac:dyDescent="0.3">
      <c r="C30407" s="227"/>
    </row>
    <row r="30408" spans="3:3" ht="15.6" x14ac:dyDescent="0.3">
      <c r="C30408" s="227"/>
    </row>
    <row r="30409" spans="3:3" ht="15.6" x14ac:dyDescent="0.3">
      <c r="C30409" s="227"/>
    </row>
    <row r="30410" spans="3:3" ht="15.6" x14ac:dyDescent="0.3">
      <c r="C30410" s="227"/>
    </row>
    <row r="30411" spans="3:3" ht="15.6" x14ac:dyDescent="0.3">
      <c r="C30411" s="227"/>
    </row>
    <row r="30412" spans="3:3" ht="15.6" x14ac:dyDescent="0.3">
      <c r="C30412" s="227"/>
    </row>
    <row r="30413" spans="3:3" ht="15.6" x14ac:dyDescent="0.3">
      <c r="C30413" s="227"/>
    </row>
    <row r="30414" spans="3:3" ht="15.6" x14ac:dyDescent="0.3">
      <c r="C30414" s="227"/>
    </row>
    <row r="30415" spans="3:3" ht="15.6" x14ac:dyDescent="0.3">
      <c r="C30415" s="227"/>
    </row>
    <row r="30416" spans="3:3" ht="15.6" x14ac:dyDescent="0.3">
      <c r="C30416" s="227"/>
    </row>
    <row r="30417" spans="3:3" ht="15.6" x14ac:dyDescent="0.3">
      <c r="C30417" s="227"/>
    </row>
    <row r="30418" spans="3:3" ht="15.6" x14ac:dyDescent="0.3">
      <c r="C30418" s="227"/>
    </row>
    <row r="30419" spans="3:3" ht="15.6" x14ac:dyDescent="0.3">
      <c r="C30419" s="227"/>
    </row>
    <row r="30420" spans="3:3" ht="15.6" x14ac:dyDescent="0.3">
      <c r="C30420" s="227"/>
    </row>
    <row r="30421" spans="3:3" ht="15.6" x14ac:dyDescent="0.3">
      <c r="C30421" s="227"/>
    </row>
    <row r="30422" spans="3:3" ht="15.6" x14ac:dyDescent="0.3">
      <c r="C30422" s="227"/>
    </row>
    <row r="30423" spans="3:3" ht="15.6" x14ac:dyDescent="0.3">
      <c r="C30423" s="227"/>
    </row>
    <row r="30424" spans="3:3" ht="15.6" x14ac:dyDescent="0.3">
      <c r="C30424" s="227"/>
    </row>
    <row r="30425" spans="3:3" ht="15.6" x14ac:dyDescent="0.3">
      <c r="C30425" s="227"/>
    </row>
    <row r="30426" spans="3:3" ht="15.6" x14ac:dyDescent="0.3">
      <c r="C30426" s="227"/>
    </row>
    <row r="30427" spans="3:3" ht="15.6" x14ac:dyDescent="0.3">
      <c r="C30427" s="227"/>
    </row>
    <row r="30428" spans="3:3" ht="15.6" x14ac:dyDescent="0.3">
      <c r="C30428" s="227"/>
    </row>
    <row r="30429" spans="3:3" ht="15.6" x14ac:dyDescent="0.3">
      <c r="C30429" s="227"/>
    </row>
    <row r="30430" spans="3:3" ht="15.6" x14ac:dyDescent="0.3">
      <c r="C30430" s="227"/>
    </row>
    <row r="30431" spans="3:3" ht="15.6" x14ac:dyDescent="0.3">
      <c r="C30431" s="227"/>
    </row>
    <row r="30432" spans="3:3" ht="15.6" x14ac:dyDescent="0.3">
      <c r="C30432" s="227"/>
    </row>
    <row r="30433" spans="3:3" ht="15.6" x14ac:dyDescent="0.3">
      <c r="C30433" s="227"/>
    </row>
    <row r="30434" spans="3:3" ht="15.6" x14ac:dyDescent="0.3">
      <c r="C30434" s="227"/>
    </row>
    <row r="30435" spans="3:3" ht="15.6" x14ac:dyDescent="0.3">
      <c r="C30435" s="227"/>
    </row>
    <row r="30436" spans="3:3" ht="15.6" x14ac:dyDescent="0.3">
      <c r="C30436" s="227"/>
    </row>
    <row r="30437" spans="3:3" ht="15.6" x14ac:dyDescent="0.3">
      <c r="C30437" s="227"/>
    </row>
    <row r="30438" spans="3:3" ht="15.6" x14ac:dyDescent="0.3">
      <c r="C30438" s="227"/>
    </row>
    <row r="30439" spans="3:3" ht="15.6" x14ac:dyDescent="0.3">
      <c r="C30439" s="227"/>
    </row>
    <row r="30440" spans="3:3" ht="15.6" x14ac:dyDescent="0.3">
      <c r="C30440" s="227"/>
    </row>
    <row r="30441" spans="3:3" ht="15.6" x14ac:dyDescent="0.3">
      <c r="C30441" s="227"/>
    </row>
    <row r="30442" spans="3:3" ht="15.6" x14ac:dyDescent="0.3">
      <c r="C30442" s="227"/>
    </row>
    <row r="30443" spans="3:3" ht="15.6" x14ac:dyDescent="0.3">
      <c r="C30443" s="227"/>
    </row>
    <row r="30444" spans="3:3" ht="15.6" x14ac:dyDescent="0.3">
      <c r="C30444" s="227"/>
    </row>
    <row r="30445" spans="3:3" ht="15.6" x14ac:dyDescent="0.3">
      <c r="C30445" s="227"/>
    </row>
    <row r="30446" spans="3:3" ht="15.6" x14ac:dyDescent="0.3">
      <c r="C30446" s="227"/>
    </row>
    <row r="30447" spans="3:3" ht="15.6" x14ac:dyDescent="0.3">
      <c r="C30447" s="227"/>
    </row>
    <row r="30448" spans="3:3" ht="15.6" x14ac:dyDescent="0.3">
      <c r="C30448" s="227"/>
    </row>
    <row r="30449" spans="3:3" ht="15.6" x14ac:dyDescent="0.3">
      <c r="C30449" s="227"/>
    </row>
    <row r="30450" spans="3:3" ht="15.6" x14ac:dyDescent="0.3">
      <c r="C30450" s="227"/>
    </row>
    <row r="30451" spans="3:3" ht="15.6" x14ac:dyDescent="0.3">
      <c r="C30451" s="227"/>
    </row>
    <row r="30452" spans="3:3" ht="15.6" x14ac:dyDescent="0.3">
      <c r="C30452" s="227"/>
    </row>
    <row r="30453" spans="3:3" ht="15.6" x14ac:dyDescent="0.3">
      <c r="C30453" s="227"/>
    </row>
    <row r="30454" spans="3:3" ht="15.6" x14ac:dyDescent="0.3">
      <c r="C30454" s="227"/>
    </row>
    <row r="30455" spans="3:3" ht="15.6" x14ac:dyDescent="0.3">
      <c r="C30455" s="227"/>
    </row>
    <row r="30456" spans="3:3" ht="15.6" x14ac:dyDescent="0.3">
      <c r="C30456" s="227"/>
    </row>
    <row r="30457" spans="3:3" ht="15.6" x14ac:dyDescent="0.3">
      <c r="C30457" s="227"/>
    </row>
    <row r="30458" spans="3:3" ht="15.6" x14ac:dyDescent="0.3">
      <c r="C30458" s="227"/>
    </row>
    <row r="30459" spans="3:3" ht="15.6" x14ac:dyDescent="0.3">
      <c r="C30459" s="227"/>
    </row>
    <row r="30460" spans="3:3" ht="15.6" x14ac:dyDescent="0.3">
      <c r="C30460" s="227"/>
    </row>
    <row r="30461" spans="3:3" ht="15.6" x14ac:dyDescent="0.3">
      <c r="C30461" s="227"/>
    </row>
    <row r="30462" spans="3:3" ht="15.6" x14ac:dyDescent="0.3">
      <c r="C30462" s="227"/>
    </row>
    <row r="30463" spans="3:3" ht="15.6" x14ac:dyDescent="0.3">
      <c r="C30463" s="227"/>
    </row>
    <row r="30464" spans="3:3" ht="15.6" x14ac:dyDescent="0.3">
      <c r="C30464" s="227"/>
    </row>
    <row r="30465" spans="3:3" ht="15.6" x14ac:dyDescent="0.3">
      <c r="C30465" s="227"/>
    </row>
    <row r="30466" spans="3:3" ht="15.6" x14ac:dyDescent="0.3">
      <c r="C30466" s="227"/>
    </row>
    <row r="30467" spans="3:3" ht="15.6" x14ac:dyDescent="0.3">
      <c r="C30467" s="227"/>
    </row>
    <row r="30468" spans="3:3" ht="15.6" x14ac:dyDescent="0.3">
      <c r="C30468" s="227"/>
    </row>
    <row r="30469" spans="3:3" ht="15.6" x14ac:dyDescent="0.3">
      <c r="C30469" s="227"/>
    </row>
    <row r="30470" spans="3:3" ht="15.6" x14ac:dyDescent="0.3">
      <c r="C30470" s="227"/>
    </row>
    <row r="30471" spans="3:3" ht="15.6" x14ac:dyDescent="0.3">
      <c r="C30471" s="227"/>
    </row>
    <row r="30472" spans="3:3" ht="15.6" x14ac:dyDescent="0.3">
      <c r="C30472" s="227"/>
    </row>
    <row r="30473" spans="3:3" ht="15.6" x14ac:dyDescent="0.3">
      <c r="C30473" s="227"/>
    </row>
    <row r="30474" spans="3:3" ht="15.6" x14ac:dyDescent="0.3">
      <c r="C30474" s="227"/>
    </row>
    <row r="30475" spans="3:3" ht="15.6" x14ac:dyDescent="0.3">
      <c r="C30475" s="227"/>
    </row>
    <row r="30476" spans="3:3" ht="15.6" x14ac:dyDescent="0.3">
      <c r="C30476" s="227"/>
    </row>
    <row r="30477" spans="3:3" ht="15.6" x14ac:dyDescent="0.3">
      <c r="C30477" s="227"/>
    </row>
    <row r="30478" spans="3:3" ht="15.6" x14ac:dyDescent="0.3">
      <c r="C30478" s="227"/>
    </row>
    <row r="30479" spans="3:3" ht="15.6" x14ac:dyDescent="0.3">
      <c r="C30479" s="227"/>
    </row>
    <row r="30480" spans="3:3" ht="15.6" x14ac:dyDescent="0.3">
      <c r="C30480" s="227"/>
    </row>
    <row r="30481" spans="3:3" ht="15.6" x14ac:dyDescent="0.3">
      <c r="C30481" s="227"/>
    </row>
    <row r="30482" spans="3:3" ht="15.6" x14ac:dyDescent="0.3">
      <c r="C30482" s="227"/>
    </row>
    <row r="30483" spans="3:3" ht="15.6" x14ac:dyDescent="0.3">
      <c r="C30483" s="227"/>
    </row>
    <row r="30484" spans="3:3" ht="15.6" x14ac:dyDescent="0.3">
      <c r="C30484" s="227"/>
    </row>
    <row r="30485" spans="3:3" ht="15.6" x14ac:dyDescent="0.3">
      <c r="C30485" s="227"/>
    </row>
    <row r="30486" spans="3:3" ht="15.6" x14ac:dyDescent="0.3">
      <c r="C30486" s="227"/>
    </row>
    <row r="30487" spans="3:3" ht="15.6" x14ac:dyDescent="0.3">
      <c r="C30487" s="227"/>
    </row>
    <row r="30488" spans="3:3" ht="15.6" x14ac:dyDescent="0.3">
      <c r="C30488" s="227"/>
    </row>
    <row r="30489" spans="3:3" ht="15.6" x14ac:dyDescent="0.3">
      <c r="C30489" s="227"/>
    </row>
    <row r="30490" spans="3:3" ht="15.6" x14ac:dyDescent="0.3">
      <c r="C30490" s="227"/>
    </row>
    <row r="30491" spans="3:3" ht="15.6" x14ac:dyDescent="0.3">
      <c r="C30491" s="227"/>
    </row>
    <row r="30492" spans="3:3" ht="15.6" x14ac:dyDescent="0.3">
      <c r="C30492" s="227"/>
    </row>
    <row r="30493" spans="3:3" ht="15.6" x14ac:dyDescent="0.3">
      <c r="C30493" s="227"/>
    </row>
    <row r="30494" spans="3:3" ht="15.6" x14ac:dyDescent="0.3">
      <c r="C30494" s="227"/>
    </row>
    <row r="30495" spans="3:3" ht="15.6" x14ac:dyDescent="0.3">
      <c r="C30495" s="227"/>
    </row>
    <row r="30496" spans="3:3" ht="15.6" x14ac:dyDescent="0.3">
      <c r="C30496" s="227"/>
    </row>
    <row r="30497" spans="3:3" ht="15.6" x14ac:dyDescent="0.3">
      <c r="C30497" s="227"/>
    </row>
    <row r="30498" spans="3:3" ht="15.6" x14ac:dyDescent="0.3">
      <c r="C30498" s="227"/>
    </row>
    <row r="30499" spans="3:3" ht="15.6" x14ac:dyDescent="0.3">
      <c r="C30499" s="227"/>
    </row>
    <row r="30500" spans="3:3" ht="15.6" x14ac:dyDescent="0.3">
      <c r="C30500" s="227"/>
    </row>
    <row r="30501" spans="3:3" ht="15.6" x14ac:dyDescent="0.3">
      <c r="C30501" s="227"/>
    </row>
    <row r="30502" spans="3:3" ht="15.6" x14ac:dyDescent="0.3">
      <c r="C30502" s="227"/>
    </row>
    <row r="30503" spans="3:3" ht="15.6" x14ac:dyDescent="0.3">
      <c r="C30503" s="227"/>
    </row>
    <row r="30504" spans="3:3" ht="15.6" x14ac:dyDescent="0.3">
      <c r="C30504" s="227"/>
    </row>
    <row r="30505" spans="3:3" ht="15.6" x14ac:dyDescent="0.3">
      <c r="C30505" s="227"/>
    </row>
    <row r="30506" spans="3:3" ht="15.6" x14ac:dyDescent="0.3">
      <c r="C30506" s="227"/>
    </row>
    <row r="30507" spans="3:3" ht="15.6" x14ac:dyDescent="0.3">
      <c r="C30507" s="227"/>
    </row>
    <row r="30508" spans="3:3" ht="15.6" x14ac:dyDescent="0.3">
      <c r="C30508" s="227"/>
    </row>
    <row r="30509" spans="3:3" ht="15.6" x14ac:dyDescent="0.3">
      <c r="C30509" s="227"/>
    </row>
    <row r="30510" spans="3:3" ht="15.6" x14ac:dyDescent="0.3">
      <c r="C30510" s="227"/>
    </row>
    <row r="30511" spans="3:3" ht="15.6" x14ac:dyDescent="0.3">
      <c r="C30511" s="227"/>
    </row>
    <row r="30512" spans="3:3" ht="15.6" x14ac:dyDescent="0.3">
      <c r="C30512" s="227"/>
    </row>
    <row r="30513" spans="3:3" ht="15.6" x14ac:dyDescent="0.3">
      <c r="C30513" s="227"/>
    </row>
    <row r="30514" spans="3:3" ht="15.6" x14ac:dyDescent="0.3">
      <c r="C30514" s="227"/>
    </row>
    <row r="30515" spans="3:3" ht="15.6" x14ac:dyDescent="0.3">
      <c r="C30515" s="227"/>
    </row>
    <row r="30516" spans="3:3" ht="15.6" x14ac:dyDescent="0.3">
      <c r="C30516" s="227"/>
    </row>
    <row r="30517" spans="3:3" ht="15.6" x14ac:dyDescent="0.3">
      <c r="C30517" s="227"/>
    </row>
    <row r="30518" spans="3:3" ht="15.6" x14ac:dyDescent="0.3">
      <c r="C30518" s="227"/>
    </row>
    <row r="30519" spans="3:3" ht="15.6" x14ac:dyDescent="0.3">
      <c r="C30519" s="227"/>
    </row>
    <row r="30520" spans="3:3" ht="15.6" x14ac:dyDescent="0.3">
      <c r="C30520" s="227"/>
    </row>
    <row r="30521" spans="3:3" ht="15.6" x14ac:dyDescent="0.3">
      <c r="C30521" s="227"/>
    </row>
    <row r="30522" spans="3:3" ht="15.6" x14ac:dyDescent="0.3">
      <c r="C30522" s="227"/>
    </row>
    <row r="30523" spans="3:3" ht="15.6" x14ac:dyDescent="0.3">
      <c r="C30523" s="227"/>
    </row>
    <row r="30524" spans="3:3" ht="15.6" x14ac:dyDescent="0.3">
      <c r="C30524" s="227"/>
    </row>
    <row r="30525" spans="3:3" ht="15.6" x14ac:dyDescent="0.3">
      <c r="C30525" s="227"/>
    </row>
    <row r="30526" spans="3:3" ht="15.6" x14ac:dyDescent="0.3">
      <c r="C30526" s="227"/>
    </row>
    <row r="30527" spans="3:3" ht="15.6" x14ac:dyDescent="0.3">
      <c r="C30527" s="227"/>
    </row>
    <row r="30528" spans="3:3" ht="15.6" x14ac:dyDescent="0.3">
      <c r="C30528" s="227"/>
    </row>
    <row r="30529" spans="3:3" ht="15.6" x14ac:dyDescent="0.3">
      <c r="C30529" s="227"/>
    </row>
    <row r="30530" spans="3:3" ht="15.6" x14ac:dyDescent="0.3">
      <c r="C30530" s="227"/>
    </row>
    <row r="30531" spans="3:3" ht="15.6" x14ac:dyDescent="0.3">
      <c r="C30531" s="227"/>
    </row>
    <row r="30532" spans="3:3" ht="15.6" x14ac:dyDescent="0.3">
      <c r="C30532" s="227"/>
    </row>
    <row r="30533" spans="3:3" ht="15.6" x14ac:dyDescent="0.3">
      <c r="C30533" s="227"/>
    </row>
    <row r="30534" spans="3:3" ht="15.6" x14ac:dyDescent="0.3">
      <c r="C30534" s="227"/>
    </row>
    <row r="30535" spans="3:3" ht="15.6" x14ac:dyDescent="0.3">
      <c r="C30535" s="227"/>
    </row>
    <row r="30536" spans="3:3" ht="15.6" x14ac:dyDescent="0.3">
      <c r="C30536" s="227"/>
    </row>
    <row r="30537" spans="3:3" ht="15.6" x14ac:dyDescent="0.3">
      <c r="C30537" s="227"/>
    </row>
    <row r="30538" spans="3:3" ht="15.6" x14ac:dyDescent="0.3">
      <c r="C30538" s="227"/>
    </row>
    <row r="30539" spans="3:3" ht="15.6" x14ac:dyDescent="0.3">
      <c r="C30539" s="227"/>
    </row>
    <row r="30540" spans="3:3" ht="15.6" x14ac:dyDescent="0.3">
      <c r="C30540" s="227"/>
    </row>
    <row r="30541" spans="3:3" ht="15.6" x14ac:dyDescent="0.3">
      <c r="C30541" s="227"/>
    </row>
    <row r="30542" spans="3:3" ht="15.6" x14ac:dyDescent="0.3">
      <c r="C30542" s="227"/>
    </row>
    <row r="30543" spans="3:3" ht="15.6" x14ac:dyDescent="0.3">
      <c r="C30543" s="227"/>
    </row>
    <row r="30544" spans="3:3" ht="15.6" x14ac:dyDescent="0.3">
      <c r="C30544" s="227"/>
    </row>
    <row r="30545" spans="3:3" ht="15.6" x14ac:dyDescent="0.3">
      <c r="C30545" s="227"/>
    </row>
    <row r="30546" spans="3:3" ht="15.6" x14ac:dyDescent="0.3">
      <c r="C30546" s="227"/>
    </row>
    <row r="30547" spans="3:3" ht="15.6" x14ac:dyDescent="0.3">
      <c r="C30547" s="227"/>
    </row>
    <row r="30548" spans="3:3" ht="15.6" x14ac:dyDescent="0.3">
      <c r="C30548" s="227"/>
    </row>
    <row r="30549" spans="3:3" ht="15.6" x14ac:dyDescent="0.3">
      <c r="C30549" s="227"/>
    </row>
    <row r="30550" spans="3:3" ht="15.6" x14ac:dyDescent="0.3">
      <c r="C30550" s="227"/>
    </row>
    <row r="30551" spans="3:3" ht="15.6" x14ac:dyDescent="0.3">
      <c r="C30551" s="227"/>
    </row>
    <row r="30552" spans="3:3" ht="15.6" x14ac:dyDescent="0.3">
      <c r="C30552" s="227"/>
    </row>
    <row r="30553" spans="3:3" ht="15.6" x14ac:dyDescent="0.3">
      <c r="C30553" s="227"/>
    </row>
    <row r="30554" spans="3:3" ht="15.6" x14ac:dyDescent="0.3">
      <c r="C30554" s="227"/>
    </row>
    <row r="30555" spans="3:3" ht="15.6" x14ac:dyDescent="0.3">
      <c r="C30555" s="227"/>
    </row>
    <row r="30556" spans="3:3" ht="15.6" x14ac:dyDescent="0.3">
      <c r="C30556" s="227"/>
    </row>
    <row r="30557" spans="3:3" ht="15.6" x14ac:dyDescent="0.3">
      <c r="C30557" s="227"/>
    </row>
    <row r="30558" spans="3:3" ht="15.6" x14ac:dyDescent="0.3">
      <c r="C30558" s="227"/>
    </row>
    <row r="30559" spans="3:3" ht="15.6" x14ac:dyDescent="0.3">
      <c r="C30559" s="227"/>
    </row>
    <row r="30560" spans="3:3" ht="15.6" x14ac:dyDescent="0.3">
      <c r="C30560" s="227"/>
    </row>
    <row r="30561" spans="3:3" ht="15.6" x14ac:dyDescent="0.3">
      <c r="C30561" s="227"/>
    </row>
    <row r="30562" spans="3:3" ht="15.6" x14ac:dyDescent="0.3">
      <c r="C30562" s="227"/>
    </row>
    <row r="30563" spans="3:3" ht="15.6" x14ac:dyDescent="0.3">
      <c r="C30563" s="227"/>
    </row>
    <row r="30564" spans="3:3" ht="15.6" x14ac:dyDescent="0.3">
      <c r="C30564" s="227"/>
    </row>
    <row r="30565" spans="3:3" ht="15.6" x14ac:dyDescent="0.3">
      <c r="C30565" s="227"/>
    </row>
    <row r="30566" spans="3:3" ht="15.6" x14ac:dyDescent="0.3">
      <c r="C30566" s="227"/>
    </row>
    <row r="30567" spans="3:3" ht="15.6" x14ac:dyDescent="0.3">
      <c r="C30567" s="227"/>
    </row>
    <row r="30568" spans="3:3" ht="15.6" x14ac:dyDescent="0.3">
      <c r="C30568" s="227"/>
    </row>
    <row r="30569" spans="3:3" ht="15.6" x14ac:dyDescent="0.3">
      <c r="C30569" s="227"/>
    </row>
    <row r="30570" spans="3:3" ht="15.6" x14ac:dyDescent="0.3">
      <c r="C30570" s="227"/>
    </row>
    <row r="30571" spans="3:3" ht="15.6" x14ac:dyDescent="0.3">
      <c r="C30571" s="227"/>
    </row>
    <row r="30572" spans="3:3" ht="15.6" x14ac:dyDescent="0.3">
      <c r="C30572" s="227"/>
    </row>
    <row r="30573" spans="3:3" ht="15.6" x14ac:dyDescent="0.3">
      <c r="C30573" s="227"/>
    </row>
    <row r="30574" spans="3:3" ht="15.6" x14ac:dyDescent="0.3">
      <c r="C30574" s="227"/>
    </row>
    <row r="30575" spans="3:3" ht="15.6" x14ac:dyDescent="0.3">
      <c r="C30575" s="227"/>
    </row>
    <row r="30576" spans="3:3" ht="15.6" x14ac:dyDescent="0.3">
      <c r="C30576" s="227"/>
    </row>
    <row r="30577" spans="3:3" ht="15.6" x14ac:dyDescent="0.3">
      <c r="C30577" s="227"/>
    </row>
    <row r="30578" spans="3:3" ht="15.6" x14ac:dyDescent="0.3">
      <c r="C30578" s="227"/>
    </row>
    <row r="30579" spans="3:3" ht="15.6" x14ac:dyDescent="0.3">
      <c r="C30579" s="227"/>
    </row>
    <row r="30580" spans="3:3" ht="15.6" x14ac:dyDescent="0.3">
      <c r="C30580" s="227"/>
    </row>
    <row r="30581" spans="3:3" ht="15.6" x14ac:dyDescent="0.3">
      <c r="C30581" s="227"/>
    </row>
    <row r="30582" spans="3:3" ht="15.6" x14ac:dyDescent="0.3">
      <c r="C30582" s="227"/>
    </row>
    <row r="30583" spans="3:3" ht="15.6" x14ac:dyDescent="0.3">
      <c r="C30583" s="227"/>
    </row>
    <row r="30584" spans="3:3" ht="15.6" x14ac:dyDescent="0.3">
      <c r="C30584" s="227"/>
    </row>
    <row r="30585" spans="3:3" ht="15.6" x14ac:dyDescent="0.3">
      <c r="C30585" s="227"/>
    </row>
    <row r="30586" spans="3:3" ht="15.6" x14ac:dyDescent="0.3">
      <c r="C30586" s="227"/>
    </row>
    <row r="30587" spans="3:3" ht="15.6" x14ac:dyDescent="0.3">
      <c r="C30587" s="227"/>
    </row>
    <row r="30588" spans="3:3" ht="15.6" x14ac:dyDescent="0.3">
      <c r="C30588" s="227"/>
    </row>
    <row r="30589" spans="3:3" ht="15.6" x14ac:dyDescent="0.3">
      <c r="C30589" s="227"/>
    </row>
    <row r="30590" spans="3:3" ht="15.6" x14ac:dyDescent="0.3">
      <c r="C30590" s="227"/>
    </row>
    <row r="30591" spans="3:3" ht="15.6" x14ac:dyDescent="0.3">
      <c r="C30591" s="227"/>
    </row>
    <row r="30592" spans="3:3" ht="15.6" x14ac:dyDescent="0.3">
      <c r="C30592" s="227"/>
    </row>
    <row r="30593" spans="3:3" ht="15.6" x14ac:dyDescent="0.3">
      <c r="C30593" s="227"/>
    </row>
    <row r="30594" spans="3:3" ht="15.6" x14ac:dyDescent="0.3">
      <c r="C30594" s="227"/>
    </row>
    <row r="30595" spans="3:3" ht="15.6" x14ac:dyDescent="0.3">
      <c r="C30595" s="227"/>
    </row>
    <row r="30596" spans="3:3" ht="15.6" x14ac:dyDescent="0.3">
      <c r="C30596" s="227"/>
    </row>
    <row r="30597" spans="3:3" ht="15.6" x14ac:dyDescent="0.3">
      <c r="C30597" s="227"/>
    </row>
    <row r="30598" spans="3:3" ht="15.6" x14ac:dyDescent="0.3">
      <c r="C30598" s="227"/>
    </row>
    <row r="30599" spans="3:3" ht="15.6" x14ac:dyDescent="0.3">
      <c r="C30599" s="227"/>
    </row>
    <row r="30600" spans="3:3" ht="15.6" x14ac:dyDescent="0.3">
      <c r="C30600" s="227"/>
    </row>
    <row r="30601" spans="3:3" ht="15.6" x14ac:dyDescent="0.3">
      <c r="C30601" s="227"/>
    </row>
    <row r="30602" spans="3:3" ht="15.6" x14ac:dyDescent="0.3">
      <c r="C30602" s="227"/>
    </row>
    <row r="30603" spans="3:3" ht="15.6" x14ac:dyDescent="0.3">
      <c r="C30603" s="227"/>
    </row>
    <row r="30604" spans="3:3" ht="15.6" x14ac:dyDescent="0.3">
      <c r="C30604" s="227"/>
    </row>
    <row r="30605" spans="3:3" ht="15.6" x14ac:dyDescent="0.3">
      <c r="C30605" s="227"/>
    </row>
    <row r="30606" spans="3:3" ht="15.6" x14ac:dyDescent="0.3">
      <c r="C30606" s="227"/>
    </row>
    <row r="30607" spans="3:3" ht="15.6" x14ac:dyDescent="0.3">
      <c r="C30607" s="227"/>
    </row>
    <row r="30608" spans="3:3" ht="15.6" x14ac:dyDescent="0.3">
      <c r="C30608" s="227"/>
    </row>
    <row r="30609" spans="3:3" ht="15.6" x14ac:dyDescent="0.3">
      <c r="C30609" s="227"/>
    </row>
    <row r="30610" spans="3:3" ht="15.6" x14ac:dyDescent="0.3">
      <c r="C30610" s="227"/>
    </row>
    <row r="30611" spans="3:3" ht="15.6" x14ac:dyDescent="0.3">
      <c r="C30611" s="227"/>
    </row>
    <row r="30612" spans="3:3" ht="15.6" x14ac:dyDescent="0.3">
      <c r="C30612" s="227"/>
    </row>
    <row r="30613" spans="3:3" ht="15.6" x14ac:dyDescent="0.3">
      <c r="C30613" s="227"/>
    </row>
    <row r="30614" spans="3:3" ht="15.6" x14ac:dyDescent="0.3">
      <c r="C30614" s="227"/>
    </row>
    <row r="30615" spans="3:3" ht="15.6" x14ac:dyDescent="0.3">
      <c r="C30615" s="227"/>
    </row>
    <row r="30616" spans="3:3" ht="15.6" x14ac:dyDescent="0.3">
      <c r="C30616" s="227"/>
    </row>
    <row r="30617" spans="3:3" ht="15.6" x14ac:dyDescent="0.3">
      <c r="C30617" s="227"/>
    </row>
    <row r="30618" spans="3:3" ht="15.6" x14ac:dyDescent="0.3">
      <c r="C30618" s="227"/>
    </row>
    <row r="30619" spans="3:3" ht="15.6" x14ac:dyDescent="0.3">
      <c r="C30619" s="227"/>
    </row>
    <row r="30620" spans="3:3" ht="15.6" x14ac:dyDescent="0.3">
      <c r="C30620" s="227"/>
    </row>
    <row r="30621" spans="3:3" ht="15.6" x14ac:dyDescent="0.3">
      <c r="C30621" s="227"/>
    </row>
    <row r="30622" spans="3:3" ht="15.6" x14ac:dyDescent="0.3">
      <c r="C30622" s="227"/>
    </row>
    <row r="30623" spans="3:3" ht="15.6" x14ac:dyDescent="0.3">
      <c r="C30623" s="227"/>
    </row>
    <row r="30624" spans="3:3" ht="15.6" x14ac:dyDescent="0.3">
      <c r="C30624" s="227"/>
    </row>
    <row r="30625" spans="3:3" ht="15.6" x14ac:dyDescent="0.3">
      <c r="C30625" s="227"/>
    </row>
    <row r="30626" spans="3:3" ht="15.6" x14ac:dyDescent="0.3">
      <c r="C30626" s="227"/>
    </row>
    <row r="30627" spans="3:3" ht="15.6" x14ac:dyDescent="0.3">
      <c r="C30627" s="227"/>
    </row>
    <row r="30628" spans="3:3" ht="15.6" x14ac:dyDescent="0.3">
      <c r="C30628" s="227"/>
    </row>
    <row r="30629" spans="3:3" ht="15.6" x14ac:dyDescent="0.3">
      <c r="C30629" s="227"/>
    </row>
    <row r="30630" spans="3:3" ht="15.6" x14ac:dyDescent="0.3">
      <c r="C30630" s="227"/>
    </row>
    <row r="30631" spans="3:3" ht="15.6" x14ac:dyDescent="0.3">
      <c r="C30631" s="227"/>
    </row>
    <row r="30632" spans="3:3" ht="15.6" x14ac:dyDescent="0.3">
      <c r="C30632" s="227"/>
    </row>
    <row r="30633" spans="3:3" ht="15.6" x14ac:dyDescent="0.3">
      <c r="C30633" s="227"/>
    </row>
    <row r="30634" spans="3:3" ht="15.6" x14ac:dyDescent="0.3">
      <c r="C30634" s="227"/>
    </row>
    <row r="30635" spans="3:3" ht="15.6" x14ac:dyDescent="0.3">
      <c r="C30635" s="227"/>
    </row>
    <row r="30636" spans="3:3" ht="15.6" x14ac:dyDescent="0.3">
      <c r="C30636" s="227"/>
    </row>
    <row r="30637" spans="3:3" ht="15.6" x14ac:dyDescent="0.3">
      <c r="C30637" s="227"/>
    </row>
    <row r="30638" spans="3:3" ht="15.6" x14ac:dyDescent="0.3">
      <c r="C30638" s="227"/>
    </row>
    <row r="30639" spans="3:3" ht="15.6" x14ac:dyDescent="0.3">
      <c r="C30639" s="227"/>
    </row>
    <row r="30640" spans="3:3" ht="15.6" x14ac:dyDescent="0.3">
      <c r="C30640" s="227"/>
    </row>
    <row r="30641" spans="3:3" ht="15.6" x14ac:dyDescent="0.3">
      <c r="C30641" s="227"/>
    </row>
    <row r="30642" spans="3:3" ht="15.6" x14ac:dyDescent="0.3">
      <c r="C30642" s="227"/>
    </row>
    <row r="30643" spans="3:3" ht="15.6" x14ac:dyDescent="0.3">
      <c r="C30643" s="227"/>
    </row>
    <row r="30644" spans="3:3" ht="15.6" x14ac:dyDescent="0.3">
      <c r="C30644" s="227"/>
    </row>
    <row r="30645" spans="3:3" ht="15.6" x14ac:dyDescent="0.3">
      <c r="C30645" s="227"/>
    </row>
    <row r="30646" spans="3:3" ht="15.6" x14ac:dyDescent="0.3">
      <c r="C30646" s="227"/>
    </row>
    <row r="30647" spans="3:3" ht="15.6" x14ac:dyDescent="0.3">
      <c r="C30647" s="227"/>
    </row>
    <row r="30648" spans="3:3" ht="15.6" x14ac:dyDescent="0.3">
      <c r="C30648" s="227"/>
    </row>
    <row r="30649" spans="3:3" ht="15.6" x14ac:dyDescent="0.3">
      <c r="C30649" s="227"/>
    </row>
    <row r="30650" spans="3:3" ht="15.6" x14ac:dyDescent="0.3">
      <c r="C30650" s="227"/>
    </row>
    <row r="30651" spans="3:3" ht="15.6" x14ac:dyDescent="0.3">
      <c r="C30651" s="227"/>
    </row>
    <row r="30652" spans="3:3" ht="15.6" x14ac:dyDescent="0.3">
      <c r="C30652" s="227"/>
    </row>
    <row r="30653" spans="3:3" ht="15.6" x14ac:dyDescent="0.3">
      <c r="C30653" s="227"/>
    </row>
    <row r="30654" spans="3:3" ht="15.6" x14ac:dyDescent="0.3">
      <c r="C30654" s="227"/>
    </row>
    <row r="30655" spans="3:3" ht="15.6" x14ac:dyDescent="0.3">
      <c r="C30655" s="227"/>
    </row>
    <row r="30656" spans="3:3" ht="15.6" x14ac:dyDescent="0.3">
      <c r="C30656" s="227"/>
    </row>
    <row r="30657" spans="3:3" ht="15.6" x14ac:dyDescent="0.3">
      <c r="C30657" s="227"/>
    </row>
    <row r="30658" spans="3:3" ht="15.6" x14ac:dyDescent="0.3">
      <c r="C30658" s="227"/>
    </row>
    <row r="30659" spans="3:3" ht="15.6" x14ac:dyDescent="0.3">
      <c r="C30659" s="227"/>
    </row>
    <row r="30660" spans="3:3" ht="15.6" x14ac:dyDescent="0.3">
      <c r="C30660" s="227"/>
    </row>
    <row r="30661" spans="3:3" ht="15.6" x14ac:dyDescent="0.3">
      <c r="C30661" s="227"/>
    </row>
    <row r="30662" spans="3:3" ht="15.6" x14ac:dyDescent="0.3">
      <c r="C30662" s="227"/>
    </row>
    <row r="30663" spans="3:3" ht="15.6" x14ac:dyDescent="0.3">
      <c r="C30663" s="227"/>
    </row>
    <row r="30664" spans="3:3" ht="15.6" x14ac:dyDescent="0.3">
      <c r="C30664" s="227"/>
    </row>
    <row r="30665" spans="3:3" ht="15.6" x14ac:dyDescent="0.3">
      <c r="C30665" s="227"/>
    </row>
    <row r="30666" spans="3:3" ht="15.6" x14ac:dyDescent="0.3">
      <c r="C30666" s="227"/>
    </row>
    <row r="30667" spans="3:3" ht="15.6" x14ac:dyDescent="0.3">
      <c r="C30667" s="227"/>
    </row>
    <row r="30668" spans="3:3" ht="15.6" x14ac:dyDescent="0.3">
      <c r="C30668" s="227"/>
    </row>
    <row r="30669" spans="3:3" ht="15.6" x14ac:dyDescent="0.3">
      <c r="C30669" s="227"/>
    </row>
    <row r="30670" spans="3:3" ht="15.6" x14ac:dyDescent="0.3">
      <c r="C30670" s="227"/>
    </row>
    <row r="30671" spans="3:3" ht="15.6" x14ac:dyDescent="0.3">
      <c r="C30671" s="227"/>
    </row>
    <row r="30672" spans="3:3" ht="15.6" x14ac:dyDescent="0.3">
      <c r="C30672" s="227"/>
    </row>
    <row r="30673" spans="3:3" ht="15.6" x14ac:dyDescent="0.3">
      <c r="C30673" s="227"/>
    </row>
    <row r="30674" spans="3:3" ht="15.6" x14ac:dyDescent="0.3">
      <c r="C30674" s="227"/>
    </row>
    <row r="30675" spans="3:3" ht="15.6" x14ac:dyDescent="0.3">
      <c r="C30675" s="227"/>
    </row>
    <row r="30676" spans="3:3" ht="15.6" x14ac:dyDescent="0.3">
      <c r="C30676" s="227"/>
    </row>
    <row r="30677" spans="3:3" ht="15.6" x14ac:dyDescent="0.3">
      <c r="C30677" s="227"/>
    </row>
    <row r="30678" spans="3:3" ht="15.6" x14ac:dyDescent="0.3">
      <c r="C30678" s="227"/>
    </row>
    <row r="30679" spans="3:3" ht="15.6" x14ac:dyDescent="0.3">
      <c r="C30679" s="227"/>
    </row>
    <row r="30680" spans="3:3" ht="15.6" x14ac:dyDescent="0.3">
      <c r="C30680" s="227"/>
    </row>
    <row r="30681" spans="3:3" ht="15.6" x14ac:dyDescent="0.3">
      <c r="C30681" s="227"/>
    </row>
    <row r="30682" spans="3:3" ht="15.6" x14ac:dyDescent="0.3">
      <c r="C30682" s="227"/>
    </row>
    <row r="30683" spans="3:3" ht="15.6" x14ac:dyDescent="0.3">
      <c r="C30683" s="227"/>
    </row>
    <row r="30684" spans="3:3" ht="15.6" x14ac:dyDescent="0.3">
      <c r="C30684" s="227"/>
    </row>
    <row r="30685" spans="3:3" ht="15.6" x14ac:dyDescent="0.3">
      <c r="C30685" s="227"/>
    </row>
    <row r="30686" spans="3:3" ht="15.6" x14ac:dyDescent="0.3">
      <c r="C30686" s="227"/>
    </row>
    <row r="30687" spans="3:3" ht="15.6" x14ac:dyDescent="0.3">
      <c r="C30687" s="227"/>
    </row>
    <row r="30688" spans="3:3" ht="15.6" x14ac:dyDescent="0.3">
      <c r="C30688" s="227"/>
    </row>
    <row r="30689" spans="3:3" ht="15.6" x14ac:dyDescent="0.3">
      <c r="C30689" s="227"/>
    </row>
    <row r="30690" spans="3:3" ht="15.6" x14ac:dyDescent="0.3">
      <c r="C30690" s="227"/>
    </row>
    <row r="30691" spans="3:3" ht="15.6" x14ac:dyDescent="0.3">
      <c r="C30691" s="227"/>
    </row>
    <row r="30692" spans="3:3" ht="15.6" x14ac:dyDescent="0.3">
      <c r="C30692" s="227"/>
    </row>
    <row r="30693" spans="3:3" ht="15.6" x14ac:dyDescent="0.3">
      <c r="C30693" s="227"/>
    </row>
    <row r="30694" spans="3:3" ht="15.6" x14ac:dyDescent="0.3">
      <c r="C30694" s="227"/>
    </row>
    <row r="30695" spans="3:3" ht="15.6" x14ac:dyDescent="0.3">
      <c r="C30695" s="227"/>
    </row>
    <row r="30696" spans="3:3" ht="15.6" x14ac:dyDescent="0.3">
      <c r="C30696" s="227"/>
    </row>
    <row r="30697" spans="3:3" ht="15.6" x14ac:dyDescent="0.3">
      <c r="C30697" s="227"/>
    </row>
    <row r="30698" spans="3:3" ht="15.6" x14ac:dyDescent="0.3">
      <c r="C30698" s="227"/>
    </row>
    <row r="30699" spans="3:3" ht="15.6" x14ac:dyDescent="0.3">
      <c r="C30699" s="227"/>
    </row>
    <row r="30700" spans="3:3" ht="15.6" x14ac:dyDescent="0.3">
      <c r="C30700" s="227"/>
    </row>
    <row r="30701" spans="3:3" ht="15.6" x14ac:dyDescent="0.3">
      <c r="C30701" s="227"/>
    </row>
    <row r="30702" spans="3:3" ht="15.6" x14ac:dyDescent="0.3">
      <c r="C30702" s="227"/>
    </row>
    <row r="30703" spans="3:3" ht="15.6" x14ac:dyDescent="0.3">
      <c r="C30703" s="227"/>
    </row>
    <row r="30704" spans="3:3" ht="15.6" x14ac:dyDescent="0.3">
      <c r="C30704" s="227"/>
    </row>
    <row r="30705" spans="3:3" ht="15.6" x14ac:dyDescent="0.3">
      <c r="C30705" s="227"/>
    </row>
    <row r="30706" spans="3:3" ht="15.6" x14ac:dyDescent="0.3">
      <c r="C30706" s="227"/>
    </row>
    <row r="30707" spans="3:3" ht="15.6" x14ac:dyDescent="0.3">
      <c r="C30707" s="227"/>
    </row>
    <row r="30708" spans="3:3" ht="15.6" x14ac:dyDescent="0.3">
      <c r="C30708" s="227"/>
    </row>
    <row r="30709" spans="3:3" ht="15.6" x14ac:dyDescent="0.3">
      <c r="C30709" s="227"/>
    </row>
    <row r="30710" spans="3:3" ht="15.6" x14ac:dyDescent="0.3">
      <c r="C30710" s="227"/>
    </row>
    <row r="30711" spans="3:3" ht="15.6" x14ac:dyDescent="0.3">
      <c r="C30711" s="227"/>
    </row>
    <row r="30712" spans="3:3" ht="15.6" x14ac:dyDescent="0.3">
      <c r="C30712" s="227"/>
    </row>
    <row r="30713" spans="3:3" ht="15.6" x14ac:dyDescent="0.3">
      <c r="C30713" s="227"/>
    </row>
    <row r="30714" spans="3:3" ht="15.6" x14ac:dyDescent="0.3">
      <c r="C30714" s="227"/>
    </row>
    <row r="30715" spans="3:3" ht="15.6" x14ac:dyDescent="0.3">
      <c r="C30715" s="227"/>
    </row>
    <row r="30716" spans="3:3" ht="15.6" x14ac:dyDescent="0.3">
      <c r="C30716" s="227"/>
    </row>
    <row r="30717" spans="3:3" ht="15.6" x14ac:dyDescent="0.3">
      <c r="C30717" s="227"/>
    </row>
    <row r="30718" spans="3:3" ht="15.6" x14ac:dyDescent="0.3">
      <c r="C30718" s="227"/>
    </row>
    <row r="30719" spans="3:3" ht="15.6" x14ac:dyDescent="0.3">
      <c r="C30719" s="227"/>
    </row>
    <row r="30720" spans="3:3" ht="15.6" x14ac:dyDescent="0.3">
      <c r="C30720" s="227"/>
    </row>
    <row r="30721" spans="3:3" ht="15.6" x14ac:dyDescent="0.3">
      <c r="C30721" s="227"/>
    </row>
    <row r="30722" spans="3:3" ht="15.6" x14ac:dyDescent="0.3">
      <c r="C30722" s="227"/>
    </row>
    <row r="30723" spans="3:3" ht="15.6" x14ac:dyDescent="0.3">
      <c r="C30723" s="227"/>
    </row>
    <row r="30724" spans="3:3" ht="15.6" x14ac:dyDescent="0.3">
      <c r="C30724" s="227"/>
    </row>
    <row r="30725" spans="3:3" ht="15.6" x14ac:dyDescent="0.3">
      <c r="C30725" s="227"/>
    </row>
    <row r="30726" spans="3:3" ht="15.6" x14ac:dyDescent="0.3">
      <c r="C30726" s="227"/>
    </row>
    <row r="30727" spans="3:3" ht="15.6" x14ac:dyDescent="0.3">
      <c r="C30727" s="227"/>
    </row>
    <row r="30728" spans="3:3" ht="15.6" x14ac:dyDescent="0.3">
      <c r="C30728" s="227"/>
    </row>
    <row r="30729" spans="3:3" ht="15.6" x14ac:dyDescent="0.3">
      <c r="C30729" s="227"/>
    </row>
    <row r="30730" spans="3:3" ht="15.6" x14ac:dyDescent="0.3">
      <c r="C30730" s="227"/>
    </row>
    <row r="30731" spans="3:3" ht="15.6" x14ac:dyDescent="0.3">
      <c r="C30731" s="227"/>
    </row>
    <row r="30732" spans="3:3" ht="15.6" x14ac:dyDescent="0.3">
      <c r="C30732" s="227"/>
    </row>
    <row r="30733" spans="3:3" ht="15.6" x14ac:dyDescent="0.3">
      <c r="C30733" s="227"/>
    </row>
    <row r="30734" spans="3:3" ht="15.6" x14ac:dyDescent="0.3">
      <c r="C30734" s="227"/>
    </row>
    <row r="30735" spans="3:3" ht="15.6" x14ac:dyDescent="0.3">
      <c r="C30735" s="227"/>
    </row>
    <row r="30736" spans="3:3" ht="15.6" x14ac:dyDescent="0.3">
      <c r="C30736" s="227"/>
    </row>
    <row r="30737" spans="3:3" ht="15.6" x14ac:dyDescent="0.3">
      <c r="C30737" s="227"/>
    </row>
    <row r="30738" spans="3:3" ht="15.6" x14ac:dyDescent="0.3">
      <c r="C30738" s="227"/>
    </row>
    <row r="30739" spans="3:3" ht="15.6" x14ac:dyDescent="0.3">
      <c r="C30739" s="227"/>
    </row>
    <row r="30740" spans="3:3" ht="15.6" x14ac:dyDescent="0.3">
      <c r="C30740" s="227"/>
    </row>
    <row r="30741" spans="3:3" ht="15.6" x14ac:dyDescent="0.3">
      <c r="C30741" s="227"/>
    </row>
    <row r="30742" spans="3:3" ht="15.6" x14ac:dyDescent="0.3">
      <c r="C30742" s="227"/>
    </row>
    <row r="30743" spans="3:3" ht="15.6" x14ac:dyDescent="0.3">
      <c r="C30743" s="227"/>
    </row>
    <row r="30744" spans="3:3" ht="15.6" x14ac:dyDescent="0.3">
      <c r="C30744" s="227"/>
    </row>
    <row r="30745" spans="3:3" ht="15.6" x14ac:dyDescent="0.3">
      <c r="C30745" s="227"/>
    </row>
    <row r="30746" spans="3:3" ht="15.6" x14ac:dyDescent="0.3">
      <c r="C30746" s="227"/>
    </row>
    <row r="30747" spans="3:3" ht="15.6" x14ac:dyDescent="0.3">
      <c r="C30747" s="227"/>
    </row>
    <row r="30748" spans="3:3" ht="15.6" x14ac:dyDescent="0.3">
      <c r="C30748" s="227"/>
    </row>
    <row r="30749" spans="3:3" ht="15.6" x14ac:dyDescent="0.3">
      <c r="C30749" s="227"/>
    </row>
    <row r="30750" spans="3:3" ht="15.6" x14ac:dyDescent="0.3">
      <c r="C30750" s="227"/>
    </row>
    <row r="30751" spans="3:3" ht="15.6" x14ac:dyDescent="0.3">
      <c r="C30751" s="227"/>
    </row>
    <row r="30752" spans="3:3" ht="15.6" x14ac:dyDescent="0.3">
      <c r="C30752" s="227"/>
    </row>
    <row r="30753" spans="3:3" ht="15.6" x14ac:dyDescent="0.3">
      <c r="C30753" s="227"/>
    </row>
    <row r="30754" spans="3:3" ht="15.6" x14ac:dyDescent="0.3">
      <c r="C30754" s="227"/>
    </row>
    <row r="30755" spans="3:3" ht="15.6" x14ac:dyDescent="0.3">
      <c r="C30755" s="227"/>
    </row>
    <row r="30756" spans="3:3" ht="15.6" x14ac:dyDescent="0.3">
      <c r="C30756" s="227"/>
    </row>
    <row r="30757" spans="3:3" ht="15.6" x14ac:dyDescent="0.3">
      <c r="C30757" s="227"/>
    </row>
    <row r="30758" spans="3:3" ht="15.6" x14ac:dyDescent="0.3">
      <c r="C30758" s="227"/>
    </row>
    <row r="30759" spans="3:3" ht="15.6" x14ac:dyDescent="0.3">
      <c r="C30759" s="227"/>
    </row>
    <row r="30760" spans="3:3" ht="15.6" x14ac:dyDescent="0.3">
      <c r="C30760" s="227"/>
    </row>
    <row r="30761" spans="3:3" ht="15.6" x14ac:dyDescent="0.3">
      <c r="C30761" s="227"/>
    </row>
    <row r="30762" spans="3:3" ht="15.6" x14ac:dyDescent="0.3">
      <c r="C30762" s="227"/>
    </row>
    <row r="30763" spans="3:3" ht="15.6" x14ac:dyDescent="0.3">
      <c r="C30763" s="227"/>
    </row>
    <row r="30764" spans="3:3" ht="15.6" x14ac:dyDescent="0.3">
      <c r="C30764" s="227"/>
    </row>
    <row r="30765" spans="3:3" ht="15.6" x14ac:dyDescent="0.3">
      <c r="C30765" s="227"/>
    </row>
    <row r="30766" spans="3:3" ht="15.6" x14ac:dyDescent="0.3">
      <c r="C30766" s="227"/>
    </row>
    <row r="30767" spans="3:3" ht="15.6" x14ac:dyDescent="0.3">
      <c r="C30767" s="227"/>
    </row>
    <row r="30768" spans="3:3" ht="15.6" x14ac:dyDescent="0.3">
      <c r="C30768" s="227"/>
    </row>
    <row r="30769" spans="3:3" ht="15.6" x14ac:dyDescent="0.3">
      <c r="C30769" s="227"/>
    </row>
    <row r="30770" spans="3:3" ht="15.6" x14ac:dyDescent="0.3">
      <c r="C30770" s="227"/>
    </row>
    <row r="30771" spans="3:3" ht="15.6" x14ac:dyDescent="0.3">
      <c r="C30771" s="227"/>
    </row>
    <row r="30772" spans="3:3" ht="15.6" x14ac:dyDescent="0.3">
      <c r="C30772" s="227"/>
    </row>
    <row r="30773" spans="3:3" ht="15.6" x14ac:dyDescent="0.3">
      <c r="C30773" s="227"/>
    </row>
    <row r="30774" spans="3:3" ht="15.6" x14ac:dyDescent="0.3">
      <c r="C30774" s="227"/>
    </row>
    <row r="30775" spans="3:3" ht="15.6" x14ac:dyDescent="0.3">
      <c r="C30775" s="227"/>
    </row>
    <row r="30776" spans="3:3" ht="15.6" x14ac:dyDescent="0.3">
      <c r="C30776" s="227"/>
    </row>
    <row r="30777" spans="3:3" ht="15.6" x14ac:dyDescent="0.3">
      <c r="C30777" s="227"/>
    </row>
    <row r="30778" spans="3:3" ht="15.6" x14ac:dyDescent="0.3">
      <c r="C30778" s="227"/>
    </row>
    <row r="30779" spans="3:3" ht="15.6" x14ac:dyDescent="0.3">
      <c r="C30779" s="227"/>
    </row>
    <row r="30780" spans="3:3" ht="15.6" x14ac:dyDescent="0.3">
      <c r="C30780" s="227"/>
    </row>
    <row r="30781" spans="3:3" ht="15.6" x14ac:dyDescent="0.3">
      <c r="C30781" s="227"/>
    </row>
    <row r="30782" spans="3:3" ht="15.6" x14ac:dyDescent="0.3">
      <c r="C30782" s="227"/>
    </row>
    <row r="30783" spans="3:3" ht="15.6" x14ac:dyDescent="0.3">
      <c r="C30783" s="227"/>
    </row>
    <row r="30784" spans="3:3" ht="15.6" x14ac:dyDescent="0.3">
      <c r="C30784" s="227"/>
    </row>
    <row r="30785" spans="3:3" ht="15.6" x14ac:dyDescent="0.3">
      <c r="C30785" s="227"/>
    </row>
    <row r="30786" spans="3:3" ht="15.6" x14ac:dyDescent="0.3">
      <c r="C30786" s="227"/>
    </row>
    <row r="30787" spans="3:3" ht="15.6" x14ac:dyDescent="0.3">
      <c r="C30787" s="227"/>
    </row>
    <row r="30788" spans="3:3" ht="15.6" x14ac:dyDescent="0.3">
      <c r="C30788" s="227"/>
    </row>
    <row r="30789" spans="3:3" ht="15.6" x14ac:dyDescent="0.3">
      <c r="C30789" s="227"/>
    </row>
    <row r="30790" spans="3:3" ht="15.6" x14ac:dyDescent="0.3">
      <c r="C30790" s="227"/>
    </row>
    <row r="30791" spans="3:3" ht="15.6" x14ac:dyDescent="0.3">
      <c r="C30791" s="227"/>
    </row>
    <row r="30792" spans="3:3" ht="15.6" x14ac:dyDescent="0.3">
      <c r="C30792" s="227"/>
    </row>
    <row r="30793" spans="3:3" ht="15.6" x14ac:dyDescent="0.3">
      <c r="C30793" s="227"/>
    </row>
    <row r="30794" spans="3:3" ht="15.6" x14ac:dyDescent="0.3">
      <c r="C30794" s="227"/>
    </row>
    <row r="30795" spans="3:3" ht="15.6" x14ac:dyDescent="0.3">
      <c r="C30795" s="227"/>
    </row>
    <row r="30796" spans="3:3" ht="15.6" x14ac:dyDescent="0.3">
      <c r="C30796" s="227"/>
    </row>
    <row r="30797" spans="3:3" ht="15.6" x14ac:dyDescent="0.3">
      <c r="C30797" s="227"/>
    </row>
    <row r="30798" spans="3:3" ht="15.6" x14ac:dyDescent="0.3">
      <c r="C30798" s="227"/>
    </row>
    <row r="30799" spans="3:3" ht="15.6" x14ac:dyDescent="0.3">
      <c r="C30799" s="227"/>
    </row>
    <row r="30800" spans="3:3" ht="15.6" x14ac:dyDescent="0.3">
      <c r="C30800" s="227"/>
    </row>
    <row r="30801" spans="3:3" ht="15.6" x14ac:dyDescent="0.3">
      <c r="C30801" s="227"/>
    </row>
    <row r="30802" spans="3:3" ht="15.6" x14ac:dyDescent="0.3">
      <c r="C30802" s="227"/>
    </row>
    <row r="30803" spans="3:3" ht="15.6" x14ac:dyDescent="0.3">
      <c r="C30803" s="227"/>
    </row>
    <row r="30804" spans="3:3" ht="15.6" x14ac:dyDescent="0.3">
      <c r="C30804" s="227"/>
    </row>
    <row r="30805" spans="3:3" ht="15.6" x14ac:dyDescent="0.3">
      <c r="C30805" s="227"/>
    </row>
    <row r="30806" spans="3:3" ht="15.6" x14ac:dyDescent="0.3">
      <c r="C30806" s="227"/>
    </row>
    <row r="30807" spans="3:3" ht="15.6" x14ac:dyDescent="0.3">
      <c r="C30807" s="227"/>
    </row>
    <row r="30808" spans="3:3" ht="15.6" x14ac:dyDescent="0.3">
      <c r="C30808" s="227"/>
    </row>
    <row r="30809" spans="3:3" ht="15.6" x14ac:dyDescent="0.3">
      <c r="C30809" s="227"/>
    </row>
    <row r="30810" spans="3:3" ht="15.6" x14ac:dyDescent="0.3">
      <c r="C30810" s="227"/>
    </row>
    <row r="30811" spans="3:3" ht="15.6" x14ac:dyDescent="0.3">
      <c r="C30811" s="227"/>
    </row>
    <row r="30812" spans="3:3" ht="15.6" x14ac:dyDescent="0.3">
      <c r="C30812" s="227"/>
    </row>
    <row r="30813" spans="3:3" ht="15.6" x14ac:dyDescent="0.3">
      <c r="C30813" s="227"/>
    </row>
    <row r="30814" spans="3:3" ht="15.6" x14ac:dyDescent="0.3">
      <c r="C30814" s="227"/>
    </row>
    <row r="30815" spans="3:3" ht="15.6" x14ac:dyDescent="0.3">
      <c r="C30815" s="227"/>
    </row>
    <row r="30816" spans="3:3" ht="15.6" x14ac:dyDescent="0.3">
      <c r="C30816" s="227"/>
    </row>
    <row r="30817" spans="3:3" ht="15.6" x14ac:dyDescent="0.3">
      <c r="C30817" s="227"/>
    </row>
    <row r="30818" spans="3:3" ht="15.6" x14ac:dyDescent="0.3">
      <c r="C30818" s="227"/>
    </row>
    <row r="30819" spans="3:3" ht="15.6" x14ac:dyDescent="0.3">
      <c r="C30819" s="227"/>
    </row>
    <row r="30820" spans="3:3" ht="15.6" x14ac:dyDescent="0.3">
      <c r="C30820" s="227"/>
    </row>
    <row r="30821" spans="3:3" ht="15.6" x14ac:dyDescent="0.3">
      <c r="C30821" s="227"/>
    </row>
    <row r="30822" spans="3:3" ht="15.6" x14ac:dyDescent="0.3">
      <c r="C30822" s="227"/>
    </row>
    <row r="30823" spans="3:3" ht="15.6" x14ac:dyDescent="0.3">
      <c r="C30823" s="227"/>
    </row>
    <row r="30824" spans="3:3" ht="15.6" x14ac:dyDescent="0.3">
      <c r="C30824" s="227"/>
    </row>
    <row r="30825" spans="3:3" ht="15.6" x14ac:dyDescent="0.3">
      <c r="C30825" s="227"/>
    </row>
    <row r="30826" spans="3:3" ht="15.6" x14ac:dyDescent="0.3">
      <c r="C30826" s="227"/>
    </row>
    <row r="30827" spans="3:3" ht="15.6" x14ac:dyDescent="0.3">
      <c r="C30827" s="227"/>
    </row>
    <row r="30828" spans="3:3" ht="15.6" x14ac:dyDescent="0.3">
      <c r="C30828" s="227"/>
    </row>
    <row r="30829" spans="3:3" ht="15.6" x14ac:dyDescent="0.3">
      <c r="C30829" s="227"/>
    </row>
    <row r="30830" spans="3:3" ht="15.6" x14ac:dyDescent="0.3">
      <c r="C30830" s="227"/>
    </row>
    <row r="30831" spans="3:3" ht="15.6" x14ac:dyDescent="0.3">
      <c r="C30831" s="227"/>
    </row>
    <row r="30832" spans="3:3" ht="15.6" x14ac:dyDescent="0.3">
      <c r="C30832" s="227"/>
    </row>
    <row r="30833" spans="3:3" ht="15.6" x14ac:dyDescent="0.3">
      <c r="C30833" s="227"/>
    </row>
    <row r="30834" spans="3:3" ht="15.6" x14ac:dyDescent="0.3">
      <c r="C30834" s="227"/>
    </row>
    <row r="30835" spans="3:3" ht="15.6" x14ac:dyDescent="0.3">
      <c r="C30835" s="227"/>
    </row>
    <row r="30836" spans="3:3" ht="15.6" x14ac:dyDescent="0.3">
      <c r="C30836" s="227"/>
    </row>
    <row r="30837" spans="3:3" ht="15.6" x14ac:dyDescent="0.3">
      <c r="C30837" s="227"/>
    </row>
    <row r="30838" spans="3:3" ht="15.6" x14ac:dyDescent="0.3">
      <c r="C30838" s="227"/>
    </row>
    <row r="30839" spans="3:3" ht="15.6" x14ac:dyDescent="0.3">
      <c r="C30839" s="227"/>
    </row>
    <row r="30840" spans="3:3" ht="15.6" x14ac:dyDescent="0.3">
      <c r="C30840" s="227"/>
    </row>
    <row r="30841" spans="3:3" ht="15.6" x14ac:dyDescent="0.3">
      <c r="C30841" s="227"/>
    </row>
    <row r="30842" spans="3:3" ht="15.6" x14ac:dyDescent="0.3">
      <c r="C30842" s="227"/>
    </row>
    <row r="30843" spans="3:3" ht="15.6" x14ac:dyDescent="0.3">
      <c r="C30843" s="227"/>
    </row>
    <row r="30844" spans="3:3" ht="15.6" x14ac:dyDescent="0.3">
      <c r="C30844" s="227"/>
    </row>
    <row r="30845" spans="3:3" ht="15.6" x14ac:dyDescent="0.3">
      <c r="C30845" s="227"/>
    </row>
    <row r="30846" spans="3:3" ht="15.6" x14ac:dyDescent="0.3">
      <c r="C30846" s="227"/>
    </row>
    <row r="30847" spans="3:3" ht="15.6" x14ac:dyDescent="0.3">
      <c r="C30847" s="227"/>
    </row>
    <row r="30848" spans="3:3" ht="15.6" x14ac:dyDescent="0.3">
      <c r="C30848" s="227"/>
    </row>
    <row r="30849" spans="3:3" ht="15.6" x14ac:dyDescent="0.3">
      <c r="C30849" s="227"/>
    </row>
    <row r="30850" spans="3:3" ht="15.6" x14ac:dyDescent="0.3">
      <c r="C30850" s="227"/>
    </row>
    <row r="30851" spans="3:3" ht="15.6" x14ac:dyDescent="0.3">
      <c r="C30851" s="227"/>
    </row>
    <row r="30852" spans="3:3" ht="15.6" x14ac:dyDescent="0.3">
      <c r="C30852" s="227"/>
    </row>
    <row r="30853" spans="3:3" ht="15.6" x14ac:dyDescent="0.3">
      <c r="C30853" s="227"/>
    </row>
    <row r="30854" spans="3:3" ht="15.6" x14ac:dyDescent="0.3">
      <c r="C30854" s="227"/>
    </row>
    <row r="30855" spans="3:3" ht="15.6" x14ac:dyDescent="0.3">
      <c r="C30855" s="227"/>
    </row>
    <row r="30856" spans="3:3" ht="15.6" x14ac:dyDescent="0.3">
      <c r="C30856" s="227"/>
    </row>
    <row r="30857" spans="3:3" ht="15.6" x14ac:dyDescent="0.3">
      <c r="C30857" s="227"/>
    </row>
    <row r="30858" spans="3:3" ht="15.6" x14ac:dyDescent="0.3">
      <c r="C30858" s="227"/>
    </row>
    <row r="30859" spans="3:3" ht="15.6" x14ac:dyDescent="0.3">
      <c r="C30859" s="227"/>
    </row>
    <row r="30860" spans="3:3" ht="15.6" x14ac:dyDescent="0.3">
      <c r="C30860" s="227"/>
    </row>
    <row r="30861" spans="3:3" ht="15.6" x14ac:dyDescent="0.3">
      <c r="C30861" s="227"/>
    </row>
    <row r="30862" spans="3:3" ht="15.6" x14ac:dyDescent="0.3">
      <c r="C30862" s="227"/>
    </row>
    <row r="30863" spans="3:3" ht="15.6" x14ac:dyDescent="0.3">
      <c r="C30863" s="227"/>
    </row>
    <row r="30864" spans="3:3" ht="15.6" x14ac:dyDescent="0.3">
      <c r="C30864" s="227"/>
    </row>
    <row r="30865" spans="3:3" ht="15.6" x14ac:dyDescent="0.3">
      <c r="C30865" s="227"/>
    </row>
    <row r="30866" spans="3:3" ht="15.6" x14ac:dyDescent="0.3">
      <c r="C30866" s="227"/>
    </row>
    <row r="30867" spans="3:3" ht="15.6" x14ac:dyDescent="0.3">
      <c r="C30867" s="227"/>
    </row>
    <row r="30868" spans="3:3" ht="15.6" x14ac:dyDescent="0.3">
      <c r="C30868" s="227"/>
    </row>
    <row r="30869" spans="3:3" ht="15.6" x14ac:dyDescent="0.3">
      <c r="C30869" s="227"/>
    </row>
    <row r="30870" spans="3:3" ht="15.6" x14ac:dyDescent="0.3">
      <c r="C30870" s="227"/>
    </row>
    <row r="30871" spans="3:3" ht="15.6" x14ac:dyDescent="0.3">
      <c r="C30871" s="227"/>
    </row>
    <row r="30872" spans="3:3" ht="15.6" x14ac:dyDescent="0.3">
      <c r="C30872" s="227"/>
    </row>
    <row r="30873" spans="3:3" ht="15.6" x14ac:dyDescent="0.3">
      <c r="C30873" s="227"/>
    </row>
    <row r="30874" spans="3:3" ht="15.6" x14ac:dyDescent="0.3">
      <c r="C30874" s="227"/>
    </row>
    <row r="30875" spans="3:3" ht="15.6" x14ac:dyDescent="0.3">
      <c r="C30875" s="227"/>
    </row>
    <row r="30876" spans="3:3" ht="15.6" x14ac:dyDescent="0.3">
      <c r="C30876" s="227"/>
    </row>
    <row r="30877" spans="3:3" ht="15.6" x14ac:dyDescent="0.3">
      <c r="C30877" s="227"/>
    </row>
    <row r="30878" spans="3:3" ht="15.6" x14ac:dyDescent="0.3">
      <c r="C30878" s="227"/>
    </row>
    <row r="30879" spans="3:3" ht="15.6" x14ac:dyDescent="0.3">
      <c r="C30879" s="227"/>
    </row>
    <row r="30880" spans="3:3" ht="15.6" x14ac:dyDescent="0.3">
      <c r="C30880" s="227"/>
    </row>
    <row r="30881" spans="3:3" ht="15.6" x14ac:dyDescent="0.3">
      <c r="C30881" s="227"/>
    </row>
    <row r="30882" spans="3:3" ht="15.6" x14ac:dyDescent="0.3">
      <c r="C30882" s="227"/>
    </row>
    <row r="30883" spans="3:3" ht="15.6" x14ac:dyDescent="0.3">
      <c r="C30883" s="227"/>
    </row>
    <row r="30884" spans="3:3" ht="15.6" x14ac:dyDescent="0.3">
      <c r="C30884" s="227"/>
    </row>
    <row r="30885" spans="3:3" ht="15.6" x14ac:dyDescent="0.3">
      <c r="C30885" s="227"/>
    </row>
    <row r="30886" spans="3:3" ht="15.6" x14ac:dyDescent="0.3">
      <c r="C30886" s="227"/>
    </row>
    <row r="30887" spans="3:3" ht="15.6" x14ac:dyDescent="0.3">
      <c r="C30887" s="227"/>
    </row>
    <row r="30888" spans="3:3" ht="15.6" x14ac:dyDescent="0.3">
      <c r="C30888" s="227"/>
    </row>
    <row r="30889" spans="3:3" ht="15.6" x14ac:dyDescent="0.3">
      <c r="C30889" s="227"/>
    </row>
    <row r="30890" spans="3:3" ht="15.6" x14ac:dyDescent="0.3">
      <c r="C30890" s="227"/>
    </row>
    <row r="30891" spans="3:3" ht="15.6" x14ac:dyDescent="0.3">
      <c r="C30891" s="227"/>
    </row>
    <row r="30892" spans="3:3" ht="15.6" x14ac:dyDescent="0.3">
      <c r="C30892" s="227"/>
    </row>
    <row r="30893" spans="3:3" ht="15.6" x14ac:dyDescent="0.3">
      <c r="C30893" s="227"/>
    </row>
    <row r="30894" spans="3:3" ht="15.6" x14ac:dyDescent="0.3">
      <c r="C30894" s="227"/>
    </row>
    <row r="30895" spans="3:3" ht="15.6" x14ac:dyDescent="0.3">
      <c r="C30895" s="227"/>
    </row>
    <row r="30896" spans="3:3" ht="15.6" x14ac:dyDescent="0.3">
      <c r="C30896" s="227"/>
    </row>
    <row r="30897" spans="3:3" ht="15.6" x14ac:dyDescent="0.3">
      <c r="C30897" s="227"/>
    </row>
    <row r="30898" spans="3:3" ht="15.6" x14ac:dyDescent="0.3">
      <c r="C30898" s="227"/>
    </row>
    <row r="30899" spans="3:3" ht="15.6" x14ac:dyDescent="0.3">
      <c r="C30899" s="227"/>
    </row>
    <row r="30900" spans="3:3" ht="15.6" x14ac:dyDescent="0.3">
      <c r="C30900" s="227"/>
    </row>
    <row r="30901" spans="3:3" ht="15.6" x14ac:dyDescent="0.3">
      <c r="C30901" s="227"/>
    </row>
    <row r="30902" spans="3:3" ht="15.6" x14ac:dyDescent="0.3">
      <c r="C30902" s="227"/>
    </row>
    <row r="30903" spans="3:3" ht="15.6" x14ac:dyDescent="0.3">
      <c r="C30903" s="227"/>
    </row>
    <row r="30904" spans="3:3" ht="15.6" x14ac:dyDescent="0.3">
      <c r="C30904" s="227"/>
    </row>
    <row r="30905" spans="3:3" ht="15.6" x14ac:dyDescent="0.3">
      <c r="C30905" s="227"/>
    </row>
    <row r="30906" spans="3:3" ht="15.6" x14ac:dyDescent="0.3">
      <c r="C30906" s="227"/>
    </row>
    <row r="30907" spans="3:3" ht="15.6" x14ac:dyDescent="0.3">
      <c r="C30907" s="227"/>
    </row>
    <row r="30908" spans="3:3" ht="15.6" x14ac:dyDescent="0.3">
      <c r="C30908" s="227"/>
    </row>
    <row r="30909" spans="3:3" ht="15.6" x14ac:dyDescent="0.3">
      <c r="C30909" s="227"/>
    </row>
    <row r="30910" spans="3:3" ht="15.6" x14ac:dyDescent="0.3">
      <c r="C30910" s="227"/>
    </row>
    <row r="30911" spans="3:3" ht="15.6" x14ac:dyDescent="0.3">
      <c r="C30911" s="227"/>
    </row>
    <row r="30912" spans="3:3" ht="15.6" x14ac:dyDescent="0.3">
      <c r="C30912" s="227"/>
    </row>
    <row r="30913" spans="3:3" ht="15.6" x14ac:dyDescent="0.3">
      <c r="C30913" s="227"/>
    </row>
    <row r="30914" spans="3:3" ht="15.6" x14ac:dyDescent="0.3">
      <c r="C30914" s="227"/>
    </row>
    <row r="30915" spans="3:3" ht="15.6" x14ac:dyDescent="0.3">
      <c r="C30915" s="227"/>
    </row>
    <row r="30916" spans="3:3" ht="15.6" x14ac:dyDescent="0.3">
      <c r="C30916" s="227"/>
    </row>
    <row r="30917" spans="3:3" ht="15.6" x14ac:dyDescent="0.3">
      <c r="C30917" s="227"/>
    </row>
    <row r="30918" spans="3:3" ht="15.6" x14ac:dyDescent="0.3">
      <c r="C30918" s="227"/>
    </row>
    <row r="30919" spans="3:3" ht="15.6" x14ac:dyDescent="0.3">
      <c r="C30919" s="227"/>
    </row>
    <row r="30920" spans="3:3" ht="15.6" x14ac:dyDescent="0.3">
      <c r="C30920" s="227"/>
    </row>
    <row r="30921" spans="3:3" ht="15.6" x14ac:dyDescent="0.3">
      <c r="C30921" s="227"/>
    </row>
    <row r="30922" spans="3:3" ht="15.6" x14ac:dyDescent="0.3">
      <c r="C30922" s="227"/>
    </row>
    <row r="30923" spans="3:3" ht="15.6" x14ac:dyDescent="0.3">
      <c r="C30923" s="227"/>
    </row>
    <row r="30924" spans="3:3" ht="15.6" x14ac:dyDescent="0.3">
      <c r="C30924" s="227"/>
    </row>
    <row r="30925" spans="3:3" ht="15.6" x14ac:dyDescent="0.3">
      <c r="C30925" s="227"/>
    </row>
    <row r="30926" spans="3:3" ht="15.6" x14ac:dyDescent="0.3">
      <c r="C30926" s="227"/>
    </row>
    <row r="30927" spans="3:3" ht="15.6" x14ac:dyDescent="0.3">
      <c r="C30927" s="227"/>
    </row>
    <row r="30928" spans="3:3" ht="15.6" x14ac:dyDescent="0.3">
      <c r="C30928" s="227"/>
    </row>
    <row r="30929" spans="3:3" ht="15.6" x14ac:dyDescent="0.3">
      <c r="C30929" s="227"/>
    </row>
    <row r="30930" spans="3:3" ht="15.6" x14ac:dyDescent="0.3">
      <c r="C30930" s="227"/>
    </row>
    <row r="30931" spans="3:3" ht="15.6" x14ac:dyDescent="0.3">
      <c r="C30931" s="227"/>
    </row>
    <row r="30932" spans="3:3" ht="15.6" x14ac:dyDescent="0.3">
      <c r="C30932" s="227"/>
    </row>
    <row r="30933" spans="3:3" ht="15.6" x14ac:dyDescent="0.3">
      <c r="C30933" s="227"/>
    </row>
    <row r="30934" spans="3:3" ht="15.6" x14ac:dyDescent="0.3">
      <c r="C30934" s="227"/>
    </row>
    <row r="30935" spans="3:3" ht="15.6" x14ac:dyDescent="0.3">
      <c r="C30935" s="227"/>
    </row>
    <row r="30936" spans="3:3" ht="15.6" x14ac:dyDescent="0.3">
      <c r="C30936" s="227"/>
    </row>
    <row r="30937" spans="3:3" ht="15.6" x14ac:dyDescent="0.3">
      <c r="C30937" s="227"/>
    </row>
    <row r="30938" spans="3:3" ht="15.6" x14ac:dyDescent="0.3">
      <c r="C30938" s="227"/>
    </row>
    <row r="30939" spans="3:3" ht="15.6" x14ac:dyDescent="0.3">
      <c r="C30939" s="227"/>
    </row>
    <row r="30940" spans="3:3" ht="15.6" x14ac:dyDescent="0.3">
      <c r="C30940" s="227"/>
    </row>
    <row r="30941" spans="3:3" ht="15.6" x14ac:dyDescent="0.3">
      <c r="C30941" s="227"/>
    </row>
    <row r="30942" spans="3:3" ht="15.6" x14ac:dyDescent="0.3">
      <c r="C30942" s="227"/>
    </row>
    <row r="30943" spans="3:3" ht="15.6" x14ac:dyDescent="0.3">
      <c r="C30943" s="227"/>
    </row>
    <row r="30944" spans="3:3" ht="15.6" x14ac:dyDescent="0.3">
      <c r="C30944" s="227"/>
    </row>
    <row r="30945" spans="3:3" ht="15.6" x14ac:dyDescent="0.3">
      <c r="C30945" s="227"/>
    </row>
    <row r="30946" spans="3:3" ht="15.6" x14ac:dyDescent="0.3">
      <c r="C30946" s="227"/>
    </row>
    <row r="30947" spans="3:3" ht="15.6" x14ac:dyDescent="0.3">
      <c r="C30947" s="227"/>
    </row>
    <row r="30948" spans="3:3" ht="15.6" x14ac:dyDescent="0.3">
      <c r="C30948" s="227"/>
    </row>
    <row r="30949" spans="3:3" ht="15.6" x14ac:dyDescent="0.3">
      <c r="C30949" s="227"/>
    </row>
    <row r="30950" spans="3:3" ht="15.6" x14ac:dyDescent="0.3">
      <c r="C30950" s="227"/>
    </row>
    <row r="30951" spans="3:3" ht="15.6" x14ac:dyDescent="0.3">
      <c r="C30951" s="227"/>
    </row>
    <row r="30952" spans="3:3" ht="15.6" x14ac:dyDescent="0.3">
      <c r="C30952" s="227"/>
    </row>
    <row r="30953" spans="3:3" ht="15.6" x14ac:dyDescent="0.3">
      <c r="C30953" s="227"/>
    </row>
    <row r="30954" spans="3:3" ht="15.6" x14ac:dyDescent="0.3">
      <c r="C30954" s="227"/>
    </row>
    <row r="30955" spans="3:3" ht="15.6" x14ac:dyDescent="0.3">
      <c r="C30955" s="227"/>
    </row>
    <row r="30956" spans="3:3" ht="15.6" x14ac:dyDescent="0.3">
      <c r="C30956" s="227"/>
    </row>
    <row r="30957" spans="3:3" ht="15.6" x14ac:dyDescent="0.3">
      <c r="C30957" s="227"/>
    </row>
    <row r="30958" spans="3:3" ht="15.6" x14ac:dyDescent="0.3">
      <c r="C30958" s="227"/>
    </row>
    <row r="30959" spans="3:3" ht="15.6" x14ac:dyDescent="0.3">
      <c r="C30959" s="227"/>
    </row>
    <row r="30960" spans="3:3" ht="15.6" x14ac:dyDescent="0.3">
      <c r="C30960" s="227"/>
    </row>
    <row r="30961" spans="3:3" ht="15.6" x14ac:dyDescent="0.3">
      <c r="C30961" s="227"/>
    </row>
    <row r="30962" spans="3:3" ht="15.6" x14ac:dyDescent="0.3">
      <c r="C30962" s="227"/>
    </row>
    <row r="30963" spans="3:3" ht="15.6" x14ac:dyDescent="0.3">
      <c r="C30963" s="227"/>
    </row>
    <row r="30964" spans="3:3" ht="15.6" x14ac:dyDescent="0.3">
      <c r="C30964" s="227"/>
    </row>
    <row r="30965" spans="3:3" ht="15.6" x14ac:dyDescent="0.3">
      <c r="C30965" s="227"/>
    </row>
    <row r="30966" spans="3:3" ht="15.6" x14ac:dyDescent="0.3">
      <c r="C30966" s="227"/>
    </row>
    <row r="30967" spans="3:3" ht="15.6" x14ac:dyDescent="0.3">
      <c r="C30967" s="227"/>
    </row>
    <row r="30968" spans="3:3" ht="15.6" x14ac:dyDescent="0.3">
      <c r="C30968" s="227"/>
    </row>
    <row r="30969" spans="3:3" ht="15.6" x14ac:dyDescent="0.3">
      <c r="C30969" s="227"/>
    </row>
    <row r="30970" spans="3:3" ht="15.6" x14ac:dyDescent="0.3">
      <c r="C30970" s="227"/>
    </row>
    <row r="30971" spans="3:3" ht="15.6" x14ac:dyDescent="0.3">
      <c r="C30971" s="227"/>
    </row>
    <row r="30972" spans="3:3" ht="15.6" x14ac:dyDescent="0.3">
      <c r="C30972" s="227"/>
    </row>
    <row r="30973" spans="3:3" ht="15.6" x14ac:dyDescent="0.3">
      <c r="C30973" s="227"/>
    </row>
    <row r="30974" spans="3:3" ht="15.6" x14ac:dyDescent="0.3">
      <c r="C30974" s="227"/>
    </row>
    <row r="30975" spans="3:3" ht="15.6" x14ac:dyDescent="0.3">
      <c r="C30975" s="227"/>
    </row>
    <row r="30976" spans="3:3" ht="15.6" x14ac:dyDescent="0.3">
      <c r="C30976" s="227"/>
    </row>
    <row r="30977" spans="3:3" ht="15.6" x14ac:dyDescent="0.3">
      <c r="C30977" s="227"/>
    </row>
    <row r="30978" spans="3:3" ht="15.6" x14ac:dyDescent="0.3">
      <c r="C30978" s="227"/>
    </row>
    <row r="30979" spans="3:3" ht="15.6" x14ac:dyDescent="0.3">
      <c r="C30979" s="227"/>
    </row>
    <row r="30980" spans="3:3" ht="15.6" x14ac:dyDescent="0.3">
      <c r="C30980" s="227"/>
    </row>
    <row r="30981" spans="3:3" ht="15.6" x14ac:dyDescent="0.3">
      <c r="C30981" s="227"/>
    </row>
    <row r="30982" spans="3:3" ht="15.6" x14ac:dyDescent="0.3">
      <c r="C30982" s="227"/>
    </row>
    <row r="30983" spans="3:3" ht="15.6" x14ac:dyDescent="0.3">
      <c r="C30983" s="227"/>
    </row>
    <row r="30984" spans="3:3" ht="15.6" x14ac:dyDescent="0.3">
      <c r="C30984" s="227"/>
    </row>
    <row r="30985" spans="3:3" ht="15.6" x14ac:dyDescent="0.3">
      <c r="C30985" s="227"/>
    </row>
    <row r="30986" spans="3:3" ht="15.6" x14ac:dyDescent="0.3">
      <c r="C30986" s="227"/>
    </row>
    <row r="30987" spans="3:3" ht="15.6" x14ac:dyDescent="0.3">
      <c r="C30987" s="227"/>
    </row>
    <row r="30988" spans="3:3" ht="15.6" x14ac:dyDescent="0.3">
      <c r="C30988" s="227"/>
    </row>
    <row r="30989" spans="3:3" ht="15.6" x14ac:dyDescent="0.3">
      <c r="C30989" s="227"/>
    </row>
    <row r="30990" spans="3:3" ht="15.6" x14ac:dyDescent="0.3">
      <c r="C30990" s="227"/>
    </row>
    <row r="30991" spans="3:3" ht="15.6" x14ac:dyDescent="0.3">
      <c r="C30991" s="227"/>
    </row>
    <row r="30992" spans="3:3" ht="15.6" x14ac:dyDescent="0.3">
      <c r="C30992" s="227"/>
    </row>
    <row r="30993" spans="3:3" ht="15.6" x14ac:dyDescent="0.3">
      <c r="C30993" s="227"/>
    </row>
    <row r="30994" spans="3:3" ht="15.6" x14ac:dyDescent="0.3">
      <c r="C30994" s="227"/>
    </row>
    <row r="30995" spans="3:3" ht="15.6" x14ac:dyDescent="0.3">
      <c r="C30995" s="227"/>
    </row>
    <row r="30996" spans="3:3" ht="15.6" x14ac:dyDescent="0.3">
      <c r="C30996" s="227"/>
    </row>
    <row r="30997" spans="3:3" ht="15.6" x14ac:dyDescent="0.3">
      <c r="C30997" s="227"/>
    </row>
    <row r="30998" spans="3:3" ht="15.6" x14ac:dyDescent="0.3">
      <c r="C30998" s="227"/>
    </row>
    <row r="30999" spans="3:3" ht="15.6" x14ac:dyDescent="0.3">
      <c r="C30999" s="227"/>
    </row>
    <row r="31000" spans="3:3" ht="15.6" x14ac:dyDescent="0.3">
      <c r="C31000" s="227"/>
    </row>
    <row r="31001" spans="3:3" ht="15.6" x14ac:dyDescent="0.3">
      <c r="C31001" s="227"/>
    </row>
    <row r="31002" spans="3:3" ht="15.6" x14ac:dyDescent="0.3">
      <c r="C31002" s="227"/>
    </row>
    <row r="31003" spans="3:3" ht="15.6" x14ac:dyDescent="0.3">
      <c r="C31003" s="227"/>
    </row>
    <row r="31004" spans="3:3" ht="15.6" x14ac:dyDescent="0.3">
      <c r="C31004" s="227"/>
    </row>
    <row r="31005" spans="3:3" ht="15.6" x14ac:dyDescent="0.3">
      <c r="C31005" s="227"/>
    </row>
    <row r="31006" spans="3:3" ht="15.6" x14ac:dyDescent="0.3">
      <c r="C31006" s="227"/>
    </row>
    <row r="31007" spans="3:3" ht="15.6" x14ac:dyDescent="0.3">
      <c r="C31007" s="227"/>
    </row>
    <row r="31008" spans="3:3" ht="15.6" x14ac:dyDescent="0.3">
      <c r="C31008" s="227"/>
    </row>
    <row r="31009" spans="3:3" ht="15.6" x14ac:dyDescent="0.3">
      <c r="C31009" s="227"/>
    </row>
    <row r="31010" spans="3:3" ht="15.6" x14ac:dyDescent="0.3">
      <c r="C31010" s="227"/>
    </row>
    <row r="31011" spans="3:3" ht="15.6" x14ac:dyDescent="0.3">
      <c r="C31011" s="227"/>
    </row>
    <row r="31012" spans="3:3" ht="15.6" x14ac:dyDescent="0.3">
      <c r="C31012" s="227"/>
    </row>
    <row r="31013" spans="3:3" ht="15.6" x14ac:dyDescent="0.3">
      <c r="C31013" s="227"/>
    </row>
    <row r="31014" spans="3:3" ht="15.6" x14ac:dyDescent="0.3">
      <c r="C31014" s="227"/>
    </row>
    <row r="31015" spans="3:3" ht="15.6" x14ac:dyDescent="0.3">
      <c r="C31015" s="227"/>
    </row>
    <row r="31016" spans="3:3" ht="15.6" x14ac:dyDescent="0.3">
      <c r="C31016" s="227"/>
    </row>
    <row r="31017" spans="3:3" ht="15.6" x14ac:dyDescent="0.3">
      <c r="C31017" s="227"/>
    </row>
    <row r="31018" spans="3:3" ht="15.6" x14ac:dyDescent="0.3">
      <c r="C31018" s="227"/>
    </row>
    <row r="31019" spans="3:3" ht="15.6" x14ac:dyDescent="0.3">
      <c r="C31019" s="227"/>
    </row>
    <row r="31020" spans="3:3" ht="15.6" x14ac:dyDescent="0.3">
      <c r="C31020" s="227"/>
    </row>
    <row r="31021" spans="3:3" ht="15.6" x14ac:dyDescent="0.3">
      <c r="C31021" s="227"/>
    </row>
    <row r="31022" spans="3:3" ht="15.6" x14ac:dyDescent="0.3">
      <c r="C31022" s="227"/>
    </row>
    <row r="31023" spans="3:3" ht="15.6" x14ac:dyDescent="0.3">
      <c r="C31023" s="227"/>
    </row>
    <row r="31024" spans="3:3" ht="15.6" x14ac:dyDescent="0.3">
      <c r="C31024" s="227"/>
    </row>
    <row r="31025" spans="3:3" ht="15.6" x14ac:dyDescent="0.3">
      <c r="C31025" s="227"/>
    </row>
    <row r="31026" spans="3:3" ht="15.6" x14ac:dyDescent="0.3">
      <c r="C31026" s="227"/>
    </row>
    <row r="31027" spans="3:3" ht="15.6" x14ac:dyDescent="0.3">
      <c r="C31027" s="227"/>
    </row>
    <row r="31028" spans="3:3" ht="15.6" x14ac:dyDescent="0.3">
      <c r="C31028" s="227"/>
    </row>
    <row r="31029" spans="3:3" ht="15.6" x14ac:dyDescent="0.3">
      <c r="C31029" s="227"/>
    </row>
    <row r="31030" spans="3:3" ht="15.6" x14ac:dyDescent="0.3">
      <c r="C31030" s="227"/>
    </row>
    <row r="31031" spans="3:3" ht="15.6" x14ac:dyDescent="0.3">
      <c r="C31031" s="227"/>
    </row>
    <row r="31032" spans="3:3" ht="15.6" x14ac:dyDescent="0.3">
      <c r="C31032" s="227"/>
    </row>
    <row r="31033" spans="3:3" ht="15.6" x14ac:dyDescent="0.3">
      <c r="C31033" s="227"/>
    </row>
    <row r="31034" spans="3:3" ht="15.6" x14ac:dyDescent="0.3">
      <c r="C31034" s="227"/>
    </row>
    <row r="31035" spans="3:3" ht="15.6" x14ac:dyDescent="0.3">
      <c r="C31035" s="227"/>
    </row>
    <row r="31036" spans="3:3" ht="15.6" x14ac:dyDescent="0.3">
      <c r="C31036" s="227"/>
    </row>
    <row r="31037" spans="3:3" ht="15.6" x14ac:dyDescent="0.3">
      <c r="C31037" s="227"/>
    </row>
    <row r="31038" spans="3:3" ht="15.6" x14ac:dyDescent="0.3">
      <c r="C31038" s="227"/>
    </row>
    <row r="31039" spans="3:3" ht="15.6" x14ac:dyDescent="0.3">
      <c r="C31039" s="227"/>
    </row>
    <row r="31040" spans="3:3" ht="15.6" x14ac:dyDescent="0.3">
      <c r="C31040" s="227"/>
    </row>
    <row r="31041" spans="3:3" ht="15.6" x14ac:dyDescent="0.3">
      <c r="C31041" s="227"/>
    </row>
    <row r="31042" spans="3:3" ht="15.6" x14ac:dyDescent="0.3">
      <c r="C31042" s="227"/>
    </row>
    <row r="31043" spans="3:3" ht="15.6" x14ac:dyDescent="0.3">
      <c r="C31043" s="227"/>
    </row>
    <row r="31044" spans="3:3" ht="15.6" x14ac:dyDescent="0.3">
      <c r="C31044" s="227"/>
    </row>
    <row r="31045" spans="3:3" ht="15.6" x14ac:dyDescent="0.3">
      <c r="C31045" s="227"/>
    </row>
    <row r="31046" spans="3:3" ht="15.6" x14ac:dyDescent="0.3">
      <c r="C31046" s="227"/>
    </row>
    <row r="31047" spans="3:3" ht="15.6" x14ac:dyDescent="0.3">
      <c r="C31047" s="227"/>
    </row>
    <row r="31048" spans="3:3" ht="15.6" x14ac:dyDescent="0.3">
      <c r="C31048" s="227"/>
    </row>
    <row r="31049" spans="3:3" ht="15.6" x14ac:dyDescent="0.3">
      <c r="C31049" s="227"/>
    </row>
    <row r="31050" spans="3:3" ht="15.6" x14ac:dyDescent="0.3">
      <c r="C31050" s="227"/>
    </row>
    <row r="31051" spans="3:3" ht="15.6" x14ac:dyDescent="0.3">
      <c r="C31051" s="227"/>
    </row>
    <row r="31052" spans="3:3" ht="15.6" x14ac:dyDescent="0.3">
      <c r="C31052" s="227"/>
    </row>
    <row r="31053" spans="3:3" ht="15.6" x14ac:dyDescent="0.3">
      <c r="C31053" s="227"/>
    </row>
    <row r="31054" spans="3:3" ht="15.6" x14ac:dyDescent="0.3">
      <c r="C31054" s="227"/>
    </row>
    <row r="31055" spans="3:3" ht="15.6" x14ac:dyDescent="0.3">
      <c r="C31055" s="227"/>
    </row>
    <row r="31056" spans="3:3" ht="15.6" x14ac:dyDescent="0.3">
      <c r="C31056" s="227"/>
    </row>
    <row r="31057" spans="3:3" ht="15.6" x14ac:dyDescent="0.3">
      <c r="C31057" s="227"/>
    </row>
    <row r="31058" spans="3:3" ht="15.6" x14ac:dyDescent="0.3">
      <c r="C31058" s="227"/>
    </row>
    <row r="31059" spans="3:3" ht="15.6" x14ac:dyDescent="0.3">
      <c r="C31059" s="227"/>
    </row>
    <row r="31060" spans="3:3" ht="15.6" x14ac:dyDescent="0.3">
      <c r="C31060" s="227"/>
    </row>
    <row r="31061" spans="3:3" ht="15.6" x14ac:dyDescent="0.3">
      <c r="C31061" s="227"/>
    </row>
    <row r="31062" spans="3:3" ht="15.6" x14ac:dyDescent="0.3">
      <c r="C31062" s="227"/>
    </row>
    <row r="31063" spans="3:3" ht="15.6" x14ac:dyDescent="0.3">
      <c r="C31063" s="227"/>
    </row>
    <row r="31064" spans="3:3" ht="15.6" x14ac:dyDescent="0.3">
      <c r="C31064" s="227"/>
    </row>
    <row r="31065" spans="3:3" ht="15.6" x14ac:dyDescent="0.3">
      <c r="C31065" s="227"/>
    </row>
    <row r="31066" spans="3:3" ht="15.6" x14ac:dyDescent="0.3">
      <c r="C31066" s="227"/>
    </row>
    <row r="31067" spans="3:3" ht="15.6" x14ac:dyDescent="0.3">
      <c r="C31067" s="227"/>
    </row>
    <row r="31068" spans="3:3" ht="15.6" x14ac:dyDescent="0.3">
      <c r="C31068" s="227"/>
    </row>
    <row r="31069" spans="3:3" ht="15.6" x14ac:dyDescent="0.3">
      <c r="C31069" s="227"/>
    </row>
    <row r="31070" spans="3:3" ht="15.6" x14ac:dyDescent="0.3">
      <c r="C31070" s="227"/>
    </row>
    <row r="31071" spans="3:3" ht="15.6" x14ac:dyDescent="0.3">
      <c r="C31071" s="227"/>
    </row>
    <row r="31072" spans="3:3" ht="15.6" x14ac:dyDescent="0.3">
      <c r="C31072" s="227"/>
    </row>
    <row r="31073" spans="3:3" ht="15.6" x14ac:dyDescent="0.3">
      <c r="C31073" s="227"/>
    </row>
    <row r="31074" spans="3:3" ht="15.6" x14ac:dyDescent="0.3">
      <c r="C31074" s="227"/>
    </row>
    <row r="31075" spans="3:3" ht="15.6" x14ac:dyDescent="0.3">
      <c r="C31075" s="227"/>
    </row>
    <row r="31076" spans="3:3" ht="15.6" x14ac:dyDescent="0.3">
      <c r="C31076" s="227"/>
    </row>
    <row r="31077" spans="3:3" ht="15.6" x14ac:dyDescent="0.3">
      <c r="C31077" s="227"/>
    </row>
    <row r="31078" spans="3:3" ht="15.6" x14ac:dyDescent="0.3">
      <c r="C31078" s="227"/>
    </row>
    <row r="31079" spans="3:3" ht="15.6" x14ac:dyDescent="0.3">
      <c r="C31079" s="227"/>
    </row>
    <row r="31080" spans="3:3" ht="15.6" x14ac:dyDescent="0.3">
      <c r="C31080" s="227"/>
    </row>
    <row r="31081" spans="3:3" ht="15.6" x14ac:dyDescent="0.3">
      <c r="C31081" s="227"/>
    </row>
    <row r="31082" spans="3:3" ht="15.6" x14ac:dyDescent="0.3">
      <c r="C31082" s="227"/>
    </row>
    <row r="31083" spans="3:3" ht="15.6" x14ac:dyDescent="0.3">
      <c r="C31083" s="227"/>
    </row>
    <row r="31084" spans="3:3" ht="15.6" x14ac:dyDescent="0.3">
      <c r="C31084" s="227"/>
    </row>
    <row r="31085" spans="3:3" ht="15.6" x14ac:dyDescent="0.3">
      <c r="C31085" s="227"/>
    </row>
    <row r="31086" spans="3:3" ht="15.6" x14ac:dyDescent="0.3">
      <c r="C31086" s="227"/>
    </row>
    <row r="31087" spans="3:3" ht="15.6" x14ac:dyDescent="0.3">
      <c r="C31087" s="227"/>
    </row>
    <row r="31088" spans="3:3" ht="15.6" x14ac:dyDescent="0.3">
      <c r="C31088" s="227"/>
    </row>
    <row r="31089" spans="3:3" ht="15.6" x14ac:dyDescent="0.3">
      <c r="C31089" s="227"/>
    </row>
    <row r="31090" spans="3:3" ht="15.6" x14ac:dyDescent="0.3">
      <c r="C31090" s="227"/>
    </row>
    <row r="31091" spans="3:3" ht="15.6" x14ac:dyDescent="0.3">
      <c r="C31091" s="227"/>
    </row>
    <row r="31092" spans="3:3" ht="15.6" x14ac:dyDescent="0.3">
      <c r="C31092" s="227"/>
    </row>
    <row r="31093" spans="3:3" ht="15.6" x14ac:dyDescent="0.3">
      <c r="C31093" s="227"/>
    </row>
    <row r="31094" spans="3:3" ht="15.6" x14ac:dyDescent="0.3">
      <c r="C31094" s="227"/>
    </row>
    <row r="31095" spans="3:3" ht="15.6" x14ac:dyDescent="0.3">
      <c r="C31095" s="227"/>
    </row>
    <row r="31096" spans="3:3" ht="15.6" x14ac:dyDescent="0.3">
      <c r="C31096" s="227"/>
    </row>
    <row r="31097" spans="3:3" ht="15.6" x14ac:dyDescent="0.3">
      <c r="C31097" s="227"/>
    </row>
    <row r="31098" spans="3:3" ht="15.6" x14ac:dyDescent="0.3">
      <c r="C31098" s="227"/>
    </row>
    <row r="31099" spans="3:3" ht="15.6" x14ac:dyDescent="0.3">
      <c r="C31099" s="227"/>
    </row>
    <row r="31100" spans="3:3" ht="15.6" x14ac:dyDescent="0.3">
      <c r="C31100" s="227"/>
    </row>
    <row r="31101" spans="3:3" ht="15.6" x14ac:dyDescent="0.3">
      <c r="C31101" s="227"/>
    </row>
    <row r="31102" spans="3:3" ht="15.6" x14ac:dyDescent="0.3">
      <c r="C31102" s="227"/>
    </row>
    <row r="31103" spans="3:3" ht="15.6" x14ac:dyDescent="0.3">
      <c r="C31103" s="227"/>
    </row>
    <row r="31104" spans="3:3" ht="15.6" x14ac:dyDescent="0.3">
      <c r="C31104" s="227"/>
    </row>
    <row r="31105" spans="3:3" ht="15.6" x14ac:dyDescent="0.3">
      <c r="C31105" s="227"/>
    </row>
    <row r="31106" spans="3:3" ht="15.6" x14ac:dyDescent="0.3">
      <c r="C31106" s="227"/>
    </row>
    <row r="31107" spans="3:3" ht="15.6" x14ac:dyDescent="0.3">
      <c r="C31107" s="227"/>
    </row>
    <row r="31108" spans="3:3" ht="15.6" x14ac:dyDescent="0.3">
      <c r="C31108" s="227"/>
    </row>
    <row r="31109" spans="3:3" ht="15.6" x14ac:dyDescent="0.3">
      <c r="C31109" s="227"/>
    </row>
    <row r="31110" spans="3:3" ht="15.6" x14ac:dyDescent="0.3">
      <c r="C31110" s="227"/>
    </row>
    <row r="31111" spans="3:3" ht="15.6" x14ac:dyDescent="0.3">
      <c r="C31111" s="227"/>
    </row>
    <row r="31112" spans="3:3" ht="15.6" x14ac:dyDescent="0.3">
      <c r="C31112" s="227"/>
    </row>
    <row r="31113" spans="3:3" ht="15.6" x14ac:dyDescent="0.3">
      <c r="C31113" s="227"/>
    </row>
    <row r="31114" spans="3:3" ht="15.6" x14ac:dyDescent="0.3">
      <c r="C31114" s="227"/>
    </row>
    <row r="31115" spans="3:3" ht="15.6" x14ac:dyDescent="0.3">
      <c r="C31115" s="227"/>
    </row>
    <row r="31116" spans="3:3" ht="15.6" x14ac:dyDescent="0.3">
      <c r="C31116" s="227"/>
    </row>
    <row r="31117" spans="3:3" ht="15.6" x14ac:dyDescent="0.3">
      <c r="C31117" s="227"/>
    </row>
    <row r="31118" spans="3:3" ht="15.6" x14ac:dyDescent="0.3">
      <c r="C31118" s="227"/>
    </row>
    <row r="31119" spans="3:3" ht="15.6" x14ac:dyDescent="0.3">
      <c r="C31119" s="227"/>
    </row>
    <row r="31120" spans="3:3" ht="15.6" x14ac:dyDescent="0.3">
      <c r="C31120" s="227"/>
    </row>
    <row r="31121" spans="3:3" ht="15.6" x14ac:dyDescent="0.3">
      <c r="C31121" s="227"/>
    </row>
    <row r="31122" spans="3:3" ht="15.6" x14ac:dyDescent="0.3">
      <c r="C31122" s="227"/>
    </row>
    <row r="31123" spans="3:3" ht="15.6" x14ac:dyDescent="0.3">
      <c r="C31123" s="227"/>
    </row>
    <row r="31124" spans="3:3" ht="15.6" x14ac:dyDescent="0.3">
      <c r="C31124" s="227"/>
    </row>
    <row r="31125" spans="3:3" ht="15.6" x14ac:dyDescent="0.3">
      <c r="C31125" s="227"/>
    </row>
    <row r="31126" spans="3:3" ht="15.6" x14ac:dyDescent="0.3">
      <c r="C31126" s="227"/>
    </row>
    <row r="31127" spans="3:3" ht="15.6" x14ac:dyDescent="0.3">
      <c r="C31127" s="227"/>
    </row>
    <row r="31128" spans="3:3" ht="15.6" x14ac:dyDescent="0.3">
      <c r="C31128" s="227"/>
    </row>
    <row r="31129" spans="3:3" ht="15.6" x14ac:dyDescent="0.3">
      <c r="C31129" s="227"/>
    </row>
    <row r="31130" spans="3:3" ht="15.6" x14ac:dyDescent="0.3">
      <c r="C31130" s="227"/>
    </row>
    <row r="31131" spans="3:3" ht="15.6" x14ac:dyDescent="0.3">
      <c r="C31131" s="227"/>
    </row>
    <row r="31132" spans="3:3" ht="15.6" x14ac:dyDescent="0.3">
      <c r="C31132" s="227"/>
    </row>
    <row r="31133" spans="3:3" ht="15.6" x14ac:dyDescent="0.3">
      <c r="C31133" s="227"/>
    </row>
    <row r="31134" spans="3:3" ht="15.6" x14ac:dyDescent="0.3">
      <c r="C31134" s="227"/>
    </row>
    <row r="31135" spans="3:3" ht="15.6" x14ac:dyDescent="0.3">
      <c r="C31135" s="227"/>
    </row>
    <row r="31136" spans="3:3" ht="15.6" x14ac:dyDescent="0.3">
      <c r="C31136" s="227"/>
    </row>
    <row r="31137" spans="3:3" ht="15.6" x14ac:dyDescent="0.3">
      <c r="C31137" s="227"/>
    </row>
    <row r="31138" spans="3:3" ht="15.6" x14ac:dyDescent="0.3">
      <c r="C31138" s="227"/>
    </row>
    <row r="31139" spans="3:3" ht="15.6" x14ac:dyDescent="0.3">
      <c r="C31139" s="227"/>
    </row>
    <row r="31140" spans="3:3" ht="15.6" x14ac:dyDescent="0.3">
      <c r="C31140" s="227"/>
    </row>
    <row r="31141" spans="3:3" ht="15.6" x14ac:dyDescent="0.3">
      <c r="C31141" s="227"/>
    </row>
    <row r="31142" spans="3:3" ht="15.6" x14ac:dyDescent="0.3">
      <c r="C31142" s="227"/>
    </row>
    <row r="31143" spans="3:3" ht="15.6" x14ac:dyDescent="0.3">
      <c r="C31143" s="227"/>
    </row>
    <row r="31144" spans="3:3" ht="15.6" x14ac:dyDescent="0.3">
      <c r="C31144" s="227"/>
    </row>
    <row r="31145" spans="3:3" ht="15.6" x14ac:dyDescent="0.3">
      <c r="C31145" s="227"/>
    </row>
    <row r="31146" spans="3:3" ht="15.6" x14ac:dyDescent="0.3">
      <c r="C31146" s="227"/>
    </row>
    <row r="31147" spans="3:3" ht="15.6" x14ac:dyDescent="0.3">
      <c r="C31147" s="227"/>
    </row>
    <row r="31148" spans="3:3" ht="15.6" x14ac:dyDescent="0.3">
      <c r="C31148" s="227"/>
    </row>
    <row r="31149" spans="3:3" ht="15.6" x14ac:dyDescent="0.3">
      <c r="C31149" s="227"/>
    </row>
    <row r="31150" spans="3:3" ht="15.6" x14ac:dyDescent="0.3">
      <c r="C31150" s="227"/>
    </row>
    <row r="31151" spans="3:3" ht="15.6" x14ac:dyDescent="0.3">
      <c r="C31151" s="227"/>
    </row>
    <row r="31152" spans="3:3" ht="15.6" x14ac:dyDescent="0.3">
      <c r="C31152" s="227"/>
    </row>
    <row r="31153" spans="3:3" ht="15.6" x14ac:dyDescent="0.3">
      <c r="C31153" s="227"/>
    </row>
    <row r="31154" spans="3:3" ht="15.6" x14ac:dyDescent="0.3">
      <c r="C31154" s="227"/>
    </row>
    <row r="31155" spans="3:3" ht="15.6" x14ac:dyDescent="0.3">
      <c r="C31155" s="227"/>
    </row>
    <row r="31156" spans="3:3" ht="15.6" x14ac:dyDescent="0.3">
      <c r="C31156" s="227"/>
    </row>
    <row r="31157" spans="3:3" ht="15.6" x14ac:dyDescent="0.3">
      <c r="C31157" s="227"/>
    </row>
    <row r="31158" spans="3:3" ht="15.6" x14ac:dyDescent="0.3">
      <c r="C31158" s="227"/>
    </row>
    <row r="31159" spans="3:3" ht="15.6" x14ac:dyDescent="0.3">
      <c r="C31159" s="227"/>
    </row>
    <row r="31160" spans="3:3" ht="15.6" x14ac:dyDescent="0.3">
      <c r="C31160" s="227"/>
    </row>
    <row r="31161" spans="3:3" ht="15.6" x14ac:dyDescent="0.3">
      <c r="C31161" s="227"/>
    </row>
    <row r="31162" spans="3:3" ht="15.6" x14ac:dyDescent="0.3">
      <c r="C31162" s="227"/>
    </row>
    <row r="31163" spans="3:3" ht="15.6" x14ac:dyDescent="0.3">
      <c r="C31163" s="227"/>
    </row>
    <row r="31164" spans="3:3" ht="15.6" x14ac:dyDescent="0.3">
      <c r="C31164" s="227"/>
    </row>
    <row r="31165" spans="3:3" ht="15.6" x14ac:dyDescent="0.3">
      <c r="C31165" s="227"/>
    </row>
    <row r="31166" spans="3:3" ht="15.6" x14ac:dyDescent="0.3">
      <c r="C31166" s="227"/>
    </row>
    <row r="31167" spans="3:3" ht="15.6" x14ac:dyDescent="0.3">
      <c r="C31167" s="227"/>
    </row>
    <row r="31168" spans="3:3" ht="15.6" x14ac:dyDescent="0.3">
      <c r="C31168" s="227"/>
    </row>
    <row r="31169" spans="3:3" ht="15.6" x14ac:dyDescent="0.3">
      <c r="C31169" s="227"/>
    </row>
    <row r="31170" spans="3:3" ht="15.6" x14ac:dyDescent="0.3">
      <c r="C31170" s="227"/>
    </row>
    <row r="31171" spans="3:3" ht="15.6" x14ac:dyDescent="0.3">
      <c r="C31171" s="227"/>
    </row>
    <row r="31172" spans="3:3" ht="15.6" x14ac:dyDescent="0.3">
      <c r="C31172" s="227"/>
    </row>
    <row r="31173" spans="3:3" ht="15.6" x14ac:dyDescent="0.3">
      <c r="C31173" s="227"/>
    </row>
    <row r="31174" spans="3:3" ht="15.6" x14ac:dyDescent="0.3">
      <c r="C31174" s="227"/>
    </row>
    <row r="31175" spans="3:3" ht="15.6" x14ac:dyDescent="0.3">
      <c r="C31175" s="227"/>
    </row>
    <row r="31176" spans="3:3" ht="15.6" x14ac:dyDescent="0.3">
      <c r="C31176" s="227"/>
    </row>
    <row r="31177" spans="3:3" ht="15.6" x14ac:dyDescent="0.3">
      <c r="C31177" s="227"/>
    </row>
    <row r="31178" spans="3:3" ht="15.6" x14ac:dyDescent="0.3">
      <c r="C31178" s="227"/>
    </row>
    <row r="31179" spans="3:3" ht="15.6" x14ac:dyDescent="0.3">
      <c r="C31179" s="227"/>
    </row>
    <row r="31180" spans="3:3" ht="15.6" x14ac:dyDescent="0.3">
      <c r="C31180" s="227"/>
    </row>
    <row r="31181" spans="3:3" ht="15.6" x14ac:dyDescent="0.3">
      <c r="C31181" s="227"/>
    </row>
    <row r="31182" spans="3:3" ht="15.6" x14ac:dyDescent="0.3">
      <c r="C31182" s="227"/>
    </row>
    <row r="31183" spans="3:3" ht="15.6" x14ac:dyDescent="0.3">
      <c r="C31183" s="227"/>
    </row>
    <row r="31184" spans="3:3" ht="15.6" x14ac:dyDescent="0.3">
      <c r="C31184" s="227"/>
    </row>
    <row r="31185" spans="3:3" ht="15.6" x14ac:dyDescent="0.3">
      <c r="C31185" s="227"/>
    </row>
    <row r="31186" spans="3:3" ht="15.6" x14ac:dyDescent="0.3">
      <c r="C31186" s="227"/>
    </row>
    <row r="31187" spans="3:3" ht="15.6" x14ac:dyDescent="0.3">
      <c r="C31187" s="227"/>
    </row>
    <row r="31188" spans="3:3" ht="15.6" x14ac:dyDescent="0.3">
      <c r="C31188" s="227"/>
    </row>
    <row r="31189" spans="3:3" ht="15.6" x14ac:dyDescent="0.3">
      <c r="C31189" s="227"/>
    </row>
    <row r="31190" spans="3:3" ht="15.6" x14ac:dyDescent="0.3">
      <c r="C31190" s="227"/>
    </row>
    <row r="31191" spans="3:3" ht="15.6" x14ac:dyDescent="0.3">
      <c r="C31191" s="227"/>
    </row>
    <row r="31192" spans="3:3" ht="15.6" x14ac:dyDescent="0.3">
      <c r="C31192" s="227"/>
    </row>
    <row r="31193" spans="3:3" ht="15.6" x14ac:dyDescent="0.3">
      <c r="C31193" s="227"/>
    </row>
    <row r="31194" spans="3:3" ht="15.6" x14ac:dyDescent="0.3">
      <c r="C31194" s="227"/>
    </row>
    <row r="31195" spans="3:3" ht="15.6" x14ac:dyDescent="0.3">
      <c r="C31195" s="227"/>
    </row>
    <row r="31196" spans="3:3" ht="15.6" x14ac:dyDescent="0.3">
      <c r="C31196" s="227"/>
    </row>
    <row r="31197" spans="3:3" ht="15.6" x14ac:dyDescent="0.3">
      <c r="C31197" s="227"/>
    </row>
    <row r="31198" spans="3:3" ht="15.6" x14ac:dyDescent="0.3">
      <c r="C31198" s="227"/>
    </row>
    <row r="31199" spans="3:3" ht="15.6" x14ac:dyDescent="0.3">
      <c r="C31199" s="227"/>
    </row>
    <row r="31200" spans="3:3" ht="15.6" x14ac:dyDescent="0.3">
      <c r="C31200" s="227"/>
    </row>
    <row r="31201" spans="3:3" ht="15.6" x14ac:dyDescent="0.3">
      <c r="C31201" s="227"/>
    </row>
    <row r="31202" spans="3:3" ht="15.6" x14ac:dyDescent="0.3">
      <c r="C31202" s="227"/>
    </row>
    <row r="31203" spans="3:3" ht="15.6" x14ac:dyDescent="0.3">
      <c r="C31203" s="227"/>
    </row>
    <row r="31204" spans="3:3" ht="15.6" x14ac:dyDescent="0.3">
      <c r="C31204" s="227"/>
    </row>
    <row r="31205" spans="3:3" ht="15.6" x14ac:dyDescent="0.3">
      <c r="C31205" s="227"/>
    </row>
    <row r="31206" spans="3:3" ht="15.6" x14ac:dyDescent="0.3">
      <c r="C31206" s="227"/>
    </row>
    <row r="31207" spans="3:3" ht="15.6" x14ac:dyDescent="0.3">
      <c r="C31207" s="227"/>
    </row>
    <row r="31208" spans="3:3" ht="15.6" x14ac:dyDescent="0.3">
      <c r="C31208" s="227"/>
    </row>
    <row r="31209" spans="3:3" ht="15.6" x14ac:dyDescent="0.3">
      <c r="C31209" s="227"/>
    </row>
    <row r="31210" spans="3:3" ht="15.6" x14ac:dyDescent="0.3">
      <c r="C31210" s="227"/>
    </row>
    <row r="31211" spans="3:3" ht="15.6" x14ac:dyDescent="0.3">
      <c r="C31211" s="227"/>
    </row>
    <row r="31212" spans="3:3" ht="15.6" x14ac:dyDescent="0.3">
      <c r="C31212" s="227"/>
    </row>
    <row r="31213" spans="3:3" ht="15.6" x14ac:dyDescent="0.3">
      <c r="C31213" s="227"/>
    </row>
    <row r="31214" spans="3:3" ht="15.6" x14ac:dyDescent="0.3">
      <c r="C31214" s="227"/>
    </row>
    <row r="31215" spans="3:3" ht="15.6" x14ac:dyDescent="0.3">
      <c r="C31215" s="227"/>
    </row>
    <row r="31216" spans="3:3" ht="15.6" x14ac:dyDescent="0.3">
      <c r="C31216" s="227"/>
    </row>
    <row r="31217" spans="3:3" ht="15.6" x14ac:dyDescent="0.3">
      <c r="C31217" s="227"/>
    </row>
    <row r="31218" spans="3:3" ht="15.6" x14ac:dyDescent="0.3">
      <c r="C31218" s="227"/>
    </row>
    <row r="31219" spans="3:3" ht="15.6" x14ac:dyDescent="0.3">
      <c r="C31219" s="227"/>
    </row>
    <row r="31220" spans="3:3" ht="15.6" x14ac:dyDescent="0.3">
      <c r="C31220" s="227"/>
    </row>
    <row r="31221" spans="3:3" ht="15.6" x14ac:dyDescent="0.3">
      <c r="C31221" s="227"/>
    </row>
    <row r="31222" spans="3:3" ht="15.6" x14ac:dyDescent="0.3">
      <c r="C31222" s="227"/>
    </row>
    <row r="31223" spans="3:3" ht="15.6" x14ac:dyDescent="0.3">
      <c r="C31223" s="227"/>
    </row>
    <row r="31224" spans="3:3" ht="15.6" x14ac:dyDescent="0.3">
      <c r="C31224" s="227"/>
    </row>
    <row r="31225" spans="3:3" ht="15.6" x14ac:dyDescent="0.3">
      <c r="C31225" s="227"/>
    </row>
    <row r="31226" spans="3:3" ht="15.6" x14ac:dyDescent="0.3">
      <c r="C31226" s="227"/>
    </row>
    <row r="31227" spans="3:3" ht="15.6" x14ac:dyDescent="0.3">
      <c r="C31227" s="227"/>
    </row>
    <row r="31228" spans="3:3" ht="15.6" x14ac:dyDescent="0.3">
      <c r="C31228" s="227"/>
    </row>
    <row r="31229" spans="3:3" ht="15.6" x14ac:dyDescent="0.3">
      <c r="C31229" s="227"/>
    </row>
    <row r="31230" spans="3:3" ht="15.6" x14ac:dyDescent="0.3">
      <c r="C31230" s="227"/>
    </row>
    <row r="31231" spans="3:3" ht="15.6" x14ac:dyDescent="0.3">
      <c r="C31231" s="227"/>
    </row>
    <row r="31232" spans="3:3" ht="15.6" x14ac:dyDescent="0.3">
      <c r="C31232" s="227"/>
    </row>
    <row r="31233" spans="3:3" ht="15.6" x14ac:dyDescent="0.3">
      <c r="C31233" s="227"/>
    </row>
    <row r="31234" spans="3:3" ht="15.6" x14ac:dyDescent="0.3">
      <c r="C31234" s="227"/>
    </row>
    <row r="31235" spans="3:3" ht="15.6" x14ac:dyDescent="0.3">
      <c r="C31235" s="227"/>
    </row>
    <row r="31236" spans="3:3" ht="15.6" x14ac:dyDescent="0.3">
      <c r="C31236" s="227"/>
    </row>
    <row r="31237" spans="3:3" ht="15.6" x14ac:dyDescent="0.3">
      <c r="C31237" s="227"/>
    </row>
    <row r="31238" spans="3:3" ht="15.6" x14ac:dyDescent="0.3">
      <c r="C31238" s="227"/>
    </row>
    <row r="31239" spans="3:3" ht="15.6" x14ac:dyDescent="0.3">
      <c r="C31239" s="227"/>
    </row>
    <row r="31240" spans="3:3" ht="15.6" x14ac:dyDescent="0.3">
      <c r="C31240" s="227"/>
    </row>
    <row r="31241" spans="3:3" ht="15.6" x14ac:dyDescent="0.3">
      <c r="C31241" s="227"/>
    </row>
    <row r="31242" spans="3:3" ht="15.6" x14ac:dyDescent="0.3">
      <c r="C31242" s="227"/>
    </row>
    <row r="31243" spans="3:3" ht="15.6" x14ac:dyDescent="0.3">
      <c r="C31243" s="227"/>
    </row>
    <row r="31244" spans="3:3" ht="15.6" x14ac:dyDescent="0.3">
      <c r="C31244" s="227"/>
    </row>
    <row r="31245" spans="3:3" ht="15.6" x14ac:dyDescent="0.3">
      <c r="C31245" s="227"/>
    </row>
    <row r="31246" spans="3:3" ht="15.6" x14ac:dyDescent="0.3">
      <c r="C31246" s="227"/>
    </row>
    <row r="31247" spans="3:3" ht="15.6" x14ac:dyDescent="0.3">
      <c r="C31247" s="227"/>
    </row>
    <row r="31248" spans="3:3" ht="15.6" x14ac:dyDescent="0.3">
      <c r="C31248" s="227"/>
    </row>
    <row r="31249" spans="3:3" ht="15.6" x14ac:dyDescent="0.3">
      <c r="C31249" s="227"/>
    </row>
    <row r="31250" spans="3:3" ht="15.6" x14ac:dyDescent="0.3">
      <c r="C31250" s="227"/>
    </row>
    <row r="31251" spans="3:3" ht="15.6" x14ac:dyDescent="0.3">
      <c r="C31251" s="227"/>
    </row>
    <row r="31252" spans="3:3" ht="15.6" x14ac:dyDescent="0.3">
      <c r="C31252" s="227"/>
    </row>
    <row r="31253" spans="3:3" ht="15.6" x14ac:dyDescent="0.3">
      <c r="C31253" s="227"/>
    </row>
    <row r="31254" spans="3:3" ht="15.6" x14ac:dyDescent="0.3">
      <c r="C31254" s="227"/>
    </row>
    <row r="31255" spans="3:3" ht="15.6" x14ac:dyDescent="0.3">
      <c r="C31255" s="227"/>
    </row>
    <row r="31256" spans="3:3" ht="15.6" x14ac:dyDescent="0.3">
      <c r="C31256" s="227"/>
    </row>
    <row r="31257" spans="3:3" ht="15.6" x14ac:dyDescent="0.3">
      <c r="C31257" s="227"/>
    </row>
    <row r="31258" spans="3:3" ht="15.6" x14ac:dyDescent="0.3">
      <c r="C31258" s="227"/>
    </row>
    <row r="31259" spans="3:3" ht="15.6" x14ac:dyDescent="0.3">
      <c r="C31259" s="227"/>
    </row>
    <row r="31260" spans="3:3" ht="15.6" x14ac:dyDescent="0.3">
      <c r="C31260" s="227"/>
    </row>
    <row r="31261" spans="3:3" ht="15.6" x14ac:dyDescent="0.3">
      <c r="C31261" s="227"/>
    </row>
    <row r="31262" spans="3:3" ht="15.6" x14ac:dyDescent="0.3">
      <c r="C31262" s="227"/>
    </row>
    <row r="31263" spans="3:3" ht="15.6" x14ac:dyDescent="0.3">
      <c r="C31263" s="227"/>
    </row>
    <row r="31264" spans="3:3" ht="15.6" x14ac:dyDescent="0.3">
      <c r="C31264" s="227"/>
    </row>
    <row r="31265" spans="3:3" ht="15.6" x14ac:dyDescent="0.3">
      <c r="C31265" s="227"/>
    </row>
    <row r="31266" spans="3:3" ht="15.6" x14ac:dyDescent="0.3">
      <c r="C31266" s="227"/>
    </row>
    <row r="31267" spans="3:3" ht="15.6" x14ac:dyDescent="0.3">
      <c r="C31267" s="227"/>
    </row>
    <row r="31268" spans="3:3" ht="15.6" x14ac:dyDescent="0.3">
      <c r="C31268" s="227"/>
    </row>
    <row r="31269" spans="3:3" ht="15.6" x14ac:dyDescent="0.3">
      <c r="C31269" s="227"/>
    </row>
    <row r="31270" spans="3:3" ht="15.6" x14ac:dyDescent="0.3">
      <c r="C31270" s="227"/>
    </row>
    <row r="31271" spans="3:3" ht="15.6" x14ac:dyDescent="0.3">
      <c r="C31271" s="227"/>
    </row>
    <row r="31272" spans="3:3" ht="15.6" x14ac:dyDescent="0.3">
      <c r="C31272" s="227"/>
    </row>
    <row r="31273" spans="3:3" ht="15.6" x14ac:dyDescent="0.3">
      <c r="C31273" s="227"/>
    </row>
    <row r="31274" spans="3:3" ht="15.6" x14ac:dyDescent="0.3">
      <c r="C31274" s="227"/>
    </row>
    <row r="31275" spans="3:3" ht="15.6" x14ac:dyDescent="0.3">
      <c r="C31275" s="227"/>
    </row>
    <row r="31276" spans="3:3" ht="15.6" x14ac:dyDescent="0.3">
      <c r="C31276" s="227"/>
    </row>
    <row r="31277" spans="3:3" ht="15.6" x14ac:dyDescent="0.3">
      <c r="C31277" s="227"/>
    </row>
    <row r="31278" spans="3:3" ht="15.6" x14ac:dyDescent="0.3">
      <c r="C31278" s="227"/>
    </row>
    <row r="31279" spans="3:3" ht="15.6" x14ac:dyDescent="0.3">
      <c r="C31279" s="227"/>
    </row>
    <row r="31280" spans="3:3" ht="15.6" x14ac:dyDescent="0.3">
      <c r="C31280" s="227"/>
    </row>
    <row r="31281" spans="3:3" ht="15.6" x14ac:dyDescent="0.3">
      <c r="C31281" s="227"/>
    </row>
    <row r="31282" spans="3:3" ht="15.6" x14ac:dyDescent="0.3">
      <c r="C31282" s="227"/>
    </row>
    <row r="31283" spans="3:3" ht="15.6" x14ac:dyDescent="0.3">
      <c r="C31283" s="227"/>
    </row>
    <row r="31284" spans="3:3" ht="15.6" x14ac:dyDescent="0.3">
      <c r="C31284" s="227"/>
    </row>
    <row r="31285" spans="3:3" ht="15.6" x14ac:dyDescent="0.3">
      <c r="C31285" s="227"/>
    </row>
    <row r="31286" spans="3:3" ht="15.6" x14ac:dyDescent="0.3">
      <c r="C31286" s="227"/>
    </row>
    <row r="31287" spans="3:3" ht="15.6" x14ac:dyDescent="0.3">
      <c r="C31287" s="227"/>
    </row>
    <row r="31288" spans="3:3" ht="15.6" x14ac:dyDescent="0.3">
      <c r="C31288" s="227"/>
    </row>
    <row r="31289" spans="3:3" ht="15.6" x14ac:dyDescent="0.3">
      <c r="C31289" s="227"/>
    </row>
    <row r="31290" spans="3:3" ht="15.6" x14ac:dyDescent="0.3">
      <c r="C31290" s="227"/>
    </row>
    <row r="31291" spans="3:3" ht="15.6" x14ac:dyDescent="0.3">
      <c r="C31291" s="227"/>
    </row>
    <row r="31292" spans="3:3" ht="15.6" x14ac:dyDescent="0.3">
      <c r="C31292" s="227"/>
    </row>
    <row r="31293" spans="3:3" ht="15.6" x14ac:dyDescent="0.3">
      <c r="C31293" s="227"/>
    </row>
    <row r="31294" spans="3:3" ht="15.6" x14ac:dyDescent="0.3">
      <c r="C31294" s="227"/>
    </row>
    <row r="31295" spans="3:3" ht="15.6" x14ac:dyDescent="0.3">
      <c r="C31295" s="227"/>
    </row>
    <row r="31296" spans="3:3" ht="15.6" x14ac:dyDescent="0.3">
      <c r="C31296" s="227"/>
    </row>
    <row r="31297" spans="3:3" ht="15.6" x14ac:dyDescent="0.3">
      <c r="C31297" s="227"/>
    </row>
    <row r="31298" spans="3:3" ht="15.6" x14ac:dyDescent="0.3">
      <c r="C31298" s="227"/>
    </row>
    <row r="31299" spans="3:3" ht="15.6" x14ac:dyDescent="0.3">
      <c r="C31299" s="227"/>
    </row>
    <row r="31300" spans="3:3" ht="15.6" x14ac:dyDescent="0.3">
      <c r="C31300" s="227"/>
    </row>
    <row r="31301" spans="3:3" ht="15.6" x14ac:dyDescent="0.3">
      <c r="C31301" s="227"/>
    </row>
    <row r="31302" spans="3:3" ht="15.6" x14ac:dyDescent="0.3">
      <c r="C31302" s="227"/>
    </row>
    <row r="31303" spans="3:3" ht="15.6" x14ac:dyDescent="0.3">
      <c r="C31303" s="227"/>
    </row>
    <row r="31304" spans="3:3" ht="15.6" x14ac:dyDescent="0.3">
      <c r="C31304" s="227"/>
    </row>
    <row r="31305" spans="3:3" ht="15.6" x14ac:dyDescent="0.3">
      <c r="C31305" s="227"/>
    </row>
    <row r="31306" spans="3:3" ht="15.6" x14ac:dyDescent="0.3">
      <c r="C31306" s="227"/>
    </row>
    <row r="31307" spans="3:3" ht="15.6" x14ac:dyDescent="0.3">
      <c r="C31307" s="227"/>
    </row>
    <row r="31308" spans="3:3" ht="15.6" x14ac:dyDescent="0.3">
      <c r="C31308" s="227"/>
    </row>
    <row r="31309" spans="3:3" ht="15.6" x14ac:dyDescent="0.3">
      <c r="C31309" s="227"/>
    </row>
    <row r="31310" spans="3:3" ht="15.6" x14ac:dyDescent="0.3">
      <c r="C31310" s="227"/>
    </row>
    <row r="31311" spans="3:3" ht="15.6" x14ac:dyDescent="0.3">
      <c r="C31311" s="227"/>
    </row>
    <row r="31312" spans="3:3" ht="15.6" x14ac:dyDescent="0.3">
      <c r="C31312" s="227"/>
    </row>
    <row r="31313" spans="3:3" ht="15.6" x14ac:dyDescent="0.3">
      <c r="C31313" s="227"/>
    </row>
    <row r="31314" spans="3:3" ht="15.6" x14ac:dyDescent="0.3">
      <c r="C31314" s="227"/>
    </row>
    <row r="31315" spans="3:3" ht="15.6" x14ac:dyDescent="0.3">
      <c r="C31315" s="227"/>
    </row>
    <row r="31316" spans="3:3" ht="15.6" x14ac:dyDescent="0.3">
      <c r="C31316" s="227"/>
    </row>
    <row r="31317" spans="3:3" ht="15.6" x14ac:dyDescent="0.3">
      <c r="C31317" s="227"/>
    </row>
    <row r="31318" spans="3:3" ht="15.6" x14ac:dyDescent="0.3">
      <c r="C31318" s="227"/>
    </row>
    <row r="31319" spans="3:3" ht="15.6" x14ac:dyDescent="0.3">
      <c r="C31319" s="227"/>
    </row>
    <row r="31320" spans="3:3" ht="15.6" x14ac:dyDescent="0.3">
      <c r="C31320" s="227"/>
    </row>
    <row r="31321" spans="3:3" ht="15.6" x14ac:dyDescent="0.3">
      <c r="C31321" s="227"/>
    </row>
    <row r="31322" spans="3:3" ht="15.6" x14ac:dyDescent="0.3">
      <c r="C31322" s="227"/>
    </row>
    <row r="31323" spans="3:3" ht="15.6" x14ac:dyDescent="0.3">
      <c r="C31323" s="227"/>
    </row>
    <row r="31324" spans="3:3" ht="15.6" x14ac:dyDescent="0.3">
      <c r="C31324" s="227"/>
    </row>
    <row r="31325" spans="3:3" ht="15.6" x14ac:dyDescent="0.3">
      <c r="C31325" s="227"/>
    </row>
    <row r="31326" spans="3:3" ht="15.6" x14ac:dyDescent="0.3">
      <c r="C31326" s="227"/>
    </row>
    <row r="31327" spans="3:3" ht="15.6" x14ac:dyDescent="0.3">
      <c r="C31327" s="227"/>
    </row>
    <row r="31328" spans="3:3" ht="15.6" x14ac:dyDescent="0.3">
      <c r="C31328" s="227"/>
    </row>
    <row r="31329" spans="3:3" ht="15.6" x14ac:dyDescent="0.3">
      <c r="C31329" s="227"/>
    </row>
    <row r="31330" spans="3:3" ht="15.6" x14ac:dyDescent="0.3">
      <c r="C31330" s="227"/>
    </row>
    <row r="31331" spans="3:3" ht="15.6" x14ac:dyDescent="0.3">
      <c r="C31331" s="227"/>
    </row>
    <row r="31332" spans="3:3" ht="15.6" x14ac:dyDescent="0.3">
      <c r="C31332" s="227"/>
    </row>
    <row r="31333" spans="3:3" ht="15.6" x14ac:dyDescent="0.3">
      <c r="C31333" s="227"/>
    </row>
    <row r="31334" spans="3:3" ht="15.6" x14ac:dyDescent="0.3">
      <c r="C31334" s="227"/>
    </row>
    <row r="31335" spans="3:3" ht="15.6" x14ac:dyDescent="0.3">
      <c r="C31335" s="227"/>
    </row>
    <row r="31336" spans="3:3" ht="15.6" x14ac:dyDescent="0.3">
      <c r="C31336" s="227"/>
    </row>
    <row r="31337" spans="3:3" ht="15.6" x14ac:dyDescent="0.3">
      <c r="C31337" s="227"/>
    </row>
    <row r="31338" spans="3:3" ht="15.6" x14ac:dyDescent="0.3">
      <c r="C31338" s="227"/>
    </row>
    <row r="31339" spans="3:3" ht="15.6" x14ac:dyDescent="0.3">
      <c r="C31339" s="227"/>
    </row>
    <row r="31340" spans="3:3" ht="15.6" x14ac:dyDescent="0.3">
      <c r="C31340" s="227"/>
    </row>
    <row r="31341" spans="3:3" ht="15.6" x14ac:dyDescent="0.3">
      <c r="C31341" s="227"/>
    </row>
    <row r="31342" spans="3:3" ht="15.6" x14ac:dyDescent="0.3">
      <c r="C31342" s="227"/>
    </row>
    <row r="31343" spans="3:3" ht="15.6" x14ac:dyDescent="0.3">
      <c r="C31343" s="227"/>
    </row>
    <row r="31344" spans="3:3" ht="15.6" x14ac:dyDescent="0.3">
      <c r="C31344" s="227"/>
    </row>
    <row r="31345" spans="3:3" ht="15.6" x14ac:dyDescent="0.3">
      <c r="C31345" s="227"/>
    </row>
    <row r="31346" spans="3:3" ht="15.6" x14ac:dyDescent="0.3">
      <c r="C31346" s="227"/>
    </row>
    <row r="31347" spans="3:3" ht="15.6" x14ac:dyDescent="0.3">
      <c r="C31347" s="227"/>
    </row>
    <row r="31348" spans="3:3" ht="15.6" x14ac:dyDescent="0.3">
      <c r="C31348" s="227"/>
    </row>
    <row r="31349" spans="3:3" ht="15.6" x14ac:dyDescent="0.3">
      <c r="C31349" s="227"/>
    </row>
    <row r="31350" spans="3:3" ht="15.6" x14ac:dyDescent="0.3">
      <c r="C31350" s="227"/>
    </row>
    <row r="31351" spans="3:3" ht="15.6" x14ac:dyDescent="0.3">
      <c r="C31351" s="227"/>
    </row>
    <row r="31352" spans="3:3" ht="15.6" x14ac:dyDescent="0.3">
      <c r="C31352" s="227"/>
    </row>
    <row r="31353" spans="3:3" ht="15.6" x14ac:dyDescent="0.3">
      <c r="C31353" s="227"/>
    </row>
    <row r="31354" spans="3:3" ht="15.6" x14ac:dyDescent="0.3">
      <c r="C31354" s="227"/>
    </row>
    <row r="31355" spans="3:3" ht="15.6" x14ac:dyDescent="0.3">
      <c r="C31355" s="227"/>
    </row>
    <row r="31356" spans="3:3" ht="15.6" x14ac:dyDescent="0.3">
      <c r="C31356" s="227"/>
    </row>
    <row r="31357" spans="3:3" ht="15.6" x14ac:dyDescent="0.3">
      <c r="C31357" s="227"/>
    </row>
    <row r="31358" spans="3:3" ht="15.6" x14ac:dyDescent="0.3">
      <c r="C31358" s="227"/>
    </row>
    <row r="31359" spans="3:3" ht="15.6" x14ac:dyDescent="0.3">
      <c r="C31359" s="227"/>
    </row>
    <row r="31360" spans="3:3" ht="15.6" x14ac:dyDescent="0.3">
      <c r="C31360" s="227"/>
    </row>
    <row r="31361" spans="3:3" ht="15.6" x14ac:dyDescent="0.3">
      <c r="C31361" s="227"/>
    </row>
    <row r="31362" spans="3:3" ht="15.6" x14ac:dyDescent="0.3">
      <c r="C31362" s="227"/>
    </row>
    <row r="31363" spans="3:3" ht="15.6" x14ac:dyDescent="0.3">
      <c r="C31363" s="227"/>
    </row>
    <row r="31364" spans="3:3" ht="15.6" x14ac:dyDescent="0.3">
      <c r="C31364" s="227"/>
    </row>
    <row r="31365" spans="3:3" ht="15.6" x14ac:dyDescent="0.3">
      <c r="C31365" s="227"/>
    </row>
    <row r="31366" spans="3:3" ht="15.6" x14ac:dyDescent="0.3">
      <c r="C31366" s="227"/>
    </row>
    <row r="31367" spans="3:3" ht="15.6" x14ac:dyDescent="0.3">
      <c r="C31367" s="227"/>
    </row>
    <row r="31368" spans="3:3" ht="15.6" x14ac:dyDescent="0.3">
      <c r="C31368" s="227"/>
    </row>
    <row r="31369" spans="3:3" ht="15.6" x14ac:dyDescent="0.3">
      <c r="C31369" s="227"/>
    </row>
    <row r="31370" spans="3:3" ht="15.6" x14ac:dyDescent="0.3">
      <c r="C31370" s="227"/>
    </row>
    <row r="31371" spans="3:3" ht="15.6" x14ac:dyDescent="0.3">
      <c r="C31371" s="227"/>
    </row>
    <row r="31372" spans="3:3" ht="15.6" x14ac:dyDescent="0.3">
      <c r="C31372" s="227"/>
    </row>
    <row r="31373" spans="3:3" ht="15.6" x14ac:dyDescent="0.3">
      <c r="C31373" s="227"/>
    </row>
    <row r="31374" spans="3:3" ht="15.6" x14ac:dyDescent="0.3">
      <c r="C31374" s="227"/>
    </row>
    <row r="31375" spans="3:3" ht="15.6" x14ac:dyDescent="0.3">
      <c r="C31375" s="227"/>
    </row>
    <row r="31376" spans="3:3" ht="15.6" x14ac:dyDescent="0.3">
      <c r="C31376" s="227"/>
    </row>
    <row r="31377" spans="3:3" ht="15.6" x14ac:dyDescent="0.3">
      <c r="C31377" s="227"/>
    </row>
    <row r="31378" spans="3:3" ht="15.6" x14ac:dyDescent="0.3">
      <c r="C31378" s="227"/>
    </row>
    <row r="31379" spans="3:3" ht="15.6" x14ac:dyDescent="0.3">
      <c r="C31379" s="227"/>
    </row>
    <row r="31380" spans="3:3" ht="15.6" x14ac:dyDescent="0.3">
      <c r="C31380" s="227"/>
    </row>
    <row r="31381" spans="3:3" ht="15.6" x14ac:dyDescent="0.3">
      <c r="C31381" s="227"/>
    </row>
    <row r="31382" spans="3:3" ht="15.6" x14ac:dyDescent="0.3">
      <c r="C31382" s="227"/>
    </row>
    <row r="31383" spans="3:3" ht="15.6" x14ac:dyDescent="0.3">
      <c r="C31383" s="227"/>
    </row>
    <row r="31384" spans="3:3" ht="15.6" x14ac:dyDescent="0.3">
      <c r="C31384" s="227"/>
    </row>
    <row r="31385" spans="3:3" ht="15.6" x14ac:dyDescent="0.3">
      <c r="C31385" s="227"/>
    </row>
    <row r="31386" spans="3:3" ht="15.6" x14ac:dyDescent="0.3">
      <c r="C31386" s="227"/>
    </row>
    <row r="31387" spans="3:3" ht="15.6" x14ac:dyDescent="0.3">
      <c r="C31387" s="227"/>
    </row>
    <row r="31388" spans="3:3" ht="15.6" x14ac:dyDescent="0.3">
      <c r="C31388" s="227"/>
    </row>
    <row r="31389" spans="3:3" ht="15.6" x14ac:dyDescent="0.3">
      <c r="C31389" s="227"/>
    </row>
    <row r="31390" spans="3:3" ht="15.6" x14ac:dyDescent="0.3">
      <c r="C31390" s="227"/>
    </row>
    <row r="31391" spans="3:3" ht="15.6" x14ac:dyDescent="0.3">
      <c r="C31391" s="227"/>
    </row>
    <row r="31392" spans="3:3" ht="15.6" x14ac:dyDescent="0.3">
      <c r="C31392" s="227"/>
    </row>
    <row r="31393" spans="3:3" ht="15.6" x14ac:dyDescent="0.3">
      <c r="C31393" s="227"/>
    </row>
    <row r="31394" spans="3:3" ht="15.6" x14ac:dyDescent="0.3">
      <c r="C31394" s="227"/>
    </row>
    <row r="31395" spans="3:3" ht="15.6" x14ac:dyDescent="0.3">
      <c r="C31395" s="227"/>
    </row>
    <row r="31396" spans="3:3" ht="15.6" x14ac:dyDescent="0.3">
      <c r="C31396" s="227"/>
    </row>
    <row r="31397" spans="3:3" ht="15.6" x14ac:dyDescent="0.3">
      <c r="C31397" s="227"/>
    </row>
    <row r="31398" spans="3:3" ht="15.6" x14ac:dyDescent="0.3">
      <c r="C31398" s="227"/>
    </row>
    <row r="31399" spans="3:3" ht="15.6" x14ac:dyDescent="0.3">
      <c r="C31399" s="227"/>
    </row>
    <row r="31400" spans="3:3" ht="15.6" x14ac:dyDescent="0.3">
      <c r="C31400" s="227"/>
    </row>
    <row r="31401" spans="3:3" ht="15.6" x14ac:dyDescent="0.3">
      <c r="C31401" s="227"/>
    </row>
    <row r="31402" spans="3:3" ht="15.6" x14ac:dyDescent="0.3">
      <c r="C31402" s="227"/>
    </row>
    <row r="31403" spans="3:3" ht="15.6" x14ac:dyDescent="0.3">
      <c r="C31403" s="227"/>
    </row>
    <row r="31404" spans="3:3" ht="15.6" x14ac:dyDescent="0.3">
      <c r="C31404" s="227"/>
    </row>
    <row r="31405" spans="3:3" ht="15.6" x14ac:dyDescent="0.3">
      <c r="C31405" s="227"/>
    </row>
    <row r="31406" spans="3:3" ht="15.6" x14ac:dyDescent="0.3">
      <c r="C31406" s="227"/>
    </row>
    <row r="31407" spans="3:3" ht="15.6" x14ac:dyDescent="0.3">
      <c r="C31407" s="227"/>
    </row>
    <row r="31408" spans="3:3" ht="15.6" x14ac:dyDescent="0.3">
      <c r="C31408" s="227"/>
    </row>
    <row r="31409" spans="3:3" ht="15.6" x14ac:dyDescent="0.3">
      <c r="C31409" s="227"/>
    </row>
    <row r="31410" spans="3:3" ht="15.6" x14ac:dyDescent="0.3">
      <c r="C31410" s="227"/>
    </row>
    <row r="31411" spans="3:3" ht="15.6" x14ac:dyDescent="0.3">
      <c r="C31411" s="227"/>
    </row>
    <row r="31412" spans="3:3" ht="15.6" x14ac:dyDescent="0.3">
      <c r="C31412" s="227"/>
    </row>
    <row r="31413" spans="3:3" ht="15.6" x14ac:dyDescent="0.3">
      <c r="C31413" s="227"/>
    </row>
    <row r="31414" spans="3:3" ht="15.6" x14ac:dyDescent="0.3">
      <c r="C31414" s="227"/>
    </row>
    <row r="31415" spans="3:3" ht="15.6" x14ac:dyDescent="0.3">
      <c r="C31415" s="227"/>
    </row>
    <row r="31416" spans="3:3" ht="15.6" x14ac:dyDescent="0.3">
      <c r="C31416" s="227"/>
    </row>
    <row r="31417" spans="3:3" ht="15.6" x14ac:dyDescent="0.3">
      <c r="C31417" s="227"/>
    </row>
    <row r="31418" spans="3:3" ht="15.6" x14ac:dyDescent="0.3">
      <c r="C31418" s="227"/>
    </row>
    <row r="31419" spans="3:3" ht="15.6" x14ac:dyDescent="0.3">
      <c r="C31419" s="227"/>
    </row>
    <row r="31420" spans="3:3" ht="15.6" x14ac:dyDescent="0.3">
      <c r="C31420" s="227"/>
    </row>
    <row r="31421" spans="3:3" ht="15.6" x14ac:dyDescent="0.3">
      <c r="C31421" s="227"/>
    </row>
    <row r="31422" spans="3:3" ht="15.6" x14ac:dyDescent="0.3">
      <c r="C31422" s="227"/>
    </row>
    <row r="31423" spans="3:3" ht="15.6" x14ac:dyDescent="0.3">
      <c r="C31423" s="227"/>
    </row>
    <row r="31424" spans="3:3" ht="15.6" x14ac:dyDescent="0.3">
      <c r="C31424" s="227"/>
    </row>
    <row r="31425" spans="3:3" ht="15.6" x14ac:dyDescent="0.3">
      <c r="C31425" s="227"/>
    </row>
    <row r="31426" spans="3:3" ht="15.6" x14ac:dyDescent="0.3">
      <c r="C31426" s="227"/>
    </row>
    <row r="31427" spans="3:3" ht="15.6" x14ac:dyDescent="0.3">
      <c r="C31427" s="227"/>
    </row>
    <row r="31428" spans="3:3" ht="15.6" x14ac:dyDescent="0.3">
      <c r="C31428" s="227"/>
    </row>
    <row r="31429" spans="3:3" ht="15.6" x14ac:dyDescent="0.3">
      <c r="C31429" s="227"/>
    </row>
    <row r="31430" spans="3:3" ht="15.6" x14ac:dyDescent="0.3">
      <c r="C31430" s="227"/>
    </row>
    <row r="31431" spans="3:3" ht="15.6" x14ac:dyDescent="0.3">
      <c r="C31431" s="227"/>
    </row>
    <row r="31432" spans="3:3" ht="15.6" x14ac:dyDescent="0.3">
      <c r="C31432" s="227"/>
    </row>
    <row r="31433" spans="3:3" ht="15.6" x14ac:dyDescent="0.3">
      <c r="C31433" s="227"/>
    </row>
    <row r="31434" spans="3:3" ht="15.6" x14ac:dyDescent="0.3">
      <c r="C31434" s="227"/>
    </row>
    <row r="31435" spans="3:3" ht="15.6" x14ac:dyDescent="0.3">
      <c r="C31435" s="227"/>
    </row>
    <row r="31436" spans="3:3" ht="15.6" x14ac:dyDescent="0.3">
      <c r="C31436" s="227"/>
    </row>
    <row r="31437" spans="3:3" ht="15.6" x14ac:dyDescent="0.3">
      <c r="C31437" s="227"/>
    </row>
    <row r="31438" spans="3:3" ht="15.6" x14ac:dyDescent="0.3">
      <c r="C31438" s="227"/>
    </row>
    <row r="31439" spans="3:3" ht="15.6" x14ac:dyDescent="0.3">
      <c r="C31439" s="227"/>
    </row>
    <row r="31440" spans="3:3" ht="15.6" x14ac:dyDescent="0.3">
      <c r="C31440" s="227"/>
    </row>
    <row r="31441" spans="3:3" ht="15.6" x14ac:dyDescent="0.3">
      <c r="C31441" s="227"/>
    </row>
    <row r="31442" spans="3:3" ht="15.6" x14ac:dyDescent="0.3">
      <c r="C31442" s="227"/>
    </row>
    <row r="31443" spans="3:3" ht="15.6" x14ac:dyDescent="0.3">
      <c r="C31443" s="227"/>
    </row>
    <row r="31444" spans="3:3" ht="15.6" x14ac:dyDescent="0.3">
      <c r="C31444" s="227"/>
    </row>
    <row r="31445" spans="3:3" ht="15.6" x14ac:dyDescent="0.3">
      <c r="C31445" s="227"/>
    </row>
    <row r="31446" spans="3:3" ht="15.6" x14ac:dyDescent="0.3">
      <c r="C31446" s="227"/>
    </row>
    <row r="31447" spans="3:3" ht="15.6" x14ac:dyDescent="0.3">
      <c r="C31447" s="227"/>
    </row>
    <row r="31448" spans="3:3" ht="15.6" x14ac:dyDescent="0.3">
      <c r="C31448" s="227"/>
    </row>
    <row r="31449" spans="3:3" ht="15.6" x14ac:dyDescent="0.3">
      <c r="C31449" s="227"/>
    </row>
    <row r="31450" spans="3:3" ht="15.6" x14ac:dyDescent="0.3">
      <c r="C31450" s="227"/>
    </row>
    <row r="31451" spans="3:3" ht="15.6" x14ac:dyDescent="0.3">
      <c r="C31451" s="227"/>
    </row>
    <row r="31452" spans="3:3" ht="15.6" x14ac:dyDescent="0.3">
      <c r="C31452" s="227"/>
    </row>
    <row r="31453" spans="3:3" ht="15.6" x14ac:dyDescent="0.3">
      <c r="C31453" s="227"/>
    </row>
    <row r="31454" spans="3:3" ht="15.6" x14ac:dyDescent="0.3">
      <c r="C31454" s="227"/>
    </row>
    <row r="31455" spans="3:3" ht="15.6" x14ac:dyDescent="0.3">
      <c r="C31455" s="227"/>
    </row>
    <row r="31456" spans="3:3" ht="15.6" x14ac:dyDescent="0.3">
      <c r="C31456" s="227"/>
    </row>
    <row r="31457" spans="3:3" ht="15.6" x14ac:dyDescent="0.3">
      <c r="C31457" s="227"/>
    </row>
    <row r="31458" spans="3:3" ht="15.6" x14ac:dyDescent="0.3">
      <c r="C31458" s="227"/>
    </row>
    <row r="31459" spans="3:3" ht="15.6" x14ac:dyDescent="0.3">
      <c r="C31459" s="227"/>
    </row>
    <row r="31460" spans="3:3" ht="15.6" x14ac:dyDescent="0.3">
      <c r="C31460" s="227"/>
    </row>
    <row r="31461" spans="3:3" ht="15.6" x14ac:dyDescent="0.3">
      <c r="C31461" s="227"/>
    </row>
    <row r="31462" spans="3:3" ht="15.6" x14ac:dyDescent="0.3">
      <c r="C31462" s="227"/>
    </row>
    <row r="31463" spans="3:3" ht="15.6" x14ac:dyDescent="0.3">
      <c r="C31463" s="227"/>
    </row>
    <row r="31464" spans="3:3" ht="15.6" x14ac:dyDescent="0.3">
      <c r="C31464" s="227"/>
    </row>
    <row r="31465" spans="3:3" ht="15.6" x14ac:dyDescent="0.3">
      <c r="C31465" s="227"/>
    </row>
    <row r="31466" spans="3:3" ht="15.6" x14ac:dyDescent="0.3">
      <c r="C31466" s="227"/>
    </row>
    <row r="31467" spans="3:3" ht="15.6" x14ac:dyDescent="0.3">
      <c r="C31467" s="227"/>
    </row>
    <row r="31468" spans="3:3" ht="15.6" x14ac:dyDescent="0.3">
      <c r="C31468" s="227"/>
    </row>
    <row r="31469" spans="3:3" ht="15.6" x14ac:dyDescent="0.3">
      <c r="C31469" s="227"/>
    </row>
    <row r="31470" spans="3:3" ht="15.6" x14ac:dyDescent="0.3">
      <c r="C31470" s="227"/>
    </row>
    <row r="31471" spans="3:3" ht="15.6" x14ac:dyDescent="0.3">
      <c r="C31471" s="227"/>
    </row>
    <row r="31472" spans="3:3" ht="15.6" x14ac:dyDescent="0.3">
      <c r="C31472" s="227"/>
    </row>
    <row r="31473" spans="3:3" ht="15.6" x14ac:dyDescent="0.3">
      <c r="C31473" s="227"/>
    </row>
    <row r="31474" spans="3:3" ht="15.6" x14ac:dyDescent="0.3">
      <c r="C31474" s="227"/>
    </row>
    <row r="31475" spans="3:3" ht="15.6" x14ac:dyDescent="0.3">
      <c r="C31475" s="227"/>
    </row>
    <row r="31476" spans="3:3" ht="15.6" x14ac:dyDescent="0.3">
      <c r="C31476" s="227"/>
    </row>
    <row r="31477" spans="3:3" ht="15.6" x14ac:dyDescent="0.3">
      <c r="C31477" s="227"/>
    </row>
    <row r="31478" spans="3:3" ht="15.6" x14ac:dyDescent="0.3">
      <c r="C31478" s="227"/>
    </row>
    <row r="31479" spans="3:3" ht="15.6" x14ac:dyDescent="0.3">
      <c r="C31479" s="227"/>
    </row>
    <row r="31480" spans="3:3" ht="15.6" x14ac:dyDescent="0.3">
      <c r="C31480" s="227"/>
    </row>
    <row r="31481" spans="3:3" ht="15.6" x14ac:dyDescent="0.3">
      <c r="C31481" s="227"/>
    </row>
    <row r="31482" spans="3:3" ht="15.6" x14ac:dyDescent="0.3">
      <c r="C31482" s="227"/>
    </row>
    <row r="31483" spans="3:3" ht="15.6" x14ac:dyDescent="0.3">
      <c r="C31483" s="227"/>
    </row>
    <row r="31484" spans="3:3" ht="15.6" x14ac:dyDescent="0.3">
      <c r="C31484" s="227"/>
    </row>
    <row r="31485" spans="3:3" ht="15.6" x14ac:dyDescent="0.3">
      <c r="C31485" s="227"/>
    </row>
    <row r="31486" spans="3:3" ht="15.6" x14ac:dyDescent="0.3">
      <c r="C31486" s="227"/>
    </row>
    <row r="31487" spans="3:3" ht="15.6" x14ac:dyDescent="0.3">
      <c r="C31487" s="227"/>
    </row>
    <row r="31488" spans="3:3" ht="15.6" x14ac:dyDescent="0.3">
      <c r="C31488" s="227"/>
    </row>
    <row r="31489" spans="3:3" ht="15.6" x14ac:dyDescent="0.3">
      <c r="C31489" s="227"/>
    </row>
    <row r="31490" spans="3:3" ht="15.6" x14ac:dyDescent="0.3">
      <c r="C31490" s="227"/>
    </row>
    <row r="31491" spans="3:3" ht="15.6" x14ac:dyDescent="0.3">
      <c r="C31491" s="227"/>
    </row>
    <row r="31492" spans="3:3" ht="15.6" x14ac:dyDescent="0.3">
      <c r="C31492" s="227"/>
    </row>
    <row r="31493" spans="3:3" ht="15.6" x14ac:dyDescent="0.3">
      <c r="C31493" s="227"/>
    </row>
    <row r="31494" spans="3:3" ht="15.6" x14ac:dyDescent="0.3">
      <c r="C31494" s="227"/>
    </row>
    <row r="31495" spans="3:3" ht="15.6" x14ac:dyDescent="0.3">
      <c r="C31495" s="227"/>
    </row>
    <row r="31496" spans="3:3" ht="15.6" x14ac:dyDescent="0.3">
      <c r="C31496" s="227"/>
    </row>
    <row r="31497" spans="3:3" ht="15.6" x14ac:dyDescent="0.3">
      <c r="C31497" s="227"/>
    </row>
    <row r="31498" spans="3:3" ht="15.6" x14ac:dyDescent="0.3">
      <c r="C31498" s="227"/>
    </row>
    <row r="31499" spans="3:3" ht="15.6" x14ac:dyDescent="0.3">
      <c r="C31499" s="227"/>
    </row>
    <row r="31500" spans="3:3" ht="15.6" x14ac:dyDescent="0.3">
      <c r="C31500" s="227"/>
    </row>
    <row r="31501" spans="3:3" ht="15.6" x14ac:dyDescent="0.3">
      <c r="C31501" s="227"/>
    </row>
    <row r="31502" spans="3:3" ht="15.6" x14ac:dyDescent="0.3">
      <c r="C31502" s="227"/>
    </row>
    <row r="31503" spans="3:3" ht="15.6" x14ac:dyDescent="0.3">
      <c r="C31503" s="227"/>
    </row>
    <row r="31504" spans="3:3" ht="15.6" x14ac:dyDescent="0.3">
      <c r="C31504" s="227"/>
    </row>
    <row r="31505" spans="3:3" ht="15.6" x14ac:dyDescent="0.3">
      <c r="C31505" s="227"/>
    </row>
    <row r="31506" spans="3:3" ht="15.6" x14ac:dyDescent="0.3">
      <c r="C31506" s="227"/>
    </row>
    <row r="31507" spans="3:3" ht="15.6" x14ac:dyDescent="0.3">
      <c r="C31507" s="227"/>
    </row>
    <row r="31508" spans="3:3" ht="15.6" x14ac:dyDescent="0.3">
      <c r="C31508" s="227"/>
    </row>
    <row r="31509" spans="3:3" ht="15.6" x14ac:dyDescent="0.3">
      <c r="C31509" s="227"/>
    </row>
    <row r="31510" spans="3:3" ht="15.6" x14ac:dyDescent="0.3">
      <c r="C31510" s="227"/>
    </row>
    <row r="31511" spans="3:3" ht="15.6" x14ac:dyDescent="0.3">
      <c r="C31511" s="227"/>
    </row>
    <row r="31512" spans="3:3" ht="15.6" x14ac:dyDescent="0.3">
      <c r="C31512" s="227"/>
    </row>
    <row r="31513" spans="3:3" ht="15.6" x14ac:dyDescent="0.3">
      <c r="C31513" s="227"/>
    </row>
    <row r="31514" spans="3:3" ht="15.6" x14ac:dyDescent="0.3">
      <c r="C31514" s="227"/>
    </row>
    <row r="31515" spans="3:3" ht="15.6" x14ac:dyDescent="0.3">
      <c r="C31515" s="227"/>
    </row>
    <row r="31516" spans="3:3" ht="15.6" x14ac:dyDescent="0.3">
      <c r="C31516" s="227"/>
    </row>
    <row r="31517" spans="3:3" ht="15.6" x14ac:dyDescent="0.3">
      <c r="C31517" s="227"/>
    </row>
    <row r="31518" spans="3:3" ht="15.6" x14ac:dyDescent="0.3">
      <c r="C31518" s="227"/>
    </row>
    <row r="31519" spans="3:3" ht="15.6" x14ac:dyDescent="0.3">
      <c r="C31519" s="227"/>
    </row>
    <row r="31520" spans="3:3" ht="15.6" x14ac:dyDescent="0.3">
      <c r="C31520" s="227"/>
    </row>
    <row r="31521" spans="3:3" ht="15.6" x14ac:dyDescent="0.3">
      <c r="C31521" s="227"/>
    </row>
    <row r="31522" spans="3:3" ht="15.6" x14ac:dyDescent="0.3">
      <c r="C31522" s="227"/>
    </row>
    <row r="31523" spans="3:3" ht="15.6" x14ac:dyDescent="0.3">
      <c r="C31523" s="227"/>
    </row>
    <row r="31524" spans="3:3" ht="15.6" x14ac:dyDescent="0.3">
      <c r="C31524" s="227"/>
    </row>
    <row r="31525" spans="3:3" ht="15.6" x14ac:dyDescent="0.3">
      <c r="C31525" s="227"/>
    </row>
    <row r="31526" spans="3:3" ht="15.6" x14ac:dyDescent="0.3">
      <c r="C31526" s="227"/>
    </row>
    <row r="31527" spans="3:3" ht="15.6" x14ac:dyDescent="0.3">
      <c r="C31527" s="227"/>
    </row>
    <row r="31528" spans="3:3" ht="15.6" x14ac:dyDescent="0.3">
      <c r="C31528" s="227"/>
    </row>
    <row r="31529" spans="3:3" ht="15.6" x14ac:dyDescent="0.3">
      <c r="C31529" s="227"/>
    </row>
    <row r="31530" spans="3:3" ht="15.6" x14ac:dyDescent="0.3">
      <c r="C31530" s="227"/>
    </row>
    <row r="31531" spans="3:3" ht="15.6" x14ac:dyDescent="0.3">
      <c r="C31531" s="227"/>
    </row>
    <row r="31532" spans="3:3" ht="15.6" x14ac:dyDescent="0.3">
      <c r="C31532" s="227"/>
    </row>
    <row r="31533" spans="3:3" ht="15.6" x14ac:dyDescent="0.3">
      <c r="C31533" s="227"/>
    </row>
    <row r="31534" spans="3:3" ht="15.6" x14ac:dyDescent="0.3">
      <c r="C31534" s="227"/>
    </row>
    <row r="31535" spans="3:3" ht="15.6" x14ac:dyDescent="0.3">
      <c r="C31535" s="227"/>
    </row>
    <row r="31536" spans="3:3" ht="15.6" x14ac:dyDescent="0.3">
      <c r="C31536" s="227"/>
    </row>
    <row r="31537" spans="3:3" ht="15.6" x14ac:dyDescent="0.3">
      <c r="C31537" s="227"/>
    </row>
    <row r="31538" spans="3:3" ht="15.6" x14ac:dyDescent="0.3">
      <c r="C31538" s="227"/>
    </row>
    <row r="31539" spans="3:3" ht="15.6" x14ac:dyDescent="0.3">
      <c r="C31539" s="227"/>
    </row>
    <row r="31540" spans="3:3" ht="15.6" x14ac:dyDescent="0.3">
      <c r="C31540" s="227"/>
    </row>
    <row r="31541" spans="3:3" ht="15.6" x14ac:dyDescent="0.3">
      <c r="C31541" s="227"/>
    </row>
    <row r="31542" spans="3:3" ht="15.6" x14ac:dyDescent="0.3">
      <c r="C31542" s="227"/>
    </row>
    <row r="31543" spans="3:3" ht="15.6" x14ac:dyDescent="0.3">
      <c r="C31543" s="227"/>
    </row>
    <row r="31544" spans="3:3" ht="15.6" x14ac:dyDescent="0.3">
      <c r="C31544" s="227"/>
    </row>
    <row r="31545" spans="3:3" ht="15.6" x14ac:dyDescent="0.3">
      <c r="C31545" s="227"/>
    </row>
    <row r="31546" spans="3:3" ht="15.6" x14ac:dyDescent="0.3">
      <c r="C31546" s="227"/>
    </row>
    <row r="31547" spans="3:3" ht="15.6" x14ac:dyDescent="0.3">
      <c r="C31547" s="227"/>
    </row>
    <row r="31548" spans="3:3" ht="15.6" x14ac:dyDescent="0.3">
      <c r="C31548" s="227"/>
    </row>
    <row r="31549" spans="3:3" ht="15.6" x14ac:dyDescent="0.3">
      <c r="C31549" s="227"/>
    </row>
    <row r="31550" spans="3:3" ht="15.6" x14ac:dyDescent="0.3">
      <c r="C31550" s="227"/>
    </row>
    <row r="31551" spans="3:3" ht="15.6" x14ac:dyDescent="0.3">
      <c r="C31551" s="227"/>
    </row>
    <row r="31552" spans="3:3" ht="15.6" x14ac:dyDescent="0.3">
      <c r="C31552" s="227"/>
    </row>
    <row r="31553" spans="3:3" ht="15.6" x14ac:dyDescent="0.3">
      <c r="C31553" s="227"/>
    </row>
    <row r="31554" spans="3:3" ht="15.6" x14ac:dyDescent="0.3">
      <c r="C31554" s="227"/>
    </row>
    <row r="31555" spans="3:3" ht="15.6" x14ac:dyDescent="0.3">
      <c r="C31555" s="227"/>
    </row>
    <row r="31556" spans="3:3" ht="15.6" x14ac:dyDescent="0.3">
      <c r="C31556" s="227"/>
    </row>
    <row r="31557" spans="3:3" ht="15.6" x14ac:dyDescent="0.3">
      <c r="C31557" s="227"/>
    </row>
    <row r="31558" spans="3:3" ht="15.6" x14ac:dyDescent="0.3">
      <c r="C31558" s="227"/>
    </row>
    <row r="31559" spans="3:3" ht="15.6" x14ac:dyDescent="0.3">
      <c r="C31559" s="227"/>
    </row>
    <row r="31560" spans="3:3" ht="15.6" x14ac:dyDescent="0.3">
      <c r="C31560" s="227"/>
    </row>
    <row r="31561" spans="3:3" ht="15.6" x14ac:dyDescent="0.3">
      <c r="C31561" s="227"/>
    </row>
    <row r="31562" spans="3:3" ht="15.6" x14ac:dyDescent="0.3">
      <c r="C31562" s="227"/>
    </row>
    <row r="31563" spans="3:3" ht="15.6" x14ac:dyDescent="0.3">
      <c r="C31563" s="227"/>
    </row>
    <row r="31564" spans="3:3" ht="15.6" x14ac:dyDescent="0.3">
      <c r="C31564" s="227"/>
    </row>
    <row r="31565" spans="3:3" ht="15.6" x14ac:dyDescent="0.3">
      <c r="C31565" s="227"/>
    </row>
    <row r="31566" spans="3:3" ht="15.6" x14ac:dyDescent="0.3">
      <c r="C31566" s="227"/>
    </row>
    <row r="31567" spans="3:3" ht="15.6" x14ac:dyDescent="0.3">
      <c r="C31567" s="227"/>
    </row>
    <row r="31568" spans="3:3" ht="15.6" x14ac:dyDescent="0.3">
      <c r="C31568" s="227"/>
    </row>
    <row r="31569" spans="3:3" ht="15.6" x14ac:dyDescent="0.3">
      <c r="C31569" s="227"/>
    </row>
    <row r="31570" spans="3:3" ht="15.6" x14ac:dyDescent="0.3">
      <c r="C31570" s="227"/>
    </row>
    <row r="31571" spans="3:3" ht="15.6" x14ac:dyDescent="0.3">
      <c r="C31571" s="227"/>
    </row>
    <row r="31572" spans="3:3" ht="15.6" x14ac:dyDescent="0.3">
      <c r="C31572" s="227"/>
    </row>
    <row r="31573" spans="3:3" ht="15.6" x14ac:dyDescent="0.3">
      <c r="C31573" s="227"/>
    </row>
    <row r="31574" spans="3:3" ht="15.6" x14ac:dyDescent="0.3">
      <c r="C31574" s="227"/>
    </row>
    <row r="31575" spans="3:3" ht="15.6" x14ac:dyDescent="0.3">
      <c r="C31575" s="227"/>
    </row>
    <row r="31576" spans="3:3" ht="15.6" x14ac:dyDescent="0.3">
      <c r="C31576" s="227"/>
    </row>
    <row r="31577" spans="3:3" ht="15.6" x14ac:dyDescent="0.3">
      <c r="C31577" s="227"/>
    </row>
    <row r="31578" spans="3:3" ht="15.6" x14ac:dyDescent="0.3">
      <c r="C31578" s="227"/>
    </row>
    <row r="31579" spans="3:3" ht="15.6" x14ac:dyDescent="0.3">
      <c r="C31579" s="227"/>
    </row>
    <row r="31580" spans="3:3" ht="15.6" x14ac:dyDescent="0.3">
      <c r="C31580" s="227"/>
    </row>
    <row r="31581" spans="3:3" ht="15.6" x14ac:dyDescent="0.3">
      <c r="C31581" s="227"/>
    </row>
    <row r="31582" spans="3:3" ht="15.6" x14ac:dyDescent="0.3">
      <c r="C31582" s="227"/>
    </row>
    <row r="31583" spans="3:3" ht="15.6" x14ac:dyDescent="0.3">
      <c r="C31583" s="227"/>
    </row>
    <row r="31584" spans="3:3" ht="15.6" x14ac:dyDescent="0.3">
      <c r="C31584" s="227"/>
    </row>
    <row r="31585" spans="3:3" ht="15.6" x14ac:dyDescent="0.3">
      <c r="C31585" s="227"/>
    </row>
    <row r="31586" spans="3:3" ht="15.6" x14ac:dyDescent="0.3">
      <c r="C31586" s="227"/>
    </row>
    <row r="31587" spans="3:3" ht="15.6" x14ac:dyDescent="0.3">
      <c r="C31587" s="227"/>
    </row>
    <row r="31588" spans="3:3" ht="15.6" x14ac:dyDescent="0.3">
      <c r="C31588" s="227"/>
    </row>
    <row r="31589" spans="3:3" ht="15.6" x14ac:dyDescent="0.3">
      <c r="C31589" s="227"/>
    </row>
    <row r="31590" spans="3:3" ht="15.6" x14ac:dyDescent="0.3">
      <c r="C31590" s="227"/>
    </row>
    <row r="31591" spans="3:3" ht="15.6" x14ac:dyDescent="0.3">
      <c r="C31591" s="227"/>
    </row>
    <row r="31592" spans="3:3" ht="15.6" x14ac:dyDescent="0.3">
      <c r="C31592" s="227"/>
    </row>
    <row r="31593" spans="3:3" ht="15.6" x14ac:dyDescent="0.3">
      <c r="C31593" s="227"/>
    </row>
    <row r="31594" spans="3:3" ht="15.6" x14ac:dyDescent="0.3">
      <c r="C31594" s="227"/>
    </row>
    <row r="31595" spans="3:3" ht="15.6" x14ac:dyDescent="0.3">
      <c r="C31595" s="227"/>
    </row>
    <row r="31596" spans="3:3" ht="15.6" x14ac:dyDescent="0.3">
      <c r="C31596" s="227"/>
    </row>
    <row r="31597" spans="3:3" ht="15.6" x14ac:dyDescent="0.3">
      <c r="C31597" s="227"/>
    </row>
    <row r="31598" spans="3:3" ht="15.6" x14ac:dyDescent="0.3">
      <c r="C31598" s="227"/>
    </row>
    <row r="31599" spans="3:3" ht="15.6" x14ac:dyDescent="0.3">
      <c r="C31599" s="227"/>
    </row>
    <row r="31600" spans="3:3" ht="15.6" x14ac:dyDescent="0.3">
      <c r="C31600" s="227"/>
    </row>
    <row r="31601" spans="3:3" ht="15.6" x14ac:dyDescent="0.3">
      <c r="C31601" s="227"/>
    </row>
    <row r="31602" spans="3:3" ht="15.6" x14ac:dyDescent="0.3">
      <c r="C31602" s="227"/>
    </row>
    <row r="31603" spans="3:3" ht="15.6" x14ac:dyDescent="0.3">
      <c r="C31603" s="227"/>
    </row>
    <row r="31604" spans="3:3" ht="15.6" x14ac:dyDescent="0.3">
      <c r="C31604" s="227"/>
    </row>
    <row r="31605" spans="3:3" ht="15.6" x14ac:dyDescent="0.3">
      <c r="C31605" s="227"/>
    </row>
    <row r="31606" spans="3:3" ht="15.6" x14ac:dyDescent="0.3">
      <c r="C31606" s="227"/>
    </row>
    <row r="31607" spans="3:3" ht="15.6" x14ac:dyDescent="0.3">
      <c r="C31607" s="227"/>
    </row>
    <row r="31608" spans="3:3" ht="15.6" x14ac:dyDescent="0.3">
      <c r="C31608" s="227"/>
    </row>
    <row r="31609" spans="3:3" ht="15.6" x14ac:dyDescent="0.3">
      <c r="C31609" s="227"/>
    </row>
    <row r="31610" spans="3:3" ht="15.6" x14ac:dyDescent="0.3">
      <c r="C31610" s="227"/>
    </row>
    <row r="31611" spans="3:3" ht="15.6" x14ac:dyDescent="0.3">
      <c r="C31611" s="227"/>
    </row>
    <row r="31612" spans="3:3" ht="15.6" x14ac:dyDescent="0.3">
      <c r="C31612" s="227"/>
    </row>
    <row r="31613" spans="3:3" ht="15.6" x14ac:dyDescent="0.3">
      <c r="C31613" s="227"/>
    </row>
    <row r="31614" spans="3:3" ht="15.6" x14ac:dyDescent="0.3">
      <c r="C31614" s="227"/>
    </row>
    <row r="31615" spans="3:3" ht="15.6" x14ac:dyDescent="0.3">
      <c r="C31615" s="227"/>
    </row>
    <row r="31616" spans="3:3" ht="15.6" x14ac:dyDescent="0.3">
      <c r="C31616" s="227"/>
    </row>
    <row r="31617" spans="3:3" ht="15.6" x14ac:dyDescent="0.3">
      <c r="C31617" s="227"/>
    </row>
    <row r="31618" spans="3:3" ht="15.6" x14ac:dyDescent="0.3">
      <c r="C31618" s="227"/>
    </row>
    <row r="31619" spans="3:3" ht="15.6" x14ac:dyDescent="0.3">
      <c r="C31619" s="227"/>
    </row>
    <row r="31620" spans="3:3" ht="15.6" x14ac:dyDescent="0.3">
      <c r="C31620" s="227"/>
    </row>
    <row r="31621" spans="3:3" ht="15.6" x14ac:dyDescent="0.3">
      <c r="C31621" s="227"/>
    </row>
    <row r="31622" spans="3:3" ht="15.6" x14ac:dyDescent="0.3">
      <c r="C31622" s="227"/>
    </row>
    <row r="31623" spans="3:3" ht="15.6" x14ac:dyDescent="0.3">
      <c r="C31623" s="227"/>
    </row>
    <row r="31624" spans="3:3" ht="15.6" x14ac:dyDescent="0.3">
      <c r="C31624" s="227"/>
    </row>
    <row r="31625" spans="3:3" ht="15.6" x14ac:dyDescent="0.3">
      <c r="C31625" s="227"/>
    </row>
    <row r="31626" spans="3:3" ht="15.6" x14ac:dyDescent="0.3">
      <c r="C31626" s="227"/>
    </row>
    <row r="31627" spans="3:3" ht="15.6" x14ac:dyDescent="0.3">
      <c r="C31627" s="227"/>
    </row>
    <row r="31628" spans="3:3" ht="15.6" x14ac:dyDescent="0.3">
      <c r="C31628" s="227"/>
    </row>
    <row r="31629" spans="3:3" ht="15.6" x14ac:dyDescent="0.3">
      <c r="C31629" s="227"/>
    </row>
    <row r="31630" spans="3:3" ht="15.6" x14ac:dyDescent="0.3">
      <c r="C31630" s="227"/>
    </row>
    <row r="31631" spans="3:3" ht="15.6" x14ac:dyDescent="0.3">
      <c r="C31631" s="227"/>
    </row>
    <row r="31632" spans="3:3" ht="15.6" x14ac:dyDescent="0.3">
      <c r="C31632" s="227"/>
    </row>
    <row r="31633" spans="3:3" ht="15.6" x14ac:dyDescent="0.3">
      <c r="C31633" s="227"/>
    </row>
    <row r="31634" spans="3:3" ht="15.6" x14ac:dyDescent="0.3">
      <c r="C31634" s="227"/>
    </row>
    <row r="31635" spans="3:3" ht="15.6" x14ac:dyDescent="0.3">
      <c r="C31635" s="227"/>
    </row>
    <row r="31636" spans="3:3" ht="15.6" x14ac:dyDescent="0.3">
      <c r="C31636" s="227"/>
    </row>
    <row r="31637" spans="3:3" ht="15.6" x14ac:dyDescent="0.3">
      <c r="C31637" s="227"/>
    </row>
    <row r="31638" spans="3:3" ht="15.6" x14ac:dyDescent="0.3">
      <c r="C31638" s="227"/>
    </row>
    <row r="31639" spans="3:3" ht="15.6" x14ac:dyDescent="0.3">
      <c r="C31639" s="227"/>
    </row>
    <row r="31640" spans="3:3" ht="15.6" x14ac:dyDescent="0.3">
      <c r="C31640" s="227"/>
    </row>
    <row r="31641" spans="3:3" ht="15.6" x14ac:dyDescent="0.3">
      <c r="C31641" s="227"/>
    </row>
    <row r="31642" spans="3:3" ht="15.6" x14ac:dyDescent="0.3">
      <c r="C31642" s="227"/>
    </row>
    <row r="31643" spans="3:3" ht="15.6" x14ac:dyDescent="0.3">
      <c r="C31643" s="227"/>
    </row>
    <row r="31644" spans="3:3" ht="15.6" x14ac:dyDescent="0.3">
      <c r="C31644" s="227"/>
    </row>
    <row r="31645" spans="3:3" ht="15.6" x14ac:dyDescent="0.3">
      <c r="C31645" s="227"/>
    </row>
    <row r="31646" spans="3:3" ht="15.6" x14ac:dyDescent="0.3">
      <c r="C31646" s="227"/>
    </row>
    <row r="31647" spans="3:3" ht="15.6" x14ac:dyDescent="0.3">
      <c r="C31647" s="227"/>
    </row>
    <row r="31648" spans="3:3" ht="15.6" x14ac:dyDescent="0.3">
      <c r="C31648" s="227"/>
    </row>
    <row r="31649" spans="3:3" ht="15.6" x14ac:dyDescent="0.3">
      <c r="C31649" s="227"/>
    </row>
    <row r="31650" spans="3:3" ht="15.6" x14ac:dyDescent="0.3">
      <c r="C31650" s="227"/>
    </row>
    <row r="31651" spans="3:3" ht="15.6" x14ac:dyDescent="0.3">
      <c r="C31651" s="227"/>
    </row>
    <row r="31652" spans="3:3" ht="15.6" x14ac:dyDescent="0.3">
      <c r="C31652" s="227"/>
    </row>
    <row r="31653" spans="3:3" ht="15.6" x14ac:dyDescent="0.3">
      <c r="C31653" s="227"/>
    </row>
    <row r="31654" spans="3:3" ht="15.6" x14ac:dyDescent="0.3">
      <c r="C31654" s="227"/>
    </row>
    <row r="31655" spans="3:3" ht="15.6" x14ac:dyDescent="0.3">
      <c r="C31655" s="227"/>
    </row>
    <row r="31656" spans="3:3" ht="15.6" x14ac:dyDescent="0.3">
      <c r="C31656" s="227"/>
    </row>
    <row r="31657" spans="3:3" ht="15.6" x14ac:dyDescent="0.3">
      <c r="C31657" s="227"/>
    </row>
    <row r="31658" spans="3:3" ht="15.6" x14ac:dyDescent="0.3">
      <c r="C31658" s="227"/>
    </row>
    <row r="31659" spans="3:3" ht="15.6" x14ac:dyDescent="0.3">
      <c r="C31659" s="227"/>
    </row>
    <row r="31660" spans="3:3" ht="15.6" x14ac:dyDescent="0.3">
      <c r="C31660" s="227"/>
    </row>
    <row r="31661" spans="3:3" ht="15.6" x14ac:dyDescent="0.3">
      <c r="C31661" s="227"/>
    </row>
    <row r="31662" spans="3:3" ht="15.6" x14ac:dyDescent="0.3">
      <c r="C31662" s="227"/>
    </row>
    <row r="31663" spans="3:3" ht="15.6" x14ac:dyDescent="0.3">
      <c r="C31663" s="227"/>
    </row>
    <row r="31664" spans="3:3" ht="15.6" x14ac:dyDescent="0.3">
      <c r="C31664" s="227"/>
    </row>
    <row r="31665" spans="3:3" ht="15.6" x14ac:dyDescent="0.3">
      <c r="C31665" s="227"/>
    </row>
    <row r="31666" spans="3:3" ht="15.6" x14ac:dyDescent="0.3">
      <c r="C31666" s="227"/>
    </row>
    <row r="31667" spans="3:3" ht="15.6" x14ac:dyDescent="0.3">
      <c r="C31667" s="227"/>
    </row>
    <row r="31668" spans="3:3" ht="15.6" x14ac:dyDescent="0.3">
      <c r="C31668" s="227"/>
    </row>
    <row r="31669" spans="3:3" ht="15.6" x14ac:dyDescent="0.3">
      <c r="C31669" s="227"/>
    </row>
    <row r="31670" spans="3:3" ht="15.6" x14ac:dyDescent="0.3">
      <c r="C31670" s="227"/>
    </row>
    <row r="31671" spans="3:3" ht="15.6" x14ac:dyDescent="0.3">
      <c r="C31671" s="227"/>
    </row>
    <row r="31672" spans="3:3" ht="15.6" x14ac:dyDescent="0.3">
      <c r="C31672" s="227"/>
    </row>
    <row r="31673" spans="3:3" ht="15.6" x14ac:dyDescent="0.3">
      <c r="C31673" s="227"/>
    </row>
    <row r="31674" spans="3:3" ht="15.6" x14ac:dyDescent="0.3">
      <c r="C31674" s="227"/>
    </row>
    <row r="31675" spans="3:3" ht="15.6" x14ac:dyDescent="0.3">
      <c r="C31675" s="227"/>
    </row>
    <row r="31676" spans="3:3" ht="15.6" x14ac:dyDescent="0.3">
      <c r="C31676" s="227"/>
    </row>
    <row r="31677" spans="3:3" ht="15.6" x14ac:dyDescent="0.3">
      <c r="C31677" s="227"/>
    </row>
    <row r="31678" spans="3:3" ht="15.6" x14ac:dyDescent="0.3">
      <c r="C31678" s="227"/>
    </row>
    <row r="31679" spans="3:3" ht="15.6" x14ac:dyDescent="0.3">
      <c r="C31679" s="227"/>
    </row>
    <row r="31680" spans="3:3" ht="15.6" x14ac:dyDescent="0.3">
      <c r="C31680" s="227"/>
    </row>
    <row r="31681" spans="3:3" ht="15.6" x14ac:dyDescent="0.3">
      <c r="C31681" s="227"/>
    </row>
    <row r="31682" spans="3:3" ht="15.6" x14ac:dyDescent="0.3">
      <c r="C31682" s="227"/>
    </row>
    <row r="31683" spans="3:3" ht="15.6" x14ac:dyDescent="0.3">
      <c r="C31683" s="227"/>
    </row>
    <row r="31684" spans="3:3" ht="15.6" x14ac:dyDescent="0.3">
      <c r="C31684" s="227"/>
    </row>
    <row r="31685" spans="3:3" ht="15.6" x14ac:dyDescent="0.3">
      <c r="C31685" s="227"/>
    </row>
    <row r="31686" spans="3:3" ht="15.6" x14ac:dyDescent="0.3">
      <c r="C31686" s="227"/>
    </row>
    <row r="31687" spans="3:3" ht="15.6" x14ac:dyDescent="0.3">
      <c r="C31687" s="227"/>
    </row>
    <row r="31688" spans="3:3" ht="15.6" x14ac:dyDescent="0.3">
      <c r="C31688" s="227"/>
    </row>
    <row r="31689" spans="3:3" ht="15.6" x14ac:dyDescent="0.3">
      <c r="C31689" s="227"/>
    </row>
    <row r="31690" spans="3:3" ht="15.6" x14ac:dyDescent="0.3">
      <c r="C31690" s="227"/>
    </row>
    <row r="31691" spans="3:3" ht="15.6" x14ac:dyDescent="0.3">
      <c r="C31691" s="227"/>
    </row>
    <row r="31692" spans="3:3" ht="15.6" x14ac:dyDescent="0.3">
      <c r="C31692" s="227"/>
    </row>
    <row r="31693" spans="3:3" ht="15.6" x14ac:dyDescent="0.3">
      <c r="C31693" s="227"/>
    </row>
    <row r="31694" spans="3:3" ht="15.6" x14ac:dyDescent="0.3">
      <c r="C31694" s="227"/>
    </row>
    <row r="31695" spans="3:3" ht="15.6" x14ac:dyDescent="0.3">
      <c r="C31695" s="227"/>
    </row>
    <row r="31696" spans="3:3" ht="15.6" x14ac:dyDescent="0.3">
      <c r="C31696" s="227"/>
    </row>
    <row r="31697" spans="3:3" ht="15.6" x14ac:dyDescent="0.3">
      <c r="C31697" s="227"/>
    </row>
    <row r="31698" spans="3:3" ht="15.6" x14ac:dyDescent="0.3">
      <c r="C31698" s="227"/>
    </row>
    <row r="31699" spans="3:3" ht="15.6" x14ac:dyDescent="0.3">
      <c r="C31699" s="227"/>
    </row>
    <row r="31700" spans="3:3" ht="15.6" x14ac:dyDescent="0.3">
      <c r="C31700" s="227"/>
    </row>
    <row r="31701" spans="3:3" ht="15.6" x14ac:dyDescent="0.3">
      <c r="C31701" s="227"/>
    </row>
    <row r="31702" spans="3:3" ht="15.6" x14ac:dyDescent="0.3">
      <c r="C31702" s="227"/>
    </row>
    <row r="31703" spans="3:3" ht="15.6" x14ac:dyDescent="0.3">
      <c r="C31703" s="227"/>
    </row>
    <row r="31704" spans="3:3" ht="15.6" x14ac:dyDescent="0.3">
      <c r="C31704" s="227"/>
    </row>
    <row r="31705" spans="3:3" ht="15.6" x14ac:dyDescent="0.3">
      <c r="C31705" s="227"/>
    </row>
    <row r="31706" spans="3:3" ht="15.6" x14ac:dyDescent="0.3">
      <c r="C31706" s="227"/>
    </row>
    <row r="31707" spans="3:3" ht="15.6" x14ac:dyDescent="0.3">
      <c r="C31707" s="227"/>
    </row>
    <row r="31708" spans="3:3" ht="15.6" x14ac:dyDescent="0.3">
      <c r="C31708" s="227"/>
    </row>
    <row r="31709" spans="3:3" ht="15.6" x14ac:dyDescent="0.3">
      <c r="C31709" s="227"/>
    </row>
    <row r="31710" spans="3:3" ht="15.6" x14ac:dyDescent="0.3">
      <c r="C31710" s="227"/>
    </row>
    <row r="31711" spans="3:3" ht="15.6" x14ac:dyDescent="0.3">
      <c r="C31711" s="227"/>
    </row>
    <row r="31712" spans="3:3" ht="15.6" x14ac:dyDescent="0.3">
      <c r="C31712" s="227"/>
    </row>
    <row r="31713" spans="3:3" ht="15.6" x14ac:dyDescent="0.3">
      <c r="C31713" s="227"/>
    </row>
    <row r="31714" spans="3:3" ht="15.6" x14ac:dyDescent="0.3">
      <c r="C31714" s="227"/>
    </row>
    <row r="31715" spans="3:3" ht="15.6" x14ac:dyDescent="0.3">
      <c r="C31715" s="227"/>
    </row>
    <row r="31716" spans="3:3" ht="15.6" x14ac:dyDescent="0.3">
      <c r="C31716" s="227"/>
    </row>
    <row r="31717" spans="3:3" ht="15.6" x14ac:dyDescent="0.3">
      <c r="C31717" s="227"/>
    </row>
    <row r="31718" spans="3:3" ht="15.6" x14ac:dyDescent="0.3">
      <c r="C31718" s="227"/>
    </row>
    <row r="31719" spans="3:3" ht="15.6" x14ac:dyDescent="0.3">
      <c r="C31719" s="227"/>
    </row>
    <row r="31720" spans="3:3" ht="15.6" x14ac:dyDescent="0.3">
      <c r="C31720" s="227"/>
    </row>
    <row r="31721" spans="3:3" ht="15.6" x14ac:dyDescent="0.3">
      <c r="C31721" s="227"/>
    </row>
    <row r="31722" spans="3:3" ht="15.6" x14ac:dyDescent="0.3">
      <c r="C31722" s="227"/>
    </row>
    <row r="31723" spans="3:3" ht="15.6" x14ac:dyDescent="0.3">
      <c r="C31723" s="227"/>
    </row>
    <row r="31724" spans="3:3" ht="15.6" x14ac:dyDescent="0.3">
      <c r="C31724" s="227"/>
    </row>
    <row r="31725" spans="3:3" ht="15.6" x14ac:dyDescent="0.3">
      <c r="C31725" s="227"/>
    </row>
    <row r="31726" spans="3:3" ht="15.6" x14ac:dyDescent="0.3">
      <c r="C31726" s="227"/>
    </row>
    <row r="31727" spans="3:3" ht="15.6" x14ac:dyDescent="0.3">
      <c r="C31727" s="227"/>
    </row>
    <row r="31728" spans="3:3" ht="15.6" x14ac:dyDescent="0.3">
      <c r="C31728" s="227"/>
    </row>
    <row r="31729" spans="3:3" ht="15.6" x14ac:dyDescent="0.3">
      <c r="C31729" s="227"/>
    </row>
    <row r="31730" spans="3:3" ht="15.6" x14ac:dyDescent="0.3">
      <c r="C31730" s="227"/>
    </row>
    <row r="31731" spans="3:3" ht="15.6" x14ac:dyDescent="0.3">
      <c r="C31731" s="227"/>
    </row>
    <row r="31732" spans="3:3" ht="15.6" x14ac:dyDescent="0.3">
      <c r="C31732" s="227"/>
    </row>
    <row r="31733" spans="3:3" ht="15.6" x14ac:dyDescent="0.3">
      <c r="C31733" s="227"/>
    </row>
    <row r="31734" spans="3:3" ht="15.6" x14ac:dyDescent="0.3">
      <c r="C31734" s="227"/>
    </row>
    <row r="31735" spans="3:3" ht="15.6" x14ac:dyDescent="0.3">
      <c r="C31735" s="227"/>
    </row>
    <row r="31736" spans="3:3" ht="15.6" x14ac:dyDescent="0.3">
      <c r="C31736" s="227"/>
    </row>
    <row r="31737" spans="3:3" ht="15.6" x14ac:dyDescent="0.3">
      <c r="C31737" s="227"/>
    </row>
    <row r="31738" spans="3:3" ht="15.6" x14ac:dyDescent="0.3">
      <c r="C31738" s="227"/>
    </row>
    <row r="31739" spans="3:3" ht="15.6" x14ac:dyDescent="0.3">
      <c r="C31739" s="227"/>
    </row>
    <row r="31740" spans="3:3" ht="15.6" x14ac:dyDescent="0.3">
      <c r="C31740" s="227"/>
    </row>
    <row r="31741" spans="3:3" ht="15.6" x14ac:dyDescent="0.3">
      <c r="C31741" s="227"/>
    </row>
    <row r="31742" spans="3:3" ht="15.6" x14ac:dyDescent="0.3">
      <c r="C31742" s="227"/>
    </row>
    <row r="31743" spans="3:3" ht="15.6" x14ac:dyDescent="0.3">
      <c r="C31743" s="227"/>
    </row>
    <row r="31744" spans="3:3" ht="15.6" x14ac:dyDescent="0.3">
      <c r="C31744" s="227"/>
    </row>
    <row r="31745" spans="3:3" ht="15.6" x14ac:dyDescent="0.3">
      <c r="C31745" s="227"/>
    </row>
    <row r="31746" spans="3:3" ht="15.6" x14ac:dyDescent="0.3">
      <c r="C31746" s="227"/>
    </row>
    <row r="31747" spans="3:3" ht="15.6" x14ac:dyDescent="0.3">
      <c r="C31747" s="227"/>
    </row>
    <row r="31748" spans="3:3" ht="15.6" x14ac:dyDescent="0.3">
      <c r="C31748" s="227"/>
    </row>
    <row r="31749" spans="3:3" ht="15.6" x14ac:dyDescent="0.3">
      <c r="C31749" s="227"/>
    </row>
    <row r="31750" spans="3:3" ht="15.6" x14ac:dyDescent="0.3">
      <c r="C31750" s="227"/>
    </row>
    <row r="31751" spans="3:3" ht="15.6" x14ac:dyDescent="0.3">
      <c r="C31751" s="227"/>
    </row>
    <row r="31752" spans="3:3" ht="15.6" x14ac:dyDescent="0.3">
      <c r="C31752" s="227"/>
    </row>
    <row r="31753" spans="3:3" ht="15.6" x14ac:dyDescent="0.3">
      <c r="C31753" s="227"/>
    </row>
    <row r="31754" spans="3:3" ht="15.6" x14ac:dyDescent="0.3">
      <c r="C31754" s="227"/>
    </row>
    <row r="31755" spans="3:3" ht="15.6" x14ac:dyDescent="0.3">
      <c r="C31755" s="227"/>
    </row>
    <row r="31756" spans="3:3" ht="15.6" x14ac:dyDescent="0.3">
      <c r="C31756" s="227"/>
    </row>
    <row r="31757" spans="3:3" ht="15.6" x14ac:dyDescent="0.3">
      <c r="C31757" s="227"/>
    </row>
    <row r="31758" spans="3:3" ht="15.6" x14ac:dyDescent="0.3">
      <c r="C31758" s="227"/>
    </row>
    <row r="31759" spans="3:3" ht="15.6" x14ac:dyDescent="0.3">
      <c r="C31759" s="227"/>
    </row>
    <row r="31760" spans="3:3" ht="15.6" x14ac:dyDescent="0.3">
      <c r="C31760" s="227"/>
    </row>
    <row r="31761" spans="3:3" ht="15.6" x14ac:dyDescent="0.3">
      <c r="C31761" s="227"/>
    </row>
    <row r="31762" spans="3:3" ht="15.6" x14ac:dyDescent="0.3">
      <c r="C31762" s="227"/>
    </row>
    <row r="31763" spans="3:3" ht="15.6" x14ac:dyDescent="0.3">
      <c r="C31763" s="227"/>
    </row>
    <row r="31764" spans="3:3" ht="15.6" x14ac:dyDescent="0.3">
      <c r="C31764" s="227"/>
    </row>
    <row r="31765" spans="3:3" ht="15.6" x14ac:dyDescent="0.3">
      <c r="C31765" s="227"/>
    </row>
    <row r="31766" spans="3:3" ht="15.6" x14ac:dyDescent="0.3">
      <c r="C31766" s="227"/>
    </row>
    <row r="31767" spans="3:3" ht="15.6" x14ac:dyDescent="0.3">
      <c r="C31767" s="227"/>
    </row>
    <row r="31768" spans="3:3" ht="15.6" x14ac:dyDescent="0.3">
      <c r="C31768" s="227"/>
    </row>
    <row r="31769" spans="3:3" ht="15.6" x14ac:dyDescent="0.3">
      <c r="C31769" s="227"/>
    </row>
    <row r="31770" spans="3:3" ht="15.6" x14ac:dyDescent="0.3">
      <c r="C31770" s="227"/>
    </row>
    <row r="31771" spans="3:3" ht="15.6" x14ac:dyDescent="0.3">
      <c r="C31771" s="227"/>
    </row>
    <row r="31772" spans="3:3" ht="15.6" x14ac:dyDescent="0.3">
      <c r="C31772" s="227"/>
    </row>
    <row r="31773" spans="3:3" ht="15.6" x14ac:dyDescent="0.3">
      <c r="C31773" s="227"/>
    </row>
    <row r="31774" spans="3:3" ht="15.6" x14ac:dyDescent="0.3">
      <c r="C31774" s="227"/>
    </row>
    <row r="31775" spans="3:3" ht="15.6" x14ac:dyDescent="0.3">
      <c r="C31775" s="227"/>
    </row>
    <row r="31776" spans="3:3" ht="15.6" x14ac:dyDescent="0.3">
      <c r="C31776" s="227"/>
    </row>
    <row r="31777" spans="3:3" ht="15.6" x14ac:dyDescent="0.3">
      <c r="C31777" s="227"/>
    </row>
    <row r="31778" spans="3:3" ht="15.6" x14ac:dyDescent="0.3">
      <c r="C31778" s="227"/>
    </row>
    <row r="31779" spans="3:3" ht="15.6" x14ac:dyDescent="0.3">
      <c r="C31779" s="227"/>
    </row>
    <row r="31780" spans="3:3" ht="15.6" x14ac:dyDescent="0.3">
      <c r="C31780" s="227"/>
    </row>
    <row r="31781" spans="3:3" ht="15.6" x14ac:dyDescent="0.3">
      <c r="C31781" s="227"/>
    </row>
    <row r="31782" spans="3:3" ht="15.6" x14ac:dyDescent="0.3">
      <c r="C31782" s="227"/>
    </row>
    <row r="31783" spans="3:3" ht="15.6" x14ac:dyDescent="0.3">
      <c r="C31783" s="227"/>
    </row>
    <row r="31784" spans="3:3" ht="15.6" x14ac:dyDescent="0.3">
      <c r="C31784" s="227"/>
    </row>
    <row r="31785" spans="3:3" ht="15.6" x14ac:dyDescent="0.3">
      <c r="C31785" s="227"/>
    </row>
    <row r="31786" spans="3:3" ht="15.6" x14ac:dyDescent="0.3">
      <c r="C31786" s="227"/>
    </row>
    <row r="31787" spans="3:3" ht="15.6" x14ac:dyDescent="0.3">
      <c r="C31787" s="227"/>
    </row>
    <row r="31788" spans="3:3" ht="15.6" x14ac:dyDescent="0.3">
      <c r="C31788" s="227"/>
    </row>
    <row r="31789" spans="3:3" ht="15.6" x14ac:dyDescent="0.3">
      <c r="C31789" s="227"/>
    </row>
    <row r="31790" spans="3:3" ht="15.6" x14ac:dyDescent="0.3">
      <c r="C31790" s="227"/>
    </row>
    <row r="31791" spans="3:3" ht="15.6" x14ac:dyDescent="0.3">
      <c r="C31791" s="227"/>
    </row>
    <row r="31792" spans="3:3" ht="15.6" x14ac:dyDescent="0.3">
      <c r="C31792" s="227"/>
    </row>
    <row r="31793" spans="3:3" ht="15.6" x14ac:dyDescent="0.3">
      <c r="C31793" s="227"/>
    </row>
    <row r="31794" spans="3:3" ht="15.6" x14ac:dyDescent="0.3">
      <c r="C31794" s="227"/>
    </row>
    <row r="31795" spans="3:3" ht="15.6" x14ac:dyDescent="0.3">
      <c r="C31795" s="227"/>
    </row>
    <row r="31796" spans="3:3" ht="15.6" x14ac:dyDescent="0.3">
      <c r="C31796" s="227"/>
    </row>
    <row r="31797" spans="3:3" ht="15.6" x14ac:dyDescent="0.3">
      <c r="C31797" s="227"/>
    </row>
    <row r="31798" spans="3:3" ht="15.6" x14ac:dyDescent="0.3">
      <c r="C31798" s="227"/>
    </row>
    <row r="31799" spans="3:3" ht="15.6" x14ac:dyDescent="0.3">
      <c r="C31799" s="227"/>
    </row>
    <row r="31800" spans="3:3" ht="15.6" x14ac:dyDescent="0.3">
      <c r="C31800" s="227"/>
    </row>
    <row r="31801" spans="3:3" ht="15.6" x14ac:dyDescent="0.3">
      <c r="C31801" s="227"/>
    </row>
    <row r="31802" spans="3:3" ht="15.6" x14ac:dyDescent="0.3">
      <c r="C31802" s="227"/>
    </row>
    <row r="31803" spans="3:3" ht="15.6" x14ac:dyDescent="0.3">
      <c r="C31803" s="227"/>
    </row>
    <row r="31804" spans="3:3" ht="15.6" x14ac:dyDescent="0.3">
      <c r="C31804" s="227"/>
    </row>
    <row r="31805" spans="3:3" ht="15.6" x14ac:dyDescent="0.3">
      <c r="C31805" s="227"/>
    </row>
    <row r="31806" spans="3:3" ht="15.6" x14ac:dyDescent="0.3">
      <c r="C31806" s="227"/>
    </row>
    <row r="31807" spans="3:3" ht="15.6" x14ac:dyDescent="0.3">
      <c r="C31807" s="227"/>
    </row>
    <row r="31808" spans="3:3" ht="15.6" x14ac:dyDescent="0.3">
      <c r="C31808" s="227"/>
    </row>
    <row r="31809" spans="3:3" ht="15.6" x14ac:dyDescent="0.3">
      <c r="C31809" s="227"/>
    </row>
    <row r="31810" spans="3:3" ht="15.6" x14ac:dyDescent="0.3">
      <c r="C31810" s="227"/>
    </row>
    <row r="31811" spans="3:3" ht="15.6" x14ac:dyDescent="0.3">
      <c r="C31811" s="227"/>
    </row>
    <row r="31812" spans="3:3" ht="15.6" x14ac:dyDescent="0.3">
      <c r="C31812" s="227"/>
    </row>
    <row r="31813" spans="3:3" ht="15.6" x14ac:dyDescent="0.3">
      <c r="C31813" s="227"/>
    </row>
    <row r="31814" spans="3:3" ht="15.6" x14ac:dyDescent="0.3">
      <c r="C31814" s="227"/>
    </row>
    <row r="31815" spans="3:3" ht="15.6" x14ac:dyDescent="0.3">
      <c r="C31815" s="227"/>
    </row>
    <row r="31816" spans="3:3" ht="15.6" x14ac:dyDescent="0.3">
      <c r="C31816" s="227"/>
    </row>
    <row r="31817" spans="3:3" ht="15.6" x14ac:dyDescent="0.3">
      <c r="C31817" s="227"/>
    </row>
    <row r="31818" spans="3:3" ht="15.6" x14ac:dyDescent="0.3">
      <c r="C31818" s="227"/>
    </row>
    <row r="31819" spans="3:3" ht="15.6" x14ac:dyDescent="0.3">
      <c r="C31819" s="227"/>
    </row>
    <row r="31820" spans="3:3" ht="15.6" x14ac:dyDescent="0.3">
      <c r="C31820" s="227"/>
    </row>
    <row r="31821" spans="3:3" ht="15.6" x14ac:dyDescent="0.3">
      <c r="C31821" s="227"/>
    </row>
    <row r="31822" spans="3:3" ht="15.6" x14ac:dyDescent="0.3">
      <c r="C31822" s="227"/>
    </row>
    <row r="31823" spans="3:3" ht="15.6" x14ac:dyDescent="0.3">
      <c r="C31823" s="227"/>
    </row>
    <row r="31824" spans="3:3" ht="15.6" x14ac:dyDescent="0.3">
      <c r="C31824" s="227"/>
    </row>
    <row r="31825" spans="3:3" ht="15.6" x14ac:dyDescent="0.3">
      <c r="C31825" s="227"/>
    </row>
    <row r="31826" spans="3:3" ht="15.6" x14ac:dyDescent="0.3">
      <c r="C31826" s="227"/>
    </row>
    <row r="31827" spans="3:3" ht="15.6" x14ac:dyDescent="0.3">
      <c r="C31827" s="227"/>
    </row>
    <row r="31828" spans="3:3" ht="15.6" x14ac:dyDescent="0.3">
      <c r="C31828" s="227"/>
    </row>
    <row r="31829" spans="3:3" ht="15.6" x14ac:dyDescent="0.3">
      <c r="C31829" s="227"/>
    </row>
    <row r="31830" spans="3:3" ht="15.6" x14ac:dyDescent="0.3">
      <c r="C31830" s="227"/>
    </row>
    <row r="31831" spans="3:3" ht="15.6" x14ac:dyDescent="0.3">
      <c r="C31831" s="227"/>
    </row>
    <row r="31832" spans="3:3" ht="15.6" x14ac:dyDescent="0.3">
      <c r="C31832" s="227"/>
    </row>
    <row r="31833" spans="3:3" ht="15.6" x14ac:dyDescent="0.3">
      <c r="C31833" s="227"/>
    </row>
    <row r="31834" spans="3:3" ht="15.6" x14ac:dyDescent="0.3">
      <c r="C31834" s="227"/>
    </row>
    <row r="31835" spans="3:3" ht="15.6" x14ac:dyDescent="0.3">
      <c r="C31835" s="227"/>
    </row>
    <row r="31836" spans="3:3" ht="15.6" x14ac:dyDescent="0.3">
      <c r="C31836" s="227"/>
    </row>
    <row r="31837" spans="3:3" ht="15.6" x14ac:dyDescent="0.3">
      <c r="C31837" s="227"/>
    </row>
    <row r="31838" spans="3:3" ht="15.6" x14ac:dyDescent="0.3">
      <c r="C31838" s="227"/>
    </row>
    <row r="31839" spans="3:3" ht="15.6" x14ac:dyDescent="0.3">
      <c r="C31839" s="227"/>
    </row>
    <row r="31840" spans="3:3" ht="15.6" x14ac:dyDescent="0.3">
      <c r="C31840" s="227"/>
    </row>
    <row r="31841" spans="3:3" ht="15.6" x14ac:dyDescent="0.3">
      <c r="C31841" s="227"/>
    </row>
    <row r="31842" spans="3:3" ht="15.6" x14ac:dyDescent="0.3">
      <c r="C31842" s="227"/>
    </row>
    <row r="31843" spans="3:3" ht="15.6" x14ac:dyDescent="0.3">
      <c r="C31843" s="227"/>
    </row>
    <row r="31844" spans="3:3" ht="15.6" x14ac:dyDescent="0.3">
      <c r="C31844" s="227"/>
    </row>
    <row r="31845" spans="3:3" ht="15.6" x14ac:dyDescent="0.3">
      <c r="C31845" s="227"/>
    </row>
    <row r="31846" spans="3:3" ht="15.6" x14ac:dyDescent="0.3">
      <c r="C31846" s="227"/>
    </row>
    <row r="31847" spans="3:3" ht="15.6" x14ac:dyDescent="0.3">
      <c r="C31847" s="227"/>
    </row>
    <row r="31848" spans="3:3" ht="15.6" x14ac:dyDescent="0.3">
      <c r="C31848" s="227"/>
    </row>
    <row r="31849" spans="3:3" ht="15.6" x14ac:dyDescent="0.3">
      <c r="C31849" s="227"/>
    </row>
    <row r="31850" spans="3:3" ht="15.6" x14ac:dyDescent="0.3">
      <c r="C31850" s="227"/>
    </row>
    <row r="31851" spans="3:3" ht="15.6" x14ac:dyDescent="0.3">
      <c r="C31851" s="227"/>
    </row>
    <row r="31852" spans="3:3" ht="15.6" x14ac:dyDescent="0.3">
      <c r="C31852" s="227"/>
    </row>
    <row r="31853" spans="3:3" ht="15.6" x14ac:dyDescent="0.3">
      <c r="C31853" s="227"/>
    </row>
    <row r="31854" spans="3:3" ht="15.6" x14ac:dyDescent="0.3">
      <c r="C31854" s="227"/>
    </row>
    <row r="31855" spans="3:3" ht="15.6" x14ac:dyDescent="0.3">
      <c r="C31855" s="227"/>
    </row>
    <row r="31856" spans="3:3" ht="15.6" x14ac:dyDescent="0.3">
      <c r="C31856" s="227"/>
    </row>
    <row r="31857" spans="3:3" ht="15.6" x14ac:dyDescent="0.3">
      <c r="C31857" s="227"/>
    </row>
    <row r="31858" spans="3:3" ht="15.6" x14ac:dyDescent="0.3">
      <c r="C31858" s="227"/>
    </row>
    <row r="31859" spans="3:3" ht="15.6" x14ac:dyDescent="0.3">
      <c r="C31859" s="227"/>
    </row>
    <row r="31860" spans="3:3" ht="15.6" x14ac:dyDescent="0.3">
      <c r="C31860" s="227"/>
    </row>
    <row r="31861" spans="3:3" ht="15.6" x14ac:dyDescent="0.3">
      <c r="C31861" s="227"/>
    </row>
    <row r="31862" spans="3:3" ht="15.6" x14ac:dyDescent="0.3">
      <c r="C31862" s="227"/>
    </row>
    <row r="31863" spans="3:3" ht="15.6" x14ac:dyDescent="0.3">
      <c r="C31863" s="227"/>
    </row>
    <row r="31864" spans="3:3" ht="15.6" x14ac:dyDescent="0.3">
      <c r="C31864" s="227"/>
    </row>
    <row r="31865" spans="3:3" ht="15.6" x14ac:dyDescent="0.3">
      <c r="C31865" s="227"/>
    </row>
    <row r="31866" spans="3:3" ht="15.6" x14ac:dyDescent="0.3">
      <c r="C31866" s="227"/>
    </row>
    <row r="31867" spans="3:3" ht="15.6" x14ac:dyDescent="0.3">
      <c r="C31867" s="227"/>
    </row>
    <row r="31868" spans="3:3" ht="15.6" x14ac:dyDescent="0.3">
      <c r="C31868" s="227"/>
    </row>
    <row r="31869" spans="3:3" ht="15.6" x14ac:dyDescent="0.3">
      <c r="C31869" s="227"/>
    </row>
    <row r="31870" spans="3:3" ht="15.6" x14ac:dyDescent="0.3">
      <c r="C31870" s="227"/>
    </row>
    <row r="31871" spans="3:3" ht="15.6" x14ac:dyDescent="0.3">
      <c r="C31871" s="227"/>
    </row>
    <row r="31872" spans="3:3" ht="15.6" x14ac:dyDescent="0.3">
      <c r="C31872" s="227"/>
    </row>
    <row r="31873" spans="3:3" ht="15.6" x14ac:dyDescent="0.3">
      <c r="C31873" s="227"/>
    </row>
    <row r="31874" spans="3:3" ht="15.6" x14ac:dyDescent="0.3">
      <c r="C31874" s="227"/>
    </row>
    <row r="31875" spans="3:3" ht="15.6" x14ac:dyDescent="0.3">
      <c r="C31875" s="227"/>
    </row>
    <row r="31876" spans="3:3" ht="15.6" x14ac:dyDescent="0.3">
      <c r="C31876" s="227"/>
    </row>
    <row r="31877" spans="3:3" ht="15.6" x14ac:dyDescent="0.3">
      <c r="C31877" s="227"/>
    </row>
    <row r="31878" spans="3:3" ht="15.6" x14ac:dyDescent="0.3">
      <c r="C31878" s="227"/>
    </row>
    <row r="31879" spans="3:3" ht="15.6" x14ac:dyDescent="0.3">
      <c r="C31879" s="227"/>
    </row>
    <row r="31880" spans="3:3" ht="15.6" x14ac:dyDescent="0.3">
      <c r="C31880" s="227"/>
    </row>
    <row r="31881" spans="3:3" ht="15.6" x14ac:dyDescent="0.3">
      <c r="C31881" s="227"/>
    </row>
    <row r="31882" spans="3:3" ht="15.6" x14ac:dyDescent="0.3">
      <c r="C31882" s="227"/>
    </row>
    <row r="31883" spans="3:3" ht="15.6" x14ac:dyDescent="0.3">
      <c r="C31883" s="227"/>
    </row>
    <row r="31884" spans="3:3" ht="15.6" x14ac:dyDescent="0.3">
      <c r="C31884" s="227"/>
    </row>
    <row r="31885" spans="3:3" ht="15.6" x14ac:dyDescent="0.3">
      <c r="C31885" s="227"/>
    </row>
    <row r="31886" spans="3:3" ht="15.6" x14ac:dyDescent="0.3">
      <c r="C31886" s="227"/>
    </row>
    <row r="31887" spans="3:3" ht="15.6" x14ac:dyDescent="0.3">
      <c r="C31887" s="227"/>
    </row>
    <row r="31888" spans="3:3" ht="15.6" x14ac:dyDescent="0.3">
      <c r="C31888" s="227"/>
    </row>
    <row r="31889" spans="3:3" ht="15.6" x14ac:dyDescent="0.3">
      <c r="C31889" s="227"/>
    </row>
    <row r="31890" spans="3:3" ht="15.6" x14ac:dyDescent="0.3">
      <c r="C31890" s="227"/>
    </row>
    <row r="31891" spans="3:3" ht="15.6" x14ac:dyDescent="0.3">
      <c r="C31891" s="227"/>
    </row>
    <row r="31892" spans="3:3" ht="15.6" x14ac:dyDescent="0.3">
      <c r="C31892" s="227"/>
    </row>
    <row r="31893" spans="3:3" ht="15.6" x14ac:dyDescent="0.3">
      <c r="C31893" s="227"/>
    </row>
    <row r="31894" spans="3:3" ht="15.6" x14ac:dyDescent="0.3">
      <c r="C31894" s="227"/>
    </row>
    <row r="31895" spans="3:3" ht="15.6" x14ac:dyDescent="0.3">
      <c r="C31895" s="227"/>
    </row>
    <row r="31896" spans="3:3" ht="15.6" x14ac:dyDescent="0.3">
      <c r="C31896" s="227"/>
    </row>
    <row r="31897" spans="3:3" ht="15.6" x14ac:dyDescent="0.3">
      <c r="C31897" s="227"/>
    </row>
    <row r="31898" spans="3:3" ht="15.6" x14ac:dyDescent="0.3">
      <c r="C31898" s="227"/>
    </row>
    <row r="31899" spans="3:3" ht="15.6" x14ac:dyDescent="0.3">
      <c r="C31899" s="227"/>
    </row>
    <row r="31900" spans="3:3" ht="15.6" x14ac:dyDescent="0.3">
      <c r="C31900" s="227"/>
    </row>
    <row r="31901" spans="3:3" ht="15.6" x14ac:dyDescent="0.3">
      <c r="C31901" s="227"/>
    </row>
    <row r="31902" spans="3:3" ht="15.6" x14ac:dyDescent="0.3">
      <c r="C31902" s="227"/>
    </row>
    <row r="31903" spans="3:3" ht="15.6" x14ac:dyDescent="0.3">
      <c r="C31903" s="227"/>
    </row>
    <row r="31904" spans="3:3" ht="15.6" x14ac:dyDescent="0.3">
      <c r="C31904" s="227"/>
    </row>
    <row r="31905" spans="3:3" ht="15.6" x14ac:dyDescent="0.3">
      <c r="C31905" s="227"/>
    </row>
    <row r="31906" spans="3:3" ht="15.6" x14ac:dyDescent="0.3">
      <c r="C31906" s="227"/>
    </row>
    <row r="31907" spans="3:3" ht="15.6" x14ac:dyDescent="0.3">
      <c r="C31907" s="227"/>
    </row>
    <row r="31908" spans="3:3" ht="15.6" x14ac:dyDescent="0.3">
      <c r="C31908" s="227"/>
    </row>
    <row r="31909" spans="3:3" ht="15.6" x14ac:dyDescent="0.3">
      <c r="C31909" s="227"/>
    </row>
    <row r="31910" spans="3:3" ht="15.6" x14ac:dyDescent="0.3">
      <c r="C31910" s="227"/>
    </row>
    <row r="31911" spans="3:3" ht="15.6" x14ac:dyDescent="0.3">
      <c r="C31911" s="227"/>
    </row>
    <row r="31912" spans="3:3" ht="15.6" x14ac:dyDescent="0.3">
      <c r="C31912" s="227"/>
    </row>
    <row r="31913" spans="3:3" ht="15.6" x14ac:dyDescent="0.3">
      <c r="C31913" s="227"/>
    </row>
    <row r="31914" spans="3:3" ht="15.6" x14ac:dyDescent="0.3">
      <c r="C31914" s="227"/>
    </row>
    <row r="31915" spans="3:3" ht="15.6" x14ac:dyDescent="0.3">
      <c r="C31915" s="227"/>
    </row>
    <row r="31916" spans="3:3" ht="15.6" x14ac:dyDescent="0.3">
      <c r="C31916" s="227"/>
    </row>
    <row r="31917" spans="3:3" ht="15.6" x14ac:dyDescent="0.3">
      <c r="C31917" s="227"/>
    </row>
    <row r="31918" spans="3:3" ht="15.6" x14ac:dyDescent="0.3">
      <c r="C31918" s="227"/>
    </row>
    <row r="31919" spans="3:3" ht="15.6" x14ac:dyDescent="0.3">
      <c r="C31919" s="227"/>
    </row>
    <row r="31920" spans="3:3" ht="15.6" x14ac:dyDescent="0.3">
      <c r="C31920" s="227"/>
    </row>
    <row r="31921" spans="3:3" ht="15.6" x14ac:dyDescent="0.3">
      <c r="C31921" s="227"/>
    </row>
    <row r="31922" spans="3:3" ht="15.6" x14ac:dyDescent="0.3">
      <c r="C31922" s="227"/>
    </row>
    <row r="31923" spans="3:3" ht="15.6" x14ac:dyDescent="0.3">
      <c r="C31923" s="227"/>
    </row>
    <row r="31924" spans="3:3" ht="15.6" x14ac:dyDescent="0.3">
      <c r="C31924" s="227"/>
    </row>
    <row r="31925" spans="3:3" ht="15.6" x14ac:dyDescent="0.3">
      <c r="C31925" s="227"/>
    </row>
    <row r="31926" spans="3:3" ht="15.6" x14ac:dyDescent="0.3">
      <c r="C31926" s="227"/>
    </row>
    <row r="31927" spans="3:3" ht="15.6" x14ac:dyDescent="0.3">
      <c r="C31927" s="227"/>
    </row>
    <row r="31928" spans="3:3" ht="15.6" x14ac:dyDescent="0.3">
      <c r="C31928" s="227"/>
    </row>
    <row r="31929" spans="3:3" ht="15.6" x14ac:dyDescent="0.3">
      <c r="C31929" s="227"/>
    </row>
    <row r="31930" spans="3:3" ht="15.6" x14ac:dyDescent="0.3">
      <c r="C31930" s="227"/>
    </row>
    <row r="31931" spans="3:3" ht="15.6" x14ac:dyDescent="0.3">
      <c r="C31931" s="227"/>
    </row>
    <row r="31932" spans="3:3" ht="15.6" x14ac:dyDescent="0.3">
      <c r="C31932" s="227"/>
    </row>
    <row r="31933" spans="3:3" ht="15.6" x14ac:dyDescent="0.3">
      <c r="C31933" s="227"/>
    </row>
    <row r="31934" spans="3:3" ht="15.6" x14ac:dyDescent="0.3">
      <c r="C31934" s="227"/>
    </row>
    <row r="31935" spans="3:3" ht="15.6" x14ac:dyDescent="0.3">
      <c r="C31935" s="227"/>
    </row>
    <row r="31936" spans="3:3" ht="15.6" x14ac:dyDescent="0.3">
      <c r="C31936" s="227"/>
    </row>
    <row r="31937" spans="3:3" ht="15.6" x14ac:dyDescent="0.3">
      <c r="C31937" s="227"/>
    </row>
    <row r="31938" spans="3:3" ht="15.6" x14ac:dyDescent="0.3">
      <c r="C31938" s="227"/>
    </row>
    <row r="31939" spans="3:3" ht="15.6" x14ac:dyDescent="0.3">
      <c r="C31939" s="227"/>
    </row>
    <row r="31940" spans="3:3" ht="15.6" x14ac:dyDescent="0.3">
      <c r="C31940" s="227"/>
    </row>
    <row r="31941" spans="3:3" ht="15.6" x14ac:dyDescent="0.3">
      <c r="C31941" s="227"/>
    </row>
    <row r="31942" spans="3:3" ht="15.6" x14ac:dyDescent="0.3">
      <c r="C31942" s="227"/>
    </row>
    <row r="31943" spans="3:3" ht="15.6" x14ac:dyDescent="0.3">
      <c r="C31943" s="227"/>
    </row>
    <row r="31944" spans="3:3" ht="15.6" x14ac:dyDescent="0.3">
      <c r="C31944" s="227"/>
    </row>
    <row r="31945" spans="3:3" ht="15.6" x14ac:dyDescent="0.3">
      <c r="C31945" s="227"/>
    </row>
    <row r="31946" spans="3:3" ht="15.6" x14ac:dyDescent="0.3">
      <c r="C31946" s="227"/>
    </row>
    <row r="31947" spans="3:3" ht="15.6" x14ac:dyDescent="0.3">
      <c r="C31947" s="227"/>
    </row>
    <row r="31948" spans="3:3" ht="15.6" x14ac:dyDescent="0.3">
      <c r="C31948" s="227"/>
    </row>
    <row r="31949" spans="3:3" ht="15.6" x14ac:dyDescent="0.3">
      <c r="C31949" s="227"/>
    </row>
    <row r="31950" spans="3:3" ht="15.6" x14ac:dyDescent="0.3">
      <c r="C31950" s="227"/>
    </row>
    <row r="31951" spans="3:3" ht="15.6" x14ac:dyDescent="0.3">
      <c r="C31951" s="227"/>
    </row>
    <row r="31952" spans="3:3" ht="15.6" x14ac:dyDescent="0.3">
      <c r="C31952" s="227"/>
    </row>
    <row r="31953" spans="3:3" ht="15.6" x14ac:dyDescent="0.3">
      <c r="C31953" s="227"/>
    </row>
    <row r="31954" spans="3:3" ht="15.6" x14ac:dyDescent="0.3">
      <c r="C31954" s="227"/>
    </row>
    <row r="31955" spans="3:3" ht="15.6" x14ac:dyDescent="0.3">
      <c r="C31955" s="227"/>
    </row>
    <row r="31956" spans="3:3" ht="15.6" x14ac:dyDescent="0.3">
      <c r="C31956" s="227"/>
    </row>
    <row r="31957" spans="3:3" ht="15.6" x14ac:dyDescent="0.3">
      <c r="C31957" s="227"/>
    </row>
    <row r="31958" spans="3:3" ht="15.6" x14ac:dyDescent="0.3">
      <c r="C31958" s="227"/>
    </row>
    <row r="31959" spans="3:3" ht="15.6" x14ac:dyDescent="0.3">
      <c r="C31959" s="227"/>
    </row>
    <row r="31960" spans="3:3" ht="15.6" x14ac:dyDescent="0.3">
      <c r="C31960" s="227"/>
    </row>
    <row r="31961" spans="3:3" ht="15.6" x14ac:dyDescent="0.3">
      <c r="C31961" s="227"/>
    </row>
    <row r="31962" spans="3:3" ht="15.6" x14ac:dyDescent="0.3">
      <c r="C31962" s="227"/>
    </row>
    <row r="31963" spans="3:3" ht="15.6" x14ac:dyDescent="0.3">
      <c r="C31963" s="227"/>
    </row>
    <row r="31964" spans="3:3" ht="15.6" x14ac:dyDescent="0.3">
      <c r="C31964" s="227"/>
    </row>
    <row r="31965" spans="3:3" ht="15.6" x14ac:dyDescent="0.3">
      <c r="C31965" s="227"/>
    </row>
    <row r="31966" spans="3:3" ht="15.6" x14ac:dyDescent="0.3">
      <c r="C31966" s="227"/>
    </row>
    <row r="31967" spans="3:3" ht="15.6" x14ac:dyDescent="0.3">
      <c r="C31967" s="227"/>
    </row>
    <row r="31968" spans="3:3" ht="15.6" x14ac:dyDescent="0.3">
      <c r="C31968" s="227"/>
    </row>
    <row r="31969" spans="3:3" ht="15.6" x14ac:dyDescent="0.3">
      <c r="C31969" s="227"/>
    </row>
    <row r="31970" spans="3:3" ht="15.6" x14ac:dyDescent="0.3">
      <c r="C31970" s="227"/>
    </row>
    <row r="31971" spans="3:3" ht="15.6" x14ac:dyDescent="0.3">
      <c r="C31971" s="227"/>
    </row>
    <row r="31972" spans="3:3" ht="15.6" x14ac:dyDescent="0.3">
      <c r="C31972" s="227"/>
    </row>
    <row r="31973" spans="3:3" ht="15.6" x14ac:dyDescent="0.3">
      <c r="C31973" s="227"/>
    </row>
    <row r="31974" spans="3:3" ht="15.6" x14ac:dyDescent="0.3">
      <c r="C31974" s="227"/>
    </row>
    <row r="31975" spans="3:3" ht="15.6" x14ac:dyDescent="0.3">
      <c r="C31975" s="227"/>
    </row>
    <row r="31976" spans="3:3" ht="15.6" x14ac:dyDescent="0.3">
      <c r="C31976" s="227"/>
    </row>
    <row r="31977" spans="3:3" ht="15.6" x14ac:dyDescent="0.3">
      <c r="C31977" s="227"/>
    </row>
    <row r="31978" spans="3:3" ht="15.6" x14ac:dyDescent="0.3">
      <c r="C31978" s="227"/>
    </row>
    <row r="31979" spans="3:3" ht="15.6" x14ac:dyDescent="0.3">
      <c r="C31979" s="227"/>
    </row>
    <row r="31980" spans="3:3" ht="15.6" x14ac:dyDescent="0.3">
      <c r="C31980" s="227"/>
    </row>
    <row r="31981" spans="3:3" ht="15.6" x14ac:dyDescent="0.3">
      <c r="C31981" s="227"/>
    </row>
    <row r="31982" spans="3:3" ht="15.6" x14ac:dyDescent="0.3">
      <c r="C31982" s="227"/>
    </row>
    <row r="31983" spans="3:3" ht="15.6" x14ac:dyDescent="0.3">
      <c r="C31983" s="227"/>
    </row>
    <row r="31984" spans="3:3" ht="15.6" x14ac:dyDescent="0.3">
      <c r="C31984" s="227"/>
    </row>
    <row r="31985" spans="3:3" ht="15.6" x14ac:dyDescent="0.3">
      <c r="C31985" s="227"/>
    </row>
    <row r="31986" spans="3:3" ht="15.6" x14ac:dyDescent="0.3">
      <c r="C31986" s="227"/>
    </row>
    <row r="31987" spans="3:3" ht="15.6" x14ac:dyDescent="0.3">
      <c r="C31987" s="227"/>
    </row>
    <row r="31988" spans="3:3" ht="15.6" x14ac:dyDescent="0.3">
      <c r="C31988" s="227"/>
    </row>
    <row r="31989" spans="3:3" ht="15.6" x14ac:dyDescent="0.3">
      <c r="C31989" s="227"/>
    </row>
    <row r="31990" spans="3:3" ht="15.6" x14ac:dyDescent="0.3">
      <c r="C31990" s="227"/>
    </row>
    <row r="31991" spans="3:3" ht="15.6" x14ac:dyDescent="0.3">
      <c r="C31991" s="227"/>
    </row>
    <row r="31992" spans="3:3" ht="15.6" x14ac:dyDescent="0.3">
      <c r="C31992" s="227"/>
    </row>
    <row r="31993" spans="3:3" ht="15.6" x14ac:dyDescent="0.3">
      <c r="C31993" s="227"/>
    </row>
    <row r="31994" spans="3:3" ht="15.6" x14ac:dyDescent="0.3">
      <c r="C31994" s="227"/>
    </row>
    <row r="31995" spans="3:3" ht="15.6" x14ac:dyDescent="0.3">
      <c r="C31995" s="227"/>
    </row>
    <row r="31996" spans="3:3" ht="15.6" x14ac:dyDescent="0.3">
      <c r="C31996" s="227"/>
    </row>
    <row r="31997" spans="3:3" ht="15.6" x14ac:dyDescent="0.3">
      <c r="C31997" s="227"/>
    </row>
    <row r="31998" spans="3:3" ht="15.6" x14ac:dyDescent="0.3">
      <c r="C31998" s="227"/>
    </row>
    <row r="31999" spans="3:3" ht="15.6" x14ac:dyDescent="0.3">
      <c r="C31999" s="227"/>
    </row>
    <row r="32000" spans="3:3" ht="15.6" x14ac:dyDescent="0.3">
      <c r="C32000" s="227"/>
    </row>
    <row r="32001" spans="3:3" ht="15.6" x14ac:dyDescent="0.3">
      <c r="C32001" s="227"/>
    </row>
    <row r="32002" spans="3:3" ht="15.6" x14ac:dyDescent="0.3">
      <c r="C32002" s="227"/>
    </row>
    <row r="32003" spans="3:3" ht="15.6" x14ac:dyDescent="0.3">
      <c r="C32003" s="227"/>
    </row>
    <row r="32004" spans="3:3" ht="15.6" x14ac:dyDescent="0.3">
      <c r="C32004" s="227"/>
    </row>
    <row r="32005" spans="3:3" ht="15.6" x14ac:dyDescent="0.3">
      <c r="C32005" s="227"/>
    </row>
    <row r="32006" spans="3:3" ht="15.6" x14ac:dyDescent="0.3">
      <c r="C32006" s="227"/>
    </row>
    <row r="32007" spans="3:3" ht="15.6" x14ac:dyDescent="0.3">
      <c r="C32007" s="227"/>
    </row>
    <row r="32008" spans="3:3" ht="15.6" x14ac:dyDescent="0.3">
      <c r="C32008" s="227"/>
    </row>
    <row r="32009" spans="3:3" ht="15.6" x14ac:dyDescent="0.3">
      <c r="C32009" s="227"/>
    </row>
    <row r="32010" spans="3:3" ht="15.6" x14ac:dyDescent="0.3">
      <c r="C32010" s="227"/>
    </row>
    <row r="32011" spans="3:3" ht="15.6" x14ac:dyDescent="0.3">
      <c r="C32011" s="227"/>
    </row>
    <row r="32012" spans="3:3" ht="15.6" x14ac:dyDescent="0.3">
      <c r="C32012" s="227"/>
    </row>
    <row r="32013" spans="3:3" ht="15.6" x14ac:dyDescent="0.3">
      <c r="C32013" s="227"/>
    </row>
    <row r="32014" spans="3:3" ht="15.6" x14ac:dyDescent="0.3">
      <c r="C32014" s="227"/>
    </row>
    <row r="32015" spans="3:3" ht="15.6" x14ac:dyDescent="0.3">
      <c r="C32015" s="227"/>
    </row>
    <row r="32016" spans="3:3" ht="15.6" x14ac:dyDescent="0.3">
      <c r="C32016" s="227"/>
    </row>
    <row r="32017" spans="3:3" ht="15.6" x14ac:dyDescent="0.3">
      <c r="C32017" s="227"/>
    </row>
    <row r="32018" spans="3:3" ht="15.6" x14ac:dyDescent="0.3">
      <c r="C32018" s="227"/>
    </row>
    <row r="32019" spans="3:3" ht="15.6" x14ac:dyDescent="0.3">
      <c r="C32019" s="227"/>
    </row>
    <row r="32020" spans="3:3" ht="15.6" x14ac:dyDescent="0.3">
      <c r="C32020" s="227"/>
    </row>
    <row r="32021" spans="3:3" ht="15.6" x14ac:dyDescent="0.3">
      <c r="C32021" s="227"/>
    </row>
    <row r="32022" spans="3:3" ht="15.6" x14ac:dyDescent="0.3">
      <c r="C32022" s="227"/>
    </row>
    <row r="32023" spans="3:3" ht="15.6" x14ac:dyDescent="0.3">
      <c r="C32023" s="227"/>
    </row>
    <row r="32024" spans="3:3" ht="15.6" x14ac:dyDescent="0.3">
      <c r="C32024" s="227"/>
    </row>
    <row r="32025" spans="3:3" ht="15.6" x14ac:dyDescent="0.3">
      <c r="C32025" s="227"/>
    </row>
    <row r="32026" spans="3:3" ht="15.6" x14ac:dyDescent="0.3">
      <c r="C32026" s="227"/>
    </row>
    <row r="32027" spans="3:3" ht="15.6" x14ac:dyDescent="0.3">
      <c r="C32027" s="227"/>
    </row>
    <row r="32028" spans="3:3" ht="15.6" x14ac:dyDescent="0.3">
      <c r="C32028" s="227"/>
    </row>
    <row r="32029" spans="3:3" ht="15.6" x14ac:dyDescent="0.3">
      <c r="C32029" s="227"/>
    </row>
    <row r="32030" spans="3:3" ht="15.6" x14ac:dyDescent="0.3">
      <c r="C32030" s="227"/>
    </row>
    <row r="32031" spans="3:3" ht="15.6" x14ac:dyDescent="0.3">
      <c r="C32031" s="227"/>
    </row>
    <row r="32032" spans="3:3" ht="15.6" x14ac:dyDescent="0.3">
      <c r="C32032" s="227"/>
    </row>
    <row r="32033" spans="3:3" ht="15.6" x14ac:dyDescent="0.3">
      <c r="C32033" s="227"/>
    </row>
    <row r="32034" spans="3:3" ht="15.6" x14ac:dyDescent="0.3">
      <c r="C32034" s="227"/>
    </row>
    <row r="32035" spans="3:3" ht="15.6" x14ac:dyDescent="0.3">
      <c r="C32035" s="227"/>
    </row>
    <row r="32036" spans="3:3" ht="15.6" x14ac:dyDescent="0.3">
      <c r="C32036" s="227"/>
    </row>
    <row r="32037" spans="3:3" ht="15.6" x14ac:dyDescent="0.3">
      <c r="C32037" s="227"/>
    </row>
    <row r="32038" spans="3:3" ht="15.6" x14ac:dyDescent="0.3">
      <c r="C32038" s="227"/>
    </row>
    <row r="32039" spans="3:3" ht="15.6" x14ac:dyDescent="0.3">
      <c r="C32039" s="227"/>
    </row>
    <row r="32040" spans="3:3" ht="15.6" x14ac:dyDescent="0.3">
      <c r="C32040" s="227"/>
    </row>
    <row r="32041" spans="3:3" ht="15.6" x14ac:dyDescent="0.3">
      <c r="C32041" s="227"/>
    </row>
    <row r="32042" spans="3:3" ht="15.6" x14ac:dyDescent="0.3">
      <c r="C32042" s="227"/>
    </row>
    <row r="32043" spans="3:3" ht="15.6" x14ac:dyDescent="0.3">
      <c r="C32043" s="227"/>
    </row>
    <row r="32044" spans="3:3" ht="15.6" x14ac:dyDescent="0.3">
      <c r="C32044" s="227"/>
    </row>
    <row r="32045" spans="3:3" ht="15.6" x14ac:dyDescent="0.3">
      <c r="C32045" s="227"/>
    </row>
    <row r="32046" spans="3:3" ht="15.6" x14ac:dyDescent="0.3">
      <c r="C32046" s="227"/>
    </row>
    <row r="32047" spans="3:3" ht="15.6" x14ac:dyDescent="0.3">
      <c r="C32047" s="227"/>
    </row>
    <row r="32048" spans="3:3" ht="15.6" x14ac:dyDescent="0.3">
      <c r="C32048" s="227"/>
    </row>
    <row r="32049" spans="3:3" ht="15.6" x14ac:dyDescent="0.3">
      <c r="C32049" s="227"/>
    </row>
    <row r="32050" spans="3:3" ht="15.6" x14ac:dyDescent="0.3">
      <c r="C32050" s="227"/>
    </row>
    <row r="32051" spans="3:3" ht="15.6" x14ac:dyDescent="0.3">
      <c r="C32051" s="227"/>
    </row>
    <row r="32052" spans="3:3" ht="15.6" x14ac:dyDescent="0.3">
      <c r="C32052" s="227"/>
    </row>
    <row r="32053" spans="3:3" ht="15.6" x14ac:dyDescent="0.3">
      <c r="C32053" s="227"/>
    </row>
    <row r="32054" spans="3:3" ht="15.6" x14ac:dyDescent="0.3">
      <c r="C32054" s="227"/>
    </row>
    <row r="32055" spans="3:3" ht="15.6" x14ac:dyDescent="0.3">
      <c r="C32055" s="227"/>
    </row>
    <row r="32056" spans="3:3" ht="15.6" x14ac:dyDescent="0.3">
      <c r="C32056" s="227"/>
    </row>
    <row r="32057" spans="3:3" ht="15.6" x14ac:dyDescent="0.3">
      <c r="C32057" s="227"/>
    </row>
    <row r="32058" spans="3:3" ht="15.6" x14ac:dyDescent="0.3">
      <c r="C32058" s="227"/>
    </row>
    <row r="32059" spans="3:3" ht="15.6" x14ac:dyDescent="0.3">
      <c r="C32059" s="227"/>
    </row>
    <row r="32060" spans="3:3" ht="15.6" x14ac:dyDescent="0.3">
      <c r="C32060" s="227"/>
    </row>
    <row r="32061" spans="3:3" ht="15.6" x14ac:dyDescent="0.3">
      <c r="C32061" s="227"/>
    </row>
    <row r="32062" spans="3:3" ht="15.6" x14ac:dyDescent="0.3">
      <c r="C32062" s="227"/>
    </row>
    <row r="32063" spans="3:3" ht="15.6" x14ac:dyDescent="0.3">
      <c r="C32063" s="227"/>
    </row>
    <row r="32064" spans="3:3" ht="15.6" x14ac:dyDescent="0.3">
      <c r="C32064" s="227"/>
    </row>
    <row r="32065" spans="3:3" ht="15.6" x14ac:dyDescent="0.3">
      <c r="C32065" s="227"/>
    </row>
    <row r="32066" spans="3:3" ht="15.6" x14ac:dyDescent="0.3">
      <c r="C32066" s="227"/>
    </row>
    <row r="32067" spans="3:3" ht="15.6" x14ac:dyDescent="0.3">
      <c r="C32067" s="227"/>
    </row>
    <row r="32068" spans="3:3" ht="15.6" x14ac:dyDescent="0.3">
      <c r="C32068" s="227"/>
    </row>
    <row r="32069" spans="3:3" ht="15.6" x14ac:dyDescent="0.3">
      <c r="C32069" s="227"/>
    </row>
    <row r="32070" spans="3:3" ht="15.6" x14ac:dyDescent="0.3">
      <c r="C32070" s="227"/>
    </row>
    <row r="32071" spans="3:3" ht="15.6" x14ac:dyDescent="0.3">
      <c r="C32071" s="227"/>
    </row>
    <row r="32072" spans="3:3" ht="15.6" x14ac:dyDescent="0.3">
      <c r="C32072" s="227"/>
    </row>
    <row r="32073" spans="3:3" ht="15.6" x14ac:dyDescent="0.3">
      <c r="C32073" s="227"/>
    </row>
    <row r="32074" spans="3:3" ht="15.6" x14ac:dyDescent="0.3">
      <c r="C32074" s="227"/>
    </row>
    <row r="32075" spans="3:3" ht="15.6" x14ac:dyDescent="0.3">
      <c r="C32075" s="227"/>
    </row>
    <row r="32076" spans="3:3" ht="15.6" x14ac:dyDescent="0.3">
      <c r="C32076" s="227"/>
    </row>
    <row r="32077" spans="3:3" ht="15.6" x14ac:dyDescent="0.3">
      <c r="C32077" s="227"/>
    </row>
    <row r="32078" spans="3:3" ht="15.6" x14ac:dyDescent="0.3">
      <c r="C32078" s="227"/>
    </row>
    <row r="32079" spans="3:3" ht="15.6" x14ac:dyDescent="0.3">
      <c r="C32079" s="227"/>
    </row>
    <row r="32080" spans="3:3" ht="15.6" x14ac:dyDescent="0.3">
      <c r="C32080" s="227"/>
    </row>
    <row r="32081" spans="3:3" ht="15.6" x14ac:dyDescent="0.3">
      <c r="C32081" s="227"/>
    </row>
    <row r="32082" spans="3:3" ht="15.6" x14ac:dyDescent="0.3">
      <c r="C32082" s="227"/>
    </row>
    <row r="32083" spans="3:3" ht="15.6" x14ac:dyDescent="0.3">
      <c r="C32083" s="227"/>
    </row>
    <row r="32084" spans="3:3" ht="15.6" x14ac:dyDescent="0.3">
      <c r="C32084" s="227"/>
    </row>
    <row r="32085" spans="3:3" ht="15.6" x14ac:dyDescent="0.3">
      <c r="C32085" s="227"/>
    </row>
    <row r="32086" spans="3:3" ht="15.6" x14ac:dyDescent="0.3">
      <c r="C32086" s="227"/>
    </row>
    <row r="32087" spans="3:3" ht="15.6" x14ac:dyDescent="0.3">
      <c r="C32087" s="227"/>
    </row>
    <row r="32088" spans="3:3" ht="15.6" x14ac:dyDescent="0.3">
      <c r="C32088" s="227"/>
    </row>
    <row r="32089" spans="3:3" ht="15.6" x14ac:dyDescent="0.3">
      <c r="C32089" s="227"/>
    </row>
    <row r="32090" spans="3:3" ht="15.6" x14ac:dyDescent="0.3">
      <c r="C32090" s="227"/>
    </row>
    <row r="32091" spans="3:3" ht="15.6" x14ac:dyDescent="0.3">
      <c r="C32091" s="227"/>
    </row>
    <row r="32092" spans="3:3" ht="15.6" x14ac:dyDescent="0.3">
      <c r="C32092" s="227"/>
    </row>
    <row r="32093" spans="3:3" ht="15.6" x14ac:dyDescent="0.3">
      <c r="C32093" s="227"/>
    </row>
    <row r="32094" spans="3:3" ht="15.6" x14ac:dyDescent="0.3">
      <c r="C32094" s="227"/>
    </row>
    <row r="32095" spans="3:3" ht="15.6" x14ac:dyDescent="0.3">
      <c r="C32095" s="227"/>
    </row>
    <row r="32096" spans="3:3" ht="15.6" x14ac:dyDescent="0.3">
      <c r="C32096" s="227"/>
    </row>
    <row r="32097" spans="3:3" ht="15.6" x14ac:dyDescent="0.3">
      <c r="C32097" s="227"/>
    </row>
    <row r="32098" spans="3:3" ht="15.6" x14ac:dyDescent="0.3">
      <c r="C32098" s="227"/>
    </row>
    <row r="32099" spans="3:3" ht="15.6" x14ac:dyDescent="0.3">
      <c r="C32099" s="227"/>
    </row>
    <row r="32100" spans="3:3" ht="15.6" x14ac:dyDescent="0.3">
      <c r="C32100" s="227"/>
    </row>
    <row r="32101" spans="3:3" ht="15.6" x14ac:dyDescent="0.3">
      <c r="C32101" s="227"/>
    </row>
    <row r="32102" spans="3:3" ht="15.6" x14ac:dyDescent="0.3">
      <c r="C32102" s="227"/>
    </row>
    <row r="32103" spans="3:3" ht="15.6" x14ac:dyDescent="0.3">
      <c r="C32103" s="227"/>
    </row>
    <row r="32104" spans="3:3" ht="15.6" x14ac:dyDescent="0.3">
      <c r="C32104" s="227"/>
    </row>
    <row r="32105" spans="3:3" ht="15.6" x14ac:dyDescent="0.3">
      <c r="C32105" s="227"/>
    </row>
    <row r="32106" spans="3:3" ht="15.6" x14ac:dyDescent="0.3">
      <c r="C32106" s="227"/>
    </row>
    <row r="32107" spans="3:3" ht="15.6" x14ac:dyDescent="0.3">
      <c r="C32107" s="227"/>
    </row>
    <row r="32108" spans="3:3" ht="15.6" x14ac:dyDescent="0.3">
      <c r="C32108" s="227"/>
    </row>
    <row r="32109" spans="3:3" ht="15.6" x14ac:dyDescent="0.3">
      <c r="C32109" s="227"/>
    </row>
    <row r="32110" spans="3:3" ht="15.6" x14ac:dyDescent="0.3">
      <c r="C32110" s="227"/>
    </row>
    <row r="32111" spans="3:3" ht="15.6" x14ac:dyDescent="0.3">
      <c r="C32111" s="227"/>
    </row>
    <row r="32112" spans="3:3" ht="15.6" x14ac:dyDescent="0.3">
      <c r="C32112" s="227"/>
    </row>
    <row r="32113" spans="3:3" ht="15.6" x14ac:dyDescent="0.3">
      <c r="C32113" s="227"/>
    </row>
    <row r="32114" spans="3:3" ht="15.6" x14ac:dyDescent="0.3">
      <c r="C32114" s="227"/>
    </row>
    <row r="32115" spans="3:3" ht="15.6" x14ac:dyDescent="0.3">
      <c r="C32115" s="227"/>
    </row>
    <row r="32116" spans="3:3" ht="15.6" x14ac:dyDescent="0.3">
      <c r="C32116" s="227"/>
    </row>
    <row r="32117" spans="3:3" ht="15.6" x14ac:dyDescent="0.3">
      <c r="C32117" s="227"/>
    </row>
    <row r="32118" spans="3:3" ht="15.6" x14ac:dyDescent="0.3">
      <c r="C32118" s="227"/>
    </row>
    <row r="32119" spans="3:3" ht="15.6" x14ac:dyDescent="0.3">
      <c r="C32119" s="227"/>
    </row>
    <row r="32120" spans="3:3" ht="15.6" x14ac:dyDescent="0.3">
      <c r="C32120" s="227"/>
    </row>
    <row r="32121" spans="3:3" ht="15.6" x14ac:dyDescent="0.3">
      <c r="C32121" s="227"/>
    </row>
    <row r="32122" spans="3:3" ht="15.6" x14ac:dyDescent="0.3">
      <c r="C32122" s="227"/>
    </row>
    <row r="32123" spans="3:3" ht="15.6" x14ac:dyDescent="0.3">
      <c r="C32123" s="227"/>
    </row>
    <row r="32124" spans="3:3" ht="15.6" x14ac:dyDescent="0.3">
      <c r="C32124" s="227"/>
    </row>
    <row r="32125" spans="3:3" ht="15.6" x14ac:dyDescent="0.3">
      <c r="C32125" s="227"/>
    </row>
    <row r="32126" spans="3:3" ht="15.6" x14ac:dyDescent="0.3">
      <c r="C32126" s="227"/>
    </row>
    <row r="32127" spans="3:3" ht="15.6" x14ac:dyDescent="0.3">
      <c r="C32127" s="227"/>
    </row>
    <row r="32128" spans="3:3" ht="15.6" x14ac:dyDescent="0.3">
      <c r="C32128" s="227"/>
    </row>
    <row r="32129" spans="3:3" ht="15.6" x14ac:dyDescent="0.3">
      <c r="C32129" s="227"/>
    </row>
    <row r="32130" spans="3:3" ht="15.6" x14ac:dyDescent="0.3">
      <c r="C32130" s="227"/>
    </row>
    <row r="32131" spans="3:3" ht="15.6" x14ac:dyDescent="0.3">
      <c r="C32131" s="227"/>
    </row>
    <row r="32132" spans="3:3" ht="15.6" x14ac:dyDescent="0.3">
      <c r="C32132" s="227"/>
    </row>
    <row r="32133" spans="3:3" ht="15.6" x14ac:dyDescent="0.3">
      <c r="C32133" s="227"/>
    </row>
    <row r="32134" spans="3:3" ht="15.6" x14ac:dyDescent="0.3">
      <c r="C32134" s="227"/>
    </row>
    <row r="32135" spans="3:3" ht="15.6" x14ac:dyDescent="0.3">
      <c r="C32135" s="227"/>
    </row>
    <row r="32136" spans="3:3" ht="15.6" x14ac:dyDescent="0.3">
      <c r="C32136" s="227"/>
    </row>
    <row r="32137" spans="3:3" ht="15.6" x14ac:dyDescent="0.3">
      <c r="C32137" s="227"/>
    </row>
    <row r="32138" spans="3:3" ht="15.6" x14ac:dyDescent="0.3">
      <c r="C32138" s="227"/>
    </row>
    <row r="32139" spans="3:3" ht="15.6" x14ac:dyDescent="0.3">
      <c r="C32139" s="227"/>
    </row>
    <row r="32140" spans="3:3" ht="15.6" x14ac:dyDescent="0.3">
      <c r="C32140" s="227"/>
    </row>
    <row r="32141" spans="3:3" ht="15.6" x14ac:dyDescent="0.3">
      <c r="C32141" s="227"/>
    </row>
    <row r="32142" spans="3:3" ht="15.6" x14ac:dyDescent="0.3">
      <c r="C32142" s="227"/>
    </row>
    <row r="32143" spans="3:3" ht="15.6" x14ac:dyDescent="0.3">
      <c r="C32143" s="227"/>
    </row>
    <row r="32144" spans="3:3" ht="15.6" x14ac:dyDescent="0.3">
      <c r="C32144" s="227"/>
    </row>
    <row r="32145" spans="3:3" ht="15.6" x14ac:dyDescent="0.3">
      <c r="C32145" s="227"/>
    </row>
    <row r="32146" spans="3:3" ht="15.6" x14ac:dyDescent="0.3">
      <c r="C32146" s="227"/>
    </row>
    <row r="32147" spans="3:3" ht="15.6" x14ac:dyDescent="0.3">
      <c r="C32147" s="227"/>
    </row>
    <row r="32148" spans="3:3" ht="15.6" x14ac:dyDescent="0.3">
      <c r="C32148" s="227"/>
    </row>
    <row r="32149" spans="3:3" ht="15.6" x14ac:dyDescent="0.3">
      <c r="C32149" s="227"/>
    </row>
    <row r="32150" spans="3:3" ht="15.6" x14ac:dyDescent="0.3">
      <c r="C32150" s="227"/>
    </row>
    <row r="32151" spans="3:3" ht="15.6" x14ac:dyDescent="0.3">
      <c r="C32151" s="227"/>
    </row>
    <row r="32152" spans="3:3" ht="15.6" x14ac:dyDescent="0.3">
      <c r="C32152" s="227"/>
    </row>
    <row r="32153" spans="3:3" ht="15.6" x14ac:dyDescent="0.3">
      <c r="C32153" s="227"/>
    </row>
    <row r="32154" spans="3:3" ht="15.6" x14ac:dyDescent="0.3">
      <c r="C32154" s="227"/>
    </row>
    <row r="32155" spans="3:3" ht="15.6" x14ac:dyDescent="0.3">
      <c r="C32155" s="227"/>
    </row>
    <row r="32156" spans="3:3" ht="15.6" x14ac:dyDescent="0.3">
      <c r="C32156" s="227"/>
    </row>
    <row r="32157" spans="3:3" ht="15.6" x14ac:dyDescent="0.3">
      <c r="C32157" s="227"/>
    </row>
    <row r="32158" spans="3:3" ht="15.6" x14ac:dyDescent="0.3">
      <c r="C32158" s="227"/>
    </row>
    <row r="32159" spans="3:3" ht="15.6" x14ac:dyDescent="0.3">
      <c r="C32159" s="227"/>
    </row>
    <row r="32160" spans="3:3" ht="15.6" x14ac:dyDescent="0.3">
      <c r="C32160" s="227"/>
    </row>
    <row r="32161" spans="3:3" ht="15.6" x14ac:dyDescent="0.3">
      <c r="C32161" s="227"/>
    </row>
    <row r="32162" spans="3:3" ht="15.6" x14ac:dyDescent="0.3">
      <c r="C32162" s="227"/>
    </row>
    <row r="32163" spans="3:3" ht="15.6" x14ac:dyDescent="0.3">
      <c r="C32163" s="227"/>
    </row>
    <row r="32164" spans="3:3" ht="15.6" x14ac:dyDescent="0.3">
      <c r="C32164" s="227"/>
    </row>
    <row r="32165" spans="3:3" ht="15.6" x14ac:dyDescent="0.3">
      <c r="C32165" s="227"/>
    </row>
    <row r="32166" spans="3:3" ht="15.6" x14ac:dyDescent="0.3">
      <c r="C32166" s="227"/>
    </row>
    <row r="32167" spans="3:3" ht="15.6" x14ac:dyDescent="0.3">
      <c r="C32167" s="227"/>
    </row>
    <row r="32168" spans="3:3" ht="15.6" x14ac:dyDescent="0.3">
      <c r="C32168" s="227"/>
    </row>
    <row r="32169" spans="3:3" ht="15.6" x14ac:dyDescent="0.3">
      <c r="C32169" s="227"/>
    </row>
    <row r="32170" spans="3:3" ht="15.6" x14ac:dyDescent="0.3">
      <c r="C32170" s="227"/>
    </row>
    <row r="32171" spans="3:3" ht="15.6" x14ac:dyDescent="0.3">
      <c r="C32171" s="227"/>
    </row>
    <row r="32172" spans="3:3" ht="15.6" x14ac:dyDescent="0.3">
      <c r="C32172" s="227"/>
    </row>
    <row r="32173" spans="3:3" ht="15.6" x14ac:dyDescent="0.3">
      <c r="C32173" s="227"/>
    </row>
    <row r="32174" spans="3:3" ht="15.6" x14ac:dyDescent="0.3">
      <c r="C32174" s="227"/>
    </row>
    <row r="32175" spans="3:3" ht="15.6" x14ac:dyDescent="0.3">
      <c r="C32175" s="227"/>
    </row>
    <row r="32176" spans="3:3" ht="15.6" x14ac:dyDescent="0.3">
      <c r="C32176" s="227"/>
    </row>
    <row r="32177" spans="3:3" ht="15.6" x14ac:dyDescent="0.3">
      <c r="C32177" s="227"/>
    </row>
    <row r="32178" spans="3:3" ht="15.6" x14ac:dyDescent="0.3">
      <c r="C32178" s="227"/>
    </row>
    <row r="32179" spans="3:3" ht="15.6" x14ac:dyDescent="0.3">
      <c r="C32179" s="227"/>
    </row>
    <row r="32180" spans="3:3" ht="15.6" x14ac:dyDescent="0.3">
      <c r="C32180" s="227"/>
    </row>
    <row r="32181" spans="3:3" ht="15.6" x14ac:dyDescent="0.3">
      <c r="C32181" s="227"/>
    </row>
    <row r="32182" spans="3:3" ht="15.6" x14ac:dyDescent="0.3">
      <c r="C32182" s="227"/>
    </row>
    <row r="32183" spans="3:3" ht="15.6" x14ac:dyDescent="0.3">
      <c r="C32183" s="227"/>
    </row>
    <row r="32184" spans="3:3" ht="15.6" x14ac:dyDescent="0.3">
      <c r="C32184" s="227"/>
    </row>
    <row r="32185" spans="3:3" ht="15.6" x14ac:dyDescent="0.3">
      <c r="C32185" s="227"/>
    </row>
    <row r="32186" spans="3:3" ht="15.6" x14ac:dyDescent="0.3">
      <c r="C32186" s="227"/>
    </row>
    <row r="32187" spans="3:3" ht="15.6" x14ac:dyDescent="0.3">
      <c r="C32187" s="227"/>
    </row>
    <row r="32188" spans="3:3" ht="15.6" x14ac:dyDescent="0.3">
      <c r="C32188" s="227"/>
    </row>
    <row r="32189" spans="3:3" ht="15.6" x14ac:dyDescent="0.3">
      <c r="C32189" s="227"/>
    </row>
    <row r="32190" spans="3:3" ht="15.6" x14ac:dyDescent="0.3">
      <c r="C32190" s="227"/>
    </row>
    <row r="32191" spans="3:3" ht="15.6" x14ac:dyDescent="0.3">
      <c r="C32191" s="227"/>
    </row>
    <row r="32192" spans="3:3" ht="15.6" x14ac:dyDescent="0.3">
      <c r="C32192" s="227"/>
    </row>
    <row r="32193" spans="3:3" ht="15.6" x14ac:dyDescent="0.3">
      <c r="C32193" s="227"/>
    </row>
    <row r="32194" spans="3:3" ht="15.6" x14ac:dyDescent="0.3">
      <c r="C32194" s="227"/>
    </row>
    <row r="32195" spans="3:3" ht="15.6" x14ac:dyDescent="0.3">
      <c r="C32195" s="227"/>
    </row>
    <row r="32196" spans="3:3" ht="15.6" x14ac:dyDescent="0.3">
      <c r="C32196" s="227"/>
    </row>
    <row r="32197" spans="3:3" ht="15.6" x14ac:dyDescent="0.3">
      <c r="C32197" s="227"/>
    </row>
    <row r="32198" spans="3:3" ht="15.6" x14ac:dyDescent="0.3">
      <c r="C32198" s="227"/>
    </row>
    <row r="32199" spans="3:3" ht="15.6" x14ac:dyDescent="0.3">
      <c r="C32199" s="227"/>
    </row>
    <row r="32200" spans="3:3" ht="15.6" x14ac:dyDescent="0.3">
      <c r="C32200" s="227"/>
    </row>
    <row r="32201" spans="3:3" ht="15.6" x14ac:dyDescent="0.3">
      <c r="C32201" s="227"/>
    </row>
    <row r="32202" spans="3:3" ht="15.6" x14ac:dyDescent="0.3">
      <c r="C32202" s="227"/>
    </row>
    <row r="32203" spans="3:3" ht="15.6" x14ac:dyDescent="0.3">
      <c r="C32203" s="227"/>
    </row>
    <row r="32204" spans="3:3" ht="15.6" x14ac:dyDescent="0.3">
      <c r="C32204" s="227"/>
    </row>
    <row r="32205" spans="3:3" ht="15.6" x14ac:dyDescent="0.3">
      <c r="C32205" s="227"/>
    </row>
    <row r="32206" spans="3:3" ht="15.6" x14ac:dyDescent="0.3">
      <c r="C32206" s="227"/>
    </row>
    <row r="32207" spans="3:3" ht="15.6" x14ac:dyDescent="0.3">
      <c r="C32207" s="227"/>
    </row>
    <row r="32208" spans="3:3" ht="15.6" x14ac:dyDescent="0.3">
      <c r="C32208" s="227"/>
    </row>
    <row r="32209" spans="3:3" ht="15.6" x14ac:dyDescent="0.3">
      <c r="C32209" s="227"/>
    </row>
    <row r="32210" spans="3:3" ht="15.6" x14ac:dyDescent="0.3">
      <c r="C32210" s="227"/>
    </row>
    <row r="32211" spans="3:3" ht="15.6" x14ac:dyDescent="0.3">
      <c r="C32211" s="227"/>
    </row>
    <row r="32212" spans="3:3" ht="15.6" x14ac:dyDescent="0.3">
      <c r="C32212" s="227"/>
    </row>
    <row r="32213" spans="3:3" ht="15.6" x14ac:dyDescent="0.3">
      <c r="C32213" s="227"/>
    </row>
    <row r="32214" spans="3:3" ht="15.6" x14ac:dyDescent="0.3">
      <c r="C32214" s="227"/>
    </row>
    <row r="32215" spans="3:3" ht="15.6" x14ac:dyDescent="0.3">
      <c r="C32215" s="227"/>
    </row>
    <row r="32216" spans="3:3" ht="15.6" x14ac:dyDescent="0.3">
      <c r="C32216" s="227"/>
    </row>
    <row r="32217" spans="3:3" ht="15.6" x14ac:dyDescent="0.3">
      <c r="C32217" s="227"/>
    </row>
    <row r="32218" spans="3:3" ht="15.6" x14ac:dyDescent="0.3">
      <c r="C32218" s="227"/>
    </row>
    <row r="32219" spans="3:3" ht="15.6" x14ac:dyDescent="0.3">
      <c r="C32219" s="227"/>
    </row>
    <row r="32220" spans="3:3" ht="15.6" x14ac:dyDescent="0.3">
      <c r="C32220" s="227"/>
    </row>
    <row r="32221" spans="3:3" ht="15.6" x14ac:dyDescent="0.3">
      <c r="C32221" s="227"/>
    </row>
    <row r="32222" spans="3:3" ht="15.6" x14ac:dyDescent="0.3">
      <c r="C32222" s="227"/>
    </row>
    <row r="32223" spans="3:3" ht="15.6" x14ac:dyDescent="0.3">
      <c r="C32223" s="227"/>
    </row>
    <row r="32224" spans="3:3" ht="15.6" x14ac:dyDescent="0.3">
      <c r="C32224" s="227"/>
    </row>
    <row r="32225" spans="3:3" ht="15.6" x14ac:dyDescent="0.3">
      <c r="C32225" s="227"/>
    </row>
    <row r="32226" spans="3:3" ht="15.6" x14ac:dyDescent="0.3">
      <c r="C32226" s="227"/>
    </row>
    <row r="32227" spans="3:3" ht="15.6" x14ac:dyDescent="0.3">
      <c r="C32227" s="227"/>
    </row>
    <row r="32228" spans="3:3" ht="15.6" x14ac:dyDescent="0.3">
      <c r="C32228" s="227"/>
    </row>
    <row r="32229" spans="3:3" ht="15.6" x14ac:dyDescent="0.3">
      <c r="C32229" s="227"/>
    </row>
    <row r="32230" spans="3:3" ht="15.6" x14ac:dyDescent="0.3">
      <c r="C32230" s="227"/>
    </row>
    <row r="32231" spans="3:3" ht="15.6" x14ac:dyDescent="0.3">
      <c r="C32231" s="227"/>
    </row>
    <row r="32232" spans="3:3" ht="15.6" x14ac:dyDescent="0.3">
      <c r="C32232" s="227"/>
    </row>
    <row r="32233" spans="3:3" ht="15.6" x14ac:dyDescent="0.3">
      <c r="C32233" s="227"/>
    </row>
    <row r="32234" spans="3:3" ht="15.6" x14ac:dyDescent="0.3">
      <c r="C32234" s="227"/>
    </row>
    <row r="32235" spans="3:3" ht="15.6" x14ac:dyDescent="0.3">
      <c r="C32235" s="227"/>
    </row>
    <row r="32236" spans="3:3" ht="15.6" x14ac:dyDescent="0.3">
      <c r="C32236" s="227"/>
    </row>
    <row r="32237" spans="3:3" ht="15.6" x14ac:dyDescent="0.3">
      <c r="C32237" s="227"/>
    </row>
    <row r="32238" spans="3:3" ht="15.6" x14ac:dyDescent="0.3">
      <c r="C32238" s="227"/>
    </row>
    <row r="32239" spans="3:3" ht="15.6" x14ac:dyDescent="0.3">
      <c r="C32239" s="227"/>
    </row>
    <row r="32240" spans="3:3" ht="15.6" x14ac:dyDescent="0.3">
      <c r="C32240" s="227"/>
    </row>
    <row r="32241" spans="3:3" ht="15.6" x14ac:dyDescent="0.3">
      <c r="C32241" s="227"/>
    </row>
    <row r="32242" spans="3:3" ht="15.6" x14ac:dyDescent="0.3">
      <c r="C32242" s="227"/>
    </row>
    <row r="32243" spans="3:3" ht="15.6" x14ac:dyDescent="0.3">
      <c r="C32243" s="227"/>
    </row>
    <row r="32244" spans="3:3" ht="15.6" x14ac:dyDescent="0.3">
      <c r="C32244" s="227"/>
    </row>
    <row r="32245" spans="3:3" ht="15.6" x14ac:dyDescent="0.3">
      <c r="C32245" s="227"/>
    </row>
    <row r="32246" spans="3:3" ht="15.6" x14ac:dyDescent="0.3">
      <c r="C32246" s="227"/>
    </row>
    <row r="32247" spans="3:3" ht="15.6" x14ac:dyDescent="0.3">
      <c r="C32247" s="227"/>
    </row>
    <row r="32248" spans="3:3" ht="15.6" x14ac:dyDescent="0.3">
      <c r="C32248" s="227"/>
    </row>
    <row r="32249" spans="3:3" ht="15.6" x14ac:dyDescent="0.3">
      <c r="C32249" s="227"/>
    </row>
    <row r="32250" spans="3:3" ht="15.6" x14ac:dyDescent="0.3">
      <c r="C32250" s="227"/>
    </row>
    <row r="32251" spans="3:3" ht="15.6" x14ac:dyDescent="0.3">
      <c r="C32251" s="227"/>
    </row>
    <row r="32252" spans="3:3" ht="15.6" x14ac:dyDescent="0.3">
      <c r="C32252" s="227"/>
    </row>
    <row r="32253" spans="3:3" ht="15.6" x14ac:dyDescent="0.3">
      <c r="C32253" s="227"/>
    </row>
    <row r="32254" spans="3:3" ht="15.6" x14ac:dyDescent="0.3">
      <c r="C32254" s="227"/>
    </row>
    <row r="32255" spans="3:3" ht="15.6" x14ac:dyDescent="0.3">
      <c r="C32255" s="227"/>
    </row>
    <row r="32256" spans="3:3" ht="15.6" x14ac:dyDescent="0.3">
      <c r="C32256" s="227"/>
    </row>
    <row r="32257" spans="3:3" ht="15.6" x14ac:dyDescent="0.3">
      <c r="C32257" s="227"/>
    </row>
    <row r="32258" spans="3:3" ht="15.6" x14ac:dyDescent="0.3">
      <c r="C32258" s="227"/>
    </row>
    <row r="32259" spans="3:3" ht="15.6" x14ac:dyDescent="0.3">
      <c r="C32259" s="227"/>
    </row>
    <row r="32260" spans="3:3" ht="15.6" x14ac:dyDescent="0.3">
      <c r="C32260" s="227"/>
    </row>
    <row r="32261" spans="3:3" ht="15.6" x14ac:dyDescent="0.3">
      <c r="C32261" s="227"/>
    </row>
    <row r="32262" spans="3:3" ht="15.6" x14ac:dyDescent="0.3">
      <c r="C32262" s="227"/>
    </row>
    <row r="32263" spans="3:3" ht="15.6" x14ac:dyDescent="0.3">
      <c r="C32263" s="227"/>
    </row>
    <row r="32264" spans="3:3" ht="15.6" x14ac:dyDescent="0.3">
      <c r="C32264" s="227"/>
    </row>
    <row r="32265" spans="3:3" ht="15.6" x14ac:dyDescent="0.3">
      <c r="C32265" s="227"/>
    </row>
    <row r="32266" spans="3:3" ht="15.6" x14ac:dyDescent="0.3">
      <c r="C32266" s="227"/>
    </row>
    <row r="32267" spans="3:3" ht="15.6" x14ac:dyDescent="0.3">
      <c r="C32267" s="227"/>
    </row>
    <row r="32268" spans="3:3" ht="15.6" x14ac:dyDescent="0.3">
      <c r="C32268" s="227"/>
    </row>
    <row r="32269" spans="3:3" ht="15.6" x14ac:dyDescent="0.3">
      <c r="C32269" s="227"/>
    </row>
    <row r="32270" spans="3:3" ht="15.6" x14ac:dyDescent="0.3">
      <c r="C32270" s="227"/>
    </row>
    <row r="32271" spans="3:3" ht="15.6" x14ac:dyDescent="0.3">
      <c r="C32271" s="227"/>
    </row>
    <row r="32272" spans="3:3" ht="15.6" x14ac:dyDescent="0.3">
      <c r="C32272" s="227"/>
    </row>
    <row r="32273" spans="3:3" ht="15.6" x14ac:dyDescent="0.3">
      <c r="C32273" s="227"/>
    </row>
    <row r="32274" spans="3:3" ht="15.6" x14ac:dyDescent="0.3">
      <c r="C32274" s="227"/>
    </row>
    <row r="32275" spans="3:3" ht="15.6" x14ac:dyDescent="0.3">
      <c r="C32275" s="227"/>
    </row>
    <row r="32276" spans="3:3" ht="15.6" x14ac:dyDescent="0.3">
      <c r="C32276" s="227"/>
    </row>
    <row r="32277" spans="3:3" ht="15.6" x14ac:dyDescent="0.3">
      <c r="C32277" s="227"/>
    </row>
    <row r="32278" spans="3:3" ht="15.6" x14ac:dyDescent="0.3">
      <c r="C32278" s="227"/>
    </row>
    <row r="32279" spans="3:3" ht="15.6" x14ac:dyDescent="0.3">
      <c r="C32279" s="227"/>
    </row>
    <row r="32280" spans="3:3" ht="15.6" x14ac:dyDescent="0.3">
      <c r="C32280" s="227"/>
    </row>
    <row r="32281" spans="3:3" ht="15.6" x14ac:dyDescent="0.3">
      <c r="C32281" s="227"/>
    </row>
    <row r="32282" spans="3:3" ht="15.6" x14ac:dyDescent="0.3">
      <c r="C32282" s="227"/>
    </row>
    <row r="32283" spans="3:3" ht="15.6" x14ac:dyDescent="0.3">
      <c r="C32283" s="227"/>
    </row>
    <row r="32284" spans="3:3" ht="15.6" x14ac:dyDescent="0.3">
      <c r="C32284" s="227"/>
    </row>
    <row r="32285" spans="3:3" ht="15.6" x14ac:dyDescent="0.3">
      <c r="C32285" s="227"/>
    </row>
    <row r="32286" spans="3:3" ht="15.6" x14ac:dyDescent="0.3">
      <c r="C32286" s="227"/>
    </row>
    <row r="32287" spans="3:3" ht="15.6" x14ac:dyDescent="0.3">
      <c r="C32287" s="227"/>
    </row>
    <row r="32288" spans="3:3" ht="15.6" x14ac:dyDescent="0.3">
      <c r="C32288" s="227"/>
    </row>
    <row r="32289" spans="3:3" ht="15.6" x14ac:dyDescent="0.3">
      <c r="C32289" s="227"/>
    </row>
    <row r="32290" spans="3:3" ht="15.6" x14ac:dyDescent="0.3">
      <c r="C32290" s="227"/>
    </row>
    <row r="32291" spans="3:3" ht="15.6" x14ac:dyDescent="0.3">
      <c r="C32291" s="227"/>
    </row>
    <row r="32292" spans="3:3" ht="15.6" x14ac:dyDescent="0.3">
      <c r="C32292" s="227"/>
    </row>
    <row r="32293" spans="3:3" ht="15.6" x14ac:dyDescent="0.3">
      <c r="C32293" s="227"/>
    </row>
    <row r="32294" spans="3:3" ht="15.6" x14ac:dyDescent="0.3">
      <c r="C32294" s="227"/>
    </row>
    <row r="32295" spans="3:3" ht="15.6" x14ac:dyDescent="0.3">
      <c r="C32295" s="227"/>
    </row>
    <row r="32296" spans="3:3" ht="15.6" x14ac:dyDescent="0.3">
      <c r="C32296" s="227"/>
    </row>
    <row r="32297" spans="3:3" ht="15.6" x14ac:dyDescent="0.3">
      <c r="C32297" s="227"/>
    </row>
    <row r="32298" spans="3:3" ht="15.6" x14ac:dyDescent="0.3">
      <c r="C32298" s="227"/>
    </row>
    <row r="32299" spans="3:3" ht="15.6" x14ac:dyDescent="0.3">
      <c r="C32299" s="227"/>
    </row>
    <row r="32300" spans="3:3" ht="15.6" x14ac:dyDescent="0.3">
      <c r="C32300" s="227"/>
    </row>
    <row r="32301" spans="3:3" ht="15.6" x14ac:dyDescent="0.3">
      <c r="C32301" s="227"/>
    </row>
    <row r="32302" spans="3:3" ht="15.6" x14ac:dyDescent="0.3">
      <c r="C32302" s="227"/>
    </row>
    <row r="32303" spans="3:3" ht="15.6" x14ac:dyDescent="0.3">
      <c r="C32303" s="227"/>
    </row>
    <row r="32304" spans="3:3" ht="15.6" x14ac:dyDescent="0.3">
      <c r="C32304" s="227"/>
    </row>
    <row r="32305" spans="3:3" ht="15.6" x14ac:dyDescent="0.3">
      <c r="C32305" s="227"/>
    </row>
    <row r="32306" spans="3:3" ht="15.6" x14ac:dyDescent="0.3">
      <c r="C32306" s="227"/>
    </row>
    <row r="32307" spans="3:3" ht="15.6" x14ac:dyDescent="0.3">
      <c r="C32307" s="227"/>
    </row>
    <row r="32308" spans="3:3" ht="15.6" x14ac:dyDescent="0.3">
      <c r="C32308" s="227"/>
    </row>
    <row r="32309" spans="3:3" ht="15.6" x14ac:dyDescent="0.3">
      <c r="C32309" s="227"/>
    </row>
    <row r="32310" spans="3:3" ht="15.6" x14ac:dyDescent="0.3">
      <c r="C32310" s="227"/>
    </row>
    <row r="32311" spans="3:3" ht="15.6" x14ac:dyDescent="0.3">
      <c r="C32311" s="227"/>
    </row>
    <row r="32312" spans="3:3" ht="15.6" x14ac:dyDescent="0.3">
      <c r="C32312" s="227"/>
    </row>
    <row r="32313" spans="3:3" ht="15.6" x14ac:dyDescent="0.3">
      <c r="C32313" s="227"/>
    </row>
    <row r="32314" spans="3:3" ht="15.6" x14ac:dyDescent="0.3">
      <c r="C32314" s="227"/>
    </row>
    <row r="32315" spans="3:3" ht="15.6" x14ac:dyDescent="0.3">
      <c r="C32315" s="227"/>
    </row>
    <row r="32316" spans="3:3" ht="15.6" x14ac:dyDescent="0.3">
      <c r="C32316" s="227"/>
    </row>
    <row r="32317" spans="3:3" ht="15.6" x14ac:dyDescent="0.3">
      <c r="C32317" s="227"/>
    </row>
    <row r="32318" spans="3:3" ht="15.6" x14ac:dyDescent="0.3">
      <c r="C32318" s="227"/>
    </row>
    <row r="32319" spans="3:3" ht="15.6" x14ac:dyDescent="0.3">
      <c r="C32319" s="227"/>
    </row>
    <row r="32320" spans="3:3" ht="15.6" x14ac:dyDescent="0.3">
      <c r="C32320" s="227"/>
    </row>
    <row r="32321" spans="3:3" ht="15.6" x14ac:dyDescent="0.3">
      <c r="C32321" s="227"/>
    </row>
    <row r="32322" spans="3:3" ht="15.6" x14ac:dyDescent="0.3">
      <c r="C32322" s="227"/>
    </row>
    <row r="32323" spans="3:3" ht="15.6" x14ac:dyDescent="0.3">
      <c r="C32323" s="227"/>
    </row>
    <row r="32324" spans="3:3" ht="15.6" x14ac:dyDescent="0.3">
      <c r="C32324" s="227"/>
    </row>
    <row r="32325" spans="3:3" ht="15.6" x14ac:dyDescent="0.3">
      <c r="C32325" s="227"/>
    </row>
    <row r="32326" spans="3:3" ht="15.6" x14ac:dyDescent="0.3">
      <c r="C32326" s="227"/>
    </row>
    <row r="32327" spans="3:3" ht="15.6" x14ac:dyDescent="0.3">
      <c r="C32327" s="227"/>
    </row>
    <row r="32328" spans="3:3" ht="15.6" x14ac:dyDescent="0.3">
      <c r="C32328" s="227"/>
    </row>
    <row r="32329" spans="3:3" ht="15.6" x14ac:dyDescent="0.3">
      <c r="C32329" s="227"/>
    </row>
    <row r="32330" spans="3:3" ht="15.6" x14ac:dyDescent="0.3">
      <c r="C32330" s="227"/>
    </row>
    <row r="32331" spans="3:3" ht="15.6" x14ac:dyDescent="0.3">
      <c r="C32331" s="227"/>
    </row>
    <row r="32332" spans="3:3" ht="15.6" x14ac:dyDescent="0.3">
      <c r="C32332" s="227"/>
    </row>
    <row r="32333" spans="3:3" ht="15.6" x14ac:dyDescent="0.3">
      <c r="C32333" s="227"/>
    </row>
    <row r="32334" spans="3:3" ht="15.6" x14ac:dyDescent="0.3">
      <c r="C32334" s="227"/>
    </row>
    <row r="32335" spans="3:3" ht="15.6" x14ac:dyDescent="0.3">
      <c r="C32335" s="227"/>
    </row>
    <row r="32336" spans="3:3" ht="15.6" x14ac:dyDescent="0.3">
      <c r="C32336" s="227"/>
    </row>
    <row r="32337" spans="3:3" ht="15.6" x14ac:dyDescent="0.3">
      <c r="C32337" s="227"/>
    </row>
    <row r="32338" spans="3:3" ht="15.6" x14ac:dyDescent="0.3">
      <c r="C32338" s="227"/>
    </row>
    <row r="32339" spans="3:3" ht="15.6" x14ac:dyDescent="0.3">
      <c r="C32339" s="227"/>
    </row>
    <row r="32340" spans="3:3" ht="15.6" x14ac:dyDescent="0.3">
      <c r="C32340" s="227"/>
    </row>
    <row r="32341" spans="3:3" ht="15.6" x14ac:dyDescent="0.3">
      <c r="C32341" s="227"/>
    </row>
    <row r="32342" spans="3:3" ht="15.6" x14ac:dyDescent="0.3">
      <c r="C32342" s="227"/>
    </row>
    <row r="32343" spans="3:3" ht="15.6" x14ac:dyDescent="0.3">
      <c r="C32343" s="227"/>
    </row>
    <row r="32344" spans="3:3" ht="15.6" x14ac:dyDescent="0.3">
      <c r="C32344" s="227"/>
    </row>
    <row r="32345" spans="3:3" ht="15.6" x14ac:dyDescent="0.3">
      <c r="C32345" s="227"/>
    </row>
    <row r="32346" spans="3:3" ht="15.6" x14ac:dyDescent="0.3">
      <c r="C32346" s="227"/>
    </row>
    <row r="32347" spans="3:3" ht="15.6" x14ac:dyDescent="0.3">
      <c r="C32347" s="227"/>
    </row>
    <row r="32348" spans="3:3" ht="15.6" x14ac:dyDescent="0.3">
      <c r="C32348" s="227"/>
    </row>
    <row r="32349" spans="3:3" ht="15.6" x14ac:dyDescent="0.3">
      <c r="C32349" s="227"/>
    </row>
    <row r="32350" spans="3:3" ht="15.6" x14ac:dyDescent="0.3">
      <c r="C32350" s="227"/>
    </row>
    <row r="32351" spans="3:3" ht="15.6" x14ac:dyDescent="0.3">
      <c r="C32351" s="227"/>
    </row>
    <row r="32352" spans="3:3" ht="15.6" x14ac:dyDescent="0.3">
      <c r="C32352" s="227"/>
    </row>
    <row r="32353" spans="3:3" ht="15.6" x14ac:dyDescent="0.3">
      <c r="C32353" s="227"/>
    </row>
    <row r="32354" spans="3:3" ht="15.6" x14ac:dyDescent="0.3">
      <c r="C32354" s="227"/>
    </row>
    <row r="32355" spans="3:3" ht="15.6" x14ac:dyDescent="0.3">
      <c r="C32355" s="227"/>
    </row>
    <row r="32356" spans="3:3" ht="15.6" x14ac:dyDescent="0.3">
      <c r="C32356" s="227"/>
    </row>
    <row r="32357" spans="3:3" ht="15.6" x14ac:dyDescent="0.3">
      <c r="C32357" s="227"/>
    </row>
    <row r="32358" spans="3:3" ht="15.6" x14ac:dyDescent="0.3">
      <c r="C32358" s="227"/>
    </row>
    <row r="32359" spans="3:3" ht="15.6" x14ac:dyDescent="0.3">
      <c r="C32359" s="227"/>
    </row>
    <row r="32360" spans="3:3" ht="15.6" x14ac:dyDescent="0.3">
      <c r="C32360" s="227"/>
    </row>
    <row r="32361" spans="3:3" ht="15.6" x14ac:dyDescent="0.3">
      <c r="C32361" s="227"/>
    </row>
    <row r="32362" spans="3:3" ht="15.6" x14ac:dyDescent="0.3">
      <c r="C32362" s="227"/>
    </row>
    <row r="32363" spans="3:3" ht="15.6" x14ac:dyDescent="0.3">
      <c r="C32363" s="227"/>
    </row>
    <row r="32364" spans="3:3" ht="15.6" x14ac:dyDescent="0.3">
      <c r="C32364" s="227"/>
    </row>
    <row r="32365" spans="3:3" ht="15.6" x14ac:dyDescent="0.3">
      <c r="C32365" s="227"/>
    </row>
    <row r="32366" spans="3:3" ht="15.6" x14ac:dyDescent="0.3">
      <c r="C32366" s="227"/>
    </row>
    <row r="32367" spans="3:3" ht="15.6" x14ac:dyDescent="0.3">
      <c r="C32367" s="227"/>
    </row>
    <row r="32368" spans="3:3" ht="15.6" x14ac:dyDescent="0.3">
      <c r="C32368" s="227"/>
    </row>
    <row r="32369" spans="3:3" ht="15.6" x14ac:dyDescent="0.3">
      <c r="C32369" s="227"/>
    </row>
    <row r="32370" spans="3:3" ht="15.6" x14ac:dyDescent="0.3">
      <c r="C32370" s="227"/>
    </row>
    <row r="32371" spans="3:3" ht="15.6" x14ac:dyDescent="0.3">
      <c r="C32371" s="227"/>
    </row>
    <row r="32372" spans="3:3" ht="15.6" x14ac:dyDescent="0.3">
      <c r="C32372" s="227"/>
    </row>
    <row r="32373" spans="3:3" ht="15.6" x14ac:dyDescent="0.3">
      <c r="C32373" s="227"/>
    </row>
    <row r="32374" spans="3:3" ht="15.6" x14ac:dyDescent="0.3">
      <c r="C32374" s="227"/>
    </row>
    <row r="32375" spans="3:3" ht="15.6" x14ac:dyDescent="0.3">
      <c r="C32375" s="227"/>
    </row>
    <row r="32376" spans="3:3" ht="15.6" x14ac:dyDescent="0.3">
      <c r="C32376" s="227"/>
    </row>
    <row r="32377" spans="3:3" ht="15.6" x14ac:dyDescent="0.3">
      <c r="C32377" s="227"/>
    </row>
    <row r="32378" spans="3:3" ht="15.6" x14ac:dyDescent="0.3">
      <c r="C32378" s="227"/>
    </row>
    <row r="32379" spans="3:3" ht="15.6" x14ac:dyDescent="0.3">
      <c r="C32379" s="227"/>
    </row>
    <row r="32380" spans="3:3" ht="15.6" x14ac:dyDescent="0.3">
      <c r="C32380" s="227"/>
    </row>
    <row r="32381" spans="3:3" ht="15.6" x14ac:dyDescent="0.3">
      <c r="C32381" s="227"/>
    </row>
    <row r="32382" spans="3:3" ht="15.6" x14ac:dyDescent="0.3">
      <c r="C32382" s="227"/>
    </row>
    <row r="32383" spans="3:3" ht="15.6" x14ac:dyDescent="0.3">
      <c r="C32383" s="227"/>
    </row>
    <row r="32384" spans="3:3" ht="15.6" x14ac:dyDescent="0.3">
      <c r="C32384" s="227"/>
    </row>
    <row r="32385" spans="3:3" ht="15.6" x14ac:dyDescent="0.3">
      <c r="C32385" s="227"/>
    </row>
    <row r="32386" spans="3:3" ht="15.6" x14ac:dyDescent="0.3">
      <c r="C32386" s="227"/>
    </row>
    <row r="32387" spans="3:3" ht="15.6" x14ac:dyDescent="0.3">
      <c r="C32387" s="227"/>
    </row>
    <row r="32388" spans="3:3" ht="15.6" x14ac:dyDescent="0.3">
      <c r="C32388" s="227"/>
    </row>
    <row r="32389" spans="3:3" ht="15.6" x14ac:dyDescent="0.3">
      <c r="C32389" s="227"/>
    </row>
    <row r="32390" spans="3:3" ht="15.6" x14ac:dyDescent="0.3">
      <c r="C32390" s="227"/>
    </row>
    <row r="32391" spans="3:3" ht="15.6" x14ac:dyDescent="0.3">
      <c r="C32391" s="227"/>
    </row>
    <row r="32392" spans="3:3" ht="15.6" x14ac:dyDescent="0.3">
      <c r="C32392" s="227"/>
    </row>
    <row r="32393" spans="3:3" ht="15.6" x14ac:dyDescent="0.3">
      <c r="C32393" s="227"/>
    </row>
    <row r="32394" spans="3:3" ht="15.6" x14ac:dyDescent="0.3">
      <c r="C32394" s="227"/>
    </row>
    <row r="32395" spans="3:3" ht="15.6" x14ac:dyDescent="0.3">
      <c r="C32395" s="227"/>
    </row>
    <row r="32396" spans="3:3" ht="15.6" x14ac:dyDescent="0.3">
      <c r="C32396" s="227"/>
    </row>
    <row r="32397" spans="3:3" ht="15.6" x14ac:dyDescent="0.3">
      <c r="C32397" s="227"/>
    </row>
    <row r="32398" spans="3:3" ht="15.6" x14ac:dyDescent="0.3">
      <c r="C32398" s="227"/>
    </row>
    <row r="32399" spans="3:3" ht="15.6" x14ac:dyDescent="0.3">
      <c r="C32399" s="227"/>
    </row>
    <row r="32400" spans="3:3" ht="15.6" x14ac:dyDescent="0.3">
      <c r="C32400" s="227"/>
    </row>
    <row r="32401" spans="3:3" ht="15.6" x14ac:dyDescent="0.3">
      <c r="C32401" s="227"/>
    </row>
    <row r="32402" spans="3:3" ht="15.6" x14ac:dyDescent="0.3">
      <c r="C32402" s="227"/>
    </row>
    <row r="32403" spans="3:3" ht="15.6" x14ac:dyDescent="0.3">
      <c r="C32403" s="227"/>
    </row>
    <row r="32404" spans="3:3" ht="15.6" x14ac:dyDescent="0.3">
      <c r="C32404" s="227"/>
    </row>
    <row r="32405" spans="3:3" ht="15.6" x14ac:dyDescent="0.3">
      <c r="C32405" s="227"/>
    </row>
    <row r="32406" spans="3:3" ht="15.6" x14ac:dyDescent="0.3">
      <c r="C32406" s="227"/>
    </row>
    <row r="32407" spans="3:3" ht="15.6" x14ac:dyDescent="0.3">
      <c r="C32407" s="227"/>
    </row>
    <row r="32408" spans="3:3" ht="15.6" x14ac:dyDescent="0.3">
      <c r="C32408" s="227"/>
    </row>
    <row r="32409" spans="3:3" ht="15.6" x14ac:dyDescent="0.3">
      <c r="C32409" s="227"/>
    </row>
    <row r="32410" spans="3:3" ht="15.6" x14ac:dyDescent="0.3">
      <c r="C32410" s="227"/>
    </row>
    <row r="32411" spans="3:3" ht="15.6" x14ac:dyDescent="0.3">
      <c r="C32411" s="227"/>
    </row>
    <row r="32412" spans="3:3" ht="15.6" x14ac:dyDescent="0.3">
      <c r="C32412" s="227"/>
    </row>
    <row r="32413" spans="3:3" ht="15.6" x14ac:dyDescent="0.3">
      <c r="C32413" s="227"/>
    </row>
    <row r="32414" spans="3:3" ht="15.6" x14ac:dyDescent="0.3">
      <c r="C32414" s="227"/>
    </row>
    <row r="32415" spans="3:3" ht="15.6" x14ac:dyDescent="0.3">
      <c r="C32415" s="227"/>
    </row>
    <row r="32416" spans="3:3" ht="15.6" x14ac:dyDescent="0.3">
      <c r="C32416" s="227"/>
    </row>
    <row r="32417" spans="3:3" ht="15.6" x14ac:dyDescent="0.3">
      <c r="C32417" s="227"/>
    </row>
    <row r="32418" spans="3:3" ht="15.6" x14ac:dyDescent="0.3">
      <c r="C32418" s="227"/>
    </row>
    <row r="32419" spans="3:3" ht="15.6" x14ac:dyDescent="0.3">
      <c r="C32419" s="227"/>
    </row>
    <row r="32420" spans="3:3" ht="15.6" x14ac:dyDescent="0.3">
      <c r="C32420" s="227"/>
    </row>
    <row r="32421" spans="3:3" ht="15.6" x14ac:dyDescent="0.3">
      <c r="C32421" s="227"/>
    </row>
    <row r="32422" spans="3:3" ht="15.6" x14ac:dyDescent="0.3">
      <c r="C32422" s="227"/>
    </row>
    <row r="32423" spans="3:3" ht="15.6" x14ac:dyDescent="0.3">
      <c r="C32423" s="227"/>
    </row>
    <row r="32424" spans="3:3" ht="15.6" x14ac:dyDescent="0.3">
      <c r="C32424" s="227"/>
    </row>
    <row r="32425" spans="3:3" ht="15.6" x14ac:dyDescent="0.3">
      <c r="C32425" s="227"/>
    </row>
    <row r="32426" spans="3:3" ht="15.6" x14ac:dyDescent="0.3">
      <c r="C32426" s="227"/>
    </row>
    <row r="32427" spans="3:3" ht="15.6" x14ac:dyDescent="0.3">
      <c r="C32427" s="227"/>
    </row>
    <row r="32428" spans="3:3" ht="15.6" x14ac:dyDescent="0.3">
      <c r="C32428" s="227"/>
    </row>
    <row r="32429" spans="3:3" ht="15.6" x14ac:dyDescent="0.3">
      <c r="C32429" s="227"/>
    </row>
    <row r="32430" spans="3:3" ht="15.6" x14ac:dyDescent="0.3">
      <c r="C32430" s="227"/>
    </row>
    <row r="32431" spans="3:3" ht="15.6" x14ac:dyDescent="0.3">
      <c r="C32431" s="227"/>
    </row>
    <row r="32432" spans="3:3" ht="15.6" x14ac:dyDescent="0.3">
      <c r="C32432" s="227"/>
    </row>
    <row r="32433" spans="3:3" ht="15.6" x14ac:dyDescent="0.3">
      <c r="C32433" s="227"/>
    </row>
    <row r="32434" spans="3:3" ht="15.6" x14ac:dyDescent="0.3">
      <c r="C32434" s="227"/>
    </row>
    <row r="32435" spans="3:3" ht="15.6" x14ac:dyDescent="0.3">
      <c r="C32435" s="227"/>
    </row>
    <row r="32436" spans="3:3" ht="15.6" x14ac:dyDescent="0.3">
      <c r="C32436" s="227"/>
    </row>
    <row r="32437" spans="3:3" ht="15.6" x14ac:dyDescent="0.3">
      <c r="C32437" s="227"/>
    </row>
    <row r="32438" spans="3:3" ht="15.6" x14ac:dyDescent="0.3">
      <c r="C32438" s="227"/>
    </row>
    <row r="32439" spans="3:3" ht="15.6" x14ac:dyDescent="0.3">
      <c r="C32439" s="227"/>
    </row>
    <row r="32440" spans="3:3" ht="15.6" x14ac:dyDescent="0.3">
      <c r="C32440" s="227"/>
    </row>
    <row r="32441" spans="3:3" ht="15.6" x14ac:dyDescent="0.3">
      <c r="C32441" s="227"/>
    </row>
    <row r="32442" spans="3:3" ht="15.6" x14ac:dyDescent="0.3">
      <c r="C32442" s="227"/>
    </row>
    <row r="32443" spans="3:3" ht="15.6" x14ac:dyDescent="0.3">
      <c r="C32443" s="227"/>
    </row>
    <row r="32444" spans="3:3" ht="15.6" x14ac:dyDescent="0.3">
      <c r="C32444" s="227"/>
    </row>
    <row r="32445" spans="3:3" ht="15.6" x14ac:dyDescent="0.3">
      <c r="C32445" s="227"/>
    </row>
    <row r="32446" spans="3:3" ht="15.6" x14ac:dyDescent="0.3">
      <c r="C32446" s="227"/>
    </row>
    <row r="32447" spans="3:3" ht="15.6" x14ac:dyDescent="0.3">
      <c r="C32447" s="227"/>
    </row>
    <row r="32448" spans="3:3" ht="15.6" x14ac:dyDescent="0.3">
      <c r="C32448" s="227"/>
    </row>
    <row r="32449" spans="3:3" ht="15.6" x14ac:dyDescent="0.3">
      <c r="C32449" s="227"/>
    </row>
    <row r="32450" spans="3:3" ht="15.6" x14ac:dyDescent="0.3">
      <c r="C32450" s="227"/>
    </row>
    <row r="32451" spans="3:3" ht="15.6" x14ac:dyDescent="0.3">
      <c r="C32451" s="227"/>
    </row>
    <row r="32452" spans="3:3" ht="15.6" x14ac:dyDescent="0.3">
      <c r="C32452" s="227"/>
    </row>
    <row r="32453" spans="3:3" ht="15.6" x14ac:dyDescent="0.3">
      <c r="C32453" s="227"/>
    </row>
    <row r="32454" spans="3:3" ht="15.6" x14ac:dyDescent="0.3">
      <c r="C32454" s="227"/>
    </row>
    <row r="32455" spans="3:3" ht="15.6" x14ac:dyDescent="0.3">
      <c r="C32455" s="227"/>
    </row>
    <row r="32456" spans="3:3" ht="15.6" x14ac:dyDescent="0.3">
      <c r="C32456" s="227"/>
    </row>
    <row r="32457" spans="3:3" ht="15.6" x14ac:dyDescent="0.3">
      <c r="C32457" s="227"/>
    </row>
    <row r="32458" spans="3:3" ht="15.6" x14ac:dyDescent="0.3">
      <c r="C32458" s="227"/>
    </row>
    <row r="32459" spans="3:3" ht="15.6" x14ac:dyDescent="0.3">
      <c r="C32459" s="227"/>
    </row>
    <row r="32460" spans="3:3" ht="15.6" x14ac:dyDescent="0.3">
      <c r="C32460" s="227"/>
    </row>
    <row r="32461" spans="3:3" ht="15.6" x14ac:dyDescent="0.3">
      <c r="C32461" s="227"/>
    </row>
    <row r="32462" spans="3:3" ht="15.6" x14ac:dyDescent="0.3">
      <c r="C32462" s="227"/>
    </row>
    <row r="32463" spans="3:3" ht="15.6" x14ac:dyDescent="0.3">
      <c r="C32463" s="227"/>
    </row>
    <row r="32464" spans="3:3" ht="15.6" x14ac:dyDescent="0.3">
      <c r="C32464" s="227"/>
    </row>
    <row r="32465" spans="3:3" ht="15.6" x14ac:dyDescent="0.3">
      <c r="C32465" s="227"/>
    </row>
    <row r="32466" spans="3:3" ht="15.6" x14ac:dyDescent="0.3">
      <c r="C32466" s="227"/>
    </row>
    <row r="32467" spans="3:3" ht="15.6" x14ac:dyDescent="0.3">
      <c r="C32467" s="227"/>
    </row>
    <row r="32468" spans="3:3" ht="15.6" x14ac:dyDescent="0.3">
      <c r="C32468" s="227"/>
    </row>
    <row r="32469" spans="3:3" ht="15.6" x14ac:dyDescent="0.3">
      <c r="C32469" s="227"/>
    </row>
    <row r="32470" spans="3:3" ht="15.6" x14ac:dyDescent="0.3">
      <c r="C32470" s="227"/>
    </row>
    <row r="32471" spans="3:3" ht="15.6" x14ac:dyDescent="0.3">
      <c r="C32471" s="227"/>
    </row>
    <row r="32472" spans="3:3" ht="15.6" x14ac:dyDescent="0.3">
      <c r="C32472" s="227"/>
    </row>
    <row r="32473" spans="3:3" ht="15.6" x14ac:dyDescent="0.3">
      <c r="C32473" s="227"/>
    </row>
    <row r="32474" spans="3:3" ht="15.6" x14ac:dyDescent="0.3">
      <c r="C32474" s="227"/>
    </row>
    <row r="32475" spans="3:3" ht="15.6" x14ac:dyDescent="0.3">
      <c r="C32475" s="227"/>
    </row>
    <row r="32476" spans="3:3" ht="15.6" x14ac:dyDescent="0.3">
      <c r="C32476" s="227"/>
    </row>
    <row r="32477" spans="3:3" ht="15.6" x14ac:dyDescent="0.3">
      <c r="C32477" s="227"/>
    </row>
    <row r="32478" spans="3:3" ht="15.6" x14ac:dyDescent="0.3">
      <c r="C32478" s="227"/>
    </row>
    <row r="32479" spans="3:3" ht="15.6" x14ac:dyDescent="0.3">
      <c r="C32479" s="227"/>
    </row>
    <row r="32480" spans="3:3" ht="15.6" x14ac:dyDescent="0.3">
      <c r="C32480" s="227"/>
    </row>
    <row r="32481" spans="3:3" ht="15.6" x14ac:dyDescent="0.3">
      <c r="C32481" s="227"/>
    </row>
    <row r="32482" spans="3:3" ht="15.6" x14ac:dyDescent="0.3">
      <c r="C32482" s="227"/>
    </row>
    <row r="32483" spans="3:3" ht="15.6" x14ac:dyDescent="0.3">
      <c r="C32483" s="227"/>
    </row>
    <row r="32484" spans="3:3" ht="15.6" x14ac:dyDescent="0.3">
      <c r="C32484" s="227"/>
    </row>
    <row r="32485" spans="3:3" ht="15.6" x14ac:dyDescent="0.3">
      <c r="C32485" s="227"/>
    </row>
    <row r="32486" spans="3:3" ht="15.6" x14ac:dyDescent="0.3">
      <c r="C32486" s="227"/>
    </row>
    <row r="32487" spans="3:3" ht="15.6" x14ac:dyDescent="0.3">
      <c r="C32487" s="227"/>
    </row>
    <row r="32488" spans="3:3" ht="15.6" x14ac:dyDescent="0.3">
      <c r="C32488" s="227"/>
    </row>
    <row r="32489" spans="3:3" ht="15.6" x14ac:dyDescent="0.3">
      <c r="C32489" s="227"/>
    </row>
    <row r="32490" spans="3:3" ht="15.6" x14ac:dyDescent="0.3">
      <c r="C32490" s="227"/>
    </row>
    <row r="32491" spans="3:3" ht="15.6" x14ac:dyDescent="0.3">
      <c r="C32491" s="227"/>
    </row>
    <row r="32492" spans="3:3" ht="15.6" x14ac:dyDescent="0.3">
      <c r="C32492" s="227"/>
    </row>
    <row r="32493" spans="3:3" ht="15.6" x14ac:dyDescent="0.3">
      <c r="C32493" s="227"/>
    </row>
    <row r="32494" spans="3:3" ht="15.6" x14ac:dyDescent="0.3">
      <c r="C32494" s="227"/>
    </row>
    <row r="32495" spans="3:3" ht="15.6" x14ac:dyDescent="0.3">
      <c r="C32495" s="227"/>
    </row>
    <row r="32496" spans="3:3" ht="15.6" x14ac:dyDescent="0.3">
      <c r="C32496" s="227"/>
    </row>
    <row r="32497" spans="3:3" ht="15.6" x14ac:dyDescent="0.3">
      <c r="C32497" s="227"/>
    </row>
    <row r="32498" spans="3:3" ht="15.6" x14ac:dyDescent="0.3">
      <c r="C32498" s="227"/>
    </row>
    <row r="32499" spans="3:3" ht="15.6" x14ac:dyDescent="0.3">
      <c r="C32499" s="227"/>
    </row>
    <row r="32500" spans="3:3" ht="15.6" x14ac:dyDescent="0.3">
      <c r="C32500" s="227"/>
    </row>
    <row r="32501" spans="3:3" ht="15.6" x14ac:dyDescent="0.3">
      <c r="C32501" s="227"/>
    </row>
    <row r="32502" spans="3:3" ht="15.6" x14ac:dyDescent="0.3">
      <c r="C32502" s="227"/>
    </row>
    <row r="32503" spans="3:3" ht="15.6" x14ac:dyDescent="0.3">
      <c r="C32503" s="227"/>
    </row>
    <row r="32504" spans="3:3" ht="15.6" x14ac:dyDescent="0.3">
      <c r="C32504" s="227"/>
    </row>
    <row r="32505" spans="3:3" ht="15.6" x14ac:dyDescent="0.3">
      <c r="C32505" s="227"/>
    </row>
    <row r="32506" spans="3:3" ht="15.6" x14ac:dyDescent="0.3">
      <c r="C32506" s="227"/>
    </row>
    <row r="32507" spans="3:3" ht="15.6" x14ac:dyDescent="0.3">
      <c r="C32507" s="227"/>
    </row>
    <row r="32508" spans="3:3" ht="15.6" x14ac:dyDescent="0.3">
      <c r="C32508" s="227"/>
    </row>
    <row r="32509" spans="3:3" ht="15.6" x14ac:dyDescent="0.3">
      <c r="C32509" s="227"/>
    </row>
    <row r="32510" spans="3:3" ht="15.6" x14ac:dyDescent="0.3">
      <c r="C32510" s="227"/>
    </row>
    <row r="32511" spans="3:3" ht="15.6" x14ac:dyDescent="0.3">
      <c r="C32511" s="227"/>
    </row>
    <row r="32512" spans="3:3" ht="15.6" x14ac:dyDescent="0.3">
      <c r="C32512" s="227"/>
    </row>
    <row r="32513" spans="3:3" ht="15.6" x14ac:dyDescent="0.3">
      <c r="C32513" s="227"/>
    </row>
    <row r="32514" spans="3:3" ht="15.6" x14ac:dyDescent="0.3">
      <c r="C32514" s="227"/>
    </row>
    <row r="32515" spans="3:3" ht="15.6" x14ac:dyDescent="0.3">
      <c r="C32515" s="227"/>
    </row>
    <row r="32516" spans="3:3" ht="15.6" x14ac:dyDescent="0.3">
      <c r="C32516" s="227"/>
    </row>
    <row r="32517" spans="3:3" ht="15.6" x14ac:dyDescent="0.3">
      <c r="C32517" s="227"/>
    </row>
    <row r="32518" spans="3:3" ht="15.6" x14ac:dyDescent="0.3">
      <c r="C32518" s="227"/>
    </row>
    <row r="32519" spans="3:3" ht="15.6" x14ac:dyDescent="0.3">
      <c r="C32519" s="227"/>
    </row>
    <row r="32520" spans="3:3" ht="15.6" x14ac:dyDescent="0.3">
      <c r="C32520" s="227"/>
    </row>
    <row r="32521" spans="3:3" ht="15.6" x14ac:dyDescent="0.3">
      <c r="C32521" s="227"/>
    </row>
    <row r="32522" spans="3:3" ht="15.6" x14ac:dyDescent="0.3">
      <c r="C32522" s="227"/>
    </row>
    <row r="32523" spans="3:3" ht="15.6" x14ac:dyDescent="0.3">
      <c r="C32523" s="227"/>
    </row>
    <row r="32524" spans="3:3" ht="15.6" x14ac:dyDescent="0.3">
      <c r="C32524" s="227"/>
    </row>
    <row r="32525" spans="3:3" ht="15.6" x14ac:dyDescent="0.3">
      <c r="C32525" s="227"/>
    </row>
    <row r="32526" spans="3:3" ht="15.6" x14ac:dyDescent="0.3">
      <c r="C32526" s="227"/>
    </row>
    <row r="32527" spans="3:3" ht="15.6" x14ac:dyDescent="0.3">
      <c r="C32527" s="227"/>
    </row>
    <row r="32528" spans="3:3" ht="15.6" x14ac:dyDescent="0.3">
      <c r="C32528" s="227"/>
    </row>
    <row r="32529" spans="3:3" ht="15.6" x14ac:dyDescent="0.3">
      <c r="C32529" s="227"/>
    </row>
    <row r="32530" spans="3:3" ht="15.6" x14ac:dyDescent="0.3">
      <c r="C32530" s="227"/>
    </row>
    <row r="32531" spans="3:3" ht="15.6" x14ac:dyDescent="0.3">
      <c r="C32531" s="227"/>
    </row>
    <row r="32532" spans="3:3" ht="15.6" x14ac:dyDescent="0.3">
      <c r="C32532" s="227"/>
    </row>
    <row r="32533" spans="3:3" ht="15.6" x14ac:dyDescent="0.3">
      <c r="C32533" s="227"/>
    </row>
    <row r="32534" spans="3:3" ht="15.6" x14ac:dyDescent="0.3">
      <c r="C32534" s="227"/>
    </row>
    <row r="32535" spans="3:3" ht="15.6" x14ac:dyDescent="0.3">
      <c r="C32535" s="227"/>
    </row>
    <row r="32536" spans="3:3" ht="15.6" x14ac:dyDescent="0.3">
      <c r="C32536" s="227"/>
    </row>
    <row r="32537" spans="3:3" ht="15.6" x14ac:dyDescent="0.3">
      <c r="C32537" s="227"/>
    </row>
    <row r="32538" spans="3:3" ht="15.6" x14ac:dyDescent="0.3">
      <c r="C32538" s="227"/>
    </row>
    <row r="32539" spans="3:3" ht="15.6" x14ac:dyDescent="0.3">
      <c r="C32539" s="227"/>
    </row>
    <row r="32540" spans="3:3" ht="15.6" x14ac:dyDescent="0.3">
      <c r="C32540" s="227"/>
    </row>
    <row r="32541" spans="3:3" ht="15.6" x14ac:dyDescent="0.3">
      <c r="C32541" s="227"/>
    </row>
    <row r="32542" spans="3:3" ht="15.6" x14ac:dyDescent="0.3">
      <c r="C32542" s="227"/>
    </row>
    <row r="32543" spans="3:3" ht="15.6" x14ac:dyDescent="0.3">
      <c r="C32543" s="227"/>
    </row>
    <row r="32544" spans="3:3" ht="15.6" x14ac:dyDescent="0.3">
      <c r="C32544" s="227"/>
    </row>
    <row r="32545" spans="3:3" ht="15.6" x14ac:dyDescent="0.3">
      <c r="C32545" s="227"/>
    </row>
    <row r="32546" spans="3:3" ht="15.6" x14ac:dyDescent="0.3">
      <c r="C32546" s="227"/>
    </row>
    <row r="32547" spans="3:3" ht="15.6" x14ac:dyDescent="0.3">
      <c r="C32547" s="227"/>
    </row>
    <row r="32548" spans="3:3" ht="15.6" x14ac:dyDescent="0.3">
      <c r="C32548" s="227"/>
    </row>
    <row r="32549" spans="3:3" ht="15.6" x14ac:dyDescent="0.3">
      <c r="C32549" s="227"/>
    </row>
    <row r="32550" spans="3:3" ht="15.6" x14ac:dyDescent="0.3">
      <c r="C32550" s="227"/>
    </row>
    <row r="32551" spans="3:3" ht="15.6" x14ac:dyDescent="0.3">
      <c r="C32551" s="227"/>
    </row>
    <row r="32552" spans="3:3" ht="15.6" x14ac:dyDescent="0.3">
      <c r="C32552" s="227"/>
    </row>
    <row r="32553" spans="3:3" ht="15.6" x14ac:dyDescent="0.3">
      <c r="C32553" s="227"/>
    </row>
    <row r="32554" spans="3:3" ht="15.6" x14ac:dyDescent="0.3">
      <c r="C32554" s="227"/>
    </row>
    <row r="32555" spans="3:3" ht="15.6" x14ac:dyDescent="0.3">
      <c r="C32555" s="227"/>
    </row>
    <row r="32556" spans="3:3" ht="15.6" x14ac:dyDescent="0.3">
      <c r="C32556" s="227"/>
    </row>
    <row r="32557" spans="3:3" ht="15.6" x14ac:dyDescent="0.3">
      <c r="C32557" s="227"/>
    </row>
    <row r="32558" spans="3:3" ht="15.6" x14ac:dyDescent="0.3">
      <c r="C32558" s="227"/>
    </row>
    <row r="32559" spans="3:3" ht="15.6" x14ac:dyDescent="0.3">
      <c r="C32559" s="227"/>
    </row>
    <row r="32560" spans="3:3" ht="15.6" x14ac:dyDescent="0.3">
      <c r="C32560" s="227"/>
    </row>
    <row r="32561" spans="3:3" ht="15.6" x14ac:dyDescent="0.3">
      <c r="C32561" s="227"/>
    </row>
    <row r="32562" spans="3:3" ht="15.6" x14ac:dyDescent="0.3">
      <c r="C32562" s="227"/>
    </row>
    <row r="32563" spans="3:3" ht="15.6" x14ac:dyDescent="0.3">
      <c r="C32563" s="227"/>
    </row>
    <row r="32564" spans="3:3" ht="15.6" x14ac:dyDescent="0.3">
      <c r="C32564" s="227"/>
    </row>
    <row r="32565" spans="3:3" ht="15.6" x14ac:dyDescent="0.3">
      <c r="C32565" s="227"/>
    </row>
    <row r="32566" spans="3:3" ht="15.6" x14ac:dyDescent="0.3">
      <c r="C32566" s="227"/>
    </row>
    <row r="32567" spans="3:3" ht="15.6" x14ac:dyDescent="0.3">
      <c r="C32567" s="227"/>
    </row>
    <row r="32568" spans="3:3" ht="15.6" x14ac:dyDescent="0.3">
      <c r="C32568" s="227"/>
    </row>
    <row r="32569" spans="3:3" ht="15.6" x14ac:dyDescent="0.3">
      <c r="C32569" s="227"/>
    </row>
    <row r="32570" spans="3:3" ht="15.6" x14ac:dyDescent="0.3">
      <c r="C32570" s="227"/>
    </row>
    <row r="32571" spans="3:3" ht="15.6" x14ac:dyDescent="0.3">
      <c r="C32571" s="227"/>
    </row>
    <row r="32572" spans="3:3" ht="15.6" x14ac:dyDescent="0.3">
      <c r="C32572" s="227"/>
    </row>
    <row r="32573" spans="3:3" ht="15.6" x14ac:dyDescent="0.3">
      <c r="C32573" s="227"/>
    </row>
    <row r="32574" spans="3:3" ht="15.6" x14ac:dyDescent="0.3">
      <c r="C32574" s="227"/>
    </row>
    <row r="32575" spans="3:3" ht="15.6" x14ac:dyDescent="0.3">
      <c r="C32575" s="227"/>
    </row>
    <row r="32576" spans="3:3" ht="15.6" x14ac:dyDescent="0.3">
      <c r="C32576" s="227"/>
    </row>
    <row r="32577" spans="3:3" ht="15.6" x14ac:dyDescent="0.3">
      <c r="C32577" s="227"/>
    </row>
    <row r="32578" spans="3:3" ht="15.6" x14ac:dyDescent="0.3">
      <c r="C32578" s="227"/>
    </row>
    <row r="32579" spans="3:3" ht="15.6" x14ac:dyDescent="0.3">
      <c r="C32579" s="227"/>
    </row>
    <row r="32580" spans="3:3" ht="15.6" x14ac:dyDescent="0.3">
      <c r="C32580" s="227"/>
    </row>
    <row r="32581" spans="3:3" ht="15.6" x14ac:dyDescent="0.3">
      <c r="C32581" s="227"/>
    </row>
    <row r="32582" spans="3:3" ht="15.6" x14ac:dyDescent="0.3">
      <c r="C32582" s="227"/>
    </row>
    <row r="32583" spans="3:3" ht="15.6" x14ac:dyDescent="0.3">
      <c r="C32583" s="227"/>
    </row>
    <row r="32584" spans="3:3" ht="15.6" x14ac:dyDescent="0.3">
      <c r="C32584" s="227"/>
    </row>
    <row r="32585" spans="3:3" ht="15.6" x14ac:dyDescent="0.3">
      <c r="C32585" s="227"/>
    </row>
    <row r="32586" spans="3:3" ht="15.6" x14ac:dyDescent="0.3">
      <c r="C32586" s="227"/>
    </row>
    <row r="32587" spans="3:3" ht="15.6" x14ac:dyDescent="0.3">
      <c r="C32587" s="227"/>
    </row>
    <row r="32588" spans="3:3" ht="15.6" x14ac:dyDescent="0.3">
      <c r="C32588" s="227"/>
    </row>
    <row r="32589" spans="3:3" ht="15.6" x14ac:dyDescent="0.3">
      <c r="C32589" s="227"/>
    </row>
    <row r="32590" spans="3:3" ht="15.6" x14ac:dyDescent="0.3">
      <c r="C32590" s="227"/>
    </row>
    <row r="32591" spans="3:3" ht="15.6" x14ac:dyDescent="0.3">
      <c r="C32591" s="227"/>
    </row>
    <row r="32592" spans="3:3" ht="15.6" x14ac:dyDescent="0.3">
      <c r="C32592" s="227"/>
    </row>
    <row r="32593" spans="3:3" ht="15.6" x14ac:dyDescent="0.3">
      <c r="C32593" s="227"/>
    </row>
    <row r="32594" spans="3:3" ht="15.6" x14ac:dyDescent="0.3">
      <c r="C32594" s="227"/>
    </row>
    <row r="32595" spans="3:3" ht="15.6" x14ac:dyDescent="0.3">
      <c r="C32595" s="227"/>
    </row>
    <row r="32596" spans="3:3" ht="15.6" x14ac:dyDescent="0.3">
      <c r="C32596" s="227"/>
    </row>
    <row r="32597" spans="3:3" ht="15.6" x14ac:dyDescent="0.3">
      <c r="C32597" s="227"/>
    </row>
    <row r="32598" spans="3:3" ht="15.6" x14ac:dyDescent="0.3">
      <c r="C32598" s="227"/>
    </row>
    <row r="32599" spans="3:3" ht="15.6" x14ac:dyDescent="0.3">
      <c r="C32599" s="227"/>
    </row>
    <row r="32600" spans="3:3" ht="15.6" x14ac:dyDescent="0.3">
      <c r="C32600" s="227"/>
    </row>
    <row r="32601" spans="3:3" ht="15.6" x14ac:dyDescent="0.3">
      <c r="C32601" s="227"/>
    </row>
    <row r="32602" spans="3:3" ht="15.6" x14ac:dyDescent="0.3">
      <c r="C32602" s="227"/>
    </row>
    <row r="32603" spans="3:3" ht="15.6" x14ac:dyDescent="0.3">
      <c r="C32603" s="227"/>
    </row>
    <row r="32604" spans="3:3" ht="15.6" x14ac:dyDescent="0.3">
      <c r="C32604" s="227"/>
    </row>
    <row r="32605" spans="3:3" ht="15.6" x14ac:dyDescent="0.3">
      <c r="C32605" s="227"/>
    </row>
    <row r="32606" spans="3:3" ht="15.6" x14ac:dyDescent="0.3">
      <c r="C32606" s="227"/>
    </row>
    <row r="32607" spans="3:3" ht="15.6" x14ac:dyDescent="0.3">
      <c r="C32607" s="227"/>
    </row>
    <row r="32608" spans="3:3" ht="15.6" x14ac:dyDescent="0.3">
      <c r="C32608" s="227"/>
    </row>
    <row r="32609" spans="3:3" ht="15.6" x14ac:dyDescent="0.3">
      <c r="C32609" s="227"/>
    </row>
    <row r="32610" spans="3:3" ht="15.6" x14ac:dyDescent="0.3">
      <c r="C32610" s="227"/>
    </row>
    <row r="32611" spans="3:3" ht="15.6" x14ac:dyDescent="0.3">
      <c r="C32611" s="227"/>
    </row>
    <row r="32612" spans="3:3" ht="15.6" x14ac:dyDescent="0.3">
      <c r="C32612" s="227"/>
    </row>
    <row r="32613" spans="3:3" ht="15.6" x14ac:dyDescent="0.3">
      <c r="C32613" s="227"/>
    </row>
    <row r="32614" spans="3:3" ht="15.6" x14ac:dyDescent="0.3">
      <c r="C32614" s="227"/>
    </row>
    <row r="32615" spans="3:3" ht="15.6" x14ac:dyDescent="0.3">
      <c r="C32615" s="227"/>
    </row>
    <row r="32616" spans="3:3" ht="15.6" x14ac:dyDescent="0.3">
      <c r="C32616" s="227"/>
    </row>
    <row r="32617" spans="3:3" ht="15.6" x14ac:dyDescent="0.3">
      <c r="C32617" s="227"/>
    </row>
    <row r="32618" spans="3:3" ht="15.6" x14ac:dyDescent="0.3">
      <c r="C32618" s="227"/>
    </row>
    <row r="32619" spans="3:3" ht="15.6" x14ac:dyDescent="0.3">
      <c r="C32619" s="227"/>
    </row>
    <row r="32620" spans="3:3" ht="15.6" x14ac:dyDescent="0.3">
      <c r="C32620" s="227"/>
    </row>
    <row r="32621" spans="3:3" ht="15.6" x14ac:dyDescent="0.3">
      <c r="C32621" s="227"/>
    </row>
    <row r="32622" spans="3:3" ht="15.6" x14ac:dyDescent="0.3">
      <c r="C32622" s="227"/>
    </row>
    <row r="32623" spans="3:3" ht="15.6" x14ac:dyDescent="0.3">
      <c r="C32623" s="227"/>
    </row>
    <row r="32624" spans="3:3" ht="15.6" x14ac:dyDescent="0.3">
      <c r="C32624" s="227"/>
    </row>
    <row r="32625" spans="3:3" ht="15.6" x14ac:dyDescent="0.3">
      <c r="C32625" s="227"/>
    </row>
    <row r="32626" spans="3:3" ht="15.6" x14ac:dyDescent="0.3">
      <c r="C32626" s="227"/>
    </row>
    <row r="32627" spans="3:3" ht="15.6" x14ac:dyDescent="0.3">
      <c r="C32627" s="227"/>
    </row>
    <row r="32628" spans="3:3" ht="15.6" x14ac:dyDescent="0.3">
      <c r="C32628" s="227"/>
    </row>
    <row r="32629" spans="3:3" ht="15.6" x14ac:dyDescent="0.3">
      <c r="C32629" s="227"/>
    </row>
    <row r="32630" spans="3:3" ht="15.6" x14ac:dyDescent="0.3">
      <c r="C32630" s="227"/>
    </row>
    <row r="32631" spans="3:3" ht="15.6" x14ac:dyDescent="0.3">
      <c r="C32631" s="227"/>
    </row>
    <row r="32632" spans="3:3" ht="15.6" x14ac:dyDescent="0.3">
      <c r="C32632" s="227"/>
    </row>
    <row r="32633" spans="3:3" ht="15.6" x14ac:dyDescent="0.3">
      <c r="C32633" s="227"/>
    </row>
    <row r="32634" spans="3:3" ht="15.6" x14ac:dyDescent="0.3">
      <c r="C32634" s="227"/>
    </row>
    <row r="32635" spans="3:3" ht="15.6" x14ac:dyDescent="0.3">
      <c r="C32635" s="227"/>
    </row>
    <row r="32636" spans="3:3" ht="15.6" x14ac:dyDescent="0.3">
      <c r="C32636" s="227"/>
    </row>
    <row r="32637" spans="3:3" ht="15.6" x14ac:dyDescent="0.3">
      <c r="C32637" s="227"/>
    </row>
    <row r="32638" spans="3:3" ht="15.6" x14ac:dyDescent="0.3">
      <c r="C32638" s="227"/>
    </row>
    <row r="32639" spans="3:3" ht="15.6" x14ac:dyDescent="0.3">
      <c r="C32639" s="227"/>
    </row>
    <row r="32640" spans="3:3" ht="15.6" x14ac:dyDescent="0.3">
      <c r="C32640" s="227"/>
    </row>
    <row r="32641" spans="3:3" ht="15.6" x14ac:dyDescent="0.3">
      <c r="C32641" s="227"/>
    </row>
    <row r="32642" spans="3:3" ht="15.6" x14ac:dyDescent="0.3">
      <c r="C32642" s="227"/>
    </row>
    <row r="32643" spans="3:3" ht="15.6" x14ac:dyDescent="0.3">
      <c r="C32643" s="227"/>
    </row>
    <row r="32644" spans="3:3" ht="15.6" x14ac:dyDescent="0.3">
      <c r="C32644" s="227"/>
    </row>
    <row r="32645" spans="3:3" ht="15.6" x14ac:dyDescent="0.3">
      <c r="C32645" s="227"/>
    </row>
    <row r="32646" spans="3:3" ht="15.6" x14ac:dyDescent="0.3">
      <c r="C32646" s="227"/>
    </row>
    <row r="32647" spans="3:3" ht="15.6" x14ac:dyDescent="0.3">
      <c r="C32647" s="227"/>
    </row>
    <row r="32648" spans="3:3" ht="15.6" x14ac:dyDescent="0.3">
      <c r="C32648" s="227"/>
    </row>
    <row r="32649" spans="3:3" ht="15.6" x14ac:dyDescent="0.3">
      <c r="C32649" s="227"/>
    </row>
    <row r="32650" spans="3:3" ht="15.6" x14ac:dyDescent="0.3">
      <c r="C32650" s="227"/>
    </row>
    <row r="32651" spans="3:3" ht="15.6" x14ac:dyDescent="0.3">
      <c r="C32651" s="227"/>
    </row>
    <row r="32652" spans="3:3" ht="15.6" x14ac:dyDescent="0.3">
      <c r="C32652" s="227"/>
    </row>
    <row r="32653" spans="3:3" ht="15.6" x14ac:dyDescent="0.3">
      <c r="C32653" s="227"/>
    </row>
    <row r="32654" spans="3:3" ht="15.6" x14ac:dyDescent="0.3">
      <c r="C32654" s="227"/>
    </row>
    <row r="32655" spans="3:3" ht="15.6" x14ac:dyDescent="0.3">
      <c r="C32655" s="227"/>
    </row>
    <row r="32656" spans="3:3" ht="15.6" x14ac:dyDescent="0.3">
      <c r="C32656" s="227"/>
    </row>
    <row r="32657" spans="3:3" ht="15.6" x14ac:dyDescent="0.3">
      <c r="C32657" s="227"/>
    </row>
    <row r="32658" spans="3:3" ht="15.6" x14ac:dyDescent="0.3">
      <c r="C32658" s="227"/>
    </row>
    <row r="32659" spans="3:3" ht="15.6" x14ac:dyDescent="0.3">
      <c r="C32659" s="227"/>
    </row>
    <row r="32660" spans="3:3" ht="15.6" x14ac:dyDescent="0.3">
      <c r="C32660" s="227"/>
    </row>
    <row r="32661" spans="3:3" ht="15.6" x14ac:dyDescent="0.3">
      <c r="C32661" s="227"/>
    </row>
    <row r="32662" spans="3:3" ht="15.6" x14ac:dyDescent="0.3">
      <c r="C32662" s="227"/>
    </row>
    <row r="32663" spans="3:3" ht="15.6" x14ac:dyDescent="0.3">
      <c r="C32663" s="227"/>
    </row>
    <row r="32664" spans="3:3" ht="15.6" x14ac:dyDescent="0.3">
      <c r="C32664" s="227"/>
    </row>
    <row r="32665" spans="3:3" ht="15.6" x14ac:dyDescent="0.3">
      <c r="C32665" s="227"/>
    </row>
    <row r="32666" spans="3:3" ht="15.6" x14ac:dyDescent="0.3">
      <c r="C32666" s="227"/>
    </row>
    <row r="32667" spans="3:3" ht="15.6" x14ac:dyDescent="0.3">
      <c r="C32667" s="227"/>
    </row>
    <row r="32668" spans="3:3" ht="15.6" x14ac:dyDescent="0.3">
      <c r="C32668" s="227"/>
    </row>
    <row r="32669" spans="3:3" ht="15.6" x14ac:dyDescent="0.3">
      <c r="C32669" s="227"/>
    </row>
    <row r="32670" spans="3:3" ht="15.6" x14ac:dyDescent="0.3">
      <c r="C32670" s="227"/>
    </row>
    <row r="32671" spans="3:3" ht="15.6" x14ac:dyDescent="0.3">
      <c r="C32671" s="227"/>
    </row>
    <row r="32672" spans="3:3" ht="15.6" x14ac:dyDescent="0.3">
      <c r="C32672" s="227"/>
    </row>
    <row r="32673" spans="3:3" ht="15.6" x14ac:dyDescent="0.3">
      <c r="C32673" s="227"/>
    </row>
    <row r="32674" spans="3:3" ht="15.6" x14ac:dyDescent="0.3">
      <c r="C32674" s="227"/>
    </row>
    <row r="32675" spans="3:3" ht="15.6" x14ac:dyDescent="0.3">
      <c r="C32675" s="227"/>
    </row>
    <row r="32676" spans="3:3" ht="15.6" x14ac:dyDescent="0.3">
      <c r="C32676" s="227"/>
    </row>
    <row r="32677" spans="3:3" ht="15.6" x14ac:dyDescent="0.3">
      <c r="C32677" s="227"/>
    </row>
    <row r="32678" spans="3:3" ht="15.6" x14ac:dyDescent="0.3">
      <c r="C32678" s="227"/>
    </row>
    <row r="32679" spans="3:3" ht="15.6" x14ac:dyDescent="0.3">
      <c r="C32679" s="227"/>
    </row>
    <row r="32680" spans="3:3" ht="15.6" x14ac:dyDescent="0.3">
      <c r="C32680" s="227"/>
    </row>
    <row r="32681" spans="3:3" ht="15.6" x14ac:dyDescent="0.3">
      <c r="C32681" s="227"/>
    </row>
    <row r="32682" spans="3:3" ht="15.6" x14ac:dyDescent="0.3">
      <c r="C32682" s="227"/>
    </row>
    <row r="32683" spans="3:3" ht="15.6" x14ac:dyDescent="0.3">
      <c r="C32683" s="227"/>
    </row>
    <row r="32684" spans="3:3" ht="15.6" x14ac:dyDescent="0.3">
      <c r="C32684" s="227"/>
    </row>
    <row r="32685" spans="3:3" ht="15.6" x14ac:dyDescent="0.3">
      <c r="C32685" s="227"/>
    </row>
    <row r="32686" spans="3:3" ht="15.6" x14ac:dyDescent="0.3">
      <c r="C32686" s="227"/>
    </row>
    <row r="32687" spans="3:3" ht="15.6" x14ac:dyDescent="0.3">
      <c r="C32687" s="227"/>
    </row>
    <row r="32688" spans="3:3" ht="15.6" x14ac:dyDescent="0.3">
      <c r="C32688" s="227"/>
    </row>
    <row r="32689" spans="3:3" ht="15.6" x14ac:dyDescent="0.3">
      <c r="C32689" s="227"/>
    </row>
    <row r="32690" spans="3:3" ht="15.6" x14ac:dyDescent="0.3">
      <c r="C32690" s="227"/>
    </row>
    <row r="32691" spans="3:3" ht="15.6" x14ac:dyDescent="0.3">
      <c r="C32691" s="227"/>
    </row>
    <row r="32692" spans="3:3" ht="15.6" x14ac:dyDescent="0.3">
      <c r="C32692" s="227"/>
    </row>
    <row r="32693" spans="3:3" ht="15.6" x14ac:dyDescent="0.3">
      <c r="C32693" s="227"/>
    </row>
    <row r="32694" spans="3:3" ht="15.6" x14ac:dyDescent="0.3">
      <c r="C32694" s="227"/>
    </row>
    <row r="32695" spans="3:3" ht="15.6" x14ac:dyDescent="0.3">
      <c r="C32695" s="227"/>
    </row>
    <row r="32696" spans="3:3" ht="15.6" x14ac:dyDescent="0.3">
      <c r="C32696" s="227"/>
    </row>
    <row r="32697" spans="3:3" ht="15.6" x14ac:dyDescent="0.3">
      <c r="C32697" s="227"/>
    </row>
    <row r="32698" spans="3:3" ht="15.6" x14ac:dyDescent="0.3">
      <c r="C32698" s="227"/>
    </row>
    <row r="32699" spans="3:3" ht="15.6" x14ac:dyDescent="0.3">
      <c r="C32699" s="227"/>
    </row>
    <row r="32700" spans="3:3" ht="15.6" x14ac:dyDescent="0.3">
      <c r="C32700" s="227"/>
    </row>
    <row r="32701" spans="3:3" ht="15.6" x14ac:dyDescent="0.3">
      <c r="C32701" s="227"/>
    </row>
    <row r="32702" spans="3:3" ht="15.6" x14ac:dyDescent="0.3">
      <c r="C32702" s="227"/>
    </row>
    <row r="32703" spans="3:3" ht="15.6" x14ac:dyDescent="0.3">
      <c r="C32703" s="227"/>
    </row>
    <row r="32704" spans="3:3" ht="15.6" x14ac:dyDescent="0.3">
      <c r="C32704" s="227"/>
    </row>
    <row r="32705" spans="3:3" ht="15.6" x14ac:dyDescent="0.3">
      <c r="C32705" s="227"/>
    </row>
    <row r="32706" spans="3:3" ht="15.6" x14ac:dyDescent="0.3">
      <c r="C32706" s="227"/>
    </row>
    <row r="32707" spans="3:3" ht="15.6" x14ac:dyDescent="0.3">
      <c r="C32707" s="227"/>
    </row>
    <row r="32708" spans="3:3" ht="15.6" x14ac:dyDescent="0.3">
      <c r="C32708" s="227"/>
    </row>
    <row r="32709" spans="3:3" ht="15.6" x14ac:dyDescent="0.3">
      <c r="C32709" s="227"/>
    </row>
    <row r="32710" spans="3:3" ht="15.6" x14ac:dyDescent="0.3">
      <c r="C32710" s="227"/>
    </row>
    <row r="32711" spans="3:3" ht="15.6" x14ac:dyDescent="0.3">
      <c r="C32711" s="227"/>
    </row>
    <row r="32712" spans="3:3" ht="15.6" x14ac:dyDescent="0.3">
      <c r="C32712" s="227"/>
    </row>
    <row r="32713" spans="3:3" ht="15.6" x14ac:dyDescent="0.3">
      <c r="C32713" s="227"/>
    </row>
    <row r="32714" spans="3:3" ht="15.6" x14ac:dyDescent="0.3">
      <c r="C32714" s="227"/>
    </row>
    <row r="32715" spans="3:3" ht="15.6" x14ac:dyDescent="0.3">
      <c r="C32715" s="227"/>
    </row>
    <row r="32716" spans="3:3" ht="15.6" x14ac:dyDescent="0.3">
      <c r="C32716" s="227"/>
    </row>
    <row r="32717" spans="3:3" ht="15.6" x14ac:dyDescent="0.3">
      <c r="C32717" s="227"/>
    </row>
    <row r="32718" spans="3:3" ht="15.6" x14ac:dyDescent="0.3">
      <c r="C32718" s="227"/>
    </row>
    <row r="32719" spans="3:3" ht="15.6" x14ac:dyDescent="0.3">
      <c r="C32719" s="227"/>
    </row>
    <row r="32720" spans="3:3" ht="15.6" x14ac:dyDescent="0.3">
      <c r="C32720" s="227"/>
    </row>
    <row r="32721" spans="3:3" ht="15.6" x14ac:dyDescent="0.3">
      <c r="C32721" s="227"/>
    </row>
    <row r="32722" spans="3:3" ht="15.6" x14ac:dyDescent="0.3">
      <c r="C32722" s="227"/>
    </row>
    <row r="32723" spans="3:3" ht="15.6" x14ac:dyDescent="0.3">
      <c r="C32723" s="227"/>
    </row>
    <row r="32724" spans="3:3" ht="15.6" x14ac:dyDescent="0.3">
      <c r="C32724" s="227"/>
    </row>
    <row r="32725" spans="3:3" ht="15.6" x14ac:dyDescent="0.3">
      <c r="C32725" s="227"/>
    </row>
    <row r="32726" spans="3:3" ht="15.6" x14ac:dyDescent="0.3">
      <c r="C32726" s="227"/>
    </row>
    <row r="32727" spans="3:3" ht="15.6" x14ac:dyDescent="0.3">
      <c r="C32727" s="227"/>
    </row>
    <row r="32728" spans="3:3" ht="15.6" x14ac:dyDescent="0.3">
      <c r="C32728" s="227"/>
    </row>
    <row r="32729" spans="3:3" ht="15.6" x14ac:dyDescent="0.3">
      <c r="C32729" s="227"/>
    </row>
    <row r="32730" spans="3:3" ht="15.6" x14ac:dyDescent="0.3">
      <c r="C32730" s="227"/>
    </row>
    <row r="32731" spans="3:3" ht="15.6" x14ac:dyDescent="0.3">
      <c r="C32731" s="227"/>
    </row>
    <row r="32732" spans="3:3" ht="15.6" x14ac:dyDescent="0.3">
      <c r="C32732" s="227"/>
    </row>
    <row r="32733" spans="3:3" ht="15.6" x14ac:dyDescent="0.3">
      <c r="C32733" s="227"/>
    </row>
    <row r="32734" spans="3:3" ht="15.6" x14ac:dyDescent="0.3">
      <c r="C32734" s="227"/>
    </row>
    <row r="32735" spans="3:3" ht="15.6" x14ac:dyDescent="0.3">
      <c r="C32735" s="227"/>
    </row>
    <row r="32736" spans="3:3" ht="15.6" x14ac:dyDescent="0.3">
      <c r="C32736" s="227"/>
    </row>
    <row r="32737" spans="3:3" ht="15.6" x14ac:dyDescent="0.3">
      <c r="C32737" s="227"/>
    </row>
    <row r="32738" spans="3:3" ht="15.6" x14ac:dyDescent="0.3">
      <c r="C32738" s="227"/>
    </row>
    <row r="32739" spans="3:3" ht="15.6" x14ac:dyDescent="0.3">
      <c r="C32739" s="227"/>
    </row>
    <row r="32740" spans="3:3" ht="15.6" x14ac:dyDescent="0.3">
      <c r="C32740" s="227"/>
    </row>
    <row r="32741" spans="3:3" ht="15.6" x14ac:dyDescent="0.3">
      <c r="C32741" s="227"/>
    </row>
    <row r="32742" spans="3:3" ht="15.6" x14ac:dyDescent="0.3">
      <c r="C32742" s="227"/>
    </row>
    <row r="32743" spans="3:3" ht="15.6" x14ac:dyDescent="0.3">
      <c r="C32743" s="227"/>
    </row>
    <row r="32744" spans="3:3" ht="15.6" x14ac:dyDescent="0.3">
      <c r="C32744" s="227"/>
    </row>
    <row r="32745" spans="3:3" ht="15.6" x14ac:dyDescent="0.3">
      <c r="C32745" s="227"/>
    </row>
    <row r="32746" spans="3:3" ht="15.6" x14ac:dyDescent="0.3">
      <c r="C32746" s="227"/>
    </row>
    <row r="32747" spans="3:3" ht="15.6" x14ac:dyDescent="0.3">
      <c r="C32747" s="227"/>
    </row>
    <row r="32748" spans="3:3" ht="15.6" x14ac:dyDescent="0.3">
      <c r="C32748" s="227"/>
    </row>
    <row r="32749" spans="3:3" ht="15.6" x14ac:dyDescent="0.3">
      <c r="C32749" s="227"/>
    </row>
    <row r="32750" spans="3:3" ht="15.6" x14ac:dyDescent="0.3">
      <c r="C32750" s="227"/>
    </row>
    <row r="32751" spans="3:3" ht="15.6" x14ac:dyDescent="0.3">
      <c r="C32751" s="227"/>
    </row>
    <row r="32752" spans="3:3" ht="15.6" x14ac:dyDescent="0.3">
      <c r="C32752" s="227"/>
    </row>
    <row r="32753" spans="3:3" ht="15.6" x14ac:dyDescent="0.3">
      <c r="C32753" s="227"/>
    </row>
    <row r="32754" spans="3:3" ht="15.6" x14ac:dyDescent="0.3">
      <c r="C32754" s="227"/>
    </row>
    <row r="32755" spans="3:3" ht="15.6" x14ac:dyDescent="0.3">
      <c r="C32755" s="227"/>
    </row>
    <row r="32756" spans="3:3" ht="15.6" x14ac:dyDescent="0.3">
      <c r="C32756" s="227"/>
    </row>
    <row r="32757" spans="3:3" ht="15.6" x14ac:dyDescent="0.3">
      <c r="C32757" s="227"/>
    </row>
    <row r="32758" spans="3:3" ht="15.6" x14ac:dyDescent="0.3">
      <c r="C32758" s="227"/>
    </row>
    <row r="32759" spans="3:3" ht="15.6" x14ac:dyDescent="0.3">
      <c r="C32759" s="227"/>
    </row>
    <row r="32760" spans="3:3" ht="15.6" x14ac:dyDescent="0.3">
      <c r="C32760" s="227"/>
    </row>
    <row r="32761" spans="3:3" ht="15.6" x14ac:dyDescent="0.3">
      <c r="C32761" s="227"/>
    </row>
    <row r="32762" spans="3:3" ht="15.6" x14ac:dyDescent="0.3">
      <c r="C32762" s="227"/>
    </row>
    <row r="32763" spans="3:3" ht="15.6" x14ac:dyDescent="0.3">
      <c r="C32763" s="227"/>
    </row>
    <row r="32764" spans="3:3" ht="15.6" x14ac:dyDescent="0.3">
      <c r="C32764" s="227"/>
    </row>
    <row r="32765" spans="3:3" ht="15.6" x14ac:dyDescent="0.3">
      <c r="C32765" s="227"/>
    </row>
    <row r="32766" spans="3:3" ht="15.6" x14ac:dyDescent="0.3">
      <c r="C32766" s="227"/>
    </row>
    <row r="32767" spans="3:3" ht="15.6" x14ac:dyDescent="0.3">
      <c r="C32767" s="227"/>
    </row>
    <row r="32768" spans="3:3" ht="15.6" x14ac:dyDescent="0.3">
      <c r="C32768" s="227"/>
    </row>
    <row r="32769" spans="3:3" ht="15.6" x14ac:dyDescent="0.3">
      <c r="C32769" s="227"/>
    </row>
    <row r="32770" spans="3:3" ht="15.6" x14ac:dyDescent="0.3">
      <c r="C32770" s="227"/>
    </row>
    <row r="32771" spans="3:3" ht="15.6" x14ac:dyDescent="0.3">
      <c r="C32771" s="227"/>
    </row>
    <row r="32772" spans="3:3" ht="15.6" x14ac:dyDescent="0.3">
      <c r="C32772" s="227"/>
    </row>
    <row r="32773" spans="3:3" ht="15.6" x14ac:dyDescent="0.3">
      <c r="C32773" s="227"/>
    </row>
    <row r="32774" spans="3:3" ht="15.6" x14ac:dyDescent="0.3">
      <c r="C32774" s="227"/>
    </row>
    <row r="32775" spans="3:3" ht="15.6" x14ac:dyDescent="0.3">
      <c r="C32775" s="227"/>
    </row>
    <row r="32776" spans="3:3" ht="15.6" x14ac:dyDescent="0.3">
      <c r="C32776" s="227"/>
    </row>
    <row r="32777" spans="3:3" ht="15.6" x14ac:dyDescent="0.3">
      <c r="C32777" s="227"/>
    </row>
    <row r="32778" spans="3:3" ht="15.6" x14ac:dyDescent="0.3">
      <c r="C32778" s="227"/>
    </row>
    <row r="32779" spans="3:3" ht="15.6" x14ac:dyDescent="0.3">
      <c r="C32779" s="227"/>
    </row>
    <row r="32780" spans="3:3" ht="15.6" x14ac:dyDescent="0.3">
      <c r="C32780" s="227"/>
    </row>
    <row r="32781" spans="3:3" ht="15.6" x14ac:dyDescent="0.3">
      <c r="C32781" s="227"/>
    </row>
    <row r="32782" spans="3:3" ht="15.6" x14ac:dyDescent="0.3">
      <c r="C32782" s="227"/>
    </row>
    <row r="32783" spans="3:3" ht="15.6" x14ac:dyDescent="0.3">
      <c r="C32783" s="227"/>
    </row>
    <row r="32784" spans="3:3" ht="15.6" x14ac:dyDescent="0.3">
      <c r="C32784" s="227"/>
    </row>
    <row r="32785" spans="3:3" ht="15.6" x14ac:dyDescent="0.3">
      <c r="C32785" s="227"/>
    </row>
    <row r="32786" spans="3:3" ht="15.6" x14ac:dyDescent="0.3">
      <c r="C32786" s="227"/>
    </row>
    <row r="32787" spans="3:3" ht="15.6" x14ac:dyDescent="0.3">
      <c r="C32787" s="227"/>
    </row>
    <row r="32788" spans="3:3" ht="15.6" x14ac:dyDescent="0.3">
      <c r="C32788" s="227"/>
    </row>
    <row r="32789" spans="3:3" ht="15.6" x14ac:dyDescent="0.3">
      <c r="C32789" s="227"/>
    </row>
    <row r="32790" spans="3:3" ht="15.6" x14ac:dyDescent="0.3">
      <c r="C32790" s="227"/>
    </row>
    <row r="32791" spans="3:3" ht="15.6" x14ac:dyDescent="0.3">
      <c r="C32791" s="227"/>
    </row>
    <row r="32792" spans="3:3" ht="15.6" x14ac:dyDescent="0.3">
      <c r="C32792" s="227"/>
    </row>
    <row r="32793" spans="3:3" ht="15.6" x14ac:dyDescent="0.3">
      <c r="C32793" s="227"/>
    </row>
    <row r="32794" spans="3:3" ht="15.6" x14ac:dyDescent="0.3">
      <c r="C32794" s="227"/>
    </row>
    <row r="32795" spans="3:3" ht="15.6" x14ac:dyDescent="0.3">
      <c r="C32795" s="227"/>
    </row>
    <row r="32796" spans="3:3" ht="15.6" x14ac:dyDescent="0.3">
      <c r="C32796" s="227"/>
    </row>
    <row r="32797" spans="3:3" ht="15.6" x14ac:dyDescent="0.3">
      <c r="C32797" s="227"/>
    </row>
    <row r="32798" spans="3:3" ht="15.6" x14ac:dyDescent="0.3">
      <c r="C32798" s="227"/>
    </row>
    <row r="32799" spans="3:3" ht="15.6" x14ac:dyDescent="0.3">
      <c r="C32799" s="227"/>
    </row>
    <row r="32800" spans="3:3" ht="15.6" x14ac:dyDescent="0.3">
      <c r="C32800" s="227"/>
    </row>
    <row r="32801" spans="3:3" ht="15.6" x14ac:dyDescent="0.3">
      <c r="C32801" s="227"/>
    </row>
    <row r="32802" spans="3:3" ht="15.6" x14ac:dyDescent="0.3">
      <c r="C32802" s="227"/>
    </row>
    <row r="32803" spans="3:3" ht="15.6" x14ac:dyDescent="0.3">
      <c r="C32803" s="227"/>
    </row>
    <row r="32804" spans="3:3" ht="15.6" x14ac:dyDescent="0.3">
      <c r="C32804" s="227"/>
    </row>
    <row r="32805" spans="3:3" ht="15.6" x14ac:dyDescent="0.3">
      <c r="C32805" s="227"/>
    </row>
    <row r="32806" spans="3:3" ht="15.6" x14ac:dyDescent="0.3">
      <c r="C32806" s="227"/>
    </row>
    <row r="32807" spans="3:3" ht="15.6" x14ac:dyDescent="0.3">
      <c r="C32807" s="227"/>
    </row>
    <row r="32808" spans="3:3" ht="15.6" x14ac:dyDescent="0.3">
      <c r="C32808" s="227"/>
    </row>
    <row r="32809" spans="3:3" ht="15.6" x14ac:dyDescent="0.3">
      <c r="C32809" s="227"/>
    </row>
    <row r="32810" spans="3:3" ht="15.6" x14ac:dyDescent="0.3">
      <c r="C32810" s="227"/>
    </row>
    <row r="32811" spans="3:3" ht="15.6" x14ac:dyDescent="0.3">
      <c r="C32811" s="227"/>
    </row>
    <row r="32812" spans="3:3" ht="15.6" x14ac:dyDescent="0.3">
      <c r="C32812" s="227"/>
    </row>
    <row r="32813" spans="3:3" ht="15.6" x14ac:dyDescent="0.3">
      <c r="C32813" s="227"/>
    </row>
    <row r="32814" spans="3:3" ht="15.6" x14ac:dyDescent="0.3">
      <c r="C32814" s="227"/>
    </row>
    <row r="32815" spans="3:3" ht="15.6" x14ac:dyDescent="0.3">
      <c r="C32815" s="227"/>
    </row>
    <row r="32816" spans="3:3" ht="15.6" x14ac:dyDescent="0.3">
      <c r="C32816" s="227"/>
    </row>
    <row r="32817" spans="3:3" ht="15.6" x14ac:dyDescent="0.3">
      <c r="C32817" s="227"/>
    </row>
    <row r="32818" spans="3:3" ht="15.6" x14ac:dyDescent="0.3">
      <c r="C32818" s="227"/>
    </row>
    <row r="32819" spans="3:3" ht="15.6" x14ac:dyDescent="0.3">
      <c r="C32819" s="227"/>
    </row>
    <row r="32820" spans="3:3" ht="15.6" x14ac:dyDescent="0.3">
      <c r="C32820" s="227"/>
    </row>
    <row r="32821" spans="3:3" ht="15.6" x14ac:dyDescent="0.3">
      <c r="C32821" s="227"/>
    </row>
    <row r="32822" spans="3:3" ht="15.6" x14ac:dyDescent="0.3">
      <c r="C32822" s="227"/>
    </row>
    <row r="32823" spans="3:3" ht="15.6" x14ac:dyDescent="0.3">
      <c r="C32823" s="227"/>
    </row>
    <row r="32824" spans="3:3" ht="15.6" x14ac:dyDescent="0.3">
      <c r="C32824" s="227"/>
    </row>
    <row r="32825" spans="3:3" ht="15.6" x14ac:dyDescent="0.3">
      <c r="C32825" s="227"/>
    </row>
    <row r="32826" spans="3:3" ht="15.6" x14ac:dyDescent="0.3">
      <c r="C32826" s="227"/>
    </row>
    <row r="32827" spans="3:3" ht="15.6" x14ac:dyDescent="0.3">
      <c r="C32827" s="227"/>
    </row>
    <row r="32828" spans="3:3" ht="15.6" x14ac:dyDescent="0.3">
      <c r="C32828" s="227"/>
    </row>
    <row r="32829" spans="3:3" ht="15.6" x14ac:dyDescent="0.3">
      <c r="C32829" s="227"/>
    </row>
    <row r="32830" spans="3:3" ht="15.6" x14ac:dyDescent="0.3">
      <c r="C32830" s="227"/>
    </row>
    <row r="32831" spans="3:3" ht="15.6" x14ac:dyDescent="0.3">
      <c r="C32831" s="227"/>
    </row>
    <row r="32832" spans="3:3" ht="15.6" x14ac:dyDescent="0.3">
      <c r="C32832" s="227"/>
    </row>
    <row r="32833" spans="3:3" ht="15.6" x14ac:dyDescent="0.3">
      <c r="C32833" s="227"/>
    </row>
    <row r="32834" spans="3:3" ht="15.6" x14ac:dyDescent="0.3">
      <c r="C32834" s="227"/>
    </row>
    <row r="32835" spans="3:3" ht="15.6" x14ac:dyDescent="0.3">
      <c r="C32835" s="227"/>
    </row>
    <row r="32836" spans="3:3" ht="15.6" x14ac:dyDescent="0.3">
      <c r="C32836" s="227"/>
    </row>
    <row r="32837" spans="3:3" ht="15.6" x14ac:dyDescent="0.3">
      <c r="C32837" s="227"/>
    </row>
    <row r="32838" spans="3:3" ht="15.6" x14ac:dyDescent="0.3">
      <c r="C32838" s="227"/>
    </row>
    <row r="32839" spans="3:3" ht="15.6" x14ac:dyDescent="0.3">
      <c r="C32839" s="227"/>
    </row>
    <row r="32840" spans="3:3" ht="15.6" x14ac:dyDescent="0.3">
      <c r="C32840" s="227"/>
    </row>
    <row r="32841" spans="3:3" ht="15.6" x14ac:dyDescent="0.3">
      <c r="C32841" s="227"/>
    </row>
    <row r="32842" spans="3:3" ht="15.6" x14ac:dyDescent="0.3">
      <c r="C32842" s="227"/>
    </row>
    <row r="32843" spans="3:3" ht="15.6" x14ac:dyDescent="0.3">
      <c r="C32843" s="227"/>
    </row>
    <row r="32844" spans="3:3" ht="15.6" x14ac:dyDescent="0.3">
      <c r="C32844" s="227"/>
    </row>
    <row r="32845" spans="3:3" ht="15.6" x14ac:dyDescent="0.3">
      <c r="C32845" s="227"/>
    </row>
    <row r="32846" spans="3:3" ht="15.6" x14ac:dyDescent="0.3">
      <c r="C32846" s="227"/>
    </row>
    <row r="32847" spans="3:3" ht="15.6" x14ac:dyDescent="0.3">
      <c r="C32847" s="227"/>
    </row>
    <row r="32848" spans="3:3" ht="15.6" x14ac:dyDescent="0.3">
      <c r="C32848" s="227"/>
    </row>
    <row r="32849" spans="3:3" ht="15.6" x14ac:dyDescent="0.3">
      <c r="C32849" s="227"/>
    </row>
    <row r="32850" spans="3:3" ht="15.6" x14ac:dyDescent="0.3">
      <c r="C32850" s="227"/>
    </row>
    <row r="32851" spans="3:3" ht="15.6" x14ac:dyDescent="0.3">
      <c r="C32851" s="227"/>
    </row>
    <row r="32852" spans="3:3" ht="15.6" x14ac:dyDescent="0.3">
      <c r="C32852" s="227"/>
    </row>
    <row r="32853" spans="3:3" ht="15.6" x14ac:dyDescent="0.3">
      <c r="C32853" s="227"/>
    </row>
    <row r="32854" spans="3:3" ht="15.6" x14ac:dyDescent="0.3">
      <c r="C32854" s="227"/>
    </row>
    <row r="32855" spans="3:3" ht="15.6" x14ac:dyDescent="0.3">
      <c r="C32855" s="227"/>
    </row>
    <row r="32856" spans="3:3" ht="15.6" x14ac:dyDescent="0.3">
      <c r="C32856" s="227"/>
    </row>
    <row r="32857" spans="3:3" ht="15.6" x14ac:dyDescent="0.3">
      <c r="C32857" s="227"/>
    </row>
    <row r="32858" spans="3:3" ht="15.6" x14ac:dyDescent="0.3">
      <c r="C32858" s="227"/>
    </row>
    <row r="32859" spans="3:3" ht="15.6" x14ac:dyDescent="0.3">
      <c r="C32859" s="227"/>
    </row>
    <row r="32860" spans="3:3" ht="15.6" x14ac:dyDescent="0.3">
      <c r="C32860" s="227"/>
    </row>
    <row r="32861" spans="3:3" ht="15.6" x14ac:dyDescent="0.3">
      <c r="C32861" s="227"/>
    </row>
    <row r="32862" spans="3:3" ht="15.6" x14ac:dyDescent="0.3">
      <c r="C32862" s="227"/>
    </row>
    <row r="32863" spans="3:3" ht="15.6" x14ac:dyDescent="0.3">
      <c r="C32863" s="227"/>
    </row>
    <row r="32864" spans="3:3" ht="15.6" x14ac:dyDescent="0.3">
      <c r="C32864" s="227"/>
    </row>
    <row r="32865" spans="3:3" ht="15.6" x14ac:dyDescent="0.3">
      <c r="C32865" s="227"/>
    </row>
    <row r="32866" spans="3:3" ht="15.6" x14ac:dyDescent="0.3">
      <c r="C32866" s="227"/>
    </row>
    <row r="32867" spans="3:3" ht="15.6" x14ac:dyDescent="0.3">
      <c r="C32867" s="227"/>
    </row>
    <row r="32868" spans="3:3" ht="15.6" x14ac:dyDescent="0.3">
      <c r="C32868" s="227"/>
    </row>
    <row r="32869" spans="3:3" ht="15.6" x14ac:dyDescent="0.3">
      <c r="C32869" s="227"/>
    </row>
    <row r="32870" spans="3:3" ht="15.6" x14ac:dyDescent="0.3">
      <c r="C32870" s="227"/>
    </row>
    <row r="32871" spans="3:3" ht="15.6" x14ac:dyDescent="0.3">
      <c r="C32871" s="227"/>
    </row>
    <row r="32872" spans="3:3" ht="15.6" x14ac:dyDescent="0.3">
      <c r="C32872" s="227"/>
    </row>
    <row r="32873" spans="3:3" ht="15.6" x14ac:dyDescent="0.3">
      <c r="C32873" s="227"/>
    </row>
    <row r="32874" spans="3:3" ht="15.6" x14ac:dyDescent="0.3">
      <c r="C32874" s="227"/>
    </row>
    <row r="32875" spans="3:3" ht="15.6" x14ac:dyDescent="0.3">
      <c r="C32875" s="227"/>
    </row>
    <row r="32876" spans="3:3" ht="15.6" x14ac:dyDescent="0.3">
      <c r="C32876" s="227"/>
    </row>
    <row r="32877" spans="3:3" ht="15.6" x14ac:dyDescent="0.3">
      <c r="C32877" s="227"/>
    </row>
    <row r="32878" spans="3:3" ht="15.6" x14ac:dyDescent="0.3">
      <c r="C32878" s="227"/>
    </row>
    <row r="32879" spans="3:3" ht="15.6" x14ac:dyDescent="0.3">
      <c r="C32879" s="227"/>
    </row>
    <row r="32880" spans="3:3" ht="15.6" x14ac:dyDescent="0.3">
      <c r="C32880" s="227"/>
    </row>
    <row r="32881" spans="3:3" ht="15.6" x14ac:dyDescent="0.3">
      <c r="C32881" s="227"/>
    </row>
    <row r="32882" spans="3:3" ht="15.6" x14ac:dyDescent="0.3">
      <c r="C32882" s="227"/>
    </row>
    <row r="32883" spans="3:3" ht="15.6" x14ac:dyDescent="0.3">
      <c r="C32883" s="227"/>
    </row>
    <row r="32884" spans="3:3" ht="15.6" x14ac:dyDescent="0.3">
      <c r="C32884" s="227"/>
    </row>
    <row r="32885" spans="3:3" ht="15.6" x14ac:dyDescent="0.3">
      <c r="C32885" s="227"/>
    </row>
    <row r="32886" spans="3:3" ht="15.6" x14ac:dyDescent="0.3">
      <c r="C32886" s="227"/>
    </row>
    <row r="32887" spans="3:3" ht="15.6" x14ac:dyDescent="0.3">
      <c r="C32887" s="227"/>
    </row>
    <row r="32888" spans="3:3" ht="15.6" x14ac:dyDescent="0.3">
      <c r="C32888" s="227"/>
    </row>
    <row r="32889" spans="3:3" ht="15.6" x14ac:dyDescent="0.3">
      <c r="C32889" s="227"/>
    </row>
    <row r="32890" spans="3:3" ht="15.6" x14ac:dyDescent="0.3">
      <c r="C32890" s="227"/>
    </row>
    <row r="32891" spans="3:3" ht="15.6" x14ac:dyDescent="0.3">
      <c r="C32891" s="227"/>
    </row>
    <row r="32892" spans="3:3" ht="15.6" x14ac:dyDescent="0.3">
      <c r="C32892" s="227"/>
    </row>
    <row r="32893" spans="3:3" ht="15.6" x14ac:dyDescent="0.3">
      <c r="C32893" s="227"/>
    </row>
    <row r="32894" spans="3:3" ht="15.6" x14ac:dyDescent="0.3">
      <c r="C32894" s="227"/>
    </row>
    <row r="32895" spans="3:3" ht="15.6" x14ac:dyDescent="0.3">
      <c r="C32895" s="227"/>
    </row>
    <row r="32896" spans="3:3" ht="15.6" x14ac:dyDescent="0.3">
      <c r="C32896" s="227"/>
    </row>
    <row r="32897" spans="3:3" ht="15.6" x14ac:dyDescent="0.3">
      <c r="C32897" s="227"/>
    </row>
    <row r="32898" spans="3:3" ht="15.6" x14ac:dyDescent="0.3">
      <c r="C32898" s="227"/>
    </row>
    <row r="32899" spans="3:3" ht="15.6" x14ac:dyDescent="0.3">
      <c r="C32899" s="227"/>
    </row>
    <row r="32900" spans="3:3" ht="15.6" x14ac:dyDescent="0.3">
      <c r="C32900" s="227"/>
    </row>
    <row r="32901" spans="3:3" ht="15.6" x14ac:dyDescent="0.3">
      <c r="C32901" s="227"/>
    </row>
    <row r="32902" spans="3:3" ht="15.6" x14ac:dyDescent="0.3">
      <c r="C32902" s="227"/>
    </row>
    <row r="32903" spans="3:3" ht="15.6" x14ac:dyDescent="0.3">
      <c r="C32903" s="227"/>
    </row>
    <row r="32904" spans="3:3" ht="15.6" x14ac:dyDescent="0.3">
      <c r="C32904" s="227"/>
    </row>
    <row r="32905" spans="3:3" ht="15.6" x14ac:dyDescent="0.3">
      <c r="C32905" s="227"/>
    </row>
    <row r="32906" spans="3:3" ht="15.6" x14ac:dyDescent="0.3">
      <c r="C32906" s="227"/>
    </row>
    <row r="32907" spans="3:3" ht="15.6" x14ac:dyDescent="0.3">
      <c r="C32907" s="227"/>
    </row>
    <row r="32908" spans="3:3" ht="15.6" x14ac:dyDescent="0.3">
      <c r="C32908" s="227"/>
    </row>
    <row r="32909" spans="3:3" ht="15.6" x14ac:dyDescent="0.3">
      <c r="C32909" s="227"/>
    </row>
    <row r="32910" spans="3:3" ht="15.6" x14ac:dyDescent="0.3">
      <c r="C32910" s="227"/>
    </row>
    <row r="32911" spans="3:3" ht="15.6" x14ac:dyDescent="0.3">
      <c r="C32911" s="227"/>
    </row>
    <row r="32912" spans="3:3" ht="15.6" x14ac:dyDescent="0.3">
      <c r="C32912" s="227"/>
    </row>
    <row r="32913" spans="3:3" ht="15.6" x14ac:dyDescent="0.3">
      <c r="C32913" s="227"/>
    </row>
    <row r="32914" spans="3:3" ht="15.6" x14ac:dyDescent="0.3">
      <c r="C32914" s="227"/>
    </row>
    <row r="32915" spans="3:3" ht="15.6" x14ac:dyDescent="0.3">
      <c r="C32915" s="227"/>
    </row>
    <row r="32916" spans="3:3" ht="15.6" x14ac:dyDescent="0.3">
      <c r="C32916" s="227"/>
    </row>
    <row r="32917" spans="3:3" ht="15.6" x14ac:dyDescent="0.3">
      <c r="C32917" s="227"/>
    </row>
    <row r="32918" spans="3:3" ht="15.6" x14ac:dyDescent="0.3">
      <c r="C32918" s="227"/>
    </row>
    <row r="32919" spans="3:3" ht="15.6" x14ac:dyDescent="0.3">
      <c r="C32919" s="227"/>
    </row>
    <row r="32920" spans="3:3" ht="15.6" x14ac:dyDescent="0.3">
      <c r="C32920" s="227"/>
    </row>
    <row r="32921" spans="3:3" ht="15.6" x14ac:dyDescent="0.3">
      <c r="C32921" s="227"/>
    </row>
    <row r="32922" spans="3:3" ht="15.6" x14ac:dyDescent="0.3">
      <c r="C32922" s="227"/>
    </row>
    <row r="32923" spans="3:3" ht="15.6" x14ac:dyDescent="0.3">
      <c r="C32923" s="227"/>
    </row>
    <row r="32924" spans="3:3" ht="15.6" x14ac:dyDescent="0.3">
      <c r="C32924" s="227"/>
    </row>
    <row r="32925" spans="3:3" ht="15.6" x14ac:dyDescent="0.3">
      <c r="C32925" s="227"/>
    </row>
    <row r="32926" spans="3:3" ht="15.6" x14ac:dyDescent="0.3">
      <c r="C32926" s="227"/>
    </row>
    <row r="32927" spans="3:3" ht="15.6" x14ac:dyDescent="0.3">
      <c r="C32927" s="227"/>
    </row>
    <row r="32928" spans="3:3" ht="15.6" x14ac:dyDescent="0.3">
      <c r="C32928" s="227"/>
    </row>
    <row r="32929" spans="3:3" ht="15.6" x14ac:dyDescent="0.3">
      <c r="C32929" s="227"/>
    </row>
    <row r="32930" spans="3:3" ht="15.6" x14ac:dyDescent="0.3">
      <c r="C32930" s="227"/>
    </row>
    <row r="32931" spans="3:3" ht="15.6" x14ac:dyDescent="0.3">
      <c r="C32931" s="227"/>
    </row>
    <row r="32932" spans="3:3" ht="15.6" x14ac:dyDescent="0.3">
      <c r="C32932" s="227"/>
    </row>
    <row r="32933" spans="3:3" ht="15.6" x14ac:dyDescent="0.3">
      <c r="C32933" s="227"/>
    </row>
    <row r="32934" spans="3:3" ht="15.6" x14ac:dyDescent="0.3">
      <c r="C32934" s="227"/>
    </row>
    <row r="32935" spans="3:3" ht="15.6" x14ac:dyDescent="0.3">
      <c r="C32935" s="227"/>
    </row>
    <row r="32936" spans="3:3" ht="15.6" x14ac:dyDescent="0.3">
      <c r="C32936" s="227"/>
    </row>
    <row r="32937" spans="3:3" ht="15.6" x14ac:dyDescent="0.3">
      <c r="C32937" s="227"/>
    </row>
    <row r="32938" spans="3:3" ht="15.6" x14ac:dyDescent="0.3">
      <c r="C32938" s="227"/>
    </row>
    <row r="32939" spans="3:3" ht="15.6" x14ac:dyDescent="0.3">
      <c r="C32939" s="227"/>
    </row>
    <row r="32940" spans="3:3" ht="15.6" x14ac:dyDescent="0.3">
      <c r="C32940" s="227"/>
    </row>
    <row r="32941" spans="3:3" ht="15.6" x14ac:dyDescent="0.3">
      <c r="C32941" s="227"/>
    </row>
    <row r="32942" spans="3:3" ht="15.6" x14ac:dyDescent="0.3">
      <c r="C32942" s="227"/>
    </row>
    <row r="32943" spans="3:3" ht="15.6" x14ac:dyDescent="0.3">
      <c r="C32943" s="227"/>
    </row>
    <row r="32944" spans="3:3" ht="15.6" x14ac:dyDescent="0.3">
      <c r="C32944" s="227"/>
    </row>
    <row r="32945" spans="3:3" ht="15.6" x14ac:dyDescent="0.3">
      <c r="C32945" s="227"/>
    </row>
    <row r="32946" spans="3:3" ht="15.6" x14ac:dyDescent="0.3">
      <c r="C32946" s="227"/>
    </row>
    <row r="32947" spans="3:3" ht="15.6" x14ac:dyDescent="0.3">
      <c r="C32947" s="227"/>
    </row>
    <row r="32948" spans="3:3" ht="15.6" x14ac:dyDescent="0.3">
      <c r="C32948" s="227"/>
    </row>
    <row r="32949" spans="3:3" ht="15.6" x14ac:dyDescent="0.3">
      <c r="C32949" s="227"/>
    </row>
    <row r="32950" spans="3:3" ht="15.6" x14ac:dyDescent="0.3">
      <c r="C32950" s="227"/>
    </row>
    <row r="32951" spans="3:3" ht="15.6" x14ac:dyDescent="0.3">
      <c r="C32951" s="227"/>
    </row>
    <row r="32952" spans="3:3" ht="15.6" x14ac:dyDescent="0.3">
      <c r="C32952" s="227"/>
    </row>
    <row r="32953" spans="3:3" ht="15.6" x14ac:dyDescent="0.3">
      <c r="C32953" s="227"/>
    </row>
    <row r="32954" spans="3:3" ht="15.6" x14ac:dyDescent="0.3">
      <c r="C32954" s="227"/>
    </row>
    <row r="32955" spans="3:3" ht="15.6" x14ac:dyDescent="0.3">
      <c r="C32955" s="227"/>
    </row>
    <row r="32956" spans="3:3" ht="15.6" x14ac:dyDescent="0.3">
      <c r="C32956" s="227"/>
    </row>
    <row r="32957" spans="3:3" ht="15.6" x14ac:dyDescent="0.3">
      <c r="C32957" s="227"/>
    </row>
    <row r="32958" spans="3:3" ht="15.6" x14ac:dyDescent="0.3">
      <c r="C32958" s="227"/>
    </row>
    <row r="32959" spans="3:3" ht="15.6" x14ac:dyDescent="0.3">
      <c r="C32959" s="227"/>
    </row>
    <row r="32960" spans="3:3" ht="15.6" x14ac:dyDescent="0.3">
      <c r="C32960" s="227"/>
    </row>
    <row r="32961" spans="3:3" ht="15.6" x14ac:dyDescent="0.3">
      <c r="C32961" s="227"/>
    </row>
    <row r="32962" spans="3:3" ht="15.6" x14ac:dyDescent="0.3">
      <c r="C32962" s="227"/>
    </row>
    <row r="32963" spans="3:3" ht="15.6" x14ac:dyDescent="0.3">
      <c r="C32963" s="227"/>
    </row>
    <row r="32964" spans="3:3" ht="15.6" x14ac:dyDescent="0.3">
      <c r="C32964" s="227"/>
    </row>
    <row r="32965" spans="3:3" ht="15.6" x14ac:dyDescent="0.3">
      <c r="C32965" s="227"/>
    </row>
    <row r="32966" spans="3:3" ht="15.6" x14ac:dyDescent="0.3">
      <c r="C32966" s="227"/>
    </row>
    <row r="32967" spans="3:3" ht="15.6" x14ac:dyDescent="0.3">
      <c r="C32967" s="227"/>
    </row>
    <row r="32968" spans="3:3" ht="15.6" x14ac:dyDescent="0.3">
      <c r="C32968" s="227"/>
    </row>
    <row r="32969" spans="3:3" ht="15.6" x14ac:dyDescent="0.3">
      <c r="C32969" s="227"/>
    </row>
    <row r="32970" spans="3:3" ht="15.6" x14ac:dyDescent="0.3">
      <c r="C32970" s="227"/>
    </row>
    <row r="32971" spans="3:3" ht="15.6" x14ac:dyDescent="0.3">
      <c r="C32971" s="227"/>
    </row>
    <row r="32972" spans="3:3" ht="15.6" x14ac:dyDescent="0.3">
      <c r="C32972" s="227"/>
    </row>
    <row r="32973" spans="3:3" ht="15.6" x14ac:dyDescent="0.3">
      <c r="C32973" s="227"/>
    </row>
    <row r="32974" spans="3:3" ht="15.6" x14ac:dyDescent="0.3">
      <c r="C32974" s="227"/>
    </row>
    <row r="32975" spans="3:3" ht="15.6" x14ac:dyDescent="0.3">
      <c r="C32975" s="227"/>
    </row>
    <row r="32976" spans="3:3" ht="15.6" x14ac:dyDescent="0.3">
      <c r="C32976" s="227"/>
    </row>
    <row r="32977" spans="3:3" ht="15.6" x14ac:dyDescent="0.3">
      <c r="C32977" s="227"/>
    </row>
    <row r="32978" spans="3:3" ht="15.6" x14ac:dyDescent="0.3">
      <c r="C32978" s="227"/>
    </row>
    <row r="32979" spans="3:3" ht="15.6" x14ac:dyDescent="0.3">
      <c r="C32979" s="227"/>
    </row>
    <row r="32980" spans="3:3" ht="15.6" x14ac:dyDescent="0.3">
      <c r="C32980" s="227"/>
    </row>
    <row r="32981" spans="3:3" ht="15.6" x14ac:dyDescent="0.3">
      <c r="C32981" s="227"/>
    </row>
    <row r="32982" spans="3:3" ht="15.6" x14ac:dyDescent="0.3">
      <c r="C32982" s="227"/>
    </row>
    <row r="32983" spans="3:3" ht="15.6" x14ac:dyDescent="0.3">
      <c r="C32983" s="227"/>
    </row>
    <row r="32984" spans="3:3" ht="15.6" x14ac:dyDescent="0.3">
      <c r="C32984" s="227"/>
    </row>
    <row r="32985" spans="3:3" ht="15.6" x14ac:dyDescent="0.3">
      <c r="C32985" s="227"/>
    </row>
    <row r="32986" spans="3:3" ht="15.6" x14ac:dyDescent="0.3">
      <c r="C32986" s="227"/>
    </row>
    <row r="32987" spans="3:3" ht="15.6" x14ac:dyDescent="0.3">
      <c r="C32987" s="227"/>
    </row>
    <row r="32988" spans="3:3" ht="15.6" x14ac:dyDescent="0.3">
      <c r="C32988" s="227"/>
    </row>
    <row r="32989" spans="3:3" ht="15.6" x14ac:dyDescent="0.3">
      <c r="C32989" s="227"/>
    </row>
    <row r="32990" spans="3:3" ht="15.6" x14ac:dyDescent="0.3">
      <c r="C32990" s="227"/>
    </row>
    <row r="32991" spans="3:3" ht="15.6" x14ac:dyDescent="0.3">
      <c r="C32991" s="227"/>
    </row>
    <row r="32992" spans="3:3" ht="15.6" x14ac:dyDescent="0.3">
      <c r="C32992" s="227"/>
    </row>
    <row r="32993" spans="3:3" ht="15.6" x14ac:dyDescent="0.3">
      <c r="C32993" s="227"/>
    </row>
    <row r="32994" spans="3:3" ht="15.6" x14ac:dyDescent="0.3">
      <c r="C32994" s="227"/>
    </row>
    <row r="32995" spans="3:3" ht="15.6" x14ac:dyDescent="0.3">
      <c r="C32995" s="227"/>
    </row>
    <row r="32996" spans="3:3" ht="15.6" x14ac:dyDescent="0.3">
      <c r="C32996" s="227"/>
    </row>
    <row r="32997" spans="3:3" ht="15.6" x14ac:dyDescent="0.3">
      <c r="C32997" s="227"/>
    </row>
    <row r="32998" spans="3:3" ht="15.6" x14ac:dyDescent="0.3">
      <c r="C32998" s="227"/>
    </row>
    <row r="32999" spans="3:3" ht="15.6" x14ac:dyDescent="0.3">
      <c r="C32999" s="227"/>
    </row>
    <row r="33000" spans="3:3" ht="15.6" x14ac:dyDescent="0.3">
      <c r="C33000" s="227"/>
    </row>
    <row r="33001" spans="3:3" ht="15.6" x14ac:dyDescent="0.3">
      <c r="C33001" s="227"/>
    </row>
    <row r="33002" spans="3:3" ht="15.6" x14ac:dyDescent="0.3">
      <c r="C33002" s="227"/>
    </row>
    <row r="33003" spans="3:3" ht="15.6" x14ac:dyDescent="0.3">
      <c r="C33003" s="227"/>
    </row>
    <row r="33004" spans="3:3" ht="15.6" x14ac:dyDescent="0.3">
      <c r="C33004" s="227"/>
    </row>
    <row r="33005" spans="3:3" ht="15.6" x14ac:dyDescent="0.3">
      <c r="C33005" s="227"/>
    </row>
    <row r="33006" spans="3:3" ht="15.6" x14ac:dyDescent="0.3">
      <c r="C33006" s="227"/>
    </row>
    <row r="33007" spans="3:3" ht="15.6" x14ac:dyDescent="0.3">
      <c r="C33007" s="227"/>
    </row>
    <row r="33008" spans="3:3" ht="15.6" x14ac:dyDescent="0.3">
      <c r="C33008" s="227"/>
    </row>
    <row r="33009" spans="3:3" ht="15.6" x14ac:dyDescent="0.3">
      <c r="C33009" s="227"/>
    </row>
    <row r="33010" spans="3:3" ht="15.6" x14ac:dyDescent="0.3">
      <c r="C33010" s="227"/>
    </row>
    <row r="33011" spans="3:3" ht="15.6" x14ac:dyDescent="0.3">
      <c r="C33011" s="227"/>
    </row>
    <row r="33012" spans="3:3" ht="15.6" x14ac:dyDescent="0.3">
      <c r="C33012" s="227"/>
    </row>
    <row r="33013" spans="3:3" ht="15.6" x14ac:dyDescent="0.3">
      <c r="C33013" s="227"/>
    </row>
    <row r="33014" spans="3:3" ht="15.6" x14ac:dyDescent="0.3">
      <c r="C33014" s="227"/>
    </row>
    <row r="33015" spans="3:3" ht="15.6" x14ac:dyDescent="0.3">
      <c r="C33015" s="227"/>
    </row>
    <row r="33016" spans="3:3" ht="15.6" x14ac:dyDescent="0.3">
      <c r="C33016" s="227"/>
    </row>
    <row r="33017" spans="3:3" ht="15.6" x14ac:dyDescent="0.3">
      <c r="C33017" s="227"/>
    </row>
    <row r="33018" spans="3:3" ht="15.6" x14ac:dyDescent="0.3">
      <c r="C33018" s="227"/>
    </row>
    <row r="33019" spans="3:3" ht="15.6" x14ac:dyDescent="0.3">
      <c r="C33019" s="227"/>
    </row>
    <row r="33020" spans="3:3" ht="15.6" x14ac:dyDescent="0.3">
      <c r="C33020" s="227"/>
    </row>
    <row r="33021" spans="3:3" ht="15.6" x14ac:dyDescent="0.3">
      <c r="C33021" s="227"/>
    </row>
    <row r="33022" spans="3:3" ht="15.6" x14ac:dyDescent="0.3">
      <c r="C33022" s="227"/>
    </row>
    <row r="33023" spans="3:3" ht="15.6" x14ac:dyDescent="0.3">
      <c r="C33023" s="227"/>
    </row>
    <row r="33024" spans="3:3" ht="15.6" x14ac:dyDescent="0.3">
      <c r="C33024" s="227"/>
    </row>
    <row r="33025" spans="3:3" ht="15.6" x14ac:dyDescent="0.3">
      <c r="C33025" s="227"/>
    </row>
    <row r="33026" spans="3:3" ht="15.6" x14ac:dyDescent="0.3">
      <c r="C33026" s="227"/>
    </row>
    <row r="33027" spans="3:3" ht="15.6" x14ac:dyDescent="0.3">
      <c r="C33027" s="227"/>
    </row>
    <row r="33028" spans="3:3" ht="15.6" x14ac:dyDescent="0.3">
      <c r="C33028" s="227"/>
    </row>
    <row r="33029" spans="3:3" ht="15.6" x14ac:dyDescent="0.3">
      <c r="C33029" s="227"/>
    </row>
    <row r="33030" spans="3:3" ht="15.6" x14ac:dyDescent="0.3">
      <c r="C33030" s="227"/>
    </row>
    <row r="33031" spans="3:3" ht="15.6" x14ac:dyDescent="0.3">
      <c r="C33031" s="227"/>
    </row>
    <row r="33032" spans="3:3" ht="15.6" x14ac:dyDescent="0.3">
      <c r="C33032" s="227"/>
    </row>
    <row r="33033" spans="3:3" ht="15.6" x14ac:dyDescent="0.3">
      <c r="C33033" s="227"/>
    </row>
    <row r="33034" spans="3:3" ht="15.6" x14ac:dyDescent="0.3">
      <c r="C33034" s="227"/>
    </row>
    <row r="33035" spans="3:3" ht="15.6" x14ac:dyDescent="0.3">
      <c r="C33035" s="227"/>
    </row>
    <row r="33036" spans="3:3" ht="15.6" x14ac:dyDescent="0.3">
      <c r="C33036" s="227"/>
    </row>
    <row r="33037" spans="3:3" ht="15.6" x14ac:dyDescent="0.3">
      <c r="C33037" s="227"/>
    </row>
    <row r="33038" spans="3:3" ht="15.6" x14ac:dyDescent="0.3">
      <c r="C33038" s="227"/>
    </row>
    <row r="33039" spans="3:3" ht="15.6" x14ac:dyDescent="0.3">
      <c r="C33039" s="227"/>
    </row>
    <row r="33040" spans="3:3" ht="15.6" x14ac:dyDescent="0.3">
      <c r="C33040" s="227"/>
    </row>
    <row r="33041" spans="3:3" ht="15.6" x14ac:dyDescent="0.3">
      <c r="C33041" s="227"/>
    </row>
    <row r="33042" spans="3:3" ht="15.6" x14ac:dyDescent="0.3">
      <c r="C33042" s="227"/>
    </row>
    <row r="33043" spans="3:3" ht="15.6" x14ac:dyDescent="0.3">
      <c r="C33043" s="227"/>
    </row>
    <row r="33044" spans="3:3" ht="15.6" x14ac:dyDescent="0.3">
      <c r="C33044" s="227"/>
    </row>
    <row r="33045" spans="3:3" ht="15.6" x14ac:dyDescent="0.3">
      <c r="C33045" s="227"/>
    </row>
    <row r="33046" spans="3:3" ht="15.6" x14ac:dyDescent="0.3">
      <c r="C33046" s="227"/>
    </row>
    <row r="33047" spans="3:3" ht="15.6" x14ac:dyDescent="0.3">
      <c r="C33047" s="227"/>
    </row>
    <row r="33048" spans="3:3" ht="15.6" x14ac:dyDescent="0.3">
      <c r="C33048" s="227"/>
    </row>
    <row r="33049" spans="3:3" ht="15.6" x14ac:dyDescent="0.3">
      <c r="C33049" s="227"/>
    </row>
    <row r="33050" spans="3:3" ht="15.6" x14ac:dyDescent="0.3">
      <c r="C33050" s="227"/>
    </row>
    <row r="33051" spans="3:3" ht="15.6" x14ac:dyDescent="0.3">
      <c r="C33051" s="227"/>
    </row>
    <row r="33052" spans="3:3" ht="15.6" x14ac:dyDescent="0.3">
      <c r="C33052" s="227"/>
    </row>
    <row r="33053" spans="3:3" ht="15.6" x14ac:dyDescent="0.3">
      <c r="C33053" s="227"/>
    </row>
    <row r="33054" spans="3:3" ht="15.6" x14ac:dyDescent="0.3">
      <c r="C33054" s="227"/>
    </row>
    <row r="33055" spans="3:3" ht="15.6" x14ac:dyDescent="0.3">
      <c r="C33055" s="227"/>
    </row>
    <row r="33056" spans="3:3" ht="15.6" x14ac:dyDescent="0.3">
      <c r="C33056" s="227"/>
    </row>
    <row r="33057" spans="3:3" ht="15.6" x14ac:dyDescent="0.3">
      <c r="C33057" s="227"/>
    </row>
    <row r="33058" spans="3:3" ht="15.6" x14ac:dyDescent="0.3">
      <c r="C33058" s="227"/>
    </row>
    <row r="33059" spans="3:3" ht="15.6" x14ac:dyDescent="0.3">
      <c r="C33059" s="227"/>
    </row>
    <row r="33060" spans="3:3" ht="15.6" x14ac:dyDescent="0.3">
      <c r="C33060" s="227"/>
    </row>
    <row r="33061" spans="3:3" ht="15.6" x14ac:dyDescent="0.3">
      <c r="C33061" s="227"/>
    </row>
    <row r="33062" spans="3:3" ht="15.6" x14ac:dyDescent="0.3">
      <c r="C33062" s="227"/>
    </row>
    <row r="33063" spans="3:3" ht="15.6" x14ac:dyDescent="0.3">
      <c r="C33063" s="227"/>
    </row>
    <row r="33064" spans="3:3" ht="15.6" x14ac:dyDescent="0.3">
      <c r="C33064" s="227"/>
    </row>
    <row r="33065" spans="3:3" ht="15.6" x14ac:dyDescent="0.3">
      <c r="C33065" s="227"/>
    </row>
    <row r="33066" spans="3:3" ht="15.6" x14ac:dyDescent="0.3">
      <c r="C33066" s="227"/>
    </row>
    <row r="33067" spans="3:3" ht="15.6" x14ac:dyDescent="0.3">
      <c r="C33067" s="227"/>
    </row>
    <row r="33068" spans="3:3" ht="15.6" x14ac:dyDescent="0.3">
      <c r="C33068" s="227"/>
    </row>
    <row r="33069" spans="3:3" ht="15.6" x14ac:dyDescent="0.3">
      <c r="C33069" s="227"/>
    </row>
    <row r="33070" spans="3:3" ht="15.6" x14ac:dyDescent="0.3">
      <c r="C33070" s="227"/>
    </row>
    <row r="33071" spans="3:3" ht="15.6" x14ac:dyDescent="0.3">
      <c r="C33071" s="227"/>
    </row>
    <row r="33072" spans="3:3" ht="15.6" x14ac:dyDescent="0.3">
      <c r="C33072" s="227"/>
    </row>
    <row r="33073" spans="3:3" ht="15.6" x14ac:dyDescent="0.3">
      <c r="C33073" s="227"/>
    </row>
    <row r="33074" spans="3:3" ht="15.6" x14ac:dyDescent="0.3">
      <c r="C33074" s="227"/>
    </row>
    <row r="33075" spans="3:3" ht="15.6" x14ac:dyDescent="0.3">
      <c r="C33075" s="227"/>
    </row>
    <row r="33076" spans="3:3" ht="15.6" x14ac:dyDescent="0.3">
      <c r="C33076" s="227"/>
    </row>
    <row r="33077" spans="3:3" ht="15.6" x14ac:dyDescent="0.3">
      <c r="C33077" s="227"/>
    </row>
    <row r="33078" spans="3:3" ht="15.6" x14ac:dyDescent="0.3">
      <c r="C33078" s="227"/>
    </row>
    <row r="33079" spans="3:3" ht="15.6" x14ac:dyDescent="0.3">
      <c r="C33079" s="227"/>
    </row>
    <row r="33080" spans="3:3" ht="15.6" x14ac:dyDescent="0.3">
      <c r="C33080" s="227"/>
    </row>
    <row r="33081" spans="3:3" ht="15.6" x14ac:dyDescent="0.3">
      <c r="C33081" s="227"/>
    </row>
    <row r="33082" spans="3:3" ht="15.6" x14ac:dyDescent="0.3">
      <c r="C33082" s="227"/>
    </row>
    <row r="33083" spans="3:3" ht="15.6" x14ac:dyDescent="0.3">
      <c r="C33083" s="227"/>
    </row>
    <row r="33084" spans="3:3" ht="15.6" x14ac:dyDescent="0.3">
      <c r="C33084" s="227"/>
    </row>
    <row r="33085" spans="3:3" ht="15.6" x14ac:dyDescent="0.3">
      <c r="C33085" s="227"/>
    </row>
    <row r="33086" spans="3:3" ht="15.6" x14ac:dyDescent="0.3">
      <c r="C33086" s="227"/>
    </row>
    <row r="33087" spans="3:3" ht="15.6" x14ac:dyDescent="0.3">
      <c r="C33087" s="227"/>
    </row>
    <row r="33088" spans="3:3" ht="15.6" x14ac:dyDescent="0.3">
      <c r="C33088" s="227"/>
    </row>
    <row r="33089" spans="3:3" ht="15.6" x14ac:dyDescent="0.3">
      <c r="C33089" s="227"/>
    </row>
    <row r="33090" spans="3:3" ht="15.6" x14ac:dyDescent="0.3">
      <c r="C33090" s="227"/>
    </row>
    <row r="33091" spans="3:3" ht="15.6" x14ac:dyDescent="0.3">
      <c r="C33091" s="227"/>
    </row>
    <row r="33092" spans="3:3" ht="15.6" x14ac:dyDescent="0.3">
      <c r="C33092" s="227"/>
    </row>
    <row r="33093" spans="3:3" ht="15.6" x14ac:dyDescent="0.3">
      <c r="C33093" s="227"/>
    </row>
    <row r="33094" spans="3:3" ht="15.6" x14ac:dyDescent="0.3">
      <c r="C33094" s="227"/>
    </row>
    <row r="33095" spans="3:3" ht="15.6" x14ac:dyDescent="0.3">
      <c r="C33095" s="227"/>
    </row>
    <row r="33096" spans="3:3" ht="15.6" x14ac:dyDescent="0.3">
      <c r="C33096" s="227"/>
    </row>
    <row r="33097" spans="3:3" ht="15.6" x14ac:dyDescent="0.3">
      <c r="C33097" s="227"/>
    </row>
    <row r="33098" spans="3:3" ht="15.6" x14ac:dyDescent="0.3">
      <c r="C33098" s="227"/>
    </row>
    <row r="33099" spans="3:3" ht="15.6" x14ac:dyDescent="0.3">
      <c r="C33099" s="227"/>
    </row>
    <row r="33100" spans="3:3" ht="15.6" x14ac:dyDescent="0.3">
      <c r="C33100" s="227"/>
    </row>
    <row r="33101" spans="3:3" ht="15.6" x14ac:dyDescent="0.3">
      <c r="C33101" s="227"/>
    </row>
    <row r="33102" spans="3:3" ht="15.6" x14ac:dyDescent="0.3">
      <c r="C33102" s="227"/>
    </row>
    <row r="33103" spans="3:3" ht="15.6" x14ac:dyDescent="0.3">
      <c r="C33103" s="227"/>
    </row>
    <row r="33104" spans="3:3" ht="15.6" x14ac:dyDescent="0.3">
      <c r="C33104" s="227"/>
    </row>
    <row r="33105" spans="3:3" ht="15.6" x14ac:dyDescent="0.3">
      <c r="C33105" s="227"/>
    </row>
    <row r="33106" spans="3:3" ht="15.6" x14ac:dyDescent="0.3">
      <c r="C33106" s="227"/>
    </row>
    <row r="33107" spans="3:3" ht="15.6" x14ac:dyDescent="0.3">
      <c r="C33107" s="227"/>
    </row>
    <row r="33108" spans="3:3" ht="15.6" x14ac:dyDescent="0.3">
      <c r="C33108" s="227"/>
    </row>
    <row r="33109" spans="3:3" ht="15.6" x14ac:dyDescent="0.3">
      <c r="C33109" s="227"/>
    </row>
    <row r="33110" spans="3:3" ht="15.6" x14ac:dyDescent="0.3">
      <c r="C33110" s="227"/>
    </row>
    <row r="33111" spans="3:3" ht="15.6" x14ac:dyDescent="0.3">
      <c r="C33111" s="227"/>
    </row>
    <row r="33112" spans="3:3" ht="15.6" x14ac:dyDescent="0.3">
      <c r="C33112" s="227"/>
    </row>
    <row r="33113" spans="3:3" ht="15.6" x14ac:dyDescent="0.3">
      <c r="C33113" s="227"/>
    </row>
    <row r="33114" spans="3:3" ht="15.6" x14ac:dyDescent="0.3">
      <c r="C33114" s="227"/>
    </row>
    <row r="33115" spans="3:3" ht="15.6" x14ac:dyDescent="0.3">
      <c r="C33115" s="227"/>
    </row>
    <row r="33116" spans="3:3" ht="15.6" x14ac:dyDescent="0.3">
      <c r="C33116" s="227"/>
    </row>
    <row r="33117" spans="3:3" ht="15.6" x14ac:dyDescent="0.3">
      <c r="C33117" s="227"/>
    </row>
    <row r="33118" spans="3:3" ht="15.6" x14ac:dyDescent="0.3">
      <c r="C33118" s="227"/>
    </row>
    <row r="33119" spans="3:3" ht="15.6" x14ac:dyDescent="0.3">
      <c r="C33119" s="227"/>
    </row>
    <row r="33120" spans="3:3" ht="15.6" x14ac:dyDescent="0.3">
      <c r="C33120" s="227"/>
    </row>
    <row r="33121" spans="3:3" ht="15.6" x14ac:dyDescent="0.3">
      <c r="C33121" s="227"/>
    </row>
    <row r="33122" spans="3:3" ht="15.6" x14ac:dyDescent="0.3">
      <c r="C33122" s="227"/>
    </row>
    <row r="33123" spans="3:3" ht="15.6" x14ac:dyDescent="0.3">
      <c r="C33123" s="227"/>
    </row>
    <row r="33124" spans="3:3" ht="15.6" x14ac:dyDescent="0.3">
      <c r="C33124" s="227"/>
    </row>
    <row r="33125" spans="3:3" ht="15.6" x14ac:dyDescent="0.3">
      <c r="C33125" s="227"/>
    </row>
    <row r="33126" spans="3:3" ht="15.6" x14ac:dyDescent="0.3">
      <c r="C33126" s="227"/>
    </row>
    <row r="33127" spans="3:3" ht="15.6" x14ac:dyDescent="0.3">
      <c r="C33127" s="227"/>
    </row>
    <row r="33128" spans="3:3" ht="15.6" x14ac:dyDescent="0.3">
      <c r="C33128" s="227"/>
    </row>
    <row r="33129" spans="3:3" ht="15.6" x14ac:dyDescent="0.3">
      <c r="C33129" s="227"/>
    </row>
    <row r="33130" spans="3:3" ht="15.6" x14ac:dyDescent="0.3">
      <c r="C33130" s="227"/>
    </row>
    <row r="33131" spans="3:3" ht="15.6" x14ac:dyDescent="0.3">
      <c r="C33131" s="227"/>
    </row>
    <row r="33132" spans="3:3" ht="15.6" x14ac:dyDescent="0.3">
      <c r="C33132" s="227"/>
    </row>
    <row r="33133" spans="3:3" ht="15.6" x14ac:dyDescent="0.3">
      <c r="C33133" s="227"/>
    </row>
    <row r="33134" spans="3:3" ht="15.6" x14ac:dyDescent="0.3">
      <c r="C33134" s="227"/>
    </row>
    <row r="33135" spans="3:3" ht="15.6" x14ac:dyDescent="0.3">
      <c r="C33135" s="227"/>
    </row>
    <row r="33136" spans="3:3" ht="15.6" x14ac:dyDescent="0.3">
      <c r="C33136" s="227"/>
    </row>
    <row r="33137" spans="3:3" ht="15.6" x14ac:dyDescent="0.3">
      <c r="C33137" s="227"/>
    </row>
    <row r="33138" spans="3:3" ht="15.6" x14ac:dyDescent="0.3">
      <c r="C33138" s="227"/>
    </row>
    <row r="33139" spans="3:3" ht="15.6" x14ac:dyDescent="0.3">
      <c r="C33139" s="227"/>
    </row>
    <row r="33140" spans="3:3" ht="15.6" x14ac:dyDescent="0.3">
      <c r="C33140" s="227"/>
    </row>
    <row r="33141" spans="3:3" ht="15.6" x14ac:dyDescent="0.3">
      <c r="C33141" s="227"/>
    </row>
    <row r="33142" spans="3:3" ht="15.6" x14ac:dyDescent="0.3">
      <c r="C33142" s="227"/>
    </row>
    <row r="33143" spans="3:3" ht="15.6" x14ac:dyDescent="0.3">
      <c r="C33143" s="227"/>
    </row>
    <row r="33144" spans="3:3" ht="15.6" x14ac:dyDescent="0.3">
      <c r="C33144" s="227"/>
    </row>
    <row r="33145" spans="3:3" ht="15.6" x14ac:dyDescent="0.3">
      <c r="C33145" s="227"/>
    </row>
    <row r="33146" spans="3:3" ht="15.6" x14ac:dyDescent="0.3">
      <c r="C33146" s="227"/>
    </row>
    <row r="33147" spans="3:3" ht="15.6" x14ac:dyDescent="0.3">
      <c r="C33147" s="227"/>
    </row>
    <row r="33148" spans="3:3" ht="15.6" x14ac:dyDescent="0.3">
      <c r="C33148" s="227"/>
    </row>
    <row r="33149" spans="3:3" ht="15.6" x14ac:dyDescent="0.3">
      <c r="C33149" s="227"/>
    </row>
    <row r="33150" spans="3:3" ht="15.6" x14ac:dyDescent="0.3">
      <c r="C33150" s="227"/>
    </row>
    <row r="33151" spans="3:3" ht="15.6" x14ac:dyDescent="0.3">
      <c r="C33151" s="227"/>
    </row>
    <row r="33152" spans="3:3" ht="15.6" x14ac:dyDescent="0.3">
      <c r="C33152" s="227"/>
    </row>
    <row r="33153" spans="3:3" ht="15.6" x14ac:dyDescent="0.3">
      <c r="C33153" s="227"/>
    </row>
    <row r="33154" spans="3:3" ht="15.6" x14ac:dyDescent="0.3">
      <c r="C33154" s="227"/>
    </row>
    <row r="33155" spans="3:3" ht="15.6" x14ac:dyDescent="0.3">
      <c r="C33155" s="227"/>
    </row>
    <row r="33156" spans="3:3" ht="15.6" x14ac:dyDescent="0.3">
      <c r="C33156" s="227"/>
    </row>
    <row r="33157" spans="3:3" ht="15.6" x14ac:dyDescent="0.3">
      <c r="C33157" s="227"/>
    </row>
    <row r="33158" spans="3:3" ht="15.6" x14ac:dyDescent="0.3">
      <c r="C33158" s="227"/>
    </row>
    <row r="33159" spans="3:3" ht="15.6" x14ac:dyDescent="0.3">
      <c r="C33159" s="227"/>
    </row>
    <row r="33160" spans="3:3" ht="15.6" x14ac:dyDescent="0.3">
      <c r="C33160" s="227"/>
    </row>
    <row r="33161" spans="3:3" ht="15.6" x14ac:dyDescent="0.3">
      <c r="C33161" s="227"/>
    </row>
    <row r="33162" spans="3:3" ht="15.6" x14ac:dyDescent="0.3">
      <c r="C33162" s="227"/>
    </row>
    <row r="33163" spans="3:3" ht="15.6" x14ac:dyDescent="0.3">
      <c r="C33163" s="227"/>
    </row>
    <row r="33164" spans="3:3" ht="15.6" x14ac:dyDescent="0.3">
      <c r="C33164" s="227"/>
    </row>
    <row r="33165" spans="3:3" ht="15.6" x14ac:dyDescent="0.3">
      <c r="C33165" s="227"/>
    </row>
    <row r="33166" spans="3:3" ht="15.6" x14ac:dyDescent="0.3">
      <c r="C33166" s="227"/>
    </row>
    <row r="33167" spans="3:3" ht="15.6" x14ac:dyDescent="0.3">
      <c r="C33167" s="227"/>
    </row>
    <row r="33168" spans="3:3" ht="15.6" x14ac:dyDescent="0.3">
      <c r="C33168" s="227"/>
    </row>
    <row r="33169" spans="3:3" ht="15.6" x14ac:dyDescent="0.3">
      <c r="C33169" s="227"/>
    </row>
    <row r="33170" spans="3:3" ht="15.6" x14ac:dyDescent="0.3">
      <c r="C33170" s="227"/>
    </row>
    <row r="33171" spans="3:3" ht="15.6" x14ac:dyDescent="0.3">
      <c r="C33171" s="227"/>
    </row>
    <row r="33172" spans="3:3" ht="15.6" x14ac:dyDescent="0.3">
      <c r="C33172" s="227"/>
    </row>
    <row r="33173" spans="3:3" ht="15.6" x14ac:dyDescent="0.3">
      <c r="C33173" s="227"/>
    </row>
    <row r="33174" spans="3:3" ht="15.6" x14ac:dyDescent="0.3">
      <c r="C33174" s="227"/>
    </row>
    <row r="33175" spans="3:3" ht="15.6" x14ac:dyDescent="0.3">
      <c r="C33175" s="227"/>
    </row>
    <row r="33176" spans="3:3" ht="15.6" x14ac:dyDescent="0.3">
      <c r="C33176" s="227"/>
    </row>
    <row r="33177" spans="3:3" ht="15.6" x14ac:dyDescent="0.3">
      <c r="C33177" s="227"/>
    </row>
    <row r="33178" spans="3:3" ht="15.6" x14ac:dyDescent="0.3">
      <c r="C33178" s="227"/>
    </row>
    <row r="33179" spans="3:3" ht="15.6" x14ac:dyDescent="0.3">
      <c r="C33179" s="227"/>
    </row>
    <row r="33180" spans="3:3" ht="15.6" x14ac:dyDescent="0.3">
      <c r="C33180" s="227"/>
    </row>
    <row r="33181" spans="3:3" ht="15.6" x14ac:dyDescent="0.3">
      <c r="C33181" s="227"/>
    </row>
    <row r="33182" spans="3:3" ht="15.6" x14ac:dyDescent="0.3">
      <c r="C33182" s="227"/>
    </row>
    <row r="33183" spans="3:3" ht="15.6" x14ac:dyDescent="0.3">
      <c r="C33183" s="227"/>
    </row>
    <row r="33184" spans="3:3" ht="15.6" x14ac:dyDescent="0.3">
      <c r="C33184" s="227"/>
    </row>
    <row r="33185" spans="3:3" ht="15.6" x14ac:dyDescent="0.3">
      <c r="C33185" s="227"/>
    </row>
    <row r="33186" spans="3:3" ht="15.6" x14ac:dyDescent="0.3">
      <c r="C33186" s="227"/>
    </row>
    <row r="33187" spans="3:3" ht="15.6" x14ac:dyDescent="0.3">
      <c r="C33187" s="227"/>
    </row>
    <row r="33188" spans="3:3" ht="15.6" x14ac:dyDescent="0.3">
      <c r="C33188" s="227"/>
    </row>
    <row r="33189" spans="3:3" ht="15.6" x14ac:dyDescent="0.3">
      <c r="C33189" s="227"/>
    </row>
    <row r="33190" spans="3:3" ht="15.6" x14ac:dyDescent="0.3">
      <c r="C33190" s="227"/>
    </row>
    <row r="33191" spans="3:3" ht="15.6" x14ac:dyDescent="0.3">
      <c r="C33191" s="227"/>
    </row>
    <row r="33192" spans="3:3" ht="15.6" x14ac:dyDescent="0.3">
      <c r="C33192" s="227"/>
    </row>
    <row r="33193" spans="3:3" ht="15.6" x14ac:dyDescent="0.3">
      <c r="C33193" s="227"/>
    </row>
    <row r="33194" spans="3:3" ht="15.6" x14ac:dyDescent="0.3">
      <c r="C33194" s="227"/>
    </row>
    <row r="33195" spans="3:3" ht="15.6" x14ac:dyDescent="0.3">
      <c r="C33195" s="227"/>
    </row>
    <row r="33196" spans="3:3" ht="15.6" x14ac:dyDescent="0.3">
      <c r="C33196" s="227"/>
    </row>
    <row r="33197" spans="3:3" ht="15.6" x14ac:dyDescent="0.3">
      <c r="C33197" s="227"/>
    </row>
    <row r="33198" spans="3:3" ht="15.6" x14ac:dyDescent="0.3">
      <c r="C33198" s="227"/>
    </row>
    <row r="33199" spans="3:3" ht="15.6" x14ac:dyDescent="0.3">
      <c r="C33199" s="227"/>
    </row>
    <row r="33200" spans="3:3" ht="15.6" x14ac:dyDescent="0.3">
      <c r="C33200" s="227"/>
    </row>
    <row r="33201" spans="3:3" ht="15.6" x14ac:dyDescent="0.3">
      <c r="C33201" s="227"/>
    </row>
    <row r="33202" spans="3:3" ht="15.6" x14ac:dyDescent="0.3">
      <c r="C33202" s="227"/>
    </row>
    <row r="33203" spans="3:3" ht="15.6" x14ac:dyDescent="0.3">
      <c r="C33203" s="227"/>
    </row>
    <row r="33204" spans="3:3" ht="15.6" x14ac:dyDescent="0.3">
      <c r="C33204" s="227"/>
    </row>
    <row r="33205" spans="3:3" ht="15.6" x14ac:dyDescent="0.3">
      <c r="C33205" s="227"/>
    </row>
    <row r="33206" spans="3:3" ht="15.6" x14ac:dyDescent="0.3">
      <c r="C33206" s="227"/>
    </row>
    <row r="33207" spans="3:3" ht="15.6" x14ac:dyDescent="0.3">
      <c r="C33207" s="227"/>
    </row>
    <row r="33208" spans="3:3" ht="15.6" x14ac:dyDescent="0.3">
      <c r="C33208" s="227"/>
    </row>
    <row r="33209" spans="3:3" ht="15.6" x14ac:dyDescent="0.3">
      <c r="C33209" s="227"/>
    </row>
    <row r="33210" spans="3:3" ht="15.6" x14ac:dyDescent="0.3">
      <c r="C33210" s="227"/>
    </row>
    <row r="33211" spans="3:3" ht="15.6" x14ac:dyDescent="0.3">
      <c r="C33211" s="227"/>
    </row>
    <row r="33212" spans="3:3" ht="15.6" x14ac:dyDescent="0.3">
      <c r="C33212" s="227"/>
    </row>
    <row r="33213" spans="3:3" ht="15.6" x14ac:dyDescent="0.3">
      <c r="C33213" s="227"/>
    </row>
    <row r="33214" spans="3:3" ht="15.6" x14ac:dyDescent="0.3">
      <c r="C33214" s="227"/>
    </row>
    <row r="33215" spans="3:3" ht="15.6" x14ac:dyDescent="0.3">
      <c r="C33215" s="227"/>
    </row>
    <row r="33216" spans="3:3" ht="15.6" x14ac:dyDescent="0.3">
      <c r="C33216" s="227"/>
    </row>
    <row r="33217" spans="3:3" ht="15.6" x14ac:dyDescent="0.3">
      <c r="C33217" s="227"/>
    </row>
    <row r="33218" spans="3:3" ht="15.6" x14ac:dyDescent="0.3">
      <c r="C33218" s="227"/>
    </row>
    <row r="33219" spans="3:3" ht="15.6" x14ac:dyDescent="0.3">
      <c r="C33219" s="227"/>
    </row>
    <row r="33220" spans="3:3" ht="15.6" x14ac:dyDescent="0.3">
      <c r="C33220" s="227"/>
    </row>
    <row r="33221" spans="3:3" ht="15.6" x14ac:dyDescent="0.3">
      <c r="C33221" s="227"/>
    </row>
    <row r="33222" spans="3:3" ht="15.6" x14ac:dyDescent="0.3">
      <c r="C33222" s="227"/>
    </row>
    <row r="33223" spans="3:3" ht="15.6" x14ac:dyDescent="0.3">
      <c r="C33223" s="227"/>
    </row>
    <row r="33224" spans="3:3" ht="15.6" x14ac:dyDescent="0.3">
      <c r="C33224" s="227"/>
    </row>
    <row r="33225" spans="3:3" ht="15.6" x14ac:dyDescent="0.3">
      <c r="C33225" s="227"/>
    </row>
    <row r="33226" spans="3:3" ht="15.6" x14ac:dyDescent="0.3">
      <c r="C33226" s="227"/>
    </row>
    <row r="33227" spans="3:3" ht="15.6" x14ac:dyDescent="0.3">
      <c r="C33227" s="227"/>
    </row>
    <row r="33228" spans="3:3" ht="15.6" x14ac:dyDescent="0.3">
      <c r="C33228" s="227"/>
    </row>
    <row r="33229" spans="3:3" ht="15.6" x14ac:dyDescent="0.3">
      <c r="C33229" s="227"/>
    </row>
    <row r="33230" spans="3:3" ht="15.6" x14ac:dyDescent="0.3">
      <c r="C33230" s="227"/>
    </row>
    <row r="33231" spans="3:3" ht="15.6" x14ac:dyDescent="0.3">
      <c r="C33231" s="227"/>
    </row>
    <row r="33232" spans="3:3" ht="15.6" x14ac:dyDescent="0.3">
      <c r="C33232" s="227"/>
    </row>
    <row r="33233" spans="3:3" ht="15.6" x14ac:dyDescent="0.3">
      <c r="C33233" s="227"/>
    </row>
    <row r="33234" spans="3:3" ht="15.6" x14ac:dyDescent="0.3">
      <c r="C33234" s="227"/>
    </row>
    <row r="33235" spans="3:3" ht="15.6" x14ac:dyDescent="0.3">
      <c r="C33235" s="227"/>
    </row>
    <row r="33236" spans="3:3" ht="15.6" x14ac:dyDescent="0.3">
      <c r="C33236" s="227"/>
    </row>
    <row r="33237" spans="3:3" ht="15.6" x14ac:dyDescent="0.3">
      <c r="C33237" s="227"/>
    </row>
    <row r="33238" spans="3:3" ht="15.6" x14ac:dyDescent="0.3">
      <c r="C33238" s="227"/>
    </row>
    <row r="33239" spans="3:3" ht="15.6" x14ac:dyDescent="0.3">
      <c r="C33239" s="227"/>
    </row>
    <row r="33240" spans="3:3" ht="15.6" x14ac:dyDescent="0.3">
      <c r="C33240" s="227"/>
    </row>
    <row r="33241" spans="3:3" ht="15.6" x14ac:dyDescent="0.3">
      <c r="C33241" s="227"/>
    </row>
    <row r="33242" spans="3:3" ht="15.6" x14ac:dyDescent="0.3">
      <c r="C33242" s="227"/>
    </row>
    <row r="33243" spans="3:3" ht="15.6" x14ac:dyDescent="0.3">
      <c r="C33243" s="227"/>
    </row>
    <row r="33244" spans="3:3" ht="15.6" x14ac:dyDescent="0.3">
      <c r="C33244" s="227"/>
    </row>
    <row r="33245" spans="3:3" ht="15.6" x14ac:dyDescent="0.3">
      <c r="C33245" s="227"/>
    </row>
    <row r="33246" spans="3:3" ht="15.6" x14ac:dyDescent="0.3">
      <c r="C33246" s="227"/>
    </row>
    <row r="33247" spans="3:3" ht="15.6" x14ac:dyDescent="0.3">
      <c r="C33247" s="227"/>
    </row>
    <row r="33248" spans="3:3" ht="15.6" x14ac:dyDescent="0.3">
      <c r="C33248" s="227"/>
    </row>
    <row r="33249" spans="3:3" ht="15.6" x14ac:dyDescent="0.3">
      <c r="C33249" s="227"/>
    </row>
    <row r="33250" spans="3:3" ht="15.6" x14ac:dyDescent="0.3">
      <c r="C33250" s="227"/>
    </row>
    <row r="33251" spans="3:3" ht="15.6" x14ac:dyDescent="0.3">
      <c r="C33251" s="227"/>
    </row>
    <row r="33252" spans="3:3" ht="15.6" x14ac:dyDescent="0.3">
      <c r="C33252" s="227"/>
    </row>
    <row r="33253" spans="3:3" ht="15.6" x14ac:dyDescent="0.3">
      <c r="C33253" s="227"/>
    </row>
    <row r="33254" spans="3:3" ht="15.6" x14ac:dyDescent="0.3">
      <c r="C33254" s="227"/>
    </row>
    <row r="33255" spans="3:3" ht="15.6" x14ac:dyDescent="0.3">
      <c r="C33255" s="227"/>
    </row>
    <row r="33256" spans="3:3" ht="15.6" x14ac:dyDescent="0.3">
      <c r="C33256" s="227"/>
    </row>
    <row r="33257" spans="3:3" ht="15.6" x14ac:dyDescent="0.3">
      <c r="C33257" s="227"/>
    </row>
    <row r="33258" spans="3:3" ht="15.6" x14ac:dyDescent="0.3">
      <c r="C33258" s="227"/>
    </row>
    <row r="33259" spans="3:3" ht="15.6" x14ac:dyDescent="0.3">
      <c r="C33259" s="227"/>
    </row>
    <row r="33260" spans="3:3" ht="15.6" x14ac:dyDescent="0.3">
      <c r="C33260" s="227"/>
    </row>
    <row r="33261" spans="3:3" ht="15.6" x14ac:dyDescent="0.3">
      <c r="C33261" s="227"/>
    </row>
    <row r="33262" spans="3:3" ht="15.6" x14ac:dyDescent="0.3">
      <c r="C33262" s="227"/>
    </row>
    <row r="33263" spans="3:3" ht="15.6" x14ac:dyDescent="0.3">
      <c r="C33263" s="227"/>
    </row>
    <row r="33264" spans="3:3" ht="15.6" x14ac:dyDescent="0.3">
      <c r="C33264" s="227"/>
    </row>
    <row r="33265" spans="3:3" ht="15.6" x14ac:dyDescent="0.3">
      <c r="C33265" s="227"/>
    </row>
    <row r="33266" spans="3:3" ht="15.6" x14ac:dyDescent="0.3">
      <c r="C33266" s="227"/>
    </row>
    <row r="33267" spans="3:3" ht="15.6" x14ac:dyDescent="0.3">
      <c r="C33267" s="227"/>
    </row>
    <row r="33268" spans="3:3" ht="15.6" x14ac:dyDescent="0.3">
      <c r="C33268" s="227"/>
    </row>
    <row r="33269" spans="3:3" ht="15.6" x14ac:dyDescent="0.3">
      <c r="C33269" s="227"/>
    </row>
    <row r="33270" spans="3:3" ht="15.6" x14ac:dyDescent="0.3">
      <c r="C33270" s="227"/>
    </row>
    <row r="33271" spans="3:3" ht="15.6" x14ac:dyDescent="0.3">
      <c r="C33271" s="227"/>
    </row>
    <row r="33272" spans="3:3" ht="15.6" x14ac:dyDescent="0.3">
      <c r="C33272" s="227"/>
    </row>
    <row r="33273" spans="3:3" ht="15.6" x14ac:dyDescent="0.3">
      <c r="C33273" s="227"/>
    </row>
    <row r="33274" spans="3:3" ht="15.6" x14ac:dyDescent="0.3">
      <c r="C33274" s="227"/>
    </row>
    <row r="33275" spans="3:3" ht="15.6" x14ac:dyDescent="0.3">
      <c r="C33275" s="227"/>
    </row>
    <row r="33276" spans="3:3" ht="15.6" x14ac:dyDescent="0.3">
      <c r="C33276" s="227"/>
    </row>
    <row r="33277" spans="3:3" ht="15.6" x14ac:dyDescent="0.3">
      <c r="C33277" s="227"/>
    </row>
    <row r="33278" spans="3:3" ht="15.6" x14ac:dyDescent="0.3">
      <c r="C33278" s="227"/>
    </row>
    <row r="33279" spans="3:3" ht="15.6" x14ac:dyDescent="0.3">
      <c r="C33279" s="227"/>
    </row>
    <row r="33280" spans="3:3" ht="15.6" x14ac:dyDescent="0.3">
      <c r="C33280" s="227"/>
    </row>
    <row r="33281" spans="3:3" ht="15.6" x14ac:dyDescent="0.3">
      <c r="C33281" s="227"/>
    </row>
    <row r="33282" spans="3:3" ht="15.6" x14ac:dyDescent="0.3">
      <c r="C33282" s="227"/>
    </row>
    <row r="33283" spans="3:3" ht="15.6" x14ac:dyDescent="0.3">
      <c r="C33283" s="227"/>
    </row>
    <row r="33284" spans="3:3" ht="15.6" x14ac:dyDescent="0.3">
      <c r="C33284" s="227"/>
    </row>
    <row r="33285" spans="3:3" ht="15.6" x14ac:dyDescent="0.3">
      <c r="C33285" s="227"/>
    </row>
    <row r="33286" spans="3:3" ht="15.6" x14ac:dyDescent="0.3">
      <c r="C33286" s="227"/>
    </row>
    <row r="33287" spans="3:3" ht="15.6" x14ac:dyDescent="0.3">
      <c r="C33287" s="227"/>
    </row>
    <row r="33288" spans="3:3" ht="15.6" x14ac:dyDescent="0.3">
      <c r="C33288" s="227"/>
    </row>
    <row r="33289" spans="3:3" ht="15.6" x14ac:dyDescent="0.3">
      <c r="C33289" s="227"/>
    </row>
    <row r="33290" spans="3:3" ht="15.6" x14ac:dyDescent="0.3">
      <c r="C33290" s="227"/>
    </row>
    <row r="33291" spans="3:3" ht="15.6" x14ac:dyDescent="0.3">
      <c r="C33291" s="227"/>
    </row>
    <row r="33292" spans="3:3" ht="15.6" x14ac:dyDescent="0.3">
      <c r="C33292" s="227"/>
    </row>
    <row r="33293" spans="3:3" ht="15.6" x14ac:dyDescent="0.3">
      <c r="C33293" s="227"/>
    </row>
    <row r="33294" spans="3:3" ht="15.6" x14ac:dyDescent="0.3">
      <c r="C33294" s="227"/>
    </row>
    <row r="33295" spans="3:3" ht="15.6" x14ac:dyDescent="0.3">
      <c r="C33295" s="227"/>
    </row>
    <row r="33296" spans="3:3" ht="15.6" x14ac:dyDescent="0.3">
      <c r="C33296" s="227"/>
    </row>
    <row r="33297" spans="3:3" ht="15.6" x14ac:dyDescent="0.3">
      <c r="C33297" s="227"/>
    </row>
    <row r="33298" spans="3:3" ht="15.6" x14ac:dyDescent="0.3">
      <c r="C33298" s="227"/>
    </row>
    <row r="33299" spans="3:3" ht="15.6" x14ac:dyDescent="0.3">
      <c r="C33299" s="227"/>
    </row>
    <row r="33300" spans="3:3" ht="15.6" x14ac:dyDescent="0.3">
      <c r="C33300" s="227"/>
    </row>
    <row r="33301" spans="3:3" ht="15.6" x14ac:dyDescent="0.3">
      <c r="C33301" s="227"/>
    </row>
    <row r="33302" spans="3:3" ht="15.6" x14ac:dyDescent="0.3">
      <c r="C33302" s="227"/>
    </row>
    <row r="33303" spans="3:3" ht="15.6" x14ac:dyDescent="0.3">
      <c r="C33303" s="227"/>
    </row>
    <row r="33304" spans="3:3" ht="15.6" x14ac:dyDescent="0.3">
      <c r="C33304" s="227"/>
    </row>
    <row r="33305" spans="3:3" ht="15.6" x14ac:dyDescent="0.3">
      <c r="C33305" s="227"/>
    </row>
    <row r="33306" spans="3:3" ht="15.6" x14ac:dyDescent="0.3">
      <c r="C33306" s="227"/>
    </row>
    <row r="33307" spans="3:3" ht="15.6" x14ac:dyDescent="0.3">
      <c r="C33307" s="227"/>
    </row>
    <row r="33308" spans="3:3" ht="15.6" x14ac:dyDescent="0.3">
      <c r="C33308" s="227"/>
    </row>
    <row r="33309" spans="3:3" ht="15.6" x14ac:dyDescent="0.3">
      <c r="C33309" s="227"/>
    </row>
    <row r="33310" spans="3:3" ht="15.6" x14ac:dyDescent="0.3">
      <c r="C33310" s="227"/>
    </row>
    <row r="33311" spans="3:3" ht="15.6" x14ac:dyDescent="0.3">
      <c r="C33311" s="227"/>
    </row>
    <row r="33312" spans="3:3" ht="15.6" x14ac:dyDescent="0.3">
      <c r="C33312" s="227"/>
    </row>
    <row r="33313" spans="3:3" ht="15.6" x14ac:dyDescent="0.3">
      <c r="C33313" s="227"/>
    </row>
    <row r="33314" spans="3:3" ht="15.6" x14ac:dyDescent="0.3">
      <c r="C33314" s="227"/>
    </row>
    <row r="33315" spans="3:3" ht="15.6" x14ac:dyDescent="0.3">
      <c r="C33315" s="227"/>
    </row>
    <row r="33316" spans="3:3" ht="15.6" x14ac:dyDescent="0.3">
      <c r="C33316" s="227"/>
    </row>
    <row r="33317" spans="3:3" ht="15.6" x14ac:dyDescent="0.3">
      <c r="C33317" s="227"/>
    </row>
    <row r="33318" spans="3:3" ht="15.6" x14ac:dyDescent="0.3">
      <c r="C33318" s="227"/>
    </row>
    <row r="33319" spans="3:3" ht="15.6" x14ac:dyDescent="0.3">
      <c r="C33319" s="227"/>
    </row>
    <row r="33320" spans="3:3" ht="15.6" x14ac:dyDescent="0.3">
      <c r="C33320" s="227"/>
    </row>
    <row r="33321" spans="3:3" ht="15.6" x14ac:dyDescent="0.3">
      <c r="C33321" s="227"/>
    </row>
    <row r="33322" spans="3:3" ht="15.6" x14ac:dyDescent="0.3">
      <c r="C33322" s="227"/>
    </row>
    <row r="33323" spans="3:3" ht="15.6" x14ac:dyDescent="0.3">
      <c r="C33323" s="227"/>
    </row>
    <row r="33324" spans="3:3" ht="15.6" x14ac:dyDescent="0.3">
      <c r="C33324" s="227"/>
    </row>
    <row r="33325" spans="3:3" ht="15.6" x14ac:dyDescent="0.3">
      <c r="C33325" s="227"/>
    </row>
    <row r="33326" spans="3:3" ht="15.6" x14ac:dyDescent="0.3">
      <c r="C33326" s="227"/>
    </row>
    <row r="33327" spans="3:3" ht="15.6" x14ac:dyDescent="0.3">
      <c r="C33327" s="227"/>
    </row>
    <row r="33328" spans="3:3" ht="15.6" x14ac:dyDescent="0.3">
      <c r="C33328" s="227"/>
    </row>
    <row r="33329" spans="3:3" ht="15.6" x14ac:dyDescent="0.3">
      <c r="C33329" s="227"/>
    </row>
    <row r="33330" spans="3:3" ht="15.6" x14ac:dyDescent="0.3">
      <c r="C33330" s="227"/>
    </row>
    <row r="33331" spans="3:3" ht="15.6" x14ac:dyDescent="0.3">
      <c r="C33331" s="227"/>
    </row>
    <row r="33332" spans="3:3" ht="15.6" x14ac:dyDescent="0.3">
      <c r="C33332" s="227"/>
    </row>
    <row r="33333" spans="3:3" ht="15.6" x14ac:dyDescent="0.3">
      <c r="C33333" s="227"/>
    </row>
    <row r="33334" spans="3:3" ht="15.6" x14ac:dyDescent="0.3">
      <c r="C33334" s="227"/>
    </row>
    <row r="33335" spans="3:3" ht="15.6" x14ac:dyDescent="0.3">
      <c r="C33335" s="227"/>
    </row>
    <row r="33336" spans="3:3" ht="15.6" x14ac:dyDescent="0.3">
      <c r="C33336" s="227"/>
    </row>
    <row r="33337" spans="3:3" ht="15.6" x14ac:dyDescent="0.3">
      <c r="C33337" s="227"/>
    </row>
    <row r="33338" spans="3:3" ht="15.6" x14ac:dyDescent="0.3">
      <c r="C33338" s="227"/>
    </row>
    <row r="33339" spans="3:3" ht="15.6" x14ac:dyDescent="0.3">
      <c r="C33339" s="227"/>
    </row>
    <row r="33340" spans="3:3" ht="15.6" x14ac:dyDescent="0.3">
      <c r="C33340" s="227"/>
    </row>
    <row r="33341" spans="3:3" ht="15.6" x14ac:dyDescent="0.3">
      <c r="C33341" s="227"/>
    </row>
    <row r="33342" spans="3:3" ht="15.6" x14ac:dyDescent="0.3">
      <c r="C33342" s="227"/>
    </row>
    <row r="33343" spans="3:3" ht="15.6" x14ac:dyDescent="0.3">
      <c r="C33343" s="227"/>
    </row>
    <row r="33344" spans="3:3" ht="15.6" x14ac:dyDescent="0.3">
      <c r="C33344" s="227"/>
    </row>
    <row r="33345" spans="3:3" ht="15.6" x14ac:dyDescent="0.3">
      <c r="C33345" s="227"/>
    </row>
    <row r="33346" spans="3:3" ht="15.6" x14ac:dyDescent="0.3">
      <c r="C33346" s="227"/>
    </row>
    <row r="33347" spans="3:3" ht="15.6" x14ac:dyDescent="0.3">
      <c r="C33347" s="227"/>
    </row>
    <row r="33348" spans="3:3" ht="15.6" x14ac:dyDescent="0.3">
      <c r="C33348" s="227"/>
    </row>
    <row r="33349" spans="3:3" ht="15.6" x14ac:dyDescent="0.3">
      <c r="C33349" s="227"/>
    </row>
    <row r="33350" spans="3:3" ht="15.6" x14ac:dyDescent="0.3">
      <c r="C33350" s="227"/>
    </row>
    <row r="33351" spans="3:3" ht="15.6" x14ac:dyDescent="0.3">
      <c r="C33351" s="227"/>
    </row>
    <row r="33352" spans="3:3" ht="15.6" x14ac:dyDescent="0.3">
      <c r="C33352" s="227"/>
    </row>
    <row r="33353" spans="3:3" ht="15.6" x14ac:dyDescent="0.3">
      <c r="C33353" s="227"/>
    </row>
    <row r="33354" spans="3:3" ht="15.6" x14ac:dyDescent="0.3">
      <c r="C33354" s="227"/>
    </row>
    <row r="33355" spans="3:3" ht="15.6" x14ac:dyDescent="0.3">
      <c r="C33355" s="227"/>
    </row>
    <row r="33356" spans="3:3" ht="15.6" x14ac:dyDescent="0.3">
      <c r="C33356" s="227"/>
    </row>
    <row r="33357" spans="3:3" ht="15.6" x14ac:dyDescent="0.3">
      <c r="C33357" s="227"/>
    </row>
    <row r="33358" spans="3:3" ht="15.6" x14ac:dyDescent="0.3">
      <c r="C33358" s="227"/>
    </row>
    <row r="33359" spans="3:3" ht="15.6" x14ac:dyDescent="0.3">
      <c r="C33359" s="227"/>
    </row>
    <row r="33360" spans="3:3" ht="15.6" x14ac:dyDescent="0.3">
      <c r="C33360" s="227"/>
    </row>
    <row r="33361" spans="3:3" ht="15.6" x14ac:dyDescent="0.3">
      <c r="C33361" s="227"/>
    </row>
    <row r="33362" spans="3:3" ht="15.6" x14ac:dyDescent="0.3">
      <c r="C33362" s="227"/>
    </row>
    <row r="33363" spans="3:3" ht="15.6" x14ac:dyDescent="0.3">
      <c r="C33363" s="227"/>
    </row>
    <row r="33364" spans="3:3" ht="15.6" x14ac:dyDescent="0.3">
      <c r="C33364" s="227"/>
    </row>
    <row r="33365" spans="3:3" ht="15.6" x14ac:dyDescent="0.3">
      <c r="C33365" s="227"/>
    </row>
    <row r="33366" spans="3:3" ht="15.6" x14ac:dyDescent="0.3">
      <c r="C33366" s="227"/>
    </row>
    <row r="33367" spans="3:3" ht="15.6" x14ac:dyDescent="0.3">
      <c r="C33367" s="227"/>
    </row>
    <row r="33368" spans="3:3" ht="15.6" x14ac:dyDescent="0.3">
      <c r="C33368" s="227"/>
    </row>
    <row r="33369" spans="3:3" ht="15.6" x14ac:dyDescent="0.3">
      <c r="C33369" s="227"/>
    </row>
    <row r="33370" spans="3:3" ht="15.6" x14ac:dyDescent="0.3">
      <c r="C33370" s="227"/>
    </row>
    <row r="33371" spans="3:3" ht="15.6" x14ac:dyDescent="0.3">
      <c r="C33371" s="227"/>
    </row>
    <row r="33372" spans="3:3" ht="15.6" x14ac:dyDescent="0.3">
      <c r="C33372" s="227"/>
    </row>
    <row r="33373" spans="3:3" ht="15.6" x14ac:dyDescent="0.3">
      <c r="C33373" s="227"/>
    </row>
    <row r="33374" spans="3:3" ht="15.6" x14ac:dyDescent="0.3">
      <c r="C33374" s="227"/>
    </row>
    <row r="33375" spans="3:3" ht="15.6" x14ac:dyDescent="0.3">
      <c r="C33375" s="227"/>
    </row>
    <row r="33376" spans="3:3" ht="15.6" x14ac:dyDescent="0.3">
      <c r="C33376" s="227"/>
    </row>
    <row r="33377" spans="3:3" ht="15.6" x14ac:dyDescent="0.3">
      <c r="C33377" s="227"/>
    </row>
    <row r="33378" spans="3:3" ht="15.6" x14ac:dyDescent="0.3">
      <c r="C33378" s="227"/>
    </row>
    <row r="33379" spans="3:3" ht="15.6" x14ac:dyDescent="0.3">
      <c r="C33379" s="227"/>
    </row>
    <row r="33380" spans="3:3" ht="15.6" x14ac:dyDescent="0.3">
      <c r="C33380" s="227"/>
    </row>
    <row r="33381" spans="3:3" ht="15.6" x14ac:dyDescent="0.3">
      <c r="C33381" s="227"/>
    </row>
    <row r="33382" spans="3:3" ht="15.6" x14ac:dyDescent="0.3">
      <c r="C33382" s="227"/>
    </row>
    <row r="33383" spans="3:3" ht="15.6" x14ac:dyDescent="0.3">
      <c r="C33383" s="227"/>
    </row>
    <row r="33384" spans="3:3" ht="15.6" x14ac:dyDescent="0.3">
      <c r="C33384" s="227"/>
    </row>
    <row r="33385" spans="3:3" ht="15.6" x14ac:dyDescent="0.3">
      <c r="C33385" s="227"/>
    </row>
    <row r="33386" spans="3:3" ht="15.6" x14ac:dyDescent="0.3">
      <c r="C33386" s="227"/>
    </row>
    <row r="33387" spans="3:3" ht="15.6" x14ac:dyDescent="0.3">
      <c r="C33387" s="227"/>
    </row>
    <row r="33388" spans="3:3" ht="15.6" x14ac:dyDescent="0.3">
      <c r="C33388" s="227"/>
    </row>
    <row r="33389" spans="3:3" ht="15.6" x14ac:dyDescent="0.3">
      <c r="C33389" s="227"/>
    </row>
    <row r="33390" spans="3:3" ht="15.6" x14ac:dyDescent="0.3">
      <c r="C33390" s="227"/>
    </row>
    <row r="33391" spans="3:3" ht="15.6" x14ac:dyDescent="0.3">
      <c r="C33391" s="227"/>
    </row>
    <row r="33392" spans="3:3" ht="15.6" x14ac:dyDescent="0.3">
      <c r="C33392" s="227"/>
    </row>
    <row r="33393" spans="3:3" ht="15.6" x14ac:dyDescent="0.3">
      <c r="C33393" s="227"/>
    </row>
    <row r="33394" spans="3:3" ht="15.6" x14ac:dyDescent="0.3">
      <c r="C33394" s="227"/>
    </row>
    <row r="33395" spans="3:3" ht="15.6" x14ac:dyDescent="0.3">
      <c r="C33395" s="227"/>
    </row>
    <row r="33396" spans="3:3" ht="15.6" x14ac:dyDescent="0.3">
      <c r="C33396" s="227"/>
    </row>
    <row r="33397" spans="3:3" ht="15.6" x14ac:dyDescent="0.3">
      <c r="C33397" s="227"/>
    </row>
    <row r="33398" spans="3:3" ht="15.6" x14ac:dyDescent="0.3">
      <c r="C33398" s="227"/>
    </row>
    <row r="33399" spans="3:3" ht="15.6" x14ac:dyDescent="0.3">
      <c r="C33399" s="227"/>
    </row>
    <row r="33400" spans="3:3" ht="15.6" x14ac:dyDescent="0.3">
      <c r="C33400" s="227"/>
    </row>
    <row r="33401" spans="3:3" ht="15.6" x14ac:dyDescent="0.3">
      <c r="C33401" s="227"/>
    </row>
    <row r="33402" spans="3:3" ht="15.6" x14ac:dyDescent="0.3">
      <c r="C33402" s="227"/>
    </row>
    <row r="33403" spans="3:3" ht="15.6" x14ac:dyDescent="0.3">
      <c r="C33403" s="227"/>
    </row>
    <row r="33404" spans="3:3" ht="15.6" x14ac:dyDescent="0.3">
      <c r="C33404" s="227"/>
    </row>
    <row r="33405" spans="3:3" ht="15.6" x14ac:dyDescent="0.3">
      <c r="C33405" s="227"/>
    </row>
    <row r="33406" spans="3:3" ht="15.6" x14ac:dyDescent="0.3">
      <c r="C33406" s="227"/>
    </row>
    <row r="33407" spans="3:3" ht="15.6" x14ac:dyDescent="0.3">
      <c r="C33407" s="227"/>
    </row>
    <row r="33408" spans="3:3" ht="15.6" x14ac:dyDescent="0.3">
      <c r="C33408" s="227"/>
    </row>
    <row r="33409" spans="3:3" ht="15.6" x14ac:dyDescent="0.3">
      <c r="C33409" s="227"/>
    </row>
    <row r="33410" spans="3:3" ht="15.6" x14ac:dyDescent="0.3">
      <c r="C33410" s="227"/>
    </row>
    <row r="33411" spans="3:3" ht="15.6" x14ac:dyDescent="0.3">
      <c r="C33411" s="227"/>
    </row>
    <row r="33412" spans="3:3" ht="15.6" x14ac:dyDescent="0.3">
      <c r="C33412" s="227"/>
    </row>
    <row r="33413" spans="3:3" ht="15.6" x14ac:dyDescent="0.3">
      <c r="C33413" s="227"/>
    </row>
    <row r="33414" spans="3:3" ht="15.6" x14ac:dyDescent="0.3">
      <c r="C33414" s="227"/>
    </row>
    <row r="33415" spans="3:3" ht="15.6" x14ac:dyDescent="0.3">
      <c r="C33415" s="227"/>
    </row>
    <row r="33416" spans="3:3" ht="15.6" x14ac:dyDescent="0.3">
      <c r="C33416" s="227"/>
    </row>
    <row r="33417" spans="3:3" ht="15.6" x14ac:dyDescent="0.3">
      <c r="C33417" s="227"/>
    </row>
    <row r="33418" spans="3:3" ht="15.6" x14ac:dyDescent="0.3">
      <c r="C33418" s="227"/>
    </row>
    <row r="33419" spans="3:3" ht="15.6" x14ac:dyDescent="0.3">
      <c r="C33419" s="227"/>
    </row>
    <row r="33420" spans="3:3" ht="15.6" x14ac:dyDescent="0.3">
      <c r="C33420" s="227"/>
    </row>
    <row r="33421" spans="3:3" ht="15.6" x14ac:dyDescent="0.3">
      <c r="C33421" s="227"/>
    </row>
    <row r="33422" spans="3:3" ht="15.6" x14ac:dyDescent="0.3">
      <c r="C33422" s="227"/>
    </row>
    <row r="33423" spans="3:3" ht="15.6" x14ac:dyDescent="0.3">
      <c r="C33423" s="227"/>
    </row>
    <row r="33424" spans="3:3" ht="15.6" x14ac:dyDescent="0.3">
      <c r="C33424" s="227"/>
    </row>
    <row r="33425" spans="3:3" ht="15.6" x14ac:dyDescent="0.3">
      <c r="C33425" s="227"/>
    </row>
    <row r="33426" spans="3:3" ht="15.6" x14ac:dyDescent="0.3">
      <c r="C33426" s="227"/>
    </row>
    <row r="33427" spans="3:3" ht="15.6" x14ac:dyDescent="0.3">
      <c r="C33427" s="227"/>
    </row>
    <row r="33428" spans="3:3" ht="15.6" x14ac:dyDescent="0.3">
      <c r="C33428" s="227"/>
    </row>
    <row r="33429" spans="3:3" ht="15.6" x14ac:dyDescent="0.3">
      <c r="C33429" s="227"/>
    </row>
    <row r="33430" spans="3:3" ht="15.6" x14ac:dyDescent="0.3">
      <c r="C33430" s="227"/>
    </row>
    <row r="33431" spans="3:3" ht="15.6" x14ac:dyDescent="0.3">
      <c r="C33431" s="227"/>
    </row>
    <row r="33432" spans="3:3" ht="15.6" x14ac:dyDescent="0.3">
      <c r="C33432" s="227"/>
    </row>
    <row r="33433" spans="3:3" ht="15.6" x14ac:dyDescent="0.3">
      <c r="C33433" s="227"/>
    </row>
    <row r="33434" spans="3:3" ht="15.6" x14ac:dyDescent="0.3">
      <c r="C33434" s="227"/>
    </row>
    <row r="33435" spans="3:3" ht="15.6" x14ac:dyDescent="0.3">
      <c r="C33435" s="227"/>
    </row>
    <row r="33436" spans="3:3" ht="15.6" x14ac:dyDescent="0.3">
      <c r="C33436" s="227"/>
    </row>
    <row r="33437" spans="3:3" ht="15.6" x14ac:dyDescent="0.3">
      <c r="C33437" s="227"/>
    </row>
    <row r="33438" spans="3:3" ht="15.6" x14ac:dyDescent="0.3">
      <c r="C33438" s="227"/>
    </row>
    <row r="33439" spans="3:3" ht="15.6" x14ac:dyDescent="0.3">
      <c r="C33439" s="227"/>
    </row>
    <row r="33440" spans="3:3" ht="15.6" x14ac:dyDescent="0.3">
      <c r="C33440" s="227"/>
    </row>
    <row r="33441" spans="3:3" ht="15.6" x14ac:dyDescent="0.3">
      <c r="C33441" s="227"/>
    </row>
    <row r="33442" spans="3:3" ht="15.6" x14ac:dyDescent="0.3">
      <c r="C33442" s="227"/>
    </row>
    <row r="33443" spans="3:3" ht="15.6" x14ac:dyDescent="0.3">
      <c r="C33443" s="227"/>
    </row>
    <row r="33444" spans="3:3" ht="15.6" x14ac:dyDescent="0.3">
      <c r="C33444" s="227"/>
    </row>
    <row r="33445" spans="3:3" ht="15.6" x14ac:dyDescent="0.3">
      <c r="C33445" s="227"/>
    </row>
    <row r="33446" spans="3:3" ht="15.6" x14ac:dyDescent="0.3">
      <c r="C33446" s="227"/>
    </row>
    <row r="33447" spans="3:3" ht="15.6" x14ac:dyDescent="0.3">
      <c r="C33447" s="227"/>
    </row>
    <row r="33448" spans="3:3" ht="15.6" x14ac:dyDescent="0.3">
      <c r="C33448" s="227"/>
    </row>
    <row r="33449" spans="3:3" ht="15.6" x14ac:dyDescent="0.3">
      <c r="C33449" s="227"/>
    </row>
    <row r="33450" spans="3:3" ht="15.6" x14ac:dyDescent="0.3">
      <c r="C33450" s="227"/>
    </row>
    <row r="33451" spans="3:3" ht="15.6" x14ac:dyDescent="0.3">
      <c r="C33451" s="227"/>
    </row>
    <row r="33452" spans="3:3" ht="15.6" x14ac:dyDescent="0.3">
      <c r="C33452" s="227"/>
    </row>
    <row r="33453" spans="3:3" ht="15.6" x14ac:dyDescent="0.3">
      <c r="C33453" s="227"/>
    </row>
    <row r="33454" spans="3:3" ht="15.6" x14ac:dyDescent="0.3">
      <c r="C33454" s="227"/>
    </row>
    <row r="33455" spans="3:3" ht="15.6" x14ac:dyDescent="0.3">
      <c r="C33455" s="227"/>
    </row>
    <row r="33456" spans="3:3" ht="15.6" x14ac:dyDescent="0.3">
      <c r="C33456" s="227"/>
    </row>
    <row r="33457" spans="3:3" ht="15.6" x14ac:dyDescent="0.3">
      <c r="C33457" s="227"/>
    </row>
    <row r="33458" spans="3:3" ht="15.6" x14ac:dyDescent="0.3">
      <c r="C33458" s="227"/>
    </row>
    <row r="33459" spans="3:3" ht="15.6" x14ac:dyDescent="0.3">
      <c r="C33459" s="227"/>
    </row>
    <row r="33460" spans="3:3" ht="15.6" x14ac:dyDescent="0.3">
      <c r="C33460" s="227"/>
    </row>
    <row r="33461" spans="3:3" ht="15.6" x14ac:dyDescent="0.3">
      <c r="C33461" s="227"/>
    </row>
    <row r="33462" spans="3:3" ht="15.6" x14ac:dyDescent="0.3">
      <c r="C33462" s="227"/>
    </row>
    <row r="33463" spans="3:3" ht="15.6" x14ac:dyDescent="0.3">
      <c r="C33463" s="227"/>
    </row>
    <row r="33464" spans="3:3" ht="15.6" x14ac:dyDescent="0.3">
      <c r="C33464" s="227"/>
    </row>
    <row r="33465" spans="3:3" ht="15.6" x14ac:dyDescent="0.3">
      <c r="C33465" s="227"/>
    </row>
    <row r="33466" spans="3:3" ht="15.6" x14ac:dyDescent="0.3">
      <c r="C33466" s="227"/>
    </row>
    <row r="33467" spans="3:3" ht="15.6" x14ac:dyDescent="0.3">
      <c r="C33467" s="227"/>
    </row>
    <row r="33468" spans="3:3" ht="15.6" x14ac:dyDescent="0.3">
      <c r="C33468" s="227"/>
    </row>
    <row r="33469" spans="3:3" ht="15.6" x14ac:dyDescent="0.3">
      <c r="C33469" s="227"/>
    </row>
    <row r="33470" spans="3:3" ht="15.6" x14ac:dyDescent="0.3">
      <c r="C33470" s="227"/>
    </row>
    <row r="33471" spans="3:3" ht="15.6" x14ac:dyDescent="0.3">
      <c r="C33471" s="227"/>
    </row>
    <row r="33472" spans="3:3" ht="15.6" x14ac:dyDescent="0.3">
      <c r="C33472" s="227"/>
    </row>
    <row r="33473" spans="3:3" ht="15.6" x14ac:dyDescent="0.3">
      <c r="C33473" s="227"/>
    </row>
    <row r="33474" spans="3:3" ht="15.6" x14ac:dyDescent="0.3">
      <c r="C33474" s="227"/>
    </row>
    <row r="33475" spans="3:3" ht="15.6" x14ac:dyDescent="0.3">
      <c r="C33475" s="227"/>
    </row>
    <row r="33476" spans="3:3" ht="15.6" x14ac:dyDescent="0.3">
      <c r="C33476" s="227"/>
    </row>
    <row r="33477" spans="3:3" ht="15.6" x14ac:dyDescent="0.3">
      <c r="C33477" s="227"/>
    </row>
    <row r="33478" spans="3:3" ht="15.6" x14ac:dyDescent="0.3">
      <c r="C33478" s="227"/>
    </row>
    <row r="33479" spans="3:3" ht="15.6" x14ac:dyDescent="0.3">
      <c r="C33479" s="227"/>
    </row>
    <row r="33480" spans="3:3" ht="15.6" x14ac:dyDescent="0.3">
      <c r="C33480" s="227"/>
    </row>
    <row r="33481" spans="3:3" ht="15.6" x14ac:dyDescent="0.3">
      <c r="C33481" s="227"/>
    </row>
    <row r="33482" spans="3:3" ht="15.6" x14ac:dyDescent="0.3">
      <c r="C33482" s="227"/>
    </row>
    <row r="33483" spans="3:3" ht="15.6" x14ac:dyDescent="0.3">
      <c r="C33483" s="227"/>
    </row>
    <row r="33484" spans="3:3" ht="15.6" x14ac:dyDescent="0.3">
      <c r="C33484" s="227"/>
    </row>
    <row r="33485" spans="3:3" ht="15.6" x14ac:dyDescent="0.3">
      <c r="C33485" s="227"/>
    </row>
    <row r="33486" spans="3:3" ht="15.6" x14ac:dyDescent="0.3">
      <c r="C33486" s="227"/>
    </row>
    <row r="33487" spans="3:3" ht="15.6" x14ac:dyDescent="0.3">
      <c r="C33487" s="227"/>
    </row>
    <row r="33488" spans="3:3" ht="15.6" x14ac:dyDescent="0.3">
      <c r="C33488" s="227"/>
    </row>
    <row r="33489" spans="3:3" ht="15.6" x14ac:dyDescent="0.3">
      <c r="C33489" s="227"/>
    </row>
    <row r="33490" spans="3:3" ht="15.6" x14ac:dyDescent="0.3">
      <c r="C33490" s="227"/>
    </row>
    <row r="33491" spans="3:3" ht="15.6" x14ac:dyDescent="0.3">
      <c r="C33491" s="227"/>
    </row>
    <row r="33492" spans="3:3" ht="15.6" x14ac:dyDescent="0.3">
      <c r="C33492" s="227"/>
    </row>
    <row r="33493" spans="3:3" ht="15.6" x14ac:dyDescent="0.3">
      <c r="C33493" s="227"/>
    </row>
    <row r="33494" spans="3:3" ht="15.6" x14ac:dyDescent="0.3">
      <c r="C33494" s="227"/>
    </row>
    <row r="33495" spans="3:3" ht="15.6" x14ac:dyDescent="0.3">
      <c r="C33495" s="227"/>
    </row>
    <row r="33496" spans="3:3" ht="15.6" x14ac:dyDescent="0.3">
      <c r="C33496" s="227"/>
    </row>
    <row r="33497" spans="3:3" ht="15.6" x14ac:dyDescent="0.3">
      <c r="C33497" s="227"/>
    </row>
    <row r="33498" spans="3:3" ht="15.6" x14ac:dyDescent="0.3">
      <c r="C33498" s="227"/>
    </row>
    <row r="33499" spans="3:3" ht="15.6" x14ac:dyDescent="0.3">
      <c r="C33499" s="227"/>
    </row>
    <row r="33500" spans="3:3" ht="15.6" x14ac:dyDescent="0.3">
      <c r="C33500" s="227"/>
    </row>
    <row r="33501" spans="3:3" ht="15.6" x14ac:dyDescent="0.3">
      <c r="C33501" s="227"/>
    </row>
    <row r="33502" spans="3:3" ht="15.6" x14ac:dyDescent="0.3">
      <c r="C33502" s="227"/>
    </row>
    <row r="33503" spans="3:3" ht="15.6" x14ac:dyDescent="0.3">
      <c r="C33503" s="227"/>
    </row>
    <row r="33504" spans="3:3" ht="15.6" x14ac:dyDescent="0.3">
      <c r="C33504" s="227"/>
    </row>
    <row r="33505" spans="3:3" ht="15.6" x14ac:dyDescent="0.3">
      <c r="C33505" s="227"/>
    </row>
    <row r="33506" spans="3:3" ht="15.6" x14ac:dyDescent="0.3">
      <c r="C33506" s="227"/>
    </row>
    <row r="33507" spans="3:3" ht="15.6" x14ac:dyDescent="0.3">
      <c r="C33507" s="227"/>
    </row>
    <row r="33508" spans="3:3" ht="15.6" x14ac:dyDescent="0.3">
      <c r="C33508" s="227"/>
    </row>
    <row r="33509" spans="3:3" ht="15.6" x14ac:dyDescent="0.3">
      <c r="C33509" s="227"/>
    </row>
    <row r="33510" spans="3:3" ht="15.6" x14ac:dyDescent="0.3">
      <c r="C33510" s="227"/>
    </row>
    <row r="33511" spans="3:3" ht="15.6" x14ac:dyDescent="0.3">
      <c r="C33511" s="227"/>
    </row>
    <row r="33512" spans="3:3" ht="15.6" x14ac:dyDescent="0.3">
      <c r="C33512" s="227"/>
    </row>
    <row r="33513" spans="3:3" ht="15.6" x14ac:dyDescent="0.3">
      <c r="C33513" s="227"/>
    </row>
    <row r="33514" spans="3:3" ht="15.6" x14ac:dyDescent="0.3">
      <c r="C33514" s="227"/>
    </row>
    <row r="33515" spans="3:3" ht="15.6" x14ac:dyDescent="0.3">
      <c r="C33515" s="227"/>
    </row>
    <row r="33516" spans="3:3" ht="15.6" x14ac:dyDescent="0.3">
      <c r="C33516" s="227"/>
    </row>
    <row r="33517" spans="3:3" ht="15.6" x14ac:dyDescent="0.3">
      <c r="C33517" s="227"/>
    </row>
    <row r="33518" spans="3:3" ht="15.6" x14ac:dyDescent="0.3">
      <c r="C33518" s="227"/>
    </row>
    <row r="33519" spans="3:3" ht="15.6" x14ac:dyDescent="0.3">
      <c r="C33519" s="227"/>
    </row>
    <row r="33520" spans="3:3" ht="15.6" x14ac:dyDescent="0.3">
      <c r="C33520" s="227"/>
    </row>
    <row r="33521" spans="3:3" ht="15.6" x14ac:dyDescent="0.3">
      <c r="C33521" s="227"/>
    </row>
    <row r="33522" spans="3:3" ht="15.6" x14ac:dyDescent="0.3">
      <c r="C33522" s="227"/>
    </row>
    <row r="33523" spans="3:3" ht="15.6" x14ac:dyDescent="0.3">
      <c r="C33523" s="227"/>
    </row>
    <row r="33524" spans="3:3" ht="15.6" x14ac:dyDescent="0.3">
      <c r="C33524" s="227"/>
    </row>
    <row r="33525" spans="3:3" ht="15.6" x14ac:dyDescent="0.3">
      <c r="C33525" s="227"/>
    </row>
    <row r="33526" spans="3:3" ht="15.6" x14ac:dyDescent="0.3">
      <c r="C33526" s="227"/>
    </row>
    <row r="33527" spans="3:3" ht="15.6" x14ac:dyDescent="0.3">
      <c r="C33527" s="227"/>
    </row>
    <row r="33528" spans="3:3" ht="15.6" x14ac:dyDescent="0.3">
      <c r="C33528" s="227"/>
    </row>
    <row r="33529" spans="3:3" ht="15.6" x14ac:dyDescent="0.3">
      <c r="C33529" s="227"/>
    </row>
    <row r="33530" spans="3:3" ht="15.6" x14ac:dyDescent="0.3">
      <c r="C33530" s="227"/>
    </row>
    <row r="33531" spans="3:3" ht="15.6" x14ac:dyDescent="0.3">
      <c r="C33531" s="227"/>
    </row>
    <row r="33532" spans="3:3" ht="15.6" x14ac:dyDescent="0.3">
      <c r="C33532" s="227"/>
    </row>
    <row r="33533" spans="3:3" ht="15.6" x14ac:dyDescent="0.3">
      <c r="C33533" s="227"/>
    </row>
    <row r="33534" spans="3:3" ht="15.6" x14ac:dyDescent="0.3">
      <c r="C33534" s="227"/>
    </row>
    <row r="33535" spans="3:3" ht="15.6" x14ac:dyDescent="0.3">
      <c r="C33535" s="227"/>
    </row>
    <row r="33536" spans="3:3" ht="15.6" x14ac:dyDescent="0.3">
      <c r="C33536" s="227"/>
    </row>
    <row r="33537" spans="3:3" ht="15.6" x14ac:dyDescent="0.3">
      <c r="C33537" s="227"/>
    </row>
    <row r="33538" spans="3:3" ht="15.6" x14ac:dyDescent="0.3">
      <c r="C33538" s="227"/>
    </row>
    <row r="33539" spans="3:3" ht="15.6" x14ac:dyDescent="0.3">
      <c r="C33539" s="227"/>
    </row>
    <row r="33540" spans="3:3" ht="15.6" x14ac:dyDescent="0.3">
      <c r="C33540" s="227"/>
    </row>
    <row r="33541" spans="3:3" ht="15.6" x14ac:dyDescent="0.3">
      <c r="C33541" s="227"/>
    </row>
    <row r="33542" spans="3:3" ht="15.6" x14ac:dyDescent="0.3">
      <c r="C33542" s="227"/>
    </row>
    <row r="33543" spans="3:3" ht="15.6" x14ac:dyDescent="0.3">
      <c r="C33543" s="227"/>
    </row>
    <row r="33544" spans="3:3" ht="15.6" x14ac:dyDescent="0.3">
      <c r="C33544" s="227"/>
    </row>
    <row r="33545" spans="3:3" ht="15.6" x14ac:dyDescent="0.3">
      <c r="C33545" s="227"/>
    </row>
    <row r="33546" spans="3:3" ht="15.6" x14ac:dyDescent="0.3">
      <c r="C33546" s="227"/>
    </row>
    <row r="33547" spans="3:3" ht="15.6" x14ac:dyDescent="0.3">
      <c r="C33547" s="227"/>
    </row>
    <row r="33548" spans="3:3" ht="15.6" x14ac:dyDescent="0.3">
      <c r="C33548" s="227"/>
    </row>
    <row r="33549" spans="3:3" ht="15.6" x14ac:dyDescent="0.3">
      <c r="C33549" s="227"/>
    </row>
    <row r="33550" spans="3:3" ht="15.6" x14ac:dyDescent="0.3">
      <c r="C33550" s="227"/>
    </row>
    <row r="33551" spans="3:3" ht="15.6" x14ac:dyDescent="0.3">
      <c r="C33551" s="227"/>
    </row>
    <row r="33552" spans="3:3" ht="15.6" x14ac:dyDescent="0.3">
      <c r="C33552" s="227"/>
    </row>
    <row r="33553" spans="3:3" ht="15.6" x14ac:dyDescent="0.3">
      <c r="C33553" s="227"/>
    </row>
    <row r="33554" spans="3:3" ht="15.6" x14ac:dyDescent="0.3">
      <c r="C33554" s="227"/>
    </row>
    <row r="33555" spans="3:3" ht="15.6" x14ac:dyDescent="0.3">
      <c r="C33555" s="227"/>
    </row>
    <row r="33556" spans="3:3" ht="15.6" x14ac:dyDescent="0.3">
      <c r="C33556" s="227"/>
    </row>
    <row r="33557" spans="3:3" ht="15.6" x14ac:dyDescent="0.3">
      <c r="C33557" s="227"/>
    </row>
    <row r="33558" spans="3:3" ht="15.6" x14ac:dyDescent="0.3">
      <c r="C33558" s="227"/>
    </row>
    <row r="33559" spans="3:3" ht="15.6" x14ac:dyDescent="0.3">
      <c r="C33559" s="227"/>
    </row>
    <row r="33560" spans="3:3" ht="15.6" x14ac:dyDescent="0.3">
      <c r="C33560" s="227"/>
    </row>
    <row r="33561" spans="3:3" ht="15.6" x14ac:dyDescent="0.3">
      <c r="C33561" s="227"/>
    </row>
    <row r="33562" spans="3:3" ht="15.6" x14ac:dyDescent="0.3">
      <c r="C33562" s="227"/>
    </row>
    <row r="33563" spans="3:3" ht="15.6" x14ac:dyDescent="0.3">
      <c r="C33563" s="227"/>
    </row>
    <row r="33564" spans="3:3" ht="15.6" x14ac:dyDescent="0.3">
      <c r="C33564" s="227"/>
    </row>
    <row r="33565" spans="3:3" ht="15.6" x14ac:dyDescent="0.3">
      <c r="C33565" s="227"/>
    </row>
    <row r="33566" spans="3:3" ht="15.6" x14ac:dyDescent="0.3">
      <c r="C33566" s="227"/>
    </row>
    <row r="33567" spans="3:3" ht="15.6" x14ac:dyDescent="0.3">
      <c r="C33567" s="227"/>
    </row>
    <row r="33568" spans="3:3" ht="15.6" x14ac:dyDescent="0.3">
      <c r="C33568" s="227"/>
    </row>
    <row r="33569" spans="3:3" ht="15.6" x14ac:dyDescent="0.3">
      <c r="C33569" s="227"/>
    </row>
    <row r="33570" spans="3:3" ht="15.6" x14ac:dyDescent="0.3">
      <c r="C33570" s="227"/>
    </row>
    <row r="33571" spans="3:3" ht="15.6" x14ac:dyDescent="0.3">
      <c r="C33571" s="227"/>
    </row>
    <row r="33572" spans="3:3" ht="15.6" x14ac:dyDescent="0.3">
      <c r="C33572" s="227"/>
    </row>
    <row r="33573" spans="3:3" ht="15.6" x14ac:dyDescent="0.3">
      <c r="C33573" s="227"/>
    </row>
    <row r="33574" spans="3:3" ht="15.6" x14ac:dyDescent="0.3">
      <c r="C33574" s="227"/>
    </row>
    <row r="33575" spans="3:3" ht="15.6" x14ac:dyDescent="0.3">
      <c r="C33575" s="227"/>
    </row>
    <row r="33576" spans="3:3" ht="15.6" x14ac:dyDescent="0.3">
      <c r="C33576" s="227"/>
    </row>
    <row r="33577" spans="3:3" ht="15.6" x14ac:dyDescent="0.3">
      <c r="C33577" s="227"/>
    </row>
    <row r="33578" spans="3:3" ht="15.6" x14ac:dyDescent="0.3">
      <c r="C33578" s="227"/>
    </row>
    <row r="33579" spans="3:3" ht="15.6" x14ac:dyDescent="0.3">
      <c r="C33579" s="227"/>
    </row>
    <row r="33580" spans="3:3" ht="15.6" x14ac:dyDescent="0.3">
      <c r="C33580" s="227"/>
    </row>
    <row r="33581" spans="3:3" ht="15.6" x14ac:dyDescent="0.3">
      <c r="C33581" s="227"/>
    </row>
    <row r="33582" spans="3:3" ht="15.6" x14ac:dyDescent="0.3">
      <c r="C33582" s="227"/>
    </row>
    <row r="33583" spans="3:3" ht="15.6" x14ac:dyDescent="0.3">
      <c r="C33583" s="227"/>
    </row>
    <row r="33584" spans="3:3" ht="15.6" x14ac:dyDescent="0.3">
      <c r="C33584" s="227"/>
    </row>
    <row r="33585" spans="3:3" ht="15.6" x14ac:dyDescent="0.3">
      <c r="C33585" s="227"/>
    </row>
    <row r="33586" spans="3:3" ht="15.6" x14ac:dyDescent="0.3">
      <c r="C33586" s="227"/>
    </row>
    <row r="33587" spans="3:3" ht="15.6" x14ac:dyDescent="0.3">
      <c r="C33587" s="227"/>
    </row>
    <row r="33588" spans="3:3" ht="15.6" x14ac:dyDescent="0.3">
      <c r="C33588" s="227"/>
    </row>
    <row r="33589" spans="3:3" ht="15.6" x14ac:dyDescent="0.3">
      <c r="C33589" s="227"/>
    </row>
    <row r="33590" spans="3:3" ht="15.6" x14ac:dyDescent="0.3">
      <c r="C33590" s="227"/>
    </row>
    <row r="33591" spans="3:3" ht="15.6" x14ac:dyDescent="0.3">
      <c r="C33591" s="227"/>
    </row>
    <row r="33592" spans="3:3" ht="15.6" x14ac:dyDescent="0.3">
      <c r="C33592" s="227"/>
    </row>
    <row r="33593" spans="3:3" ht="15.6" x14ac:dyDescent="0.3">
      <c r="C33593" s="227"/>
    </row>
    <row r="33594" spans="3:3" ht="15.6" x14ac:dyDescent="0.3">
      <c r="C33594" s="227"/>
    </row>
    <row r="33595" spans="3:3" ht="15.6" x14ac:dyDescent="0.3">
      <c r="C33595" s="227"/>
    </row>
    <row r="33596" spans="3:3" ht="15.6" x14ac:dyDescent="0.3">
      <c r="C33596" s="227"/>
    </row>
    <row r="33597" spans="3:3" ht="15.6" x14ac:dyDescent="0.3">
      <c r="C33597" s="227"/>
    </row>
    <row r="33598" spans="3:3" ht="15.6" x14ac:dyDescent="0.3">
      <c r="C33598" s="227"/>
    </row>
    <row r="33599" spans="3:3" ht="15.6" x14ac:dyDescent="0.3">
      <c r="C33599" s="227"/>
    </row>
    <row r="33600" spans="3:3" ht="15.6" x14ac:dyDescent="0.3">
      <c r="C33600" s="227"/>
    </row>
    <row r="33601" spans="3:3" ht="15.6" x14ac:dyDescent="0.3">
      <c r="C33601" s="227"/>
    </row>
    <row r="33602" spans="3:3" ht="15.6" x14ac:dyDescent="0.3">
      <c r="C33602" s="227"/>
    </row>
    <row r="33603" spans="3:3" ht="15.6" x14ac:dyDescent="0.3">
      <c r="C33603" s="227"/>
    </row>
    <row r="33604" spans="3:3" ht="15.6" x14ac:dyDescent="0.3">
      <c r="C33604" s="227"/>
    </row>
    <row r="33605" spans="3:3" ht="15.6" x14ac:dyDescent="0.3">
      <c r="C33605" s="227"/>
    </row>
    <row r="33606" spans="3:3" ht="15.6" x14ac:dyDescent="0.3">
      <c r="C33606" s="227"/>
    </row>
    <row r="33607" spans="3:3" ht="15.6" x14ac:dyDescent="0.3">
      <c r="C33607" s="227"/>
    </row>
    <row r="33608" spans="3:3" ht="15.6" x14ac:dyDescent="0.3">
      <c r="C33608" s="227"/>
    </row>
    <row r="33609" spans="3:3" ht="15.6" x14ac:dyDescent="0.3">
      <c r="C33609" s="227"/>
    </row>
    <row r="33610" spans="3:3" ht="15.6" x14ac:dyDescent="0.3">
      <c r="C33610" s="227"/>
    </row>
    <row r="33611" spans="3:3" ht="15.6" x14ac:dyDescent="0.3">
      <c r="C33611" s="227"/>
    </row>
    <row r="33612" spans="3:3" ht="15.6" x14ac:dyDescent="0.3">
      <c r="C33612" s="227"/>
    </row>
    <row r="33613" spans="3:3" ht="15.6" x14ac:dyDescent="0.3">
      <c r="C33613" s="227"/>
    </row>
    <row r="33614" spans="3:3" ht="15.6" x14ac:dyDescent="0.3">
      <c r="C33614" s="227"/>
    </row>
    <row r="33615" spans="3:3" ht="15.6" x14ac:dyDescent="0.3">
      <c r="C33615" s="227"/>
    </row>
    <row r="33616" spans="3:3" ht="15.6" x14ac:dyDescent="0.3">
      <c r="C33616" s="227"/>
    </row>
    <row r="33617" spans="3:3" ht="15.6" x14ac:dyDescent="0.3">
      <c r="C33617" s="227"/>
    </row>
    <row r="33618" spans="3:3" ht="15.6" x14ac:dyDescent="0.3">
      <c r="C33618" s="227"/>
    </row>
    <row r="33619" spans="3:3" ht="15.6" x14ac:dyDescent="0.3">
      <c r="C33619" s="227"/>
    </row>
    <row r="33620" spans="3:3" ht="15.6" x14ac:dyDescent="0.3">
      <c r="C33620" s="227"/>
    </row>
    <row r="33621" spans="3:3" ht="15.6" x14ac:dyDescent="0.3">
      <c r="C33621" s="227"/>
    </row>
    <row r="33622" spans="3:3" ht="15.6" x14ac:dyDescent="0.3">
      <c r="C33622" s="227"/>
    </row>
    <row r="33623" spans="3:3" ht="15.6" x14ac:dyDescent="0.3">
      <c r="C33623" s="227"/>
    </row>
    <row r="33624" spans="3:3" ht="15.6" x14ac:dyDescent="0.3">
      <c r="C33624" s="227"/>
    </row>
    <row r="33625" spans="3:3" ht="15.6" x14ac:dyDescent="0.3">
      <c r="C33625" s="227"/>
    </row>
    <row r="33626" spans="3:3" ht="15.6" x14ac:dyDescent="0.3">
      <c r="C33626" s="227"/>
    </row>
    <row r="33627" spans="3:3" ht="15.6" x14ac:dyDescent="0.3">
      <c r="C33627" s="227"/>
    </row>
    <row r="33628" spans="3:3" ht="15.6" x14ac:dyDescent="0.3">
      <c r="C33628" s="227"/>
    </row>
    <row r="33629" spans="3:3" ht="15.6" x14ac:dyDescent="0.3">
      <c r="C33629" s="227"/>
    </row>
    <row r="33630" spans="3:3" ht="15.6" x14ac:dyDescent="0.3">
      <c r="C33630" s="227"/>
    </row>
    <row r="33631" spans="3:3" ht="15.6" x14ac:dyDescent="0.3">
      <c r="C33631" s="227"/>
    </row>
    <row r="33632" spans="3:3" ht="15.6" x14ac:dyDescent="0.3">
      <c r="C33632" s="227"/>
    </row>
    <row r="33633" spans="3:3" ht="15.6" x14ac:dyDescent="0.3">
      <c r="C33633" s="227"/>
    </row>
    <row r="33634" spans="3:3" ht="15.6" x14ac:dyDescent="0.3">
      <c r="C33634" s="227"/>
    </row>
    <row r="33635" spans="3:3" ht="15.6" x14ac:dyDescent="0.3">
      <c r="C33635" s="227"/>
    </row>
    <row r="33636" spans="3:3" ht="15.6" x14ac:dyDescent="0.3">
      <c r="C33636" s="227"/>
    </row>
    <row r="33637" spans="3:3" ht="15.6" x14ac:dyDescent="0.3">
      <c r="C33637" s="227"/>
    </row>
    <row r="33638" spans="3:3" ht="15.6" x14ac:dyDescent="0.3">
      <c r="C33638" s="227"/>
    </row>
    <row r="33639" spans="3:3" ht="15.6" x14ac:dyDescent="0.3">
      <c r="C33639" s="227"/>
    </row>
    <row r="33640" spans="3:3" ht="15.6" x14ac:dyDescent="0.3">
      <c r="C33640" s="227"/>
    </row>
    <row r="33641" spans="3:3" ht="15.6" x14ac:dyDescent="0.3">
      <c r="C33641" s="227"/>
    </row>
    <row r="33642" spans="3:3" ht="15.6" x14ac:dyDescent="0.3">
      <c r="C33642" s="227"/>
    </row>
    <row r="33643" spans="3:3" ht="15.6" x14ac:dyDescent="0.3">
      <c r="C33643" s="227"/>
    </row>
    <row r="33644" spans="3:3" ht="15.6" x14ac:dyDescent="0.3">
      <c r="C33644" s="227"/>
    </row>
    <row r="33645" spans="3:3" ht="15.6" x14ac:dyDescent="0.3">
      <c r="C33645" s="227"/>
    </row>
    <row r="33646" spans="3:3" ht="15.6" x14ac:dyDescent="0.3">
      <c r="C33646" s="227"/>
    </row>
    <row r="33647" spans="3:3" ht="15.6" x14ac:dyDescent="0.3">
      <c r="C33647" s="227"/>
    </row>
    <row r="33648" spans="3:3" ht="15.6" x14ac:dyDescent="0.3">
      <c r="C33648" s="227"/>
    </row>
    <row r="33649" spans="3:3" ht="15.6" x14ac:dyDescent="0.3">
      <c r="C33649" s="227"/>
    </row>
    <row r="33650" spans="3:3" ht="15.6" x14ac:dyDescent="0.3">
      <c r="C33650" s="227"/>
    </row>
    <row r="33651" spans="3:3" ht="15.6" x14ac:dyDescent="0.3">
      <c r="C33651" s="227"/>
    </row>
    <row r="33652" spans="3:3" ht="15.6" x14ac:dyDescent="0.3">
      <c r="C33652" s="227"/>
    </row>
    <row r="33653" spans="3:3" ht="15.6" x14ac:dyDescent="0.3">
      <c r="C33653" s="227"/>
    </row>
    <row r="33654" spans="3:3" ht="15.6" x14ac:dyDescent="0.3">
      <c r="C33654" s="227"/>
    </row>
    <row r="33655" spans="3:3" ht="15.6" x14ac:dyDescent="0.3">
      <c r="C33655" s="227"/>
    </row>
    <row r="33656" spans="3:3" ht="15.6" x14ac:dyDescent="0.3">
      <c r="C33656" s="227"/>
    </row>
    <row r="33657" spans="3:3" ht="15.6" x14ac:dyDescent="0.3">
      <c r="C33657" s="227"/>
    </row>
    <row r="33658" spans="3:3" ht="15.6" x14ac:dyDescent="0.3">
      <c r="C33658" s="227"/>
    </row>
    <row r="33659" spans="3:3" ht="15.6" x14ac:dyDescent="0.3">
      <c r="C33659" s="227"/>
    </row>
    <row r="33660" spans="3:3" ht="15.6" x14ac:dyDescent="0.3">
      <c r="C33660" s="227"/>
    </row>
    <row r="33661" spans="3:3" ht="15.6" x14ac:dyDescent="0.3">
      <c r="C33661" s="227"/>
    </row>
    <row r="33662" spans="3:3" ht="15.6" x14ac:dyDescent="0.3">
      <c r="C33662" s="227"/>
    </row>
    <row r="33663" spans="3:3" ht="15.6" x14ac:dyDescent="0.3">
      <c r="C33663" s="227"/>
    </row>
    <row r="33664" spans="3:3" ht="15.6" x14ac:dyDescent="0.3">
      <c r="C33664" s="227"/>
    </row>
    <row r="33665" spans="3:3" ht="15.6" x14ac:dyDescent="0.3">
      <c r="C33665" s="227"/>
    </row>
    <row r="33666" spans="3:3" ht="15.6" x14ac:dyDescent="0.3">
      <c r="C33666" s="227"/>
    </row>
    <row r="33667" spans="3:3" ht="15.6" x14ac:dyDescent="0.3">
      <c r="C33667" s="227"/>
    </row>
    <row r="33668" spans="3:3" ht="15.6" x14ac:dyDescent="0.3">
      <c r="C33668" s="227"/>
    </row>
    <row r="33669" spans="3:3" ht="15.6" x14ac:dyDescent="0.3">
      <c r="C33669" s="227"/>
    </row>
    <row r="33670" spans="3:3" ht="15.6" x14ac:dyDescent="0.3">
      <c r="C33670" s="227"/>
    </row>
    <row r="33671" spans="3:3" ht="15.6" x14ac:dyDescent="0.3">
      <c r="C33671" s="227"/>
    </row>
    <row r="33672" spans="3:3" ht="15.6" x14ac:dyDescent="0.3">
      <c r="C33672" s="227"/>
    </row>
    <row r="33673" spans="3:3" ht="15.6" x14ac:dyDescent="0.3">
      <c r="C33673" s="227"/>
    </row>
    <row r="33674" spans="3:3" ht="15.6" x14ac:dyDescent="0.3">
      <c r="C33674" s="227"/>
    </row>
    <row r="33675" spans="3:3" ht="15.6" x14ac:dyDescent="0.3">
      <c r="C33675" s="227"/>
    </row>
    <row r="33676" spans="3:3" ht="15.6" x14ac:dyDescent="0.3">
      <c r="C33676" s="227"/>
    </row>
    <row r="33677" spans="3:3" ht="15.6" x14ac:dyDescent="0.3">
      <c r="C33677" s="227"/>
    </row>
    <row r="33678" spans="3:3" ht="15.6" x14ac:dyDescent="0.3">
      <c r="C33678" s="227"/>
    </row>
    <row r="33679" spans="3:3" ht="15.6" x14ac:dyDescent="0.3">
      <c r="C33679" s="227"/>
    </row>
    <row r="33680" spans="3:3" ht="15.6" x14ac:dyDescent="0.3">
      <c r="C33680" s="227"/>
    </row>
    <row r="33681" spans="3:3" ht="15.6" x14ac:dyDescent="0.3">
      <c r="C33681" s="227"/>
    </row>
    <row r="33682" spans="3:3" ht="15.6" x14ac:dyDescent="0.3">
      <c r="C33682" s="227"/>
    </row>
    <row r="33683" spans="3:3" ht="15.6" x14ac:dyDescent="0.3">
      <c r="C33683" s="227"/>
    </row>
    <row r="33684" spans="3:3" ht="15.6" x14ac:dyDescent="0.3">
      <c r="C33684" s="227"/>
    </row>
    <row r="33685" spans="3:3" ht="15.6" x14ac:dyDescent="0.3">
      <c r="C33685" s="227"/>
    </row>
    <row r="33686" spans="3:3" ht="15.6" x14ac:dyDescent="0.3">
      <c r="C33686" s="227"/>
    </row>
    <row r="33687" spans="3:3" ht="15.6" x14ac:dyDescent="0.3">
      <c r="C33687" s="227"/>
    </row>
    <row r="33688" spans="3:3" ht="15.6" x14ac:dyDescent="0.3">
      <c r="C33688" s="227"/>
    </row>
    <row r="33689" spans="3:3" ht="15.6" x14ac:dyDescent="0.3">
      <c r="C33689" s="227"/>
    </row>
    <row r="33690" spans="3:3" ht="15.6" x14ac:dyDescent="0.3">
      <c r="C33690" s="227"/>
    </row>
    <row r="33691" spans="3:3" ht="15.6" x14ac:dyDescent="0.3">
      <c r="C33691" s="227"/>
    </row>
    <row r="33692" spans="3:3" ht="15.6" x14ac:dyDescent="0.3">
      <c r="C33692" s="227"/>
    </row>
    <row r="33693" spans="3:3" ht="15.6" x14ac:dyDescent="0.3">
      <c r="C33693" s="227"/>
    </row>
    <row r="33694" spans="3:3" ht="15.6" x14ac:dyDescent="0.3">
      <c r="C33694" s="227"/>
    </row>
    <row r="33695" spans="3:3" ht="15.6" x14ac:dyDescent="0.3">
      <c r="C33695" s="227"/>
    </row>
    <row r="33696" spans="3:3" ht="15.6" x14ac:dyDescent="0.3">
      <c r="C33696" s="227"/>
    </row>
    <row r="33697" spans="3:3" ht="15.6" x14ac:dyDescent="0.3">
      <c r="C33697" s="227"/>
    </row>
    <row r="33698" spans="3:3" ht="15.6" x14ac:dyDescent="0.3">
      <c r="C33698" s="227"/>
    </row>
    <row r="33699" spans="3:3" ht="15.6" x14ac:dyDescent="0.3">
      <c r="C33699" s="227"/>
    </row>
    <row r="33700" spans="3:3" ht="15.6" x14ac:dyDescent="0.3">
      <c r="C33700" s="227"/>
    </row>
    <row r="33701" spans="3:3" ht="15.6" x14ac:dyDescent="0.3">
      <c r="C33701" s="227"/>
    </row>
    <row r="33702" spans="3:3" ht="15.6" x14ac:dyDescent="0.3">
      <c r="C33702" s="227"/>
    </row>
    <row r="33703" spans="3:3" ht="15.6" x14ac:dyDescent="0.3">
      <c r="C33703" s="227"/>
    </row>
    <row r="33704" spans="3:3" ht="15.6" x14ac:dyDescent="0.3">
      <c r="C33704" s="227"/>
    </row>
    <row r="33705" spans="3:3" ht="15.6" x14ac:dyDescent="0.3">
      <c r="C33705" s="227"/>
    </row>
    <row r="33706" spans="3:3" ht="15.6" x14ac:dyDescent="0.3">
      <c r="C33706" s="227"/>
    </row>
    <row r="33707" spans="3:3" ht="15.6" x14ac:dyDescent="0.3">
      <c r="C33707" s="227"/>
    </row>
    <row r="33708" spans="3:3" ht="15.6" x14ac:dyDescent="0.3">
      <c r="C33708" s="227"/>
    </row>
    <row r="33709" spans="3:3" ht="15.6" x14ac:dyDescent="0.3">
      <c r="C33709" s="227"/>
    </row>
    <row r="33710" spans="3:3" ht="15.6" x14ac:dyDescent="0.3">
      <c r="C33710" s="227"/>
    </row>
    <row r="33711" spans="3:3" ht="15.6" x14ac:dyDescent="0.3">
      <c r="C33711" s="227"/>
    </row>
    <row r="33712" spans="3:3" ht="15.6" x14ac:dyDescent="0.3">
      <c r="C33712" s="227"/>
    </row>
    <row r="33713" spans="3:3" ht="15.6" x14ac:dyDescent="0.3">
      <c r="C33713" s="227"/>
    </row>
    <row r="33714" spans="3:3" ht="15.6" x14ac:dyDescent="0.3">
      <c r="C33714" s="227"/>
    </row>
    <row r="33715" spans="3:3" ht="15.6" x14ac:dyDescent="0.3">
      <c r="C33715" s="227"/>
    </row>
    <row r="33716" spans="3:3" ht="15.6" x14ac:dyDescent="0.3">
      <c r="C33716" s="227"/>
    </row>
    <row r="33717" spans="3:3" ht="15.6" x14ac:dyDescent="0.3">
      <c r="C33717" s="227"/>
    </row>
    <row r="33718" spans="3:3" ht="15.6" x14ac:dyDescent="0.3">
      <c r="C33718" s="227"/>
    </row>
    <row r="33719" spans="3:3" ht="15.6" x14ac:dyDescent="0.3">
      <c r="C33719" s="227"/>
    </row>
    <row r="33720" spans="3:3" ht="15.6" x14ac:dyDescent="0.3">
      <c r="C33720" s="227"/>
    </row>
    <row r="33721" spans="3:3" ht="15.6" x14ac:dyDescent="0.3">
      <c r="C33721" s="227"/>
    </row>
    <row r="33722" spans="3:3" ht="15.6" x14ac:dyDescent="0.3">
      <c r="C33722" s="227"/>
    </row>
    <row r="33723" spans="3:3" ht="15.6" x14ac:dyDescent="0.3">
      <c r="C33723" s="227"/>
    </row>
    <row r="33724" spans="3:3" ht="15.6" x14ac:dyDescent="0.3">
      <c r="C33724" s="227"/>
    </row>
    <row r="33725" spans="3:3" ht="15.6" x14ac:dyDescent="0.3">
      <c r="C33725" s="227"/>
    </row>
    <row r="33726" spans="3:3" ht="15.6" x14ac:dyDescent="0.3">
      <c r="C33726" s="227"/>
    </row>
    <row r="33727" spans="3:3" ht="15.6" x14ac:dyDescent="0.3">
      <c r="C33727" s="227"/>
    </row>
    <row r="33728" spans="3:3" ht="15.6" x14ac:dyDescent="0.3">
      <c r="C33728" s="227"/>
    </row>
    <row r="33729" spans="3:3" ht="15.6" x14ac:dyDescent="0.3">
      <c r="C33729" s="227"/>
    </row>
    <row r="33730" spans="3:3" ht="15.6" x14ac:dyDescent="0.3">
      <c r="C33730" s="227"/>
    </row>
    <row r="33731" spans="3:3" ht="15.6" x14ac:dyDescent="0.3">
      <c r="C33731" s="227"/>
    </row>
    <row r="33732" spans="3:3" ht="15.6" x14ac:dyDescent="0.3">
      <c r="C33732" s="227"/>
    </row>
    <row r="33733" spans="3:3" ht="15.6" x14ac:dyDescent="0.3">
      <c r="C33733" s="227"/>
    </row>
    <row r="33734" spans="3:3" ht="15.6" x14ac:dyDescent="0.3">
      <c r="C33734" s="227"/>
    </row>
    <row r="33735" spans="3:3" ht="15.6" x14ac:dyDescent="0.3">
      <c r="C33735" s="227"/>
    </row>
    <row r="33736" spans="3:3" ht="15.6" x14ac:dyDescent="0.3">
      <c r="C33736" s="227"/>
    </row>
    <row r="33737" spans="3:3" ht="15.6" x14ac:dyDescent="0.3">
      <c r="C33737" s="227"/>
    </row>
    <row r="33738" spans="3:3" ht="15.6" x14ac:dyDescent="0.3">
      <c r="C33738" s="227"/>
    </row>
    <row r="33739" spans="3:3" ht="15.6" x14ac:dyDescent="0.3">
      <c r="C33739" s="227"/>
    </row>
    <row r="33740" spans="3:3" ht="15.6" x14ac:dyDescent="0.3">
      <c r="C33740" s="227"/>
    </row>
    <row r="33741" spans="3:3" ht="15.6" x14ac:dyDescent="0.3">
      <c r="C33741" s="227"/>
    </row>
    <row r="33742" spans="3:3" ht="15.6" x14ac:dyDescent="0.3">
      <c r="C33742" s="227"/>
    </row>
    <row r="33743" spans="3:3" ht="15.6" x14ac:dyDescent="0.3">
      <c r="C33743" s="227"/>
    </row>
    <row r="33744" spans="3:3" ht="15.6" x14ac:dyDescent="0.3">
      <c r="C33744" s="227"/>
    </row>
    <row r="33745" spans="3:3" ht="15.6" x14ac:dyDescent="0.3">
      <c r="C33745" s="227"/>
    </row>
    <row r="33746" spans="3:3" ht="15.6" x14ac:dyDescent="0.3">
      <c r="C33746" s="227"/>
    </row>
    <row r="33747" spans="3:3" ht="15.6" x14ac:dyDescent="0.3">
      <c r="C33747" s="227"/>
    </row>
    <row r="33748" spans="3:3" ht="15.6" x14ac:dyDescent="0.3">
      <c r="C33748" s="227"/>
    </row>
    <row r="33749" spans="3:3" ht="15.6" x14ac:dyDescent="0.3">
      <c r="C33749" s="227"/>
    </row>
    <row r="33750" spans="3:3" ht="15.6" x14ac:dyDescent="0.3">
      <c r="C33750" s="227"/>
    </row>
    <row r="33751" spans="3:3" ht="15.6" x14ac:dyDescent="0.3">
      <c r="C33751" s="227"/>
    </row>
    <row r="33752" spans="3:3" ht="15.6" x14ac:dyDescent="0.3">
      <c r="C33752" s="227"/>
    </row>
    <row r="33753" spans="3:3" ht="15.6" x14ac:dyDescent="0.3">
      <c r="C33753" s="227"/>
    </row>
    <row r="33754" spans="3:3" ht="15.6" x14ac:dyDescent="0.3">
      <c r="C33754" s="227"/>
    </row>
    <row r="33755" spans="3:3" ht="15.6" x14ac:dyDescent="0.3">
      <c r="C33755" s="227"/>
    </row>
    <row r="33756" spans="3:3" ht="15.6" x14ac:dyDescent="0.3">
      <c r="C33756" s="227"/>
    </row>
    <row r="33757" spans="3:3" ht="15.6" x14ac:dyDescent="0.3">
      <c r="C33757" s="227"/>
    </row>
    <row r="33758" spans="3:3" ht="15.6" x14ac:dyDescent="0.3">
      <c r="C33758" s="227"/>
    </row>
    <row r="33759" spans="3:3" ht="15.6" x14ac:dyDescent="0.3">
      <c r="C33759" s="227"/>
    </row>
    <row r="33760" spans="3:3" ht="15.6" x14ac:dyDescent="0.3">
      <c r="C33760" s="227"/>
    </row>
    <row r="33761" spans="3:3" ht="15.6" x14ac:dyDescent="0.3">
      <c r="C33761" s="227"/>
    </row>
    <row r="33762" spans="3:3" ht="15.6" x14ac:dyDescent="0.3">
      <c r="C33762" s="227"/>
    </row>
    <row r="33763" spans="3:3" ht="15.6" x14ac:dyDescent="0.3">
      <c r="C33763" s="227"/>
    </row>
    <row r="33764" spans="3:3" ht="15.6" x14ac:dyDescent="0.3">
      <c r="C33764" s="227"/>
    </row>
    <row r="33765" spans="3:3" ht="15.6" x14ac:dyDescent="0.3">
      <c r="C33765" s="227"/>
    </row>
    <row r="33766" spans="3:3" ht="15.6" x14ac:dyDescent="0.3">
      <c r="C33766" s="227"/>
    </row>
    <row r="33767" spans="3:3" ht="15.6" x14ac:dyDescent="0.3">
      <c r="C33767" s="227"/>
    </row>
    <row r="33768" spans="3:3" ht="15.6" x14ac:dyDescent="0.3">
      <c r="C33768" s="227"/>
    </row>
    <row r="33769" spans="3:3" ht="15.6" x14ac:dyDescent="0.3">
      <c r="C33769" s="227"/>
    </row>
    <row r="33770" spans="3:3" ht="15.6" x14ac:dyDescent="0.3">
      <c r="C33770" s="227"/>
    </row>
    <row r="33771" spans="3:3" ht="15.6" x14ac:dyDescent="0.3">
      <c r="C33771" s="227"/>
    </row>
    <row r="33772" spans="3:3" ht="15.6" x14ac:dyDescent="0.3">
      <c r="C33772" s="227"/>
    </row>
    <row r="33773" spans="3:3" ht="15.6" x14ac:dyDescent="0.3">
      <c r="C33773" s="227"/>
    </row>
    <row r="33774" spans="3:3" ht="15.6" x14ac:dyDescent="0.3">
      <c r="C33774" s="227"/>
    </row>
    <row r="33775" spans="3:3" ht="15.6" x14ac:dyDescent="0.3">
      <c r="C33775" s="227"/>
    </row>
    <row r="33776" spans="3:3" ht="15.6" x14ac:dyDescent="0.3">
      <c r="C33776" s="227"/>
    </row>
    <row r="33777" spans="3:3" ht="15.6" x14ac:dyDescent="0.3">
      <c r="C33777" s="227"/>
    </row>
    <row r="33778" spans="3:3" ht="15.6" x14ac:dyDescent="0.3">
      <c r="C33778" s="227"/>
    </row>
    <row r="33779" spans="3:3" ht="15.6" x14ac:dyDescent="0.3">
      <c r="C33779" s="227"/>
    </row>
    <row r="33780" spans="3:3" ht="15.6" x14ac:dyDescent="0.3">
      <c r="C33780" s="227"/>
    </row>
    <row r="33781" spans="3:3" ht="15.6" x14ac:dyDescent="0.3">
      <c r="C33781" s="227"/>
    </row>
    <row r="33782" spans="3:3" ht="15.6" x14ac:dyDescent="0.3">
      <c r="C33782" s="227"/>
    </row>
    <row r="33783" spans="3:3" ht="15.6" x14ac:dyDescent="0.3">
      <c r="C33783" s="227"/>
    </row>
    <row r="33784" spans="3:3" ht="15.6" x14ac:dyDescent="0.3">
      <c r="C33784" s="227"/>
    </row>
    <row r="33785" spans="3:3" ht="15.6" x14ac:dyDescent="0.3">
      <c r="C33785" s="227"/>
    </row>
    <row r="33786" spans="3:3" ht="15.6" x14ac:dyDescent="0.3">
      <c r="C33786" s="227"/>
    </row>
    <row r="33787" spans="3:3" ht="15.6" x14ac:dyDescent="0.3">
      <c r="C33787" s="227"/>
    </row>
    <row r="33788" spans="3:3" ht="15.6" x14ac:dyDescent="0.3">
      <c r="C33788" s="227"/>
    </row>
    <row r="33789" spans="3:3" ht="15.6" x14ac:dyDescent="0.3">
      <c r="C33789" s="227"/>
    </row>
    <row r="33790" spans="3:3" ht="15.6" x14ac:dyDescent="0.3">
      <c r="C33790" s="227"/>
    </row>
    <row r="33791" spans="3:3" ht="15.6" x14ac:dyDescent="0.3">
      <c r="C33791" s="227"/>
    </row>
    <row r="33792" spans="3:3" ht="15.6" x14ac:dyDescent="0.3">
      <c r="C33792" s="227"/>
    </row>
    <row r="33793" spans="3:3" ht="15.6" x14ac:dyDescent="0.3">
      <c r="C33793" s="227"/>
    </row>
    <row r="33794" spans="3:3" ht="15.6" x14ac:dyDescent="0.3">
      <c r="C33794" s="227"/>
    </row>
    <row r="33795" spans="3:3" ht="15.6" x14ac:dyDescent="0.3">
      <c r="C33795" s="227"/>
    </row>
    <row r="33796" spans="3:3" ht="15.6" x14ac:dyDescent="0.3">
      <c r="C33796" s="227"/>
    </row>
    <row r="33797" spans="3:3" ht="15.6" x14ac:dyDescent="0.3">
      <c r="C33797" s="227"/>
    </row>
    <row r="33798" spans="3:3" ht="15.6" x14ac:dyDescent="0.3">
      <c r="C33798" s="227"/>
    </row>
    <row r="33799" spans="3:3" ht="15.6" x14ac:dyDescent="0.3">
      <c r="C33799" s="227"/>
    </row>
    <row r="33800" spans="3:3" ht="15.6" x14ac:dyDescent="0.3">
      <c r="C33800" s="227"/>
    </row>
    <row r="33801" spans="3:3" ht="15.6" x14ac:dyDescent="0.3">
      <c r="C33801" s="227"/>
    </row>
    <row r="33802" spans="3:3" ht="15.6" x14ac:dyDescent="0.3">
      <c r="C33802" s="227"/>
    </row>
    <row r="33803" spans="3:3" ht="15.6" x14ac:dyDescent="0.3">
      <c r="C33803" s="227"/>
    </row>
    <row r="33804" spans="3:3" ht="15.6" x14ac:dyDescent="0.3">
      <c r="C33804" s="227"/>
    </row>
    <row r="33805" spans="3:3" ht="15.6" x14ac:dyDescent="0.3">
      <c r="C33805" s="227"/>
    </row>
    <row r="33806" spans="3:3" ht="15.6" x14ac:dyDescent="0.3">
      <c r="C33806" s="227"/>
    </row>
    <row r="33807" spans="3:3" ht="15.6" x14ac:dyDescent="0.3">
      <c r="C33807" s="227"/>
    </row>
    <row r="33808" spans="3:3" ht="15.6" x14ac:dyDescent="0.3">
      <c r="C33808" s="227"/>
    </row>
    <row r="33809" spans="3:3" ht="15.6" x14ac:dyDescent="0.3">
      <c r="C33809" s="227"/>
    </row>
    <row r="33810" spans="3:3" ht="15.6" x14ac:dyDescent="0.3">
      <c r="C33810" s="227"/>
    </row>
    <row r="33811" spans="3:3" ht="15.6" x14ac:dyDescent="0.3">
      <c r="C33811" s="227"/>
    </row>
    <row r="33812" spans="3:3" ht="15.6" x14ac:dyDescent="0.3">
      <c r="C33812" s="227"/>
    </row>
    <row r="33813" spans="3:3" ht="15.6" x14ac:dyDescent="0.3">
      <c r="C33813" s="227"/>
    </row>
    <row r="33814" spans="3:3" ht="15.6" x14ac:dyDescent="0.3">
      <c r="C33814" s="227"/>
    </row>
    <row r="33815" spans="3:3" ht="15.6" x14ac:dyDescent="0.3">
      <c r="C33815" s="227"/>
    </row>
    <row r="33816" spans="3:3" ht="15.6" x14ac:dyDescent="0.3">
      <c r="C33816" s="227"/>
    </row>
    <row r="33817" spans="3:3" ht="15.6" x14ac:dyDescent="0.3">
      <c r="C33817" s="227"/>
    </row>
    <row r="33818" spans="3:3" ht="15.6" x14ac:dyDescent="0.3">
      <c r="C33818" s="227"/>
    </row>
    <row r="33819" spans="3:3" ht="15.6" x14ac:dyDescent="0.3">
      <c r="C33819" s="227"/>
    </row>
    <row r="33820" spans="3:3" ht="15.6" x14ac:dyDescent="0.3">
      <c r="C33820" s="227"/>
    </row>
    <row r="33821" spans="3:3" ht="15.6" x14ac:dyDescent="0.3">
      <c r="C33821" s="227"/>
    </row>
    <row r="33822" spans="3:3" ht="15.6" x14ac:dyDescent="0.3">
      <c r="C33822" s="227"/>
    </row>
    <row r="33823" spans="3:3" ht="15.6" x14ac:dyDescent="0.3">
      <c r="C33823" s="227"/>
    </row>
    <row r="33824" spans="3:3" ht="15.6" x14ac:dyDescent="0.3">
      <c r="C33824" s="227"/>
    </row>
    <row r="33825" spans="3:3" ht="15.6" x14ac:dyDescent="0.3">
      <c r="C33825" s="227"/>
    </row>
    <row r="33826" spans="3:3" ht="15.6" x14ac:dyDescent="0.3">
      <c r="C33826" s="227"/>
    </row>
    <row r="33827" spans="3:3" ht="15.6" x14ac:dyDescent="0.3">
      <c r="C33827" s="227"/>
    </row>
    <row r="33828" spans="3:3" ht="15.6" x14ac:dyDescent="0.3">
      <c r="C33828" s="227"/>
    </row>
    <row r="33829" spans="3:3" ht="15.6" x14ac:dyDescent="0.3">
      <c r="C33829" s="227"/>
    </row>
    <row r="33830" spans="3:3" ht="15.6" x14ac:dyDescent="0.3">
      <c r="C33830" s="227"/>
    </row>
    <row r="33831" spans="3:3" ht="15.6" x14ac:dyDescent="0.3">
      <c r="C33831" s="227"/>
    </row>
    <row r="33832" spans="3:3" ht="15.6" x14ac:dyDescent="0.3">
      <c r="C33832" s="227"/>
    </row>
    <row r="33833" spans="3:3" ht="15.6" x14ac:dyDescent="0.3">
      <c r="C33833" s="227"/>
    </row>
    <row r="33834" spans="3:3" ht="15.6" x14ac:dyDescent="0.3">
      <c r="C33834" s="227"/>
    </row>
    <row r="33835" spans="3:3" ht="15.6" x14ac:dyDescent="0.3">
      <c r="C33835" s="227"/>
    </row>
    <row r="33836" spans="3:3" ht="15.6" x14ac:dyDescent="0.3">
      <c r="C33836" s="227"/>
    </row>
    <row r="33837" spans="3:3" ht="15.6" x14ac:dyDescent="0.3">
      <c r="C33837" s="227"/>
    </row>
    <row r="33838" spans="3:3" ht="15.6" x14ac:dyDescent="0.3">
      <c r="C33838" s="227"/>
    </row>
    <row r="33839" spans="3:3" ht="15.6" x14ac:dyDescent="0.3">
      <c r="C33839" s="227"/>
    </row>
    <row r="33840" spans="3:3" ht="15.6" x14ac:dyDescent="0.3">
      <c r="C33840" s="227"/>
    </row>
    <row r="33841" spans="3:3" ht="15.6" x14ac:dyDescent="0.3">
      <c r="C33841" s="227"/>
    </row>
    <row r="33842" spans="3:3" ht="15.6" x14ac:dyDescent="0.3">
      <c r="C33842" s="227"/>
    </row>
    <row r="33843" spans="3:3" ht="15.6" x14ac:dyDescent="0.3">
      <c r="C33843" s="227"/>
    </row>
    <row r="33844" spans="3:3" ht="15.6" x14ac:dyDescent="0.3">
      <c r="C33844" s="227"/>
    </row>
    <row r="33845" spans="3:3" ht="15.6" x14ac:dyDescent="0.3">
      <c r="C33845" s="227"/>
    </row>
    <row r="33846" spans="3:3" ht="15.6" x14ac:dyDescent="0.3">
      <c r="C33846" s="227"/>
    </row>
    <row r="33847" spans="3:3" ht="15.6" x14ac:dyDescent="0.3">
      <c r="C33847" s="227"/>
    </row>
    <row r="33848" spans="3:3" ht="15.6" x14ac:dyDescent="0.3">
      <c r="C33848" s="227"/>
    </row>
    <row r="33849" spans="3:3" ht="15.6" x14ac:dyDescent="0.3">
      <c r="C33849" s="227"/>
    </row>
    <row r="33850" spans="3:3" ht="15.6" x14ac:dyDescent="0.3">
      <c r="C33850" s="227"/>
    </row>
    <row r="33851" spans="3:3" ht="15.6" x14ac:dyDescent="0.3">
      <c r="C33851" s="227"/>
    </row>
    <row r="33852" spans="3:3" ht="15.6" x14ac:dyDescent="0.3">
      <c r="C33852" s="227"/>
    </row>
    <row r="33853" spans="3:3" ht="15.6" x14ac:dyDescent="0.3">
      <c r="C33853" s="227"/>
    </row>
    <row r="33854" spans="3:3" ht="15.6" x14ac:dyDescent="0.3">
      <c r="C33854" s="227"/>
    </row>
    <row r="33855" spans="3:3" ht="15.6" x14ac:dyDescent="0.3">
      <c r="C33855" s="227"/>
    </row>
    <row r="33856" spans="3:3" ht="15.6" x14ac:dyDescent="0.3">
      <c r="C33856" s="227"/>
    </row>
    <row r="33857" spans="3:3" ht="15.6" x14ac:dyDescent="0.3">
      <c r="C33857" s="227"/>
    </row>
    <row r="33858" spans="3:3" ht="15.6" x14ac:dyDescent="0.3">
      <c r="C33858" s="227"/>
    </row>
    <row r="33859" spans="3:3" ht="15.6" x14ac:dyDescent="0.3">
      <c r="C33859" s="227"/>
    </row>
    <row r="33860" spans="3:3" ht="15.6" x14ac:dyDescent="0.3">
      <c r="C33860" s="227"/>
    </row>
    <row r="33861" spans="3:3" ht="15.6" x14ac:dyDescent="0.3">
      <c r="C33861" s="227"/>
    </row>
    <row r="33862" spans="3:3" ht="15.6" x14ac:dyDescent="0.3">
      <c r="C33862" s="227"/>
    </row>
    <row r="33863" spans="3:3" ht="15.6" x14ac:dyDescent="0.3">
      <c r="C33863" s="227"/>
    </row>
    <row r="33864" spans="3:3" ht="15.6" x14ac:dyDescent="0.3">
      <c r="C33864" s="227"/>
    </row>
    <row r="33865" spans="3:3" ht="15.6" x14ac:dyDescent="0.3">
      <c r="C33865" s="227"/>
    </row>
    <row r="33866" spans="3:3" ht="15.6" x14ac:dyDescent="0.3">
      <c r="C33866" s="227"/>
    </row>
    <row r="33867" spans="3:3" ht="15.6" x14ac:dyDescent="0.3">
      <c r="C33867" s="227"/>
    </row>
    <row r="33868" spans="3:3" ht="15.6" x14ac:dyDescent="0.3">
      <c r="C33868" s="227"/>
    </row>
    <row r="33869" spans="3:3" ht="15.6" x14ac:dyDescent="0.3">
      <c r="C33869" s="227"/>
    </row>
    <row r="33870" spans="3:3" ht="15.6" x14ac:dyDescent="0.3">
      <c r="C33870" s="227"/>
    </row>
    <row r="33871" spans="3:3" ht="15.6" x14ac:dyDescent="0.3">
      <c r="C33871" s="227"/>
    </row>
    <row r="33872" spans="3:3" ht="15.6" x14ac:dyDescent="0.3">
      <c r="C33872" s="227"/>
    </row>
    <row r="33873" spans="3:3" ht="15.6" x14ac:dyDescent="0.3">
      <c r="C33873" s="227"/>
    </row>
    <row r="33874" spans="3:3" ht="15.6" x14ac:dyDescent="0.3">
      <c r="C33874" s="227"/>
    </row>
    <row r="33875" spans="3:3" ht="15.6" x14ac:dyDescent="0.3">
      <c r="C33875" s="227"/>
    </row>
    <row r="33876" spans="3:3" ht="15.6" x14ac:dyDescent="0.3">
      <c r="C33876" s="227"/>
    </row>
    <row r="33877" spans="3:3" ht="15.6" x14ac:dyDescent="0.3">
      <c r="C33877" s="227"/>
    </row>
    <row r="33878" spans="3:3" ht="15.6" x14ac:dyDescent="0.3">
      <c r="C33878" s="227"/>
    </row>
    <row r="33879" spans="3:3" ht="15.6" x14ac:dyDescent="0.3">
      <c r="C33879" s="227"/>
    </row>
    <row r="33880" spans="3:3" ht="15.6" x14ac:dyDescent="0.3">
      <c r="C33880" s="227"/>
    </row>
    <row r="33881" spans="3:3" ht="15.6" x14ac:dyDescent="0.3">
      <c r="C33881" s="227"/>
    </row>
    <row r="33882" spans="3:3" ht="15.6" x14ac:dyDescent="0.3">
      <c r="C33882" s="227"/>
    </row>
    <row r="33883" spans="3:3" ht="15.6" x14ac:dyDescent="0.3">
      <c r="C33883" s="227"/>
    </row>
    <row r="33884" spans="3:3" ht="15.6" x14ac:dyDescent="0.3">
      <c r="C33884" s="227"/>
    </row>
    <row r="33885" spans="3:3" ht="15.6" x14ac:dyDescent="0.3">
      <c r="C33885" s="227"/>
    </row>
    <row r="33886" spans="3:3" ht="15.6" x14ac:dyDescent="0.3">
      <c r="C33886" s="227"/>
    </row>
    <row r="33887" spans="3:3" ht="15.6" x14ac:dyDescent="0.3">
      <c r="C33887" s="227"/>
    </row>
    <row r="33888" spans="3:3" ht="15.6" x14ac:dyDescent="0.3">
      <c r="C33888" s="227"/>
    </row>
    <row r="33889" spans="3:3" ht="15.6" x14ac:dyDescent="0.3">
      <c r="C33889" s="227"/>
    </row>
    <row r="33890" spans="3:3" ht="15.6" x14ac:dyDescent="0.3">
      <c r="C33890" s="227"/>
    </row>
    <row r="33891" spans="3:3" ht="15.6" x14ac:dyDescent="0.3">
      <c r="C33891" s="227"/>
    </row>
    <row r="33892" spans="3:3" ht="15.6" x14ac:dyDescent="0.3">
      <c r="C33892" s="227"/>
    </row>
    <row r="33893" spans="3:3" ht="15.6" x14ac:dyDescent="0.3">
      <c r="C33893" s="227"/>
    </row>
    <row r="33894" spans="3:3" ht="15.6" x14ac:dyDescent="0.3">
      <c r="C33894" s="227"/>
    </row>
    <row r="33895" spans="3:3" ht="15.6" x14ac:dyDescent="0.3">
      <c r="C33895" s="227"/>
    </row>
    <row r="33896" spans="3:3" ht="15.6" x14ac:dyDescent="0.3">
      <c r="C33896" s="227"/>
    </row>
    <row r="33897" spans="3:3" ht="15.6" x14ac:dyDescent="0.3">
      <c r="C33897" s="227"/>
    </row>
    <row r="33898" spans="3:3" ht="15.6" x14ac:dyDescent="0.3">
      <c r="C33898" s="227"/>
    </row>
    <row r="33899" spans="3:3" ht="15.6" x14ac:dyDescent="0.3">
      <c r="C33899" s="227"/>
    </row>
    <row r="33900" spans="3:3" ht="15.6" x14ac:dyDescent="0.3">
      <c r="C33900" s="227"/>
    </row>
    <row r="33901" spans="3:3" ht="15.6" x14ac:dyDescent="0.3">
      <c r="C33901" s="227"/>
    </row>
    <row r="33902" spans="3:3" ht="15.6" x14ac:dyDescent="0.3">
      <c r="C33902" s="227"/>
    </row>
    <row r="33903" spans="3:3" ht="15.6" x14ac:dyDescent="0.3">
      <c r="C33903" s="227"/>
    </row>
    <row r="33904" spans="3:3" ht="15.6" x14ac:dyDescent="0.3">
      <c r="C33904" s="227"/>
    </row>
    <row r="33905" spans="3:3" ht="15.6" x14ac:dyDescent="0.3">
      <c r="C33905" s="227"/>
    </row>
    <row r="33906" spans="3:3" ht="15.6" x14ac:dyDescent="0.3">
      <c r="C33906" s="227"/>
    </row>
    <row r="33907" spans="3:3" ht="15.6" x14ac:dyDescent="0.3">
      <c r="C33907" s="227"/>
    </row>
    <row r="33908" spans="3:3" ht="15.6" x14ac:dyDescent="0.3">
      <c r="C33908" s="227"/>
    </row>
    <row r="33909" spans="3:3" ht="15.6" x14ac:dyDescent="0.3">
      <c r="C33909" s="227"/>
    </row>
    <row r="33910" spans="3:3" ht="15.6" x14ac:dyDescent="0.3">
      <c r="C33910" s="227"/>
    </row>
    <row r="33911" spans="3:3" ht="15.6" x14ac:dyDescent="0.3">
      <c r="C33911" s="227"/>
    </row>
    <row r="33912" spans="3:3" ht="15.6" x14ac:dyDescent="0.3">
      <c r="C33912" s="227"/>
    </row>
    <row r="33913" spans="3:3" ht="15.6" x14ac:dyDescent="0.3">
      <c r="C33913" s="227"/>
    </row>
    <row r="33914" spans="3:3" ht="15.6" x14ac:dyDescent="0.3">
      <c r="C33914" s="227"/>
    </row>
    <row r="33915" spans="3:3" ht="15.6" x14ac:dyDescent="0.3">
      <c r="C33915" s="227"/>
    </row>
    <row r="33916" spans="3:3" ht="15.6" x14ac:dyDescent="0.3">
      <c r="C33916" s="227"/>
    </row>
    <row r="33917" spans="3:3" ht="15.6" x14ac:dyDescent="0.3">
      <c r="C33917" s="227"/>
    </row>
    <row r="33918" spans="3:3" ht="15.6" x14ac:dyDescent="0.3">
      <c r="C33918" s="227"/>
    </row>
    <row r="33919" spans="3:3" ht="15.6" x14ac:dyDescent="0.3">
      <c r="C33919" s="227"/>
    </row>
    <row r="33920" spans="3:3" ht="15.6" x14ac:dyDescent="0.3">
      <c r="C33920" s="227"/>
    </row>
    <row r="33921" spans="3:3" ht="15.6" x14ac:dyDescent="0.3">
      <c r="C33921" s="227"/>
    </row>
    <row r="33922" spans="3:3" ht="15.6" x14ac:dyDescent="0.3">
      <c r="C33922" s="227"/>
    </row>
    <row r="33923" spans="3:3" ht="15.6" x14ac:dyDescent="0.3">
      <c r="C33923" s="227"/>
    </row>
    <row r="33924" spans="3:3" ht="15.6" x14ac:dyDescent="0.3">
      <c r="C33924" s="227"/>
    </row>
    <row r="33925" spans="3:3" ht="15.6" x14ac:dyDescent="0.3">
      <c r="C33925" s="227"/>
    </row>
    <row r="33926" spans="3:3" ht="15.6" x14ac:dyDescent="0.3">
      <c r="C33926" s="227"/>
    </row>
    <row r="33927" spans="3:3" ht="15.6" x14ac:dyDescent="0.3">
      <c r="C33927" s="227"/>
    </row>
    <row r="33928" spans="3:3" ht="15.6" x14ac:dyDescent="0.3">
      <c r="C33928" s="227"/>
    </row>
    <row r="33929" spans="3:3" ht="15.6" x14ac:dyDescent="0.3">
      <c r="C33929" s="227"/>
    </row>
    <row r="33930" spans="3:3" ht="15.6" x14ac:dyDescent="0.3">
      <c r="C33930" s="227"/>
    </row>
    <row r="33931" spans="3:3" ht="15.6" x14ac:dyDescent="0.3">
      <c r="C33931" s="227"/>
    </row>
    <row r="33932" spans="3:3" ht="15.6" x14ac:dyDescent="0.3">
      <c r="C33932" s="227"/>
    </row>
    <row r="33933" spans="3:3" ht="15.6" x14ac:dyDescent="0.3">
      <c r="C33933" s="227"/>
    </row>
    <row r="33934" spans="3:3" ht="15.6" x14ac:dyDescent="0.3">
      <c r="C33934" s="227"/>
    </row>
    <row r="33935" spans="3:3" ht="15.6" x14ac:dyDescent="0.3">
      <c r="C33935" s="227"/>
    </row>
    <row r="33936" spans="3:3" ht="15.6" x14ac:dyDescent="0.3">
      <c r="C33936" s="227"/>
    </row>
    <row r="33937" spans="3:3" ht="15.6" x14ac:dyDescent="0.3">
      <c r="C33937" s="227"/>
    </row>
    <row r="33938" spans="3:3" ht="15.6" x14ac:dyDescent="0.3">
      <c r="C33938" s="227"/>
    </row>
    <row r="33939" spans="3:3" ht="15.6" x14ac:dyDescent="0.3">
      <c r="C33939" s="227"/>
    </row>
    <row r="33940" spans="3:3" ht="15.6" x14ac:dyDescent="0.3">
      <c r="C33940" s="227"/>
    </row>
    <row r="33941" spans="3:3" ht="15.6" x14ac:dyDescent="0.3">
      <c r="C33941" s="227"/>
    </row>
    <row r="33942" spans="3:3" ht="15.6" x14ac:dyDescent="0.3">
      <c r="C33942" s="227"/>
    </row>
    <row r="33943" spans="3:3" ht="15.6" x14ac:dyDescent="0.3">
      <c r="C33943" s="227"/>
    </row>
    <row r="33944" spans="3:3" ht="15.6" x14ac:dyDescent="0.3">
      <c r="C33944" s="227"/>
    </row>
    <row r="33945" spans="3:3" ht="15.6" x14ac:dyDescent="0.3">
      <c r="C33945" s="227"/>
    </row>
    <row r="33946" spans="3:3" ht="15.6" x14ac:dyDescent="0.3">
      <c r="C33946" s="227"/>
    </row>
    <row r="33947" spans="3:3" ht="15.6" x14ac:dyDescent="0.3">
      <c r="C33947" s="227"/>
    </row>
    <row r="33948" spans="3:3" ht="15.6" x14ac:dyDescent="0.3">
      <c r="C33948" s="227"/>
    </row>
    <row r="33949" spans="3:3" ht="15.6" x14ac:dyDescent="0.3">
      <c r="C33949" s="227"/>
    </row>
    <row r="33950" spans="3:3" ht="15.6" x14ac:dyDescent="0.3">
      <c r="C33950" s="227"/>
    </row>
    <row r="33951" spans="3:3" ht="15.6" x14ac:dyDescent="0.3">
      <c r="C33951" s="227"/>
    </row>
    <row r="33952" spans="3:3" ht="15.6" x14ac:dyDescent="0.3">
      <c r="C33952" s="227"/>
    </row>
    <row r="33953" spans="3:3" ht="15.6" x14ac:dyDescent="0.3">
      <c r="C33953" s="227"/>
    </row>
    <row r="33954" spans="3:3" ht="15.6" x14ac:dyDescent="0.3">
      <c r="C33954" s="227"/>
    </row>
    <row r="33955" spans="3:3" ht="15.6" x14ac:dyDescent="0.3">
      <c r="C33955" s="227"/>
    </row>
    <row r="33956" spans="3:3" ht="15.6" x14ac:dyDescent="0.3">
      <c r="C33956" s="227"/>
    </row>
    <row r="33957" spans="3:3" ht="15.6" x14ac:dyDescent="0.3">
      <c r="C33957" s="227"/>
    </row>
    <row r="33958" spans="3:3" ht="15.6" x14ac:dyDescent="0.3">
      <c r="C33958" s="227"/>
    </row>
    <row r="33959" spans="3:3" ht="15.6" x14ac:dyDescent="0.3">
      <c r="C33959" s="227"/>
    </row>
    <row r="33960" spans="3:3" ht="15.6" x14ac:dyDescent="0.3">
      <c r="C33960" s="227"/>
    </row>
    <row r="33961" spans="3:3" ht="15.6" x14ac:dyDescent="0.3">
      <c r="C33961" s="227"/>
    </row>
    <row r="33962" spans="3:3" ht="15.6" x14ac:dyDescent="0.3">
      <c r="C33962" s="227"/>
    </row>
    <row r="33963" spans="3:3" ht="15.6" x14ac:dyDescent="0.3">
      <c r="C33963" s="227"/>
    </row>
    <row r="33964" spans="3:3" ht="15.6" x14ac:dyDescent="0.3">
      <c r="C33964" s="227"/>
    </row>
    <row r="33965" spans="3:3" ht="15.6" x14ac:dyDescent="0.3">
      <c r="C33965" s="227"/>
    </row>
    <row r="33966" spans="3:3" ht="15.6" x14ac:dyDescent="0.3">
      <c r="C33966" s="227"/>
    </row>
    <row r="33967" spans="3:3" ht="15.6" x14ac:dyDescent="0.3">
      <c r="C33967" s="227"/>
    </row>
    <row r="33968" spans="3:3" ht="15.6" x14ac:dyDescent="0.3">
      <c r="C33968" s="227"/>
    </row>
    <row r="33969" spans="3:3" ht="15.6" x14ac:dyDescent="0.3">
      <c r="C33969" s="227"/>
    </row>
    <row r="33970" spans="3:3" ht="15.6" x14ac:dyDescent="0.3">
      <c r="C33970" s="227"/>
    </row>
    <row r="33971" spans="3:3" ht="15.6" x14ac:dyDescent="0.3">
      <c r="C33971" s="227"/>
    </row>
    <row r="33972" spans="3:3" ht="15.6" x14ac:dyDescent="0.3">
      <c r="C33972" s="227"/>
    </row>
    <row r="33973" spans="3:3" ht="15.6" x14ac:dyDescent="0.3">
      <c r="C33973" s="227"/>
    </row>
    <row r="33974" spans="3:3" ht="15.6" x14ac:dyDescent="0.3">
      <c r="C33974" s="227"/>
    </row>
    <row r="33975" spans="3:3" ht="15.6" x14ac:dyDescent="0.3">
      <c r="C33975" s="227"/>
    </row>
    <row r="33976" spans="3:3" ht="15.6" x14ac:dyDescent="0.3">
      <c r="C33976" s="227"/>
    </row>
    <row r="33977" spans="3:3" ht="15.6" x14ac:dyDescent="0.3">
      <c r="C33977" s="227"/>
    </row>
    <row r="33978" spans="3:3" ht="15.6" x14ac:dyDescent="0.3">
      <c r="C33978" s="227"/>
    </row>
    <row r="33979" spans="3:3" ht="15.6" x14ac:dyDescent="0.3">
      <c r="C33979" s="227"/>
    </row>
    <row r="33980" spans="3:3" ht="15.6" x14ac:dyDescent="0.3">
      <c r="C33980" s="227"/>
    </row>
    <row r="33981" spans="3:3" ht="15.6" x14ac:dyDescent="0.3">
      <c r="C33981" s="227"/>
    </row>
    <row r="33982" spans="3:3" ht="15.6" x14ac:dyDescent="0.3">
      <c r="C33982" s="227"/>
    </row>
    <row r="33983" spans="3:3" ht="15.6" x14ac:dyDescent="0.3">
      <c r="C33983" s="227"/>
    </row>
    <row r="33984" spans="3:3" ht="15.6" x14ac:dyDescent="0.3">
      <c r="C33984" s="227"/>
    </row>
    <row r="33985" spans="3:3" ht="15.6" x14ac:dyDescent="0.3">
      <c r="C33985" s="227"/>
    </row>
    <row r="33986" spans="3:3" ht="15.6" x14ac:dyDescent="0.3">
      <c r="C33986" s="227"/>
    </row>
    <row r="33987" spans="3:3" ht="15.6" x14ac:dyDescent="0.3">
      <c r="C33987" s="227"/>
    </row>
    <row r="33988" spans="3:3" ht="15.6" x14ac:dyDescent="0.3">
      <c r="C33988" s="227"/>
    </row>
    <row r="33989" spans="3:3" ht="15.6" x14ac:dyDescent="0.3">
      <c r="C33989" s="227"/>
    </row>
    <row r="33990" spans="3:3" ht="15.6" x14ac:dyDescent="0.3">
      <c r="C33990" s="227"/>
    </row>
    <row r="33991" spans="3:3" ht="15.6" x14ac:dyDescent="0.3">
      <c r="C33991" s="227"/>
    </row>
    <row r="33992" spans="3:3" ht="15.6" x14ac:dyDescent="0.3">
      <c r="C33992" s="227"/>
    </row>
    <row r="33993" spans="3:3" ht="15.6" x14ac:dyDescent="0.3">
      <c r="C33993" s="227"/>
    </row>
    <row r="33994" spans="3:3" ht="15.6" x14ac:dyDescent="0.3">
      <c r="C33994" s="227"/>
    </row>
    <row r="33995" spans="3:3" ht="15.6" x14ac:dyDescent="0.3">
      <c r="C33995" s="227"/>
    </row>
    <row r="33996" spans="3:3" ht="15.6" x14ac:dyDescent="0.3">
      <c r="C33996" s="227"/>
    </row>
    <row r="33997" spans="3:3" ht="15.6" x14ac:dyDescent="0.3">
      <c r="C33997" s="227"/>
    </row>
    <row r="33998" spans="3:3" ht="15.6" x14ac:dyDescent="0.3">
      <c r="C33998" s="227"/>
    </row>
    <row r="33999" spans="3:3" ht="15.6" x14ac:dyDescent="0.3">
      <c r="C33999" s="227"/>
    </row>
    <row r="34000" spans="3:3" ht="15.6" x14ac:dyDescent="0.3">
      <c r="C34000" s="227"/>
    </row>
    <row r="34001" spans="3:3" ht="15.6" x14ac:dyDescent="0.3">
      <c r="C34001" s="227"/>
    </row>
    <row r="34002" spans="3:3" ht="15.6" x14ac:dyDescent="0.3">
      <c r="C34002" s="227"/>
    </row>
    <row r="34003" spans="3:3" ht="15.6" x14ac:dyDescent="0.3">
      <c r="C34003" s="227"/>
    </row>
    <row r="34004" spans="3:3" ht="15.6" x14ac:dyDescent="0.3">
      <c r="C34004" s="227"/>
    </row>
    <row r="34005" spans="3:3" ht="15.6" x14ac:dyDescent="0.3">
      <c r="C34005" s="227"/>
    </row>
    <row r="34006" spans="3:3" ht="15.6" x14ac:dyDescent="0.3">
      <c r="C34006" s="227"/>
    </row>
    <row r="34007" spans="3:3" ht="15.6" x14ac:dyDescent="0.3">
      <c r="C34007" s="227"/>
    </row>
    <row r="34008" spans="3:3" ht="15.6" x14ac:dyDescent="0.3">
      <c r="C34008" s="227"/>
    </row>
    <row r="34009" spans="3:3" ht="15.6" x14ac:dyDescent="0.3">
      <c r="C34009" s="227"/>
    </row>
    <row r="34010" spans="3:3" ht="15.6" x14ac:dyDescent="0.3">
      <c r="C34010" s="227"/>
    </row>
    <row r="34011" spans="3:3" ht="15.6" x14ac:dyDescent="0.3">
      <c r="C34011" s="227"/>
    </row>
    <row r="34012" spans="3:3" ht="15.6" x14ac:dyDescent="0.3">
      <c r="C34012" s="227"/>
    </row>
    <row r="34013" spans="3:3" ht="15.6" x14ac:dyDescent="0.3">
      <c r="C34013" s="227"/>
    </row>
    <row r="34014" spans="3:3" ht="15.6" x14ac:dyDescent="0.3">
      <c r="C34014" s="227"/>
    </row>
    <row r="34015" spans="3:3" ht="15.6" x14ac:dyDescent="0.3">
      <c r="C34015" s="227"/>
    </row>
    <row r="34016" spans="3:3" ht="15.6" x14ac:dyDescent="0.3">
      <c r="C34016" s="227"/>
    </row>
    <row r="34017" spans="3:3" ht="15.6" x14ac:dyDescent="0.3">
      <c r="C34017" s="227"/>
    </row>
    <row r="34018" spans="3:3" ht="15.6" x14ac:dyDescent="0.3">
      <c r="C34018" s="227"/>
    </row>
    <row r="34019" spans="3:3" ht="15.6" x14ac:dyDescent="0.3">
      <c r="C34019" s="227"/>
    </row>
    <row r="34020" spans="3:3" ht="15.6" x14ac:dyDescent="0.3">
      <c r="C34020" s="227"/>
    </row>
    <row r="34021" spans="3:3" ht="15.6" x14ac:dyDescent="0.3">
      <c r="C34021" s="227"/>
    </row>
    <row r="34022" spans="3:3" ht="15.6" x14ac:dyDescent="0.3">
      <c r="C34022" s="227"/>
    </row>
    <row r="34023" spans="3:3" ht="15.6" x14ac:dyDescent="0.3">
      <c r="C34023" s="227"/>
    </row>
    <row r="34024" spans="3:3" ht="15.6" x14ac:dyDescent="0.3">
      <c r="C34024" s="227"/>
    </row>
    <row r="34025" spans="3:3" ht="15.6" x14ac:dyDescent="0.3">
      <c r="C34025" s="227"/>
    </row>
    <row r="34026" spans="3:3" ht="15.6" x14ac:dyDescent="0.3">
      <c r="C34026" s="227"/>
    </row>
    <row r="34027" spans="3:3" ht="15.6" x14ac:dyDescent="0.3">
      <c r="C34027" s="227"/>
    </row>
    <row r="34028" spans="3:3" ht="15.6" x14ac:dyDescent="0.3">
      <c r="C34028" s="227"/>
    </row>
    <row r="34029" spans="3:3" ht="15.6" x14ac:dyDescent="0.3">
      <c r="C34029" s="227"/>
    </row>
    <row r="34030" spans="3:3" ht="15.6" x14ac:dyDescent="0.3">
      <c r="C34030" s="227"/>
    </row>
    <row r="34031" spans="3:3" ht="15.6" x14ac:dyDescent="0.3">
      <c r="C34031" s="227"/>
    </row>
    <row r="34032" spans="3:3" ht="15.6" x14ac:dyDescent="0.3">
      <c r="C34032" s="227"/>
    </row>
    <row r="34033" spans="3:3" ht="15.6" x14ac:dyDescent="0.3">
      <c r="C34033" s="227"/>
    </row>
    <row r="34034" spans="3:3" ht="15.6" x14ac:dyDescent="0.3">
      <c r="C34034" s="227"/>
    </row>
    <row r="34035" spans="3:3" ht="15.6" x14ac:dyDescent="0.3">
      <c r="C34035" s="227"/>
    </row>
    <row r="34036" spans="3:3" ht="15.6" x14ac:dyDescent="0.3">
      <c r="C34036" s="227"/>
    </row>
    <row r="34037" spans="3:3" ht="15.6" x14ac:dyDescent="0.3">
      <c r="C34037" s="227"/>
    </row>
    <row r="34038" spans="3:3" ht="15.6" x14ac:dyDescent="0.3">
      <c r="C34038" s="227"/>
    </row>
    <row r="34039" spans="3:3" ht="15.6" x14ac:dyDescent="0.3">
      <c r="C34039" s="227"/>
    </row>
    <row r="34040" spans="3:3" ht="15.6" x14ac:dyDescent="0.3">
      <c r="C34040" s="227"/>
    </row>
    <row r="34041" spans="3:3" ht="15.6" x14ac:dyDescent="0.3">
      <c r="C34041" s="227"/>
    </row>
    <row r="34042" spans="3:3" ht="15.6" x14ac:dyDescent="0.3">
      <c r="C34042" s="227"/>
    </row>
    <row r="34043" spans="3:3" ht="15.6" x14ac:dyDescent="0.3">
      <c r="C34043" s="227"/>
    </row>
    <row r="34044" spans="3:3" ht="15.6" x14ac:dyDescent="0.3">
      <c r="C34044" s="227"/>
    </row>
    <row r="34045" spans="3:3" ht="15.6" x14ac:dyDescent="0.3">
      <c r="C34045" s="227"/>
    </row>
    <row r="34046" spans="3:3" ht="15.6" x14ac:dyDescent="0.3">
      <c r="C34046" s="227"/>
    </row>
    <row r="34047" spans="3:3" ht="15.6" x14ac:dyDescent="0.3">
      <c r="C34047" s="227"/>
    </row>
    <row r="34048" spans="3:3" ht="15.6" x14ac:dyDescent="0.3">
      <c r="C34048" s="227"/>
    </row>
    <row r="34049" spans="3:3" ht="15.6" x14ac:dyDescent="0.3">
      <c r="C34049" s="227"/>
    </row>
    <row r="34050" spans="3:3" ht="15.6" x14ac:dyDescent="0.3">
      <c r="C34050" s="227"/>
    </row>
    <row r="34051" spans="3:3" ht="15.6" x14ac:dyDescent="0.3">
      <c r="C34051" s="227"/>
    </row>
    <row r="34052" spans="3:3" ht="15.6" x14ac:dyDescent="0.3">
      <c r="C34052" s="227"/>
    </row>
    <row r="34053" spans="3:3" ht="15.6" x14ac:dyDescent="0.3">
      <c r="C34053" s="227"/>
    </row>
    <row r="34054" spans="3:3" ht="15.6" x14ac:dyDescent="0.3">
      <c r="C34054" s="227"/>
    </row>
    <row r="34055" spans="3:3" ht="15.6" x14ac:dyDescent="0.3">
      <c r="C34055" s="227"/>
    </row>
    <row r="34056" spans="3:3" ht="15.6" x14ac:dyDescent="0.3">
      <c r="C34056" s="227"/>
    </row>
    <row r="34057" spans="3:3" ht="15.6" x14ac:dyDescent="0.3">
      <c r="C34057" s="227"/>
    </row>
    <row r="34058" spans="3:3" ht="15.6" x14ac:dyDescent="0.3">
      <c r="C34058" s="227"/>
    </row>
    <row r="34059" spans="3:3" ht="15.6" x14ac:dyDescent="0.3">
      <c r="C34059" s="227"/>
    </row>
    <row r="34060" spans="3:3" ht="15.6" x14ac:dyDescent="0.3">
      <c r="C34060" s="227"/>
    </row>
    <row r="34061" spans="3:3" ht="15.6" x14ac:dyDescent="0.3">
      <c r="C34061" s="227"/>
    </row>
    <row r="34062" spans="3:3" ht="15.6" x14ac:dyDescent="0.3">
      <c r="C34062" s="227"/>
    </row>
    <row r="34063" spans="3:3" ht="15.6" x14ac:dyDescent="0.3">
      <c r="C34063" s="227"/>
    </row>
    <row r="34064" spans="3:3" ht="15.6" x14ac:dyDescent="0.3">
      <c r="C34064" s="227"/>
    </row>
    <row r="34065" spans="3:3" ht="15.6" x14ac:dyDescent="0.3">
      <c r="C34065" s="227"/>
    </row>
    <row r="34066" spans="3:3" ht="15.6" x14ac:dyDescent="0.3">
      <c r="C34066" s="227"/>
    </row>
    <row r="34067" spans="3:3" ht="15.6" x14ac:dyDescent="0.3">
      <c r="C34067" s="227"/>
    </row>
    <row r="34068" spans="3:3" ht="15.6" x14ac:dyDescent="0.3">
      <c r="C34068" s="227"/>
    </row>
    <row r="34069" spans="3:3" ht="15.6" x14ac:dyDescent="0.3">
      <c r="C34069" s="227"/>
    </row>
    <row r="34070" spans="3:3" ht="15.6" x14ac:dyDescent="0.3">
      <c r="C34070" s="227"/>
    </row>
    <row r="34071" spans="3:3" ht="15.6" x14ac:dyDescent="0.3">
      <c r="C34071" s="227"/>
    </row>
    <row r="34072" spans="3:3" ht="15.6" x14ac:dyDescent="0.3">
      <c r="C34072" s="227"/>
    </row>
    <row r="34073" spans="3:3" ht="15.6" x14ac:dyDescent="0.3">
      <c r="C34073" s="227"/>
    </row>
    <row r="34074" spans="3:3" ht="15.6" x14ac:dyDescent="0.3">
      <c r="C34074" s="227"/>
    </row>
    <row r="34075" spans="3:3" ht="15.6" x14ac:dyDescent="0.3">
      <c r="C34075" s="227"/>
    </row>
    <row r="34076" spans="3:3" ht="15.6" x14ac:dyDescent="0.3">
      <c r="C34076" s="227"/>
    </row>
    <row r="34077" spans="3:3" ht="15.6" x14ac:dyDescent="0.3">
      <c r="C34077" s="227"/>
    </row>
    <row r="34078" spans="3:3" ht="15.6" x14ac:dyDescent="0.3">
      <c r="C34078" s="227"/>
    </row>
    <row r="34079" spans="3:3" ht="15.6" x14ac:dyDescent="0.3">
      <c r="C34079" s="227"/>
    </row>
    <row r="34080" spans="3:3" ht="15.6" x14ac:dyDescent="0.3">
      <c r="C34080" s="227"/>
    </row>
    <row r="34081" spans="3:3" ht="15.6" x14ac:dyDescent="0.3">
      <c r="C34081" s="227"/>
    </row>
    <row r="34082" spans="3:3" ht="15.6" x14ac:dyDescent="0.3">
      <c r="C34082" s="227"/>
    </row>
    <row r="34083" spans="3:3" ht="15.6" x14ac:dyDescent="0.3">
      <c r="C34083" s="227"/>
    </row>
    <row r="34084" spans="3:3" ht="15.6" x14ac:dyDescent="0.3">
      <c r="C34084" s="227"/>
    </row>
    <row r="34085" spans="3:3" ht="15.6" x14ac:dyDescent="0.3">
      <c r="C34085" s="227"/>
    </row>
    <row r="34086" spans="3:3" ht="15.6" x14ac:dyDescent="0.3">
      <c r="C34086" s="227"/>
    </row>
    <row r="34087" spans="3:3" ht="15.6" x14ac:dyDescent="0.3">
      <c r="C34087" s="227"/>
    </row>
    <row r="34088" spans="3:3" ht="15.6" x14ac:dyDescent="0.3">
      <c r="C34088" s="227"/>
    </row>
    <row r="34089" spans="3:3" ht="15.6" x14ac:dyDescent="0.3">
      <c r="C34089" s="227"/>
    </row>
    <row r="34090" spans="3:3" ht="15.6" x14ac:dyDescent="0.3">
      <c r="C34090" s="227"/>
    </row>
    <row r="34091" spans="3:3" ht="15.6" x14ac:dyDescent="0.3">
      <c r="C34091" s="227"/>
    </row>
    <row r="34092" spans="3:3" ht="15.6" x14ac:dyDescent="0.3">
      <c r="C34092" s="227"/>
    </row>
    <row r="34093" spans="3:3" ht="15.6" x14ac:dyDescent="0.3">
      <c r="C34093" s="227"/>
    </row>
    <row r="34094" spans="3:3" ht="15.6" x14ac:dyDescent="0.3">
      <c r="C34094" s="227"/>
    </row>
    <row r="34095" spans="3:3" ht="15.6" x14ac:dyDescent="0.3">
      <c r="C34095" s="227"/>
    </row>
    <row r="34096" spans="3:3" ht="15.6" x14ac:dyDescent="0.3">
      <c r="C34096" s="227"/>
    </row>
    <row r="34097" spans="3:3" ht="15.6" x14ac:dyDescent="0.3">
      <c r="C34097" s="227"/>
    </row>
    <row r="34098" spans="3:3" ht="15.6" x14ac:dyDescent="0.3">
      <c r="C34098" s="227"/>
    </row>
    <row r="34099" spans="3:3" ht="15.6" x14ac:dyDescent="0.3">
      <c r="C34099" s="227"/>
    </row>
    <row r="34100" spans="3:3" ht="15.6" x14ac:dyDescent="0.3">
      <c r="C34100" s="227"/>
    </row>
    <row r="34101" spans="3:3" ht="15.6" x14ac:dyDescent="0.3">
      <c r="C34101" s="227"/>
    </row>
    <row r="34102" spans="3:3" ht="15.6" x14ac:dyDescent="0.3">
      <c r="C34102" s="227"/>
    </row>
    <row r="34103" spans="3:3" ht="15.6" x14ac:dyDescent="0.3">
      <c r="C34103" s="227"/>
    </row>
    <row r="34104" spans="3:3" ht="15.6" x14ac:dyDescent="0.3">
      <c r="C34104" s="227"/>
    </row>
    <row r="34105" spans="3:3" ht="15.6" x14ac:dyDescent="0.3">
      <c r="C34105" s="227"/>
    </row>
    <row r="34106" spans="3:3" ht="15.6" x14ac:dyDescent="0.3">
      <c r="C34106" s="227"/>
    </row>
    <row r="34107" spans="3:3" ht="15.6" x14ac:dyDescent="0.3">
      <c r="C34107" s="227"/>
    </row>
    <row r="34108" spans="3:3" ht="15.6" x14ac:dyDescent="0.3">
      <c r="C34108" s="227"/>
    </row>
    <row r="34109" spans="3:3" ht="15.6" x14ac:dyDescent="0.3">
      <c r="C34109" s="227"/>
    </row>
    <row r="34110" spans="3:3" ht="15.6" x14ac:dyDescent="0.3">
      <c r="C34110" s="227"/>
    </row>
    <row r="34111" spans="3:3" ht="15.6" x14ac:dyDescent="0.3">
      <c r="C34111" s="227"/>
    </row>
    <row r="34112" spans="3:3" ht="15.6" x14ac:dyDescent="0.3">
      <c r="C34112" s="227"/>
    </row>
    <row r="34113" spans="3:3" ht="15.6" x14ac:dyDescent="0.3">
      <c r="C34113" s="227"/>
    </row>
    <row r="34114" spans="3:3" ht="15.6" x14ac:dyDescent="0.3">
      <c r="C34114" s="227"/>
    </row>
    <row r="34115" spans="3:3" ht="15.6" x14ac:dyDescent="0.3">
      <c r="C34115" s="227"/>
    </row>
    <row r="34116" spans="3:3" ht="15.6" x14ac:dyDescent="0.3">
      <c r="C34116" s="227"/>
    </row>
    <row r="34117" spans="3:3" ht="15.6" x14ac:dyDescent="0.3">
      <c r="C34117" s="227"/>
    </row>
    <row r="34118" spans="3:3" ht="15.6" x14ac:dyDescent="0.3">
      <c r="C34118" s="227"/>
    </row>
    <row r="34119" spans="3:3" ht="15.6" x14ac:dyDescent="0.3">
      <c r="C34119" s="227"/>
    </row>
    <row r="34120" spans="3:3" ht="15.6" x14ac:dyDescent="0.3">
      <c r="C34120" s="227"/>
    </row>
    <row r="34121" spans="3:3" ht="15.6" x14ac:dyDescent="0.3">
      <c r="C34121" s="227"/>
    </row>
    <row r="34122" spans="3:3" ht="15.6" x14ac:dyDescent="0.3">
      <c r="C34122" s="227"/>
    </row>
    <row r="34123" spans="3:3" ht="15.6" x14ac:dyDescent="0.3">
      <c r="C34123" s="227"/>
    </row>
    <row r="34124" spans="3:3" ht="15.6" x14ac:dyDescent="0.3">
      <c r="C34124" s="227"/>
    </row>
    <row r="34125" spans="3:3" ht="15.6" x14ac:dyDescent="0.3">
      <c r="C34125" s="227"/>
    </row>
    <row r="34126" spans="3:3" ht="15.6" x14ac:dyDescent="0.3">
      <c r="C34126" s="227"/>
    </row>
    <row r="34127" spans="3:3" ht="15.6" x14ac:dyDescent="0.3">
      <c r="C34127" s="227"/>
    </row>
    <row r="34128" spans="3:3" ht="15.6" x14ac:dyDescent="0.3">
      <c r="C34128" s="227"/>
    </row>
    <row r="34129" spans="3:3" ht="15.6" x14ac:dyDescent="0.3">
      <c r="C34129" s="227"/>
    </row>
    <row r="34130" spans="3:3" ht="15.6" x14ac:dyDescent="0.3">
      <c r="C34130" s="227"/>
    </row>
    <row r="34131" spans="3:3" ht="15.6" x14ac:dyDescent="0.3">
      <c r="C34131" s="227"/>
    </row>
    <row r="34132" spans="3:3" ht="15.6" x14ac:dyDescent="0.3">
      <c r="C34132" s="227"/>
    </row>
    <row r="34133" spans="3:3" ht="15.6" x14ac:dyDescent="0.3">
      <c r="C34133" s="227"/>
    </row>
    <row r="34134" spans="3:3" ht="15.6" x14ac:dyDescent="0.3">
      <c r="C34134" s="227"/>
    </row>
    <row r="34135" spans="3:3" ht="15.6" x14ac:dyDescent="0.3">
      <c r="C34135" s="227"/>
    </row>
    <row r="34136" spans="3:3" ht="15.6" x14ac:dyDescent="0.3">
      <c r="C34136" s="227"/>
    </row>
    <row r="34137" spans="3:3" ht="15.6" x14ac:dyDescent="0.3">
      <c r="C34137" s="227"/>
    </row>
    <row r="34138" spans="3:3" ht="15.6" x14ac:dyDescent="0.3">
      <c r="C34138" s="227"/>
    </row>
    <row r="34139" spans="3:3" ht="15.6" x14ac:dyDescent="0.3">
      <c r="C34139" s="227"/>
    </row>
    <row r="34140" spans="3:3" ht="15.6" x14ac:dyDescent="0.3">
      <c r="C34140" s="227"/>
    </row>
    <row r="34141" spans="3:3" ht="15.6" x14ac:dyDescent="0.3">
      <c r="C34141" s="227"/>
    </row>
    <row r="34142" spans="3:3" ht="15.6" x14ac:dyDescent="0.3">
      <c r="C34142" s="227"/>
    </row>
    <row r="34143" spans="3:3" ht="15.6" x14ac:dyDescent="0.3">
      <c r="C34143" s="227"/>
    </row>
    <row r="34144" spans="3:3" ht="15.6" x14ac:dyDescent="0.3">
      <c r="C34144" s="227"/>
    </row>
    <row r="34145" spans="3:3" ht="15.6" x14ac:dyDescent="0.3">
      <c r="C34145" s="227"/>
    </row>
    <row r="34146" spans="3:3" ht="15.6" x14ac:dyDescent="0.3">
      <c r="C34146" s="227"/>
    </row>
    <row r="34147" spans="3:3" ht="15.6" x14ac:dyDescent="0.3">
      <c r="C34147" s="227"/>
    </row>
    <row r="34148" spans="3:3" ht="15.6" x14ac:dyDescent="0.3">
      <c r="C34148" s="227"/>
    </row>
    <row r="34149" spans="3:3" ht="15.6" x14ac:dyDescent="0.3">
      <c r="C34149" s="227"/>
    </row>
    <row r="34150" spans="3:3" ht="15.6" x14ac:dyDescent="0.3">
      <c r="C34150" s="227"/>
    </row>
    <row r="34151" spans="3:3" ht="15.6" x14ac:dyDescent="0.3">
      <c r="C34151" s="227"/>
    </row>
    <row r="34152" spans="3:3" ht="15.6" x14ac:dyDescent="0.3">
      <c r="C34152" s="227"/>
    </row>
    <row r="34153" spans="3:3" ht="15.6" x14ac:dyDescent="0.3">
      <c r="C34153" s="227"/>
    </row>
    <row r="34154" spans="3:3" ht="15.6" x14ac:dyDescent="0.3">
      <c r="C34154" s="227"/>
    </row>
    <row r="34155" spans="3:3" ht="15.6" x14ac:dyDescent="0.3">
      <c r="C34155" s="227"/>
    </row>
    <row r="34156" spans="3:3" ht="15.6" x14ac:dyDescent="0.3">
      <c r="C34156" s="227"/>
    </row>
    <row r="34157" spans="3:3" ht="15.6" x14ac:dyDescent="0.3">
      <c r="C34157" s="227"/>
    </row>
    <row r="34158" spans="3:3" ht="15.6" x14ac:dyDescent="0.3">
      <c r="C34158" s="227"/>
    </row>
    <row r="34159" spans="3:3" ht="15.6" x14ac:dyDescent="0.3">
      <c r="C34159" s="227"/>
    </row>
    <row r="34160" spans="3:3" ht="15.6" x14ac:dyDescent="0.3">
      <c r="C34160" s="227"/>
    </row>
    <row r="34161" spans="3:3" ht="15.6" x14ac:dyDescent="0.3">
      <c r="C34161" s="227"/>
    </row>
    <row r="34162" spans="3:3" ht="15.6" x14ac:dyDescent="0.3">
      <c r="C34162" s="227"/>
    </row>
    <row r="34163" spans="3:3" ht="15.6" x14ac:dyDescent="0.3">
      <c r="C34163" s="227"/>
    </row>
    <row r="34164" spans="3:3" ht="15.6" x14ac:dyDescent="0.3">
      <c r="C34164" s="227"/>
    </row>
    <row r="34165" spans="3:3" ht="15.6" x14ac:dyDescent="0.3">
      <c r="C34165" s="227"/>
    </row>
    <row r="34166" spans="3:3" ht="15.6" x14ac:dyDescent="0.3">
      <c r="C34166" s="227"/>
    </row>
    <row r="34167" spans="3:3" ht="15.6" x14ac:dyDescent="0.3">
      <c r="C34167" s="227"/>
    </row>
    <row r="34168" spans="3:3" ht="15.6" x14ac:dyDescent="0.3">
      <c r="C34168" s="227"/>
    </row>
    <row r="34169" spans="3:3" ht="15.6" x14ac:dyDescent="0.3">
      <c r="C34169" s="227"/>
    </row>
    <row r="34170" spans="3:3" ht="15.6" x14ac:dyDescent="0.3">
      <c r="C34170" s="227"/>
    </row>
    <row r="34171" spans="3:3" ht="15.6" x14ac:dyDescent="0.3">
      <c r="C34171" s="227"/>
    </row>
    <row r="34172" spans="3:3" ht="15.6" x14ac:dyDescent="0.3">
      <c r="C34172" s="227"/>
    </row>
    <row r="34173" spans="3:3" ht="15.6" x14ac:dyDescent="0.3">
      <c r="C34173" s="227"/>
    </row>
    <row r="34174" spans="3:3" ht="15.6" x14ac:dyDescent="0.3">
      <c r="C34174" s="227"/>
    </row>
    <row r="34175" spans="3:3" ht="15.6" x14ac:dyDescent="0.3">
      <c r="C34175" s="227"/>
    </row>
    <row r="34176" spans="3:3" ht="15.6" x14ac:dyDescent="0.3">
      <c r="C34176" s="227"/>
    </row>
    <row r="34177" spans="3:3" ht="15.6" x14ac:dyDescent="0.3">
      <c r="C34177" s="227"/>
    </row>
    <row r="34178" spans="3:3" ht="15.6" x14ac:dyDescent="0.3">
      <c r="C34178" s="227"/>
    </row>
    <row r="34179" spans="3:3" ht="15.6" x14ac:dyDescent="0.3">
      <c r="C34179" s="227"/>
    </row>
    <row r="34180" spans="3:3" ht="15.6" x14ac:dyDescent="0.3">
      <c r="C34180" s="227"/>
    </row>
    <row r="34181" spans="3:3" ht="15.6" x14ac:dyDescent="0.3">
      <c r="C34181" s="227"/>
    </row>
    <row r="34182" spans="3:3" ht="15.6" x14ac:dyDescent="0.3">
      <c r="C34182" s="227"/>
    </row>
    <row r="34183" spans="3:3" ht="15.6" x14ac:dyDescent="0.3">
      <c r="C34183" s="227"/>
    </row>
    <row r="34184" spans="3:3" ht="15.6" x14ac:dyDescent="0.3">
      <c r="C34184" s="227"/>
    </row>
    <row r="34185" spans="3:3" ht="15.6" x14ac:dyDescent="0.3">
      <c r="C34185" s="227"/>
    </row>
    <row r="34186" spans="3:3" ht="15.6" x14ac:dyDescent="0.3">
      <c r="C34186" s="227"/>
    </row>
    <row r="34187" spans="3:3" ht="15.6" x14ac:dyDescent="0.3">
      <c r="C34187" s="227"/>
    </row>
    <row r="34188" spans="3:3" ht="15.6" x14ac:dyDescent="0.3">
      <c r="C34188" s="227"/>
    </row>
    <row r="34189" spans="3:3" ht="15.6" x14ac:dyDescent="0.3">
      <c r="C34189" s="227"/>
    </row>
    <row r="34190" spans="3:3" ht="15.6" x14ac:dyDescent="0.3">
      <c r="C34190" s="227"/>
    </row>
    <row r="34191" spans="3:3" ht="15.6" x14ac:dyDescent="0.3">
      <c r="C34191" s="227"/>
    </row>
    <row r="34192" spans="3:3" ht="15.6" x14ac:dyDescent="0.3">
      <c r="C34192" s="227"/>
    </row>
    <row r="34193" spans="3:3" ht="15.6" x14ac:dyDescent="0.3">
      <c r="C34193" s="227"/>
    </row>
    <row r="34194" spans="3:3" ht="15.6" x14ac:dyDescent="0.3">
      <c r="C34194" s="227"/>
    </row>
    <row r="34195" spans="3:3" ht="15.6" x14ac:dyDescent="0.3">
      <c r="C34195" s="227"/>
    </row>
    <row r="34196" spans="3:3" ht="15.6" x14ac:dyDescent="0.3">
      <c r="C34196" s="227"/>
    </row>
    <row r="34197" spans="3:3" ht="15.6" x14ac:dyDescent="0.3">
      <c r="C34197" s="227"/>
    </row>
    <row r="34198" spans="3:3" ht="15.6" x14ac:dyDescent="0.3">
      <c r="C34198" s="227"/>
    </row>
    <row r="34199" spans="3:3" ht="15.6" x14ac:dyDescent="0.3">
      <c r="C34199" s="227"/>
    </row>
    <row r="34200" spans="3:3" ht="15.6" x14ac:dyDescent="0.3">
      <c r="C34200" s="227"/>
    </row>
    <row r="34201" spans="3:3" ht="15.6" x14ac:dyDescent="0.3">
      <c r="C34201" s="227"/>
    </row>
    <row r="34202" spans="3:3" ht="15.6" x14ac:dyDescent="0.3">
      <c r="C34202" s="227"/>
    </row>
    <row r="34203" spans="3:3" ht="15.6" x14ac:dyDescent="0.3">
      <c r="C34203" s="227"/>
    </row>
    <row r="34204" spans="3:3" ht="15.6" x14ac:dyDescent="0.3">
      <c r="C34204" s="227"/>
    </row>
    <row r="34205" spans="3:3" ht="15.6" x14ac:dyDescent="0.3">
      <c r="C34205" s="227"/>
    </row>
    <row r="34206" spans="3:3" ht="15.6" x14ac:dyDescent="0.3">
      <c r="C34206" s="227"/>
    </row>
    <row r="34207" spans="3:3" ht="15.6" x14ac:dyDescent="0.3">
      <c r="C34207" s="227"/>
    </row>
    <row r="34208" spans="3:3" ht="15.6" x14ac:dyDescent="0.3">
      <c r="C34208" s="227"/>
    </row>
    <row r="34209" spans="3:3" ht="15.6" x14ac:dyDescent="0.3">
      <c r="C34209" s="227"/>
    </row>
    <row r="34210" spans="3:3" ht="15.6" x14ac:dyDescent="0.3">
      <c r="C34210" s="227"/>
    </row>
    <row r="34211" spans="3:3" ht="15.6" x14ac:dyDescent="0.3">
      <c r="C34211" s="227"/>
    </row>
    <row r="34212" spans="3:3" ht="15.6" x14ac:dyDescent="0.3">
      <c r="C34212" s="227"/>
    </row>
    <row r="34213" spans="3:3" ht="15.6" x14ac:dyDescent="0.3">
      <c r="C34213" s="227"/>
    </row>
    <row r="34214" spans="3:3" ht="15.6" x14ac:dyDescent="0.3">
      <c r="C34214" s="227"/>
    </row>
    <row r="34215" spans="3:3" ht="15.6" x14ac:dyDescent="0.3">
      <c r="C34215" s="227"/>
    </row>
    <row r="34216" spans="3:3" ht="15.6" x14ac:dyDescent="0.3">
      <c r="C34216" s="227"/>
    </row>
    <row r="34217" spans="3:3" ht="15.6" x14ac:dyDescent="0.3">
      <c r="C34217" s="227"/>
    </row>
    <row r="34218" spans="3:3" ht="15.6" x14ac:dyDescent="0.3">
      <c r="C34218" s="227"/>
    </row>
    <row r="34219" spans="3:3" ht="15.6" x14ac:dyDescent="0.3">
      <c r="C34219" s="227"/>
    </row>
    <row r="34220" spans="3:3" ht="15.6" x14ac:dyDescent="0.3">
      <c r="C34220" s="227"/>
    </row>
    <row r="34221" spans="3:3" ht="15.6" x14ac:dyDescent="0.3">
      <c r="C34221" s="227"/>
    </row>
    <row r="34222" spans="3:3" ht="15.6" x14ac:dyDescent="0.3">
      <c r="C34222" s="227"/>
    </row>
    <row r="34223" spans="3:3" ht="15.6" x14ac:dyDescent="0.3">
      <c r="C34223" s="227"/>
    </row>
    <row r="34224" spans="3:3" ht="15.6" x14ac:dyDescent="0.3">
      <c r="C34224" s="227"/>
    </row>
    <row r="34225" spans="3:3" ht="15.6" x14ac:dyDescent="0.3">
      <c r="C34225" s="227"/>
    </row>
    <row r="34226" spans="3:3" ht="15.6" x14ac:dyDescent="0.3">
      <c r="C34226" s="227"/>
    </row>
    <row r="34227" spans="3:3" ht="15.6" x14ac:dyDescent="0.3">
      <c r="C34227" s="227"/>
    </row>
    <row r="34228" spans="3:3" ht="15.6" x14ac:dyDescent="0.3">
      <c r="C34228" s="227"/>
    </row>
    <row r="34229" spans="3:3" ht="15.6" x14ac:dyDescent="0.3">
      <c r="C34229" s="227"/>
    </row>
    <row r="34230" spans="3:3" ht="15.6" x14ac:dyDescent="0.3">
      <c r="C34230" s="227"/>
    </row>
    <row r="34231" spans="3:3" ht="15.6" x14ac:dyDescent="0.3">
      <c r="C34231" s="227"/>
    </row>
    <row r="34232" spans="3:3" ht="15.6" x14ac:dyDescent="0.3">
      <c r="C34232" s="227"/>
    </row>
    <row r="34233" spans="3:3" ht="15.6" x14ac:dyDescent="0.3">
      <c r="C34233" s="227"/>
    </row>
    <row r="34234" spans="3:3" ht="15.6" x14ac:dyDescent="0.3">
      <c r="C34234" s="227"/>
    </row>
    <row r="34235" spans="3:3" ht="15.6" x14ac:dyDescent="0.3">
      <c r="C34235" s="227"/>
    </row>
    <row r="34236" spans="3:3" ht="15.6" x14ac:dyDescent="0.3">
      <c r="C34236" s="227"/>
    </row>
    <row r="34237" spans="3:3" ht="15.6" x14ac:dyDescent="0.3">
      <c r="C34237" s="227"/>
    </row>
    <row r="34238" spans="3:3" ht="15.6" x14ac:dyDescent="0.3">
      <c r="C34238" s="227"/>
    </row>
    <row r="34239" spans="3:3" ht="15.6" x14ac:dyDescent="0.3">
      <c r="C34239" s="227"/>
    </row>
    <row r="34240" spans="3:3" ht="15.6" x14ac:dyDescent="0.3">
      <c r="C34240" s="227"/>
    </row>
    <row r="34241" spans="3:3" ht="15.6" x14ac:dyDescent="0.3">
      <c r="C34241" s="227"/>
    </row>
    <row r="34242" spans="3:3" ht="15.6" x14ac:dyDescent="0.3">
      <c r="C34242" s="227"/>
    </row>
    <row r="34243" spans="3:3" ht="15.6" x14ac:dyDescent="0.3">
      <c r="C34243" s="227"/>
    </row>
    <row r="34244" spans="3:3" ht="15.6" x14ac:dyDescent="0.3">
      <c r="C34244" s="227"/>
    </row>
    <row r="34245" spans="3:3" ht="15.6" x14ac:dyDescent="0.3">
      <c r="C34245" s="227"/>
    </row>
    <row r="34246" spans="3:3" ht="15.6" x14ac:dyDescent="0.3">
      <c r="C34246" s="227"/>
    </row>
    <row r="34247" spans="3:3" ht="15.6" x14ac:dyDescent="0.3">
      <c r="C34247" s="227"/>
    </row>
    <row r="34248" spans="3:3" ht="15.6" x14ac:dyDescent="0.3">
      <c r="C34248" s="227"/>
    </row>
    <row r="34249" spans="3:3" ht="15.6" x14ac:dyDescent="0.3">
      <c r="C34249" s="227"/>
    </row>
    <row r="34250" spans="3:3" ht="15.6" x14ac:dyDescent="0.3">
      <c r="C34250" s="227"/>
    </row>
    <row r="34251" spans="3:3" ht="15.6" x14ac:dyDescent="0.3">
      <c r="C34251" s="227"/>
    </row>
    <row r="34252" spans="3:3" ht="15.6" x14ac:dyDescent="0.3">
      <c r="C34252" s="227"/>
    </row>
    <row r="34253" spans="3:3" ht="15.6" x14ac:dyDescent="0.3">
      <c r="C34253" s="227"/>
    </row>
    <row r="34254" spans="3:3" ht="15.6" x14ac:dyDescent="0.3">
      <c r="C34254" s="227"/>
    </row>
    <row r="34255" spans="3:3" ht="15.6" x14ac:dyDescent="0.3">
      <c r="C34255" s="227"/>
    </row>
    <row r="34256" spans="3:3" ht="15.6" x14ac:dyDescent="0.3">
      <c r="C34256" s="227"/>
    </row>
    <row r="34257" spans="3:3" ht="15.6" x14ac:dyDescent="0.3">
      <c r="C34257" s="227"/>
    </row>
    <row r="34258" spans="3:3" ht="15.6" x14ac:dyDescent="0.3">
      <c r="C34258" s="227"/>
    </row>
    <row r="34259" spans="3:3" ht="15.6" x14ac:dyDescent="0.3">
      <c r="C34259" s="227"/>
    </row>
    <row r="34260" spans="3:3" ht="15.6" x14ac:dyDescent="0.3">
      <c r="C34260" s="227"/>
    </row>
    <row r="34261" spans="3:3" ht="15.6" x14ac:dyDescent="0.3">
      <c r="C34261" s="227"/>
    </row>
    <row r="34262" spans="3:3" ht="15.6" x14ac:dyDescent="0.3">
      <c r="C34262" s="227"/>
    </row>
    <row r="34263" spans="3:3" ht="15.6" x14ac:dyDescent="0.3">
      <c r="C34263" s="227"/>
    </row>
    <row r="34264" spans="3:3" ht="15.6" x14ac:dyDescent="0.3">
      <c r="C34264" s="227"/>
    </row>
    <row r="34265" spans="3:3" ht="15.6" x14ac:dyDescent="0.3">
      <c r="C34265" s="227"/>
    </row>
    <row r="34266" spans="3:3" ht="15.6" x14ac:dyDescent="0.3">
      <c r="C34266" s="227"/>
    </row>
    <row r="34267" spans="3:3" ht="15.6" x14ac:dyDescent="0.3">
      <c r="C34267" s="227"/>
    </row>
    <row r="34268" spans="3:3" ht="15.6" x14ac:dyDescent="0.3">
      <c r="C34268" s="227"/>
    </row>
    <row r="34269" spans="3:3" ht="15.6" x14ac:dyDescent="0.3">
      <c r="C34269" s="227"/>
    </row>
    <row r="34270" spans="3:3" ht="15.6" x14ac:dyDescent="0.3">
      <c r="C34270" s="227"/>
    </row>
    <row r="34271" spans="3:3" ht="15.6" x14ac:dyDescent="0.3">
      <c r="C34271" s="227"/>
    </row>
    <row r="34272" spans="3:3" ht="15.6" x14ac:dyDescent="0.3">
      <c r="C34272" s="227"/>
    </row>
    <row r="34273" spans="3:3" ht="15.6" x14ac:dyDescent="0.3">
      <c r="C34273" s="227"/>
    </row>
    <row r="34274" spans="3:3" ht="15.6" x14ac:dyDescent="0.3">
      <c r="C34274" s="227"/>
    </row>
    <row r="34275" spans="3:3" ht="15.6" x14ac:dyDescent="0.3">
      <c r="C34275" s="227"/>
    </row>
    <row r="34276" spans="3:3" ht="15.6" x14ac:dyDescent="0.3">
      <c r="C34276" s="227"/>
    </row>
    <row r="34277" spans="3:3" ht="15.6" x14ac:dyDescent="0.3">
      <c r="C34277" s="227"/>
    </row>
    <row r="34278" spans="3:3" ht="15.6" x14ac:dyDescent="0.3">
      <c r="C34278" s="227"/>
    </row>
    <row r="34279" spans="3:3" ht="15.6" x14ac:dyDescent="0.3">
      <c r="C34279" s="227"/>
    </row>
    <row r="34280" spans="3:3" ht="15.6" x14ac:dyDescent="0.3">
      <c r="C34280" s="227"/>
    </row>
    <row r="34281" spans="3:3" ht="15.6" x14ac:dyDescent="0.3">
      <c r="C34281" s="227"/>
    </row>
    <row r="34282" spans="3:3" ht="15.6" x14ac:dyDescent="0.3">
      <c r="C34282" s="227"/>
    </row>
    <row r="34283" spans="3:3" ht="15.6" x14ac:dyDescent="0.3">
      <c r="C34283" s="227"/>
    </row>
    <row r="34284" spans="3:3" ht="15.6" x14ac:dyDescent="0.3">
      <c r="C34284" s="227"/>
    </row>
    <row r="34285" spans="3:3" ht="15.6" x14ac:dyDescent="0.3">
      <c r="C34285" s="227"/>
    </row>
    <row r="34286" spans="3:3" ht="15.6" x14ac:dyDescent="0.3">
      <c r="C34286" s="227"/>
    </row>
    <row r="34287" spans="3:3" ht="15.6" x14ac:dyDescent="0.3">
      <c r="C34287" s="227"/>
    </row>
    <row r="34288" spans="3:3" ht="15.6" x14ac:dyDescent="0.3">
      <c r="C34288" s="227"/>
    </row>
    <row r="34289" spans="3:3" ht="15.6" x14ac:dyDescent="0.3">
      <c r="C34289" s="227"/>
    </row>
    <row r="34290" spans="3:3" ht="15.6" x14ac:dyDescent="0.3">
      <c r="C34290" s="227"/>
    </row>
    <row r="34291" spans="3:3" ht="15.6" x14ac:dyDescent="0.3">
      <c r="C34291" s="227"/>
    </row>
    <row r="34292" spans="3:3" ht="15.6" x14ac:dyDescent="0.3">
      <c r="C34292" s="227"/>
    </row>
    <row r="34293" spans="3:3" ht="15.6" x14ac:dyDescent="0.3">
      <c r="C34293" s="227"/>
    </row>
    <row r="34294" spans="3:3" ht="15.6" x14ac:dyDescent="0.3">
      <c r="C34294" s="227"/>
    </row>
    <row r="34295" spans="3:3" ht="15.6" x14ac:dyDescent="0.3">
      <c r="C34295" s="227"/>
    </row>
    <row r="34296" spans="3:3" ht="15.6" x14ac:dyDescent="0.3">
      <c r="C34296" s="227"/>
    </row>
    <row r="34297" spans="3:3" ht="15.6" x14ac:dyDescent="0.3">
      <c r="C34297" s="227"/>
    </row>
    <row r="34298" spans="3:3" ht="15.6" x14ac:dyDescent="0.3">
      <c r="C34298" s="227"/>
    </row>
    <row r="34299" spans="3:3" ht="15.6" x14ac:dyDescent="0.3">
      <c r="C34299" s="227"/>
    </row>
    <row r="34300" spans="3:3" ht="15.6" x14ac:dyDescent="0.3">
      <c r="C34300" s="227"/>
    </row>
    <row r="34301" spans="3:3" ht="15.6" x14ac:dyDescent="0.3">
      <c r="C34301" s="227"/>
    </row>
    <row r="34302" spans="3:3" ht="15.6" x14ac:dyDescent="0.3">
      <c r="C34302" s="227"/>
    </row>
    <row r="34303" spans="3:3" ht="15.6" x14ac:dyDescent="0.3">
      <c r="C34303" s="227"/>
    </row>
    <row r="34304" spans="3:3" ht="15.6" x14ac:dyDescent="0.3">
      <c r="C34304" s="227"/>
    </row>
    <row r="34305" spans="3:3" ht="15.6" x14ac:dyDescent="0.3">
      <c r="C34305" s="227"/>
    </row>
    <row r="34306" spans="3:3" ht="15.6" x14ac:dyDescent="0.3">
      <c r="C34306" s="227"/>
    </row>
    <row r="34307" spans="3:3" ht="15.6" x14ac:dyDescent="0.3">
      <c r="C34307" s="227"/>
    </row>
    <row r="34308" spans="3:3" ht="15.6" x14ac:dyDescent="0.3">
      <c r="C34308" s="227"/>
    </row>
    <row r="34309" spans="3:3" ht="15.6" x14ac:dyDescent="0.3">
      <c r="C34309" s="227"/>
    </row>
    <row r="34310" spans="3:3" ht="15.6" x14ac:dyDescent="0.3">
      <c r="C34310" s="227"/>
    </row>
    <row r="34311" spans="3:3" ht="15.6" x14ac:dyDescent="0.3">
      <c r="C34311" s="227"/>
    </row>
    <row r="34312" spans="3:3" ht="15.6" x14ac:dyDescent="0.3">
      <c r="C34312" s="227"/>
    </row>
    <row r="34313" spans="3:3" ht="15.6" x14ac:dyDescent="0.3">
      <c r="C34313" s="227"/>
    </row>
    <row r="34314" spans="3:3" ht="15.6" x14ac:dyDescent="0.3">
      <c r="C34314" s="227"/>
    </row>
    <row r="34315" spans="3:3" ht="15.6" x14ac:dyDescent="0.3">
      <c r="C34315" s="227"/>
    </row>
    <row r="34316" spans="3:3" ht="15.6" x14ac:dyDescent="0.3">
      <c r="C34316" s="227"/>
    </row>
    <row r="34317" spans="3:3" ht="15.6" x14ac:dyDescent="0.3">
      <c r="C34317" s="227"/>
    </row>
    <row r="34318" spans="3:3" ht="15.6" x14ac:dyDescent="0.3">
      <c r="C34318" s="227"/>
    </row>
    <row r="34319" spans="3:3" ht="15.6" x14ac:dyDescent="0.3">
      <c r="C34319" s="227"/>
    </row>
    <row r="34320" spans="3:3" ht="15.6" x14ac:dyDescent="0.3">
      <c r="C34320" s="227"/>
    </row>
    <row r="34321" spans="3:3" ht="15.6" x14ac:dyDescent="0.3">
      <c r="C34321" s="227"/>
    </row>
    <row r="34322" spans="3:3" ht="15.6" x14ac:dyDescent="0.3">
      <c r="C34322" s="227"/>
    </row>
    <row r="34323" spans="3:3" ht="15.6" x14ac:dyDescent="0.3">
      <c r="C34323" s="227"/>
    </row>
    <row r="34324" spans="3:3" ht="15.6" x14ac:dyDescent="0.3">
      <c r="C34324" s="227"/>
    </row>
    <row r="34325" spans="3:3" ht="15.6" x14ac:dyDescent="0.3">
      <c r="C34325" s="227"/>
    </row>
    <row r="34326" spans="3:3" ht="15.6" x14ac:dyDescent="0.3">
      <c r="C34326" s="227"/>
    </row>
    <row r="34327" spans="3:3" ht="15.6" x14ac:dyDescent="0.3">
      <c r="C34327" s="227"/>
    </row>
    <row r="34328" spans="3:3" ht="15.6" x14ac:dyDescent="0.3">
      <c r="C34328" s="227"/>
    </row>
    <row r="34329" spans="3:3" ht="15.6" x14ac:dyDescent="0.3">
      <c r="C34329" s="227"/>
    </row>
    <row r="34330" spans="3:3" ht="15.6" x14ac:dyDescent="0.3">
      <c r="C34330" s="227"/>
    </row>
    <row r="34331" spans="3:3" ht="15.6" x14ac:dyDescent="0.3">
      <c r="C34331" s="227"/>
    </row>
    <row r="34332" spans="3:3" ht="15.6" x14ac:dyDescent="0.3">
      <c r="C34332" s="227"/>
    </row>
    <row r="34333" spans="3:3" ht="15.6" x14ac:dyDescent="0.3">
      <c r="C34333" s="227"/>
    </row>
    <row r="34334" spans="3:3" ht="15.6" x14ac:dyDescent="0.3">
      <c r="C34334" s="227"/>
    </row>
    <row r="34335" spans="3:3" ht="15.6" x14ac:dyDescent="0.3">
      <c r="C34335" s="227"/>
    </row>
    <row r="34336" spans="3:3" ht="15.6" x14ac:dyDescent="0.3">
      <c r="C34336" s="227"/>
    </row>
    <row r="34337" spans="3:3" ht="15.6" x14ac:dyDescent="0.3">
      <c r="C34337" s="227"/>
    </row>
    <row r="34338" spans="3:3" ht="15.6" x14ac:dyDescent="0.3">
      <c r="C34338" s="227"/>
    </row>
    <row r="34339" spans="3:3" ht="15.6" x14ac:dyDescent="0.3">
      <c r="C34339" s="227"/>
    </row>
    <row r="34340" spans="3:3" ht="15.6" x14ac:dyDescent="0.3">
      <c r="C34340" s="227"/>
    </row>
    <row r="34341" spans="3:3" ht="15.6" x14ac:dyDescent="0.3">
      <c r="C34341" s="227"/>
    </row>
    <row r="34342" spans="3:3" ht="15.6" x14ac:dyDescent="0.3">
      <c r="C34342" s="227"/>
    </row>
    <row r="34343" spans="3:3" ht="15.6" x14ac:dyDescent="0.3">
      <c r="C34343" s="227"/>
    </row>
    <row r="34344" spans="3:3" ht="15.6" x14ac:dyDescent="0.3">
      <c r="C34344" s="227"/>
    </row>
    <row r="34345" spans="3:3" ht="15.6" x14ac:dyDescent="0.3">
      <c r="C34345" s="227"/>
    </row>
    <row r="34346" spans="3:3" ht="15.6" x14ac:dyDescent="0.3">
      <c r="C34346" s="227"/>
    </row>
    <row r="34347" spans="3:3" ht="15.6" x14ac:dyDescent="0.3">
      <c r="C34347" s="227"/>
    </row>
    <row r="34348" spans="3:3" ht="15.6" x14ac:dyDescent="0.3">
      <c r="C34348" s="227"/>
    </row>
    <row r="34349" spans="3:3" ht="15.6" x14ac:dyDescent="0.3">
      <c r="C34349" s="227"/>
    </row>
    <row r="34350" spans="3:3" ht="15.6" x14ac:dyDescent="0.3">
      <c r="C34350" s="227"/>
    </row>
    <row r="34351" spans="3:3" ht="15.6" x14ac:dyDescent="0.3">
      <c r="C34351" s="227"/>
    </row>
    <row r="34352" spans="3:3" ht="15.6" x14ac:dyDescent="0.3">
      <c r="C34352" s="227"/>
    </row>
    <row r="34353" spans="3:3" ht="15.6" x14ac:dyDescent="0.3">
      <c r="C34353" s="227"/>
    </row>
    <row r="34354" spans="3:3" ht="15.6" x14ac:dyDescent="0.3">
      <c r="C34354" s="227"/>
    </row>
    <row r="34355" spans="3:3" ht="15.6" x14ac:dyDescent="0.3">
      <c r="C34355" s="227"/>
    </row>
    <row r="34356" spans="3:3" ht="15.6" x14ac:dyDescent="0.3">
      <c r="C34356" s="227"/>
    </row>
    <row r="34357" spans="3:3" ht="15.6" x14ac:dyDescent="0.3">
      <c r="C34357" s="227"/>
    </row>
    <row r="34358" spans="3:3" ht="15.6" x14ac:dyDescent="0.3">
      <c r="C34358" s="227"/>
    </row>
    <row r="34359" spans="3:3" ht="15.6" x14ac:dyDescent="0.3">
      <c r="C34359" s="227"/>
    </row>
    <row r="34360" spans="3:3" ht="15.6" x14ac:dyDescent="0.3">
      <c r="C34360" s="227"/>
    </row>
    <row r="34361" spans="3:3" ht="15.6" x14ac:dyDescent="0.3">
      <c r="C34361" s="227"/>
    </row>
    <row r="34362" spans="3:3" ht="15.6" x14ac:dyDescent="0.3">
      <c r="C34362" s="227"/>
    </row>
    <row r="34363" spans="3:3" ht="15.6" x14ac:dyDescent="0.3">
      <c r="C34363" s="227"/>
    </row>
    <row r="34364" spans="3:3" ht="15.6" x14ac:dyDescent="0.3">
      <c r="C34364" s="227"/>
    </row>
    <row r="34365" spans="3:3" ht="15.6" x14ac:dyDescent="0.3">
      <c r="C34365" s="227"/>
    </row>
    <row r="34366" spans="3:3" ht="15.6" x14ac:dyDescent="0.3">
      <c r="C34366" s="227"/>
    </row>
    <row r="34367" spans="3:3" ht="15.6" x14ac:dyDescent="0.3">
      <c r="C34367" s="227"/>
    </row>
    <row r="34368" spans="3:3" ht="15.6" x14ac:dyDescent="0.3">
      <c r="C34368" s="227"/>
    </row>
    <row r="34369" spans="3:3" ht="15.6" x14ac:dyDescent="0.3">
      <c r="C34369" s="227"/>
    </row>
    <row r="34370" spans="3:3" ht="15.6" x14ac:dyDescent="0.3">
      <c r="C34370" s="227"/>
    </row>
    <row r="34371" spans="3:3" ht="15.6" x14ac:dyDescent="0.3">
      <c r="C34371" s="227"/>
    </row>
    <row r="34372" spans="3:3" ht="15.6" x14ac:dyDescent="0.3">
      <c r="C34372" s="227"/>
    </row>
    <row r="34373" spans="3:3" ht="15.6" x14ac:dyDescent="0.3">
      <c r="C34373" s="227"/>
    </row>
    <row r="34374" spans="3:3" ht="15.6" x14ac:dyDescent="0.3">
      <c r="C34374" s="227"/>
    </row>
    <row r="34375" spans="3:3" ht="15.6" x14ac:dyDescent="0.3">
      <c r="C34375" s="227"/>
    </row>
    <row r="34376" spans="3:3" ht="15.6" x14ac:dyDescent="0.3">
      <c r="C34376" s="227"/>
    </row>
    <row r="34377" spans="3:3" ht="15.6" x14ac:dyDescent="0.3">
      <c r="C34377" s="227"/>
    </row>
    <row r="34378" spans="3:3" ht="15.6" x14ac:dyDescent="0.3">
      <c r="C34378" s="227"/>
    </row>
    <row r="34379" spans="3:3" ht="15.6" x14ac:dyDescent="0.3">
      <c r="C34379" s="227"/>
    </row>
    <row r="34380" spans="3:3" ht="15.6" x14ac:dyDescent="0.3">
      <c r="C34380" s="227"/>
    </row>
    <row r="34381" spans="3:3" ht="15.6" x14ac:dyDescent="0.3">
      <c r="C34381" s="227"/>
    </row>
    <row r="34382" spans="3:3" ht="15.6" x14ac:dyDescent="0.3">
      <c r="C34382" s="227"/>
    </row>
    <row r="34383" spans="3:3" ht="15.6" x14ac:dyDescent="0.3">
      <c r="C34383" s="227"/>
    </row>
    <row r="34384" spans="3:3" ht="15.6" x14ac:dyDescent="0.3">
      <c r="C34384" s="227"/>
    </row>
    <row r="34385" spans="3:3" ht="15.6" x14ac:dyDescent="0.3">
      <c r="C34385" s="227"/>
    </row>
    <row r="34386" spans="3:3" ht="15.6" x14ac:dyDescent="0.3">
      <c r="C34386" s="227"/>
    </row>
    <row r="34387" spans="3:3" ht="15.6" x14ac:dyDescent="0.3">
      <c r="C34387" s="227"/>
    </row>
    <row r="34388" spans="3:3" ht="15.6" x14ac:dyDescent="0.3">
      <c r="C34388" s="227"/>
    </row>
    <row r="34389" spans="3:3" ht="15.6" x14ac:dyDescent="0.3">
      <c r="C34389" s="227"/>
    </row>
    <row r="34390" spans="3:3" ht="15.6" x14ac:dyDescent="0.3">
      <c r="C34390" s="227"/>
    </row>
    <row r="34391" spans="3:3" ht="15.6" x14ac:dyDescent="0.3">
      <c r="C34391" s="227"/>
    </row>
    <row r="34392" spans="3:3" ht="15.6" x14ac:dyDescent="0.3">
      <c r="C34392" s="227"/>
    </row>
    <row r="34393" spans="3:3" ht="15.6" x14ac:dyDescent="0.3">
      <c r="C34393" s="227"/>
    </row>
    <row r="34394" spans="3:3" ht="15.6" x14ac:dyDescent="0.3">
      <c r="C34394" s="227"/>
    </row>
    <row r="34395" spans="3:3" ht="15.6" x14ac:dyDescent="0.3">
      <c r="C34395" s="227"/>
    </row>
    <row r="34396" spans="3:3" ht="15.6" x14ac:dyDescent="0.3">
      <c r="C34396" s="227"/>
    </row>
    <row r="34397" spans="3:3" ht="15.6" x14ac:dyDescent="0.3">
      <c r="C34397" s="227"/>
    </row>
    <row r="34398" spans="3:3" ht="15.6" x14ac:dyDescent="0.3">
      <c r="C34398" s="227"/>
    </row>
    <row r="34399" spans="3:3" ht="15.6" x14ac:dyDescent="0.3">
      <c r="C34399" s="227"/>
    </row>
    <row r="34400" spans="3:3" ht="15.6" x14ac:dyDescent="0.3">
      <c r="C34400" s="227"/>
    </row>
    <row r="34401" spans="3:3" ht="15.6" x14ac:dyDescent="0.3">
      <c r="C34401" s="227"/>
    </row>
    <row r="34402" spans="3:3" ht="15.6" x14ac:dyDescent="0.3">
      <c r="C34402" s="227"/>
    </row>
    <row r="34403" spans="3:3" ht="15.6" x14ac:dyDescent="0.3">
      <c r="C34403" s="227"/>
    </row>
    <row r="34404" spans="3:3" ht="15.6" x14ac:dyDescent="0.3">
      <c r="C34404" s="227"/>
    </row>
    <row r="34405" spans="3:3" ht="15.6" x14ac:dyDescent="0.3">
      <c r="C34405" s="227"/>
    </row>
    <row r="34406" spans="3:3" ht="15.6" x14ac:dyDescent="0.3">
      <c r="C34406" s="227"/>
    </row>
    <row r="34407" spans="3:3" ht="15.6" x14ac:dyDescent="0.3">
      <c r="C34407" s="227"/>
    </row>
    <row r="34408" spans="3:3" ht="15.6" x14ac:dyDescent="0.3">
      <c r="C34408" s="227"/>
    </row>
    <row r="34409" spans="3:3" ht="15.6" x14ac:dyDescent="0.3">
      <c r="C34409" s="227"/>
    </row>
    <row r="34410" spans="3:3" ht="15.6" x14ac:dyDescent="0.3">
      <c r="C34410" s="227"/>
    </row>
    <row r="34411" spans="3:3" ht="15.6" x14ac:dyDescent="0.3">
      <c r="C34411" s="227"/>
    </row>
    <row r="34412" spans="3:3" ht="15.6" x14ac:dyDescent="0.3">
      <c r="C34412" s="227"/>
    </row>
    <row r="34413" spans="3:3" ht="15.6" x14ac:dyDescent="0.3">
      <c r="C34413" s="227"/>
    </row>
    <row r="34414" spans="3:3" ht="15.6" x14ac:dyDescent="0.3">
      <c r="C34414" s="227"/>
    </row>
    <row r="34415" spans="3:3" ht="15.6" x14ac:dyDescent="0.3">
      <c r="C34415" s="227"/>
    </row>
    <row r="34416" spans="3:3" ht="15.6" x14ac:dyDescent="0.3">
      <c r="C34416" s="227"/>
    </row>
    <row r="34417" spans="3:3" ht="15.6" x14ac:dyDescent="0.3">
      <c r="C34417" s="227"/>
    </row>
    <row r="34418" spans="3:3" ht="15.6" x14ac:dyDescent="0.3">
      <c r="C34418" s="227"/>
    </row>
    <row r="34419" spans="3:3" ht="15.6" x14ac:dyDescent="0.3">
      <c r="C34419" s="227"/>
    </row>
    <row r="34420" spans="3:3" ht="15.6" x14ac:dyDescent="0.3">
      <c r="C34420" s="227"/>
    </row>
    <row r="34421" spans="3:3" ht="15.6" x14ac:dyDescent="0.3">
      <c r="C34421" s="227"/>
    </row>
    <row r="34422" spans="3:3" ht="15.6" x14ac:dyDescent="0.3">
      <c r="C34422" s="227"/>
    </row>
    <row r="34423" spans="3:3" ht="15.6" x14ac:dyDescent="0.3">
      <c r="C34423" s="227"/>
    </row>
    <row r="34424" spans="3:3" ht="15.6" x14ac:dyDescent="0.3">
      <c r="C34424" s="227"/>
    </row>
    <row r="34425" spans="3:3" ht="15.6" x14ac:dyDescent="0.3">
      <c r="C34425" s="227"/>
    </row>
    <row r="34426" spans="3:3" ht="15.6" x14ac:dyDescent="0.3">
      <c r="C34426" s="227"/>
    </row>
    <row r="34427" spans="3:3" ht="15.6" x14ac:dyDescent="0.3">
      <c r="C34427" s="227"/>
    </row>
    <row r="34428" spans="3:3" ht="15.6" x14ac:dyDescent="0.3">
      <c r="C34428" s="227"/>
    </row>
    <row r="34429" spans="3:3" ht="15.6" x14ac:dyDescent="0.3">
      <c r="C34429" s="227"/>
    </row>
    <row r="34430" spans="3:3" ht="15.6" x14ac:dyDescent="0.3">
      <c r="C34430" s="227"/>
    </row>
    <row r="34431" spans="3:3" ht="15.6" x14ac:dyDescent="0.3">
      <c r="C34431" s="227"/>
    </row>
    <row r="34432" spans="3:3" ht="15.6" x14ac:dyDescent="0.3">
      <c r="C34432" s="227"/>
    </row>
    <row r="34433" spans="3:3" ht="15.6" x14ac:dyDescent="0.3">
      <c r="C34433" s="227"/>
    </row>
    <row r="34434" spans="3:3" ht="15.6" x14ac:dyDescent="0.3">
      <c r="C34434" s="227"/>
    </row>
    <row r="34435" spans="3:3" ht="15.6" x14ac:dyDescent="0.3">
      <c r="C34435" s="227"/>
    </row>
    <row r="34436" spans="3:3" ht="15.6" x14ac:dyDescent="0.3">
      <c r="C34436" s="227"/>
    </row>
    <row r="34437" spans="3:3" ht="15.6" x14ac:dyDescent="0.3">
      <c r="C34437" s="227"/>
    </row>
    <row r="34438" spans="3:3" ht="15.6" x14ac:dyDescent="0.3">
      <c r="C34438" s="227"/>
    </row>
    <row r="34439" spans="3:3" ht="15.6" x14ac:dyDescent="0.3">
      <c r="C34439" s="227"/>
    </row>
    <row r="34440" spans="3:3" ht="15.6" x14ac:dyDescent="0.3">
      <c r="C34440" s="227"/>
    </row>
    <row r="34441" spans="3:3" ht="15.6" x14ac:dyDescent="0.3">
      <c r="C34441" s="227"/>
    </row>
    <row r="34442" spans="3:3" ht="15.6" x14ac:dyDescent="0.3">
      <c r="C34442" s="227"/>
    </row>
    <row r="34443" spans="3:3" ht="15.6" x14ac:dyDescent="0.3">
      <c r="C34443" s="227"/>
    </row>
    <row r="34444" spans="3:3" ht="15.6" x14ac:dyDescent="0.3">
      <c r="C34444" s="227"/>
    </row>
    <row r="34445" spans="3:3" ht="15.6" x14ac:dyDescent="0.3">
      <c r="C34445" s="227"/>
    </row>
    <row r="34446" spans="3:3" ht="15.6" x14ac:dyDescent="0.3">
      <c r="C34446" s="227"/>
    </row>
    <row r="34447" spans="3:3" ht="15.6" x14ac:dyDescent="0.3">
      <c r="C34447" s="227"/>
    </row>
    <row r="34448" spans="3:3" ht="15.6" x14ac:dyDescent="0.3">
      <c r="C34448" s="227"/>
    </row>
    <row r="34449" spans="3:3" ht="15.6" x14ac:dyDescent="0.3">
      <c r="C34449" s="227"/>
    </row>
    <row r="34450" spans="3:3" ht="15.6" x14ac:dyDescent="0.3">
      <c r="C34450" s="227"/>
    </row>
    <row r="34451" spans="3:3" ht="15.6" x14ac:dyDescent="0.3">
      <c r="C34451" s="227"/>
    </row>
    <row r="34452" spans="3:3" ht="15.6" x14ac:dyDescent="0.3">
      <c r="C34452" s="227"/>
    </row>
    <row r="34453" spans="3:3" ht="15.6" x14ac:dyDescent="0.3">
      <c r="C34453" s="227"/>
    </row>
    <row r="34454" spans="3:3" ht="15.6" x14ac:dyDescent="0.3">
      <c r="C34454" s="227"/>
    </row>
    <row r="34455" spans="3:3" ht="15.6" x14ac:dyDescent="0.3">
      <c r="C34455" s="227"/>
    </row>
    <row r="34456" spans="3:3" ht="15.6" x14ac:dyDescent="0.3">
      <c r="C34456" s="227"/>
    </row>
    <row r="34457" spans="3:3" ht="15.6" x14ac:dyDescent="0.3">
      <c r="C34457" s="227"/>
    </row>
    <row r="34458" spans="3:3" ht="15.6" x14ac:dyDescent="0.3">
      <c r="C34458" s="227"/>
    </row>
    <row r="34459" spans="3:3" ht="15.6" x14ac:dyDescent="0.3">
      <c r="C34459" s="227"/>
    </row>
    <row r="34460" spans="3:3" ht="15.6" x14ac:dyDescent="0.3">
      <c r="C34460" s="227"/>
    </row>
    <row r="34461" spans="3:3" ht="15.6" x14ac:dyDescent="0.3">
      <c r="C34461" s="227"/>
    </row>
    <row r="34462" spans="3:3" ht="15.6" x14ac:dyDescent="0.3">
      <c r="C34462" s="227"/>
    </row>
    <row r="34463" spans="3:3" ht="15.6" x14ac:dyDescent="0.3">
      <c r="C34463" s="227"/>
    </row>
    <row r="34464" spans="3:3" ht="15.6" x14ac:dyDescent="0.3">
      <c r="C34464" s="227"/>
    </row>
    <row r="34465" spans="3:3" ht="15.6" x14ac:dyDescent="0.3">
      <c r="C34465" s="227"/>
    </row>
    <row r="34466" spans="3:3" ht="15.6" x14ac:dyDescent="0.3">
      <c r="C34466" s="227"/>
    </row>
    <row r="34467" spans="3:3" ht="15.6" x14ac:dyDescent="0.3">
      <c r="C34467" s="227"/>
    </row>
    <row r="34468" spans="3:3" ht="15.6" x14ac:dyDescent="0.3">
      <c r="C34468" s="227"/>
    </row>
    <row r="34469" spans="3:3" ht="15.6" x14ac:dyDescent="0.3">
      <c r="C34469" s="227"/>
    </row>
    <row r="34470" spans="3:3" ht="15.6" x14ac:dyDescent="0.3">
      <c r="C34470" s="227"/>
    </row>
    <row r="34471" spans="3:3" ht="15.6" x14ac:dyDescent="0.3">
      <c r="C34471" s="227"/>
    </row>
    <row r="34472" spans="3:3" ht="15.6" x14ac:dyDescent="0.3">
      <c r="C34472" s="227"/>
    </row>
    <row r="34473" spans="3:3" ht="15.6" x14ac:dyDescent="0.3">
      <c r="C34473" s="227"/>
    </row>
    <row r="34474" spans="3:3" ht="15.6" x14ac:dyDescent="0.3">
      <c r="C34474" s="227"/>
    </row>
    <row r="34475" spans="3:3" ht="15.6" x14ac:dyDescent="0.3">
      <c r="C34475" s="227"/>
    </row>
    <row r="34476" spans="3:3" ht="15.6" x14ac:dyDescent="0.3">
      <c r="C34476" s="227"/>
    </row>
    <row r="34477" spans="3:3" ht="15.6" x14ac:dyDescent="0.3">
      <c r="C34477" s="227"/>
    </row>
    <row r="34478" spans="3:3" ht="15.6" x14ac:dyDescent="0.3">
      <c r="C34478" s="227"/>
    </row>
    <row r="34479" spans="3:3" ht="15.6" x14ac:dyDescent="0.3">
      <c r="C34479" s="227"/>
    </row>
    <row r="34480" spans="3:3" ht="15.6" x14ac:dyDescent="0.3">
      <c r="C34480" s="227"/>
    </row>
    <row r="34481" spans="3:3" ht="15.6" x14ac:dyDescent="0.3">
      <c r="C34481" s="227"/>
    </row>
    <row r="34482" spans="3:3" ht="15.6" x14ac:dyDescent="0.3">
      <c r="C34482" s="227"/>
    </row>
    <row r="34483" spans="3:3" ht="15.6" x14ac:dyDescent="0.3">
      <c r="C34483" s="227"/>
    </row>
    <row r="34484" spans="3:3" ht="15.6" x14ac:dyDescent="0.3">
      <c r="C34484" s="227"/>
    </row>
    <row r="34485" spans="3:3" ht="15.6" x14ac:dyDescent="0.3">
      <c r="C34485" s="227"/>
    </row>
    <row r="34486" spans="3:3" ht="15.6" x14ac:dyDescent="0.3">
      <c r="C34486" s="227"/>
    </row>
    <row r="34487" spans="3:3" ht="15.6" x14ac:dyDescent="0.3">
      <c r="C34487" s="227"/>
    </row>
    <row r="34488" spans="3:3" ht="15.6" x14ac:dyDescent="0.3">
      <c r="C34488" s="227"/>
    </row>
    <row r="34489" spans="3:3" ht="15.6" x14ac:dyDescent="0.3">
      <c r="C34489" s="227"/>
    </row>
    <row r="34490" spans="3:3" ht="15.6" x14ac:dyDescent="0.3">
      <c r="C34490" s="227"/>
    </row>
    <row r="34491" spans="3:3" ht="15.6" x14ac:dyDescent="0.3">
      <c r="C34491" s="227"/>
    </row>
    <row r="34492" spans="3:3" ht="15.6" x14ac:dyDescent="0.3">
      <c r="C34492" s="227"/>
    </row>
    <row r="34493" spans="3:3" ht="15.6" x14ac:dyDescent="0.3">
      <c r="C34493" s="227"/>
    </row>
    <row r="34494" spans="3:3" ht="15.6" x14ac:dyDescent="0.3">
      <c r="C34494" s="227"/>
    </row>
    <row r="34495" spans="3:3" ht="15.6" x14ac:dyDescent="0.3">
      <c r="C34495" s="227"/>
    </row>
    <row r="34496" spans="3:3" ht="15.6" x14ac:dyDescent="0.3">
      <c r="C34496" s="227"/>
    </row>
    <row r="34497" spans="3:3" ht="15.6" x14ac:dyDescent="0.3">
      <c r="C34497" s="227"/>
    </row>
    <row r="34498" spans="3:3" ht="15.6" x14ac:dyDescent="0.3">
      <c r="C34498" s="227"/>
    </row>
    <row r="34499" spans="3:3" ht="15.6" x14ac:dyDescent="0.3">
      <c r="C34499" s="227"/>
    </row>
    <row r="34500" spans="3:3" ht="15.6" x14ac:dyDescent="0.3">
      <c r="C34500" s="227"/>
    </row>
    <row r="34501" spans="3:3" ht="15.6" x14ac:dyDescent="0.3">
      <c r="C34501" s="227"/>
    </row>
    <row r="34502" spans="3:3" ht="15.6" x14ac:dyDescent="0.3">
      <c r="C34502" s="227"/>
    </row>
    <row r="34503" spans="3:3" ht="15.6" x14ac:dyDescent="0.3">
      <c r="C34503" s="227"/>
    </row>
    <row r="34504" spans="3:3" ht="15.6" x14ac:dyDescent="0.3">
      <c r="C34504" s="227"/>
    </row>
    <row r="34505" spans="3:3" ht="15.6" x14ac:dyDescent="0.3">
      <c r="C34505" s="227"/>
    </row>
    <row r="34506" spans="3:3" ht="15.6" x14ac:dyDescent="0.3">
      <c r="C34506" s="227"/>
    </row>
    <row r="34507" spans="3:3" ht="15.6" x14ac:dyDescent="0.3">
      <c r="C34507" s="227"/>
    </row>
    <row r="34508" spans="3:3" ht="15.6" x14ac:dyDescent="0.3">
      <c r="C34508" s="227"/>
    </row>
    <row r="34509" spans="3:3" ht="15.6" x14ac:dyDescent="0.3">
      <c r="C34509" s="227"/>
    </row>
    <row r="34510" spans="3:3" ht="15.6" x14ac:dyDescent="0.3">
      <c r="C34510" s="227"/>
    </row>
    <row r="34511" spans="3:3" ht="15.6" x14ac:dyDescent="0.3">
      <c r="C34511" s="227"/>
    </row>
    <row r="34512" spans="3:3" ht="15.6" x14ac:dyDescent="0.3">
      <c r="C34512" s="227"/>
    </row>
    <row r="34513" spans="3:3" ht="15.6" x14ac:dyDescent="0.3">
      <c r="C34513" s="227"/>
    </row>
    <row r="34514" spans="3:3" ht="15.6" x14ac:dyDescent="0.3">
      <c r="C34514" s="227"/>
    </row>
    <row r="34515" spans="3:3" ht="15.6" x14ac:dyDescent="0.3">
      <c r="C34515" s="227"/>
    </row>
    <row r="34516" spans="3:3" ht="15.6" x14ac:dyDescent="0.3">
      <c r="C34516" s="227"/>
    </row>
    <row r="34517" spans="3:3" ht="15.6" x14ac:dyDescent="0.3">
      <c r="C34517" s="227"/>
    </row>
    <row r="34518" spans="3:3" ht="15.6" x14ac:dyDescent="0.3">
      <c r="C34518" s="227"/>
    </row>
    <row r="34519" spans="3:3" ht="15.6" x14ac:dyDescent="0.3">
      <c r="C34519" s="227"/>
    </row>
    <row r="34520" spans="3:3" ht="15.6" x14ac:dyDescent="0.3">
      <c r="C34520" s="227"/>
    </row>
    <row r="34521" spans="3:3" ht="15.6" x14ac:dyDescent="0.3">
      <c r="C34521" s="227"/>
    </row>
    <row r="34522" spans="3:3" ht="15.6" x14ac:dyDescent="0.3">
      <c r="C34522" s="227"/>
    </row>
    <row r="34523" spans="3:3" ht="15.6" x14ac:dyDescent="0.3">
      <c r="C34523" s="227"/>
    </row>
    <row r="34524" spans="3:3" ht="15.6" x14ac:dyDescent="0.3">
      <c r="C34524" s="227"/>
    </row>
    <row r="34525" spans="3:3" ht="15.6" x14ac:dyDescent="0.3">
      <c r="C34525" s="227"/>
    </row>
    <row r="34526" spans="3:3" ht="15.6" x14ac:dyDescent="0.3">
      <c r="C34526" s="227"/>
    </row>
    <row r="34527" spans="3:3" ht="15.6" x14ac:dyDescent="0.3">
      <c r="C34527" s="227"/>
    </row>
    <row r="34528" spans="3:3" ht="15.6" x14ac:dyDescent="0.3">
      <c r="C34528" s="227"/>
    </row>
    <row r="34529" spans="3:3" ht="15.6" x14ac:dyDescent="0.3">
      <c r="C34529" s="227"/>
    </row>
    <row r="34530" spans="3:3" ht="15.6" x14ac:dyDescent="0.3">
      <c r="C34530" s="227"/>
    </row>
    <row r="34531" spans="3:3" ht="15.6" x14ac:dyDescent="0.3">
      <c r="C34531" s="227"/>
    </row>
    <row r="34532" spans="3:3" ht="15.6" x14ac:dyDescent="0.3">
      <c r="C34532" s="227"/>
    </row>
    <row r="34533" spans="3:3" ht="15.6" x14ac:dyDescent="0.3">
      <c r="C34533" s="227"/>
    </row>
    <row r="34534" spans="3:3" ht="15.6" x14ac:dyDescent="0.3">
      <c r="C34534" s="227"/>
    </row>
    <row r="34535" spans="3:3" ht="15.6" x14ac:dyDescent="0.3">
      <c r="C34535" s="227"/>
    </row>
    <row r="34536" spans="3:3" ht="15.6" x14ac:dyDescent="0.3">
      <c r="C34536" s="227"/>
    </row>
    <row r="34537" spans="3:3" ht="15.6" x14ac:dyDescent="0.3">
      <c r="C34537" s="227"/>
    </row>
    <row r="34538" spans="3:3" ht="15.6" x14ac:dyDescent="0.3">
      <c r="C34538" s="227"/>
    </row>
    <row r="34539" spans="3:3" ht="15.6" x14ac:dyDescent="0.3">
      <c r="C34539" s="227"/>
    </row>
    <row r="34540" spans="3:3" ht="15.6" x14ac:dyDescent="0.3">
      <c r="C34540" s="227"/>
    </row>
    <row r="34541" spans="3:3" ht="15.6" x14ac:dyDescent="0.3">
      <c r="C34541" s="227"/>
    </row>
    <row r="34542" spans="3:3" ht="15.6" x14ac:dyDescent="0.3">
      <c r="C34542" s="227"/>
    </row>
    <row r="34543" spans="3:3" ht="15.6" x14ac:dyDescent="0.3">
      <c r="C34543" s="227"/>
    </row>
    <row r="34544" spans="3:3" ht="15.6" x14ac:dyDescent="0.3">
      <c r="C34544" s="227"/>
    </row>
    <row r="34545" spans="3:3" ht="15.6" x14ac:dyDescent="0.3">
      <c r="C34545" s="227"/>
    </row>
    <row r="34546" spans="3:3" ht="15.6" x14ac:dyDescent="0.3">
      <c r="C34546" s="227"/>
    </row>
    <row r="34547" spans="3:3" ht="15.6" x14ac:dyDescent="0.3">
      <c r="C34547" s="227"/>
    </row>
    <row r="34548" spans="3:3" ht="15.6" x14ac:dyDescent="0.3">
      <c r="C34548" s="227"/>
    </row>
    <row r="34549" spans="3:3" ht="15.6" x14ac:dyDescent="0.3">
      <c r="C34549" s="227"/>
    </row>
    <row r="34550" spans="3:3" ht="15.6" x14ac:dyDescent="0.3">
      <c r="C34550" s="227"/>
    </row>
    <row r="34551" spans="3:3" ht="15.6" x14ac:dyDescent="0.3">
      <c r="C34551" s="227"/>
    </row>
    <row r="34552" spans="3:3" ht="15.6" x14ac:dyDescent="0.3">
      <c r="C34552" s="227"/>
    </row>
    <row r="34553" spans="3:3" ht="15.6" x14ac:dyDescent="0.3">
      <c r="C34553" s="227"/>
    </row>
    <row r="34554" spans="3:3" ht="15.6" x14ac:dyDescent="0.3">
      <c r="C34554" s="227"/>
    </row>
    <row r="34555" spans="3:3" ht="15.6" x14ac:dyDescent="0.3">
      <c r="C34555" s="227"/>
    </row>
    <row r="34556" spans="3:3" ht="15.6" x14ac:dyDescent="0.3">
      <c r="C34556" s="227"/>
    </row>
    <row r="34557" spans="3:3" ht="15.6" x14ac:dyDescent="0.3">
      <c r="C34557" s="227"/>
    </row>
    <row r="34558" spans="3:3" ht="15.6" x14ac:dyDescent="0.3">
      <c r="C34558" s="227"/>
    </row>
    <row r="34559" spans="3:3" ht="15.6" x14ac:dyDescent="0.3">
      <c r="C34559" s="227"/>
    </row>
    <row r="34560" spans="3:3" ht="15.6" x14ac:dyDescent="0.3">
      <c r="C34560" s="227"/>
    </row>
    <row r="34561" spans="3:3" ht="15.6" x14ac:dyDescent="0.3">
      <c r="C34561" s="227"/>
    </row>
    <row r="34562" spans="3:3" ht="15.6" x14ac:dyDescent="0.3">
      <c r="C34562" s="227"/>
    </row>
    <row r="34563" spans="3:3" ht="15.6" x14ac:dyDescent="0.3">
      <c r="C34563" s="227"/>
    </row>
    <row r="34564" spans="3:3" ht="15.6" x14ac:dyDescent="0.3">
      <c r="C34564" s="227"/>
    </row>
    <row r="34565" spans="3:3" ht="15.6" x14ac:dyDescent="0.3">
      <c r="C34565" s="227"/>
    </row>
    <row r="34566" spans="3:3" ht="15.6" x14ac:dyDescent="0.3">
      <c r="C34566" s="227"/>
    </row>
    <row r="34567" spans="3:3" ht="15.6" x14ac:dyDescent="0.3">
      <c r="C34567" s="227"/>
    </row>
    <row r="34568" spans="3:3" ht="15.6" x14ac:dyDescent="0.3">
      <c r="C34568" s="227"/>
    </row>
    <row r="34569" spans="3:3" ht="15.6" x14ac:dyDescent="0.3">
      <c r="C34569" s="227"/>
    </row>
    <row r="34570" spans="3:3" ht="15.6" x14ac:dyDescent="0.3">
      <c r="C34570" s="227"/>
    </row>
    <row r="34571" spans="3:3" ht="15.6" x14ac:dyDescent="0.3">
      <c r="C34571" s="227"/>
    </row>
    <row r="34572" spans="3:3" ht="15.6" x14ac:dyDescent="0.3">
      <c r="C34572" s="227"/>
    </row>
    <row r="34573" spans="3:3" ht="15.6" x14ac:dyDescent="0.3">
      <c r="C34573" s="227"/>
    </row>
    <row r="34574" spans="3:3" ht="15.6" x14ac:dyDescent="0.3">
      <c r="C34574" s="227"/>
    </row>
    <row r="34575" spans="3:3" ht="15.6" x14ac:dyDescent="0.3">
      <c r="C34575" s="227"/>
    </row>
    <row r="34576" spans="3:3" ht="15.6" x14ac:dyDescent="0.3">
      <c r="C34576" s="227"/>
    </row>
    <row r="34577" spans="3:3" ht="15.6" x14ac:dyDescent="0.3">
      <c r="C34577" s="227"/>
    </row>
    <row r="34578" spans="3:3" ht="15.6" x14ac:dyDescent="0.3">
      <c r="C34578" s="227"/>
    </row>
    <row r="34579" spans="3:3" ht="15.6" x14ac:dyDescent="0.3">
      <c r="C34579" s="227"/>
    </row>
    <row r="34580" spans="3:3" ht="15.6" x14ac:dyDescent="0.3">
      <c r="C34580" s="227"/>
    </row>
    <row r="34581" spans="3:3" ht="15.6" x14ac:dyDescent="0.3">
      <c r="C34581" s="227"/>
    </row>
    <row r="34582" spans="3:3" ht="15.6" x14ac:dyDescent="0.3">
      <c r="C34582" s="227"/>
    </row>
    <row r="34583" spans="3:3" ht="15.6" x14ac:dyDescent="0.3">
      <c r="C34583" s="227"/>
    </row>
    <row r="34584" spans="3:3" ht="15.6" x14ac:dyDescent="0.3">
      <c r="C34584" s="227"/>
    </row>
    <row r="34585" spans="3:3" ht="15.6" x14ac:dyDescent="0.3">
      <c r="C34585" s="227"/>
    </row>
    <row r="34586" spans="3:3" ht="15.6" x14ac:dyDescent="0.3">
      <c r="C34586" s="227"/>
    </row>
    <row r="34587" spans="3:3" ht="15.6" x14ac:dyDescent="0.3">
      <c r="C34587" s="227"/>
    </row>
    <row r="34588" spans="3:3" ht="15.6" x14ac:dyDescent="0.3">
      <c r="C34588" s="227"/>
    </row>
    <row r="34589" spans="3:3" ht="15.6" x14ac:dyDescent="0.3">
      <c r="C34589" s="227"/>
    </row>
    <row r="34590" spans="3:3" ht="15.6" x14ac:dyDescent="0.3">
      <c r="C34590" s="227"/>
    </row>
    <row r="34591" spans="3:3" ht="15.6" x14ac:dyDescent="0.3">
      <c r="C34591" s="227"/>
    </row>
    <row r="34592" spans="3:3" ht="15.6" x14ac:dyDescent="0.3">
      <c r="C34592" s="227"/>
    </row>
    <row r="34593" spans="3:3" ht="15.6" x14ac:dyDescent="0.3">
      <c r="C34593" s="227"/>
    </row>
    <row r="34594" spans="3:3" ht="15.6" x14ac:dyDescent="0.3">
      <c r="C34594" s="227"/>
    </row>
    <row r="34595" spans="3:3" ht="15.6" x14ac:dyDescent="0.3">
      <c r="C34595" s="227"/>
    </row>
    <row r="34596" spans="3:3" ht="15.6" x14ac:dyDescent="0.3">
      <c r="C34596" s="227"/>
    </row>
    <row r="34597" spans="3:3" ht="15.6" x14ac:dyDescent="0.3">
      <c r="C34597" s="227"/>
    </row>
    <row r="34598" spans="3:3" ht="15.6" x14ac:dyDescent="0.3">
      <c r="C34598" s="227"/>
    </row>
    <row r="34599" spans="3:3" ht="15.6" x14ac:dyDescent="0.3">
      <c r="C34599" s="227"/>
    </row>
    <row r="34600" spans="3:3" ht="15.6" x14ac:dyDescent="0.3">
      <c r="C34600" s="227"/>
    </row>
    <row r="34601" spans="3:3" ht="15.6" x14ac:dyDescent="0.3">
      <c r="C34601" s="227"/>
    </row>
    <row r="34602" spans="3:3" ht="15.6" x14ac:dyDescent="0.3">
      <c r="C34602" s="227"/>
    </row>
    <row r="34603" spans="3:3" ht="15.6" x14ac:dyDescent="0.3">
      <c r="C34603" s="227"/>
    </row>
    <row r="34604" spans="3:3" ht="15.6" x14ac:dyDescent="0.3">
      <c r="C34604" s="227"/>
    </row>
    <row r="34605" spans="3:3" ht="15.6" x14ac:dyDescent="0.3">
      <c r="C34605" s="227"/>
    </row>
    <row r="34606" spans="3:3" ht="15.6" x14ac:dyDescent="0.3">
      <c r="C34606" s="227"/>
    </row>
    <row r="34607" spans="3:3" ht="15.6" x14ac:dyDescent="0.3">
      <c r="C34607" s="227"/>
    </row>
    <row r="34608" spans="3:3" ht="15.6" x14ac:dyDescent="0.3">
      <c r="C34608" s="227"/>
    </row>
    <row r="34609" spans="3:3" ht="15.6" x14ac:dyDescent="0.3">
      <c r="C34609" s="227"/>
    </row>
    <row r="34610" spans="3:3" ht="15.6" x14ac:dyDescent="0.3">
      <c r="C34610" s="227"/>
    </row>
    <row r="34611" spans="3:3" ht="15.6" x14ac:dyDescent="0.3">
      <c r="C34611" s="227"/>
    </row>
    <row r="34612" spans="3:3" ht="15.6" x14ac:dyDescent="0.3">
      <c r="C34612" s="227"/>
    </row>
    <row r="34613" spans="3:3" ht="15.6" x14ac:dyDescent="0.3">
      <c r="C34613" s="227"/>
    </row>
    <row r="34614" spans="3:3" ht="15.6" x14ac:dyDescent="0.3">
      <c r="C34614" s="227"/>
    </row>
    <row r="34615" spans="3:3" ht="15.6" x14ac:dyDescent="0.3">
      <c r="C34615" s="227"/>
    </row>
    <row r="34616" spans="3:3" ht="15.6" x14ac:dyDescent="0.3">
      <c r="C34616" s="227"/>
    </row>
    <row r="34617" spans="3:3" ht="15.6" x14ac:dyDescent="0.3">
      <c r="C34617" s="227"/>
    </row>
    <row r="34618" spans="3:3" ht="15.6" x14ac:dyDescent="0.3">
      <c r="C34618" s="227"/>
    </row>
    <row r="34619" spans="3:3" ht="15.6" x14ac:dyDescent="0.3">
      <c r="C34619" s="227"/>
    </row>
    <row r="34620" spans="3:3" ht="15.6" x14ac:dyDescent="0.3">
      <c r="C34620" s="227"/>
    </row>
    <row r="34621" spans="3:3" ht="15.6" x14ac:dyDescent="0.3">
      <c r="C34621" s="227"/>
    </row>
    <row r="34622" spans="3:3" ht="15.6" x14ac:dyDescent="0.3">
      <c r="C34622" s="227"/>
    </row>
    <row r="34623" spans="3:3" ht="15.6" x14ac:dyDescent="0.3">
      <c r="C34623" s="227"/>
    </row>
    <row r="34624" spans="3:3" ht="15.6" x14ac:dyDescent="0.3">
      <c r="C34624" s="227"/>
    </row>
    <row r="34625" spans="3:3" ht="15.6" x14ac:dyDescent="0.3">
      <c r="C34625" s="227"/>
    </row>
    <row r="34626" spans="3:3" ht="15.6" x14ac:dyDescent="0.3">
      <c r="C34626" s="227"/>
    </row>
    <row r="34627" spans="3:3" ht="15.6" x14ac:dyDescent="0.3">
      <c r="C34627" s="227"/>
    </row>
    <row r="34628" spans="3:3" ht="15.6" x14ac:dyDescent="0.3">
      <c r="C34628" s="227"/>
    </row>
    <row r="34629" spans="3:3" ht="15.6" x14ac:dyDescent="0.3">
      <c r="C34629" s="227"/>
    </row>
    <row r="34630" spans="3:3" ht="15.6" x14ac:dyDescent="0.3">
      <c r="C34630" s="227"/>
    </row>
    <row r="34631" spans="3:3" ht="15.6" x14ac:dyDescent="0.3">
      <c r="C34631" s="227"/>
    </row>
    <row r="34632" spans="3:3" ht="15.6" x14ac:dyDescent="0.3">
      <c r="C34632" s="227"/>
    </row>
    <row r="34633" spans="3:3" ht="15.6" x14ac:dyDescent="0.3">
      <c r="C34633" s="227"/>
    </row>
    <row r="34634" spans="3:3" ht="15.6" x14ac:dyDescent="0.3">
      <c r="C34634" s="227"/>
    </row>
    <row r="34635" spans="3:3" ht="15.6" x14ac:dyDescent="0.3">
      <c r="C34635" s="227"/>
    </row>
    <row r="34636" spans="3:3" ht="15.6" x14ac:dyDescent="0.3">
      <c r="C34636" s="227"/>
    </row>
    <row r="34637" spans="3:3" ht="15.6" x14ac:dyDescent="0.3">
      <c r="C34637" s="227"/>
    </row>
    <row r="34638" spans="3:3" ht="15.6" x14ac:dyDescent="0.3">
      <c r="C34638" s="227"/>
    </row>
    <row r="34639" spans="3:3" ht="15.6" x14ac:dyDescent="0.3">
      <c r="C34639" s="227"/>
    </row>
    <row r="34640" spans="3:3" ht="15.6" x14ac:dyDescent="0.3">
      <c r="C34640" s="227"/>
    </row>
    <row r="34641" spans="3:3" ht="15.6" x14ac:dyDescent="0.3">
      <c r="C34641" s="227"/>
    </row>
    <row r="34642" spans="3:3" ht="15.6" x14ac:dyDescent="0.3">
      <c r="C34642" s="227"/>
    </row>
    <row r="34643" spans="3:3" ht="15.6" x14ac:dyDescent="0.3">
      <c r="C34643" s="227"/>
    </row>
    <row r="34644" spans="3:3" ht="15.6" x14ac:dyDescent="0.3">
      <c r="C34644" s="227"/>
    </row>
    <row r="34645" spans="3:3" ht="15.6" x14ac:dyDescent="0.3">
      <c r="C34645" s="227"/>
    </row>
    <row r="34646" spans="3:3" ht="15.6" x14ac:dyDescent="0.3">
      <c r="C34646" s="227"/>
    </row>
    <row r="34647" spans="3:3" ht="15.6" x14ac:dyDescent="0.3">
      <c r="C34647" s="227"/>
    </row>
    <row r="34648" spans="3:3" ht="15.6" x14ac:dyDescent="0.3">
      <c r="C34648" s="227"/>
    </row>
    <row r="34649" spans="3:3" ht="15.6" x14ac:dyDescent="0.3">
      <c r="C34649" s="227"/>
    </row>
    <row r="34650" spans="3:3" ht="15.6" x14ac:dyDescent="0.3">
      <c r="C34650" s="227"/>
    </row>
    <row r="34651" spans="3:3" ht="15.6" x14ac:dyDescent="0.3">
      <c r="C34651" s="227"/>
    </row>
    <row r="34652" spans="3:3" ht="15.6" x14ac:dyDescent="0.3">
      <c r="C34652" s="227"/>
    </row>
    <row r="34653" spans="3:3" ht="15.6" x14ac:dyDescent="0.3">
      <c r="C34653" s="227"/>
    </row>
    <row r="34654" spans="3:3" ht="15.6" x14ac:dyDescent="0.3">
      <c r="C34654" s="227"/>
    </row>
    <row r="34655" spans="3:3" ht="15.6" x14ac:dyDescent="0.3">
      <c r="C34655" s="227"/>
    </row>
    <row r="34656" spans="3:3" ht="15.6" x14ac:dyDescent="0.3">
      <c r="C34656" s="227"/>
    </row>
    <row r="34657" spans="3:3" ht="15.6" x14ac:dyDescent="0.3">
      <c r="C34657" s="227"/>
    </row>
    <row r="34658" spans="3:3" ht="15.6" x14ac:dyDescent="0.3">
      <c r="C34658" s="227"/>
    </row>
    <row r="34659" spans="3:3" ht="15.6" x14ac:dyDescent="0.3">
      <c r="C34659" s="227"/>
    </row>
    <row r="34660" spans="3:3" ht="15.6" x14ac:dyDescent="0.3">
      <c r="C34660" s="227"/>
    </row>
    <row r="34661" spans="3:3" ht="15.6" x14ac:dyDescent="0.3">
      <c r="C34661" s="227"/>
    </row>
    <row r="34662" spans="3:3" ht="15.6" x14ac:dyDescent="0.3">
      <c r="C34662" s="227"/>
    </row>
    <row r="34663" spans="3:3" ht="15.6" x14ac:dyDescent="0.3">
      <c r="C34663" s="227"/>
    </row>
    <row r="34664" spans="3:3" ht="15.6" x14ac:dyDescent="0.3">
      <c r="C34664" s="227"/>
    </row>
    <row r="34665" spans="3:3" ht="15.6" x14ac:dyDescent="0.3">
      <c r="C34665" s="227"/>
    </row>
    <row r="34666" spans="3:3" ht="15.6" x14ac:dyDescent="0.3">
      <c r="C34666" s="227"/>
    </row>
    <row r="34667" spans="3:3" ht="15.6" x14ac:dyDescent="0.3">
      <c r="C34667" s="227"/>
    </row>
    <row r="34668" spans="3:3" ht="15.6" x14ac:dyDescent="0.3">
      <c r="C34668" s="227"/>
    </row>
    <row r="34669" spans="3:3" ht="15.6" x14ac:dyDescent="0.3">
      <c r="C34669" s="227"/>
    </row>
    <row r="34670" spans="3:3" ht="15.6" x14ac:dyDescent="0.3">
      <c r="C34670" s="227"/>
    </row>
    <row r="34671" spans="3:3" ht="15.6" x14ac:dyDescent="0.3">
      <c r="C34671" s="227"/>
    </row>
    <row r="34672" spans="3:3" ht="15.6" x14ac:dyDescent="0.3">
      <c r="C34672" s="227"/>
    </row>
    <row r="34673" spans="3:3" ht="15.6" x14ac:dyDescent="0.3">
      <c r="C34673" s="227"/>
    </row>
    <row r="34674" spans="3:3" ht="15.6" x14ac:dyDescent="0.3">
      <c r="C34674" s="227"/>
    </row>
    <row r="34675" spans="3:3" ht="15.6" x14ac:dyDescent="0.3">
      <c r="C34675" s="227"/>
    </row>
    <row r="34676" spans="3:3" ht="15.6" x14ac:dyDescent="0.3">
      <c r="C34676" s="227"/>
    </row>
    <row r="34677" spans="3:3" ht="15.6" x14ac:dyDescent="0.3">
      <c r="C34677" s="227"/>
    </row>
    <row r="34678" spans="3:3" ht="15.6" x14ac:dyDescent="0.3">
      <c r="C34678" s="227"/>
    </row>
    <row r="34679" spans="3:3" ht="15.6" x14ac:dyDescent="0.3">
      <c r="C34679" s="227"/>
    </row>
    <row r="34680" spans="3:3" ht="15.6" x14ac:dyDescent="0.3">
      <c r="C34680" s="227"/>
    </row>
    <row r="34681" spans="3:3" ht="15.6" x14ac:dyDescent="0.3">
      <c r="C34681" s="227"/>
    </row>
    <row r="34682" spans="3:3" ht="15.6" x14ac:dyDescent="0.3">
      <c r="C34682" s="227"/>
    </row>
    <row r="34683" spans="3:3" ht="15.6" x14ac:dyDescent="0.3">
      <c r="C34683" s="227"/>
    </row>
    <row r="34684" spans="3:3" ht="15.6" x14ac:dyDescent="0.3">
      <c r="C34684" s="227"/>
    </row>
    <row r="34685" spans="3:3" ht="15.6" x14ac:dyDescent="0.3">
      <c r="C34685" s="227"/>
    </row>
    <row r="34686" spans="3:3" ht="15.6" x14ac:dyDescent="0.3">
      <c r="C34686" s="227"/>
    </row>
    <row r="34687" spans="3:3" ht="15.6" x14ac:dyDescent="0.3">
      <c r="C34687" s="227"/>
    </row>
    <row r="34688" spans="3:3" ht="15.6" x14ac:dyDescent="0.3">
      <c r="C34688" s="227"/>
    </row>
    <row r="34689" spans="3:3" ht="15.6" x14ac:dyDescent="0.3">
      <c r="C34689" s="227"/>
    </row>
    <row r="34690" spans="3:3" ht="15.6" x14ac:dyDescent="0.3">
      <c r="C34690" s="227"/>
    </row>
    <row r="34691" spans="3:3" ht="15.6" x14ac:dyDescent="0.3">
      <c r="C34691" s="227"/>
    </row>
    <row r="34692" spans="3:3" ht="15.6" x14ac:dyDescent="0.3">
      <c r="C34692" s="227"/>
    </row>
    <row r="34693" spans="3:3" ht="15.6" x14ac:dyDescent="0.3">
      <c r="C34693" s="227"/>
    </row>
    <row r="34694" spans="3:3" ht="15.6" x14ac:dyDescent="0.3">
      <c r="C34694" s="227"/>
    </row>
    <row r="34695" spans="3:3" ht="15.6" x14ac:dyDescent="0.3">
      <c r="C34695" s="227"/>
    </row>
    <row r="34696" spans="3:3" ht="15.6" x14ac:dyDescent="0.3">
      <c r="C34696" s="227"/>
    </row>
    <row r="34697" spans="3:3" ht="15.6" x14ac:dyDescent="0.3">
      <c r="C34697" s="227"/>
    </row>
    <row r="34698" spans="3:3" ht="15.6" x14ac:dyDescent="0.3">
      <c r="C34698" s="227"/>
    </row>
    <row r="34699" spans="3:3" ht="15.6" x14ac:dyDescent="0.3">
      <c r="C34699" s="227"/>
    </row>
    <row r="34700" spans="3:3" ht="15.6" x14ac:dyDescent="0.3">
      <c r="C34700" s="227"/>
    </row>
    <row r="34701" spans="3:3" ht="15.6" x14ac:dyDescent="0.3">
      <c r="C34701" s="227"/>
    </row>
    <row r="34702" spans="3:3" ht="15.6" x14ac:dyDescent="0.3">
      <c r="C34702" s="227"/>
    </row>
    <row r="34703" spans="3:3" ht="15.6" x14ac:dyDescent="0.3">
      <c r="C34703" s="227"/>
    </row>
    <row r="34704" spans="3:3" ht="15.6" x14ac:dyDescent="0.3">
      <c r="C34704" s="227"/>
    </row>
    <row r="34705" spans="3:3" ht="15.6" x14ac:dyDescent="0.3">
      <c r="C34705" s="227"/>
    </row>
    <row r="34706" spans="3:3" ht="15.6" x14ac:dyDescent="0.3">
      <c r="C34706" s="227"/>
    </row>
    <row r="34707" spans="3:3" ht="15.6" x14ac:dyDescent="0.3">
      <c r="C34707" s="227"/>
    </row>
    <row r="34708" spans="3:3" ht="15.6" x14ac:dyDescent="0.3">
      <c r="C34708" s="227"/>
    </row>
    <row r="34709" spans="3:3" ht="15.6" x14ac:dyDescent="0.3">
      <c r="C34709" s="227"/>
    </row>
    <row r="34710" spans="3:3" ht="15.6" x14ac:dyDescent="0.3">
      <c r="C34710" s="227"/>
    </row>
    <row r="34711" spans="3:3" ht="15.6" x14ac:dyDescent="0.3">
      <c r="C34711" s="227"/>
    </row>
    <row r="34712" spans="3:3" ht="15.6" x14ac:dyDescent="0.3">
      <c r="C34712" s="227"/>
    </row>
    <row r="34713" spans="3:3" ht="15.6" x14ac:dyDescent="0.3">
      <c r="C34713" s="227"/>
    </row>
    <row r="34714" spans="3:3" ht="15.6" x14ac:dyDescent="0.3">
      <c r="C34714" s="227"/>
    </row>
    <row r="34715" spans="3:3" ht="15.6" x14ac:dyDescent="0.3">
      <c r="C34715" s="227"/>
    </row>
    <row r="34716" spans="3:3" ht="15.6" x14ac:dyDescent="0.3">
      <c r="C34716" s="227"/>
    </row>
    <row r="34717" spans="3:3" ht="15.6" x14ac:dyDescent="0.3">
      <c r="C34717" s="227"/>
    </row>
    <row r="34718" spans="3:3" ht="15.6" x14ac:dyDescent="0.3">
      <c r="C34718" s="227"/>
    </row>
    <row r="34719" spans="3:3" ht="15.6" x14ac:dyDescent="0.3">
      <c r="C34719" s="227"/>
    </row>
    <row r="34720" spans="3:3" ht="15.6" x14ac:dyDescent="0.3">
      <c r="C34720" s="227"/>
    </row>
    <row r="34721" spans="3:3" ht="15.6" x14ac:dyDescent="0.3">
      <c r="C34721" s="227"/>
    </row>
    <row r="34722" spans="3:3" ht="15.6" x14ac:dyDescent="0.3">
      <c r="C34722" s="227"/>
    </row>
    <row r="34723" spans="3:3" ht="15.6" x14ac:dyDescent="0.3">
      <c r="C34723" s="227"/>
    </row>
    <row r="34724" spans="3:3" ht="15.6" x14ac:dyDescent="0.3">
      <c r="C34724" s="227"/>
    </row>
    <row r="34725" spans="3:3" ht="15.6" x14ac:dyDescent="0.3">
      <c r="C34725" s="227"/>
    </row>
    <row r="34726" spans="3:3" ht="15.6" x14ac:dyDescent="0.3">
      <c r="C34726" s="227"/>
    </row>
    <row r="34727" spans="3:3" ht="15.6" x14ac:dyDescent="0.3">
      <c r="C34727" s="227"/>
    </row>
    <row r="34728" spans="3:3" ht="15.6" x14ac:dyDescent="0.3">
      <c r="C34728" s="227"/>
    </row>
    <row r="34729" spans="3:3" ht="15.6" x14ac:dyDescent="0.3">
      <c r="C34729" s="227"/>
    </row>
    <row r="34730" spans="3:3" ht="15.6" x14ac:dyDescent="0.3">
      <c r="C34730" s="227"/>
    </row>
    <row r="34731" spans="3:3" ht="15.6" x14ac:dyDescent="0.3">
      <c r="C34731" s="227"/>
    </row>
    <row r="34732" spans="3:3" ht="15.6" x14ac:dyDescent="0.3">
      <c r="C34732" s="227"/>
    </row>
    <row r="34733" spans="3:3" ht="15.6" x14ac:dyDescent="0.3">
      <c r="C34733" s="227"/>
    </row>
    <row r="34734" spans="3:3" ht="15.6" x14ac:dyDescent="0.3">
      <c r="C34734" s="227"/>
    </row>
    <row r="34735" spans="3:3" ht="15.6" x14ac:dyDescent="0.3">
      <c r="C34735" s="227"/>
    </row>
    <row r="34736" spans="3:3" ht="15.6" x14ac:dyDescent="0.3">
      <c r="C34736" s="227"/>
    </row>
    <row r="34737" spans="3:3" ht="15.6" x14ac:dyDescent="0.3">
      <c r="C34737" s="227"/>
    </row>
    <row r="34738" spans="3:3" ht="15.6" x14ac:dyDescent="0.3">
      <c r="C34738" s="227"/>
    </row>
    <row r="34739" spans="3:3" ht="15.6" x14ac:dyDescent="0.3">
      <c r="C34739" s="227"/>
    </row>
    <row r="34740" spans="3:3" ht="15.6" x14ac:dyDescent="0.3">
      <c r="C34740" s="227"/>
    </row>
    <row r="34741" spans="3:3" ht="15.6" x14ac:dyDescent="0.3">
      <c r="C34741" s="227"/>
    </row>
    <row r="34742" spans="3:3" ht="15.6" x14ac:dyDescent="0.3">
      <c r="C34742" s="227"/>
    </row>
    <row r="34743" spans="3:3" ht="15.6" x14ac:dyDescent="0.3">
      <c r="C34743" s="227"/>
    </row>
    <row r="34744" spans="3:3" ht="15.6" x14ac:dyDescent="0.3">
      <c r="C34744" s="227"/>
    </row>
    <row r="34745" spans="3:3" ht="15.6" x14ac:dyDescent="0.3">
      <c r="C34745" s="227"/>
    </row>
    <row r="34746" spans="3:3" ht="15.6" x14ac:dyDescent="0.3">
      <c r="C34746" s="227"/>
    </row>
    <row r="34747" spans="3:3" ht="15.6" x14ac:dyDescent="0.3">
      <c r="C34747" s="227"/>
    </row>
    <row r="34748" spans="3:3" ht="15.6" x14ac:dyDescent="0.3">
      <c r="C34748" s="227"/>
    </row>
    <row r="34749" spans="3:3" ht="15.6" x14ac:dyDescent="0.3">
      <c r="C34749" s="227"/>
    </row>
    <row r="34750" spans="3:3" ht="15.6" x14ac:dyDescent="0.3">
      <c r="C34750" s="227"/>
    </row>
    <row r="34751" spans="3:3" ht="15.6" x14ac:dyDescent="0.3">
      <c r="C34751" s="227"/>
    </row>
    <row r="34752" spans="3:3" ht="15.6" x14ac:dyDescent="0.3">
      <c r="C34752" s="227"/>
    </row>
    <row r="34753" spans="3:3" ht="15.6" x14ac:dyDescent="0.3">
      <c r="C34753" s="227"/>
    </row>
    <row r="34754" spans="3:3" ht="15.6" x14ac:dyDescent="0.3">
      <c r="C34754" s="227"/>
    </row>
    <row r="34755" spans="3:3" ht="15.6" x14ac:dyDescent="0.3">
      <c r="C34755" s="227"/>
    </row>
    <row r="34756" spans="3:3" ht="15.6" x14ac:dyDescent="0.3">
      <c r="C34756" s="227"/>
    </row>
    <row r="34757" spans="3:3" ht="15.6" x14ac:dyDescent="0.3">
      <c r="C34757" s="227"/>
    </row>
    <row r="34758" spans="3:3" ht="15.6" x14ac:dyDescent="0.3">
      <c r="C34758" s="227"/>
    </row>
    <row r="34759" spans="3:3" ht="15.6" x14ac:dyDescent="0.3">
      <c r="C34759" s="227"/>
    </row>
    <row r="34760" spans="3:3" ht="15.6" x14ac:dyDescent="0.3">
      <c r="C34760" s="227"/>
    </row>
    <row r="34761" spans="3:3" ht="15.6" x14ac:dyDescent="0.3">
      <c r="C34761" s="227"/>
    </row>
    <row r="34762" spans="3:3" ht="15.6" x14ac:dyDescent="0.3">
      <c r="C34762" s="227"/>
    </row>
    <row r="34763" spans="3:3" ht="15.6" x14ac:dyDescent="0.3">
      <c r="C34763" s="227"/>
    </row>
    <row r="34764" spans="3:3" ht="15.6" x14ac:dyDescent="0.3">
      <c r="C34764" s="227"/>
    </row>
    <row r="34765" spans="3:3" ht="15.6" x14ac:dyDescent="0.3">
      <c r="C34765" s="227"/>
    </row>
    <row r="34766" spans="3:3" ht="15.6" x14ac:dyDescent="0.3">
      <c r="C34766" s="227"/>
    </row>
    <row r="34767" spans="3:3" ht="15.6" x14ac:dyDescent="0.3">
      <c r="C34767" s="227"/>
    </row>
    <row r="34768" spans="3:3" ht="15.6" x14ac:dyDescent="0.3">
      <c r="C34768" s="227"/>
    </row>
    <row r="34769" spans="3:3" ht="15.6" x14ac:dyDescent="0.3">
      <c r="C34769" s="227"/>
    </row>
    <row r="34770" spans="3:3" ht="15.6" x14ac:dyDescent="0.3">
      <c r="C34770" s="227"/>
    </row>
    <row r="34771" spans="3:3" ht="15.6" x14ac:dyDescent="0.3">
      <c r="C34771" s="227"/>
    </row>
    <row r="34772" spans="3:3" ht="15.6" x14ac:dyDescent="0.3">
      <c r="C34772" s="227"/>
    </row>
    <row r="34773" spans="3:3" ht="15.6" x14ac:dyDescent="0.3">
      <c r="C34773" s="227"/>
    </row>
    <row r="34774" spans="3:3" ht="15.6" x14ac:dyDescent="0.3">
      <c r="C34774" s="227"/>
    </row>
    <row r="34775" spans="3:3" ht="15.6" x14ac:dyDescent="0.3">
      <c r="C34775" s="227"/>
    </row>
    <row r="34776" spans="3:3" ht="15.6" x14ac:dyDescent="0.3">
      <c r="C34776" s="227"/>
    </row>
    <row r="34777" spans="3:3" ht="15.6" x14ac:dyDescent="0.3">
      <c r="C34777" s="227"/>
    </row>
    <row r="34778" spans="3:3" ht="15.6" x14ac:dyDescent="0.3">
      <c r="C34778" s="227"/>
    </row>
    <row r="34779" spans="3:3" ht="15.6" x14ac:dyDescent="0.3">
      <c r="C34779" s="227"/>
    </row>
    <row r="34780" spans="3:3" ht="15.6" x14ac:dyDescent="0.3">
      <c r="C34780" s="227"/>
    </row>
    <row r="34781" spans="3:3" ht="15.6" x14ac:dyDescent="0.3">
      <c r="C34781" s="227"/>
    </row>
    <row r="34782" spans="3:3" ht="15.6" x14ac:dyDescent="0.3">
      <c r="C34782" s="227"/>
    </row>
    <row r="34783" spans="3:3" ht="15.6" x14ac:dyDescent="0.3">
      <c r="C34783" s="227"/>
    </row>
    <row r="34784" spans="3:3" ht="15.6" x14ac:dyDescent="0.3">
      <c r="C34784" s="227"/>
    </row>
    <row r="34785" spans="3:3" ht="15.6" x14ac:dyDescent="0.3">
      <c r="C34785" s="227"/>
    </row>
    <row r="34786" spans="3:3" ht="15.6" x14ac:dyDescent="0.3">
      <c r="C34786" s="227"/>
    </row>
    <row r="34787" spans="3:3" ht="15.6" x14ac:dyDescent="0.3">
      <c r="C34787" s="227"/>
    </row>
    <row r="34788" spans="3:3" ht="15.6" x14ac:dyDescent="0.3">
      <c r="C34788" s="227"/>
    </row>
    <row r="34789" spans="3:3" ht="15.6" x14ac:dyDescent="0.3">
      <c r="C34789" s="227"/>
    </row>
    <row r="34790" spans="3:3" ht="15.6" x14ac:dyDescent="0.3">
      <c r="C34790" s="227"/>
    </row>
    <row r="34791" spans="3:3" ht="15.6" x14ac:dyDescent="0.3">
      <c r="C34791" s="227"/>
    </row>
    <row r="34792" spans="3:3" ht="15.6" x14ac:dyDescent="0.3">
      <c r="C34792" s="227"/>
    </row>
    <row r="34793" spans="3:3" ht="15.6" x14ac:dyDescent="0.3">
      <c r="C34793" s="227"/>
    </row>
    <row r="34794" spans="3:3" ht="15.6" x14ac:dyDescent="0.3">
      <c r="C34794" s="227"/>
    </row>
    <row r="34795" spans="3:3" ht="15.6" x14ac:dyDescent="0.3">
      <c r="C34795" s="227"/>
    </row>
    <row r="34796" spans="3:3" ht="15.6" x14ac:dyDescent="0.3">
      <c r="C34796" s="227"/>
    </row>
    <row r="34797" spans="3:3" ht="15.6" x14ac:dyDescent="0.3">
      <c r="C34797" s="227"/>
    </row>
    <row r="34798" spans="3:3" ht="15.6" x14ac:dyDescent="0.3">
      <c r="C34798" s="227"/>
    </row>
    <row r="34799" spans="3:3" ht="15.6" x14ac:dyDescent="0.3">
      <c r="C34799" s="227"/>
    </row>
    <row r="34800" spans="3:3" ht="15.6" x14ac:dyDescent="0.3">
      <c r="C34800" s="227"/>
    </row>
    <row r="34801" spans="3:3" ht="15.6" x14ac:dyDescent="0.3">
      <c r="C34801" s="227"/>
    </row>
    <row r="34802" spans="3:3" ht="15.6" x14ac:dyDescent="0.3">
      <c r="C34802" s="227"/>
    </row>
    <row r="34803" spans="3:3" ht="15.6" x14ac:dyDescent="0.3">
      <c r="C34803" s="227"/>
    </row>
    <row r="34804" spans="3:3" ht="15.6" x14ac:dyDescent="0.3">
      <c r="C34804" s="227"/>
    </row>
    <row r="34805" spans="3:3" ht="15.6" x14ac:dyDescent="0.3">
      <c r="C34805" s="227"/>
    </row>
    <row r="34806" spans="3:3" ht="15.6" x14ac:dyDescent="0.3">
      <c r="C34806" s="227"/>
    </row>
    <row r="34807" spans="3:3" ht="15.6" x14ac:dyDescent="0.3">
      <c r="C34807" s="227"/>
    </row>
    <row r="34808" spans="3:3" ht="15.6" x14ac:dyDescent="0.3">
      <c r="C34808" s="227"/>
    </row>
    <row r="34809" spans="3:3" ht="15.6" x14ac:dyDescent="0.3">
      <c r="C34809" s="227"/>
    </row>
    <row r="34810" spans="3:3" ht="15.6" x14ac:dyDescent="0.3">
      <c r="C34810" s="227"/>
    </row>
    <row r="34811" spans="3:3" ht="15.6" x14ac:dyDescent="0.3">
      <c r="C34811" s="227"/>
    </row>
    <row r="34812" spans="3:3" ht="15.6" x14ac:dyDescent="0.3">
      <c r="C34812" s="227"/>
    </row>
    <row r="34813" spans="3:3" ht="15.6" x14ac:dyDescent="0.3">
      <c r="C34813" s="227"/>
    </row>
    <row r="34814" spans="3:3" ht="15.6" x14ac:dyDescent="0.3">
      <c r="C34814" s="227"/>
    </row>
    <row r="34815" spans="3:3" ht="15.6" x14ac:dyDescent="0.3">
      <c r="C34815" s="227"/>
    </row>
    <row r="34816" spans="3:3" ht="15.6" x14ac:dyDescent="0.3">
      <c r="C34816" s="227"/>
    </row>
    <row r="34817" spans="3:3" ht="15.6" x14ac:dyDescent="0.3">
      <c r="C34817" s="227"/>
    </row>
    <row r="34818" spans="3:3" ht="15.6" x14ac:dyDescent="0.3">
      <c r="C34818" s="227"/>
    </row>
    <row r="34819" spans="3:3" ht="15.6" x14ac:dyDescent="0.3">
      <c r="C34819" s="227"/>
    </row>
    <row r="34820" spans="3:3" ht="15.6" x14ac:dyDescent="0.3">
      <c r="C34820" s="227"/>
    </row>
    <row r="34821" spans="3:3" ht="15.6" x14ac:dyDescent="0.3">
      <c r="C34821" s="227"/>
    </row>
    <row r="34822" spans="3:3" ht="15.6" x14ac:dyDescent="0.3">
      <c r="C34822" s="227"/>
    </row>
    <row r="34823" spans="3:3" ht="15.6" x14ac:dyDescent="0.3">
      <c r="C34823" s="227"/>
    </row>
    <row r="34824" spans="3:3" ht="15.6" x14ac:dyDescent="0.3">
      <c r="C34824" s="227"/>
    </row>
    <row r="34825" spans="3:3" ht="15.6" x14ac:dyDescent="0.3">
      <c r="C34825" s="227"/>
    </row>
    <row r="34826" spans="3:3" ht="15.6" x14ac:dyDescent="0.3">
      <c r="C34826" s="227"/>
    </row>
    <row r="34827" spans="3:3" ht="15.6" x14ac:dyDescent="0.3">
      <c r="C34827" s="227"/>
    </row>
    <row r="34828" spans="3:3" ht="15.6" x14ac:dyDescent="0.3">
      <c r="C34828" s="227"/>
    </row>
    <row r="34829" spans="3:3" ht="15.6" x14ac:dyDescent="0.3">
      <c r="C34829" s="227"/>
    </row>
    <row r="34830" spans="3:3" ht="15.6" x14ac:dyDescent="0.3">
      <c r="C34830" s="227"/>
    </row>
    <row r="34831" spans="3:3" ht="15.6" x14ac:dyDescent="0.3">
      <c r="C34831" s="227"/>
    </row>
    <row r="34832" spans="3:3" ht="15.6" x14ac:dyDescent="0.3">
      <c r="C34832" s="227"/>
    </row>
    <row r="34833" spans="3:3" ht="15.6" x14ac:dyDescent="0.3">
      <c r="C34833" s="227"/>
    </row>
    <row r="34834" spans="3:3" ht="15.6" x14ac:dyDescent="0.3">
      <c r="C34834" s="227"/>
    </row>
    <row r="34835" spans="3:3" ht="15.6" x14ac:dyDescent="0.3">
      <c r="C34835" s="227"/>
    </row>
    <row r="34836" spans="3:3" ht="15.6" x14ac:dyDescent="0.3">
      <c r="C34836" s="227"/>
    </row>
    <row r="34837" spans="3:3" ht="15.6" x14ac:dyDescent="0.3">
      <c r="C34837" s="227"/>
    </row>
    <row r="34838" spans="3:3" ht="15.6" x14ac:dyDescent="0.3">
      <c r="C34838" s="227"/>
    </row>
    <row r="34839" spans="3:3" ht="15.6" x14ac:dyDescent="0.3">
      <c r="C34839" s="227"/>
    </row>
    <row r="34840" spans="3:3" ht="15.6" x14ac:dyDescent="0.3">
      <c r="C34840" s="227"/>
    </row>
    <row r="34841" spans="3:3" ht="15.6" x14ac:dyDescent="0.3">
      <c r="C34841" s="227"/>
    </row>
    <row r="34842" spans="3:3" ht="15.6" x14ac:dyDescent="0.3">
      <c r="C34842" s="227"/>
    </row>
    <row r="34843" spans="3:3" ht="15.6" x14ac:dyDescent="0.3">
      <c r="C34843" s="227"/>
    </row>
    <row r="34844" spans="3:3" ht="15.6" x14ac:dyDescent="0.3">
      <c r="C34844" s="227"/>
    </row>
    <row r="34845" spans="3:3" ht="15.6" x14ac:dyDescent="0.3">
      <c r="C34845" s="227"/>
    </row>
    <row r="34846" spans="3:3" ht="15.6" x14ac:dyDescent="0.3">
      <c r="C34846" s="227"/>
    </row>
    <row r="34847" spans="3:3" ht="15.6" x14ac:dyDescent="0.3">
      <c r="C34847" s="227"/>
    </row>
    <row r="34848" spans="3:3" ht="15.6" x14ac:dyDescent="0.3">
      <c r="C34848" s="227"/>
    </row>
    <row r="34849" spans="3:3" ht="15.6" x14ac:dyDescent="0.3">
      <c r="C34849" s="227"/>
    </row>
    <row r="34850" spans="3:3" ht="15.6" x14ac:dyDescent="0.3">
      <c r="C34850" s="227"/>
    </row>
    <row r="34851" spans="3:3" ht="15.6" x14ac:dyDescent="0.3">
      <c r="C34851" s="227"/>
    </row>
    <row r="34852" spans="3:3" ht="15.6" x14ac:dyDescent="0.3">
      <c r="C34852" s="227"/>
    </row>
    <row r="34853" spans="3:3" ht="15.6" x14ac:dyDescent="0.3">
      <c r="C34853" s="227"/>
    </row>
    <row r="34854" spans="3:3" ht="15.6" x14ac:dyDescent="0.3">
      <c r="C34854" s="227"/>
    </row>
    <row r="34855" spans="3:3" ht="15.6" x14ac:dyDescent="0.3">
      <c r="C34855" s="227"/>
    </row>
    <row r="34856" spans="3:3" ht="15.6" x14ac:dyDescent="0.3">
      <c r="C34856" s="227"/>
    </row>
    <row r="34857" spans="3:3" ht="15.6" x14ac:dyDescent="0.3">
      <c r="C34857" s="227"/>
    </row>
    <row r="34858" spans="3:3" ht="15.6" x14ac:dyDescent="0.3">
      <c r="C34858" s="227"/>
    </row>
    <row r="34859" spans="3:3" ht="15.6" x14ac:dyDescent="0.3">
      <c r="C34859" s="227"/>
    </row>
    <row r="34860" spans="3:3" ht="15.6" x14ac:dyDescent="0.3">
      <c r="C34860" s="227"/>
    </row>
    <row r="34861" spans="3:3" ht="15.6" x14ac:dyDescent="0.3">
      <c r="C34861" s="227"/>
    </row>
    <row r="34862" spans="3:3" ht="15.6" x14ac:dyDescent="0.3">
      <c r="C34862" s="227"/>
    </row>
    <row r="34863" spans="3:3" ht="15.6" x14ac:dyDescent="0.3">
      <c r="C34863" s="227"/>
    </row>
    <row r="34864" spans="3:3" ht="15.6" x14ac:dyDescent="0.3">
      <c r="C34864" s="227"/>
    </row>
    <row r="34865" spans="3:3" ht="15.6" x14ac:dyDescent="0.3">
      <c r="C34865" s="227"/>
    </row>
    <row r="34866" spans="3:3" ht="15.6" x14ac:dyDescent="0.3">
      <c r="C34866" s="227"/>
    </row>
    <row r="34867" spans="3:3" ht="15.6" x14ac:dyDescent="0.3">
      <c r="C34867" s="227"/>
    </row>
    <row r="34868" spans="3:3" ht="15.6" x14ac:dyDescent="0.3">
      <c r="C34868" s="227"/>
    </row>
    <row r="34869" spans="3:3" ht="15.6" x14ac:dyDescent="0.3">
      <c r="C34869" s="227"/>
    </row>
    <row r="34870" spans="3:3" ht="15.6" x14ac:dyDescent="0.3">
      <c r="C34870" s="227"/>
    </row>
    <row r="34871" spans="3:3" ht="15.6" x14ac:dyDescent="0.3">
      <c r="C34871" s="227"/>
    </row>
    <row r="34872" spans="3:3" ht="15.6" x14ac:dyDescent="0.3">
      <c r="C34872" s="227"/>
    </row>
    <row r="34873" spans="3:3" ht="15.6" x14ac:dyDescent="0.3">
      <c r="C34873" s="227"/>
    </row>
    <row r="34874" spans="3:3" ht="15.6" x14ac:dyDescent="0.3">
      <c r="C34874" s="227"/>
    </row>
    <row r="34875" spans="3:3" ht="15.6" x14ac:dyDescent="0.3">
      <c r="C34875" s="227"/>
    </row>
    <row r="34876" spans="3:3" ht="15.6" x14ac:dyDescent="0.3">
      <c r="C34876" s="227"/>
    </row>
    <row r="34877" spans="3:3" ht="15.6" x14ac:dyDescent="0.3">
      <c r="C34877" s="227"/>
    </row>
    <row r="34878" spans="3:3" ht="15.6" x14ac:dyDescent="0.3">
      <c r="C34878" s="227"/>
    </row>
    <row r="34879" spans="3:3" ht="15.6" x14ac:dyDescent="0.3">
      <c r="C34879" s="227"/>
    </row>
    <row r="34880" spans="3:3" ht="15.6" x14ac:dyDescent="0.3">
      <c r="C34880" s="227"/>
    </row>
    <row r="34881" spans="3:3" ht="15.6" x14ac:dyDescent="0.3">
      <c r="C34881" s="227"/>
    </row>
    <row r="34882" spans="3:3" ht="15.6" x14ac:dyDescent="0.3">
      <c r="C34882" s="227"/>
    </row>
    <row r="34883" spans="3:3" ht="15.6" x14ac:dyDescent="0.3">
      <c r="C34883" s="227"/>
    </row>
    <row r="34884" spans="3:3" ht="15.6" x14ac:dyDescent="0.3">
      <c r="C34884" s="227"/>
    </row>
    <row r="34885" spans="3:3" ht="15.6" x14ac:dyDescent="0.3">
      <c r="C34885" s="227"/>
    </row>
    <row r="34886" spans="3:3" ht="15.6" x14ac:dyDescent="0.3">
      <c r="C34886" s="227"/>
    </row>
    <row r="34887" spans="3:3" ht="15.6" x14ac:dyDescent="0.3">
      <c r="C34887" s="227"/>
    </row>
    <row r="34888" spans="3:3" ht="15.6" x14ac:dyDescent="0.3">
      <c r="C34888" s="227"/>
    </row>
    <row r="34889" spans="3:3" ht="15.6" x14ac:dyDescent="0.3">
      <c r="C34889" s="227"/>
    </row>
    <row r="34890" spans="3:3" ht="15.6" x14ac:dyDescent="0.3">
      <c r="C34890" s="227"/>
    </row>
    <row r="34891" spans="3:3" ht="15.6" x14ac:dyDescent="0.3">
      <c r="C34891" s="227"/>
    </row>
    <row r="34892" spans="3:3" ht="15.6" x14ac:dyDescent="0.3">
      <c r="C34892" s="227"/>
    </row>
    <row r="34893" spans="3:3" ht="15.6" x14ac:dyDescent="0.3">
      <c r="C34893" s="227"/>
    </row>
    <row r="34894" spans="3:3" ht="15.6" x14ac:dyDescent="0.3">
      <c r="C34894" s="227"/>
    </row>
    <row r="34895" spans="3:3" ht="15.6" x14ac:dyDescent="0.3">
      <c r="C34895" s="227"/>
    </row>
    <row r="34896" spans="3:3" ht="15.6" x14ac:dyDescent="0.3">
      <c r="C34896" s="227"/>
    </row>
    <row r="34897" spans="3:3" ht="15.6" x14ac:dyDescent="0.3">
      <c r="C34897" s="227"/>
    </row>
    <row r="34898" spans="3:3" ht="15.6" x14ac:dyDescent="0.3">
      <c r="C34898" s="227"/>
    </row>
    <row r="34899" spans="3:3" ht="15.6" x14ac:dyDescent="0.3">
      <c r="C34899" s="227"/>
    </row>
    <row r="34900" spans="3:3" ht="15.6" x14ac:dyDescent="0.3">
      <c r="C34900" s="227"/>
    </row>
    <row r="34901" spans="3:3" ht="15.6" x14ac:dyDescent="0.3">
      <c r="C34901" s="227"/>
    </row>
    <row r="34902" spans="3:3" ht="15.6" x14ac:dyDescent="0.3">
      <c r="C34902" s="227"/>
    </row>
    <row r="34903" spans="3:3" ht="15.6" x14ac:dyDescent="0.3">
      <c r="C34903" s="227"/>
    </row>
    <row r="34904" spans="3:3" ht="15.6" x14ac:dyDescent="0.3">
      <c r="C34904" s="227"/>
    </row>
    <row r="34905" spans="3:3" ht="15.6" x14ac:dyDescent="0.3">
      <c r="C34905" s="227"/>
    </row>
    <row r="34906" spans="3:3" ht="15.6" x14ac:dyDescent="0.3">
      <c r="C34906" s="227"/>
    </row>
    <row r="34907" spans="3:3" ht="15.6" x14ac:dyDescent="0.3">
      <c r="C34907" s="227"/>
    </row>
    <row r="34908" spans="3:3" ht="15.6" x14ac:dyDescent="0.3">
      <c r="C34908" s="227"/>
    </row>
    <row r="34909" spans="3:3" ht="15.6" x14ac:dyDescent="0.3">
      <c r="C34909" s="227"/>
    </row>
    <row r="34910" spans="3:3" ht="15.6" x14ac:dyDescent="0.3">
      <c r="C34910" s="227"/>
    </row>
    <row r="34911" spans="3:3" ht="15.6" x14ac:dyDescent="0.3">
      <c r="C34911" s="227"/>
    </row>
    <row r="34912" spans="3:3" ht="15.6" x14ac:dyDescent="0.3">
      <c r="C34912" s="227"/>
    </row>
    <row r="34913" spans="3:3" ht="15.6" x14ac:dyDescent="0.3">
      <c r="C34913" s="227"/>
    </row>
    <row r="34914" spans="3:3" ht="15.6" x14ac:dyDescent="0.3">
      <c r="C34914" s="227"/>
    </row>
    <row r="34915" spans="3:3" ht="15.6" x14ac:dyDescent="0.3">
      <c r="C34915" s="227"/>
    </row>
    <row r="34916" spans="3:3" ht="15.6" x14ac:dyDescent="0.3">
      <c r="C34916" s="227"/>
    </row>
    <row r="34917" spans="3:3" ht="15.6" x14ac:dyDescent="0.3">
      <c r="C34917" s="227"/>
    </row>
    <row r="34918" spans="3:3" ht="15.6" x14ac:dyDescent="0.3">
      <c r="C34918" s="227"/>
    </row>
    <row r="34919" spans="3:3" ht="15.6" x14ac:dyDescent="0.3">
      <c r="C34919" s="227"/>
    </row>
    <row r="34920" spans="3:3" ht="15.6" x14ac:dyDescent="0.3">
      <c r="C34920" s="227"/>
    </row>
    <row r="34921" spans="3:3" ht="15.6" x14ac:dyDescent="0.3">
      <c r="C34921" s="227"/>
    </row>
    <row r="34922" spans="3:3" ht="15.6" x14ac:dyDescent="0.3">
      <c r="C34922" s="227"/>
    </row>
    <row r="34923" spans="3:3" ht="15.6" x14ac:dyDescent="0.3">
      <c r="C34923" s="227"/>
    </row>
    <row r="34924" spans="3:3" ht="15.6" x14ac:dyDescent="0.3">
      <c r="C34924" s="227"/>
    </row>
    <row r="34925" spans="3:3" ht="15.6" x14ac:dyDescent="0.3">
      <c r="C34925" s="227"/>
    </row>
    <row r="34926" spans="3:3" ht="15.6" x14ac:dyDescent="0.3">
      <c r="C34926" s="227"/>
    </row>
    <row r="34927" spans="3:3" ht="15.6" x14ac:dyDescent="0.3">
      <c r="C34927" s="227"/>
    </row>
    <row r="34928" spans="3:3" ht="15.6" x14ac:dyDescent="0.3">
      <c r="C34928" s="227"/>
    </row>
    <row r="34929" spans="3:3" ht="15.6" x14ac:dyDescent="0.3">
      <c r="C34929" s="227"/>
    </row>
    <row r="34930" spans="3:3" ht="15.6" x14ac:dyDescent="0.3">
      <c r="C34930" s="227"/>
    </row>
    <row r="34931" spans="3:3" ht="15.6" x14ac:dyDescent="0.3">
      <c r="C34931" s="227"/>
    </row>
    <row r="34932" spans="3:3" ht="15.6" x14ac:dyDescent="0.3">
      <c r="C34932" s="227"/>
    </row>
    <row r="34933" spans="3:3" ht="15.6" x14ac:dyDescent="0.3">
      <c r="C34933" s="227"/>
    </row>
    <row r="34934" spans="3:3" ht="15.6" x14ac:dyDescent="0.3">
      <c r="C34934" s="227"/>
    </row>
    <row r="34935" spans="3:3" ht="15.6" x14ac:dyDescent="0.3">
      <c r="C34935" s="227"/>
    </row>
    <row r="34936" spans="3:3" ht="15.6" x14ac:dyDescent="0.3">
      <c r="C34936" s="227"/>
    </row>
    <row r="34937" spans="3:3" ht="15.6" x14ac:dyDescent="0.3">
      <c r="C34937" s="227"/>
    </row>
    <row r="34938" spans="3:3" ht="15.6" x14ac:dyDescent="0.3">
      <c r="C34938" s="227"/>
    </row>
    <row r="34939" spans="3:3" ht="15.6" x14ac:dyDescent="0.3">
      <c r="C34939" s="227"/>
    </row>
    <row r="34940" spans="3:3" ht="15.6" x14ac:dyDescent="0.3">
      <c r="C34940" s="227"/>
    </row>
    <row r="34941" spans="3:3" ht="15.6" x14ac:dyDescent="0.3">
      <c r="C34941" s="227"/>
    </row>
    <row r="34942" spans="3:3" ht="15.6" x14ac:dyDescent="0.3">
      <c r="C34942" s="227"/>
    </row>
    <row r="34943" spans="3:3" ht="15.6" x14ac:dyDescent="0.3">
      <c r="C34943" s="227"/>
    </row>
    <row r="34944" spans="3:3" ht="15.6" x14ac:dyDescent="0.3">
      <c r="C34944" s="227"/>
    </row>
    <row r="34945" spans="3:3" ht="15.6" x14ac:dyDescent="0.3">
      <c r="C34945" s="227"/>
    </row>
    <row r="34946" spans="3:3" ht="15.6" x14ac:dyDescent="0.3">
      <c r="C34946" s="227"/>
    </row>
    <row r="34947" spans="3:3" ht="15.6" x14ac:dyDescent="0.3">
      <c r="C34947" s="227"/>
    </row>
    <row r="34948" spans="3:3" ht="15.6" x14ac:dyDescent="0.3">
      <c r="C34948" s="227"/>
    </row>
    <row r="34949" spans="3:3" ht="15.6" x14ac:dyDescent="0.3">
      <c r="C34949" s="227"/>
    </row>
    <row r="34950" spans="3:3" ht="15.6" x14ac:dyDescent="0.3">
      <c r="C34950" s="227"/>
    </row>
    <row r="34951" spans="3:3" ht="15.6" x14ac:dyDescent="0.3">
      <c r="C34951" s="227"/>
    </row>
    <row r="34952" spans="3:3" ht="15.6" x14ac:dyDescent="0.3">
      <c r="C34952" s="227"/>
    </row>
    <row r="34953" spans="3:3" ht="15.6" x14ac:dyDescent="0.3">
      <c r="C34953" s="227"/>
    </row>
    <row r="34954" spans="3:3" ht="15.6" x14ac:dyDescent="0.3">
      <c r="C34954" s="227"/>
    </row>
    <row r="34955" spans="3:3" ht="15.6" x14ac:dyDescent="0.3">
      <c r="C34955" s="227"/>
    </row>
    <row r="34956" spans="3:3" ht="15.6" x14ac:dyDescent="0.3">
      <c r="C34956" s="227"/>
    </row>
    <row r="34957" spans="3:3" ht="15.6" x14ac:dyDescent="0.3">
      <c r="C34957" s="227"/>
    </row>
    <row r="34958" spans="3:3" ht="15.6" x14ac:dyDescent="0.3">
      <c r="C34958" s="227"/>
    </row>
    <row r="34959" spans="3:3" ht="15.6" x14ac:dyDescent="0.3">
      <c r="C34959" s="227"/>
    </row>
    <row r="34960" spans="3:3" ht="15.6" x14ac:dyDescent="0.3">
      <c r="C34960" s="227"/>
    </row>
    <row r="34961" spans="3:3" ht="15.6" x14ac:dyDescent="0.3">
      <c r="C34961" s="227"/>
    </row>
    <row r="34962" spans="3:3" ht="15.6" x14ac:dyDescent="0.3">
      <c r="C34962" s="227"/>
    </row>
    <row r="34963" spans="3:3" ht="15.6" x14ac:dyDescent="0.3">
      <c r="C34963" s="227"/>
    </row>
    <row r="34964" spans="3:3" ht="15.6" x14ac:dyDescent="0.3">
      <c r="C34964" s="227"/>
    </row>
    <row r="34965" spans="3:3" ht="15.6" x14ac:dyDescent="0.3">
      <c r="C34965" s="227"/>
    </row>
    <row r="34966" spans="3:3" ht="15.6" x14ac:dyDescent="0.3">
      <c r="C34966" s="227"/>
    </row>
    <row r="34967" spans="3:3" ht="15.6" x14ac:dyDescent="0.3">
      <c r="C34967" s="227"/>
    </row>
    <row r="34968" spans="3:3" ht="15.6" x14ac:dyDescent="0.3">
      <c r="C34968" s="227"/>
    </row>
    <row r="34969" spans="3:3" ht="15.6" x14ac:dyDescent="0.3">
      <c r="C34969" s="227"/>
    </row>
    <row r="34970" spans="3:3" ht="15.6" x14ac:dyDescent="0.3">
      <c r="C34970" s="227"/>
    </row>
    <row r="34971" spans="3:3" ht="15.6" x14ac:dyDescent="0.3">
      <c r="C34971" s="227"/>
    </row>
    <row r="34972" spans="3:3" ht="15.6" x14ac:dyDescent="0.3">
      <c r="C34972" s="227"/>
    </row>
    <row r="34973" spans="3:3" ht="15.6" x14ac:dyDescent="0.3">
      <c r="C34973" s="227"/>
    </row>
    <row r="34974" spans="3:3" ht="15.6" x14ac:dyDescent="0.3">
      <c r="C34974" s="227"/>
    </row>
    <row r="34975" spans="3:3" ht="15.6" x14ac:dyDescent="0.3">
      <c r="C34975" s="227"/>
    </row>
    <row r="34976" spans="3:3" ht="15.6" x14ac:dyDescent="0.3">
      <c r="C34976" s="227"/>
    </row>
    <row r="34977" spans="3:3" ht="15.6" x14ac:dyDescent="0.3">
      <c r="C34977" s="227"/>
    </row>
    <row r="34978" spans="3:3" ht="15.6" x14ac:dyDescent="0.3">
      <c r="C34978" s="227"/>
    </row>
    <row r="34979" spans="3:3" ht="15.6" x14ac:dyDescent="0.3">
      <c r="C34979" s="227"/>
    </row>
    <row r="34980" spans="3:3" ht="15.6" x14ac:dyDescent="0.3">
      <c r="C34980" s="227"/>
    </row>
    <row r="34981" spans="3:3" ht="15.6" x14ac:dyDescent="0.3">
      <c r="C34981" s="227"/>
    </row>
    <row r="34982" spans="3:3" ht="15.6" x14ac:dyDescent="0.3">
      <c r="C34982" s="227"/>
    </row>
    <row r="34983" spans="3:3" ht="15.6" x14ac:dyDescent="0.3">
      <c r="C34983" s="227"/>
    </row>
    <row r="34984" spans="3:3" ht="15.6" x14ac:dyDescent="0.3">
      <c r="C34984" s="227"/>
    </row>
    <row r="34985" spans="3:3" ht="15.6" x14ac:dyDescent="0.3">
      <c r="C34985" s="227"/>
    </row>
    <row r="34986" spans="3:3" ht="15.6" x14ac:dyDescent="0.3">
      <c r="C34986" s="227"/>
    </row>
    <row r="34987" spans="3:3" ht="15.6" x14ac:dyDescent="0.3">
      <c r="C34987" s="227"/>
    </row>
    <row r="34988" spans="3:3" ht="15.6" x14ac:dyDescent="0.3">
      <c r="C34988" s="227"/>
    </row>
    <row r="34989" spans="3:3" ht="15.6" x14ac:dyDescent="0.3">
      <c r="C34989" s="227"/>
    </row>
    <row r="34990" spans="3:3" ht="15.6" x14ac:dyDescent="0.3">
      <c r="C34990" s="227"/>
    </row>
    <row r="34991" spans="3:3" ht="15.6" x14ac:dyDescent="0.3">
      <c r="C34991" s="227"/>
    </row>
    <row r="34992" spans="3:3" ht="15.6" x14ac:dyDescent="0.3">
      <c r="C34992" s="227"/>
    </row>
    <row r="34993" spans="3:3" ht="15.6" x14ac:dyDescent="0.3">
      <c r="C34993" s="227"/>
    </row>
    <row r="34994" spans="3:3" ht="15.6" x14ac:dyDescent="0.3">
      <c r="C34994" s="227"/>
    </row>
    <row r="34995" spans="3:3" ht="15.6" x14ac:dyDescent="0.3">
      <c r="C34995" s="227"/>
    </row>
    <row r="34996" spans="3:3" ht="15.6" x14ac:dyDescent="0.3">
      <c r="C34996" s="227"/>
    </row>
    <row r="34997" spans="3:3" ht="15.6" x14ac:dyDescent="0.3">
      <c r="C34997" s="227"/>
    </row>
    <row r="34998" spans="3:3" ht="15.6" x14ac:dyDescent="0.3">
      <c r="C34998" s="227"/>
    </row>
    <row r="34999" spans="3:3" ht="15.6" x14ac:dyDescent="0.3">
      <c r="C34999" s="227"/>
    </row>
    <row r="35000" spans="3:3" ht="15.6" x14ac:dyDescent="0.3">
      <c r="C35000" s="227"/>
    </row>
    <row r="35001" spans="3:3" ht="15.6" x14ac:dyDescent="0.3">
      <c r="C35001" s="227"/>
    </row>
    <row r="35002" spans="3:3" ht="15.6" x14ac:dyDescent="0.3">
      <c r="C35002" s="227"/>
    </row>
    <row r="35003" spans="3:3" ht="15.6" x14ac:dyDescent="0.3">
      <c r="C35003" s="227"/>
    </row>
    <row r="35004" spans="3:3" ht="15.6" x14ac:dyDescent="0.3">
      <c r="C35004" s="227"/>
    </row>
    <row r="35005" spans="3:3" ht="15.6" x14ac:dyDescent="0.3">
      <c r="C35005" s="227"/>
    </row>
    <row r="35006" spans="3:3" ht="15.6" x14ac:dyDescent="0.3">
      <c r="C35006" s="227"/>
    </row>
    <row r="35007" spans="3:3" ht="15.6" x14ac:dyDescent="0.3">
      <c r="C35007" s="227"/>
    </row>
    <row r="35008" spans="3:3" ht="15.6" x14ac:dyDescent="0.3">
      <c r="C35008" s="227"/>
    </row>
    <row r="35009" spans="3:3" ht="15.6" x14ac:dyDescent="0.3">
      <c r="C35009" s="227"/>
    </row>
    <row r="35010" spans="3:3" ht="15.6" x14ac:dyDescent="0.3">
      <c r="C35010" s="227"/>
    </row>
    <row r="35011" spans="3:3" ht="15.6" x14ac:dyDescent="0.3">
      <c r="C35011" s="227"/>
    </row>
    <row r="35012" spans="3:3" ht="15.6" x14ac:dyDescent="0.3">
      <c r="C35012" s="227"/>
    </row>
    <row r="35013" spans="3:3" ht="15.6" x14ac:dyDescent="0.3">
      <c r="C35013" s="227"/>
    </row>
    <row r="35014" spans="3:3" ht="15.6" x14ac:dyDescent="0.3">
      <c r="C35014" s="227"/>
    </row>
    <row r="35015" spans="3:3" ht="15.6" x14ac:dyDescent="0.3">
      <c r="C35015" s="227"/>
    </row>
    <row r="35016" spans="3:3" ht="15.6" x14ac:dyDescent="0.3">
      <c r="C35016" s="227"/>
    </row>
    <row r="35017" spans="3:3" ht="15.6" x14ac:dyDescent="0.3">
      <c r="C35017" s="227"/>
    </row>
    <row r="35018" spans="3:3" ht="15.6" x14ac:dyDescent="0.3">
      <c r="C35018" s="227"/>
    </row>
    <row r="35019" spans="3:3" ht="15.6" x14ac:dyDescent="0.3">
      <c r="C35019" s="227"/>
    </row>
    <row r="35020" spans="3:3" ht="15.6" x14ac:dyDescent="0.3">
      <c r="C35020" s="227"/>
    </row>
    <row r="35021" spans="3:3" ht="15.6" x14ac:dyDescent="0.3">
      <c r="C35021" s="227"/>
    </row>
    <row r="35022" spans="3:3" ht="15.6" x14ac:dyDescent="0.3">
      <c r="C35022" s="227"/>
    </row>
    <row r="35023" spans="3:3" ht="15.6" x14ac:dyDescent="0.3">
      <c r="C35023" s="227"/>
    </row>
    <row r="35024" spans="3:3" ht="15.6" x14ac:dyDescent="0.3">
      <c r="C35024" s="227"/>
    </row>
    <row r="35025" spans="3:3" ht="15.6" x14ac:dyDescent="0.3">
      <c r="C35025" s="227"/>
    </row>
    <row r="35026" spans="3:3" ht="15.6" x14ac:dyDescent="0.3">
      <c r="C35026" s="227"/>
    </row>
    <row r="35027" spans="3:3" ht="15.6" x14ac:dyDescent="0.3">
      <c r="C35027" s="227"/>
    </row>
    <row r="35028" spans="3:3" ht="15.6" x14ac:dyDescent="0.3">
      <c r="C35028" s="227"/>
    </row>
    <row r="35029" spans="3:3" ht="15.6" x14ac:dyDescent="0.3">
      <c r="C35029" s="227"/>
    </row>
    <row r="35030" spans="3:3" ht="15.6" x14ac:dyDescent="0.3">
      <c r="C35030" s="227"/>
    </row>
    <row r="35031" spans="3:3" ht="15.6" x14ac:dyDescent="0.3">
      <c r="C35031" s="227"/>
    </row>
    <row r="35032" spans="3:3" ht="15.6" x14ac:dyDescent="0.3">
      <c r="C35032" s="227"/>
    </row>
    <row r="35033" spans="3:3" ht="15.6" x14ac:dyDescent="0.3">
      <c r="C35033" s="227"/>
    </row>
    <row r="35034" spans="3:3" ht="15.6" x14ac:dyDescent="0.3">
      <c r="C35034" s="227"/>
    </row>
    <row r="35035" spans="3:3" ht="15.6" x14ac:dyDescent="0.3">
      <c r="C35035" s="227"/>
    </row>
    <row r="35036" spans="3:3" ht="15.6" x14ac:dyDescent="0.3">
      <c r="C35036" s="227"/>
    </row>
    <row r="35037" spans="3:3" ht="15.6" x14ac:dyDescent="0.3">
      <c r="C35037" s="227"/>
    </row>
    <row r="35038" spans="3:3" ht="15.6" x14ac:dyDescent="0.3">
      <c r="C35038" s="227"/>
    </row>
    <row r="35039" spans="3:3" ht="15.6" x14ac:dyDescent="0.3">
      <c r="C35039" s="227"/>
    </row>
    <row r="35040" spans="3:3" ht="15.6" x14ac:dyDescent="0.3">
      <c r="C35040" s="227"/>
    </row>
    <row r="35041" spans="3:3" ht="15.6" x14ac:dyDescent="0.3">
      <c r="C35041" s="227"/>
    </row>
    <row r="35042" spans="3:3" ht="15.6" x14ac:dyDescent="0.3">
      <c r="C35042" s="227"/>
    </row>
    <row r="35043" spans="3:3" ht="15.6" x14ac:dyDescent="0.3">
      <c r="C35043" s="227"/>
    </row>
    <row r="35044" spans="3:3" ht="15.6" x14ac:dyDescent="0.3">
      <c r="C35044" s="227"/>
    </row>
    <row r="35045" spans="3:3" ht="15.6" x14ac:dyDescent="0.3">
      <c r="C35045" s="227"/>
    </row>
    <row r="35046" spans="3:3" ht="15.6" x14ac:dyDescent="0.3">
      <c r="C35046" s="227"/>
    </row>
    <row r="35047" spans="3:3" ht="15.6" x14ac:dyDescent="0.3">
      <c r="C35047" s="227"/>
    </row>
    <row r="35048" spans="3:3" ht="15.6" x14ac:dyDescent="0.3">
      <c r="C35048" s="227"/>
    </row>
    <row r="35049" spans="3:3" ht="15.6" x14ac:dyDescent="0.3">
      <c r="C35049" s="227"/>
    </row>
    <row r="35050" spans="3:3" ht="15.6" x14ac:dyDescent="0.3">
      <c r="C35050" s="227"/>
    </row>
    <row r="35051" spans="3:3" ht="15.6" x14ac:dyDescent="0.3">
      <c r="C35051" s="227"/>
    </row>
    <row r="35052" spans="3:3" ht="15.6" x14ac:dyDescent="0.3">
      <c r="C35052" s="227"/>
    </row>
    <row r="35053" spans="3:3" ht="15.6" x14ac:dyDescent="0.3">
      <c r="C35053" s="227"/>
    </row>
    <row r="35054" spans="3:3" ht="15.6" x14ac:dyDescent="0.3">
      <c r="C35054" s="227"/>
    </row>
    <row r="35055" spans="3:3" ht="15.6" x14ac:dyDescent="0.3">
      <c r="C35055" s="227"/>
    </row>
    <row r="35056" spans="3:3" ht="15.6" x14ac:dyDescent="0.3">
      <c r="C35056" s="227"/>
    </row>
    <row r="35057" spans="3:3" ht="15.6" x14ac:dyDescent="0.3">
      <c r="C35057" s="227"/>
    </row>
    <row r="35058" spans="3:3" ht="15.6" x14ac:dyDescent="0.3">
      <c r="C35058" s="227"/>
    </row>
    <row r="35059" spans="3:3" ht="15.6" x14ac:dyDescent="0.3">
      <c r="C35059" s="227"/>
    </row>
    <row r="35060" spans="3:3" ht="15.6" x14ac:dyDescent="0.3">
      <c r="C35060" s="227"/>
    </row>
    <row r="35061" spans="3:3" ht="15.6" x14ac:dyDescent="0.3">
      <c r="C35061" s="227"/>
    </row>
    <row r="35062" spans="3:3" ht="15.6" x14ac:dyDescent="0.3">
      <c r="C35062" s="227"/>
    </row>
    <row r="35063" spans="3:3" ht="15.6" x14ac:dyDescent="0.3">
      <c r="C35063" s="227"/>
    </row>
    <row r="35064" spans="3:3" ht="15.6" x14ac:dyDescent="0.3">
      <c r="C35064" s="227"/>
    </row>
    <row r="35065" spans="3:3" ht="15.6" x14ac:dyDescent="0.3">
      <c r="C35065" s="227"/>
    </row>
    <row r="35066" spans="3:3" ht="15.6" x14ac:dyDescent="0.3">
      <c r="C35066" s="227"/>
    </row>
    <row r="35067" spans="3:3" ht="15.6" x14ac:dyDescent="0.3">
      <c r="C35067" s="227"/>
    </row>
    <row r="35068" spans="3:3" ht="15.6" x14ac:dyDescent="0.3">
      <c r="C35068" s="227"/>
    </row>
    <row r="35069" spans="3:3" ht="15.6" x14ac:dyDescent="0.3">
      <c r="C35069" s="227"/>
    </row>
    <row r="35070" spans="3:3" ht="15.6" x14ac:dyDescent="0.3">
      <c r="C35070" s="227"/>
    </row>
    <row r="35071" spans="3:3" ht="15.6" x14ac:dyDescent="0.3">
      <c r="C35071" s="227"/>
    </row>
    <row r="35072" spans="3:3" ht="15.6" x14ac:dyDescent="0.3">
      <c r="C35072" s="227"/>
    </row>
    <row r="35073" spans="3:3" ht="15.6" x14ac:dyDescent="0.3">
      <c r="C35073" s="227"/>
    </row>
    <row r="35074" spans="3:3" ht="15.6" x14ac:dyDescent="0.3">
      <c r="C35074" s="227"/>
    </row>
    <row r="35075" spans="3:3" ht="15.6" x14ac:dyDescent="0.3">
      <c r="C35075" s="227"/>
    </row>
    <row r="35076" spans="3:3" ht="15.6" x14ac:dyDescent="0.3">
      <c r="C35076" s="227"/>
    </row>
    <row r="35077" spans="3:3" ht="15.6" x14ac:dyDescent="0.3">
      <c r="C35077" s="227"/>
    </row>
    <row r="35078" spans="3:3" ht="15.6" x14ac:dyDescent="0.3">
      <c r="C35078" s="227"/>
    </row>
    <row r="35079" spans="3:3" ht="15.6" x14ac:dyDescent="0.3">
      <c r="C35079" s="227"/>
    </row>
    <row r="35080" spans="3:3" ht="15.6" x14ac:dyDescent="0.3">
      <c r="C35080" s="227"/>
    </row>
    <row r="35081" spans="3:3" ht="15.6" x14ac:dyDescent="0.3">
      <c r="C35081" s="227"/>
    </row>
    <row r="35082" spans="3:3" ht="15.6" x14ac:dyDescent="0.3">
      <c r="C35082" s="227"/>
    </row>
    <row r="35083" spans="3:3" ht="15.6" x14ac:dyDescent="0.3">
      <c r="C35083" s="227"/>
    </row>
    <row r="35084" spans="3:3" ht="15.6" x14ac:dyDescent="0.3">
      <c r="C35084" s="227"/>
    </row>
    <row r="35085" spans="3:3" ht="15.6" x14ac:dyDescent="0.3">
      <c r="C35085" s="227"/>
    </row>
    <row r="35086" spans="3:3" ht="15.6" x14ac:dyDescent="0.3">
      <c r="C35086" s="227"/>
    </row>
    <row r="35087" spans="3:3" ht="15.6" x14ac:dyDescent="0.3">
      <c r="C35087" s="227"/>
    </row>
    <row r="35088" spans="3:3" ht="15.6" x14ac:dyDescent="0.3">
      <c r="C35088" s="227"/>
    </row>
    <row r="35089" spans="3:3" ht="15.6" x14ac:dyDescent="0.3">
      <c r="C35089" s="227"/>
    </row>
    <row r="35090" spans="3:3" ht="15.6" x14ac:dyDescent="0.3">
      <c r="C35090" s="227"/>
    </row>
    <row r="35091" spans="3:3" ht="15.6" x14ac:dyDescent="0.3">
      <c r="C35091" s="227"/>
    </row>
    <row r="35092" spans="3:3" ht="15.6" x14ac:dyDescent="0.3">
      <c r="C35092" s="227"/>
    </row>
    <row r="35093" spans="3:3" ht="15.6" x14ac:dyDescent="0.3">
      <c r="C35093" s="227"/>
    </row>
    <row r="35094" spans="3:3" ht="15.6" x14ac:dyDescent="0.3">
      <c r="C35094" s="227"/>
    </row>
    <row r="35095" spans="3:3" ht="15.6" x14ac:dyDescent="0.3">
      <c r="C35095" s="227"/>
    </row>
    <row r="35096" spans="3:3" ht="15.6" x14ac:dyDescent="0.3">
      <c r="C35096" s="227"/>
    </row>
    <row r="35097" spans="3:3" ht="15.6" x14ac:dyDescent="0.3">
      <c r="C35097" s="227"/>
    </row>
    <row r="35098" spans="3:3" ht="15.6" x14ac:dyDescent="0.3">
      <c r="C35098" s="227"/>
    </row>
    <row r="35099" spans="3:3" ht="15.6" x14ac:dyDescent="0.3">
      <c r="C35099" s="227"/>
    </row>
    <row r="35100" spans="3:3" ht="15.6" x14ac:dyDescent="0.3">
      <c r="C35100" s="227"/>
    </row>
    <row r="35101" spans="3:3" ht="15.6" x14ac:dyDescent="0.3">
      <c r="C35101" s="227"/>
    </row>
    <row r="35102" spans="3:3" ht="15.6" x14ac:dyDescent="0.3">
      <c r="C35102" s="227"/>
    </row>
    <row r="35103" spans="3:3" ht="15.6" x14ac:dyDescent="0.3">
      <c r="C35103" s="227"/>
    </row>
    <row r="35104" spans="3:3" ht="15.6" x14ac:dyDescent="0.3">
      <c r="C35104" s="227"/>
    </row>
    <row r="35105" spans="3:3" ht="15.6" x14ac:dyDescent="0.3">
      <c r="C35105" s="227"/>
    </row>
    <row r="35106" spans="3:3" ht="15.6" x14ac:dyDescent="0.3">
      <c r="C35106" s="227"/>
    </row>
    <row r="35107" spans="3:3" ht="15.6" x14ac:dyDescent="0.3">
      <c r="C35107" s="227"/>
    </row>
    <row r="35108" spans="3:3" ht="15.6" x14ac:dyDescent="0.3">
      <c r="C35108" s="227"/>
    </row>
    <row r="35109" spans="3:3" ht="15.6" x14ac:dyDescent="0.3">
      <c r="C35109" s="227"/>
    </row>
    <row r="35110" spans="3:3" ht="15.6" x14ac:dyDescent="0.3">
      <c r="C35110" s="227"/>
    </row>
    <row r="35111" spans="3:3" ht="15.6" x14ac:dyDescent="0.3">
      <c r="C35111" s="227"/>
    </row>
    <row r="35112" spans="3:3" ht="15.6" x14ac:dyDescent="0.3">
      <c r="C35112" s="227"/>
    </row>
    <row r="35113" spans="3:3" ht="15.6" x14ac:dyDescent="0.3">
      <c r="C35113" s="227"/>
    </row>
    <row r="35114" spans="3:3" ht="15.6" x14ac:dyDescent="0.3">
      <c r="C35114" s="227"/>
    </row>
    <row r="35115" spans="3:3" ht="15.6" x14ac:dyDescent="0.3">
      <c r="C35115" s="227"/>
    </row>
    <row r="35116" spans="3:3" ht="15.6" x14ac:dyDescent="0.3">
      <c r="C35116" s="227"/>
    </row>
    <row r="35117" spans="3:3" ht="15.6" x14ac:dyDescent="0.3">
      <c r="C35117" s="227"/>
    </row>
    <row r="35118" spans="3:3" ht="15.6" x14ac:dyDescent="0.3">
      <c r="C35118" s="227"/>
    </row>
    <row r="35119" spans="3:3" ht="15.6" x14ac:dyDescent="0.3">
      <c r="C35119" s="227"/>
    </row>
    <row r="35120" spans="3:3" ht="15.6" x14ac:dyDescent="0.3">
      <c r="C35120" s="227"/>
    </row>
    <row r="35121" spans="3:3" ht="15.6" x14ac:dyDescent="0.3">
      <c r="C35121" s="227"/>
    </row>
    <row r="35122" spans="3:3" ht="15.6" x14ac:dyDescent="0.3">
      <c r="C35122" s="227"/>
    </row>
    <row r="35123" spans="3:3" ht="15.6" x14ac:dyDescent="0.3">
      <c r="C35123" s="227"/>
    </row>
    <row r="35124" spans="3:3" ht="15.6" x14ac:dyDescent="0.3">
      <c r="C35124" s="227"/>
    </row>
    <row r="35125" spans="3:3" ht="15.6" x14ac:dyDescent="0.3">
      <c r="C35125" s="227"/>
    </row>
    <row r="35126" spans="3:3" ht="15.6" x14ac:dyDescent="0.3">
      <c r="C35126" s="227"/>
    </row>
    <row r="35127" spans="3:3" ht="15.6" x14ac:dyDescent="0.3">
      <c r="C35127" s="227"/>
    </row>
    <row r="35128" spans="3:3" ht="15.6" x14ac:dyDescent="0.3">
      <c r="C35128" s="227"/>
    </row>
    <row r="35129" spans="3:3" ht="15.6" x14ac:dyDescent="0.3">
      <c r="C35129" s="227"/>
    </row>
    <row r="35130" spans="3:3" ht="15.6" x14ac:dyDescent="0.3">
      <c r="C35130" s="227"/>
    </row>
    <row r="35131" spans="3:3" ht="15.6" x14ac:dyDescent="0.3">
      <c r="C35131" s="227"/>
    </row>
    <row r="35132" spans="3:3" ht="15.6" x14ac:dyDescent="0.3">
      <c r="C35132" s="227"/>
    </row>
    <row r="35133" spans="3:3" ht="15.6" x14ac:dyDescent="0.3">
      <c r="C35133" s="227"/>
    </row>
    <row r="35134" spans="3:3" ht="15.6" x14ac:dyDescent="0.3">
      <c r="C35134" s="227"/>
    </row>
    <row r="35135" spans="3:3" ht="15.6" x14ac:dyDescent="0.3">
      <c r="C35135" s="227"/>
    </row>
    <row r="35136" spans="3:3" ht="15.6" x14ac:dyDescent="0.3">
      <c r="C35136" s="227"/>
    </row>
    <row r="35137" spans="3:3" ht="15.6" x14ac:dyDescent="0.3">
      <c r="C35137" s="227"/>
    </row>
    <row r="35138" spans="3:3" ht="15.6" x14ac:dyDescent="0.3">
      <c r="C35138" s="227"/>
    </row>
    <row r="35139" spans="3:3" ht="15.6" x14ac:dyDescent="0.3">
      <c r="C35139" s="227"/>
    </row>
    <row r="35140" spans="3:3" ht="15.6" x14ac:dyDescent="0.3">
      <c r="C35140" s="227"/>
    </row>
    <row r="35141" spans="3:3" ht="15.6" x14ac:dyDescent="0.3">
      <c r="C35141" s="227"/>
    </row>
    <row r="35142" spans="3:3" ht="15.6" x14ac:dyDescent="0.3">
      <c r="C35142" s="227"/>
    </row>
    <row r="35143" spans="3:3" ht="15.6" x14ac:dyDescent="0.3">
      <c r="C35143" s="227"/>
    </row>
    <row r="35144" spans="3:3" ht="15.6" x14ac:dyDescent="0.3">
      <c r="C35144" s="227"/>
    </row>
    <row r="35145" spans="3:3" ht="15.6" x14ac:dyDescent="0.3">
      <c r="C35145" s="227"/>
    </row>
    <row r="35146" spans="3:3" ht="15.6" x14ac:dyDescent="0.3">
      <c r="C35146" s="227"/>
    </row>
    <row r="35147" spans="3:3" ht="15.6" x14ac:dyDescent="0.3">
      <c r="C35147" s="227"/>
    </row>
    <row r="35148" spans="3:3" ht="15.6" x14ac:dyDescent="0.3">
      <c r="C35148" s="227"/>
    </row>
    <row r="35149" spans="3:3" ht="15.6" x14ac:dyDescent="0.3">
      <c r="C35149" s="227"/>
    </row>
    <row r="35150" spans="3:3" ht="15.6" x14ac:dyDescent="0.3">
      <c r="C35150" s="227"/>
    </row>
    <row r="35151" spans="3:3" ht="15.6" x14ac:dyDescent="0.3">
      <c r="C35151" s="227"/>
    </row>
    <row r="35152" spans="3:3" ht="15.6" x14ac:dyDescent="0.3">
      <c r="C35152" s="227"/>
    </row>
    <row r="35153" spans="3:3" ht="15.6" x14ac:dyDescent="0.3">
      <c r="C35153" s="227"/>
    </row>
    <row r="35154" spans="3:3" ht="15.6" x14ac:dyDescent="0.3">
      <c r="C35154" s="227"/>
    </row>
    <row r="35155" spans="3:3" ht="15.6" x14ac:dyDescent="0.3">
      <c r="C35155" s="227"/>
    </row>
    <row r="35156" spans="3:3" ht="15.6" x14ac:dyDescent="0.3">
      <c r="C35156" s="227"/>
    </row>
    <row r="35157" spans="3:3" ht="15.6" x14ac:dyDescent="0.3">
      <c r="C35157" s="227"/>
    </row>
    <row r="35158" spans="3:3" ht="15.6" x14ac:dyDescent="0.3">
      <c r="C35158" s="227"/>
    </row>
    <row r="35159" spans="3:3" ht="15.6" x14ac:dyDescent="0.3">
      <c r="C35159" s="227"/>
    </row>
    <row r="35160" spans="3:3" ht="15.6" x14ac:dyDescent="0.3">
      <c r="C35160" s="227"/>
    </row>
    <row r="35161" spans="3:3" ht="15.6" x14ac:dyDescent="0.3">
      <c r="C35161" s="227"/>
    </row>
    <row r="35162" spans="3:3" ht="15.6" x14ac:dyDescent="0.3">
      <c r="C35162" s="227"/>
    </row>
    <row r="35163" spans="3:3" ht="15.6" x14ac:dyDescent="0.3">
      <c r="C35163" s="227"/>
    </row>
    <row r="35164" spans="3:3" ht="15.6" x14ac:dyDescent="0.3">
      <c r="C35164" s="227"/>
    </row>
    <row r="35165" spans="3:3" ht="15.6" x14ac:dyDescent="0.3">
      <c r="C35165" s="227"/>
    </row>
    <row r="35166" spans="3:3" ht="15.6" x14ac:dyDescent="0.3">
      <c r="C35166" s="227"/>
    </row>
    <row r="35167" spans="3:3" ht="15.6" x14ac:dyDescent="0.3">
      <c r="C35167" s="227"/>
    </row>
    <row r="35168" spans="3:3" ht="15.6" x14ac:dyDescent="0.3">
      <c r="C35168" s="227"/>
    </row>
    <row r="35169" spans="3:3" ht="15.6" x14ac:dyDescent="0.3">
      <c r="C35169" s="227"/>
    </row>
    <row r="35170" spans="3:3" ht="15.6" x14ac:dyDescent="0.3">
      <c r="C35170" s="227"/>
    </row>
    <row r="35171" spans="3:3" ht="15.6" x14ac:dyDescent="0.3">
      <c r="C35171" s="227"/>
    </row>
    <row r="35172" spans="3:3" ht="15.6" x14ac:dyDescent="0.3">
      <c r="C35172" s="227"/>
    </row>
    <row r="35173" spans="3:3" ht="15.6" x14ac:dyDescent="0.3">
      <c r="C35173" s="227"/>
    </row>
    <row r="35174" spans="3:3" ht="15.6" x14ac:dyDescent="0.3">
      <c r="C35174" s="227"/>
    </row>
    <row r="35175" spans="3:3" ht="15.6" x14ac:dyDescent="0.3">
      <c r="C35175" s="227"/>
    </row>
    <row r="35176" spans="3:3" ht="15.6" x14ac:dyDescent="0.3">
      <c r="C35176" s="227"/>
    </row>
    <row r="35177" spans="3:3" ht="15.6" x14ac:dyDescent="0.3">
      <c r="C35177" s="227"/>
    </row>
    <row r="35178" spans="3:3" ht="15.6" x14ac:dyDescent="0.3">
      <c r="C35178" s="227"/>
    </row>
    <row r="35179" spans="3:3" ht="15.6" x14ac:dyDescent="0.3">
      <c r="C35179" s="227"/>
    </row>
    <row r="35180" spans="3:3" ht="15.6" x14ac:dyDescent="0.3">
      <c r="C35180" s="227"/>
    </row>
    <row r="35181" spans="3:3" ht="15.6" x14ac:dyDescent="0.3">
      <c r="C35181" s="227"/>
    </row>
    <row r="35182" spans="3:3" ht="15.6" x14ac:dyDescent="0.3">
      <c r="C35182" s="227"/>
    </row>
    <row r="35183" spans="3:3" ht="15.6" x14ac:dyDescent="0.3">
      <c r="C35183" s="227"/>
    </row>
    <row r="35184" spans="3:3" ht="15.6" x14ac:dyDescent="0.3">
      <c r="C35184" s="227"/>
    </row>
    <row r="35185" spans="3:3" ht="15.6" x14ac:dyDescent="0.3">
      <c r="C35185" s="227"/>
    </row>
    <row r="35186" spans="3:3" ht="15.6" x14ac:dyDescent="0.3">
      <c r="C35186" s="227"/>
    </row>
    <row r="35187" spans="3:3" ht="15.6" x14ac:dyDescent="0.3">
      <c r="C35187" s="227"/>
    </row>
    <row r="35188" spans="3:3" ht="15.6" x14ac:dyDescent="0.3">
      <c r="C35188" s="227"/>
    </row>
    <row r="35189" spans="3:3" ht="15.6" x14ac:dyDescent="0.3">
      <c r="C35189" s="227"/>
    </row>
    <row r="35190" spans="3:3" ht="15.6" x14ac:dyDescent="0.3">
      <c r="C35190" s="227"/>
    </row>
    <row r="35191" spans="3:3" ht="15.6" x14ac:dyDescent="0.3">
      <c r="C35191" s="227"/>
    </row>
    <row r="35192" spans="3:3" ht="15.6" x14ac:dyDescent="0.3">
      <c r="C35192" s="227"/>
    </row>
    <row r="35193" spans="3:3" ht="15.6" x14ac:dyDescent="0.3">
      <c r="C35193" s="227"/>
    </row>
    <row r="35194" spans="3:3" ht="15.6" x14ac:dyDescent="0.3">
      <c r="C35194" s="227"/>
    </row>
    <row r="35195" spans="3:3" ht="15.6" x14ac:dyDescent="0.3">
      <c r="C35195" s="227"/>
    </row>
    <row r="35196" spans="3:3" ht="15.6" x14ac:dyDescent="0.3">
      <c r="C35196" s="227"/>
    </row>
    <row r="35197" spans="3:3" ht="15.6" x14ac:dyDescent="0.3">
      <c r="C35197" s="227"/>
    </row>
    <row r="35198" spans="3:3" ht="15.6" x14ac:dyDescent="0.3">
      <c r="C35198" s="227"/>
    </row>
    <row r="35199" spans="3:3" ht="15.6" x14ac:dyDescent="0.3">
      <c r="C35199" s="227"/>
    </row>
    <row r="35200" spans="3:3" ht="15.6" x14ac:dyDescent="0.3">
      <c r="C35200" s="227"/>
    </row>
    <row r="35201" spans="3:3" ht="15.6" x14ac:dyDescent="0.3">
      <c r="C35201" s="227"/>
    </row>
    <row r="35202" spans="3:3" ht="15.6" x14ac:dyDescent="0.3">
      <c r="C35202" s="227"/>
    </row>
    <row r="35203" spans="3:3" ht="15.6" x14ac:dyDescent="0.3">
      <c r="C35203" s="227"/>
    </row>
    <row r="35204" spans="3:3" ht="15.6" x14ac:dyDescent="0.3">
      <c r="C35204" s="227"/>
    </row>
    <row r="35205" spans="3:3" ht="15.6" x14ac:dyDescent="0.3">
      <c r="C35205" s="227"/>
    </row>
    <row r="35206" spans="3:3" ht="15.6" x14ac:dyDescent="0.3">
      <c r="C35206" s="227"/>
    </row>
    <row r="35207" spans="3:3" ht="15.6" x14ac:dyDescent="0.3">
      <c r="C35207" s="227"/>
    </row>
    <row r="35208" spans="3:3" ht="15.6" x14ac:dyDescent="0.3">
      <c r="C35208" s="227"/>
    </row>
    <row r="35209" spans="3:3" ht="15.6" x14ac:dyDescent="0.3">
      <c r="C35209" s="227"/>
    </row>
    <row r="35210" spans="3:3" ht="15.6" x14ac:dyDescent="0.3">
      <c r="C35210" s="227"/>
    </row>
    <row r="35211" spans="3:3" ht="15.6" x14ac:dyDescent="0.3">
      <c r="C35211" s="227"/>
    </row>
    <row r="35212" spans="3:3" ht="15.6" x14ac:dyDescent="0.3">
      <c r="C35212" s="227"/>
    </row>
    <row r="35213" spans="3:3" ht="15.6" x14ac:dyDescent="0.3">
      <c r="C35213" s="227"/>
    </row>
    <row r="35214" spans="3:3" ht="15.6" x14ac:dyDescent="0.3">
      <c r="C35214" s="227"/>
    </row>
    <row r="35215" spans="3:3" ht="15.6" x14ac:dyDescent="0.3">
      <c r="C35215" s="227"/>
    </row>
    <row r="35216" spans="3:3" ht="15.6" x14ac:dyDescent="0.3">
      <c r="C35216" s="227"/>
    </row>
    <row r="35217" spans="3:3" ht="15.6" x14ac:dyDescent="0.3">
      <c r="C35217" s="227"/>
    </row>
    <row r="35218" spans="3:3" ht="15.6" x14ac:dyDescent="0.3">
      <c r="C35218" s="227"/>
    </row>
    <row r="35219" spans="3:3" ht="15.6" x14ac:dyDescent="0.3">
      <c r="C35219" s="227"/>
    </row>
    <row r="35220" spans="3:3" ht="15.6" x14ac:dyDescent="0.3">
      <c r="C35220" s="227"/>
    </row>
    <row r="35221" spans="3:3" ht="15.6" x14ac:dyDescent="0.3">
      <c r="C35221" s="227"/>
    </row>
    <row r="35222" spans="3:3" ht="15.6" x14ac:dyDescent="0.3">
      <c r="C35222" s="227"/>
    </row>
    <row r="35223" spans="3:3" ht="15.6" x14ac:dyDescent="0.3">
      <c r="C35223" s="227"/>
    </row>
    <row r="35224" spans="3:3" ht="15.6" x14ac:dyDescent="0.3">
      <c r="C35224" s="227"/>
    </row>
    <row r="35225" spans="3:3" ht="15.6" x14ac:dyDescent="0.3">
      <c r="C35225" s="227"/>
    </row>
    <row r="35226" spans="3:3" ht="15.6" x14ac:dyDescent="0.3">
      <c r="C35226" s="227"/>
    </row>
    <row r="35227" spans="3:3" ht="15.6" x14ac:dyDescent="0.3">
      <c r="C35227" s="227"/>
    </row>
    <row r="35228" spans="3:3" ht="15.6" x14ac:dyDescent="0.3">
      <c r="C35228" s="227"/>
    </row>
    <row r="35229" spans="3:3" ht="15.6" x14ac:dyDescent="0.3">
      <c r="C35229" s="227"/>
    </row>
    <row r="35230" spans="3:3" ht="15.6" x14ac:dyDescent="0.3">
      <c r="C35230" s="227"/>
    </row>
    <row r="35231" spans="3:3" ht="15.6" x14ac:dyDescent="0.3">
      <c r="C35231" s="227"/>
    </row>
    <row r="35232" spans="3:3" ht="15.6" x14ac:dyDescent="0.3">
      <c r="C35232" s="227"/>
    </row>
    <row r="35233" spans="3:3" ht="15.6" x14ac:dyDescent="0.3">
      <c r="C35233" s="227"/>
    </row>
    <row r="35234" spans="3:3" ht="15.6" x14ac:dyDescent="0.3">
      <c r="C35234" s="227"/>
    </row>
    <row r="35235" spans="3:3" ht="15.6" x14ac:dyDescent="0.3">
      <c r="C35235" s="227"/>
    </row>
    <row r="35236" spans="3:3" ht="15.6" x14ac:dyDescent="0.3">
      <c r="C35236" s="227"/>
    </row>
    <row r="35237" spans="3:3" ht="15.6" x14ac:dyDescent="0.3">
      <c r="C35237" s="227"/>
    </row>
    <row r="35238" spans="3:3" ht="15.6" x14ac:dyDescent="0.3">
      <c r="C35238" s="227"/>
    </row>
    <row r="35239" spans="3:3" ht="15.6" x14ac:dyDescent="0.3">
      <c r="C35239" s="227"/>
    </row>
    <row r="35240" spans="3:3" ht="15.6" x14ac:dyDescent="0.3">
      <c r="C35240" s="227"/>
    </row>
    <row r="35241" spans="3:3" ht="15.6" x14ac:dyDescent="0.3">
      <c r="C35241" s="227"/>
    </row>
    <row r="35242" spans="3:3" ht="15.6" x14ac:dyDescent="0.3">
      <c r="C35242" s="227"/>
    </row>
    <row r="35243" spans="3:3" ht="15.6" x14ac:dyDescent="0.3">
      <c r="C35243" s="227"/>
    </row>
    <row r="35244" spans="3:3" ht="15.6" x14ac:dyDescent="0.3">
      <c r="C35244" s="227"/>
    </row>
    <row r="35245" spans="3:3" ht="15.6" x14ac:dyDescent="0.3">
      <c r="C35245" s="227"/>
    </row>
    <row r="35246" spans="3:3" ht="15.6" x14ac:dyDescent="0.3">
      <c r="C35246" s="227"/>
    </row>
    <row r="35247" spans="3:3" ht="15.6" x14ac:dyDescent="0.3">
      <c r="C35247" s="227"/>
    </row>
    <row r="35248" spans="3:3" ht="15.6" x14ac:dyDescent="0.3">
      <c r="C35248" s="227"/>
    </row>
    <row r="35249" spans="3:3" ht="15.6" x14ac:dyDescent="0.3">
      <c r="C35249" s="227"/>
    </row>
    <row r="35250" spans="3:3" ht="15.6" x14ac:dyDescent="0.3">
      <c r="C35250" s="227"/>
    </row>
    <row r="35251" spans="3:3" ht="15.6" x14ac:dyDescent="0.3">
      <c r="C35251" s="227"/>
    </row>
    <row r="35252" spans="3:3" ht="15.6" x14ac:dyDescent="0.3">
      <c r="C35252" s="227"/>
    </row>
    <row r="35253" spans="3:3" ht="15.6" x14ac:dyDescent="0.3">
      <c r="C35253" s="227"/>
    </row>
    <row r="35254" spans="3:3" ht="15.6" x14ac:dyDescent="0.3">
      <c r="C35254" s="227"/>
    </row>
    <row r="35255" spans="3:3" ht="15.6" x14ac:dyDescent="0.3">
      <c r="C35255" s="227"/>
    </row>
    <row r="35256" spans="3:3" ht="15.6" x14ac:dyDescent="0.3">
      <c r="C35256" s="227"/>
    </row>
    <row r="35257" spans="3:3" ht="15.6" x14ac:dyDescent="0.3">
      <c r="C35257" s="227"/>
    </row>
    <row r="35258" spans="3:3" ht="15.6" x14ac:dyDescent="0.3">
      <c r="C35258" s="227"/>
    </row>
    <row r="35259" spans="3:3" ht="15.6" x14ac:dyDescent="0.3">
      <c r="C35259" s="227"/>
    </row>
    <row r="35260" spans="3:3" ht="15.6" x14ac:dyDescent="0.3">
      <c r="C35260" s="227"/>
    </row>
    <row r="35261" spans="3:3" ht="15.6" x14ac:dyDescent="0.3">
      <c r="C35261" s="227"/>
    </row>
    <row r="35262" spans="3:3" ht="15.6" x14ac:dyDescent="0.3">
      <c r="C35262" s="227"/>
    </row>
    <row r="35263" spans="3:3" ht="15.6" x14ac:dyDescent="0.3">
      <c r="C35263" s="227"/>
    </row>
    <row r="35264" spans="3:3" ht="15.6" x14ac:dyDescent="0.3">
      <c r="C35264" s="227"/>
    </row>
    <row r="35265" spans="3:3" ht="15.6" x14ac:dyDescent="0.3">
      <c r="C35265" s="227"/>
    </row>
    <row r="35266" spans="3:3" ht="15.6" x14ac:dyDescent="0.3">
      <c r="C35266" s="227"/>
    </row>
    <row r="35267" spans="3:3" ht="15.6" x14ac:dyDescent="0.3">
      <c r="C35267" s="227"/>
    </row>
    <row r="35268" spans="3:3" ht="15.6" x14ac:dyDescent="0.3">
      <c r="C35268" s="227"/>
    </row>
    <row r="35269" spans="3:3" ht="15.6" x14ac:dyDescent="0.3">
      <c r="C35269" s="227"/>
    </row>
    <row r="35270" spans="3:3" ht="15.6" x14ac:dyDescent="0.3">
      <c r="C35270" s="227"/>
    </row>
    <row r="35271" spans="3:3" ht="15.6" x14ac:dyDescent="0.3">
      <c r="C35271" s="227"/>
    </row>
    <row r="35272" spans="3:3" ht="15.6" x14ac:dyDescent="0.3">
      <c r="C35272" s="227"/>
    </row>
    <row r="35273" spans="3:3" ht="15.6" x14ac:dyDescent="0.3">
      <c r="C35273" s="227"/>
    </row>
    <row r="35274" spans="3:3" ht="15.6" x14ac:dyDescent="0.3">
      <c r="C35274" s="227"/>
    </row>
    <row r="35275" spans="3:3" ht="15.6" x14ac:dyDescent="0.3">
      <c r="C35275" s="227"/>
    </row>
    <row r="35276" spans="3:3" ht="15.6" x14ac:dyDescent="0.3">
      <c r="C35276" s="227"/>
    </row>
    <row r="35277" spans="3:3" ht="15.6" x14ac:dyDescent="0.3">
      <c r="C35277" s="227"/>
    </row>
    <row r="35278" spans="3:3" ht="15.6" x14ac:dyDescent="0.3">
      <c r="C35278" s="227"/>
    </row>
    <row r="35279" spans="3:3" ht="15.6" x14ac:dyDescent="0.3">
      <c r="C35279" s="227"/>
    </row>
    <row r="35280" spans="3:3" ht="15.6" x14ac:dyDescent="0.3">
      <c r="C35280" s="227"/>
    </row>
    <row r="35281" spans="3:3" ht="15.6" x14ac:dyDescent="0.3">
      <c r="C35281" s="227"/>
    </row>
    <row r="35282" spans="3:3" ht="15.6" x14ac:dyDescent="0.3">
      <c r="C35282" s="227"/>
    </row>
    <row r="35283" spans="3:3" ht="15.6" x14ac:dyDescent="0.3">
      <c r="C35283" s="227"/>
    </row>
    <row r="35284" spans="3:3" ht="15.6" x14ac:dyDescent="0.3">
      <c r="C35284" s="227"/>
    </row>
    <row r="35285" spans="3:3" ht="15.6" x14ac:dyDescent="0.3">
      <c r="C35285" s="227"/>
    </row>
    <row r="35286" spans="3:3" ht="15.6" x14ac:dyDescent="0.3">
      <c r="C35286" s="227"/>
    </row>
    <row r="35287" spans="3:3" ht="15.6" x14ac:dyDescent="0.3">
      <c r="C35287" s="227"/>
    </row>
    <row r="35288" spans="3:3" ht="15.6" x14ac:dyDescent="0.3">
      <c r="C35288" s="227"/>
    </row>
    <row r="35289" spans="3:3" ht="15.6" x14ac:dyDescent="0.3">
      <c r="C35289" s="227"/>
    </row>
    <row r="35290" spans="3:3" ht="15.6" x14ac:dyDescent="0.3">
      <c r="C35290" s="227"/>
    </row>
    <row r="35291" spans="3:3" ht="15.6" x14ac:dyDescent="0.3">
      <c r="C35291" s="227"/>
    </row>
    <row r="35292" spans="3:3" ht="15.6" x14ac:dyDescent="0.3">
      <c r="C35292" s="227"/>
    </row>
    <row r="35293" spans="3:3" ht="15.6" x14ac:dyDescent="0.3">
      <c r="C35293" s="227"/>
    </row>
    <row r="35294" spans="3:3" ht="15.6" x14ac:dyDescent="0.3">
      <c r="C35294" s="227"/>
    </row>
    <row r="35295" spans="3:3" ht="15.6" x14ac:dyDescent="0.3">
      <c r="C35295" s="227"/>
    </row>
    <row r="35296" spans="3:3" ht="15.6" x14ac:dyDescent="0.3">
      <c r="C35296" s="227"/>
    </row>
    <row r="35297" spans="3:3" ht="15.6" x14ac:dyDescent="0.3">
      <c r="C35297" s="227"/>
    </row>
    <row r="35298" spans="3:3" ht="15.6" x14ac:dyDescent="0.3">
      <c r="C35298" s="227"/>
    </row>
    <row r="35299" spans="3:3" ht="15.6" x14ac:dyDescent="0.3">
      <c r="C35299" s="227"/>
    </row>
    <row r="35300" spans="3:3" ht="15.6" x14ac:dyDescent="0.3">
      <c r="C35300" s="227"/>
    </row>
    <row r="35301" spans="3:3" ht="15.6" x14ac:dyDescent="0.3">
      <c r="C35301" s="227"/>
    </row>
    <row r="35302" spans="3:3" ht="15.6" x14ac:dyDescent="0.3">
      <c r="C35302" s="227"/>
    </row>
    <row r="35303" spans="3:3" ht="15.6" x14ac:dyDescent="0.3">
      <c r="C35303" s="227"/>
    </row>
    <row r="35304" spans="3:3" ht="15.6" x14ac:dyDescent="0.3">
      <c r="C35304" s="227"/>
    </row>
    <row r="35305" spans="3:3" ht="15.6" x14ac:dyDescent="0.3">
      <c r="C35305" s="227"/>
    </row>
    <row r="35306" spans="3:3" ht="15.6" x14ac:dyDescent="0.3">
      <c r="C35306" s="227"/>
    </row>
    <row r="35307" spans="3:3" ht="15.6" x14ac:dyDescent="0.3">
      <c r="C35307" s="227"/>
    </row>
    <row r="35308" spans="3:3" ht="15.6" x14ac:dyDescent="0.3">
      <c r="C35308" s="227"/>
    </row>
    <row r="35309" spans="3:3" ht="15.6" x14ac:dyDescent="0.3">
      <c r="C35309" s="227"/>
    </row>
    <row r="35310" spans="3:3" ht="15.6" x14ac:dyDescent="0.3">
      <c r="C35310" s="227"/>
    </row>
    <row r="35311" spans="3:3" ht="15.6" x14ac:dyDescent="0.3">
      <c r="C35311" s="227"/>
    </row>
    <row r="35312" spans="3:3" ht="15.6" x14ac:dyDescent="0.3">
      <c r="C35312" s="227"/>
    </row>
    <row r="35313" spans="3:3" ht="15.6" x14ac:dyDescent="0.3">
      <c r="C35313" s="227"/>
    </row>
    <row r="35314" spans="3:3" ht="15.6" x14ac:dyDescent="0.3">
      <c r="C35314" s="227"/>
    </row>
    <row r="35315" spans="3:3" ht="15.6" x14ac:dyDescent="0.3">
      <c r="C35315" s="227"/>
    </row>
    <row r="35316" spans="3:3" ht="15.6" x14ac:dyDescent="0.3">
      <c r="C35316" s="227"/>
    </row>
    <row r="35317" spans="3:3" ht="15.6" x14ac:dyDescent="0.3">
      <c r="C35317" s="227"/>
    </row>
    <row r="35318" spans="3:3" ht="15.6" x14ac:dyDescent="0.3">
      <c r="C35318" s="227"/>
    </row>
    <row r="35319" spans="3:3" ht="15.6" x14ac:dyDescent="0.3">
      <c r="C35319" s="227"/>
    </row>
    <row r="35320" spans="3:3" ht="15.6" x14ac:dyDescent="0.3">
      <c r="C35320" s="227"/>
    </row>
    <row r="35321" spans="3:3" ht="15.6" x14ac:dyDescent="0.3">
      <c r="C35321" s="227"/>
    </row>
    <row r="35322" spans="3:3" ht="15.6" x14ac:dyDescent="0.3">
      <c r="C35322" s="227"/>
    </row>
    <row r="35323" spans="3:3" ht="15.6" x14ac:dyDescent="0.3">
      <c r="C35323" s="227"/>
    </row>
    <row r="35324" spans="3:3" ht="15.6" x14ac:dyDescent="0.3">
      <c r="C35324" s="227"/>
    </row>
    <row r="35325" spans="3:3" ht="15.6" x14ac:dyDescent="0.3">
      <c r="C35325" s="227"/>
    </row>
    <row r="35326" spans="3:3" ht="15.6" x14ac:dyDescent="0.3">
      <c r="C35326" s="227"/>
    </row>
    <row r="35327" spans="3:3" ht="15.6" x14ac:dyDescent="0.3">
      <c r="C35327" s="227"/>
    </row>
    <row r="35328" spans="3:3" ht="15.6" x14ac:dyDescent="0.3">
      <c r="C35328" s="227"/>
    </row>
    <row r="35329" spans="3:3" ht="15.6" x14ac:dyDescent="0.3">
      <c r="C35329" s="227"/>
    </row>
    <row r="35330" spans="3:3" ht="15.6" x14ac:dyDescent="0.3">
      <c r="C35330" s="227"/>
    </row>
    <row r="35331" spans="3:3" ht="15.6" x14ac:dyDescent="0.3">
      <c r="C35331" s="227"/>
    </row>
    <row r="35332" spans="3:3" ht="15.6" x14ac:dyDescent="0.3">
      <c r="C35332" s="227"/>
    </row>
    <row r="35333" spans="3:3" ht="15.6" x14ac:dyDescent="0.3">
      <c r="C35333" s="227"/>
    </row>
    <row r="35334" spans="3:3" ht="15.6" x14ac:dyDescent="0.3">
      <c r="C35334" s="227"/>
    </row>
    <row r="35335" spans="3:3" ht="15.6" x14ac:dyDescent="0.3">
      <c r="C35335" s="227"/>
    </row>
    <row r="35336" spans="3:3" ht="15.6" x14ac:dyDescent="0.3">
      <c r="C35336" s="227"/>
    </row>
    <row r="35337" spans="3:3" ht="15.6" x14ac:dyDescent="0.3">
      <c r="C35337" s="227"/>
    </row>
    <row r="35338" spans="3:3" ht="15.6" x14ac:dyDescent="0.3">
      <c r="C35338" s="227"/>
    </row>
    <row r="35339" spans="3:3" ht="15.6" x14ac:dyDescent="0.3">
      <c r="C35339" s="227"/>
    </row>
    <row r="35340" spans="3:3" ht="15.6" x14ac:dyDescent="0.3">
      <c r="C35340" s="227"/>
    </row>
    <row r="35341" spans="3:3" ht="15.6" x14ac:dyDescent="0.3">
      <c r="C35341" s="227"/>
    </row>
    <row r="35342" spans="3:3" ht="15.6" x14ac:dyDescent="0.3">
      <c r="C35342" s="227"/>
    </row>
    <row r="35343" spans="3:3" ht="15.6" x14ac:dyDescent="0.3">
      <c r="C35343" s="227"/>
    </row>
    <row r="35344" spans="3:3" ht="15.6" x14ac:dyDescent="0.3">
      <c r="C35344" s="227"/>
    </row>
    <row r="35345" spans="3:3" ht="15.6" x14ac:dyDescent="0.3">
      <c r="C35345" s="227"/>
    </row>
    <row r="35346" spans="3:3" ht="15.6" x14ac:dyDescent="0.3">
      <c r="C35346" s="227"/>
    </row>
    <row r="35347" spans="3:3" ht="15.6" x14ac:dyDescent="0.3">
      <c r="C35347" s="227"/>
    </row>
    <row r="35348" spans="3:3" ht="15.6" x14ac:dyDescent="0.3">
      <c r="C35348" s="227"/>
    </row>
    <row r="35349" spans="3:3" ht="15.6" x14ac:dyDescent="0.3">
      <c r="C35349" s="227"/>
    </row>
    <row r="35350" spans="3:3" ht="15.6" x14ac:dyDescent="0.3">
      <c r="C35350" s="227"/>
    </row>
    <row r="35351" spans="3:3" ht="15.6" x14ac:dyDescent="0.3">
      <c r="C35351" s="227"/>
    </row>
    <row r="35352" spans="3:3" ht="15.6" x14ac:dyDescent="0.3">
      <c r="C35352" s="227"/>
    </row>
    <row r="35353" spans="3:3" ht="15.6" x14ac:dyDescent="0.3">
      <c r="C35353" s="227"/>
    </row>
    <row r="35354" spans="3:3" ht="15.6" x14ac:dyDescent="0.3">
      <c r="C35354" s="227"/>
    </row>
    <row r="35355" spans="3:3" ht="15.6" x14ac:dyDescent="0.3">
      <c r="C35355" s="227"/>
    </row>
    <row r="35356" spans="3:3" ht="15.6" x14ac:dyDescent="0.3">
      <c r="C35356" s="227"/>
    </row>
    <row r="35357" spans="3:3" ht="15.6" x14ac:dyDescent="0.3">
      <c r="C35357" s="227"/>
    </row>
    <row r="35358" spans="3:3" ht="15.6" x14ac:dyDescent="0.3">
      <c r="C35358" s="227"/>
    </row>
    <row r="35359" spans="3:3" ht="15.6" x14ac:dyDescent="0.3">
      <c r="C35359" s="227"/>
    </row>
    <row r="35360" spans="3:3" ht="15.6" x14ac:dyDescent="0.3">
      <c r="C35360" s="227"/>
    </row>
    <row r="35361" spans="3:3" ht="15.6" x14ac:dyDescent="0.3">
      <c r="C35361" s="227"/>
    </row>
    <row r="35362" spans="3:3" ht="15.6" x14ac:dyDescent="0.3">
      <c r="C35362" s="227"/>
    </row>
    <row r="35363" spans="3:3" ht="15.6" x14ac:dyDescent="0.3">
      <c r="C35363" s="227"/>
    </row>
    <row r="35364" spans="3:3" ht="15.6" x14ac:dyDescent="0.3">
      <c r="C35364" s="227"/>
    </row>
    <row r="35365" spans="3:3" ht="15.6" x14ac:dyDescent="0.3">
      <c r="C35365" s="227"/>
    </row>
    <row r="35366" spans="3:3" ht="15.6" x14ac:dyDescent="0.3">
      <c r="C35366" s="227"/>
    </row>
    <row r="35367" spans="3:3" ht="15.6" x14ac:dyDescent="0.3">
      <c r="C35367" s="227"/>
    </row>
    <row r="35368" spans="3:3" ht="15.6" x14ac:dyDescent="0.3">
      <c r="C35368" s="227"/>
    </row>
    <row r="35369" spans="3:3" ht="15.6" x14ac:dyDescent="0.3">
      <c r="C35369" s="227"/>
    </row>
    <row r="35370" spans="3:3" ht="15.6" x14ac:dyDescent="0.3">
      <c r="C35370" s="227"/>
    </row>
    <row r="35371" spans="3:3" ht="15.6" x14ac:dyDescent="0.3">
      <c r="C35371" s="227"/>
    </row>
    <row r="35372" spans="3:3" ht="15.6" x14ac:dyDescent="0.3">
      <c r="C35372" s="227"/>
    </row>
    <row r="35373" spans="3:3" ht="15.6" x14ac:dyDescent="0.3">
      <c r="C35373" s="227"/>
    </row>
    <row r="35374" spans="3:3" ht="15.6" x14ac:dyDescent="0.3">
      <c r="C35374" s="227"/>
    </row>
    <row r="35375" spans="3:3" ht="15.6" x14ac:dyDescent="0.3">
      <c r="C35375" s="227"/>
    </row>
    <row r="35376" spans="3:3" ht="15.6" x14ac:dyDescent="0.3">
      <c r="C35376" s="227"/>
    </row>
    <row r="35377" spans="3:3" ht="15.6" x14ac:dyDescent="0.3">
      <c r="C35377" s="227"/>
    </row>
    <row r="35378" spans="3:3" ht="15.6" x14ac:dyDescent="0.3">
      <c r="C35378" s="227"/>
    </row>
    <row r="35379" spans="3:3" ht="15.6" x14ac:dyDescent="0.3">
      <c r="C35379" s="227"/>
    </row>
    <row r="35380" spans="3:3" ht="15.6" x14ac:dyDescent="0.3">
      <c r="C35380" s="227"/>
    </row>
    <row r="35381" spans="3:3" ht="15.6" x14ac:dyDescent="0.3">
      <c r="C35381" s="227"/>
    </row>
    <row r="35382" spans="3:3" ht="15.6" x14ac:dyDescent="0.3">
      <c r="C35382" s="227"/>
    </row>
    <row r="35383" spans="3:3" ht="15.6" x14ac:dyDescent="0.3">
      <c r="C35383" s="227"/>
    </row>
    <row r="35384" spans="3:3" ht="15.6" x14ac:dyDescent="0.3">
      <c r="C35384" s="227"/>
    </row>
    <row r="35385" spans="3:3" ht="15.6" x14ac:dyDescent="0.3">
      <c r="C35385" s="227"/>
    </row>
    <row r="35386" spans="3:3" ht="15.6" x14ac:dyDescent="0.3">
      <c r="C35386" s="227"/>
    </row>
    <row r="35387" spans="3:3" ht="15.6" x14ac:dyDescent="0.3">
      <c r="C35387" s="227"/>
    </row>
    <row r="35388" spans="3:3" ht="15.6" x14ac:dyDescent="0.3">
      <c r="C35388" s="227"/>
    </row>
    <row r="35389" spans="3:3" ht="15.6" x14ac:dyDescent="0.3">
      <c r="C35389" s="227"/>
    </row>
    <row r="35390" spans="3:3" ht="15.6" x14ac:dyDescent="0.3">
      <c r="C35390" s="227"/>
    </row>
    <row r="35391" spans="3:3" ht="15.6" x14ac:dyDescent="0.3">
      <c r="C35391" s="227"/>
    </row>
    <row r="35392" spans="3:3" ht="15.6" x14ac:dyDescent="0.3">
      <c r="C35392" s="227"/>
    </row>
    <row r="35393" spans="3:3" ht="15.6" x14ac:dyDescent="0.3">
      <c r="C35393" s="227"/>
    </row>
    <row r="35394" spans="3:3" ht="15.6" x14ac:dyDescent="0.3">
      <c r="C35394" s="227"/>
    </row>
    <row r="35395" spans="3:3" ht="15.6" x14ac:dyDescent="0.3">
      <c r="C35395" s="227"/>
    </row>
    <row r="35396" spans="3:3" ht="15.6" x14ac:dyDescent="0.3">
      <c r="C35396" s="227"/>
    </row>
    <row r="35397" spans="3:3" ht="15.6" x14ac:dyDescent="0.3">
      <c r="C35397" s="227"/>
    </row>
    <row r="35398" spans="3:3" ht="15.6" x14ac:dyDescent="0.3">
      <c r="C35398" s="227"/>
    </row>
    <row r="35399" spans="3:3" ht="15.6" x14ac:dyDescent="0.3">
      <c r="C35399" s="227"/>
    </row>
    <row r="35400" spans="3:3" ht="15.6" x14ac:dyDescent="0.3">
      <c r="C35400" s="227"/>
    </row>
    <row r="35401" spans="3:3" ht="15.6" x14ac:dyDescent="0.3">
      <c r="C35401" s="227"/>
    </row>
    <row r="35402" spans="3:3" ht="15.6" x14ac:dyDescent="0.3">
      <c r="C35402" s="227"/>
    </row>
    <row r="35403" spans="3:3" ht="15.6" x14ac:dyDescent="0.3">
      <c r="C35403" s="227"/>
    </row>
    <row r="35404" spans="3:3" ht="15.6" x14ac:dyDescent="0.3">
      <c r="C35404" s="227"/>
    </row>
    <row r="35405" spans="3:3" ht="15.6" x14ac:dyDescent="0.3">
      <c r="C35405" s="227"/>
    </row>
    <row r="35406" spans="3:3" ht="15.6" x14ac:dyDescent="0.3">
      <c r="C35406" s="227"/>
    </row>
    <row r="35407" spans="3:3" ht="15.6" x14ac:dyDescent="0.3">
      <c r="C35407" s="227"/>
    </row>
    <row r="35408" spans="3:3" ht="15.6" x14ac:dyDescent="0.3">
      <c r="C35408" s="227"/>
    </row>
    <row r="35409" spans="3:3" ht="15.6" x14ac:dyDescent="0.3">
      <c r="C35409" s="227"/>
    </row>
    <row r="35410" spans="3:3" ht="15.6" x14ac:dyDescent="0.3">
      <c r="C35410" s="227"/>
    </row>
    <row r="35411" spans="3:3" ht="15.6" x14ac:dyDescent="0.3">
      <c r="C35411" s="227"/>
    </row>
    <row r="35412" spans="3:3" ht="15.6" x14ac:dyDescent="0.3">
      <c r="C35412" s="227"/>
    </row>
    <row r="35413" spans="3:3" ht="15.6" x14ac:dyDescent="0.3">
      <c r="C35413" s="227"/>
    </row>
    <row r="35414" spans="3:3" ht="15.6" x14ac:dyDescent="0.3">
      <c r="C35414" s="227"/>
    </row>
    <row r="35415" spans="3:3" ht="15.6" x14ac:dyDescent="0.3">
      <c r="C35415" s="227"/>
    </row>
    <row r="35416" spans="3:3" ht="15.6" x14ac:dyDescent="0.3">
      <c r="C35416" s="227"/>
    </row>
    <row r="35417" spans="3:3" ht="15.6" x14ac:dyDescent="0.3">
      <c r="C35417" s="227"/>
    </row>
    <row r="35418" spans="3:3" ht="15.6" x14ac:dyDescent="0.3">
      <c r="C35418" s="227"/>
    </row>
    <row r="35419" spans="3:3" ht="15.6" x14ac:dyDescent="0.3">
      <c r="C35419" s="227"/>
    </row>
    <row r="35420" spans="3:3" ht="15.6" x14ac:dyDescent="0.3">
      <c r="C35420" s="227"/>
    </row>
    <row r="35421" spans="3:3" ht="15.6" x14ac:dyDescent="0.3">
      <c r="C35421" s="227"/>
    </row>
    <row r="35422" spans="3:3" ht="15.6" x14ac:dyDescent="0.3">
      <c r="C35422" s="227"/>
    </row>
    <row r="35423" spans="3:3" ht="15.6" x14ac:dyDescent="0.3">
      <c r="C35423" s="227"/>
    </row>
    <row r="35424" spans="3:3" ht="15.6" x14ac:dyDescent="0.3">
      <c r="C35424" s="227"/>
    </row>
    <row r="35425" spans="3:3" ht="15.6" x14ac:dyDescent="0.3">
      <c r="C35425" s="227"/>
    </row>
    <row r="35426" spans="3:3" ht="15.6" x14ac:dyDescent="0.3">
      <c r="C35426" s="227"/>
    </row>
    <row r="35427" spans="3:3" ht="15.6" x14ac:dyDescent="0.3">
      <c r="C35427" s="227"/>
    </row>
    <row r="35428" spans="3:3" ht="15.6" x14ac:dyDescent="0.3">
      <c r="C35428" s="227"/>
    </row>
    <row r="35429" spans="3:3" ht="15.6" x14ac:dyDescent="0.3">
      <c r="C35429" s="227"/>
    </row>
    <row r="35430" spans="3:3" ht="15.6" x14ac:dyDescent="0.3">
      <c r="C35430" s="227"/>
    </row>
    <row r="35431" spans="3:3" ht="15.6" x14ac:dyDescent="0.3">
      <c r="C35431" s="227"/>
    </row>
    <row r="35432" spans="3:3" ht="15.6" x14ac:dyDescent="0.3">
      <c r="C35432" s="227"/>
    </row>
    <row r="35433" spans="3:3" ht="15.6" x14ac:dyDescent="0.3">
      <c r="C35433" s="227"/>
    </row>
    <row r="35434" spans="3:3" ht="15.6" x14ac:dyDescent="0.3">
      <c r="C35434" s="227"/>
    </row>
    <row r="35435" spans="3:3" ht="15.6" x14ac:dyDescent="0.3">
      <c r="C35435" s="227"/>
    </row>
    <row r="35436" spans="3:3" ht="15.6" x14ac:dyDescent="0.3">
      <c r="C35436" s="227"/>
    </row>
    <row r="35437" spans="3:3" ht="15.6" x14ac:dyDescent="0.3">
      <c r="C35437" s="227"/>
    </row>
    <row r="35438" spans="3:3" ht="15.6" x14ac:dyDescent="0.3">
      <c r="C35438" s="227"/>
    </row>
    <row r="35439" spans="3:3" ht="15.6" x14ac:dyDescent="0.3">
      <c r="C35439" s="227"/>
    </row>
    <row r="35440" spans="3:3" ht="15.6" x14ac:dyDescent="0.3">
      <c r="C35440" s="227"/>
    </row>
    <row r="35441" spans="3:3" ht="15.6" x14ac:dyDescent="0.3">
      <c r="C35441" s="227"/>
    </row>
    <row r="35442" spans="3:3" ht="15.6" x14ac:dyDescent="0.3">
      <c r="C35442" s="227"/>
    </row>
    <row r="35443" spans="3:3" ht="15.6" x14ac:dyDescent="0.3">
      <c r="C35443" s="227"/>
    </row>
    <row r="35444" spans="3:3" ht="15.6" x14ac:dyDescent="0.3">
      <c r="C35444" s="227"/>
    </row>
    <row r="35445" spans="3:3" ht="15.6" x14ac:dyDescent="0.3">
      <c r="C35445" s="227"/>
    </row>
    <row r="35446" spans="3:3" ht="15.6" x14ac:dyDescent="0.3">
      <c r="C35446" s="227"/>
    </row>
    <row r="35447" spans="3:3" ht="15.6" x14ac:dyDescent="0.3">
      <c r="C35447" s="227"/>
    </row>
    <row r="35448" spans="3:3" ht="15.6" x14ac:dyDescent="0.3">
      <c r="C35448" s="227"/>
    </row>
    <row r="35449" spans="3:3" ht="15.6" x14ac:dyDescent="0.3">
      <c r="C35449" s="227"/>
    </row>
    <row r="35450" spans="3:3" ht="15.6" x14ac:dyDescent="0.3">
      <c r="C35450" s="227"/>
    </row>
    <row r="35451" spans="3:3" ht="15.6" x14ac:dyDescent="0.3">
      <c r="C35451" s="227"/>
    </row>
    <row r="35452" spans="3:3" ht="15.6" x14ac:dyDescent="0.3">
      <c r="C35452" s="227"/>
    </row>
    <row r="35453" spans="3:3" ht="15.6" x14ac:dyDescent="0.3">
      <c r="C35453" s="227"/>
    </row>
    <row r="35454" spans="3:3" ht="15.6" x14ac:dyDescent="0.3">
      <c r="C35454" s="227"/>
    </row>
    <row r="35455" spans="3:3" ht="15.6" x14ac:dyDescent="0.3">
      <c r="C35455" s="227"/>
    </row>
    <row r="35456" spans="3:3" ht="15.6" x14ac:dyDescent="0.3">
      <c r="C35456" s="227"/>
    </row>
    <row r="35457" spans="3:3" ht="15.6" x14ac:dyDescent="0.3">
      <c r="C35457" s="227"/>
    </row>
    <row r="35458" spans="3:3" ht="15.6" x14ac:dyDescent="0.3">
      <c r="C35458" s="227"/>
    </row>
    <row r="35459" spans="3:3" ht="15.6" x14ac:dyDescent="0.3">
      <c r="C35459" s="227"/>
    </row>
    <row r="35460" spans="3:3" ht="15.6" x14ac:dyDescent="0.3">
      <c r="C35460" s="227"/>
    </row>
    <row r="35461" spans="3:3" ht="15.6" x14ac:dyDescent="0.3">
      <c r="C35461" s="227"/>
    </row>
    <row r="35462" spans="3:3" ht="15.6" x14ac:dyDescent="0.3">
      <c r="C35462" s="227"/>
    </row>
    <row r="35463" spans="3:3" ht="15.6" x14ac:dyDescent="0.3">
      <c r="C35463" s="227"/>
    </row>
    <row r="35464" spans="3:3" ht="15.6" x14ac:dyDescent="0.3">
      <c r="C35464" s="227"/>
    </row>
    <row r="35465" spans="3:3" ht="15.6" x14ac:dyDescent="0.3">
      <c r="C35465" s="227"/>
    </row>
    <row r="35466" spans="3:3" ht="15.6" x14ac:dyDescent="0.3">
      <c r="C35466" s="227"/>
    </row>
    <row r="35467" spans="3:3" ht="15.6" x14ac:dyDescent="0.3">
      <c r="C35467" s="227"/>
    </row>
    <row r="35468" spans="3:3" ht="15.6" x14ac:dyDescent="0.3">
      <c r="C35468" s="227"/>
    </row>
    <row r="35469" spans="3:3" ht="15.6" x14ac:dyDescent="0.3">
      <c r="C35469" s="227"/>
    </row>
    <row r="35470" spans="3:3" ht="15.6" x14ac:dyDescent="0.3">
      <c r="C35470" s="227"/>
    </row>
    <row r="35471" spans="3:3" ht="15.6" x14ac:dyDescent="0.3">
      <c r="C35471" s="227"/>
    </row>
    <row r="35472" spans="3:3" ht="15.6" x14ac:dyDescent="0.3">
      <c r="C35472" s="227"/>
    </row>
    <row r="35473" spans="3:3" ht="15.6" x14ac:dyDescent="0.3">
      <c r="C35473" s="227"/>
    </row>
    <row r="35474" spans="3:3" ht="15.6" x14ac:dyDescent="0.3">
      <c r="C35474" s="227"/>
    </row>
    <row r="35475" spans="3:3" ht="15.6" x14ac:dyDescent="0.3">
      <c r="C35475" s="227"/>
    </row>
    <row r="35476" spans="3:3" ht="15.6" x14ac:dyDescent="0.3">
      <c r="C35476" s="227"/>
    </row>
    <row r="35477" spans="3:3" ht="15.6" x14ac:dyDescent="0.3">
      <c r="C35477" s="227"/>
    </row>
    <row r="35478" spans="3:3" ht="15.6" x14ac:dyDescent="0.3">
      <c r="C35478" s="227"/>
    </row>
    <row r="35479" spans="3:3" ht="15.6" x14ac:dyDescent="0.3">
      <c r="C35479" s="227"/>
    </row>
    <row r="35480" spans="3:3" ht="15.6" x14ac:dyDescent="0.3">
      <c r="C35480" s="227"/>
    </row>
    <row r="35481" spans="3:3" ht="15.6" x14ac:dyDescent="0.3">
      <c r="C35481" s="227"/>
    </row>
    <row r="35482" spans="3:3" ht="15.6" x14ac:dyDescent="0.3">
      <c r="C35482" s="227"/>
    </row>
    <row r="35483" spans="3:3" ht="15.6" x14ac:dyDescent="0.3">
      <c r="C35483" s="227"/>
    </row>
    <row r="35484" spans="3:3" ht="15.6" x14ac:dyDescent="0.3">
      <c r="C35484" s="227"/>
    </row>
    <row r="35485" spans="3:3" ht="15.6" x14ac:dyDescent="0.3">
      <c r="C35485" s="227"/>
    </row>
    <row r="35486" spans="3:3" ht="15.6" x14ac:dyDescent="0.3">
      <c r="C35486" s="227"/>
    </row>
    <row r="35487" spans="3:3" ht="15.6" x14ac:dyDescent="0.3">
      <c r="C35487" s="227"/>
    </row>
    <row r="35488" spans="3:3" ht="15.6" x14ac:dyDescent="0.3">
      <c r="C35488" s="227"/>
    </row>
    <row r="35489" spans="3:3" ht="15.6" x14ac:dyDescent="0.3">
      <c r="C35489" s="227"/>
    </row>
    <row r="35490" spans="3:3" ht="15.6" x14ac:dyDescent="0.3">
      <c r="C35490" s="227"/>
    </row>
    <row r="35491" spans="3:3" ht="15.6" x14ac:dyDescent="0.3">
      <c r="C35491" s="227"/>
    </row>
    <row r="35492" spans="3:3" ht="15.6" x14ac:dyDescent="0.3">
      <c r="C35492" s="227"/>
    </row>
    <row r="35493" spans="3:3" ht="15.6" x14ac:dyDescent="0.3">
      <c r="C35493" s="227"/>
    </row>
    <row r="35494" spans="3:3" ht="15.6" x14ac:dyDescent="0.3">
      <c r="C35494" s="227"/>
    </row>
    <row r="35495" spans="3:3" ht="15.6" x14ac:dyDescent="0.3">
      <c r="C35495" s="227"/>
    </row>
    <row r="35496" spans="3:3" ht="15.6" x14ac:dyDescent="0.3">
      <c r="C35496" s="227"/>
    </row>
    <row r="35497" spans="3:3" ht="15.6" x14ac:dyDescent="0.3">
      <c r="C35497" s="227"/>
    </row>
    <row r="35498" spans="3:3" ht="15.6" x14ac:dyDescent="0.3">
      <c r="C35498" s="227"/>
    </row>
    <row r="35499" spans="3:3" ht="15.6" x14ac:dyDescent="0.3">
      <c r="C35499" s="227"/>
    </row>
    <row r="35500" spans="3:3" ht="15.6" x14ac:dyDescent="0.3">
      <c r="C35500" s="227"/>
    </row>
    <row r="35501" spans="3:3" ht="15.6" x14ac:dyDescent="0.3">
      <c r="C35501" s="227"/>
    </row>
    <row r="35502" spans="3:3" ht="15.6" x14ac:dyDescent="0.3">
      <c r="C35502" s="227"/>
    </row>
    <row r="35503" spans="3:3" ht="15.6" x14ac:dyDescent="0.3">
      <c r="C35503" s="227"/>
    </row>
    <row r="35504" spans="3:3" ht="15.6" x14ac:dyDescent="0.3">
      <c r="C35504" s="227"/>
    </row>
    <row r="35505" spans="3:3" ht="15.6" x14ac:dyDescent="0.3">
      <c r="C35505" s="227"/>
    </row>
    <row r="35506" spans="3:3" ht="15.6" x14ac:dyDescent="0.3">
      <c r="C35506" s="227"/>
    </row>
    <row r="35507" spans="3:3" ht="15.6" x14ac:dyDescent="0.3">
      <c r="C35507" s="227"/>
    </row>
    <row r="35508" spans="3:3" ht="15.6" x14ac:dyDescent="0.3">
      <c r="C35508" s="227"/>
    </row>
    <row r="35509" spans="3:3" ht="15.6" x14ac:dyDescent="0.3">
      <c r="C35509" s="227"/>
    </row>
    <row r="35510" spans="3:3" ht="15.6" x14ac:dyDescent="0.3">
      <c r="C35510" s="227"/>
    </row>
    <row r="35511" spans="3:3" ht="15.6" x14ac:dyDescent="0.3">
      <c r="C35511" s="227"/>
    </row>
    <row r="35512" spans="3:3" ht="15.6" x14ac:dyDescent="0.3">
      <c r="C35512" s="227"/>
    </row>
    <row r="35513" spans="3:3" ht="15.6" x14ac:dyDescent="0.3">
      <c r="C35513" s="227"/>
    </row>
    <row r="35514" spans="3:3" ht="15.6" x14ac:dyDescent="0.3">
      <c r="C35514" s="227"/>
    </row>
    <row r="35515" spans="3:3" ht="15.6" x14ac:dyDescent="0.3">
      <c r="C35515" s="227"/>
    </row>
    <row r="35516" spans="3:3" ht="15.6" x14ac:dyDescent="0.3">
      <c r="C35516" s="227"/>
    </row>
    <row r="35517" spans="3:3" ht="15.6" x14ac:dyDescent="0.3">
      <c r="C35517" s="227"/>
    </row>
    <row r="35518" spans="3:3" ht="15.6" x14ac:dyDescent="0.3">
      <c r="C35518" s="227"/>
    </row>
    <row r="35519" spans="3:3" ht="15.6" x14ac:dyDescent="0.3">
      <c r="C35519" s="227"/>
    </row>
    <row r="35520" spans="3:3" ht="15.6" x14ac:dyDescent="0.3">
      <c r="C35520" s="227"/>
    </row>
    <row r="35521" spans="3:3" ht="15.6" x14ac:dyDescent="0.3">
      <c r="C35521" s="227"/>
    </row>
    <row r="35522" spans="3:3" ht="15.6" x14ac:dyDescent="0.3">
      <c r="C35522" s="227"/>
    </row>
    <row r="35523" spans="3:3" ht="15.6" x14ac:dyDescent="0.3">
      <c r="C35523" s="227"/>
    </row>
    <row r="35524" spans="3:3" ht="15.6" x14ac:dyDescent="0.3">
      <c r="C35524" s="227"/>
    </row>
    <row r="35525" spans="3:3" ht="15.6" x14ac:dyDescent="0.3">
      <c r="C35525" s="227"/>
    </row>
    <row r="35526" spans="3:3" ht="15.6" x14ac:dyDescent="0.3">
      <c r="C35526" s="227"/>
    </row>
    <row r="35527" spans="3:3" ht="15.6" x14ac:dyDescent="0.3">
      <c r="C35527" s="227"/>
    </row>
    <row r="35528" spans="3:3" ht="15.6" x14ac:dyDescent="0.3">
      <c r="C35528" s="227"/>
    </row>
    <row r="35529" spans="3:3" ht="15.6" x14ac:dyDescent="0.3">
      <c r="C35529" s="227"/>
    </row>
    <row r="35530" spans="3:3" ht="15.6" x14ac:dyDescent="0.3">
      <c r="C35530" s="227"/>
    </row>
    <row r="35531" spans="3:3" ht="15.6" x14ac:dyDescent="0.3">
      <c r="C35531" s="227"/>
    </row>
    <row r="35532" spans="3:3" ht="15.6" x14ac:dyDescent="0.3">
      <c r="C35532" s="227"/>
    </row>
    <row r="35533" spans="3:3" ht="15.6" x14ac:dyDescent="0.3">
      <c r="C35533" s="227"/>
    </row>
    <row r="35534" spans="3:3" ht="15.6" x14ac:dyDescent="0.3">
      <c r="C35534" s="227"/>
    </row>
    <row r="35535" spans="3:3" ht="15.6" x14ac:dyDescent="0.3">
      <c r="C35535" s="227"/>
    </row>
    <row r="35536" spans="3:3" ht="15.6" x14ac:dyDescent="0.3">
      <c r="C35536" s="227"/>
    </row>
    <row r="35537" spans="3:3" ht="15.6" x14ac:dyDescent="0.3">
      <c r="C35537" s="227"/>
    </row>
    <row r="35538" spans="3:3" ht="15.6" x14ac:dyDescent="0.3">
      <c r="C35538" s="227"/>
    </row>
    <row r="35539" spans="3:3" ht="15.6" x14ac:dyDescent="0.3">
      <c r="C35539" s="227"/>
    </row>
    <row r="35540" spans="3:3" ht="15.6" x14ac:dyDescent="0.3">
      <c r="C35540" s="227"/>
    </row>
    <row r="35541" spans="3:3" ht="15.6" x14ac:dyDescent="0.3">
      <c r="C35541" s="227"/>
    </row>
    <row r="35542" spans="3:3" ht="15.6" x14ac:dyDescent="0.3">
      <c r="C35542" s="227"/>
    </row>
    <row r="35543" spans="3:3" ht="15.6" x14ac:dyDescent="0.3">
      <c r="C35543" s="227"/>
    </row>
    <row r="35544" spans="3:3" ht="15.6" x14ac:dyDescent="0.3">
      <c r="C35544" s="227"/>
    </row>
    <row r="35545" spans="3:3" ht="15.6" x14ac:dyDescent="0.3">
      <c r="C35545" s="227"/>
    </row>
    <row r="35546" spans="3:3" ht="15.6" x14ac:dyDescent="0.3">
      <c r="C35546" s="227"/>
    </row>
    <row r="35547" spans="3:3" ht="15.6" x14ac:dyDescent="0.3">
      <c r="C35547" s="227"/>
    </row>
    <row r="35548" spans="3:3" ht="15.6" x14ac:dyDescent="0.3">
      <c r="C35548" s="227"/>
    </row>
    <row r="35549" spans="3:3" ht="15.6" x14ac:dyDescent="0.3">
      <c r="C35549" s="227"/>
    </row>
    <row r="35550" spans="3:3" ht="15.6" x14ac:dyDescent="0.3">
      <c r="C35550" s="227"/>
    </row>
    <row r="35551" spans="3:3" ht="15.6" x14ac:dyDescent="0.3">
      <c r="C35551" s="227"/>
    </row>
    <row r="35552" spans="3:3" ht="15.6" x14ac:dyDescent="0.3">
      <c r="C35552" s="227"/>
    </row>
    <row r="35553" spans="3:3" ht="15.6" x14ac:dyDescent="0.3">
      <c r="C35553" s="227"/>
    </row>
    <row r="35554" spans="3:3" ht="15.6" x14ac:dyDescent="0.3">
      <c r="C35554" s="227"/>
    </row>
    <row r="35555" spans="3:3" ht="15.6" x14ac:dyDescent="0.3">
      <c r="C35555" s="227"/>
    </row>
    <row r="35556" spans="3:3" ht="15.6" x14ac:dyDescent="0.3">
      <c r="C35556" s="227"/>
    </row>
    <row r="35557" spans="3:3" ht="15.6" x14ac:dyDescent="0.3">
      <c r="C35557" s="227"/>
    </row>
    <row r="35558" spans="3:3" ht="15.6" x14ac:dyDescent="0.3">
      <c r="C35558" s="227"/>
    </row>
    <row r="35559" spans="3:3" ht="15.6" x14ac:dyDescent="0.3">
      <c r="C35559" s="227"/>
    </row>
    <row r="35560" spans="3:3" ht="15.6" x14ac:dyDescent="0.3">
      <c r="C35560" s="227"/>
    </row>
    <row r="35561" spans="3:3" ht="15.6" x14ac:dyDescent="0.3">
      <c r="C35561" s="227"/>
    </row>
    <row r="35562" spans="3:3" ht="15.6" x14ac:dyDescent="0.3">
      <c r="C35562" s="227"/>
    </row>
    <row r="35563" spans="3:3" ht="15.6" x14ac:dyDescent="0.3">
      <c r="C35563" s="227"/>
    </row>
    <row r="35564" spans="3:3" ht="15.6" x14ac:dyDescent="0.3">
      <c r="C35564" s="227"/>
    </row>
    <row r="35565" spans="3:3" ht="15.6" x14ac:dyDescent="0.3">
      <c r="C35565" s="227"/>
    </row>
    <row r="35566" spans="3:3" ht="15.6" x14ac:dyDescent="0.3">
      <c r="C35566" s="227"/>
    </row>
    <row r="35567" spans="3:3" ht="15.6" x14ac:dyDescent="0.3">
      <c r="C35567" s="227"/>
    </row>
    <row r="35568" spans="3:3" ht="15.6" x14ac:dyDescent="0.3">
      <c r="C35568" s="227"/>
    </row>
    <row r="35569" spans="3:3" ht="15.6" x14ac:dyDescent="0.3">
      <c r="C35569" s="227"/>
    </row>
    <row r="35570" spans="3:3" ht="15.6" x14ac:dyDescent="0.3">
      <c r="C35570" s="227"/>
    </row>
    <row r="35571" spans="3:3" ht="15.6" x14ac:dyDescent="0.3">
      <c r="C35571" s="227"/>
    </row>
    <row r="35572" spans="3:3" ht="15.6" x14ac:dyDescent="0.3">
      <c r="C35572" s="227"/>
    </row>
    <row r="35573" spans="3:3" ht="15.6" x14ac:dyDescent="0.3">
      <c r="C35573" s="227"/>
    </row>
    <row r="35574" spans="3:3" ht="15.6" x14ac:dyDescent="0.3">
      <c r="C35574" s="227"/>
    </row>
    <row r="35575" spans="3:3" ht="15.6" x14ac:dyDescent="0.3">
      <c r="C35575" s="227"/>
    </row>
    <row r="35576" spans="3:3" ht="15.6" x14ac:dyDescent="0.3">
      <c r="C35576" s="227"/>
    </row>
    <row r="35577" spans="3:3" ht="15.6" x14ac:dyDescent="0.3">
      <c r="C35577" s="227"/>
    </row>
    <row r="35578" spans="3:3" ht="15.6" x14ac:dyDescent="0.3">
      <c r="C35578" s="227"/>
    </row>
    <row r="35579" spans="3:3" ht="15.6" x14ac:dyDescent="0.3">
      <c r="C35579" s="227"/>
    </row>
    <row r="35580" spans="3:3" ht="15.6" x14ac:dyDescent="0.3">
      <c r="C35580" s="227"/>
    </row>
    <row r="35581" spans="3:3" ht="15.6" x14ac:dyDescent="0.3">
      <c r="C35581" s="227"/>
    </row>
    <row r="35582" spans="3:3" ht="15.6" x14ac:dyDescent="0.3">
      <c r="C35582" s="227"/>
    </row>
    <row r="35583" spans="3:3" ht="15.6" x14ac:dyDescent="0.3">
      <c r="C35583" s="227"/>
    </row>
    <row r="35584" spans="3:3" ht="15.6" x14ac:dyDescent="0.3">
      <c r="C35584" s="227"/>
    </row>
    <row r="35585" spans="3:3" ht="15.6" x14ac:dyDescent="0.3">
      <c r="C35585" s="227"/>
    </row>
    <row r="35586" spans="3:3" ht="15.6" x14ac:dyDescent="0.3">
      <c r="C35586" s="227"/>
    </row>
    <row r="35587" spans="3:3" ht="15.6" x14ac:dyDescent="0.3">
      <c r="C35587" s="227"/>
    </row>
    <row r="35588" spans="3:3" ht="15.6" x14ac:dyDescent="0.3">
      <c r="C35588" s="227"/>
    </row>
    <row r="35589" spans="3:3" ht="15.6" x14ac:dyDescent="0.3">
      <c r="C35589" s="227"/>
    </row>
    <row r="35590" spans="3:3" ht="15.6" x14ac:dyDescent="0.3">
      <c r="C35590" s="227"/>
    </row>
    <row r="35591" spans="3:3" ht="15.6" x14ac:dyDescent="0.3">
      <c r="C35591" s="227"/>
    </row>
    <row r="35592" spans="3:3" ht="15.6" x14ac:dyDescent="0.3">
      <c r="C35592" s="227"/>
    </row>
    <row r="35593" spans="3:3" ht="15.6" x14ac:dyDescent="0.3">
      <c r="C35593" s="227"/>
    </row>
    <row r="35594" spans="3:3" ht="15.6" x14ac:dyDescent="0.3">
      <c r="C35594" s="227"/>
    </row>
    <row r="35595" spans="3:3" ht="15.6" x14ac:dyDescent="0.3">
      <c r="C35595" s="227"/>
    </row>
    <row r="35596" spans="3:3" ht="15.6" x14ac:dyDescent="0.3">
      <c r="C35596" s="227"/>
    </row>
    <row r="35597" spans="3:3" ht="15.6" x14ac:dyDescent="0.3">
      <c r="C35597" s="227"/>
    </row>
    <row r="35598" spans="3:3" ht="15.6" x14ac:dyDescent="0.3">
      <c r="C35598" s="227"/>
    </row>
    <row r="35599" spans="3:3" ht="15.6" x14ac:dyDescent="0.3">
      <c r="C35599" s="227"/>
    </row>
    <row r="35600" spans="3:3" ht="15.6" x14ac:dyDescent="0.3">
      <c r="C35600" s="227"/>
    </row>
    <row r="35601" spans="3:3" ht="15.6" x14ac:dyDescent="0.3">
      <c r="C35601" s="227"/>
    </row>
    <row r="35602" spans="3:3" ht="15.6" x14ac:dyDescent="0.3">
      <c r="C35602" s="227"/>
    </row>
    <row r="35603" spans="3:3" ht="15.6" x14ac:dyDescent="0.3">
      <c r="C35603" s="227"/>
    </row>
    <row r="35604" spans="3:3" ht="15.6" x14ac:dyDescent="0.3">
      <c r="C35604" s="227"/>
    </row>
    <row r="35605" spans="3:3" ht="15.6" x14ac:dyDescent="0.3">
      <c r="C35605" s="227"/>
    </row>
    <row r="35606" spans="3:3" ht="15.6" x14ac:dyDescent="0.3">
      <c r="C35606" s="227"/>
    </row>
    <row r="35607" spans="3:3" ht="15.6" x14ac:dyDescent="0.3">
      <c r="C35607" s="227"/>
    </row>
    <row r="35608" spans="3:3" ht="15.6" x14ac:dyDescent="0.3">
      <c r="C35608" s="227"/>
    </row>
    <row r="35609" spans="3:3" ht="15.6" x14ac:dyDescent="0.3">
      <c r="C35609" s="227"/>
    </row>
    <row r="35610" spans="3:3" ht="15.6" x14ac:dyDescent="0.3">
      <c r="C35610" s="227"/>
    </row>
    <row r="35611" spans="3:3" ht="15.6" x14ac:dyDescent="0.3">
      <c r="C35611" s="227"/>
    </row>
    <row r="35612" spans="3:3" ht="15.6" x14ac:dyDescent="0.3">
      <c r="C35612" s="227"/>
    </row>
    <row r="35613" spans="3:3" ht="15.6" x14ac:dyDescent="0.3">
      <c r="C35613" s="227"/>
    </row>
    <row r="35614" spans="3:3" ht="15.6" x14ac:dyDescent="0.3">
      <c r="C35614" s="227"/>
    </row>
    <row r="35615" spans="3:3" ht="15.6" x14ac:dyDescent="0.3">
      <c r="C35615" s="227"/>
    </row>
    <row r="35616" spans="3:3" ht="15.6" x14ac:dyDescent="0.3">
      <c r="C35616" s="227"/>
    </row>
    <row r="35617" spans="3:3" ht="15.6" x14ac:dyDescent="0.3">
      <c r="C35617" s="227"/>
    </row>
    <row r="35618" spans="3:3" ht="15.6" x14ac:dyDescent="0.3">
      <c r="C35618" s="227"/>
    </row>
    <row r="35619" spans="3:3" ht="15.6" x14ac:dyDescent="0.3">
      <c r="C35619" s="227"/>
    </row>
    <row r="35620" spans="3:3" ht="15.6" x14ac:dyDescent="0.3">
      <c r="C35620" s="227"/>
    </row>
    <row r="35621" spans="3:3" ht="15.6" x14ac:dyDescent="0.3">
      <c r="C35621" s="227"/>
    </row>
    <row r="35622" spans="3:3" ht="15.6" x14ac:dyDescent="0.3">
      <c r="C35622" s="227"/>
    </row>
    <row r="35623" spans="3:3" ht="15.6" x14ac:dyDescent="0.3">
      <c r="C35623" s="227"/>
    </row>
    <row r="35624" spans="3:3" ht="15.6" x14ac:dyDescent="0.3">
      <c r="C35624" s="227"/>
    </row>
    <row r="35625" spans="3:3" ht="15.6" x14ac:dyDescent="0.3">
      <c r="C35625" s="227"/>
    </row>
    <row r="35626" spans="3:3" ht="15.6" x14ac:dyDescent="0.3">
      <c r="C35626" s="227"/>
    </row>
    <row r="35627" spans="3:3" ht="15.6" x14ac:dyDescent="0.3">
      <c r="C35627" s="227"/>
    </row>
    <row r="35628" spans="3:3" ht="15.6" x14ac:dyDescent="0.3">
      <c r="C35628" s="227"/>
    </row>
    <row r="35629" spans="3:3" ht="15.6" x14ac:dyDescent="0.3">
      <c r="C35629" s="227"/>
    </row>
    <row r="35630" spans="3:3" ht="15.6" x14ac:dyDescent="0.3">
      <c r="C35630" s="227"/>
    </row>
    <row r="35631" spans="3:3" ht="15.6" x14ac:dyDescent="0.3">
      <c r="C35631" s="227"/>
    </row>
    <row r="35632" spans="3:3" ht="15.6" x14ac:dyDescent="0.3">
      <c r="C35632" s="227"/>
    </row>
    <row r="35633" spans="3:3" ht="15.6" x14ac:dyDescent="0.3">
      <c r="C35633" s="227"/>
    </row>
    <row r="35634" spans="3:3" ht="15.6" x14ac:dyDescent="0.3">
      <c r="C35634" s="227"/>
    </row>
    <row r="35635" spans="3:3" ht="15.6" x14ac:dyDescent="0.3">
      <c r="C35635" s="227"/>
    </row>
    <row r="35636" spans="3:3" ht="15.6" x14ac:dyDescent="0.3">
      <c r="C35636" s="227"/>
    </row>
    <row r="35637" spans="3:3" ht="15.6" x14ac:dyDescent="0.3">
      <c r="C35637" s="227"/>
    </row>
    <row r="35638" spans="3:3" ht="15.6" x14ac:dyDescent="0.3">
      <c r="C35638" s="227"/>
    </row>
    <row r="35639" spans="3:3" ht="15.6" x14ac:dyDescent="0.3">
      <c r="C35639" s="227"/>
    </row>
    <row r="35640" spans="3:3" ht="15.6" x14ac:dyDescent="0.3">
      <c r="C35640" s="227"/>
    </row>
    <row r="35641" spans="3:3" ht="15.6" x14ac:dyDescent="0.3">
      <c r="C35641" s="227"/>
    </row>
    <row r="35642" spans="3:3" ht="15.6" x14ac:dyDescent="0.3">
      <c r="C35642" s="227"/>
    </row>
    <row r="35643" spans="3:3" ht="15.6" x14ac:dyDescent="0.3">
      <c r="C35643" s="227"/>
    </row>
    <row r="35644" spans="3:3" ht="15.6" x14ac:dyDescent="0.3">
      <c r="C35644" s="227"/>
    </row>
    <row r="35645" spans="3:3" ht="15.6" x14ac:dyDescent="0.3">
      <c r="C35645" s="227"/>
    </row>
    <row r="35646" spans="3:3" ht="15.6" x14ac:dyDescent="0.3">
      <c r="C35646" s="227"/>
    </row>
    <row r="35647" spans="3:3" ht="15.6" x14ac:dyDescent="0.3">
      <c r="C35647" s="227"/>
    </row>
    <row r="35648" spans="3:3" ht="15.6" x14ac:dyDescent="0.3">
      <c r="C35648" s="227"/>
    </row>
    <row r="35649" spans="3:3" ht="15.6" x14ac:dyDescent="0.3">
      <c r="C35649" s="227"/>
    </row>
    <row r="35650" spans="3:3" ht="15.6" x14ac:dyDescent="0.3">
      <c r="C35650" s="227"/>
    </row>
    <row r="35651" spans="3:3" ht="15.6" x14ac:dyDescent="0.3">
      <c r="C35651" s="227"/>
    </row>
    <row r="35652" spans="3:3" ht="15.6" x14ac:dyDescent="0.3">
      <c r="C35652" s="227"/>
    </row>
    <row r="35653" spans="3:3" ht="15.6" x14ac:dyDescent="0.3">
      <c r="C35653" s="227"/>
    </row>
    <row r="35654" spans="3:3" ht="15.6" x14ac:dyDescent="0.3">
      <c r="C35654" s="227"/>
    </row>
    <row r="35655" spans="3:3" ht="15.6" x14ac:dyDescent="0.3">
      <c r="C35655" s="227"/>
    </row>
    <row r="35656" spans="3:3" ht="15.6" x14ac:dyDescent="0.3">
      <c r="C35656" s="227"/>
    </row>
    <row r="35657" spans="3:3" ht="15.6" x14ac:dyDescent="0.3">
      <c r="C35657" s="227"/>
    </row>
    <row r="35658" spans="3:3" ht="15.6" x14ac:dyDescent="0.3">
      <c r="C35658" s="227"/>
    </row>
    <row r="35659" spans="3:3" ht="15.6" x14ac:dyDescent="0.3">
      <c r="C35659" s="227"/>
    </row>
    <row r="35660" spans="3:3" ht="15.6" x14ac:dyDescent="0.3">
      <c r="C35660" s="227"/>
    </row>
    <row r="35661" spans="3:3" ht="15.6" x14ac:dyDescent="0.3">
      <c r="C35661" s="227"/>
    </row>
    <row r="35662" spans="3:3" ht="15.6" x14ac:dyDescent="0.3">
      <c r="C35662" s="227"/>
    </row>
    <row r="35663" spans="3:3" ht="15.6" x14ac:dyDescent="0.3">
      <c r="C35663" s="227"/>
    </row>
    <row r="35664" spans="3:3" ht="15.6" x14ac:dyDescent="0.3">
      <c r="C35664" s="227"/>
    </row>
    <row r="35665" spans="3:3" ht="15.6" x14ac:dyDescent="0.3">
      <c r="C35665" s="227"/>
    </row>
    <row r="35666" spans="3:3" ht="15.6" x14ac:dyDescent="0.3">
      <c r="C35666" s="227"/>
    </row>
    <row r="35667" spans="3:3" ht="15.6" x14ac:dyDescent="0.3">
      <c r="C35667" s="227"/>
    </row>
    <row r="35668" spans="3:3" ht="15.6" x14ac:dyDescent="0.3">
      <c r="C35668" s="227"/>
    </row>
    <row r="35669" spans="3:3" ht="15.6" x14ac:dyDescent="0.3">
      <c r="C35669" s="227"/>
    </row>
    <row r="35670" spans="3:3" ht="15.6" x14ac:dyDescent="0.3">
      <c r="C35670" s="227"/>
    </row>
    <row r="35671" spans="3:3" ht="15.6" x14ac:dyDescent="0.3">
      <c r="C35671" s="227"/>
    </row>
    <row r="35672" spans="3:3" ht="15.6" x14ac:dyDescent="0.3">
      <c r="C35672" s="227"/>
    </row>
    <row r="35673" spans="3:3" ht="15.6" x14ac:dyDescent="0.3">
      <c r="C35673" s="227"/>
    </row>
    <row r="35674" spans="3:3" ht="15.6" x14ac:dyDescent="0.3">
      <c r="C35674" s="227"/>
    </row>
    <row r="35675" spans="3:3" ht="15.6" x14ac:dyDescent="0.3">
      <c r="C35675" s="227"/>
    </row>
    <row r="35676" spans="3:3" ht="15.6" x14ac:dyDescent="0.3">
      <c r="C35676" s="227"/>
    </row>
    <row r="35677" spans="3:3" ht="15.6" x14ac:dyDescent="0.3">
      <c r="C35677" s="227"/>
    </row>
    <row r="35678" spans="3:3" ht="15.6" x14ac:dyDescent="0.3">
      <c r="C35678" s="227"/>
    </row>
    <row r="35679" spans="3:3" ht="15.6" x14ac:dyDescent="0.3">
      <c r="C35679" s="227"/>
    </row>
    <row r="35680" spans="3:3" ht="15.6" x14ac:dyDescent="0.3">
      <c r="C35680" s="227"/>
    </row>
    <row r="35681" spans="3:3" ht="15.6" x14ac:dyDescent="0.3">
      <c r="C35681" s="227"/>
    </row>
    <row r="35682" spans="3:3" ht="15.6" x14ac:dyDescent="0.3">
      <c r="C35682" s="227"/>
    </row>
    <row r="35683" spans="3:3" ht="15.6" x14ac:dyDescent="0.3">
      <c r="C35683" s="227"/>
    </row>
    <row r="35684" spans="3:3" ht="15.6" x14ac:dyDescent="0.3">
      <c r="C35684" s="227"/>
    </row>
    <row r="35685" spans="3:3" ht="15.6" x14ac:dyDescent="0.3">
      <c r="C35685" s="227"/>
    </row>
    <row r="35686" spans="3:3" ht="15.6" x14ac:dyDescent="0.3">
      <c r="C35686" s="227"/>
    </row>
    <row r="35687" spans="3:3" ht="15.6" x14ac:dyDescent="0.3">
      <c r="C35687" s="227"/>
    </row>
    <row r="35688" spans="3:3" ht="15.6" x14ac:dyDescent="0.3">
      <c r="C35688" s="227"/>
    </row>
    <row r="35689" spans="3:3" ht="15.6" x14ac:dyDescent="0.3">
      <c r="C35689" s="227"/>
    </row>
    <row r="35690" spans="3:3" ht="15.6" x14ac:dyDescent="0.3">
      <c r="C35690" s="227"/>
    </row>
    <row r="35691" spans="3:3" ht="15.6" x14ac:dyDescent="0.3">
      <c r="C35691" s="227"/>
    </row>
    <row r="35692" spans="3:3" ht="15.6" x14ac:dyDescent="0.3">
      <c r="C35692" s="227"/>
    </row>
    <row r="35693" spans="3:3" ht="15.6" x14ac:dyDescent="0.3">
      <c r="C35693" s="227"/>
    </row>
    <row r="35694" spans="3:3" ht="15.6" x14ac:dyDescent="0.3">
      <c r="C35694" s="227"/>
    </row>
    <row r="35695" spans="3:3" ht="15.6" x14ac:dyDescent="0.3">
      <c r="C35695" s="227"/>
    </row>
    <row r="35696" spans="3:3" ht="15.6" x14ac:dyDescent="0.3">
      <c r="C35696" s="227"/>
    </row>
    <row r="35697" spans="3:3" ht="15.6" x14ac:dyDescent="0.3">
      <c r="C35697" s="227"/>
    </row>
    <row r="35698" spans="3:3" ht="15.6" x14ac:dyDescent="0.3">
      <c r="C35698" s="227"/>
    </row>
    <row r="35699" spans="3:3" ht="15.6" x14ac:dyDescent="0.3">
      <c r="C35699" s="227"/>
    </row>
    <row r="35700" spans="3:3" ht="15.6" x14ac:dyDescent="0.3">
      <c r="C35700" s="227"/>
    </row>
    <row r="35701" spans="3:3" ht="15.6" x14ac:dyDescent="0.3">
      <c r="C35701" s="227"/>
    </row>
    <row r="35702" spans="3:3" ht="15.6" x14ac:dyDescent="0.3">
      <c r="C35702" s="227"/>
    </row>
    <row r="35703" spans="3:3" ht="15.6" x14ac:dyDescent="0.3">
      <c r="C35703" s="227"/>
    </row>
    <row r="35704" spans="3:3" ht="15.6" x14ac:dyDescent="0.3">
      <c r="C35704" s="227"/>
    </row>
    <row r="35705" spans="3:3" ht="15.6" x14ac:dyDescent="0.3">
      <c r="C35705" s="227"/>
    </row>
    <row r="35706" spans="3:3" ht="15.6" x14ac:dyDescent="0.3">
      <c r="C35706" s="227"/>
    </row>
    <row r="35707" spans="3:3" ht="15.6" x14ac:dyDescent="0.3">
      <c r="C35707" s="227"/>
    </row>
    <row r="35708" spans="3:3" ht="15.6" x14ac:dyDescent="0.3">
      <c r="C35708" s="227"/>
    </row>
    <row r="35709" spans="3:3" ht="15.6" x14ac:dyDescent="0.3">
      <c r="C35709" s="227"/>
    </row>
    <row r="35710" spans="3:3" ht="15.6" x14ac:dyDescent="0.3">
      <c r="C35710" s="227"/>
    </row>
    <row r="35711" spans="3:3" ht="15.6" x14ac:dyDescent="0.3">
      <c r="C35711" s="227"/>
    </row>
    <row r="35712" spans="3:3" ht="15.6" x14ac:dyDescent="0.3">
      <c r="C35712" s="227"/>
    </row>
    <row r="35713" spans="3:3" ht="15.6" x14ac:dyDescent="0.3">
      <c r="C35713" s="227"/>
    </row>
    <row r="35714" spans="3:3" ht="15.6" x14ac:dyDescent="0.3">
      <c r="C35714" s="227"/>
    </row>
    <row r="35715" spans="3:3" ht="15.6" x14ac:dyDescent="0.3">
      <c r="C35715" s="227"/>
    </row>
    <row r="35716" spans="3:3" ht="15.6" x14ac:dyDescent="0.3">
      <c r="C35716" s="227"/>
    </row>
    <row r="35717" spans="3:3" ht="15.6" x14ac:dyDescent="0.3">
      <c r="C35717" s="227"/>
    </row>
    <row r="35718" spans="3:3" ht="15.6" x14ac:dyDescent="0.3">
      <c r="C35718" s="227"/>
    </row>
    <row r="35719" spans="3:3" ht="15.6" x14ac:dyDescent="0.3">
      <c r="C35719" s="227"/>
    </row>
    <row r="35720" spans="3:3" ht="15.6" x14ac:dyDescent="0.3">
      <c r="C35720" s="227"/>
    </row>
    <row r="35721" spans="3:3" ht="15.6" x14ac:dyDescent="0.3">
      <c r="C35721" s="227"/>
    </row>
    <row r="35722" spans="3:3" ht="15.6" x14ac:dyDescent="0.3">
      <c r="C35722" s="227"/>
    </row>
    <row r="35723" spans="3:3" ht="15.6" x14ac:dyDescent="0.3">
      <c r="C35723" s="227"/>
    </row>
    <row r="35724" spans="3:3" ht="15.6" x14ac:dyDescent="0.3">
      <c r="C35724" s="227"/>
    </row>
    <row r="35725" spans="3:3" ht="15.6" x14ac:dyDescent="0.3">
      <c r="C35725" s="227"/>
    </row>
    <row r="35726" spans="3:3" ht="15.6" x14ac:dyDescent="0.3">
      <c r="C35726" s="227"/>
    </row>
    <row r="35727" spans="3:3" ht="15.6" x14ac:dyDescent="0.3">
      <c r="C35727" s="227"/>
    </row>
    <row r="35728" spans="3:3" ht="15.6" x14ac:dyDescent="0.3">
      <c r="C35728" s="227"/>
    </row>
    <row r="35729" spans="3:3" ht="15.6" x14ac:dyDescent="0.3">
      <c r="C35729" s="227"/>
    </row>
    <row r="35730" spans="3:3" ht="15.6" x14ac:dyDescent="0.3">
      <c r="C35730" s="227"/>
    </row>
    <row r="35731" spans="3:3" ht="15.6" x14ac:dyDescent="0.3">
      <c r="C35731" s="227"/>
    </row>
    <row r="35732" spans="3:3" ht="15.6" x14ac:dyDescent="0.3">
      <c r="C35732" s="227"/>
    </row>
    <row r="35733" spans="3:3" ht="15.6" x14ac:dyDescent="0.3">
      <c r="C35733" s="227"/>
    </row>
    <row r="35734" spans="3:3" ht="15.6" x14ac:dyDescent="0.3">
      <c r="C35734" s="227"/>
    </row>
    <row r="35735" spans="3:3" ht="15.6" x14ac:dyDescent="0.3">
      <c r="C35735" s="227"/>
    </row>
    <row r="35736" spans="3:3" ht="15.6" x14ac:dyDescent="0.3">
      <c r="C35736" s="227"/>
    </row>
    <row r="35737" spans="3:3" ht="15.6" x14ac:dyDescent="0.3">
      <c r="C35737" s="227"/>
    </row>
    <row r="35738" spans="3:3" ht="15.6" x14ac:dyDescent="0.3">
      <c r="C35738" s="227"/>
    </row>
    <row r="35739" spans="3:3" ht="15.6" x14ac:dyDescent="0.3">
      <c r="C35739" s="227"/>
    </row>
    <row r="35740" spans="3:3" ht="15.6" x14ac:dyDescent="0.3">
      <c r="C35740" s="227"/>
    </row>
    <row r="35741" spans="3:3" ht="15.6" x14ac:dyDescent="0.3">
      <c r="C35741" s="227"/>
    </row>
    <row r="35742" spans="3:3" ht="15.6" x14ac:dyDescent="0.3">
      <c r="C35742" s="227"/>
    </row>
    <row r="35743" spans="3:3" ht="15.6" x14ac:dyDescent="0.3">
      <c r="C35743" s="227"/>
    </row>
    <row r="35744" spans="3:3" ht="15.6" x14ac:dyDescent="0.3">
      <c r="C35744" s="227"/>
    </row>
    <row r="35745" spans="3:3" ht="15.6" x14ac:dyDescent="0.3">
      <c r="C35745" s="227"/>
    </row>
    <row r="35746" spans="3:3" ht="15.6" x14ac:dyDescent="0.3">
      <c r="C35746" s="227"/>
    </row>
    <row r="35747" spans="3:3" ht="15.6" x14ac:dyDescent="0.3">
      <c r="C35747" s="227"/>
    </row>
    <row r="35748" spans="3:3" ht="15.6" x14ac:dyDescent="0.3">
      <c r="C35748" s="227"/>
    </row>
    <row r="35749" spans="3:3" ht="15.6" x14ac:dyDescent="0.3">
      <c r="C35749" s="227"/>
    </row>
    <row r="35750" spans="3:3" ht="15.6" x14ac:dyDescent="0.3">
      <c r="C35750" s="227"/>
    </row>
    <row r="35751" spans="3:3" ht="15.6" x14ac:dyDescent="0.3">
      <c r="C35751" s="227"/>
    </row>
    <row r="35752" spans="3:3" ht="15.6" x14ac:dyDescent="0.3">
      <c r="C35752" s="227"/>
    </row>
    <row r="35753" spans="3:3" ht="15.6" x14ac:dyDescent="0.3">
      <c r="C35753" s="227"/>
    </row>
    <row r="35754" spans="3:3" ht="15.6" x14ac:dyDescent="0.3">
      <c r="C35754" s="227"/>
    </row>
    <row r="35755" spans="3:3" ht="15.6" x14ac:dyDescent="0.3">
      <c r="C35755" s="227"/>
    </row>
    <row r="35756" spans="3:3" ht="15.6" x14ac:dyDescent="0.3">
      <c r="C35756" s="227"/>
    </row>
    <row r="35757" spans="3:3" ht="15.6" x14ac:dyDescent="0.3">
      <c r="C35757" s="227"/>
    </row>
    <row r="35758" spans="3:3" ht="15.6" x14ac:dyDescent="0.3">
      <c r="C35758" s="227"/>
    </row>
    <row r="35759" spans="3:3" ht="15.6" x14ac:dyDescent="0.3">
      <c r="C35759" s="227"/>
    </row>
    <row r="35760" spans="3:3" ht="15.6" x14ac:dyDescent="0.3">
      <c r="C35760" s="227"/>
    </row>
    <row r="35761" spans="3:3" ht="15.6" x14ac:dyDescent="0.3">
      <c r="C35761" s="227"/>
    </row>
    <row r="35762" spans="3:3" ht="15.6" x14ac:dyDescent="0.3">
      <c r="C35762" s="227"/>
    </row>
    <row r="35763" spans="3:3" ht="15.6" x14ac:dyDescent="0.3">
      <c r="C35763" s="227"/>
    </row>
    <row r="35764" spans="3:3" ht="15.6" x14ac:dyDescent="0.3">
      <c r="C35764" s="227"/>
    </row>
    <row r="35765" spans="3:3" ht="15.6" x14ac:dyDescent="0.3">
      <c r="C35765" s="227"/>
    </row>
    <row r="35766" spans="3:3" ht="15.6" x14ac:dyDescent="0.3">
      <c r="C35766" s="227"/>
    </row>
    <row r="35767" spans="3:3" ht="15.6" x14ac:dyDescent="0.3">
      <c r="C35767" s="227"/>
    </row>
    <row r="35768" spans="3:3" ht="15.6" x14ac:dyDescent="0.3">
      <c r="C35768" s="227"/>
    </row>
    <row r="35769" spans="3:3" ht="15.6" x14ac:dyDescent="0.3">
      <c r="C35769" s="227"/>
    </row>
    <row r="35770" spans="3:3" ht="15.6" x14ac:dyDescent="0.3">
      <c r="C35770" s="227"/>
    </row>
    <row r="35771" spans="3:3" ht="15.6" x14ac:dyDescent="0.3">
      <c r="C35771" s="227"/>
    </row>
    <row r="35772" spans="3:3" ht="15.6" x14ac:dyDescent="0.3">
      <c r="C35772" s="227"/>
    </row>
    <row r="35773" spans="3:3" ht="15.6" x14ac:dyDescent="0.3">
      <c r="C35773" s="227"/>
    </row>
    <row r="35774" spans="3:3" ht="15.6" x14ac:dyDescent="0.3">
      <c r="C35774" s="227"/>
    </row>
    <row r="35775" spans="3:3" ht="15.6" x14ac:dyDescent="0.3">
      <c r="C35775" s="227"/>
    </row>
    <row r="35776" spans="3:3" ht="15.6" x14ac:dyDescent="0.3">
      <c r="C35776" s="227"/>
    </row>
    <row r="35777" spans="3:3" ht="15.6" x14ac:dyDescent="0.3">
      <c r="C35777" s="227"/>
    </row>
    <row r="35778" spans="3:3" ht="15.6" x14ac:dyDescent="0.3">
      <c r="C35778" s="227"/>
    </row>
    <row r="35779" spans="3:3" ht="15.6" x14ac:dyDescent="0.3">
      <c r="C35779" s="227"/>
    </row>
    <row r="35780" spans="3:3" ht="15.6" x14ac:dyDescent="0.3">
      <c r="C35780" s="227"/>
    </row>
    <row r="35781" spans="3:3" ht="15.6" x14ac:dyDescent="0.3">
      <c r="C35781" s="227"/>
    </row>
    <row r="35782" spans="3:3" ht="15.6" x14ac:dyDescent="0.3">
      <c r="C35782" s="227"/>
    </row>
    <row r="35783" spans="3:3" ht="15.6" x14ac:dyDescent="0.3">
      <c r="C35783" s="227"/>
    </row>
    <row r="35784" spans="3:3" ht="15.6" x14ac:dyDescent="0.3">
      <c r="C35784" s="227"/>
    </row>
    <row r="35785" spans="3:3" ht="15.6" x14ac:dyDescent="0.3">
      <c r="C35785" s="227"/>
    </row>
    <row r="35786" spans="3:3" ht="15.6" x14ac:dyDescent="0.3">
      <c r="C35786" s="227"/>
    </row>
    <row r="35787" spans="3:3" ht="15.6" x14ac:dyDescent="0.3">
      <c r="C35787" s="227"/>
    </row>
    <row r="35788" spans="3:3" ht="15.6" x14ac:dyDescent="0.3">
      <c r="C35788" s="227"/>
    </row>
    <row r="35789" spans="3:3" ht="15.6" x14ac:dyDescent="0.3">
      <c r="C35789" s="227"/>
    </row>
    <row r="35790" spans="3:3" ht="15.6" x14ac:dyDescent="0.3">
      <c r="C35790" s="227"/>
    </row>
    <row r="35791" spans="3:3" ht="15.6" x14ac:dyDescent="0.3">
      <c r="C35791" s="227"/>
    </row>
    <row r="35792" spans="3:3" ht="15.6" x14ac:dyDescent="0.3">
      <c r="C35792" s="227"/>
    </row>
    <row r="35793" spans="3:3" ht="15.6" x14ac:dyDescent="0.3">
      <c r="C35793" s="227"/>
    </row>
    <row r="35794" spans="3:3" ht="15.6" x14ac:dyDescent="0.3">
      <c r="C35794" s="227"/>
    </row>
    <row r="35795" spans="3:3" ht="15.6" x14ac:dyDescent="0.3">
      <c r="C35795" s="227"/>
    </row>
    <row r="35796" spans="3:3" ht="15.6" x14ac:dyDescent="0.3">
      <c r="C35796" s="227"/>
    </row>
    <row r="35797" spans="3:3" ht="15.6" x14ac:dyDescent="0.3">
      <c r="C35797" s="227"/>
    </row>
    <row r="35798" spans="3:3" ht="15.6" x14ac:dyDescent="0.3">
      <c r="C35798" s="227"/>
    </row>
    <row r="35799" spans="3:3" ht="15.6" x14ac:dyDescent="0.3">
      <c r="C35799" s="227"/>
    </row>
    <row r="35800" spans="3:3" ht="15.6" x14ac:dyDescent="0.3">
      <c r="C35800" s="227"/>
    </row>
    <row r="35801" spans="3:3" ht="15.6" x14ac:dyDescent="0.3">
      <c r="C35801" s="227"/>
    </row>
    <row r="35802" spans="3:3" ht="15.6" x14ac:dyDescent="0.3">
      <c r="C35802" s="227"/>
    </row>
    <row r="35803" spans="3:3" ht="15.6" x14ac:dyDescent="0.3">
      <c r="C35803" s="227"/>
    </row>
    <row r="35804" spans="3:3" ht="15.6" x14ac:dyDescent="0.3">
      <c r="C35804" s="227"/>
    </row>
    <row r="35805" spans="3:3" ht="15.6" x14ac:dyDescent="0.3">
      <c r="C35805" s="227"/>
    </row>
    <row r="35806" spans="3:3" ht="15.6" x14ac:dyDescent="0.3">
      <c r="C35806" s="227"/>
    </row>
    <row r="35807" spans="3:3" ht="15.6" x14ac:dyDescent="0.3">
      <c r="C35807" s="227"/>
    </row>
    <row r="35808" spans="3:3" ht="15.6" x14ac:dyDescent="0.3">
      <c r="C35808" s="227"/>
    </row>
    <row r="35809" spans="3:3" ht="15.6" x14ac:dyDescent="0.3">
      <c r="C35809" s="227"/>
    </row>
    <row r="35810" spans="3:3" ht="15.6" x14ac:dyDescent="0.3">
      <c r="C35810" s="227"/>
    </row>
    <row r="35811" spans="3:3" ht="15.6" x14ac:dyDescent="0.3">
      <c r="C35811" s="227"/>
    </row>
    <row r="35812" spans="3:3" ht="15.6" x14ac:dyDescent="0.3">
      <c r="C35812" s="227"/>
    </row>
    <row r="35813" spans="3:3" ht="15.6" x14ac:dyDescent="0.3">
      <c r="C35813" s="227"/>
    </row>
    <row r="35814" spans="3:3" ht="15.6" x14ac:dyDescent="0.3">
      <c r="C35814" s="227"/>
    </row>
    <row r="35815" spans="3:3" ht="15.6" x14ac:dyDescent="0.3">
      <c r="C35815" s="227"/>
    </row>
    <row r="35816" spans="3:3" ht="15.6" x14ac:dyDescent="0.3">
      <c r="C35816" s="227"/>
    </row>
    <row r="35817" spans="3:3" ht="15.6" x14ac:dyDescent="0.3">
      <c r="C35817" s="227"/>
    </row>
    <row r="35818" spans="3:3" ht="15.6" x14ac:dyDescent="0.3">
      <c r="C35818" s="227"/>
    </row>
    <row r="35819" spans="3:3" ht="15.6" x14ac:dyDescent="0.3">
      <c r="C35819" s="227"/>
    </row>
    <row r="35820" spans="3:3" ht="15.6" x14ac:dyDescent="0.3">
      <c r="C35820" s="227"/>
    </row>
    <row r="35821" spans="3:3" ht="15.6" x14ac:dyDescent="0.3">
      <c r="C35821" s="227"/>
    </row>
    <row r="35822" spans="3:3" ht="15.6" x14ac:dyDescent="0.3">
      <c r="C35822" s="227"/>
    </row>
    <row r="35823" spans="3:3" ht="15.6" x14ac:dyDescent="0.3">
      <c r="C35823" s="227"/>
    </row>
    <row r="35824" spans="3:3" ht="15.6" x14ac:dyDescent="0.3">
      <c r="C35824" s="227"/>
    </row>
    <row r="35825" spans="3:3" ht="15.6" x14ac:dyDescent="0.3">
      <c r="C35825" s="227"/>
    </row>
    <row r="35826" spans="3:3" ht="15.6" x14ac:dyDescent="0.3">
      <c r="C35826" s="227"/>
    </row>
    <row r="35827" spans="3:3" ht="15.6" x14ac:dyDescent="0.3">
      <c r="C35827" s="227"/>
    </row>
    <row r="35828" spans="3:3" ht="15.6" x14ac:dyDescent="0.3">
      <c r="C35828" s="227"/>
    </row>
    <row r="35829" spans="3:3" ht="15.6" x14ac:dyDescent="0.3">
      <c r="C35829" s="227"/>
    </row>
    <row r="35830" spans="3:3" ht="15.6" x14ac:dyDescent="0.3">
      <c r="C35830" s="227"/>
    </row>
    <row r="35831" spans="3:3" ht="15.6" x14ac:dyDescent="0.3">
      <c r="C35831" s="227"/>
    </row>
    <row r="35832" spans="3:3" ht="15.6" x14ac:dyDescent="0.3">
      <c r="C35832" s="227"/>
    </row>
    <row r="35833" spans="3:3" ht="15.6" x14ac:dyDescent="0.3">
      <c r="C35833" s="227"/>
    </row>
    <row r="35834" spans="3:3" ht="15.6" x14ac:dyDescent="0.3">
      <c r="C35834" s="227"/>
    </row>
    <row r="35835" spans="3:3" ht="15.6" x14ac:dyDescent="0.3">
      <c r="C35835" s="227"/>
    </row>
    <row r="35836" spans="3:3" ht="15.6" x14ac:dyDescent="0.3">
      <c r="C35836" s="227"/>
    </row>
    <row r="35837" spans="3:3" ht="15.6" x14ac:dyDescent="0.3">
      <c r="C35837" s="227"/>
    </row>
    <row r="35838" spans="3:3" ht="15.6" x14ac:dyDescent="0.3">
      <c r="C35838" s="227"/>
    </row>
    <row r="35839" spans="3:3" ht="15.6" x14ac:dyDescent="0.3">
      <c r="C35839" s="227"/>
    </row>
    <row r="35840" spans="3:3" ht="15.6" x14ac:dyDescent="0.3">
      <c r="C35840" s="227"/>
    </row>
    <row r="35841" spans="3:3" ht="15.6" x14ac:dyDescent="0.3">
      <c r="C35841" s="227"/>
    </row>
    <row r="35842" spans="3:3" ht="15.6" x14ac:dyDescent="0.3">
      <c r="C35842" s="227"/>
    </row>
    <row r="35843" spans="3:3" ht="15.6" x14ac:dyDescent="0.3">
      <c r="C35843" s="227"/>
    </row>
    <row r="35844" spans="3:3" ht="15.6" x14ac:dyDescent="0.3">
      <c r="C35844" s="227"/>
    </row>
    <row r="35845" spans="3:3" ht="15.6" x14ac:dyDescent="0.3">
      <c r="C35845" s="227"/>
    </row>
    <row r="35846" spans="3:3" ht="15.6" x14ac:dyDescent="0.3">
      <c r="C35846" s="227"/>
    </row>
    <row r="35847" spans="3:3" ht="15.6" x14ac:dyDescent="0.3">
      <c r="C35847" s="227"/>
    </row>
    <row r="35848" spans="3:3" ht="15.6" x14ac:dyDescent="0.3">
      <c r="C35848" s="227"/>
    </row>
    <row r="35849" spans="3:3" ht="15.6" x14ac:dyDescent="0.3">
      <c r="C35849" s="227"/>
    </row>
    <row r="35850" spans="3:3" ht="15.6" x14ac:dyDescent="0.3">
      <c r="C35850" s="227"/>
    </row>
    <row r="35851" spans="3:3" ht="15.6" x14ac:dyDescent="0.3">
      <c r="C35851" s="227"/>
    </row>
    <row r="35852" spans="3:3" ht="15.6" x14ac:dyDescent="0.3">
      <c r="C35852" s="227"/>
    </row>
    <row r="35853" spans="3:3" ht="15.6" x14ac:dyDescent="0.3">
      <c r="C35853" s="227"/>
    </row>
    <row r="35854" spans="3:3" ht="15.6" x14ac:dyDescent="0.3">
      <c r="C35854" s="227"/>
    </row>
    <row r="35855" spans="3:3" ht="15.6" x14ac:dyDescent="0.3">
      <c r="C35855" s="227"/>
    </row>
    <row r="35856" spans="3:3" ht="15.6" x14ac:dyDescent="0.3">
      <c r="C35856" s="227"/>
    </row>
    <row r="35857" spans="3:3" ht="15.6" x14ac:dyDescent="0.3">
      <c r="C35857" s="227"/>
    </row>
    <row r="35858" spans="3:3" ht="15.6" x14ac:dyDescent="0.3">
      <c r="C35858" s="227"/>
    </row>
    <row r="35859" spans="3:3" ht="15.6" x14ac:dyDescent="0.3">
      <c r="C35859" s="227"/>
    </row>
    <row r="35860" spans="3:3" ht="15.6" x14ac:dyDescent="0.3">
      <c r="C35860" s="227"/>
    </row>
    <row r="35861" spans="3:3" ht="15.6" x14ac:dyDescent="0.3">
      <c r="C35861" s="227"/>
    </row>
    <row r="35862" spans="3:3" ht="15.6" x14ac:dyDescent="0.3">
      <c r="C35862" s="227"/>
    </row>
    <row r="35863" spans="3:3" ht="15.6" x14ac:dyDescent="0.3">
      <c r="C35863" s="227"/>
    </row>
    <row r="35864" spans="3:3" ht="15.6" x14ac:dyDescent="0.3">
      <c r="C35864" s="227"/>
    </row>
    <row r="35865" spans="3:3" ht="15.6" x14ac:dyDescent="0.3">
      <c r="C35865" s="227"/>
    </row>
    <row r="35866" spans="3:3" ht="15.6" x14ac:dyDescent="0.3">
      <c r="C35866" s="227"/>
    </row>
    <row r="35867" spans="3:3" ht="15.6" x14ac:dyDescent="0.3">
      <c r="C35867" s="227"/>
    </row>
    <row r="35868" spans="3:3" ht="15.6" x14ac:dyDescent="0.3">
      <c r="C35868" s="227"/>
    </row>
    <row r="35869" spans="3:3" ht="15.6" x14ac:dyDescent="0.3">
      <c r="C35869" s="227"/>
    </row>
    <row r="35870" spans="3:3" ht="15.6" x14ac:dyDescent="0.3">
      <c r="C35870" s="227"/>
    </row>
    <row r="35871" spans="3:3" ht="15.6" x14ac:dyDescent="0.3">
      <c r="C35871" s="227"/>
    </row>
    <row r="35872" spans="3:3" ht="15.6" x14ac:dyDescent="0.3">
      <c r="C35872" s="227"/>
    </row>
    <row r="35873" spans="3:3" ht="15.6" x14ac:dyDescent="0.3">
      <c r="C35873" s="227"/>
    </row>
    <row r="35874" spans="3:3" ht="15.6" x14ac:dyDescent="0.3">
      <c r="C35874" s="227"/>
    </row>
    <row r="35875" spans="3:3" ht="15.6" x14ac:dyDescent="0.3">
      <c r="C35875" s="227"/>
    </row>
    <row r="35876" spans="3:3" ht="15.6" x14ac:dyDescent="0.3">
      <c r="C35876" s="227"/>
    </row>
    <row r="35877" spans="3:3" ht="15.6" x14ac:dyDescent="0.3">
      <c r="C35877" s="227"/>
    </row>
    <row r="35878" spans="3:3" ht="15.6" x14ac:dyDescent="0.3">
      <c r="C35878" s="227"/>
    </row>
    <row r="35879" spans="3:3" ht="15.6" x14ac:dyDescent="0.3">
      <c r="C35879" s="227"/>
    </row>
    <row r="35880" spans="3:3" ht="15.6" x14ac:dyDescent="0.3">
      <c r="C35880" s="227"/>
    </row>
    <row r="35881" spans="3:3" ht="15.6" x14ac:dyDescent="0.3">
      <c r="C35881" s="227"/>
    </row>
    <row r="35882" spans="3:3" ht="15.6" x14ac:dyDescent="0.3">
      <c r="C35882" s="227"/>
    </row>
    <row r="35883" spans="3:3" ht="15.6" x14ac:dyDescent="0.3">
      <c r="C35883" s="227"/>
    </row>
    <row r="35884" spans="3:3" ht="15.6" x14ac:dyDescent="0.3">
      <c r="C35884" s="227"/>
    </row>
    <row r="35885" spans="3:3" ht="15.6" x14ac:dyDescent="0.3">
      <c r="C35885" s="227"/>
    </row>
    <row r="35886" spans="3:3" ht="15.6" x14ac:dyDescent="0.3">
      <c r="C35886" s="227"/>
    </row>
    <row r="35887" spans="3:3" ht="15.6" x14ac:dyDescent="0.3">
      <c r="C35887" s="227"/>
    </row>
    <row r="35888" spans="3:3" ht="15.6" x14ac:dyDescent="0.3">
      <c r="C35888" s="227"/>
    </row>
    <row r="35889" spans="3:3" ht="15.6" x14ac:dyDescent="0.3">
      <c r="C35889" s="227"/>
    </row>
    <row r="35890" spans="3:3" ht="15.6" x14ac:dyDescent="0.3">
      <c r="C35890" s="227"/>
    </row>
    <row r="35891" spans="3:3" ht="15.6" x14ac:dyDescent="0.3">
      <c r="C35891" s="227"/>
    </row>
    <row r="35892" spans="3:3" ht="15.6" x14ac:dyDescent="0.3">
      <c r="C35892" s="227"/>
    </row>
    <row r="35893" spans="3:3" ht="15.6" x14ac:dyDescent="0.3">
      <c r="C35893" s="227"/>
    </row>
    <row r="35894" spans="3:3" ht="15.6" x14ac:dyDescent="0.3">
      <c r="C35894" s="227"/>
    </row>
    <row r="35895" spans="3:3" ht="15.6" x14ac:dyDescent="0.3">
      <c r="C35895" s="227"/>
    </row>
    <row r="35896" spans="3:3" ht="15.6" x14ac:dyDescent="0.3">
      <c r="C35896" s="227"/>
    </row>
    <row r="35897" spans="3:3" ht="15.6" x14ac:dyDescent="0.3">
      <c r="C35897" s="227"/>
    </row>
    <row r="35898" spans="3:3" ht="15.6" x14ac:dyDescent="0.3">
      <c r="C35898" s="227"/>
    </row>
    <row r="35899" spans="3:3" ht="15.6" x14ac:dyDescent="0.3">
      <c r="C35899" s="227"/>
    </row>
    <row r="35900" spans="3:3" ht="15.6" x14ac:dyDescent="0.3">
      <c r="C35900" s="227"/>
    </row>
    <row r="35901" spans="3:3" ht="15.6" x14ac:dyDescent="0.3">
      <c r="C35901" s="227"/>
    </row>
    <row r="35902" spans="3:3" ht="15.6" x14ac:dyDescent="0.3">
      <c r="C35902" s="227"/>
    </row>
    <row r="35903" spans="3:3" ht="15.6" x14ac:dyDescent="0.3">
      <c r="C35903" s="227"/>
    </row>
    <row r="35904" spans="3:3" ht="15.6" x14ac:dyDescent="0.3">
      <c r="C35904" s="227"/>
    </row>
    <row r="35905" spans="3:3" ht="15.6" x14ac:dyDescent="0.3">
      <c r="C35905" s="227"/>
    </row>
    <row r="35906" spans="3:3" ht="15.6" x14ac:dyDescent="0.3">
      <c r="C35906" s="227"/>
    </row>
    <row r="35907" spans="3:3" ht="15.6" x14ac:dyDescent="0.3">
      <c r="C35907" s="227"/>
    </row>
    <row r="35908" spans="3:3" ht="15.6" x14ac:dyDescent="0.3">
      <c r="C35908" s="227"/>
    </row>
    <row r="35909" spans="3:3" ht="15.6" x14ac:dyDescent="0.3">
      <c r="C35909" s="227"/>
    </row>
    <row r="35910" spans="3:3" ht="15.6" x14ac:dyDescent="0.3">
      <c r="C35910" s="227"/>
    </row>
    <row r="35911" spans="3:3" ht="15.6" x14ac:dyDescent="0.3">
      <c r="C35911" s="227"/>
    </row>
    <row r="35912" spans="3:3" ht="15.6" x14ac:dyDescent="0.3">
      <c r="C35912" s="227"/>
    </row>
    <row r="35913" spans="3:3" ht="15.6" x14ac:dyDescent="0.3">
      <c r="C35913" s="227"/>
    </row>
    <row r="35914" spans="3:3" ht="15.6" x14ac:dyDescent="0.3">
      <c r="C35914" s="227"/>
    </row>
    <row r="35915" spans="3:3" ht="15.6" x14ac:dyDescent="0.3">
      <c r="C35915" s="227"/>
    </row>
    <row r="35916" spans="3:3" ht="15.6" x14ac:dyDescent="0.3">
      <c r="C35916" s="227"/>
    </row>
    <row r="35917" spans="3:3" ht="15.6" x14ac:dyDescent="0.3">
      <c r="C35917" s="227"/>
    </row>
    <row r="35918" spans="3:3" ht="15.6" x14ac:dyDescent="0.3">
      <c r="C35918" s="227"/>
    </row>
    <row r="35919" spans="3:3" ht="15.6" x14ac:dyDescent="0.3">
      <c r="C35919" s="227"/>
    </row>
    <row r="35920" spans="3:3" ht="15.6" x14ac:dyDescent="0.3">
      <c r="C35920" s="227"/>
    </row>
    <row r="35921" spans="3:3" ht="15.6" x14ac:dyDescent="0.3">
      <c r="C35921" s="227"/>
    </row>
    <row r="35922" spans="3:3" ht="15.6" x14ac:dyDescent="0.3">
      <c r="C35922" s="227"/>
    </row>
    <row r="35923" spans="3:3" ht="15.6" x14ac:dyDescent="0.3">
      <c r="C35923" s="227"/>
    </row>
    <row r="35924" spans="3:3" ht="15.6" x14ac:dyDescent="0.3">
      <c r="C35924" s="227"/>
    </row>
    <row r="35925" spans="3:3" ht="15.6" x14ac:dyDescent="0.3">
      <c r="C35925" s="227"/>
    </row>
    <row r="35926" spans="3:3" ht="15.6" x14ac:dyDescent="0.3">
      <c r="C35926" s="227"/>
    </row>
    <row r="35927" spans="3:3" ht="15.6" x14ac:dyDescent="0.3">
      <c r="C35927" s="227"/>
    </row>
    <row r="35928" spans="3:3" ht="15.6" x14ac:dyDescent="0.3">
      <c r="C35928" s="227"/>
    </row>
    <row r="35929" spans="3:3" ht="15.6" x14ac:dyDescent="0.3">
      <c r="C35929" s="227"/>
    </row>
    <row r="35930" spans="3:3" ht="15.6" x14ac:dyDescent="0.3">
      <c r="C35930" s="227"/>
    </row>
    <row r="35931" spans="3:3" ht="15.6" x14ac:dyDescent="0.3">
      <c r="C35931" s="227"/>
    </row>
    <row r="35932" spans="3:3" ht="15.6" x14ac:dyDescent="0.3">
      <c r="C35932" s="227"/>
    </row>
    <row r="35933" spans="3:3" ht="15.6" x14ac:dyDescent="0.3">
      <c r="C35933" s="227"/>
    </row>
    <row r="35934" spans="3:3" ht="15.6" x14ac:dyDescent="0.3">
      <c r="C35934" s="227"/>
    </row>
    <row r="35935" spans="3:3" ht="15.6" x14ac:dyDescent="0.3">
      <c r="C35935" s="227"/>
    </row>
    <row r="35936" spans="3:3" ht="15.6" x14ac:dyDescent="0.3">
      <c r="C35936" s="227"/>
    </row>
    <row r="35937" spans="3:3" ht="15.6" x14ac:dyDescent="0.3">
      <c r="C35937" s="227"/>
    </row>
    <row r="35938" spans="3:3" ht="15.6" x14ac:dyDescent="0.3">
      <c r="C35938" s="227"/>
    </row>
    <row r="35939" spans="3:3" ht="15.6" x14ac:dyDescent="0.3">
      <c r="C35939" s="227"/>
    </row>
    <row r="35940" spans="3:3" ht="15.6" x14ac:dyDescent="0.3">
      <c r="C35940" s="227"/>
    </row>
    <row r="35941" spans="3:3" ht="15.6" x14ac:dyDescent="0.3">
      <c r="C35941" s="227"/>
    </row>
    <row r="35942" spans="3:3" ht="15.6" x14ac:dyDescent="0.3">
      <c r="C35942" s="227"/>
    </row>
    <row r="35943" spans="3:3" ht="15.6" x14ac:dyDescent="0.3">
      <c r="C35943" s="227"/>
    </row>
    <row r="35944" spans="3:3" ht="15.6" x14ac:dyDescent="0.3">
      <c r="C35944" s="227"/>
    </row>
    <row r="35945" spans="3:3" ht="15.6" x14ac:dyDescent="0.3">
      <c r="C35945" s="227"/>
    </row>
    <row r="35946" spans="3:3" ht="15.6" x14ac:dyDescent="0.3">
      <c r="C35946" s="227"/>
    </row>
    <row r="35947" spans="3:3" ht="15.6" x14ac:dyDescent="0.3">
      <c r="C35947" s="227"/>
    </row>
    <row r="35948" spans="3:3" ht="15.6" x14ac:dyDescent="0.3">
      <c r="C35948" s="227"/>
    </row>
    <row r="35949" spans="3:3" ht="15.6" x14ac:dyDescent="0.3">
      <c r="C35949" s="227"/>
    </row>
    <row r="35950" spans="3:3" ht="15.6" x14ac:dyDescent="0.3">
      <c r="C35950" s="227"/>
    </row>
    <row r="35951" spans="3:3" ht="15.6" x14ac:dyDescent="0.3">
      <c r="C35951" s="227"/>
    </row>
    <row r="35952" spans="3:3" ht="15.6" x14ac:dyDescent="0.3">
      <c r="C35952" s="227"/>
    </row>
    <row r="35953" spans="3:3" ht="15.6" x14ac:dyDescent="0.3">
      <c r="C35953" s="227"/>
    </row>
    <row r="35954" spans="3:3" ht="15.6" x14ac:dyDescent="0.3">
      <c r="C35954" s="227"/>
    </row>
    <row r="35955" spans="3:3" ht="15.6" x14ac:dyDescent="0.3">
      <c r="C35955" s="227"/>
    </row>
    <row r="35956" spans="3:3" ht="15.6" x14ac:dyDescent="0.3">
      <c r="C35956" s="227"/>
    </row>
    <row r="35957" spans="3:3" ht="15.6" x14ac:dyDescent="0.3">
      <c r="C35957" s="227"/>
    </row>
    <row r="35958" spans="3:3" ht="15.6" x14ac:dyDescent="0.3">
      <c r="C35958" s="227"/>
    </row>
    <row r="35959" spans="3:3" ht="15.6" x14ac:dyDescent="0.3">
      <c r="C35959" s="227"/>
    </row>
    <row r="35960" spans="3:3" ht="15.6" x14ac:dyDescent="0.3">
      <c r="C35960" s="227"/>
    </row>
    <row r="35961" spans="3:3" ht="15.6" x14ac:dyDescent="0.3">
      <c r="C35961" s="227"/>
    </row>
    <row r="35962" spans="3:3" ht="15.6" x14ac:dyDescent="0.3">
      <c r="C35962" s="227"/>
    </row>
    <row r="35963" spans="3:3" ht="15.6" x14ac:dyDescent="0.3">
      <c r="C35963" s="227"/>
    </row>
    <row r="35964" spans="3:3" ht="15.6" x14ac:dyDescent="0.3">
      <c r="C35964" s="227"/>
    </row>
    <row r="35965" spans="3:3" ht="15.6" x14ac:dyDescent="0.3">
      <c r="C35965" s="227"/>
    </row>
    <row r="35966" spans="3:3" ht="15.6" x14ac:dyDescent="0.3">
      <c r="C35966" s="227"/>
    </row>
    <row r="35967" spans="3:3" ht="15.6" x14ac:dyDescent="0.3">
      <c r="C35967" s="227"/>
    </row>
    <row r="35968" spans="3:3" ht="15.6" x14ac:dyDescent="0.3">
      <c r="C35968" s="227"/>
    </row>
    <row r="35969" spans="3:3" ht="15.6" x14ac:dyDescent="0.3">
      <c r="C35969" s="227"/>
    </row>
    <row r="35970" spans="3:3" ht="15.6" x14ac:dyDescent="0.3">
      <c r="C35970" s="227"/>
    </row>
    <row r="35971" spans="3:3" ht="15.6" x14ac:dyDescent="0.3">
      <c r="C35971" s="227"/>
    </row>
    <row r="35972" spans="3:3" ht="15.6" x14ac:dyDescent="0.3">
      <c r="C35972" s="227"/>
    </row>
    <row r="35973" spans="3:3" ht="15.6" x14ac:dyDescent="0.3">
      <c r="C35973" s="227"/>
    </row>
    <row r="35974" spans="3:3" ht="15.6" x14ac:dyDescent="0.3">
      <c r="C35974" s="227"/>
    </row>
    <row r="35975" spans="3:3" ht="15.6" x14ac:dyDescent="0.3">
      <c r="C35975" s="227"/>
    </row>
    <row r="35976" spans="3:3" ht="15.6" x14ac:dyDescent="0.3">
      <c r="C35976" s="227"/>
    </row>
    <row r="35977" spans="3:3" ht="15.6" x14ac:dyDescent="0.3">
      <c r="C35977" s="227"/>
    </row>
    <row r="35978" spans="3:3" ht="15.6" x14ac:dyDescent="0.3">
      <c r="C35978" s="227"/>
    </row>
    <row r="35979" spans="3:3" ht="15.6" x14ac:dyDescent="0.3">
      <c r="C35979" s="227"/>
    </row>
    <row r="35980" spans="3:3" ht="15.6" x14ac:dyDescent="0.3">
      <c r="C35980" s="227"/>
    </row>
    <row r="35981" spans="3:3" ht="15.6" x14ac:dyDescent="0.3">
      <c r="C35981" s="227"/>
    </row>
    <row r="35982" spans="3:3" ht="15.6" x14ac:dyDescent="0.3">
      <c r="C35982" s="227"/>
    </row>
    <row r="35983" spans="3:3" ht="15.6" x14ac:dyDescent="0.3">
      <c r="C35983" s="227"/>
    </row>
    <row r="35984" spans="3:3" ht="15.6" x14ac:dyDescent="0.3">
      <c r="C35984" s="227"/>
    </row>
    <row r="35985" spans="3:3" ht="15.6" x14ac:dyDescent="0.3">
      <c r="C35985" s="227"/>
    </row>
    <row r="35986" spans="3:3" ht="15.6" x14ac:dyDescent="0.3">
      <c r="C35986" s="227"/>
    </row>
    <row r="35987" spans="3:3" ht="15.6" x14ac:dyDescent="0.3">
      <c r="C35987" s="227"/>
    </row>
    <row r="35988" spans="3:3" ht="15.6" x14ac:dyDescent="0.3">
      <c r="C35988" s="227"/>
    </row>
    <row r="35989" spans="3:3" ht="15.6" x14ac:dyDescent="0.3">
      <c r="C35989" s="227"/>
    </row>
    <row r="35990" spans="3:3" ht="15.6" x14ac:dyDescent="0.3">
      <c r="C35990" s="227"/>
    </row>
    <row r="35991" spans="3:3" ht="15.6" x14ac:dyDescent="0.3">
      <c r="C35991" s="227"/>
    </row>
    <row r="35992" spans="3:3" ht="15.6" x14ac:dyDescent="0.3">
      <c r="C35992" s="227"/>
    </row>
    <row r="35993" spans="3:3" ht="15.6" x14ac:dyDescent="0.3">
      <c r="C35993" s="227"/>
    </row>
    <row r="35994" spans="3:3" ht="15.6" x14ac:dyDescent="0.3">
      <c r="C35994" s="227"/>
    </row>
    <row r="35995" spans="3:3" ht="15.6" x14ac:dyDescent="0.3">
      <c r="C35995" s="227"/>
    </row>
    <row r="35996" spans="3:3" ht="15.6" x14ac:dyDescent="0.3">
      <c r="C35996" s="227"/>
    </row>
    <row r="35997" spans="3:3" ht="15.6" x14ac:dyDescent="0.3">
      <c r="C35997" s="227"/>
    </row>
    <row r="35998" spans="3:3" ht="15.6" x14ac:dyDescent="0.3">
      <c r="C35998" s="227"/>
    </row>
    <row r="35999" spans="3:3" ht="15.6" x14ac:dyDescent="0.3">
      <c r="C35999" s="227"/>
    </row>
    <row r="36000" spans="3:3" ht="15.6" x14ac:dyDescent="0.3">
      <c r="C36000" s="227"/>
    </row>
    <row r="36001" spans="3:3" ht="15.6" x14ac:dyDescent="0.3">
      <c r="C36001" s="227"/>
    </row>
    <row r="36002" spans="3:3" ht="15.6" x14ac:dyDescent="0.3">
      <c r="C36002" s="227"/>
    </row>
    <row r="36003" spans="3:3" ht="15.6" x14ac:dyDescent="0.3">
      <c r="C36003" s="227"/>
    </row>
    <row r="36004" spans="3:3" ht="15.6" x14ac:dyDescent="0.3">
      <c r="C36004" s="227"/>
    </row>
    <row r="36005" spans="3:3" ht="15.6" x14ac:dyDescent="0.3">
      <c r="C36005" s="227"/>
    </row>
    <row r="36006" spans="3:3" ht="15.6" x14ac:dyDescent="0.3">
      <c r="C36006" s="227"/>
    </row>
    <row r="36007" spans="3:3" ht="15.6" x14ac:dyDescent="0.3">
      <c r="C36007" s="227"/>
    </row>
    <row r="36008" spans="3:3" ht="15.6" x14ac:dyDescent="0.3">
      <c r="C36008" s="227"/>
    </row>
    <row r="36009" spans="3:3" ht="15.6" x14ac:dyDescent="0.3">
      <c r="C36009" s="227"/>
    </row>
    <row r="36010" spans="3:3" ht="15.6" x14ac:dyDescent="0.3">
      <c r="C36010" s="227"/>
    </row>
    <row r="36011" spans="3:3" ht="15.6" x14ac:dyDescent="0.3">
      <c r="C36011" s="227"/>
    </row>
    <row r="36012" spans="3:3" ht="15.6" x14ac:dyDescent="0.3">
      <c r="C36012" s="227"/>
    </row>
    <row r="36013" spans="3:3" ht="15.6" x14ac:dyDescent="0.3">
      <c r="C36013" s="227"/>
    </row>
    <row r="36014" spans="3:3" ht="15.6" x14ac:dyDescent="0.3">
      <c r="C36014" s="227"/>
    </row>
    <row r="36015" spans="3:3" ht="15.6" x14ac:dyDescent="0.3">
      <c r="C36015" s="227"/>
    </row>
    <row r="36016" spans="3:3" ht="15.6" x14ac:dyDescent="0.3">
      <c r="C36016" s="227"/>
    </row>
    <row r="36017" spans="3:3" ht="15.6" x14ac:dyDescent="0.3">
      <c r="C36017" s="227"/>
    </row>
    <row r="36018" spans="3:3" ht="15.6" x14ac:dyDescent="0.3">
      <c r="C36018" s="227"/>
    </row>
    <row r="36019" spans="3:3" ht="15.6" x14ac:dyDescent="0.3">
      <c r="C36019" s="227"/>
    </row>
    <row r="36020" spans="3:3" ht="15.6" x14ac:dyDescent="0.3">
      <c r="C36020" s="227"/>
    </row>
    <row r="36021" spans="3:3" ht="15.6" x14ac:dyDescent="0.3">
      <c r="C36021" s="227"/>
    </row>
    <row r="36022" spans="3:3" ht="15.6" x14ac:dyDescent="0.3">
      <c r="C36022" s="227"/>
    </row>
    <row r="36023" spans="3:3" ht="15.6" x14ac:dyDescent="0.3">
      <c r="C36023" s="227"/>
    </row>
    <row r="36024" spans="3:3" ht="15.6" x14ac:dyDescent="0.3">
      <c r="C36024" s="227"/>
    </row>
    <row r="36025" spans="3:3" ht="15.6" x14ac:dyDescent="0.3">
      <c r="C36025" s="227"/>
    </row>
    <row r="36026" spans="3:3" ht="15.6" x14ac:dyDescent="0.3">
      <c r="C36026" s="227"/>
    </row>
    <row r="36027" spans="3:3" ht="15.6" x14ac:dyDescent="0.3">
      <c r="C36027" s="227"/>
    </row>
    <row r="36028" spans="3:3" ht="15.6" x14ac:dyDescent="0.3">
      <c r="C36028" s="227"/>
    </row>
    <row r="36029" spans="3:3" ht="15.6" x14ac:dyDescent="0.3">
      <c r="C36029" s="227"/>
    </row>
    <row r="36030" spans="3:3" ht="15.6" x14ac:dyDescent="0.3">
      <c r="C36030" s="227"/>
    </row>
    <row r="36031" spans="3:3" ht="15.6" x14ac:dyDescent="0.3">
      <c r="C36031" s="227"/>
    </row>
    <row r="36032" spans="3:3" ht="15.6" x14ac:dyDescent="0.3">
      <c r="C36032" s="227"/>
    </row>
    <row r="36033" spans="3:3" ht="15.6" x14ac:dyDescent="0.3">
      <c r="C36033" s="227"/>
    </row>
    <row r="36034" spans="3:3" ht="15.6" x14ac:dyDescent="0.3">
      <c r="C36034" s="227"/>
    </row>
    <row r="36035" spans="3:3" ht="15.6" x14ac:dyDescent="0.3">
      <c r="C36035" s="227"/>
    </row>
    <row r="36036" spans="3:3" ht="15.6" x14ac:dyDescent="0.3">
      <c r="C36036" s="227"/>
    </row>
    <row r="36037" spans="3:3" ht="15.6" x14ac:dyDescent="0.3">
      <c r="C36037" s="227"/>
    </row>
    <row r="36038" spans="3:3" ht="15.6" x14ac:dyDescent="0.3">
      <c r="C36038" s="227"/>
    </row>
    <row r="36039" spans="3:3" ht="15.6" x14ac:dyDescent="0.3">
      <c r="C36039" s="227"/>
    </row>
    <row r="36040" spans="3:3" ht="15.6" x14ac:dyDescent="0.3">
      <c r="C36040" s="227"/>
    </row>
    <row r="36041" spans="3:3" ht="15.6" x14ac:dyDescent="0.3">
      <c r="C36041" s="227"/>
    </row>
    <row r="36042" spans="3:3" ht="15.6" x14ac:dyDescent="0.3">
      <c r="C36042" s="227"/>
    </row>
    <row r="36043" spans="3:3" ht="15.6" x14ac:dyDescent="0.3">
      <c r="C36043" s="227"/>
    </row>
    <row r="36044" spans="3:3" ht="15.6" x14ac:dyDescent="0.3">
      <c r="C36044" s="227"/>
    </row>
    <row r="36045" spans="3:3" ht="15.6" x14ac:dyDescent="0.3">
      <c r="C36045" s="227"/>
    </row>
    <row r="36046" spans="3:3" ht="15.6" x14ac:dyDescent="0.3">
      <c r="C36046" s="227"/>
    </row>
    <row r="36047" spans="3:3" ht="15.6" x14ac:dyDescent="0.3">
      <c r="C36047" s="227"/>
    </row>
    <row r="36048" spans="3:3" ht="15.6" x14ac:dyDescent="0.3">
      <c r="C36048" s="227"/>
    </row>
    <row r="36049" spans="3:3" ht="15.6" x14ac:dyDescent="0.3">
      <c r="C36049" s="227"/>
    </row>
    <row r="36050" spans="3:3" ht="15.6" x14ac:dyDescent="0.3">
      <c r="C36050" s="227"/>
    </row>
    <row r="36051" spans="3:3" ht="15.6" x14ac:dyDescent="0.3">
      <c r="C36051" s="227"/>
    </row>
    <row r="36052" spans="3:3" ht="15.6" x14ac:dyDescent="0.3">
      <c r="C36052" s="227"/>
    </row>
    <row r="36053" spans="3:3" ht="15.6" x14ac:dyDescent="0.3">
      <c r="C36053" s="227"/>
    </row>
    <row r="36054" spans="3:3" ht="15.6" x14ac:dyDescent="0.3">
      <c r="C36054" s="227"/>
    </row>
    <row r="36055" spans="3:3" ht="15.6" x14ac:dyDescent="0.3">
      <c r="C36055" s="227"/>
    </row>
    <row r="36056" spans="3:3" ht="15.6" x14ac:dyDescent="0.3">
      <c r="C36056" s="227"/>
    </row>
    <row r="36057" spans="3:3" ht="15.6" x14ac:dyDescent="0.3">
      <c r="C36057" s="227"/>
    </row>
    <row r="36058" spans="3:3" ht="15.6" x14ac:dyDescent="0.3">
      <c r="C36058" s="227"/>
    </row>
    <row r="36059" spans="3:3" ht="15.6" x14ac:dyDescent="0.3">
      <c r="C36059" s="227"/>
    </row>
    <row r="36060" spans="3:3" ht="15.6" x14ac:dyDescent="0.3">
      <c r="C36060" s="227"/>
    </row>
    <row r="36061" spans="3:3" ht="15.6" x14ac:dyDescent="0.3">
      <c r="C36061" s="227"/>
    </row>
    <row r="36062" spans="3:3" ht="15.6" x14ac:dyDescent="0.3">
      <c r="C36062" s="227"/>
    </row>
    <row r="36063" spans="3:3" ht="15.6" x14ac:dyDescent="0.3">
      <c r="C36063" s="227"/>
    </row>
    <row r="36064" spans="3:3" ht="15.6" x14ac:dyDescent="0.3">
      <c r="C36064" s="227"/>
    </row>
    <row r="36065" spans="3:3" ht="15.6" x14ac:dyDescent="0.3">
      <c r="C36065" s="227"/>
    </row>
    <row r="36066" spans="3:3" ht="15.6" x14ac:dyDescent="0.3">
      <c r="C36066" s="227"/>
    </row>
    <row r="36067" spans="3:3" ht="15.6" x14ac:dyDescent="0.3">
      <c r="C36067" s="227"/>
    </row>
    <row r="36068" spans="3:3" ht="15.6" x14ac:dyDescent="0.3">
      <c r="C36068" s="227"/>
    </row>
    <row r="36069" spans="3:3" ht="15.6" x14ac:dyDescent="0.3">
      <c r="C36069" s="227"/>
    </row>
    <row r="36070" spans="3:3" ht="15.6" x14ac:dyDescent="0.3">
      <c r="C36070" s="227"/>
    </row>
    <row r="36071" spans="3:3" ht="15.6" x14ac:dyDescent="0.3">
      <c r="C36071" s="227"/>
    </row>
    <row r="36072" spans="3:3" ht="15.6" x14ac:dyDescent="0.3">
      <c r="C36072" s="227"/>
    </row>
    <row r="36073" spans="3:3" ht="15.6" x14ac:dyDescent="0.3">
      <c r="C36073" s="227"/>
    </row>
    <row r="36074" spans="3:3" ht="15.6" x14ac:dyDescent="0.3">
      <c r="C36074" s="227"/>
    </row>
    <row r="36075" spans="3:3" ht="15.6" x14ac:dyDescent="0.3">
      <c r="C36075" s="227"/>
    </row>
    <row r="36076" spans="3:3" ht="15.6" x14ac:dyDescent="0.3">
      <c r="C36076" s="227"/>
    </row>
    <row r="36077" spans="3:3" ht="15.6" x14ac:dyDescent="0.3">
      <c r="C36077" s="227"/>
    </row>
    <row r="36078" spans="3:3" ht="15.6" x14ac:dyDescent="0.3">
      <c r="C36078" s="227"/>
    </row>
    <row r="36079" spans="3:3" ht="15.6" x14ac:dyDescent="0.3">
      <c r="C36079" s="227"/>
    </row>
    <row r="36080" spans="3:3" ht="15.6" x14ac:dyDescent="0.3">
      <c r="C36080" s="227"/>
    </row>
    <row r="36081" spans="3:3" ht="15.6" x14ac:dyDescent="0.3">
      <c r="C36081" s="227"/>
    </row>
    <row r="36082" spans="3:3" ht="15.6" x14ac:dyDescent="0.3">
      <c r="C36082" s="227"/>
    </row>
    <row r="36083" spans="3:3" ht="15.6" x14ac:dyDescent="0.3">
      <c r="C36083" s="227"/>
    </row>
    <row r="36084" spans="3:3" ht="15.6" x14ac:dyDescent="0.3">
      <c r="C36084" s="227"/>
    </row>
    <row r="36085" spans="3:3" ht="15.6" x14ac:dyDescent="0.3">
      <c r="C36085" s="227"/>
    </row>
    <row r="36086" spans="3:3" ht="15.6" x14ac:dyDescent="0.3">
      <c r="C36086" s="227"/>
    </row>
    <row r="36087" spans="3:3" ht="15.6" x14ac:dyDescent="0.3">
      <c r="C36087" s="227"/>
    </row>
    <row r="36088" spans="3:3" ht="15.6" x14ac:dyDescent="0.3">
      <c r="C36088" s="227"/>
    </row>
    <row r="36089" spans="3:3" ht="15.6" x14ac:dyDescent="0.3">
      <c r="C36089" s="227"/>
    </row>
    <row r="36090" spans="3:3" ht="15.6" x14ac:dyDescent="0.3">
      <c r="C36090" s="227"/>
    </row>
    <row r="36091" spans="3:3" ht="15.6" x14ac:dyDescent="0.3">
      <c r="C36091" s="227"/>
    </row>
    <row r="36092" spans="3:3" ht="15.6" x14ac:dyDescent="0.3">
      <c r="C36092" s="227"/>
    </row>
    <row r="36093" spans="3:3" ht="15.6" x14ac:dyDescent="0.3">
      <c r="C36093" s="227"/>
    </row>
    <row r="36094" spans="3:3" ht="15.6" x14ac:dyDescent="0.3">
      <c r="C36094" s="227"/>
    </row>
    <row r="36095" spans="3:3" ht="15.6" x14ac:dyDescent="0.3">
      <c r="C36095" s="227"/>
    </row>
    <row r="36096" spans="3:3" ht="15.6" x14ac:dyDescent="0.3">
      <c r="C36096" s="227"/>
    </row>
    <row r="36097" spans="3:3" ht="15.6" x14ac:dyDescent="0.3">
      <c r="C36097" s="227"/>
    </row>
    <row r="36098" spans="3:3" ht="15.6" x14ac:dyDescent="0.3">
      <c r="C36098" s="227"/>
    </row>
    <row r="36099" spans="3:3" ht="15.6" x14ac:dyDescent="0.3">
      <c r="C36099" s="227"/>
    </row>
    <row r="36100" spans="3:3" ht="15.6" x14ac:dyDescent="0.3">
      <c r="C36100" s="227"/>
    </row>
    <row r="36101" spans="3:3" ht="15.6" x14ac:dyDescent="0.3">
      <c r="C36101" s="227"/>
    </row>
    <row r="36102" spans="3:3" ht="15.6" x14ac:dyDescent="0.3">
      <c r="C36102" s="227"/>
    </row>
    <row r="36103" spans="3:3" ht="15.6" x14ac:dyDescent="0.3">
      <c r="C36103" s="227"/>
    </row>
    <row r="36104" spans="3:3" ht="15.6" x14ac:dyDescent="0.3">
      <c r="C36104" s="227"/>
    </row>
    <row r="36105" spans="3:3" ht="15.6" x14ac:dyDescent="0.3">
      <c r="C36105" s="227"/>
    </row>
    <row r="36106" spans="3:3" ht="15.6" x14ac:dyDescent="0.3">
      <c r="C36106" s="227"/>
    </row>
    <row r="36107" spans="3:3" ht="15.6" x14ac:dyDescent="0.3">
      <c r="C36107" s="227"/>
    </row>
    <row r="36108" spans="3:3" ht="15.6" x14ac:dyDescent="0.3">
      <c r="C36108" s="227"/>
    </row>
    <row r="36109" spans="3:3" ht="15.6" x14ac:dyDescent="0.3">
      <c r="C36109" s="227"/>
    </row>
    <row r="36110" spans="3:3" ht="15.6" x14ac:dyDescent="0.3">
      <c r="C36110" s="227"/>
    </row>
    <row r="36111" spans="3:3" ht="15.6" x14ac:dyDescent="0.3">
      <c r="C36111" s="227"/>
    </row>
    <row r="36112" spans="3:3" ht="15.6" x14ac:dyDescent="0.3">
      <c r="C36112" s="227"/>
    </row>
    <row r="36113" spans="3:3" ht="15.6" x14ac:dyDescent="0.3">
      <c r="C36113" s="227"/>
    </row>
    <row r="36114" spans="3:3" ht="15.6" x14ac:dyDescent="0.3">
      <c r="C36114" s="227"/>
    </row>
    <row r="36115" spans="3:3" ht="15.6" x14ac:dyDescent="0.3">
      <c r="C36115" s="227"/>
    </row>
    <row r="36116" spans="3:3" ht="15.6" x14ac:dyDescent="0.3">
      <c r="C36116" s="227"/>
    </row>
    <row r="36117" spans="3:3" ht="15.6" x14ac:dyDescent="0.3">
      <c r="C36117" s="227"/>
    </row>
    <row r="36118" spans="3:3" ht="15.6" x14ac:dyDescent="0.3">
      <c r="C36118" s="227"/>
    </row>
    <row r="36119" spans="3:3" ht="15.6" x14ac:dyDescent="0.3">
      <c r="C36119" s="227"/>
    </row>
    <row r="36120" spans="3:3" ht="15.6" x14ac:dyDescent="0.3">
      <c r="C36120" s="227"/>
    </row>
    <row r="36121" spans="3:3" ht="15.6" x14ac:dyDescent="0.3">
      <c r="C36121" s="227"/>
    </row>
    <row r="36122" spans="3:3" ht="15.6" x14ac:dyDescent="0.3">
      <c r="C36122" s="227"/>
    </row>
    <row r="36123" spans="3:3" ht="15.6" x14ac:dyDescent="0.3">
      <c r="C36123" s="227"/>
    </row>
    <row r="36124" spans="3:3" ht="15.6" x14ac:dyDescent="0.3">
      <c r="C36124" s="227"/>
    </row>
    <row r="36125" spans="3:3" ht="15.6" x14ac:dyDescent="0.3">
      <c r="C36125" s="227"/>
    </row>
    <row r="36126" spans="3:3" ht="15.6" x14ac:dyDescent="0.3">
      <c r="C36126" s="227"/>
    </row>
    <row r="36127" spans="3:3" ht="15.6" x14ac:dyDescent="0.3">
      <c r="C36127" s="227"/>
    </row>
    <row r="36128" spans="3:3" ht="15.6" x14ac:dyDescent="0.3">
      <c r="C36128" s="227"/>
    </row>
    <row r="36129" spans="3:3" ht="15.6" x14ac:dyDescent="0.3">
      <c r="C36129" s="227"/>
    </row>
    <row r="36130" spans="3:3" ht="15.6" x14ac:dyDescent="0.3">
      <c r="C36130" s="227"/>
    </row>
    <row r="36131" spans="3:3" ht="15.6" x14ac:dyDescent="0.3">
      <c r="C36131" s="227"/>
    </row>
    <row r="36132" spans="3:3" ht="15.6" x14ac:dyDescent="0.3">
      <c r="C36132" s="227"/>
    </row>
    <row r="36133" spans="3:3" ht="15.6" x14ac:dyDescent="0.3">
      <c r="C36133" s="227"/>
    </row>
    <row r="36134" spans="3:3" ht="15.6" x14ac:dyDescent="0.3">
      <c r="C36134" s="227"/>
    </row>
    <row r="36135" spans="3:3" ht="15.6" x14ac:dyDescent="0.3">
      <c r="C36135" s="227"/>
    </row>
    <row r="36136" spans="3:3" ht="15.6" x14ac:dyDescent="0.3">
      <c r="C36136" s="227"/>
    </row>
    <row r="36137" spans="3:3" ht="15.6" x14ac:dyDescent="0.3">
      <c r="C36137" s="227"/>
    </row>
    <row r="36138" spans="3:3" ht="15.6" x14ac:dyDescent="0.3">
      <c r="C36138" s="227"/>
    </row>
    <row r="36139" spans="3:3" ht="15.6" x14ac:dyDescent="0.3">
      <c r="C36139" s="227"/>
    </row>
    <row r="36140" spans="3:3" ht="15.6" x14ac:dyDescent="0.3">
      <c r="C36140" s="227"/>
    </row>
    <row r="36141" spans="3:3" ht="15.6" x14ac:dyDescent="0.3">
      <c r="C36141" s="227"/>
    </row>
    <row r="36142" spans="3:3" ht="15.6" x14ac:dyDescent="0.3">
      <c r="C36142" s="227"/>
    </row>
    <row r="36143" spans="3:3" ht="15.6" x14ac:dyDescent="0.3">
      <c r="C36143" s="227"/>
    </row>
    <row r="36144" spans="3:3" ht="15.6" x14ac:dyDescent="0.3">
      <c r="C36144" s="227"/>
    </row>
    <row r="36145" spans="3:3" ht="15.6" x14ac:dyDescent="0.3">
      <c r="C36145" s="227"/>
    </row>
    <row r="36146" spans="3:3" ht="15.6" x14ac:dyDescent="0.3">
      <c r="C36146" s="227"/>
    </row>
    <row r="36147" spans="3:3" ht="15.6" x14ac:dyDescent="0.3">
      <c r="C36147" s="227"/>
    </row>
    <row r="36148" spans="3:3" ht="15.6" x14ac:dyDescent="0.3">
      <c r="C36148" s="227"/>
    </row>
    <row r="36149" spans="3:3" ht="15.6" x14ac:dyDescent="0.3">
      <c r="C36149" s="227"/>
    </row>
    <row r="36150" spans="3:3" ht="15.6" x14ac:dyDescent="0.3">
      <c r="C36150" s="227"/>
    </row>
    <row r="36151" spans="3:3" ht="15.6" x14ac:dyDescent="0.3">
      <c r="C36151" s="227"/>
    </row>
    <row r="36152" spans="3:3" ht="15.6" x14ac:dyDescent="0.3">
      <c r="C36152" s="227"/>
    </row>
    <row r="36153" spans="3:3" ht="15.6" x14ac:dyDescent="0.3">
      <c r="C36153" s="227"/>
    </row>
    <row r="36154" spans="3:3" ht="15.6" x14ac:dyDescent="0.3">
      <c r="C36154" s="227"/>
    </row>
    <row r="36155" spans="3:3" ht="15.6" x14ac:dyDescent="0.3">
      <c r="C36155" s="227"/>
    </row>
    <row r="36156" spans="3:3" ht="15.6" x14ac:dyDescent="0.3">
      <c r="C36156" s="227"/>
    </row>
    <row r="36157" spans="3:3" ht="15.6" x14ac:dyDescent="0.3">
      <c r="C36157" s="227"/>
    </row>
    <row r="36158" spans="3:3" ht="15.6" x14ac:dyDescent="0.3">
      <c r="C36158" s="227"/>
    </row>
    <row r="36159" spans="3:3" ht="15.6" x14ac:dyDescent="0.3">
      <c r="C36159" s="227"/>
    </row>
    <row r="36160" spans="3:3" ht="15.6" x14ac:dyDescent="0.3">
      <c r="C36160" s="227"/>
    </row>
    <row r="36161" spans="3:3" ht="15.6" x14ac:dyDescent="0.3">
      <c r="C36161" s="227"/>
    </row>
    <row r="36162" spans="3:3" ht="15.6" x14ac:dyDescent="0.3">
      <c r="C36162" s="227"/>
    </row>
    <row r="36163" spans="3:3" ht="15.6" x14ac:dyDescent="0.3">
      <c r="C36163" s="227"/>
    </row>
    <row r="36164" spans="3:3" ht="15.6" x14ac:dyDescent="0.3">
      <c r="C36164" s="227"/>
    </row>
    <row r="36165" spans="3:3" ht="15.6" x14ac:dyDescent="0.3">
      <c r="C36165" s="227"/>
    </row>
    <row r="36166" spans="3:3" ht="15.6" x14ac:dyDescent="0.3">
      <c r="C36166" s="227"/>
    </row>
    <row r="36167" spans="3:3" ht="15.6" x14ac:dyDescent="0.3">
      <c r="C36167" s="227"/>
    </row>
    <row r="36168" spans="3:3" ht="15.6" x14ac:dyDescent="0.3">
      <c r="C36168" s="227"/>
    </row>
    <row r="36169" spans="3:3" ht="15.6" x14ac:dyDescent="0.3">
      <c r="C36169" s="227"/>
    </row>
    <row r="36170" spans="3:3" ht="15.6" x14ac:dyDescent="0.3">
      <c r="C36170" s="227"/>
    </row>
    <row r="36171" spans="3:3" ht="15.6" x14ac:dyDescent="0.3">
      <c r="C36171" s="227"/>
    </row>
    <row r="36172" spans="3:3" ht="15.6" x14ac:dyDescent="0.3">
      <c r="C36172" s="227"/>
    </row>
    <row r="36173" spans="3:3" ht="15.6" x14ac:dyDescent="0.3">
      <c r="C36173" s="227"/>
    </row>
    <row r="36174" spans="3:3" ht="15.6" x14ac:dyDescent="0.3">
      <c r="C36174" s="227"/>
    </row>
    <row r="36175" spans="3:3" ht="15.6" x14ac:dyDescent="0.3">
      <c r="C36175" s="227"/>
    </row>
    <row r="36176" spans="3:3" ht="15.6" x14ac:dyDescent="0.3">
      <c r="C36176" s="227"/>
    </row>
    <row r="36177" spans="3:3" ht="15.6" x14ac:dyDescent="0.3">
      <c r="C36177" s="227"/>
    </row>
    <row r="36178" spans="3:3" ht="15.6" x14ac:dyDescent="0.3">
      <c r="C36178" s="227"/>
    </row>
    <row r="36179" spans="3:3" ht="15.6" x14ac:dyDescent="0.3">
      <c r="C36179" s="227"/>
    </row>
    <row r="36180" spans="3:3" ht="15.6" x14ac:dyDescent="0.3">
      <c r="C36180" s="227"/>
    </row>
    <row r="36181" spans="3:3" ht="15.6" x14ac:dyDescent="0.3">
      <c r="C36181" s="227"/>
    </row>
    <row r="36182" spans="3:3" ht="15.6" x14ac:dyDescent="0.3">
      <c r="C36182" s="227"/>
    </row>
    <row r="36183" spans="3:3" ht="15.6" x14ac:dyDescent="0.3">
      <c r="C36183" s="227"/>
    </row>
    <row r="36184" spans="3:3" ht="15.6" x14ac:dyDescent="0.3">
      <c r="C36184" s="227"/>
    </row>
    <row r="36185" spans="3:3" ht="15.6" x14ac:dyDescent="0.3">
      <c r="C36185" s="227"/>
    </row>
    <row r="36186" spans="3:3" ht="15.6" x14ac:dyDescent="0.3">
      <c r="C36186" s="227"/>
    </row>
    <row r="36187" spans="3:3" ht="15.6" x14ac:dyDescent="0.3">
      <c r="C36187" s="227"/>
    </row>
    <row r="36188" spans="3:3" ht="15.6" x14ac:dyDescent="0.3">
      <c r="C36188" s="227"/>
    </row>
    <row r="36189" spans="3:3" ht="15.6" x14ac:dyDescent="0.3">
      <c r="C36189" s="227"/>
    </row>
    <row r="36190" spans="3:3" ht="15.6" x14ac:dyDescent="0.3">
      <c r="C36190" s="227"/>
    </row>
    <row r="36191" spans="3:3" ht="15.6" x14ac:dyDescent="0.3">
      <c r="C36191" s="227"/>
    </row>
    <row r="36192" spans="3:3" ht="15.6" x14ac:dyDescent="0.3">
      <c r="C36192" s="227"/>
    </row>
    <row r="36193" spans="3:3" ht="15.6" x14ac:dyDescent="0.3">
      <c r="C36193" s="227"/>
    </row>
    <row r="36194" spans="3:3" ht="15.6" x14ac:dyDescent="0.3">
      <c r="C36194" s="227"/>
    </row>
    <row r="36195" spans="3:3" ht="15.6" x14ac:dyDescent="0.3">
      <c r="C36195" s="227"/>
    </row>
    <row r="36196" spans="3:3" ht="15.6" x14ac:dyDescent="0.3">
      <c r="C36196" s="227"/>
    </row>
    <row r="36197" spans="3:3" ht="15.6" x14ac:dyDescent="0.3">
      <c r="C36197" s="227"/>
    </row>
    <row r="36198" spans="3:3" ht="15.6" x14ac:dyDescent="0.3">
      <c r="C36198" s="227"/>
    </row>
    <row r="36199" spans="3:3" ht="15.6" x14ac:dyDescent="0.3">
      <c r="C36199" s="227"/>
    </row>
    <row r="36200" spans="3:3" ht="15.6" x14ac:dyDescent="0.3">
      <c r="C36200" s="227"/>
    </row>
    <row r="36201" spans="3:3" ht="15.6" x14ac:dyDescent="0.3">
      <c r="C36201" s="227"/>
    </row>
    <row r="36202" spans="3:3" ht="15.6" x14ac:dyDescent="0.3">
      <c r="C36202" s="227"/>
    </row>
    <row r="36203" spans="3:3" ht="15.6" x14ac:dyDescent="0.3">
      <c r="C36203" s="227"/>
    </row>
    <row r="36204" spans="3:3" ht="15.6" x14ac:dyDescent="0.3">
      <c r="C36204" s="227"/>
    </row>
    <row r="36205" spans="3:3" ht="15.6" x14ac:dyDescent="0.3">
      <c r="C36205" s="227"/>
    </row>
    <row r="36206" spans="3:3" ht="15.6" x14ac:dyDescent="0.3">
      <c r="C36206" s="227"/>
    </row>
    <row r="36207" spans="3:3" ht="15.6" x14ac:dyDescent="0.3">
      <c r="C36207" s="227"/>
    </row>
    <row r="36208" spans="3:3" ht="15.6" x14ac:dyDescent="0.3">
      <c r="C36208" s="227"/>
    </row>
    <row r="36209" spans="3:3" ht="15.6" x14ac:dyDescent="0.3">
      <c r="C36209" s="227"/>
    </row>
    <row r="36210" spans="3:3" ht="15.6" x14ac:dyDescent="0.3">
      <c r="C36210" s="227"/>
    </row>
    <row r="36211" spans="3:3" ht="15.6" x14ac:dyDescent="0.3">
      <c r="C36211" s="227"/>
    </row>
    <row r="36212" spans="3:3" ht="15.6" x14ac:dyDescent="0.3">
      <c r="C36212" s="227"/>
    </row>
    <row r="36213" spans="3:3" ht="15.6" x14ac:dyDescent="0.3">
      <c r="C36213" s="227"/>
    </row>
    <row r="36214" spans="3:3" ht="15.6" x14ac:dyDescent="0.3">
      <c r="C36214" s="227"/>
    </row>
    <row r="36215" spans="3:3" ht="15.6" x14ac:dyDescent="0.3">
      <c r="C36215" s="227"/>
    </row>
    <row r="36216" spans="3:3" ht="15.6" x14ac:dyDescent="0.3">
      <c r="C36216" s="227"/>
    </row>
    <row r="36217" spans="3:3" ht="15.6" x14ac:dyDescent="0.3">
      <c r="C36217" s="227"/>
    </row>
    <row r="36218" spans="3:3" ht="15.6" x14ac:dyDescent="0.3">
      <c r="C36218" s="227"/>
    </row>
    <row r="36219" spans="3:3" ht="15.6" x14ac:dyDescent="0.3">
      <c r="C36219" s="227"/>
    </row>
    <row r="36220" spans="3:3" ht="15.6" x14ac:dyDescent="0.3">
      <c r="C36220" s="227"/>
    </row>
    <row r="36221" spans="3:3" ht="15.6" x14ac:dyDescent="0.3">
      <c r="C36221" s="227"/>
    </row>
    <row r="36222" spans="3:3" ht="15.6" x14ac:dyDescent="0.3">
      <c r="C36222" s="227"/>
    </row>
    <row r="36223" spans="3:3" ht="15.6" x14ac:dyDescent="0.3">
      <c r="C36223" s="227"/>
    </row>
    <row r="36224" spans="3:3" ht="15.6" x14ac:dyDescent="0.3">
      <c r="C36224" s="227"/>
    </row>
    <row r="36225" spans="3:3" ht="15.6" x14ac:dyDescent="0.3">
      <c r="C36225" s="227"/>
    </row>
    <row r="36226" spans="3:3" ht="15.6" x14ac:dyDescent="0.3">
      <c r="C36226" s="227"/>
    </row>
    <row r="36227" spans="3:3" ht="15.6" x14ac:dyDescent="0.3">
      <c r="C36227" s="227"/>
    </row>
    <row r="36228" spans="3:3" ht="15.6" x14ac:dyDescent="0.3">
      <c r="C36228" s="227"/>
    </row>
    <row r="36229" spans="3:3" ht="15.6" x14ac:dyDescent="0.3">
      <c r="C36229" s="227"/>
    </row>
    <row r="36230" spans="3:3" ht="15.6" x14ac:dyDescent="0.3">
      <c r="C36230" s="227"/>
    </row>
    <row r="36231" spans="3:3" ht="15.6" x14ac:dyDescent="0.3">
      <c r="C36231" s="227"/>
    </row>
    <row r="36232" spans="3:3" ht="15.6" x14ac:dyDescent="0.3">
      <c r="C36232" s="227"/>
    </row>
    <row r="36233" spans="3:3" ht="15.6" x14ac:dyDescent="0.3">
      <c r="C36233" s="227"/>
    </row>
    <row r="36234" spans="3:3" ht="15.6" x14ac:dyDescent="0.3">
      <c r="C36234" s="227"/>
    </row>
    <row r="36235" spans="3:3" ht="15.6" x14ac:dyDescent="0.3">
      <c r="C36235" s="227"/>
    </row>
    <row r="36236" spans="3:3" ht="15.6" x14ac:dyDescent="0.3">
      <c r="C36236" s="227"/>
    </row>
    <row r="36237" spans="3:3" ht="15.6" x14ac:dyDescent="0.3">
      <c r="C36237" s="227"/>
    </row>
    <row r="36238" spans="3:3" ht="15.6" x14ac:dyDescent="0.3">
      <c r="C36238" s="227"/>
    </row>
    <row r="36239" spans="3:3" ht="15.6" x14ac:dyDescent="0.3">
      <c r="C36239" s="227"/>
    </row>
    <row r="36240" spans="3:3" ht="15.6" x14ac:dyDescent="0.3">
      <c r="C36240" s="227"/>
    </row>
    <row r="36241" spans="3:3" ht="15.6" x14ac:dyDescent="0.3">
      <c r="C36241" s="227"/>
    </row>
    <row r="36242" spans="3:3" ht="15.6" x14ac:dyDescent="0.3">
      <c r="C36242" s="227"/>
    </row>
    <row r="36243" spans="3:3" ht="15.6" x14ac:dyDescent="0.3">
      <c r="C36243" s="227"/>
    </row>
    <row r="36244" spans="3:3" ht="15.6" x14ac:dyDescent="0.3">
      <c r="C36244" s="227"/>
    </row>
    <row r="36245" spans="3:3" ht="15.6" x14ac:dyDescent="0.3">
      <c r="C36245" s="227"/>
    </row>
    <row r="36246" spans="3:3" ht="15.6" x14ac:dyDescent="0.3">
      <c r="C36246" s="227"/>
    </row>
    <row r="36247" spans="3:3" ht="15.6" x14ac:dyDescent="0.3">
      <c r="C36247" s="227"/>
    </row>
    <row r="36248" spans="3:3" ht="15.6" x14ac:dyDescent="0.3">
      <c r="C36248" s="227"/>
    </row>
    <row r="36249" spans="3:3" ht="15.6" x14ac:dyDescent="0.3">
      <c r="C36249" s="227"/>
    </row>
    <row r="36250" spans="3:3" ht="15.6" x14ac:dyDescent="0.3">
      <c r="C36250" s="227"/>
    </row>
    <row r="36251" spans="3:3" ht="15.6" x14ac:dyDescent="0.3">
      <c r="C36251" s="227"/>
    </row>
    <row r="36252" spans="3:3" ht="15.6" x14ac:dyDescent="0.3">
      <c r="C36252" s="227"/>
    </row>
    <row r="36253" spans="3:3" ht="15.6" x14ac:dyDescent="0.3">
      <c r="C36253" s="227"/>
    </row>
    <row r="36254" spans="3:3" ht="15.6" x14ac:dyDescent="0.3">
      <c r="C36254" s="227"/>
    </row>
    <row r="36255" spans="3:3" ht="15.6" x14ac:dyDescent="0.3">
      <c r="C36255" s="227"/>
    </row>
    <row r="36256" spans="3:3" ht="15.6" x14ac:dyDescent="0.3">
      <c r="C36256" s="227"/>
    </row>
    <row r="36257" spans="3:3" ht="15.6" x14ac:dyDescent="0.3">
      <c r="C36257" s="227"/>
    </row>
    <row r="36258" spans="3:3" ht="15.6" x14ac:dyDescent="0.3">
      <c r="C36258" s="227"/>
    </row>
    <row r="36259" spans="3:3" ht="15.6" x14ac:dyDescent="0.3">
      <c r="C36259" s="227"/>
    </row>
    <row r="36260" spans="3:3" ht="15.6" x14ac:dyDescent="0.3">
      <c r="C36260" s="227"/>
    </row>
    <row r="36261" spans="3:3" ht="15.6" x14ac:dyDescent="0.3">
      <c r="C36261" s="227"/>
    </row>
    <row r="36262" spans="3:3" ht="15.6" x14ac:dyDescent="0.3">
      <c r="C36262" s="227"/>
    </row>
    <row r="36263" spans="3:3" ht="15.6" x14ac:dyDescent="0.3">
      <c r="C36263" s="227"/>
    </row>
    <row r="36264" spans="3:3" ht="15.6" x14ac:dyDescent="0.3">
      <c r="C36264" s="227"/>
    </row>
    <row r="36265" spans="3:3" ht="15.6" x14ac:dyDescent="0.3">
      <c r="C36265" s="227"/>
    </row>
    <row r="36266" spans="3:3" ht="15.6" x14ac:dyDescent="0.3">
      <c r="C36266" s="227"/>
    </row>
    <row r="36267" spans="3:3" ht="15.6" x14ac:dyDescent="0.3">
      <c r="C36267" s="227"/>
    </row>
    <row r="36268" spans="3:3" ht="15.6" x14ac:dyDescent="0.3">
      <c r="C36268" s="227"/>
    </row>
    <row r="36269" spans="3:3" ht="15.6" x14ac:dyDescent="0.3">
      <c r="C36269" s="227"/>
    </row>
    <row r="36270" spans="3:3" ht="15.6" x14ac:dyDescent="0.3">
      <c r="C36270" s="227"/>
    </row>
    <row r="36271" spans="3:3" ht="15.6" x14ac:dyDescent="0.3">
      <c r="C36271" s="227"/>
    </row>
    <row r="36272" spans="3:3" ht="15.6" x14ac:dyDescent="0.3">
      <c r="C36272" s="227"/>
    </row>
    <row r="36273" spans="3:3" ht="15.6" x14ac:dyDescent="0.3">
      <c r="C36273" s="227"/>
    </row>
    <row r="36274" spans="3:3" ht="15.6" x14ac:dyDescent="0.3">
      <c r="C36274" s="227"/>
    </row>
    <row r="36275" spans="3:3" ht="15.6" x14ac:dyDescent="0.3">
      <c r="C36275" s="227"/>
    </row>
    <row r="36276" spans="3:3" ht="15.6" x14ac:dyDescent="0.3">
      <c r="C36276" s="227"/>
    </row>
    <row r="36277" spans="3:3" ht="15.6" x14ac:dyDescent="0.3">
      <c r="C36277" s="227"/>
    </row>
    <row r="36278" spans="3:3" ht="15.6" x14ac:dyDescent="0.3">
      <c r="C36278" s="227"/>
    </row>
    <row r="36279" spans="3:3" ht="15.6" x14ac:dyDescent="0.3">
      <c r="C36279" s="227"/>
    </row>
    <row r="36280" spans="3:3" ht="15.6" x14ac:dyDescent="0.3">
      <c r="C36280" s="227"/>
    </row>
    <row r="36281" spans="3:3" ht="15.6" x14ac:dyDescent="0.3">
      <c r="C36281" s="227"/>
    </row>
    <row r="36282" spans="3:3" ht="15.6" x14ac:dyDescent="0.3">
      <c r="C36282" s="227"/>
    </row>
    <row r="36283" spans="3:3" ht="15.6" x14ac:dyDescent="0.3">
      <c r="C36283" s="227"/>
    </row>
    <row r="36284" spans="3:3" ht="15.6" x14ac:dyDescent="0.3">
      <c r="C36284" s="227"/>
    </row>
    <row r="36285" spans="3:3" ht="15.6" x14ac:dyDescent="0.3">
      <c r="C36285" s="227"/>
    </row>
    <row r="36286" spans="3:3" ht="15.6" x14ac:dyDescent="0.3">
      <c r="C36286" s="227"/>
    </row>
    <row r="36287" spans="3:3" ht="15.6" x14ac:dyDescent="0.3">
      <c r="C36287" s="227"/>
    </row>
    <row r="36288" spans="3:3" ht="15.6" x14ac:dyDescent="0.3">
      <c r="C36288" s="227"/>
    </row>
    <row r="36289" spans="3:3" ht="15.6" x14ac:dyDescent="0.3">
      <c r="C36289" s="227"/>
    </row>
    <row r="36290" spans="3:3" ht="15.6" x14ac:dyDescent="0.3">
      <c r="C36290" s="227"/>
    </row>
    <row r="36291" spans="3:3" ht="15.6" x14ac:dyDescent="0.3">
      <c r="C36291" s="227"/>
    </row>
    <row r="36292" spans="3:3" ht="15.6" x14ac:dyDescent="0.3">
      <c r="C36292" s="227"/>
    </row>
    <row r="36293" spans="3:3" ht="15.6" x14ac:dyDescent="0.3">
      <c r="C36293" s="227"/>
    </row>
    <row r="36294" spans="3:3" ht="15.6" x14ac:dyDescent="0.3">
      <c r="C36294" s="227"/>
    </row>
    <row r="36295" spans="3:3" ht="15.6" x14ac:dyDescent="0.3">
      <c r="C36295" s="227"/>
    </row>
    <row r="36296" spans="3:3" ht="15.6" x14ac:dyDescent="0.3">
      <c r="C36296" s="227"/>
    </row>
    <row r="36297" spans="3:3" ht="15.6" x14ac:dyDescent="0.3">
      <c r="C36297" s="227"/>
    </row>
    <row r="36298" spans="3:3" ht="15.6" x14ac:dyDescent="0.3">
      <c r="C36298" s="227"/>
    </row>
    <row r="36299" spans="3:3" ht="15.6" x14ac:dyDescent="0.3">
      <c r="C36299" s="227"/>
    </row>
    <row r="36300" spans="3:3" ht="15.6" x14ac:dyDescent="0.3">
      <c r="C36300" s="227"/>
    </row>
    <row r="36301" spans="3:3" ht="15.6" x14ac:dyDescent="0.3">
      <c r="C36301" s="227"/>
    </row>
    <row r="36302" spans="3:3" ht="15.6" x14ac:dyDescent="0.3">
      <c r="C36302" s="227"/>
    </row>
    <row r="36303" spans="3:3" ht="15.6" x14ac:dyDescent="0.3">
      <c r="C36303" s="227"/>
    </row>
    <row r="36304" spans="3:3" ht="15.6" x14ac:dyDescent="0.3">
      <c r="C36304" s="227"/>
    </row>
    <row r="36305" spans="3:3" ht="15.6" x14ac:dyDescent="0.3">
      <c r="C36305" s="227"/>
    </row>
    <row r="36306" spans="3:3" ht="15.6" x14ac:dyDescent="0.3">
      <c r="C36306" s="227"/>
    </row>
    <row r="36307" spans="3:3" ht="15.6" x14ac:dyDescent="0.3">
      <c r="C36307" s="227"/>
    </row>
    <row r="36308" spans="3:3" ht="15.6" x14ac:dyDescent="0.3">
      <c r="C36308" s="227"/>
    </row>
    <row r="36309" spans="3:3" ht="15.6" x14ac:dyDescent="0.3">
      <c r="C36309" s="227"/>
    </row>
    <row r="36310" spans="3:3" ht="15.6" x14ac:dyDescent="0.3">
      <c r="C36310" s="227"/>
    </row>
    <row r="36311" spans="3:3" ht="15.6" x14ac:dyDescent="0.3">
      <c r="C36311" s="227"/>
    </row>
    <row r="36312" spans="3:3" ht="15.6" x14ac:dyDescent="0.3">
      <c r="C36312" s="227"/>
    </row>
    <row r="36313" spans="3:3" ht="15.6" x14ac:dyDescent="0.3">
      <c r="C36313" s="227"/>
    </row>
    <row r="36314" spans="3:3" ht="15.6" x14ac:dyDescent="0.3">
      <c r="C36314" s="227"/>
    </row>
    <row r="36315" spans="3:3" ht="15.6" x14ac:dyDescent="0.3">
      <c r="C36315" s="227"/>
    </row>
    <row r="36316" spans="3:3" ht="15.6" x14ac:dyDescent="0.3">
      <c r="C36316" s="227"/>
    </row>
    <row r="36317" spans="3:3" ht="15.6" x14ac:dyDescent="0.3">
      <c r="C36317" s="227"/>
    </row>
    <row r="36318" spans="3:3" ht="15.6" x14ac:dyDescent="0.3">
      <c r="C36318" s="227"/>
    </row>
    <row r="36319" spans="3:3" ht="15.6" x14ac:dyDescent="0.3">
      <c r="C36319" s="227"/>
    </row>
    <row r="36320" spans="3:3" ht="15.6" x14ac:dyDescent="0.3">
      <c r="C36320" s="227"/>
    </row>
    <row r="36321" spans="3:3" ht="15.6" x14ac:dyDescent="0.3">
      <c r="C36321" s="227"/>
    </row>
    <row r="36322" spans="3:3" ht="15.6" x14ac:dyDescent="0.3">
      <c r="C36322" s="227"/>
    </row>
    <row r="36323" spans="3:3" ht="15.6" x14ac:dyDescent="0.3">
      <c r="C36323" s="227"/>
    </row>
    <row r="36324" spans="3:3" ht="15.6" x14ac:dyDescent="0.3">
      <c r="C36324" s="227"/>
    </row>
    <row r="36325" spans="3:3" ht="15.6" x14ac:dyDescent="0.3">
      <c r="C36325" s="227"/>
    </row>
    <row r="36326" spans="3:3" ht="15.6" x14ac:dyDescent="0.3">
      <c r="C36326" s="227"/>
    </row>
    <row r="36327" spans="3:3" ht="15.6" x14ac:dyDescent="0.3">
      <c r="C36327" s="227"/>
    </row>
    <row r="36328" spans="3:3" ht="15.6" x14ac:dyDescent="0.3">
      <c r="C36328" s="227"/>
    </row>
    <row r="36329" spans="3:3" ht="15.6" x14ac:dyDescent="0.3">
      <c r="C36329" s="227"/>
    </row>
    <row r="36330" spans="3:3" ht="15.6" x14ac:dyDescent="0.3">
      <c r="C36330" s="227"/>
    </row>
    <row r="36331" spans="3:3" ht="15.6" x14ac:dyDescent="0.3">
      <c r="C36331" s="227"/>
    </row>
    <row r="36332" spans="3:3" ht="15.6" x14ac:dyDescent="0.3">
      <c r="C36332" s="227"/>
    </row>
    <row r="36333" spans="3:3" ht="15.6" x14ac:dyDescent="0.3">
      <c r="C36333" s="227"/>
    </row>
    <row r="36334" spans="3:3" ht="15.6" x14ac:dyDescent="0.3">
      <c r="C36334" s="227"/>
    </row>
    <row r="36335" spans="3:3" ht="15.6" x14ac:dyDescent="0.3">
      <c r="C36335" s="227"/>
    </row>
    <row r="36336" spans="3:3" ht="15.6" x14ac:dyDescent="0.3">
      <c r="C36336" s="227"/>
    </row>
    <row r="36337" spans="3:3" ht="15.6" x14ac:dyDescent="0.3">
      <c r="C36337" s="227"/>
    </row>
    <row r="36338" spans="3:3" ht="15.6" x14ac:dyDescent="0.3">
      <c r="C36338" s="227"/>
    </row>
    <row r="36339" spans="3:3" ht="15.6" x14ac:dyDescent="0.3">
      <c r="C36339" s="227"/>
    </row>
    <row r="36340" spans="3:3" ht="15.6" x14ac:dyDescent="0.3">
      <c r="C36340" s="227"/>
    </row>
    <row r="36341" spans="3:3" ht="15.6" x14ac:dyDescent="0.3">
      <c r="C36341" s="227"/>
    </row>
    <row r="36342" spans="3:3" ht="15.6" x14ac:dyDescent="0.3">
      <c r="C36342" s="227"/>
    </row>
    <row r="36343" spans="3:3" ht="15.6" x14ac:dyDescent="0.3">
      <c r="C36343" s="227"/>
    </row>
    <row r="36344" spans="3:3" ht="15.6" x14ac:dyDescent="0.3">
      <c r="C36344" s="227"/>
    </row>
    <row r="36345" spans="3:3" ht="15.6" x14ac:dyDescent="0.3">
      <c r="C36345" s="227"/>
    </row>
    <row r="36346" spans="3:3" ht="15.6" x14ac:dyDescent="0.3">
      <c r="C36346" s="227"/>
    </row>
    <row r="36347" spans="3:3" ht="15.6" x14ac:dyDescent="0.3">
      <c r="C36347" s="227"/>
    </row>
    <row r="36348" spans="3:3" ht="15.6" x14ac:dyDescent="0.3">
      <c r="C36348" s="227"/>
    </row>
    <row r="36349" spans="3:3" ht="15.6" x14ac:dyDescent="0.3">
      <c r="C36349" s="227"/>
    </row>
    <row r="36350" spans="3:3" ht="15.6" x14ac:dyDescent="0.3">
      <c r="C36350" s="227"/>
    </row>
    <row r="36351" spans="3:3" ht="15.6" x14ac:dyDescent="0.3">
      <c r="C36351" s="227"/>
    </row>
    <row r="36352" spans="3:3" ht="15.6" x14ac:dyDescent="0.3">
      <c r="C36352" s="227"/>
    </row>
    <row r="36353" spans="3:3" ht="15.6" x14ac:dyDescent="0.3">
      <c r="C36353" s="227"/>
    </row>
    <row r="36354" spans="3:3" ht="15.6" x14ac:dyDescent="0.3">
      <c r="C36354" s="227"/>
    </row>
    <row r="36355" spans="3:3" ht="15.6" x14ac:dyDescent="0.3">
      <c r="C36355" s="227"/>
    </row>
    <row r="36356" spans="3:3" ht="15.6" x14ac:dyDescent="0.3">
      <c r="C36356" s="227"/>
    </row>
    <row r="36357" spans="3:3" ht="15.6" x14ac:dyDescent="0.3">
      <c r="C36357" s="227"/>
    </row>
    <row r="36358" spans="3:3" ht="15.6" x14ac:dyDescent="0.3">
      <c r="C36358" s="227"/>
    </row>
    <row r="36359" spans="3:3" ht="15.6" x14ac:dyDescent="0.3">
      <c r="C36359" s="227"/>
    </row>
    <row r="36360" spans="3:3" ht="15.6" x14ac:dyDescent="0.3">
      <c r="C36360" s="227"/>
    </row>
    <row r="36361" spans="3:3" ht="15.6" x14ac:dyDescent="0.3">
      <c r="C36361" s="227"/>
    </row>
    <row r="36362" spans="3:3" ht="15.6" x14ac:dyDescent="0.3">
      <c r="C36362" s="227"/>
    </row>
    <row r="36363" spans="3:3" ht="15.6" x14ac:dyDescent="0.3">
      <c r="C36363" s="227"/>
    </row>
    <row r="36364" spans="3:3" ht="15.6" x14ac:dyDescent="0.3">
      <c r="C36364" s="227"/>
    </row>
    <row r="36365" spans="3:3" ht="15.6" x14ac:dyDescent="0.3">
      <c r="C36365" s="227"/>
    </row>
    <row r="36366" spans="3:3" ht="15.6" x14ac:dyDescent="0.3">
      <c r="C36366" s="227"/>
    </row>
    <row r="36367" spans="3:3" ht="15.6" x14ac:dyDescent="0.3">
      <c r="C36367" s="227"/>
    </row>
    <row r="36368" spans="3:3" ht="15.6" x14ac:dyDescent="0.3">
      <c r="C36368" s="227"/>
    </row>
    <row r="36369" spans="3:3" ht="15.6" x14ac:dyDescent="0.3">
      <c r="C36369" s="227"/>
    </row>
    <row r="36370" spans="3:3" ht="15.6" x14ac:dyDescent="0.3">
      <c r="C36370" s="227"/>
    </row>
    <row r="36371" spans="3:3" ht="15.6" x14ac:dyDescent="0.3">
      <c r="C36371" s="227"/>
    </row>
    <row r="36372" spans="3:3" ht="15.6" x14ac:dyDescent="0.3">
      <c r="C36372" s="227"/>
    </row>
    <row r="36373" spans="3:3" ht="15.6" x14ac:dyDescent="0.3">
      <c r="C36373" s="227"/>
    </row>
    <row r="36374" spans="3:3" ht="15.6" x14ac:dyDescent="0.3">
      <c r="C36374" s="227"/>
    </row>
    <row r="36375" spans="3:3" ht="15.6" x14ac:dyDescent="0.3">
      <c r="C36375" s="227"/>
    </row>
    <row r="36376" spans="3:3" ht="15.6" x14ac:dyDescent="0.3">
      <c r="C36376" s="227"/>
    </row>
    <row r="36377" spans="3:3" ht="15.6" x14ac:dyDescent="0.3">
      <c r="C36377" s="227"/>
    </row>
    <row r="36378" spans="3:3" ht="15.6" x14ac:dyDescent="0.3">
      <c r="C36378" s="227"/>
    </row>
    <row r="36379" spans="3:3" ht="15.6" x14ac:dyDescent="0.3">
      <c r="C36379" s="227"/>
    </row>
    <row r="36380" spans="3:3" ht="15.6" x14ac:dyDescent="0.3">
      <c r="C36380" s="227"/>
    </row>
    <row r="36381" spans="3:3" ht="15.6" x14ac:dyDescent="0.3">
      <c r="C36381" s="227"/>
    </row>
    <row r="36382" spans="3:3" ht="15.6" x14ac:dyDescent="0.3">
      <c r="C36382" s="227"/>
    </row>
    <row r="36383" spans="3:3" ht="15.6" x14ac:dyDescent="0.3">
      <c r="C36383" s="227"/>
    </row>
    <row r="36384" spans="3:3" ht="15.6" x14ac:dyDescent="0.3">
      <c r="C36384" s="227"/>
    </row>
    <row r="36385" spans="3:3" ht="15.6" x14ac:dyDescent="0.3">
      <c r="C36385" s="227"/>
    </row>
    <row r="36386" spans="3:3" ht="15.6" x14ac:dyDescent="0.3">
      <c r="C36386" s="227"/>
    </row>
    <row r="36387" spans="3:3" ht="15.6" x14ac:dyDescent="0.3">
      <c r="C36387" s="227"/>
    </row>
    <row r="36388" spans="3:3" ht="15.6" x14ac:dyDescent="0.3">
      <c r="C36388" s="227"/>
    </row>
    <row r="36389" spans="3:3" ht="15.6" x14ac:dyDescent="0.3">
      <c r="C36389" s="227"/>
    </row>
    <row r="36390" spans="3:3" ht="15.6" x14ac:dyDescent="0.3">
      <c r="C36390" s="227"/>
    </row>
    <row r="36391" spans="3:3" ht="15.6" x14ac:dyDescent="0.3">
      <c r="C36391" s="227"/>
    </row>
    <row r="36392" spans="3:3" ht="15.6" x14ac:dyDescent="0.3">
      <c r="C36392" s="227"/>
    </row>
    <row r="36393" spans="3:3" ht="15.6" x14ac:dyDescent="0.3">
      <c r="C36393" s="227"/>
    </row>
    <row r="36394" spans="3:3" ht="15.6" x14ac:dyDescent="0.3">
      <c r="C36394" s="227"/>
    </row>
    <row r="36395" spans="3:3" ht="15.6" x14ac:dyDescent="0.3">
      <c r="C36395" s="227"/>
    </row>
    <row r="36396" spans="3:3" ht="15.6" x14ac:dyDescent="0.3">
      <c r="C36396" s="227"/>
    </row>
    <row r="36397" spans="3:3" ht="15.6" x14ac:dyDescent="0.3">
      <c r="C36397" s="227"/>
    </row>
    <row r="36398" spans="3:3" ht="15.6" x14ac:dyDescent="0.3">
      <c r="C36398" s="227"/>
    </row>
    <row r="36399" spans="3:3" ht="15.6" x14ac:dyDescent="0.3">
      <c r="C36399" s="227"/>
    </row>
    <row r="36400" spans="3:3" ht="15.6" x14ac:dyDescent="0.3">
      <c r="C36400" s="227"/>
    </row>
    <row r="36401" spans="3:3" ht="15.6" x14ac:dyDescent="0.3">
      <c r="C36401" s="227"/>
    </row>
    <row r="36402" spans="3:3" ht="15.6" x14ac:dyDescent="0.3">
      <c r="C36402" s="227"/>
    </row>
    <row r="36403" spans="3:3" ht="15.6" x14ac:dyDescent="0.3">
      <c r="C36403" s="227"/>
    </row>
    <row r="36404" spans="3:3" ht="15.6" x14ac:dyDescent="0.3">
      <c r="C36404" s="227"/>
    </row>
    <row r="36405" spans="3:3" ht="15.6" x14ac:dyDescent="0.3">
      <c r="C36405" s="227"/>
    </row>
    <row r="36406" spans="3:3" ht="15.6" x14ac:dyDescent="0.3">
      <c r="C36406" s="227"/>
    </row>
    <row r="36407" spans="3:3" ht="15.6" x14ac:dyDescent="0.3">
      <c r="C36407" s="227"/>
    </row>
    <row r="36408" spans="3:3" ht="15.6" x14ac:dyDescent="0.3">
      <c r="C36408" s="227"/>
    </row>
    <row r="36409" spans="3:3" ht="15.6" x14ac:dyDescent="0.3">
      <c r="C36409" s="227"/>
    </row>
    <row r="36410" spans="3:3" ht="15.6" x14ac:dyDescent="0.3">
      <c r="C36410" s="227"/>
    </row>
    <row r="36411" spans="3:3" ht="15.6" x14ac:dyDescent="0.3">
      <c r="C36411" s="227"/>
    </row>
    <row r="36412" spans="3:3" ht="15.6" x14ac:dyDescent="0.3">
      <c r="C36412" s="227"/>
    </row>
    <row r="36413" spans="3:3" ht="15.6" x14ac:dyDescent="0.3">
      <c r="C36413" s="227"/>
    </row>
    <row r="36414" spans="3:3" ht="15.6" x14ac:dyDescent="0.3">
      <c r="C36414" s="227"/>
    </row>
    <row r="36415" spans="3:3" ht="15.6" x14ac:dyDescent="0.3">
      <c r="C36415" s="227"/>
    </row>
    <row r="36416" spans="3:3" ht="15.6" x14ac:dyDescent="0.3">
      <c r="C36416" s="227"/>
    </row>
    <row r="36417" spans="3:3" ht="15.6" x14ac:dyDescent="0.3">
      <c r="C36417" s="227"/>
    </row>
    <row r="36418" spans="3:3" ht="15.6" x14ac:dyDescent="0.3">
      <c r="C36418" s="227"/>
    </row>
    <row r="36419" spans="3:3" ht="15.6" x14ac:dyDescent="0.3">
      <c r="C36419" s="227"/>
    </row>
    <row r="36420" spans="3:3" ht="15.6" x14ac:dyDescent="0.3">
      <c r="C36420" s="227"/>
    </row>
    <row r="36421" spans="3:3" ht="15.6" x14ac:dyDescent="0.3">
      <c r="C36421" s="227"/>
    </row>
    <row r="36422" spans="3:3" ht="15.6" x14ac:dyDescent="0.3">
      <c r="C36422" s="227"/>
    </row>
    <row r="36423" spans="3:3" ht="15.6" x14ac:dyDescent="0.3">
      <c r="C36423" s="227"/>
    </row>
    <row r="36424" spans="3:3" ht="15.6" x14ac:dyDescent="0.3">
      <c r="C36424" s="227"/>
    </row>
    <row r="36425" spans="3:3" ht="15.6" x14ac:dyDescent="0.3">
      <c r="C36425" s="227"/>
    </row>
    <row r="36426" spans="3:3" ht="15.6" x14ac:dyDescent="0.3">
      <c r="C36426" s="227"/>
    </row>
    <row r="36427" spans="3:3" ht="15.6" x14ac:dyDescent="0.3">
      <c r="C36427" s="227"/>
    </row>
    <row r="36428" spans="3:3" ht="15.6" x14ac:dyDescent="0.3">
      <c r="C36428" s="227"/>
    </row>
    <row r="36429" spans="3:3" ht="15.6" x14ac:dyDescent="0.3">
      <c r="C36429" s="227"/>
    </row>
    <row r="36430" spans="3:3" ht="15.6" x14ac:dyDescent="0.3">
      <c r="C36430" s="227"/>
    </row>
    <row r="36431" spans="3:3" ht="15.6" x14ac:dyDescent="0.3">
      <c r="C36431" s="227"/>
    </row>
    <row r="36432" spans="3:3" ht="15.6" x14ac:dyDescent="0.3">
      <c r="C36432" s="227"/>
    </row>
    <row r="36433" spans="3:3" ht="15.6" x14ac:dyDescent="0.3">
      <c r="C36433" s="227"/>
    </row>
    <row r="36434" spans="3:3" ht="15.6" x14ac:dyDescent="0.3">
      <c r="C36434" s="227"/>
    </row>
    <row r="36435" spans="3:3" ht="15.6" x14ac:dyDescent="0.3">
      <c r="C36435" s="227"/>
    </row>
    <row r="36436" spans="3:3" ht="15.6" x14ac:dyDescent="0.3">
      <c r="C36436" s="227"/>
    </row>
    <row r="36437" spans="3:3" ht="15.6" x14ac:dyDescent="0.3">
      <c r="C36437" s="227"/>
    </row>
    <row r="36438" spans="3:3" ht="15.6" x14ac:dyDescent="0.3">
      <c r="C36438" s="227"/>
    </row>
    <row r="36439" spans="3:3" ht="15.6" x14ac:dyDescent="0.3">
      <c r="C36439" s="227"/>
    </row>
    <row r="36440" spans="3:3" ht="15.6" x14ac:dyDescent="0.3">
      <c r="C36440" s="227"/>
    </row>
    <row r="36441" spans="3:3" ht="15.6" x14ac:dyDescent="0.3">
      <c r="C36441" s="227"/>
    </row>
    <row r="36442" spans="3:3" ht="15.6" x14ac:dyDescent="0.3">
      <c r="C36442" s="227"/>
    </row>
    <row r="36443" spans="3:3" ht="15.6" x14ac:dyDescent="0.3">
      <c r="C36443" s="227"/>
    </row>
    <row r="36444" spans="3:3" ht="15.6" x14ac:dyDescent="0.3">
      <c r="C36444" s="227"/>
    </row>
    <row r="36445" spans="3:3" ht="15.6" x14ac:dyDescent="0.3">
      <c r="C36445" s="227"/>
    </row>
    <row r="36446" spans="3:3" ht="15.6" x14ac:dyDescent="0.3">
      <c r="C36446" s="227"/>
    </row>
    <row r="36447" spans="3:3" ht="15.6" x14ac:dyDescent="0.3">
      <c r="C36447" s="227"/>
    </row>
    <row r="36448" spans="3:3" ht="15.6" x14ac:dyDescent="0.3">
      <c r="C36448" s="227"/>
    </row>
    <row r="36449" spans="3:3" ht="15.6" x14ac:dyDescent="0.3">
      <c r="C36449" s="227"/>
    </row>
    <row r="36450" spans="3:3" ht="15.6" x14ac:dyDescent="0.3">
      <c r="C36450" s="227"/>
    </row>
    <row r="36451" spans="3:3" ht="15.6" x14ac:dyDescent="0.3">
      <c r="C36451" s="227"/>
    </row>
    <row r="36452" spans="3:3" ht="15.6" x14ac:dyDescent="0.3">
      <c r="C36452" s="227"/>
    </row>
    <row r="36453" spans="3:3" ht="15.6" x14ac:dyDescent="0.3">
      <c r="C36453" s="227"/>
    </row>
    <row r="36454" spans="3:3" ht="15.6" x14ac:dyDescent="0.3">
      <c r="C36454" s="227"/>
    </row>
    <row r="36455" spans="3:3" ht="15.6" x14ac:dyDescent="0.3">
      <c r="C36455" s="227"/>
    </row>
    <row r="36456" spans="3:3" ht="15.6" x14ac:dyDescent="0.3">
      <c r="C36456" s="227"/>
    </row>
    <row r="36457" spans="3:3" ht="15.6" x14ac:dyDescent="0.3">
      <c r="C36457" s="227"/>
    </row>
    <row r="36458" spans="3:3" ht="15.6" x14ac:dyDescent="0.3">
      <c r="C36458" s="227"/>
    </row>
    <row r="36459" spans="3:3" ht="15.6" x14ac:dyDescent="0.3">
      <c r="C36459" s="227"/>
    </row>
    <row r="36460" spans="3:3" ht="15.6" x14ac:dyDescent="0.3">
      <c r="C36460" s="227"/>
    </row>
    <row r="36461" spans="3:3" ht="15.6" x14ac:dyDescent="0.3">
      <c r="C36461" s="227"/>
    </row>
    <row r="36462" spans="3:3" ht="15.6" x14ac:dyDescent="0.3">
      <c r="C36462" s="227"/>
    </row>
    <row r="36463" spans="3:3" ht="15.6" x14ac:dyDescent="0.3">
      <c r="C36463" s="227"/>
    </row>
    <row r="36464" spans="3:3" ht="15.6" x14ac:dyDescent="0.3">
      <c r="C36464" s="227"/>
    </row>
    <row r="36465" spans="3:3" ht="15.6" x14ac:dyDescent="0.3">
      <c r="C36465" s="227"/>
    </row>
    <row r="36466" spans="3:3" ht="15.6" x14ac:dyDescent="0.3">
      <c r="C36466" s="227"/>
    </row>
    <row r="36467" spans="3:3" ht="15.6" x14ac:dyDescent="0.3">
      <c r="C36467" s="227"/>
    </row>
    <row r="36468" spans="3:3" ht="15.6" x14ac:dyDescent="0.3">
      <c r="C36468" s="227"/>
    </row>
    <row r="36469" spans="3:3" ht="15.6" x14ac:dyDescent="0.3">
      <c r="C36469" s="227"/>
    </row>
    <row r="36470" spans="3:3" ht="15.6" x14ac:dyDescent="0.3">
      <c r="C36470" s="227"/>
    </row>
    <row r="36471" spans="3:3" ht="15.6" x14ac:dyDescent="0.3">
      <c r="C36471" s="227"/>
    </row>
    <row r="36472" spans="3:3" ht="15.6" x14ac:dyDescent="0.3">
      <c r="C36472" s="227"/>
    </row>
    <row r="36473" spans="3:3" ht="15.6" x14ac:dyDescent="0.3">
      <c r="C36473" s="227"/>
    </row>
    <row r="36474" spans="3:3" ht="15.6" x14ac:dyDescent="0.3">
      <c r="C36474" s="227"/>
    </row>
    <row r="36475" spans="3:3" ht="15.6" x14ac:dyDescent="0.3">
      <c r="C36475" s="227"/>
    </row>
    <row r="36476" spans="3:3" ht="15.6" x14ac:dyDescent="0.3">
      <c r="C36476" s="227"/>
    </row>
    <row r="36477" spans="3:3" ht="15.6" x14ac:dyDescent="0.3">
      <c r="C36477" s="227"/>
    </row>
    <row r="36478" spans="3:3" ht="15.6" x14ac:dyDescent="0.3">
      <c r="C36478" s="227"/>
    </row>
    <row r="36479" spans="3:3" ht="15.6" x14ac:dyDescent="0.3">
      <c r="C36479" s="227"/>
    </row>
    <row r="36480" spans="3:3" ht="15.6" x14ac:dyDescent="0.3">
      <c r="C36480" s="227"/>
    </row>
    <row r="36481" spans="3:3" ht="15.6" x14ac:dyDescent="0.3">
      <c r="C36481" s="227"/>
    </row>
    <row r="36482" spans="3:3" ht="15.6" x14ac:dyDescent="0.3">
      <c r="C36482" s="227"/>
    </row>
    <row r="36483" spans="3:3" ht="15.6" x14ac:dyDescent="0.3">
      <c r="C36483" s="227"/>
    </row>
    <row r="36484" spans="3:3" ht="15.6" x14ac:dyDescent="0.3">
      <c r="C36484" s="227"/>
    </row>
    <row r="36485" spans="3:3" ht="15.6" x14ac:dyDescent="0.3">
      <c r="C36485" s="227"/>
    </row>
    <row r="36486" spans="3:3" ht="15.6" x14ac:dyDescent="0.3">
      <c r="C36486" s="227"/>
    </row>
    <row r="36487" spans="3:3" ht="15.6" x14ac:dyDescent="0.3">
      <c r="C36487" s="227"/>
    </row>
    <row r="36488" spans="3:3" ht="15.6" x14ac:dyDescent="0.3">
      <c r="C36488" s="227"/>
    </row>
    <row r="36489" spans="3:3" ht="15.6" x14ac:dyDescent="0.3">
      <c r="C36489" s="227"/>
    </row>
    <row r="36490" spans="3:3" ht="15.6" x14ac:dyDescent="0.3">
      <c r="C36490" s="227"/>
    </row>
    <row r="36491" spans="3:3" ht="15.6" x14ac:dyDescent="0.3">
      <c r="C36491" s="227"/>
    </row>
    <row r="36492" spans="3:3" ht="15.6" x14ac:dyDescent="0.3">
      <c r="C36492" s="227"/>
    </row>
    <row r="36493" spans="3:3" ht="15.6" x14ac:dyDescent="0.3">
      <c r="C36493" s="227"/>
    </row>
    <row r="36494" spans="3:3" ht="15.6" x14ac:dyDescent="0.3">
      <c r="C36494" s="227"/>
    </row>
    <row r="36495" spans="3:3" ht="15.6" x14ac:dyDescent="0.3">
      <c r="C36495" s="227"/>
    </row>
    <row r="36496" spans="3:3" ht="15.6" x14ac:dyDescent="0.3">
      <c r="C36496" s="227"/>
    </row>
    <row r="36497" spans="3:3" ht="15.6" x14ac:dyDescent="0.3">
      <c r="C36497" s="227"/>
    </row>
    <row r="36498" spans="3:3" ht="15.6" x14ac:dyDescent="0.3">
      <c r="C36498" s="227"/>
    </row>
    <row r="36499" spans="3:3" ht="15.6" x14ac:dyDescent="0.3">
      <c r="C36499" s="227"/>
    </row>
    <row r="36500" spans="3:3" ht="15.6" x14ac:dyDescent="0.3">
      <c r="C36500" s="227"/>
    </row>
    <row r="36501" spans="3:3" ht="15.6" x14ac:dyDescent="0.3">
      <c r="C36501" s="227"/>
    </row>
    <row r="36502" spans="3:3" ht="15.6" x14ac:dyDescent="0.3">
      <c r="C36502" s="227"/>
    </row>
    <row r="36503" spans="3:3" ht="15.6" x14ac:dyDescent="0.3">
      <c r="C36503" s="227"/>
    </row>
    <row r="36504" spans="3:3" ht="15.6" x14ac:dyDescent="0.3">
      <c r="C36504" s="227"/>
    </row>
    <row r="36505" spans="3:3" ht="15.6" x14ac:dyDescent="0.3">
      <c r="C36505" s="227"/>
    </row>
    <row r="36506" spans="3:3" ht="15.6" x14ac:dyDescent="0.3">
      <c r="C36506" s="227"/>
    </row>
    <row r="36507" spans="3:3" ht="15.6" x14ac:dyDescent="0.3">
      <c r="C36507" s="227"/>
    </row>
    <row r="36508" spans="3:3" ht="15.6" x14ac:dyDescent="0.3">
      <c r="C36508" s="227"/>
    </row>
    <row r="36509" spans="3:3" ht="15.6" x14ac:dyDescent="0.3">
      <c r="C36509" s="227"/>
    </row>
    <row r="36510" spans="3:3" ht="15.6" x14ac:dyDescent="0.3">
      <c r="C36510" s="227"/>
    </row>
    <row r="36511" spans="3:3" ht="15.6" x14ac:dyDescent="0.3">
      <c r="C36511" s="227"/>
    </row>
    <row r="36512" spans="3:3" ht="15.6" x14ac:dyDescent="0.3">
      <c r="C36512" s="227"/>
    </row>
    <row r="36513" spans="3:3" ht="15.6" x14ac:dyDescent="0.3">
      <c r="C36513" s="227"/>
    </row>
    <row r="36514" spans="3:3" ht="15.6" x14ac:dyDescent="0.3">
      <c r="C36514" s="227"/>
    </row>
    <row r="36515" spans="3:3" ht="15.6" x14ac:dyDescent="0.3">
      <c r="C36515" s="227"/>
    </row>
    <row r="36516" spans="3:3" ht="15.6" x14ac:dyDescent="0.3">
      <c r="C36516" s="227"/>
    </row>
    <row r="36517" spans="3:3" ht="15.6" x14ac:dyDescent="0.3">
      <c r="C36517" s="227"/>
    </row>
    <row r="36518" spans="3:3" ht="15.6" x14ac:dyDescent="0.3">
      <c r="C36518" s="227"/>
    </row>
    <row r="36519" spans="3:3" ht="15.6" x14ac:dyDescent="0.3">
      <c r="C36519" s="227"/>
    </row>
    <row r="36520" spans="3:3" ht="15.6" x14ac:dyDescent="0.3">
      <c r="C36520" s="227"/>
    </row>
    <row r="36521" spans="3:3" ht="15.6" x14ac:dyDescent="0.3">
      <c r="C36521" s="227"/>
    </row>
    <row r="36522" spans="3:3" ht="15.6" x14ac:dyDescent="0.3">
      <c r="C36522" s="227"/>
    </row>
    <row r="36523" spans="3:3" ht="15.6" x14ac:dyDescent="0.3">
      <c r="C36523" s="227"/>
    </row>
    <row r="36524" spans="3:3" ht="15.6" x14ac:dyDescent="0.3">
      <c r="C36524" s="227"/>
    </row>
    <row r="36525" spans="3:3" ht="15.6" x14ac:dyDescent="0.3">
      <c r="C36525" s="227"/>
    </row>
    <row r="36526" spans="3:3" ht="15.6" x14ac:dyDescent="0.3">
      <c r="C36526" s="227"/>
    </row>
    <row r="36527" spans="3:3" ht="15.6" x14ac:dyDescent="0.3">
      <c r="C36527" s="227"/>
    </row>
    <row r="36528" spans="3:3" ht="15.6" x14ac:dyDescent="0.3">
      <c r="C36528" s="227"/>
    </row>
    <row r="36529" spans="3:3" ht="15.6" x14ac:dyDescent="0.3">
      <c r="C36529" s="227"/>
    </row>
    <row r="36530" spans="3:3" ht="15.6" x14ac:dyDescent="0.3">
      <c r="C36530" s="227"/>
    </row>
    <row r="36531" spans="3:3" ht="15.6" x14ac:dyDescent="0.3">
      <c r="C36531" s="227"/>
    </row>
    <row r="36532" spans="3:3" ht="15.6" x14ac:dyDescent="0.3">
      <c r="C36532" s="227"/>
    </row>
    <row r="36533" spans="3:3" ht="15.6" x14ac:dyDescent="0.3">
      <c r="C36533" s="227"/>
    </row>
    <row r="36534" spans="3:3" ht="15.6" x14ac:dyDescent="0.3">
      <c r="C36534" s="227"/>
    </row>
    <row r="36535" spans="3:3" ht="15.6" x14ac:dyDescent="0.3">
      <c r="C36535" s="227"/>
    </row>
    <row r="36536" spans="3:3" ht="15.6" x14ac:dyDescent="0.3">
      <c r="C36536" s="227"/>
    </row>
    <row r="36537" spans="3:3" ht="15.6" x14ac:dyDescent="0.3">
      <c r="C36537" s="227"/>
    </row>
    <row r="36538" spans="3:3" ht="15.6" x14ac:dyDescent="0.3">
      <c r="C36538" s="227"/>
    </row>
    <row r="36539" spans="3:3" ht="15.6" x14ac:dyDescent="0.3">
      <c r="C36539" s="227"/>
    </row>
    <row r="36540" spans="3:3" ht="15.6" x14ac:dyDescent="0.3">
      <c r="C36540" s="227"/>
    </row>
    <row r="36541" spans="3:3" ht="15.6" x14ac:dyDescent="0.3">
      <c r="C36541" s="227"/>
    </row>
    <row r="36542" spans="3:3" ht="15.6" x14ac:dyDescent="0.3">
      <c r="C36542" s="227"/>
    </row>
    <row r="36543" spans="3:3" ht="15.6" x14ac:dyDescent="0.3">
      <c r="C36543" s="227"/>
    </row>
    <row r="36544" spans="3:3" ht="15.6" x14ac:dyDescent="0.3">
      <c r="C36544" s="227"/>
    </row>
    <row r="36545" spans="3:3" ht="15.6" x14ac:dyDescent="0.3">
      <c r="C36545" s="227"/>
    </row>
    <row r="36546" spans="3:3" ht="15.6" x14ac:dyDescent="0.3">
      <c r="C36546" s="227"/>
    </row>
    <row r="36547" spans="3:3" ht="15.6" x14ac:dyDescent="0.3">
      <c r="C36547" s="227"/>
    </row>
    <row r="36548" spans="3:3" ht="15.6" x14ac:dyDescent="0.3">
      <c r="C36548" s="227"/>
    </row>
    <row r="36549" spans="3:3" ht="15.6" x14ac:dyDescent="0.3">
      <c r="C36549" s="227"/>
    </row>
    <row r="36550" spans="3:3" ht="15.6" x14ac:dyDescent="0.3">
      <c r="C36550" s="227"/>
    </row>
    <row r="36551" spans="3:3" ht="15.6" x14ac:dyDescent="0.3">
      <c r="C36551" s="227"/>
    </row>
    <row r="36552" spans="3:3" ht="15.6" x14ac:dyDescent="0.3">
      <c r="C36552" s="227"/>
    </row>
    <row r="36553" spans="3:3" ht="15.6" x14ac:dyDescent="0.3">
      <c r="C36553" s="227"/>
    </row>
    <row r="36554" spans="3:3" ht="15.6" x14ac:dyDescent="0.3">
      <c r="C36554" s="227"/>
    </row>
    <row r="36555" spans="3:3" ht="15.6" x14ac:dyDescent="0.3">
      <c r="C36555" s="227"/>
    </row>
    <row r="36556" spans="3:3" ht="15.6" x14ac:dyDescent="0.3">
      <c r="C36556" s="227"/>
    </row>
    <row r="36557" spans="3:3" ht="15.6" x14ac:dyDescent="0.3">
      <c r="C36557" s="227"/>
    </row>
    <row r="36558" spans="3:3" ht="15.6" x14ac:dyDescent="0.3">
      <c r="C36558" s="227"/>
    </row>
    <row r="36559" spans="3:3" ht="15.6" x14ac:dyDescent="0.3">
      <c r="C36559" s="227"/>
    </row>
    <row r="36560" spans="3:3" ht="15.6" x14ac:dyDescent="0.3">
      <c r="C36560" s="227"/>
    </row>
    <row r="36561" spans="3:3" ht="15.6" x14ac:dyDescent="0.3">
      <c r="C36561" s="227"/>
    </row>
    <row r="36562" spans="3:3" ht="15.6" x14ac:dyDescent="0.3">
      <c r="C36562" s="227"/>
    </row>
    <row r="36563" spans="3:3" ht="15.6" x14ac:dyDescent="0.3">
      <c r="C36563" s="227"/>
    </row>
    <row r="36564" spans="3:3" ht="15.6" x14ac:dyDescent="0.3">
      <c r="C36564" s="227"/>
    </row>
    <row r="36565" spans="3:3" ht="15.6" x14ac:dyDescent="0.3">
      <c r="C36565" s="227"/>
    </row>
    <row r="36566" spans="3:3" ht="15.6" x14ac:dyDescent="0.3">
      <c r="C36566" s="227"/>
    </row>
    <row r="36567" spans="3:3" ht="15.6" x14ac:dyDescent="0.3">
      <c r="C36567" s="227"/>
    </row>
    <row r="36568" spans="3:3" ht="15.6" x14ac:dyDescent="0.3">
      <c r="C36568" s="227"/>
    </row>
    <row r="36569" spans="3:3" ht="15.6" x14ac:dyDescent="0.3">
      <c r="C36569" s="227"/>
    </row>
    <row r="36570" spans="3:3" ht="15.6" x14ac:dyDescent="0.3">
      <c r="C36570" s="227"/>
    </row>
    <row r="36571" spans="3:3" ht="15.6" x14ac:dyDescent="0.3">
      <c r="C36571" s="227"/>
    </row>
    <row r="36572" spans="3:3" ht="15.6" x14ac:dyDescent="0.3">
      <c r="C36572" s="227"/>
    </row>
    <row r="36573" spans="3:3" ht="15.6" x14ac:dyDescent="0.3">
      <c r="C36573" s="227"/>
    </row>
    <row r="36574" spans="3:3" ht="15.6" x14ac:dyDescent="0.3">
      <c r="C36574" s="227"/>
    </row>
    <row r="36575" spans="3:3" ht="15.6" x14ac:dyDescent="0.3">
      <c r="C36575" s="227"/>
    </row>
    <row r="36576" spans="3:3" ht="15.6" x14ac:dyDescent="0.3">
      <c r="C36576" s="227"/>
    </row>
    <row r="36577" spans="3:3" ht="15.6" x14ac:dyDescent="0.3">
      <c r="C36577" s="227"/>
    </row>
    <row r="36578" spans="3:3" ht="15.6" x14ac:dyDescent="0.3">
      <c r="C36578" s="227"/>
    </row>
    <row r="36579" spans="3:3" ht="15.6" x14ac:dyDescent="0.3">
      <c r="C36579" s="227"/>
    </row>
    <row r="36580" spans="3:3" ht="15.6" x14ac:dyDescent="0.3">
      <c r="C36580" s="227"/>
    </row>
    <row r="36581" spans="3:3" ht="15.6" x14ac:dyDescent="0.3">
      <c r="C36581" s="227"/>
    </row>
    <row r="36582" spans="3:3" ht="15.6" x14ac:dyDescent="0.3">
      <c r="C36582" s="227"/>
    </row>
    <row r="36583" spans="3:3" ht="15.6" x14ac:dyDescent="0.3">
      <c r="C36583" s="227"/>
    </row>
    <row r="36584" spans="3:3" ht="15.6" x14ac:dyDescent="0.3">
      <c r="C36584" s="227"/>
    </row>
    <row r="36585" spans="3:3" ht="15.6" x14ac:dyDescent="0.3">
      <c r="C36585" s="227"/>
    </row>
    <row r="36586" spans="3:3" ht="15.6" x14ac:dyDescent="0.3">
      <c r="C36586" s="227"/>
    </row>
    <row r="36587" spans="3:3" ht="15.6" x14ac:dyDescent="0.3">
      <c r="C36587" s="227"/>
    </row>
    <row r="36588" spans="3:3" ht="15.6" x14ac:dyDescent="0.3">
      <c r="C36588" s="227"/>
    </row>
    <row r="36589" spans="3:3" ht="15.6" x14ac:dyDescent="0.3">
      <c r="C36589" s="227"/>
    </row>
    <row r="36590" spans="3:3" ht="15.6" x14ac:dyDescent="0.3">
      <c r="C36590" s="227"/>
    </row>
    <row r="36591" spans="3:3" ht="15.6" x14ac:dyDescent="0.3">
      <c r="C36591" s="227"/>
    </row>
    <row r="36592" spans="3:3" ht="15.6" x14ac:dyDescent="0.3">
      <c r="C36592" s="227"/>
    </row>
    <row r="36593" spans="3:3" ht="15.6" x14ac:dyDescent="0.3">
      <c r="C36593" s="227"/>
    </row>
    <row r="36594" spans="3:3" ht="15.6" x14ac:dyDescent="0.3">
      <c r="C36594" s="227"/>
    </row>
    <row r="36595" spans="3:3" ht="15.6" x14ac:dyDescent="0.3">
      <c r="C36595" s="227"/>
    </row>
    <row r="36596" spans="3:3" ht="15.6" x14ac:dyDescent="0.3">
      <c r="C36596" s="227"/>
    </row>
    <row r="36597" spans="3:3" ht="15.6" x14ac:dyDescent="0.3">
      <c r="C36597" s="227"/>
    </row>
    <row r="36598" spans="3:3" ht="15.6" x14ac:dyDescent="0.3">
      <c r="C36598" s="227"/>
    </row>
    <row r="36599" spans="3:3" ht="15.6" x14ac:dyDescent="0.3">
      <c r="C36599" s="227"/>
    </row>
    <row r="36600" spans="3:3" ht="15.6" x14ac:dyDescent="0.3">
      <c r="C36600" s="227"/>
    </row>
    <row r="36601" spans="3:3" ht="15.6" x14ac:dyDescent="0.3">
      <c r="C36601" s="227"/>
    </row>
    <row r="36602" spans="3:3" ht="15.6" x14ac:dyDescent="0.3">
      <c r="C36602" s="227"/>
    </row>
    <row r="36603" spans="3:3" ht="15.6" x14ac:dyDescent="0.3">
      <c r="C36603" s="227"/>
    </row>
    <row r="36604" spans="3:3" ht="15.6" x14ac:dyDescent="0.3">
      <c r="C36604" s="227"/>
    </row>
    <row r="36605" spans="3:3" ht="15.6" x14ac:dyDescent="0.3">
      <c r="C36605" s="227"/>
    </row>
    <row r="36606" spans="3:3" ht="15.6" x14ac:dyDescent="0.3">
      <c r="C36606" s="227"/>
    </row>
    <row r="36607" spans="3:3" ht="15.6" x14ac:dyDescent="0.3">
      <c r="C36607" s="227"/>
    </row>
    <row r="36608" spans="3:3" ht="15.6" x14ac:dyDescent="0.3">
      <c r="C36608" s="227"/>
    </row>
    <row r="36609" spans="3:3" ht="15.6" x14ac:dyDescent="0.3">
      <c r="C36609" s="227"/>
    </row>
    <row r="36610" spans="3:3" ht="15.6" x14ac:dyDescent="0.3">
      <c r="C36610" s="227"/>
    </row>
    <row r="36611" spans="3:3" ht="15.6" x14ac:dyDescent="0.3">
      <c r="C36611" s="227"/>
    </row>
    <row r="36612" spans="3:3" ht="15.6" x14ac:dyDescent="0.3">
      <c r="C36612" s="227"/>
    </row>
    <row r="36613" spans="3:3" ht="15.6" x14ac:dyDescent="0.3">
      <c r="C36613" s="227"/>
    </row>
    <row r="36614" spans="3:3" ht="15.6" x14ac:dyDescent="0.3">
      <c r="C36614" s="227"/>
    </row>
    <row r="36615" spans="3:3" ht="15.6" x14ac:dyDescent="0.3">
      <c r="C36615" s="227"/>
    </row>
    <row r="36616" spans="3:3" ht="15.6" x14ac:dyDescent="0.3">
      <c r="C36616" s="227"/>
    </row>
    <row r="36617" spans="3:3" ht="15.6" x14ac:dyDescent="0.3">
      <c r="C36617" s="227"/>
    </row>
    <row r="36618" spans="3:3" ht="15.6" x14ac:dyDescent="0.3">
      <c r="C36618" s="227"/>
    </row>
    <row r="36619" spans="3:3" ht="15.6" x14ac:dyDescent="0.3">
      <c r="C36619" s="227"/>
    </row>
    <row r="36620" spans="3:3" ht="15.6" x14ac:dyDescent="0.3">
      <c r="C36620" s="227"/>
    </row>
    <row r="36621" spans="3:3" ht="15.6" x14ac:dyDescent="0.3">
      <c r="C36621" s="227"/>
    </row>
    <row r="36622" spans="3:3" ht="15.6" x14ac:dyDescent="0.3">
      <c r="C36622" s="227"/>
    </row>
    <row r="36623" spans="3:3" ht="15.6" x14ac:dyDescent="0.3">
      <c r="C36623" s="227"/>
    </row>
    <row r="36624" spans="3:3" ht="15.6" x14ac:dyDescent="0.3">
      <c r="C36624" s="227"/>
    </row>
    <row r="36625" spans="3:3" ht="15.6" x14ac:dyDescent="0.3">
      <c r="C36625" s="227"/>
    </row>
    <row r="36626" spans="3:3" ht="15.6" x14ac:dyDescent="0.3">
      <c r="C36626" s="227"/>
    </row>
    <row r="36627" spans="3:3" ht="15.6" x14ac:dyDescent="0.3">
      <c r="C36627" s="227"/>
    </row>
    <row r="36628" spans="3:3" ht="15.6" x14ac:dyDescent="0.3">
      <c r="C36628" s="227"/>
    </row>
    <row r="36629" spans="3:3" ht="15.6" x14ac:dyDescent="0.3">
      <c r="C36629" s="227"/>
    </row>
    <row r="36630" spans="3:3" ht="15.6" x14ac:dyDescent="0.3">
      <c r="C36630" s="227"/>
    </row>
    <row r="36631" spans="3:3" ht="15.6" x14ac:dyDescent="0.3">
      <c r="C36631" s="227"/>
    </row>
    <row r="36632" spans="3:3" ht="15.6" x14ac:dyDescent="0.3">
      <c r="C36632" s="227"/>
    </row>
    <row r="36633" spans="3:3" ht="15.6" x14ac:dyDescent="0.3">
      <c r="C36633" s="227"/>
    </row>
    <row r="36634" spans="3:3" ht="15.6" x14ac:dyDescent="0.3">
      <c r="C36634" s="227"/>
    </row>
    <row r="36635" spans="3:3" ht="15.6" x14ac:dyDescent="0.3">
      <c r="C36635" s="227"/>
    </row>
    <row r="36636" spans="3:3" ht="15.6" x14ac:dyDescent="0.3">
      <c r="C36636" s="227"/>
    </row>
    <row r="36637" spans="3:3" ht="15.6" x14ac:dyDescent="0.3">
      <c r="C36637" s="227"/>
    </row>
    <row r="36638" spans="3:3" ht="15.6" x14ac:dyDescent="0.3">
      <c r="C36638" s="227"/>
    </row>
    <row r="36639" spans="3:3" ht="15.6" x14ac:dyDescent="0.3">
      <c r="C36639" s="227"/>
    </row>
    <row r="36640" spans="3:3" ht="15.6" x14ac:dyDescent="0.3">
      <c r="C36640" s="227"/>
    </row>
    <row r="36641" spans="3:3" ht="15.6" x14ac:dyDescent="0.3">
      <c r="C36641" s="227"/>
    </row>
    <row r="36642" spans="3:3" ht="15.6" x14ac:dyDescent="0.3">
      <c r="C36642" s="227"/>
    </row>
    <row r="36643" spans="3:3" ht="15.6" x14ac:dyDescent="0.3">
      <c r="C36643" s="227"/>
    </row>
    <row r="36644" spans="3:3" ht="15.6" x14ac:dyDescent="0.3">
      <c r="C36644" s="227"/>
    </row>
    <row r="36645" spans="3:3" ht="15.6" x14ac:dyDescent="0.3">
      <c r="C36645" s="227"/>
    </row>
    <row r="36646" spans="3:3" ht="15.6" x14ac:dyDescent="0.3">
      <c r="C36646" s="227"/>
    </row>
    <row r="36647" spans="3:3" ht="15.6" x14ac:dyDescent="0.3">
      <c r="C36647" s="227"/>
    </row>
    <row r="36648" spans="3:3" ht="15.6" x14ac:dyDescent="0.3">
      <c r="C36648" s="227"/>
    </row>
    <row r="36649" spans="3:3" ht="15.6" x14ac:dyDescent="0.3">
      <c r="C36649" s="227"/>
    </row>
    <row r="36650" spans="3:3" ht="15.6" x14ac:dyDescent="0.3">
      <c r="C36650" s="227"/>
    </row>
    <row r="36651" spans="3:3" ht="15.6" x14ac:dyDescent="0.3">
      <c r="C36651" s="227"/>
    </row>
    <row r="36652" spans="3:3" ht="15.6" x14ac:dyDescent="0.3">
      <c r="C36652" s="227"/>
    </row>
    <row r="36653" spans="3:3" ht="15.6" x14ac:dyDescent="0.3">
      <c r="C36653" s="227"/>
    </row>
    <row r="36654" spans="3:3" ht="15.6" x14ac:dyDescent="0.3">
      <c r="C36654" s="227"/>
    </row>
    <row r="36655" spans="3:3" ht="15.6" x14ac:dyDescent="0.3">
      <c r="C36655" s="227"/>
    </row>
    <row r="36656" spans="3:3" ht="15.6" x14ac:dyDescent="0.3">
      <c r="C36656" s="227"/>
    </row>
    <row r="36657" spans="3:3" ht="15.6" x14ac:dyDescent="0.3">
      <c r="C36657" s="227"/>
    </row>
    <row r="36658" spans="3:3" ht="15.6" x14ac:dyDescent="0.3">
      <c r="C36658" s="227"/>
    </row>
    <row r="36659" spans="3:3" ht="15.6" x14ac:dyDescent="0.3">
      <c r="C36659" s="227"/>
    </row>
    <row r="36660" spans="3:3" ht="15.6" x14ac:dyDescent="0.3">
      <c r="C36660" s="227"/>
    </row>
    <row r="36661" spans="3:3" ht="15.6" x14ac:dyDescent="0.3">
      <c r="C36661" s="227"/>
    </row>
    <row r="36662" spans="3:3" ht="15.6" x14ac:dyDescent="0.3">
      <c r="C36662" s="227"/>
    </row>
    <row r="36663" spans="3:3" ht="15.6" x14ac:dyDescent="0.3">
      <c r="C36663" s="227"/>
    </row>
    <row r="36664" spans="3:3" ht="15.6" x14ac:dyDescent="0.3">
      <c r="C36664" s="227"/>
    </row>
    <row r="36665" spans="3:3" ht="15.6" x14ac:dyDescent="0.3">
      <c r="C36665" s="227"/>
    </row>
    <row r="36666" spans="3:3" ht="15.6" x14ac:dyDescent="0.3">
      <c r="C36666" s="227"/>
    </row>
    <row r="36667" spans="3:3" ht="15.6" x14ac:dyDescent="0.3">
      <c r="C36667" s="227"/>
    </row>
    <row r="36668" spans="3:3" ht="15.6" x14ac:dyDescent="0.3">
      <c r="C36668" s="227"/>
    </row>
    <row r="36669" spans="3:3" ht="15.6" x14ac:dyDescent="0.3">
      <c r="C36669" s="227"/>
    </row>
    <row r="36670" spans="3:3" ht="15.6" x14ac:dyDescent="0.3">
      <c r="C36670" s="227"/>
    </row>
    <row r="36671" spans="3:3" ht="15.6" x14ac:dyDescent="0.3">
      <c r="C36671" s="227"/>
    </row>
    <row r="36672" spans="3:3" ht="15.6" x14ac:dyDescent="0.3">
      <c r="C36672" s="227"/>
    </row>
    <row r="36673" spans="3:3" ht="15.6" x14ac:dyDescent="0.3">
      <c r="C36673" s="227"/>
    </row>
    <row r="36674" spans="3:3" ht="15.6" x14ac:dyDescent="0.3">
      <c r="C36674" s="227"/>
    </row>
    <row r="36675" spans="3:3" ht="15.6" x14ac:dyDescent="0.3">
      <c r="C36675" s="227"/>
    </row>
    <row r="36676" spans="3:3" ht="15.6" x14ac:dyDescent="0.3">
      <c r="C36676" s="227"/>
    </row>
    <row r="36677" spans="3:3" ht="15.6" x14ac:dyDescent="0.3">
      <c r="C36677" s="227"/>
    </row>
    <row r="36678" spans="3:3" ht="15.6" x14ac:dyDescent="0.3">
      <c r="C36678" s="227"/>
    </row>
    <row r="36679" spans="3:3" ht="15.6" x14ac:dyDescent="0.3">
      <c r="C36679" s="227"/>
    </row>
    <row r="36680" spans="3:3" ht="15.6" x14ac:dyDescent="0.3">
      <c r="C36680" s="227"/>
    </row>
    <row r="36681" spans="3:3" ht="15.6" x14ac:dyDescent="0.3">
      <c r="C36681" s="227"/>
    </row>
    <row r="36682" spans="3:3" ht="15.6" x14ac:dyDescent="0.3">
      <c r="C36682" s="227"/>
    </row>
    <row r="36683" spans="3:3" ht="15.6" x14ac:dyDescent="0.3">
      <c r="C36683" s="227"/>
    </row>
    <row r="36684" spans="3:3" ht="15.6" x14ac:dyDescent="0.3">
      <c r="C36684" s="227"/>
    </row>
    <row r="36685" spans="3:3" ht="15.6" x14ac:dyDescent="0.3">
      <c r="C36685" s="227"/>
    </row>
    <row r="36686" spans="3:3" ht="15.6" x14ac:dyDescent="0.3">
      <c r="C36686" s="227"/>
    </row>
    <row r="36687" spans="3:3" ht="15.6" x14ac:dyDescent="0.3">
      <c r="C36687" s="227"/>
    </row>
    <row r="36688" spans="3:3" ht="15.6" x14ac:dyDescent="0.3">
      <c r="C36688" s="227"/>
    </row>
    <row r="36689" spans="3:3" ht="15.6" x14ac:dyDescent="0.3">
      <c r="C36689" s="227"/>
    </row>
    <row r="36690" spans="3:3" ht="15.6" x14ac:dyDescent="0.3">
      <c r="C36690" s="227"/>
    </row>
    <row r="36691" spans="3:3" ht="15.6" x14ac:dyDescent="0.3">
      <c r="C36691" s="227"/>
    </row>
    <row r="36692" spans="3:3" ht="15.6" x14ac:dyDescent="0.3">
      <c r="C36692" s="227"/>
    </row>
    <row r="36693" spans="3:3" ht="15.6" x14ac:dyDescent="0.3">
      <c r="C36693" s="227"/>
    </row>
    <row r="36694" spans="3:3" ht="15.6" x14ac:dyDescent="0.3">
      <c r="C36694" s="227"/>
    </row>
    <row r="36695" spans="3:3" ht="15.6" x14ac:dyDescent="0.3">
      <c r="C36695" s="227"/>
    </row>
    <row r="36696" spans="3:3" ht="15.6" x14ac:dyDescent="0.3">
      <c r="C36696" s="227"/>
    </row>
    <row r="36697" spans="3:3" ht="15.6" x14ac:dyDescent="0.3">
      <c r="C36697" s="227"/>
    </row>
    <row r="36698" spans="3:3" ht="15.6" x14ac:dyDescent="0.3">
      <c r="C36698" s="227"/>
    </row>
    <row r="36699" spans="3:3" ht="15.6" x14ac:dyDescent="0.3">
      <c r="C36699" s="227"/>
    </row>
    <row r="36700" spans="3:3" ht="15.6" x14ac:dyDescent="0.3">
      <c r="C36700" s="227"/>
    </row>
    <row r="36701" spans="3:3" ht="15.6" x14ac:dyDescent="0.3">
      <c r="C36701" s="227"/>
    </row>
    <row r="36702" spans="3:3" ht="15.6" x14ac:dyDescent="0.3">
      <c r="C36702" s="227"/>
    </row>
    <row r="36703" spans="3:3" ht="15.6" x14ac:dyDescent="0.3">
      <c r="C36703" s="227"/>
    </row>
    <row r="36704" spans="3:3" ht="15.6" x14ac:dyDescent="0.3">
      <c r="C36704" s="227"/>
    </row>
    <row r="36705" spans="3:3" ht="15.6" x14ac:dyDescent="0.3">
      <c r="C36705" s="227"/>
    </row>
    <row r="36706" spans="3:3" ht="15.6" x14ac:dyDescent="0.3">
      <c r="C36706" s="227"/>
    </row>
    <row r="36707" spans="3:3" ht="15.6" x14ac:dyDescent="0.3">
      <c r="C36707" s="227"/>
    </row>
    <row r="36708" spans="3:3" ht="15.6" x14ac:dyDescent="0.3">
      <c r="C36708" s="227"/>
    </row>
    <row r="36709" spans="3:3" ht="15.6" x14ac:dyDescent="0.3">
      <c r="C36709" s="227"/>
    </row>
    <row r="36710" spans="3:3" ht="15.6" x14ac:dyDescent="0.3">
      <c r="C36710" s="227"/>
    </row>
    <row r="36711" spans="3:3" ht="15.6" x14ac:dyDescent="0.3">
      <c r="C36711" s="227"/>
    </row>
    <row r="36712" spans="3:3" ht="15.6" x14ac:dyDescent="0.3">
      <c r="C36712" s="227"/>
    </row>
    <row r="36713" spans="3:3" ht="15.6" x14ac:dyDescent="0.3">
      <c r="C36713" s="227"/>
    </row>
    <row r="36714" spans="3:3" ht="15.6" x14ac:dyDescent="0.3">
      <c r="C36714" s="227"/>
    </row>
    <row r="36715" spans="3:3" ht="15.6" x14ac:dyDescent="0.3">
      <c r="C36715" s="227"/>
    </row>
    <row r="36716" spans="3:3" ht="15.6" x14ac:dyDescent="0.3">
      <c r="C36716" s="227"/>
    </row>
    <row r="36717" spans="3:3" ht="15.6" x14ac:dyDescent="0.3">
      <c r="C36717" s="227"/>
    </row>
    <row r="36718" spans="3:3" ht="15.6" x14ac:dyDescent="0.3">
      <c r="C36718" s="227"/>
    </row>
    <row r="36719" spans="3:3" ht="15.6" x14ac:dyDescent="0.3">
      <c r="C36719" s="227"/>
    </row>
    <row r="36720" spans="3:3" ht="15.6" x14ac:dyDescent="0.3">
      <c r="C36720" s="227"/>
    </row>
    <row r="36721" spans="3:3" ht="15.6" x14ac:dyDescent="0.3">
      <c r="C36721" s="227"/>
    </row>
    <row r="36722" spans="3:3" ht="15.6" x14ac:dyDescent="0.3">
      <c r="C36722" s="227"/>
    </row>
    <row r="36723" spans="3:3" ht="15.6" x14ac:dyDescent="0.3">
      <c r="C36723" s="227"/>
    </row>
    <row r="36724" spans="3:3" ht="15.6" x14ac:dyDescent="0.3">
      <c r="C36724" s="227"/>
    </row>
    <row r="36725" spans="3:3" ht="15.6" x14ac:dyDescent="0.3">
      <c r="C36725" s="227"/>
    </row>
    <row r="36726" spans="3:3" ht="15.6" x14ac:dyDescent="0.3">
      <c r="C36726" s="227"/>
    </row>
    <row r="36727" spans="3:3" ht="15.6" x14ac:dyDescent="0.3">
      <c r="C36727" s="227"/>
    </row>
    <row r="36728" spans="3:3" ht="15.6" x14ac:dyDescent="0.3">
      <c r="C36728" s="227"/>
    </row>
    <row r="36729" spans="3:3" ht="15.6" x14ac:dyDescent="0.3">
      <c r="C36729" s="227"/>
    </row>
    <row r="36730" spans="3:3" ht="15.6" x14ac:dyDescent="0.3">
      <c r="C36730" s="227"/>
    </row>
    <row r="36731" spans="3:3" ht="15.6" x14ac:dyDescent="0.3">
      <c r="C36731" s="227"/>
    </row>
    <row r="36732" spans="3:3" ht="15.6" x14ac:dyDescent="0.3">
      <c r="C36732" s="227"/>
    </row>
    <row r="36733" spans="3:3" ht="15.6" x14ac:dyDescent="0.3">
      <c r="C36733" s="227"/>
    </row>
    <row r="36734" spans="3:3" ht="15.6" x14ac:dyDescent="0.3">
      <c r="C36734" s="227"/>
    </row>
    <row r="36735" spans="3:3" ht="15.6" x14ac:dyDescent="0.3">
      <c r="C36735" s="227"/>
    </row>
    <row r="36736" spans="3:3" ht="15.6" x14ac:dyDescent="0.3">
      <c r="C36736" s="227"/>
    </row>
    <row r="36737" spans="3:3" ht="15.6" x14ac:dyDescent="0.3">
      <c r="C36737" s="227"/>
    </row>
    <row r="36738" spans="3:3" ht="15.6" x14ac:dyDescent="0.3">
      <c r="C36738" s="227"/>
    </row>
    <row r="36739" spans="3:3" ht="15.6" x14ac:dyDescent="0.3">
      <c r="C36739" s="227"/>
    </row>
    <row r="36740" spans="3:3" ht="15.6" x14ac:dyDescent="0.3">
      <c r="C36740" s="227"/>
    </row>
    <row r="36741" spans="3:3" ht="15.6" x14ac:dyDescent="0.3">
      <c r="C36741" s="227"/>
    </row>
    <row r="36742" spans="3:3" ht="15.6" x14ac:dyDescent="0.3">
      <c r="C36742" s="227"/>
    </row>
    <row r="36743" spans="3:3" ht="15.6" x14ac:dyDescent="0.3">
      <c r="C36743" s="227"/>
    </row>
    <row r="36744" spans="3:3" ht="15.6" x14ac:dyDescent="0.3">
      <c r="C36744" s="227"/>
    </row>
    <row r="36745" spans="3:3" ht="15.6" x14ac:dyDescent="0.3">
      <c r="C36745" s="227"/>
    </row>
    <row r="36746" spans="3:3" ht="15.6" x14ac:dyDescent="0.3">
      <c r="C36746" s="227"/>
    </row>
    <row r="36747" spans="3:3" ht="15.6" x14ac:dyDescent="0.3">
      <c r="C36747" s="227"/>
    </row>
    <row r="36748" spans="3:3" ht="15.6" x14ac:dyDescent="0.3">
      <c r="C36748" s="227"/>
    </row>
    <row r="36749" spans="3:3" ht="15.6" x14ac:dyDescent="0.3">
      <c r="C36749" s="227"/>
    </row>
    <row r="36750" spans="3:3" ht="15.6" x14ac:dyDescent="0.3">
      <c r="C36750" s="227"/>
    </row>
    <row r="36751" spans="3:3" ht="15.6" x14ac:dyDescent="0.3">
      <c r="C36751" s="227"/>
    </row>
    <row r="36752" spans="3:3" ht="15.6" x14ac:dyDescent="0.3">
      <c r="C36752" s="227"/>
    </row>
    <row r="36753" spans="3:3" ht="15.6" x14ac:dyDescent="0.3">
      <c r="C36753" s="227"/>
    </row>
    <row r="36754" spans="3:3" ht="15.6" x14ac:dyDescent="0.3">
      <c r="C36754" s="227"/>
    </row>
    <row r="36755" spans="3:3" ht="15.6" x14ac:dyDescent="0.3">
      <c r="C36755" s="227"/>
    </row>
    <row r="36756" spans="3:3" ht="15.6" x14ac:dyDescent="0.3">
      <c r="C36756" s="227"/>
    </row>
    <row r="36757" spans="3:3" ht="15.6" x14ac:dyDescent="0.3">
      <c r="C36757" s="227"/>
    </row>
    <row r="36758" spans="3:3" ht="15.6" x14ac:dyDescent="0.3">
      <c r="C36758" s="227"/>
    </row>
    <row r="36759" spans="3:3" ht="15.6" x14ac:dyDescent="0.3">
      <c r="C36759" s="227"/>
    </row>
    <row r="36760" spans="3:3" ht="15.6" x14ac:dyDescent="0.3">
      <c r="C36760" s="227"/>
    </row>
    <row r="36761" spans="3:3" ht="15.6" x14ac:dyDescent="0.3">
      <c r="C36761" s="227"/>
    </row>
    <row r="36762" spans="3:3" ht="15.6" x14ac:dyDescent="0.3">
      <c r="C36762" s="227"/>
    </row>
    <row r="36763" spans="3:3" ht="15.6" x14ac:dyDescent="0.3">
      <c r="C36763" s="227"/>
    </row>
    <row r="36764" spans="3:3" ht="15.6" x14ac:dyDescent="0.3">
      <c r="C36764" s="227"/>
    </row>
    <row r="36765" spans="3:3" ht="15.6" x14ac:dyDescent="0.3">
      <c r="C36765" s="227"/>
    </row>
    <row r="36766" spans="3:3" ht="15.6" x14ac:dyDescent="0.3">
      <c r="C36766" s="227"/>
    </row>
    <row r="36767" spans="3:3" ht="15.6" x14ac:dyDescent="0.3">
      <c r="C36767" s="227"/>
    </row>
    <row r="36768" spans="3:3" ht="15.6" x14ac:dyDescent="0.3">
      <c r="C36768" s="227"/>
    </row>
    <row r="36769" spans="3:3" ht="15.6" x14ac:dyDescent="0.3">
      <c r="C36769" s="227"/>
    </row>
    <row r="36770" spans="3:3" ht="15.6" x14ac:dyDescent="0.3">
      <c r="C36770" s="227"/>
    </row>
    <row r="36771" spans="3:3" ht="15.6" x14ac:dyDescent="0.3">
      <c r="C36771" s="227"/>
    </row>
    <row r="36772" spans="3:3" ht="15.6" x14ac:dyDescent="0.3">
      <c r="C36772" s="227"/>
    </row>
    <row r="36773" spans="3:3" ht="15.6" x14ac:dyDescent="0.3">
      <c r="C36773" s="227"/>
    </row>
    <row r="36774" spans="3:3" ht="15.6" x14ac:dyDescent="0.3">
      <c r="C36774" s="227"/>
    </row>
    <row r="36775" spans="3:3" ht="15.6" x14ac:dyDescent="0.3">
      <c r="C36775" s="227"/>
    </row>
    <row r="36776" spans="3:3" ht="15.6" x14ac:dyDescent="0.3">
      <c r="C36776" s="227"/>
    </row>
    <row r="36777" spans="3:3" ht="15.6" x14ac:dyDescent="0.3">
      <c r="C36777" s="227"/>
    </row>
    <row r="36778" spans="3:3" ht="15.6" x14ac:dyDescent="0.3">
      <c r="C36778" s="227"/>
    </row>
    <row r="36779" spans="3:3" ht="15.6" x14ac:dyDescent="0.3">
      <c r="C36779" s="227"/>
    </row>
    <row r="36780" spans="3:3" ht="15.6" x14ac:dyDescent="0.3">
      <c r="C36780" s="227"/>
    </row>
    <row r="36781" spans="3:3" ht="15.6" x14ac:dyDescent="0.3">
      <c r="C36781" s="227"/>
    </row>
    <row r="36782" spans="3:3" ht="15.6" x14ac:dyDescent="0.3">
      <c r="C36782" s="227"/>
    </row>
    <row r="36783" spans="3:3" ht="15.6" x14ac:dyDescent="0.3">
      <c r="C36783" s="227"/>
    </row>
    <row r="36784" spans="3:3" ht="15.6" x14ac:dyDescent="0.3">
      <c r="C36784" s="227"/>
    </row>
    <row r="36785" spans="3:3" ht="15.6" x14ac:dyDescent="0.3">
      <c r="C36785" s="227"/>
    </row>
    <row r="36786" spans="3:3" ht="15.6" x14ac:dyDescent="0.3">
      <c r="C36786" s="227"/>
    </row>
    <row r="36787" spans="3:3" ht="15.6" x14ac:dyDescent="0.3">
      <c r="C36787" s="227"/>
    </row>
    <row r="36788" spans="3:3" ht="15.6" x14ac:dyDescent="0.3">
      <c r="C36788" s="227"/>
    </row>
    <row r="36789" spans="3:3" ht="15.6" x14ac:dyDescent="0.3">
      <c r="C36789" s="227"/>
    </row>
    <row r="36790" spans="3:3" ht="15.6" x14ac:dyDescent="0.3">
      <c r="C36790" s="227"/>
    </row>
    <row r="36791" spans="3:3" ht="15.6" x14ac:dyDescent="0.3">
      <c r="C36791" s="227"/>
    </row>
    <row r="36792" spans="3:3" ht="15.6" x14ac:dyDescent="0.3">
      <c r="C36792" s="227"/>
    </row>
    <row r="36793" spans="3:3" ht="15.6" x14ac:dyDescent="0.3">
      <c r="C36793" s="227"/>
    </row>
    <row r="36794" spans="3:3" ht="15.6" x14ac:dyDescent="0.3">
      <c r="C36794" s="227"/>
    </row>
    <row r="36795" spans="3:3" ht="15.6" x14ac:dyDescent="0.3">
      <c r="C36795" s="227"/>
    </row>
    <row r="36796" spans="3:3" ht="15.6" x14ac:dyDescent="0.3">
      <c r="C36796" s="227"/>
    </row>
    <row r="36797" spans="3:3" ht="15.6" x14ac:dyDescent="0.3">
      <c r="C36797" s="227"/>
    </row>
    <row r="36798" spans="3:3" ht="15.6" x14ac:dyDescent="0.3">
      <c r="C36798" s="227"/>
    </row>
    <row r="36799" spans="3:3" ht="15.6" x14ac:dyDescent="0.3">
      <c r="C36799" s="227"/>
    </row>
    <row r="36800" spans="3:3" ht="15.6" x14ac:dyDescent="0.3">
      <c r="C36800" s="227"/>
    </row>
    <row r="36801" spans="3:3" ht="15.6" x14ac:dyDescent="0.3">
      <c r="C36801" s="227"/>
    </row>
    <row r="36802" spans="3:3" ht="15.6" x14ac:dyDescent="0.3">
      <c r="C36802" s="227"/>
    </row>
    <row r="36803" spans="3:3" ht="15.6" x14ac:dyDescent="0.3">
      <c r="C36803" s="227"/>
    </row>
    <row r="36804" spans="3:3" ht="15.6" x14ac:dyDescent="0.3">
      <c r="C36804" s="227"/>
    </row>
    <row r="36805" spans="3:3" ht="15.6" x14ac:dyDescent="0.3">
      <c r="C36805" s="227"/>
    </row>
    <row r="36806" spans="3:3" ht="15.6" x14ac:dyDescent="0.3">
      <c r="C36806" s="227"/>
    </row>
    <row r="36807" spans="3:3" ht="15.6" x14ac:dyDescent="0.3">
      <c r="C36807" s="227"/>
    </row>
    <row r="36808" spans="3:3" ht="15.6" x14ac:dyDescent="0.3">
      <c r="C36808" s="227"/>
    </row>
    <row r="36809" spans="3:3" ht="15.6" x14ac:dyDescent="0.3">
      <c r="C36809" s="227"/>
    </row>
    <row r="36810" spans="3:3" ht="15.6" x14ac:dyDescent="0.3">
      <c r="C36810" s="227"/>
    </row>
    <row r="36811" spans="3:3" ht="15.6" x14ac:dyDescent="0.3">
      <c r="C36811" s="227"/>
    </row>
    <row r="36812" spans="3:3" ht="15.6" x14ac:dyDescent="0.3">
      <c r="C36812" s="227"/>
    </row>
    <row r="36813" spans="3:3" ht="15.6" x14ac:dyDescent="0.3">
      <c r="C36813" s="227"/>
    </row>
    <row r="36814" spans="3:3" ht="15.6" x14ac:dyDescent="0.3">
      <c r="C36814" s="227"/>
    </row>
    <row r="36815" spans="3:3" ht="15.6" x14ac:dyDescent="0.3">
      <c r="C36815" s="227"/>
    </row>
    <row r="36816" spans="3:3" ht="15.6" x14ac:dyDescent="0.3">
      <c r="C36816" s="227"/>
    </row>
    <row r="36817" spans="3:3" ht="15.6" x14ac:dyDescent="0.3">
      <c r="C36817" s="227"/>
    </row>
    <row r="36818" spans="3:3" ht="15.6" x14ac:dyDescent="0.3">
      <c r="C36818" s="227"/>
    </row>
    <row r="36819" spans="3:3" ht="15.6" x14ac:dyDescent="0.3">
      <c r="C36819" s="227"/>
    </row>
    <row r="36820" spans="3:3" ht="15.6" x14ac:dyDescent="0.3">
      <c r="C36820" s="227"/>
    </row>
    <row r="36821" spans="3:3" ht="15.6" x14ac:dyDescent="0.3">
      <c r="C36821" s="227"/>
    </row>
    <row r="36822" spans="3:3" ht="15.6" x14ac:dyDescent="0.3">
      <c r="C36822" s="227"/>
    </row>
    <row r="36823" spans="3:3" ht="15.6" x14ac:dyDescent="0.3">
      <c r="C36823" s="227"/>
    </row>
    <row r="36824" spans="3:3" ht="15.6" x14ac:dyDescent="0.3">
      <c r="C36824" s="227"/>
    </row>
    <row r="36825" spans="3:3" ht="15.6" x14ac:dyDescent="0.3">
      <c r="C36825" s="227"/>
    </row>
    <row r="36826" spans="3:3" ht="15.6" x14ac:dyDescent="0.3">
      <c r="C36826" s="227"/>
    </row>
    <row r="36827" spans="3:3" ht="15.6" x14ac:dyDescent="0.3">
      <c r="C36827" s="227"/>
    </row>
    <row r="36828" spans="3:3" ht="15.6" x14ac:dyDescent="0.3">
      <c r="C36828" s="227"/>
    </row>
    <row r="36829" spans="3:3" ht="15.6" x14ac:dyDescent="0.3">
      <c r="C36829" s="227"/>
    </row>
    <row r="36830" spans="3:3" ht="15.6" x14ac:dyDescent="0.3">
      <c r="C36830" s="227"/>
    </row>
    <row r="36831" spans="3:3" ht="15.6" x14ac:dyDescent="0.3">
      <c r="C36831" s="227"/>
    </row>
    <row r="36832" spans="3:3" ht="15.6" x14ac:dyDescent="0.3">
      <c r="C36832" s="227"/>
    </row>
    <row r="36833" spans="3:3" ht="15.6" x14ac:dyDescent="0.3">
      <c r="C36833" s="227"/>
    </row>
    <row r="36834" spans="3:3" ht="15.6" x14ac:dyDescent="0.3">
      <c r="C36834" s="227"/>
    </row>
    <row r="36835" spans="3:3" ht="15.6" x14ac:dyDescent="0.3">
      <c r="C36835" s="227"/>
    </row>
    <row r="36836" spans="3:3" ht="15.6" x14ac:dyDescent="0.3">
      <c r="C36836" s="227"/>
    </row>
    <row r="36837" spans="3:3" ht="15.6" x14ac:dyDescent="0.3">
      <c r="C36837" s="227"/>
    </row>
    <row r="36838" spans="3:3" ht="15.6" x14ac:dyDescent="0.3">
      <c r="C36838" s="227"/>
    </row>
    <row r="36839" spans="3:3" ht="15.6" x14ac:dyDescent="0.3">
      <c r="C36839" s="227"/>
    </row>
    <row r="36840" spans="3:3" ht="15.6" x14ac:dyDescent="0.3">
      <c r="C36840" s="227"/>
    </row>
    <row r="36841" spans="3:3" ht="15.6" x14ac:dyDescent="0.3">
      <c r="C36841" s="227"/>
    </row>
    <row r="36842" spans="3:3" ht="15.6" x14ac:dyDescent="0.3">
      <c r="C36842" s="227"/>
    </row>
    <row r="36843" spans="3:3" ht="15.6" x14ac:dyDescent="0.3">
      <c r="C36843" s="227"/>
    </row>
    <row r="36844" spans="3:3" ht="15.6" x14ac:dyDescent="0.3">
      <c r="C36844" s="227"/>
    </row>
    <row r="36845" spans="3:3" ht="15.6" x14ac:dyDescent="0.3">
      <c r="C36845" s="227"/>
    </row>
    <row r="36846" spans="3:3" ht="15.6" x14ac:dyDescent="0.3">
      <c r="C36846" s="227"/>
    </row>
    <row r="36847" spans="3:3" ht="15.6" x14ac:dyDescent="0.3">
      <c r="C36847" s="227"/>
    </row>
    <row r="36848" spans="3:3" ht="15.6" x14ac:dyDescent="0.3">
      <c r="C36848" s="227"/>
    </row>
    <row r="36849" spans="3:3" ht="15.6" x14ac:dyDescent="0.3">
      <c r="C36849" s="227"/>
    </row>
    <row r="36850" spans="3:3" ht="15.6" x14ac:dyDescent="0.3">
      <c r="C36850" s="227"/>
    </row>
    <row r="36851" spans="3:3" ht="15.6" x14ac:dyDescent="0.3">
      <c r="C36851" s="227"/>
    </row>
    <row r="36852" spans="3:3" ht="15.6" x14ac:dyDescent="0.3">
      <c r="C36852" s="227"/>
    </row>
    <row r="36853" spans="3:3" ht="15.6" x14ac:dyDescent="0.3">
      <c r="C36853" s="227"/>
    </row>
    <row r="36854" spans="3:3" ht="15.6" x14ac:dyDescent="0.3">
      <c r="C36854" s="227"/>
    </row>
    <row r="36855" spans="3:3" ht="15.6" x14ac:dyDescent="0.3">
      <c r="C36855" s="227"/>
    </row>
    <row r="36856" spans="3:3" ht="15.6" x14ac:dyDescent="0.3">
      <c r="C36856" s="227"/>
    </row>
    <row r="36857" spans="3:3" ht="15.6" x14ac:dyDescent="0.3">
      <c r="C36857" s="227"/>
    </row>
    <row r="36858" spans="3:3" ht="15.6" x14ac:dyDescent="0.3">
      <c r="C36858" s="227"/>
    </row>
    <row r="36859" spans="3:3" ht="15.6" x14ac:dyDescent="0.3">
      <c r="C36859" s="227"/>
    </row>
    <row r="36860" spans="3:3" ht="15.6" x14ac:dyDescent="0.3">
      <c r="C36860" s="227"/>
    </row>
    <row r="36861" spans="3:3" ht="15.6" x14ac:dyDescent="0.3">
      <c r="C36861" s="227"/>
    </row>
    <row r="36862" spans="3:3" ht="15.6" x14ac:dyDescent="0.3">
      <c r="C36862" s="227"/>
    </row>
    <row r="36863" spans="3:3" ht="15.6" x14ac:dyDescent="0.3">
      <c r="C36863" s="227"/>
    </row>
    <row r="36864" spans="3:3" ht="15.6" x14ac:dyDescent="0.3">
      <c r="C36864" s="227"/>
    </row>
    <row r="36865" spans="3:3" ht="15.6" x14ac:dyDescent="0.3">
      <c r="C36865" s="227"/>
    </row>
    <row r="36866" spans="3:3" ht="15.6" x14ac:dyDescent="0.3">
      <c r="C36866" s="227"/>
    </row>
    <row r="36867" spans="3:3" ht="15.6" x14ac:dyDescent="0.3">
      <c r="C36867" s="227"/>
    </row>
    <row r="36868" spans="3:3" ht="15.6" x14ac:dyDescent="0.3">
      <c r="C36868" s="227"/>
    </row>
    <row r="36869" spans="3:3" ht="15.6" x14ac:dyDescent="0.3">
      <c r="C36869" s="227"/>
    </row>
    <row r="36870" spans="3:3" ht="15.6" x14ac:dyDescent="0.3">
      <c r="C36870" s="227"/>
    </row>
    <row r="36871" spans="3:3" ht="15.6" x14ac:dyDescent="0.3">
      <c r="C36871" s="227"/>
    </row>
    <row r="36872" spans="3:3" ht="15.6" x14ac:dyDescent="0.3">
      <c r="C36872" s="227"/>
    </row>
    <row r="36873" spans="3:3" ht="15.6" x14ac:dyDescent="0.3">
      <c r="C36873" s="227"/>
    </row>
    <row r="36874" spans="3:3" ht="15.6" x14ac:dyDescent="0.3">
      <c r="C36874" s="227"/>
    </row>
    <row r="36875" spans="3:3" ht="15.6" x14ac:dyDescent="0.3">
      <c r="C36875" s="227"/>
    </row>
    <row r="36876" spans="3:3" ht="15.6" x14ac:dyDescent="0.3">
      <c r="C36876" s="227"/>
    </row>
    <row r="36877" spans="3:3" ht="15.6" x14ac:dyDescent="0.3">
      <c r="C36877" s="227"/>
    </row>
    <row r="36878" spans="3:3" ht="15.6" x14ac:dyDescent="0.3">
      <c r="C36878" s="227"/>
    </row>
    <row r="36879" spans="3:3" ht="15.6" x14ac:dyDescent="0.3">
      <c r="C36879" s="227"/>
    </row>
    <row r="36880" spans="3:3" ht="15.6" x14ac:dyDescent="0.3">
      <c r="C36880" s="227"/>
    </row>
    <row r="36881" spans="3:3" ht="15.6" x14ac:dyDescent="0.3">
      <c r="C36881" s="227"/>
    </row>
    <row r="36882" spans="3:3" ht="15.6" x14ac:dyDescent="0.3">
      <c r="C36882" s="227"/>
    </row>
    <row r="36883" spans="3:3" ht="15.6" x14ac:dyDescent="0.3">
      <c r="C36883" s="227"/>
    </row>
    <row r="36884" spans="3:3" ht="15.6" x14ac:dyDescent="0.3">
      <c r="C36884" s="227"/>
    </row>
    <row r="36885" spans="3:3" ht="15.6" x14ac:dyDescent="0.3">
      <c r="C36885" s="227"/>
    </row>
    <row r="36886" spans="3:3" ht="15.6" x14ac:dyDescent="0.3">
      <c r="C36886" s="227"/>
    </row>
    <row r="36887" spans="3:3" ht="15.6" x14ac:dyDescent="0.3">
      <c r="C36887" s="227"/>
    </row>
    <row r="36888" spans="3:3" ht="15.6" x14ac:dyDescent="0.3">
      <c r="C36888" s="227"/>
    </row>
    <row r="36889" spans="3:3" ht="15.6" x14ac:dyDescent="0.3">
      <c r="C36889" s="227"/>
    </row>
    <row r="36890" spans="3:3" ht="15.6" x14ac:dyDescent="0.3">
      <c r="C36890" s="227"/>
    </row>
    <row r="36891" spans="3:3" ht="15.6" x14ac:dyDescent="0.3">
      <c r="C36891" s="227"/>
    </row>
    <row r="36892" spans="3:3" ht="15.6" x14ac:dyDescent="0.3">
      <c r="C36892" s="227"/>
    </row>
    <row r="36893" spans="3:3" ht="15.6" x14ac:dyDescent="0.3">
      <c r="C36893" s="227"/>
    </row>
    <row r="36894" spans="3:3" ht="15.6" x14ac:dyDescent="0.3">
      <c r="C36894" s="227"/>
    </row>
    <row r="36895" spans="3:3" ht="15.6" x14ac:dyDescent="0.3">
      <c r="C36895" s="227"/>
    </row>
    <row r="36896" spans="3:3" ht="15.6" x14ac:dyDescent="0.3">
      <c r="C36896" s="227"/>
    </row>
    <row r="36897" spans="3:3" ht="15.6" x14ac:dyDescent="0.3">
      <c r="C36897" s="227"/>
    </row>
    <row r="36898" spans="3:3" ht="15.6" x14ac:dyDescent="0.3">
      <c r="C36898" s="227"/>
    </row>
    <row r="36899" spans="3:3" ht="15.6" x14ac:dyDescent="0.3">
      <c r="C36899" s="227"/>
    </row>
    <row r="36900" spans="3:3" ht="15.6" x14ac:dyDescent="0.3">
      <c r="C36900" s="227"/>
    </row>
    <row r="36901" spans="3:3" ht="15.6" x14ac:dyDescent="0.3">
      <c r="C36901" s="227"/>
    </row>
    <row r="36902" spans="3:3" ht="15.6" x14ac:dyDescent="0.3">
      <c r="C36902" s="227"/>
    </row>
    <row r="36903" spans="3:3" ht="15.6" x14ac:dyDescent="0.3">
      <c r="C36903" s="227"/>
    </row>
    <row r="36904" spans="3:3" ht="15.6" x14ac:dyDescent="0.3">
      <c r="C36904" s="227"/>
    </row>
    <row r="36905" spans="3:3" ht="15.6" x14ac:dyDescent="0.3">
      <c r="C36905" s="227"/>
    </row>
    <row r="36906" spans="3:3" ht="15.6" x14ac:dyDescent="0.3">
      <c r="C36906" s="227"/>
    </row>
    <row r="36907" spans="3:3" ht="15.6" x14ac:dyDescent="0.3">
      <c r="C36907" s="227"/>
    </row>
    <row r="36908" spans="3:3" ht="15.6" x14ac:dyDescent="0.3">
      <c r="C36908" s="227"/>
    </row>
    <row r="36909" spans="3:3" ht="15.6" x14ac:dyDescent="0.3">
      <c r="C36909" s="227"/>
    </row>
    <row r="36910" spans="3:3" ht="15.6" x14ac:dyDescent="0.3">
      <c r="C36910" s="227"/>
    </row>
    <row r="36911" spans="3:3" ht="15.6" x14ac:dyDescent="0.3">
      <c r="C36911" s="227"/>
    </row>
    <row r="36912" spans="3:3" ht="15.6" x14ac:dyDescent="0.3">
      <c r="C36912" s="227"/>
    </row>
    <row r="36913" spans="3:3" ht="15.6" x14ac:dyDescent="0.3">
      <c r="C36913" s="227"/>
    </row>
    <row r="36914" spans="3:3" ht="15.6" x14ac:dyDescent="0.3">
      <c r="C36914" s="227"/>
    </row>
    <row r="36915" spans="3:3" ht="15.6" x14ac:dyDescent="0.3">
      <c r="C36915" s="227"/>
    </row>
    <row r="36916" spans="3:3" ht="15.6" x14ac:dyDescent="0.3">
      <c r="C36916" s="227"/>
    </row>
    <row r="36917" spans="3:3" ht="15.6" x14ac:dyDescent="0.3">
      <c r="C36917" s="227"/>
    </row>
    <row r="36918" spans="3:3" ht="15.6" x14ac:dyDescent="0.3">
      <c r="C36918" s="227"/>
    </row>
    <row r="36919" spans="3:3" ht="15.6" x14ac:dyDescent="0.3">
      <c r="C36919" s="227"/>
    </row>
    <row r="36920" spans="3:3" ht="15.6" x14ac:dyDescent="0.3">
      <c r="C36920" s="227"/>
    </row>
    <row r="36921" spans="3:3" ht="15.6" x14ac:dyDescent="0.3">
      <c r="C36921" s="227"/>
    </row>
    <row r="36922" spans="3:3" ht="15.6" x14ac:dyDescent="0.3">
      <c r="C36922" s="227"/>
    </row>
    <row r="36923" spans="3:3" ht="15.6" x14ac:dyDescent="0.3">
      <c r="C36923" s="227"/>
    </row>
    <row r="36924" spans="3:3" ht="15.6" x14ac:dyDescent="0.3">
      <c r="C36924" s="227"/>
    </row>
    <row r="36925" spans="3:3" ht="15.6" x14ac:dyDescent="0.3">
      <c r="C36925" s="227"/>
    </row>
    <row r="36926" spans="3:3" ht="15.6" x14ac:dyDescent="0.3">
      <c r="C36926" s="227"/>
    </row>
    <row r="36927" spans="3:3" ht="15.6" x14ac:dyDescent="0.3">
      <c r="C36927" s="227"/>
    </row>
    <row r="36928" spans="3:3" ht="15.6" x14ac:dyDescent="0.3">
      <c r="C36928" s="227"/>
    </row>
    <row r="36929" spans="3:3" ht="15.6" x14ac:dyDescent="0.3">
      <c r="C36929" s="227"/>
    </row>
    <row r="36930" spans="3:3" ht="15.6" x14ac:dyDescent="0.3">
      <c r="C36930" s="227"/>
    </row>
    <row r="36931" spans="3:3" ht="15.6" x14ac:dyDescent="0.3">
      <c r="C36931" s="227"/>
    </row>
    <row r="36932" spans="3:3" ht="15.6" x14ac:dyDescent="0.3">
      <c r="C36932" s="227"/>
    </row>
    <row r="36933" spans="3:3" ht="15.6" x14ac:dyDescent="0.3">
      <c r="C36933" s="227"/>
    </row>
    <row r="36934" spans="3:3" ht="15.6" x14ac:dyDescent="0.3">
      <c r="C36934" s="227"/>
    </row>
    <row r="36935" spans="3:3" ht="15.6" x14ac:dyDescent="0.3">
      <c r="C36935" s="227"/>
    </row>
    <row r="36936" spans="3:3" ht="15.6" x14ac:dyDescent="0.3">
      <c r="C36936" s="227"/>
    </row>
    <row r="36937" spans="3:3" ht="15.6" x14ac:dyDescent="0.3">
      <c r="C36937" s="227"/>
    </row>
    <row r="36938" spans="3:3" ht="15.6" x14ac:dyDescent="0.3">
      <c r="C36938" s="227"/>
    </row>
    <row r="36939" spans="3:3" ht="15.6" x14ac:dyDescent="0.3">
      <c r="C36939" s="227"/>
    </row>
    <row r="36940" spans="3:3" ht="15.6" x14ac:dyDescent="0.3">
      <c r="C36940" s="227"/>
    </row>
    <row r="36941" spans="3:3" ht="15.6" x14ac:dyDescent="0.3">
      <c r="C36941" s="227"/>
    </row>
    <row r="36942" spans="3:3" ht="15.6" x14ac:dyDescent="0.3">
      <c r="C36942" s="227"/>
    </row>
    <row r="36943" spans="3:3" ht="15.6" x14ac:dyDescent="0.3">
      <c r="C36943" s="227"/>
    </row>
    <row r="36944" spans="3:3" ht="15.6" x14ac:dyDescent="0.3">
      <c r="C36944" s="227"/>
    </row>
    <row r="36945" spans="3:3" ht="15.6" x14ac:dyDescent="0.3">
      <c r="C36945" s="227"/>
    </row>
    <row r="36946" spans="3:3" ht="15.6" x14ac:dyDescent="0.3">
      <c r="C36946" s="227"/>
    </row>
    <row r="36947" spans="3:3" ht="15.6" x14ac:dyDescent="0.3">
      <c r="C36947" s="227"/>
    </row>
    <row r="36948" spans="3:3" ht="15.6" x14ac:dyDescent="0.3">
      <c r="C36948" s="227"/>
    </row>
    <row r="36949" spans="3:3" ht="15.6" x14ac:dyDescent="0.3">
      <c r="C36949" s="227"/>
    </row>
    <row r="36950" spans="3:3" ht="15.6" x14ac:dyDescent="0.3">
      <c r="C36950" s="227"/>
    </row>
    <row r="36951" spans="3:3" ht="15.6" x14ac:dyDescent="0.3">
      <c r="C36951" s="227"/>
    </row>
    <row r="36952" spans="3:3" ht="15.6" x14ac:dyDescent="0.3">
      <c r="C36952" s="227"/>
    </row>
    <row r="36953" spans="3:3" ht="15.6" x14ac:dyDescent="0.3">
      <c r="C36953" s="227"/>
    </row>
    <row r="36954" spans="3:3" ht="15.6" x14ac:dyDescent="0.3">
      <c r="C36954" s="227"/>
    </row>
    <row r="36955" spans="3:3" ht="15.6" x14ac:dyDescent="0.3">
      <c r="C36955" s="227"/>
    </row>
    <row r="36956" spans="3:3" ht="15.6" x14ac:dyDescent="0.3">
      <c r="C36956" s="227"/>
    </row>
    <row r="36957" spans="3:3" ht="15.6" x14ac:dyDescent="0.3">
      <c r="C36957" s="227"/>
    </row>
    <row r="36958" spans="3:3" ht="15.6" x14ac:dyDescent="0.3">
      <c r="C36958" s="227"/>
    </row>
    <row r="36959" spans="3:3" ht="15.6" x14ac:dyDescent="0.3">
      <c r="C36959" s="227"/>
    </row>
    <row r="36960" spans="3:3" ht="15.6" x14ac:dyDescent="0.3">
      <c r="C36960" s="227"/>
    </row>
    <row r="36961" spans="3:3" ht="15.6" x14ac:dyDescent="0.3">
      <c r="C36961" s="227"/>
    </row>
    <row r="36962" spans="3:3" ht="15.6" x14ac:dyDescent="0.3">
      <c r="C36962" s="227"/>
    </row>
    <row r="36963" spans="3:3" ht="15.6" x14ac:dyDescent="0.3">
      <c r="C36963" s="227"/>
    </row>
    <row r="36964" spans="3:3" ht="15.6" x14ac:dyDescent="0.3">
      <c r="C36964" s="227"/>
    </row>
    <row r="36965" spans="3:3" ht="15.6" x14ac:dyDescent="0.3">
      <c r="C36965" s="227"/>
    </row>
    <row r="36966" spans="3:3" ht="15.6" x14ac:dyDescent="0.3">
      <c r="C36966" s="227"/>
    </row>
    <row r="36967" spans="3:3" ht="15.6" x14ac:dyDescent="0.3">
      <c r="C36967" s="227"/>
    </row>
    <row r="36968" spans="3:3" ht="15.6" x14ac:dyDescent="0.3">
      <c r="C36968" s="227"/>
    </row>
    <row r="36969" spans="3:3" ht="15.6" x14ac:dyDescent="0.3">
      <c r="C36969" s="227"/>
    </row>
    <row r="36970" spans="3:3" ht="15.6" x14ac:dyDescent="0.3">
      <c r="C36970" s="227"/>
    </row>
    <row r="36971" spans="3:3" ht="15.6" x14ac:dyDescent="0.3">
      <c r="C36971" s="227"/>
    </row>
    <row r="36972" spans="3:3" ht="15.6" x14ac:dyDescent="0.3">
      <c r="C36972" s="227"/>
    </row>
    <row r="36973" spans="3:3" ht="15.6" x14ac:dyDescent="0.3">
      <c r="C36973" s="227"/>
    </row>
    <row r="36974" spans="3:3" ht="15.6" x14ac:dyDescent="0.3">
      <c r="C36974" s="227"/>
    </row>
    <row r="36975" spans="3:3" ht="15.6" x14ac:dyDescent="0.3">
      <c r="C36975" s="227"/>
    </row>
    <row r="36976" spans="3:3" ht="15.6" x14ac:dyDescent="0.3">
      <c r="C36976" s="227"/>
    </row>
    <row r="36977" spans="3:3" ht="15.6" x14ac:dyDescent="0.3">
      <c r="C36977" s="227"/>
    </row>
    <row r="36978" spans="3:3" ht="15.6" x14ac:dyDescent="0.3">
      <c r="C36978" s="227"/>
    </row>
    <row r="36979" spans="3:3" ht="15.6" x14ac:dyDescent="0.3">
      <c r="C36979" s="227"/>
    </row>
    <row r="36980" spans="3:3" ht="15.6" x14ac:dyDescent="0.3">
      <c r="C36980" s="227"/>
    </row>
    <row r="36981" spans="3:3" ht="15.6" x14ac:dyDescent="0.3">
      <c r="C36981" s="227"/>
    </row>
    <row r="36982" spans="3:3" ht="15.6" x14ac:dyDescent="0.3">
      <c r="C36982" s="227"/>
    </row>
    <row r="36983" spans="3:3" ht="15.6" x14ac:dyDescent="0.3">
      <c r="C36983" s="227"/>
    </row>
    <row r="36984" spans="3:3" ht="15.6" x14ac:dyDescent="0.3">
      <c r="C36984" s="227"/>
    </row>
    <row r="36985" spans="3:3" ht="15.6" x14ac:dyDescent="0.3">
      <c r="C36985" s="227"/>
    </row>
    <row r="36986" spans="3:3" ht="15.6" x14ac:dyDescent="0.3">
      <c r="C36986" s="227"/>
    </row>
    <row r="36987" spans="3:3" ht="15.6" x14ac:dyDescent="0.3">
      <c r="C36987" s="227"/>
    </row>
    <row r="36988" spans="3:3" ht="15.6" x14ac:dyDescent="0.3">
      <c r="C36988" s="227"/>
    </row>
    <row r="36989" spans="3:3" ht="15.6" x14ac:dyDescent="0.3">
      <c r="C36989" s="227"/>
    </row>
    <row r="36990" spans="3:3" ht="15.6" x14ac:dyDescent="0.3">
      <c r="C36990" s="227"/>
    </row>
    <row r="36991" spans="3:3" ht="15.6" x14ac:dyDescent="0.3">
      <c r="C36991" s="227"/>
    </row>
    <row r="36992" spans="3:3" ht="15.6" x14ac:dyDescent="0.3">
      <c r="C36992" s="227"/>
    </row>
    <row r="36993" spans="3:3" ht="15.6" x14ac:dyDescent="0.3">
      <c r="C36993" s="227"/>
    </row>
    <row r="36994" spans="3:3" ht="15.6" x14ac:dyDescent="0.3">
      <c r="C36994" s="227"/>
    </row>
    <row r="36995" spans="3:3" ht="15.6" x14ac:dyDescent="0.3">
      <c r="C36995" s="227"/>
    </row>
    <row r="36996" spans="3:3" ht="15.6" x14ac:dyDescent="0.3">
      <c r="C36996" s="227"/>
    </row>
    <row r="36997" spans="3:3" ht="15.6" x14ac:dyDescent="0.3">
      <c r="C36997" s="227"/>
    </row>
    <row r="36998" spans="3:3" ht="15.6" x14ac:dyDescent="0.3">
      <c r="C36998" s="227"/>
    </row>
    <row r="36999" spans="3:3" ht="15.6" x14ac:dyDescent="0.3">
      <c r="C36999" s="227"/>
    </row>
    <row r="37000" spans="3:3" ht="15.6" x14ac:dyDescent="0.3">
      <c r="C37000" s="227"/>
    </row>
    <row r="37001" spans="3:3" ht="15.6" x14ac:dyDescent="0.3">
      <c r="C37001" s="227"/>
    </row>
    <row r="37002" spans="3:3" ht="15.6" x14ac:dyDescent="0.3">
      <c r="C37002" s="227"/>
    </row>
    <row r="37003" spans="3:3" ht="15.6" x14ac:dyDescent="0.3">
      <c r="C37003" s="227"/>
    </row>
    <row r="37004" spans="3:3" ht="15.6" x14ac:dyDescent="0.3">
      <c r="C37004" s="227"/>
    </row>
    <row r="37005" spans="3:3" ht="15.6" x14ac:dyDescent="0.3">
      <c r="C37005" s="227"/>
    </row>
    <row r="37006" spans="3:3" ht="15.6" x14ac:dyDescent="0.3">
      <c r="C37006" s="227"/>
    </row>
    <row r="37007" spans="3:3" ht="15.6" x14ac:dyDescent="0.3">
      <c r="C37007" s="227"/>
    </row>
    <row r="37008" spans="3:3" ht="15.6" x14ac:dyDescent="0.3">
      <c r="C37008" s="227"/>
    </row>
    <row r="37009" spans="3:3" ht="15.6" x14ac:dyDescent="0.3">
      <c r="C37009" s="227"/>
    </row>
    <row r="37010" spans="3:3" ht="15.6" x14ac:dyDescent="0.3">
      <c r="C37010" s="227"/>
    </row>
    <row r="37011" spans="3:3" ht="15.6" x14ac:dyDescent="0.3">
      <c r="C37011" s="227"/>
    </row>
    <row r="37012" spans="3:3" ht="15.6" x14ac:dyDescent="0.3">
      <c r="C37012" s="227"/>
    </row>
    <row r="37013" spans="3:3" ht="15.6" x14ac:dyDescent="0.3">
      <c r="C37013" s="227"/>
    </row>
    <row r="37014" spans="3:3" ht="15.6" x14ac:dyDescent="0.3">
      <c r="C37014" s="227"/>
    </row>
    <row r="37015" spans="3:3" ht="15.6" x14ac:dyDescent="0.3">
      <c r="C37015" s="227"/>
    </row>
    <row r="37016" spans="3:3" ht="15.6" x14ac:dyDescent="0.3">
      <c r="C37016" s="227"/>
    </row>
    <row r="37017" spans="3:3" ht="15.6" x14ac:dyDescent="0.3">
      <c r="C37017" s="227"/>
    </row>
    <row r="37018" spans="3:3" ht="15.6" x14ac:dyDescent="0.3">
      <c r="C37018" s="227"/>
    </row>
    <row r="37019" spans="3:3" ht="15.6" x14ac:dyDescent="0.3">
      <c r="C37019" s="227"/>
    </row>
    <row r="37020" spans="3:3" ht="15.6" x14ac:dyDescent="0.3">
      <c r="C37020" s="227"/>
    </row>
    <row r="37021" spans="3:3" ht="15.6" x14ac:dyDescent="0.3">
      <c r="C37021" s="227"/>
    </row>
    <row r="37022" spans="3:3" ht="15.6" x14ac:dyDescent="0.3">
      <c r="C37022" s="227"/>
    </row>
    <row r="37023" spans="3:3" ht="15.6" x14ac:dyDescent="0.3">
      <c r="C37023" s="227"/>
    </row>
    <row r="37024" spans="3:3" ht="15.6" x14ac:dyDescent="0.3">
      <c r="C37024" s="227"/>
    </row>
    <row r="37025" spans="3:3" ht="15.6" x14ac:dyDescent="0.3">
      <c r="C37025" s="227"/>
    </row>
    <row r="37026" spans="3:3" ht="15.6" x14ac:dyDescent="0.3">
      <c r="C37026" s="227"/>
    </row>
    <row r="37027" spans="3:3" ht="15.6" x14ac:dyDescent="0.3">
      <c r="C37027" s="227"/>
    </row>
    <row r="37028" spans="3:3" ht="15.6" x14ac:dyDescent="0.3">
      <c r="C37028" s="227"/>
    </row>
    <row r="37029" spans="3:3" ht="15.6" x14ac:dyDescent="0.3">
      <c r="C37029" s="227"/>
    </row>
    <row r="37030" spans="3:3" ht="15.6" x14ac:dyDescent="0.3">
      <c r="C37030" s="227"/>
    </row>
    <row r="37031" spans="3:3" ht="15.6" x14ac:dyDescent="0.3">
      <c r="C37031" s="227"/>
    </row>
    <row r="37032" spans="3:3" ht="15.6" x14ac:dyDescent="0.3">
      <c r="C37032" s="227"/>
    </row>
    <row r="37033" spans="3:3" ht="15.6" x14ac:dyDescent="0.3">
      <c r="C37033" s="227"/>
    </row>
    <row r="37034" spans="3:3" ht="15.6" x14ac:dyDescent="0.3">
      <c r="C37034" s="227"/>
    </row>
    <row r="37035" spans="3:3" ht="15.6" x14ac:dyDescent="0.3">
      <c r="C37035" s="227"/>
    </row>
    <row r="37036" spans="3:3" ht="15.6" x14ac:dyDescent="0.3">
      <c r="C37036" s="227"/>
    </row>
    <row r="37037" spans="3:3" ht="15.6" x14ac:dyDescent="0.3">
      <c r="C37037" s="227"/>
    </row>
    <row r="37038" spans="3:3" ht="15.6" x14ac:dyDescent="0.3">
      <c r="C37038" s="227"/>
    </row>
    <row r="37039" spans="3:3" ht="15.6" x14ac:dyDescent="0.3">
      <c r="C37039" s="227"/>
    </row>
    <row r="37040" spans="3:3" ht="15.6" x14ac:dyDescent="0.3">
      <c r="C37040" s="227"/>
    </row>
    <row r="37041" spans="3:3" ht="15.6" x14ac:dyDescent="0.3">
      <c r="C37041" s="227"/>
    </row>
    <row r="37042" spans="3:3" ht="15.6" x14ac:dyDescent="0.3">
      <c r="C37042" s="227"/>
    </row>
    <row r="37043" spans="3:3" ht="15.6" x14ac:dyDescent="0.3">
      <c r="C37043" s="227"/>
    </row>
    <row r="37044" spans="3:3" ht="15.6" x14ac:dyDescent="0.3">
      <c r="C37044" s="227"/>
    </row>
    <row r="37045" spans="3:3" ht="15.6" x14ac:dyDescent="0.3">
      <c r="C37045" s="227"/>
    </row>
    <row r="37046" spans="3:3" ht="15.6" x14ac:dyDescent="0.3">
      <c r="C37046" s="227"/>
    </row>
    <row r="37047" spans="3:3" ht="15.6" x14ac:dyDescent="0.3">
      <c r="C37047" s="227"/>
    </row>
    <row r="37048" spans="3:3" ht="15.6" x14ac:dyDescent="0.3">
      <c r="C37048" s="227"/>
    </row>
    <row r="37049" spans="3:3" ht="15.6" x14ac:dyDescent="0.3">
      <c r="C37049" s="227"/>
    </row>
    <row r="37050" spans="3:3" ht="15.6" x14ac:dyDescent="0.3">
      <c r="C37050" s="227"/>
    </row>
    <row r="37051" spans="3:3" ht="15.6" x14ac:dyDescent="0.3">
      <c r="C37051" s="227"/>
    </row>
    <row r="37052" spans="3:3" ht="15.6" x14ac:dyDescent="0.3">
      <c r="C37052" s="227"/>
    </row>
    <row r="37053" spans="3:3" ht="15.6" x14ac:dyDescent="0.3">
      <c r="C37053" s="227"/>
    </row>
    <row r="37054" spans="3:3" ht="15.6" x14ac:dyDescent="0.3">
      <c r="C37054" s="227"/>
    </row>
    <row r="37055" spans="3:3" ht="15.6" x14ac:dyDescent="0.3">
      <c r="C37055" s="227"/>
    </row>
    <row r="37056" spans="3:3" ht="15.6" x14ac:dyDescent="0.3">
      <c r="C37056" s="227"/>
    </row>
    <row r="37057" spans="3:3" ht="15.6" x14ac:dyDescent="0.3">
      <c r="C37057" s="227"/>
    </row>
    <row r="37058" spans="3:3" ht="15.6" x14ac:dyDescent="0.3">
      <c r="C37058" s="227"/>
    </row>
    <row r="37059" spans="3:3" ht="15.6" x14ac:dyDescent="0.3">
      <c r="C37059" s="227"/>
    </row>
    <row r="37060" spans="3:3" ht="15.6" x14ac:dyDescent="0.3">
      <c r="C37060" s="227"/>
    </row>
    <row r="37061" spans="3:3" ht="15.6" x14ac:dyDescent="0.3">
      <c r="C37061" s="227"/>
    </row>
    <row r="37062" spans="3:3" ht="15.6" x14ac:dyDescent="0.3">
      <c r="C37062" s="227"/>
    </row>
    <row r="37063" spans="3:3" ht="15.6" x14ac:dyDescent="0.3">
      <c r="C37063" s="227"/>
    </row>
    <row r="37064" spans="3:3" ht="15.6" x14ac:dyDescent="0.3">
      <c r="C37064" s="227"/>
    </row>
    <row r="37065" spans="3:3" ht="15.6" x14ac:dyDescent="0.3">
      <c r="C37065" s="227"/>
    </row>
    <row r="37066" spans="3:3" ht="15.6" x14ac:dyDescent="0.3">
      <c r="C37066" s="227"/>
    </row>
    <row r="37067" spans="3:3" ht="15.6" x14ac:dyDescent="0.3">
      <c r="C37067" s="227"/>
    </row>
    <row r="37068" spans="3:3" ht="15.6" x14ac:dyDescent="0.3">
      <c r="C37068" s="227"/>
    </row>
    <row r="37069" spans="3:3" ht="15.6" x14ac:dyDescent="0.3">
      <c r="C37069" s="227"/>
    </row>
    <row r="37070" spans="3:3" ht="15.6" x14ac:dyDescent="0.3">
      <c r="C37070" s="227"/>
    </row>
    <row r="37071" spans="3:3" ht="15.6" x14ac:dyDescent="0.3">
      <c r="C37071" s="227"/>
    </row>
    <row r="37072" spans="3:3" ht="15.6" x14ac:dyDescent="0.3">
      <c r="C37072" s="227"/>
    </row>
    <row r="37073" spans="3:3" ht="15.6" x14ac:dyDescent="0.3">
      <c r="C37073" s="227"/>
    </row>
    <row r="37074" spans="3:3" ht="15.6" x14ac:dyDescent="0.3">
      <c r="C37074" s="227"/>
    </row>
    <row r="37075" spans="3:3" ht="15.6" x14ac:dyDescent="0.3">
      <c r="C37075" s="227"/>
    </row>
    <row r="37076" spans="3:3" ht="15.6" x14ac:dyDescent="0.3">
      <c r="C37076" s="227"/>
    </row>
    <row r="37077" spans="3:3" ht="15.6" x14ac:dyDescent="0.3">
      <c r="C37077" s="227"/>
    </row>
    <row r="37078" spans="3:3" ht="15.6" x14ac:dyDescent="0.3">
      <c r="C37078" s="227"/>
    </row>
    <row r="37079" spans="3:3" ht="15.6" x14ac:dyDescent="0.3">
      <c r="C37079" s="227"/>
    </row>
    <row r="37080" spans="3:3" ht="15.6" x14ac:dyDescent="0.3">
      <c r="C37080" s="227"/>
    </row>
    <row r="37081" spans="3:3" ht="15.6" x14ac:dyDescent="0.3">
      <c r="C37081" s="227"/>
    </row>
    <row r="37082" spans="3:3" ht="15.6" x14ac:dyDescent="0.3">
      <c r="C37082" s="227"/>
    </row>
    <row r="37083" spans="3:3" ht="15.6" x14ac:dyDescent="0.3">
      <c r="C37083" s="227"/>
    </row>
    <row r="37084" spans="3:3" ht="15.6" x14ac:dyDescent="0.3">
      <c r="C37084" s="227"/>
    </row>
    <row r="37085" spans="3:3" ht="15.6" x14ac:dyDescent="0.3">
      <c r="C37085" s="227"/>
    </row>
    <row r="37086" spans="3:3" ht="15.6" x14ac:dyDescent="0.3">
      <c r="C37086" s="227"/>
    </row>
    <row r="37087" spans="3:3" ht="15.6" x14ac:dyDescent="0.3">
      <c r="C37087" s="227"/>
    </row>
    <row r="37088" spans="3:3" ht="15.6" x14ac:dyDescent="0.3">
      <c r="C37088" s="227"/>
    </row>
    <row r="37089" spans="3:3" ht="15.6" x14ac:dyDescent="0.3">
      <c r="C37089" s="227"/>
    </row>
    <row r="37090" spans="3:3" ht="15.6" x14ac:dyDescent="0.3">
      <c r="C37090" s="227"/>
    </row>
    <row r="37091" spans="3:3" ht="15.6" x14ac:dyDescent="0.3">
      <c r="C37091" s="227"/>
    </row>
    <row r="37092" spans="3:3" ht="15.6" x14ac:dyDescent="0.3">
      <c r="C37092" s="227"/>
    </row>
    <row r="37093" spans="3:3" ht="15.6" x14ac:dyDescent="0.3">
      <c r="C37093" s="227"/>
    </row>
    <row r="37094" spans="3:3" ht="15.6" x14ac:dyDescent="0.3">
      <c r="C37094" s="227"/>
    </row>
    <row r="37095" spans="3:3" ht="15.6" x14ac:dyDescent="0.3">
      <c r="C37095" s="227"/>
    </row>
    <row r="37096" spans="3:3" ht="15.6" x14ac:dyDescent="0.3">
      <c r="C37096" s="227"/>
    </row>
    <row r="37097" spans="3:3" ht="15.6" x14ac:dyDescent="0.3">
      <c r="C37097" s="227"/>
    </row>
    <row r="37098" spans="3:3" ht="15.6" x14ac:dyDescent="0.3">
      <c r="C37098" s="227"/>
    </row>
    <row r="37099" spans="3:3" ht="15.6" x14ac:dyDescent="0.3">
      <c r="C37099" s="227"/>
    </row>
    <row r="37100" spans="3:3" ht="15.6" x14ac:dyDescent="0.3">
      <c r="C37100" s="227"/>
    </row>
    <row r="37101" spans="3:3" ht="15.6" x14ac:dyDescent="0.3">
      <c r="C37101" s="227"/>
    </row>
    <row r="37102" spans="3:3" ht="15.6" x14ac:dyDescent="0.3">
      <c r="C37102" s="227"/>
    </row>
    <row r="37103" spans="3:3" ht="15.6" x14ac:dyDescent="0.3">
      <c r="C37103" s="227"/>
    </row>
    <row r="37104" spans="3:3" ht="15.6" x14ac:dyDescent="0.3">
      <c r="C37104" s="227"/>
    </row>
    <row r="37105" spans="3:3" ht="15.6" x14ac:dyDescent="0.3">
      <c r="C37105" s="227"/>
    </row>
    <row r="37106" spans="3:3" ht="15.6" x14ac:dyDescent="0.3">
      <c r="C37106" s="227"/>
    </row>
    <row r="37107" spans="3:3" ht="15.6" x14ac:dyDescent="0.3">
      <c r="C37107" s="227"/>
    </row>
    <row r="37108" spans="3:3" ht="15.6" x14ac:dyDescent="0.3">
      <c r="C37108" s="227"/>
    </row>
    <row r="37109" spans="3:3" ht="15.6" x14ac:dyDescent="0.3">
      <c r="C37109" s="227"/>
    </row>
    <row r="37110" spans="3:3" ht="15.6" x14ac:dyDescent="0.3">
      <c r="C37110" s="227"/>
    </row>
    <row r="37111" spans="3:3" ht="15.6" x14ac:dyDescent="0.3">
      <c r="C37111" s="227"/>
    </row>
    <row r="37112" spans="3:3" ht="15.6" x14ac:dyDescent="0.3">
      <c r="C37112" s="227"/>
    </row>
    <row r="37113" spans="3:3" ht="15.6" x14ac:dyDescent="0.3">
      <c r="C37113" s="227"/>
    </row>
    <row r="37114" spans="3:3" ht="15.6" x14ac:dyDescent="0.3">
      <c r="C37114" s="227"/>
    </row>
    <row r="37115" spans="3:3" ht="15.6" x14ac:dyDescent="0.3">
      <c r="C37115" s="227"/>
    </row>
    <row r="37116" spans="3:3" ht="15.6" x14ac:dyDescent="0.3">
      <c r="C37116" s="227"/>
    </row>
    <row r="37117" spans="3:3" ht="15.6" x14ac:dyDescent="0.3">
      <c r="C37117" s="227"/>
    </row>
    <row r="37118" spans="3:3" ht="15.6" x14ac:dyDescent="0.3">
      <c r="C37118" s="227"/>
    </row>
    <row r="37119" spans="3:3" ht="15.6" x14ac:dyDescent="0.3">
      <c r="C37119" s="227"/>
    </row>
    <row r="37120" spans="3:3" ht="15.6" x14ac:dyDescent="0.3">
      <c r="C37120" s="227"/>
    </row>
    <row r="37121" spans="3:3" ht="15.6" x14ac:dyDescent="0.3">
      <c r="C37121" s="227"/>
    </row>
    <row r="37122" spans="3:3" ht="15.6" x14ac:dyDescent="0.3">
      <c r="C37122" s="227"/>
    </row>
    <row r="37123" spans="3:3" ht="15.6" x14ac:dyDescent="0.3">
      <c r="C37123" s="227"/>
    </row>
    <row r="37124" spans="3:3" ht="15.6" x14ac:dyDescent="0.3">
      <c r="C37124" s="227"/>
    </row>
    <row r="37125" spans="3:3" ht="15.6" x14ac:dyDescent="0.3">
      <c r="C37125" s="227"/>
    </row>
    <row r="37126" spans="3:3" ht="15.6" x14ac:dyDescent="0.3">
      <c r="C37126" s="227"/>
    </row>
    <row r="37127" spans="3:3" ht="15.6" x14ac:dyDescent="0.3">
      <c r="C37127" s="227"/>
    </row>
    <row r="37128" spans="3:3" ht="15.6" x14ac:dyDescent="0.3">
      <c r="C37128" s="227"/>
    </row>
    <row r="37129" spans="3:3" ht="15.6" x14ac:dyDescent="0.3">
      <c r="C37129" s="227"/>
    </row>
    <row r="37130" spans="3:3" ht="15.6" x14ac:dyDescent="0.3">
      <c r="C37130" s="227"/>
    </row>
    <row r="37131" spans="3:3" ht="15.6" x14ac:dyDescent="0.3">
      <c r="C37131" s="227"/>
    </row>
    <row r="37132" spans="3:3" ht="15.6" x14ac:dyDescent="0.3">
      <c r="C37132" s="227"/>
    </row>
    <row r="37133" spans="3:3" ht="15.6" x14ac:dyDescent="0.3">
      <c r="C37133" s="227"/>
    </row>
    <row r="37134" spans="3:3" ht="15.6" x14ac:dyDescent="0.3">
      <c r="C37134" s="227"/>
    </row>
    <row r="37135" spans="3:3" ht="15.6" x14ac:dyDescent="0.3">
      <c r="C37135" s="227"/>
    </row>
    <row r="37136" spans="3:3" ht="15.6" x14ac:dyDescent="0.3">
      <c r="C37136" s="227"/>
    </row>
    <row r="37137" spans="3:3" ht="15.6" x14ac:dyDescent="0.3">
      <c r="C37137" s="227"/>
    </row>
    <row r="37138" spans="3:3" ht="15.6" x14ac:dyDescent="0.3">
      <c r="C37138" s="227"/>
    </row>
    <row r="37139" spans="3:3" ht="15.6" x14ac:dyDescent="0.3">
      <c r="C37139" s="227"/>
    </row>
    <row r="37140" spans="3:3" ht="15.6" x14ac:dyDescent="0.3">
      <c r="C37140" s="227"/>
    </row>
    <row r="37141" spans="3:3" ht="15.6" x14ac:dyDescent="0.3">
      <c r="C37141" s="227"/>
    </row>
    <row r="37142" spans="3:3" ht="15.6" x14ac:dyDescent="0.3">
      <c r="C37142" s="227"/>
    </row>
    <row r="37143" spans="3:3" ht="15.6" x14ac:dyDescent="0.3">
      <c r="C37143" s="227"/>
    </row>
    <row r="37144" spans="3:3" ht="15.6" x14ac:dyDescent="0.3">
      <c r="C37144" s="227"/>
    </row>
    <row r="37145" spans="3:3" ht="15.6" x14ac:dyDescent="0.3">
      <c r="C37145" s="227"/>
    </row>
    <row r="37146" spans="3:3" ht="15.6" x14ac:dyDescent="0.3">
      <c r="C37146" s="227"/>
    </row>
    <row r="37147" spans="3:3" ht="15.6" x14ac:dyDescent="0.3">
      <c r="C37147" s="227"/>
    </row>
    <row r="37148" spans="3:3" ht="15.6" x14ac:dyDescent="0.3">
      <c r="C37148" s="227"/>
    </row>
    <row r="37149" spans="3:3" ht="15.6" x14ac:dyDescent="0.3">
      <c r="C37149" s="227"/>
    </row>
    <row r="37150" spans="3:3" ht="15.6" x14ac:dyDescent="0.3">
      <c r="C37150" s="227"/>
    </row>
    <row r="37151" spans="3:3" ht="15.6" x14ac:dyDescent="0.3">
      <c r="C37151" s="227"/>
    </row>
    <row r="37152" spans="3:3" ht="15.6" x14ac:dyDescent="0.3">
      <c r="C37152" s="227"/>
    </row>
    <row r="37153" spans="3:3" ht="15.6" x14ac:dyDescent="0.3">
      <c r="C37153" s="227"/>
    </row>
    <row r="37154" spans="3:3" ht="15.6" x14ac:dyDescent="0.3">
      <c r="C37154" s="227"/>
    </row>
    <row r="37155" spans="3:3" ht="15.6" x14ac:dyDescent="0.3">
      <c r="C37155" s="227"/>
    </row>
    <row r="37156" spans="3:3" ht="15.6" x14ac:dyDescent="0.3">
      <c r="C37156" s="227"/>
    </row>
    <row r="37157" spans="3:3" ht="15.6" x14ac:dyDescent="0.3">
      <c r="C37157" s="227"/>
    </row>
    <row r="37158" spans="3:3" ht="15.6" x14ac:dyDescent="0.3">
      <c r="C37158" s="227"/>
    </row>
    <row r="37159" spans="3:3" ht="15.6" x14ac:dyDescent="0.3">
      <c r="C37159" s="227"/>
    </row>
    <row r="37160" spans="3:3" ht="15.6" x14ac:dyDescent="0.3">
      <c r="C37160" s="227"/>
    </row>
    <row r="37161" spans="3:3" ht="15.6" x14ac:dyDescent="0.3">
      <c r="C37161" s="227"/>
    </row>
    <row r="37162" spans="3:3" ht="15.6" x14ac:dyDescent="0.3">
      <c r="C37162" s="227"/>
    </row>
    <row r="37163" spans="3:3" ht="15.6" x14ac:dyDescent="0.3">
      <c r="C37163" s="227"/>
    </row>
    <row r="37164" spans="3:3" ht="15.6" x14ac:dyDescent="0.3">
      <c r="C37164" s="227"/>
    </row>
    <row r="37165" spans="3:3" ht="15.6" x14ac:dyDescent="0.3">
      <c r="C37165" s="227"/>
    </row>
    <row r="37166" spans="3:3" ht="15.6" x14ac:dyDescent="0.3">
      <c r="C37166" s="227"/>
    </row>
    <row r="37167" spans="3:3" ht="15.6" x14ac:dyDescent="0.3">
      <c r="C37167" s="227"/>
    </row>
    <row r="37168" spans="3:3" ht="15.6" x14ac:dyDescent="0.3">
      <c r="C37168" s="227"/>
    </row>
    <row r="37169" spans="3:3" ht="15.6" x14ac:dyDescent="0.3">
      <c r="C37169" s="227"/>
    </row>
    <row r="37170" spans="3:3" ht="15.6" x14ac:dyDescent="0.3">
      <c r="C37170" s="227"/>
    </row>
    <row r="37171" spans="3:3" ht="15.6" x14ac:dyDescent="0.3">
      <c r="C37171" s="227"/>
    </row>
    <row r="37172" spans="3:3" ht="15.6" x14ac:dyDescent="0.3">
      <c r="C37172" s="227"/>
    </row>
    <row r="37173" spans="3:3" ht="15.6" x14ac:dyDescent="0.3">
      <c r="C37173" s="227"/>
    </row>
    <row r="37174" spans="3:3" ht="15.6" x14ac:dyDescent="0.3">
      <c r="C37174" s="227"/>
    </row>
    <row r="37175" spans="3:3" ht="15.6" x14ac:dyDescent="0.3">
      <c r="C37175" s="227"/>
    </row>
    <row r="37176" spans="3:3" ht="15.6" x14ac:dyDescent="0.3">
      <c r="C37176" s="227"/>
    </row>
    <row r="37177" spans="3:3" ht="15.6" x14ac:dyDescent="0.3">
      <c r="C37177" s="227"/>
    </row>
    <row r="37178" spans="3:3" ht="15.6" x14ac:dyDescent="0.3">
      <c r="C37178" s="227"/>
    </row>
    <row r="37179" spans="3:3" ht="15.6" x14ac:dyDescent="0.3">
      <c r="C37179" s="227"/>
    </row>
    <row r="37180" spans="3:3" ht="15.6" x14ac:dyDescent="0.3">
      <c r="C37180" s="227"/>
    </row>
    <row r="37181" spans="3:3" ht="15.6" x14ac:dyDescent="0.3">
      <c r="C37181" s="227"/>
    </row>
    <row r="37182" spans="3:3" ht="15.6" x14ac:dyDescent="0.3">
      <c r="C37182" s="227"/>
    </row>
    <row r="37183" spans="3:3" ht="15.6" x14ac:dyDescent="0.3">
      <c r="C37183" s="227"/>
    </row>
    <row r="37184" spans="3:3" ht="15.6" x14ac:dyDescent="0.3">
      <c r="C37184" s="227"/>
    </row>
    <row r="37185" spans="3:3" ht="15.6" x14ac:dyDescent="0.3">
      <c r="C37185" s="227"/>
    </row>
    <row r="37186" spans="3:3" ht="15.6" x14ac:dyDescent="0.3">
      <c r="C37186" s="227"/>
    </row>
    <row r="37187" spans="3:3" ht="15.6" x14ac:dyDescent="0.3">
      <c r="C37187" s="227"/>
    </row>
    <row r="37188" spans="3:3" ht="15.6" x14ac:dyDescent="0.3">
      <c r="C37188" s="227"/>
    </row>
    <row r="37189" spans="3:3" ht="15.6" x14ac:dyDescent="0.3">
      <c r="C37189" s="227"/>
    </row>
    <row r="37190" spans="3:3" ht="15.6" x14ac:dyDescent="0.3">
      <c r="C37190" s="227"/>
    </row>
    <row r="37191" spans="3:3" ht="15.6" x14ac:dyDescent="0.3">
      <c r="C37191" s="227"/>
    </row>
    <row r="37192" spans="3:3" ht="15.6" x14ac:dyDescent="0.3">
      <c r="C37192" s="227"/>
    </row>
    <row r="37193" spans="3:3" ht="15.6" x14ac:dyDescent="0.3">
      <c r="C37193" s="227"/>
    </row>
    <row r="37194" spans="3:3" ht="15.6" x14ac:dyDescent="0.3">
      <c r="C37194" s="227"/>
    </row>
    <row r="37195" spans="3:3" ht="15.6" x14ac:dyDescent="0.3">
      <c r="C37195" s="227"/>
    </row>
    <row r="37196" spans="3:3" ht="15.6" x14ac:dyDescent="0.3">
      <c r="C37196" s="227"/>
    </row>
    <row r="37197" spans="3:3" ht="15.6" x14ac:dyDescent="0.3">
      <c r="C37197" s="227"/>
    </row>
    <row r="37198" spans="3:3" ht="15.6" x14ac:dyDescent="0.3">
      <c r="C37198" s="227"/>
    </row>
    <row r="37199" spans="3:3" ht="15.6" x14ac:dyDescent="0.3">
      <c r="C37199" s="227"/>
    </row>
    <row r="37200" spans="3:3" ht="15.6" x14ac:dyDescent="0.3">
      <c r="C37200" s="227"/>
    </row>
    <row r="37201" spans="3:3" ht="15.6" x14ac:dyDescent="0.3">
      <c r="C37201" s="227"/>
    </row>
    <row r="37202" spans="3:3" ht="15.6" x14ac:dyDescent="0.3">
      <c r="C37202" s="227"/>
    </row>
    <row r="37203" spans="3:3" ht="15.6" x14ac:dyDescent="0.3">
      <c r="C37203" s="227"/>
    </row>
    <row r="37204" spans="3:3" ht="15.6" x14ac:dyDescent="0.3">
      <c r="C37204" s="227"/>
    </row>
    <row r="37205" spans="3:3" ht="15.6" x14ac:dyDescent="0.3">
      <c r="C37205" s="227"/>
    </row>
    <row r="37206" spans="3:3" ht="15.6" x14ac:dyDescent="0.3">
      <c r="C37206" s="227"/>
    </row>
    <row r="37207" spans="3:3" ht="15.6" x14ac:dyDescent="0.3">
      <c r="C37207" s="227"/>
    </row>
    <row r="37208" spans="3:3" ht="15.6" x14ac:dyDescent="0.3">
      <c r="C37208" s="227"/>
    </row>
    <row r="37209" spans="3:3" ht="15.6" x14ac:dyDescent="0.3">
      <c r="C37209" s="227"/>
    </row>
    <row r="37210" spans="3:3" ht="15.6" x14ac:dyDescent="0.3">
      <c r="C37210" s="227"/>
    </row>
    <row r="37211" spans="3:3" ht="15.6" x14ac:dyDescent="0.3">
      <c r="C37211" s="227"/>
    </row>
    <row r="37212" spans="3:3" ht="15.6" x14ac:dyDescent="0.3">
      <c r="C37212" s="227"/>
    </row>
    <row r="37213" spans="3:3" ht="15.6" x14ac:dyDescent="0.3">
      <c r="C37213" s="227"/>
    </row>
    <row r="37214" spans="3:3" ht="15.6" x14ac:dyDescent="0.3">
      <c r="C37214" s="227"/>
    </row>
    <row r="37215" spans="3:3" ht="15.6" x14ac:dyDescent="0.3">
      <c r="C37215" s="227"/>
    </row>
    <row r="37216" spans="3:3" ht="15.6" x14ac:dyDescent="0.3">
      <c r="C37216" s="227"/>
    </row>
    <row r="37217" spans="3:3" ht="15.6" x14ac:dyDescent="0.3">
      <c r="C37217" s="227"/>
    </row>
    <row r="37218" spans="3:3" ht="15.6" x14ac:dyDescent="0.3">
      <c r="C37218" s="227"/>
    </row>
    <row r="37219" spans="3:3" ht="15.6" x14ac:dyDescent="0.3">
      <c r="C37219" s="227"/>
    </row>
    <row r="37220" spans="3:3" ht="15.6" x14ac:dyDescent="0.3">
      <c r="C37220" s="227"/>
    </row>
    <row r="37221" spans="3:3" ht="15.6" x14ac:dyDescent="0.3">
      <c r="C37221" s="227"/>
    </row>
    <row r="37222" spans="3:3" ht="15.6" x14ac:dyDescent="0.3">
      <c r="C37222" s="227"/>
    </row>
    <row r="37223" spans="3:3" ht="15.6" x14ac:dyDescent="0.3">
      <c r="C37223" s="227"/>
    </row>
    <row r="37224" spans="3:3" ht="15.6" x14ac:dyDescent="0.3">
      <c r="C37224" s="227"/>
    </row>
    <row r="37225" spans="3:3" ht="15.6" x14ac:dyDescent="0.3">
      <c r="C37225" s="227"/>
    </row>
    <row r="37226" spans="3:3" ht="15.6" x14ac:dyDescent="0.3">
      <c r="C37226" s="227"/>
    </row>
    <row r="37227" spans="3:3" ht="15.6" x14ac:dyDescent="0.3">
      <c r="C37227" s="227"/>
    </row>
    <row r="37228" spans="3:3" ht="15.6" x14ac:dyDescent="0.3">
      <c r="C37228" s="227"/>
    </row>
    <row r="37229" spans="3:3" ht="15.6" x14ac:dyDescent="0.3">
      <c r="C37229" s="227"/>
    </row>
    <row r="37230" spans="3:3" ht="15.6" x14ac:dyDescent="0.3">
      <c r="C37230" s="227"/>
    </row>
    <row r="37231" spans="3:3" ht="15.6" x14ac:dyDescent="0.3">
      <c r="C37231" s="227"/>
    </row>
    <row r="37232" spans="3:3" ht="15.6" x14ac:dyDescent="0.3">
      <c r="C37232" s="227"/>
    </row>
    <row r="37233" spans="3:3" ht="15.6" x14ac:dyDescent="0.3">
      <c r="C37233" s="227"/>
    </row>
    <row r="37234" spans="3:3" ht="15.6" x14ac:dyDescent="0.3">
      <c r="C37234" s="227"/>
    </row>
    <row r="37235" spans="3:3" ht="15.6" x14ac:dyDescent="0.3">
      <c r="C37235" s="227"/>
    </row>
    <row r="37236" spans="3:3" ht="15.6" x14ac:dyDescent="0.3">
      <c r="C37236" s="227"/>
    </row>
    <row r="37237" spans="3:3" ht="15.6" x14ac:dyDescent="0.3">
      <c r="C37237" s="227"/>
    </row>
    <row r="37238" spans="3:3" ht="15.6" x14ac:dyDescent="0.3">
      <c r="C37238" s="227"/>
    </row>
    <row r="37239" spans="3:3" ht="15.6" x14ac:dyDescent="0.3">
      <c r="C37239" s="227"/>
    </row>
    <row r="37240" spans="3:3" ht="15.6" x14ac:dyDescent="0.3">
      <c r="C37240" s="227"/>
    </row>
    <row r="37241" spans="3:3" ht="15.6" x14ac:dyDescent="0.3">
      <c r="C37241" s="227"/>
    </row>
    <row r="37242" spans="3:3" ht="15.6" x14ac:dyDescent="0.3">
      <c r="C37242" s="227"/>
    </row>
    <row r="37243" spans="3:3" ht="15.6" x14ac:dyDescent="0.3">
      <c r="C37243" s="227"/>
    </row>
    <row r="37244" spans="3:3" ht="15.6" x14ac:dyDescent="0.3">
      <c r="C37244" s="227"/>
    </row>
    <row r="37245" spans="3:3" ht="15.6" x14ac:dyDescent="0.3">
      <c r="C37245" s="227"/>
    </row>
    <row r="37246" spans="3:3" ht="15.6" x14ac:dyDescent="0.3">
      <c r="C37246" s="227"/>
    </row>
    <row r="37247" spans="3:3" ht="15.6" x14ac:dyDescent="0.3">
      <c r="C37247" s="227"/>
    </row>
    <row r="37248" spans="3:3" ht="15.6" x14ac:dyDescent="0.3">
      <c r="C37248" s="227"/>
    </row>
    <row r="37249" spans="3:3" ht="15.6" x14ac:dyDescent="0.3">
      <c r="C37249" s="227"/>
    </row>
    <row r="37250" spans="3:3" ht="15.6" x14ac:dyDescent="0.3">
      <c r="C37250" s="227"/>
    </row>
    <row r="37251" spans="3:3" ht="15.6" x14ac:dyDescent="0.3">
      <c r="C37251" s="227"/>
    </row>
    <row r="37252" spans="3:3" ht="15.6" x14ac:dyDescent="0.3">
      <c r="C37252" s="227"/>
    </row>
    <row r="37253" spans="3:3" ht="15.6" x14ac:dyDescent="0.3">
      <c r="C37253" s="227"/>
    </row>
    <row r="37254" spans="3:3" ht="15.6" x14ac:dyDescent="0.3">
      <c r="C37254" s="227"/>
    </row>
    <row r="37255" spans="3:3" ht="15.6" x14ac:dyDescent="0.3">
      <c r="C37255" s="227"/>
    </row>
    <row r="37256" spans="3:3" ht="15.6" x14ac:dyDescent="0.3">
      <c r="C37256" s="227"/>
    </row>
    <row r="37257" spans="3:3" ht="15.6" x14ac:dyDescent="0.3">
      <c r="C37257" s="227"/>
    </row>
    <row r="37258" spans="3:3" ht="15.6" x14ac:dyDescent="0.3">
      <c r="C37258" s="227"/>
    </row>
    <row r="37259" spans="3:3" ht="15.6" x14ac:dyDescent="0.3">
      <c r="C37259" s="227"/>
    </row>
    <row r="37260" spans="3:3" ht="15.6" x14ac:dyDescent="0.3">
      <c r="C37260" s="227"/>
    </row>
    <row r="37261" spans="3:3" ht="15.6" x14ac:dyDescent="0.3">
      <c r="C37261" s="227"/>
    </row>
    <row r="37262" spans="3:3" ht="15.6" x14ac:dyDescent="0.3">
      <c r="C37262" s="227"/>
    </row>
    <row r="37263" spans="3:3" ht="15.6" x14ac:dyDescent="0.3">
      <c r="C37263" s="227"/>
    </row>
    <row r="37264" spans="3:3" ht="15.6" x14ac:dyDescent="0.3">
      <c r="C37264" s="227"/>
    </row>
    <row r="37265" spans="3:3" ht="15.6" x14ac:dyDescent="0.3">
      <c r="C37265" s="227"/>
    </row>
    <row r="37266" spans="3:3" ht="15.6" x14ac:dyDescent="0.3">
      <c r="C37266" s="227"/>
    </row>
    <row r="37267" spans="3:3" ht="15.6" x14ac:dyDescent="0.3">
      <c r="C37267" s="227"/>
    </row>
    <row r="37268" spans="3:3" ht="15.6" x14ac:dyDescent="0.3">
      <c r="C37268" s="227"/>
    </row>
    <row r="37269" spans="3:3" ht="15.6" x14ac:dyDescent="0.3">
      <c r="C37269" s="227"/>
    </row>
    <row r="37270" spans="3:3" ht="15.6" x14ac:dyDescent="0.3">
      <c r="C37270" s="227"/>
    </row>
    <row r="37271" spans="3:3" ht="15.6" x14ac:dyDescent="0.3">
      <c r="C37271" s="227"/>
    </row>
    <row r="37272" spans="3:3" ht="15.6" x14ac:dyDescent="0.3">
      <c r="C37272" s="227"/>
    </row>
    <row r="37273" spans="3:3" ht="15.6" x14ac:dyDescent="0.3">
      <c r="C37273" s="227"/>
    </row>
    <row r="37274" spans="3:3" ht="15.6" x14ac:dyDescent="0.3">
      <c r="C37274" s="227"/>
    </row>
    <row r="37275" spans="3:3" ht="15.6" x14ac:dyDescent="0.3">
      <c r="C37275" s="227"/>
    </row>
    <row r="37276" spans="3:3" ht="15.6" x14ac:dyDescent="0.3">
      <c r="C37276" s="227"/>
    </row>
    <row r="37277" spans="3:3" ht="15.6" x14ac:dyDescent="0.3">
      <c r="C37277" s="227"/>
    </row>
    <row r="37278" spans="3:3" ht="15.6" x14ac:dyDescent="0.3">
      <c r="C37278" s="227"/>
    </row>
    <row r="37279" spans="3:3" ht="15.6" x14ac:dyDescent="0.3">
      <c r="C37279" s="227"/>
    </row>
    <row r="37280" spans="3:3" ht="15.6" x14ac:dyDescent="0.3">
      <c r="C37280" s="227"/>
    </row>
    <row r="37281" spans="3:3" ht="15.6" x14ac:dyDescent="0.3">
      <c r="C37281" s="227"/>
    </row>
    <row r="37282" spans="3:3" ht="15.6" x14ac:dyDescent="0.3">
      <c r="C37282" s="227"/>
    </row>
    <row r="37283" spans="3:3" ht="15.6" x14ac:dyDescent="0.3">
      <c r="C37283" s="227"/>
    </row>
    <row r="37284" spans="3:3" ht="15.6" x14ac:dyDescent="0.3">
      <c r="C37284" s="227"/>
    </row>
    <row r="37285" spans="3:3" ht="15.6" x14ac:dyDescent="0.3">
      <c r="C37285" s="227"/>
    </row>
    <row r="37286" spans="3:3" ht="15.6" x14ac:dyDescent="0.3">
      <c r="C37286" s="227"/>
    </row>
    <row r="37287" spans="3:3" ht="15.6" x14ac:dyDescent="0.3">
      <c r="C37287" s="227"/>
    </row>
    <row r="37288" spans="3:3" ht="15.6" x14ac:dyDescent="0.3">
      <c r="C37288" s="227"/>
    </row>
    <row r="37289" spans="3:3" ht="15.6" x14ac:dyDescent="0.3">
      <c r="C37289" s="227"/>
    </row>
    <row r="37290" spans="3:3" ht="15.6" x14ac:dyDescent="0.3">
      <c r="C37290" s="227"/>
    </row>
    <row r="37291" spans="3:3" ht="15.6" x14ac:dyDescent="0.3">
      <c r="C37291" s="227"/>
    </row>
    <row r="37292" spans="3:3" ht="15.6" x14ac:dyDescent="0.3">
      <c r="C37292" s="227"/>
    </row>
    <row r="37293" spans="3:3" ht="15.6" x14ac:dyDescent="0.3">
      <c r="C37293" s="227"/>
    </row>
    <row r="37294" spans="3:3" ht="15.6" x14ac:dyDescent="0.3">
      <c r="C37294" s="227"/>
    </row>
    <row r="37295" spans="3:3" ht="15.6" x14ac:dyDescent="0.3">
      <c r="C37295" s="227"/>
    </row>
    <row r="37296" spans="3:3" ht="15.6" x14ac:dyDescent="0.3">
      <c r="C37296" s="227"/>
    </row>
    <row r="37297" spans="3:3" ht="15.6" x14ac:dyDescent="0.3">
      <c r="C37297" s="227"/>
    </row>
    <row r="37298" spans="3:3" ht="15.6" x14ac:dyDescent="0.3">
      <c r="C37298" s="227"/>
    </row>
    <row r="37299" spans="3:3" ht="15.6" x14ac:dyDescent="0.3">
      <c r="C37299" s="227"/>
    </row>
    <row r="37300" spans="3:3" ht="15.6" x14ac:dyDescent="0.3">
      <c r="C37300" s="227"/>
    </row>
    <row r="37301" spans="3:3" ht="15.6" x14ac:dyDescent="0.3">
      <c r="C37301" s="227"/>
    </row>
    <row r="37302" spans="3:3" ht="15.6" x14ac:dyDescent="0.3">
      <c r="C37302" s="227"/>
    </row>
    <row r="37303" spans="3:3" ht="15.6" x14ac:dyDescent="0.3">
      <c r="C37303" s="227"/>
    </row>
    <row r="37304" spans="3:3" ht="15.6" x14ac:dyDescent="0.3">
      <c r="C37304" s="227"/>
    </row>
    <row r="37305" spans="3:3" ht="15.6" x14ac:dyDescent="0.3">
      <c r="C37305" s="227"/>
    </row>
    <row r="37306" spans="3:3" ht="15.6" x14ac:dyDescent="0.3">
      <c r="C37306" s="227"/>
    </row>
    <row r="37307" spans="3:3" ht="15.6" x14ac:dyDescent="0.3">
      <c r="C37307" s="227"/>
    </row>
    <row r="37308" spans="3:3" ht="15.6" x14ac:dyDescent="0.3">
      <c r="C37308" s="227"/>
    </row>
    <row r="37309" spans="3:3" ht="15.6" x14ac:dyDescent="0.3">
      <c r="C37309" s="227"/>
    </row>
    <row r="37310" spans="3:3" ht="15.6" x14ac:dyDescent="0.3">
      <c r="C37310" s="227"/>
    </row>
    <row r="37311" spans="3:3" ht="15.6" x14ac:dyDescent="0.3">
      <c r="C37311" s="227"/>
    </row>
    <row r="37312" spans="3:3" ht="15.6" x14ac:dyDescent="0.3">
      <c r="C37312" s="227"/>
    </row>
    <row r="37313" spans="3:3" ht="15.6" x14ac:dyDescent="0.3">
      <c r="C37313" s="227"/>
    </row>
    <row r="37314" spans="3:3" ht="15.6" x14ac:dyDescent="0.3">
      <c r="C37314" s="227"/>
    </row>
    <row r="37315" spans="3:3" ht="15.6" x14ac:dyDescent="0.3">
      <c r="C37315" s="227"/>
    </row>
    <row r="37316" spans="3:3" ht="15.6" x14ac:dyDescent="0.3">
      <c r="C37316" s="227"/>
    </row>
    <row r="37317" spans="3:3" ht="15.6" x14ac:dyDescent="0.3">
      <c r="C37317" s="227"/>
    </row>
    <row r="37318" spans="3:3" ht="15.6" x14ac:dyDescent="0.3">
      <c r="C37318" s="227"/>
    </row>
    <row r="37319" spans="3:3" ht="15.6" x14ac:dyDescent="0.3">
      <c r="C37319" s="227"/>
    </row>
    <row r="37320" spans="3:3" ht="15.6" x14ac:dyDescent="0.3">
      <c r="C37320" s="227"/>
    </row>
    <row r="37321" spans="3:3" ht="15.6" x14ac:dyDescent="0.3">
      <c r="C37321" s="227"/>
    </row>
    <row r="37322" spans="3:3" ht="15.6" x14ac:dyDescent="0.3">
      <c r="C37322" s="227"/>
    </row>
    <row r="37323" spans="3:3" ht="15.6" x14ac:dyDescent="0.3">
      <c r="C37323" s="227"/>
    </row>
    <row r="37324" spans="3:3" ht="15.6" x14ac:dyDescent="0.3">
      <c r="C37324" s="227"/>
    </row>
    <row r="37325" spans="3:3" ht="15.6" x14ac:dyDescent="0.3">
      <c r="C37325" s="227"/>
    </row>
    <row r="37326" spans="3:3" ht="15.6" x14ac:dyDescent="0.3">
      <c r="C37326" s="227"/>
    </row>
    <row r="37327" spans="3:3" ht="15.6" x14ac:dyDescent="0.3">
      <c r="C37327" s="227"/>
    </row>
    <row r="37328" spans="3:3" ht="15.6" x14ac:dyDescent="0.3">
      <c r="C37328" s="227"/>
    </row>
    <row r="37329" spans="3:3" ht="15.6" x14ac:dyDescent="0.3">
      <c r="C37329" s="227"/>
    </row>
    <row r="37330" spans="3:3" ht="15.6" x14ac:dyDescent="0.3">
      <c r="C37330" s="227"/>
    </row>
    <row r="37331" spans="3:3" ht="15.6" x14ac:dyDescent="0.3">
      <c r="C37331" s="227"/>
    </row>
    <row r="37332" spans="3:3" ht="15.6" x14ac:dyDescent="0.3">
      <c r="C37332" s="227"/>
    </row>
    <row r="37333" spans="3:3" ht="15.6" x14ac:dyDescent="0.3">
      <c r="C37333" s="227"/>
    </row>
    <row r="37334" spans="3:3" ht="15.6" x14ac:dyDescent="0.3">
      <c r="C37334" s="227"/>
    </row>
    <row r="37335" spans="3:3" ht="15.6" x14ac:dyDescent="0.3">
      <c r="C37335" s="227"/>
    </row>
    <row r="37336" spans="3:3" ht="15.6" x14ac:dyDescent="0.3">
      <c r="C37336" s="227"/>
    </row>
    <row r="37337" spans="3:3" ht="15.6" x14ac:dyDescent="0.3">
      <c r="C37337" s="227"/>
    </row>
    <row r="37338" spans="3:3" ht="15.6" x14ac:dyDescent="0.3">
      <c r="C37338" s="227"/>
    </row>
    <row r="37339" spans="3:3" ht="15.6" x14ac:dyDescent="0.3">
      <c r="C37339" s="227"/>
    </row>
    <row r="37340" spans="3:3" ht="15.6" x14ac:dyDescent="0.3">
      <c r="C37340" s="227"/>
    </row>
    <row r="37341" spans="3:3" ht="15.6" x14ac:dyDescent="0.3">
      <c r="C37341" s="227"/>
    </row>
    <row r="37342" spans="3:3" ht="15.6" x14ac:dyDescent="0.3">
      <c r="C37342" s="227"/>
    </row>
    <row r="37343" spans="3:3" ht="15.6" x14ac:dyDescent="0.3">
      <c r="C37343" s="227"/>
    </row>
    <row r="37344" spans="3:3" ht="15.6" x14ac:dyDescent="0.3">
      <c r="C37344" s="227"/>
    </row>
    <row r="37345" spans="3:3" ht="15.6" x14ac:dyDescent="0.3">
      <c r="C37345" s="227"/>
    </row>
    <row r="37346" spans="3:3" ht="15.6" x14ac:dyDescent="0.3">
      <c r="C37346" s="227"/>
    </row>
    <row r="37347" spans="3:3" ht="15.6" x14ac:dyDescent="0.3">
      <c r="C37347" s="227"/>
    </row>
    <row r="37348" spans="3:3" ht="15.6" x14ac:dyDescent="0.3">
      <c r="C37348" s="227"/>
    </row>
    <row r="37349" spans="3:3" ht="15.6" x14ac:dyDescent="0.3">
      <c r="C37349" s="227"/>
    </row>
    <row r="37350" spans="3:3" ht="15.6" x14ac:dyDescent="0.3">
      <c r="C37350" s="227"/>
    </row>
    <row r="37351" spans="3:3" ht="15.6" x14ac:dyDescent="0.3">
      <c r="C37351" s="227"/>
    </row>
    <row r="37352" spans="3:3" ht="15.6" x14ac:dyDescent="0.3">
      <c r="C37352" s="227"/>
    </row>
    <row r="37353" spans="3:3" ht="15.6" x14ac:dyDescent="0.3">
      <c r="C37353" s="227"/>
    </row>
    <row r="37354" spans="3:3" ht="15.6" x14ac:dyDescent="0.3">
      <c r="C37354" s="227"/>
    </row>
    <row r="37355" spans="3:3" ht="15.6" x14ac:dyDescent="0.3">
      <c r="C37355" s="227"/>
    </row>
    <row r="37356" spans="3:3" ht="15.6" x14ac:dyDescent="0.3">
      <c r="C37356" s="227"/>
    </row>
    <row r="37357" spans="3:3" ht="15.6" x14ac:dyDescent="0.3">
      <c r="C37357" s="227"/>
    </row>
    <row r="37358" spans="3:3" ht="15.6" x14ac:dyDescent="0.3">
      <c r="C37358" s="227"/>
    </row>
    <row r="37359" spans="3:3" ht="15.6" x14ac:dyDescent="0.3">
      <c r="C37359" s="227"/>
    </row>
    <row r="37360" spans="3:3" ht="15.6" x14ac:dyDescent="0.3">
      <c r="C37360" s="227"/>
    </row>
    <row r="37361" spans="3:3" ht="15.6" x14ac:dyDescent="0.3">
      <c r="C37361" s="227"/>
    </row>
    <row r="37362" spans="3:3" ht="15.6" x14ac:dyDescent="0.3">
      <c r="C37362" s="227"/>
    </row>
    <row r="37363" spans="3:3" ht="15.6" x14ac:dyDescent="0.3">
      <c r="C37363" s="227"/>
    </row>
    <row r="37364" spans="3:3" ht="15.6" x14ac:dyDescent="0.3">
      <c r="C37364" s="227"/>
    </row>
    <row r="37365" spans="3:3" ht="15.6" x14ac:dyDescent="0.3">
      <c r="C37365" s="227"/>
    </row>
    <row r="37366" spans="3:3" ht="15.6" x14ac:dyDescent="0.3">
      <c r="C37366" s="227"/>
    </row>
    <row r="37367" spans="3:3" ht="15.6" x14ac:dyDescent="0.3">
      <c r="C37367" s="227"/>
    </row>
    <row r="37368" spans="3:3" ht="15.6" x14ac:dyDescent="0.3">
      <c r="C37368" s="227"/>
    </row>
    <row r="37369" spans="3:3" ht="15.6" x14ac:dyDescent="0.3">
      <c r="C37369" s="227"/>
    </row>
    <row r="37370" spans="3:3" ht="15.6" x14ac:dyDescent="0.3">
      <c r="C37370" s="227"/>
    </row>
    <row r="37371" spans="3:3" ht="15.6" x14ac:dyDescent="0.3">
      <c r="C37371" s="227"/>
    </row>
    <row r="37372" spans="3:3" ht="15.6" x14ac:dyDescent="0.3">
      <c r="C37372" s="227"/>
    </row>
    <row r="37373" spans="3:3" ht="15.6" x14ac:dyDescent="0.3">
      <c r="C37373" s="227"/>
    </row>
    <row r="37374" spans="3:3" ht="15.6" x14ac:dyDescent="0.3">
      <c r="C37374" s="227"/>
    </row>
    <row r="37375" spans="3:3" ht="15.6" x14ac:dyDescent="0.3">
      <c r="C37375" s="227"/>
    </row>
    <row r="37376" spans="3:3" ht="15.6" x14ac:dyDescent="0.3">
      <c r="C37376" s="227"/>
    </row>
    <row r="37377" spans="3:3" ht="15.6" x14ac:dyDescent="0.3">
      <c r="C37377" s="227"/>
    </row>
    <row r="37378" spans="3:3" ht="15.6" x14ac:dyDescent="0.3">
      <c r="C37378" s="227"/>
    </row>
    <row r="37379" spans="3:3" ht="15.6" x14ac:dyDescent="0.3">
      <c r="C37379" s="227"/>
    </row>
    <row r="37380" spans="3:3" ht="15.6" x14ac:dyDescent="0.3">
      <c r="C37380" s="227"/>
    </row>
    <row r="37381" spans="3:3" ht="15.6" x14ac:dyDescent="0.3">
      <c r="C37381" s="227"/>
    </row>
    <row r="37382" spans="3:3" ht="15.6" x14ac:dyDescent="0.3">
      <c r="C37382" s="227"/>
    </row>
    <row r="37383" spans="3:3" ht="15.6" x14ac:dyDescent="0.3">
      <c r="C37383" s="227"/>
    </row>
    <row r="37384" spans="3:3" ht="15.6" x14ac:dyDescent="0.3">
      <c r="C37384" s="227"/>
    </row>
    <row r="37385" spans="3:3" ht="15.6" x14ac:dyDescent="0.3">
      <c r="C37385" s="227"/>
    </row>
    <row r="37386" spans="3:3" ht="15.6" x14ac:dyDescent="0.3">
      <c r="C37386" s="227"/>
    </row>
    <row r="37387" spans="3:3" ht="15.6" x14ac:dyDescent="0.3">
      <c r="C37387" s="227"/>
    </row>
    <row r="37388" spans="3:3" ht="15.6" x14ac:dyDescent="0.3">
      <c r="C37388" s="227"/>
    </row>
    <row r="37389" spans="3:3" ht="15.6" x14ac:dyDescent="0.3">
      <c r="C37389" s="227"/>
    </row>
    <row r="37390" spans="3:3" ht="15.6" x14ac:dyDescent="0.3">
      <c r="C37390" s="227"/>
    </row>
    <row r="37391" spans="3:3" ht="15.6" x14ac:dyDescent="0.3">
      <c r="C37391" s="227"/>
    </row>
    <row r="37392" spans="3:3" ht="15.6" x14ac:dyDescent="0.3">
      <c r="C37392" s="227"/>
    </row>
    <row r="37393" spans="3:3" ht="15.6" x14ac:dyDescent="0.3">
      <c r="C37393" s="227"/>
    </row>
    <row r="37394" spans="3:3" ht="15.6" x14ac:dyDescent="0.3">
      <c r="C37394" s="227"/>
    </row>
    <row r="37395" spans="3:3" ht="15.6" x14ac:dyDescent="0.3">
      <c r="C37395" s="227"/>
    </row>
    <row r="37396" spans="3:3" ht="15.6" x14ac:dyDescent="0.3">
      <c r="C37396" s="227"/>
    </row>
    <row r="37397" spans="3:3" ht="15.6" x14ac:dyDescent="0.3">
      <c r="C37397" s="227"/>
    </row>
    <row r="37398" spans="3:3" ht="15.6" x14ac:dyDescent="0.3">
      <c r="C37398" s="227"/>
    </row>
    <row r="37399" spans="3:3" ht="15.6" x14ac:dyDescent="0.3">
      <c r="C37399" s="227"/>
    </row>
    <row r="37400" spans="3:3" ht="15.6" x14ac:dyDescent="0.3">
      <c r="C37400" s="227"/>
    </row>
    <row r="37401" spans="3:3" ht="15.6" x14ac:dyDescent="0.3">
      <c r="C37401" s="227"/>
    </row>
    <row r="37402" spans="3:3" ht="15.6" x14ac:dyDescent="0.3">
      <c r="C37402" s="227"/>
    </row>
    <row r="37403" spans="3:3" ht="15.6" x14ac:dyDescent="0.3">
      <c r="C37403" s="227"/>
    </row>
    <row r="37404" spans="3:3" ht="15.6" x14ac:dyDescent="0.3">
      <c r="C37404" s="227"/>
    </row>
    <row r="37405" spans="3:3" ht="15.6" x14ac:dyDescent="0.3">
      <c r="C37405" s="227"/>
    </row>
    <row r="37406" spans="3:3" ht="15.6" x14ac:dyDescent="0.3">
      <c r="C37406" s="227"/>
    </row>
    <row r="37407" spans="3:3" ht="15.6" x14ac:dyDescent="0.3">
      <c r="C37407" s="227"/>
    </row>
    <row r="37408" spans="3:3" ht="15.6" x14ac:dyDescent="0.3">
      <c r="C37408" s="227"/>
    </row>
    <row r="37409" spans="3:3" ht="15.6" x14ac:dyDescent="0.3">
      <c r="C37409" s="227"/>
    </row>
    <row r="37410" spans="3:3" ht="15.6" x14ac:dyDescent="0.3">
      <c r="C37410" s="227"/>
    </row>
    <row r="37411" spans="3:3" ht="15.6" x14ac:dyDescent="0.3">
      <c r="C37411" s="227"/>
    </row>
    <row r="37412" spans="3:3" ht="15.6" x14ac:dyDescent="0.3">
      <c r="C37412" s="227"/>
    </row>
    <row r="37413" spans="3:3" ht="15.6" x14ac:dyDescent="0.3">
      <c r="C37413" s="227"/>
    </row>
    <row r="37414" spans="3:3" ht="15.6" x14ac:dyDescent="0.3">
      <c r="C37414" s="227"/>
    </row>
    <row r="37415" spans="3:3" ht="15.6" x14ac:dyDescent="0.3">
      <c r="C37415" s="227"/>
    </row>
    <row r="37416" spans="3:3" ht="15.6" x14ac:dyDescent="0.3">
      <c r="C37416" s="227"/>
    </row>
    <row r="37417" spans="3:3" ht="15.6" x14ac:dyDescent="0.3">
      <c r="C37417" s="227"/>
    </row>
    <row r="37418" spans="3:3" ht="15.6" x14ac:dyDescent="0.3">
      <c r="C37418" s="227"/>
    </row>
    <row r="37419" spans="3:3" ht="15.6" x14ac:dyDescent="0.3">
      <c r="C37419" s="227"/>
    </row>
    <row r="37420" spans="3:3" ht="15.6" x14ac:dyDescent="0.3">
      <c r="C37420" s="227"/>
    </row>
    <row r="37421" spans="3:3" ht="15.6" x14ac:dyDescent="0.3">
      <c r="C37421" s="227"/>
    </row>
    <row r="37422" spans="3:3" ht="15.6" x14ac:dyDescent="0.3">
      <c r="C37422" s="227"/>
    </row>
    <row r="37423" spans="3:3" ht="15.6" x14ac:dyDescent="0.3">
      <c r="C37423" s="227"/>
    </row>
    <row r="37424" spans="3:3" ht="15.6" x14ac:dyDescent="0.3">
      <c r="C37424" s="227"/>
    </row>
    <row r="37425" spans="3:3" ht="15.6" x14ac:dyDescent="0.3">
      <c r="C37425" s="227"/>
    </row>
    <row r="37426" spans="3:3" ht="15.6" x14ac:dyDescent="0.3">
      <c r="C37426" s="227"/>
    </row>
    <row r="37427" spans="3:3" ht="15.6" x14ac:dyDescent="0.3">
      <c r="C37427" s="227"/>
    </row>
    <row r="37428" spans="3:3" ht="15.6" x14ac:dyDescent="0.3">
      <c r="C37428" s="227"/>
    </row>
    <row r="37429" spans="3:3" ht="15.6" x14ac:dyDescent="0.3">
      <c r="C37429" s="227"/>
    </row>
    <row r="37430" spans="3:3" ht="15.6" x14ac:dyDescent="0.3">
      <c r="C37430" s="227"/>
    </row>
    <row r="37431" spans="3:3" ht="15.6" x14ac:dyDescent="0.3">
      <c r="C37431" s="227"/>
    </row>
    <row r="37432" spans="3:3" ht="15.6" x14ac:dyDescent="0.3">
      <c r="C37432" s="227"/>
    </row>
    <row r="37433" spans="3:3" ht="15.6" x14ac:dyDescent="0.3">
      <c r="C37433" s="227"/>
    </row>
    <row r="37434" spans="3:3" ht="15.6" x14ac:dyDescent="0.3">
      <c r="C37434" s="227"/>
    </row>
    <row r="37435" spans="3:3" ht="15.6" x14ac:dyDescent="0.3">
      <c r="C37435" s="227"/>
    </row>
    <row r="37436" spans="3:3" ht="15.6" x14ac:dyDescent="0.3">
      <c r="C37436" s="227"/>
    </row>
    <row r="37437" spans="3:3" ht="15.6" x14ac:dyDescent="0.3">
      <c r="C37437" s="227"/>
    </row>
    <row r="37438" spans="3:3" ht="15.6" x14ac:dyDescent="0.3">
      <c r="C37438" s="227"/>
    </row>
    <row r="37439" spans="3:3" ht="15.6" x14ac:dyDescent="0.3">
      <c r="C37439" s="227"/>
    </row>
    <row r="37440" spans="3:3" ht="15.6" x14ac:dyDescent="0.3">
      <c r="C37440" s="227"/>
    </row>
    <row r="37441" spans="3:3" ht="15.6" x14ac:dyDescent="0.3">
      <c r="C37441" s="227"/>
    </row>
    <row r="37442" spans="3:3" ht="15.6" x14ac:dyDescent="0.3">
      <c r="C37442" s="227"/>
    </row>
    <row r="37443" spans="3:3" ht="15.6" x14ac:dyDescent="0.3">
      <c r="C37443" s="227"/>
    </row>
    <row r="37444" spans="3:3" ht="15.6" x14ac:dyDescent="0.3">
      <c r="C37444" s="227"/>
    </row>
    <row r="37445" spans="3:3" ht="15.6" x14ac:dyDescent="0.3">
      <c r="C37445" s="227"/>
    </row>
    <row r="37446" spans="3:3" ht="15.6" x14ac:dyDescent="0.3">
      <c r="C37446" s="227"/>
    </row>
    <row r="37447" spans="3:3" ht="15.6" x14ac:dyDescent="0.3">
      <c r="C37447" s="227"/>
    </row>
    <row r="37448" spans="3:3" ht="15.6" x14ac:dyDescent="0.3">
      <c r="C37448" s="227"/>
    </row>
    <row r="37449" spans="3:3" ht="15.6" x14ac:dyDescent="0.3">
      <c r="C37449" s="227"/>
    </row>
    <row r="37450" spans="3:3" ht="15.6" x14ac:dyDescent="0.3">
      <c r="C37450" s="227"/>
    </row>
    <row r="37451" spans="3:3" ht="15.6" x14ac:dyDescent="0.3">
      <c r="C37451" s="227"/>
    </row>
    <row r="37452" spans="3:3" ht="15.6" x14ac:dyDescent="0.3">
      <c r="C37452" s="227"/>
    </row>
    <row r="37453" spans="3:3" ht="15.6" x14ac:dyDescent="0.3">
      <c r="C37453" s="227"/>
    </row>
    <row r="37454" spans="3:3" ht="15.6" x14ac:dyDescent="0.3">
      <c r="C37454" s="227"/>
    </row>
    <row r="37455" spans="3:3" ht="15.6" x14ac:dyDescent="0.3">
      <c r="C37455" s="227"/>
    </row>
    <row r="37456" spans="3:3" ht="15.6" x14ac:dyDescent="0.3">
      <c r="C37456" s="227"/>
    </row>
    <row r="37457" spans="3:3" ht="15.6" x14ac:dyDescent="0.3">
      <c r="C37457" s="227"/>
    </row>
    <row r="37458" spans="3:3" ht="15.6" x14ac:dyDescent="0.3">
      <c r="C37458" s="227"/>
    </row>
    <row r="37459" spans="3:3" ht="15.6" x14ac:dyDescent="0.3">
      <c r="C37459" s="227"/>
    </row>
    <row r="37460" spans="3:3" ht="15.6" x14ac:dyDescent="0.3">
      <c r="C37460" s="227"/>
    </row>
    <row r="37461" spans="3:3" ht="15.6" x14ac:dyDescent="0.3">
      <c r="C37461" s="227"/>
    </row>
    <row r="37462" spans="3:3" ht="15.6" x14ac:dyDescent="0.3">
      <c r="C37462" s="227"/>
    </row>
    <row r="37463" spans="3:3" ht="15.6" x14ac:dyDescent="0.3">
      <c r="C37463" s="227"/>
    </row>
    <row r="37464" spans="3:3" ht="15.6" x14ac:dyDescent="0.3">
      <c r="C37464" s="227"/>
    </row>
    <row r="37465" spans="3:3" ht="15.6" x14ac:dyDescent="0.3">
      <c r="C37465" s="227"/>
    </row>
    <row r="37466" spans="3:3" ht="15.6" x14ac:dyDescent="0.3">
      <c r="C37466" s="227"/>
    </row>
    <row r="37467" spans="3:3" ht="15.6" x14ac:dyDescent="0.3">
      <c r="C37467" s="227"/>
    </row>
    <row r="37468" spans="3:3" ht="15.6" x14ac:dyDescent="0.3">
      <c r="C37468" s="227"/>
    </row>
    <row r="37469" spans="3:3" ht="15.6" x14ac:dyDescent="0.3">
      <c r="C37469" s="227"/>
    </row>
    <row r="37470" spans="3:3" ht="15.6" x14ac:dyDescent="0.3">
      <c r="C37470" s="227"/>
    </row>
    <row r="37471" spans="3:3" ht="15.6" x14ac:dyDescent="0.3">
      <c r="C37471" s="227"/>
    </row>
    <row r="37472" spans="3:3" ht="15.6" x14ac:dyDescent="0.3">
      <c r="C37472" s="227"/>
    </row>
    <row r="37473" spans="3:3" ht="15.6" x14ac:dyDescent="0.3">
      <c r="C37473" s="227"/>
    </row>
    <row r="37474" spans="3:3" ht="15.6" x14ac:dyDescent="0.3">
      <c r="C37474" s="227"/>
    </row>
    <row r="37475" spans="3:3" ht="15.6" x14ac:dyDescent="0.3">
      <c r="C37475" s="227"/>
    </row>
    <row r="37476" spans="3:3" ht="15.6" x14ac:dyDescent="0.3">
      <c r="C37476" s="227"/>
    </row>
    <row r="37477" spans="3:3" ht="15.6" x14ac:dyDescent="0.3">
      <c r="C37477" s="227"/>
    </row>
    <row r="37478" spans="3:3" ht="15.6" x14ac:dyDescent="0.3">
      <c r="C37478" s="227"/>
    </row>
    <row r="37479" spans="3:3" ht="15.6" x14ac:dyDescent="0.3">
      <c r="C37479" s="227"/>
    </row>
    <row r="37480" spans="3:3" ht="15.6" x14ac:dyDescent="0.3">
      <c r="C37480" s="227"/>
    </row>
    <row r="37481" spans="3:3" ht="15.6" x14ac:dyDescent="0.3">
      <c r="C37481" s="227"/>
    </row>
    <row r="37482" spans="3:3" ht="15.6" x14ac:dyDescent="0.3">
      <c r="C37482" s="227"/>
    </row>
    <row r="37483" spans="3:3" ht="15.6" x14ac:dyDescent="0.3">
      <c r="C37483" s="227"/>
    </row>
    <row r="37484" spans="3:3" ht="15.6" x14ac:dyDescent="0.3">
      <c r="C37484" s="227"/>
    </row>
    <row r="37485" spans="3:3" ht="15.6" x14ac:dyDescent="0.3">
      <c r="C37485" s="227"/>
    </row>
    <row r="37486" spans="3:3" ht="15.6" x14ac:dyDescent="0.3">
      <c r="C37486" s="227"/>
    </row>
    <row r="37487" spans="3:3" ht="15.6" x14ac:dyDescent="0.3">
      <c r="C37487" s="227"/>
    </row>
    <row r="37488" spans="3:3" ht="15.6" x14ac:dyDescent="0.3">
      <c r="C37488" s="227"/>
    </row>
    <row r="37489" spans="3:3" ht="15.6" x14ac:dyDescent="0.3">
      <c r="C37489" s="227"/>
    </row>
    <row r="37490" spans="3:3" ht="15.6" x14ac:dyDescent="0.3">
      <c r="C37490" s="227"/>
    </row>
    <row r="37491" spans="3:3" ht="15.6" x14ac:dyDescent="0.3">
      <c r="C37491" s="227"/>
    </row>
    <row r="37492" spans="3:3" ht="15.6" x14ac:dyDescent="0.3">
      <c r="C37492" s="227"/>
    </row>
    <row r="37493" spans="3:3" ht="15.6" x14ac:dyDescent="0.3">
      <c r="C37493" s="227"/>
    </row>
    <row r="37494" spans="3:3" ht="15.6" x14ac:dyDescent="0.3">
      <c r="C37494" s="227"/>
    </row>
    <row r="37495" spans="3:3" ht="15.6" x14ac:dyDescent="0.3">
      <c r="C37495" s="227"/>
    </row>
    <row r="37496" spans="3:3" ht="15.6" x14ac:dyDescent="0.3">
      <c r="C37496" s="227"/>
    </row>
    <row r="37497" spans="3:3" ht="15.6" x14ac:dyDescent="0.3">
      <c r="C37497" s="227"/>
    </row>
    <row r="37498" spans="3:3" ht="15.6" x14ac:dyDescent="0.3">
      <c r="C37498" s="227"/>
    </row>
    <row r="37499" spans="3:3" ht="15.6" x14ac:dyDescent="0.3">
      <c r="C37499" s="227"/>
    </row>
    <row r="37500" spans="3:3" ht="15.6" x14ac:dyDescent="0.3">
      <c r="C37500" s="227"/>
    </row>
    <row r="37501" spans="3:3" ht="15.6" x14ac:dyDescent="0.3">
      <c r="C37501" s="227"/>
    </row>
    <row r="37502" spans="3:3" ht="15.6" x14ac:dyDescent="0.3">
      <c r="C37502" s="227"/>
    </row>
    <row r="37503" spans="3:3" ht="15.6" x14ac:dyDescent="0.3">
      <c r="C37503" s="227"/>
    </row>
    <row r="37504" spans="3:3" ht="15.6" x14ac:dyDescent="0.3">
      <c r="C37504" s="227"/>
    </row>
    <row r="37505" spans="3:3" ht="15.6" x14ac:dyDescent="0.3">
      <c r="C37505" s="227"/>
    </row>
    <row r="37506" spans="3:3" ht="15.6" x14ac:dyDescent="0.3">
      <c r="C37506" s="227"/>
    </row>
    <row r="37507" spans="3:3" ht="15.6" x14ac:dyDescent="0.3">
      <c r="C37507" s="227"/>
    </row>
    <row r="37508" spans="3:3" ht="15.6" x14ac:dyDescent="0.3">
      <c r="C37508" s="227"/>
    </row>
    <row r="37509" spans="3:3" ht="15.6" x14ac:dyDescent="0.3">
      <c r="C37509" s="227"/>
    </row>
    <row r="37510" spans="3:3" ht="15.6" x14ac:dyDescent="0.3">
      <c r="C37510" s="227"/>
    </row>
    <row r="37511" spans="3:3" ht="15.6" x14ac:dyDescent="0.3">
      <c r="C37511" s="227"/>
    </row>
    <row r="37512" spans="3:3" ht="15.6" x14ac:dyDescent="0.3">
      <c r="C37512" s="227"/>
    </row>
    <row r="37513" spans="3:3" ht="15.6" x14ac:dyDescent="0.3">
      <c r="C37513" s="227"/>
    </row>
    <row r="37514" spans="3:3" ht="15.6" x14ac:dyDescent="0.3">
      <c r="C37514" s="227"/>
    </row>
    <row r="37515" spans="3:3" ht="15.6" x14ac:dyDescent="0.3">
      <c r="C37515" s="227"/>
    </row>
    <row r="37516" spans="3:3" ht="15.6" x14ac:dyDescent="0.3">
      <c r="C37516" s="227"/>
    </row>
    <row r="37517" spans="3:3" ht="15.6" x14ac:dyDescent="0.3">
      <c r="C37517" s="227"/>
    </row>
    <row r="37518" spans="3:3" ht="15.6" x14ac:dyDescent="0.3">
      <c r="C37518" s="227"/>
    </row>
    <row r="37519" spans="3:3" ht="15.6" x14ac:dyDescent="0.3">
      <c r="C37519" s="227"/>
    </row>
    <row r="37520" spans="3:3" ht="15.6" x14ac:dyDescent="0.3">
      <c r="C37520" s="227"/>
    </row>
    <row r="37521" spans="3:3" ht="15.6" x14ac:dyDescent="0.3">
      <c r="C37521" s="227"/>
    </row>
    <row r="37522" spans="3:3" ht="15.6" x14ac:dyDescent="0.3">
      <c r="C37522" s="227"/>
    </row>
    <row r="37523" spans="3:3" ht="15.6" x14ac:dyDescent="0.3">
      <c r="C37523" s="227"/>
    </row>
    <row r="37524" spans="3:3" ht="15.6" x14ac:dyDescent="0.3">
      <c r="C37524" s="227"/>
    </row>
    <row r="37525" spans="3:3" ht="15.6" x14ac:dyDescent="0.3">
      <c r="C37525" s="227"/>
    </row>
    <row r="37526" spans="3:3" ht="15.6" x14ac:dyDescent="0.3">
      <c r="C37526" s="227"/>
    </row>
    <row r="37527" spans="3:3" ht="15.6" x14ac:dyDescent="0.3">
      <c r="C37527" s="227"/>
    </row>
    <row r="37528" spans="3:3" ht="15.6" x14ac:dyDescent="0.3">
      <c r="C37528" s="227"/>
    </row>
    <row r="37529" spans="3:3" ht="15.6" x14ac:dyDescent="0.3">
      <c r="C37529" s="227"/>
    </row>
    <row r="37530" spans="3:3" ht="15.6" x14ac:dyDescent="0.3">
      <c r="C37530" s="227"/>
    </row>
    <row r="37531" spans="3:3" ht="15.6" x14ac:dyDescent="0.3">
      <c r="C37531" s="227"/>
    </row>
    <row r="37532" spans="3:3" ht="15.6" x14ac:dyDescent="0.3">
      <c r="C37532" s="227"/>
    </row>
    <row r="37533" spans="3:3" ht="15.6" x14ac:dyDescent="0.3">
      <c r="C37533" s="227"/>
    </row>
    <row r="37534" spans="3:3" ht="15.6" x14ac:dyDescent="0.3">
      <c r="C37534" s="227"/>
    </row>
    <row r="37535" spans="3:3" ht="15.6" x14ac:dyDescent="0.3">
      <c r="C37535" s="227"/>
    </row>
    <row r="37536" spans="3:3" ht="15.6" x14ac:dyDescent="0.3">
      <c r="C37536" s="227"/>
    </row>
    <row r="37537" spans="3:3" ht="15.6" x14ac:dyDescent="0.3">
      <c r="C37537" s="227"/>
    </row>
    <row r="37538" spans="3:3" ht="15.6" x14ac:dyDescent="0.3">
      <c r="C37538" s="227"/>
    </row>
    <row r="37539" spans="3:3" ht="15.6" x14ac:dyDescent="0.3">
      <c r="C37539" s="227"/>
    </row>
    <row r="37540" spans="3:3" ht="15.6" x14ac:dyDescent="0.3">
      <c r="C37540" s="227"/>
    </row>
    <row r="37541" spans="3:3" ht="15.6" x14ac:dyDescent="0.3">
      <c r="C37541" s="227"/>
    </row>
    <row r="37542" spans="3:3" ht="15.6" x14ac:dyDescent="0.3">
      <c r="C37542" s="227"/>
    </row>
    <row r="37543" spans="3:3" ht="15.6" x14ac:dyDescent="0.3">
      <c r="C37543" s="227"/>
    </row>
    <row r="37544" spans="3:3" ht="15.6" x14ac:dyDescent="0.3">
      <c r="C37544" s="227"/>
    </row>
    <row r="37545" spans="3:3" ht="15.6" x14ac:dyDescent="0.3">
      <c r="C37545" s="227"/>
    </row>
    <row r="37546" spans="3:3" ht="15.6" x14ac:dyDescent="0.3">
      <c r="C37546" s="227"/>
    </row>
    <row r="37547" spans="3:3" ht="15.6" x14ac:dyDescent="0.3">
      <c r="C37547" s="227"/>
    </row>
    <row r="37548" spans="3:3" ht="15.6" x14ac:dyDescent="0.3">
      <c r="C37548" s="227"/>
    </row>
    <row r="37549" spans="3:3" ht="15.6" x14ac:dyDescent="0.3">
      <c r="C37549" s="227"/>
    </row>
    <row r="37550" spans="3:3" ht="15.6" x14ac:dyDescent="0.3">
      <c r="C37550" s="227"/>
    </row>
    <row r="37551" spans="3:3" ht="15.6" x14ac:dyDescent="0.3">
      <c r="C37551" s="227"/>
    </row>
    <row r="37552" spans="3:3" ht="15.6" x14ac:dyDescent="0.3">
      <c r="C37552" s="227"/>
    </row>
    <row r="37553" spans="3:3" ht="15.6" x14ac:dyDescent="0.3">
      <c r="C37553" s="227"/>
    </row>
    <row r="37554" spans="3:3" ht="15.6" x14ac:dyDescent="0.3">
      <c r="C37554" s="227"/>
    </row>
    <row r="37555" spans="3:3" ht="15.6" x14ac:dyDescent="0.3">
      <c r="C37555" s="227"/>
    </row>
    <row r="37556" spans="3:3" ht="15.6" x14ac:dyDescent="0.3">
      <c r="C37556" s="227"/>
    </row>
    <row r="37557" spans="3:3" ht="15.6" x14ac:dyDescent="0.3">
      <c r="C37557" s="227"/>
    </row>
    <row r="37558" spans="3:3" ht="15.6" x14ac:dyDescent="0.3">
      <c r="C37558" s="227"/>
    </row>
    <row r="37559" spans="3:3" ht="15.6" x14ac:dyDescent="0.3">
      <c r="C37559" s="227"/>
    </row>
    <row r="37560" spans="3:3" ht="15.6" x14ac:dyDescent="0.3">
      <c r="C37560" s="227"/>
    </row>
    <row r="37561" spans="3:3" ht="15.6" x14ac:dyDescent="0.3">
      <c r="C37561" s="227"/>
    </row>
    <row r="37562" spans="3:3" ht="15.6" x14ac:dyDescent="0.3">
      <c r="C37562" s="227"/>
    </row>
    <row r="37563" spans="3:3" ht="15.6" x14ac:dyDescent="0.3">
      <c r="C37563" s="227"/>
    </row>
    <row r="37564" spans="3:3" ht="15.6" x14ac:dyDescent="0.3">
      <c r="C37564" s="227"/>
    </row>
    <row r="37565" spans="3:3" ht="15.6" x14ac:dyDescent="0.3">
      <c r="C37565" s="227"/>
    </row>
    <row r="37566" spans="3:3" ht="15.6" x14ac:dyDescent="0.3">
      <c r="C37566" s="227"/>
    </row>
    <row r="37567" spans="3:3" ht="15.6" x14ac:dyDescent="0.3">
      <c r="C37567" s="227"/>
    </row>
    <row r="37568" spans="3:3" ht="15.6" x14ac:dyDescent="0.3">
      <c r="C37568" s="227"/>
    </row>
    <row r="37569" spans="3:3" ht="15.6" x14ac:dyDescent="0.3">
      <c r="C37569" s="227"/>
    </row>
    <row r="37570" spans="3:3" ht="15.6" x14ac:dyDescent="0.3">
      <c r="C37570" s="227"/>
    </row>
    <row r="37571" spans="3:3" ht="15.6" x14ac:dyDescent="0.3">
      <c r="C37571" s="227"/>
    </row>
    <row r="37572" spans="3:3" ht="15.6" x14ac:dyDescent="0.3">
      <c r="C37572" s="227"/>
    </row>
    <row r="37573" spans="3:3" ht="15.6" x14ac:dyDescent="0.3">
      <c r="C37573" s="227"/>
    </row>
    <row r="37574" spans="3:3" ht="15.6" x14ac:dyDescent="0.3">
      <c r="C37574" s="227"/>
    </row>
    <row r="37575" spans="3:3" ht="15.6" x14ac:dyDescent="0.3">
      <c r="C37575" s="227"/>
    </row>
    <row r="37576" spans="3:3" ht="15.6" x14ac:dyDescent="0.3">
      <c r="C37576" s="227"/>
    </row>
    <row r="37577" spans="3:3" ht="15.6" x14ac:dyDescent="0.3">
      <c r="C37577" s="227"/>
    </row>
    <row r="37578" spans="3:3" ht="15.6" x14ac:dyDescent="0.3">
      <c r="C37578" s="227"/>
    </row>
    <row r="37579" spans="3:3" ht="15.6" x14ac:dyDescent="0.3">
      <c r="C37579" s="227"/>
    </row>
    <row r="37580" spans="3:3" ht="15.6" x14ac:dyDescent="0.3">
      <c r="C37580" s="227"/>
    </row>
    <row r="37581" spans="3:3" ht="15.6" x14ac:dyDescent="0.3">
      <c r="C37581" s="227"/>
    </row>
    <row r="37582" spans="3:3" ht="15.6" x14ac:dyDescent="0.3">
      <c r="C37582" s="227"/>
    </row>
    <row r="37583" spans="3:3" ht="15.6" x14ac:dyDescent="0.3">
      <c r="C37583" s="227"/>
    </row>
    <row r="37584" spans="3:3" ht="15.6" x14ac:dyDescent="0.3">
      <c r="C37584" s="227"/>
    </row>
    <row r="37585" spans="3:3" ht="15.6" x14ac:dyDescent="0.3">
      <c r="C37585" s="227"/>
    </row>
    <row r="37586" spans="3:3" ht="15.6" x14ac:dyDescent="0.3">
      <c r="C37586" s="227"/>
    </row>
    <row r="37587" spans="3:3" ht="15.6" x14ac:dyDescent="0.3">
      <c r="C37587" s="227"/>
    </row>
    <row r="37588" spans="3:3" ht="15.6" x14ac:dyDescent="0.3">
      <c r="C37588" s="227"/>
    </row>
    <row r="37589" spans="3:3" ht="15.6" x14ac:dyDescent="0.3">
      <c r="C37589" s="227"/>
    </row>
    <row r="37590" spans="3:3" ht="15.6" x14ac:dyDescent="0.3">
      <c r="C37590" s="227"/>
    </row>
    <row r="37591" spans="3:3" ht="15.6" x14ac:dyDescent="0.3">
      <c r="C37591" s="227"/>
    </row>
    <row r="37592" spans="3:3" ht="15.6" x14ac:dyDescent="0.3">
      <c r="C37592" s="227"/>
    </row>
    <row r="37593" spans="3:3" ht="15.6" x14ac:dyDescent="0.3">
      <c r="C37593" s="227"/>
    </row>
    <row r="37594" spans="3:3" ht="15.6" x14ac:dyDescent="0.3">
      <c r="C37594" s="227"/>
    </row>
    <row r="37595" spans="3:3" ht="15.6" x14ac:dyDescent="0.3">
      <c r="C37595" s="227"/>
    </row>
    <row r="37596" spans="3:3" ht="15.6" x14ac:dyDescent="0.3">
      <c r="C37596" s="227"/>
    </row>
    <row r="37597" spans="3:3" ht="15.6" x14ac:dyDescent="0.3">
      <c r="C37597" s="227"/>
    </row>
    <row r="37598" spans="3:3" ht="15.6" x14ac:dyDescent="0.3">
      <c r="C37598" s="227"/>
    </row>
    <row r="37599" spans="3:3" ht="15.6" x14ac:dyDescent="0.3">
      <c r="C37599" s="227"/>
    </row>
    <row r="37600" spans="3:3" ht="15.6" x14ac:dyDescent="0.3">
      <c r="C37600" s="227"/>
    </row>
    <row r="37601" spans="3:3" ht="15.6" x14ac:dyDescent="0.3">
      <c r="C37601" s="227"/>
    </row>
    <row r="37602" spans="3:3" ht="15.6" x14ac:dyDescent="0.3">
      <c r="C37602" s="227"/>
    </row>
    <row r="37603" spans="3:3" ht="15.6" x14ac:dyDescent="0.3">
      <c r="C37603" s="227"/>
    </row>
    <row r="37604" spans="3:3" ht="15.6" x14ac:dyDescent="0.3">
      <c r="C37604" s="227"/>
    </row>
    <row r="37605" spans="3:3" ht="15.6" x14ac:dyDescent="0.3">
      <c r="C37605" s="227"/>
    </row>
    <row r="37606" spans="3:3" ht="15.6" x14ac:dyDescent="0.3">
      <c r="C37606" s="227"/>
    </row>
    <row r="37607" spans="3:3" ht="15.6" x14ac:dyDescent="0.3">
      <c r="C37607" s="227"/>
    </row>
    <row r="37608" spans="3:3" ht="15.6" x14ac:dyDescent="0.3">
      <c r="C37608" s="227"/>
    </row>
    <row r="37609" spans="3:3" ht="15.6" x14ac:dyDescent="0.3">
      <c r="C37609" s="227"/>
    </row>
    <row r="37610" spans="3:3" ht="15.6" x14ac:dyDescent="0.3">
      <c r="C37610" s="227"/>
    </row>
    <row r="37611" spans="3:3" ht="15.6" x14ac:dyDescent="0.3">
      <c r="C37611" s="227"/>
    </row>
    <row r="37612" spans="3:3" ht="15.6" x14ac:dyDescent="0.3">
      <c r="C37612" s="227"/>
    </row>
    <row r="37613" spans="3:3" ht="15.6" x14ac:dyDescent="0.3">
      <c r="C37613" s="227"/>
    </row>
    <row r="37614" spans="3:3" ht="15.6" x14ac:dyDescent="0.3">
      <c r="C37614" s="227"/>
    </row>
    <row r="37615" spans="3:3" ht="15.6" x14ac:dyDescent="0.3">
      <c r="C37615" s="227"/>
    </row>
    <row r="37616" spans="3:3" ht="15.6" x14ac:dyDescent="0.3">
      <c r="C37616" s="227"/>
    </row>
    <row r="37617" spans="3:3" ht="15.6" x14ac:dyDescent="0.3">
      <c r="C37617" s="227"/>
    </row>
    <row r="37618" spans="3:3" ht="15.6" x14ac:dyDescent="0.3">
      <c r="C37618" s="227"/>
    </row>
    <row r="37619" spans="3:3" ht="15.6" x14ac:dyDescent="0.3">
      <c r="C37619" s="227"/>
    </row>
    <row r="37620" spans="3:3" ht="15.6" x14ac:dyDescent="0.3">
      <c r="C37620" s="227"/>
    </row>
    <row r="37621" spans="3:3" ht="15.6" x14ac:dyDescent="0.3">
      <c r="C37621" s="227"/>
    </row>
    <row r="37622" spans="3:3" ht="15.6" x14ac:dyDescent="0.3">
      <c r="C37622" s="227"/>
    </row>
    <row r="37623" spans="3:3" ht="15.6" x14ac:dyDescent="0.3">
      <c r="C37623" s="227"/>
    </row>
    <row r="37624" spans="3:3" ht="15.6" x14ac:dyDescent="0.3">
      <c r="C37624" s="227"/>
    </row>
    <row r="37625" spans="3:3" ht="15.6" x14ac:dyDescent="0.3">
      <c r="C37625" s="227"/>
    </row>
    <row r="37626" spans="3:3" ht="15.6" x14ac:dyDescent="0.3">
      <c r="C37626" s="227"/>
    </row>
    <row r="37627" spans="3:3" ht="15.6" x14ac:dyDescent="0.3">
      <c r="C37627" s="227"/>
    </row>
    <row r="37628" spans="3:3" ht="15.6" x14ac:dyDescent="0.3">
      <c r="C37628" s="227"/>
    </row>
    <row r="37629" spans="3:3" ht="15.6" x14ac:dyDescent="0.3">
      <c r="C37629" s="227"/>
    </row>
    <row r="37630" spans="3:3" ht="15.6" x14ac:dyDescent="0.3">
      <c r="C37630" s="227"/>
    </row>
    <row r="37631" spans="3:3" ht="15.6" x14ac:dyDescent="0.3">
      <c r="C37631" s="227"/>
    </row>
    <row r="37632" spans="3:3" ht="15.6" x14ac:dyDescent="0.3">
      <c r="C37632" s="227"/>
    </row>
    <row r="37633" spans="3:3" ht="15.6" x14ac:dyDescent="0.3">
      <c r="C37633" s="227"/>
    </row>
    <row r="37634" spans="3:3" ht="15.6" x14ac:dyDescent="0.3">
      <c r="C37634" s="227"/>
    </row>
    <row r="37635" spans="3:3" ht="15.6" x14ac:dyDescent="0.3">
      <c r="C37635" s="227"/>
    </row>
    <row r="37636" spans="3:3" ht="15.6" x14ac:dyDescent="0.3">
      <c r="C37636" s="227"/>
    </row>
    <row r="37637" spans="3:3" ht="15.6" x14ac:dyDescent="0.3">
      <c r="C37637" s="227"/>
    </row>
    <row r="37638" spans="3:3" ht="15.6" x14ac:dyDescent="0.3">
      <c r="C37638" s="227"/>
    </row>
    <row r="37639" spans="3:3" ht="15.6" x14ac:dyDescent="0.3">
      <c r="C37639" s="227"/>
    </row>
    <row r="37640" spans="3:3" ht="15.6" x14ac:dyDescent="0.3">
      <c r="C37640" s="227"/>
    </row>
    <row r="37641" spans="3:3" ht="15.6" x14ac:dyDescent="0.3">
      <c r="C37641" s="227"/>
    </row>
    <row r="37642" spans="3:3" ht="15.6" x14ac:dyDescent="0.3">
      <c r="C37642" s="227"/>
    </row>
    <row r="37643" spans="3:3" ht="15.6" x14ac:dyDescent="0.3">
      <c r="C37643" s="227"/>
    </row>
    <row r="37644" spans="3:3" ht="15.6" x14ac:dyDescent="0.3">
      <c r="C37644" s="227"/>
    </row>
    <row r="37645" spans="3:3" ht="15.6" x14ac:dyDescent="0.3">
      <c r="C37645" s="227"/>
    </row>
    <row r="37646" spans="3:3" ht="15.6" x14ac:dyDescent="0.3">
      <c r="C37646" s="227"/>
    </row>
    <row r="37647" spans="3:3" ht="15.6" x14ac:dyDescent="0.3">
      <c r="C37647" s="227"/>
    </row>
    <row r="37648" spans="3:3" ht="15.6" x14ac:dyDescent="0.3">
      <c r="C37648" s="227"/>
    </row>
    <row r="37649" spans="3:3" ht="15.6" x14ac:dyDescent="0.3">
      <c r="C37649" s="227"/>
    </row>
    <row r="37650" spans="3:3" ht="15.6" x14ac:dyDescent="0.3">
      <c r="C37650" s="227"/>
    </row>
    <row r="37651" spans="3:3" ht="15.6" x14ac:dyDescent="0.3">
      <c r="C37651" s="227"/>
    </row>
    <row r="37652" spans="3:3" ht="15.6" x14ac:dyDescent="0.3">
      <c r="C37652" s="227"/>
    </row>
    <row r="37653" spans="3:3" ht="15.6" x14ac:dyDescent="0.3">
      <c r="C37653" s="227"/>
    </row>
    <row r="37654" spans="3:3" ht="15.6" x14ac:dyDescent="0.3">
      <c r="C37654" s="227"/>
    </row>
    <row r="37655" spans="3:3" ht="15.6" x14ac:dyDescent="0.3">
      <c r="C37655" s="227"/>
    </row>
    <row r="37656" spans="3:3" ht="15.6" x14ac:dyDescent="0.3">
      <c r="C37656" s="227"/>
    </row>
    <row r="37657" spans="3:3" ht="15.6" x14ac:dyDescent="0.3">
      <c r="C37657" s="227"/>
    </row>
    <row r="37658" spans="3:3" ht="15.6" x14ac:dyDescent="0.3">
      <c r="C37658" s="227"/>
    </row>
    <row r="37659" spans="3:3" ht="15.6" x14ac:dyDescent="0.3">
      <c r="C37659" s="227"/>
    </row>
    <row r="37660" spans="3:3" ht="15.6" x14ac:dyDescent="0.3">
      <c r="C37660" s="227"/>
    </row>
    <row r="37661" spans="3:3" ht="15.6" x14ac:dyDescent="0.3">
      <c r="C37661" s="227"/>
    </row>
    <row r="37662" spans="3:3" ht="15.6" x14ac:dyDescent="0.3">
      <c r="C37662" s="227"/>
    </row>
    <row r="37663" spans="3:3" ht="15.6" x14ac:dyDescent="0.3">
      <c r="C37663" s="227"/>
    </row>
    <row r="37664" spans="3:3" ht="15.6" x14ac:dyDescent="0.3">
      <c r="C37664" s="227"/>
    </row>
    <row r="37665" spans="3:3" ht="15.6" x14ac:dyDescent="0.3">
      <c r="C37665" s="227"/>
    </row>
    <row r="37666" spans="3:3" ht="15.6" x14ac:dyDescent="0.3">
      <c r="C37666" s="227"/>
    </row>
    <row r="37667" spans="3:3" ht="15.6" x14ac:dyDescent="0.3">
      <c r="C37667" s="227"/>
    </row>
    <row r="37668" spans="3:3" ht="15.6" x14ac:dyDescent="0.3">
      <c r="C37668" s="227"/>
    </row>
    <row r="37669" spans="3:3" ht="15.6" x14ac:dyDescent="0.3">
      <c r="C37669" s="227"/>
    </row>
    <row r="37670" spans="3:3" ht="15.6" x14ac:dyDescent="0.3">
      <c r="C37670" s="227"/>
    </row>
    <row r="37671" spans="3:3" ht="15.6" x14ac:dyDescent="0.3">
      <c r="C37671" s="227"/>
    </row>
    <row r="37672" spans="3:3" ht="15.6" x14ac:dyDescent="0.3">
      <c r="C37672" s="227"/>
    </row>
    <row r="37673" spans="3:3" ht="15.6" x14ac:dyDescent="0.3">
      <c r="C37673" s="227"/>
    </row>
    <row r="37674" spans="3:3" ht="15.6" x14ac:dyDescent="0.3">
      <c r="C37674" s="227"/>
    </row>
    <row r="37675" spans="3:3" ht="15.6" x14ac:dyDescent="0.3">
      <c r="C37675" s="227"/>
    </row>
    <row r="37676" spans="3:3" ht="15.6" x14ac:dyDescent="0.3">
      <c r="C37676" s="227"/>
    </row>
    <row r="37677" spans="3:3" ht="15.6" x14ac:dyDescent="0.3">
      <c r="C37677" s="227"/>
    </row>
    <row r="37678" spans="3:3" ht="15.6" x14ac:dyDescent="0.3">
      <c r="C37678" s="227"/>
    </row>
    <row r="37679" spans="3:3" ht="15.6" x14ac:dyDescent="0.3">
      <c r="C37679" s="227"/>
    </row>
    <row r="37680" spans="3:3" ht="15.6" x14ac:dyDescent="0.3">
      <c r="C37680" s="227"/>
    </row>
    <row r="37681" spans="3:3" ht="15.6" x14ac:dyDescent="0.3">
      <c r="C37681" s="227"/>
    </row>
    <row r="37682" spans="3:3" ht="15.6" x14ac:dyDescent="0.3">
      <c r="C37682" s="227"/>
    </row>
    <row r="37683" spans="3:3" ht="15.6" x14ac:dyDescent="0.3">
      <c r="C37683" s="227"/>
    </row>
    <row r="37684" spans="3:3" ht="15.6" x14ac:dyDescent="0.3">
      <c r="C37684" s="227"/>
    </row>
    <row r="37685" spans="3:3" ht="15.6" x14ac:dyDescent="0.3">
      <c r="C37685" s="227"/>
    </row>
    <row r="37686" spans="3:3" ht="15.6" x14ac:dyDescent="0.3">
      <c r="C37686" s="227"/>
    </row>
    <row r="37687" spans="3:3" ht="15.6" x14ac:dyDescent="0.3">
      <c r="C37687" s="227"/>
    </row>
    <row r="37688" spans="3:3" ht="15.6" x14ac:dyDescent="0.3">
      <c r="C37688" s="227"/>
    </row>
    <row r="37689" spans="3:3" ht="15.6" x14ac:dyDescent="0.3">
      <c r="C37689" s="227"/>
    </row>
    <row r="37690" spans="3:3" ht="15.6" x14ac:dyDescent="0.3">
      <c r="C37690" s="227"/>
    </row>
    <row r="37691" spans="3:3" ht="15.6" x14ac:dyDescent="0.3">
      <c r="C37691" s="227"/>
    </row>
    <row r="37692" spans="3:3" ht="15.6" x14ac:dyDescent="0.3">
      <c r="C37692" s="227"/>
    </row>
    <row r="37693" spans="3:3" ht="15.6" x14ac:dyDescent="0.3">
      <c r="C37693" s="227"/>
    </row>
    <row r="37694" spans="3:3" ht="15.6" x14ac:dyDescent="0.3">
      <c r="C37694" s="227"/>
    </row>
    <row r="37695" spans="3:3" ht="15.6" x14ac:dyDescent="0.3">
      <c r="C37695" s="227"/>
    </row>
    <row r="37696" spans="3:3" ht="15.6" x14ac:dyDescent="0.3">
      <c r="C37696" s="227"/>
    </row>
    <row r="37697" spans="3:3" ht="15.6" x14ac:dyDescent="0.3">
      <c r="C37697" s="227"/>
    </row>
    <row r="37698" spans="3:3" ht="15.6" x14ac:dyDescent="0.3">
      <c r="C37698" s="227"/>
    </row>
    <row r="37699" spans="3:3" ht="15.6" x14ac:dyDescent="0.3">
      <c r="C37699" s="227"/>
    </row>
    <row r="37700" spans="3:3" ht="15.6" x14ac:dyDescent="0.3">
      <c r="C37700" s="227"/>
    </row>
    <row r="37701" spans="3:3" ht="15.6" x14ac:dyDescent="0.3">
      <c r="C37701" s="227"/>
    </row>
    <row r="37702" spans="3:3" ht="15.6" x14ac:dyDescent="0.3">
      <c r="C37702" s="227"/>
    </row>
    <row r="37703" spans="3:3" ht="15.6" x14ac:dyDescent="0.3">
      <c r="C37703" s="227"/>
    </row>
    <row r="37704" spans="3:3" ht="15.6" x14ac:dyDescent="0.3">
      <c r="C37704" s="227"/>
    </row>
    <row r="37705" spans="3:3" ht="15.6" x14ac:dyDescent="0.3">
      <c r="C37705" s="227"/>
    </row>
    <row r="37706" spans="3:3" ht="15.6" x14ac:dyDescent="0.3">
      <c r="C37706" s="227"/>
    </row>
    <row r="37707" spans="3:3" ht="15.6" x14ac:dyDescent="0.3">
      <c r="C37707" s="227"/>
    </row>
    <row r="37708" spans="3:3" ht="15.6" x14ac:dyDescent="0.3">
      <c r="C37708" s="227"/>
    </row>
    <row r="37709" spans="3:3" ht="15.6" x14ac:dyDescent="0.3">
      <c r="C37709" s="227"/>
    </row>
    <row r="37710" spans="3:3" ht="15.6" x14ac:dyDescent="0.3">
      <c r="C37710" s="227"/>
    </row>
    <row r="37711" spans="3:3" ht="15.6" x14ac:dyDescent="0.3">
      <c r="C37711" s="227"/>
    </row>
    <row r="37712" spans="3:3" ht="15.6" x14ac:dyDescent="0.3">
      <c r="C37712" s="227"/>
    </row>
    <row r="37713" spans="3:3" ht="15.6" x14ac:dyDescent="0.3">
      <c r="C37713" s="227"/>
    </row>
    <row r="37714" spans="3:3" ht="15.6" x14ac:dyDescent="0.3">
      <c r="C37714" s="227"/>
    </row>
    <row r="37715" spans="3:3" ht="15.6" x14ac:dyDescent="0.3">
      <c r="C37715" s="227"/>
    </row>
    <row r="37716" spans="3:3" ht="15.6" x14ac:dyDescent="0.3">
      <c r="C37716" s="227"/>
    </row>
    <row r="37717" spans="3:3" ht="15.6" x14ac:dyDescent="0.3">
      <c r="C37717" s="227"/>
    </row>
    <row r="37718" spans="3:3" ht="15.6" x14ac:dyDescent="0.3">
      <c r="C37718" s="227"/>
    </row>
    <row r="37719" spans="3:3" ht="15.6" x14ac:dyDescent="0.3">
      <c r="C37719" s="227"/>
    </row>
    <row r="37720" spans="3:3" ht="15.6" x14ac:dyDescent="0.3">
      <c r="C37720" s="227"/>
    </row>
    <row r="37721" spans="3:3" ht="15.6" x14ac:dyDescent="0.3">
      <c r="C37721" s="227"/>
    </row>
    <row r="37722" spans="3:3" ht="15.6" x14ac:dyDescent="0.3">
      <c r="C37722" s="227"/>
    </row>
    <row r="37723" spans="3:3" ht="15.6" x14ac:dyDescent="0.3">
      <c r="C37723" s="227"/>
    </row>
    <row r="37724" spans="3:3" ht="15.6" x14ac:dyDescent="0.3">
      <c r="C37724" s="227"/>
    </row>
    <row r="37725" spans="3:3" ht="15.6" x14ac:dyDescent="0.3">
      <c r="C37725" s="227"/>
    </row>
    <row r="37726" spans="3:3" ht="15.6" x14ac:dyDescent="0.3">
      <c r="C37726" s="227"/>
    </row>
    <row r="37727" spans="3:3" ht="15.6" x14ac:dyDescent="0.3">
      <c r="C37727" s="227"/>
    </row>
    <row r="37728" spans="3:3" ht="15.6" x14ac:dyDescent="0.3">
      <c r="C37728" s="227"/>
    </row>
    <row r="37729" spans="3:3" ht="15.6" x14ac:dyDescent="0.3">
      <c r="C37729" s="227"/>
    </row>
    <row r="37730" spans="3:3" ht="15.6" x14ac:dyDescent="0.3">
      <c r="C37730" s="227"/>
    </row>
    <row r="37731" spans="3:3" ht="15.6" x14ac:dyDescent="0.3">
      <c r="C37731" s="227"/>
    </row>
    <row r="37732" spans="3:3" ht="15.6" x14ac:dyDescent="0.3">
      <c r="C37732" s="227"/>
    </row>
    <row r="37733" spans="3:3" ht="15.6" x14ac:dyDescent="0.3">
      <c r="C37733" s="227"/>
    </row>
    <row r="37734" spans="3:3" ht="15.6" x14ac:dyDescent="0.3">
      <c r="C37734" s="227"/>
    </row>
    <row r="37735" spans="3:3" ht="15.6" x14ac:dyDescent="0.3">
      <c r="C37735" s="227"/>
    </row>
    <row r="37736" spans="3:3" ht="15.6" x14ac:dyDescent="0.3">
      <c r="C37736" s="227"/>
    </row>
    <row r="37737" spans="3:3" ht="15.6" x14ac:dyDescent="0.3">
      <c r="C37737" s="227"/>
    </row>
    <row r="37738" spans="3:3" ht="15.6" x14ac:dyDescent="0.3">
      <c r="C37738" s="227"/>
    </row>
    <row r="37739" spans="3:3" ht="15.6" x14ac:dyDescent="0.3">
      <c r="C37739" s="227"/>
    </row>
    <row r="37740" spans="3:3" ht="15.6" x14ac:dyDescent="0.3">
      <c r="C37740" s="227"/>
    </row>
    <row r="37741" spans="3:3" ht="15.6" x14ac:dyDescent="0.3">
      <c r="C37741" s="227"/>
    </row>
    <row r="37742" spans="3:3" ht="15.6" x14ac:dyDescent="0.3">
      <c r="C37742" s="227"/>
    </row>
    <row r="37743" spans="3:3" ht="15.6" x14ac:dyDescent="0.3">
      <c r="C37743" s="227"/>
    </row>
    <row r="37744" spans="3:3" ht="15.6" x14ac:dyDescent="0.3">
      <c r="C37744" s="227"/>
    </row>
    <row r="37745" spans="3:3" ht="15.6" x14ac:dyDescent="0.3">
      <c r="C37745" s="227"/>
    </row>
    <row r="37746" spans="3:3" ht="15.6" x14ac:dyDescent="0.3">
      <c r="C37746" s="227"/>
    </row>
    <row r="37747" spans="3:3" ht="15.6" x14ac:dyDescent="0.3">
      <c r="C37747" s="227"/>
    </row>
    <row r="37748" spans="3:3" ht="15.6" x14ac:dyDescent="0.3">
      <c r="C37748" s="227"/>
    </row>
    <row r="37749" spans="3:3" ht="15.6" x14ac:dyDescent="0.3">
      <c r="C37749" s="227"/>
    </row>
    <row r="37750" spans="3:3" ht="15.6" x14ac:dyDescent="0.3">
      <c r="C37750" s="227"/>
    </row>
    <row r="37751" spans="3:3" ht="15.6" x14ac:dyDescent="0.3">
      <c r="C37751" s="227"/>
    </row>
    <row r="37752" spans="3:3" ht="15.6" x14ac:dyDescent="0.3">
      <c r="C37752" s="227"/>
    </row>
    <row r="37753" spans="3:3" ht="15.6" x14ac:dyDescent="0.3">
      <c r="C37753" s="227"/>
    </row>
    <row r="37754" spans="3:3" ht="15.6" x14ac:dyDescent="0.3">
      <c r="C37754" s="227"/>
    </row>
    <row r="37755" spans="3:3" ht="15.6" x14ac:dyDescent="0.3">
      <c r="C37755" s="227"/>
    </row>
    <row r="37756" spans="3:3" ht="15.6" x14ac:dyDescent="0.3">
      <c r="C37756" s="227"/>
    </row>
    <row r="37757" spans="3:3" ht="15.6" x14ac:dyDescent="0.3">
      <c r="C37757" s="227"/>
    </row>
    <row r="37758" spans="3:3" ht="15.6" x14ac:dyDescent="0.3">
      <c r="C37758" s="227"/>
    </row>
    <row r="37759" spans="3:3" ht="15.6" x14ac:dyDescent="0.3">
      <c r="C37759" s="227"/>
    </row>
    <row r="37760" spans="3:3" ht="15.6" x14ac:dyDescent="0.3">
      <c r="C37760" s="227"/>
    </row>
    <row r="37761" spans="3:3" ht="15.6" x14ac:dyDescent="0.3">
      <c r="C37761" s="227"/>
    </row>
    <row r="37762" spans="3:3" ht="15.6" x14ac:dyDescent="0.3">
      <c r="C37762" s="227"/>
    </row>
    <row r="37763" spans="3:3" ht="15.6" x14ac:dyDescent="0.3">
      <c r="C37763" s="227"/>
    </row>
    <row r="37764" spans="3:3" ht="15.6" x14ac:dyDescent="0.3">
      <c r="C37764" s="227"/>
    </row>
    <row r="37765" spans="3:3" ht="15.6" x14ac:dyDescent="0.3">
      <c r="C37765" s="227"/>
    </row>
    <row r="37766" spans="3:3" ht="15.6" x14ac:dyDescent="0.3">
      <c r="C37766" s="227"/>
    </row>
    <row r="37767" spans="3:3" ht="15.6" x14ac:dyDescent="0.3">
      <c r="C37767" s="227"/>
    </row>
    <row r="37768" spans="3:3" ht="15.6" x14ac:dyDescent="0.3">
      <c r="C37768" s="227"/>
    </row>
    <row r="37769" spans="3:3" ht="15.6" x14ac:dyDescent="0.3">
      <c r="C37769" s="227"/>
    </row>
    <row r="37770" spans="3:3" ht="15.6" x14ac:dyDescent="0.3">
      <c r="C37770" s="227"/>
    </row>
    <row r="37771" spans="3:3" ht="15.6" x14ac:dyDescent="0.3">
      <c r="C37771" s="227"/>
    </row>
    <row r="37772" spans="3:3" ht="15.6" x14ac:dyDescent="0.3">
      <c r="C37772" s="227"/>
    </row>
    <row r="37773" spans="3:3" ht="15.6" x14ac:dyDescent="0.3">
      <c r="C37773" s="227"/>
    </row>
    <row r="37774" spans="3:3" ht="15.6" x14ac:dyDescent="0.3">
      <c r="C37774" s="227"/>
    </row>
    <row r="37775" spans="3:3" ht="15.6" x14ac:dyDescent="0.3">
      <c r="C37775" s="227"/>
    </row>
    <row r="37776" spans="3:3" ht="15.6" x14ac:dyDescent="0.3">
      <c r="C37776" s="227"/>
    </row>
    <row r="37777" spans="3:3" ht="15.6" x14ac:dyDescent="0.3">
      <c r="C37777" s="227"/>
    </row>
    <row r="37778" spans="3:3" ht="15.6" x14ac:dyDescent="0.3">
      <c r="C37778" s="227"/>
    </row>
    <row r="37779" spans="3:3" ht="15.6" x14ac:dyDescent="0.3">
      <c r="C37779" s="227"/>
    </row>
    <row r="37780" spans="3:3" ht="15.6" x14ac:dyDescent="0.3">
      <c r="C37780" s="227"/>
    </row>
    <row r="37781" spans="3:3" ht="15.6" x14ac:dyDescent="0.3">
      <c r="C37781" s="227"/>
    </row>
    <row r="37782" spans="3:3" ht="15.6" x14ac:dyDescent="0.3">
      <c r="C37782" s="227"/>
    </row>
    <row r="37783" spans="3:3" ht="15.6" x14ac:dyDescent="0.3">
      <c r="C37783" s="227"/>
    </row>
    <row r="37784" spans="3:3" ht="15.6" x14ac:dyDescent="0.3">
      <c r="C37784" s="227"/>
    </row>
    <row r="37785" spans="3:3" ht="15.6" x14ac:dyDescent="0.3">
      <c r="C37785" s="227"/>
    </row>
    <row r="37786" spans="3:3" ht="15.6" x14ac:dyDescent="0.3">
      <c r="C37786" s="227"/>
    </row>
    <row r="37787" spans="3:3" ht="15.6" x14ac:dyDescent="0.3">
      <c r="C37787" s="227"/>
    </row>
    <row r="37788" spans="3:3" ht="15.6" x14ac:dyDescent="0.3">
      <c r="C37788" s="227"/>
    </row>
    <row r="37789" spans="3:3" ht="15.6" x14ac:dyDescent="0.3">
      <c r="C37789" s="227"/>
    </row>
    <row r="37790" spans="3:3" ht="15.6" x14ac:dyDescent="0.3">
      <c r="C37790" s="227"/>
    </row>
    <row r="37791" spans="3:3" ht="15.6" x14ac:dyDescent="0.3">
      <c r="C37791" s="227"/>
    </row>
    <row r="37792" spans="3:3" ht="15.6" x14ac:dyDescent="0.3">
      <c r="C37792" s="227"/>
    </row>
    <row r="37793" spans="3:3" ht="15.6" x14ac:dyDescent="0.3">
      <c r="C37793" s="227"/>
    </row>
    <row r="37794" spans="3:3" ht="15.6" x14ac:dyDescent="0.3">
      <c r="C37794" s="227"/>
    </row>
    <row r="37795" spans="3:3" ht="15.6" x14ac:dyDescent="0.3">
      <c r="C37795" s="227"/>
    </row>
    <row r="37796" spans="3:3" ht="15.6" x14ac:dyDescent="0.3">
      <c r="C37796" s="227"/>
    </row>
    <row r="37797" spans="3:3" ht="15.6" x14ac:dyDescent="0.3">
      <c r="C37797" s="227"/>
    </row>
    <row r="37798" spans="3:3" ht="15.6" x14ac:dyDescent="0.3">
      <c r="C37798" s="227"/>
    </row>
    <row r="37799" spans="3:3" ht="15.6" x14ac:dyDescent="0.3">
      <c r="C37799" s="227"/>
    </row>
    <row r="37800" spans="3:3" ht="15.6" x14ac:dyDescent="0.3">
      <c r="C37800" s="227"/>
    </row>
    <row r="37801" spans="3:3" ht="15.6" x14ac:dyDescent="0.3">
      <c r="C37801" s="227"/>
    </row>
    <row r="37802" spans="3:3" ht="15.6" x14ac:dyDescent="0.3">
      <c r="C37802" s="227"/>
    </row>
    <row r="37803" spans="3:3" ht="15.6" x14ac:dyDescent="0.3">
      <c r="C37803" s="227"/>
    </row>
    <row r="37804" spans="3:3" ht="15.6" x14ac:dyDescent="0.3">
      <c r="C37804" s="227"/>
    </row>
    <row r="37805" spans="3:3" ht="15.6" x14ac:dyDescent="0.3">
      <c r="C37805" s="227"/>
    </row>
    <row r="37806" spans="3:3" ht="15.6" x14ac:dyDescent="0.3">
      <c r="C37806" s="227"/>
    </row>
    <row r="37807" spans="3:3" ht="15.6" x14ac:dyDescent="0.3">
      <c r="C37807" s="227"/>
    </row>
    <row r="37808" spans="3:3" ht="15.6" x14ac:dyDescent="0.3">
      <c r="C37808" s="227"/>
    </row>
    <row r="37809" spans="3:3" ht="15.6" x14ac:dyDescent="0.3">
      <c r="C37809" s="227"/>
    </row>
    <row r="37810" spans="3:3" ht="15.6" x14ac:dyDescent="0.3">
      <c r="C37810" s="227"/>
    </row>
    <row r="37811" spans="3:3" ht="15.6" x14ac:dyDescent="0.3">
      <c r="C37811" s="227"/>
    </row>
    <row r="37812" spans="3:3" ht="15.6" x14ac:dyDescent="0.3">
      <c r="C37812" s="227"/>
    </row>
    <row r="37813" spans="3:3" ht="15.6" x14ac:dyDescent="0.3">
      <c r="C37813" s="227"/>
    </row>
    <row r="37814" spans="3:3" ht="15.6" x14ac:dyDescent="0.3">
      <c r="C37814" s="227"/>
    </row>
    <row r="37815" spans="3:3" ht="15.6" x14ac:dyDescent="0.3">
      <c r="C37815" s="227"/>
    </row>
    <row r="37816" spans="3:3" ht="15.6" x14ac:dyDescent="0.3">
      <c r="C37816" s="227"/>
    </row>
    <row r="37817" spans="3:3" ht="15.6" x14ac:dyDescent="0.3">
      <c r="C37817" s="227"/>
    </row>
    <row r="37818" spans="3:3" ht="15.6" x14ac:dyDescent="0.3">
      <c r="C37818" s="227"/>
    </row>
    <row r="37819" spans="3:3" ht="15.6" x14ac:dyDescent="0.3">
      <c r="C37819" s="227"/>
    </row>
    <row r="37820" spans="3:3" ht="15.6" x14ac:dyDescent="0.3">
      <c r="C37820" s="227"/>
    </row>
    <row r="37821" spans="3:3" ht="15.6" x14ac:dyDescent="0.3">
      <c r="C37821" s="227"/>
    </row>
    <row r="37822" spans="3:3" ht="15.6" x14ac:dyDescent="0.3">
      <c r="C37822" s="227"/>
    </row>
    <row r="37823" spans="3:3" ht="15.6" x14ac:dyDescent="0.3">
      <c r="C37823" s="227"/>
    </row>
    <row r="37824" spans="3:3" ht="15.6" x14ac:dyDescent="0.3">
      <c r="C37824" s="227"/>
    </row>
    <row r="37825" spans="3:3" ht="15.6" x14ac:dyDescent="0.3">
      <c r="C37825" s="227"/>
    </row>
    <row r="37826" spans="3:3" ht="15.6" x14ac:dyDescent="0.3">
      <c r="C37826" s="227"/>
    </row>
    <row r="37827" spans="3:3" ht="15.6" x14ac:dyDescent="0.3">
      <c r="C37827" s="227"/>
    </row>
    <row r="37828" spans="3:3" ht="15.6" x14ac:dyDescent="0.3">
      <c r="C37828" s="227"/>
    </row>
    <row r="37829" spans="3:3" ht="15.6" x14ac:dyDescent="0.3">
      <c r="C37829" s="227"/>
    </row>
    <row r="37830" spans="3:3" ht="15.6" x14ac:dyDescent="0.3">
      <c r="C37830" s="227"/>
    </row>
    <row r="37831" spans="3:3" ht="15.6" x14ac:dyDescent="0.3">
      <c r="C37831" s="227"/>
    </row>
    <row r="37832" spans="3:3" ht="15.6" x14ac:dyDescent="0.3">
      <c r="C37832" s="227"/>
    </row>
    <row r="37833" spans="3:3" ht="15.6" x14ac:dyDescent="0.3">
      <c r="C37833" s="227"/>
    </row>
    <row r="37834" spans="3:3" ht="15.6" x14ac:dyDescent="0.3">
      <c r="C37834" s="227"/>
    </row>
    <row r="37835" spans="3:3" ht="15.6" x14ac:dyDescent="0.3">
      <c r="C37835" s="227"/>
    </row>
    <row r="37836" spans="3:3" ht="15.6" x14ac:dyDescent="0.3">
      <c r="C37836" s="227"/>
    </row>
    <row r="37837" spans="3:3" ht="15.6" x14ac:dyDescent="0.3">
      <c r="C37837" s="227"/>
    </row>
    <row r="37838" spans="3:3" ht="15.6" x14ac:dyDescent="0.3">
      <c r="C37838" s="227"/>
    </row>
    <row r="37839" spans="3:3" ht="15.6" x14ac:dyDescent="0.3">
      <c r="C37839" s="227"/>
    </row>
    <row r="37840" spans="3:3" ht="15.6" x14ac:dyDescent="0.3">
      <c r="C37840" s="227"/>
    </row>
    <row r="37841" spans="3:3" ht="15.6" x14ac:dyDescent="0.3">
      <c r="C37841" s="227"/>
    </row>
    <row r="37842" spans="3:3" ht="15.6" x14ac:dyDescent="0.3">
      <c r="C37842" s="227"/>
    </row>
    <row r="37843" spans="3:3" ht="15.6" x14ac:dyDescent="0.3">
      <c r="C37843" s="227"/>
    </row>
    <row r="37844" spans="3:3" ht="15.6" x14ac:dyDescent="0.3">
      <c r="C37844" s="227"/>
    </row>
    <row r="37845" spans="3:3" ht="15.6" x14ac:dyDescent="0.3">
      <c r="C37845" s="227"/>
    </row>
    <row r="37846" spans="3:3" ht="15.6" x14ac:dyDescent="0.3">
      <c r="C37846" s="227"/>
    </row>
    <row r="37847" spans="3:3" ht="15.6" x14ac:dyDescent="0.3">
      <c r="C37847" s="227"/>
    </row>
    <row r="37848" spans="3:3" ht="15.6" x14ac:dyDescent="0.3">
      <c r="C37848" s="227"/>
    </row>
    <row r="37849" spans="3:3" ht="15.6" x14ac:dyDescent="0.3">
      <c r="C37849" s="227"/>
    </row>
    <row r="37850" spans="3:3" ht="15.6" x14ac:dyDescent="0.3">
      <c r="C37850" s="227"/>
    </row>
    <row r="37851" spans="3:3" ht="15.6" x14ac:dyDescent="0.3">
      <c r="C37851" s="227"/>
    </row>
    <row r="37852" spans="3:3" ht="15.6" x14ac:dyDescent="0.3">
      <c r="C37852" s="227"/>
    </row>
    <row r="37853" spans="3:3" ht="15.6" x14ac:dyDescent="0.3">
      <c r="C37853" s="227"/>
    </row>
    <row r="37854" spans="3:3" ht="15.6" x14ac:dyDescent="0.3">
      <c r="C37854" s="227"/>
    </row>
    <row r="37855" spans="3:3" ht="15.6" x14ac:dyDescent="0.3">
      <c r="C37855" s="227"/>
    </row>
    <row r="37856" spans="3:3" ht="15.6" x14ac:dyDescent="0.3">
      <c r="C37856" s="227"/>
    </row>
    <row r="37857" spans="3:3" ht="15.6" x14ac:dyDescent="0.3">
      <c r="C37857" s="227"/>
    </row>
    <row r="37858" spans="3:3" ht="15.6" x14ac:dyDescent="0.3">
      <c r="C37858" s="227"/>
    </row>
    <row r="37859" spans="3:3" ht="15.6" x14ac:dyDescent="0.3">
      <c r="C37859" s="227"/>
    </row>
    <row r="37860" spans="3:3" ht="15.6" x14ac:dyDescent="0.3">
      <c r="C37860" s="227"/>
    </row>
    <row r="37861" spans="3:3" ht="15.6" x14ac:dyDescent="0.3">
      <c r="C37861" s="227"/>
    </row>
    <row r="37862" spans="3:3" ht="15.6" x14ac:dyDescent="0.3">
      <c r="C37862" s="227"/>
    </row>
    <row r="37863" spans="3:3" ht="15.6" x14ac:dyDescent="0.3">
      <c r="C37863" s="227"/>
    </row>
    <row r="37864" spans="3:3" ht="15.6" x14ac:dyDescent="0.3">
      <c r="C37864" s="227"/>
    </row>
    <row r="37865" spans="3:3" ht="15.6" x14ac:dyDescent="0.3">
      <c r="C37865" s="227"/>
    </row>
    <row r="37866" spans="3:3" ht="15.6" x14ac:dyDescent="0.3">
      <c r="C37866" s="227"/>
    </row>
    <row r="37867" spans="3:3" ht="15.6" x14ac:dyDescent="0.3">
      <c r="C37867" s="227"/>
    </row>
    <row r="37868" spans="3:3" ht="15.6" x14ac:dyDescent="0.3">
      <c r="C37868" s="227"/>
    </row>
    <row r="37869" spans="3:3" ht="15.6" x14ac:dyDescent="0.3">
      <c r="C37869" s="227"/>
    </row>
    <row r="37870" spans="3:3" ht="15.6" x14ac:dyDescent="0.3">
      <c r="C37870" s="227"/>
    </row>
    <row r="37871" spans="3:3" ht="15.6" x14ac:dyDescent="0.3">
      <c r="C37871" s="227"/>
    </row>
    <row r="37872" spans="3:3" ht="15.6" x14ac:dyDescent="0.3">
      <c r="C37872" s="227"/>
    </row>
    <row r="37873" spans="3:3" ht="15.6" x14ac:dyDescent="0.3">
      <c r="C37873" s="227"/>
    </row>
    <row r="37874" spans="3:3" ht="15.6" x14ac:dyDescent="0.3">
      <c r="C37874" s="227"/>
    </row>
    <row r="37875" spans="3:3" ht="15.6" x14ac:dyDescent="0.3">
      <c r="C37875" s="227"/>
    </row>
    <row r="37876" spans="3:3" ht="15.6" x14ac:dyDescent="0.3">
      <c r="C37876" s="227"/>
    </row>
    <row r="37877" spans="3:3" ht="15.6" x14ac:dyDescent="0.3">
      <c r="C37877" s="227"/>
    </row>
    <row r="37878" spans="3:3" ht="15.6" x14ac:dyDescent="0.3">
      <c r="C37878" s="227"/>
    </row>
    <row r="37879" spans="3:3" ht="15.6" x14ac:dyDescent="0.3">
      <c r="C37879" s="227"/>
    </row>
    <row r="37880" spans="3:3" ht="15.6" x14ac:dyDescent="0.3">
      <c r="C37880" s="227"/>
    </row>
    <row r="37881" spans="3:3" ht="15.6" x14ac:dyDescent="0.3">
      <c r="C37881" s="227"/>
    </row>
    <row r="37882" spans="3:3" ht="15.6" x14ac:dyDescent="0.3">
      <c r="C37882" s="227"/>
    </row>
    <row r="37883" spans="3:3" ht="15.6" x14ac:dyDescent="0.3">
      <c r="C37883" s="227"/>
    </row>
    <row r="37884" spans="3:3" ht="15.6" x14ac:dyDescent="0.3">
      <c r="C37884" s="227"/>
    </row>
    <row r="37885" spans="3:3" ht="15.6" x14ac:dyDescent="0.3">
      <c r="C37885" s="227"/>
    </row>
    <row r="37886" spans="3:3" ht="15.6" x14ac:dyDescent="0.3">
      <c r="C37886" s="227"/>
    </row>
    <row r="37887" spans="3:3" ht="15.6" x14ac:dyDescent="0.3">
      <c r="C37887" s="227"/>
    </row>
    <row r="37888" spans="3:3" ht="15.6" x14ac:dyDescent="0.3">
      <c r="C37888" s="227"/>
    </row>
    <row r="37889" spans="3:3" ht="15.6" x14ac:dyDescent="0.3">
      <c r="C37889" s="227"/>
    </row>
    <row r="37890" spans="3:3" ht="15.6" x14ac:dyDescent="0.3">
      <c r="C37890" s="227"/>
    </row>
    <row r="37891" spans="3:3" ht="15.6" x14ac:dyDescent="0.3">
      <c r="C37891" s="227"/>
    </row>
    <row r="37892" spans="3:3" ht="15.6" x14ac:dyDescent="0.3">
      <c r="C37892" s="227"/>
    </row>
    <row r="37893" spans="3:3" ht="15.6" x14ac:dyDescent="0.3">
      <c r="C37893" s="227"/>
    </row>
    <row r="37894" spans="3:3" ht="15.6" x14ac:dyDescent="0.3">
      <c r="C37894" s="227"/>
    </row>
    <row r="37895" spans="3:3" ht="15.6" x14ac:dyDescent="0.3">
      <c r="C37895" s="227"/>
    </row>
    <row r="37896" spans="3:3" ht="15.6" x14ac:dyDescent="0.3">
      <c r="C37896" s="227"/>
    </row>
    <row r="37897" spans="3:3" ht="15.6" x14ac:dyDescent="0.3">
      <c r="C37897" s="227"/>
    </row>
    <row r="37898" spans="3:3" ht="15.6" x14ac:dyDescent="0.3">
      <c r="C37898" s="227"/>
    </row>
    <row r="37899" spans="3:3" ht="15.6" x14ac:dyDescent="0.3">
      <c r="C37899" s="227"/>
    </row>
    <row r="37900" spans="3:3" ht="15.6" x14ac:dyDescent="0.3">
      <c r="C37900" s="227"/>
    </row>
    <row r="37901" spans="3:3" ht="15.6" x14ac:dyDescent="0.3">
      <c r="C37901" s="227"/>
    </row>
    <row r="37902" spans="3:3" ht="15.6" x14ac:dyDescent="0.3">
      <c r="C37902" s="227"/>
    </row>
    <row r="37903" spans="3:3" ht="15.6" x14ac:dyDescent="0.3">
      <c r="C37903" s="227"/>
    </row>
    <row r="37904" spans="3:3" ht="15.6" x14ac:dyDescent="0.3">
      <c r="C37904" s="227"/>
    </row>
    <row r="37905" spans="3:3" ht="15.6" x14ac:dyDescent="0.3">
      <c r="C37905" s="227"/>
    </row>
    <row r="37906" spans="3:3" ht="15.6" x14ac:dyDescent="0.3">
      <c r="C37906" s="227"/>
    </row>
    <row r="37907" spans="3:3" ht="15.6" x14ac:dyDescent="0.3">
      <c r="C37907" s="227"/>
    </row>
    <row r="37908" spans="3:3" ht="15.6" x14ac:dyDescent="0.3">
      <c r="C37908" s="227"/>
    </row>
    <row r="37909" spans="3:3" ht="15.6" x14ac:dyDescent="0.3">
      <c r="C37909" s="227"/>
    </row>
    <row r="37910" spans="3:3" ht="15.6" x14ac:dyDescent="0.3">
      <c r="C37910" s="227"/>
    </row>
    <row r="37911" spans="3:3" ht="15.6" x14ac:dyDescent="0.3">
      <c r="C37911" s="227"/>
    </row>
    <row r="37912" spans="3:3" ht="15.6" x14ac:dyDescent="0.3">
      <c r="C37912" s="227"/>
    </row>
    <row r="37913" spans="3:3" ht="15.6" x14ac:dyDescent="0.3">
      <c r="C37913" s="227"/>
    </row>
    <row r="37914" spans="3:3" ht="15.6" x14ac:dyDescent="0.3">
      <c r="C37914" s="227"/>
    </row>
    <row r="37915" spans="3:3" ht="15.6" x14ac:dyDescent="0.3">
      <c r="C37915" s="227"/>
    </row>
    <row r="37916" spans="3:3" ht="15.6" x14ac:dyDescent="0.3">
      <c r="C37916" s="227"/>
    </row>
    <row r="37917" spans="3:3" ht="15.6" x14ac:dyDescent="0.3">
      <c r="C37917" s="227"/>
    </row>
    <row r="37918" spans="3:3" ht="15.6" x14ac:dyDescent="0.3">
      <c r="C37918" s="227"/>
    </row>
    <row r="37919" spans="3:3" ht="15.6" x14ac:dyDescent="0.3">
      <c r="C37919" s="227"/>
    </row>
    <row r="37920" spans="3:3" ht="15.6" x14ac:dyDescent="0.3">
      <c r="C37920" s="227"/>
    </row>
    <row r="37921" spans="3:3" ht="15.6" x14ac:dyDescent="0.3">
      <c r="C37921" s="227"/>
    </row>
    <row r="37922" spans="3:3" ht="15.6" x14ac:dyDescent="0.3">
      <c r="C37922" s="227"/>
    </row>
    <row r="37923" spans="3:3" ht="15.6" x14ac:dyDescent="0.3">
      <c r="C37923" s="227"/>
    </row>
    <row r="37924" spans="3:3" ht="15.6" x14ac:dyDescent="0.3">
      <c r="C37924" s="227"/>
    </row>
    <row r="37925" spans="3:3" ht="15.6" x14ac:dyDescent="0.3">
      <c r="C37925" s="227"/>
    </row>
    <row r="37926" spans="3:3" ht="15.6" x14ac:dyDescent="0.3">
      <c r="C37926" s="227"/>
    </row>
    <row r="37927" spans="3:3" ht="15.6" x14ac:dyDescent="0.3">
      <c r="C37927" s="227"/>
    </row>
    <row r="37928" spans="3:3" ht="15.6" x14ac:dyDescent="0.3">
      <c r="C37928" s="227"/>
    </row>
    <row r="37929" spans="3:3" ht="15.6" x14ac:dyDescent="0.3">
      <c r="C37929" s="227"/>
    </row>
    <row r="37930" spans="3:3" ht="15.6" x14ac:dyDescent="0.3">
      <c r="C37930" s="227"/>
    </row>
    <row r="37931" spans="3:3" ht="15.6" x14ac:dyDescent="0.3">
      <c r="C37931" s="227"/>
    </row>
    <row r="37932" spans="3:3" ht="15.6" x14ac:dyDescent="0.3">
      <c r="C37932" s="227"/>
    </row>
    <row r="37933" spans="3:3" ht="15.6" x14ac:dyDescent="0.3">
      <c r="C37933" s="227"/>
    </row>
    <row r="37934" spans="3:3" ht="15.6" x14ac:dyDescent="0.3">
      <c r="C37934" s="227"/>
    </row>
    <row r="37935" spans="3:3" ht="15.6" x14ac:dyDescent="0.3">
      <c r="C37935" s="227"/>
    </row>
    <row r="37936" spans="3:3" ht="15.6" x14ac:dyDescent="0.3">
      <c r="C37936" s="227"/>
    </row>
    <row r="37937" spans="3:3" ht="15.6" x14ac:dyDescent="0.3">
      <c r="C37937" s="227"/>
    </row>
    <row r="37938" spans="3:3" ht="15.6" x14ac:dyDescent="0.3">
      <c r="C37938" s="227"/>
    </row>
    <row r="37939" spans="3:3" ht="15.6" x14ac:dyDescent="0.3">
      <c r="C37939" s="227"/>
    </row>
    <row r="37940" spans="3:3" ht="15.6" x14ac:dyDescent="0.3">
      <c r="C37940" s="227"/>
    </row>
    <row r="37941" spans="3:3" ht="15.6" x14ac:dyDescent="0.3">
      <c r="C37941" s="227"/>
    </row>
    <row r="37942" spans="3:3" ht="15.6" x14ac:dyDescent="0.3">
      <c r="C37942" s="227"/>
    </row>
    <row r="37943" spans="3:3" ht="15.6" x14ac:dyDescent="0.3">
      <c r="C37943" s="227"/>
    </row>
    <row r="37944" spans="3:3" ht="15.6" x14ac:dyDescent="0.3">
      <c r="C37944" s="227"/>
    </row>
    <row r="37945" spans="3:3" ht="15.6" x14ac:dyDescent="0.3">
      <c r="C37945" s="227"/>
    </row>
    <row r="37946" spans="3:3" ht="15.6" x14ac:dyDescent="0.3">
      <c r="C37946" s="227"/>
    </row>
    <row r="37947" spans="3:3" ht="15.6" x14ac:dyDescent="0.3">
      <c r="C37947" s="227"/>
    </row>
    <row r="37948" spans="3:3" ht="15.6" x14ac:dyDescent="0.3">
      <c r="C37948" s="227"/>
    </row>
    <row r="37949" spans="3:3" ht="15.6" x14ac:dyDescent="0.3">
      <c r="C37949" s="227"/>
    </row>
    <row r="37950" spans="3:3" ht="15.6" x14ac:dyDescent="0.3">
      <c r="C37950" s="227"/>
    </row>
    <row r="37951" spans="3:3" ht="15.6" x14ac:dyDescent="0.3">
      <c r="C37951" s="227"/>
    </row>
    <row r="37952" spans="3:3" ht="15.6" x14ac:dyDescent="0.3">
      <c r="C37952" s="227"/>
    </row>
    <row r="37953" spans="3:3" ht="15.6" x14ac:dyDescent="0.3">
      <c r="C37953" s="227"/>
    </row>
    <row r="37954" spans="3:3" ht="15.6" x14ac:dyDescent="0.3">
      <c r="C37954" s="227"/>
    </row>
    <row r="37955" spans="3:3" ht="15.6" x14ac:dyDescent="0.3">
      <c r="C37955" s="227"/>
    </row>
    <row r="37956" spans="3:3" ht="15.6" x14ac:dyDescent="0.3">
      <c r="C37956" s="227"/>
    </row>
    <row r="37957" spans="3:3" ht="15.6" x14ac:dyDescent="0.3">
      <c r="C37957" s="227"/>
    </row>
    <row r="37958" spans="3:3" ht="15.6" x14ac:dyDescent="0.3">
      <c r="C37958" s="227"/>
    </row>
    <row r="37959" spans="3:3" ht="15.6" x14ac:dyDescent="0.3">
      <c r="C37959" s="227"/>
    </row>
    <row r="37960" spans="3:3" ht="15.6" x14ac:dyDescent="0.3">
      <c r="C37960" s="227"/>
    </row>
    <row r="37961" spans="3:3" ht="15.6" x14ac:dyDescent="0.3">
      <c r="C37961" s="227"/>
    </row>
    <row r="37962" spans="3:3" ht="15.6" x14ac:dyDescent="0.3">
      <c r="C37962" s="227"/>
    </row>
    <row r="37963" spans="3:3" ht="15.6" x14ac:dyDescent="0.3">
      <c r="C37963" s="227"/>
    </row>
    <row r="37964" spans="3:3" ht="15.6" x14ac:dyDescent="0.3">
      <c r="C37964" s="227"/>
    </row>
    <row r="37965" spans="3:3" ht="15.6" x14ac:dyDescent="0.3">
      <c r="C37965" s="227"/>
    </row>
    <row r="37966" spans="3:3" ht="15.6" x14ac:dyDescent="0.3">
      <c r="C37966" s="227"/>
    </row>
    <row r="37967" spans="3:3" ht="15.6" x14ac:dyDescent="0.3">
      <c r="C37967" s="227"/>
    </row>
    <row r="37968" spans="3:3" ht="15.6" x14ac:dyDescent="0.3">
      <c r="C37968" s="227"/>
    </row>
    <row r="37969" spans="3:3" ht="15.6" x14ac:dyDescent="0.3">
      <c r="C37969" s="227"/>
    </row>
    <row r="37970" spans="3:3" ht="15.6" x14ac:dyDescent="0.3">
      <c r="C37970" s="227"/>
    </row>
    <row r="37971" spans="3:3" ht="15.6" x14ac:dyDescent="0.3">
      <c r="C37971" s="227"/>
    </row>
    <row r="37972" spans="3:3" ht="15.6" x14ac:dyDescent="0.3">
      <c r="C37972" s="227"/>
    </row>
    <row r="37973" spans="3:3" ht="15.6" x14ac:dyDescent="0.3">
      <c r="C37973" s="227"/>
    </row>
    <row r="37974" spans="3:3" ht="15.6" x14ac:dyDescent="0.3">
      <c r="C37974" s="227"/>
    </row>
    <row r="37975" spans="3:3" ht="15.6" x14ac:dyDescent="0.3">
      <c r="C37975" s="227"/>
    </row>
    <row r="37976" spans="3:3" ht="15.6" x14ac:dyDescent="0.3">
      <c r="C37976" s="227"/>
    </row>
    <row r="37977" spans="3:3" ht="15.6" x14ac:dyDescent="0.3">
      <c r="C37977" s="227"/>
    </row>
    <row r="37978" spans="3:3" ht="15.6" x14ac:dyDescent="0.3">
      <c r="C37978" s="227"/>
    </row>
    <row r="37979" spans="3:3" ht="15.6" x14ac:dyDescent="0.3">
      <c r="C37979" s="227"/>
    </row>
    <row r="37980" spans="3:3" ht="15.6" x14ac:dyDescent="0.3">
      <c r="C37980" s="227"/>
    </row>
    <row r="37981" spans="3:3" ht="15.6" x14ac:dyDescent="0.3">
      <c r="C37981" s="227"/>
    </row>
    <row r="37982" spans="3:3" ht="15.6" x14ac:dyDescent="0.3">
      <c r="C37982" s="227"/>
    </row>
    <row r="37983" spans="3:3" ht="15.6" x14ac:dyDescent="0.3">
      <c r="C37983" s="227"/>
    </row>
    <row r="37984" spans="3:3" ht="15.6" x14ac:dyDescent="0.3">
      <c r="C37984" s="227"/>
    </row>
    <row r="37985" spans="3:3" ht="15.6" x14ac:dyDescent="0.3">
      <c r="C37985" s="227"/>
    </row>
    <row r="37986" spans="3:3" ht="15.6" x14ac:dyDescent="0.3">
      <c r="C37986" s="227"/>
    </row>
    <row r="37987" spans="3:3" ht="15.6" x14ac:dyDescent="0.3">
      <c r="C37987" s="227"/>
    </row>
    <row r="37988" spans="3:3" ht="15.6" x14ac:dyDescent="0.3">
      <c r="C37988" s="227"/>
    </row>
    <row r="37989" spans="3:3" ht="15.6" x14ac:dyDescent="0.3">
      <c r="C37989" s="227"/>
    </row>
    <row r="37990" spans="3:3" ht="15.6" x14ac:dyDescent="0.3">
      <c r="C37990" s="227"/>
    </row>
    <row r="37991" spans="3:3" ht="15.6" x14ac:dyDescent="0.3">
      <c r="C37991" s="227"/>
    </row>
    <row r="37992" spans="3:3" ht="15.6" x14ac:dyDescent="0.3">
      <c r="C37992" s="227"/>
    </row>
    <row r="37993" spans="3:3" ht="15.6" x14ac:dyDescent="0.3">
      <c r="C37993" s="227"/>
    </row>
    <row r="37994" spans="3:3" ht="15.6" x14ac:dyDescent="0.3">
      <c r="C37994" s="227"/>
    </row>
    <row r="37995" spans="3:3" ht="15.6" x14ac:dyDescent="0.3">
      <c r="C37995" s="227"/>
    </row>
    <row r="37996" spans="3:3" ht="15.6" x14ac:dyDescent="0.3">
      <c r="C37996" s="227"/>
    </row>
    <row r="37997" spans="3:3" ht="15.6" x14ac:dyDescent="0.3">
      <c r="C37997" s="227"/>
    </row>
    <row r="37998" spans="3:3" ht="15.6" x14ac:dyDescent="0.3">
      <c r="C37998" s="227"/>
    </row>
    <row r="37999" spans="3:3" ht="15.6" x14ac:dyDescent="0.3">
      <c r="C37999" s="227"/>
    </row>
    <row r="38000" spans="3:3" ht="15.6" x14ac:dyDescent="0.3">
      <c r="C38000" s="227"/>
    </row>
    <row r="38001" spans="3:3" ht="15.6" x14ac:dyDescent="0.3">
      <c r="C38001" s="227"/>
    </row>
    <row r="38002" spans="3:3" ht="15.6" x14ac:dyDescent="0.3">
      <c r="C38002" s="227"/>
    </row>
    <row r="38003" spans="3:3" ht="15.6" x14ac:dyDescent="0.3">
      <c r="C38003" s="227"/>
    </row>
    <row r="38004" spans="3:3" ht="15.6" x14ac:dyDescent="0.3">
      <c r="C38004" s="227"/>
    </row>
    <row r="38005" spans="3:3" ht="15.6" x14ac:dyDescent="0.3">
      <c r="C38005" s="227"/>
    </row>
    <row r="38006" spans="3:3" ht="15.6" x14ac:dyDescent="0.3">
      <c r="C38006" s="227"/>
    </row>
    <row r="38007" spans="3:3" ht="15.6" x14ac:dyDescent="0.3">
      <c r="C38007" s="227"/>
    </row>
    <row r="38008" spans="3:3" ht="15.6" x14ac:dyDescent="0.3">
      <c r="C38008" s="227"/>
    </row>
    <row r="38009" spans="3:3" ht="15.6" x14ac:dyDescent="0.3">
      <c r="C38009" s="227"/>
    </row>
    <row r="38010" spans="3:3" ht="15.6" x14ac:dyDescent="0.3">
      <c r="C38010" s="227"/>
    </row>
    <row r="38011" spans="3:3" ht="15.6" x14ac:dyDescent="0.3">
      <c r="C38011" s="227"/>
    </row>
    <row r="38012" spans="3:3" ht="15.6" x14ac:dyDescent="0.3">
      <c r="C38012" s="227"/>
    </row>
    <row r="38013" spans="3:3" ht="15.6" x14ac:dyDescent="0.3">
      <c r="C38013" s="227"/>
    </row>
    <row r="38014" spans="3:3" ht="15.6" x14ac:dyDescent="0.3">
      <c r="C38014" s="227"/>
    </row>
    <row r="38015" spans="3:3" ht="15.6" x14ac:dyDescent="0.3">
      <c r="C38015" s="227"/>
    </row>
    <row r="38016" spans="3:3" ht="15.6" x14ac:dyDescent="0.3">
      <c r="C38016" s="227"/>
    </row>
    <row r="38017" spans="3:3" ht="15.6" x14ac:dyDescent="0.3">
      <c r="C38017" s="227"/>
    </row>
    <row r="38018" spans="3:3" ht="15.6" x14ac:dyDescent="0.3">
      <c r="C38018" s="227"/>
    </row>
    <row r="38019" spans="3:3" ht="15.6" x14ac:dyDescent="0.3">
      <c r="C38019" s="227"/>
    </row>
    <row r="38020" spans="3:3" ht="15.6" x14ac:dyDescent="0.3">
      <c r="C38020" s="227"/>
    </row>
    <row r="38021" spans="3:3" ht="15.6" x14ac:dyDescent="0.3">
      <c r="C38021" s="227"/>
    </row>
    <row r="38022" spans="3:3" ht="15.6" x14ac:dyDescent="0.3">
      <c r="C38022" s="227"/>
    </row>
    <row r="38023" spans="3:3" ht="15.6" x14ac:dyDescent="0.3">
      <c r="C38023" s="227"/>
    </row>
    <row r="38024" spans="3:3" ht="15.6" x14ac:dyDescent="0.3">
      <c r="C38024" s="227"/>
    </row>
    <row r="38025" spans="3:3" ht="15.6" x14ac:dyDescent="0.3">
      <c r="C38025" s="227"/>
    </row>
    <row r="38026" spans="3:3" ht="15.6" x14ac:dyDescent="0.3">
      <c r="C38026" s="227"/>
    </row>
    <row r="38027" spans="3:3" ht="15.6" x14ac:dyDescent="0.3">
      <c r="C38027" s="227"/>
    </row>
    <row r="38028" spans="3:3" ht="15.6" x14ac:dyDescent="0.3">
      <c r="C38028" s="227"/>
    </row>
    <row r="38029" spans="3:3" ht="15.6" x14ac:dyDescent="0.3">
      <c r="C38029" s="227"/>
    </row>
    <row r="38030" spans="3:3" ht="15.6" x14ac:dyDescent="0.3">
      <c r="C38030" s="227"/>
    </row>
    <row r="38031" spans="3:3" ht="15.6" x14ac:dyDescent="0.3">
      <c r="C38031" s="227"/>
    </row>
    <row r="38032" spans="3:3" ht="15.6" x14ac:dyDescent="0.3">
      <c r="C38032" s="227"/>
    </row>
    <row r="38033" spans="3:3" ht="15.6" x14ac:dyDescent="0.3">
      <c r="C38033" s="227"/>
    </row>
    <row r="38034" spans="3:3" ht="15.6" x14ac:dyDescent="0.3">
      <c r="C38034" s="227"/>
    </row>
    <row r="38035" spans="3:3" ht="15.6" x14ac:dyDescent="0.3">
      <c r="C38035" s="227"/>
    </row>
    <row r="38036" spans="3:3" ht="15.6" x14ac:dyDescent="0.3">
      <c r="C38036" s="227"/>
    </row>
    <row r="38037" spans="3:3" ht="15.6" x14ac:dyDescent="0.3">
      <c r="C38037" s="227"/>
    </row>
    <row r="38038" spans="3:3" ht="15.6" x14ac:dyDescent="0.3">
      <c r="C38038" s="227"/>
    </row>
    <row r="38039" spans="3:3" ht="15.6" x14ac:dyDescent="0.3">
      <c r="C38039" s="227"/>
    </row>
    <row r="38040" spans="3:3" ht="15.6" x14ac:dyDescent="0.3">
      <c r="C38040" s="227"/>
    </row>
    <row r="38041" spans="3:3" ht="15.6" x14ac:dyDescent="0.3">
      <c r="C38041" s="227"/>
    </row>
    <row r="38042" spans="3:3" ht="15.6" x14ac:dyDescent="0.3">
      <c r="C38042" s="227"/>
    </row>
    <row r="38043" spans="3:3" ht="15.6" x14ac:dyDescent="0.3">
      <c r="C38043" s="227"/>
    </row>
    <row r="38044" spans="3:3" ht="15.6" x14ac:dyDescent="0.3">
      <c r="C38044" s="227"/>
    </row>
    <row r="38045" spans="3:3" ht="15.6" x14ac:dyDescent="0.3">
      <c r="C38045" s="227"/>
    </row>
    <row r="38046" spans="3:3" ht="15.6" x14ac:dyDescent="0.3">
      <c r="C38046" s="227"/>
    </row>
    <row r="38047" spans="3:3" ht="15.6" x14ac:dyDescent="0.3">
      <c r="C38047" s="227"/>
    </row>
    <row r="38048" spans="3:3" ht="15.6" x14ac:dyDescent="0.3">
      <c r="C38048" s="227"/>
    </row>
    <row r="38049" spans="3:3" ht="15.6" x14ac:dyDescent="0.3">
      <c r="C38049" s="227"/>
    </row>
    <row r="38050" spans="3:3" ht="15.6" x14ac:dyDescent="0.3">
      <c r="C38050" s="227"/>
    </row>
    <row r="38051" spans="3:3" ht="15.6" x14ac:dyDescent="0.3">
      <c r="C38051" s="227"/>
    </row>
    <row r="38052" spans="3:3" ht="15.6" x14ac:dyDescent="0.3">
      <c r="C38052" s="227"/>
    </row>
    <row r="38053" spans="3:3" ht="15.6" x14ac:dyDescent="0.3">
      <c r="C38053" s="227"/>
    </row>
    <row r="38054" spans="3:3" ht="15.6" x14ac:dyDescent="0.3">
      <c r="C38054" s="227"/>
    </row>
    <row r="38055" spans="3:3" ht="15.6" x14ac:dyDescent="0.3">
      <c r="C38055" s="227"/>
    </row>
    <row r="38056" spans="3:3" ht="15.6" x14ac:dyDescent="0.3">
      <c r="C38056" s="227"/>
    </row>
    <row r="38057" spans="3:3" ht="15.6" x14ac:dyDescent="0.3">
      <c r="C38057" s="227"/>
    </row>
    <row r="38058" spans="3:3" ht="15.6" x14ac:dyDescent="0.3">
      <c r="C38058" s="227"/>
    </row>
    <row r="38059" spans="3:3" ht="15.6" x14ac:dyDescent="0.3">
      <c r="C38059" s="227"/>
    </row>
    <row r="38060" spans="3:3" ht="15.6" x14ac:dyDescent="0.3">
      <c r="C38060" s="227"/>
    </row>
    <row r="38061" spans="3:3" ht="15.6" x14ac:dyDescent="0.3">
      <c r="C38061" s="227"/>
    </row>
    <row r="38062" spans="3:3" ht="15.6" x14ac:dyDescent="0.3">
      <c r="C38062" s="227"/>
    </row>
    <row r="38063" spans="3:3" ht="15.6" x14ac:dyDescent="0.3">
      <c r="C38063" s="227"/>
    </row>
    <row r="38064" spans="3:3" ht="15.6" x14ac:dyDescent="0.3">
      <c r="C38064" s="227"/>
    </row>
    <row r="38065" spans="3:3" ht="15.6" x14ac:dyDescent="0.3">
      <c r="C38065" s="227"/>
    </row>
    <row r="38066" spans="3:3" ht="15.6" x14ac:dyDescent="0.3">
      <c r="C38066" s="227"/>
    </row>
    <row r="38067" spans="3:3" ht="15.6" x14ac:dyDescent="0.3">
      <c r="C38067" s="227"/>
    </row>
    <row r="38068" spans="3:3" ht="15.6" x14ac:dyDescent="0.3">
      <c r="C38068" s="227"/>
    </row>
    <row r="38069" spans="3:3" ht="15.6" x14ac:dyDescent="0.3">
      <c r="C38069" s="227"/>
    </row>
    <row r="38070" spans="3:3" ht="15.6" x14ac:dyDescent="0.3">
      <c r="C38070" s="227"/>
    </row>
    <row r="38071" spans="3:3" ht="15.6" x14ac:dyDescent="0.3">
      <c r="C38071" s="227"/>
    </row>
    <row r="38072" spans="3:3" ht="15.6" x14ac:dyDescent="0.3">
      <c r="C38072" s="227"/>
    </row>
    <row r="38073" spans="3:3" ht="15.6" x14ac:dyDescent="0.3">
      <c r="C38073" s="227"/>
    </row>
    <row r="38074" spans="3:3" ht="15.6" x14ac:dyDescent="0.3">
      <c r="C38074" s="227"/>
    </row>
    <row r="38075" spans="3:3" ht="15.6" x14ac:dyDescent="0.3">
      <c r="C38075" s="227"/>
    </row>
    <row r="38076" spans="3:3" ht="15.6" x14ac:dyDescent="0.3">
      <c r="C38076" s="227"/>
    </row>
    <row r="38077" spans="3:3" ht="15.6" x14ac:dyDescent="0.3">
      <c r="C38077" s="227"/>
    </row>
    <row r="38078" spans="3:3" ht="15.6" x14ac:dyDescent="0.3">
      <c r="C38078" s="227"/>
    </row>
    <row r="38079" spans="3:3" ht="15.6" x14ac:dyDescent="0.3">
      <c r="C38079" s="227"/>
    </row>
    <row r="38080" spans="3:3" ht="15.6" x14ac:dyDescent="0.3">
      <c r="C38080" s="227"/>
    </row>
    <row r="38081" spans="3:3" ht="15.6" x14ac:dyDescent="0.3">
      <c r="C38081" s="227"/>
    </row>
    <row r="38082" spans="3:3" ht="15.6" x14ac:dyDescent="0.3">
      <c r="C38082" s="227"/>
    </row>
    <row r="38083" spans="3:3" ht="15.6" x14ac:dyDescent="0.3">
      <c r="C38083" s="227"/>
    </row>
    <row r="38084" spans="3:3" ht="15.6" x14ac:dyDescent="0.3">
      <c r="C38084" s="227"/>
    </row>
    <row r="38085" spans="3:3" ht="15.6" x14ac:dyDescent="0.3">
      <c r="C38085" s="227"/>
    </row>
    <row r="38086" spans="3:3" ht="15.6" x14ac:dyDescent="0.3">
      <c r="C38086" s="227"/>
    </row>
    <row r="38087" spans="3:3" ht="15.6" x14ac:dyDescent="0.3">
      <c r="C38087" s="227"/>
    </row>
    <row r="38088" spans="3:3" ht="15.6" x14ac:dyDescent="0.3">
      <c r="C38088" s="227"/>
    </row>
    <row r="38089" spans="3:3" ht="15.6" x14ac:dyDescent="0.3">
      <c r="C38089" s="227"/>
    </row>
    <row r="38090" spans="3:3" ht="15.6" x14ac:dyDescent="0.3">
      <c r="C38090" s="227"/>
    </row>
    <row r="38091" spans="3:3" ht="15.6" x14ac:dyDescent="0.3">
      <c r="C38091" s="227"/>
    </row>
    <row r="38092" spans="3:3" ht="15.6" x14ac:dyDescent="0.3">
      <c r="C38092" s="227"/>
    </row>
    <row r="38093" spans="3:3" ht="15.6" x14ac:dyDescent="0.3">
      <c r="C38093" s="227"/>
    </row>
    <row r="38094" spans="3:3" ht="15.6" x14ac:dyDescent="0.3">
      <c r="C38094" s="227"/>
    </row>
    <row r="38095" spans="3:3" ht="15.6" x14ac:dyDescent="0.3">
      <c r="C38095" s="227"/>
    </row>
    <row r="38096" spans="3:3" ht="15.6" x14ac:dyDescent="0.3">
      <c r="C38096" s="227"/>
    </row>
    <row r="38097" spans="3:3" ht="15.6" x14ac:dyDescent="0.3">
      <c r="C38097" s="227"/>
    </row>
    <row r="38098" spans="3:3" ht="15.6" x14ac:dyDescent="0.3">
      <c r="C38098" s="227"/>
    </row>
    <row r="38099" spans="3:3" ht="15.6" x14ac:dyDescent="0.3">
      <c r="C38099" s="227"/>
    </row>
    <row r="38100" spans="3:3" ht="15.6" x14ac:dyDescent="0.3">
      <c r="C38100" s="227"/>
    </row>
    <row r="38101" spans="3:3" ht="15.6" x14ac:dyDescent="0.3">
      <c r="C38101" s="227"/>
    </row>
    <row r="38102" spans="3:3" ht="15.6" x14ac:dyDescent="0.3">
      <c r="C38102" s="227"/>
    </row>
    <row r="38103" spans="3:3" ht="15.6" x14ac:dyDescent="0.3">
      <c r="C38103" s="227"/>
    </row>
    <row r="38104" spans="3:3" ht="15.6" x14ac:dyDescent="0.3">
      <c r="C38104" s="227"/>
    </row>
    <row r="38105" spans="3:3" ht="15.6" x14ac:dyDescent="0.3">
      <c r="C38105" s="227"/>
    </row>
    <row r="38106" spans="3:3" ht="15.6" x14ac:dyDescent="0.3">
      <c r="C38106" s="227"/>
    </row>
    <row r="38107" spans="3:3" ht="15.6" x14ac:dyDescent="0.3">
      <c r="C38107" s="227"/>
    </row>
    <row r="38108" spans="3:3" ht="15.6" x14ac:dyDescent="0.3">
      <c r="C38108" s="227"/>
    </row>
    <row r="38109" spans="3:3" ht="15.6" x14ac:dyDescent="0.3">
      <c r="C38109" s="227"/>
    </row>
    <row r="38110" spans="3:3" ht="15.6" x14ac:dyDescent="0.3">
      <c r="C38110" s="227"/>
    </row>
    <row r="38111" spans="3:3" ht="15.6" x14ac:dyDescent="0.3">
      <c r="C38111" s="227"/>
    </row>
    <row r="38112" spans="3:3" ht="15.6" x14ac:dyDescent="0.3">
      <c r="C38112" s="227"/>
    </row>
    <row r="38113" spans="3:3" ht="15.6" x14ac:dyDescent="0.3">
      <c r="C38113" s="227"/>
    </row>
    <row r="38114" spans="3:3" ht="15.6" x14ac:dyDescent="0.3">
      <c r="C38114" s="227"/>
    </row>
    <row r="38115" spans="3:3" ht="15.6" x14ac:dyDescent="0.3">
      <c r="C38115" s="227"/>
    </row>
    <row r="38116" spans="3:3" ht="15.6" x14ac:dyDescent="0.3">
      <c r="C38116" s="227"/>
    </row>
    <row r="38117" spans="3:3" ht="15.6" x14ac:dyDescent="0.3">
      <c r="C38117" s="227"/>
    </row>
    <row r="38118" spans="3:3" ht="15.6" x14ac:dyDescent="0.3">
      <c r="C38118" s="227"/>
    </row>
    <row r="38119" spans="3:3" ht="15.6" x14ac:dyDescent="0.3">
      <c r="C38119" s="227"/>
    </row>
    <row r="38120" spans="3:3" ht="15.6" x14ac:dyDescent="0.3">
      <c r="C38120" s="227"/>
    </row>
    <row r="38121" spans="3:3" ht="15.6" x14ac:dyDescent="0.3">
      <c r="C38121" s="227"/>
    </row>
    <row r="38122" spans="3:3" ht="15.6" x14ac:dyDescent="0.3">
      <c r="C38122" s="227"/>
    </row>
    <row r="38123" spans="3:3" ht="15.6" x14ac:dyDescent="0.3">
      <c r="C38123" s="227"/>
    </row>
    <row r="38124" spans="3:3" ht="15.6" x14ac:dyDescent="0.3">
      <c r="C38124" s="227"/>
    </row>
    <row r="38125" spans="3:3" ht="15.6" x14ac:dyDescent="0.3">
      <c r="C38125" s="227"/>
    </row>
    <row r="38126" spans="3:3" ht="15.6" x14ac:dyDescent="0.3">
      <c r="C38126" s="227"/>
    </row>
    <row r="38127" spans="3:3" ht="15.6" x14ac:dyDescent="0.3">
      <c r="C38127" s="227"/>
    </row>
    <row r="38128" spans="3:3" ht="15.6" x14ac:dyDescent="0.3">
      <c r="C38128" s="227"/>
    </row>
    <row r="38129" spans="3:3" ht="15.6" x14ac:dyDescent="0.3">
      <c r="C38129" s="227"/>
    </row>
    <row r="38130" spans="3:3" ht="15.6" x14ac:dyDescent="0.3">
      <c r="C38130" s="227"/>
    </row>
    <row r="38131" spans="3:3" ht="15.6" x14ac:dyDescent="0.3">
      <c r="C38131" s="227"/>
    </row>
    <row r="38132" spans="3:3" ht="15.6" x14ac:dyDescent="0.3">
      <c r="C38132" s="227"/>
    </row>
    <row r="38133" spans="3:3" ht="15.6" x14ac:dyDescent="0.3">
      <c r="C38133" s="227"/>
    </row>
    <row r="38134" spans="3:3" ht="15.6" x14ac:dyDescent="0.3">
      <c r="C38134" s="227"/>
    </row>
    <row r="38135" spans="3:3" ht="15.6" x14ac:dyDescent="0.3">
      <c r="C38135" s="227"/>
    </row>
    <row r="38136" spans="3:3" ht="15.6" x14ac:dyDescent="0.3">
      <c r="C38136" s="227"/>
    </row>
    <row r="38137" spans="3:3" ht="15.6" x14ac:dyDescent="0.3">
      <c r="C38137" s="227"/>
    </row>
    <row r="38138" spans="3:3" ht="15.6" x14ac:dyDescent="0.3">
      <c r="C38138" s="227"/>
    </row>
    <row r="38139" spans="3:3" ht="15.6" x14ac:dyDescent="0.3">
      <c r="C38139" s="227"/>
    </row>
    <row r="38140" spans="3:3" ht="15.6" x14ac:dyDescent="0.3">
      <c r="C38140" s="227"/>
    </row>
    <row r="38141" spans="3:3" ht="15.6" x14ac:dyDescent="0.3">
      <c r="C38141" s="227"/>
    </row>
    <row r="38142" spans="3:3" ht="15.6" x14ac:dyDescent="0.3">
      <c r="C38142" s="227"/>
    </row>
    <row r="38143" spans="3:3" ht="15.6" x14ac:dyDescent="0.3">
      <c r="C38143" s="227"/>
    </row>
    <row r="38144" spans="3:3" ht="15.6" x14ac:dyDescent="0.3">
      <c r="C38144" s="227"/>
    </row>
    <row r="38145" spans="3:3" ht="15.6" x14ac:dyDescent="0.3">
      <c r="C38145" s="227"/>
    </row>
    <row r="38146" spans="3:3" ht="15.6" x14ac:dyDescent="0.3">
      <c r="C38146" s="227"/>
    </row>
    <row r="38147" spans="3:3" ht="15.6" x14ac:dyDescent="0.3">
      <c r="C38147" s="227"/>
    </row>
    <row r="38148" spans="3:3" ht="15.6" x14ac:dyDescent="0.3">
      <c r="C38148" s="227"/>
    </row>
    <row r="38149" spans="3:3" ht="15.6" x14ac:dyDescent="0.3">
      <c r="C38149" s="227"/>
    </row>
    <row r="38150" spans="3:3" ht="15.6" x14ac:dyDescent="0.3">
      <c r="C38150" s="227"/>
    </row>
    <row r="38151" spans="3:3" ht="15.6" x14ac:dyDescent="0.3">
      <c r="C38151" s="227"/>
    </row>
    <row r="38152" spans="3:3" ht="15.6" x14ac:dyDescent="0.3">
      <c r="C38152" s="227"/>
    </row>
    <row r="38153" spans="3:3" ht="15.6" x14ac:dyDescent="0.3">
      <c r="C38153" s="227"/>
    </row>
    <row r="38154" spans="3:3" ht="15.6" x14ac:dyDescent="0.3">
      <c r="C38154" s="227"/>
    </row>
    <row r="38155" spans="3:3" ht="15.6" x14ac:dyDescent="0.3">
      <c r="C38155" s="227"/>
    </row>
    <row r="38156" spans="3:3" ht="15.6" x14ac:dyDescent="0.3">
      <c r="C38156" s="227"/>
    </row>
    <row r="38157" spans="3:3" ht="15.6" x14ac:dyDescent="0.3">
      <c r="C38157" s="227"/>
    </row>
    <row r="38158" spans="3:3" ht="15.6" x14ac:dyDescent="0.3">
      <c r="C38158" s="227"/>
    </row>
    <row r="38159" spans="3:3" ht="15.6" x14ac:dyDescent="0.3">
      <c r="C38159" s="227"/>
    </row>
    <row r="38160" spans="3:3" ht="15.6" x14ac:dyDescent="0.3">
      <c r="C38160" s="227"/>
    </row>
    <row r="38161" spans="3:3" ht="15.6" x14ac:dyDescent="0.3">
      <c r="C38161" s="227"/>
    </row>
    <row r="38162" spans="3:3" ht="15.6" x14ac:dyDescent="0.3">
      <c r="C38162" s="227"/>
    </row>
    <row r="38163" spans="3:3" ht="15.6" x14ac:dyDescent="0.3">
      <c r="C38163" s="227"/>
    </row>
    <row r="38164" spans="3:3" ht="15.6" x14ac:dyDescent="0.3">
      <c r="C38164" s="227"/>
    </row>
    <row r="38165" spans="3:3" ht="15.6" x14ac:dyDescent="0.3">
      <c r="C38165" s="227"/>
    </row>
    <row r="38166" spans="3:3" ht="15.6" x14ac:dyDescent="0.3">
      <c r="C38166" s="227"/>
    </row>
    <row r="38167" spans="3:3" ht="15.6" x14ac:dyDescent="0.3">
      <c r="C38167" s="227"/>
    </row>
    <row r="38168" spans="3:3" ht="15.6" x14ac:dyDescent="0.3">
      <c r="C38168" s="227"/>
    </row>
    <row r="38169" spans="3:3" ht="15.6" x14ac:dyDescent="0.3">
      <c r="C38169" s="227"/>
    </row>
    <row r="38170" spans="3:3" ht="15.6" x14ac:dyDescent="0.3">
      <c r="C38170" s="227"/>
    </row>
    <row r="38171" spans="3:3" ht="15.6" x14ac:dyDescent="0.3">
      <c r="C38171" s="227"/>
    </row>
    <row r="38172" spans="3:3" ht="15.6" x14ac:dyDescent="0.3">
      <c r="C38172" s="227"/>
    </row>
    <row r="38173" spans="3:3" ht="15.6" x14ac:dyDescent="0.3">
      <c r="C38173" s="227"/>
    </row>
    <row r="38174" spans="3:3" ht="15.6" x14ac:dyDescent="0.3">
      <c r="C38174" s="227"/>
    </row>
    <row r="38175" spans="3:3" ht="15.6" x14ac:dyDescent="0.3">
      <c r="C38175" s="227"/>
    </row>
    <row r="38176" spans="3:3" ht="15.6" x14ac:dyDescent="0.3">
      <c r="C38176" s="227"/>
    </row>
    <row r="38177" spans="3:3" ht="15.6" x14ac:dyDescent="0.3">
      <c r="C38177" s="227"/>
    </row>
    <row r="38178" spans="3:3" ht="15.6" x14ac:dyDescent="0.3">
      <c r="C38178" s="227"/>
    </row>
    <row r="38179" spans="3:3" ht="15.6" x14ac:dyDescent="0.3">
      <c r="C38179" s="227"/>
    </row>
    <row r="38180" spans="3:3" ht="15.6" x14ac:dyDescent="0.3">
      <c r="C38180" s="227"/>
    </row>
    <row r="38181" spans="3:3" ht="15.6" x14ac:dyDescent="0.3">
      <c r="C38181" s="227"/>
    </row>
    <row r="38182" spans="3:3" ht="15.6" x14ac:dyDescent="0.3">
      <c r="C38182" s="227"/>
    </row>
    <row r="38183" spans="3:3" ht="15.6" x14ac:dyDescent="0.3">
      <c r="C38183" s="227"/>
    </row>
    <row r="38184" spans="3:3" ht="15.6" x14ac:dyDescent="0.3">
      <c r="C38184" s="227"/>
    </row>
    <row r="38185" spans="3:3" ht="15.6" x14ac:dyDescent="0.3">
      <c r="C38185" s="227"/>
    </row>
    <row r="38186" spans="3:3" ht="15.6" x14ac:dyDescent="0.3">
      <c r="C38186" s="227"/>
    </row>
    <row r="38187" spans="3:3" ht="15.6" x14ac:dyDescent="0.3">
      <c r="C38187" s="227"/>
    </row>
    <row r="38188" spans="3:3" ht="15.6" x14ac:dyDescent="0.3">
      <c r="C38188" s="227"/>
    </row>
    <row r="38189" spans="3:3" ht="15.6" x14ac:dyDescent="0.3">
      <c r="C38189" s="227"/>
    </row>
    <row r="38190" spans="3:3" ht="15.6" x14ac:dyDescent="0.3">
      <c r="C38190" s="227"/>
    </row>
    <row r="38191" spans="3:3" ht="15.6" x14ac:dyDescent="0.3">
      <c r="C38191" s="227"/>
    </row>
    <row r="38192" spans="3:3" ht="15.6" x14ac:dyDescent="0.3">
      <c r="C38192" s="227"/>
    </row>
    <row r="38193" spans="3:3" ht="15.6" x14ac:dyDescent="0.3">
      <c r="C38193" s="227"/>
    </row>
    <row r="38194" spans="3:3" ht="15.6" x14ac:dyDescent="0.3">
      <c r="C38194" s="227"/>
    </row>
    <row r="38195" spans="3:3" ht="15.6" x14ac:dyDescent="0.3">
      <c r="C38195" s="227"/>
    </row>
    <row r="38196" spans="3:3" ht="15.6" x14ac:dyDescent="0.3">
      <c r="C38196" s="227"/>
    </row>
    <row r="38197" spans="3:3" ht="15.6" x14ac:dyDescent="0.3">
      <c r="C38197" s="227"/>
    </row>
    <row r="38198" spans="3:3" ht="15.6" x14ac:dyDescent="0.3">
      <c r="C38198" s="227"/>
    </row>
    <row r="38199" spans="3:3" ht="15.6" x14ac:dyDescent="0.3">
      <c r="C38199" s="227"/>
    </row>
    <row r="38200" spans="3:3" ht="15.6" x14ac:dyDescent="0.3">
      <c r="C38200" s="227"/>
    </row>
    <row r="38201" spans="3:3" ht="15.6" x14ac:dyDescent="0.3">
      <c r="C38201" s="227"/>
    </row>
    <row r="38202" spans="3:3" ht="15.6" x14ac:dyDescent="0.3">
      <c r="C38202" s="227"/>
    </row>
    <row r="38203" spans="3:3" ht="15.6" x14ac:dyDescent="0.3">
      <c r="C38203" s="227"/>
    </row>
    <row r="38204" spans="3:3" ht="15.6" x14ac:dyDescent="0.3">
      <c r="C38204" s="227"/>
    </row>
    <row r="38205" spans="3:3" ht="15.6" x14ac:dyDescent="0.3">
      <c r="C38205" s="227"/>
    </row>
    <row r="38206" spans="3:3" ht="15.6" x14ac:dyDescent="0.3">
      <c r="C38206" s="227"/>
    </row>
    <row r="38207" spans="3:3" ht="15.6" x14ac:dyDescent="0.3">
      <c r="C38207" s="227"/>
    </row>
    <row r="38208" spans="3:3" ht="15.6" x14ac:dyDescent="0.3">
      <c r="C38208" s="227"/>
    </row>
    <row r="38209" spans="3:3" ht="15.6" x14ac:dyDescent="0.3">
      <c r="C38209" s="227"/>
    </row>
    <row r="38210" spans="3:3" ht="15.6" x14ac:dyDescent="0.3">
      <c r="C38210" s="227"/>
    </row>
    <row r="38211" spans="3:3" ht="15.6" x14ac:dyDescent="0.3">
      <c r="C38211" s="227"/>
    </row>
    <row r="38212" spans="3:3" ht="15.6" x14ac:dyDescent="0.3">
      <c r="C38212" s="227"/>
    </row>
    <row r="38213" spans="3:3" ht="15.6" x14ac:dyDescent="0.3">
      <c r="C38213" s="227"/>
    </row>
    <row r="38214" spans="3:3" ht="15.6" x14ac:dyDescent="0.3">
      <c r="C38214" s="227"/>
    </row>
    <row r="38215" spans="3:3" ht="15.6" x14ac:dyDescent="0.3">
      <c r="C38215" s="227"/>
    </row>
    <row r="38216" spans="3:3" ht="15.6" x14ac:dyDescent="0.3">
      <c r="C38216" s="227"/>
    </row>
    <row r="38217" spans="3:3" ht="15.6" x14ac:dyDescent="0.3">
      <c r="C38217" s="227"/>
    </row>
    <row r="38218" spans="3:3" ht="15.6" x14ac:dyDescent="0.3">
      <c r="C38218" s="227"/>
    </row>
    <row r="38219" spans="3:3" ht="15.6" x14ac:dyDescent="0.3">
      <c r="C38219" s="227"/>
    </row>
    <row r="38220" spans="3:3" ht="15.6" x14ac:dyDescent="0.3">
      <c r="C38220" s="227"/>
    </row>
    <row r="38221" spans="3:3" ht="15.6" x14ac:dyDescent="0.3">
      <c r="C38221" s="227"/>
    </row>
    <row r="38222" spans="3:3" ht="15.6" x14ac:dyDescent="0.3">
      <c r="C38222" s="227"/>
    </row>
    <row r="38223" spans="3:3" ht="15.6" x14ac:dyDescent="0.3">
      <c r="C38223" s="227"/>
    </row>
    <row r="38224" spans="3:3" ht="15.6" x14ac:dyDescent="0.3">
      <c r="C38224" s="227"/>
    </row>
    <row r="38225" spans="3:3" ht="15.6" x14ac:dyDescent="0.3">
      <c r="C38225" s="227"/>
    </row>
    <row r="38226" spans="3:3" ht="15.6" x14ac:dyDescent="0.3">
      <c r="C38226" s="227"/>
    </row>
    <row r="38227" spans="3:3" ht="15.6" x14ac:dyDescent="0.3">
      <c r="C38227" s="227"/>
    </row>
    <row r="38228" spans="3:3" ht="15.6" x14ac:dyDescent="0.3">
      <c r="C38228" s="227"/>
    </row>
    <row r="38229" spans="3:3" ht="15.6" x14ac:dyDescent="0.3">
      <c r="C38229" s="227"/>
    </row>
    <row r="38230" spans="3:3" ht="15.6" x14ac:dyDescent="0.3">
      <c r="C38230" s="227"/>
    </row>
    <row r="38231" spans="3:3" ht="15.6" x14ac:dyDescent="0.3">
      <c r="C38231" s="227"/>
    </row>
    <row r="38232" spans="3:3" ht="15.6" x14ac:dyDescent="0.3">
      <c r="C38232" s="227"/>
    </row>
    <row r="38233" spans="3:3" ht="15.6" x14ac:dyDescent="0.3">
      <c r="C38233" s="227"/>
    </row>
    <row r="38234" spans="3:3" ht="15.6" x14ac:dyDescent="0.3">
      <c r="C38234" s="227"/>
    </row>
    <row r="38235" spans="3:3" ht="15.6" x14ac:dyDescent="0.3">
      <c r="C38235" s="227"/>
    </row>
    <row r="38236" spans="3:3" ht="15.6" x14ac:dyDescent="0.3">
      <c r="C38236" s="227"/>
    </row>
    <row r="38237" spans="3:3" ht="15.6" x14ac:dyDescent="0.3">
      <c r="C38237" s="227"/>
    </row>
    <row r="38238" spans="3:3" ht="15.6" x14ac:dyDescent="0.3">
      <c r="C38238" s="227"/>
    </row>
    <row r="38239" spans="3:3" ht="15.6" x14ac:dyDescent="0.3">
      <c r="C38239" s="227"/>
    </row>
    <row r="38240" spans="3:3" ht="15.6" x14ac:dyDescent="0.3">
      <c r="C38240" s="227"/>
    </row>
    <row r="38241" spans="3:3" ht="15.6" x14ac:dyDescent="0.3">
      <c r="C38241" s="227"/>
    </row>
    <row r="38242" spans="3:3" ht="15.6" x14ac:dyDescent="0.3">
      <c r="C38242" s="227"/>
    </row>
    <row r="38243" spans="3:3" ht="15.6" x14ac:dyDescent="0.3">
      <c r="C38243" s="227"/>
    </row>
    <row r="38244" spans="3:3" ht="15.6" x14ac:dyDescent="0.3">
      <c r="C38244" s="227"/>
    </row>
    <row r="38245" spans="3:3" ht="15.6" x14ac:dyDescent="0.3">
      <c r="C38245" s="227"/>
    </row>
    <row r="38246" spans="3:3" ht="15.6" x14ac:dyDescent="0.3">
      <c r="C38246" s="227"/>
    </row>
    <row r="38247" spans="3:3" ht="15.6" x14ac:dyDescent="0.3">
      <c r="C38247" s="227"/>
    </row>
    <row r="38248" spans="3:3" ht="15.6" x14ac:dyDescent="0.3">
      <c r="C38248" s="227"/>
    </row>
    <row r="38249" spans="3:3" ht="15.6" x14ac:dyDescent="0.3">
      <c r="C38249" s="227"/>
    </row>
    <row r="38250" spans="3:3" ht="15.6" x14ac:dyDescent="0.3">
      <c r="C38250" s="227"/>
    </row>
    <row r="38251" spans="3:3" ht="15.6" x14ac:dyDescent="0.3">
      <c r="C38251" s="227"/>
    </row>
    <row r="38252" spans="3:3" ht="15.6" x14ac:dyDescent="0.3">
      <c r="C38252" s="227"/>
    </row>
    <row r="38253" spans="3:3" ht="15.6" x14ac:dyDescent="0.3">
      <c r="C38253" s="227"/>
    </row>
    <row r="38254" spans="3:3" ht="15.6" x14ac:dyDescent="0.3">
      <c r="C38254" s="227"/>
    </row>
    <row r="38255" spans="3:3" ht="15.6" x14ac:dyDescent="0.3">
      <c r="C38255" s="227"/>
    </row>
    <row r="38256" spans="3:3" ht="15.6" x14ac:dyDescent="0.3">
      <c r="C38256" s="227"/>
    </row>
    <row r="38257" spans="3:3" ht="15.6" x14ac:dyDescent="0.3">
      <c r="C38257" s="227"/>
    </row>
    <row r="38258" spans="3:3" ht="15.6" x14ac:dyDescent="0.3">
      <c r="C38258" s="227"/>
    </row>
    <row r="38259" spans="3:3" ht="15.6" x14ac:dyDescent="0.3">
      <c r="C38259" s="227"/>
    </row>
    <row r="38260" spans="3:3" ht="15.6" x14ac:dyDescent="0.3">
      <c r="C38260" s="227"/>
    </row>
    <row r="38261" spans="3:3" ht="15.6" x14ac:dyDescent="0.3">
      <c r="C38261" s="227"/>
    </row>
    <row r="38262" spans="3:3" ht="15.6" x14ac:dyDescent="0.3">
      <c r="C38262" s="227"/>
    </row>
    <row r="38263" spans="3:3" ht="15.6" x14ac:dyDescent="0.3">
      <c r="C38263" s="227"/>
    </row>
    <row r="38264" spans="3:3" ht="15.6" x14ac:dyDescent="0.3">
      <c r="C38264" s="227"/>
    </row>
    <row r="38265" spans="3:3" ht="15.6" x14ac:dyDescent="0.3">
      <c r="C38265" s="227"/>
    </row>
    <row r="38266" spans="3:3" ht="15.6" x14ac:dyDescent="0.3">
      <c r="C38266" s="227"/>
    </row>
    <row r="38267" spans="3:3" ht="15.6" x14ac:dyDescent="0.3">
      <c r="C38267" s="227"/>
    </row>
    <row r="38268" spans="3:3" ht="15.6" x14ac:dyDescent="0.3">
      <c r="C38268" s="227"/>
    </row>
    <row r="38269" spans="3:3" ht="15.6" x14ac:dyDescent="0.3">
      <c r="C38269" s="227"/>
    </row>
    <row r="38270" spans="3:3" ht="15.6" x14ac:dyDescent="0.3">
      <c r="C38270" s="227"/>
    </row>
    <row r="38271" spans="3:3" ht="15.6" x14ac:dyDescent="0.3">
      <c r="C38271" s="227"/>
    </row>
    <row r="38272" spans="3:3" ht="15.6" x14ac:dyDescent="0.3">
      <c r="C38272" s="227"/>
    </row>
    <row r="38273" spans="3:3" ht="15.6" x14ac:dyDescent="0.3">
      <c r="C38273" s="227"/>
    </row>
    <row r="38274" spans="3:3" ht="15.6" x14ac:dyDescent="0.3">
      <c r="C38274" s="227"/>
    </row>
    <row r="38275" spans="3:3" ht="15.6" x14ac:dyDescent="0.3">
      <c r="C38275" s="227"/>
    </row>
    <row r="38276" spans="3:3" ht="15.6" x14ac:dyDescent="0.3">
      <c r="C38276" s="227"/>
    </row>
    <row r="38277" spans="3:3" ht="15.6" x14ac:dyDescent="0.3">
      <c r="C38277" s="227"/>
    </row>
    <row r="38278" spans="3:3" ht="15.6" x14ac:dyDescent="0.3">
      <c r="C38278" s="227"/>
    </row>
    <row r="38279" spans="3:3" ht="15.6" x14ac:dyDescent="0.3">
      <c r="C38279" s="227"/>
    </row>
    <row r="38280" spans="3:3" ht="15.6" x14ac:dyDescent="0.3">
      <c r="C38280" s="227"/>
    </row>
    <row r="38281" spans="3:3" ht="15.6" x14ac:dyDescent="0.3">
      <c r="C38281" s="227"/>
    </row>
    <row r="38282" spans="3:3" ht="15.6" x14ac:dyDescent="0.3">
      <c r="C38282" s="227"/>
    </row>
    <row r="38283" spans="3:3" ht="15.6" x14ac:dyDescent="0.3">
      <c r="C38283" s="227"/>
    </row>
    <row r="38284" spans="3:3" ht="15.6" x14ac:dyDescent="0.3">
      <c r="C38284" s="227"/>
    </row>
    <row r="38285" spans="3:3" ht="15.6" x14ac:dyDescent="0.3">
      <c r="C38285" s="227"/>
    </row>
    <row r="38286" spans="3:3" ht="15.6" x14ac:dyDescent="0.3">
      <c r="C38286" s="227"/>
    </row>
    <row r="38287" spans="3:3" ht="15.6" x14ac:dyDescent="0.3">
      <c r="C38287" s="227"/>
    </row>
    <row r="38288" spans="3:3" ht="15.6" x14ac:dyDescent="0.3">
      <c r="C38288" s="227"/>
    </row>
    <row r="38289" spans="3:3" ht="15.6" x14ac:dyDescent="0.3">
      <c r="C38289" s="227"/>
    </row>
    <row r="38290" spans="3:3" ht="15.6" x14ac:dyDescent="0.3">
      <c r="C38290" s="227"/>
    </row>
    <row r="38291" spans="3:3" ht="15.6" x14ac:dyDescent="0.3">
      <c r="C38291" s="227"/>
    </row>
    <row r="38292" spans="3:3" ht="15.6" x14ac:dyDescent="0.3">
      <c r="C38292" s="227"/>
    </row>
    <row r="38293" spans="3:3" ht="15.6" x14ac:dyDescent="0.3">
      <c r="C38293" s="227"/>
    </row>
    <row r="38294" spans="3:3" ht="15.6" x14ac:dyDescent="0.3">
      <c r="C38294" s="227"/>
    </row>
    <row r="38295" spans="3:3" ht="15.6" x14ac:dyDescent="0.3">
      <c r="C38295" s="227"/>
    </row>
    <row r="38296" spans="3:3" ht="15.6" x14ac:dyDescent="0.3">
      <c r="C38296" s="227"/>
    </row>
    <row r="38297" spans="3:3" ht="15.6" x14ac:dyDescent="0.3">
      <c r="C38297" s="227"/>
    </row>
    <row r="38298" spans="3:3" ht="15.6" x14ac:dyDescent="0.3">
      <c r="C38298" s="227"/>
    </row>
    <row r="38299" spans="3:3" ht="15.6" x14ac:dyDescent="0.3">
      <c r="C38299" s="227"/>
    </row>
    <row r="38300" spans="3:3" ht="15.6" x14ac:dyDescent="0.3">
      <c r="C38300" s="227"/>
    </row>
    <row r="38301" spans="3:3" ht="15.6" x14ac:dyDescent="0.3">
      <c r="C38301" s="227"/>
    </row>
    <row r="38302" spans="3:3" ht="15.6" x14ac:dyDescent="0.3">
      <c r="C38302" s="227"/>
    </row>
    <row r="38303" spans="3:3" ht="15.6" x14ac:dyDescent="0.3">
      <c r="C38303" s="227"/>
    </row>
    <row r="38304" spans="3:3" ht="15.6" x14ac:dyDescent="0.3">
      <c r="C38304" s="227"/>
    </row>
    <row r="38305" spans="3:3" ht="15.6" x14ac:dyDescent="0.3">
      <c r="C38305" s="227"/>
    </row>
    <row r="38306" spans="3:3" ht="15.6" x14ac:dyDescent="0.3">
      <c r="C38306" s="227"/>
    </row>
    <row r="38307" spans="3:3" ht="15.6" x14ac:dyDescent="0.3">
      <c r="C38307" s="227"/>
    </row>
    <row r="38308" spans="3:3" ht="15.6" x14ac:dyDescent="0.3">
      <c r="C38308" s="227"/>
    </row>
    <row r="38309" spans="3:3" ht="15.6" x14ac:dyDescent="0.3">
      <c r="C38309" s="227"/>
    </row>
    <row r="38310" spans="3:3" ht="15.6" x14ac:dyDescent="0.3">
      <c r="C38310" s="227"/>
    </row>
    <row r="38311" spans="3:3" ht="15.6" x14ac:dyDescent="0.3">
      <c r="C38311" s="227"/>
    </row>
    <row r="38312" spans="3:3" ht="15.6" x14ac:dyDescent="0.3">
      <c r="C38312" s="227"/>
    </row>
    <row r="38313" spans="3:3" ht="15.6" x14ac:dyDescent="0.3">
      <c r="C38313" s="227"/>
    </row>
    <row r="38314" spans="3:3" ht="15.6" x14ac:dyDescent="0.3">
      <c r="C38314" s="227"/>
    </row>
    <row r="38315" spans="3:3" ht="15.6" x14ac:dyDescent="0.3">
      <c r="C38315" s="227"/>
    </row>
    <row r="38316" spans="3:3" ht="15.6" x14ac:dyDescent="0.3">
      <c r="C38316" s="227"/>
    </row>
    <row r="38317" spans="3:3" ht="15.6" x14ac:dyDescent="0.3">
      <c r="C38317" s="227"/>
    </row>
    <row r="38318" spans="3:3" ht="15.6" x14ac:dyDescent="0.3">
      <c r="C38318" s="227"/>
    </row>
    <row r="38319" spans="3:3" ht="15.6" x14ac:dyDescent="0.3">
      <c r="C38319" s="227"/>
    </row>
    <row r="38320" spans="3:3" ht="15.6" x14ac:dyDescent="0.3">
      <c r="C38320" s="227"/>
    </row>
    <row r="38321" spans="3:3" ht="15.6" x14ac:dyDescent="0.3">
      <c r="C38321" s="227"/>
    </row>
    <row r="38322" spans="3:3" ht="15.6" x14ac:dyDescent="0.3">
      <c r="C38322" s="227"/>
    </row>
    <row r="38323" spans="3:3" ht="15.6" x14ac:dyDescent="0.3">
      <c r="C38323" s="227"/>
    </row>
    <row r="38324" spans="3:3" ht="15.6" x14ac:dyDescent="0.3">
      <c r="C38324" s="227"/>
    </row>
    <row r="38325" spans="3:3" ht="15.6" x14ac:dyDescent="0.3">
      <c r="C38325" s="227"/>
    </row>
    <row r="38326" spans="3:3" ht="15.6" x14ac:dyDescent="0.3">
      <c r="C38326" s="227"/>
    </row>
    <row r="38327" spans="3:3" ht="15.6" x14ac:dyDescent="0.3">
      <c r="C38327" s="227"/>
    </row>
    <row r="38328" spans="3:3" ht="15.6" x14ac:dyDescent="0.3">
      <c r="C38328" s="227"/>
    </row>
    <row r="38329" spans="3:3" ht="15.6" x14ac:dyDescent="0.3">
      <c r="C38329" s="227"/>
    </row>
    <row r="38330" spans="3:3" ht="15.6" x14ac:dyDescent="0.3">
      <c r="C38330" s="227"/>
    </row>
    <row r="38331" spans="3:3" ht="15.6" x14ac:dyDescent="0.3">
      <c r="C38331" s="227"/>
    </row>
    <row r="38332" spans="3:3" ht="15.6" x14ac:dyDescent="0.3">
      <c r="C38332" s="227"/>
    </row>
    <row r="38333" spans="3:3" ht="15.6" x14ac:dyDescent="0.3">
      <c r="C38333" s="227"/>
    </row>
    <row r="38334" spans="3:3" ht="15.6" x14ac:dyDescent="0.3">
      <c r="C38334" s="227"/>
    </row>
    <row r="38335" spans="3:3" ht="15.6" x14ac:dyDescent="0.3">
      <c r="C38335" s="227"/>
    </row>
    <row r="38336" spans="3:3" ht="15.6" x14ac:dyDescent="0.3">
      <c r="C38336" s="227"/>
    </row>
    <row r="38337" spans="3:3" ht="15.6" x14ac:dyDescent="0.3">
      <c r="C38337" s="227"/>
    </row>
    <row r="38338" spans="3:3" ht="15.6" x14ac:dyDescent="0.3">
      <c r="C38338" s="227"/>
    </row>
    <row r="38339" spans="3:3" ht="15.6" x14ac:dyDescent="0.3">
      <c r="C38339" s="227"/>
    </row>
    <row r="38340" spans="3:3" ht="15.6" x14ac:dyDescent="0.3">
      <c r="C38340" s="227"/>
    </row>
    <row r="38341" spans="3:3" ht="15.6" x14ac:dyDescent="0.3">
      <c r="C38341" s="227"/>
    </row>
    <row r="38342" spans="3:3" ht="15.6" x14ac:dyDescent="0.3">
      <c r="C38342" s="227"/>
    </row>
    <row r="38343" spans="3:3" ht="15.6" x14ac:dyDescent="0.3">
      <c r="C38343" s="227"/>
    </row>
    <row r="38344" spans="3:3" ht="15.6" x14ac:dyDescent="0.3">
      <c r="C38344" s="227"/>
    </row>
    <row r="38345" spans="3:3" ht="15.6" x14ac:dyDescent="0.3">
      <c r="C38345" s="227"/>
    </row>
    <row r="38346" spans="3:3" ht="15.6" x14ac:dyDescent="0.3">
      <c r="C38346" s="227"/>
    </row>
    <row r="38347" spans="3:3" ht="15.6" x14ac:dyDescent="0.3">
      <c r="C38347" s="227"/>
    </row>
    <row r="38348" spans="3:3" ht="15.6" x14ac:dyDescent="0.3">
      <c r="C38348" s="227"/>
    </row>
    <row r="38349" spans="3:3" ht="15.6" x14ac:dyDescent="0.3">
      <c r="C38349" s="227"/>
    </row>
    <row r="38350" spans="3:3" ht="15.6" x14ac:dyDescent="0.3">
      <c r="C38350" s="227"/>
    </row>
    <row r="38351" spans="3:3" ht="15.6" x14ac:dyDescent="0.3">
      <c r="C38351" s="227"/>
    </row>
    <row r="38352" spans="3:3" ht="15.6" x14ac:dyDescent="0.3">
      <c r="C38352" s="227"/>
    </row>
    <row r="38353" spans="3:3" ht="15.6" x14ac:dyDescent="0.3">
      <c r="C38353" s="227"/>
    </row>
    <row r="38354" spans="3:3" ht="15.6" x14ac:dyDescent="0.3">
      <c r="C38354" s="227"/>
    </row>
    <row r="38355" spans="3:3" ht="15.6" x14ac:dyDescent="0.3">
      <c r="C38355" s="227"/>
    </row>
    <row r="38356" spans="3:3" ht="15.6" x14ac:dyDescent="0.3">
      <c r="C38356" s="227"/>
    </row>
    <row r="38357" spans="3:3" ht="15.6" x14ac:dyDescent="0.3">
      <c r="C38357" s="227"/>
    </row>
    <row r="38358" spans="3:3" ht="15.6" x14ac:dyDescent="0.3">
      <c r="C38358" s="227"/>
    </row>
    <row r="38359" spans="3:3" ht="15.6" x14ac:dyDescent="0.3">
      <c r="C38359" s="227"/>
    </row>
    <row r="38360" spans="3:3" ht="15.6" x14ac:dyDescent="0.3">
      <c r="C38360" s="227"/>
    </row>
    <row r="38361" spans="3:3" ht="15.6" x14ac:dyDescent="0.3">
      <c r="C38361" s="227"/>
    </row>
    <row r="38362" spans="3:3" ht="15.6" x14ac:dyDescent="0.3">
      <c r="C38362" s="227"/>
    </row>
    <row r="38363" spans="3:3" ht="15.6" x14ac:dyDescent="0.3">
      <c r="C38363" s="227"/>
    </row>
    <row r="38364" spans="3:3" ht="15.6" x14ac:dyDescent="0.3">
      <c r="C38364" s="227"/>
    </row>
    <row r="38365" spans="3:3" ht="15.6" x14ac:dyDescent="0.3">
      <c r="C38365" s="227"/>
    </row>
    <row r="38366" spans="3:3" ht="15.6" x14ac:dyDescent="0.3">
      <c r="C38366" s="227"/>
    </row>
    <row r="38367" spans="3:3" ht="15.6" x14ac:dyDescent="0.3">
      <c r="C38367" s="227"/>
    </row>
    <row r="38368" spans="3:3" ht="15.6" x14ac:dyDescent="0.3">
      <c r="C38368" s="227"/>
    </row>
    <row r="38369" spans="3:3" ht="15.6" x14ac:dyDescent="0.3">
      <c r="C38369" s="227"/>
    </row>
    <row r="38370" spans="3:3" ht="15.6" x14ac:dyDescent="0.3">
      <c r="C38370" s="227"/>
    </row>
    <row r="38371" spans="3:3" ht="15.6" x14ac:dyDescent="0.3">
      <c r="C38371" s="227"/>
    </row>
    <row r="38372" spans="3:3" ht="15.6" x14ac:dyDescent="0.3">
      <c r="C38372" s="227"/>
    </row>
    <row r="38373" spans="3:3" ht="15.6" x14ac:dyDescent="0.3">
      <c r="C38373" s="227"/>
    </row>
    <row r="38374" spans="3:3" ht="15.6" x14ac:dyDescent="0.3">
      <c r="C38374" s="227"/>
    </row>
    <row r="38375" spans="3:3" ht="15.6" x14ac:dyDescent="0.3">
      <c r="C38375" s="227"/>
    </row>
    <row r="38376" spans="3:3" ht="15.6" x14ac:dyDescent="0.3">
      <c r="C38376" s="227"/>
    </row>
    <row r="38377" spans="3:3" ht="15.6" x14ac:dyDescent="0.3">
      <c r="C38377" s="227"/>
    </row>
    <row r="38378" spans="3:3" ht="15.6" x14ac:dyDescent="0.3">
      <c r="C38378" s="227"/>
    </row>
    <row r="38379" spans="3:3" ht="15.6" x14ac:dyDescent="0.3">
      <c r="C38379" s="227"/>
    </row>
    <row r="38380" spans="3:3" ht="15.6" x14ac:dyDescent="0.3">
      <c r="C38380" s="227"/>
    </row>
    <row r="38381" spans="3:3" ht="15.6" x14ac:dyDescent="0.3">
      <c r="C38381" s="227"/>
    </row>
    <row r="38382" spans="3:3" ht="15.6" x14ac:dyDescent="0.3">
      <c r="C38382" s="227"/>
    </row>
    <row r="38383" spans="3:3" ht="15.6" x14ac:dyDescent="0.3">
      <c r="C38383" s="227"/>
    </row>
    <row r="38384" spans="3:3" ht="15.6" x14ac:dyDescent="0.3">
      <c r="C38384" s="227"/>
    </row>
    <row r="38385" spans="3:3" ht="15.6" x14ac:dyDescent="0.3">
      <c r="C38385" s="227"/>
    </row>
    <row r="38386" spans="3:3" ht="15.6" x14ac:dyDescent="0.3">
      <c r="C38386" s="227"/>
    </row>
    <row r="38387" spans="3:3" ht="15.6" x14ac:dyDescent="0.3">
      <c r="C38387" s="227"/>
    </row>
    <row r="38388" spans="3:3" ht="15.6" x14ac:dyDescent="0.3">
      <c r="C38388" s="227"/>
    </row>
    <row r="38389" spans="3:3" ht="15.6" x14ac:dyDescent="0.3">
      <c r="C38389" s="227"/>
    </row>
    <row r="38390" spans="3:3" ht="15.6" x14ac:dyDescent="0.3">
      <c r="C38390" s="227"/>
    </row>
    <row r="38391" spans="3:3" ht="15.6" x14ac:dyDescent="0.3">
      <c r="C38391" s="227"/>
    </row>
    <row r="38392" spans="3:3" ht="15.6" x14ac:dyDescent="0.3">
      <c r="C38392" s="227"/>
    </row>
    <row r="38393" spans="3:3" ht="15.6" x14ac:dyDescent="0.3">
      <c r="C38393" s="227"/>
    </row>
    <row r="38394" spans="3:3" ht="15.6" x14ac:dyDescent="0.3">
      <c r="C38394" s="227"/>
    </row>
    <row r="38395" spans="3:3" ht="15.6" x14ac:dyDescent="0.3">
      <c r="C38395" s="227"/>
    </row>
    <row r="38396" spans="3:3" ht="15.6" x14ac:dyDescent="0.3">
      <c r="C38396" s="227"/>
    </row>
    <row r="38397" spans="3:3" ht="15.6" x14ac:dyDescent="0.3">
      <c r="C38397" s="227"/>
    </row>
    <row r="38398" spans="3:3" ht="15.6" x14ac:dyDescent="0.3">
      <c r="C38398" s="227"/>
    </row>
    <row r="38399" spans="3:3" ht="15.6" x14ac:dyDescent="0.3">
      <c r="C38399" s="227"/>
    </row>
    <row r="38400" spans="3:3" ht="15.6" x14ac:dyDescent="0.3">
      <c r="C38400" s="227"/>
    </row>
    <row r="38401" spans="3:3" ht="15.6" x14ac:dyDescent="0.3">
      <c r="C38401" s="227"/>
    </row>
    <row r="38402" spans="3:3" ht="15.6" x14ac:dyDescent="0.3">
      <c r="C38402" s="227"/>
    </row>
    <row r="38403" spans="3:3" ht="15.6" x14ac:dyDescent="0.3">
      <c r="C38403" s="227"/>
    </row>
    <row r="38404" spans="3:3" ht="15.6" x14ac:dyDescent="0.3">
      <c r="C38404" s="227"/>
    </row>
    <row r="38405" spans="3:3" ht="15.6" x14ac:dyDescent="0.3">
      <c r="C38405" s="227"/>
    </row>
    <row r="38406" spans="3:3" ht="15.6" x14ac:dyDescent="0.3">
      <c r="C38406" s="227"/>
    </row>
    <row r="38407" spans="3:3" ht="15.6" x14ac:dyDescent="0.3">
      <c r="C38407" s="227"/>
    </row>
    <row r="38408" spans="3:3" ht="15.6" x14ac:dyDescent="0.3">
      <c r="C38408" s="227"/>
    </row>
    <row r="38409" spans="3:3" ht="15.6" x14ac:dyDescent="0.3">
      <c r="C38409" s="227"/>
    </row>
    <row r="38410" spans="3:3" ht="15.6" x14ac:dyDescent="0.3">
      <c r="C38410" s="227"/>
    </row>
    <row r="38411" spans="3:3" ht="15.6" x14ac:dyDescent="0.3">
      <c r="C38411" s="227"/>
    </row>
    <row r="38412" spans="3:3" ht="15.6" x14ac:dyDescent="0.3">
      <c r="C38412" s="227"/>
    </row>
    <row r="38413" spans="3:3" ht="15.6" x14ac:dyDescent="0.3">
      <c r="C38413" s="227"/>
    </row>
    <row r="38414" spans="3:3" ht="15.6" x14ac:dyDescent="0.3">
      <c r="C38414" s="227"/>
    </row>
    <row r="38415" spans="3:3" ht="15.6" x14ac:dyDescent="0.3">
      <c r="C38415" s="227"/>
    </row>
    <row r="38416" spans="3:3" ht="15.6" x14ac:dyDescent="0.3">
      <c r="C38416" s="227"/>
    </row>
    <row r="38417" spans="3:3" ht="15.6" x14ac:dyDescent="0.3">
      <c r="C38417" s="227"/>
    </row>
    <row r="38418" spans="3:3" ht="15.6" x14ac:dyDescent="0.3">
      <c r="C38418" s="227"/>
    </row>
    <row r="38419" spans="3:3" ht="15.6" x14ac:dyDescent="0.3">
      <c r="C38419" s="227"/>
    </row>
    <row r="38420" spans="3:3" ht="15.6" x14ac:dyDescent="0.3">
      <c r="C38420" s="227"/>
    </row>
    <row r="38421" spans="3:3" ht="15.6" x14ac:dyDescent="0.3">
      <c r="C38421" s="227"/>
    </row>
    <row r="38422" spans="3:3" ht="15.6" x14ac:dyDescent="0.3">
      <c r="C38422" s="227"/>
    </row>
    <row r="38423" spans="3:3" ht="15.6" x14ac:dyDescent="0.3">
      <c r="C38423" s="227"/>
    </row>
    <row r="38424" spans="3:3" ht="15.6" x14ac:dyDescent="0.3">
      <c r="C38424" s="227"/>
    </row>
    <row r="38425" spans="3:3" ht="15.6" x14ac:dyDescent="0.3">
      <c r="C38425" s="227"/>
    </row>
    <row r="38426" spans="3:3" ht="15.6" x14ac:dyDescent="0.3">
      <c r="C38426" s="227"/>
    </row>
    <row r="38427" spans="3:3" ht="15.6" x14ac:dyDescent="0.3">
      <c r="C38427" s="227"/>
    </row>
    <row r="38428" spans="3:3" ht="15.6" x14ac:dyDescent="0.3">
      <c r="C38428" s="227"/>
    </row>
    <row r="38429" spans="3:3" ht="15.6" x14ac:dyDescent="0.3">
      <c r="C38429" s="227"/>
    </row>
    <row r="38430" spans="3:3" ht="15.6" x14ac:dyDescent="0.3">
      <c r="C38430" s="227"/>
    </row>
    <row r="38431" spans="3:3" ht="15.6" x14ac:dyDescent="0.3">
      <c r="C38431" s="227"/>
    </row>
    <row r="38432" spans="3:3" ht="15.6" x14ac:dyDescent="0.3">
      <c r="C38432" s="227"/>
    </row>
    <row r="38433" spans="3:3" ht="15.6" x14ac:dyDescent="0.3">
      <c r="C38433" s="227"/>
    </row>
    <row r="38434" spans="3:3" ht="15.6" x14ac:dyDescent="0.3">
      <c r="C38434" s="227"/>
    </row>
    <row r="38435" spans="3:3" ht="15.6" x14ac:dyDescent="0.3">
      <c r="C38435" s="227"/>
    </row>
    <row r="38436" spans="3:3" ht="15.6" x14ac:dyDescent="0.3">
      <c r="C38436" s="227"/>
    </row>
    <row r="38437" spans="3:3" ht="15.6" x14ac:dyDescent="0.3">
      <c r="C38437" s="227"/>
    </row>
    <row r="38438" spans="3:3" ht="15.6" x14ac:dyDescent="0.3">
      <c r="C38438" s="227"/>
    </row>
    <row r="38439" spans="3:3" ht="15.6" x14ac:dyDescent="0.3">
      <c r="C38439" s="227"/>
    </row>
    <row r="38440" spans="3:3" ht="15.6" x14ac:dyDescent="0.3">
      <c r="C38440" s="227"/>
    </row>
    <row r="38441" spans="3:3" ht="15.6" x14ac:dyDescent="0.3">
      <c r="C38441" s="227"/>
    </row>
    <row r="38442" spans="3:3" ht="15.6" x14ac:dyDescent="0.3">
      <c r="C38442" s="227"/>
    </row>
    <row r="38443" spans="3:3" ht="15.6" x14ac:dyDescent="0.3">
      <c r="C38443" s="227"/>
    </row>
    <row r="38444" spans="3:3" ht="15.6" x14ac:dyDescent="0.3">
      <c r="C38444" s="227"/>
    </row>
    <row r="38445" spans="3:3" ht="15.6" x14ac:dyDescent="0.3">
      <c r="C38445" s="227"/>
    </row>
    <row r="38446" spans="3:3" ht="15.6" x14ac:dyDescent="0.3">
      <c r="C38446" s="227"/>
    </row>
    <row r="38447" spans="3:3" ht="15.6" x14ac:dyDescent="0.3">
      <c r="C38447" s="227"/>
    </row>
    <row r="38448" spans="3:3" ht="15.6" x14ac:dyDescent="0.3">
      <c r="C38448" s="227"/>
    </row>
    <row r="38449" spans="3:3" ht="15.6" x14ac:dyDescent="0.3">
      <c r="C38449" s="227"/>
    </row>
    <row r="38450" spans="3:3" ht="15.6" x14ac:dyDescent="0.3">
      <c r="C38450" s="227"/>
    </row>
    <row r="38451" spans="3:3" ht="15.6" x14ac:dyDescent="0.3">
      <c r="C38451" s="227"/>
    </row>
    <row r="38452" spans="3:3" ht="15.6" x14ac:dyDescent="0.3">
      <c r="C38452" s="227"/>
    </row>
    <row r="38453" spans="3:3" ht="15.6" x14ac:dyDescent="0.3">
      <c r="C38453" s="227"/>
    </row>
    <row r="38454" spans="3:3" ht="15.6" x14ac:dyDescent="0.3">
      <c r="C38454" s="227"/>
    </row>
    <row r="38455" spans="3:3" ht="15.6" x14ac:dyDescent="0.3">
      <c r="C38455" s="227"/>
    </row>
    <row r="38456" spans="3:3" ht="15.6" x14ac:dyDescent="0.3">
      <c r="C38456" s="227"/>
    </row>
    <row r="38457" spans="3:3" ht="15.6" x14ac:dyDescent="0.3">
      <c r="C38457" s="227"/>
    </row>
    <row r="38458" spans="3:3" ht="15.6" x14ac:dyDescent="0.3">
      <c r="C38458" s="227"/>
    </row>
    <row r="38459" spans="3:3" ht="15.6" x14ac:dyDescent="0.3">
      <c r="C38459" s="227"/>
    </row>
    <row r="38460" spans="3:3" ht="15.6" x14ac:dyDescent="0.3">
      <c r="C38460" s="227"/>
    </row>
    <row r="38461" spans="3:3" ht="15.6" x14ac:dyDescent="0.3">
      <c r="C38461" s="227"/>
    </row>
    <row r="38462" spans="3:3" ht="15.6" x14ac:dyDescent="0.3">
      <c r="C38462" s="227"/>
    </row>
    <row r="38463" spans="3:3" ht="15.6" x14ac:dyDescent="0.3">
      <c r="C38463" s="227"/>
    </row>
    <row r="38464" spans="3:3" ht="15.6" x14ac:dyDescent="0.3">
      <c r="C38464" s="227"/>
    </row>
    <row r="38465" spans="3:3" ht="15.6" x14ac:dyDescent="0.3">
      <c r="C38465" s="227"/>
    </row>
    <row r="38466" spans="3:3" ht="15.6" x14ac:dyDescent="0.3">
      <c r="C38466" s="227"/>
    </row>
    <row r="38467" spans="3:3" ht="15.6" x14ac:dyDescent="0.3">
      <c r="C38467" s="227"/>
    </row>
    <row r="38468" spans="3:3" ht="15.6" x14ac:dyDescent="0.3">
      <c r="C38468" s="227"/>
    </row>
    <row r="38469" spans="3:3" ht="15.6" x14ac:dyDescent="0.3">
      <c r="C38469" s="227"/>
    </row>
    <row r="38470" spans="3:3" ht="15.6" x14ac:dyDescent="0.3">
      <c r="C38470" s="227"/>
    </row>
    <row r="38471" spans="3:3" ht="15.6" x14ac:dyDescent="0.3">
      <c r="C38471" s="227"/>
    </row>
    <row r="38472" spans="3:3" ht="15.6" x14ac:dyDescent="0.3">
      <c r="C38472" s="227"/>
    </row>
    <row r="38473" spans="3:3" ht="15.6" x14ac:dyDescent="0.3">
      <c r="C38473" s="227"/>
    </row>
    <row r="38474" spans="3:3" ht="15.6" x14ac:dyDescent="0.3">
      <c r="C38474" s="227"/>
    </row>
    <row r="38475" spans="3:3" ht="15.6" x14ac:dyDescent="0.3">
      <c r="C38475" s="227"/>
    </row>
    <row r="38476" spans="3:3" ht="15.6" x14ac:dyDescent="0.3">
      <c r="C38476" s="227"/>
    </row>
    <row r="38477" spans="3:3" ht="15.6" x14ac:dyDescent="0.3">
      <c r="C38477" s="227"/>
    </row>
    <row r="38478" spans="3:3" ht="15.6" x14ac:dyDescent="0.3">
      <c r="C38478" s="227"/>
    </row>
    <row r="38479" spans="3:3" ht="15.6" x14ac:dyDescent="0.3">
      <c r="C38479" s="227"/>
    </row>
    <row r="38480" spans="3:3" ht="15.6" x14ac:dyDescent="0.3">
      <c r="C38480" s="227"/>
    </row>
    <row r="38481" spans="3:3" ht="15.6" x14ac:dyDescent="0.3">
      <c r="C38481" s="227"/>
    </row>
    <row r="38482" spans="3:3" ht="15.6" x14ac:dyDescent="0.3">
      <c r="C38482" s="227"/>
    </row>
    <row r="38483" spans="3:3" ht="15.6" x14ac:dyDescent="0.3">
      <c r="C38483" s="227"/>
    </row>
    <row r="38484" spans="3:3" ht="15.6" x14ac:dyDescent="0.3">
      <c r="C38484" s="227"/>
    </row>
    <row r="38485" spans="3:3" ht="15.6" x14ac:dyDescent="0.3">
      <c r="C38485" s="227"/>
    </row>
    <row r="38486" spans="3:3" ht="15.6" x14ac:dyDescent="0.3">
      <c r="C38486" s="227"/>
    </row>
    <row r="38487" spans="3:3" ht="15.6" x14ac:dyDescent="0.3">
      <c r="C38487" s="227"/>
    </row>
    <row r="38488" spans="3:3" ht="15.6" x14ac:dyDescent="0.3">
      <c r="C38488" s="227"/>
    </row>
    <row r="38489" spans="3:3" ht="15.6" x14ac:dyDescent="0.3">
      <c r="C38489" s="227"/>
    </row>
    <row r="38490" spans="3:3" ht="15.6" x14ac:dyDescent="0.3">
      <c r="C38490" s="227"/>
    </row>
    <row r="38491" spans="3:3" ht="15.6" x14ac:dyDescent="0.3">
      <c r="C38491" s="227"/>
    </row>
    <row r="38492" spans="3:3" ht="15.6" x14ac:dyDescent="0.3">
      <c r="C38492" s="227"/>
    </row>
    <row r="38493" spans="3:3" ht="15.6" x14ac:dyDescent="0.3">
      <c r="C38493" s="227"/>
    </row>
    <row r="38494" spans="3:3" ht="15.6" x14ac:dyDescent="0.3">
      <c r="C38494" s="227"/>
    </row>
    <row r="38495" spans="3:3" ht="15.6" x14ac:dyDescent="0.3">
      <c r="C38495" s="227"/>
    </row>
    <row r="38496" spans="3:3" ht="15.6" x14ac:dyDescent="0.3">
      <c r="C38496" s="227"/>
    </row>
    <row r="38497" spans="3:3" ht="15.6" x14ac:dyDescent="0.3">
      <c r="C38497" s="227"/>
    </row>
    <row r="38498" spans="3:3" ht="15.6" x14ac:dyDescent="0.3">
      <c r="C38498" s="227"/>
    </row>
    <row r="38499" spans="3:3" ht="15.6" x14ac:dyDescent="0.3">
      <c r="C38499" s="227"/>
    </row>
    <row r="38500" spans="3:3" ht="15.6" x14ac:dyDescent="0.3">
      <c r="C38500" s="227"/>
    </row>
    <row r="38501" spans="3:3" ht="15.6" x14ac:dyDescent="0.3">
      <c r="C38501" s="227"/>
    </row>
    <row r="38502" spans="3:3" ht="15.6" x14ac:dyDescent="0.3">
      <c r="C38502" s="227"/>
    </row>
    <row r="38503" spans="3:3" ht="15.6" x14ac:dyDescent="0.3">
      <c r="C38503" s="227"/>
    </row>
    <row r="38504" spans="3:3" ht="15.6" x14ac:dyDescent="0.3">
      <c r="C38504" s="227"/>
    </row>
    <row r="38505" spans="3:3" ht="15.6" x14ac:dyDescent="0.3">
      <c r="C38505" s="227"/>
    </row>
    <row r="38506" spans="3:3" ht="15.6" x14ac:dyDescent="0.3">
      <c r="C38506" s="227"/>
    </row>
    <row r="38507" spans="3:3" ht="15.6" x14ac:dyDescent="0.3">
      <c r="C38507" s="227"/>
    </row>
    <row r="38508" spans="3:3" ht="15.6" x14ac:dyDescent="0.3">
      <c r="C38508" s="227"/>
    </row>
    <row r="38509" spans="3:3" ht="15.6" x14ac:dyDescent="0.3">
      <c r="C38509" s="227"/>
    </row>
    <row r="38510" spans="3:3" ht="15.6" x14ac:dyDescent="0.3">
      <c r="C38510" s="227"/>
    </row>
    <row r="38511" spans="3:3" ht="15.6" x14ac:dyDescent="0.3">
      <c r="C38511" s="227"/>
    </row>
    <row r="38512" spans="3:3" ht="15.6" x14ac:dyDescent="0.3">
      <c r="C38512" s="227"/>
    </row>
    <row r="38513" spans="3:3" ht="15.6" x14ac:dyDescent="0.3">
      <c r="C38513" s="227"/>
    </row>
    <row r="38514" spans="3:3" ht="15.6" x14ac:dyDescent="0.3">
      <c r="C38514" s="227"/>
    </row>
    <row r="38515" spans="3:3" ht="15.6" x14ac:dyDescent="0.3">
      <c r="C38515" s="227"/>
    </row>
    <row r="38516" spans="3:3" ht="15.6" x14ac:dyDescent="0.3">
      <c r="C38516" s="227"/>
    </row>
    <row r="38517" spans="3:3" ht="15.6" x14ac:dyDescent="0.3">
      <c r="C38517" s="227"/>
    </row>
    <row r="38518" spans="3:3" ht="15.6" x14ac:dyDescent="0.3">
      <c r="C38518" s="227"/>
    </row>
    <row r="38519" spans="3:3" ht="15.6" x14ac:dyDescent="0.3">
      <c r="C38519" s="227"/>
    </row>
    <row r="38520" spans="3:3" ht="15.6" x14ac:dyDescent="0.3">
      <c r="C38520" s="227"/>
    </row>
    <row r="38521" spans="3:3" ht="15.6" x14ac:dyDescent="0.3">
      <c r="C38521" s="227"/>
    </row>
    <row r="38522" spans="3:3" ht="15.6" x14ac:dyDescent="0.3">
      <c r="C38522" s="227"/>
    </row>
    <row r="38523" spans="3:3" ht="15.6" x14ac:dyDescent="0.3">
      <c r="C38523" s="227"/>
    </row>
    <row r="38524" spans="3:3" ht="15.6" x14ac:dyDescent="0.3">
      <c r="C38524" s="227"/>
    </row>
    <row r="38525" spans="3:3" ht="15.6" x14ac:dyDescent="0.3">
      <c r="C38525" s="227"/>
    </row>
    <row r="38526" spans="3:3" ht="15.6" x14ac:dyDescent="0.3">
      <c r="C38526" s="227"/>
    </row>
    <row r="38527" spans="3:3" ht="15.6" x14ac:dyDescent="0.3">
      <c r="C38527" s="227"/>
    </row>
    <row r="38528" spans="3:3" ht="15.6" x14ac:dyDescent="0.3">
      <c r="C38528" s="227"/>
    </row>
    <row r="38529" spans="3:3" ht="15.6" x14ac:dyDescent="0.3">
      <c r="C38529" s="227"/>
    </row>
    <row r="38530" spans="3:3" ht="15.6" x14ac:dyDescent="0.3">
      <c r="C38530" s="227"/>
    </row>
    <row r="38531" spans="3:3" ht="15.6" x14ac:dyDescent="0.3">
      <c r="C38531" s="227"/>
    </row>
    <row r="38532" spans="3:3" ht="15.6" x14ac:dyDescent="0.3">
      <c r="C38532" s="227"/>
    </row>
    <row r="38533" spans="3:3" ht="15.6" x14ac:dyDescent="0.3">
      <c r="C38533" s="227"/>
    </row>
    <row r="38534" spans="3:3" ht="15.6" x14ac:dyDescent="0.3">
      <c r="C38534" s="227"/>
    </row>
    <row r="38535" spans="3:3" ht="15.6" x14ac:dyDescent="0.3">
      <c r="C38535" s="227"/>
    </row>
    <row r="38536" spans="3:3" ht="15.6" x14ac:dyDescent="0.3">
      <c r="C38536" s="227"/>
    </row>
    <row r="38537" spans="3:3" ht="15.6" x14ac:dyDescent="0.3">
      <c r="C38537" s="227"/>
    </row>
    <row r="38538" spans="3:3" ht="15.6" x14ac:dyDescent="0.3">
      <c r="C38538" s="227"/>
    </row>
    <row r="38539" spans="3:3" ht="15.6" x14ac:dyDescent="0.3">
      <c r="C38539" s="227"/>
    </row>
    <row r="38540" spans="3:3" ht="15.6" x14ac:dyDescent="0.3">
      <c r="C38540" s="227"/>
    </row>
    <row r="38541" spans="3:3" ht="15.6" x14ac:dyDescent="0.3">
      <c r="C38541" s="227"/>
    </row>
    <row r="38542" spans="3:3" ht="15.6" x14ac:dyDescent="0.3">
      <c r="C38542" s="227"/>
    </row>
    <row r="38543" spans="3:3" ht="15.6" x14ac:dyDescent="0.3">
      <c r="C38543" s="227"/>
    </row>
    <row r="38544" spans="3:3" ht="15.6" x14ac:dyDescent="0.3">
      <c r="C38544" s="227"/>
    </row>
    <row r="38545" spans="3:3" ht="15.6" x14ac:dyDescent="0.3">
      <c r="C38545" s="227"/>
    </row>
    <row r="38546" spans="3:3" ht="15.6" x14ac:dyDescent="0.3">
      <c r="C38546" s="227"/>
    </row>
    <row r="38547" spans="3:3" ht="15.6" x14ac:dyDescent="0.3">
      <c r="C38547" s="227"/>
    </row>
    <row r="38548" spans="3:3" ht="15.6" x14ac:dyDescent="0.3">
      <c r="C38548" s="227"/>
    </row>
    <row r="38549" spans="3:3" ht="15.6" x14ac:dyDescent="0.3">
      <c r="C38549" s="227"/>
    </row>
    <row r="38550" spans="3:3" ht="15.6" x14ac:dyDescent="0.3">
      <c r="C38550" s="227"/>
    </row>
    <row r="38551" spans="3:3" ht="15.6" x14ac:dyDescent="0.3">
      <c r="C38551" s="227"/>
    </row>
    <row r="38552" spans="3:3" ht="15.6" x14ac:dyDescent="0.3">
      <c r="C38552" s="227"/>
    </row>
    <row r="38553" spans="3:3" ht="15.6" x14ac:dyDescent="0.3">
      <c r="C38553" s="227"/>
    </row>
    <row r="38554" spans="3:3" ht="15.6" x14ac:dyDescent="0.3">
      <c r="C38554" s="227"/>
    </row>
    <row r="38555" spans="3:3" ht="15.6" x14ac:dyDescent="0.3">
      <c r="C38555" s="227"/>
    </row>
    <row r="38556" spans="3:3" ht="15.6" x14ac:dyDescent="0.3">
      <c r="C38556" s="227"/>
    </row>
    <row r="38557" spans="3:3" ht="15.6" x14ac:dyDescent="0.3">
      <c r="C38557" s="227"/>
    </row>
    <row r="38558" spans="3:3" ht="15.6" x14ac:dyDescent="0.3">
      <c r="C38558" s="227"/>
    </row>
    <row r="38559" spans="3:3" ht="15.6" x14ac:dyDescent="0.3">
      <c r="C38559" s="227"/>
    </row>
    <row r="38560" spans="3:3" ht="15.6" x14ac:dyDescent="0.3">
      <c r="C38560" s="227"/>
    </row>
    <row r="38561" spans="3:3" ht="15.6" x14ac:dyDescent="0.3">
      <c r="C38561" s="227"/>
    </row>
    <row r="38562" spans="3:3" ht="15.6" x14ac:dyDescent="0.3">
      <c r="C38562" s="227"/>
    </row>
    <row r="38563" spans="3:3" ht="15.6" x14ac:dyDescent="0.3">
      <c r="C38563" s="227"/>
    </row>
    <row r="38564" spans="3:3" ht="15.6" x14ac:dyDescent="0.3">
      <c r="C38564" s="227"/>
    </row>
    <row r="38565" spans="3:3" ht="15.6" x14ac:dyDescent="0.3">
      <c r="C38565" s="227"/>
    </row>
    <row r="38566" spans="3:3" ht="15.6" x14ac:dyDescent="0.3">
      <c r="C38566" s="227"/>
    </row>
    <row r="38567" spans="3:3" ht="15.6" x14ac:dyDescent="0.3">
      <c r="C38567" s="227"/>
    </row>
    <row r="38568" spans="3:3" ht="15.6" x14ac:dyDescent="0.3">
      <c r="C38568" s="227"/>
    </row>
    <row r="38569" spans="3:3" ht="15.6" x14ac:dyDescent="0.3">
      <c r="C38569" s="227"/>
    </row>
    <row r="38570" spans="3:3" ht="15.6" x14ac:dyDescent="0.3">
      <c r="C38570" s="227"/>
    </row>
    <row r="38571" spans="3:3" ht="15.6" x14ac:dyDescent="0.3">
      <c r="C38571" s="227"/>
    </row>
    <row r="38572" spans="3:3" ht="15.6" x14ac:dyDescent="0.3">
      <c r="C38572" s="227"/>
    </row>
    <row r="38573" spans="3:3" ht="15.6" x14ac:dyDescent="0.3">
      <c r="C38573" s="227"/>
    </row>
    <row r="38574" spans="3:3" ht="15.6" x14ac:dyDescent="0.3">
      <c r="C38574" s="227"/>
    </row>
    <row r="38575" spans="3:3" ht="15.6" x14ac:dyDescent="0.3">
      <c r="C38575" s="227"/>
    </row>
    <row r="38576" spans="3:3" ht="15.6" x14ac:dyDescent="0.3">
      <c r="C38576" s="227"/>
    </row>
    <row r="38577" spans="3:3" ht="15.6" x14ac:dyDescent="0.3">
      <c r="C38577" s="227"/>
    </row>
    <row r="38578" spans="3:3" ht="15.6" x14ac:dyDescent="0.3">
      <c r="C38578" s="227"/>
    </row>
    <row r="38579" spans="3:3" ht="15.6" x14ac:dyDescent="0.3">
      <c r="C38579" s="227"/>
    </row>
    <row r="38580" spans="3:3" ht="15.6" x14ac:dyDescent="0.3">
      <c r="C38580" s="227"/>
    </row>
    <row r="38581" spans="3:3" ht="15.6" x14ac:dyDescent="0.3">
      <c r="C38581" s="227"/>
    </row>
    <row r="38582" spans="3:3" ht="15.6" x14ac:dyDescent="0.3">
      <c r="C38582" s="227"/>
    </row>
    <row r="38583" spans="3:3" ht="15.6" x14ac:dyDescent="0.3">
      <c r="C38583" s="227"/>
    </row>
    <row r="38584" spans="3:3" ht="15.6" x14ac:dyDescent="0.3">
      <c r="C38584" s="227"/>
    </row>
    <row r="38585" spans="3:3" ht="15.6" x14ac:dyDescent="0.3">
      <c r="C38585" s="227"/>
    </row>
    <row r="38586" spans="3:3" ht="15.6" x14ac:dyDescent="0.3">
      <c r="C38586" s="227"/>
    </row>
    <row r="38587" spans="3:3" ht="15.6" x14ac:dyDescent="0.3">
      <c r="C38587" s="227"/>
    </row>
    <row r="38588" spans="3:3" ht="15.6" x14ac:dyDescent="0.3">
      <c r="C38588" s="227"/>
    </row>
    <row r="38589" spans="3:3" ht="15.6" x14ac:dyDescent="0.3">
      <c r="C38589" s="227"/>
    </row>
    <row r="38590" spans="3:3" ht="15.6" x14ac:dyDescent="0.3">
      <c r="C38590" s="227"/>
    </row>
    <row r="38591" spans="3:3" ht="15.6" x14ac:dyDescent="0.3">
      <c r="C38591" s="227"/>
    </row>
    <row r="38592" spans="3:3" ht="15.6" x14ac:dyDescent="0.3">
      <c r="C38592" s="227"/>
    </row>
    <row r="38593" spans="3:3" ht="15.6" x14ac:dyDescent="0.3">
      <c r="C38593" s="227"/>
    </row>
    <row r="38594" spans="3:3" ht="15.6" x14ac:dyDescent="0.3">
      <c r="C38594" s="227"/>
    </row>
    <row r="38595" spans="3:3" ht="15.6" x14ac:dyDescent="0.3">
      <c r="C38595" s="227"/>
    </row>
    <row r="38596" spans="3:3" ht="15.6" x14ac:dyDescent="0.3">
      <c r="C38596" s="227"/>
    </row>
    <row r="38597" spans="3:3" ht="15.6" x14ac:dyDescent="0.3">
      <c r="C38597" s="227"/>
    </row>
    <row r="38598" spans="3:3" ht="15.6" x14ac:dyDescent="0.3">
      <c r="C38598" s="227"/>
    </row>
    <row r="38599" spans="3:3" ht="15.6" x14ac:dyDescent="0.3">
      <c r="C38599" s="227"/>
    </row>
    <row r="38600" spans="3:3" ht="15.6" x14ac:dyDescent="0.3">
      <c r="C38600" s="227"/>
    </row>
    <row r="38601" spans="3:3" ht="15.6" x14ac:dyDescent="0.3">
      <c r="C38601" s="227"/>
    </row>
    <row r="38602" spans="3:3" ht="15.6" x14ac:dyDescent="0.3">
      <c r="C38602" s="227"/>
    </row>
    <row r="38603" spans="3:3" ht="15.6" x14ac:dyDescent="0.3">
      <c r="C38603" s="227"/>
    </row>
    <row r="38604" spans="3:3" ht="15.6" x14ac:dyDescent="0.3">
      <c r="C38604" s="227"/>
    </row>
    <row r="38605" spans="3:3" ht="15.6" x14ac:dyDescent="0.3">
      <c r="C38605" s="227"/>
    </row>
    <row r="38606" spans="3:3" ht="15.6" x14ac:dyDescent="0.3">
      <c r="C38606" s="227"/>
    </row>
    <row r="38607" spans="3:3" ht="15.6" x14ac:dyDescent="0.3">
      <c r="C38607" s="227"/>
    </row>
    <row r="38608" spans="3:3" ht="15.6" x14ac:dyDescent="0.3">
      <c r="C38608" s="227"/>
    </row>
    <row r="38609" spans="3:3" ht="15.6" x14ac:dyDescent="0.3">
      <c r="C38609" s="227"/>
    </row>
    <row r="38610" spans="3:3" ht="15.6" x14ac:dyDescent="0.3">
      <c r="C38610" s="227"/>
    </row>
    <row r="38611" spans="3:3" ht="15.6" x14ac:dyDescent="0.3">
      <c r="C38611" s="227"/>
    </row>
    <row r="38612" spans="3:3" ht="15.6" x14ac:dyDescent="0.3">
      <c r="C38612" s="227"/>
    </row>
    <row r="38613" spans="3:3" ht="15.6" x14ac:dyDescent="0.3">
      <c r="C38613" s="227"/>
    </row>
    <row r="38614" spans="3:3" ht="15.6" x14ac:dyDescent="0.3">
      <c r="C38614" s="227"/>
    </row>
    <row r="38615" spans="3:3" ht="15.6" x14ac:dyDescent="0.3">
      <c r="C38615" s="227"/>
    </row>
    <row r="38616" spans="3:3" ht="15.6" x14ac:dyDescent="0.3">
      <c r="C38616" s="227"/>
    </row>
    <row r="38617" spans="3:3" ht="15.6" x14ac:dyDescent="0.3">
      <c r="C38617" s="227"/>
    </row>
    <row r="38618" spans="3:3" ht="15.6" x14ac:dyDescent="0.3">
      <c r="C38618" s="227"/>
    </row>
    <row r="38619" spans="3:3" ht="15.6" x14ac:dyDescent="0.3">
      <c r="C38619" s="227"/>
    </row>
    <row r="38620" spans="3:3" ht="15.6" x14ac:dyDescent="0.3">
      <c r="C38620" s="227"/>
    </row>
    <row r="38621" spans="3:3" ht="15.6" x14ac:dyDescent="0.3">
      <c r="C38621" s="227"/>
    </row>
    <row r="38622" spans="3:3" ht="15.6" x14ac:dyDescent="0.3">
      <c r="C38622" s="227"/>
    </row>
    <row r="38623" spans="3:3" ht="15.6" x14ac:dyDescent="0.3">
      <c r="C38623" s="227"/>
    </row>
    <row r="38624" spans="3:3" ht="15.6" x14ac:dyDescent="0.3">
      <c r="C38624" s="227"/>
    </row>
    <row r="38625" spans="3:3" ht="15.6" x14ac:dyDescent="0.3">
      <c r="C38625" s="227"/>
    </row>
    <row r="38626" spans="3:3" ht="15.6" x14ac:dyDescent="0.3">
      <c r="C38626" s="227"/>
    </row>
    <row r="38627" spans="3:3" ht="15.6" x14ac:dyDescent="0.3">
      <c r="C38627" s="227"/>
    </row>
    <row r="38628" spans="3:3" ht="15.6" x14ac:dyDescent="0.3">
      <c r="C38628" s="227"/>
    </row>
    <row r="38629" spans="3:3" ht="15.6" x14ac:dyDescent="0.3">
      <c r="C38629" s="227"/>
    </row>
    <row r="38630" spans="3:3" ht="15.6" x14ac:dyDescent="0.3">
      <c r="C38630" s="227"/>
    </row>
    <row r="38631" spans="3:3" ht="15.6" x14ac:dyDescent="0.3">
      <c r="C38631" s="227"/>
    </row>
    <row r="38632" spans="3:3" ht="15.6" x14ac:dyDescent="0.3">
      <c r="C38632" s="227"/>
    </row>
    <row r="38633" spans="3:3" ht="15.6" x14ac:dyDescent="0.3">
      <c r="C38633" s="227"/>
    </row>
    <row r="38634" spans="3:3" ht="15.6" x14ac:dyDescent="0.3">
      <c r="C38634" s="227"/>
    </row>
    <row r="38635" spans="3:3" ht="15.6" x14ac:dyDescent="0.3">
      <c r="C38635" s="227"/>
    </row>
    <row r="38636" spans="3:3" ht="15.6" x14ac:dyDescent="0.3">
      <c r="C38636" s="227"/>
    </row>
    <row r="38637" spans="3:3" ht="15.6" x14ac:dyDescent="0.3">
      <c r="C38637" s="227"/>
    </row>
    <row r="38638" spans="3:3" ht="15.6" x14ac:dyDescent="0.3">
      <c r="C38638" s="227"/>
    </row>
    <row r="38639" spans="3:3" ht="15.6" x14ac:dyDescent="0.3">
      <c r="C38639" s="227"/>
    </row>
    <row r="38640" spans="3:3" ht="15.6" x14ac:dyDescent="0.3">
      <c r="C38640" s="227"/>
    </row>
    <row r="38641" spans="3:3" ht="15.6" x14ac:dyDescent="0.3">
      <c r="C38641" s="227"/>
    </row>
    <row r="38642" spans="3:3" ht="15.6" x14ac:dyDescent="0.3">
      <c r="C38642" s="227"/>
    </row>
    <row r="38643" spans="3:3" ht="15.6" x14ac:dyDescent="0.3">
      <c r="C38643" s="227"/>
    </row>
    <row r="38644" spans="3:3" ht="15.6" x14ac:dyDescent="0.3">
      <c r="C38644" s="227"/>
    </row>
    <row r="38645" spans="3:3" ht="15.6" x14ac:dyDescent="0.3">
      <c r="C38645" s="227"/>
    </row>
    <row r="38646" spans="3:3" ht="15.6" x14ac:dyDescent="0.3">
      <c r="C38646" s="227"/>
    </row>
    <row r="38647" spans="3:3" ht="15.6" x14ac:dyDescent="0.3">
      <c r="C38647" s="227"/>
    </row>
    <row r="38648" spans="3:3" ht="15.6" x14ac:dyDescent="0.3">
      <c r="C38648" s="227"/>
    </row>
    <row r="38649" spans="3:3" ht="15.6" x14ac:dyDescent="0.3">
      <c r="C38649" s="227"/>
    </row>
    <row r="38650" spans="3:3" ht="15.6" x14ac:dyDescent="0.3">
      <c r="C38650" s="227"/>
    </row>
    <row r="38651" spans="3:3" ht="15.6" x14ac:dyDescent="0.3">
      <c r="C38651" s="227"/>
    </row>
    <row r="38652" spans="3:3" ht="15.6" x14ac:dyDescent="0.3">
      <c r="C38652" s="227"/>
    </row>
    <row r="38653" spans="3:3" ht="15.6" x14ac:dyDescent="0.3">
      <c r="C38653" s="227"/>
    </row>
    <row r="38654" spans="3:3" ht="15.6" x14ac:dyDescent="0.3">
      <c r="C38654" s="227"/>
    </row>
    <row r="38655" spans="3:3" ht="15.6" x14ac:dyDescent="0.3">
      <c r="C38655" s="227"/>
    </row>
    <row r="38656" spans="3:3" ht="15.6" x14ac:dyDescent="0.3">
      <c r="C38656" s="227"/>
    </row>
    <row r="38657" spans="3:3" ht="15.6" x14ac:dyDescent="0.3">
      <c r="C38657" s="227"/>
    </row>
    <row r="38658" spans="3:3" ht="15.6" x14ac:dyDescent="0.3">
      <c r="C38658" s="227"/>
    </row>
    <row r="38659" spans="3:3" ht="15.6" x14ac:dyDescent="0.3">
      <c r="C38659" s="227"/>
    </row>
    <row r="38660" spans="3:3" ht="15.6" x14ac:dyDescent="0.3">
      <c r="C38660" s="227"/>
    </row>
    <row r="38661" spans="3:3" ht="15.6" x14ac:dyDescent="0.3">
      <c r="C38661" s="227"/>
    </row>
    <row r="38662" spans="3:3" ht="15.6" x14ac:dyDescent="0.3">
      <c r="C38662" s="227"/>
    </row>
    <row r="38663" spans="3:3" ht="15.6" x14ac:dyDescent="0.3">
      <c r="C38663" s="227"/>
    </row>
    <row r="38664" spans="3:3" ht="15.6" x14ac:dyDescent="0.3">
      <c r="C38664" s="227"/>
    </row>
    <row r="38665" spans="3:3" ht="15.6" x14ac:dyDescent="0.3">
      <c r="C38665" s="227"/>
    </row>
    <row r="38666" spans="3:3" ht="15.6" x14ac:dyDescent="0.3">
      <c r="C38666" s="227"/>
    </row>
    <row r="38667" spans="3:3" ht="15.6" x14ac:dyDescent="0.3">
      <c r="C38667" s="227"/>
    </row>
    <row r="38668" spans="3:3" ht="15.6" x14ac:dyDescent="0.3">
      <c r="C38668" s="227"/>
    </row>
    <row r="38669" spans="3:3" ht="15.6" x14ac:dyDescent="0.3">
      <c r="C38669" s="227"/>
    </row>
    <row r="38670" spans="3:3" ht="15.6" x14ac:dyDescent="0.3">
      <c r="C38670" s="227"/>
    </row>
    <row r="38671" spans="3:3" ht="15.6" x14ac:dyDescent="0.3">
      <c r="C38671" s="227"/>
    </row>
    <row r="38672" spans="3:3" ht="15.6" x14ac:dyDescent="0.3">
      <c r="C38672" s="227"/>
    </row>
    <row r="38673" spans="3:3" ht="15.6" x14ac:dyDescent="0.3">
      <c r="C38673" s="227"/>
    </row>
    <row r="38674" spans="3:3" ht="15.6" x14ac:dyDescent="0.3">
      <c r="C38674" s="227"/>
    </row>
    <row r="38675" spans="3:3" ht="15.6" x14ac:dyDescent="0.3">
      <c r="C38675" s="227"/>
    </row>
    <row r="38676" spans="3:3" ht="15.6" x14ac:dyDescent="0.3">
      <c r="C38676" s="227"/>
    </row>
    <row r="38677" spans="3:3" ht="15.6" x14ac:dyDescent="0.3">
      <c r="C38677" s="227"/>
    </row>
    <row r="38678" spans="3:3" ht="15.6" x14ac:dyDescent="0.3">
      <c r="C38678" s="227"/>
    </row>
    <row r="38679" spans="3:3" ht="15.6" x14ac:dyDescent="0.3">
      <c r="C38679" s="227"/>
    </row>
    <row r="38680" spans="3:3" ht="15.6" x14ac:dyDescent="0.3">
      <c r="C38680" s="227"/>
    </row>
    <row r="38681" spans="3:3" ht="15.6" x14ac:dyDescent="0.3">
      <c r="C38681" s="227"/>
    </row>
    <row r="38682" spans="3:3" ht="15.6" x14ac:dyDescent="0.3">
      <c r="C38682" s="227"/>
    </row>
    <row r="38683" spans="3:3" ht="15.6" x14ac:dyDescent="0.3">
      <c r="C38683" s="227"/>
    </row>
    <row r="38684" spans="3:3" ht="15.6" x14ac:dyDescent="0.3">
      <c r="C38684" s="227"/>
    </row>
    <row r="38685" spans="3:3" ht="15.6" x14ac:dyDescent="0.3">
      <c r="C38685" s="227"/>
    </row>
    <row r="38686" spans="3:3" ht="15.6" x14ac:dyDescent="0.3">
      <c r="C38686" s="227"/>
    </row>
    <row r="38687" spans="3:3" ht="15.6" x14ac:dyDescent="0.3">
      <c r="C38687" s="227"/>
    </row>
    <row r="38688" spans="3:3" ht="15.6" x14ac:dyDescent="0.3">
      <c r="C38688" s="227"/>
    </row>
    <row r="38689" spans="3:3" ht="15.6" x14ac:dyDescent="0.3">
      <c r="C38689" s="227"/>
    </row>
    <row r="38690" spans="3:3" ht="15.6" x14ac:dyDescent="0.3">
      <c r="C38690" s="227"/>
    </row>
    <row r="38691" spans="3:3" ht="15.6" x14ac:dyDescent="0.3">
      <c r="C38691" s="227"/>
    </row>
    <row r="38692" spans="3:3" ht="15.6" x14ac:dyDescent="0.3">
      <c r="C38692" s="227"/>
    </row>
    <row r="38693" spans="3:3" ht="15.6" x14ac:dyDescent="0.3">
      <c r="C38693" s="227"/>
    </row>
    <row r="38694" spans="3:3" ht="15.6" x14ac:dyDescent="0.3">
      <c r="C38694" s="227"/>
    </row>
    <row r="38695" spans="3:3" ht="15.6" x14ac:dyDescent="0.3">
      <c r="C38695" s="227"/>
    </row>
    <row r="38696" spans="3:3" ht="15.6" x14ac:dyDescent="0.3">
      <c r="C38696" s="227"/>
    </row>
    <row r="38697" spans="3:3" ht="15.6" x14ac:dyDescent="0.3">
      <c r="C38697" s="227"/>
    </row>
    <row r="38698" spans="3:3" ht="15.6" x14ac:dyDescent="0.3">
      <c r="C38698" s="227"/>
    </row>
    <row r="38699" spans="3:3" ht="15.6" x14ac:dyDescent="0.3">
      <c r="C38699" s="227"/>
    </row>
    <row r="38700" spans="3:3" ht="15.6" x14ac:dyDescent="0.3">
      <c r="C38700" s="227"/>
    </row>
    <row r="38701" spans="3:3" ht="15.6" x14ac:dyDescent="0.3">
      <c r="C38701" s="227"/>
    </row>
    <row r="38702" spans="3:3" ht="15.6" x14ac:dyDescent="0.3">
      <c r="C38702" s="227"/>
    </row>
    <row r="38703" spans="3:3" ht="15.6" x14ac:dyDescent="0.3">
      <c r="C38703" s="227"/>
    </row>
    <row r="38704" spans="3:3" ht="15.6" x14ac:dyDescent="0.3">
      <c r="C38704" s="227"/>
    </row>
    <row r="38705" spans="3:3" ht="15.6" x14ac:dyDescent="0.3">
      <c r="C38705" s="227"/>
    </row>
    <row r="38706" spans="3:3" ht="15.6" x14ac:dyDescent="0.3">
      <c r="C38706" s="227"/>
    </row>
    <row r="38707" spans="3:3" ht="15.6" x14ac:dyDescent="0.3">
      <c r="C38707" s="227"/>
    </row>
    <row r="38708" spans="3:3" ht="15.6" x14ac:dyDescent="0.3">
      <c r="C38708" s="227"/>
    </row>
    <row r="38709" spans="3:3" ht="15.6" x14ac:dyDescent="0.3">
      <c r="C38709" s="227"/>
    </row>
    <row r="38710" spans="3:3" ht="15.6" x14ac:dyDescent="0.3">
      <c r="C38710" s="227"/>
    </row>
    <row r="38711" spans="3:3" ht="15.6" x14ac:dyDescent="0.3">
      <c r="C38711" s="227"/>
    </row>
    <row r="38712" spans="3:3" ht="15.6" x14ac:dyDescent="0.3">
      <c r="C38712" s="227"/>
    </row>
    <row r="38713" spans="3:3" ht="15.6" x14ac:dyDescent="0.3">
      <c r="C38713" s="227"/>
    </row>
    <row r="38714" spans="3:3" ht="15.6" x14ac:dyDescent="0.3">
      <c r="C38714" s="227"/>
    </row>
    <row r="38715" spans="3:3" ht="15.6" x14ac:dyDescent="0.3">
      <c r="C38715" s="227"/>
    </row>
    <row r="38716" spans="3:3" ht="15.6" x14ac:dyDescent="0.3">
      <c r="C38716" s="227"/>
    </row>
    <row r="38717" spans="3:3" ht="15.6" x14ac:dyDescent="0.3">
      <c r="C38717" s="227"/>
    </row>
    <row r="38718" spans="3:3" ht="15.6" x14ac:dyDescent="0.3">
      <c r="C38718" s="227"/>
    </row>
    <row r="38719" spans="3:3" ht="15.6" x14ac:dyDescent="0.3">
      <c r="C38719" s="227"/>
    </row>
    <row r="38720" spans="3:3" ht="15.6" x14ac:dyDescent="0.3">
      <c r="C38720" s="227"/>
    </row>
    <row r="38721" spans="3:3" ht="15.6" x14ac:dyDescent="0.3">
      <c r="C38721" s="227"/>
    </row>
    <row r="38722" spans="3:3" ht="15.6" x14ac:dyDescent="0.3">
      <c r="C38722" s="227"/>
    </row>
    <row r="38723" spans="3:3" ht="15.6" x14ac:dyDescent="0.3">
      <c r="C38723" s="227"/>
    </row>
    <row r="38724" spans="3:3" ht="15.6" x14ac:dyDescent="0.3">
      <c r="C38724" s="227"/>
    </row>
    <row r="38725" spans="3:3" ht="15.6" x14ac:dyDescent="0.3">
      <c r="C38725" s="227"/>
    </row>
    <row r="38726" spans="3:3" ht="15.6" x14ac:dyDescent="0.3">
      <c r="C38726" s="227"/>
    </row>
    <row r="38727" spans="3:3" ht="15.6" x14ac:dyDescent="0.3">
      <c r="C38727" s="227"/>
    </row>
    <row r="38728" spans="3:3" ht="15.6" x14ac:dyDescent="0.3">
      <c r="C38728" s="227"/>
    </row>
    <row r="38729" spans="3:3" ht="15.6" x14ac:dyDescent="0.3">
      <c r="C38729" s="227"/>
    </row>
    <row r="38730" spans="3:3" ht="15.6" x14ac:dyDescent="0.3">
      <c r="C38730" s="227"/>
    </row>
    <row r="38731" spans="3:3" ht="15.6" x14ac:dyDescent="0.3">
      <c r="C38731" s="227"/>
    </row>
    <row r="38732" spans="3:3" ht="15.6" x14ac:dyDescent="0.3">
      <c r="C38732" s="227"/>
    </row>
    <row r="38733" spans="3:3" ht="15.6" x14ac:dyDescent="0.3">
      <c r="C38733" s="227"/>
    </row>
    <row r="38734" spans="3:3" ht="15.6" x14ac:dyDescent="0.3">
      <c r="C38734" s="227"/>
    </row>
    <row r="38735" spans="3:3" ht="15.6" x14ac:dyDescent="0.3">
      <c r="C38735" s="227"/>
    </row>
    <row r="38736" spans="3:3" ht="15.6" x14ac:dyDescent="0.3">
      <c r="C38736" s="227"/>
    </row>
    <row r="38737" spans="3:3" ht="15.6" x14ac:dyDescent="0.3">
      <c r="C38737" s="227"/>
    </row>
    <row r="38738" spans="3:3" ht="15.6" x14ac:dyDescent="0.3">
      <c r="C38738" s="227"/>
    </row>
    <row r="38739" spans="3:3" ht="15.6" x14ac:dyDescent="0.3">
      <c r="C38739" s="227"/>
    </row>
    <row r="38740" spans="3:3" ht="15.6" x14ac:dyDescent="0.3">
      <c r="C38740" s="227"/>
    </row>
    <row r="38741" spans="3:3" ht="15.6" x14ac:dyDescent="0.3">
      <c r="C38741" s="227"/>
    </row>
    <row r="38742" spans="3:3" ht="15.6" x14ac:dyDescent="0.3">
      <c r="C38742" s="227"/>
    </row>
    <row r="38743" spans="3:3" ht="15.6" x14ac:dyDescent="0.3">
      <c r="C38743" s="227"/>
    </row>
    <row r="38744" spans="3:3" ht="15.6" x14ac:dyDescent="0.3">
      <c r="C38744" s="227"/>
    </row>
    <row r="38745" spans="3:3" ht="15.6" x14ac:dyDescent="0.3">
      <c r="C38745" s="227"/>
    </row>
    <row r="38746" spans="3:3" ht="15.6" x14ac:dyDescent="0.3">
      <c r="C38746" s="227"/>
    </row>
    <row r="38747" spans="3:3" ht="15.6" x14ac:dyDescent="0.3">
      <c r="C38747" s="227"/>
    </row>
    <row r="38748" spans="3:3" ht="15.6" x14ac:dyDescent="0.3">
      <c r="C38748" s="227"/>
    </row>
    <row r="38749" spans="3:3" ht="15.6" x14ac:dyDescent="0.3">
      <c r="C38749" s="227"/>
    </row>
    <row r="38750" spans="3:3" ht="15.6" x14ac:dyDescent="0.3">
      <c r="C38750" s="227"/>
    </row>
    <row r="38751" spans="3:3" ht="15.6" x14ac:dyDescent="0.3">
      <c r="C38751" s="227"/>
    </row>
    <row r="38752" spans="3:3" ht="15.6" x14ac:dyDescent="0.3">
      <c r="C38752" s="227"/>
    </row>
    <row r="38753" spans="3:3" ht="15.6" x14ac:dyDescent="0.3">
      <c r="C38753" s="227"/>
    </row>
    <row r="38754" spans="3:3" ht="15.6" x14ac:dyDescent="0.3">
      <c r="C38754" s="227"/>
    </row>
    <row r="38755" spans="3:3" ht="15.6" x14ac:dyDescent="0.3">
      <c r="C38755" s="227"/>
    </row>
    <row r="38756" spans="3:3" ht="15.6" x14ac:dyDescent="0.3">
      <c r="C38756" s="227"/>
    </row>
    <row r="38757" spans="3:3" ht="15.6" x14ac:dyDescent="0.3">
      <c r="C38757" s="227"/>
    </row>
    <row r="38758" spans="3:3" ht="15.6" x14ac:dyDescent="0.3">
      <c r="C38758" s="227"/>
    </row>
    <row r="38759" spans="3:3" ht="15.6" x14ac:dyDescent="0.3">
      <c r="C38759" s="227"/>
    </row>
    <row r="38760" spans="3:3" ht="15.6" x14ac:dyDescent="0.3">
      <c r="C38760" s="227"/>
    </row>
    <row r="38761" spans="3:3" ht="15.6" x14ac:dyDescent="0.3">
      <c r="C38761" s="227"/>
    </row>
    <row r="38762" spans="3:3" ht="15.6" x14ac:dyDescent="0.3">
      <c r="C38762" s="227"/>
    </row>
    <row r="38763" spans="3:3" ht="15.6" x14ac:dyDescent="0.3">
      <c r="C38763" s="227"/>
    </row>
    <row r="38764" spans="3:3" ht="15.6" x14ac:dyDescent="0.3">
      <c r="C38764" s="227"/>
    </row>
    <row r="38765" spans="3:3" ht="15.6" x14ac:dyDescent="0.3">
      <c r="C38765" s="227"/>
    </row>
    <row r="38766" spans="3:3" ht="15.6" x14ac:dyDescent="0.3">
      <c r="C38766" s="227"/>
    </row>
    <row r="38767" spans="3:3" ht="15.6" x14ac:dyDescent="0.3">
      <c r="C38767" s="227"/>
    </row>
    <row r="38768" spans="3:3" ht="15.6" x14ac:dyDescent="0.3">
      <c r="C38768" s="227"/>
    </row>
    <row r="38769" spans="3:3" ht="15.6" x14ac:dyDescent="0.3">
      <c r="C38769" s="227"/>
    </row>
    <row r="38770" spans="3:3" ht="15.6" x14ac:dyDescent="0.3">
      <c r="C38770" s="227"/>
    </row>
    <row r="38771" spans="3:3" ht="15.6" x14ac:dyDescent="0.3">
      <c r="C38771" s="227"/>
    </row>
    <row r="38772" spans="3:3" ht="15.6" x14ac:dyDescent="0.3">
      <c r="C38772" s="227"/>
    </row>
    <row r="38773" spans="3:3" ht="15.6" x14ac:dyDescent="0.3">
      <c r="C38773" s="227"/>
    </row>
    <row r="38774" spans="3:3" ht="15.6" x14ac:dyDescent="0.3">
      <c r="C38774" s="227"/>
    </row>
    <row r="38775" spans="3:3" ht="15.6" x14ac:dyDescent="0.3">
      <c r="C38775" s="227"/>
    </row>
    <row r="38776" spans="3:3" ht="15.6" x14ac:dyDescent="0.3">
      <c r="C38776" s="227"/>
    </row>
    <row r="38777" spans="3:3" ht="15.6" x14ac:dyDescent="0.3">
      <c r="C38777" s="227"/>
    </row>
    <row r="38778" spans="3:3" ht="15.6" x14ac:dyDescent="0.3">
      <c r="C38778" s="227"/>
    </row>
    <row r="38779" spans="3:3" ht="15.6" x14ac:dyDescent="0.3">
      <c r="C38779" s="227"/>
    </row>
    <row r="38780" spans="3:3" ht="15.6" x14ac:dyDescent="0.3">
      <c r="C38780" s="227"/>
    </row>
    <row r="38781" spans="3:3" ht="15.6" x14ac:dyDescent="0.3">
      <c r="C38781" s="227"/>
    </row>
    <row r="38782" spans="3:3" ht="15.6" x14ac:dyDescent="0.3">
      <c r="C38782" s="227"/>
    </row>
    <row r="38783" spans="3:3" ht="15.6" x14ac:dyDescent="0.3">
      <c r="C38783" s="227"/>
    </row>
    <row r="38784" spans="3:3" ht="15.6" x14ac:dyDescent="0.3">
      <c r="C38784" s="227"/>
    </row>
    <row r="38785" spans="3:3" ht="15.6" x14ac:dyDescent="0.3">
      <c r="C38785" s="227"/>
    </row>
    <row r="38786" spans="3:3" ht="15.6" x14ac:dyDescent="0.3">
      <c r="C38786" s="227"/>
    </row>
    <row r="38787" spans="3:3" ht="15.6" x14ac:dyDescent="0.3">
      <c r="C38787" s="227"/>
    </row>
    <row r="38788" spans="3:3" ht="15.6" x14ac:dyDescent="0.3">
      <c r="C38788" s="227"/>
    </row>
    <row r="38789" spans="3:3" ht="15.6" x14ac:dyDescent="0.3">
      <c r="C38789" s="227"/>
    </row>
    <row r="38790" spans="3:3" ht="15.6" x14ac:dyDescent="0.3">
      <c r="C38790" s="227"/>
    </row>
    <row r="38791" spans="3:3" ht="15.6" x14ac:dyDescent="0.3">
      <c r="C38791" s="227"/>
    </row>
    <row r="38792" spans="3:3" ht="15.6" x14ac:dyDescent="0.3">
      <c r="C38792" s="227"/>
    </row>
    <row r="38793" spans="3:3" ht="15.6" x14ac:dyDescent="0.3">
      <c r="C38793" s="227"/>
    </row>
    <row r="38794" spans="3:3" ht="15.6" x14ac:dyDescent="0.3">
      <c r="C38794" s="227"/>
    </row>
    <row r="38795" spans="3:3" ht="15.6" x14ac:dyDescent="0.3">
      <c r="C38795" s="227"/>
    </row>
    <row r="38796" spans="3:3" ht="15.6" x14ac:dyDescent="0.3">
      <c r="C38796" s="227"/>
    </row>
    <row r="38797" spans="3:3" ht="15.6" x14ac:dyDescent="0.3">
      <c r="C38797" s="227"/>
    </row>
    <row r="38798" spans="3:3" ht="15.6" x14ac:dyDescent="0.3">
      <c r="C38798" s="227"/>
    </row>
    <row r="38799" spans="3:3" ht="15.6" x14ac:dyDescent="0.3">
      <c r="C38799" s="227"/>
    </row>
    <row r="38800" spans="3:3" ht="15.6" x14ac:dyDescent="0.3">
      <c r="C38800" s="227"/>
    </row>
    <row r="38801" spans="3:3" ht="15.6" x14ac:dyDescent="0.3">
      <c r="C38801" s="227"/>
    </row>
    <row r="38802" spans="3:3" ht="15.6" x14ac:dyDescent="0.3">
      <c r="C38802" s="227"/>
    </row>
    <row r="38803" spans="3:3" ht="15.6" x14ac:dyDescent="0.3">
      <c r="C38803" s="227"/>
    </row>
    <row r="38804" spans="3:3" ht="15.6" x14ac:dyDescent="0.3">
      <c r="C38804" s="227"/>
    </row>
    <row r="38805" spans="3:3" ht="15.6" x14ac:dyDescent="0.3">
      <c r="C38805" s="227"/>
    </row>
    <row r="38806" spans="3:3" ht="15.6" x14ac:dyDescent="0.3">
      <c r="C38806" s="227"/>
    </row>
    <row r="38807" spans="3:3" ht="15.6" x14ac:dyDescent="0.3">
      <c r="C38807" s="227"/>
    </row>
    <row r="38808" spans="3:3" ht="15.6" x14ac:dyDescent="0.3">
      <c r="C38808" s="227"/>
    </row>
    <row r="38809" spans="3:3" ht="15.6" x14ac:dyDescent="0.3">
      <c r="C38809" s="227"/>
    </row>
    <row r="38810" spans="3:3" ht="15.6" x14ac:dyDescent="0.3">
      <c r="C38810" s="227"/>
    </row>
    <row r="38811" spans="3:3" ht="15.6" x14ac:dyDescent="0.3">
      <c r="C38811" s="227"/>
    </row>
    <row r="38812" spans="3:3" ht="15.6" x14ac:dyDescent="0.3">
      <c r="C38812" s="227"/>
    </row>
    <row r="38813" spans="3:3" ht="15.6" x14ac:dyDescent="0.3">
      <c r="C38813" s="227"/>
    </row>
    <row r="38814" spans="3:3" ht="15.6" x14ac:dyDescent="0.3">
      <c r="C38814" s="227"/>
    </row>
    <row r="38815" spans="3:3" ht="15.6" x14ac:dyDescent="0.3">
      <c r="C38815" s="227"/>
    </row>
    <row r="38816" spans="3:3" ht="15.6" x14ac:dyDescent="0.3">
      <c r="C38816" s="227"/>
    </row>
    <row r="38817" spans="3:3" ht="15.6" x14ac:dyDescent="0.3">
      <c r="C38817" s="227"/>
    </row>
    <row r="38818" spans="3:3" ht="15.6" x14ac:dyDescent="0.3">
      <c r="C38818" s="227"/>
    </row>
    <row r="38819" spans="3:3" ht="15.6" x14ac:dyDescent="0.3">
      <c r="C38819" s="227"/>
    </row>
    <row r="38820" spans="3:3" ht="15.6" x14ac:dyDescent="0.3">
      <c r="C38820" s="227"/>
    </row>
    <row r="38821" spans="3:3" ht="15.6" x14ac:dyDescent="0.3">
      <c r="C38821" s="227"/>
    </row>
    <row r="38822" spans="3:3" ht="15.6" x14ac:dyDescent="0.3">
      <c r="C38822" s="227"/>
    </row>
    <row r="38823" spans="3:3" ht="15.6" x14ac:dyDescent="0.3">
      <c r="C38823" s="227"/>
    </row>
    <row r="38824" spans="3:3" ht="15.6" x14ac:dyDescent="0.3">
      <c r="C38824" s="227"/>
    </row>
    <row r="38825" spans="3:3" ht="15.6" x14ac:dyDescent="0.3">
      <c r="C38825" s="227"/>
    </row>
    <row r="38826" spans="3:3" ht="15.6" x14ac:dyDescent="0.3">
      <c r="C38826" s="227"/>
    </row>
    <row r="38827" spans="3:3" ht="15.6" x14ac:dyDescent="0.3">
      <c r="C38827" s="227"/>
    </row>
    <row r="38828" spans="3:3" ht="15.6" x14ac:dyDescent="0.3">
      <c r="C38828" s="227"/>
    </row>
    <row r="38829" spans="3:3" ht="15.6" x14ac:dyDescent="0.3">
      <c r="C38829" s="227"/>
    </row>
    <row r="38830" spans="3:3" ht="15.6" x14ac:dyDescent="0.3">
      <c r="C38830" s="227"/>
    </row>
    <row r="38831" spans="3:3" ht="15.6" x14ac:dyDescent="0.3">
      <c r="C38831" s="227"/>
    </row>
    <row r="38832" spans="3:3" ht="15.6" x14ac:dyDescent="0.3">
      <c r="C38832" s="227"/>
    </row>
    <row r="38833" spans="3:3" ht="15.6" x14ac:dyDescent="0.3">
      <c r="C38833" s="227"/>
    </row>
    <row r="38834" spans="3:3" ht="15.6" x14ac:dyDescent="0.3">
      <c r="C38834" s="227"/>
    </row>
    <row r="38835" spans="3:3" ht="15.6" x14ac:dyDescent="0.3">
      <c r="C38835" s="227"/>
    </row>
    <row r="38836" spans="3:3" ht="15.6" x14ac:dyDescent="0.3">
      <c r="C38836" s="227"/>
    </row>
    <row r="38837" spans="3:3" ht="15.6" x14ac:dyDescent="0.3">
      <c r="C38837" s="227"/>
    </row>
    <row r="38838" spans="3:3" ht="15.6" x14ac:dyDescent="0.3">
      <c r="C38838" s="227"/>
    </row>
    <row r="38839" spans="3:3" ht="15.6" x14ac:dyDescent="0.3">
      <c r="C38839" s="227"/>
    </row>
    <row r="38840" spans="3:3" ht="15.6" x14ac:dyDescent="0.3">
      <c r="C38840" s="227"/>
    </row>
    <row r="38841" spans="3:3" ht="15.6" x14ac:dyDescent="0.3">
      <c r="C38841" s="227"/>
    </row>
    <row r="38842" spans="3:3" ht="15.6" x14ac:dyDescent="0.3">
      <c r="C38842" s="227"/>
    </row>
    <row r="38843" spans="3:3" ht="15.6" x14ac:dyDescent="0.3">
      <c r="C38843" s="227"/>
    </row>
    <row r="38844" spans="3:3" ht="15.6" x14ac:dyDescent="0.3">
      <c r="C38844" s="227"/>
    </row>
    <row r="38845" spans="3:3" ht="15.6" x14ac:dyDescent="0.3">
      <c r="C38845" s="227"/>
    </row>
    <row r="38846" spans="3:3" ht="15.6" x14ac:dyDescent="0.3">
      <c r="C38846" s="227"/>
    </row>
    <row r="38847" spans="3:3" ht="15.6" x14ac:dyDescent="0.3">
      <c r="C38847" s="227"/>
    </row>
    <row r="38848" spans="3:3" ht="15.6" x14ac:dyDescent="0.3">
      <c r="C38848" s="227"/>
    </row>
    <row r="38849" spans="3:3" ht="15.6" x14ac:dyDescent="0.3">
      <c r="C38849" s="227"/>
    </row>
    <row r="38850" spans="3:3" ht="15.6" x14ac:dyDescent="0.3">
      <c r="C38850" s="227"/>
    </row>
    <row r="38851" spans="3:3" ht="15.6" x14ac:dyDescent="0.3">
      <c r="C38851" s="227"/>
    </row>
    <row r="38852" spans="3:3" ht="15.6" x14ac:dyDescent="0.3">
      <c r="C38852" s="227"/>
    </row>
    <row r="38853" spans="3:3" ht="15.6" x14ac:dyDescent="0.3">
      <c r="C38853" s="227"/>
    </row>
    <row r="38854" spans="3:3" ht="15.6" x14ac:dyDescent="0.3">
      <c r="C38854" s="227"/>
    </row>
    <row r="38855" spans="3:3" ht="15.6" x14ac:dyDescent="0.3">
      <c r="C38855" s="227"/>
    </row>
    <row r="38856" spans="3:3" ht="15.6" x14ac:dyDescent="0.3">
      <c r="C38856" s="227"/>
    </row>
    <row r="38857" spans="3:3" ht="15.6" x14ac:dyDescent="0.3">
      <c r="C38857" s="227"/>
    </row>
    <row r="38858" spans="3:3" ht="15.6" x14ac:dyDescent="0.3">
      <c r="C38858" s="227"/>
    </row>
    <row r="38859" spans="3:3" ht="15.6" x14ac:dyDescent="0.3">
      <c r="C38859" s="227"/>
    </row>
    <row r="38860" spans="3:3" ht="15.6" x14ac:dyDescent="0.3">
      <c r="C38860" s="227"/>
    </row>
    <row r="38861" spans="3:3" ht="15.6" x14ac:dyDescent="0.3">
      <c r="C38861" s="227"/>
    </row>
    <row r="38862" spans="3:3" ht="15.6" x14ac:dyDescent="0.3">
      <c r="C38862" s="227"/>
    </row>
    <row r="38863" spans="3:3" ht="15.6" x14ac:dyDescent="0.3">
      <c r="C38863" s="227"/>
    </row>
    <row r="38864" spans="3:3" ht="15.6" x14ac:dyDescent="0.3">
      <c r="C38864" s="227"/>
    </row>
    <row r="38865" spans="3:3" ht="15.6" x14ac:dyDescent="0.3">
      <c r="C38865" s="227"/>
    </row>
    <row r="38866" spans="3:3" ht="15.6" x14ac:dyDescent="0.3">
      <c r="C38866" s="227"/>
    </row>
    <row r="38867" spans="3:3" ht="15.6" x14ac:dyDescent="0.3">
      <c r="C38867" s="227"/>
    </row>
    <row r="38868" spans="3:3" ht="15.6" x14ac:dyDescent="0.3">
      <c r="C38868" s="227"/>
    </row>
    <row r="38869" spans="3:3" ht="15.6" x14ac:dyDescent="0.3">
      <c r="C38869" s="227"/>
    </row>
    <row r="38870" spans="3:3" ht="15.6" x14ac:dyDescent="0.3">
      <c r="C38870" s="227"/>
    </row>
    <row r="38871" spans="3:3" ht="15.6" x14ac:dyDescent="0.3">
      <c r="C38871" s="227"/>
    </row>
    <row r="38872" spans="3:3" ht="15.6" x14ac:dyDescent="0.3">
      <c r="C38872" s="227"/>
    </row>
    <row r="38873" spans="3:3" ht="15.6" x14ac:dyDescent="0.3">
      <c r="C38873" s="227"/>
    </row>
    <row r="38874" spans="3:3" ht="15.6" x14ac:dyDescent="0.3">
      <c r="C38874" s="227"/>
    </row>
    <row r="38875" spans="3:3" ht="15.6" x14ac:dyDescent="0.3">
      <c r="C38875" s="227"/>
    </row>
    <row r="38876" spans="3:3" ht="15.6" x14ac:dyDescent="0.3">
      <c r="C38876" s="227"/>
    </row>
    <row r="38877" spans="3:3" ht="15.6" x14ac:dyDescent="0.3">
      <c r="C38877" s="227"/>
    </row>
    <row r="38878" spans="3:3" ht="15.6" x14ac:dyDescent="0.3">
      <c r="C38878" s="227"/>
    </row>
    <row r="38879" spans="3:3" ht="15.6" x14ac:dyDescent="0.3">
      <c r="C38879" s="227"/>
    </row>
    <row r="38880" spans="3:3" ht="15.6" x14ac:dyDescent="0.3">
      <c r="C38880" s="227"/>
    </row>
    <row r="38881" spans="3:3" ht="15.6" x14ac:dyDescent="0.3">
      <c r="C38881" s="227"/>
    </row>
    <row r="38882" spans="3:3" ht="15.6" x14ac:dyDescent="0.3">
      <c r="C38882" s="227"/>
    </row>
    <row r="38883" spans="3:3" ht="15.6" x14ac:dyDescent="0.3">
      <c r="C38883" s="227"/>
    </row>
    <row r="38884" spans="3:3" ht="15.6" x14ac:dyDescent="0.3">
      <c r="C38884" s="227"/>
    </row>
    <row r="38885" spans="3:3" ht="15.6" x14ac:dyDescent="0.3">
      <c r="C38885" s="227"/>
    </row>
    <row r="38886" spans="3:3" ht="15.6" x14ac:dyDescent="0.3">
      <c r="C38886" s="227"/>
    </row>
    <row r="38887" spans="3:3" ht="15.6" x14ac:dyDescent="0.3">
      <c r="C38887" s="227"/>
    </row>
    <row r="38888" spans="3:3" ht="15.6" x14ac:dyDescent="0.3">
      <c r="C38888" s="227"/>
    </row>
    <row r="38889" spans="3:3" ht="15.6" x14ac:dyDescent="0.3">
      <c r="C38889" s="227"/>
    </row>
    <row r="38890" spans="3:3" ht="15.6" x14ac:dyDescent="0.3">
      <c r="C38890" s="227"/>
    </row>
    <row r="38891" spans="3:3" ht="15.6" x14ac:dyDescent="0.3">
      <c r="C38891" s="227"/>
    </row>
    <row r="38892" spans="3:3" ht="15.6" x14ac:dyDescent="0.3">
      <c r="C38892" s="227"/>
    </row>
    <row r="38893" spans="3:3" ht="15.6" x14ac:dyDescent="0.3">
      <c r="C38893" s="227"/>
    </row>
    <row r="38894" spans="3:3" ht="15.6" x14ac:dyDescent="0.3">
      <c r="C38894" s="227"/>
    </row>
    <row r="38895" spans="3:3" ht="15.6" x14ac:dyDescent="0.3">
      <c r="C38895" s="227"/>
    </row>
    <row r="38896" spans="3:3" ht="15.6" x14ac:dyDescent="0.3">
      <c r="C38896" s="227"/>
    </row>
    <row r="38897" spans="3:3" ht="15.6" x14ac:dyDescent="0.3">
      <c r="C38897" s="227"/>
    </row>
    <row r="38898" spans="3:3" ht="15.6" x14ac:dyDescent="0.3">
      <c r="C38898" s="227"/>
    </row>
    <row r="38899" spans="3:3" ht="15.6" x14ac:dyDescent="0.3">
      <c r="C38899" s="227"/>
    </row>
    <row r="38900" spans="3:3" ht="15.6" x14ac:dyDescent="0.3">
      <c r="C38900" s="227"/>
    </row>
    <row r="38901" spans="3:3" ht="15.6" x14ac:dyDescent="0.3">
      <c r="C38901" s="227"/>
    </row>
    <row r="38902" spans="3:3" ht="15.6" x14ac:dyDescent="0.3">
      <c r="C38902" s="227"/>
    </row>
    <row r="38903" spans="3:3" ht="15.6" x14ac:dyDescent="0.3">
      <c r="C38903" s="227"/>
    </row>
    <row r="38904" spans="3:3" ht="15.6" x14ac:dyDescent="0.3">
      <c r="C38904" s="227"/>
    </row>
    <row r="38905" spans="3:3" ht="15.6" x14ac:dyDescent="0.3">
      <c r="C38905" s="227"/>
    </row>
    <row r="38906" spans="3:3" ht="15.6" x14ac:dyDescent="0.3">
      <c r="C38906" s="227"/>
    </row>
    <row r="38907" spans="3:3" ht="15.6" x14ac:dyDescent="0.3">
      <c r="C38907" s="227"/>
    </row>
    <row r="38908" spans="3:3" ht="15.6" x14ac:dyDescent="0.3">
      <c r="C38908" s="227"/>
    </row>
    <row r="38909" spans="3:3" ht="15.6" x14ac:dyDescent="0.3">
      <c r="C38909" s="227"/>
    </row>
    <row r="38910" spans="3:3" ht="15.6" x14ac:dyDescent="0.3">
      <c r="C38910" s="227"/>
    </row>
    <row r="38911" spans="3:3" ht="15.6" x14ac:dyDescent="0.3">
      <c r="C38911" s="227"/>
    </row>
    <row r="38912" spans="3:3" ht="15.6" x14ac:dyDescent="0.3">
      <c r="C38912" s="227"/>
    </row>
    <row r="38913" spans="3:3" ht="15.6" x14ac:dyDescent="0.3">
      <c r="C38913" s="227"/>
    </row>
    <row r="38914" spans="3:3" ht="15.6" x14ac:dyDescent="0.3">
      <c r="C38914" s="227"/>
    </row>
    <row r="38915" spans="3:3" ht="15.6" x14ac:dyDescent="0.3">
      <c r="C38915" s="227"/>
    </row>
    <row r="38916" spans="3:3" ht="15.6" x14ac:dyDescent="0.3">
      <c r="C38916" s="227"/>
    </row>
    <row r="38917" spans="3:3" ht="15.6" x14ac:dyDescent="0.3">
      <c r="C38917" s="227"/>
    </row>
    <row r="38918" spans="3:3" ht="15.6" x14ac:dyDescent="0.3">
      <c r="C38918" s="227"/>
    </row>
    <row r="38919" spans="3:3" ht="15.6" x14ac:dyDescent="0.3">
      <c r="C38919" s="227"/>
    </row>
    <row r="38920" spans="3:3" ht="15.6" x14ac:dyDescent="0.3">
      <c r="C38920" s="227"/>
    </row>
    <row r="38921" spans="3:3" ht="15.6" x14ac:dyDescent="0.3">
      <c r="C38921" s="227"/>
    </row>
    <row r="38922" spans="3:3" ht="15.6" x14ac:dyDescent="0.3">
      <c r="C38922" s="227"/>
    </row>
    <row r="38923" spans="3:3" ht="15.6" x14ac:dyDescent="0.3">
      <c r="C38923" s="227"/>
    </row>
    <row r="38924" spans="3:3" ht="15.6" x14ac:dyDescent="0.3">
      <c r="C38924" s="227"/>
    </row>
    <row r="38925" spans="3:3" ht="15.6" x14ac:dyDescent="0.3">
      <c r="C38925" s="227"/>
    </row>
    <row r="38926" spans="3:3" ht="15.6" x14ac:dyDescent="0.3">
      <c r="C38926" s="227"/>
    </row>
    <row r="38927" spans="3:3" ht="15.6" x14ac:dyDescent="0.3">
      <c r="C38927" s="227"/>
    </row>
    <row r="38928" spans="3:3" ht="15.6" x14ac:dyDescent="0.3">
      <c r="C38928" s="227"/>
    </row>
    <row r="38929" spans="3:3" ht="15.6" x14ac:dyDescent="0.3">
      <c r="C38929" s="227"/>
    </row>
    <row r="38930" spans="3:3" ht="15.6" x14ac:dyDescent="0.3">
      <c r="C38930" s="227"/>
    </row>
    <row r="38931" spans="3:3" ht="15.6" x14ac:dyDescent="0.3">
      <c r="C38931" s="227"/>
    </row>
    <row r="38932" spans="3:3" ht="15.6" x14ac:dyDescent="0.3">
      <c r="C38932" s="227"/>
    </row>
    <row r="38933" spans="3:3" ht="15.6" x14ac:dyDescent="0.3">
      <c r="C38933" s="227"/>
    </row>
    <row r="38934" spans="3:3" ht="15.6" x14ac:dyDescent="0.3">
      <c r="C38934" s="227"/>
    </row>
    <row r="38935" spans="3:3" ht="15.6" x14ac:dyDescent="0.3">
      <c r="C38935" s="227"/>
    </row>
    <row r="38936" spans="3:3" ht="15.6" x14ac:dyDescent="0.3">
      <c r="C38936" s="227"/>
    </row>
    <row r="38937" spans="3:3" ht="15.6" x14ac:dyDescent="0.3">
      <c r="C38937" s="227"/>
    </row>
    <row r="38938" spans="3:3" ht="15.6" x14ac:dyDescent="0.3">
      <c r="C38938" s="227"/>
    </row>
    <row r="38939" spans="3:3" ht="15.6" x14ac:dyDescent="0.3">
      <c r="C38939" s="227"/>
    </row>
    <row r="38940" spans="3:3" ht="15.6" x14ac:dyDescent="0.3">
      <c r="C38940" s="227"/>
    </row>
    <row r="38941" spans="3:3" ht="15.6" x14ac:dyDescent="0.3">
      <c r="C38941" s="227"/>
    </row>
    <row r="38942" spans="3:3" ht="15.6" x14ac:dyDescent="0.3">
      <c r="C38942" s="227"/>
    </row>
    <row r="38943" spans="3:3" ht="15.6" x14ac:dyDescent="0.3">
      <c r="C38943" s="227"/>
    </row>
    <row r="38944" spans="3:3" ht="15.6" x14ac:dyDescent="0.3">
      <c r="C38944" s="227"/>
    </row>
    <row r="38945" spans="3:3" ht="15.6" x14ac:dyDescent="0.3">
      <c r="C38945" s="227"/>
    </row>
    <row r="38946" spans="3:3" ht="15.6" x14ac:dyDescent="0.3">
      <c r="C38946" s="227"/>
    </row>
    <row r="38947" spans="3:3" ht="15.6" x14ac:dyDescent="0.3">
      <c r="C38947" s="227"/>
    </row>
    <row r="38948" spans="3:3" ht="15.6" x14ac:dyDescent="0.3">
      <c r="C38948" s="227"/>
    </row>
    <row r="38949" spans="3:3" ht="15.6" x14ac:dyDescent="0.3">
      <c r="C38949" s="227"/>
    </row>
    <row r="38950" spans="3:3" ht="15.6" x14ac:dyDescent="0.3">
      <c r="C38950" s="227"/>
    </row>
    <row r="38951" spans="3:3" ht="15.6" x14ac:dyDescent="0.3">
      <c r="C38951" s="227"/>
    </row>
    <row r="38952" spans="3:3" ht="15.6" x14ac:dyDescent="0.3">
      <c r="C38952" s="227"/>
    </row>
    <row r="38953" spans="3:3" ht="15.6" x14ac:dyDescent="0.3">
      <c r="C38953" s="227"/>
    </row>
    <row r="38954" spans="3:3" ht="15.6" x14ac:dyDescent="0.3">
      <c r="C38954" s="227"/>
    </row>
    <row r="38955" spans="3:3" ht="15.6" x14ac:dyDescent="0.3">
      <c r="C38955" s="227"/>
    </row>
    <row r="38956" spans="3:3" ht="15.6" x14ac:dyDescent="0.3">
      <c r="C38956" s="227"/>
    </row>
    <row r="38957" spans="3:3" ht="15.6" x14ac:dyDescent="0.3">
      <c r="C38957" s="227"/>
    </row>
    <row r="38958" spans="3:3" ht="15.6" x14ac:dyDescent="0.3">
      <c r="C38958" s="227"/>
    </row>
    <row r="38959" spans="3:3" ht="15.6" x14ac:dyDescent="0.3">
      <c r="C38959" s="227"/>
    </row>
    <row r="38960" spans="3:3" ht="15.6" x14ac:dyDescent="0.3">
      <c r="C38960" s="227"/>
    </row>
    <row r="38961" spans="3:3" ht="15.6" x14ac:dyDescent="0.3">
      <c r="C38961" s="227"/>
    </row>
    <row r="38962" spans="3:3" ht="15.6" x14ac:dyDescent="0.3">
      <c r="C38962" s="227"/>
    </row>
    <row r="38963" spans="3:3" ht="15.6" x14ac:dyDescent="0.3">
      <c r="C38963" s="227"/>
    </row>
    <row r="38964" spans="3:3" ht="15.6" x14ac:dyDescent="0.3">
      <c r="C38964" s="227"/>
    </row>
    <row r="38965" spans="3:3" ht="15.6" x14ac:dyDescent="0.3">
      <c r="C38965" s="227"/>
    </row>
    <row r="38966" spans="3:3" ht="15.6" x14ac:dyDescent="0.3">
      <c r="C38966" s="227"/>
    </row>
    <row r="38967" spans="3:3" ht="15.6" x14ac:dyDescent="0.3">
      <c r="C38967" s="227"/>
    </row>
    <row r="38968" spans="3:3" ht="15.6" x14ac:dyDescent="0.3">
      <c r="C38968" s="227"/>
    </row>
    <row r="38969" spans="3:3" ht="15.6" x14ac:dyDescent="0.3">
      <c r="C38969" s="227"/>
    </row>
    <row r="38970" spans="3:3" ht="15.6" x14ac:dyDescent="0.3">
      <c r="C38970" s="227"/>
    </row>
    <row r="38971" spans="3:3" ht="15.6" x14ac:dyDescent="0.3">
      <c r="C38971" s="227"/>
    </row>
    <row r="38972" spans="3:3" ht="15.6" x14ac:dyDescent="0.3">
      <c r="C38972" s="227"/>
    </row>
    <row r="38973" spans="3:3" ht="15.6" x14ac:dyDescent="0.3">
      <c r="C38973" s="227"/>
    </row>
    <row r="38974" spans="3:3" ht="15.6" x14ac:dyDescent="0.3">
      <c r="C38974" s="227"/>
    </row>
    <row r="38975" spans="3:3" ht="15.6" x14ac:dyDescent="0.3">
      <c r="C38975" s="227"/>
    </row>
    <row r="38976" spans="3:3" ht="15.6" x14ac:dyDescent="0.3">
      <c r="C38976" s="227"/>
    </row>
    <row r="38977" spans="3:3" ht="15.6" x14ac:dyDescent="0.3">
      <c r="C38977" s="227"/>
    </row>
    <row r="38978" spans="3:3" ht="15.6" x14ac:dyDescent="0.3">
      <c r="C38978" s="227"/>
    </row>
    <row r="38979" spans="3:3" ht="15.6" x14ac:dyDescent="0.3">
      <c r="C38979" s="227"/>
    </row>
    <row r="38980" spans="3:3" ht="15.6" x14ac:dyDescent="0.3">
      <c r="C38980" s="227"/>
    </row>
    <row r="38981" spans="3:3" ht="15.6" x14ac:dyDescent="0.3">
      <c r="C38981" s="227"/>
    </row>
    <row r="38982" spans="3:3" ht="15.6" x14ac:dyDescent="0.3">
      <c r="C38982" s="227"/>
    </row>
    <row r="38983" spans="3:3" ht="15.6" x14ac:dyDescent="0.3">
      <c r="C38983" s="227"/>
    </row>
    <row r="38984" spans="3:3" ht="15.6" x14ac:dyDescent="0.3">
      <c r="C38984" s="227"/>
    </row>
    <row r="38985" spans="3:3" ht="15.6" x14ac:dyDescent="0.3">
      <c r="C38985" s="227"/>
    </row>
    <row r="38986" spans="3:3" ht="15.6" x14ac:dyDescent="0.3">
      <c r="C38986" s="227"/>
    </row>
    <row r="38987" spans="3:3" ht="15.6" x14ac:dyDescent="0.3">
      <c r="C38987" s="227"/>
    </row>
    <row r="38988" spans="3:3" ht="15.6" x14ac:dyDescent="0.3">
      <c r="C38988" s="227"/>
    </row>
    <row r="38989" spans="3:3" ht="15.6" x14ac:dyDescent="0.3">
      <c r="C38989" s="227"/>
    </row>
    <row r="38990" spans="3:3" ht="15.6" x14ac:dyDescent="0.3">
      <c r="C38990" s="227"/>
    </row>
    <row r="38991" spans="3:3" ht="15.6" x14ac:dyDescent="0.3">
      <c r="C38991" s="227"/>
    </row>
    <row r="38992" spans="3:3" ht="15.6" x14ac:dyDescent="0.3">
      <c r="C38992" s="227"/>
    </row>
    <row r="38993" spans="3:3" ht="15.6" x14ac:dyDescent="0.3">
      <c r="C38993" s="227"/>
    </row>
    <row r="38994" spans="3:3" ht="15.6" x14ac:dyDescent="0.3">
      <c r="C38994" s="227"/>
    </row>
    <row r="38995" spans="3:3" ht="15.6" x14ac:dyDescent="0.3">
      <c r="C38995" s="227"/>
    </row>
    <row r="38996" spans="3:3" ht="15.6" x14ac:dyDescent="0.3">
      <c r="C38996" s="227"/>
    </row>
    <row r="38997" spans="3:3" ht="15.6" x14ac:dyDescent="0.3">
      <c r="C38997" s="227"/>
    </row>
    <row r="38998" spans="3:3" ht="15.6" x14ac:dyDescent="0.3">
      <c r="C38998" s="227"/>
    </row>
    <row r="38999" spans="3:3" ht="15.6" x14ac:dyDescent="0.3">
      <c r="C38999" s="227"/>
    </row>
    <row r="39000" spans="3:3" ht="15.6" x14ac:dyDescent="0.3">
      <c r="C39000" s="227"/>
    </row>
    <row r="39001" spans="3:3" ht="15.6" x14ac:dyDescent="0.3">
      <c r="C39001" s="227"/>
    </row>
    <row r="39002" spans="3:3" ht="15.6" x14ac:dyDescent="0.3">
      <c r="C39002" s="227"/>
    </row>
    <row r="39003" spans="3:3" ht="15.6" x14ac:dyDescent="0.3">
      <c r="C39003" s="227"/>
    </row>
    <row r="39004" spans="3:3" ht="15.6" x14ac:dyDescent="0.3">
      <c r="C39004" s="227"/>
    </row>
    <row r="39005" spans="3:3" ht="15.6" x14ac:dyDescent="0.3">
      <c r="C39005" s="227"/>
    </row>
    <row r="39006" spans="3:3" ht="15.6" x14ac:dyDescent="0.3">
      <c r="C39006" s="227"/>
    </row>
    <row r="39007" spans="3:3" ht="15.6" x14ac:dyDescent="0.3">
      <c r="C39007" s="227"/>
    </row>
    <row r="39008" spans="3:3" ht="15.6" x14ac:dyDescent="0.3">
      <c r="C39008" s="227"/>
    </row>
    <row r="39009" spans="3:3" ht="15.6" x14ac:dyDescent="0.3">
      <c r="C39009" s="227"/>
    </row>
    <row r="39010" spans="3:3" ht="15.6" x14ac:dyDescent="0.3">
      <c r="C39010" s="227"/>
    </row>
    <row r="39011" spans="3:3" ht="15.6" x14ac:dyDescent="0.3">
      <c r="C39011" s="227"/>
    </row>
    <row r="39012" spans="3:3" ht="15.6" x14ac:dyDescent="0.3">
      <c r="C39012" s="227"/>
    </row>
    <row r="39013" spans="3:3" ht="15.6" x14ac:dyDescent="0.3">
      <c r="C39013" s="227"/>
    </row>
    <row r="39014" spans="3:3" ht="15.6" x14ac:dyDescent="0.3">
      <c r="C39014" s="227"/>
    </row>
    <row r="39015" spans="3:3" ht="15.6" x14ac:dyDescent="0.3">
      <c r="C39015" s="227"/>
    </row>
    <row r="39016" spans="3:3" ht="15.6" x14ac:dyDescent="0.3">
      <c r="C39016" s="227"/>
    </row>
    <row r="39017" spans="3:3" ht="15.6" x14ac:dyDescent="0.3">
      <c r="C39017" s="227"/>
    </row>
    <row r="39018" spans="3:3" ht="15.6" x14ac:dyDescent="0.3">
      <c r="C39018" s="227"/>
    </row>
    <row r="39019" spans="3:3" ht="15.6" x14ac:dyDescent="0.3">
      <c r="C39019" s="227"/>
    </row>
    <row r="39020" spans="3:3" ht="15.6" x14ac:dyDescent="0.3">
      <c r="C39020" s="227"/>
    </row>
    <row r="39021" spans="3:3" ht="15.6" x14ac:dyDescent="0.3">
      <c r="C39021" s="227"/>
    </row>
    <row r="39022" spans="3:3" ht="15.6" x14ac:dyDescent="0.3">
      <c r="C39022" s="227"/>
    </row>
    <row r="39023" spans="3:3" ht="15.6" x14ac:dyDescent="0.3">
      <c r="C39023" s="227"/>
    </row>
    <row r="39024" spans="3:3" ht="15.6" x14ac:dyDescent="0.3">
      <c r="C39024" s="227"/>
    </row>
    <row r="39025" spans="3:3" ht="15.6" x14ac:dyDescent="0.3">
      <c r="C39025" s="227"/>
    </row>
    <row r="39026" spans="3:3" ht="15.6" x14ac:dyDescent="0.3">
      <c r="C39026" s="227"/>
    </row>
    <row r="39027" spans="3:3" ht="15.6" x14ac:dyDescent="0.3">
      <c r="C39027" s="227"/>
    </row>
    <row r="39028" spans="3:3" ht="15.6" x14ac:dyDescent="0.3">
      <c r="C39028" s="227"/>
    </row>
    <row r="39029" spans="3:3" ht="15.6" x14ac:dyDescent="0.3">
      <c r="C39029" s="227"/>
    </row>
    <row r="39030" spans="3:3" ht="15.6" x14ac:dyDescent="0.3">
      <c r="C39030" s="227"/>
    </row>
    <row r="39031" spans="3:3" ht="15.6" x14ac:dyDescent="0.3">
      <c r="C39031" s="227"/>
    </row>
    <row r="39032" spans="3:3" ht="15.6" x14ac:dyDescent="0.3">
      <c r="C39032" s="227"/>
    </row>
    <row r="39033" spans="3:3" ht="15.6" x14ac:dyDescent="0.3">
      <c r="C39033" s="227"/>
    </row>
    <row r="39034" spans="3:3" ht="15.6" x14ac:dyDescent="0.3">
      <c r="C39034" s="227"/>
    </row>
    <row r="39035" spans="3:3" ht="15.6" x14ac:dyDescent="0.3">
      <c r="C39035" s="227"/>
    </row>
    <row r="39036" spans="3:3" ht="15.6" x14ac:dyDescent="0.3">
      <c r="C39036" s="227"/>
    </row>
    <row r="39037" spans="3:3" ht="15.6" x14ac:dyDescent="0.3">
      <c r="C39037" s="227"/>
    </row>
    <row r="39038" spans="3:3" ht="15.6" x14ac:dyDescent="0.3">
      <c r="C39038" s="227"/>
    </row>
    <row r="39039" spans="3:3" ht="15.6" x14ac:dyDescent="0.3">
      <c r="C39039" s="227"/>
    </row>
    <row r="39040" spans="3:3" ht="15.6" x14ac:dyDescent="0.3">
      <c r="C39040" s="227"/>
    </row>
    <row r="39041" spans="3:3" ht="15.6" x14ac:dyDescent="0.3">
      <c r="C39041" s="227"/>
    </row>
    <row r="39042" spans="3:3" ht="15.6" x14ac:dyDescent="0.3">
      <c r="C39042" s="227"/>
    </row>
    <row r="39043" spans="3:3" ht="15.6" x14ac:dyDescent="0.3">
      <c r="C39043" s="227"/>
    </row>
    <row r="39044" spans="3:3" ht="15.6" x14ac:dyDescent="0.3">
      <c r="C39044" s="227"/>
    </row>
    <row r="39045" spans="3:3" ht="15.6" x14ac:dyDescent="0.3">
      <c r="C39045" s="227"/>
    </row>
    <row r="39046" spans="3:3" ht="15.6" x14ac:dyDescent="0.3">
      <c r="C39046" s="227"/>
    </row>
    <row r="39047" spans="3:3" ht="15.6" x14ac:dyDescent="0.3">
      <c r="C39047" s="227"/>
    </row>
    <row r="39048" spans="3:3" ht="15.6" x14ac:dyDescent="0.3">
      <c r="C39048" s="227"/>
    </row>
    <row r="39049" spans="3:3" ht="15.6" x14ac:dyDescent="0.3">
      <c r="C39049" s="227"/>
    </row>
    <row r="39050" spans="3:3" ht="15.6" x14ac:dyDescent="0.3">
      <c r="C39050" s="227"/>
    </row>
    <row r="39051" spans="3:3" ht="15.6" x14ac:dyDescent="0.3">
      <c r="C39051" s="227"/>
    </row>
    <row r="39052" spans="3:3" ht="15.6" x14ac:dyDescent="0.3">
      <c r="C39052" s="227"/>
    </row>
    <row r="39053" spans="3:3" ht="15.6" x14ac:dyDescent="0.3">
      <c r="C39053" s="227"/>
    </row>
    <row r="39054" spans="3:3" ht="15.6" x14ac:dyDescent="0.3">
      <c r="C39054" s="227"/>
    </row>
    <row r="39055" spans="3:3" ht="15.6" x14ac:dyDescent="0.3">
      <c r="C39055" s="227"/>
    </row>
    <row r="39056" spans="3:3" ht="15.6" x14ac:dyDescent="0.3">
      <c r="C39056" s="227"/>
    </row>
    <row r="39057" spans="3:3" ht="15.6" x14ac:dyDescent="0.3">
      <c r="C39057" s="227"/>
    </row>
    <row r="39058" spans="3:3" ht="15.6" x14ac:dyDescent="0.3">
      <c r="C39058" s="227"/>
    </row>
    <row r="39059" spans="3:3" ht="15.6" x14ac:dyDescent="0.3">
      <c r="C39059" s="227"/>
    </row>
    <row r="39060" spans="3:3" ht="15.6" x14ac:dyDescent="0.3">
      <c r="C39060" s="227"/>
    </row>
    <row r="39061" spans="3:3" ht="15.6" x14ac:dyDescent="0.3">
      <c r="C39061" s="227"/>
    </row>
    <row r="39062" spans="3:3" ht="15.6" x14ac:dyDescent="0.3">
      <c r="C39062" s="227"/>
    </row>
    <row r="39063" spans="3:3" ht="15.6" x14ac:dyDescent="0.3">
      <c r="C39063" s="227"/>
    </row>
    <row r="39064" spans="3:3" ht="15.6" x14ac:dyDescent="0.3">
      <c r="C39064" s="227"/>
    </row>
    <row r="39065" spans="3:3" ht="15.6" x14ac:dyDescent="0.3">
      <c r="C39065" s="227"/>
    </row>
    <row r="39066" spans="3:3" ht="15.6" x14ac:dyDescent="0.3">
      <c r="C39066" s="227"/>
    </row>
    <row r="39067" spans="3:3" ht="15.6" x14ac:dyDescent="0.3">
      <c r="C39067" s="227"/>
    </row>
    <row r="39068" spans="3:3" ht="15.6" x14ac:dyDescent="0.3">
      <c r="C39068" s="227"/>
    </row>
    <row r="39069" spans="3:3" ht="15.6" x14ac:dyDescent="0.3">
      <c r="C39069" s="227"/>
    </row>
    <row r="39070" spans="3:3" ht="15.6" x14ac:dyDescent="0.3">
      <c r="C39070" s="227"/>
    </row>
    <row r="39071" spans="3:3" ht="15.6" x14ac:dyDescent="0.3">
      <c r="C39071" s="227"/>
    </row>
    <row r="39072" spans="3:3" ht="15.6" x14ac:dyDescent="0.3">
      <c r="C39072" s="227"/>
    </row>
    <row r="39073" spans="3:3" ht="15.6" x14ac:dyDescent="0.3">
      <c r="C39073" s="227"/>
    </row>
    <row r="39074" spans="3:3" ht="15.6" x14ac:dyDescent="0.3">
      <c r="C39074" s="227"/>
    </row>
    <row r="39075" spans="3:3" ht="15.6" x14ac:dyDescent="0.3">
      <c r="C39075" s="227"/>
    </row>
    <row r="39076" spans="3:3" ht="15.6" x14ac:dyDescent="0.3">
      <c r="C39076" s="227"/>
    </row>
    <row r="39077" spans="3:3" ht="15.6" x14ac:dyDescent="0.3">
      <c r="C39077" s="227"/>
    </row>
    <row r="39078" spans="3:3" ht="15.6" x14ac:dyDescent="0.3">
      <c r="C39078" s="227"/>
    </row>
    <row r="39079" spans="3:3" ht="15.6" x14ac:dyDescent="0.3">
      <c r="C39079" s="227"/>
    </row>
    <row r="39080" spans="3:3" ht="15.6" x14ac:dyDescent="0.3">
      <c r="C39080" s="227"/>
    </row>
    <row r="39081" spans="3:3" ht="15.6" x14ac:dyDescent="0.3">
      <c r="C39081" s="227"/>
    </row>
    <row r="39082" spans="3:3" ht="15.6" x14ac:dyDescent="0.3">
      <c r="C39082" s="227"/>
    </row>
    <row r="39083" spans="3:3" ht="15.6" x14ac:dyDescent="0.3">
      <c r="C39083" s="227"/>
    </row>
    <row r="39084" spans="3:3" ht="15.6" x14ac:dyDescent="0.3">
      <c r="C39084" s="227"/>
    </row>
    <row r="39085" spans="3:3" ht="15.6" x14ac:dyDescent="0.3">
      <c r="C39085" s="227"/>
    </row>
    <row r="39086" spans="3:3" ht="15.6" x14ac:dyDescent="0.3">
      <c r="C39086" s="227"/>
    </row>
    <row r="39087" spans="3:3" ht="15.6" x14ac:dyDescent="0.3">
      <c r="C39087" s="227"/>
    </row>
    <row r="39088" spans="3:3" ht="15.6" x14ac:dyDescent="0.3">
      <c r="C39088" s="227"/>
    </row>
    <row r="39089" spans="3:3" ht="15.6" x14ac:dyDescent="0.3">
      <c r="C39089" s="227"/>
    </row>
    <row r="39090" spans="3:3" ht="15.6" x14ac:dyDescent="0.3">
      <c r="C39090" s="227"/>
    </row>
    <row r="39091" spans="3:3" ht="15.6" x14ac:dyDescent="0.3">
      <c r="C39091" s="227"/>
    </row>
    <row r="39092" spans="3:3" ht="15.6" x14ac:dyDescent="0.3">
      <c r="C39092" s="227"/>
    </row>
    <row r="39093" spans="3:3" ht="15.6" x14ac:dyDescent="0.3">
      <c r="C39093" s="227"/>
    </row>
    <row r="39094" spans="3:3" ht="15.6" x14ac:dyDescent="0.3">
      <c r="C39094" s="227"/>
    </row>
    <row r="39095" spans="3:3" ht="15.6" x14ac:dyDescent="0.3">
      <c r="C39095" s="227"/>
    </row>
    <row r="39096" spans="3:3" ht="15.6" x14ac:dyDescent="0.3">
      <c r="C39096" s="227"/>
    </row>
    <row r="39097" spans="3:3" ht="15.6" x14ac:dyDescent="0.3">
      <c r="C39097" s="227"/>
    </row>
    <row r="39098" spans="3:3" ht="15.6" x14ac:dyDescent="0.3">
      <c r="C39098" s="227"/>
    </row>
    <row r="39099" spans="3:3" ht="15.6" x14ac:dyDescent="0.3">
      <c r="C39099" s="227"/>
    </row>
    <row r="39100" spans="3:3" ht="15.6" x14ac:dyDescent="0.3">
      <c r="C39100" s="227"/>
    </row>
    <row r="39101" spans="3:3" ht="15.6" x14ac:dyDescent="0.3">
      <c r="C39101" s="227"/>
    </row>
    <row r="39102" spans="3:3" ht="15.6" x14ac:dyDescent="0.3">
      <c r="C39102" s="227"/>
    </row>
    <row r="39103" spans="3:3" ht="15.6" x14ac:dyDescent="0.3">
      <c r="C39103" s="227"/>
    </row>
    <row r="39104" spans="3:3" ht="15.6" x14ac:dyDescent="0.3">
      <c r="C39104" s="227"/>
    </row>
    <row r="39105" spans="3:3" ht="15.6" x14ac:dyDescent="0.3">
      <c r="C39105" s="227"/>
    </row>
    <row r="39106" spans="3:3" ht="15.6" x14ac:dyDescent="0.3">
      <c r="C39106" s="227"/>
    </row>
    <row r="39107" spans="3:3" ht="15.6" x14ac:dyDescent="0.3">
      <c r="C39107" s="227"/>
    </row>
    <row r="39108" spans="3:3" ht="15.6" x14ac:dyDescent="0.3">
      <c r="C39108" s="227"/>
    </row>
    <row r="39109" spans="3:3" ht="15.6" x14ac:dyDescent="0.3">
      <c r="C39109" s="227"/>
    </row>
    <row r="39110" spans="3:3" ht="15.6" x14ac:dyDescent="0.3">
      <c r="C39110" s="227"/>
    </row>
    <row r="39111" spans="3:3" ht="15.6" x14ac:dyDescent="0.3">
      <c r="C39111" s="227"/>
    </row>
    <row r="39112" spans="3:3" ht="15.6" x14ac:dyDescent="0.3">
      <c r="C39112" s="227"/>
    </row>
    <row r="39113" spans="3:3" ht="15.6" x14ac:dyDescent="0.3">
      <c r="C39113" s="227"/>
    </row>
    <row r="39114" spans="3:3" ht="15.6" x14ac:dyDescent="0.3">
      <c r="C39114" s="227"/>
    </row>
    <row r="39115" spans="3:3" ht="15.6" x14ac:dyDescent="0.3">
      <c r="C39115" s="227"/>
    </row>
    <row r="39116" spans="3:3" ht="15.6" x14ac:dyDescent="0.3">
      <c r="C39116" s="227"/>
    </row>
    <row r="39117" spans="3:3" ht="15.6" x14ac:dyDescent="0.3">
      <c r="C39117" s="227"/>
    </row>
    <row r="39118" spans="3:3" ht="15.6" x14ac:dyDescent="0.3">
      <c r="C39118" s="227"/>
    </row>
    <row r="39119" spans="3:3" ht="15.6" x14ac:dyDescent="0.3">
      <c r="C39119" s="227"/>
    </row>
    <row r="39120" spans="3:3" ht="15.6" x14ac:dyDescent="0.3">
      <c r="C39120" s="227"/>
    </row>
    <row r="39121" spans="3:3" ht="15.6" x14ac:dyDescent="0.3">
      <c r="C39121" s="227"/>
    </row>
    <row r="39122" spans="3:3" ht="15.6" x14ac:dyDescent="0.3">
      <c r="C39122" s="227"/>
    </row>
    <row r="39123" spans="3:3" ht="15.6" x14ac:dyDescent="0.3">
      <c r="C39123" s="227"/>
    </row>
    <row r="39124" spans="3:3" ht="15.6" x14ac:dyDescent="0.3">
      <c r="C39124" s="227"/>
    </row>
    <row r="39125" spans="3:3" ht="15.6" x14ac:dyDescent="0.3">
      <c r="C39125" s="227"/>
    </row>
    <row r="39126" spans="3:3" ht="15.6" x14ac:dyDescent="0.3">
      <c r="C39126" s="227"/>
    </row>
    <row r="39127" spans="3:3" ht="15.6" x14ac:dyDescent="0.3">
      <c r="C39127" s="227"/>
    </row>
    <row r="39128" spans="3:3" ht="15.6" x14ac:dyDescent="0.3">
      <c r="C39128" s="227"/>
    </row>
    <row r="39129" spans="3:3" ht="15.6" x14ac:dyDescent="0.3">
      <c r="C39129" s="227"/>
    </row>
    <row r="39130" spans="3:3" ht="15.6" x14ac:dyDescent="0.3">
      <c r="C39130" s="227"/>
    </row>
    <row r="39131" spans="3:3" ht="15.6" x14ac:dyDescent="0.3">
      <c r="C39131" s="227"/>
    </row>
    <row r="39132" spans="3:3" ht="15.6" x14ac:dyDescent="0.3">
      <c r="C39132" s="227"/>
    </row>
    <row r="39133" spans="3:3" ht="15.6" x14ac:dyDescent="0.3">
      <c r="C39133" s="227"/>
    </row>
    <row r="39134" spans="3:3" ht="15.6" x14ac:dyDescent="0.3">
      <c r="C39134" s="227"/>
    </row>
    <row r="39135" spans="3:3" ht="15.6" x14ac:dyDescent="0.3">
      <c r="C39135" s="227"/>
    </row>
    <row r="39136" spans="3:3" ht="15.6" x14ac:dyDescent="0.3">
      <c r="C39136" s="227"/>
    </row>
    <row r="39137" spans="3:3" ht="15.6" x14ac:dyDescent="0.3">
      <c r="C39137" s="227"/>
    </row>
    <row r="39138" spans="3:3" ht="15.6" x14ac:dyDescent="0.3">
      <c r="C39138" s="227"/>
    </row>
    <row r="39139" spans="3:3" ht="15.6" x14ac:dyDescent="0.3">
      <c r="C39139" s="227"/>
    </row>
    <row r="39140" spans="3:3" ht="15.6" x14ac:dyDescent="0.3">
      <c r="C39140" s="227"/>
    </row>
    <row r="39141" spans="3:3" ht="15.6" x14ac:dyDescent="0.3">
      <c r="C39141" s="227"/>
    </row>
    <row r="39142" spans="3:3" ht="15.6" x14ac:dyDescent="0.3">
      <c r="C39142" s="227"/>
    </row>
    <row r="39143" spans="3:3" ht="15.6" x14ac:dyDescent="0.3">
      <c r="C39143" s="227"/>
    </row>
    <row r="39144" spans="3:3" ht="15.6" x14ac:dyDescent="0.3">
      <c r="C39144" s="227"/>
    </row>
    <row r="39145" spans="3:3" ht="15.6" x14ac:dyDescent="0.3">
      <c r="C39145" s="227"/>
    </row>
    <row r="39146" spans="3:3" ht="15.6" x14ac:dyDescent="0.3">
      <c r="C39146" s="227"/>
    </row>
    <row r="39147" spans="3:3" ht="15.6" x14ac:dyDescent="0.3">
      <c r="C39147" s="227"/>
    </row>
    <row r="39148" spans="3:3" ht="15.6" x14ac:dyDescent="0.3">
      <c r="C39148" s="227"/>
    </row>
    <row r="39149" spans="3:3" ht="15.6" x14ac:dyDescent="0.3">
      <c r="C39149" s="227"/>
    </row>
    <row r="39150" spans="3:3" ht="15.6" x14ac:dyDescent="0.3">
      <c r="C39150" s="227"/>
    </row>
    <row r="39151" spans="3:3" ht="15.6" x14ac:dyDescent="0.3">
      <c r="C39151" s="227"/>
    </row>
    <row r="39152" spans="3:3" ht="15.6" x14ac:dyDescent="0.3">
      <c r="C39152" s="227"/>
    </row>
    <row r="39153" spans="3:3" ht="15.6" x14ac:dyDescent="0.3">
      <c r="C39153" s="227"/>
    </row>
    <row r="39154" spans="3:3" ht="15.6" x14ac:dyDescent="0.3">
      <c r="C39154" s="227"/>
    </row>
    <row r="39155" spans="3:3" ht="15.6" x14ac:dyDescent="0.3">
      <c r="C39155" s="227"/>
    </row>
    <row r="39156" spans="3:3" ht="15.6" x14ac:dyDescent="0.3">
      <c r="C39156" s="227"/>
    </row>
    <row r="39157" spans="3:3" ht="15.6" x14ac:dyDescent="0.3">
      <c r="C39157" s="227"/>
    </row>
    <row r="39158" spans="3:3" ht="15.6" x14ac:dyDescent="0.3">
      <c r="C39158" s="227"/>
    </row>
    <row r="39159" spans="3:3" ht="15.6" x14ac:dyDescent="0.3">
      <c r="C39159" s="227"/>
    </row>
    <row r="39160" spans="3:3" ht="15.6" x14ac:dyDescent="0.3">
      <c r="C39160" s="227"/>
    </row>
    <row r="39161" spans="3:3" ht="15.6" x14ac:dyDescent="0.3">
      <c r="C39161" s="227"/>
    </row>
    <row r="39162" spans="3:3" ht="15.6" x14ac:dyDescent="0.3">
      <c r="C39162" s="227"/>
    </row>
    <row r="39163" spans="3:3" ht="15.6" x14ac:dyDescent="0.3">
      <c r="C39163" s="227"/>
    </row>
    <row r="39164" spans="3:3" ht="15.6" x14ac:dyDescent="0.3">
      <c r="C39164" s="227"/>
    </row>
    <row r="39165" spans="3:3" ht="15.6" x14ac:dyDescent="0.3">
      <c r="C39165" s="227"/>
    </row>
    <row r="39166" spans="3:3" ht="15.6" x14ac:dyDescent="0.3">
      <c r="C39166" s="227"/>
    </row>
    <row r="39167" spans="3:3" ht="15.6" x14ac:dyDescent="0.3">
      <c r="C39167" s="227"/>
    </row>
    <row r="39168" spans="3:3" ht="15.6" x14ac:dyDescent="0.3">
      <c r="C39168" s="227"/>
    </row>
    <row r="39169" spans="3:3" ht="15.6" x14ac:dyDescent="0.3">
      <c r="C39169" s="227"/>
    </row>
    <row r="39170" spans="3:3" ht="15.6" x14ac:dyDescent="0.3">
      <c r="C39170" s="227"/>
    </row>
    <row r="39171" spans="3:3" ht="15.6" x14ac:dyDescent="0.3">
      <c r="C39171" s="227"/>
    </row>
    <row r="39172" spans="3:3" ht="15.6" x14ac:dyDescent="0.3">
      <c r="C39172" s="227"/>
    </row>
    <row r="39173" spans="3:3" ht="15.6" x14ac:dyDescent="0.3">
      <c r="C39173" s="227"/>
    </row>
    <row r="39174" spans="3:3" ht="15.6" x14ac:dyDescent="0.3">
      <c r="C39174" s="227"/>
    </row>
    <row r="39175" spans="3:3" ht="15.6" x14ac:dyDescent="0.3">
      <c r="C39175" s="227"/>
    </row>
    <row r="39176" spans="3:3" ht="15.6" x14ac:dyDescent="0.3">
      <c r="C39176" s="227"/>
    </row>
    <row r="39177" spans="3:3" ht="15.6" x14ac:dyDescent="0.3">
      <c r="C39177" s="227"/>
    </row>
    <row r="39178" spans="3:3" ht="15.6" x14ac:dyDescent="0.3">
      <c r="C39178" s="227"/>
    </row>
    <row r="39179" spans="3:3" ht="15.6" x14ac:dyDescent="0.3">
      <c r="C39179" s="227"/>
    </row>
    <row r="39180" spans="3:3" ht="15.6" x14ac:dyDescent="0.3">
      <c r="C39180" s="227"/>
    </row>
    <row r="39181" spans="3:3" ht="15.6" x14ac:dyDescent="0.3">
      <c r="C39181" s="227"/>
    </row>
    <row r="39182" spans="3:3" ht="15.6" x14ac:dyDescent="0.3">
      <c r="C39182" s="227"/>
    </row>
    <row r="39183" spans="3:3" ht="15.6" x14ac:dyDescent="0.3">
      <c r="C39183" s="227"/>
    </row>
    <row r="39184" spans="3:3" ht="15.6" x14ac:dyDescent="0.3">
      <c r="C39184" s="227"/>
    </row>
    <row r="39185" spans="3:3" ht="15.6" x14ac:dyDescent="0.3">
      <c r="C39185" s="227"/>
    </row>
    <row r="39186" spans="3:3" ht="15.6" x14ac:dyDescent="0.3">
      <c r="C39186" s="227"/>
    </row>
    <row r="39187" spans="3:3" ht="15.6" x14ac:dyDescent="0.3">
      <c r="C39187" s="227"/>
    </row>
    <row r="39188" spans="3:3" ht="15.6" x14ac:dyDescent="0.3">
      <c r="C39188" s="227"/>
    </row>
    <row r="39189" spans="3:3" ht="15.6" x14ac:dyDescent="0.3">
      <c r="C39189" s="227"/>
    </row>
    <row r="39190" spans="3:3" ht="15.6" x14ac:dyDescent="0.3">
      <c r="C39190" s="227"/>
    </row>
    <row r="39191" spans="3:3" ht="15.6" x14ac:dyDescent="0.3">
      <c r="C39191" s="227"/>
    </row>
    <row r="39192" spans="3:3" ht="15.6" x14ac:dyDescent="0.3">
      <c r="C39192" s="227"/>
    </row>
    <row r="39193" spans="3:3" ht="15.6" x14ac:dyDescent="0.3">
      <c r="C39193" s="227"/>
    </row>
    <row r="39194" spans="3:3" ht="15.6" x14ac:dyDescent="0.3">
      <c r="C39194" s="227"/>
    </row>
    <row r="39195" spans="3:3" ht="15.6" x14ac:dyDescent="0.3">
      <c r="C39195" s="227"/>
    </row>
    <row r="39196" spans="3:3" ht="15.6" x14ac:dyDescent="0.3">
      <c r="C39196" s="227"/>
    </row>
    <row r="39197" spans="3:3" ht="15.6" x14ac:dyDescent="0.3">
      <c r="C39197" s="227"/>
    </row>
    <row r="39198" spans="3:3" ht="15.6" x14ac:dyDescent="0.3">
      <c r="C39198" s="227"/>
    </row>
    <row r="39199" spans="3:3" ht="15.6" x14ac:dyDescent="0.3">
      <c r="C39199" s="227"/>
    </row>
    <row r="39200" spans="3:3" ht="15.6" x14ac:dyDescent="0.3">
      <c r="C39200" s="227"/>
    </row>
    <row r="39201" spans="3:3" ht="15.6" x14ac:dyDescent="0.3">
      <c r="C39201" s="227"/>
    </row>
    <row r="39202" spans="3:3" ht="15.6" x14ac:dyDescent="0.3">
      <c r="C39202" s="227"/>
    </row>
    <row r="39203" spans="3:3" ht="15.6" x14ac:dyDescent="0.3">
      <c r="C39203" s="227"/>
    </row>
    <row r="39204" spans="3:3" ht="15.6" x14ac:dyDescent="0.3">
      <c r="C39204" s="227"/>
    </row>
    <row r="39205" spans="3:3" ht="15.6" x14ac:dyDescent="0.3">
      <c r="C39205" s="227"/>
    </row>
    <row r="39206" spans="3:3" ht="15.6" x14ac:dyDescent="0.3">
      <c r="C39206" s="227"/>
    </row>
    <row r="39207" spans="3:3" ht="15.6" x14ac:dyDescent="0.3">
      <c r="C39207" s="227"/>
    </row>
    <row r="39208" spans="3:3" ht="15.6" x14ac:dyDescent="0.3">
      <c r="C39208" s="227"/>
    </row>
    <row r="39209" spans="3:3" ht="15.6" x14ac:dyDescent="0.3">
      <c r="C39209" s="227"/>
    </row>
    <row r="39210" spans="3:3" ht="15.6" x14ac:dyDescent="0.3">
      <c r="C39210" s="227"/>
    </row>
    <row r="39211" spans="3:3" ht="15.6" x14ac:dyDescent="0.3">
      <c r="C39211" s="227"/>
    </row>
    <row r="39212" spans="3:3" ht="15.6" x14ac:dyDescent="0.3">
      <c r="C39212" s="227"/>
    </row>
    <row r="39213" spans="3:3" ht="15.6" x14ac:dyDescent="0.3">
      <c r="C39213" s="227"/>
    </row>
    <row r="39214" spans="3:3" ht="15.6" x14ac:dyDescent="0.3">
      <c r="C39214" s="227"/>
    </row>
    <row r="39215" spans="3:3" ht="15.6" x14ac:dyDescent="0.3">
      <c r="C39215" s="227"/>
    </row>
    <row r="39216" spans="3:3" ht="15.6" x14ac:dyDescent="0.3">
      <c r="C39216" s="227"/>
    </row>
    <row r="39217" spans="3:3" ht="15.6" x14ac:dyDescent="0.3">
      <c r="C39217" s="227"/>
    </row>
    <row r="39218" spans="3:3" ht="15.6" x14ac:dyDescent="0.3">
      <c r="C39218" s="227"/>
    </row>
    <row r="39219" spans="3:3" ht="15.6" x14ac:dyDescent="0.3">
      <c r="C39219" s="227"/>
    </row>
    <row r="39220" spans="3:3" ht="15.6" x14ac:dyDescent="0.3">
      <c r="C39220" s="227"/>
    </row>
    <row r="39221" spans="3:3" ht="15.6" x14ac:dyDescent="0.3">
      <c r="C39221" s="227"/>
    </row>
    <row r="39222" spans="3:3" ht="15.6" x14ac:dyDescent="0.3">
      <c r="C39222" s="227"/>
    </row>
    <row r="39223" spans="3:3" ht="15.6" x14ac:dyDescent="0.3">
      <c r="C39223" s="227"/>
    </row>
    <row r="39224" spans="3:3" ht="15.6" x14ac:dyDescent="0.3">
      <c r="C39224" s="227"/>
    </row>
    <row r="39225" spans="3:3" ht="15.6" x14ac:dyDescent="0.3">
      <c r="C39225" s="227"/>
    </row>
    <row r="39226" spans="3:3" ht="15.6" x14ac:dyDescent="0.3">
      <c r="C39226" s="227"/>
    </row>
    <row r="39227" spans="3:3" ht="15.6" x14ac:dyDescent="0.3">
      <c r="C39227" s="227"/>
    </row>
    <row r="39228" spans="3:3" ht="15.6" x14ac:dyDescent="0.3">
      <c r="C39228" s="227"/>
    </row>
    <row r="39229" spans="3:3" ht="15.6" x14ac:dyDescent="0.3">
      <c r="C39229" s="227"/>
    </row>
    <row r="39230" spans="3:3" ht="15.6" x14ac:dyDescent="0.3">
      <c r="C39230" s="227"/>
    </row>
    <row r="39231" spans="3:3" ht="15.6" x14ac:dyDescent="0.3">
      <c r="C39231" s="227"/>
    </row>
    <row r="39232" spans="3:3" ht="15.6" x14ac:dyDescent="0.3">
      <c r="C39232" s="227"/>
    </row>
    <row r="39233" spans="3:3" ht="15.6" x14ac:dyDescent="0.3">
      <c r="C39233" s="227"/>
    </row>
    <row r="39234" spans="3:3" ht="15.6" x14ac:dyDescent="0.3">
      <c r="C39234" s="227"/>
    </row>
    <row r="39235" spans="3:3" ht="15.6" x14ac:dyDescent="0.3">
      <c r="C39235" s="227"/>
    </row>
    <row r="39236" spans="3:3" ht="15.6" x14ac:dyDescent="0.3">
      <c r="C39236" s="227"/>
    </row>
    <row r="39237" spans="3:3" ht="15.6" x14ac:dyDescent="0.3">
      <c r="C39237" s="227"/>
    </row>
    <row r="39238" spans="3:3" ht="15.6" x14ac:dyDescent="0.3">
      <c r="C39238" s="227"/>
    </row>
    <row r="39239" spans="3:3" ht="15.6" x14ac:dyDescent="0.3">
      <c r="C39239" s="227"/>
    </row>
    <row r="39240" spans="3:3" ht="15.6" x14ac:dyDescent="0.3">
      <c r="C39240" s="227"/>
    </row>
    <row r="39241" spans="3:3" ht="15.6" x14ac:dyDescent="0.3">
      <c r="C39241" s="227"/>
    </row>
    <row r="39242" spans="3:3" ht="15.6" x14ac:dyDescent="0.3">
      <c r="C39242" s="227"/>
    </row>
    <row r="39243" spans="3:3" ht="15.6" x14ac:dyDescent="0.3">
      <c r="C39243" s="227"/>
    </row>
    <row r="39244" spans="3:3" ht="15.6" x14ac:dyDescent="0.3">
      <c r="C39244" s="227"/>
    </row>
    <row r="39245" spans="3:3" ht="15.6" x14ac:dyDescent="0.3">
      <c r="C39245" s="227"/>
    </row>
    <row r="39246" spans="3:3" ht="15.6" x14ac:dyDescent="0.3">
      <c r="C39246" s="227"/>
    </row>
    <row r="39247" spans="3:3" ht="15.6" x14ac:dyDescent="0.3">
      <c r="C39247" s="227"/>
    </row>
    <row r="39248" spans="3:3" ht="15.6" x14ac:dyDescent="0.3">
      <c r="C39248" s="227"/>
    </row>
    <row r="39249" spans="3:3" ht="15.6" x14ac:dyDescent="0.3">
      <c r="C39249" s="227"/>
    </row>
    <row r="39250" spans="3:3" ht="15.6" x14ac:dyDescent="0.3">
      <c r="C39250" s="227"/>
    </row>
    <row r="39251" spans="3:3" ht="15.6" x14ac:dyDescent="0.3">
      <c r="C39251" s="227"/>
    </row>
    <row r="39252" spans="3:3" ht="15.6" x14ac:dyDescent="0.3">
      <c r="C39252" s="227"/>
    </row>
    <row r="39253" spans="3:3" ht="15.6" x14ac:dyDescent="0.3">
      <c r="C39253" s="227"/>
    </row>
    <row r="39254" spans="3:3" ht="15.6" x14ac:dyDescent="0.3">
      <c r="C39254" s="227"/>
    </row>
    <row r="39255" spans="3:3" ht="15.6" x14ac:dyDescent="0.3">
      <c r="C39255" s="227"/>
    </row>
    <row r="39256" spans="3:3" ht="15.6" x14ac:dyDescent="0.3">
      <c r="C39256" s="227"/>
    </row>
    <row r="39257" spans="3:3" ht="15.6" x14ac:dyDescent="0.3">
      <c r="C39257" s="227"/>
    </row>
    <row r="39258" spans="3:3" ht="15.6" x14ac:dyDescent="0.3">
      <c r="C39258" s="227"/>
    </row>
    <row r="39259" spans="3:3" ht="15.6" x14ac:dyDescent="0.3">
      <c r="C39259" s="227"/>
    </row>
    <row r="39260" spans="3:3" ht="15.6" x14ac:dyDescent="0.3">
      <c r="C39260" s="227"/>
    </row>
    <row r="39261" spans="3:3" ht="15.6" x14ac:dyDescent="0.3">
      <c r="C39261" s="227"/>
    </row>
    <row r="39262" spans="3:3" ht="15.6" x14ac:dyDescent="0.3">
      <c r="C39262" s="227"/>
    </row>
    <row r="39263" spans="3:3" ht="15.6" x14ac:dyDescent="0.3">
      <c r="C39263" s="227"/>
    </row>
    <row r="39264" spans="3:3" ht="15.6" x14ac:dyDescent="0.3">
      <c r="C39264" s="227"/>
    </row>
    <row r="39265" spans="3:3" ht="15.6" x14ac:dyDescent="0.3">
      <c r="C39265" s="227"/>
    </row>
    <row r="39266" spans="3:3" ht="15.6" x14ac:dyDescent="0.3">
      <c r="C39266" s="227"/>
    </row>
    <row r="39267" spans="3:3" ht="15.6" x14ac:dyDescent="0.3">
      <c r="C39267" s="227"/>
    </row>
    <row r="39268" spans="3:3" ht="15.6" x14ac:dyDescent="0.3">
      <c r="C39268" s="227"/>
    </row>
    <row r="39269" spans="3:3" ht="15.6" x14ac:dyDescent="0.3">
      <c r="C39269" s="227"/>
    </row>
    <row r="39270" spans="3:3" ht="15.6" x14ac:dyDescent="0.3">
      <c r="C39270" s="227"/>
    </row>
    <row r="39271" spans="3:3" ht="15.6" x14ac:dyDescent="0.3">
      <c r="C39271" s="227"/>
    </row>
    <row r="39272" spans="3:3" ht="15.6" x14ac:dyDescent="0.3">
      <c r="C39272" s="227"/>
    </row>
    <row r="39273" spans="3:3" ht="15.6" x14ac:dyDescent="0.3">
      <c r="C39273" s="227"/>
    </row>
    <row r="39274" spans="3:3" ht="15.6" x14ac:dyDescent="0.3">
      <c r="C39274" s="227"/>
    </row>
    <row r="39275" spans="3:3" ht="15.6" x14ac:dyDescent="0.3">
      <c r="C39275" s="227"/>
    </row>
    <row r="39276" spans="3:3" ht="15.6" x14ac:dyDescent="0.3">
      <c r="C39276" s="227"/>
    </row>
    <row r="39277" spans="3:3" ht="15.6" x14ac:dyDescent="0.3">
      <c r="C39277" s="227"/>
    </row>
    <row r="39278" spans="3:3" ht="15.6" x14ac:dyDescent="0.3">
      <c r="C39278" s="227"/>
    </row>
    <row r="39279" spans="3:3" ht="15.6" x14ac:dyDescent="0.3">
      <c r="C39279" s="227"/>
    </row>
    <row r="39280" spans="3:3" ht="15.6" x14ac:dyDescent="0.3">
      <c r="C39280" s="227"/>
    </row>
    <row r="39281" spans="3:3" ht="15.6" x14ac:dyDescent="0.3">
      <c r="C39281" s="227"/>
    </row>
    <row r="39282" spans="3:3" ht="15.6" x14ac:dyDescent="0.3">
      <c r="C39282" s="227"/>
    </row>
    <row r="39283" spans="3:3" ht="15.6" x14ac:dyDescent="0.3">
      <c r="C39283" s="227"/>
    </row>
    <row r="39284" spans="3:3" ht="15.6" x14ac:dyDescent="0.3">
      <c r="C39284" s="227"/>
    </row>
    <row r="39285" spans="3:3" ht="15.6" x14ac:dyDescent="0.3">
      <c r="C39285" s="227"/>
    </row>
    <row r="39286" spans="3:3" ht="15.6" x14ac:dyDescent="0.3">
      <c r="C39286" s="227"/>
    </row>
    <row r="39287" spans="3:3" ht="15.6" x14ac:dyDescent="0.3">
      <c r="C39287" s="227"/>
    </row>
    <row r="39288" spans="3:3" ht="15.6" x14ac:dyDescent="0.3">
      <c r="C39288" s="227"/>
    </row>
    <row r="39289" spans="3:3" ht="15.6" x14ac:dyDescent="0.3">
      <c r="C39289" s="227"/>
    </row>
    <row r="39290" spans="3:3" ht="15.6" x14ac:dyDescent="0.3">
      <c r="C39290" s="227"/>
    </row>
    <row r="39291" spans="3:3" ht="15.6" x14ac:dyDescent="0.3">
      <c r="C39291" s="227"/>
    </row>
    <row r="39292" spans="3:3" ht="15.6" x14ac:dyDescent="0.3">
      <c r="C39292" s="227"/>
    </row>
    <row r="39293" spans="3:3" ht="15.6" x14ac:dyDescent="0.3">
      <c r="C39293" s="227"/>
    </row>
    <row r="39294" spans="3:3" ht="15.6" x14ac:dyDescent="0.3">
      <c r="C39294" s="227"/>
    </row>
    <row r="39295" spans="3:3" ht="15.6" x14ac:dyDescent="0.3">
      <c r="C39295" s="227"/>
    </row>
    <row r="39296" spans="3:3" ht="15.6" x14ac:dyDescent="0.3">
      <c r="C39296" s="227"/>
    </row>
    <row r="39297" spans="3:3" ht="15.6" x14ac:dyDescent="0.3">
      <c r="C39297" s="227"/>
    </row>
    <row r="39298" spans="3:3" ht="15.6" x14ac:dyDescent="0.3">
      <c r="C39298" s="227"/>
    </row>
    <row r="39299" spans="3:3" ht="15.6" x14ac:dyDescent="0.3">
      <c r="C39299" s="227"/>
    </row>
    <row r="39300" spans="3:3" ht="15.6" x14ac:dyDescent="0.3">
      <c r="C39300" s="227"/>
    </row>
    <row r="39301" spans="3:3" ht="15.6" x14ac:dyDescent="0.3">
      <c r="C39301" s="227"/>
    </row>
    <row r="39302" spans="3:3" ht="15.6" x14ac:dyDescent="0.3">
      <c r="C39302" s="227"/>
    </row>
    <row r="39303" spans="3:3" ht="15.6" x14ac:dyDescent="0.3">
      <c r="C39303" s="227"/>
    </row>
    <row r="39304" spans="3:3" ht="15.6" x14ac:dyDescent="0.3">
      <c r="C39304" s="227"/>
    </row>
    <row r="39305" spans="3:3" ht="15.6" x14ac:dyDescent="0.3">
      <c r="C39305" s="227"/>
    </row>
    <row r="39306" spans="3:3" ht="15.6" x14ac:dyDescent="0.3">
      <c r="C39306" s="227"/>
    </row>
    <row r="39307" spans="3:3" ht="15.6" x14ac:dyDescent="0.3">
      <c r="C39307" s="227"/>
    </row>
    <row r="39308" spans="3:3" ht="15.6" x14ac:dyDescent="0.3">
      <c r="C39308" s="227"/>
    </row>
    <row r="39309" spans="3:3" ht="15.6" x14ac:dyDescent="0.3">
      <c r="C39309" s="227"/>
    </row>
    <row r="39310" spans="3:3" ht="15.6" x14ac:dyDescent="0.3">
      <c r="C39310" s="227"/>
    </row>
    <row r="39311" spans="3:3" ht="15.6" x14ac:dyDescent="0.3">
      <c r="C39311" s="227"/>
    </row>
    <row r="39312" spans="3:3" ht="15.6" x14ac:dyDescent="0.3">
      <c r="C39312" s="227"/>
    </row>
    <row r="39313" spans="3:3" ht="15.6" x14ac:dyDescent="0.3">
      <c r="C39313" s="227"/>
    </row>
    <row r="39314" spans="3:3" ht="15.6" x14ac:dyDescent="0.3">
      <c r="C39314" s="227"/>
    </row>
    <row r="39315" spans="3:3" ht="15.6" x14ac:dyDescent="0.3">
      <c r="C39315" s="227"/>
    </row>
    <row r="39316" spans="3:3" ht="15.6" x14ac:dyDescent="0.3">
      <c r="C39316" s="227"/>
    </row>
    <row r="39317" spans="3:3" ht="15.6" x14ac:dyDescent="0.3">
      <c r="C39317" s="227"/>
    </row>
    <row r="39318" spans="3:3" ht="15.6" x14ac:dyDescent="0.3">
      <c r="C39318" s="227"/>
    </row>
    <row r="39319" spans="3:3" ht="15.6" x14ac:dyDescent="0.3">
      <c r="C39319" s="227"/>
    </row>
    <row r="39320" spans="3:3" ht="15.6" x14ac:dyDescent="0.3">
      <c r="C39320" s="227"/>
    </row>
    <row r="39321" spans="3:3" ht="15.6" x14ac:dyDescent="0.3">
      <c r="C39321" s="227"/>
    </row>
    <row r="39322" spans="3:3" ht="15.6" x14ac:dyDescent="0.3">
      <c r="C39322" s="227"/>
    </row>
    <row r="39323" spans="3:3" ht="15.6" x14ac:dyDescent="0.3">
      <c r="C39323" s="227"/>
    </row>
    <row r="39324" spans="3:3" ht="15.6" x14ac:dyDescent="0.3">
      <c r="C39324" s="227"/>
    </row>
    <row r="39325" spans="3:3" ht="15.6" x14ac:dyDescent="0.3">
      <c r="C39325" s="227"/>
    </row>
    <row r="39326" spans="3:3" ht="15.6" x14ac:dyDescent="0.3">
      <c r="C39326" s="227"/>
    </row>
    <row r="39327" spans="3:3" ht="15.6" x14ac:dyDescent="0.3">
      <c r="C39327" s="227"/>
    </row>
    <row r="39328" spans="3:3" ht="15.6" x14ac:dyDescent="0.3">
      <c r="C39328" s="227"/>
    </row>
    <row r="39329" spans="3:3" ht="15.6" x14ac:dyDescent="0.3">
      <c r="C39329" s="227"/>
    </row>
    <row r="39330" spans="3:3" ht="15.6" x14ac:dyDescent="0.3">
      <c r="C39330" s="227"/>
    </row>
    <row r="39331" spans="3:3" ht="15.6" x14ac:dyDescent="0.3">
      <c r="C39331" s="227"/>
    </row>
    <row r="39332" spans="3:3" ht="15.6" x14ac:dyDescent="0.3">
      <c r="C39332" s="227"/>
    </row>
    <row r="39333" spans="3:3" ht="15.6" x14ac:dyDescent="0.3">
      <c r="C39333" s="227"/>
    </row>
    <row r="39334" spans="3:3" ht="15.6" x14ac:dyDescent="0.3">
      <c r="C39334" s="227"/>
    </row>
    <row r="39335" spans="3:3" ht="15.6" x14ac:dyDescent="0.3">
      <c r="C39335" s="227"/>
    </row>
    <row r="39336" spans="3:3" ht="15.6" x14ac:dyDescent="0.3">
      <c r="C39336" s="227"/>
    </row>
    <row r="39337" spans="3:3" ht="15.6" x14ac:dyDescent="0.3">
      <c r="C39337" s="227"/>
    </row>
    <row r="39338" spans="3:3" ht="15.6" x14ac:dyDescent="0.3">
      <c r="C39338" s="227"/>
    </row>
    <row r="39339" spans="3:3" ht="15.6" x14ac:dyDescent="0.3">
      <c r="C39339" s="227"/>
    </row>
    <row r="39340" spans="3:3" ht="15.6" x14ac:dyDescent="0.3">
      <c r="C39340" s="227"/>
    </row>
    <row r="39341" spans="3:3" ht="15.6" x14ac:dyDescent="0.3">
      <c r="C39341" s="227"/>
    </row>
    <row r="39342" spans="3:3" ht="15.6" x14ac:dyDescent="0.3">
      <c r="C39342" s="227"/>
    </row>
    <row r="39343" spans="3:3" ht="15.6" x14ac:dyDescent="0.3">
      <c r="C39343" s="227"/>
    </row>
    <row r="39344" spans="3:3" ht="15.6" x14ac:dyDescent="0.3">
      <c r="C39344" s="227"/>
    </row>
    <row r="39345" spans="3:3" ht="15.6" x14ac:dyDescent="0.3">
      <c r="C39345" s="227"/>
    </row>
    <row r="39346" spans="3:3" ht="15.6" x14ac:dyDescent="0.3">
      <c r="C39346" s="227"/>
    </row>
    <row r="39347" spans="3:3" ht="15.6" x14ac:dyDescent="0.3">
      <c r="C39347" s="227"/>
    </row>
    <row r="39348" spans="3:3" ht="15.6" x14ac:dyDescent="0.3">
      <c r="C39348" s="227"/>
    </row>
    <row r="39349" spans="3:3" ht="15.6" x14ac:dyDescent="0.3">
      <c r="C39349" s="227"/>
    </row>
    <row r="39350" spans="3:3" ht="15.6" x14ac:dyDescent="0.3">
      <c r="C39350" s="227"/>
    </row>
    <row r="39351" spans="3:3" ht="15.6" x14ac:dyDescent="0.3">
      <c r="C39351" s="227"/>
    </row>
    <row r="39352" spans="3:3" ht="15.6" x14ac:dyDescent="0.3">
      <c r="C39352" s="227"/>
    </row>
    <row r="39353" spans="3:3" ht="15.6" x14ac:dyDescent="0.3">
      <c r="C39353" s="227"/>
    </row>
    <row r="39354" spans="3:3" ht="15.6" x14ac:dyDescent="0.3">
      <c r="C39354" s="227"/>
    </row>
    <row r="39355" spans="3:3" ht="15.6" x14ac:dyDescent="0.3">
      <c r="C39355" s="227"/>
    </row>
    <row r="39356" spans="3:3" ht="15.6" x14ac:dyDescent="0.3">
      <c r="C39356" s="227"/>
    </row>
    <row r="39357" spans="3:3" ht="15.6" x14ac:dyDescent="0.3">
      <c r="C39357" s="227"/>
    </row>
    <row r="39358" spans="3:3" ht="15.6" x14ac:dyDescent="0.3">
      <c r="C39358" s="227"/>
    </row>
    <row r="39359" spans="3:3" ht="15.6" x14ac:dyDescent="0.3">
      <c r="C39359" s="227"/>
    </row>
    <row r="39360" spans="3:3" ht="15.6" x14ac:dyDescent="0.3">
      <c r="C39360" s="227"/>
    </row>
    <row r="39361" spans="3:3" ht="15.6" x14ac:dyDescent="0.3">
      <c r="C39361" s="227"/>
    </row>
    <row r="39362" spans="3:3" ht="15.6" x14ac:dyDescent="0.3">
      <c r="C39362" s="227"/>
    </row>
    <row r="39363" spans="3:3" ht="15.6" x14ac:dyDescent="0.3">
      <c r="C39363" s="227"/>
    </row>
    <row r="39364" spans="3:3" ht="15.6" x14ac:dyDescent="0.3">
      <c r="C39364" s="227"/>
    </row>
    <row r="39365" spans="3:3" ht="15.6" x14ac:dyDescent="0.3">
      <c r="C39365" s="227"/>
    </row>
    <row r="39366" spans="3:3" ht="15.6" x14ac:dyDescent="0.3">
      <c r="C39366" s="227"/>
    </row>
    <row r="39367" spans="3:3" ht="15.6" x14ac:dyDescent="0.3">
      <c r="C39367" s="227"/>
    </row>
    <row r="39368" spans="3:3" ht="15.6" x14ac:dyDescent="0.3">
      <c r="C39368" s="227"/>
    </row>
    <row r="39369" spans="3:3" ht="15.6" x14ac:dyDescent="0.3">
      <c r="C39369" s="227"/>
    </row>
    <row r="39370" spans="3:3" ht="15.6" x14ac:dyDescent="0.3">
      <c r="C39370" s="227"/>
    </row>
    <row r="39371" spans="3:3" ht="15.6" x14ac:dyDescent="0.3">
      <c r="C39371" s="227"/>
    </row>
    <row r="39372" spans="3:3" ht="15.6" x14ac:dyDescent="0.3">
      <c r="C39372" s="227"/>
    </row>
    <row r="39373" spans="3:3" ht="15.6" x14ac:dyDescent="0.3">
      <c r="C39373" s="227"/>
    </row>
    <row r="39374" spans="3:3" ht="15.6" x14ac:dyDescent="0.3">
      <c r="C39374" s="227"/>
    </row>
    <row r="39375" spans="3:3" ht="15.6" x14ac:dyDescent="0.3">
      <c r="C39375" s="227"/>
    </row>
    <row r="39376" spans="3:3" ht="15.6" x14ac:dyDescent="0.3">
      <c r="C39376" s="227"/>
    </row>
    <row r="39377" spans="3:3" ht="15.6" x14ac:dyDescent="0.3">
      <c r="C39377" s="227"/>
    </row>
    <row r="39378" spans="3:3" ht="15.6" x14ac:dyDescent="0.3">
      <c r="C39378" s="227"/>
    </row>
    <row r="39379" spans="3:3" ht="15.6" x14ac:dyDescent="0.3">
      <c r="C39379" s="227"/>
    </row>
    <row r="39380" spans="3:3" ht="15.6" x14ac:dyDescent="0.3">
      <c r="C39380" s="227"/>
    </row>
    <row r="39381" spans="3:3" ht="15.6" x14ac:dyDescent="0.3">
      <c r="C39381" s="227"/>
    </row>
    <row r="39382" spans="3:3" ht="15.6" x14ac:dyDescent="0.3">
      <c r="C39382" s="227"/>
    </row>
    <row r="39383" spans="3:3" ht="15.6" x14ac:dyDescent="0.3">
      <c r="C39383" s="227"/>
    </row>
    <row r="39384" spans="3:3" ht="15.6" x14ac:dyDescent="0.3">
      <c r="C39384" s="227"/>
    </row>
    <row r="39385" spans="3:3" ht="15.6" x14ac:dyDescent="0.3">
      <c r="C39385" s="227"/>
    </row>
    <row r="39386" spans="3:3" ht="15.6" x14ac:dyDescent="0.3">
      <c r="C39386" s="227"/>
    </row>
    <row r="39387" spans="3:3" ht="15.6" x14ac:dyDescent="0.3">
      <c r="C39387" s="227"/>
    </row>
    <row r="39388" spans="3:3" ht="15.6" x14ac:dyDescent="0.3">
      <c r="C39388" s="227"/>
    </row>
    <row r="39389" spans="3:3" ht="15.6" x14ac:dyDescent="0.3">
      <c r="C39389" s="227"/>
    </row>
    <row r="39390" spans="3:3" ht="15.6" x14ac:dyDescent="0.3">
      <c r="C39390" s="227"/>
    </row>
    <row r="39391" spans="3:3" ht="15.6" x14ac:dyDescent="0.3">
      <c r="C39391" s="227"/>
    </row>
    <row r="39392" spans="3:3" ht="15.6" x14ac:dyDescent="0.3">
      <c r="C39392" s="227"/>
    </row>
    <row r="39393" spans="3:3" ht="15.6" x14ac:dyDescent="0.3">
      <c r="C39393" s="227"/>
    </row>
    <row r="39394" spans="3:3" ht="15.6" x14ac:dyDescent="0.3">
      <c r="C39394" s="227"/>
    </row>
    <row r="39395" spans="3:3" ht="15.6" x14ac:dyDescent="0.3">
      <c r="C39395" s="227"/>
    </row>
    <row r="39396" spans="3:3" ht="15.6" x14ac:dyDescent="0.3">
      <c r="C39396" s="227"/>
    </row>
    <row r="39397" spans="3:3" ht="15.6" x14ac:dyDescent="0.3">
      <c r="C39397" s="227"/>
    </row>
    <row r="39398" spans="3:3" ht="15.6" x14ac:dyDescent="0.3">
      <c r="C39398" s="227"/>
    </row>
    <row r="39399" spans="3:3" ht="15.6" x14ac:dyDescent="0.3">
      <c r="C39399" s="227"/>
    </row>
    <row r="39400" spans="3:3" ht="15.6" x14ac:dyDescent="0.3">
      <c r="C39400" s="227"/>
    </row>
    <row r="39401" spans="3:3" ht="15.6" x14ac:dyDescent="0.3">
      <c r="C39401" s="227"/>
    </row>
    <row r="39402" spans="3:3" ht="15.6" x14ac:dyDescent="0.3">
      <c r="C39402" s="227"/>
    </row>
    <row r="39403" spans="3:3" ht="15.6" x14ac:dyDescent="0.3">
      <c r="C39403" s="227"/>
    </row>
    <row r="39404" spans="3:3" ht="15.6" x14ac:dyDescent="0.3">
      <c r="C39404" s="227"/>
    </row>
    <row r="39405" spans="3:3" ht="15.6" x14ac:dyDescent="0.3">
      <c r="C39405" s="227"/>
    </row>
    <row r="39406" spans="3:3" ht="15.6" x14ac:dyDescent="0.3">
      <c r="C39406" s="227"/>
    </row>
    <row r="39407" spans="3:3" ht="15.6" x14ac:dyDescent="0.3">
      <c r="C39407" s="227"/>
    </row>
    <row r="39408" spans="3:3" ht="15.6" x14ac:dyDescent="0.3">
      <c r="C39408" s="227"/>
    </row>
    <row r="39409" spans="3:3" ht="15.6" x14ac:dyDescent="0.3">
      <c r="C39409" s="227"/>
    </row>
    <row r="39410" spans="3:3" ht="15.6" x14ac:dyDescent="0.3">
      <c r="C39410" s="227"/>
    </row>
    <row r="39411" spans="3:3" ht="15.6" x14ac:dyDescent="0.3">
      <c r="C39411" s="227"/>
    </row>
    <row r="39412" spans="3:3" ht="15.6" x14ac:dyDescent="0.3">
      <c r="C39412" s="227"/>
    </row>
    <row r="39413" spans="3:3" ht="15.6" x14ac:dyDescent="0.3">
      <c r="C39413" s="227"/>
    </row>
    <row r="39414" spans="3:3" ht="15.6" x14ac:dyDescent="0.3">
      <c r="C39414" s="227"/>
    </row>
    <row r="39415" spans="3:3" ht="15.6" x14ac:dyDescent="0.3">
      <c r="C39415" s="227"/>
    </row>
    <row r="39416" spans="3:3" ht="15.6" x14ac:dyDescent="0.3">
      <c r="C39416" s="227"/>
    </row>
    <row r="39417" spans="3:3" ht="15.6" x14ac:dyDescent="0.3">
      <c r="C39417" s="227"/>
    </row>
    <row r="39418" spans="3:3" ht="15.6" x14ac:dyDescent="0.3">
      <c r="C39418" s="227"/>
    </row>
    <row r="39419" spans="3:3" ht="15.6" x14ac:dyDescent="0.3">
      <c r="C39419" s="227"/>
    </row>
    <row r="39420" spans="3:3" ht="15.6" x14ac:dyDescent="0.3">
      <c r="C39420" s="227"/>
    </row>
    <row r="39421" spans="3:3" ht="15.6" x14ac:dyDescent="0.3">
      <c r="C39421" s="227"/>
    </row>
    <row r="39422" spans="3:3" ht="15.6" x14ac:dyDescent="0.3">
      <c r="C39422" s="227"/>
    </row>
    <row r="39423" spans="3:3" ht="15.6" x14ac:dyDescent="0.3">
      <c r="C39423" s="227"/>
    </row>
    <row r="39424" spans="3:3" ht="15.6" x14ac:dyDescent="0.3">
      <c r="C39424" s="227"/>
    </row>
    <row r="39425" spans="3:3" ht="15.6" x14ac:dyDescent="0.3">
      <c r="C39425" s="227"/>
    </row>
    <row r="39426" spans="3:3" ht="15.6" x14ac:dyDescent="0.3">
      <c r="C39426" s="227"/>
    </row>
    <row r="39427" spans="3:3" ht="15.6" x14ac:dyDescent="0.3">
      <c r="C39427" s="227"/>
    </row>
    <row r="39428" spans="3:3" ht="15.6" x14ac:dyDescent="0.3">
      <c r="C39428" s="227"/>
    </row>
    <row r="39429" spans="3:3" ht="15.6" x14ac:dyDescent="0.3">
      <c r="C39429" s="227"/>
    </row>
    <row r="39430" spans="3:3" ht="15.6" x14ac:dyDescent="0.3">
      <c r="C39430" s="227"/>
    </row>
    <row r="39431" spans="3:3" ht="15.6" x14ac:dyDescent="0.3">
      <c r="C39431" s="227"/>
    </row>
    <row r="39432" spans="3:3" ht="15.6" x14ac:dyDescent="0.3">
      <c r="C39432" s="227"/>
    </row>
    <row r="39433" spans="3:3" ht="15.6" x14ac:dyDescent="0.3">
      <c r="C39433" s="227"/>
    </row>
    <row r="39434" spans="3:3" ht="15.6" x14ac:dyDescent="0.3">
      <c r="C39434" s="227"/>
    </row>
    <row r="39435" spans="3:3" ht="15.6" x14ac:dyDescent="0.3">
      <c r="C39435" s="227"/>
    </row>
    <row r="39436" spans="3:3" ht="15.6" x14ac:dyDescent="0.3">
      <c r="C39436" s="227"/>
    </row>
    <row r="39437" spans="3:3" ht="15.6" x14ac:dyDescent="0.3">
      <c r="C39437" s="227"/>
    </row>
    <row r="39438" spans="3:3" ht="15.6" x14ac:dyDescent="0.3">
      <c r="C39438" s="227"/>
    </row>
    <row r="39439" spans="3:3" ht="15.6" x14ac:dyDescent="0.3">
      <c r="C39439" s="227"/>
    </row>
    <row r="39440" spans="3:3" ht="15.6" x14ac:dyDescent="0.3">
      <c r="C39440" s="227"/>
    </row>
    <row r="39441" spans="3:3" ht="15.6" x14ac:dyDescent="0.3">
      <c r="C39441" s="227"/>
    </row>
    <row r="39442" spans="3:3" ht="15.6" x14ac:dyDescent="0.3">
      <c r="C39442" s="227"/>
    </row>
    <row r="39443" spans="3:3" ht="15.6" x14ac:dyDescent="0.3">
      <c r="C39443" s="227"/>
    </row>
    <row r="39444" spans="3:3" ht="15.6" x14ac:dyDescent="0.3">
      <c r="C39444" s="227"/>
    </row>
    <row r="39445" spans="3:3" ht="15.6" x14ac:dyDescent="0.3">
      <c r="C39445" s="227"/>
    </row>
    <row r="39446" spans="3:3" ht="15.6" x14ac:dyDescent="0.3">
      <c r="C39446" s="227"/>
    </row>
    <row r="39447" spans="3:3" ht="15.6" x14ac:dyDescent="0.3">
      <c r="C39447" s="227"/>
    </row>
    <row r="39448" spans="3:3" ht="15.6" x14ac:dyDescent="0.3">
      <c r="C39448" s="227"/>
    </row>
    <row r="39449" spans="3:3" ht="15.6" x14ac:dyDescent="0.3">
      <c r="C39449" s="227"/>
    </row>
    <row r="39450" spans="3:3" ht="15.6" x14ac:dyDescent="0.3">
      <c r="C39450" s="227"/>
    </row>
    <row r="39451" spans="3:3" ht="15.6" x14ac:dyDescent="0.3">
      <c r="C39451" s="227"/>
    </row>
    <row r="39452" spans="3:3" ht="15.6" x14ac:dyDescent="0.3">
      <c r="C39452" s="227"/>
    </row>
    <row r="39453" spans="3:3" ht="15.6" x14ac:dyDescent="0.3">
      <c r="C39453" s="227"/>
    </row>
    <row r="39454" spans="3:3" ht="15.6" x14ac:dyDescent="0.3">
      <c r="C39454" s="227"/>
    </row>
    <row r="39455" spans="3:3" ht="15.6" x14ac:dyDescent="0.3">
      <c r="C39455" s="227"/>
    </row>
    <row r="39456" spans="3:3" ht="15.6" x14ac:dyDescent="0.3">
      <c r="C39456" s="227"/>
    </row>
    <row r="39457" spans="3:3" ht="15.6" x14ac:dyDescent="0.3">
      <c r="C39457" s="227"/>
    </row>
    <row r="39458" spans="3:3" ht="15.6" x14ac:dyDescent="0.3">
      <c r="C39458" s="227"/>
    </row>
    <row r="39459" spans="3:3" ht="15.6" x14ac:dyDescent="0.3">
      <c r="C39459" s="227"/>
    </row>
    <row r="39460" spans="3:3" ht="15.6" x14ac:dyDescent="0.3">
      <c r="C39460" s="227"/>
    </row>
    <row r="39461" spans="3:3" ht="15.6" x14ac:dyDescent="0.3">
      <c r="C39461" s="227"/>
    </row>
    <row r="39462" spans="3:3" ht="15.6" x14ac:dyDescent="0.3">
      <c r="C39462" s="227"/>
    </row>
    <row r="39463" spans="3:3" ht="15.6" x14ac:dyDescent="0.3">
      <c r="C39463" s="227"/>
    </row>
    <row r="39464" spans="3:3" ht="15.6" x14ac:dyDescent="0.3">
      <c r="C39464" s="227"/>
    </row>
    <row r="39465" spans="3:3" ht="15.6" x14ac:dyDescent="0.3">
      <c r="C39465" s="227"/>
    </row>
    <row r="39466" spans="3:3" ht="15.6" x14ac:dyDescent="0.3">
      <c r="C39466" s="227"/>
    </row>
    <row r="39467" spans="3:3" ht="15.6" x14ac:dyDescent="0.3">
      <c r="C39467" s="227"/>
    </row>
    <row r="39468" spans="3:3" ht="15.6" x14ac:dyDescent="0.3">
      <c r="C39468" s="227"/>
    </row>
    <row r="39469" spans="3:3" ht="15.6" x14ac:dyDescent="0.3">
      <c r="C39469" s="227"/>
    </row>
    <row r="39470" spans="3:3" ht="15.6" x14ac:dyDescent="0.3">
      <c r="C39470" s="227"/>
    </row>
    <row r="39471" spans="3:3" ht="15.6" x14ac:dyDescent="0.3">
      <c r="C39471" s="227"/>
    </row>
    <row r="39472" spans="3:3" ht="15.6" x14ac:dyDescent="0.3">
      <c r="C39472" s="227"/>
    </row>
    <row r="39473" spans="3:3" ht="15.6" x14ac:dyDescent="0.3">
      <c r="C39473" s="227"/>
    </row>
    <row r="39474" spans="3:3" ht="15.6" x14ac:dyDescent="0.3">
      <c r="C39474" s="227"/>
    </row>
    <row r="39475" spans="3:3" ht="15.6" x14ac:dyDescent="0.3">
      <c r="C39475" s="227"/>
    </row>
    <row r="39476" spans="3:3" ht="15.6" x14ac:dyDescent="0.3">
      <c r="C39476" s="227"/>
    </row>
    <row r="39477" spans="3:3" ht="15.6" x14ac:dyDescent="0.3">
      <c r="C39477" s="227"/>
    </row>
    <row r="39478" spans="3:3" ht="15.6" x14ac:dyDescent="0.3">
      <c r="C39478" s="227"/>
    </row>
    <row r="39479" spans="3:3" ht="15.6" x14ac:dyDescent="0.3">
      <c r="C39479" s="227"/>
    </row>
    <row r="39480" spans="3:3" ht="15.6" x14ac:dyDescent="0.3">
      <c r="C39480" s="227"/>
    </row>
    <row r="39481" spans="3:3" ht="15.6" x14ac:dyDescent="0.3">
      <c r="C39481" s="227"/>
    </row>
    <row r="39482" spans="3:3" ht="15.6" x14ac:dyDescent="0.3">
      <c r="C39482" s="227"/>
    </row>
    <row r="39483" spans="3:3" ht="15.6" x14ac:dyDescent="0.3">
      <c r="C39483" s="227"/>
    </row>
    <row r="39484" spans="3:3" ht="15.6" x14ac:dyDescent="0.3">
      <c r="C39484" s="227"/>
    </row>
    <row r="39485" spans="3:3" ht="15.6" x14ac:dyDescent="0.3">
      <c r="C39485" s="227"/>
    </row>
    <row r="39486" spans="3:3" ht="15.6" x14ac:dyDescent="0.3">
      <c r="C39486" s="227"/>
    </row>
    <row r="39487" spans="3:3" ht="15.6" x14ac:dyDescent="0.3">
      <c r="C39487" s="227"/>
    </row>
    <row r="39488" spans="3:3" ht="15.6" x14ac:dyDescent="0.3">
      <c r="C39488" s="227"/>
    </row>
    <row r="39489" spans="3:3" ht="15.6" x14ac:dyDescent="0.3">
      <c r="C39489" s="227"/>
    </row>
    <row r="39490" spans="3:3" ht="15.6" x14ac:dyDescent="0.3">
      <c r="C39490" s="227"/>
    </row>
    <row r="39491" spans="3:3" ht="15.6" x14ac:dyDescent="0.3">
      <c r="C39491" s="227"/>
    </row>
    <row r="39492" spans="3:3" ht="15.6" x14ac:dyDescent="0.3">
      <c r="C39492" s="227"/>
    </row>
    <row r="39493" spans="3:3" ht="15.6" x14ac:dyDescent="0.3">
      <c r="C39493" s="227"/>
    </row>
    <row r="39494" spans="3:3" ht="15.6" x14ac:dyDescent="0.3">
      <c r="C39494" s="227"/>
    </row>
    <row r="39495" spans="3:3" ht="15.6" x14ac:dyDescent="0.3">
      <c r="C39495" s="227"/>
    </row>
    <row r="39496" spans="3:3" ht="15.6" x14ac:dyDescent="0.3">
      <c r="C39496" s="227"/>
    </row>
    <row r="39497" spans="3:3" ht="15.6" x14ac:dyDescent="0.3">
      <c r="C39497" s="227"/>
    </row>
    <row r="39498" spans="3:3" ht="15.6" x14ac:dyDescent="0.3">
      <c r="C39498" s="227"/>
    </row>
    <row r="39499" spans="3:3" ht="15.6" x14ac:dyDescent="0.3">
      <c r="C39499" s="227"/>
    </row>
    <row r="39500" spans="3:3" ht="15.6" x14ac:dyDescent="0.3">
      <c r="C39500" s="227"/>
    </row>
    <row r="39501" spans="3:3" ht="15.6" x14ac:dyDescent="0.3">
      <c r="C39501" s="227"/>
    </row>
    <row r="39502" spans="3:3" ht="15.6" x14ac:dyDescent="0.3">
      <c r="C39502" s="227"/>
    </row>
    <row r="39503" spans="3:3" ht="15.6" x14ac:dyDescent="0.3">
      <c r="C39503" s="227"/>
    </row>
    <row r="39504" spans="3:3" ht="15.6" x14ac:dyDescent="0.3">
      <c r="C39504" s="227"/>
    </row>
    <row r="39505" spans="3:3" ht="15.6" x14ac:dyDescent="0.3">
      <c r="C39505" s="227"/>
    </row>
    <row r="39506" spans="3:3" ht="15.6" x14ac:dyDescent="0.3">
      <c r="C39506" s="227"/>
    </row>
    <row r="39507" spans="3:3" ht="15.6" x14ac:dyDescent="0.3">
      <c r="C39507" s="227"/>
    </row>
    <row r="39508" spans="3:3" ht="15.6" x14ac:dyDescent="0.3">
      <c r="C39508" s="227"/>
    </row>
    <row r="39509" spans="3:3" ht="15.6" x14ac:dyDescent="0.3">
      <c r="C39509" s="227"/>
    </row>
    <row r="39510" spans="3:3" ht="15.6" x14ac:dyDescent="0.3">
      <c r="C39510" s="227"/>
    </row>
    <row r="39511" spans="3:3" ht="15.6" x14ac:dyDescent="0.3">
      <c r="C39511" s="227"/>
    </row>
    <row r="39512" spans="3:3" ht="15.6" x14ac:dyDescent="0.3">
      <c r="C39512" s="227"/>
    </row>
    <row r="39513" spans="3:3" ht="15.6" x14ac:dyDescent="0.3">
      <c r="C39513" s="227"/>
    </row>
    <row r="39514" spans="3:3" ht="15.6" x14ac:dyDescent="0.3">
      <c r="C39514" s="227"/>
    </row>
    <row r="39515" spans="3:3" ht="15.6" x14ac:dyDescent="0.3">
      <c r="C39515" s="227"/>
    </row>
    <row r="39516" spans="3:3" ht="15.6" x14ac:dyDescent="0.3">
      <c r="C39516" s="227"/>
    </row>
    <row r="39517" spans="3:3" ht="15.6" x14ac:dyDescent="0.3">
      <c r="C39517" s="227"/>
    </row>
    <row r="39518" spans="3:3" ht="15.6" x14ac:dyDescent="0.3">
      <c r="C39518" s="227"/>
    </row>
    <row r="39519" spans="3:3" ht="15.6" x14ac:dyDescent="0.3">
      <c r="C39519" s="227"/>
    </row>
    <row r="39520" spans="3:3" ht="15.6" x14ac:dyDescent="0.3">
      <c r="C39520" s="227"/>
    </row>
    <row r="39521" spans="3:3" ht="15.6" x14ac:dyDescent="0.3">
      <c r="C39521" s="227"/>
    </row>
    <row r="39522" spans="3:3" ht="15.6" x14ac:dyDescent="0.3">
      <c r="C39522" s="227"/>
    </row>
    <row r="39523" spans="3:3" ht="15.6" x14ac:dyDescent="0.3">
      <c r="C39523" s="227"/>
    </row>
    <row r="39524" spans="3:3" ht="15.6" x14ac:dyDescent="0.3">
      <c r="C39524" s="227"/>
    </row>
    <row r="39525" spans="3:3" ht="15.6" x14ac:dyDescent="0.3">
      <c r="C39525" s="227"/>
    </row>
    <row r="39526" spans="3:3" ht="15.6" x14ac:dyDescent="0.3">
      <c r="C39526" s="227"/>
    </row>
    <row r="39527" spans="3:3" ht="15.6" x14ac:dyDescent="0.3">
      <c r="C39527" s="227"/>
    </row>
    <row r="39528" spans="3:3" ht="15.6" x14ac:dyDescent="0.3">
      <c r="C39528" s="227"/>
    </row>
    <row r="39529" spans="3:3" ht="15.6" x14ac:dyDescent="0.3">
      <c r="C39529" s="227"/>
    </row>
    <row r="39530" spans="3:3" ht="15.6" x14ac:dyDescent="0.3">
      <c r="C39530" s="227"/>
    </row>
    <row r="39531" spans="3:3" ht="15.6" x14ac:dyDescent="0.3">
      <c r="C39531" s="227"/>
    </row>
    <row r="39532" spans="3:3" ht="15.6" x14ac:dyDescent="0.3">
      <c r="C39532" s="227"/>
    </row>
    <row r="39533" spans="3:3" ht="15.6" x14ac:dyDescent="0.3">
      <c r="C39533" s="227"/>
    </row>
    <row r="39534" spans="3:3" ht="15.6" x14ac:dyDescent="0.3">
      <c r="C39534" s="227"/>
    </row>
    <row r="39535" spans="3:3" ht="15.6" x14ac:dyDescent="0.3">
      <c r="C39535" s="227"/>
    </row>
    <row r="39536" spans="3:3" ht="15.6" x14ac:dyDescent="0.3">
      <c r="C39536" s="227"/>
    </row>
    <row r="39537" spans="3:3" ht="15.6" x14ac:dyDescent="0.3">
      <c r="C39537" s="227"/>
    </row>
    <row r="39538" spans="3:3" ht="15.6" x14ac:dyDescent="0.3">
      <c r="C39538" s="227"/>
    </row>
    <row r="39539" spans="3:3" ht="15.6" x14ac:dyDescent="0.3">
      <c r="C39539" s="227"/>
    </row>
    <row r="39540" spans="3:3" ht="15.6" x14ac:dyDescent="0.3">
      <c r="C39540" s="227"/>
    </row>
    <row r="39541" spans="3:3" ht="15.6" x14ac:dyDescent="0.3">
      <c r="C39541" s="227"/>
    </row>
    <row r="39542" spans="3:3" ht="15.6" x14ac:dyDescent="0.3">
      <c r="C39542" s="227"/>
    </row>
    <row r="39543" spans="3:3" ht="15.6" x14ac:dyDescent="0.3">
      <c r="C39543" s="227"/>
    </row>
    <row r="39544" spans="3:3" ht="15.6" x14ac:dyDescent="0.3">
      <c r="C39544" s="227"/>
    </row>
    <row r="39545" spans="3:3" ht="15.6" x14ac:dyDescent="0.3">
      <c r="C39545" s="227"/>
    </row>
    <row r="39546" spans="3:3" ht="15.6" x14ac:dyDescent="0.3">
      <c r="C39546" s="227"/>
    </row>
    <row r="39547" spans="3:3" ht="15.6" x14ac:dyDescent="0.3">
      <c r="C39547" s="227"/>
    </row>
    <row r="39548" spans="3:3" ht="15.6" x14ac:dyDescent="0.3">
      <c r="C39548" s="227"/>
    </row>
    <row r="39549" spans="3:3" ht="15.6" x14ac:dyDescent="0.3">
      <c r="C39549" s="227"/>
    </row>
    <row r="39550" spans="3:3" ht="15.6" x14ac:dyDescent="0.3">
      <c r="C39550" s="227"/>
    </row>
    <row r="39551" spans="3:3" ht="15.6" x14ac:dyDescent="0.3">
      <c r="C39551" s="227"/>
    </row>
    <row r="39552" spans="3:3" ht="15.6" x14ac:dyDescent="0.3">
      <c r="C39552" s="227"/>
    </row>
    <row r="39553" spans="3:3" ht="15.6" x14ac:dyDescent="0.3">
      <c r="C39553" s="227"/>
    </row>
    <row r="39554" spans="3:3" ht="15.6" x14ac:dyDescent="0.3">
      <c r="C39554" s="227"/>
    </row>
    <row r="39555" spans="3:3" ht="15.6" x14ac:dyDescent="0.3">
      <c r="C39555" s="227"/>
    </row>
    <row r="39556" spans="3:3" ht="15.6" x14ac:dyDescent="0.3">
      <c r="C39556" s="227"/>
    </row>
    <row r="39557" spans="3:3" ht="15.6" x14ac:dyDescent="0.3">
      <c r="C39557" s="227"/>
    </row>
    <row r="39558" spans="3:3" ht="15.6" x14ac:dyDescent="0.3">
      <c r="C39558" s="227"/>
    </row>
    <row r="39559" spans="3:3" ht="15.6" x14ac:dyDescent="0.3">
      <c r="C39559" s="227"/>
    </row>
    <row r="39560" spans="3:3" ht="15.6" x14ac:dyDescent="0.3">
      <c r="C39560" s="227"/>
    </row>
    <row r="39561" spans="3:3" ht="15.6" x14ac:dyDescent="0.3">
      <c r="C39561" s="227"/>
    </row>
    <row r="39562" spans="3:3" ht="15.6" x14ac:dyDescent="0.3">
      <c r="C39562" s="227"/>
    </row>
    <row r="39563" spans="3:3" ht="15.6" x14ac:dyDescent="0.3">
      <c r="C39563" s="227"/>
    </row>
    <row r="39564" spans="3:3" ht="15.6" x14ac:dyDescent="0.3">
      <c r="C39564" s="227"/>
    </row>
    <row r="39565" spans="3:3" ht="15.6" x14ac:dyDescent="0.3">
      <c r="C39565" s="227"/>
    </row>
    <row r="39566" spans="3:3" ht="15.6" x14ac:dyDescent="0.3">
      <c r="C39566" s="227"/>
    </row>
    <row r="39567" spans="3:3" ht="15.6" x14ac:dyDescent="0.3">
      <c r="C39567" s="227"/>
    </row>
    <row r="39568" spans="3:3" ht="15.6" x14ac:dyDescent="0.3">
      <c r="C39568" s="227"/>
    </row>
    <row r="39569" spans="3:3" ht="15.6" x14ac:dyDescent="0.3">
      <c r="C39569" s="227"/>
    </row>
    <row r="39570" spans="3:3" ht="15.6" x14ac:dyDescent="0.3">
      <c r="C39570" s="227"/>
    </row>
    <row r="39571" spans="3:3" ht="15.6" x14ac:dyDescent="0.3">
      <c r="C39571" s="227"/>
    </row>
    <row r="39572" spans="3:3" ht="15.6" x14ac:dyDescent="0.3">
      <c r="C39572" s="227"/>
    </row>
    <row r="39573" spans="3:3" ht="15.6" x14ac:dyDescent="0.3">
      <c r="C39573" s="227"/>
    </row>
    <row r="39574" spans="3:3" ht="15.6" x14ac:dyDescent="0.3">
      <c r="C39574" s="227"/>
    </row>
    <row r="39575" spans="3:3" ht="15.6" x14ac:dyDescent="0.3">
      <c r="C39575" s="227"/>
    </row>
    <row r="39576" spans="3:3" ht="15.6" x14ac:dyDescent="0.3">
      <c r="C39576" s="227"/>
    </row>
    <row r="39577" spans="3:3" ht="15.6" x14ac:dyDescent="0.3">
      <c r="C39577" s="227"/>
    </row>
    <row r="39578" spans="3:3" ht="15.6" x14ac:dyDescent="0.3">
      <c r="C39578" s="227"/>
    </row>
    <row r="39579" spans="3:3" ht="15.6" x14ac:dyDescent="0.3">
      <c r="C39579" s="227"/>
    </row>
    <row r="39580" spans="3:3" ht="15.6" x14ac:dyDescent="0.3">
      <c r="C39580" s="227"/>
    </row>
    <row r="39581" spans="3:3" ht="15.6" x14ac:dyDescent="0.3">
      <c r="C39581" s="227"/>
    </row>
    <row r="39582" spans="3:3" ht="15.6" x14ac:dyDescent="0.3">
      <c r="C39582" s="227"/>
    </row>
    <row r="39583" spans="3:3" ht="15.6" x14ac:dyDescent="0.3">
      <c r="C39583" s="227"/>
    </row>
    <row r="39584" spans="3:3" ht="15.6" x14ac:dyDescent="0.3">
      <c r="C39584" s="227"/>
    </row>
    <row r="39585" spans="3:3" ht="15.6" x14ac:dyDescent="0.3">
      <c r="C39585" s="227"/>
    </row>
    <row r="39586" spans="3:3" ht="15.6" x14ac:dyDescent="0.3">
      <c r="C39586" s="227"/>
    </row>
    <row r="39587" spans="3:3" ht="15.6" x14ac:dyDescent="0.3">
      <c r="C39587" s="227"/>
    </row>
    <row r="39588" spans="3:3" ht="15.6" x14ac:dyDescent="0.3">
      <c r="C39588" s="227"/>
    </row>
    <row r="39589" spans="3:3" ht="15.6" x14ac:dyDescent="0.3">
      <c r="C39589" s="227"/>
    </row>
    <row r="39590" spans="3:3" ht="15.6" x14ac:dyDescent="0.3">
      <c r="C39590" s="227"/>
    </row>
    <row r="39591" spans="3:3" ht="15.6" x14ac:dyDescent="0.3">
      <c r="C39591" s="227"/>
    </row>
    <row r="39592" spans="3:3" ht="15.6" x14ac:dyDescent="0.3">
      <c r="C39592" s="227"/>
    </row>
    <row r="39593" spans="3:3" ht="15.6" x14ac:dyDescent="0.3">
      <c r="C39593" s="227"/>
    </row>
    <row r="39594" spans="3:3" ht="15.6" x14ac:dyDescent="0.3">
      <c r="C39594" s="227"/>
    </row>
    <row r="39595" spans="3:3" ht="15.6" x14ac:dyDescent="0.3">
      <c r="C39595" s="227"/>
    </row>
    <row r="39596" spans="3:3" ht="15.6" x14ac:dyDescent="0.3">
      <c r="C39596" s="227"/>
    </row>
    <row r="39597" spans="3:3" ht="15.6" x14ac:dyDescent="0.3">
      <c r="C39597" s="227"/>
    </row>
    <row r="39598" spans="3:3" ht="15.6" x14ac:dyDescent="0.3">
      <c r="C39598" s="227"/>
    </row>
    <row r="39599" spans="3:3" ht="15.6" x14ac:dyDescent="0.3">
      <c r="C39599" s="227"/>
    </row>
    <row r="39600" spans="3:3" ht="15.6" x14ac:dyDescent="0.3">
      <c r="C39600" s="227"/>
    </row>
    <row r="39601" spans="3:3" ht="15.6" x14ac:dyDescent="0.3">
      <c r="C39601" s="227"/>
    </row>
    <row r="39602" spans="3:3" ht="15.6" x14ac:dyDescent="0.3">
      <c r="C39602" s="227"/>
    </row>
    <row r="39603" spans="3:3" ht="15.6" x14ac:dyDescent="0.3">
      <c r="C39603" s="227"/>
    </row>
    <row r="39604" spans="3:3" ht="15.6" x14ac:dyDescent="0.3">
      <c r="C39604" s="227"/>
    </row>
    <row r="39605" spans="3:3" ht="15.6" x14ac:dyDescent="0.3">
      <c r="C39605" s="227"/>
    </row>
    <row r="39606" spans="3:3" ht="15.6" x14ac:dyDescent="0.3">
      <c r="C39606" s="227"/>
    </row>
    <row r="39607" spans="3:3" ht="15.6" x14ac:dyDescent="0.3">
      <c r="C39607" s="227"/>
    </row>
    <row r="39608" spans="3:3" ht="15.6" x14ac:dyDescent="0.3">
      <c r="C39608" s="227"/>
    </row>
    <row r="39609" spans="3:3" ht="15.6" x14ac:dyDescent="0.3">
      <c r="C39609" s="227"/>
    </row>
    <row r="39610" spans="3:3" ht="15.6" x14ac:dyDescent="0.3">
      <c r="C39610" s="227"/>
    </row>
    <row r="39611" spans="3:3" ht="15.6" x14ac:dyDescent="0.3">
      <c r="C39611" s="227"/>
    </row>
    <row r="39612" spans="3:3" ht="15.6" x14ac:dyDescent="0.3">
      <c r="C39612" s="227"/>
    </row>
    <row r="39613" spans="3:3" ht="15.6" x14ac:dyDescent="0.3">
      <c r="C39613" s="227"/>
    </row>
    <row r="39614" spans="3:3" ht="15.6" x14ac:dyDescent="0.3">
      <c r="C39614" s="227"/>
    </row>
    <row r="39615" spans="3:3" ht="15.6" x14ac:dyDescent="0.3">
      <c r="C39615" s="227"/>
    </row>
    <row r="39616" spans="3:3" ht="15.6" x14ac:dyDescent="0.3">
      <c r="C39616" s="227"/>
    </row>
    <row r="39617" spans="3:3" ht="15.6" x14ac:dyDescent="0.3">
      <c r="C39617" s="227"/>
    </row>
    <row r="39618" spans="3:3" ht="15.6" x14ac:dyDescent="0.3">
      <c r="C39618" s="227"/>
    </row>
    <row r="39619" spans="3:3" ht="15.6" x14ac:dyDescent="0.3">
      <c r="C39619" s="227"/>
    </row>
    <row r="39620" spans="3:3" ht="15.6" x14ac:dyDescent="0.3">
      <c r="C39620" s="227"/>
    </row>
    <row r="39621" spans="3:3" ht="15.6" x14ac:dyDescent="0.3">
      <c r="C39621" s="227"/>
    </row>
    <row r="39622" spans="3:3" ht="15.6" x14ac:dyDescent="0.3">
      <c r="C39622" s="227"/>
    </row>
    <row r="39623" spans="3:3" ht="15.6" x14ac:dyDescent="0.3">
      <c r="C39623" s="227"/>
    </row>
    <row r="39624" spans="3:3" ht="15.6" x14ac:dyDescent="0.3">
      <c r="C39624" s="227"/>
    </row>
    <row r="39625" spans="3:3" ht="15.6" x14ac:dyDescent="0.3">
      <c r="C39625" s="227"/>
    </row>
    <row r="39626" spans="3:3" ht="15.6" x14ac:dyDescent="0.3">
      <c r="C39626" s="227"/>
    </row>
    <row r="39627" spans="3:3" ht="15.6" x14ac:dyDescent="0.3">
      <c r="C39627" s="227"/>
    </row>
    <row r="39628" spans="3:3" ht="15.6" x14ac:dyDescent="0.3">
      <c r="C39628" s="227"/>
    </row>
    <row r="39629" spans="3:3" ht="15.6" x14ac:dyDescent="0.3">
      <c r="C39629" s="227"/>
    </row>
    <row r="39630" spans="3:3" ht="15.6" x14ac:dyDescent="0.3">
      <c r="C39630" s="227"/>
    </row>
    <row r="39631" spans="3:3" ht="15.6" x14ac:dyDescent="0.3">
      <c r="C39631" s="227"/>
    </row>
    <row r="39632" spans="3:3" ht="15.6" x14ac:dyDescent="0.3">
      <c r="C39632" s="227"/>
    </row>
    <row r="39633" spans="3:3" ht="15.6" x14ac:dyDescent="0.3">
      <c r="C39633" s="227"/>
    </row>
    <row r="39634" spans="3:3" ht="15.6" x14ac:dyDescent="0.3">
      <c r="C39634" s="227"/>
    </row>
    <row r="39635" spans="3:3" ht="15.6" x14ac:dyDescent="0.3">
      <c r="C39635" s="227"/>
    </row>
    <row r="39636" spans="3:3" ht="15.6" x14ac:dyDescent="0.3">
      <c r="C39636" s="227"/>
    </row>
    <row r="39637" spans="3:3" ht="15.6" x14ac:dyDescent="0.3">
      <c r="C39637" s="227"/>
    </row>
    <row r="39638" spans="3:3" ht="15.6" x14ac:dyDescent="0.3">
      <c r="C39638" s="227"/>
    </row>
    <row r="39639" spans="3:3" ht="15.6" x14ac:dyDescent="0.3">
      <c r="C39639" s="227"/>
    </row>
    <row r="39640" spans="3:3" ht="15.6" x14ac:dyDescent="0.3">
      <c r="C39640" s="227"/>
    </row>
    <row r="39641" spans="3:3" ht="15.6" x14ac:dyDescent="0.3">
      <c r="C39641" s="227"/>
    </row>
    <row r="39642" spans="3:3" ht="15.6" x14ac:dyDescent="0.3">
      <c r="C39642" s="227"/>
    </row>
    <row r="39643" spans="3:3" ht="15.6" x14ac:dyDescent="0.3">
      <c r="C39643" s="227"/>
    </row>
    <row r="39644" spans="3:3" ht="15.6" x14ac:dyDescent="0.3">
      <c r="C39644" s="227"/>
    </row>
    <row r="39645" spans="3:3" ht="15.6" x14ac:dyDescent="0.3">
      <c r="C39645" s="227"/>
    </row>
    <row r="39646" spans="3:3" ht="15.6" x14ac:dyDescent="0.3">
      <c r="C39646" s="227"/>
    </row>
    <row r="39647" spans="3:3" ht="15.6" x14ac:dyDescent="0.3">
      <c r="C39647" s="227"/>
    </row>
    <row r="39648" spans="3:3" ht="15.6" x14ac:dyDescent="0.3">
      <c r="C39648" s="227"/>
    </row>
    <row r="39649" spans="3:3" ht="15.6" x14ac:dyDescent="0.3">
      <c r="C39649" s="227"/>
    </row>
    <row r="39650" spans="3:3" ht="15.6" x14ac:dyDescent="0.3">
      <c r="C39650" s="227"/>
    </row>
    <row r="39651" spans="3:3" ht="15.6" x14ac:dyDescent="0.3">
      <c r="C39651" s="227"/>
    </row>
    <row r="39652" spans="3:3" ht="15.6" x14ac:dyDescent="0.3">
      <c r="C39652" s="227"/>
    </row>
    <row r="39653" spans="3:3" ht="15.6" x14ac:dyDescent="0.3">
      <c r="C39653" s="227"/>
    </row>
    <row r="39654" spans="3:3" ht="15.6" x14ac:dyDescent="0.3">
      <c r="C39654" s="227"/>
    </row>
    <row r="39655" spans="3:3" ht="15.6" x14ac:dyDescent="0.3">
      <c r="C39655" s="227"/>
    </row>
    <row r="39656" spans="3:3" ht="15.6" x14ac:dyDescent="0.3">
      <c r="C39656" s="227"/>
    </row>
    <row r="39657" spans="3:3" ht="15.6" x14ac:dyDescent="0.3">
      <c r="C39657" s="227"/>
    </row>
    <row r="39658" spans="3:3" ht="15.6" x14ac:dyDescent="0.3">
      <c r="C39658" s="227"/>
    </row>
    <row r="39659" spans="3:3" ht="15.6" x14ac:dyDescent="0.3">
      <c r="C39659" s="227"/>
    </row>
    <row r="39660" spans="3:3" ht="15.6" x14ac:dyDescent="0.3">
      <c r="C39660" s="227"/>
    </row>
    <row r="39661" spans="3:3" ht="15.6" x14ac:dyDescent="0.3">
      <c r="C39661" s="227"/>
    </row>
    <row r="39662" spans="3:3" ht="15.6" x14ac:dyDescent="0.3">
      <c r="C39662" s="227"/>
    </row>
    <row r="39663" spans="3:3" ht="15.6" x14ac:dyDescent="0.3">
      <c r="C39663" s="227"/>
    </row>
    <row r="39664" spans="3:3" ht="15.6" x14ac:dyDescent="0.3">
      <c r="C39664" s="227"/>
    </row>
    <row r="39665" spans="3:3" ht="15.6" x14ac:dyDescent="0.3">
      <c r="C39665" s="227"/>
    </row>
    <row r="39666" spans="3:3" ht="15.6" x14ac:dyDescent="0.3">
      <c r="C39666" s="227"/>
    </row>
    <row r="39667" spans="3:3" ht="15.6" x14ac:dyDescent="0.3">
      <c r="C39667" s="227"/>
    </row>
    <row r="39668" spans="3:3" ht="15.6" x14ac:dyDescent="0.3">
      <c r="C39668" s="227"/>
    </row>
    <row r="39669" spans="3:3" ht="15.6" x14ac:dyDescent="0.3">
      <c r="C39669" s="227"/>
    </row>
    <row r="39670" spans="3:3" ht="15.6" x14ac:dyDescent="0.3">
      <c r="C39670" s="227"/>
    </row>
    <row r="39671" spans="3:3" ht="15.6" x14ac:dyDescent="0.3">
      <c r="C39671" s="227"/>
    </row>
    <row r="39672" spans="3:3" ht="15.6" x14ac:dyDescent="0.3">
      <c r="C39672" s="227"/>
    </row>
    <row r="39673" spans="3:3" ht="15.6" x14ac:dyDescent="0.3">
      <c r="C39673" s="227"/>
    </row>
    <row r="39674" spans="3:3" ht="15.6" x14ac:dyDescent="0.3">
      <c r="C39674" s="227"/>
    </row>
    <row r="39675" spans="3:3" ht="15.6" x14ac:dyDescent="0.3">
      <c r="C39675" s="227"/>
    </row>
    <row r="39676" spans="3:3" ht="15.6" x14ac:dyDescent="0.3">
      <c r="C39676" s="227"/>
    </row>
    <row r="39677" spans="3:3" ht="15.6" x14ac:dyDescent="0.3">
      <c r="C39677" s="227"/>
    </row>
    <row r="39678" spans="3:3" ht="15.6" x14ac:dyDescent="0.3">
      <c r="C39678" s="227"/>
    </row>
    <row r="39679" spans="3:3" ht="15.6" x14ac:dyDescent="0.3">
      <c r="C39679" s="227"/>
    </row>
    <row r="39680" spans="3:3" ht="15.6" x14ac:dyDescent="0.3">
      <c r="C39680" s="227"/>
    </row>
    <row r="39681" spans="3:3" ht="15.6" x14ac:dyDescent="0.3">
      <c r="C39681" s="227"/>
    </row>
    <row r="39682" spans="3:3" ht="15.6" x14ac:dyDescent="0.3">
      <c r="C39682" s="227"/>
    </row>
    <row r="39683" spans="3:3" ht="15.6" x14ac:dyDescent="0.3">
      <c r="C39683" s="227"/>
    </row>
    <row r="39684" spans="3:3" ht="15.6" x14ac:dyDescent="0.3">
      <c r="C39684" s="227"/>
    </row>
    <row r="39685" spans="3:3" ht="15.6" x14ac:dyDescent="0.3">
      <c r="C39685" s="227"/>
    </row>
    <row r="39686" spans="3:3" ht="15.6" x14ac:dyDescent="0.3">
      <c r="C39686" s="227"/>
    </row>
    <row r="39687" spans="3:3" ht="15.6" x14ac:dyDescent="0.3">
      <c r="C39687" s="227"/>
    </row>
    <row r="39688" spans="3:3" ht="15.6" x14ac:dyDescent="0.3">
      <c r="C39688" s="227"/>
    </row>
    <row r="39689" spans="3:3" ht="15.6" x14ac:dyDescent="0.3">
      <c r="C39689" s="227"/>
    </row>
    <row r="39690" spans="3:3" ht="15.6" x14ac:dyDescent="0.3">
      <c r="C39690" s="227"/>
    </row>
    <row r="39691" spans="3:3" ht="15.6" x14ac:dyDescent="0.3">
      <c r="C39691" s="227"/>
    </row>
    <row r="39692" spans="3:3" ht="15.6" x14ac:dyDescent="0.3">
      <c r="C39692" s="227"/>
    </row>
    <row r="39693" spans="3:3" ht="15.6" x14ac:dyDescent="0.3">
      <c r="C39693" s="227"/>
    </row>
    <row r="39694" spans="3:3" ht="15.6" x14ac:dyDescent="0.3">
      <c r="C39694" s="227"/>
    </row>
    <row r="39695" spans="3:3" ht="15.6" x14ac:dyDescent="0.3">
      <c r="C39695" s="227"/>
    </row>
    <row r="39696" spans="3:3" ht="15.6" x14ac:dyDescent="0.3">
      <c r="C39696" s="227"/>
    </row>
    <row r="39697" spans="3:3" ht="15.6" x14ac:dyDescent="0.3">
      <c r="C39697" s="227"/>
    </row>
    <row r="39698" spans="3:3" ht="15.6" x14ac:dyDescent="0.3">
      <c r="C39698" s="227"/>
    </row>
    <row r="39699" spans="3:3" ht="15.6" x14ac:dyDescent="0.3">
      <c r="C39699" s="227"/>
    </row>
    <row r="39700" spans="3:3" ht="15.6" x14ac:dyDescent="0.3">
      <c r="C39700" s="227"/>
    </row>
    <row r="39701" spans="3:3" ht="15.6" x14ac:dyDescent="0.3">
      <c r="C39701" s="227"/>
    </row>
    <row r="39702" spans="3:3" ht="15.6" x14ac:dyDescent="0.3">
      <c r="C39702" s="227"/>
    </row>
    <row r="39703" spans="3:3" ht="15.6" x14ac:dyDescent="0.3">
      <c r="C39703" s="227"/>
    </row>
    <row r="39704" spans="3:3" ht="15.6" x14ac:dyDescent="0.3">
      <c r="C39704" s="227"/>
    </row>
    <row r="39705" spans="3:3" ht="15.6" x14ac:dyDescent="0.3">
      <c r="C39705" s="227"/>
    </row>
    <row r="39706" spans="3:3" ht="15.6" x14ac:dyDescent="0.3">
      <c r="C39706" s="227"/>
    </row>
    <row r="39707" spans="3:3" ht="15.6" x14ac:dyDescent="0.3">
      <c r="C39707" s="227"/>
    </row>
    <row r="39708" spans="3:3" ht="15.6" x14ac:dyDescent="0.3">
      <c r="C39708" s="227"/>
    </row>
    <row r="39709" spans="3:3" ht="15.6" x14ac:dyDescent="0.3">
      <c r="C39709" s="227"/>
    </row>
    <row r="39710" spans="3:3" ht="15.6" x14ac:dyDescent="0.3">
      <c r="C39710" s="227"/>
    </row>
    <row r="39711" spans="3:3" ht="15.6" x14ac:dyDescent="0.3">
      <c r="C39711" s="227"/>
    </row>
    <row r="39712" spans="3:3" ht="15.6" x14ac:dyDescent="0.3">
      <c r="C39712" s="227"/>
    </row>
    <row r="39713" spans="3:3" ht="15.6" x14ac:dyDescent="0.3">
      <c r="C39713" s="227"/>
    </row>
    <row r="39714" spans="3:3" ht="15.6" x14ac:dyDescent="0.3">
      <c r="C39714" s="227"/>
    </row>
    <row r="39715" spans="3:3" ht="15.6" x14ac:dyDescent="0.3">
      <c r="C39715" s="227"/>
    </row>
    <row r="39716" spans="3:3" ht="15.6" x14ac:dyDescent="0.3">
      <c r="C39716" s="227"/>
    </row>
    <row r="39717" spans="3:3" ht="15.6" x14ac:dyDescent="0.3">
      <c r="C39717" s="227"/>
    </row>
    <row r="39718" spans="3:3" ht="15.6" x14ac:dyDescent="0.3">
      <c r="C39718" s="227"/>
    </row>
    <row r="39719" spans="3:3" ht="15.6" x14ac:dyDescent="0.3">
      <c r="C39719" s="227"/>
    </row>
    <row r="39720" spans="3:3" ht="15.6" x14ac:dyDescent="0.3">
      <c r="C39720" s="227"/>
    </row>
    <row r="39721" spans="3:3" ht="15.6" x14ac:dyDescent="0.3">
      <c r="C39721" s="227"/>
    </row>
    <row r="39722" spans="3:3" ht="15.6" x14ac:dyDescent="0.3">
      <c r="C39722" s="227"/>
    </row>
    <row r="39723" spans="3:3" ht="15.6" x14ac:dyDescent="0.3">
      <c r="C39723" s="227"/>
    </row>
    <row r="39724" spans="3:3" ht="15.6" x14ac:dyDescent="0.3">
      <c r="C39724" s="227"/>
    </row>
    <row r="39725" spans="3:3" ht="15.6" x14ac:dyDescent="0.3">
      <c r="C39725" s="227"/>
    </row>
    <row r="39726" spans="3:3" ht="15.6" x14ac:dyDescent="0.3">
      <c r="C39726" s="227"/>
    </row>
    <row r="39727" spans="3:3" ht="15.6" x14ac:dyDescent="0.3">
      <c r="C39727" s="227"/>
    </row>
    <row r="39728" spans="3:3" ht="15.6" x14ac:dyDescent="0.3">
      <c r="C39728" s="227"/>
    </row>
    <row r="39729" spans="3:3" ht="15.6" x14ac:dyDescent="0.3">
      <c r="C39729" s="227"/>
    </row>
    <row r="39730" spans="3:3" ht="15.6" x14ac:dyDescent="0.3">
      <c r="C39730" s="227"/>
    </row>
    <row r="39731" spans="3:3" ht="15.6" x14ac:dyDescent="0.3">
      <c r="C39731" s="227"/>
    </row>
    <row r="39732" spans="3:3" ht="15.6" x14ac:dyDescent="0.3">
      <c r="C39732" s="227"/>
    </row>
    <row r="39733" spans="3:3" ht="15.6" x14ac:dyDescent="0.3">
      <c r="C39733" s="227"/>
    </row>
    <row r="39734" spans="3:3" ht="15.6" x14ac:dyDescent="0.3">
      <c r="C39734" s="227"/>
    </row>
    <row r="39735" spans="3:3" ht="15.6" x14ac:dyDescent="0.3">
      <c r="C39735" s="227"/>
    </row>
    <row r="39736" spans="3:3" ht="15.6" x14ac:dyDescent="0.3">
      <c r="C39736" s="227"/>
    </row>
    <row r="39737" spans="3:3" ht="15.6" x14ac:dyDescent="0.3">
      <c r="C39737" s="227"/>
    </row>
    <row r="39738" spans="3:3" ht="15.6" x14ac:dyDescent="0.3">
      <c r="C39738" s="227"/>
    </row>
    <row r="39739" spans="3:3" ht="15.6" x14ac:dyDescent="0.3">
      <c r="C39739" s="227"/>
    </row>
    <row r="39740" spans="3:3" ht="15.6" x14ac:dyDescent="0.3">
      <c r="C39740" s="227"/>
    </row>
    <row r="39741" spans="3:3" ht="15.6" x14ac:dyDescent="0.3">
      <c r="C39741" s="227"/>
    </row>
    <row r="39742" spans="3:3" ht="15.6" x14ac:dyDescent="0.3">
      <c r="C39742" s="227"/>
    </row>
    <row r="39743" spans="3:3" ht="15.6" x14ac:dyDescent="0.3">
      <c r="C39743" s="227"/>
    </row>
    <row r="39744" spans="3:3" ht="15.6" x14ac:dyDescent="0.3">
      <c r="C39744" s="227"/>
    </row>
    <row r="39745" spans="3:3" ht="15.6" x14ac:dyDescent="0.3">
      <c r="C39745" s="227"/>
    </row>
    <row r="39746" spans="3:3" ht="15.6" x14ac:dyDescent="0.3">
      <c r="C39746" s="227"/>
    </row>
    <row r="39747" spans="3:3" ht="15.6" x14ac:dyDescent="0.3">
      <c r="C39747" s="227"/>
    </row>
    <row r="39748" spans="3:3" ht="15.6" x14ac:dyDescent="0.3">
      <c r="C39748" s="227"/>
    </row>
    <row r="39749" spans="3:3" ht="15.6" x14ac:dyDescent="0.3">
      <c r="C39749" s="227"/>
    </row>
    <row r="39750" spans="3:3" ht="15.6" x14ac:dyDescent="0.3">
      <c r="C39750" s="227"/>
    </row>
    <row r="39751" spans="3:3" ht="15.6" x14ac:dyDescent="0.3">
      <c r="C39751" s="227"/>
    </row>
    <row r="39752" spans="3:3" ht="15.6" x14ac:dyDescent="0.3">
      <c r="C39752" s="227"/>
    </row>
    <row r="39753" spans="3:3" ht="15.6" x14ac:dyDescent="0.3">
      <c r="C39753" s="227"/>
    </row>
    <row r="39754" spans="3:3" ht="15.6" x14ac:dyDescent="0.3">
      <c r="C39754" s="227"/>
    </row>
    <row r="39755" spans="3:3" ht="15.6" x14ac:dyDescent="0.3">
      <c r="C39755" s="227"/>
    </row>
    <row r="39756" spans="3:3" ht="15.6" x14ac:dyDescent="0.3">
      <c r="C39756" s="227"/>
    </row>
    <row r="39757" spans="3:3" ht="15.6" x14ac:dyDescent="0.3">
      <c r="C39757" s="227"/>
    </row>
    <row r="39758" spans="3:3" ht="15.6" x14ac:dyDescent="0.3">
      <c r="C39758" s="227"/>
    </row>
    <row r="39759" spans="3:3" ht="15.6" x14ac:dyDescent="0.3">
      <c r="C39759" s="227"/>
    </row>
    <row r="39760" spans="3:3" ht="15.6" x14ac:dyDescent="0.3">
      <c r="C39760" s="227"/>
    </row>
    <row r="39761" spans="3:3" ht="15.6" x14ac:dyDescent="0.3">
      <c r="C39761" s="227"/>
    </row>
    <row r="39762" spans="3:3" ht="15.6" x14ac:dyDescent="0.3">
      <c r="C39762" s="227"/>
    </row>
    <row r="39763" spans="3:3" ht="15.6" x14ac:dyDescent="0.3">
      <c r="C39763" s="227"/>
    </row>
    <row r="39764" spans="3:3" ht="15.6" x14ac:dyDescent="0.3">
      <c r="C39764" s="227"/>
    </row>
    <row r="39765" spans="3:3" ht="15.6" x14ac:dyDescent="0.3">
      <c r="C39765" s="227"/>
    </row>
    <row r="39766" spans="3:3" ht="15.6" x14ac:dyDescent="0.3">
      <c r="C39766" s="227"/>
    </row>
    <row r="39767" spans="3:3" ht="15.6" x14ac:dyDescent="0.3">
      <c r="C39767" s="227"/>
    </row>
    <row r="39768" spans="3:3" ht="15.6" x14ac:dyDescent="0.3">
      <c r="C39768" s="227"/>
    </row>
    <row r="39769" spans="3:3" ht="15.6" x14ac:dyDescent="0.3">
      <c r="C39769" s="227"/>
    </row>
    <row r="39770" spans="3:3" ht="15.6" x14ac:dyDescent="0.3">
      <c r="C39770" s="227"/>
    </row>
    <row r="39771" spans="3:3" ht="15.6" x14ac:dyDescent="0.3">
      <c r="C39771" s="227"/>
    </row>
    <row r="39772" spans="3:3" ht="15.6" x14ac:dyDescent="0.3">
      <c r="C39772" s="227"/>
    </row>
    <row r="39773" spans="3:3" ht="15.6" x14ac:dyDescent="0.3">
      <c r="C39773" s="227"/>
    </row>
    <row r="39774" spans="3:3" ht="15.6" x14ac:dyDescent="0.3">
      <c r="C39774" s="227"/>
    </row>
    <row r="39775" spans="3:3" ht="15.6" x14ac:dyDescent="0.3">
      <c r="C39775" s="227"/>
    </row>
    <row r="39776" spans="3:3" ht="15.6" x14ac:dyDescent="0.3">
      <c r="C39776" s="227"/>
    </row>
    <row r="39777" spans="3:3" ht="15.6" x14ac:dyDescent="0.3">
      <c r="C39777" s="227"/>
    </row>
    <row r="39778" spans="3:3" ht="15.6" x14ac:dyDescent="0.3">
      <c r="C39778" s="227"/>
    </row>
    <row r="39779" spans="3:3" ht="15.6" x14ac:dyDescent="0.3">
      <c r="C39779" s="227"/>
    </row>
    <row r="39780" spans="3:3" ht="15.6" x14ac:dyDescent="0.3">
      <c r="C39780" s="227"/>
    </row>
    <row r="39781" spans="3:3" ht="15.6" x14ac:dyDescent="0.3">
      <c r="C39781" s="227"/>
    </row>
    <row r="39782" spans="3:3" ht="15.6" x14ac:dyDescent="0.3">
      <c r="C39782" s="227"/>
    </row>
    <row r="39783" spans="3:3" ht="15.6" x14ac:dyDescent="0.3">
      <c r="C39783" s="227"/>
    </row>
    <row r="39784" spans="3:3" ht="15.6" x14ac:dyDescent="0.3">
      <c r="C39784" s="227"/>
    </row>
    <row r="39785" spans="3:3" ht="15.6" x14ac:dyDescent="0.3">
      <c r="C39785" s="227"/>
    </row>
    <row r="39786" spans="3:3" ht="15.6" x14ac:dyDescent="0.3">
      <c r="C39786" s="227"/>
    </row>
    <row r="39787" spans="3:3" ht="15.6" x14ac:dyDescent="0.3">
      <c r="C39787" s="227"/>
    </row>
    <row r="39788" spans="3:3" ht="15.6" x14ac:dyDescent="0.3">
      <c r="C39788" s="227"/>
    </row>
    <row r="39789" spans="3:3" ht="15.6" x14ac:dyDescent="0.3">
      <c r="C39789" s="227"/>
    </row>
    <row r="39790" spans="3:3" ht="15.6" x14ac:dyDescent="0.3">
      <c r="C39790" s="227"/>
    </row>
    <row r="39791" spans="3:3" ht="15.6" x14ac:dyDescent="0.3">
      <c r="C39791" s="227"/>
    </row>
    <row r="39792" spans="3:3" ht="15.6" x14ac:dyDescent="0.3">
      <c r="C39792" s="227"/>
    </row>
    <row r="39793" spans="3:3" ht="15.6" x14ac:dyDescent="0.3">
      <c r="C39793" s="227"/>
    </row>
    <row r="39794" spans="3:3" ht="15.6" x14ac:dyDescent="0.3">
      <c r="C39794" s="227"/>
    </row>
    <row r="39795" spans="3:3" ht="15.6" x14ac:dyDescent="0.3">
      <c r="C39795" s="227"/>
    </row>
    <row r="39796" spans="3:3" ht="15.6" x14ac:dyDescent="0.3">
      <c r="C39796" s="227"/>
    </row>
    <row r="39797" spans="3:3" ht="15.6" x14ac:dyDescent="0.3">
      <c r="C39797" s="227"/>
    </row>
    <row r="39798" spans="3:3" ht="15.6" x14ac:dyDescent="0.3">
      <c r="C39798" s="227"/>
    </row>
    <row r="39799" spans="3:3" ht="15.6" x14ac:dyDescent="0.3">
      <c r="C39799" s="227"/>
    </row>
    <row r="39800" spans="3:3" ht="15.6" x14ac:dyDescent="0.3">
      <c r="C39800" s="227"/>
    </row>
    <row r="39801" spans="3:3" ht="15.6" x14ac:dyDescent="0.3">
      <c r="C39801" s="227"/>
    </row>
    <row r="39802" spans="3:3" ht="15.6" x14ac:dyDescent="0.3">
      <c r="C39802" s="227"/>
    </row>
    <row r="39803" spans="3:3" ht="15.6" x14ac:dyDescent="0.3">
      <c r="C39803" s="227"/>
    </row>
    <row r="39804" spans="3:3" ht="15.6" x14ac:dyDescent="0.3">
      <c r="C39804" s="227"/>
    </row>
    <row r="39805" spans="3:3" ht="15.6" x14ac:dyDescent="0.3">
      <c r="C39805" s="227"/>
    </row>
    <row r="39806" spans="3:3" ht="15.6" x14ac:dyDescent="0.3">
      <c r="C39806" s="227"/>
    </row>
    <row r="39807" spans="3:3" ht="15.6" x14ac:dyDescent="0.3">
      <c r="C39807" s="227"/>
    </row>
    <row r="39808" spans="3:3" ht="15.6" x14ac:dyDescent="0.3">
      <c r="C39808" s="227"/>
    </row>
    <row r="39809" spans="3:3" ht="15.6" x14ac:dyDescent="0.3">
      <c r="C39809" s="227"/>
    </row>
    <row r="39810" spans="3:3" ht="15.6" x14ac:dyDescent="0.3">
      <c r="C39810" s="227"/>
    </row>
    <row r="39811" spans="3:3" ht="15.6" x14ac:dyDescent="0.3">
      <c r="C39811" s="227"/>
    </row>
    <row r="39812" spans="3:3" ht="15.6" x14ac:dyDescent="0.3">
      <c r="C39812" s="227"/>
    </row>
    <row r="39813" spans="3:3" ht="15.6" x14ac:dyDescent="0.3">
      <c r="C39813" s="227"/>
    </row>
    <row r="39814" spans="3:3" ht="15.6" x14ac:dyDescent="0.3">
      <c r="C39814" s="227"/>
    </row>
    <row r="39815" spans="3:3" ht="15.6" x14ac:dyDescent="0.3">
      <c r="C39815" s="227"/>
    </row>
    <row r="39816" spans="3:3" ht="15.6" x14ac:dyDescent="0.3">
      <c r="C39816" s="227"/>
    </row>
    <row r="39817" spans="3:3" ht="15.6" x14ac:dyDescent="0.3">
      <c r="C39817" s="227"/>
    </row>
    <row r="39818" spans="3:3" ht="15.6" x14ac:dyDescent="0.3">
      <c r="C39818" s="227"/>
    </row>
    <row r="39819" spans="3:3" ht="15.6" x14ac:dyDescent="0.3">
      <c r="C39819" s="227"/>
    </row>
    <row r="39820" spans="3:3" ht="15.6" x14ac:dyDescent="0.3">
      <c r="C39820" s="227"/>
    </row>
    <row r="39821" spans="3:3" ht="15.6" x14ac:dyDescent="0.3">
      <c r="C39821" s="227"/>
    </row>
    <row r="39822" spans="3:3" ht="15.6" x14ac:dyDescent="0.3">
      <c r="C39822" s="227"/>
    </row>
    <row r="39823" spans="3:3" ht="15.6" x14ac:dyDescent="0.3">
      <c r="C39823" s="227"/>
    </row>
    <row r="39824" spans="3:3" ht="15.6" x14ac:dyDescent="0.3">
      <c r="C39824" s="227"/>
    </row>
    <row r="39825" spans="3:3" ht="15.6" x14ac:dyDescent="0.3">
      <c r="C39825" s="227"/>
    </row>
    <row r="39826" spans="3:3" ht="15.6" x14ac:dyDescent="0.3">
      <c r="C39826" s="227"/>
    </row>
    <row r="39827" spans="3:3" ht="15.6" x14ac:dyDescent="0.3">
      <c r="C39827" s="227"/>
    </row>
    <row r="39828" spans="3:3" ht="15.6" x14ac:dyDescent="0.3">
      <c r="C39828" s="227"/>
    </row>
    <row r="39829" spans="3:3" ht="15.6" x14ac:dyDescent="0.3">
      <c r="C39829" s="227"/>
    </row>
    <row r="39830" spans="3:3" ht="15.6" x14ac:dyDescent="0.3">
      <c r="C39830" s="227"/>
    </row>
    <row r="39831" spans="3:3" ht="15.6" x14ac:dyDescent="0.3">
      <c r="C39831" s="227"/>
    </row>
    <row r="39832" spans="3:3" ht="15.6" x14ac:dyDescent="0.3">
      <c r="C39832" s="227"/>
    </row>
    <row r="39833" spans="3:3" ht="15.6" x14ac:dyDescent="0.3">
      <c r="C39833" s="227"/>
    </row>
    <row r="39834" spans="3:3" ht="15.6" x14ac:dyDescent="0.3">
      <c r="C39834" s="227"/>
    </row>
    <row r="39835" spans="3:3" ht="15.6" x14ac:dyDescent="0.3">
      <c r="C39835" s="227"/>
    </row>
    <row r="39836" spans="3:3" ht="15.6" x14ac:dyDescent="0.3">
      <c r="C39836" s="227"/>
    </row>
    <row r="39837" spans="3:3" ht="15.6" x14ac:dyDescent="0.3">
      <c r="C39837" s="227"/>
    </row>
    <row r="39838" spans="3:3" ht="15.6" x14ac:dyDescent="0.3">
      <c r="C39838" s="227"/>
    </row>
    <row r="39839" spans="3:3" ht="15.6" x14ac:dyDescent="0.3">
      <c r="C39839" s="227"/>
    </row>
    <row r="39840" spans="3:3" ht="15.6" x14ac:dyDescent="0.3">
      <c r="C39840" s="227"/>
    </row>
    <row r="39841" spans="3:3" ht="15.6" x14ac:dyDescent="0.3">
      <c r="C39841" s="227"/>
    </row>
    <row r="39842" spans="3:3" ht="15.6" x14ac:dyDescent="0.3">
      <c r="C39842" s="227"/>
    </row>
    <row r="39843" spans="3:3" ht="15.6" x14ac:dyDescent="0.3">
      <c r="C39843" s="227"/>
    </row>
    <row r="39844" spans="3:3" ht="15.6" x14ac:dyDescent="0.3">
      <c r="C39844" s="227"/>
    </row>
    <row r="39845" spans="3:3" ht="15.6" x14ac:dyDescent="0.3">
      <c r="C39845" s="227"/>
    </row>
    <row r="39846" spans="3:3" ht="15.6" x14ac:dyDescent="0.3">
      <c r="C39846" s="227"/>
    </row>
    <row r="39847" spans="3:3" ht="15.6" x14ac:dyDescent="0.3">
      <c r="C39847" s="227"/>
    </row>
    <row r="39848" spans="3:3" ht="15.6" x14ac:dyDescent="0.3">
      <c r="C39848" s="227"/>
    </row>
    <row r="39849" spans="3:3" ht="15.6" x14ac:dyDescent="0.3">
      <c r="C39849" s="227"/>
    </row>
    <row r="39850" spans="3:3" ht="15.6" x14ac:dyDescent="0.3">
      <c r="C39850" s="227"/>
    </row>
    <row r="39851" spans="3:3" ht="15.6" x14ac:dyDescent="0.3">
      <c r="C39851" s="227"/>
    </row>
    <row r="39852" spans="3:3" ht="15.6" x14ac:dyDescent="0.3">
      <c r="C39852" s="227"/>
    </row>
    <row r="39853" spans="3:3" ht="15.6" x14ac:dyDescent="0.3">
      <c r="C39853" s="227"/>
    </row>
    <row r="39854" spans="3:3" ht="15.6" x14ac:dyDescent="0.3">
      <c r="C39854" s="227"/>
    </row>
    <row r="39855" spans="3:3" ht="15.6" x14ac:dyDescent="0.3">
      <c r="C39855" s="227"/>
    </row>
    <row r="39856" spans="3:3" ht="15.6" x14ac:dyDescent="0.3">
      <c r="C39856" s="227"/>
    </row>
    <row r="39857" spans="3:3" ht="15.6" x14ac:dyDescent="0.3">
      <c r="C39857" s="227"/>
    </row>
    <row r="39858" spans="3:3" ht="15.6" x14ac:dyDescent="0.3">
      <c r="C39858" s="227"/>
    </row>
    <row r="39859" spans="3:3" ht="15.6" x14ac:dyDescent="0.3">
      <c r="C39859" s="227"/>
    </row>
    <row r="39860" spans="3:3" ht="15.6" x14ac:dyDescent="0.3">
      <c r="C39860" s="227"/>
    </row>
    <row r="39861" spans="3:3" ht="15.6" x14ac:dyDescent="0.3">
      <c r="C39861" s="227"/>
    </row>
    <row r="39862" spans="3:3" ht="15.6" x14ac:dyDescent="0.3">
      <c r="C39862" s="227"/>
    </row>
    <row r="39863" spans="3:3" ht="15.6" x14ac:dyDescent="0.3">
      <c r="C39863" s="227"/>
    </row>
    <row r="39864" spans="3:3" ht="15.6" x14ac:dyDescent="0.3">
      <c r="C39864" s="227"/>
    </row>
    <row r="39865" spans="3:3" ht="15.6" x14ac:dyDescent="0.3">
      <c r="C39865" s="227"/>
    </row>
    <row r="39866" spans="3:3" ht="15.6" x14ac:dyDescent="0.3">
      <c r="C39866" s="227"/>
    </row>
    <row r="39867" spans="3:3" ht="15.6" x14ac:dyDescent="0.3">
      <c r="C39867" s="227"/>
    </row>
    <row r="39868" spans="3:3" ht="15.6" x14ac:dyDescent="0.3">
      <c r="C39868" s="227"/>
    </row>
    <row r="39869" spans="3:3" ht="15.6" x14ac:dyDescent="0.3">
      <c r="C39869" s="227"/>
    </row>
    <row r="39870" spans="3:3" ht="15.6" x14ac:dyDescent="0.3">
      <c r="C39870" s="227"/>
    </row>
    <row r="39871" spans="3:3" ht="15.6" x14ac:dyDescent="0.3">
      <c r="C39871" s="227"/>
    </row>
    <row r="39872" spans="3:3" ht="15.6" x14ac:dyDescent="0.3">
      <c r="C39872" s="227"/>
    </row>
    <row r="39873" spans="3:3" ht="15.6" x14ac:dyDescent="0.3">
      <c r="C39873" s="227"/>
    </row>
    <row r="39874" spans="3:3" ht="15.6" x14ac:dyDescent="0.3">
      <c r="C39874" s="227"/>
    </row>
    <row r="39875" spans="3:3" ht="15.6" x14ac:dyDescent="0.3">
      <c r="C39875" s="227"/>
    </row>
    <row r="39876" spans="3:3" ht="15.6" x14ac:dyDescent="0.3">
      <c r="C39876" s="227"/>
    </row>
    <row r="39877" spans="3:3" ht="15.6" x14ac:dyDescent="0.3">
      <c r="C39877" s="227"/>
    </row>
    <row r="39878" spans="3:3" ht="15.6" x14ac:dyDescent="0.3">
      <c r="C39878" s="227"/>
    </row>
    <row r="39879" spans="3:3" ht="15.6" x14ac:dyDescent="0.3">
      <c r="C39879" s="227"/>
    </row>
    <row r="39880" spans="3:3" ht="15.6" x14ac:dyDescent="0.3">
      <c r="C39880" s="227"/>
    </row>
    <row r="39881" spans="3:3" ht="15.6" x14ac:dyDescent="0.3">
      <c r="C39881" s="227"/>
    </row>
    <row r="39882" spans="3:3" ht="15.6" x14ac:dyDescent="0.3">
      <c r="C39882" s="227"/>
    </row>
    <row r="39883" spans="3:3" ht="15.6" x14ac:dyDescent="0.3">
      <c r="C39883" s="227"/>
    </row>
    <row r="39884" spans="3:3" ht="15.6" x14ac:dyDescent="0.3">
      <c r="C39884" s="227"/>
    </row>
    <row r="39885" spans="3:3" ht="15.6" x14ac:dyDescent="0.3">
      <c r="C39885" s="227"/>
    </row>
    <row r="39886" spans="3:3" ht="15.6" x14ac:dyDescent="0.3">
      <c r="C39886" s="227"/>
    </row>
    <row r="39887" spans="3:3" ht="15.6" x14ac:dyDescent="0.3">
      <c r="C39887" s="227"/>
    </row>
    <row r="39888" spans="3:3" ht="15.6" x14ac:dyDescent="0.3">
      <c r="C39888" s="227"/>
    </row>
    <row r="39889" spans="3:3" ht="15.6" x14ac:dyDescent="0.3">
      <c r="C39889" s="227"/>
    </row>
    <row r="39890" spans="3:3" ht="15.6" x14ac:dyDescent="0.3">
      <c r="C39890" s="227"/>
    </row>
    <row r="39891" spans="3:3" ht="15.6" x14ac:dyDescent="0.3">
      <c r="C39891" s="227"/>
    </row>
    <row r="39892" spans="3:3" ht="15.6" x14ac:dyDescent="0.3">
      <c r="C39892" s="227"/>
    </row>
    <row r="39893" spans="3:3" ht="15.6" x14ac:dyDescent="0.3">
      <c r="C39893" s="227"/>
    </row>
    <row r="39894" spans="3:3" ht="15.6" x14ac:dyDescent="0.3">
      <c r="C39894" s="227"/>
    </row>
    <row r="39895" spans="3:3" ht="15.6" x14ac:dyDescent="0.3">
      <c r="C39895" s="227"/>
    </row>
    <row r="39896" spans="3:3" ht="15.6" x14ac:dyDescent="0.3">
      <c r="C39896" s="227"/>
    </row>
    <row r="39897" spans="3:3" ht="15.6" x14ac:dyDescent="0.3">
      <c r="C39897" s="227"/>
    </row>
    <row r="39898" spans="3:3" ht="15.6" x14ac:dyDescent="0.3">
      <c r="C39898" s="227"/>
    </row>
    <row r="39899" spans="3:3" ht="15.6" x14ac:dyDescent="0.3">
      <c r="C39899" s="227"/>
    </row>
    <row r="39900" spans="3:3" ht="15.6" x14ac:dyDescent="0.3">
      <c r="C39900" s="227"/>
    </row>
    <row r="39901" spans="3:3" ht="15.6" x14ac:dyDescent="0.3">
      <c r="C39901" s="227"/>
    </row>
    <row r="39902" spans="3:3" ht="15.6" x14ac:dyDescent="0.3">
      <c r="C39902" s="227"/>
    </row>
    <row r="39903" spans="3:3" ht="15.6" x14ac:dyDescent="0.3">
      <c r="C39903" s="227"/>
    </row>
    <row r="39904" spans="3:3" ht="15.6" x14ac:dyDescent="0.3">
      <c r="C39904" s="227"/>
    </row>
    <row r="39905" spans="3:3" ht="15.6" x14ac:dyDescent="0.3">
      <c r="C39905" s="227"/>
    </row>
    <row r="39906" spans="3:3" ht="15.6" x14ac:dyDescent="0.3">
      <c r="C39906" s="227"/>
    </row>
    <row r="39907" spans="3:3" ht="15.6" x14ac:dyDescent="0.3">
      <c r="C39907" s="227"/>
    </row>
    <row r="39908" spans="3:3" ht="15.6" x14ac:dyDescent="0.3">
      <c r="C39908" s="227"/>
    </row>
    <row r="39909" spans="3:3" ht="15.6" x14ac:dyDescent="0.3">
      <c r="C39909" s="227"/>
    </row>
    <row r="39910" spans="3:3" ht="15.6" x14ac:dyDescent="0.3">
      <c r="C39910" s="227"/>
    </row>
    <row r="39911" spans="3:3" ht="15.6" x14ac:dyDescent="0.3">
      <c r="C39911" s="227"/>
    </row>
    <row r="39912" spans="3:3" ht="15.6" x14ac:dyDescent="0.3">
      <c r="C39912" s="227"/>
    </row>
    <row r="39913" spans="3:3" ht="15.6" x14ac:dyDescent="0.3">
      <c r="C39913" s="227"/>
    </row>
    <row r="39914" spans="3:3" ht="15.6" x14ac:dyDescent="0.3">
      <c r="C39914" s="227"/>
    </row>
    <row r="39915" spans="3:3" ht="15.6" x14ac:dyDescent="0.3">
      <c r="C39915" s="227"/>
    </row>
    <row r="39916" spans="3:3" ht="15.6" x14ac:dyDescent="0.3">
      <c r="C39916" s="227"/>
    </row>
    <row r="39917" spans="3:3" ht="15.6" x14ac:dyDescent="0.3">
      <c r="C39917" s="227"/>
    </row>
    <row r="39918" spans="3:3" ht="15.6" x14ac:dyDescent="0.3">
      <c r="C39918" s="227"/>
    </row>
    <row r="39919" spans="3:3" ht="15.6" x14ac:dyDescent="0.3">
      <c r="C39919" s="227"/>
    </row>
    <row r="39920" spans="3:3" ht="15.6" x14ac:dyDescent="0.3">
      <c r="C39920" s="227"/>
    </row>
    <row r="39921" spans="3:3" ht="15.6" x14ac:dyDescent="0.3">
      <c r="C39921" s="227"/>
    </row>
    <row r="39922" spans="3:3" ht="15.6" x14ac:dyDescent="0.3">
      <c r="C39922" s="227"/>
    </row>
    <row r="39923" spans="3:3" ht="15.6" x14ac:dyDescent="0.3">
      <c r="C39923" s="227"/>
    </row>
    <row r="39924" spans="3:3" ht="15.6" x14ac:dyDescent="0.3">
      <c r="C39924" s="227"/>
    </row>
    <row r="39925" spans="3:3" ht="15.6" x14ac:dyDescent="0.3">
      <c r="C39925" s="227"/>
    </row>
    <row r="39926" spans="3:3" ht="15.6" x14ac:dyDescent="0.3">
      <c r="C39926" s="227"/>
    </row>
    <row r="39927" spans="3:3" ht="15.6" x14ac:dyDescent="0.3">
      <c r="C39927" s="227"/>
    </row>
    <row r="39928" spans="3:3" ht="15.6" x14ac:dyDescent="0.3">
      <c r="C39928" s="227"/>
    </row>
    <row r="39929" spans="3:3" ht="15.6" x14ac:dyDescent="0.3">
      <c r="C39929" s="227"/>
    </row>
    <row r="39930" spans="3:3" ht="15.6" x14ac:dyDescent="0.3">
      <c r="C39930" s="227"/>
    </row>
    <row r="39931" spans="3:3" ht="15.6" x14ac:dyDescent="0.3">
      <c r="C39931" s="227"/>
    </row>
    <row r="39932" spans="3:3" ht="15.6" x14ac:dyDescent="0.3">
      <c r="C39932" s="227"/>
    </row>
    <row r="39933" spans="3:3" ht="15.6" x14ac:dyDescent="0.3">
      <c r="C39933" s="227"/>
    </row>
    <row r="39934" spans="3:3" ht="15.6" x14ac:dyDescent="0.3">
      <c r="C39934" s="227"/>
    </row>
    <row r="39935" spans="3:3" ht="15.6" x14ac:dyDescent="0.3">
      <c r="C39935" s="227"/>
    </row>
    <row r="39936" spans="3:3" ht="15.6" x14ac:dyDescent="0.3">
      <c r="C39936" s="227"/>
    </row>
    <row r="39937" spans="3:3" ht="15.6" x14ac:dyDescent="0.3">
      <c r="C39937" s="227"/>
    </row>
    <row r="39938" spans="3:3" ht="15.6" x14ac:dyDescent="0.3">
      <c r="C39938" s="227"/>
    </row>
    <row r="39939" spans="3:3" ht="15.6" x14ac:dyDescent="0.3">
      <c r="C39939" s="227"/>
    </row>
    <row r="39940" spans="3:3" ht="15.6" x14ac:dyDescent="0.3">
      <c r="C39940" s="227"/>
    </row>
    <row r="39941" spans="3:3" ht="15.6" x14ac:dyDescent="0.3">
      <c r="C39941" s="227"/>
    </row>
    <row r="39942" spans="3:3" ht="15.6" x14ac:dyDescent="0.3">
      <c r="C39942" s="227"/>
    </row>
    <row r="39943" spans="3:3" ht="15.6" x14ac:dyDescent="0.3">
      <c r="C39943" s="227"/>
    </row>
    <row r="39944" spans="3:3" ht="15.6" x14ac:dyDescent="0.3">
      <c r="C39944" s="227"/>
    </row>
    <row r="39945" spans="3:3" ht="15.6" x14ac:dyDescent="0.3">
      <c r="C39945" s="227"/>
    </row>
    <row r="39946" spans="3:3" ht="15.6" x14ac:dyDescent="0.3">
      <c r="C39946" s="227"/>
    </row>
    <row r="39947" spans="3:3" ht="15.6" x14ac:dyDescent="0.3">
      <c r="C39947" s="227"/>
    </row>
    <row r="39948" spans="3:3" ht="15.6" x14ac:dyDescent="0.3">
      <c r="C39948" s="227"/>
    </row>
    <row r="39949" spans="3:3" ht="15.6" x14ac:dyDescent="0.3">
      <c r="C39949" s="227"/>
    </row>
    <row r="39950" spans="3:3" ht="15.6" x14ac:dyDescent="0.3">
      <c r="C39950" s="227"/>
    </row>
    <row r="39951" spans="3:3" ht="15.6" x14ac:dyDescent="0.3">
      <c r="C39951" s="227"/>
    </row>
    <row r="39952" spans="3:3" ht="15.6" x14ac:dyDescent="0.3">
      <c r="C39952" s="227"/>
    </row>
    <row r="39953" spans="3:3" ht="15.6" x14ac:dyDescent="0.3">
      <c r="C39953" s="227"/>
    </row>
    <row r="39954" spans="3:3" ht="15.6" x14ac:dyDescent="0.3">
      <c r="C39954" s="227"/>
    </row>
    <row r="39955" spans="3:3" ht="15.6" x14ac:dyDescent="0.3">
      <c r="C39955" s="227"/>
    </row>
    <row r="39956" spans="3:3" ht="15.6" x14ac:dyDescent="0.3">
      <c r="C39956" s="227"/>
    </row>
    <row r="39957" spans="3:3" ht="15.6" x14ac:dyDescent="0.3">
      <c r="C39957" s="227"/>
    </row>
    <row r="39958" spans="3:3" ht="15.6" x14ac:dyDescent="0.3">
      <c r="C39958" s="227"/>
    </row>
    <row r="39959" spans="3:3" ht="15.6" x14ac:dyDescent="0.3">
      <c r="C39959" s="227"/>
    </row>
    <row r="39960" spans="3:3" ht="15.6" x14ac:dyDescent="0.3">
      <c r="C39960" s="227"/>
    </row>
    <row r="39961" spans="3:3" ht="15.6" x14ac:dyDescent="0.3">
      <c r="C39961" s="227"/>
    </row>
    <row r="39962" spans="3:3" ht="15.6" x14ac:dyDescent="0.3">
      <c r="C39962" s="227"/>
    </row>
    <row r="39963" spans="3:3" ht="15.6" x14ac:dyDescent="0.3">
      <c r="C39963" s="227"/>
    </row>
    <row r="39964" spans="3:3" ht="15.6" x14ac:dyDescent="0.3">
      <c r="C39964" s="227"/>
    </row>
    <row r="39965" spans="3:3" ht="15.6" x14ac:dyDescent="0.3">
      <c r="C39965" s="227"/>
    </row>
    <row r="39966" spans="3:3" ht="15.6" x14ac:dyDescent="0.3">
      <c r="C39966" s="227"/>
    </row>
    <row r="39967" spans="3:3" ht="15.6" x14ac:dyDescent="0.3">
      <c r="C39967" s="227"/>
    </row>
    <row r="39968" spans="3:3" ht="15.6" x14ac:dyDescent="0.3">
      <c r="C39968" s="227"/>
    </row>
    <row r="39969" spans="3:3" ht="15.6" x14ac:dyDescent="0.3">
      <c r="C39969" s="227"/>
    </row>
    <row r="39970" spans="3:3" ht="15.6" x14ac:dyDescent="0.3">
      <c r="C39970" s="227"/>
    </row>
    <row r="39971" spans="3:3" ht="15.6" x14ac:dyDescent="0.3">
      <c r="C39971" s="227"/>
    </row>
    <row r="39972" spans="3:3" ht="15.6" x14ac:dyDescent="0.3">
      <c r="C39972" s="227"/>
    </row>
    <row r="39973" spans="3:3" ht="15.6" x14ac:dyDescent="0.3">
      <c r="C39973" s="227"/>
    </row>
    <row r="39974" spans="3:3" ht="15.6" x14ac:dyDescent="0.3">
      <c r="C39974" s="227"/>
    </row>
    <row r="39975" spans="3:3" ht="15.6" x14ac:dyDescent="0.3">
      <c r="C39975" s="227"/>
    </row>
    <row r="39976" spans="3:3" ht="15.6" x14ac:dyDescent="0.3">
      <c r="C39976" s="227"/>
    </row>
    <row r="39977" spans="3:3" ht="15.6" x14ac:dyDescent="0.3">
      <c r="C39977" s="227"/>
    </row>
    <row r="39978" spans="3:3" ht="15.6" x14ac:dyDescent="0.3">
      <c r="C39978" s="227"/>
    </row>
    <row r="39979" spans="3:3" ht="15.6" x14ac:dyDescent="0.3">
      <c r="C39979" s="227"/>
    </row>
    <row r="39980" spans="3:3" ht="15.6" x14ac:dyDescent="0.3">
      <c r="C39980" s="227"/>
    </row>
    <row r="39981" spans="3:3" ht="15.6" x14ac:dyDescent="0.3">
      <c r="C39981" s="227"/>
    </row>
    <row r="39982" spans="3:3" ht="15.6" x14ac:dyDescent="0.3">
      <c r="C39982" s="227"/>
    </row>
    <row r="39983" spans="3:3" ht="15.6" x14ac:dyDescent="0.3">
      <c r="C39983" s="227"/>
    </row>
    <row r="39984" spans="3:3" ht="15.6" x14ac:dyDescent="0.3">
      <c r="C39984" s="227"/>
    </row>
    <row r="39985" spans="3:3" ht="15.6" x14ac:dyDescent="0.3">
      <c r="C39985" s="227"/>
    </row>
    <row r="39986" spans="3:3" ht="15.6" x14ac:dyDescent="0.3">
      <c r="C39986" s="227"/>
    </row>
    <row r="39987" spans="3:3" ht="15.6" x14ac:dyDescent="0.3">
      <c r="C39987" s="227"/>
    </row>
    <row r="39988" spans="3:3" ht="15.6" x14ac:dyDescent="0.3">
      <c r="C39988" s="227"/>
    </row>
    <row r="39989" spans="3:3" ht="15.6" x14ac:dyDescent="0.3">
      <c r="C39989" s="227"/>
    </row>
    <row r="39990" spans="3:3" ht="15.6" x14ac:dyDescent="0.3">
      <c r="C39990" s="227"/>
    </row>
    <row r="39991" spans="3:3" ht="15.6" x14ac:dyDescent="0.3">
      <c r="C39991" s="227"/>
    </row>
    <row r="39992" spans="3:3" ht="15.6" x14ac:dyDescent="0.3">
      <c r="C39992" s="227"/>
    </row>
    <row r="39993" spans="3:3" ht="15.6" x14ac:dyDescent="0.3">
      <c r="C39993" s="227"/>
    </row>
    <row r="39994" spans="3:3" ht="15.6" x14ac:dyDescent="0.3">
      <c r="C39994" s="227"/>
    </row>
    <row r="39995" spans="3:3" ht="15.6" x14ac:dyDescent="0.3">
      <c r="C39995" s="227"/>
    </row>
    <row r="39996" spans="3:3" ht="15.6" x14ac:dyDescent="0.3">
      <c r="C39996" s="227"/>
    </row>
    <row r="39997" spans="3:3" ht="15.6" x14ac:dyDescent="0.3">
      <c r="C39997" s="227"/>
    </row>
    <row r="39998" spans="3:3" ht="15.6" x14ac:dyDescent="0.3">
      <c r="C39998" s="227"/>
    </row>
    <row r="39999" spans="3:3" ht="15.6" x14ac:dyDescent="0.3">
      <c r="C39999" s="227"/>
    </row>
    <row r="40000" spans="3:3" ht="15.6" x14ac:dyDescent="0.3">
      <c r="C40000" s="227"/>
    </row>
    <row r="40001" spans="3:3" ht="15.6" x14ac:dyDescent="0.3">
      <c r="C40001" s="227"/>
    </row>
    <row r="40002" spans="3:3" ht="15.6" x14ac:dyDescent="0.3">
      <c r="C40002" s="227"/>
    </row>
    <row r="40003" spans="3:3" ht="15.6" x14ac:dyDescent="0.3">
      <c r="C40003" s="227"/>
    </row>
    <row r="40004" spans="3:3" ht="15.6" x14ac:dyDescent="0.3">
      <c r="C40004" s="227"/>
    </row>
    <row r="40005" spans="3:3" ht="15.6" x14ac:dyDescent="0.3">
      <c r="C40005" s="227"/>
    </row>
    <row r="40006" spans="3:3" ht="15.6" x14ac:dyDescent="0.3">
      <c r="C40006" s="227"/>
    </row>
    <row r="40007" spans="3:3" ht="15.6" x14ac:dyDescent="0.3">
      <c r="C40007" s="227"/>
    </row>
    <row r="40008" spans="3:3" ht="15.6" x14ac:dyDescent="0.3">
      <c r="C40008" s="227"/>
    </row>
    <row r="40009" spans="3:3" ht="15.6" x14ac:dyDescent="0.3">
      <c r="C40009" s="227"/>
    </row>
    <row r="40010" spans="3:3" ht="15.6" x14ac:dyDescent="0.3">
      <c r="C40010" s="227"/>
    </row>
    <row r="40011" spans="3:3" ht="15.6" x14ac:dyDescent="0.3">
      <c r="C40011" s="227"/>
    </row>
    <row r="40012" spans="3:3" ht="15.6" x14ac:dyDescent="0.3">
      <c r="C40012" s="227"/>
    </row>
    <row r="40013" spans="3:3" ht="15.6" x14ac:dyDescent="0.3">
      <c r="C40013" s="227"/>
    </row>
    <row r="40014" spans="3:3" ht="15.6" x14ac:dyDescent="0.3">
      <c r="C40014" s="227"/>
    </row>
    <row r="40015" spans="3:3" ht="15.6" x14ac:dyDescent="0.3">
      <c r="C40015" s="227"/>
    </row>
    <row r="40016" spans="3:3" ht="15.6" x14ac:dyDescent="0.3">
      <c r="C40016" s="227"/>
    </row>
    <row r="40017" spans="3:3" ht="15.6" x14ac:dyDescent="0.3">
      <c r="C40017" s="227"/>
    </row>
    <row r="40018" spans="3:3" ht="15.6" x14ac:dyDescent="0.3">
      <c r="C40018" s="227"/>
    </row>
    <row r="40019" spans="3:3" ht="15.6" x14ac:dyDescent="0.3">
      <c r="C40019" s="227"/>
    </row>
    <row r="40020" spans="3:3" ht="15.6" x14ac:dyDescent="0.3">
      <c r="C40020" s="227"/>
    </row>
    <row r="40021" spans="3:3" ht="15.6" x14ac:dyDescent="0.3">
      <c r="C40021" s="227"/>
    </row>
    <row r="40022" spans="3:3" ht="15.6" x14ac:dyDescent="0.3">
      <c r="C40022" s="227"/>
    </row>
    <row r="40023" spans="3:3" ht="15.6" x14ac:dyDescent="0.3">
      <c r="C40023" s="227"/>
    </row>
    <row r="40024" spans="3:3" ht="15.6" x14ac:dyDescent="0.3">
      <c r="C40024" s="227"/>
    </row>
    <row r="40025" spans="3:3" ht="15.6" x14ac:dyDescent="0.3">
      <c r="C40025" s="227"/>
    </row>
    <row r="40026" spans="3:3" ht="15.6" x14ac:dyDescent="0.3">
      <c r="C40026" s="227"/>
    </row>
    <row r="40027" spans="3:3" ht="15.6" x14ac:dyDescent="0.3">
      <c r="C40027" s="227"/>
    </row>
    <row r="40028" spans="3:3" ht="15.6" x14ac:dyDescent="0.3">
      <c r="C40028" s="227"/>
    </row>
    <row r="40029" spans="3:3" ht="15.6" x14ac:dyDescent="0.3">
      <c r="C40029" s="227"/>
    </row>
    <row r="40030" spans="3:3" ht="15.6" x14ac:dyDescent="0.3">
      <c r="C40030" s="227"/>
    </row>
    <row r="40031" spans="3:3" ht="15.6" x14ac:dyDescent="0.3">
      <c r="C40031" s="227"/>
    </row>
    <row r="40032" spans="3:3" ht="15.6" x14ac:dyDescent="0.3">
      <c r="C40032" s="227"/>
    </row>
    <row r="40033" spans="3:3" ht="15.6" x14ac:dyDescent="0.3">
      <c r="C40033" s="227"/>
    </row>
    <row r="40034" spans="3:3" ht="15.6" x14ac:dyDescent="0.3">
      <c r="C40034" s="227"/>
    </row>
    <row r="40035" spans="3:3" ht="15.6" x14ac:dyDescent="0.3">
      <c r="C40035" s="227"/>
    </row>
    <row r="40036" spans="3:3" ht="15.6" x14ac:dyDescent="0.3">
      <c r="C40036" s="227"/>
    </row>
    <row r="40037" spans="3:3" ht="15.6" x14ac:dyDescent="0.3">
      <c r="C40037" s="227"/>
    </row>
    <row r="40038" spans="3:3" ht="15.6" x14ac:dyDescent="0.3">
      <c r="C40038" s="227"/>
    </row>
    <row r="40039" spans="3:3" ht="15.6" x14ac:dyDescent="0.3">
      <c r="C40039" s="227"/>
    </row>
    <row r="40040" spans="3:3" ht="15.6" x14ac:dyDescent="0.3">
      <c r="C40040" s="227"/>
    </row>
    <row r="40041" spans="3:3" ht="15.6" x14ac:dyDescent="0.3">
      <c r="C40041" s="227"/>
    </row>
    <row r="40042" spans="3:3" ht="15.6" x14ac:dyDescent="0.3">
      <c r="C40042" s="227"/>
    </row>
    <row r="40043" spans="3:3" ht="15.6" x14ac:dyDescent="0.3">
      <c r="C40043" s="227"/>
    </row>
    <row r="40044" spans="3:3" ht="15.6" x14ac:dyDescent="0.3">
      <c r="C40044" s="227"/>
    </row>
    <row r="40045" spans="3:3" ht="15.6" x14ac:dyDescent="0.3">
      <c r="C40045" s="227"/>
    </row>
    <row r="40046" spans="3:3" ht="15.6" x14ac:dyDescent="0.3">
      <c r="C40046" s="227"/>
    </row>
    <row r="40047" spans="3:3" ht="15.6" x14ac:dyDescent="0.3">
      <c r="C40047" s="227"/>
    </row>
    <row r="40048" spans="3:3" ht="15.6" x14ac:dyDescent="0.3">
      <c r="C40048" s="227"/>
    </row>
    <row r="40049" spans="3:3" ht="15.6" x14ac:dyDescent="0.3">
      <c r="C40049" s="227"/>
    </row>
    <row r="40050" spans="3:3" ht="15.6" x14ac:dyDescent="0.3">
      <c r="C40050" s="227"/>
    </row>
    <row r="40051" spans="3:3" ht="15.6" x14ac:dyDescent="0.3">
      <c r="C40051" s="227"/>
    </row>
    <row r="40052" spans="3:3" ht="15.6" x14ac:dyDescent="0.3">
      <c r="C40052" s="227"/>
    </row>
    <row r="40053" spans="3:3" ht="15.6" x14ac:dyDescent="0.3">
      <c r="C40053" s="227"/>
    </row>
    <row r="40054" spans="3:3" ht="15.6" x14ac:dyDescent="0.3">
      <c r="C40054" s="227"/>
    </row>
    <row r="40055" spans="3:3" ht="15.6" x14ac:dyDescent="0.3">
      <c r="C40055" s="227"/>
    </row>
    <row r="40056" spans="3:3" ht="15.6" x14ac:dyDescent="0.3">
      <c r="C40056" s="227"/>
    </row>
    <row r="40057" spans="3:3" ht="15.6" x14ac:dyDescent="0.3">
      <c r="C40057" s="227"/>
    </row>
    <row r="40058" spans="3:3" ht="15.6" x14ac:dyDescent="0.3">
      <c r="C40058" s="227"/>
    </row>
    <row r="40059" spans="3:3" ht="15.6" x14ac:dyDescent="0.3">
      <c r="C40059" s="227"/>
    </row>
    <row r="40060" spans="3:3" ht="15.6" x14ac:dyDescent="0.3">
      <c r="C40060" s="227"/>
    </row>
    <row r="40061" spans="3:3" ht="15.6" x14ac:dyDescent="0.3">
      <c r="C40061" s="227"/>
    </row>
    <row r="40062" spans="3:3" ht="15.6" x14ac:dyDescent="0.3">
      <c r="C40062" s="227"/>
    </row>
    <row r="40063" spans="3:3" ht="15.6" x14ac:dyDescent="0.3">
      <c r="C40063" s="227"/>
    </row>
    <row r="40064" spans="3:3" ht="15.6" x14ac:dyDescent="0.3">
      <c r="C40064" s="227"/>
    </row>
    <row r="40065" spans="3:3" ht="15.6" x14ac:dyDescent="0.3">
      <c r="C40065" s="227"/>
    </row>
    <row r="40066" spans="3:3" ht="15.6" x14ac:dyDescent="0.3">
      <c r="C40066" s="227"/>
    </row>
    <row r="40067" spans="3:3" ht="15.6" x14ac:dyDescent="0.3">
      <c r="C40067" s="227"/>
    </row>
    <row r="40068" spans="3:3" ht="15.6" x14ac:dyDescent="0.3">
      <c r="C40068" s="227"/>
    </row>
    <row r="40069" spans="3:3" ht="15.6" x14ac:dyDescent="0.3">
      <c r="C40069" s="227"/>
    </row>
    <row r="40070" spans="3:3" ht="15.6" x14ac:dyDescent="0.3">
      <c r="C40070" s="227"/>
    </row>
    <row r="40071" spans="3:3" ht="15.6" x14ac:dyDescent="0.3">
      <c r="C40071" s="227"/>
    </row>
    <row r="40072" spans="3:3" ht="15.6" x14ac:dyDescent="0.3">
      <c r="C40072" s="227"/>
    </row>
    <row r="40073" spans="3:3" ht="15.6" x14ac:dyDescent="0.3">
      <c r="C40073" s="227"/>
    </row>
    <row r="40074" spans="3:3" ht="15.6" x14ac:dyDescent="0.3">
      <c r="C40074" s="227"/>
    </row>
    <row r="40075" spans="3:3" ht="15.6" x14ac:dyDescent="0.3">
      <c r="C40075" s="227"/>
    </row>
    <row r="40076" spans="3:3" ht="15.6" x14ac:dyDescent="0.3">
      <c r="C40076" s="227"/>
    </row>
    <row r="40077" spans="3:3" ht="15.6" x14ac:dyDescent="0.3">
      <c r="C40077" s="227"/>
    </row>
    <row r="40078" spans="3:3" ht="15.6" x14ac:dyDescent="0.3">
      <c r="C40078" s="227"/>
    </row>
    <row r="40079" spans="3:3" ht="15.6" x14ac:dyDescent="0.3">
      <c r="C40079" s="227"/>
    </row>
    <row r="40080" spans="3:3" ht="15.6" x14ac:dyDescent="0.3">
      <c r="C40080" s="227"/>
    </row>
    <row r="40081" spans="3:3" ht="15.6" x14ac:dyDescent="0.3">
      <c r="C40081" s="227"/>
    </row>
    <row r="40082" spans="3:3" ht="15.6" x14ac:dyDescent="0.3">
      <c r="C40082" s="227"/>
    </row>
    <row r="40083" spans="3:3" ht="15.6" x14ac:dyDescent="0.3">
      <c r="C40083" s="227"/>
    </row>
    <row r="40084" spans="3:3" ht="15.6" x14ac:dyDescent="0.3">
      <c r="C40084" s="227"/>
    </row>
    <row r="40085" spans="3:3" ht="15.6" x14ac:dyDescent="0.3">
      <c r="C40085" s="227"/>
    </row>
    <row r="40086" spans="3:3" ht="15.6" x14ac:dyDescent="0.3">
      <c r="C40086" s="227"/>
    </row>
    <row r="40087" spans="3:3" ht="15.6" x14ac:dyDescent="0.3">
      <c r="C40087" s="227"/>
    </row>
    <row r="40088" spans="3:3" ht="15.6" x14ac:dyDescent="0.3">
      <c r="C40088" s="227"/>
    </row>
    <row r="40089" spans="3:3" ht="15.6" x14ac:dyDescent="0.3">
      <c r="C40089" s="227"/>
    </row>
    <row r="40090" spans="3:3" ht="15.6" x14ac:dyDescent="0.3">
      <c r="C40090" s="227"/>
    </row>
    <row r="40091" spans="3:3" ht="15.6" x14ac:dyDescent="0.3">
      <c r="C40091" s="227"/>
    </row>
    <row r="40092" spans="3:3" ht="15.6" x14ac:dyDescent="0.3">
      <c r="C40092" s="227"/>
    </row>
    <row r="40093" spans="3:3" ht="15.6" x14ac:dyDescent="0.3">
      <c r="C40093" s="227"/>
    </row>
    <row r="40094" spans="3:3" ht="15.6" x14ac:dyDescent="0.3">
      <c r="C40094" s="227"/>
    </row>
    <row r="40095" spans="3:3" ht="15.6" x14ac:dyDescent="0.3">
      <c r="C40095" s="227"/>
    </row>
    <row r="40096" spans="3:3" ht="15.6" x14ac:dyDescent="0.3">
      <c r="C40096" s="227"/>
    </row>
    <row r="40097" spans="3:3" ht="15.6" x14ac:dyDescent="0.3">
      <c r="C40097" s="227"/>
    </row>
    <row r="40098" spans="3:3" ht="15.6" x14ac:dyDescent="0.3">
      <c r="C40098" s="227"/>
    </row>
    <row r="40099" spans="3:3" ht="15.6" x14ac:dyDescent="0.3">
      <c r="C40099" s="227"/>
    </row>
    <row r="40100" spans="3:3" ht="15.6" x14ac:dyDescent="0.3">
      <c r="C40100" s="227"/>
    </row>
    <row r="40101" spans="3:3" ht="15.6" x14ac:dyDescent="0.3">
      <c r="C40101" s="227"/>
    </row>
    <row r="40102" spans="3:3" ht="15.6" x14ac:dyDescent="0.3">
      <c r="C40102" s="227"/>
    </row>
    <row r="40103" spans="3:3" ht="15.6" x14ac:dyDescent="0.3">
      <c r="C40103" s="227"/>
    </row>
    <row r="40104" spans="3:3" ht="15.6" x14ac:dyDescent="0.3">
      <c r="C40104" s="227"/>
    </row>
    <row r="40105" spans="3:3" ht="15.6" x14ac:dyDescent="0.3">
      <c r="C40105" s="227"/>
    </row>
    <row r="40106" spans="3:3" ht="15.6" x14ac:dyDescent="0.3">
      <c r="C40106" s="227"/>
    </row>
    <row r="40107" spans="3:3" ht="15.6" x14ac:dyDescent="0.3">
      <c r="C40107" s="227"/>
    </row>
    <row r="40108" spans="3:3" ht="15.6" x14ac:dyDescent="0.3">
      <c r="C40108" s="227"/>
    </row>
    <row r="40109" spans="3:3" ht="15.6" x14ac:dyDescent="0.3">
      <c r="C40109" s="227"/>
    </row>
    <row r="40110" spans="3:3" ht="15.6" x14ac:dyDescent="0.3">
      <c r="C40110" s="227"/>
    </row>
    <row r="40111" spans="3:3" ht="15.6" x14ac:dyDescent="0.3">
      <c r="C40111" s="227"/>
    </row>
    <row r="40112" spans="3:3" ht="15.6" x14ac:dyDescent="0.3">
      <c r="C40112" s="227"/>
    </row>
    <row r="40113" spans="3:3" ht="15.6" x14ac:dyDescent="0.3">
      <c r="C40113" s="227"/>
    </row>
    <row r="40114" spans="3:3" ht="15.6" x14ac:dyDescent="0.3">
      <c r="C40114" s="227"/>
    </row>
    <row r="40115" spans="3:3" ht="15.6" x14ac:dyDescent="0.3">
      <c r="C40115" s="227"/>
    </row>
    <row r="40116" spans="3:3" ht="15.6" x14ac:dyDescent="0.3">
      <c r="C40116" s="227"/>
    </row>
    <row r="40117" spans="3:3" ht="15.6" x14ac:dyDescent="0.3">
      <c r="C40117" s="227"/>
    </row>
    <row r="40118" spans="3:3" ht="15.6" x14ac:dyDescent="0.3">
      <c r="C40118" s="227"/>
    </row>
    <row r="40119" spans="3:3" ht="15.6" x14ac:dyDescent="0.3">
      <c r="C40119" s="227"/>
    </row>
    <row r="40120" spans="3:3" ht="15.6" x14ac:dyDescent="0.3">
      <c r="C40120" s="227"/>
    </row>
    <row r="40121" spans="3:3" ht="15.6" x14ac:dyDescent="0.3">
      <c r="C40121" s="227"/>
    </row>
    <row r="40122" spans="3:3" ht="15.6" x14ac:dyDescent="0.3">
      <c r="C40122" s="227"/>
    </row>
    <row r="40123" spans="3:3" ht="15.6" x14ac:dyDescent="0.3">
      <c r="C40123" s="227"/>
    </row>
    <row r="40124" spans="3:3" ht="15.6" x14ac:dyDescent="0.3">
      <c r="C40124" s="227"/>
    </row>
    <row r="40125" spans="3:3" ht="15.6" x14ac:dyDescent="0.3">
      <c r="C40125" s="227"/>
    </row>
    <row r="40126" spans="3:3" ht="15.6" x14ac:dyDescent="0.3">
      <c r="C40126" s="227"/>
    </row>
    <row r="40127" spans="3:3" ht="15.6" x14ac:dyDescent="0.3">
      <c r="C40127" s="227"/>
    </row>
    <row r="40128" spans="3:3" ht="15.6" x14ac:dyDescent="0.3">
      <c r="C40128" s="227"/>
    </row>
    <row r="40129" spans="3:3" ht="15.6" x14ac:dyDescent="0.3">
      <c r="C40129" s="227"/>
    </row>
    <row r="40130" spans="3:3" ht="15.6" x14ac:dyDescent="0.3">
      <c r="C40130" s="227"/>
    </row>
    <row r="40131" spans="3:3" ht="15.6" x14ac:dyDescent="0.3">
      <c r="C40131" s="227"/>
    </row>
    <row r="40132" spans="3:3" ht="15.6" x14ac:dyDescent="0.3">
      <c r="C40132" s="227"/>
    </row>
    <row r="40133" spans="3:3" ht="15.6" x14ac:dyDescent="0.3">
      <c r="C40133" s="227"/>
    </row>
    <row r="40134" spans="3:3" ht="15.6" x14ac:dyDescent="0.3">
      <c r="C40134" s="227"/>
    </row>
    <row r="40135" spans="3:3" ht="15.6" x14ac:dyDescent="0.3">
      <c r="C40135" s="227"/>
    </row>
    <row r="40136" spans="3:3" ht="15.6" x14ac:dyDescent="0.3">
      <c r="C40136" s="227"/>
    </row>
    <row r="40137" spans="3:3" ht="15.6" x14ac:dyDescent="0.3">
      <c r="C40137" s="227"/>
    </row>
    <row r="40138" spans="3:3" ht="15.6" x14ac:dyDescent="0.3">
      <c r="C40138" s="227"/>
    </row>
    <row r="40139" spans="3:3" ht="15.6" x14ac:dyDescent="0.3">
      <c r="C40139" s="227"/>
    </row>
    <row r="40140" spans="3:3" ht="15.6" x14ac:dyDescent="0.3">
      <c r="C40140" s="227"/>
    </row>
    <row r="40141" spans="3:3" ht="15.6" x14ac:dyDescent="0.3">
      <c r="C40141" s="227"/>
    </row>
    <row r="40142" spans="3:3" ht="15.6" x14ac:dyDescent="0.3">
      <c r="C40142" s="227"/>
    </row>
    <row r="40143" spans="3:3" ht="15.6" x14ac:dyDescent="0.3">
      <c r="C40143" s="227"/>
    </row>
    <row r="40144" spans="3:3" ht="15.6" x14ac:dyDescent="0.3">
      <c r="C40144" s="227"/>
    </row>
    <row r="40145" spans="3:3" ht="15.6" x14ac:dyDescent="0.3">
      <c r="C40145" s="227"/>
    </row>
    <row r="40146" spans="3:3" ht="15.6" x14ac:dyDescent="0.3">
      <c r="C40146" s="227"/>
    </row>
    <row r="40147" spans="3:3" ht="15.6" x14ac:dyDescent="0.3">
      <c r="C40147" s="227"/>
    </row>
    <row r="40148" spans="3:3" ht="15.6" x14ac:dyDescent="0.3">
      <c r="C40148" s="227"/>
    </row>
    <row r="40149" spans="3:3" ht="15.6" x14ac:dyDescent="0.3">
      <c r="C40149" s="227"/>
    </row>
    <row r="40150" spans="3:3" ht="15.6" x14ac:dyDescent="0.3">
      <c r="C40150" s="227"/>
    </row>
    <row r="40151" spans="3:3" ht="15.6" x14ac:dyDescent="0.3">
      <c r="C40151" s="227"/>
    </row>
    <row r="40152" spans="3:3" ht="15.6" x14ac:dyDescent="0.3">
      <c r="C40152" s="227"/>
    </row>
    <row r="40153" spans="3:3" ht="15.6" x14ac:dyDescent="0.3">
      <c r="C40153" s="227"/>
    </row>
    <row r="40154" spans="3:3" ht="15.6" x14ac:dyDescent="0.3">
      <c r="C40154" s="227"/>
    </row>
    <row r="40155" spans="3:3" ht="15.6" x14ac:dyDescent="0.3">
      <c r="C40155" s="227"/>
    </row>
    <row r="40156" spans="3:3" ht="15.6" x14ac:dyDescent="0.3">
      <c r="C40156" s="227"/>
    </row>
    <row r="40157" spans="3:3" ht="15.6" x14ac:dyDescent="0.3">
      <c r="C40157" s="227"/>
    </row>
    <row r="40158" spans="3:3" ht="15.6" x14ac:dyDescent="0.3">
      <c r="C40158" s="227"/>
    </row>
    <row r="40159" spans="3:3" ht="15.6" x14ac:dyDescent="0.3">
      <c r="C40159" s="227"/>
    </row>
    <row r="40160" spans="3:3" ht="15.6" x14ac:dyDescent="0.3">
      <c r="C40160" s="227"/>
    </row>
    <row r="40161" spans="3:3" ht="15.6" x14ac:dyDescent="0.3">
      <c r="C40161" s="227"/>
    </row>
    <row r="40162" spans="3:3" ht="15.6" x14ac:dyDescent="0.3">
      <c r="C40162" s="227"/>
    </row>
    <row r="40163" spans="3:3" ht="15.6" x14ac:dyDescent="0.3">
      <c r="C40163" s="227"/>
    </row>
    <row r="40164" spans="3:3" ht="15.6" x14ac:dyDescent="0.3">
      <c r="C40164" s="227"/>
    </row>
    <row r="40165" spans="3:3" ht="15.6" x14ac:dyDescent="0.3">
      <c r="C40165" s="227"/>
    </row>
    <row r="40166" spans="3:3" ht="15.6" x14ac:dyDescent="0.3">
      <c r="C40166" s="227"/>
    </row>
    <row r="40167" spans="3:3" ht="15.6" x14ac:dyDescent="0.3">
      <c r="C40167" s="227"/>
    </row>
    <row r="40168" spans="3:3" ht="15.6" x14ac:dyDescent="0.3">
      <c r="C40168" s="227"/>
    </row>
    <row r="40169" spans="3:3" ht="15.6" x14ac:dyDescent="0.3">
      <c r="C40169" s="227"/>
    </row>
    <row r="40170" spans="3:3" ht="15.6" x14ac:dyDescent="0.3">
      <c r="C40170" s="227"/>
    </row>
    <row r="40171" spans="3:3" ht="15.6" x14ac:dyDescent="0.3">
      <c r="C40171" s="227"/>
    </row>
    <row r="40172" spans="3:3" ht="15.6" x14ac:dyDescent="0.3">
      <c r="C40172" s="227"/>
    </row>
    <row r="40173" spans="3:3" ht="15.6" x14ac:dyDescent="0.3">
      <c r="C40173" s="227"/>
    </row>
    <row r="40174" spans="3:3" ht="15.6" x14ac:dyDescent="0.3">
      <c r="C40174" s="227"/>
    </row>
    <row r="40175" spans="3:3" ht="15.6" x14ac:dyDescent="0.3">
      <c r="C40175" s="227"/>
    </row>
    <row r="40176" spans="3:3" ht="15.6" x14ac:dyDescent="0.3">
      <c r="C40176" s="227"/>
    </row>
    <row r="40177" spans="3:3" ht="15.6" x14ac:dyDescent="0.3">
      <c r="C40177" s="227"/>
    </row>
    <row r="40178" spans="3:3" ht="15.6" x14ac:dyDescent="0.3">
      <c r="C40178" s="227"/>
    </row>
    <row r="40179" spans="3:3" ht="15.6" x14ac:dyDescent="0.3">
      <c r="C40179" s="227"/>
    </row>
    <row r="40180" spans="3:3" ht="15.6" x14ac:dyDescent="0.3">
      <c r="C40180" s="227"/>
    </row>
    <row r="40181" spans="3:3" ht="15.6" x14ac:dyDescent="0.3">
      <c r="C40181" s="227"/>
    </row>
    <row r="40182" spans="3:3" ht="15.6" x14ac:dyDescent="0.3">
      <c r="C40182" s="227"/>
    </row>
    <row r="40183" spans="3:3" ht="15.6" x14ac:dyDescent="0.3">
      <c r="C40183" s="227"/>
    </row>
    <row r="40184" spans="3:3" ht="15.6" x14ac:dyDescent="0.3">
      <c r="C40184" s="227"/>
    </row>
    <row r="40185" spans="3:3" ht="15.6" x14ac:dyDescent="0.3">
      <c r="C40185" s="227"/>
    </row>
    <row r="40186" spans="3:3" ht="15.6" x14ac:dyDescent="0.3">
      <c r="C40186" s="227"/>
    </row>
    <row r="40187" spans="3:3" ht="15.6" x14ac:dyDescent="0.3">
      <c r="C40187" s="227"/>
    </row>
    <row r="40188" spans="3:3" ht="15.6" x14ac:dyDescent="0.3">
      <c r="C40188" s="227"/>
    </row>
    <row r="40189" spans="3:3" ht="15.6" x14ac:dyDescent="0.3">
      <c r="C40189" s="227"/>
    </row>
    <row r="40190" spans="3:3" ht="15.6" x14ac:dyDescent="0.3">
      <c r="C40190" s="227"/>
    </row>
    <row r="40191" spans="3:3" ht="15.6" x14ac:dyDescent="0.3">
      <c r="C40191" s="227"/>
    </row>
    <row r="40192" spans="3:3" ht="15.6" x14ac:dyDescent="0.3">
      <c r="C40192" s="227"/>
    </row>
    <row r="40193" spans="3:3" ht="15.6" x14ac:dyDescent="0.3">
      <c r="C40193" s="227"/>
    </row>
    <row r="40194" spans="3:3" ht="15.6" x14ac:dyDescent="0.3">
      <c r="C40194" s="227"/>
    </row>
    <row r="40195" spans="3:3" ht="15.6" x14ac:dyDescent="0.3">
      <c r="C40195" s="227"/>
    </row>
    <row r="40196" spans="3:3" ht="15.6" x14ac:dyDescent="0.3">
      <c r="C40196" s="227"/>
    </row>
    <row r="40197" spans="3:3" ht="15.6" x14ac:dyDescent="0.3">
      <c r="C40197" s="227"/>
    </row>
    <row r="40198" spans="3:3" ht="15.6" x14ac:dyDescent="0.3">
      <c r="C40198" s="227"/>
    </row>
    <row r="40199" spans="3:3" ht="15.6" x14ac:dyDescent="0.3">
      <c r="C40199" s="227"/>
    </row>
    <row r="40200" spans="3:3" ht="15.6" x14ac:dyDescent="0.3">
      <c r="C40200" s="227"/>
    </row>
    <row r="40201" spans="3:3" ht="15.6" x14ac:dyDescent="0.3">
      <c r="C40201" s="227"/>
    </row>
    <row r="40202" spans="3:3" ht="15.6" x14ac:dyDescent="0.3">
      <c r="C40202" s="227"/>
    </row>
    <row r="40203" spans="3:3" ht="15.6" x14ac:dyDescent="0.3">
      <c r="C40203" s="227"/>
    </row>
    <row r="40204" spans="3:3" ht="15.6" x14ac:dyDescent="0.3">
      <c r="C40204" s="227"/>
    </row>
    <row r="40205" spans="3:3" ht="15.6" x14ac:dyDescent="0.3">
      <c r="C40205" s="227"/>
    </row>
    <row r="40206" spans="3:3" ht="15.6" x14ac:dyDescent="0.3">
      <c r="C40206" s="227"/>
    </row>
    <row r="40207" spans="3:3" ht="15.6" x14ac:dyDescent="0.3">
      <c r="C40207" s="227"/>
    </row>
    <row r="40208" spans="3:3" ht="15.6" x14ac:dyDescent="0.3">
      <c r="C40208" s="227"/>
    </row>
    <row r="40209" spans="3:3" ht="15.6" x14ac:dyDescent="0.3">
      <c r="C40209" s="227"/>
    </row>
    <row r="40210" spans="3:3" ht="15.6" x14ac:dyDescent="0.3">
      <c r="C40210" s="227"/>
    </row>
    <row r="40211" spans="3:3" ht="15.6" x14ac:dyDescent="0.3">
      <c r="C40211" s="227"/>
    </row>
    <row r="40212" spans="3:3" ht="15.6" x14ac:dyDescent="0.3">
      <c r="C40212" s="227"/>
    </row>
    <row r="40213" spans="3:3" ht="15.6" x14ac:dyDescent="0.3">
      <c r="C40213" s="227"/>
    </row>
    <row r="40214" spans="3:3" ht="15.6" x14ac:dyDescent="0.3">
      <c r="C40214" s="227"/>
    </row>
    <row r="40215" spans="3:3" ht="15.6" x14ac:dyDescent="0.3">
      <c r="C40215" s="227"/>
    </row>
    <row r="40216" spans="3:3" ht="15.6" x14ac:dyDescent="0.3">
      <c r="C40216" s="227"/>
    </row>
    <row r="40217" spans="3:3" ht="15.6" x14ac:dyDescent="0.3">
      <c r="C40217" s="227"/>
    </row>
    <row r="40218" spans="3:3" ht="15.6" x14ac:dyDescent="0.3">
      <c r="C40218" s="227"/>
    </row>
    <row r="40219" spans="3:3" ht="15.6" x14ac:dyDescent="0.3">
      <c r="C40219" s="227"/>
    </row>
    <row r="40220" spans="3:3" ht="15.6" x14ac:dyDescent="0.3">
      <c r="C40220" s="227"/>
    </row>
    <row r="40221" spans="3:3" ht="15.6" x14ac:dyDescent="0.3">
      <c r="C40221" s="227"/>
    </row>
    <row r="40222" spans="3:3" ht="15.6" x14ac:dyDescent="0.3">
      <c r="C40222" s="227"/>
    </row>
    <row r="40223" spans="3:3" ht="15.6" x14ac:dyDescent="0.3">
      <c r="C40223" s="227"/>
    </row>
    <row r="40224" spans="3:3" ht="15.6" x14ac:dyDescent="0.3">
      <c r="C40224" s="227"/>
    </row>
    <row r="40225" spans="3:3" ht="15.6" x14ac:dyDescent="0.3">
      <c r="C40225" s="227"/>
    </row>
    <row r="40226" spans="3:3" ht="15.6" x14ac:dyDescent="0.3">
      <c r="C40226" s="227"/>
    </row>
    <row r="40227" spans="3:3" ht="15.6" x14ac:dyDescent="0.3">
      <c r="C40227" s="227"/>
    </row>
    <row r="40228" spans="3:3" ht="15.6" x14ac:dyDescent="0.3">
      <c r="C40228" s="227"/>
    </row>
    <row r="40229" spans="3:3" ht="15.6" x14ac:dyDescent="0.3">
      <c r="C40229" s="227"/>
    </row>
    <row r="40230" spans="3:3" ht="15.6" x14ac:dyDescent="0.3">
      <c r="C40230" s="227"/>
    </row>
    <row r="40231" spans="3:3" ht="15.6" x14ac:dyDescent="0.3">
      <c r="C40231" s="227"/>
    </row>
    <row r="40232" spans="3:3" ht="15.6" x14ac:dyDescent="0.3">
      <c r="C40232" s="227"/>
    </row>
    <row r="40233" spans="3:3" ht="15.6" x14ac:dyDescent="0.3">
      <c r="C40233" s="227"/>
    </row>
    <row r="40234" spans="3:3" ht="15.6" x14ac:dyDescent="0.3">
      <c r="C40234" s="227"/>
    </row>
    <row r="40235" spans="3:3" ht="15.6" x14ac:dyDescent="0.3">
      <c r="C40235" s="227"/>
    </row>
    <row r="40236" spans="3:3" ht="15.6" x14ac:dyDescent="0.3">
      <c r="C40236" s="227"/>
    </row>
    <row r="40237" spans="3:3" ht="15.6" x14ac:dyDescent="0.3">
      <c r="C40237" s="227"/>
    </row>
    <row r="40238" spans="3:3" ht="15.6" x14ac:dyDescent="0.3">
      <c r="C40238" s="227"/>
    </row>
    <row r="40239" spans="3:3" ht="15.6" x14ac:dyDescent="0.3">
      <c r="C40239" s="227"/>
    </row>
    <row r="40240" spans="3:3" ht="15.6" x14ac:dyDescent="0.3">
      <c r="C40240" s="227"/>
    </row>
    <row r="40241" spans="3:3" ht="15.6" x14ac:dyDescent="0.3">
      <c r="C40241" s="227"/>
    </row>
    <row r="40242" spans="3:3" ht="15.6" x14ac:dyDescent="0.3">
      <c r="C40242" s="227"/>
    </row>
    <row r="40243" spans="3:3" ht="15.6" x14ac:dyDescent="0.3">
      <c r="C40243" s="227"/>
    </row>
    <row r="40244" spans="3:3" ht="15.6" x14ac:dyDescent="0.3">
      <c r="C40244" s="227"/>
    </row>
    <row r="40245" spans="3:3" ht="15.6" x14ac:dyDescent="0.3">
      <c r="C40245" s="227"/>
    </row>
    <row r="40246" spans="3:3" ht="15.6" x14ac:dyDescent="0.3">
      <c r="C40246" s="227"/>
    </row>
    <row r="40247" spans="3:3" ht="15.6" x14ac:dyDescent="0.3">
      <c r="C40247" s="227"/>
    </row>
    <row r="40248" spans="3:3" ht="15.6" x14ac:dyDescent="0.3">
      <c r="C40248" s="227"/>
    </row>
    <row r="40249" spans="3:3" ht="15.6" x14ac:dyDescent="0.3">
      <c r="C40249" s="227"/>
    </row>
    <row r="40250" spans="3:3" ht="15.6" x14ac:dyDescent="0.3">
      <c r="C40250" s="227"/>
    </row>
    <row r="40251" spans="3:3" ht="15.6" x14ac:dyDescent="0.3">
      <c r="C40251" s="227"/>
    </row>
    <row r="40252" spans="3:3" ht="15.6" x14ac:dyDescent="0.3">
      <c r="C40252" s="227"/>
    </row>
    <row r="40253" spans="3:3" ht="15.6" x14ac:dyDescent="0.3">
      <c r="C40253" s="227"/>
    </row>
    <row r="40254" spans="3:3" ht="15.6" x14ac:dyDescent="0.3">
      <c r="C40254" s="227"/>
    </row>
    <row r="40255" spans="3:3" ht="15.6" x14ac:dyDescent="0.3">
      <c r="C40255" s="227"/>
    </row>
    <row r="40256" spans="3:3" ht="15.6" x14ac:dyDescent="0.3">
      <c r="C40256" s="227"/>
    </row>
    <row r="40257" spans="3:3" ht="15.6" x14ac:dyDescent="0.3">
      <c r="C40257" s="227"/>
    </row>
    <row r="40258" spans="3:3" ht="15.6" x14ac:dyDescent="0.3">
      <c r="C40258" s="227"/>
    </row>
    <row r="40259" spans="3:3" ht="15.6" x14ac:dyDescent="0.3">
      <c r="C40259" s="227"/>
    </row>
    <row r="40260" spans="3:3" ht="15.6" x14ac:dyDescent="0.3">
      <c r="C40260" s="227"/>
    </row>
    <row r="40261" spans="3:3" ht="15.6" x14ac:dyDescent="0.3">
      <c r="C40261" s="227"/>
    </row>
    <row r="40262" spans="3:3" ht="15.6" x14ac:dyDescent="0.3">
      <c r="C40262" s="227"/>
    </row>
    <row r="40263" spans="3:3" ht="15.6" x14ac:dyDescent="0.3">
      <c r="C40263" s="227"/>
    </row>
    <row r="40264" spans="3:3" ht="15.6" x14ac:dyDescent="0.3">
      <c r="C40264" s="227"/>
    </row>
    <row r="40265" spans="3:3" ht="15.6" x14ac:dyDescent="0.3">
      <c r="C40265" s="227"/>
    </row>
    <row r="40266" spans="3:3" ht="15.6" x14ac:dyDescent="0.3">
      <c r="C40266" s="227"/>
    </row>
    <row r="40267" spans="3:3" ht="15.6" x14ac:dyDescent="0.3">
      <c r="C40267" s="227"/>
    </row>
    <row r="40268" spans="3:3" ht="15.6" x14ac:dyDescent="0.3">
      <c r="C40268" s="227"/>
    </row>
    <row r="40269" spans="3:3" ht="15.6" x14ac:dyDescent="0.3">
      <c r="C40269" s="227"/>
    </row>
    <row r="40270" spans="3:3" ht="15.6" x14ac:dyDescent="0.3">
      <c r="C40270" s="227"/>
    </row>
    <row r="40271" spans="3:3" ht="15.6" x14ac:dyDescent="0.3">
      <c r="C40271" s="227"/>
    </row>
    <row r="40272" spans="3:3" ht="15.6" x14ac:dyDescent="0.3">
      <c r="C40272" s="227"/>
    </row>
    <row r="40273" spans="3:3" ht="15.6" x14ac:dyDescent="0.3">
      <c r="C40273" s="227"/>
    </row>
    <row r="40274" spans="3:3" ht="15.6" x14ac:dyDescent="0.3">
      <c r="C40274" s="227"/>
    </row>
    <row r="40275" spans="3:3" ht="15.6" x14ac:dyDescent="0.3">
      <c r="C40275" s="227"/>
    </row>
    <row r="40276" spans="3:3" ht="15.6" x14ac:dyDescent="0.3">
      <c r="C40276" s="227"/>
    </row>
    <row r="40277" spans="3:3" ht="15.6" x14ac:dyDescent="0.3">
      <c r="C40277" s="227"/>
    </row>
    <row r="40278" spans="3:3" ht="15.6" x14ac:dyDescent="0.3">
      <c r="C40278" s="227"/>
    </row>
    <row r="40279" spans="3:3" ht="15.6" x14ac:dyDescent="0.3">
      <c r="C40279" s="227"/>
    </row>
    <row r="40280" spans="3:3" ht="15.6" x14ac:dyDescent="0.3">
      <c r="C40280" s="227"/>
    </row>
    <row r="40281" spans="3:3" ht="15.6" x14ac:dyDescent="0.3">
      <c r="C40281" s="227"/>
    </row>
    <row r="40282" spans="3:3" ht="15.6" x14ac:dyDescent="0.3">
      <c r="C40282" s="227"/>
    </row>
    <row r="40283" spans="3:3" ht="15.6" x14ac:dyDescent="0.3">
      <c r="C40283" s="227"/>
    </row>
    <row r="40284" spans="3:3" ht="15.6" x14ac:dyDescent="0.3">
      <c r="C40284" s="227"/>
    </row>
    <row r="40285" spans="3:3" ht="15.6" x14ac:dyDescent="0.3">
      <c r="C40285" s="227"/>
    </row>
    <row r="40286" spans="3:3" ht="15.6" x14ac:dyDescent="0.3">
      <c r="C40286" s="227"/>
    </row>
    <row r="40287" spans="3:3" ht="15.6" x14ac:dyDescent="0.3">
      <c r="C40287" s="227"/>
    </row>
    <row r="40288" spans="3:3" ht="15.6" x14ac:dyDescent="0.3">
      <c r="C40288" s="227"/>
    </row>
    <row r="40289" spans="3:3" ht="15.6" x14ac:dyDescent="0.3">
      <c r="C40289" s="227"/>
    </row>
    <row r="40290" spans="3:3" ht="15.6" x14ac:dyDescent="0.3">
      <c r="C40290" s="227"/>
    </row>
    <row r="40291" spans="3:3" ht="15.6" x14ac:dyDescent="0.3">
      <c r="C40291" s="227"/>
    </row>
    <row r="40292" spans="3:3" ht="15.6" x14ac:dyDescent="0.3">
      <c r="C40292" s="227"/>
    </row>
    <row r="40293" spans="3:3" ht="15.6" x14ac:dyDescent="0.3">
      <c r="C40293" s="227"/>
    </row>
    <row r="40294" spans="3:3" ht="15.6" x14ac:dyDescent="0.3">
      <c r="C40294" s="227"/>
    </row>
    <row r="40295" spans="3:3" ht="15.6" x14ac:dyDescent="0.3">
      <c r="C40295" s="227"/>
    </row>
    <row r="40296" spans="3:3" ht="15.6" x14ac:dyDescent="0.3">
      <c r="C40296" s="227"/>
    </row>
    <row r="40297" spans="3:3" ht="15.6" x14ac:dyDescent="0.3">
      <c r="C40297" s="227"/>
    </row>
    <row r="40298" spans="3:3" ht="15.6" x14ac:dyDescent="0.3">
      <c r="C40298" s="227"/>
    </row>
    <row r="40299" spans="3:3" ht="15.6" x14ac:dyDescent="0.3">
      <c r="C40299" s="227"/>
    </row>
    <row r="40300" spans="3:3" ht="15.6" x14ac:dyDescent="0.3">
      <c r="C40300" s="227"/>
    </row>
    <row r="40301" spans="3:3" ht="15.6" x14ac:dyDescent="0.3">
      <c r="C40301" s="227"/>
    </row>
    <row r="40302" spans="3:3" ht="15.6" x14ac:dyDescent="0.3">
      <c r="C40302" s="227"/>
    </row>
    <row r="40303" spans="3:3" ht="15.6" x14ac:dyDescent="0.3">
      <c r="C40303" s="227"/>
    </row>
    <row r="40304" spans="3:3" ht="15.6" x14ac:dyDescent="0.3">
      <c r="C40304" s="227"/>
    </row>
    <row r="40305" spans="3:3" ht="15.6" x14ac:dyDescent="0.3">
      <c r="C40305" s="227"/>
    </row>
    <row r="40306" spans="3:3" ht="15.6" x14ac:dyDescent="0.3">
      <c r="C40306" s="227"/>
    </row>
    <row r="40307" spans="3:3" ht="15.6" x14ac:dyDescent="0.3">
      <c r="C40307" s="227"/>
    </row>
    <row r="40308" spans="3:3" ht="15.6" x14ac:dyDescent="0.3">
      <c r="C40308" s="227"/>
    </row>
    <row r="40309" spans="3:3" ht="15.6" x14ac:dyDescent="0.3">
      <c r="C40309" s="227"/>
    </row>
    <row r="40310" spans="3:3" ht="15.6" x14ac:dyDescent="0.3">
      <c r="C40310" s="227"/>
    </row>
    <row r="40311" spans="3:3" ht="15.6" x14ac:dyDescent="0.3">
      <c r="C40311" s="227"/>
    </row>
    <row r="40312" spans="3:3" ht="15.6" x14ac:dyDescent="0.3">
      <c r="C40312" s="227"/>
    </row>
    <row r="40313" spans="3:3" ht="15.6" x14ac:dyDescent="0.3">
      <c r="C40313" s="227"/>
    </row>
    <row r="40314" spans="3:3" ht="15.6" x14ac:dyDescent="0.3">
      <c r="C40314" s="227"/>
    </row>
    <row r="40315" spans="3:3" ht="15.6" x14ac:dyDescent="0.3">
      <c r="C40315" s="227"/>
    </row>
    <row r="40316" spans="3:3" ht="15.6" x14ac:dyDescent="0.3">
      <c r="C40316" s="227"/>
    </row>
    <row r="40317" spans="3:3" ht="15.6" x14ac:dyDescent="0.3">
      <c r="C40317" s="227"/>
    </row>
    <row r="40318" spans="3:3" ht="15.6" x14ac:dyDescent="0.3">
      <c r="C40318" s="227"/>
    </row>
    <row r="40319" spans="3:3" ht="15.6" x14ac:dyDescent="0.3">
      <c r="C40319" s="227"/>
    </row>
    <row r="40320" spans="3:3" ht="15.6" x14ac:dyDescent="0.3">
      <c r="C40320" s="227"/>
    </row>
    <row r="40321" spans="3:3" ht="15.6" x14ac:dyDescent="0.3">
      <c r="C40321" s="227"/>
    </row>
    <row r="40322" spans="3:3" ht="15.6" x14ac:dyDescent="0.3">
      <c r="C40322" s="227"/>
    </row>
    <row r="40323" spans="3:3" ht="15.6" x14ac:dyDescent="0.3">
      <c r="C40323" s="227"/>
    </row>
    <row r="40324" spans="3:3" ht="15.6" x14ac:dyDescent="0.3">
      <c r="C40324" s="227"/>
    </row>
    <row r="40325" spans="3:3" ht="15.6" x14ac:dyDescent="0.3">
      <c r="C40325" s="227"/>
    </row>
    <row r="40326" spans="3:3" ht="15.6" x14ac:dyDescent="0.3">
      <c r="C40326" s="227"/>
    </row>
    <row r="40327" spans="3:3" ht="15.6" x14ac:dyDescent="0.3">
      <c r="C40327" s="227"/>
    </row>
    <row r="40328" spans="3:3" ht="15.6" x14ac:dyDescent="0.3">
      <c r="C40328" s="227"/>
    </row>
    <row r="40329" spans="3:3" ht="15.6" x14ac:dyDescent="0.3">
      <c r="C40329" s="227"/>
    </row>
    <row r="40330" spans="3:3" ht="15.6" x14ac:dyDescent="0.3">
      <c r="C40330" s="227"/>
    </row>
    <row r="40331" spans="3:3" ht="15.6" x14ac:dyDescent="0.3">
      <c r="C40331" s="227"/>
    </row>
    <row r="40332" spans="3:3" ht="15.6" x14ac:dyDescent="0.3">
      <c r="C40332" s="227"/>
    </row>
    <row r="40333" spans="3:3" ht="15.6" x14ac:dyDescent="0.3">
      <c r="C40333" s="227"/>
    </row>
    <row r="40334" spans="3:3" ht="15.6" x14ac:dyDescent="0.3">
      <c r="C40334" s="227"/>
    </row>
    <row r="40335" spans="3:3" ht="15.6" x14ac:dyDescent="0.3">
      <c r="C40335" s="227"/>
    </row>
    <row r="40336" spans="3:3" ht="15.6" x14ac:dyDescent="0.3">
      <c r="C40336" s="227"/>
    </row>
    <row r="40337" spans="3:3" ht="15.6" x14ac:dyDescent="0.3">
      <c r="C40337" s="227"/>
    </row>
    <row r="40338" spans="3:3" ht="15.6" x14ac:dyDescent="0.3">
      <c r="C40338" s="227"/>
    </row>
    <row r="40339" spans="3:3" ht="15.6" x14ac:dyDescent="0.3">
      <c r="C40339" s="227"/>
    </row>
    <row r="40340" spans="3:3" ht="15.6" x14ac:dyDescent="0.3">
      <c r="C40340" s="227"/>
    </row>
    <row r="40341" spans="3:3" ht="15.6" x14ac:dyDescent="0.3">
      <c r="C40341" s="227"/>
    </row>
    <row r="40342" spans="3:3" ht="15.6" x14ac:dyDescent="0.3">
      <c r="C40342" s="227"/>
    </row>
    <row r="40343" spans="3:3" ht="15.6" x14ac:dyDescent="0.3">
      <c r="C40343" s="227"/>
    </row>
    <row r="40344" spans="3:3" ht="15.6" x14ac:dyDescent="0.3">
      <c r="C40344" s="227"/>
    </row>
    <row r="40345" spans="3:3" ht="15.6" x14ac:dyDescent="0.3">
      <c r="C40345" s="227"/>
    </row>
    <row r="40346" spans="3:3" ht="15.6" x14ac:dyDescent="0.3">
      <c r="C40346" s="227"/>
    </row>
    <row r="40347" spans="3:3" ht="15.6" x14ac:dyDescent="0.3">
      <c r="C40347" s="227"/>
    </row>
    <row r="40348" spans="3:3" ht="15.6" x14ac:dyDescent="0.3">
      <c r="C40348" s="227"/>
    </row>
    <row r="40349" spans="3:3" ht="15.6" x14ac:dyDescent="0.3">
      <c r="C40349" s="227"/>
    </row>
    <row r="40350" spans="3:3" ht="15.6" x14ac:dyDescent="0.3">
      <c r="C40350" s="227"/>
    </row>
    <row r="40351" spans="3:3" ht="15.6" x14ac:dyDescent="0.3">
      <c r="C40351" s="227"/>
    </row>
    <row r="40352" spans="3:3" ht="15.6" x14ac:dyDescent="0.3">
      <c r="C40352" s="227"/>
    </row>
    <row r="40353" spans="3:3" ht="15.6" x14ac:dyDescent="0.3">
      <c r="C40353" s="227"/>
    </row>
    <row r="40354" spans="3:3" ht="15.6" x14ac:dyDescent="0.3">
      <c r="C40354" s="227"/>
    </row>
    <row r="40355" spans="3:3" ht="15.6" x14ac:dyDescent="0.3">
      <c r="C40355" s="227"/>
    </row>
    <row r="40356" spans="3:3" ht="15.6" x14ac:dyDescent="0.3">
      <c r="C40356" s="227"/>
    </row>
    <row r="40357" spans="3:3" ht="15.6" x14ac:dyDescent="0.3">
      <c r="C40357" s="227"/>
    </row>
    <row r="40358" spans="3:3" ht="15.6" x14ac:dyDescent="0.3">
      <c r="C40358" s="227"/>
    </row>
    <row r="40359" spans="3:3" ht="15.6" x14ac:dyDescent="0.3">
      <c r="C40359" s="227"/>
    </row>
    <row r="40360" spans="3:3" ht="15.6" x14ac:dyDescent="0.3">
      <c r="C40360" s="227"/>
    </row>
    <row r="40361" spans="3:3" ht="15.6" x14ac:dyDescent="0.3">
      <c r="C40361" s="227"/>
    </row>
    <row r="40362" spans="3:3" ht="15.6" x14ac:dyDescent="0.3">
      <c r="C40362" s="227"/>
    </row>
    <row r="40363" spans="3:3" ht="15.6" x14ac:dyDescent="0.3">
      <c r="C40363" s="227"/>
    </row>
    <row r="40364" spans="3:3" ht="15.6" x14ac:dyDescent="0.3">
      <c r="C40364" s="227"/>
    </row>
    <row r="40365" spans="3:3" ht="15.6" x14ac:dyDescent="0.3">
      <c r="C40365" s="227"/>
    </row>
    <row r="40366" spans="3:3" ht="15.6" x14ac:dyDescent="0.3">
      <c r="C40366" s="227"/>
    </row>
    <row r="40367" spans="3:3" ht="15.6" x14ac:dyDescent="0.3">
      <c r="C40367" s="227"/>
    </row>
    <row r="40368" spans="3:3" ht="15.6" x14ac:dyDescent="0.3">
      <c r="C40368" s="227"/>
    </row>
    <row r="40369" spans="3:3" ht="15.6" x14ac:dyDescent="0.3">
      <c r="C40369" s="227"/>
    </row>
    <row r="40370" spans="3:3" ht="15.6" x14ac:dyDescent="0.3">
      <c r="C40370" s="227"/>
    </row>
    <row r="40371" spans="3:3" ht="15.6" x14ac:dyDescent="0.3">
      <c r="C40371" s="227"/>
    </row>
    <row r="40372" spans="3:3" ht="15.6" x14ac:dyDescent="0.3">
      <c r="C40372" s="227"/>
    </row>
    <row r="40373" spans="3:3" ht="15.6" x14ac:dyDescent="0.3">
      <c r="C40373" s="227"/>
    </row>
    <row r="40374" spans="3:3" ht="15.6" x14ac:dyDescent="0.3">
      <c r="C40374" s="227"/>
    </row>
    <row r="40375" spans="3:3" ht="15.6" x14ac:dyDescent="0.3">
      <c r="C40375" s="227"/>
    </row>
    <row r="40376" spans="3:3" ht="15.6" x14ac:dyDescent="0.3">
      <c r="C40376" s="227"/>
    </row>
    <row r="40377" spans="3:3" ht="15.6" x14ac:dyDescent="0.3">
      <c r="C40377" s="227"/>
    </row>
    <row r="40378" spans="3:3" ht="15.6" x14ac:dyDescent="0.3">
      <c r="C40378" s="227"/>
    </row>
    <row r="40379" spans="3:3" ht="15.6" x14ac:dyDescent="0.3">
      <c r="C40379" s="227"/>
    </row>
    <row r="40380" spans="3:3" ht="15.6" x14ac:dyDescent="0.3">
      <c r="C40380" s="227"/>
    </row>
    <row r="40381" spans="3:3" ht="15.6" x14ac:dyDescent="0.3">
      <c r="C40381" s="227"/>
    </row>
    <row r="40382" spans="3:3" ht="15.6" x14ac:dyDescent="0.3">
      <c r="C40382" s="227"/>
    </row>
    <row r="40383" spans="3:3" ht="15.6" x14ac:dyDescent="0.3">
      <c r="C40383" s="227"/>
    </row>
    <row r="40384" spans="3:3" ht="15.6" x14ac:dyDescent="0.3">
      <c r="C40384" s="227"/>
    </row>
    <row r="40385" spans="3:3" ht="15.6" x14ac:dyDescent="0.3">
      <c r="C40385" s="227"/>
    </row>
    <row r="40386" spans="3:3" ht="15.6" x14ac:dyDescent="0.3">
      <c r="C40386" s="227"/>
    </row>
    <row r="40387" spans="3:3" ht="15.6" x14ac:dyDescent="0.3">
      <c r="C40387" s="227"/>
    </row>
    <row r="40388" spans="3:3" ht="15.6" x14ac:dyDescent="0.3">
      <c r="C40388" s="227"/>
    </row>
    <row r="40389" spans="3:3" ht="15.6" x14ac:dyDescent="0.3">
      <c r="C40389" s="227"/>
    </row>
    <row r="40390" spans="3:3" ht="15.6" x14ac:dyDescent="0.3">
      <c r="C40390" s="227"/>
    </row>
    <row r="40391" spans="3:3" ht="15.6" x14ac:dyDescent="0.3">
      <c r="C40391" s="227"/>
    </row>
    <row r="40392" spans="3:3" ht="15.6" x14ac:dyDescent="0.3">
      <c r="C40392" s="227"/>
    </row>
    <row r="40393" spans="3:3" ht="15.6" x14ac:dyDescent="0.3">
      <c r="C40393" s="227"/>
    </row>
    <row r="40394" spans="3:3" ht="15.6" x14ac:dyDescent="0.3">
      <c r="C40394" s="227"/>
    </row>
    <row r="40395" spans="3:3" ht="15.6" x14ac:dyDescent="0.3">
      <c r="C40395" s="227"/>
    </row>
    <row r="40396" spans="3:3" ht="15.6" x14ac:dyDescent="0.3">
      <c r="C40396" s="227"/>
    </row>
    <row r="40397" spans="3:3" ht="15.6" x14ac:dyDescent="0.3">
      <c r="C40397" s="227"/>
    </row>
    <row r="40398" spans="3:3" ht="15.6" x14ac:dyDescent="0.3">
      <c r="C40398" s="227"/>
    </row>
    <row r="40399" spans="3:3" ht="15.6" x14ac:dyDescent="0.3">
      <c r="C40399" s="227"/>
    </row>
    <row r="40400" spans="3:3" ht="15.6" x14ac:dyDescent="0.3">
      <c r="C40400" s="227"/>
    </row>
    <row r="40401" spans="3:3" ht="15.6" x14ac:dyDescent="0.3">
      <c r="C40401" s="227"/>
    </row>
    <row r="40402" spans="3:3" ht="15.6" x14ac:dyDescent="0.3">
      <c r="C40402" s="227"/>
    </row>
    <row r="40403" spans="3:3" ht="15.6" x14ac:dyDescent="0.3">
      <c r="C40403" s="227"/>
    </row>
    <row r="40404" spans="3:3" ht="15.6" x14ac:dyDescent="0.3">
      <c r="C40404" s="227"/>
    </row>
    <row r="40405" spans="3:3" ht="15.6" x14ac:dyDescent="0.3">
      <c r="C40405" s="227"/>
    </row>
    <row r="40406" spans="3:3" ht="15.6" x14ac:dyDescent="0.3">
      <c r="C40406" s="227"/>
    </row>
    <row r="40407" spans="3:3" ht="15.6" x14ac:dyDescent="0.3">
      <c r="C40407" s="227"/>
    </row>
    <row r="40408" spans="3:3" ht="15.6" x14ac:dyDescent="0.3">
      <c r="C40408" s="227"/>
    </row>
    <row r="40409" spans="3:3" ht="15.6" x14ac:dyDescent="0.3">
      <c r="C40409" s="227"/>
    </row>
    <row r="40410" spans="3:3" ht="15.6" x14ac:dyDescent="0.3">
      <c r="C40410" s="227"/>
    </row>
    <row r="40411" spans="3:3" ht="15.6" x14ac:dyDescent="0.3">
      <c r="C40411" s="227"/>
    </row>
    <row r="40412" spans="3:3" ht="15.6" x14ac:dyDescent="0.3">
      <c r="C40412" s="227"/>
    </row>
    <row r="40413" spans="3:3" ht="15.6" x14ac:dyDescent="0.3">
      <c r="C40413" s="227"/>
    </row>
    <row r="40414" spans="3:3" ht="15.6" x14ac:dyDescent="0.3">
      <c r="C40414" s="227"/>
    </row>
    <row r="40415" spans="3:3" ht="15.6" x14ac:dyDescent="0.3">
      <c r="C40415" s="227"/>
    </row>
    <row r="40416" spans="3:3" ht="15.6" x14ac:dyDescent="0.3">
      <c r="C40416" s="227"/>
    </row>
    <row r="40417" spans="3:3" ht="15.6" x14ac:dyDescent="0.3">
      <c r="C40417" s="227"/>
    </row>
    <row r="40418" spans="3:3" ht="15.6" x14ac:dyDescent="0.3">
      <c r="C40418" s="227"/>
    </row>
    <row r="40419" spans="3:3" ht="15.6" x14ac:dyDescent="0.3">
      <c r="C40419" s="227"/>
    </row>
    <row r="40420" spans="3:3" ht="15.6" x14ac:dyDescent="0.3">
      <c r="C40420" s="227"/>
    </row>
    <row r="40421" spans="3:3" ht="15.6" x14ac:dyDescent="0.3">
      <c r="C40421" s="227"/>
    </row>
    <row r="40422" spans="3:3" ht="15.6" x14ac:dyDescent="0.3">
      <c r="C40422" s="227"/>
    </row>
    <row r="40423" spans="3:3" ht="15.6" x14ac:dyDescent="0.3">
      <c r="C40423" s="227"/>
    </row>
    <row r="40424" spans="3:3" ht="15.6" x14ac:dyDescent="0.3">
      <c r="C40424" s="227"/>
    </row>
    <row r="40425" spans="3:3" ht="15.6" x14ac:dyDescent="0.3">
      <c r="C40425" s="227"/>
    </row>
    <row r="40426" spans="3:3" ht="15.6" x14ac:dyDescent="0.3">
      <c r="C40426" s="227"/>
    </row>
    <row r="40427" spans="3:3" ht="15.6" x14ac:dyDescent="0.3">
      <c r="C40427" s="227"/>
    </row>
    <row r="40428" spans="3:3" ht="15.6" x14ac:dyDescent="0.3">
      <c r="C40428" s="227"/>
    </row>
    <row r="40429" spans="3:3" ht="15.6" x14ac:dyDescent="0.3">
      <c r="C40429" s="227"/>
    </row>
    <row r="40430" spans="3:3" ht="15.6" x14ac:dyDescent="0.3">
      <c r="C40430" s="227"/>
    </row>
    <row r="40431" spans="3:3" ht="15.6" x14ac:dyDescent="0.3">
      <c r="C40431" s="227"/>
    </row>
    <row r="40432" spans="3:3" ht="15.6" x14ac:dyDescent="0.3">
      <c r="C40432" s="227"/>
    </row>
    <row r="40433" spans="3:3" ht="15.6" x14ac:dyDescent="0.3">
      <c r="C40433" s="227"/>
    </row>
    <row r="40434" spans="3:3" ht="15.6" x14ac:dyDescent="0.3">
      <c r="C40434" s="227"/>
    </row>
    <row r="40435" spans="3:3" ht="15.6" x14ac:dyDescent="0.3">
      <c r="C40435" s="227"/>
    </row>
    <row r="40436" spans="3:3" ht="15.6" x14ac:dyDescent="0.3">
      <c r="C40436" s="227"/>
    </row>
    <row r="40437" spans="3:3" ht="15.6" x14ac:dyDescent="0.3">
      <c r="C40437" s="227"/>
    </row>
    <row r="40438" spans="3:3" ht="15.6" x14ac:dyDescent="0.3">
      <c r="C40438" s="227"/>
    </row>
    <row r="40439" spans="3:3" ht="15.6" x14ac:dyDescent="0.3">
      <c r="C40439" s="227"/>
    </row>
    <row r="40440" spans="3:3" ht="15.6" x14ac:dyDescent="0.3">
      <c r="C40440" s="227"/>
    </row>
    <row r="40441" spans="3:3" ht="15.6" x14ac:dyDescent="0.3">
      <c r="C40441" s="227"/>
    </row>
    <row r="40442" spans="3:3" ht="15.6" x14ac:dyDescent="0.3">
      <c r="C40442" s="227"/>
    </row>
    <row r="40443" spans="3:3" ht="15.6" x14ac:dyDescent="0.3">
      <c r="C40443" s="227"/>
    </row>
    <row r="40444" spans="3:3" ht="15.6" x14ac:dyDescent="0.3">
      <c r="C40444" s="227"/>
    </row>
    <row r="40445" spans="3:3" ht="15.6" x14ac:dyDescent="0.3">
      <c r="C40445" s="227"/>
    </row>
    <row r="40446" spans="3:3" ht="15.6" x14ac:dyDescent="0.3">
      <c r="C40446" s="227"/>
    </row>
    <row r="40447" spans="3:3" ht="15.6" x14ac:dyDescent="0.3">
      <c r="C40447" s="227"/>
    </row>
    <row r="40448" spans="3:3" ht="15.6" x14ac:dyDescent="0.3">
      <c r="C40448" s="227"/>
    </row>
    <row r="40449" spans="3:3" ht="15.6" x14ac:dyDescent="0.3">
      <c r="C40449" s="227"/>
    </row>
    <row r="40450" spans="3:3" ht="15.6" x14ac:dyDescent="0.3">
      <c r="C40450" s="227"/>
    </row>
    <row r="40451" spans="3:3" ht="15.6" x14ac:dyDescent="0.3">
      <c r="C40451" s="227"/>
    </row>
    <row r="40452" spans="3:3" ht="15.6" x14ac:dyDescent="0.3">
      <c r="C40452" s="227"/>
    </row>
    <row r="40453" spans="3:3" ht="15.6" x14ac:dyDescent="0.3">
      <c r="C40453" s="227"/>
    </row>
    <row r="40454" spans="3:3" ht="15.6" x14ac:dyDescent="0.3">
      <c r="C40454" s="227"/>
    </row>
    <row r="40455" spans="3:3" ht="15.6" x14ac:dyDescent="0.3">
      <c r="C40455" s="227"/>
    </row>
    <row r="40456" spans="3:3" ht="15.6" x14ac:dyDescent="0.3">
      <c r="C40456" s="227"/>
    </row>
    <row r="40457" spans="3:3" ht="15.6" x14ac:dyDescent="0.3">
      <c r="C40457" s="227"/>
    </row>
    <row r="40458" spans="3:3" ht="15.6" x14ac:dyDescent="0.3">
      <c r="C40458" s="227"/>
    </row>
    <row r="40459" spans="3:3" ht="15.6" x14ac:dyDescent="0.3">
      <c r="C40459" s="227"/>
    </row>
    <row r="40460" spans="3:3" ht="15.6" x14ac:dyDescent="0.3">
      <c r="C40460" s="227"/>
    </row>
    <row r="40461" spans="3:3" ht="15.6" x14ac:dyDescent="0.3">
      <c r="C40461" s="227"/>
    </row>
    <row r="40462" spans="3:3" ht="15.6" x14ac:dyDescent="0.3">
      <c r="C40462" s="227"/>
    </row>
    <row r="40463" spans="3:3" ht="15.6" x14ac:dyDescent="0.3">
      <c r="C40463" s="227"/>
    </row>
    <row r="40464" spans="3:3" ht="15.6" x14ac:dyDescent="0.3">
      <c r="C40464" s="227"/>
    </row>
    <row r="40465" spans="3:3" ht="15.6" x14ac:dyDescent="0.3">
      <c r="C40465" s="227"/>
    </row>
    <row r="40466" spans="3:3" ht="15.6" x14ac:dyDescent="0.3">
      <c r="C40466" s="227"/>
    </row>
    <row r="40467" spans="3:3" ht="15.6" x14ac:dyDescent="0.3">
      <c r="C40467" s="227"/>
    </row>
    <row r="40468" spans="3:3" ht="15.6" x14ac:dyDescent="0.3">
      <c r="C40468" s="227"/>
    </row>
    <row r="40469" spans="3:3" ht="15.6" x14ac:dyDescent="0.3">
      <c r="C40469" s="227"/>
    </row>
    <row r="40470" spans="3:3" ht="15.6" x14ac:dyDescent="0.3">
      <c r="C40470" s="227"/>
    </row>
    <row r="40471" spans="3:3" ht="15.6" x14ac:dyDescent="0.3">
      <c r="C40471" s="227"/>
    </row>
    <row r="40472" spans="3:3" ht="15.6" x14ac:dyDescent="0.3">
      <c r="C40472" s="227"/>
    </row>
    <row r="40473" spans="3:3" ht="15.6" x14ac:dyDescent="0.3">
      <c r="C40473" s="227"/>
    </row>
    <row r="40474" spans="3:3" ht="15.6" x14ac:dyDescent="0.3">
      <c r="C40474" s="227"/>
    </row>
    <row r="40475" spans="3:3" ht="15.6" x14ac:dyDescent="0.3">
      <c r="C40475" s="227"/>
    </row>
    <row r="40476" spans="3:3" ht="15.6" x14ac:dyDescent="0.3">
      <c r="C40476" s="227"/>
    </row>
    <row r="40477" spans="3:3" ht="15.6" x14ac:dyDescent="0.3">
      <c r="C40477" s="227"/>
    </row>
    <row r="40478" spans="3:3" ht="15.6" x14ac:dyDescent="0.3">
      <c r="C40478" s="227"/>
    </row>
    <row r="40479" spans="3:3" ht="15.6" x14ac:dyDescent="0.3">
      <c r="C40479" s="227"/>
    </row>
    <row r="40480" spans="3:3" ht="15.6" x14ac:dyDescent="0.3">
      <c r="C40480" s="227"/>
    </row>
    <row r="40481" spans="3:3" ht="15.6" x14ac:dyDescent="0.3">
      <c r="C40481" s="227"/>
    </row>
    <row r="40482" spans="3:3" ht="15.6" x14ac:dyDescent="0.3">
      <c r="C40482" s="227"/>
    </row>
    <row r="40483" spans="3:3" ht="15.6" x14ac:dyDescent="0.3">
      <c r="C40483" s="227"/>
    </row>
    <row r="40484" spans="3:3" ht="15.6" x14ac:dyDescent="0.3">
      <c r="C40484" s="227"/>
    </row>
    <row r="40485" spans="3:3" ht="15.6" x14ac:dyDescent="0.3">
      <c r="C40485" s="227"/>
    </row>
    <row r="40486" spans="3:3" ht="15.6" x14ac:dyDescent="0.3">
      <c r="C40486" s="227"/>
    </row>
    <row r="40487" spans="3:3" ht="15.6" x14ac:dyDescent="0.3">
      <c r="C40487" s="227"/>
    </row>
    <row r="40488" spans="3:3" ht="15.6" x14ac:dyDescent="0.3">
      <c r="C40488" s="227"/>
    </row>
    <row r="40489" spans="3:3" ht="15.6" x14ac:dyDescent="0.3">
      <c r="C40489" s="227"/>
    </row>
    <row r="40490" spans="3:3" ht="15.6" x14ac:dyDescent="0.3">
      <c r="C40490" s="227"/>
    </row>
    <row r="40491" spans="3:3" ht="15.6" x14ac:dyDescent="0.3">
      <c r="C40491" s="227"/>
    </row>
    <row r="40492" spans="3:3" ht="15.6" x14ac:dyDescent="0.3">
      <c r="C40492" s="227"/>
    </row>
    <row r="40493" spans="3:3" ht="15.6" x14ac:dyDescent="0.3">
      <c r="C40493" s="227"/>
    </row>
    <row r="40494" spans="3:3" ht="15.6" x14ac:dyDescent="0.3">
      <c r="C40494" s="227"/>
    </row>
    <row r="40495" spans="3:3" ht="15.6" x14ac:dyDescent="0.3">
      <c r="C40495" s="227"/>
    </row>
    <row r="40496" spans="3:3" ht="15.6" x14ac:dyDescent="0.3">
      <c r="C40496" s="227"/>
    </row>
    <row r="40497" spans="3:3" ht="15.6" x14ac:dyDescent="0.3">
      <c r="C40497" s="227"/>
    </row>
    <row r="40498" spans="3:3" ht="15.6" x14ac:dyDescent="0.3">
      <c r="C40498" s="227"/>
    </row>
    <row r="40499" spans="3:3" ht="15.6" x14ac:dyDescent="0.3">
      <c r="C40499" s="227"/>
    </row>
    <row r="40500" spans="3:3" ht="15.6" x14ac:dyDescent="0.3">
      <c r="C40500" s="227"/>
    </row>
    <row r="40501" spans="3:3" ht="15.6" x14ac:dyDescent="0.3">
      <c r="C40501" s="227"/>
    </row>
    <row r="40502" spans="3:3" ht="15.6" x14ac:dyDescent="0.3">
      <c r="C40502" s="227"/>
    </row>
    <row r="40503" spans="3:3" ht="15.6" x14ac:dyDescent="0.3">
      <c r="C40503" s="227"/>
    </row>
    <row r="40504" spans="3:3" ht="15.6" x14ac:dyDescent="0.3">
      <c r="C40504" s="227"/>
    </row>
    <row r="40505" spans="3:3" ht="15.6" x14ac:dyDescent="0.3">
      <c r="C40505" s="227"/>
    </row>
    <row r="40506" spans="3:3" ht="15.6" x14ac:dyDescent="0.3">
      <c r="C40506" s="227"/>
    </row>
    <row r="40507" spans="3:3" ht="15.6" x14ac:dyDescent="0.3">
      <c r="C40507" s="227"/>
    </row>
    <row r="40508" spans="3:3" ht="15.6" x14ac:dyDescent="0.3">
      <c r="C40508" s="227"/>
    </row>
    <row r="40509" spans="3:3" ht="15.6" x14ac:dyDescent="0.3">
      <c r="C40509" s="227"/>
    </row>
    <row r="40510" spans="3:3" ht="15.6" x14ac:dyDescent="0.3">
      <c r="C40510" s="227"/>
    </row>
    <row r="40511" spans="3:3" ht="15.6" x14ac:dyDescent="0.3">
      <c r="C40511" s="227"/>
    </row>
    <row r="40512" spans="3:3" ht="15.6" x14ac:dyDescent="0.3">
      <c r="C40512" s="227"/>
    </row>
    <row r="40513" spans="3:3" ht="15.6" x14ac:dyDescent="0.3">
      <c r="C40513" s="227"/>
    </row>
    <row r="40514" spans="3:3" ht="15.6" x14ac:dyDescent="0.3">
      <c r="C40514" s="227"/>
    </row>
    <row r="40515" spans="3:3" ht="15.6" x14ac:dyDescent="0.3">
      <c r="C40515" s="227"/>
    </row>
    <row r="40516" spans="3:3" ht="15.6" x14ac:dyDescent="0.3">
      <c r="C40516" s="227"/>
    </row>
    <row r="40517" spans="3:3" ht="15.6" x14ac:dyDescent="0.3">
      <c r="C40517" s="227"/>
    </row>
    <row r="40518" spans="3:3" ht="15.6" x14ac:dyDescent="0.3">
      <c r="C40518" s="227"/>
    </row>
    <row r="40519" spans="3:3" ht="15.6" x14ac:dyDescent="0.3">
      <c r="C40519" s="227"/>
    </row>
    <row r="40520" spans="3:3" ht="15.6" x14ac:dyDescent="0.3">
      <c r="C40520" s="227"/>
    </row>
    <row r="40521" spans="3:3" ht="15.6" x14ac:dyDescent="0.3">
      <c r="C40521" s="227"/>
    </row>
    <row r="40522" spans="3:3" ht="15.6" x14ac:dyDescent="0.3">
      <c r="C40522" s="227"/>
    </row>
    <row r="40523" spans="3:3" ht="15.6" x14ac:dyDescent="0.3">
      <c r="C40523" s="227"/>
    </row>
    <row r="40524" spans="3:3" ht="15.6" x14ac:dyDescent="0.3">
      <c r="C40524" s="227"/>
    </row>
    <row r="40525" spans="3:3" ht="15.6" x14ac:dyDescent="0.3">
      <c r="C40525" s="227"/>
    </row>
    <row r="40526" spans="3:3" ht="15.6" x14ac:dyDescent="0.3">
      <c r="C40526" s="227"/>
    </row>
    <row r="40527" spans="3:3" ht="15.6" x14ac:dyDescent="0.3">
      <c r="C40527" s="227"/>
    </row>
    <row r="40528" spans="3:3" ht="15.6" x14ac:dyDescent="0.3">
      <c r="C40528" s="227"/>
    </row>
    <row r="40529" spans="3:3" ht="15.6" x14ac:dyDescent="0.3">
      <c r="C40529" s="227"/>
    </row>
    <row r="40530" spans="3:3" ht="15.6" x14ac:dyDescent="0.3">
      <c r="C40530" s="227"/>
    </row>
    <row r="40531" spans="3:3" ht="15.6" x14ac:dyDescent="0.3">
      <c r="C40531" s="227"/>
    </row>
    <row r="40532" spans="3:3" ht="15.6" x14ac:dyDescent="0.3">
      <c r="C40532" s="227"/>
    </row>
    <row r="40533" spans="3:3" ht="15.6" x14ac:dyDescent="0.3">
      <c r="C40533" s="227"/>
    </row>
    <row r="40534" spans="3:3" ht="15.6" x14ac:dyDescent="0.3">
      <c r="C40534" s="227"/>
    </row>
    <row r="40535" spans="3:3" ht="15.6" x14ac:dyDescent="0.3">
      <c r="C40535" s="227"/>
    </row>
    <row r="40536" spans="3:3" ht="15.6" x14ac:dyDescent="0.3">
      <c r="C40536" s="227"/>
    </row>
    <row r="40537" spans="3:3" ht="15.6" x14ac:dyDescent="0.3">
      <c r="C40537" s="227"/>
    </row>
    <row r="40538" spans="3:3" ht="15.6" x14ac:dyDescent="0.3">
      <c r="C40538" s="227"/>
    </row>
    <row r="40539" spans="3:3" ht="15.6" x14ac:dyDescent="0.3">
      <c r="C40539" s="227"/>
    </row>
    <row r="40540" spans="3:3" ht="15.6" x14ac:dyDescent="0.3">
      <c r="C40540" s="227"/>
    </row>
    <row r="40541" spans="3:3" ht="15.6" x14ac:dyDescent="0.3">
      <c r="C40541" s="227"/>
    </row>
    <row r="40542" spans="3:3" ht="15.6" x14ac:dyDescent="0.3">
      <c r="C40542" s="227"/>
    </row>
    <row r="40543" spans="3:3" ht="15.6" x14ac:dyDescent="0.3">
      <c r="C40543" s="227"/>
    </row>
    <row r="40544" spans="3:3" ht="15.6" x14ac:dyDescent="0.3">
      <c r="C40544" s="227"/>
    </row>
    <row r="40545" spans="3:3" ht="15.6" x14ac:dyDescent="0.3">
      <c r="C40545" s="227"/>
    </row>
    <row r="40546" spans="3:3" ht="15.6" x14ac:dyDescent="0.3">
      <c r="C40546" s="227"/>
    </row>
    <row r="40547" spans="3:3" ht="15.6" x14ac:dyDescent="0.3">
      <c r="C40547" s="227"/>
    </row>
    <row r="40548" spans="3:3" ht="15.6" x14ac:dyDescent="0.3">
      <c r="C40548" s="227"/>
    </row>
    <row r="40549" spans="3:3" ht="15.6" x14ac:dyDescent="0.3">
      <c r="C40549" s="227"/>
    </row>
    <row r="40550" spans="3:3" ht="15.6" x14ac:dyDescent="0.3">
      <c r="C40550" s="227"/>
    </row>
    <row r="40551" spans="3:3" ht="15.6" x14ac:dyDescent="0.3">
      <c r="C40551" s="227"/>
    </row>
    <row r="40552" spans="3:3" ht="15.6" x14ac:dyDescent="0.3">
      <c r="C40552" s="227"/>
    </row>
    <row r="40553" spans="3:3" ht="15.6" x14ac:dyDescent="0.3">
      <c r="C40553" s="227"/>
    </row>
    <row r="40554" spans="3:3" ht="15.6" x14ac:dyDescent="0.3">
      <c r="C40554" s="227"/>
    </row>
    <row r="40555" spans="3:3" ht="15.6" x14ac:dyDescent="0.3">
      <c r="C40555" s="227"/>
    </row>
    <row r="40556" spans="3:3" ht="15.6" x14ac:dyDescent="0.3">
      <c r="C40556" s="227"/>
    </row>
    <row r="40557" spans="3:3" ht="15.6" x14ac:dyDescent="0.3">
      <c r="C40557" s="227"/>
    </row>
    <row r="40558" spans="3:3" ht="15.6" x14ac:dyDescent="0.3">
      <c r="C40558" s="227"/>
    </row>
    <row r="40559" spans="3:3" ht="15.6" x14ac:dyDescent="0.3">
      <c r="C40559" s="227"/>
    </row>
    <row r="40560" spans="3:3" ht="15.6" x14ac:dyDescent="0.3">
      <c r="C40560" s="227"/>
    </row>
    <row r="40561" spans="3:3" ht="15.6" x14ac:dyDescent="0.3">
      <c r="C40561" s="227"/>
    </row>
    <row r="40562" spans="3:3" ht="15.6" x14ac:dyDescent="0.3">
      <c r="C40562" s="227"/>
    </row>
    <row r="40563" spans="3:3" ht="15.6" x14ac:dyDescent="0.3">
      <c r="C40563" s="227"/>
    </row>
    <row r="40564" spans="3:3" ht="15.6" x14ac:dyDescent="0.3">
      <c r="C40564" s="227"/>
    </row>
    <row r="40565" spans="3:3" ht="15.6" x14ac:dyDescent="0.3">
      <c r="C40565" s="227"/>
    </row>
    <row r="40566" spans="3:3" ht="15.6" x14ac:dyDescent="0.3">
      <c r="C40566" s="227"/>
    </row>
    <row r="40567" spans="3:3" ht="15.6" x14ac:dyDescent="0.3">
      <c r="C40567" s="227"/>
    </row>
    <row r="40568" spans="3:3" ht="15.6" x14ac:dyDescent="0.3">
      <c r="C40568" s="227"/>
    </row>
    <row r="40569" spans="3:3" ht="15.6" x14ac:dyDescent="0.3">
      <c r="C40569" s="227"/>
    </row>
    <row r="40570" spans="3:3" ht="15.6" x14ac:dyDescent="0.3">
      <c r="C40570" s="227"/>
    </row>
    <row r="40571" spans="3:3" ht="15.6" x14ac:dyDescent="0.3">
      <c r="C40571" s="227"/>
    </row>
    <row r="40572" spans="3:3" ht="15.6" x14ac:dyDescent="0.3">
      <c r="C40572" s="227"/>
    </row>
    <row r="40573" spans="3:3" ht="15.6" x14ac:dyDescent="0.3">
      <c r="C40573" s="227"/>
    </row>
    <row r="40574" spans="3:3" ht="15.6" x14ac:dyDescent="0.3">
      <c r="C40574" s="227"/>
    </row>
    <row r="40575" spans="3:3" ht="15.6" x14ac:dyDescent="0.3">
      <c r="C40575" s="227"/>
    </row>
    <row r="40576" spans="3:3" ht="15.6" x14ac:dyDescent="0.3">
      <c r="C40576" s="227"/>
    </row>
    <row r="40577" spans="3:3" ht="15.6" x14ac:dyDescent="0.3">
      <c r="C40577" s="227"/>
    </row>
    <row r="40578" spans="3:3" ht="15.6" x14ac:dyDescent="0.3">
      <c r="C40578" s="227"/>
    </row>
    <row r="40579" spans="3:3" ht="15.6" x14ac:dyDescent="0.3">
      <c r="C40579" s="227"/>
    </row>
    <row r="40580" spans="3:3" ht="15.6" x14ac:dyDescent="0.3">
      <c r="C40580" s="227"/>
    </row>
    <row r="40581" spans="3:3" ht="15.6" x14ac:dyDescent="0.3">
      <c r="C40581" s="227"/>
    </row>
    <row r="40582" spans="3:3" ht="15.6" x14ac:dyDescent="0.3">
      <c r="C40582" s="227"/>
    </row>
    <row r="40583" spans="3:3" ht="15.6" x14ac:dyDescent="0.3">
      <c r="C40583" s="227"/>
    </row>
    <row r="40584" spans="3:3" ht="15.6" x14ac:dyDescent="0.3">
      <c r="C40584" s="227"/>
    </row>
    <row r="40585" spans="3:3" ht="15.6" x14ac:dyDescent="0.3">
      <c r="C40585" s="227"/>
    </row>
    <row r="40586" spans="3:3" ht="15.6" x14ac:dyDescent="0.3">
      <c r="C40586" s="227"/>
    </row>
    <row r="40587" spans="3:3" ht="15.6" x14ac:dyDescent="0.3">
      <c r="C40587" s="227"/>
    </row>
    <row r="40588" spans="3:3" ht="15.6" x14ac:dyDescent="0.3">
      <c r="C40588" s="227"/>
    </row>
    <row r="40589" spans="3:3" ht="15.6" x14ac:dyDescent="0.3">
      <c r="C40589" s="227"/>
    </row>
    <row r="40590" spans="3:3" ht="15.6" x14ac:dyDescent="0.3">
      <c r="C40590" s="227"/>
    </row>
    <row r="40591" spans="3:3" ht="15.6" x14ac:dyDescent="0.3">
      <c r="C40591" s="227"/>
    </row>
    <row r="40592" spans="3:3" ht="15.6" x14ac:dyDescent="0.3">
      <c r="C40592" s="227"/>
    </row>
    <row r="40593" spans="3:3" ht="15.6" x14ac:dyDescent="0.3">
      <c r="C40593" s="227"/>
    </row>
    <row r="40594" spans="3:3" ht="15.6" x14ac:dyDescent="0.3">
      <c r="C40594" s="227"/>
    </row>
    <row r="40595" spans="3:3" ht="15.6" x14ac:dyDescent="0.3">
      <c r="C40595" s="227"/>
    </row>
    <row r="40596" spans="3:3" ht="15.6" x14ac:dyDescent="0.3">
      <c r="C40596" s="227"/>
    </row>
    <row r="40597" spans="3:3" ht="15.6" x14ac:dyDescent="0.3">
      <c r="C40597" s="227"/>
    </row>
    <row r="40598" spans="3:3" ht="15.6" x14ac:dyDescent="0.3">
      <c r="C40598" s="227"/>
    </row>
    <row r="40599" spans="3:3" ht="15.6" x14ac:dyDescent="0.3">
      <c r="C40599" s="227"/>
    </row>
    <row r="40600" spans="3:3" ht="15.6" x14ac:dyDescent="0.3">
      <c r="C40600" s="227"/>
    </row>
    <row r="40601" spans="3:3" ht="15.6" x14ac:dyDescent="0.3">
      <c r="C40601" s="227"/>
    </row>
    <row r="40602" spans="3:3" ht="15.6" x14ac:dyDescent="0.3">
      <c r="C40602" s="227"/>
    </row>
    <row r="40603" spans="3:3" ht="15.6" x14ac:dyDescent="0.3">
      <c r="C40603" s="227"/>
    </row>
    <row r="40604" spans="3:3" ht="15.6" x14ac:dyDescent="0.3">
      <c r="C40604" s="227"/>
    </row>
    <row r="40605" spans="3:3" ht="15.6" x14ac:dyDescent="0.3">
      <c r="C40605" s="227"/>
    </row>
    <row r="40606" spans="3:3" ht="15.6" x14ac:dyDescent="0.3">
      <c r="C40606" s="227"/>
    </row>
    <row r="40607" spans="3:3" ht="15.6" x14ac:dyDescent="0.3">
      <c r="C40607" s="227"/>
    </row>
    <row r="40608" spans="3:3" ht="15.6" x14ac:dyDescent="0.3">
      <c r="C40608" s="227"/>
    </row>
    <row r="40609" spans="3:3" ht="15.6" x14ac:dyDescent="0.3">
      <c r="C40609" s="227"/>
    </row>
    <row r="40610" spans="3:3" ht="15.6" x14ac:dyDescent="0.3">
      <c r="C40610" s="227"/>
    </row>
    <row r="40611" spans="3:3" ht="15.6" x14ac:dyDescent="0.3">
      <c r="C40611" s="227"/>
    </row>
    <row r="40612" spans="3:3" ht="15.6" x14ac:dyDescent="0.3">
      <c r="C40612" s="227"/>
    </row>
    <row r="40613" spans="3:3" ht="15.6" x14ac:dyDescent="0.3">
      <c r="C40613" s="227"/>
    </row>
    <row r="40614" spans="3:3" ht="15.6" x14ac:dyDescent="0.3">
      <c r="C40614" s="227"/>
    </row>
    <row r="40615" spans="3:3" ht="15.6" x14ac:dyDescent="0.3">
      <c r="C40615" s="227"/>
    </row>
    <row r="40616" spans="3:3" ht="15.6" x14ac:dyDescent="0.3">
      <c r="C40616" s="227"/>
    </row>
    <row r="40617" spans="3:3" ht="15.6" x14ac:dyDescent="0.3">
      <c r="C40617" s="227"/>
    </row>
    <row r="40618" spans="3:3" ht="15.6" x14ac:dyDescent="0.3">
      <c r="C40618" s="227"/>
    </row>
    <row r="40619" spans="3:3" ht="15.6" x14ac:dyDescent="0.3">
      <c r="C40619" s="227"/>
    </row>
    <row r="40620" spans="3:3" ht="15.6" x14ac:dyDescent="0.3">
      <c r="C40620" s="227"/>
    </row>
    <row r="40621" spans="3:3" ht="15.6" x14ac:dyDescent="0.3">
      <c r="C40621" s="227"/>
    </row>
    <row r="40622" spans="3:3" ht="15.6" x14ac:dyDescent="0.3">
      <c r="C40622" s="227"/>
    </row>
    <row r="40623" spans="3:3" ht="15.6" x14ac:dyDescent="0.3">
      <c r="C40623" s="227"/>
    </row>
    <row r="40624" spans="3:3" ht="15.6" x14ac:dyDescent="0.3">
      <c r="C40624" s="227"/>
    </row>
    <row r="40625" spans="3:3" ht="15.6" x14ac:dyDescent="0.3">
      <c r="C40625" s="227"/>
    </row>
    <row r="40626" spans="3:3" ht="15.6" x14ac:dyDescent="0.3">
      <c r="C40626" s="227"/>
    </row>
    <row r="40627" spans="3:3" ht="15.6" x14ac:dyDescent="0.3">
      <c r="C40627" s="227"/>
    </row>
    <row r="40628" spans="3:3" ht="15.6" x14ac:dyDescent="0.3">
      <c r="C40628" s="227"/>
    </row>
    <row r="40629" spans="3:3" ht="15.6" x14ac:dyDescent="0.3">
      <c r="C40629" s="227"/>
    </row>
    <row r="40630" spans="3:3" ht="15.6" x14ac:dyDescent="0.3">
      <c r="C40630" s="227"/>
    </row>
    <row r="40631" spans="3:3" ht="15.6" x14ac:dyDescent="0.3">
      <c r="C40631" s="227"/>
    </row>
    <row r="40632" spans="3:3" ht="15.6" x14ac:dyDescent="0.3">
      <c r="C40632" s="227"/>
    </row>
    <row r="40633" spans="3:3" ht="15.6" x14ac:dyDescent="0.3">
      <c r="C40633" s="227"/>
    </row>
    <row r="40634" spans="3:3" ht="15.6" x14ac:dyDescent="0.3">
      <c r="C40634" s="227"/>
    </row>
    <row r="40635" spans="3:3" ht="15.6" x14ac:dyDescent="0.3">
      <c r="C40635" s="227"/>
    </row>
    <row r="40636" spans="3:3" ht="15.6" x14ac:dyDescent="0.3">
      <c r="C40636" s="227"/>
    </row>
    <row r="40637" spans="3:3" ht="15.6" x14ac:dyDescent="0.3">
      <c r="C40637" s="227"/>
    </row>
    <row r="40638" spans="3:3" ht="15.6" x14ac:dyDescent="0.3">
      <c r="C40638" s="227"/>
    </row>
    <row r="40639" spans="3:3" ht="15.6" x14ac:dyDescent="0.3">
      <c r="C40639" s="227"/>
    </row>
    <row r="40640" spans="3:3" ht="15.6" x14ac:dyDescent="0.3">
      <c r="C40640" s="227"/>
    </row>
    <row r="40641" spans="3:3" ht="15.6" x14ac:dyDescent="0.3">
      <c r="C40641" s="227"/>
    </row>
    <row r="40642" spans="3:3" ht="15.6" x14ac:dyDescent="0.3">
      <c r="C40642" s="227"/>
    </row>
    <row r="40643" spans="3:3" ht="15.6" x14ac:dyDescent="0.3">
      <c r="C40643" s="227"/>
    </row>
    <row r="40644" spans="3:3" ht="15.6" x14ac:dyDescent="0.3">
      <c r="C40644" s="227"/>
    </row>
    <row r="40645" spans="3:3" ht="15.6" x14ac:dyDescent="0.3">
      <c r="C40645" s="227"/>
    </row>
    <row r="40646" spans="3:3" ht="15.6" x14ac:dyDescent="0.3">
      <c r="C40646" s="227"/>
    </row>
    <row r="40647" spans="3:3" ht="15.6" x14ac:dyDescent="0.3">
      <c r="C40647" s="227"/>
    </row>
    <row r="40648" spans="3:3" ht="15.6" x14ac:dyDescent="0.3">
      <c r="C40648" s="227"/>
    </row>
    <row r="40649" spans="3:3" ht="15.6" x14ac:dyDescent="0.3">
      <c r="C40649" s="227"/>
    </row>
    <row r="40650" spans="3:3" ht="15.6" x14ac:dyDescent="0.3">
      <c r="C40650" s="227"/>
    </row>
    <row r="40651" spans="3:3" ht="15.6" x14ac:dyDescent="0.3">
      <c r="C40651" s="227"/>
    </row>
    <row r="40652" spans="3:3" ht="15.6" x14ac:dyDescent="0.3">
      <c r="C40652" s="227"/>
    </row>
    <row r="40653" spans="3:3" ht="15.6" x14ac:dyDescent="0.3">
      <c r="C40653" s="227"/>
    </row>
    <row r="40654" spans="3:3" ht="15.6" x14ac:dyDescent="0.3">
      <c r="C40654" s="227"/>
    </row>
    <row r="40655" spans="3:3" ht="15.6" x14ac:dyDescent="0.3">
      <c r="C40655" s="227"/>
    </row>
    <row r="40656" spans="3:3" ht="15.6" x14ac:dyDescent="0.3">
      <c r="C40656" s="227"/>
    </row>
    <row r="40657" spans="3:3" ht="15.6" x14ac:dyDescent="0.3">
      <c r="C40657" s="227"/>
    </row>
    <row r="40658" spans="3:3" ht="15.6" x14ac:dyDescent="0.3">
      <c r="C40658" s="227"/>
    </row>
    <row r="40659" spans="3:3" ht="15.6" x14ac:dyDescent="0.3">
      <c r="C40659" s="227"/>
    </row>
    <row r="40660" spans="3:3" ht="15.6" x14ac:dyDescent="0.3">
      <c r="C40660" s="227"/>
    </row>
    <row r="40661" spans="3:3" ht="15.6" x14ac:dyDescent="0.3">
      <c r="C40661" s="227"/>
    </row>
    <row r="40662" spans="3:3" ht="15.6" x14ac:dyDescent="0.3">
      <c r="C40662" s="227"/>
    </row>
    <row r="40663" spans="3:3" ht="15.6" x14ac:dyDescent="0.3">
      <c r="C40663" s="227"/>
    </row>
    <row r="40664" spans="3:3" ht="15.6" x14ac:dyDescent="0.3">
      <c r="C40664" s="227"/>
    </row>
    <row r="40665" spans="3:3" ht="15.6" x14ac:dyDescent="0.3">
      <c r="C40665" s="227"/>
    </row>
    <row r="40666" spans="3:3" ht="15.6" x14ac:dyDescent="0.3">
      <c r="C40666" s="227"/>
    </row>
    <row r="40667" spans="3:3" ht="15.6" x14ac:dyDescent="0.3">
      <c r="C40667" s="227"/>
    </row>
    <row r="40668" spans="3:3" ht="15.6" x14ac:dyDescent="0.3">
      <c r="C40668" s="227"/>
    </row>
    <row r="40669" spans="3:3" ht="15.6" x14ac:dyDescent="0.3">
      <c r="C40669" s="227"/>
    </row>
    <row r="40670" spans="3:3" ht="15.6" x14ac:dyDescent="0.3">
      <c r="C40670" s="227"/>
    </row>
    <row r="40671" spans="3:3" ht="15.6" x14ac:dyDescent="0.3">
      <c r="C40671" s="227"/>
    </row>
    <row r="40672" spans="3:3" ht="15.6" x14ac:dyDescent="0.3">
      <c r="C40672" s="227"/>
    </row>
    <row r="40673" spans="3:3" ht="15.6" x14ac:dyDescent="0.3">
      <c r="C40673" s="227"/>
    </row>
    <row r="40674" spans="3:3" ht="15.6" x14ac:dyDescent="0.3">
      <c r="C40674" s="227"/>
    </row>
    <row r="40675" spans="3:3" ht="15.6" x14ac:dyDescent="0.3">
      <c r="C40675" s="227"/>
    </row>
    <row r="40676" spans="3:3" ht="15.6" x14ac:dyDescent="0.3">
      <c r="C40676" s="227"/>
    </row>
    <row r="40677" spans="3:3" ht="15.6" x14ac:dyDescent="0.3">
      <c r="C40677" s="227"/>
    </row>
    <row r="40678" spans="3:3" ht="15.6" x14ac:dyDescent="0.3">
      <c r="C40678" s="227"/>
    </row>
    <row r="40679" spans="3:3" ht="15.6" x14ac:dyDescent="0.3">
      <c r="C40679" s="227"/>
    </row>
    <row r="40680" spans="3:3" ht="15.6" x14ac:dyDescent="0.3">
      <c r="C40680" s="227"/>
    </row>
    <row r="40681" spans="3:3" ht="15.6" x14ac:dyDescent="0.3">
      <c r="C40681" s="227"/>
    </row>
    <row r="40682" spans="3:3" ht="15.6" x14ac:dyDescent="0.3">
      <c r="C40682" s="227"/>
    </row>
    <row r="40683" spans="3:3" ht="15.6" x14ac:dyDescent="0.3">
      <c r="C40683" s="227"/>
    </row>
    <row r="40684" spans="3:3" ht="15.6" x14ac:dyDescent="0.3">
      <c r="C40684" s="227"/>
    </row>
    <row r="40685" spans="3:3" ht="15.6" x14ac:dyDescent="0.3">
      <c r="C40685" s="227"/>
    </row>
    <row r="40686" spans="3:3" ht="15.6" x14ac:dyDescent="0.3">
      <c r="C40686" s="227"/>
    </row>
    <row r="40687" spans="3:3" ht="15.6" x14ac:dyDescent="0.3">
      <c r="C40687" s="227"/>
    </row>
    <row r="40688" spans="3:3" ht="15.6" x14ac:dyDescent="0.3">
      <c r="C40688" s="227"/>
    </row>
    <row r="40689" spans="3:3" ht="15.6" x14ac:dyDescent="0.3">
      <c r="C40689" s="227"/>
    </row>
    <row r="40690" spans="3:3" ht="15.6" x14ac:dyDescent="0.3">
      <c r="C40690" s="227"/>
    </row>
    <row r="40691" spans="3:3" ht="15.6" x14ac:dyDescent="0.3">
      <c r="C40691" s="227"/>
    </row>
    <row r="40692" spans="3:3" ht="15.6" x14ac:dyDescent="0.3">
      <c r="C40692" s="227"/>
    </row>
    <row r="40693" spans="3:3" ht="15.6" x14ac:dyDescent="0.3">
      <c r="C40693" s="227"/>
    </row>
    <row r="40694" spans="3:3" ht="15.6" x14ac:dyDescent="0.3">
      <c r="C40694" s="227"/>
    </row>
    <row r="40695" spans="3:3" ht="15.6" x14ac:dyDescent="0.3">
      <c r="C40695" s="227"/>
    </row>
    <row r="40696" spans="3:3" ht="15.6" x14ac:dyDescent="0.3">
      <c r="C40696" s="227"/>
    </row>
    <row r="40697" spans="3:3" ht="15.6" x14ac:dyDescent="0.3">
      <c r="C40697" s="227"/>
    </row>
    <row r="40698" spans="3:3" ht="15.6" x14ac:dyDescent="0.3">
      <c r="C40698" s="227"/>
    </row>
    <row r="40699" spans="3:3" ht="15.6" x14ac:dyDescent="0.3">
      <c r="C40699" s="227"/>
    </row>
    <row r="40700" spans="3:3" ht="15.6" x14ac:dyDescent="0.3">
      <c r="C40700" s="227"/>
    </row>
    <row r="40701" spans="3:3" ht="15.6" x14ac:dyDescent="0.3">
      <c r="C40701" s="227"/>
    </row>
    <row r="40702" spans="3:3" ht="15.6" x14ac:dyDescent="0.3">
      <c r="C40702" s="227"/>
    </row>
    <row r="40703" spans="3:3" ht="15.6" x14ac:dyDescent="0.3">
      <c r="C40703" s="227"/>
    </row>
    <row r="40704" spans="3:3" ht="15.6" x14ac:dyDescent="0.3">
      <c r="C40704" s="227"/>
    </row>
    <row r="40705" spans="3:3" ht="15.6" x14ac:dyDescent="0.3">
      <c r="C40705" s="227"/>
    </row>
    <row r="40706" spans="3:3" ht="15.6" x14ac:dyDescent="0.3">
      <c r="C40706" s="227"/>
    </row>
    <row r="40707" spans="3:3" ht="15.6" x14ac:dyDescent="0.3">
      <c r="C40707" s="227"/>
    </row>
    <row r="40708" spans="3:3" ht="15.6" x14ac:dyDescent="0.3">
      <c r="C40708" s="227"/>
    </row>
    <row r="40709" spans="3:3" ht="15.6" x14ac:dyDescent="0.3">
      <c r="C40709" s="227"/>
    </row>
    <row r="40710" spans="3:3" ht="15.6" x14ac:dyDescent="0.3">
      <c r="C40710" s="227"/>
    </row>
    <row r="40711" spans="3:3" ht="15.6" x14ac:dyDescent="0.3">
      <c r="C40711" s="227"/>
    </row>
    <row r="40712" spans="3:3" ht="15.6" x14ac:dyDescent="0.3">
      <c r="C40712" s="227"/>
    </row>
    <row r="40713" spans="3:3" ht="15.6" x14ac:dyDescent="0.3">
      <c r="C40713" s="227"/>
    </row>
    <row r="40714" spans="3:3" ht="15.6" x14ac:dyDescent="0.3">
      <c r="C40714" s="227"/>
    </row>
    <row r="40715" spans="3:3" ht="15.6" x14ac:dyDescent="0.3">
      <c r="C40715" s="227"/>
    </row>
    <row r="40716" spans="3:3" ht="15.6" x14ac:dyDescent="0.3">
      <c r="C40716" s="227"/>
    </row>
    <row r="40717" spans="3:3" ht="15.6" x14ac:dyDescent="0.3">
      <c r="C40717" s="227"/>
    </row>
    <row r="40718" spans="3:3" ht="15.6" x14ac:dyDescent="0.3">
      <c r="C40718" s="227"/>
    </row>
    <row r="40719" spans="3:3" ht="15.6" x14ac:dyDescent="0.3">
      <c r="C40719" s="227"/>
    </row>
    <row r="40720" spans="3:3" ht="15.6" x14ac:dyDescent="0.3">
      <c r="C40720" s="227"/>
    </row>
    <row r="40721" spans="3:3" ht="15.6" x14ac:dyDescent="0.3">
      <c r="C40721" s="227"/>
    </row>
    <row r="40722" spans="3:3" ht="15.6" x14ac:dyDescent="0.3">
      <c r="C40722" s="227"/>
    </row>
    <row r="40723" spans="3:3" ht="15.6" x14ac:dyDescent="0.3">
      <c r="C40723" s="227"/>
    </row>
    <row r="40724" spans="3:3" ht="15.6" x14ac:dyDescent="0.3">
      <c r="C40724" s="227"/>
    </row>
    <row r="40725" spans="3:3" ht="15.6" x14ac:dyDescent="0.3">
      <c r="C40725" s="227"/>
    </row>
    <row r="40726" spans="3:3" ht="15.6" x14ac:dyDescent="0.3">
      <c r="C40726" s="227"/>
    </row>
    <row r="40727" spans="3:3" ht="15.6" x14ac:dyDescent="0.3">
      <c r="C40727" s="227"/>
    </row>
    <row r="40728" spans="3:3" ht="15.6" x14ac:dyDescent="0.3">
      <c r="C40728" s="227"/>
    </row>
    <row r="40729" spans="3:3" ht="15.6" x14ac:dyDescent="0.3">
      <c r="C40729" s="227"/>
    </row>
    <row r="40730" spans="3:3" ht="15.6" x14ac:dyDescent="0.3">
      <c r="C40730" s="227"/>
    </row>
    <row r="40731" spans="3:3" ht="15.6" x14ac:dyDescent="0.3">
      <c r="C40731" s="227"/>
    </row>
    <row r="40732" spans="3:3" ht="15.6" x14ac:dyDescent="0.3">
      <c r="C40732" s="227"/>
    </row>
    <row r="40733" spans="3:3" ht="15.6" x14ac:dyDescent="0.3">
      <c r="C40733" s="227"/>
    </row>
    <row r="40734" spans="3:3" ht="15.6" x14ac:dyDescent="0.3">
      <c r="C40734" s="227"/>
    </row>
    <row r="40735" spans="3:3" ht="15.6" x14ac:dyDescent="0.3">
      <c r="C40735" s="227"/>
    </row>
    <row r="40736" spans="3:3" ht="15.6" x14ac:dyDescent="0.3">
      <c r="C40736" s="227"/>
    </row>
    <row r="40737" spans="3:3" ht="15.6" x14ac:dyDescent="0.3">
      <c r="C40737" s="227"/>
    </row>
    <row r="40738" spans="3:3" ht="15.6" x14ac:dyDescent="0.3">
      <c r="C40738" s="227"/>
    </row>
    <row r="40739" spans="3:3" ht="15.6" x14ac:dyDescent="0.3">
      <c r="C40739" s="227"/>
    </row>
    <row r="40740" spans="3:3" ht="15.6" x14ac:dyDescent="0.3">
      <c r="C40740" s="227"/>
    </row>
    <row r="40741" spans="3:3" ht="15.6" x14ac:dyDescent="0.3">
      <c r="C40741" s="227"/>
    </row>
    <row r="40742" spans="3:3" ht="15.6" x14ac:dyDescent="0.3">
      <c r="C40742" s="227"/>
    </row>
    <row r="40743" spans="3:3" ht="15.6" x14ac:dyDescent="0.3">
      <c r="C40743" s="227"/>
    </row>
    <row r="40744" spans="3:3" ht="15.6" x14ac:dyDescent="0.3">
      <c r="C40744" s="227"/>
    </row>
    <row r="40745" spans="3:3" ht="15.6" x14ac:dyDescent="0.3">
      <c r="C40745" s="227"/>
    </row>
    <row r="40746" spans="3:3" ht="15.6" x14ac:dyDescent="0.3">
      <c r="C40746" s="227"/>
    </row>
    <row r="40747" spans="3:3" ht="15.6" x14ac:dyDescent="0.3">
      <c r="C40747" s="227"/>
    </row>
    <row r="40748" spans="3:3" ht="15.6" x14ac:dyDescent="0.3">
      <c r="C40748" s="227"/>
    </row>
    <row r="40749" spans="3:3" ht="15.6" x14ac:dyDescent="0.3">
      <c r="C40749" s="227"/>
    </row>
    <row r="40750" spans="3:3" ht="15.6" x14ac:dyDescent="0.3">
      <c r="C40750" s="227"/>
    </row>
    <row r="40751" spans="3:3" ht="15.6" x14ac:dyDescent="0.3">
      <c r="C40751" s="227"/>
    </row>
    <row r="40752" spans="3:3" ht="15.6" x14ac:dyDescent="0.3">
      <c r="C40752" s="227"/>
    </row>
    <row r="40753" spans="3:3" ht="15.6" x14ac:dyDescent="0.3">
      <c r="C40753" s="227"/>
    </row>
    <row r="40754" spans="3:3" ht="15.6" x14ac:dyDescent="0.3">
      <c r="C40754" s="227"/>
    </row>
    <row r="40755" spans="3:3" ht="15.6" x14ac:dyDescent="0.3">
      <c r="C40755" s="227"/>
    </row>
    <row r="40756" spans="3:3" ht="15.6" x14ac:dyDescent="0.3">
      <c r="C40756" s="227"/>
    </row>
    <row r="40757" spans="3:3" ht="15.6" x14ac:dyDescent="0.3">
      <c r="C40757" s="227"/>
    </row>
    <row r="40758" spans="3:3" ht="15.6" x14ac:dyDescent="0.3">
      <c r="C40758" s="227"/>
    </row>
    <row r="40759" spans="3:3" ht="15.6" x14ac:dyDescent="0.3">
      <c r="C40759" s="227"/>
    </row>
    <row r="40760" spans="3:3" ht="15.6" x14ac:dyDescent="0.3">
      <c r="C40760" s="227"/>
    </row>
    <row r="40761" spans="3:3" ht="15.6" x14ac:dyDescent="0.3">
      <c r="C40761" s="227"/>
    </row>
    <row r="40762" spans="3:3" ht="15.6" x14ac:dyDescent="0.3">
      <c r="C40762" s="227"/>
    </row>
    <row r="40763" spans="3:3" ht="15.6" x14ac:dyDescent="0.3">
      <c r="C40763" s="227"/>
    </row>
    <row r="40764" spans="3:3" ht="15.6" x14ac:dyDescent="0.3">
      <c r="C40764" s="227"/>
    </row>
    <row r="40765" spans="3:3" ht="15.6" x14ac:dyDescent="0.3">
      <c r="C40765" s="227"/>
    </row>
    <row r="40766" spans="3:3" ht="15.6" x14ac:dyDescent="0.3">
      <c r="C40766" s="227"/>
    </row>
    <row r="40767" spans="3:3" ht="15.6" x14ac:dyDescent="0.3">
      <c r="C40767" s="227"/>
    </row>
    <row r="40768" spans="3:3" ht="15.6" x14ac:dyDescent="0.3">
      <c r="C40768" s="227"/>
    </row>
    <row r="40769" spans="3:3" ht="15.6" x14ac:dyDescent="0.3">
      <c r="C40769" s="227"/>
    </row>
    <row r="40770" spans="3:3" ht="15.6" x14ac:dyDescent="0.3">
      <c r="C40770" s="227"/>
    </row>
    <row r="40771" spans="3:3" ht="15.6" x14ac:dyDescent="0.3">
      <c r="C40771" s="227"/>
    </row>
    <row r="40772" spans="3:3" ht="15.6" x14ac:dyDescent="0.3">
      <c r="C40772" s="227"/>
    </row>
    <row r="40773" spans="3:3" ht="15.6" x14ac:dyDescent="0.3">
      <c r="C40773" s="227"/>
    </row>
    <row r="40774" spans="3:3" ht="15.6" x14ac:dyDescent="0.3">
      <c r="C40774" s="227"/>
    </row>
    <row r="40775" spans="3:3" ht="15.6" x14ac:dyDescent="0.3">
      <c r="C40775" s="227"/>
    </row>
    <row r="40776" spans="3:3" ht="15.6" x14ac:dyDescent="0.3">
      <c r="C40776" s="227"/>
    </row>
    <row r="40777" spans="3:3" ht="15.6" x14ac:dyDescent="0.3">
      <c r="C40777" s="227"/>
    </row>
    <row r="40778" spans="3:3" ht="15.6" x14ac:dyDescent="0.3">
      <c r="C40778" s="227"/>
    </row>
    <row r="40779" spans="3:3" ht="15.6" x14ac:dyDescent="0.3">
      <c r="C40779" s="227"/>
    </row>
    <row r="40780" spans="3:3" ht="15.6" x14ac:dyDescent="0.3">
      <c r="C40780" s="227"/>
    </row>
    <row r="40781" spans="3:3" ht="15.6" x14ac:dyDescent="0.3">
      <c r="C40781" s="227"/>
    </row>
    <row r="40782" spans="3:3" ht="15.6" x14ac:dyDescent="0.3">
      <c r="C40782" s="227"/>
    </row>
    <row r="40783" spans="3:3" ht="15.6" x14ac:dyDescent="0.3">
      <c r="C40783" s="227"/>
    </row>
    <row r="40784" spans="3:3" ht="15.6" x14ac:dyDescent="0.3">
      <c r="C40784" s="227"/>
    </row>
    <row r="40785" spans="3:3" ht="15.6" x14ac:dyDescent="0.3">
      <c r="C40785" s="227"/>
    </row>
    <row r="40786" spans="3:3" ht="15.6" x14ac:dyDescent="0.3">
      <c r="C40786" s="227"/>
    </row>
    <row r="40787" spans="3:3" ht="15.6" x14ac:dyDescent="0.3">
      <c r="C40787" s="227"/>
    </row>
    <row r="40788" spans="3:3" ht="15.6" x14ac:dyDescent="0.3">
      <c r="C40788" s="227"/>
    </row>
    <row r="40789" spans="3:3" ht="15.6" x14ac:dyDescent="0.3">
      <c r="C40789" s="227"/>
    </row>
    <row r="40790" spans="3:3" ht="15.6" x14ac:dyDescent="0.3">
      <c r="C40790" s="227"/>
    </row>
    <row r="40791" spans="3:3" ht="15.6" x14ac:dyDescent="0.3">
      <c r="C40791" s="227"/>
    </row>
    <row r="40792" spans="3:3" ht="15.6" x14ac:dyDescent="0.3">
      <c r="C40792" s="227"/>
    </row>
    <row r="40793" spans="3:3" ht="15.6" x14ac:dyDescent="0.3">
      <c r="C40793" s="227"/>
    </row>
    <row r="40794" spans="3:3" ht="15.6" x14ac:dyDescent="0.3">
      <c r="C40794" s="227"/>
    </row>
    <row r="40795" spans="3:3" ht="15.6" x14ac:dyDescent="0.3">
      <c r="C40795" s="227"/>
    </row>
    <row r="40796" spans="3:3" ht="15.6" x14ac:dyDescent="0.3">
      <c r="C40796" s="227"/>
    </row>
    <row r="40797" spans="3:3" ht="15.6" x14ac:dyDescent="0.3">
      <c r="C40797" s="227"/>
    </row>
    <row r="40798" spans="3:3" ht="15.6" x14ac:dyDescent="0.3">
      <c r="C40798" s="227"/>
    </row>
    <row r="40799" spans="3:3" ht="15.6" x14ac:dyDescent="0.3">
      <c r="C40799" s="227"/>
    </row>
    <row r="40800" spans="3:3" ht="15.6" x14ac:dyDescent="0.3">
      <c r="C40800" s="227"/>
    </row>
    <row r="40801" spans="3:3" ht="15.6" x14ac:dyDescent="0.3">
      <c r="C40801" s="227"/>
    </row>
    <row r="40802" spans="3:3" ht="15.6" x14ac:dyDescent="0.3">
      <c r="C40802" s="227"/>
    </row>
    <row r="40803" spans="3:3" ht="15.6" x14ac:dyDescent="0.3">
      <c r="C40803" s="227"/>
    </row>
    <row r="40804" spans="3:3" ht="15.6" x14ac:dyDescent="0.3">
      <c r="C40804" s="227"/>
    </row>
    <row r="40805" spans="3:3" ht="15.6" x14ac:dyDescent="0.3">
      <c r="C40805" s="227"/>
    </row>
    <row r="40806" spans="3:3" ht="15.6" x14ac:dyDescent="0.3">
      <c r="C40806" s="227"/>
    </row>
    <row r="40807" spans="3:3" ht="15.6" x14ac:dyDescent="0.3">
      <c r="C40807" s="227"/>
    </row>
    <row r="40808" spans="3:3" ht="15.6" x14ac:dyDescent="0.3">
      <c r="C40808" s="227"/>
    </row>
    <row r="40809" spans="3:3" ht="15.6" x14ac:dyDescent="0.3">
      <c r="C40809" s="227"/>
    </row>
    <row r="40810" spans="3:3" ht="15.6" x14ac:dyDescent="0.3">
      <c r="C40810" s="227"/>
    </row>
    <row r="40811" spans="3:3" ht="15.6" x14ac:dyDescent="0.3">
      <c r="C40811" s="227"/>
    </row>
    <row r="40812" spans="3:3" ht="15.6" x14ac:dyDescent="0.3">
      <c r="C40812" s="227"/>
    </row>
    <row r="40813" spans="3:3" ht="15.6" x14ac:dyDescent="0.3">
      <c r="C40813" s="227"/>
    </row>
    <row r="40814" spans="3:3" ht="15.6" x14ac:dyDescent="0.3">
      <c r="C40814" s="227"/>
    </row>
    <row r="40815" spans="3:3" ht="15.6" x14ac:dyDescent="0.3">
      <c r="C40815" s="227"/>
    </row>
    <row r="40816" spans="3:3" ht="15.6" x14ac:dyDescent="0.3">
      <c r="C40816" s="227"/>
    </row>
    <row r="40817" spans="3:3" ht="15.6" x14ac:dyDescent="0.3">
      <c r="C40817" s="227"/>
    </row>
    <row r="40818" spans="3:3" ht="15.6" x14ac:dyDescent="0.3">
      <c r="C40818" s="227"/>
    </row>
    <row r="40819" spans="3:3" ht="15.6" x14ac:dyDescent="0.3">
      <c r="C40819" s="227"/>
    </row>
    <row r="40820" spans="3:3" ht="15.6" x14ac:dyDescent="0.3">
      <c r="C40820" s="227"/>
    </row>
    <row r="40821" spans="3:3" ht="15.6" x14ac:dyDescent="0.3">
      <c r="C40821" s="227"/>
    </row>
    <row r="40822" spans="3:3" ht="15.6" x14ac:dyDescent="0.3">
      <c r="C40822" s="227"/>
    </row>
    <row r="40823" spans="3:3" ht="15.6" x14ac:dyDescent="0.3">
      <c r="C40823" s="227"/>
    </row>
    <row r="40824" spans="3:3" ht="15.6" x14ac:dyDescent="0.3">
      <c r="C40824" s="227"/>
    </row>
    <row r="40825" spans="3:3" ht="15.6" x14ac:dyDescent="0.3">
      <c r="C40825" s="227"/>
    </row>
    <row r="40826" spans="3:3" ht="15.6" x14ac:dyDescent="0.3">
      <c r="C40826" s="227"/>
    </row>
    <row r="40827" spans="3:3" ht="15.6" x14ac:dyDescent="0.3">
      <c r="C40827" s="227"/>
    </row>
    <row r="40828" spans="3:3" ht="15.6" x14ac:dyDescent="0.3">
      <c r="C40828" s="227"/>
    </row>
    <row r="40829" spans="3:3" ht="15.6" x14ac:dyDescent="0.3">
      <c r="C40829" s="227"/>
    </row>
    <row r="40830" spans="3:3" ht="15.6" x14ac:dyDescent="0.3">
      <c r="C40830" s="227"/>
    </row>
    <row r="40831" spans="3:3" ht="15.6" x14ac:dyDescent="0.3">
      <c r="C40831" s="227"/>
    </row>
    <row r="40832" spans="3:3" ht="15.6" x14ac:dyDescent="0.3">
      <c r="C40832" s="227"/>
    </row>
    <row r="40833" spans="3:3" ht="15.6" x14ac:dyDescent="0.3">
      <c r="C40833" s="227"/>
    </row>
    <row r="40834" spans="3:3" ht="15.6" x14ac:dyDescent="0.3">
      <c r="C40834" s="227"/>
    </row>
    <row r="40835" spans="3:3" ht="15.6" x14ac:dyDescent="0.3">
      <c r="C40835" s="227"/>
    </row>
    <row r="40836" spans="3:3" ht="15.6" x14ac:dyDescent="0.3">
      <c r="C40836" s="227"/>
    </row>
    <row r="40837" spans="3:3" ht="15.6" x14ac:dyDescent="0.3">
      <c r="C40837" s="227"/>
    </row>
    <row r="40838" spans="3:3" ht="15.6" x14ac:dyDescent="0.3">
      <c r="C40838" s="227"/>
    </row>
    <row r="40839" spans="3:3" ht="15.6" x14ac:dyDescent="0.3">
      <c r="C40839" s="227"/>
    </row>
    <row r="40840" spans="3:3" ht="15.6" x14ac:dyDescent="0.3">
      <c r="C40840" s="227"/>
    </row>
    <row r="40841" spans="3:3" ht="15.6" x14ac:dyDescent="0.3">
      <c r="C40841" s="227"/>
    </row>
    <row r="40842" spans="3:3" ht="15.6" x14ac:dyDescent="0.3">
      <c r="C40842" s="227"/>
    </row>
    <row r="40843" spans="3:3" ht="15.6" x14ac:dyDescent="0.3">
      <c r="C40843" s="227"/>
    </row>
    <row r="40844" spans="3:3" ht="15.6" x14ac:dyDescent="0.3">
      <c r="C40844" s="227"/>
    </row>
    <row r="40845" spans="3:3" ht="15.6" x14ac:dyDescent="0.3">
      <c r="C40845" s="227"/>
    </row>
    <row r="40846" spans="3:3" ht="15.6" x14ac:dyDescent="0.3">
      <c r="C40846" s="227"/>
    </row>
    <row r="40847" spans="3:3" ht="15.6" x14ac:dyDescent="0.3">
      <c r="C40847" s="227"/>
    </row>
    <row r="40848" spans="3:3" ht="15.6" x14ac:dyDescent="0.3">
      <c r="C40848" s="227"/>
    </row>
    <row r="40849" spans="3:3" ht="15.6" x14ac:dyDescent="0.3">
      <c r="C40849" s="227"/>
    </row>
    <row r="40850" spans="3:3" ht="15.6" x14ac:dyDescent="0.3">
      <c r="C40850" s="227"/>
    </row>
    <row r="40851" spans="3:3" ht="15.6" x14ac:dyDescent="0.3">
      <c r="C40851" s="227"/>
    </row>
    <row r="40852" spans="3:3" ht="15.6" x14ac:dyDescent="0.3">
      <c r="C40852" s="227"/>
    </row>
    <row r="40853" spans="3:3" ht="15.6" x14ac:dyDescent="0.3">
      <c r="C40853" s="227"/>
    </row>
    <row r="40854" spans="3:3" ht="15.6" x14ac:dyDescent="0.3">
      <c r="C40854" s="227"/>
    </row>
    <row r="40855" spans="3:3" ht="15.6" x14ac:dyDescent="0.3">
      <c r="C40855" s="227"/>
    </row>
    <row r="40856" spans="3:3" ht="15.6" x14ac:dyDescent="0.3">
      <c r="C40856" s="227"/>
    </row>
    <row r="40857" spans="3:3" ht="15.6" x14ac:dyDescent="0.3">
      <c r="C40857" s="227"/>
    </row>
    <row r="40858" spans="3:3" ht="15.6" x14ac:dyDescent="0.3">
      <c r="C40858" s="227"/>
    </row>
    <row r="40859" spans="3:3" ht="15.6" x14ac:dyDescent="0.3">
      <c r="C40859" s="227"/>
    </row>
    <row r="40860" spans="3:3" ht="15.6" x14ac:dyDescent="0.3">
      <c r="C40860" s="227"/>
    </row>
    <row r="40861" spans="3:3" ht="15.6" x14ac:dyDescent="0.3">
      <c r="C40861" s="227"/>
    </row>
    <row r="40862" spans="3:3" ht="15.6" x14ac:dyDescent="0.3">
      <c r="C40862" s="227"/>
    </row>
    <row r="40863" spans="3:3" ht="15.6" x14ac:dyDescent="0.3">
      <c r="C40863" s="227"/>
    </row>
    <row r="40864" spans="3:3" ht="15.6" x14ac:dyDescent="0.3">
      <c r="C40864" s="227"/>
    </row>
    <row r="40865" spans="3:3" ht="15.6" x14ac:dyDescent="0.3">
      <c r="C40865" s="227"/>
    </row>
    <row r="40866" spans="3:3" ht="15.6" x14ac:dyDescent="0.3">
      <c r="C40866" s="227"/>
    </row>
    <row r="40867" spans="3:3" ht="15.6" x14ac:dyDescent="0.3">
      <c r="C40867" s="227"/>
    </row>
    <row r="40868" spans="3:3" ht="15.6" x14ac:dyDescent="0.3">
      <c r="C40868" s="227"/>
    </row>
    <row r="40869" spans="3:3" ht="15.6" x14ac:dyDescent="0.3">
      <c r="C40869" s="227"/>
    </row>
    <row r="40870" spans="3:3" ht="15.6" x14ac:dyDescent="0.3">
      <c r="C40870" s="227"/>
    </row>
    <row r="40871" spans="3:3" ht="15.6" x14ac:dyDescent="0.3">
      <c r="C40871" s="227"/>
    </row>
    <row r="40872" spans="3:3" ht="15.6" x14ac:dyDescent="0.3">
      <c r="C40872" s="227"/>
    </row>
    <row r="40873" spans="3:3" ht="15.6" x14ac:dyDescent="0.3">
      <c r="C40873" s="227"/>
    </row>
    <row r="40874" spans="3:3" ht="15.6" x14ac:dyDescent="0.3">
      <c r="C40874" s="227"/>
    </row>
    <row r="40875" spans="3:3" ht="15.6" x14ac:dyDescent="0.3">
      <c r="C40875" s="227"/>
    </row>
    <row r="40876" spans="3:3" ht="15.6" x14ac:dyDescent="0.3">
      <c r="C40876" s="227"/>
    </row>
    <row r="40877" spans="3:3" ht="15.6" x14ac:dyDescent="0.3">
      <c r="C40877" s="227"/>
    </row>
    <row r="40878" spans="3:3" ht="15.6" x14ac:dyDescent="0.3">
      <c r="C40878" s="227"/>
    </row>
    <row r="40879" spans="3:3" ht="15.6" x14ac:dyDescent="0.3">
      <c r="C40879" s="227"/>
    </row>
    <row r="40880" spans="3:3" ht="15.6" x14ac:dyDescent="0.3">
      <c r="C40880" s="227"/>
    </row>
    <row r="40881" spans="3:3" ht="15.6" x14ac:dyDescent="0.3">
      <c r="C40881" s="227"/>
    </row>
    <row r="40882" spans="3:3" ht="15.6" x14ac:dyDescent="0.3">
      <c r="C40882" s="227"/>
    </row>
    <row r="40883" spans="3:3" ht="15.6" x14ac:dyDescent="0.3">
      <c r="C40883" s="227"/>
    </row>
    <row r="40884" spans="3:3" ht="15.6" x14ac:dyDescent="0.3">
      <c r="C40884" s="227"/>
    </row>
    <row r="40885" spans="3:3" ht="15.6" x14ac:dyDescent="0.3">
      <c r="C40885" s="227"/>
    </row>
    <row r="40886" spans="3:3" ht="15.6" x14ac:dyDescent="0.3">
      <c r="C40886" s="227"/>
    </row>
    <row r="40887" spans="3:3" ht="15.6" x14ac:dyDescent="0.3">
      <c r="C40887" s="227"/>
    </row>
    <row r="40888" spans="3:3" ht="15.6" x14ac:dyDescent="0.3">
      <c r="C40888" s="227"/>
    </row>
    <row r="40889" spans="3:3" ht="15.6" x14ac:dyDescent="0.3">
      <c r="C40889" s="227"/>
    </row>
    <row r="40890" spans="3:3" ht="15.6" x14ac:dyDescent="0.3">
      <c r="C40890" s="227"/>
    </row>
    <row r="40891" spans="3:3" ht="15.6" x14ac:dyDescent="0.3">
      <c r="C40891" s="227"/>
    </row>
    <row r="40892" spans="3:3" ht="15.6" x14ac:dyDescent="0.3">
      <c r="C40892" s="227"/>
    </row>
    <row r="40893" spans="3:3" ht="15.6" x14ac:dyDescent="0.3">
      <c r="C40893" s="227"/>
    </row>
    <row r="40894" spans="3:3" ht="15.6" x14ac:dyDescent="0.3">
      <c r="C40894" s="227"/>
    </row>
    <row r="40895" spans="3:3" ht="15.6" x14ac:dyDescent="0.3">
      <c r="C40895" s="227"/>
    </row>
    <row r="40896" spans="3:3" ht="15.6" x14ac:dyDescent="0.3">
      <c r="C40896" s="227"/>
    </row>
    <row r="40897" spans="3:3" ht="15.6" x14ac:dyDescent="0.3">
      <c r="C40897" s="227"/>
    </row>
    <row r="40898" spans="3:3" ht="15.6" x14ac:dyDescent="0.3">
      <c r="C40898" s="227"/>
    </row>
    <row r="40899" spans="3:3" ht="15.6" x14ac:dyDescent="0.3">
      <c r="C40899" s="227"/>
    </row>
    <row r="40900" spans="3:3" ht="15.6" x14ac:dyDescent="0.3">
      <c r="C40900" s="227"/>
    </row>
    <row r="40901" spans="3:3" ht="15.6" x14ac:dyDescent="0.3">
      <c r="C40901" s="227"/>
    </row>
    <row r="40902" spans="3:3" ht="15.6" x14ac:dyDescent="0.3">
      <c r="C40902" s="227"/>
    </row>
    <row r="40903" spans="3:3" ht="15.6" x14ac:dyDescent="0.3">
      <c r="C40903" s="227"/>
    </row>
    <row r="40904" spans="3:3" ht="15.6" x14ac:dyDescent="0.3">
      <c r="C40904" s="227"/>
    </row>
    <row r="40905" spans="3:3" ht="15.6" x14ac:dyDescent="0.3">
      <c r="C40905" s="227"/>
    </row>
    <row r="40906" spans="3:3" ht="15.6" x14ac:dyDescent="0.3">
      <c r="C40906" s="227"/>
    </row>
    <row r="40907" spans="3:3" ht="15.6" x14ac:dyDescent="0.3">
      <c r="C40907" s="227"/>
    </row>
    <row r="40908" spans="3:3" ht="15.6" x14ac:dyDescent="0.3">
      <c r="C40908" s="227"/>
    </row>
    <row r="40909" spans="3:3" ht="15.6" x14ac:dyDescent="0.3">
      <c r="C40909" s="227"/>
    </row>
    <row r="40910" spans="3:3" ht="15.6" x14ac:dyDescent="0.3">
      <c r="C40910" s="227"/>
    </row>
    <row r="40911" spans="3:3" ht="15.6" x14ac:dyDescent="0.3">
      <c r="C40911" s="227"/>
    </row>
    <row r="40912" spans="3:3" ht="15.6" x14ac:dyDescent="0.3">
      <c r="C40912" s="227"/>
    </row>
    <row r="40913" spans="3:3" ht="15.6" x14ac:dyDescent="0.3">
      <c r="C40913" s="227"/>
    </row>
    <row r="40914" spans="3:3" ht="15.6" x14ac:dyDescent="0.3">
      <c r="C40914" s="227"/>
    </row>
    <row r="40915" spans="3:3" ht="15.6" x14ac:dyDescent="0.3">
      <c r="C40915" s="227"/>
    </row>
    <row r="40916" spans="3:3" ht="15.6" x14ac:dyDescent="0.3">
      <c r="C40916" s="227"/>
    </row>
    <row r="40917" spans="3:3" ht="15.6" x14ac:dyDescent="0.3">
      <c r="C40917" s="227"/>
    </row>
    <row r="40918" spans="3:3" ht="15.6" x14ac:dyDescent="0.3">
      <c r="C40918" s="227"/>
    </row>
    <row r="40919" spans="3:3" ht="15.6" x14ac:dyDescent="0.3">
      <c r="C40919" s="227"/>
    </row>
    <row r="40920" spans="3:3" ht="15.6" x14ac:dyDescent="0.3">
      <c r="C40920" s="227"/>
    </row>
    <row r="40921" spans="3:3" ht="15.6" x14ac:dyDescent="0.3">
      <c r="C40921" s="227"/>
    </row>
    <row r="40922" spans="3:3" ht="15.6" x14ac:dyDescent="0.3">
      <c r="C40922" s="227"/>
    </row>
    <row r="40923" spans="3:3" ht="15.6" x14ac:dyDescent="0.3">
      <c r="C40923" s="227"/>
    </row>
    <row r="40924" spans="3:3" ht="15.6" x14ac:dyDescent="0.3">
      <c r="C40924" s="227"/>
    </row>
    <row r="40925" spans="3:3" ht="15.6" x14ac:dyDescent="0.3">
      <c r="C40925" s="227"/>
    </row>
    <row r="40926" spans="3:3" ht="15.6" x14ac:dyDescent="0.3">
      <c r="C40926" s="227"/>
    </row>
    <row r="40927" spans="3:3" ht="15.6" x14ac:dyDescent="0.3">
      <c r="C40927" s="227"/>
    </row>
    <row r="40928" spans="3:3" ht="15.6" x14ac:dyDescent="0.3">
      <c r="C40928" s="227"/>
    </row>
    <row r="40929" spans="3:3" ht="15.6" x14ac:dyDescent="0.3">
      <c r="C40929" s="227"/>
    </row>
    <row r="40930" spans="3:3" ht="15.6" x14ac:dyDescent="0.3">
      <c r="C40930" s="227"/>
    </row>
    <row r="40931" spans="3:3" ht="15.6" x14ac:dyDescent="0.3">
      <c r="C40931" s="227"/>
    </row>
    <row r="40932" spans="3:3" ht="15.6" x14ac:dyDescent="0.3">
      <c r="C40932" s="227"/>
    </row>
    <row r="40933" spans="3:3" ht="15.6" x14ac:dyDescent="0.3">
      <c r="C40933" s="227"/>
    </row>
    <row r="40934" spans="3:3" ht="15.6" x14ac:dyDescent="0.3">
      <c r="C40934" s="227"/>
    </row>
    <row r="40935" spans="3:3" ht="15.6" x14ac:dyDescent="0.3">
      <c r="C40935" s="227"/>
    </row>
    <row r="40936" spans="3:3" ht="15.6" x14ac:dyDescent="0.3">
      <c r="C40936" s="227"/>
    </row>
    <row r="40937" spans="3:3" ht="15.6" x14ac:dyDescent="0.3">
      <c r="C40937" s="227"/>
    </row>
    <row r="40938" spans="3:3" ht="15.6" x14ac:dyDescent="0.3">
      <c r="C40938" s="227"/>
    </row>
    <row r="40939" spans="3:3" ht="15.6" x14ac:dyDescent="0.3">
      <c r="C40939" s="227"/>
    </row>
    <row r="40940" spans="3:3" ht="15.6" x14ac:dyDescent="0.3">
      <c r="C40940" s="227"/>
    </row>
    <row r="40941" spans="3:3" ht="15.6" x14ac:dyDescent="0.3">
      <c r="C40941" s="227"/>
    </row>
    <row r="40942" spans="3:3" ht="15.6" x14ac:dyDescent="0.3">
      <c r="C40942" s="227"/>
    </row>
    <row r="40943" spans="3:3" ht="15.6" x14ac:dyDescent="0.3">
      <c r="C40943" s="227"/>
    </row>
    <row r="40944" spans="3:3" ht="15.6" x14ac:dyDescent="0.3">
      <c r="C40944" s="227"/>
    </row>
    <row r="40945" spans="3:3" ht="15.6" x14ac:dyDescent="0.3">
      <c r="C40945" s="227"/>
    </row>
    <row r="40946" spans="3:3" ht="15.6" x14ac:dyDescent="0.3">
      <c r="C40946" s="227"/>
    </row>
    <row r="40947" spans="3:3" ht="15.6" x14ac:dyDescent="0.3">
      <c r="C40947" s="227"/>
    </row>
    <row r="40948" spans="3:3" ht="15.6" x14ac:dyDescent="0.3">
      <c r="C40948" s="227"/>
    </row>
    <row r="40949" spans="3:3" ht="15.6" x14ac:dyDescent="0.3">
      <c r="C40949" s="227"/>
    </row>
    <row r="40950" spans="3:3" ht="15.6" x14ac:dyDescent="0.3">
      <c r="C40950" s="227"/>
    </row>
    <row r="40951" spans="3:3" ht="15.6" x14ac:dyDescent="0.3">
      <c r="C40951" s="227"/>
    </row>
    <row r="40952" spans="3:3" ht="15.6" x14ac:dyDescent="0.3">
      <c r="C40952" s="227"/>
    </row>
    <row r="40953" spans="3:3" ht="15.6" x14ac:dyDescent="0.3">
      <c r="C40953" s="227"/>
    </row>
    <row r="40954" spans="3:3" ht="15.6" x14ac:dyDescent="0.3">
      <c r="C40954" s="227"/>
    </row>
    <row r="40955" spans="3:3" ht="15.6" x14ac:dyDescent="0.3">
      <c r="C40955" s="227"/>
    </row>
    <row r="40956" spans="3:3" ht="15.6" x14ac:dyDescent="0.3">
      <c r="C40956" s="227"/>
    </row>
    <row r="40957" spans="3:3" ht="15.6" x14ac:dyDescent="0.3">
      <c r="C40957" s="227"/>
    </row>
    <row r="40958" spans="3:3" ht="15.6" x14ac:dyDescent="0.3">
      <c r="C40958" s="227"/>
    </row>
    <row r="40959" spans="3:3" ht="15.6" x14ac:dyDescent="0.3">
      <c r="C40959" s="227"/>
    </row>
    <row r="40960" spans="3:3" ht="15.6" x14ac:dyDescent="0.3">
      <c r="C40960" s="227"/>
    </row>
    <row r="40961" spans="3:3" ht="15.6" x14ac:dyDescent="0.3">
      <c r="C40961" s="227"/>
    </row>
    <row r="40962" spans="3:3" ht="15.6" x14ac:dyDescent="0.3">
      <c r="C40962" s="227"/>
    </row>
    <row r="40963" spans="3:3" ht="15.6" x14ac:dyDescent="0.3">
      <c r="C40963" s="227"/>
    </row>
    <row r="40964" spans="3:3" ht="15.6" x14ac:dyDescent="0.3">
      <c r="C40964" s="227"/>
    </row>
    <row r="40965" spans="3:3" ht="15.6" x14ac:dyDescent="0.3">
      <c r="C40965" s="227"/>
    </row>
    <row r="40966" spans="3:3" ht="15.6" x14ac:dyDescent="0.3">
      <c r="C40966" s="227"/>
    </row>
    <row r="40967" spans="3:3" ht="15.6" x14ac:dyDescent="0.3">
      <c r="C40967" s="227"/>
    </row>
    <row r="40968" spans="3:3" ht="15.6" x14ac:dyDescent="0.3">
      <c r="C40968" s="227"/>
    </row>
    <row r="40969" spans="3:3" ht="15.6" x14ac:dyDescent="0.3">
      <c r="C40969" s="227"/>
    </row>
    <row r="40970" spans="3:3" ht="15.6" x14ac:dyDescent="0.3">
      <c r="C40970" s="227"/>
    </row>
    <row r="40971" spans="3:3" ht="15.6" x14ac:dyDescent="0.3">
      <c r="C40971" s="227"/>
    </row>
    <row r="40972" spans="3:3" ht="15.6" x14ac:dyDescent="0.3">
      <c r="C40972" s="227"/>
    </row>
    <row r="40973" spans="3:3" ht="15.6" x14ac:dyDescent="0.3">
      <c r="C40973" s="227"/>
    </row>
    <row r="40974" spans="3:3" ht="15.6" x14ac:dyDescent="0.3">
      <c r="C40974" s="227"/>
    </row>
    <row r="40975" spans="3:3" ht="15.6" x14ac:dyDescent="0.3">
      <c r="C40975" s="227"/>
    </row>
    <row r="40976" spans="3:3" ht="15.6" x14ac:dyDescent="0.3">
      <c r="C40976" s="227"/>
    </row>
    <row r="40977" spans="3:3" ht="15.6" x14ac:dyDescent="0.3">
      <c r="C40977" s="227"/>
    </row>
    <row r="40978" spans="3:3" ht="15.6" x14ac:dyDescent="0.3">
      <c r="C40978" s="227"/>
    </row>
    <row r="40979" spans="3:3" ht="15.6" x14ac:dyDescent="0.3">
      <c r="C40979" s="227"/>
    </row>
    <row r="40980" spans="3:3" ht="15.6" x14ac:dyDescent="0.3">
      <c r="C40980" s="227"/>
    </row>
    <row r="40981" spans="3:3" ht="15.6" x14ac:dyDescent="0.3">
      <c r="C40981" s="227"/>
    </row>
    <row r="40982" spans="3:3" ht="15.6" x14ac:dyDescent="0.3">
      <c r="C40982" s="227"/>
    </row>
    <row r="40983" spans="3:3" ht="15.6" x14ac:dyDescent="0.3">
      <c r="C40983" s="227"/>
    </row>
    <row r="40984" spans="3:3" ht="15.6" x14ac:dyDescent="0.3">
      <c r="C40984" s="227"/>
    </row>
    <row r="40985" spans="3:3" ht="15.6" x14ac:dyDescent="0.3">
      <c r="C40985" s="227"/>
    </row>
    <row r="40986" spans="3:3" ht="15.6" x14ac:dyDescent="0.3">
      <c r="C40986" s="227"/>
    </row>
    <row r="40987" spans="3:3" ht="15.6" x14ac:dyDescent="0.3">
      <c r="C40987" s="227"/>
    </row>
    <row r="40988" spans="3:3" ht="15.6" x14ac:dyDescent="0.3">
      <c r="C40988" s="227"/>
    </row>
    <row r="40989" spans="3:3" ht="15.6" x14ac:dyDescent="0.3">
      <c r="C40989" s="227"/>
    </row>
    <row r="40990" spans="3:3" ht="15.6" x14ac:dyDescent="0.3">
      <c r="C40990" s="227"/>
    </row>
    <row r="40991" spans="3:3" ht="15.6" x14ac:dyDescent="0.3">
      <c r="C40991" s="227"/>
    </row>
    <row r="40992" spans="3:3" ht="15.6" x14ac:dyDescent="0.3">
      <c r="C40992" s="227"/>
    </row>
    <row r="40993" spans="3:3" ht="15.6" x14ac:dyDescent="0.3">
      <c r="C40993" s="227"/>
    </row>
    <row r="40994" spans="3:3" ht="15.6" x14ac:dyDescent="0.3">
      <c r="C40994" s="227"/>
    </row>
    <row r="40995" spans="3:3" ht="15.6" x14ac:dyDescent="0.3">
      <c r="C40995" s="227"/>
    </row>
    <row r="40996" spans="3:3" ht="15.6" x14ac:dyDescent="0.3">
      <c r="C40996" s="227"/>
    </row>
    <row r="40997" spans="3:3" ht="15.6" x14ac:dyDescent="0.3">
      <c r="C40997" s="227"/>
    </row>
    <row r="40998" spans="3:3" ht="15.6" x14ac:dyDescent="0.3">
      <c r="C40998" s="227"/>
    </row>
    <row r="40999" spans="3:3" ht="15.6" x14ac:dyDescent="0.3">
      <c r="C40999" s="227"/>
    </row>
    <row r="41000" spans="3:3" ht="15.6" x14ac:dyDescent="0.3">
      <c r="C41000" s="227"/>
    </row>
    <row r="41001" spans="3:3" ht="15.6" x14ac:dyDescent="0.3">
      <c r="C41001" s="227"/>
    </row>
    <row r="41002" spans="3:3" ht="15.6" x14ac:dyDescent="0.3">
      <c r="C41002" s="227"/>
    </row>
    <row r="41003" spans="3:3" ht="15.6" x14ac:dyDescent="0.3">
      <c r="C41003" s="227"/>
    </row>
    <row r="41004" spans="3:3" ht="15.6" x14ac:dyDescent="0.3">
      <c r="C41004" s="227"/>
    </row>
    <row r="41005" spans="3:3" ht="15.6" x14ac:dyDescent="0.3">
      <c r="C41005" s="227"/>
    </row>
    <row r="41006" spans="3:3" ht="15.6" x14ac:dyDescent="0.3">
      <c r="C41006" s="227"/>
    </row>
    <row r="41007" spans="3:3" ht="15.6" x14ac:dyDescent="0.3">
      <c r="C41007" s="227"/>
    </row>
    <row r="41008" spans="3:3" ht="15.6" x14ac:dyDescent="0.3">
      <c r="C41008" s="227"/>
    </row>
    <row r="41009" spans="3:3" ht="15.6" x14ac:dyDescent="0.3">
      <c r="C41009" s="227"/>
    </row>
    <row r="41010" spans="3:3" ht="15.6" x14ac:dyDescent="0.3">
      <c r="C41010" s="227"/>
    </row>
    <row r="41011" spans="3:3" ht="15.6" x14ac:dyDescent="0.3">
      <c r="C41011" s="227"/>
    </row>
    <row r="41012" spans="3:3" ht="15.6" x14ac:dyDescent="0.3">
      <c r="C41012" s="227"/>
    </row>
    <row r="41013" spans="3:3" ht="15.6" x14ac:dyDescent="0.3">
      <c r="C41013" s="227"/>
    </row>
    <row r="41014" spans="3:3" ht="15.6" x14ac:dyDescent="0.3">
      <c r="C41014" s="227"/>
    </row>
    <row r="41015" spans="3:3" ht="15.6" x14ac:dyDescent="0.3">
      <c r="C41015" s="227"/>
    </row>
    <row r="41016" spans="3:3" ht="15.6" x14ac:dyDescent="0.3">
      <c r="C41016" s="227"/>
    </row>
    <row r="41017" spans="3:3" ht="15.6" x14ac:dyDescent="0.3">
      <c r="C41017" s="227"/>
    </row>
    <row r="41018" spans="3:3" ht="15.6" x14ac:dyDescent="0.3">
      <c r="C41018" s="227"/>
    </row>
    <row r="41019" spans="3:3" ht="15.6" x14ac:dyDescent="0.3">
      <c r="C41019" s="227"/>
    </row>
    <row r="41020" spans="3:3" ht="15.6" x14ac:dyDescent="0.3">
      <c r="C41020" s="227"/>
    </row>
    <row r="41021" spans="3:3" ht="15.6" x14ac:dyDescent="0.3">
      <c r="C41021" s="227"/>
    </row>
    <row r="41022" spans="3:3" ht="15.6" x14ac:dyDescent="0.3">
      <c r="C41022" s="227"/>
    </row>
    <row r="41023" spans="3:3" ht="15.6" x14ac:dyDescent="0.3">
      <c r="C41023" s="227"/>
    </row>
    <row r="41024" spans="3:3" ht="15.6" x14ac:dyDescent="0.3">
      <c r="C41024" s="227"/>
    </row>
    <row r="41025" spans="3:3" ht="15.6" x14ac:dyDescent="0.3">
      <c r="C41025" s="227"/>
    </row>
    <row r="41026" spans="3:3" ht="15.6" x14ac:dyDescent="0.3">
      <c r="C41026" s="227"/>
    </row>
    <row r="41027" spans="3:3" ht="15.6" x14ac:dyDescent="0.3">
      <c r="C41027" s="227"/>
    </row>
    <row r="41028" spans="3:3" ht="15.6" x14ac:dyDescent="0.3">
      <c r="C41028" s="227"/>
    </row>
    <row r="41029" spans="3:3" ht="15.6" x14ac:dyDescent="0.3">
      <c r="C41029" s="227"/>
    </row>
    <row r="41030" spans="3:3" ht="15.6" x14ac:dyDescent="0.3">
      <c r="C41030" s="227"/>
    </row>
    <row r="41031" spans="3:3" ht="15.6" x14ac:dyDescent="0.3">
      <c r="C41031" s="227"/>
    </row>
    <row r="41032" spans="3:3" ht="15.6" x14ac:dyDescent="0.3">
      <c r="C41032" s="227"/>
    </row>
    <row r="41033" spans="3:3" ht="15.6" x14ac:dyDescent="0.3">
      <c r="C41033" s="227"/>
    </row>
    <row r="41034" spans="3:3" ht="15.6" x14ac:dyDescent="0.3">
      <c r="C41034" s="227"/>
    </row>
    <row r="41035" spans="3:3" ht="15.6" x14ac:dyDescent="0.3">
      <c r="C41035" s="227"/>
    </row>
    <row r="41036" spans="3:3" ht="15.6" x14ac:dyDescent="0.3">
      <c r="C41036" s="227"/>
    </row>
    <row r="41037" spans="3:3" ht="15.6" x14ac:dyDescent="0.3">
      <c r="C41037" s="227"/>
    </row>
    <row r="41038" spans="3:3" ht="15.6" x14ac:dyDescent="0.3">
      <c r="C41038" s="227"/>
    </row>
    <row r="41039" spans="3:3" ht="15.6" x14ac:dyDescent="0.3">
      <c r="C41039" s="227"/>
    </row>
    <row r="41040" spans="3:3" ht="15.6" x14ac:dyDescent="0.3">
      <c r="C41040" s="227"/>
    </row>
    <row r="41041" spans="3:3" ht="15.6" x14ac:dyDescent="0.3">
      <c r="C41041" s="227"/>
    </row>
    <row r="41042" spans="3:3" ht="15.6" x14ac:dyDescent="0.3">
      <c r="C41042" s="227"/>
    </row>
    <row r="41043" spans="3:3" ht="15.6" x14ac:dyDescent="0.3">
      <c r="C41043" s="227"/>
    </row>
    <row r="41044" spans="3:3" ht="15.6" x14ac:dyDescent="0.3">
      <c r="C41044" s="227"/>
    </row>
    <row r="41045" spans="3:3" ht="15.6" x14ac:dyDescent="0.3">
      <c r="C41045" s="227"/>
    </row>
    <row r="41046" spans="3:3" ht="15.6" x14ac:dyDescent="0.3">
      <c r="C41046" s="227"/>
    </row>
    <row r="41047" spans="3:3" ht="15.6" x14ac:dyDescent="0.3">
      <c r="C41047" s="227"/>
    </row>
    <row r="41048" spans="3:3" ht="15.6" x14ac:dyDescent="0.3">
      <c r="C41048" s="227"/>
    </row>
    <row r="41049" spans="3:3" ht="15.6" x14ac:dyDescent="0.3">
      <c r="C41049" s="227"/>
    </row>
    <row r="41050" spans="3:3" ht="15.6" x14ac:dyDescent="0.3">
      <c r="C41050" s="227"/>
    </row>
    <row r="41051" spans="3:3" ht="15.6" x14ac:dyDescent="0.3">
      <c r="C41051" s="227"/>
    </row>
    <row r="41052" spans="3:3" ht="15.6" x14ac:dyDescent="0.3">
      <c r="C41052" s="227"/>
    </row>
    <row r="41053" spans="3:3" ht="15.6" x14ac:dyDescent="0.3">
      <c r="C41053" s="227"/>
    </row>
    <row r="41054" spans="3:3" ht="15.6" x14ac:dyDescent="0.3">
      <c r="C41054" s="227"/>
    </row>
    <row r="41055" spans="3:3" ht="15.6" x14ac:dyDescent="0.3">
      <c r="C41055" s="227"/>
    </row>
    <row r="41056" spans="3:3" ht="15.6" x14ac:dyDescent="0.3">
      <c r="C41056" s="227"/>
    </row>
    <row r="41057" spans="3:3" ht="15.6" x14ac:dyDescent="0.3">
      <c r="C41057" s="227"/>
    </row>
    <row r="41058" spans="3:3" ht="15.6" x14ac:dyDescent="0.3">
      <c r="C41058" s="227"/>
    </row>
    <row r="41059" spans="3:3" ht="15.6" x14ac:dyDescent="0.3">
      <c r="C41059" s="227"/>
    </row>
    <row r="41060" spans="3:3" ht="15.6" x14ac:dyDescent="0.3">
      <c r="C41060" s="227"/>
    </row>
    <row r="41061" spans="3:3" ht="15.6" x14ac:dyDescent="0.3">
      <c r="C41061" s="227"/>
    </row>
    <row r="41062" spans="3:3" ht="15.6" x14ac:dyDescent="0.3">
      <c r="C41062" s="227"/>
    </row>
    <row r="41063" spans="3:3" ht="15.6" x14ac:dyDescent="0.3">
      <c r="C41063" s="227"/>
    </row>
    <row r="41064" spans="3:3" ht="15.6" x14ac:dyDescent="0.3">
      <c r="C41064" s="227"/>
    </row>
    <row r="41065" spans="3:3" ht="15.6" x14ac:dyDescent="0.3">
      <c r="C41065" s="227"/>
    </row>
    <row r="41066" spans="3:3" ht="15.6" x14ac:dyDescent="0.3">
      <c r="C41066" s="227"/>
    </row>
    <row r="41067" spans="3:3" ht="15.6" x14ac:dyDescent="0.3">
      <c r="C41067" s="227"/>
    </row>
    <row r="41068" spans="3:3" ht="15.6" x14ac:dyDescent="0.3">
      <c r="C41068" s="227"/>
    </row>
    <row r="41069" spans="3:3" ht="15.6" x14ac:dyDescent="0.3">
      <c r="C41069" s="227"/>
    </row>
    <row r="41070" spans="3:3" ht="15.6" x14ac:dyDescent="0.3">
      <c r="C41070" s="227"/>
    </row>
    <row r="41071" spans="3:3" ht="15.6" x14ac:dyDescent="0.3">
      <c r="C41071" s="227"/>
    </row>
    <row r="41072" spans="3:3" ht="15.6" x14ac:dyDescent="0.3">
      <c r="C41072" s="227"/>
    </row>
    <row r="41073" spans="3:3" ht="15.6" x14ac:dyDescent="0.3">
      <c r="C41073" s="227"/>
    </row>
    <row r="41074" spans="3:3" ht="15.6" x14ac:dyDescent="0.3">
      <c r="C41074" s="227"/>
    </row>
    <row r="41075" spans="3:3" ht="15.6" x14ac:dyDescent="0.3">
      <c r="C41075" s="227"/>
    </row>
    <row r="41076" spans="3:3" ht="15.6" x14ac:dyDescent="0.3">
      <c r="C41076" s="227"/>
    </row>
    <row r="41077" spans="3:3" ht="15.6" x14ac:dyDescent="0.3">
      <c r="C41077" s="227"/>
    </row>
    <row r="41078" spans="3:3" ht="15.6" x14ac:dyDescent="0.3">
      <c r="C41078" s="227"/>
    </row>
    <row r="41079" spans="3:3" ht="15.6" x14ac:dyDescent="0.3">
      <c r="C41079" s="227"/>
    </row>
    <row r="41080" spans="3:3" ht="15.6" x14ac:dyDescent="0.3">
      <c r="C41080" s="227"/>
    </row>
    <row r="41081" spans="3:3" ht="15.6" x14ac:dyDescent="0.3">
      <c r="C41081" s="227"/>
    </row>
    <row r="41082" spans="3:3" ht="15.6" x14ac:dyDescent="0.3">
      <c r="C41082" s="227"/>
    </row>
    <row r="41083" spans="3:3" ht="15.6" x14ac:dyDescent="0.3">
      <c r="C41083" s="227"/>
    </row>
    <row r="41084" spans="3:3" ht="15.6" x14ac:dyDescent="0.3">
      <c r="C41084" s="227"/>
    </row>
    <row r="41085" spans="3:3" ht="15.6" x14ac:dyDescent="0.3">
      <c r="C41085" s="227"/>
    </row>
    <row r="41086" spans="3:3" ht="15.6" x14ac:dyDescent="0.3">
      <c r="C41086" s="227"/>
    </row>
    <row r="41087" spans="3:3" ht="15.6" x14ac:dyDescent="0.3">
      <c r="C41087" s="227"/>
    </row>
    <row r="41088" spans="3:3" ht="15.6" x14ac:dyDescent="0.3">
      <c r="C41088" s="227"/>
    </row>
    <row r="41089" spans="3:3" ht="15.6" x14ac:dyDescent="0.3">
      <c r="C41089" s="227"/>
    </row>
    <row r="41090" spans="3:3" ht="15.6" x14ac:dyDescent="0.3">
      <c r="C41090" s="227"/>
    </row>
    <row r="41091" spans="3:3" ht="15.6" x14ac:dyDescent="0.3">
      <c r="C41091" s="227"/>
    </row>
    <row r="41092" spans="3:3" ht="15.6" x14ac:dyDescent="0.3">
      <c r="C41092" s="227"/>
    </row>
    <row r="41093" spans="3:3" ht="15.6" x14ac:dyDescent="0.3">
      <c r="C41093" s="227"/>
    </row>
    <row r="41094" spans="3:3" ht="15.6" x14ac:dyDescent="0.3">
      <c r="C41094" s="227"/>
    </row>
    <row r="41095" spans="3:3" ht="15.6" x14ac:dyDescent="0.3">
      <c r="C41095" s="227"/>
    </row>
    <row r="41096" spans="3:3" ht="15.6" x14ac:dyDescent="0.3">
      <c r="C41096" s="227"/>
    </row>
    <row r="41097" spans="3:3" ht="15.6" x14ac:dyDescent="0.3">
      <c r="C41097" s="227"/>
    </row>
    <row r="41098" spans="3:3" ht="15.6" x14ac:dyDescent="0.3">
      <c r="C41098" s="227"/>
    </row>
    <row r="41099" spans="3:3" ht="15.6" x14ac:dyDescent="0.3">
      <c r="C41099" s="227"/>
    </row>
    <row r="41100" spans="3:3" ht="15.6" x14ac:dyDescent="0.3">
      <c r="C41100" s="227"/>
    </row>
    <row r="41101" spans="3:3" ht="15.6" x14ac:dyDescent="0.3">
      <c r="C41101" s="227"/>
    </row>
    <row r="41102" spans="3:3" ht="15.6" x14ac:dyDescent="0.3">
      <c r="C41102" s="227"/>
    </row>
    <row r="41103" spans="3:3" ht="15.6" x14ac:dyDescent="0.3">
      <c r="C41103" s="227"/>
    </row>
    <row r="41104" spans="3:3" ht="15.6" x14ac:dyDescent="0.3">
      <c r="C41104" s="227"/>
    </row>
    <row r="41105" spans="3:3" ht="15.6" x14ac:dyDescent="0.3">
      <c r="C41105" s="227"/>
    </row>
    <row r="41106" spans="3:3" ht="15.6" x14ac:dyDescent="0.3">
      <c r="C41106" s="227"/>
    </row>
    <row r="41107" spans="3:3" ht="15.6" x14ac:dyDescent="0.3">
      <c r="C41107" s="227"/>
    </row>
    <row r="41108" spans="3:3" ht="15.6" x14ac:dyDescent="0.3">
      <c r="C41108" s="227"/>
    </row>
    <row r="41109" spans="3:3" ht="15.6" x14ac:dyDescent="0.3">
      <c r="C41109" s="227"/>
    </row>
    <row r="41110" spans="3:3" ht="15.6" x14ac:dyDescent="0.3">
      <c r="C41110" s="227"/>
    </row>
    <row r="41111" spans="3:3" ht="15.6" x14ac:dyDescent="0.3">
      <c r="C41111" s="227"/>
    </row>
    <row r="41112" spans="3:3" ht="15.6" x14ac:dyDescent="0.3">
      <c r="C41112" s="227"/>
    </row>
    <row r="41113" spans="3:3" ht="15.6" x14ac:dyDescent="0.3">
      <c r="C41113" s="227"/>
    </row>
    <row r="41114" spans="3:3" ht="15.6" x14ac:dyDescent="0.3">
      <c r="C41114" s="227"/>
    </row>
    <row r="41115" spans="3:3" ht="15.6" x14ac:dyDescent="0.3">
      <c r="C41115" s="227"/>
    </row>
    <row r="41116" spans="3:3" ht="15.6" x14ac:dyDescent="0.3">
      <c r="C41116" s="227"/>
    </row>
    <row r="41117" spans="3:3" ht="15.6" x14ac:dyDescent="0.3">
      <c r="C41117" s="227"/>
    </row>
    <row r="41118" spans="3:3" ht="15.6" x14ac:dyDescent="0.3">
      <c r="C41118" s="227"/>
    </row>
    <row r="41119" spans="3:3" ht="15.6" x14ac:dyDescent="0.3">
      <c r="C41119" s="227"/>
    </row>
    <row r="41120" spans="3:3" ht="15.6" x14ac:dyDescent="0.3">
      <c r="C41120" s="227"/>
    </row>
    <row r="41121" spans="3:3" ht="15.6" x14ac:dyDescent="0.3">
      <c r="C41121" s="227"/>
    </row>
    <row r="41122" spans="3:3" ht="15.6" x14ac:dyDescent="0.3">
      <c r="C41122" s="227"/>
    </row>
    <row r="41123" spans="3:3" ht="15.6" x14ac:dyDescent="0.3">
      <c r="C41123" s="227"/>
    </row>
    <row r="41124" spans="3:3" ht="15.6" x14ac:dyDescent="0.3">
      <c r="C41124" s="227"/>
    </row>
    <row r="41125" spans="3:3" ht="15.6" x14ac:dyDescent="0.3">
      <c r="C41125" s="227"/>
    </row>
    <row r="41126" spans="3:3" ht="15.6" x14ac:dyDescent="0.3">
      <c r="C41126" s="227"/>
    </row>
    <row r="41127" spans="3:3" ht="15.6" x14ac:dyDescent="0.3">
      <c r="C41127" s="227"/>
    </row>
    <row r="41128" spans="3:3" ht="15.6" x14ac:dyDescent="0.3">
      <c r="C41128" s="227"/>
    </row>
    <row r="41129" spans="3:3" ht="15.6" x14ac:dyDescent="0.3">
      <c r="C41129" s="227"/>
    </row>
    <row r="41130" spans="3:3" ht="15.6" x14ac:dyDescent="0.3">
      <c r="C41130" s="227"/>
    </row>
    <row r="41131" spans="3:3" ht="15.6" x14ac:dyDescent="0.3">
      <c r="C41131" s="227"/>
    </row>
    <row r="41132" spans="3:3" ht="15.6" x14ac:dyDescent="0.3">
      <c r="C41132" s="227"/>
    </row>
    <row r="41133" spans="3:3" ht="15.6" x14ac:dyDescent="0.3">
      <c r="C41133" s="227"/>
    </row>
    <row r="41134" spans="3:3" ht="15.6" x14ac:dyDescent="0.3">
      <c r="C41134" s="227"/>
    </row>
    <row r="41135" spans="3:3" ht="15.6" x14ac:dyDescent="0.3">
      <c r="C41135" s="227"/>
    </row>
    <row r="41136" spans="3:3" ht="15.6" x14ac:dyDescent="0.3">
      <c r="C41136" s="227"/>
    </row>
    <row r="41137" spans="3:3" ht="15.6" x14ac:dyDescent="0.3">
      <c r="C41137" s="227"/>
    </row>
    <row r="41138" spans="3:3" ht="15.6" x14ac:dyDescent="0.3">
      <c r="C41138" s="227"/>
    </row>
    <row r="41139" spans="3:3" ht="15.6" x14ac:dyDescent="0.3">
      <c r="C41139" s="227"/>
    </row>
    <row r="41140" spans="3:3" ht="15.6" x14ac:dyDescent="0.3">
      <c r="C41140" s="227"/>
    </row>
    <row r="41141" spans="3:3" ht="15.6" x14ac:dyDescent="0.3">
      <c r="C41141" s="227"/>
    </row>
    <row r="41142" spans="3:3" ht="15.6" x14ac:dyDescent="0.3">
      <c r="C41142" s="227"/>
    </row>
    <row r="41143" spans="3:3" ht="15.6" x14ac:dyDescent="0.3">
      <c r="C41143" s="227"/>
    </row>
    <row r="41144" spans="3:3" ht="15.6" x14ac:dyDescent="0.3">
      <c r="C41144" s="227"/>
    </row>
    <row r="41145" spans="3:3" ht="15.6" x14ac:dyDescent="0.3">
      <c r="C41145" s="227"/>
    </row>
    <row r="41146" spans="3:3" ht="15.6" x14ac:dyDescent="0.3">
      <c r="C41146" s="227"/>
    </row>
    <row r="41147" spans="3:3" ht="15.6" x14ac:dyDescent="0.3">
      <c r="C41147" s="227"/>
    </row>
    <row r="41148" spans="3:3" ht="15.6" x14ac:dyDescent="0.3">
      <c r="C41148" s="227"/>
    </row>
    <row r="41149" spans="3:3" ht="15.6" x14ac:dyDescent="0.3">
      <c r="C41149" s="227"/>
    </row>
    <row r="41150" spans="3:3" ht="15.6" x14ac:dyDescent="0.3">
      <c r="C41150" s="227"/>
    </row>
    <row r="41151" spans="3:3" ht="15.6" x14ac:dyDescent="0.3">
      <c r="C41151" s="227"/>
    </row>
    <row r="41152" spans="3:3" ht="15.6" x14ac:dyDescent="0.3">
      <c r="C41152" s="227"/>
    </row>
    <row r="41153" spans="3:3" ht="15.6" x14ac:dyDescent="0.3">
      <c r="C41153" s="227"/>
    </row>
    <row r="41154" spans="3:3" ht="15.6" x14ac:dyDescent="0.3">
      <c r="C41154" s="227"/>
    </row>
    <row r="41155" spans="3:3" ht="15.6" x14ac:dyDescent="0.3">
      <c r="C41155" s="227"/>
    </row>
    <row r="41156" spans="3:3" ht="15.6" x14ac:dyDescent="0.3">
      <c r="C41156" s="227"/>
    </row>
    <row r="41157" spans="3:3" ht="15.6" x14ac:dyDescent="0.3">
      <c r="C41157" s="227"/>
    </row>
    <row r="41158" spans="3:3" ht="15.6" x14ac:dyDescent="0.3">
      <c r="C41158" s="227"/>
    </row>
    <row r="41159" spans="3:3" ht="15.6" x14ac:dyDescent="0.3">
      <c r="C41159" s="227"/>
    </row>
    <row r="41160" spans="3:3" ht="15.6" x14ac:dyDescent="0.3">
      <c r="C41160" s="227"/>
    </row>
    <row r="41161" spans="3:3" ht="15.6" x14ac:dyDescent="0.3">
      <c r="C41161" s="227"/>
    </row>
    <row r="41162" spans="3:3" ht="15.6" x14ac:dyDescent="0.3">
      <c r="C41162" s="227"/>
    </row>
    <row r="41163" spans="3:3" ht="15.6" x14ac:dyDescent="0.3">
      <c r="C41163" s="227"/>
    </row>
    <row r="41164" spans="3:3" ht="15.6" x14ac:dyDescent="0.3">
      <c r="C41164" s="227"/>
    </row>
    <row r="41165" spans="3:3" ht="15.6" x14ac:dyDescent="0.3">
      <c r="C41165" s="227"/>
    </row>
    <row r="41166" spans="3:3" ht="15.6" x14ac:dyDescent="0.3">
      <c r="C41166" s="227"/>
    </row>
    <row r="41167" spans="3:3" ht="15.6" x14ac:dyDescent="0.3">
      <c r="C41167" s="227"/>
    </row>
    <row r="41168" spans="3:3" ht="15.6" x14ac:dyDescent="0.3">
      <c r="C41168" s="227"/>
    </row>
    <row r="41169" spans="3:3" ht="15.6" x14ac:dyDescent="0.3">
      <c r="C41169" s="227"/>
    </row>
    <row r="41170" spans="3:3" ht="15.6" x14ac:dyDescent="0.3">
      <c r="C41170" s="227"/>
    </row>
    <row r="41171" spans="3:3" ht="15.6" x14ac:dyDescent="0.3">
      <c r="C41171" s="227"/>
    </row>
    <row r="41172" spans="3:3" ht="15.6" x14ac:dyDescent="0.3">
      <c r="C41172" s="227"/>
    </row>
    <row r="41173" spans="3:3" ht="15.6" x14ac:dyDescent="0.3">
      <c r="C41173" s="227"/>
    </row>
    <row r="41174" spans="3:3" ht="15.6" x14ac:dyDescent="0.3">
      <c r="C41174" s="227"/>
    </row>
    <row r="41175" spans="3:3" ht="15.6" x14ac:dyDescent="0.3">
      <c r="C41175" s="227"/>
    </row>
    <row r="41176" spans="3:3" ht="15.6" x14ac:dyDescent="0.3">
      <c r="C41176" s="227"/>
    </row>
    <row r="41177" spans="3:3" ht="15.6" x14ac:dyDescent="0.3">
      <c r="C41177" s="227"/>
    </row>
    <row r="41178" spans="3:3" ht="15.6" x14ac:dyDescent="0.3">
      <c r="C41178" s="227"/>
    </row>
    <row r="41179" spans="3:3" ht="15.6" x14ac:dyDescent="0.3">
      <c r="C41179" s="227"/>
    </row>
    <row r="41180" spans="3:3" ht="15.6" x14ac:dyDescent="0.3">
      <c r="C41180" s="227"/>
    </row>
    <row r="41181" spans="3:3" ht="15.6" x14ac:dyDescent="0.3">
      <c r="C41181" s="227"/>
    </row>
    <row r="41182" spans="3:3" ht="15.6" x14ac:dyDescent="0.3">
      <c r="C41182" s="227"/>
    </row>
    <row r="41183" spans="3:3" ht="15.6" x14ac:dyDescent="0.3">
      <c r="C41183" s="227"/>
    </row>
    <row r="41184" spans="3:3" ht="15.6" x14ac:dyDescent="0.3">
      <c r="C41184" s="227"/>
    </row>
    <row r="41185" spans="3:3" ht="15.6" x14ac:dyDescent="0.3">
      <c r="C41185" s="227"/>
    </row>
    <row r="41186" spans="3:3" ht="15.6" x14ac:dyDescent="0.3">
      <c r="C41186" s="227"/>
    </row>
    <row r="41187" spans="3:3" ht="15.6" x14ac:dyDescent="0.3">
      <c r="C41187" s="227"/>
    </row>
    <row r="41188" spans="3:3" ht="15.6" x14ac:dyDescent="0.3">
      <c r="C41188" s="227"/>
    </row>
    <row r="41189" spans="3:3" ht="15.6" x14ac:dyDescent="0.3">
      <c r="C41189" s="227"/>
    </row>
    <row r="41190" spans="3:3" ht="15.6" x14ac:dyDescent="0.3">
      <c r="C41190" s="227"/>
    </row>
    <row r="41191" spans="3:3" ht="15.6" x14ac:dyDescent="0.3">
      <c r="C41191" s="227"/>
    </row>
    <row r="41192" spans="3:3" ht="15.6" x14ac:dyDescent="0.3">
      <c r="C41192" s="227"/>
    </row>
    <row r="41193" spans="3:3" ht="15.6" x14ac:dyDescent="0.3">
      <c r="C41193" s="227"/>
    </row>
    <row r="41194" spans="3:3" ht="15.6" x14ac:dyDescent="0.3">
      <c r="C41194" s="227"/>
    </row>
    <row r="41195" spans="3:3" ht="15.6" x14ac:dyDescent="0.3">
      <c r="C41195" s="227"/>
    </row>
    <row r="41196" spans="3:3" ht="15.6" x14ac:dyDescent="0.3">
      <c r="C41196" s="227"/>
    </row>
    <row r="41197" spans="3:3" ht="15.6" x14ac:dyDescent="0.3">
      <c r="C41197" s="227"/>
    </row>
    <row r="41198" spans="3:3" ht="15.6" x14ac:dyDescent="0.3">
      <c r="C41198" s="227"/>
    </row>
    <row r="41199" spans="3:3" ht="15.6" x14ac:dyDescent="0.3">
      <c r="C41199" s="227"/>
    </row>
    <row r="41200" spans="3:3" ht="15.6" x14ac:dyDescent="0.3">
      <c r="C41200" s="227"/>
    </row>
    <row r="41201" spans="3:3" ht="15.6" x14ac:dyDescent="0.3">
      <c r="C41201" s="227"/>
    </row>
    <row r="41202" spans="3:3" ht="15.6" x14ac:dyDescent="0.3">
      <c r="C41202" s="227"/>
    </row>
    <row r="41203" spans="3:3" ht="15.6" x14ac:dyDescent="0.3">
      <c r="C41203" s="227"/>
    </row>
    <row r="41204" spans="3:3" ht="15.6" x14ac:dyDescent="0.3">
      <c r="C41204" s="227"/>
    </row>
    <row r="41205" spans="3:3" ht="15.6" x14ac:dyDescent="0.3">
      <c r="C41205" s="227"/>
    </row>
    <row r="41206" spans="3:3" ht="15.6" x14ac:dyDescent="0.3">
      <c r="C41206" s="227"/>
    </row>
    <row r="41207" spans="3:3" ht="15.6" x14ac:dyDescent="0.3">
      <c r="C41207" s="227"/>
    </row>
    <row r="41208" spans="3:3" ht="15.6" x14ac:dyDescent="0.3">
      <c r="C41208" s="227"/>
    </row>
    <row r="41209" spans="3:3" ht="15.6" x14ac:dyDescent="0.3">
      <c r="C41209" s="227"/>
    </row>
    <row r="41210" spans="3:3" ht="15.6" x14ac:dyDescent="0.3">
      <c r="C41210" s="227"/>
    </row>
    <row r="41211" spans="3:3" ht="15.6" x14ac:dyDescent="0.3">
      <c r="C41211" s="227"/>
    </row>
    <row r="41212" spans="3:3" ht="15.6" x14ac:dyDescent="0.3">
      <c r="C41212" s="227"/>
    </row>
    <row r="41213" spans="3:3" ht="15.6" x14ac:dyDescent="0.3">
      <c r="C41213" s="227"/>
    </row>
    <row r="41214" spans="3:3" ht="15.6" x14ac:dyDescent="0.3">
      <c r="C41214" s="227"/>
    </row>
    <row r="41215" spans="3:3" ht="15.6" x14ac:dyDescent="0.3">
      <c r="C41215" s="227"/>
    </row>
    <row r="41216" spans="3:3" ht="15.6" x14ac:dyDescent="0.3">
      <c r="C41216" s="227"/>
    </row>
    <row r="41217" spans="3:3" ht="15.6" x14ac:dyDescent="0.3">
      <c r="C41217" s="227"/>
    </row>
    <row r="41218" spans="3:3" ht="15.6" x14ac:dyDescent="0.3">
      <c r="C41218" s="227"/>
    </row>
    <row r="41219" spans="3:3" ht="15.6" x14ac:dyDescent="0.3">
      <c r="C41219" s="227"/>
    </row>
    <row r="41220" spans="3:3" ht="15.6" x14ac:dyDescent="0.3">
      <c r="C41220" s="227"/>
    </row>
    <row r="41221" spans="3:3" ht="15.6" x14ac:dyDescent="0.3">
      <c r="C41221" s="227"/>
    </row>
    <row r="41222" spans="3:3" ht="15.6" x14ac:dyDescent="0.3">
      <c r="C41222" s="227"/>
    </row>
    <row r="41223" spans="3:3" ht="15.6" x14ac:dyDescent="0.3">
      <c r="C41223" s="227"/>
    </row>
    <row r="41224" spans="3:3" ht="15.6" x14ac:dyDescent="0.3">
      <c r="C41224" s="227"/>
    </row>
    <row r="41225" spans="3:3" ht="15.6" x14ac:dyDescent="0.3">
      <c r="C41225" s="227"/>
    </row>
    <row r="41226" spans="3:3" ht="15.6" x14ac:dyDescent="0.3">
      <c r="C41226" s="227"/>
    </row>
    <row r="41227" spans="3:3" ht="15.6" x14ac:dyDescent="0.3">
      <c r="C41227" s="227"/>
    </row>
    <row r="41228" spans="3:3" ht="15.6" x14ac:dyDescent="0.3">
      <c r="C41228" s="227"/>
    </row>
    <row r="41229" spans="3:3" ht="15.6" x14ac:dyDescent="0.3">
      <c r="C41229" s="227"/>
    </row>
    <row r="41230" spans="3:3" ht="15.6" x14ac:dyDescent="0.3">
      <c r="C41230" s="227"/>
    </row>
    <row r="41231" spans="3:3" ht="15.6" x14ac:dyDescent="0.3">
      <c r="C41231" s="227"/>
    </row>
    <row r="41232" spans="3:3" ht="15.6" x14ac:dyDescent="0.3">
      <c r="C41232" s="227"/>
    </row>
    <row r="41233" spans="3:3" ht="15.6" x14ac:dyDescent="0.3">
      <c r="C41233" s="227"/>
    </row>
    <row r="41234" spans="3:3" ht="15.6" x14ac:dyDescent="0.3">
      <c r="C41234" s="227"/>
    </row>
    <row r="41235" spans="3:3" ht="15.6" x14ac:dyDescent="0.3">
      <c r="C41235" s="227"/>
    </row>
    <row r="41236" spans="3:3" ht="15.6" x14ac:dyDescent="0.3">
      <c r="C41236" s="227"/>
    </row>
    <row r="41237" spans="3:3" ht="15.6" x14ac:dyDescent="0.3">
      <c r="C41237" s="227"/>
    </row>
    <row r="41238" spans="3:3" ht="15.6" x14ac:dyDescent="0.3">
      <c r="C41238" s="227"/>
    </row>
    <row r="41239" spans="3:3" ht="15.6" x14ac:dyDescent="0.3">
      <c r="C41239" s="227"/>
    </row>
    <row r="41240" spans="3:3" ht="15.6" x14ac:dyDescent="0.3">
      <c r="C41240" s="227"/>
    </row>
    <row r="41241" spans="3:3" ht="15.6" x14ac:dyDescent="0.3">
      <c r="C41241" s="227"/>
    </row>
    <row r="41242" spans="3:3" ht="15.6" x14ac:dyDescent="0.3">
      <c r="C41242" s="227"/>
    </row>
    <row r="41243" spans="3:3" ht="15.6" x14ac:dyDescent="0.3">
      <c r="C41243" s="227"/>
    </row>
    <row r="41244" spans="3:3" ht="15.6" x14ac:dyDescent="0.3">
      <c r="C41244" s="227"/>
    </row>
    <row r="41245" spans="3:3" ht="15.6" x14ac:dyDescent="0.3">
      <c r="C41245" s="227"/>
    </row>
    <row r="41246" spans="3:3" ht="15.6" x14ac:dyDescent="0.3">
      <c r="C41246" s="227"/>
    </row>
    <row r="41247" spans="3:3" ht="15.6" x14ac:dyDescent="0.3">
      <c r="C41247" s="227"/>
    </row>
    <row r="41248" spans="3:3" ht="15.6" x14ac:dyDescent="0.3">
      <c r="C41248" s="227"/>
    </row>
    <row r="41249" spans="3:3" ht="15.6" x14ac:dyDescent="0.3">
      <c r="C41249" s="227"/>
    </row>
    <row r="41250" spans="3:3" ht="15.6" x14ac:dyDescent="0.3">
      <c r="C41250" s="227"/>
    </row>
    <row r="41251" spans="3:3" ht="15.6" x14ac:dyDescent="0.3">
      <c r="C41251" s="227"/>
    </row>
    <row r="41252" spans="3:3" ht="15.6" x14ac:dyDescent="0.3">
      <c r="C41252" s="227"/>
    </row>
    <row r="41253" spans="3:3" ht="15.6" x14ac:dyDescent="0.3">
      <c r="C41253" s="227"/>
    </row>
    <row r="41254" spans="3:3" ht="15.6" x14ac:dyDescent="0.3">
      <c r="C41254" s="227"/>
    </row>
    <row r="41255" spans="3:3" ht="15.6" x14ac:dyDescent="0.3">
      <c r="C41255" s="227"/>
    </row>
    <row r="41256" spans="3:3" ht="15.6" x14ac:dyDescent="0.3">
      <c r="C41256" s="227"/>
    </row>
    <row r="41257" spans="3:3" ht="15.6" x14ac:dyDescent="0.3">
      <c r="C41257" s="227"/>
    </row>
    <row r="41258" spans="3:3" ht="15.6" x14ac:dyDescent="0.3">
      <c r="C41258" s="227"/>
    </row>
    <row r="41259" spans="3:3" ht="15.6" x14ac:dyDescent="0.3">
      <c r="C41259" s="227"/>
    </row>
    <row r="41260" spans="3:3" ht="15.6" x14ac:dyDescent="0.3">
      <c r="C41260" s="227"/>
    </row>
    <row r="41261" spans="3:3" ht="15.6" x14ac:dyDescent="0.3">
      <c r="C41261" s="227"/>
    </row>
    <row r="41262" spans="3:3" ht="15.6" x14ac:dyDescent="0.3">
      <c r="C41262" s="227"/>
    </row>
    <row r="41263" spans="3:3" ht="15.6" x14ac:dyDescent="0.3">
      <c r="C41263" s="227"/>
    </row>
    <row r="41264" spans="3:3" ht="15.6" x14ac:dyDescent="0.3">
      <c r="C41264" s="227"/>
    </row>
    <row r="41265" spans="3:3" ht="15.6" x14ac:dyDescent="0.3">
      <c r="C41265" s="227"/>
    </row>
    <row r="41266" spans="3:3" ht="15.6" x14ac:dyDescent="0.3">
      <c r="C41266" s="227"/>
    </row>
    <row r="41267" spans="3:3" ht="15.6" x14ac:dyDescent="0.3">
      <c r="C41267" s="227"/>
    </row>
    <row r="41268" spans="3:3" ht="15.6" x14ac:dyDescent="0.3">
      <c r="C41268" s="227"/>
    </row>
    <row r="41269" spans="3:3" ht="15.6" x14ac:dyDescent="0.3">
      <c r="C41269" s="227"/>
    </row>
    <row r="41270" spans="3:3" ht="15.6" x14ac:dyDescent="0.3">
      <c r="C41270" s="227"/>
    </row>
    <row r="41271" spans="3:3" ht="15.6" x14ac:dyDescent="0.3">
      <c r="C41271" s="227"/>
    </row>
    <row r="41272" spans="3:3" ht="15.6" x14ac:dyDescent="0.3">
      <c r="C41272" s="227"/>
    </row>
    <row r="41273" spans="3:3" ht="15.6" x14ac:dyDescent="0.3">
      <c r="C41273" s="227"/>
    </row>
    <row r="41274" spans="3:3" ht="15.6" x14ac:dyDescent="0.3">
      <c r="C41274" s="227"/>
    </row>
    <row r="41275" spans="3:3" ht="15.6" x14ac:dyDescent="0.3">
      <c r="C41275" s="227"/>
    </row>
    <row r="41276" spans="3:3" ht="15.6" x14ac:dyDescent="0.3">
      <c r="C41276" s="227"/>
    </row>
    <row r="41277" spans="3:3" ht="15.6" x14ac:dyDescent="0.3">
      <c r="C41277" s="227"/>
    </row>
    <row r="41278" spans="3:3" ht="15.6" x14ac:dyDescent="0.3">
      <c r="C41278" s="227"/>
    </row>
    <row r="41279" spans="3:3" ht="15.6" x14ac:dyDescent="0.3">
      <c r="C41279" s="227"/>
    </row>
    <row r="41280" spans="3:3" ht="15.6" x14ac:dyDescent="0.3">
      <c r="C41280" s="227"/>
    </row>
    <row r="41281" spans="3:3" ht="15.6" x14ac:dyDescent="0.3">
      <c r="C41281" s="227"/>
    </row>
    <row r="41282" spans="3:3" ht="15.6" x14ac:dyDescent="0.3">
      <c r="C41282" s="227"/>
    </row>
    <row r="41283" spans="3:3" ht="15.6" x14ac:dyDescent="0.3">
      <c r="C41283" s="227"/>
    </row>
    <row r="41284" spans="3:3" ht="15.6" x14ac:dyDescent="0.3">
      <c r="C41284" s="227"/>
    </row>
    <row r="41285" spans="3:3" ht="15.6" x14ac:dyDescent="0.3">
      <c r="C41285" s="227"/>
    </row>
    <row r="41286" spans="3:3" ht="15.6" x14ac:dyDescent="0.3">
      <c r="C41286" s="227"/>
    </row>
    <row r="41287" spans="3:3" ht="15.6" x14ac:dyDescent="0.3">
      <c r="C41287" s="227"/>
    </row>
    <row r="41288" spans="3:3" ht="15.6" x14ac:dyDescent="0.3">
      <c r="C41288" s="227"/>
    </row>
    <row r="41289" spans="3:3" ht="15.6" x14ac:dyDescent="0.3">
      <c r="C41289" s="227"/>
    </row>
    <row r="41290" spans="3:3" ht="15.6" x14ac:dyDescent="0.3">
      <c r="C41290" s="227"/>
    </row>
    <row r="41291" spans="3:3" ht="15.6" x14ac:dyDescent="0.3">
      <c r="C41291" s="227"/>
    </row>
    <row r="41292" spans="3:3" ht="15.6" x14ac:dyDescent="0.3">
      <c r="C41292" s="227"/>
    </row>
    <row r="41293" spans="3:3" ht="15.6" x14ac:dyDescent="0.3">
      <c r="C41293" s="227"/>
    </row>
    <row r="41294" spans="3:3" ht="15.6" x14ac:dyDescent="0.3">
      <c r="C41294" s="227"/>
    </row>
    <row r="41295" spans="3:3" ht="15.6" x14ac:dyDescent="0.3">
      <c r="C41295" s="227"/>
    </row>
    <row r="41296" spans="3:3" ht="15.6" x14ac:dyDescent="0.3">
      <c r="C41296" s="227"/>
    </row>
    <row r="41297" spans="3:3" ht="15.6" x14ac:dyDescent="0.3">
      <c r="C41297" s="227"/>
    </row>
    <row r="41298" spans="3:3" ht="15.6" x14ac:dyDescent="0.3">
      <c r="C41298" s="227"/>
    </row>
    <row r="41299" spans="3:3" ht="15.6" x14ac:dyDescent="0.3">
      <c r="C41299" s="227"/>
    </row>
    <row r="41300" spans="3:3" ht="15.6" x14ac:dyDescent="0.3">
      <c r="C41300" s="227"/>
    </row>
    <row r="41301" spans="3:3" ht="15.6" x14ac:dyDescent="0.3">
      <c r="C41301" s="227"/>
    </row>
    <row r="41302" spans="3:3" ht="15.6" x14ac:dyDescent="0.3">
      <c r="C41302" s="227"/>
    </row>
    <row r="41303" spans="3:3" ht="15.6" x14ac:dyDescent="0.3">
      <c r="C41303" s="227"/>
    </row>
    <row r="41304" spans="3:3" ht="15.6" x14ac:dyDescent="0.3">
      <c r="C41304" s="227"/>
    </row>
    <row r="41305" spans="3:3" ht="15.6" x14ac:dyDescent="0.3">
      <c r="C41305" s="227"/>
    </row>
    <row r="41306" spans="3:3" ht="15.6" x14ac:dyDescent="0.3">
      <c r="C41306" s="227"/>
    </row>
    <row r="41307" spans="3:3" ht="15.6" x14ac:dyDescent="0.3">
      <c r="C41307" s="227"/>
    </row>
    <row r="41308" spans="3:3" ht="15.6" x14ac:dyDescent="0.3">
      <c r="C41308" s="227"/>
    </row>
    <row r="41309" spans="3:3" ht="15.6" x14ac:dyDescent="0.3">
      <c r="C41309" s="227"/>
    </row>
    <row r="41310" spans="3:3" ht="15.6" x14ac:dyDescent="0.3">
      <c r="C41310" s="227"/>
    </row>
    <row r="41311" spans="3:3" ht="15.6" x14ac:dyDescent="0.3">
      <c r="C41311" s="227"/>
    </row>
    <row r="41312" spans="3:3" ht="15.6" x14ac:dyDescent="0.3">
      <c r="C41312" s="227"/>
    </row>
    <row r="41313" spans="3:3" ht="15.6" x14ac:dyDescent="0.3">
      <c r="C41313" s="227"/>
    </row>
    <row r="41314" spans="3:3" ht="15.6" x14ac:dyDescent="0.3">
      <c r="C41314" s="227"/>
    </row>
    <row r="41315" spans="3:3" ht="15.6" x14ac:dyDescent="0.3">
      <c r="C41315" s="227"/>
    </row>
    <row r="41316" spans="3:3" ht="15.6" x14ac:dyDescent="0.3">
      <c r="C41316" s="227"/>
    </row>
    <row r="41317" spans="3:3" ht="15.6" x14ac:dyDescent="0.3">
      <c r="C41317" s="227"/>
    </row>
    <row r="41318" spans="3:3" ht="15.6" x14ac:dyDescent="0.3">
      <c r="C41318" s="227"/>
    </row>
    <row r="41319" spans="3:3" ht="15.6" x14ac:dyDescent="0.3">
      <c r="C41319" s="227"/>
    </row>
    <row r="41320" spans="3:3" ht="15.6" x14ac:dyDescent="0.3">
      <c r="C41320" s="227"/>
    </row>
    <row r="41321" spans="3:3" ht="15.6" x14ac:dyDescent="0.3">
      <c r="C41321" s="227"/>
    </row>
    <row r="41322" spans="3:3" ht="15.6" x14ac:dyDescent="0.3">
      <c r="C41322" s="227"/>
    </row>
    <row r="41323" spans="3:3" ht="15.6" x14ac:dyDescent="0.3">
      <c r="C41323" s="227"/>
    </row>
    <row r="41324" spans="3:3" ht="15.6" x14ac:dyDescent="0.3">
      <c r="C41324" s="227"/>
    </row>
    <row r="41325" spans="3:3" ht="15.6" x14ac:dyDescent="0.3">
      <c r="C41325" s="227"/>
    </row>
    <row r="41326" spans="3:3" ht="15.6" x14ac:dyDescent="0.3">
      <c r="C41326" s="227"/>
    </row>
    <row r="41327" spans="3:3" ht="15.6" x14ac:dyDescent="0.3">
      <c r="C41327" s="227"/>
    </row>
    <row r="41328" spans="3:3" ht="15.6" x14ac:dyDescent="0.3">
      <c r="C41328" s="227"/>
    </row>
    <row r="41329" spans="3:3" ht="15.6" x14ac:dyDescent="0.3">
      <c r="C41329" s="227"/>
    </row>
    <row r="41330" spans="3:3" ht="15.6" x14ac:dyDescent="0.3">
      <c r="C41330" s="227"/>
    </row>
    <row r="41331" spans="3:3" ht="15.6" x14ac:dyDescent="0.3">
      <c r="C41331" s="227"/>
    </row>
    <row r="41332" spans="3:3" ht="15.6" x14ac:dyDescent="0.3">
      <c r="C41332" s="227"/>
    </row>
    <row r="41333" spans="3:3" ht="15.6" x14ac:dyDescent="0.3">
      <c r="C41333" s="227"/>
    </row>
    <row r="41334" spans="3:3" ht="15.6" x14ac:dyDescent="0.3">
      <c r="C41334" s="227"/>
    </row>
    <row r="41335" spans="3:3" ht="15.6" x14ac:dyDescent="0.3">
      <c r="C41335" s="227"/>
    </row>
    <row r="41336" spans="3:3" ht="15.6" x14ac:dyDescent="0.3">
      <c r="C41336" s="227"/>
    </row>
    <row r="41337" spans="3:3" ht="15.6" x14ac:dyDescent="0.3">
      <c r="C41337" s="227"/>
    </row>
    <row r="41338" spans="3:3" ht="15.6" x14ac:dyDescent="0.3">
      <c r="C41338" s="227"/>
    </row>
    <row r="41339" spans="3:3" ht="15.6" x14ac:dyDescent="0.3">
      <c r="C41339" s="227"/>
    </row>
    <row r="41340" spans="3:3" ht="15.6" x14ac:dyDescent="0.3">
      <c r="C41340" s="227"/>
    </row>
    <row r="41341" spans="3:3" ht="15.6" x14ac:dyDescent="0.3">
      <c r="C41341" s="227"/>
    </row>
    <row r="41342" spans="3:3" ht="15.6" x14ac:dyDescent="0.3">
      <c r="C41342" s="227"/>
    </row>
    <row r="41343" spans="3:3" ht="15.6" x14ac:dyDescent="0.3">
      <c r="C41343" s="227"/>
    </row>
    <row r="41344" spans="3:3" ht="15.6" x14ac:dyDescent="0.3">
      <c r="C41344" s="227"/>
    </row>
    <row r="41345" spans="3:3" ht="15.6" x14ac:dyDescent="0.3">
      <c r="C41345" s="227"/>
    </row>
    <row r="41346" spans="3:3" ht="15.6" x14ac:dyDescent="0.3">
      <c r="C41346" s="227"/>
    </row>
    <row r="41347" spans="3:3" ht="15.6" x14ac:dyDescent="0.3">
      <c r="C41347" s="227"/>
    </row>
    <row r="41348" spans="3:3" ht="15.6" x14ac:dyDescent="0.3">
      <c r="C41348" s="227"/>
    </row>
    <row r="41349" spans="3:3" ht="15.6" x14ac:dyDescent="0.3">
      <c r="C41349" s="227"/>
    </row>
    <row r="41350" spans="3:3" ht="15.6" x14ac:dyDescent="0.3">
      <c r="C41350" s="227"/>
    </row>
    <row r="41351" spans="3:3" ht="15.6" x14ac:dyDescent="0.3">
      <c r="C41351" s="227"/>
    </row>
    <row r="41352" spans="3:3" ht="15.6" x14ac:dyDescent="0.3">
      <c r="C41352" s="227"/>
    </row>
    <row r="41353" spans="3:3" ht="15.6" x14ac:dyDescent="0.3">
      <c r="C41353" s="227"/>
    </row>
    <row r="41354" spans="3:3" ht="15.6" x14ac:dyDescent="0.3">
      <c r="C41354" s="227"/>
    </row>
    <row r="41355" spans="3:3" ht="15.6" x14ac:dyDescent="0.3">
      <c r="C41355" s="227"/>
    </row>
    <row r="41356" spans="3:3" ht="15.6" x14ac:dyDescent="0.3">
      <c r="C41356" s="227"/>
    </row>
    <row r="41357" spans="3:3" ht="15.6" x14ac:dyDescent="0.3">
      <c r="C41357" s="227"/>
    </row>
    <row r="41358" spans="3:3" ht="15.6" x14ac:dyDescent="0.3">
      <c r="C41358" s="227"/>
    </row>
    <row r="41359" spans="3:3" ht="15.6" x14ac:dyDescent="0.3">
      <c r="C41359" s="227"/>
    </row>
    <row r="41360" spans="3:3" ht="15.6" x14ac:dyDescent="0.3">
      <c r="C41360" s="227"/>
    </row>
    <row r="41361" spans="3:3" ht="15.6" x14ac:dyDescent="0.3">
      <c r="C41361" s="227"/>
    </row>
    <row r="41362" spans="3:3" ht="15.6" x14ac:dyDescent="0.3">
      <c r="C41362" s="227"/>
    </row>
    <row r="41363" spans="3:3" ht="15.6" x14ac:dyDescent="0.3">
      <c r="C41363" s="227"/>
    </row>
    <row r="41364" spans="3:3" ht="15.6" x14ac:dyDescent="0.3">
      <c r="C41364" s="227"/>
    </row>
    <row r="41365" spans="3:3" ht="15.6" x14ac:dyDescent="0.3">
      <c r="C41365" s="227"/>
    </row>
    <row r="41366" spans="3:3" ht="15.6" x14ac:dyDescent="0.3">
      <c r="C41366" s="227"/>
    </row>
    <row r="41367" spans="3:3" ht="15.6" x14ac:dyDescent="0.3">
      <c r="C41367" s="227"/>
    </row>
    <row r="41368" spans="3:3" ht="15.6" x14ac:dyDescent="0.3">
      <c r="C41368" s="227"/>
    </row>
    <row r="41369" spans="3:3" ht="15.6" x14ac:dyDescent="0.3">
      <c r="C41369" s="227"/>
    </row>
    <row r="41370" spans="3:3" ht="15.6" x14ac:dyDescent="0.3">
      <c r="C41370" s="227"/>
    </row>
    <row r="41371" spans="3:3" ht="15.6" x14ac:dyDescent="0.3">
      <c r="C41371" s="227"/>
    </row>
    <row r="41372" spans="3:3" ht="15.6" x14ac:dyDescent="0.3">
      <c r="C41372" s="227"/>
    </row>
    <row r="41373" spans="3:3" ht="15.6" x14ac:dyDescent="0.3">
      <c r="C41373" s="227"/>
    </row>
    <row r="41374" spans="3:3" ht="15.6" x14ac:dyDescent="0.3">
      <c r="C41374" s="227"/>
    </row>
    <row r="41375" spans="3:3" ht="15.6" x14ac:dyDescent="0.3">
      <c r="C41375" s="227"/>
    </row>
    <row r="41376" spans="3:3" ht="15.6" x14ac:dyDescent="0.3">
      <c r="C41376" s="227"/>
    </row>
    <row r="41377" spans="3:3" ht="15.6" x14ac:dyDescent="0.3">
      <c r="C41377" s="227"/>
    </row>
    <row r="41378" spans="3:3" ht="15.6" x14ac:dyDescent="0.3">
      <c r="C41378" s="227"/>
    </row>
    <row r="41379" spans="3:3" ht="15.6" x14ac:dyDescent="0.3">
      <c r="C41379" s="227"/>
    </row>
    <row r="41380" spans="3:3" ht="15.6" x14ac:dyDescent="0.3">
      <c r="C41380" s="227"/>
    </row>
    <row r="41381" spans="3:3" ht="15.6" x14ac:dyDescent="0.3">
      <c r="C41381" s="227"/>
    </row>
    <row r="41382" spans="3:3" ht="15.6" x14ac:dyDescent="0.3">
      <c r="C41382" s="227"/>
    </row>
    <row r="41383" spans="3:3" ht="15.6" x14ac:dyDescent="0.3">
      <c r="C41383" s="227"/>
    </row>
    <row r="41384" spans="3:3" ht="15.6" x14ac:dyDescent="0.3">
      <c r="C41384" s="227"/>
    </row>
    <row r="41385" spans="3:3" ht="15.6" x14ac:dyDescent="0.3">
      <c r="C41385" s="227"/>
    </row>
    <row r="41386" spans="3:3" ht="15.6" x14ac:dyDescent="0.3">
      <c r="C41386" s="227"/>
    </row>
    <row r="41387" spans="3:3" ht="15.6" x14ac:dyDescent="0.3">
      <c r="C41387" s="227"/>
    </row>
    <row r="41388" spans="3:3" ht="15.6" x14ac:dyDescent="0.3">
      <c r="C41388" s="227"/>
    </row>
    <row r="41389" spans="3:3" ht="15.6" x14ac:dyDescent="0.3">
      <c r="C41389" s="227"/>
    </row>
    <row r="41390" spans="3:3" ht="15.6" x14ac:dyDescent="0.3">
      <c r="C41390" s="227"/>
    </row>
    <row r="41391" spans="3:3" ht="15.6" x14ac:dyDescent="0.3">
      <c r="C41391" s="227"/>
    </row>
    <row r="41392" spans="3:3" ht="15.6" x14ac:dyDescent="0.3">
      <c r="C41392" s="227"/>
    </row>
    <row r="41393" spans="3:3" ht="15.6" x14ac:dyDescent="0.3">
      <c r="C41393" s="227"/>
    </row>
    <row r="41394" spans="3:3" ht="15.6" x14ac:dyDescent="0.3">
      <c r="C41394" s="227"/>
    </row>
    <row r="41395" spans="3:3" ht="15.6" x14ac:dyDescent="0.3">
      <c r="C41395" s="227"/>
    </row>
    <row r="41396" spans="3:3" ht="15.6" x14ac:dyDescent="0.3">
      <c r="C41396" s="227"/>
    </row>
    <row r="41397" spans="3:3" ht="15.6" x14ac:dyDescent="0.3">
      <c r="C41397" s="227"/>
    </row>
    <row r="41398" spans="3:3" ht="15.6" x14ac:dyDescent="0.3">
      <c r="C41398" s="227"/>
    </row>
    <row r="41399" spans="3:3" ht="15.6" x14ac:dyDescent="0.3">
      <c r="C41399" s="227"/>
    </row>
    <row r="41400" spans="3:3" ht="15.6" x14ac:dyDescent="0.3">
      <c r="C41400" s="227"/>
    </row>
    <row r="41401" spans="3:3" ht="15.6" x14ac:dyDescent="0.3">
      <c r="C41401" s="227"/>
    </row>
    <row r="41402" spans="3:3" ht="15.6" x14ac:dyDescent="0.3">
      <c r="C41402" s="227"/>
    </row>
    <row r="41403" spans="3:3" ht="15.6" x14ac:dyDescent="0.3">
      <c r="C41403" s="227"/>
    </row>
    <row r="41404" spans="3:3" ht="15.6" x14ac:dyDescent="0.3">
      <c r="C41404" s="227"/>
    </row>
    <row r="41405" spans="3:3" ht="15.6" x14ac:dyDescent="0.3">
      <c r="C41405" s="227"/>
    </row>
    <row r="41406" spans="3:3" ht="15.6" x14ac:dyDescent="0.3">
      <c r="C41406" s="227"/>
    </row>
    <row r="41407" spans="3:3" ht="15.6" x14ac:dyDescent="0.3">
      <c r="C41407" s="227"/>
    </row>
    <row r="41408" spans="3:3" ht="15.6" x14ac:dyDescent="0.3">
      <c r="C41408" s="227"/>
    </row>
    <row r="41409" spans="3:3" ht="15.6" x14ac:dyDescent="0.3">
      <c r="C41409" s="227"/>
    </row>
    <row r="41410" spans="3:3" ht="15.6" x14ac:dyDescent="0.3">
      <c r="C41410" s="227"/>
    </row>
    <row r="41411" spans="3:3" ht="15.6" x14ac:dyDescent="0.3">
      <c r="C41411" s="227"/>
    </row>
    <row r="41412" spans="3:3" ht="15.6" x14ac:dyDescent="0.3">
      <c r="C41412" s="227"/>
    </row>
    <row r="41413" spans="3:3" ht="15.6" x14ac:dyDescent="0.3">
      <c r="C41413" s="227"/>
    </row>
    <row r="41414" spans="3:3" ht="15.6" x14ac:dyDescent="0.3">
      <c r="C41414" s="227"/>
    </row>
    <row r="41415" spans="3:3" ht="15.6" x14ac:dyDescent="0.3">
      <c r="C41415" s="227"/>
    </row>
    <row r="41416" spans="3:3" ht="15.6" x14ac:dyDescent="0.3">
      <c r="C41416" s="227"/>
    </row>
    <row r="41417" spans="3:3" ht="15.6" x14ac:dyDescent="0.3">
      <c r="C41417" s="227"/>
    </row>
    <row r="41418" spans="3:3" ht="15.6" x14ac:dyDescent="0.3">
      <c r="C41418" s="227"/>
    </row>
    <row r="41419" spans="3:3" ht="15.6" x14ac:dyDescent="0.3">
      <c r="C41419" s="227"/>
    </row>
    <row r="41420" spans="3:3" ht="15.6" x14ac:dyDescent="0.3">
      <c r="C41420" s="227"/>
    </row>
    <row r="41421" spans="3:3" ht="15.6" x14ac:dyDescent="0.3">
      <c r="C41421" s="227"/>
    </row>
    <row r="41422" spans="3:3" ht="15.6" x14ac:dyDescent="0.3">
      <c r="C41422" s="227"/>
    </row>
    <row r="41423" spans="3:3" ht="15.6" x14ac:dyDescent="0.3">
      <c r="C41423" s="227"/>
    </row>
    <row r="41424" spans="3:3" ht="15.6" x14ac:dyDescent="0.3">
      <c r="C41424" s="227"/>
    </row>
    <row r="41425" spans="3:3" ht="15.6" x14ac:dyDescent="0.3">
      <c r="C41425" s="227"/>
    </row>
    <row r="41426" spans="3:3" ht="15.6" x14ac:dyDescent="0.3">
      <c r="C41426" s="227"/>
    </row>
    <row r="41427" spans="3:3" ht="15.6" x14ac:dyDescent="0.3">
      <c r="C41427" s="227"/>
    </row>
    <row r="41428" spans="3:3" ht="15.6" x14ac:dyDescent="0.3">
      <c r="C41428" s="227"/>
    </row>
    <row r="41429" spans="3:3" ht="15.6" x14ac:dyDescent="0.3">
      <c r="C41429" s="227"/>
    </row>
    <row r="41430" spans="3:3" ht="15.6" x14ac:dyDescent="0.3">
      <c r="C41430" s="227"/>
    </row>
    <row r="41431" spans="3:3" ht="15.6" x14ac:dyDescent="0.3">
      <c r="C41431" s="227"/>
    </row>
    <row r="41432" spans="3:3" ht="15.6" x14ac:dyDescent="0.3">
      <c r="C41432" s="227"/>
    </row>
    <row r="41433" spans="3:3" ht="15.6" x14ac:dyDescent="0.3">
      <c r="C41433" s="227"/>
    </row>
    <row r="41434" spans="3:3" ht="15.6" x14ac:dyDescent="0.3">
      <c r="C41434" s="227"/>
    </row>
    <row r="41435" spans="3:3" ht="15.6" x14ac:dyDescent="0.3">
      <c r="C41435" s="227"/>
    </row>
    <row r="41436" spans="3:3" ht="15.6" x14ac:dyDescent="0.3">
      <c r="C41436" s="227"/>
    </row>
    <row r="41437" spans="3:3" ht="15.6" x14ac:dyDescent="0.3">
      <c r="C41437" s="227"/>
    </row>
    <row r="41438" spans="3:3" ht="15.6" x14ac:dyDescent="0.3">
      <c r="C41438" s="227"/>
    </row>
    <row r="41439" spans="3:3" ht="15.6" x14ac:dyDescent="0.3">
      <c r="C41439" s="227"/>
    </row>
    <row r="41440" spans="3:3" ht="15.6" x14ac:dyDescent="0.3">
      <c r="C41440" s="227"/>
    </row>
    <row r="41441" spans="3:3" ht="15.6" x14ac:dyDescent="0.3">
      <c r="C41441" s="227"/>
    </row>
    <row r="41442" spans="3:3" ht="15.6" x14ac:dyDescent="0.3">
      <c r="C41442" s="227"/>
    </row>
    <row r="41443" spans="3:3" ht="15.6" x14ac:dyDescent="0.3">
      <c r="C41443" s="227"/>
    </row>
    <row r="41444" spans="3:3" ht="15.6" x14ac:dyDescent="0.3">
      <c r="C41444" s="227"/>
    </row>
    <row r="41445" spans="3:3" ht="15.6" x14ac:dyDescent="0.3">
      <c r="C41445" s="227"/>
    </row>
    <row r="41446" spans="3:3" ht="15.6" x14ac:dyDescent="0.3">
      <c r="C41446" s="227"/>
    </row>
    <row r="41447" spans="3:3" ht="15.6" x14ac:dyDescent="0.3">
      <c r="C41447" s="227"/>
    </row>
    <row r="41448" spans="3:3" ht="15.6" x14ac:dyDescent="0.3">
      <c r="C41448" s="227"/>
    </row>
    <row r="41449" spans="3:3" ht="15.6" x14ac:dyDescent="0.3">
      <c r="C41449" s="227"/>
    </row>
    <row r="41450" spans="3:3" ht="15.6" x14ac:dyDescent="0.3">
      <c r="C41450" s="227"/>
    </row>
    <row r="41451" spans="3:3" ht="15.6" x14ac:dyDescent="0.3">
      <c r="C41451" s="227"/>
    </row>
    <row r="41452" spans="3:3" ht="15.6" x14ac:dyDescent="0.3">
      <c r="C41452" s="227"/>
    </row>
    <row r="41453" spans="3:3" ht="15.6" x14ac:dyDescent="0.3">
      <c r="C41453" s="227"/>
    </row>
    <row r="41454" spans="3:3" ht="15.6" x14ac:dyDescent="0.3">
      <c r="C41454" s="227"/>
    </row>
    <row r="41455" spans="3:3" ht="15.6" x14ac:dyDescent="0.3">
      <c r="C41455" s="227"/>
    </row>
    <row r="41456" spans="3:3" ht="15.6" x14ac:dyDescent="0.3">
      <c r="C41456" s="227"/>
    </row>
    <row r="41457" spans="3:3" ht="15.6" x14ac:dyDescent="0.3">
      <c r="C41457" s="227"/>
    </row>
    <row r="41458" spans="3:3" ht="15.6" x14ac:dyDescent="0.3">
      <c r="C41458" s="227"/>
    </row>
    <row r="41459" spans="3:3" ht="15.6" x14ac:dyDescent="0.3">
      <c r="C41459" s="227"/>
    </row>
    <row r="41460" spans="3:3" ht="15.6" x14ac:dyDescent="0.3">
      <c r="C41460" s="227"/>
    </row>
    <row r="41461" spans="3:3" ht="15.6" x14ac:dyDescent="0.3">
      <c r="C41461" s="227"/>
    </row>
    <row r="41462" spans="3:3" ht="15.6" x14ac:dyDescent="0.3">
      <c r="C41462" s="227"/>
    </row>
    <row r="41463" spans="3:3" ht="15.6" x14ac:dyDescent="0.3">
      <c r="C41463" s="227"/>
    </row>
    <row r="41464" spans="3:3" ht="15.6" x14ac:dyDescent="0.3">
      <c r="C41464" s="227"/>
    </row>
    <row r="41465" spans="3:3" ht="15.6" x14ac:dyDescent="0.3">
      <c r="C41465" s="227"/>
    </row>
    <row r="41466" spans="3:3" ht="15.6" x14ac:dyDescent="0.3">
      <c r="C41466" s="227"/>
    </row>
    <row r="41467" spans="3:3" ht="15.6" x14ac:dyDescent="0.3">
      <c r="C41467" s="227"/>
    </row>
    <row r="41468" spans="3:3" ht="15.6" x14ac:dyDescent="0.3">
      <c r="C41468" s="227"/>
    </row>
    <row r="41469" spans="3:3" ht="15.6" x14ac:dyDescent="0.3">
      <c r="C41469" s="227"/>
    </row>
    <row r="41470" spans="3:3" ht="15.6" x14ac:dyDescent="0.3">
      <c r="C41470" s="227"/>
    </row>
    <row r="41471" spans="3:3" ht="15.6" x14ac:dyDescent="0.3">
      <c r="C41471" s="227"/>
    </row>
    <row r="41472" spans="3:3" ht="15.6" x14ac:dyDescent="0.3">
      <c r="C41472" s="227"/>
    </row>
    <row r="41473" spans="3:3" ht="15.6" x14ac:dyDescent="0.3">
      <c r="C41473" s="227"/>
    </row>
    <row r="41474" spans="3:3" ht="15.6" x14ac:dyDescent="0.3">
      <c r="C41474" s="227"/>
    </row>
    <row r="41475" spans="3:3" ht="15.6" x14ac:dyDescent="0.3">
      <c r="C41475" s="227"/>
    </row>
    <row r="41476" spans="3:3" ht="15.6" x14ac:dyDescent="0.3">
      <c r="C41476" s="227"/>
    </row>
    <row r="41477" spans="3:3" ht="15.6" x14ac:dyDescent="0.3">
      <c r="C41477" s="227"/>
    </row>
    <row r="41478" spans="3:3" ht="15.6" x14ac:dyDescent="0.3">
      <c r="C41478" s="227"/>
    </row>
    <row r="41479" spans="3:3" ht="15.6" x14ac:dyDescent="0.3">
      <c r="C41479" s="227"/>
    </row>
    <row r="41480" spans="3:3" ht="15.6" x14ac:dyDescent="0.3">
      <c r="C41480" s="227"/>
    </row>
    <row r="41481" spans="3:3" ht="15.6" x14ac:dyDescent="0.3">
      <c r="C41481" s="227"/>
    </row>
    <row r="41482" spans="3:3" ht="15.6" x14ac:dyDescent="0.3">
      <c r="C41482" s="227"/>
    </row>
    <row r="41483" spans="3:3" ht="15.6" x14ac:dyDescent="0.3">
      <c r="C41483" s="227"/>
    </row>
    <row r="41484" spans="3:3" ht="15.6" x14ac:dyDescent="0.3">
      <c r="C41484" s="227"/>
    </row>
    <row r="41485" spans="3:3" ht="15.6" x14ac:dyDescent="0.3">
      <c r="C41485" s="227"/>
    </row>
    <row r="41486" spans="3:3" ht="15.6" x14ac:dyDescent="0.3">
      <c r="C41486" s="227"/>
    </row>
    <row r="41487" spans="3:3" ht="15.6" x14ac:dyDescent="0.3">
      <c r="C41487" s="227"/>
    </row>
    <row r="41488" spans="3:3" ht="15.6" x14ac:dyDescent="0.3">
      <c r="C41488" s="227"/>
    </row>
    <row r="41489" spans="3:3" ht="15.6" x14ac:dyDescent="0.3">
      <c r="C41489" s="227"/>
    </row>
    <row r="41490" spans="3:3" ht="15.6" x14ac:dyDescent="0.3">
      <c r="C41490" s="227"/>
    </row>
    <row r="41491" spans="3:3" ht="15.6" x14ac:dyDescent="0.3">
      <c r="C41491" s="227"/>
    </row>
    <row r="41492" spans="3:3" ht="15.6" x14ac:dyDescent="0.3">
      <c r="C41492" s="227"/>
    </row>
    <row r="41493" spans="3:3" ht="15.6" x14ac:dyDescent="0.3">
      <c r="C41493" s="227"/>
    </row>
    <row r="41494" spans="3:3" ht="15.6" x14ac:dyDescent="0.3">
      <c r="C41494" s="227"/>
    </row>
    <row r="41495" spans="3:3" ht="15.6" x14ac:dyDescent="0.3">
      <c r="C41495" s="227"/>
    </row>
    <row r="41496" spans="3:3" ht="15.6" x14ac:dyDescent="0.3">
      <c r="C41496" s="227"/>
    </row>
    <row r="41497" spans="3:3" ht="15.6" x14ac:dyDescent="0.3">
      <c r="C41497" s="227"/>
    </row>
    <row r="41498" spans="3:3" ht="15.6" x14ac:dyDescent="0.3">
      <c r="C41498" s="227"/>
    </row>
    <row r="41499" spans="3:3" ht="15.6" x14ac:dyDescent="0.3">
      <c r="C41499" s="227"/>
    </row>
    <row r="41500" spans="3:3" ht="15.6" x14ac:dyDescent="0.3">
      <c r="C41500" s="227"/>
    </row>
    <row r="41501" spans="3:3" ht="15.6" x14ac:dyDescent="0.3">
      <c r="C41501" s="227"/>
    </row>
    <row r="41502" spans="3:3" ht="15.6" x14ac:dyDescent="0.3">
      <c r="C41502" s="227"/>
    </row>
    <row r="41503" spans="3:3" ht="15.6" x14ac:dyDescent="0.3">
      <c r="C41503" s="227"/>
    </row>
    <row r="41504" spans="3:3" ht="15.6" x14ac:dyDescent="0.3">
      <c r="C41504" s="227"/>
    </row>
    <row r="41505" spans="3:3" ht="15.6" x14ac:dyDescent="0.3">
      <c r="C41505" s="227"/>
    </row>
    <row r="41506" spans="3:3" ht="15.6" x14ac:dyDescent="0.3">
      <c r="C41506" s="227"/>
    </row>
    <row r="41507" spans="3:3" ht="15.6" x14ac:dyDescent="0.3">
      <c r="C41507" s="227"/>
    </row>
    <row r="41508" spans="3:3" ht="15.6" x14ac:dyDescent="0.3">
      <c r="C41508" s="227"/>
    </row>
    <row r="41509" spans="3:3" ht="15.6" x14ac:dyDescent="0.3">
      <c r="C41509" s="227"/>
    </row>
    <row r="41510" spans="3:3" ht="15.6" x14ac:dyDescent="0.3">
      <c r="C41510" s="227"/>
    </row>
    <row r="41511" spans="3:3" ht="15.6" x14ac:dyDescent="0.3">
      <c r="C41511" s="227"/>
    </row>
    <row r="41512" spans="3:3" ht="15.6" x14ac:dyDescent="0.3">
      <c r="C41512" s="227"/>
    </row>
    <row r="41513" spans="3:3" ht="15.6" x14ac:dyDescent="0.3">
      <c r="C41513" s="227"/>
    </row>
    <row r="41514" spans="3:3" ht="15.6" x14ac:dyDescent="0.3">
      <c r="C41514" s="227"/>
    </row>
    <row r="41515" spans="3:3" ht="15.6" x14ac:dyDescent="0.3">
      <c r="C41515" s="227"/>
    </row>
    <row r="41516" spans="3:3" ht="15.6" x14ac:dyDescent="0.3">
      <c r="C41516" s="227"/>
    </row>
    <row r="41517" spans="3:3" ht="15.6" x14ac:dyDescent="0.3">
      <c r="C41517" s="227"/>
    </row>
    <row r="41518" spans="3:3" ht="15.6" x14ac:dyDescent="0.3">
      <c r="C41518" s="227"/>
    </row>
    <row r="41519" spans="3:3" ht="15.6" x14ac:dyDescent="0.3">
      <c r="C41519" s="227"/>
    </row>
    <row r="41520" spans="3:3" ht="15.6" x14ac:dyDescent="0.3">
      <c r="C41520" s="227"/>
    </row>
    <row r="41521" spans="3:3" ht="15.6" x14ac:dyDescent="0.3">
      <c r="C41521" s="227"/>
    </row>
    <row r="41522" spans="3:3" ht="15.6" x14ac:dyDescent="0.3">
      <c r="C41522" s="227"/>
    </row>
    <row r="41523" spans="3:3" ht="15.6" x14ac:dyDescent="0.3">
      <c r="C41523" s="227"/>
    </row>
    <row r="41524" spans="3:3" ht="15.6" x14ac:dyDescent="0.3">
      <c r="C41524" s="227"/>
    </row>
    <row r="41525" spans="3:3" ht="15.6" x14ac:dyDescent="0.3">
      <c r="C41525" s="227"/>
    </row>
    <row r="41526" spans="3:3" ht="15.6" x14ac:dyDescent="0.3">
      <c r="C41526" s="227"/>
    </row>
    <row r="41527" spans="3:3" ht="15.6" x14ac:dyDescent="0.3">
      <c r="C41527" s="227"/>
    </row>
    <row r="41528" spans="3:3" ht="15.6" x14ac:dyDescent="0.3">
      <c r="C41528" s="227"/>
    </row>
    <row r="41529" spans="3:3" ht="15.6" x14ac:dyDescent="0.3">
      <c r="C41529" s="227"/>
    </row>
    <row r="41530" spans="3:3" ht="15.6" x14ac:dyDescent="0.3">
      <c r="C41530" s="227"/>
    </row>
    <row r="41531" spans="3:3" ht="15.6" x14ac:dyDescent="0.3">
      <c r="C41531" s="227"/>
    </row>
    <row r="41532" spans="3:3" ht="15.6" x14ac:dyDescent="0.3">
      <c r="C41532" s="227"/>
    </row>
    <row r="41533" spans="3:3" ht="15.6" x14ac:dyDescent="0.3">
      <c r="C41533" s="227"/>
    </row>
    <row r="41534" spans="3:3" ht="15.6" x14ac:dyDescent="0.3">
      <c r="C41534" s="227"/>
    </row>
    <row r="41535" spans="3:3" ht="15.6" x14ac:dyDescent="0.3">
      <c r="C41535" s="227"/>
    </row>
    <row r="41536" spans="3:3" ht="15.6" x14ac:dyDescent="0.3">
      <c r="C41536" s="227"/>
    </row>
    <row r="41537" spans="3:3" ht="15.6" x14ac:dyDescent="0.3">
      <c r="C41537" s="227"/>
    </row>
    <row r="41538" spans="3:3" ht="15.6" x14ac:dyDescent="0.3">
      <c r="C41538" s="227"/>
    </row>
    <row r="41539" spans="3:3" ht="15.6" x14ac:dyDescent="0.3">
      <c r="C41539" s="227"/>
    </row>
    <row r="41540" spans="3:3" ht="15.6" x14ac:dyDescent="0.3">
      <c r="C41540" s="227"/>
    </row>
    <row r="41541" spans="3:3" ht="15.6" x14ac:dyDescent="0.3">
      <c r="C41541" s="227"/>
    </row>
    <row r="41542" spans="3:3" ht="15.6" x14ac:dyDescent="0.3">
      <c r="C41542" s="227"/>
    </row>
    <row r="41543" spans="3:3" ht="15.6" x14ac:dyDescent="0.3">
      <c r="C41543" s="227"/>
    </row>
    <row r="41544" spans="3:3" ht="15.6" x14ac:dyDescent="0.3">
      <c r="C41544" s="227"/>
    </row>
    <row r="41545" spans="3:3" ht="15.6" x14ac:dyDescent="0.3">
      <c r="C41545" s="227"/>
    </row>
    <row r="41546" spans="3:3" ht="15.6" x14ac:dyDescent="0.3">
      <c r="C41546" s="227"/>
    </row>
    <row r="41547" spans="3:3" ht="15.6" x14ac:dyDescent="0.3">
      <c r="C41547" s="227"/>
    </row>
    <row r="41548" spans="3:3" ht="15.6" x14ac:dyDescent="0.3">
      <c r="C41548" s="227"/>
    </row>
    <row r="41549" spans="3:3" ht="15.6" x14ac:dyDescent="0.3">
      <c r="C41549" s="227"/>
    </row>
    <row r="41550" spans="3:3" ht="15.6" x14ac:dyDescent="0.3">
      <c r="C41550" s="227"/>
    </row>
    <row r="41551" spans="3:3" ht="15.6" x14ac:dyDescent="0.3">
      <c r="C41551" s="227"/>
    </row>
    <row r="41552" spans="3:3" ht="15.6" x14ac:dyDescent="0.3">
      <c r="C41552" s="227"/>
    </row>
    <row r="41553" spans="3:3" ht="15.6" x14ac:dyDescent="0.3">
      <c r="C41553" s="227"/>
    </row>
    <row r="41554" spans="3:3" ht="15.6" x14ac:dyDescent="0.3">
      <c r="C41554" s="227"/>
    </row>
    <row r="41555" spans="3:3" ht="15.6" x14ac:dyDescent="0.3">
      <c r="C41555" s="227"/>
    </row>
    <row r="41556" spans="3:3" ht="15.6" x14ac:dyDescent="0.3">
      <c r="C41556" s="227"/>
    </row>
    <row r="41557" spans="3:3" ht="15.6" x14ac:dyDescent="0.3">
      <c r="C41557" s="227"/>
    </row>
    <row r="41558" spans="3:3" ht="15.6" x14ac:dyDescent="0.3">
      <c r="C41558" s="227"/>
    </row>
    <row r="41559" spans="3:3" ht="15.6" x14ac:dyDescent="0.3">
      <c r="C41559" s="227"/>
    </row>
    <row r="41560" spans="3:3" ht="15.6" x14ac:dyDescent="0.3">
      <c r="C41560" s="227"/>
    </row>
    <row r="41561" spans="3:3" ht="15.6" x14ac:dyDescent="0.3">
      <c r="C41561" s="227"/>
    </row>
    <row r="41562" spans="3:3" ht="15.6" x14ac:dyDescent="0.3">
      <c r="C41562" s="227"/>
    </row>
    <row r="41563" spans="3:3" ht="15.6" x14ac:dyDescent="0.3">
      <c r="C41563" s="227"/>
    </row>
    <row r="41564" spans="3:3" ht="15.6" x14ac:dyDescent="0.3">
      <c r="C41564" s="227"/>
    </row>
    <row r="41565" spans="3:3" ht="15.6" x14ac:dyDescent="0.3">
      <c r="C41565" s="227"/>
    </row>
    <row r="41566" spans="3:3" ht="15.6" x14ac:dyDescent="0.3">
      <c r="C41566" s="227"/>
    </row>
    <row r="41567" spans="3:3" ht="15.6" x14ac:dyDescent="0.3">
      <c r="C41567" s="227"/>
    </row>
    <row r="41568" spans="3:3" ht="15.6" x14ac:dyDescent="0.3">
      <c r="C41568" s="227"/>
    </row>
    <row r="41569" spans="3:3" ht="15.6" x14ac:dyDescent="0.3">
      <c r="C41569" s="227"/>
    </row>
    <row r="41570" spans="3:3" ht="15.6" x14ac:dyDescent="0.3">
      <c r="C41570" s="227"/>
    </row>
    <row r="41571" spans="3:3" ht="15.6" x14ac:dyDescent="0.3">
      <c r="C41571" s="227"/>
    </row>
    <row r="41572" spans="3:3" ht="15.6" x14ac:dyDescent="0.3">
      <c r="C41572" s="227"/>
    </row>
    <row r="41573" spans="3:3" ht="15.6" x14ac:dyDescent="0.3">
      <c r="C41573" s="227"/>
    </row>
    <row r="41574" spans="3:3" ht="15.6" x14ac:dyDescent="0.3">
      <c r="C41574" s="227"/>
    </row>
    <row r="41575" spans="3:3" ht="15.6" x14ac:dyDescent="0.3">
      <c r="C41575" s="227"/>
    </row>
    <row r="41576" spans="3:3" ht="15.6" x14ac:dyDescent="0.3">
      <c r="C41576" s="227"/>
    </row>
    <row r="41577" spans="3:3" ht="15.6" x14ac:dyDescent="0.3">
      <c r="C41577" s="227"/>
    </row>
    <row r="41578" spans="3:3" ht="15.6" x14ac:dyDescent="0.3">
      <c r="C41578" s="227"/>
    </row>
    <row r="41579" spans="3:3" ht="15.6" x14ac:dyDescent="0.3">
      <c r="C41579" s="227"/>
    </row>
    <row r="41580" spans="3:3" ht="15.6" x14ac:dyDescent="0.3">
      <c r="C41580" s="227"/>
    </row>
    <row r="41581" spans="3:3" ht="15.6" x14ac:dyDescent="0.3">
      <c r="C41581" s="227"/>
    </row>
    <row r="41582" spans="3:3" ht="15.6" x14ac:dyDescent="0.3">
      <c r="C41582" s="227"/>
    </row>
    <row r="41583" spans="3:3" ht="15.6" x14ac:dyDescent="0.3">
      <c r="C41583" s="227"/>
    </row>
    <row r="41584" spans="3:3" ht="15.6" x14ac:dyDescent="0.3">
      <c r="C41584" s="227"/>
    </row>
    <row r="41585" spans="3:3" ht="15.6" x14ac:dyDescent="0.3">
      <c r="C41585" s="227"/>
    </row>
    <row r="41586" spans="3:3" ht="15.6" x14ac:dyDescent="0.3">
      <c r="C41586" s="227"/>
    </row>
    <row r="41587" spans="3:3" ht="15.6" x14ac:dyDescent="0.3">
      <c r="C41587" s="227"/>
    </row>
    <row r="41588" spans="3:3" ht="15.6" x14ac:dyDescent="0.3">
      <c r="C41588" s="227"/>
    </row>
    <row r="41589" spans="3:3" ht="15.6" x14ac:dyDescent="0.3">
      <c r="C41589" s="227"/>
    </row>
    <row r="41590" spans="3:3" ht="15.6" x14ac:dyDescent="0.3">
      <c r="C41590" s="227"/>
    </row>
    <row r="41591" spans="3:3" ht="15.6" x14ac:dyDescent="0.3">
      <c r="C41591" s="227"/>
    </row>
    <row r="41592" spans="3:3" ht="15.6" x14ac:dyDescent="0.3">
      <c r="C41592" s="227"/>
    </row>
    <row r="41593" spans="3:3" ht="15.6" x14ac:dyDescent="0.3">
      <c r="C41593" s="227"/>
    </row>
    <row r="41594" spans="3:3" ht="15.6" x14ac:dyDescent="0.3">
      <c r="C41594" s="227"/>
    </row>
    <row r="41595" spans="3:3" ht="15.6" x14ac:dyDescent="0.3">
      <c r="C41595" s="227"/>
    </row>
    <row r="41596" spans="3:3" ht="15.6" x14ac:dyDescent="0.3">
      <c r="C41596" s="227"/>
    </row>
    <row r="41597" spans="3:3" ht="15.6" x14ac:dyDescent="0.3">
      <c r="C41597" s="227"/>
    </row>
    <row r="41598" spans="3:3" ht="15.6" x14ac:dyDescent="0.3">
      <c r="C41598" s="227"/>
    </row>
    <row r="41599" spans="3:3" ht="15.6" x14ac:dyDescent="0.3">
      <c r="C41599" s="227"/>
    </row>
    <row r="41600" spans="3:3" ht="15.6" x14ac:dyDescent="0.3">
      <c r="C41600" s="227"/>
    </row>
    <row r="41601" spans="3:3" ht="15.6" x14ac:dyDescent="0.3">
      <c r="C41601" s="227"/>
    </row>
    <row r="41602" spans="3:3" ht="15.6" x14ac:dyDescent="0.3">
      <c r="C41602" s="227"/>
    </row>
    <row r="41603" spans="3:3" ht="15.6" x14ac:dyDescent="0.3">
      <c r="C41603" s="227"/>
    </row>
    <row r="41604" spans="3:3" ht="15.6" x14ac:dyDescent="0.3">
      <c r="C41604" s="227"/>
    </row>
    <row r="41605" spans="3:3" ht="15.6" x14ac:dyDescent="0.3">
      <c r="C41605" s="227"/>
    </row>
    <row r="41606" spans="3:3" ht="15.6" x14ac:dyDescent="0.3">
      <c r="C41606" s="227"/>
    </row>
    <row r="41607" spans="3:3" ht="15.6" x14ac:dyDescent="0.3">
      <c r="C41607" s="227"/>
    </row>
    <row r="41608" spans="3:3" ht="15.6" x14ac:dyDescent="0.3">
      <c r="C41608" s="227"/>
    </row>
    <row r="41609" spans="3:3" ht="15.6" x14ac:dyDescent="0.3">
      <c r="C41609" s="227"/>
    </row>
    <row r="41610" spans="3:3" ht="15.6" x14ac:dyDescent="0.3">
      <c r="C41610" s="227"/>
    </row>
    <row r="41611" spans="3:3" ht="15.6" x14ac:dyDescent="0.3">
      <c r="C41611" s="227"/>
    </row>
    <row r="41612" spans="3:3" ht="15.6" x14ac:dyDescent="0.3">
      <c r="C41612" s="227"/>
    </row>
    <row r="41613" spans="3:3" ht="15.6" x14ac:dyDescent="0.3">
      <c r="C41613" s="227"/>
    </row>
    <row r="41614" spans="3:3" ht="15.6" x14ac:dyDescent="0.3">
      <c r="C41614" s="227"/>
    </row>
    <row r="41615" spans="3:3" ht="15.6" x14ac:dyDescent="0.3">
      <c r="C41615" s="227"/>
    </row>
    <row r="41616" spans="3:3" ht="15.6" x14ac:dyDescent="0.3">
      <c r="C41616" s="227"/>
    </row>
    <row r="41617" spans="3:3" ht="15.6" x14ac:dyDescent="0.3">
      <c r="C41617" s="227"/>
    </row>
    <row r="41618" spans="3:3" ht="15.6" x14ac:dyDescent="0.3">
      <c r="C41618" s="227"/>
    </row>
    <row r="41619" spans="3:3" ht="15.6" x14ac:dyDescent="0.3">
      <c r="C41619" s="227"/>
    </row>
    <row r="41620" spans="3:3" ht="15.6" x14ac:dyDescent="0.3">
      <c r="C41620" s="227"/>
    </row>
    <row r="41621" spans="3:3" ht="15.6" x14ac:dyDescent="0.3">
      <c r="C41621" s="227"/>
    </row>
    <row r="41622" spans="3:3" ht="15.6" x14ac:dyDescent="0.3">
      <c r="C41622" s="227"/>
    </row>
    <row r="41623" spans="3:3" ht="15.6" x14ac:dyDescent="0.3">
      <c r="C41623" s="227"/>
    </row>
    <row r="41624" spans="3:3" ht="15.6" x14ac:dyDescent="0.3">
      <c r="C41624" s="227"/>
    </row>
    <row r="41625" spans="3:3" ht="15.6" x14ac:dyDescent="0.3">
      <c r="C41625" s="227"/>
    </row>
    <row r="41626" spans="3:3" ht="15.6" x14ac:dyDescent="0.3">
      <c r="C41626" s="227"/>
    </row>
    <row r="41627" spans="3:3" ht="15.6" x14ac:dyDescent="0.3">
      <c r="C41627" s="227"/>
    </row>
    <row r="41628" spans="3:3" ht="15.6" x14ac:dyDescent="0.3">
      <c r="C41628" s="227"/>
    </row>
    <row r="41629" spans="3:3" ht="15.6" x14ac:dyDescent="0.3">
      <c r="C41629" s="227"/>
    </row>
    <row r="41630" spans="3:3" ht="15.6" x14ac:dyDescent="0.3">
      <c r="C41630" s="227"/>
    </row>
    <row r="41631" spans="3:3" ht="15.6" x14ac:dyDescent="0.3">
      <c r="C41631" s="227"/>
    </row>
    <row r="41632" spans="3:3" ht="15.6" x14ac:dyDescent="0.3">
      <c r="C41632" s="227"/>
    </row>
    <row r="41633" spans="3:3" ht="15.6" x14ac:dyDescent="0.3">
      <c r="C41633" s="227"/>
    </row>
    <row r="41634" spans="3:3" ht="15.6" x14ac:dyDescent="0.3">
      <c r="C41634" s="227"/>
    </row>
    <row r="41635" spans="3:3" ht="15.6" x14ac:dyDescent="0.3">
      <c r="C41635" s="227"/>
    </row>
    <row r="41636" spans="3:3" ht="15.6" x14ac:dyDescent="0.3">
      <c r="C41636" s="227"/>
    </row>
    <row r="41637" spans="3:3" ht="15.6" x14ac:dyDescent="0.3">
      <c r="C41637" s="227"/>
    </row>
    <row r="41638" spans="3:3" ht="15.6" x14ac:dyDescent="0.3">
      <c r="C41638" s="227"/>
    </row>
    <row r="41639" spans="3:3" ht="15.6" x14ac:dyDescent="0.3">
      <c r="C41639" s="227"/>
    </row>
    <row r="41640" spans="3:3" ht="15.6" x14ac:dyDescent="0.3">
      <c r="C41640" s="227"/>
    </row>
    <row r="41641" spans="3:3" ht="15.6" x14ac:dyDescent="0.3">
      <c r="C41641" s="227"/>
    </row>
    <row r="41642" spans="3:3" ht="15.6" x14ac:dyDescent="0.3">
      <c r="C41642" s="227"/>
    </row>
    <row r="41643" spans="3:3" ht="15.6" x14ac:dyDescent="0.3">
      <c r="C41643" s="227"/>
    </row>
    <row r="41644" spans="3:3" ht="15.6" x14ac:dyDescent="0.3">
      <c r="C41644" s="227"/>
    </row>
    <row r="41645" spans="3:3" ht="15.6" x14ac:dyDescent="0.3">
      <c r="C41645" s="227"/>
    </row>
    <row r="41646" spans="3:3" ht="15.6" x14ac:dyDescent="0.3">
      <c r="C41646" s="227"/>
    </row>
    <row r="41647" spans="3:3" ht="15.6" x14ac:dyDescent="0.3">
      <c r="C41647" s="227"/>
    </row>
    <row r="41648" spans="3:3" ht="15.6" x14ac:dyDescent="0.3">
      <c r="C41648" s="227"/>
    </row>
    <row r="41649" spans="3:3" ht="15.6" x14ac:dyDescent="0.3">
      <c r="C41649" s="227"/>
    </row>
    <row r="41650" spans="3:3" ht="15.6" x14ac:dyDescent="0.3">
      <c r="C41650" s="227"/>
    </row>
    <row r="41651" spans="3:3" ht="15.6" x14ac:dyDescent="0.3">
      <c r="C41651" s="227"/>
    </row>
    <row r="41652" spans="3:3" ht="15.6" x14ac:dyDescent="0.3">
      <c r="C41652" s="227"/>
    </row>
    <row r="41653" spans="3:3" ht="15.6" x14ac:dyDescent="0.3">
      <c r="C41653" s="227"/>
    </row>
    <row r="41654" spans="3:3" ht="15.6" x14ac:dyDescent="0.3">
      <c r="C41654" s="227"/>
    </row>
    <row r="41655" spans="3:3" ht="15.6" x14ac:dyDescent="0.3">
      <c r="C41655" s="227"/>
    </row>
    <row r="41656" spans="3:3" ht="15.6" x14ac:dyDescent="0.3">
      <c r="C41656" s="227"/>
    </row>
    <row r="41657" spans="3:3" ht="15.6" x14ac:dyDescent="0.3">
      <c r="C41657" s="227"/>
    </row>
    <row r="41658" spans="3:3" ht="15.6" x14ac:dyDescent="0.3">
      <c r="C41658" s="227"/>
    </row>
    <row r="41659" spans="3:3" ht="15.6" x14ac:dyDescent="0.3">
      <c r="C41659" s="227"/>
    </row>
    <row r="41660" spans="3:3" ht="15.6" x14ac:dyDescent="0.3">
      <c r="C41660" s="227"/>
    </row>
    <row r="41661" spans="3:3" ht="15.6" x14ac:dyDescent="0.3">
      <c r="C41661" s="227"/>
    </row>
    <row r="41662" spans="3:3" ht="15.6" x14ac:dyDescent="0.3">
      <c r="C41662" s="227"/>
    </row>
    <row r="41663" spans="3:3" ht="15.6" x14ac:dyDescent="0.3">
      <c r="C41663" s="227"/>
    </row>
    <row r="41664" spans="3:3" ht="15.6" x14ac:dyDescent="0.3">
      <c r="C41664" s="227"/>
    </row>
    <row r="41665" spans="3:3" ht="15.6" x14ac:dyDescent="0.3">
      <c r="C41665" s="227"/>
    </row>
    <row r="41666" spans="3:3" ht="15.6" x14ac:dyDescent="0.3">
      <c r="C41666" s="227"/>
    </row>
    <row r="41667" spans="3:3" ht="15.6" x14ac:dyDescent="0.3">
      <c r="C41667" s="227"/>
    </row>
    <row r="41668" spans="3:3" ht="15.6" x14ac:dyDescent="0.3">
      <c r="C41668" s="227"/>
    </row>
    <row r="41669" spans="3:3" ht="15.6" x14ac:dyDescent="0.3">
      <c r="C41669" s="227"/>
    </row>
    <row r="41670" spans="3:3" ht="15.6" x14ac:dyDescent="0.3">
      <c r="C41670" s="227"/>
    </row>
    <row r="41671" spans="3:3" ht="15.6" x14ac:dyDescent="0.3">
      <c r="C41671" s="227"/>
    </row>
    <row r="41672" spans="3:3" ht="15.6" x14ac:dyDescent="0.3">
      <c r="C41672" s="227"/>
    </row>
    <row r="41673" spans="3:3" ht="15.6" x14ac:dyDescent="0.3">
      <c r="C41673" s="227"/>
    </row>
    <row r="41674" spans="3:3" ht="15.6" x14ac:dyDescent="0.3">
      <c r="C41674" s="227"/>
    </row>
    <row r="41675" spans="3:3" ht="15.6" x14ac:dyDescent="0.3">
      <c r="C41675" s="227"/>
    </row>
    <row r="41676" spans="3:3" ht="15.6" x14ac:dyDescent="0.3">
      <c r="C41676" s="227"/>
    </row>
    <row r="41677" spans="3:3" ht="15.6" x14ac:dyDescent="0.3">
      <c r="C41677" s="227"/>
    </row>
    <row r="41678" spans="3:3" ht="15.6" x14ac:dyDescent="0.3">
      <c r="C41678" s="227"/>
    </row>
    <row r="41679" spans="3:3" ht="15.6" x14ac:dyDescent="0.3">
      <c r="C41679" s="227"/>
    </row>
    <row r="41680" spans="3:3" ht="15.6" x14ac:dyDescent="0.3">
      <c r="C41680" s="227"/>
    </row>
    <row r="41681" spans="3:3" ht="15.6" x14ac:dyDescent="0.3">
      <c r="C41681" s="227"/>
    </row>
    <row r="41682" spans="3:3" ht="15.6" x14ac:dyDescent="0.3">
      <c r="C41682" s="227"/>
    </row>
    <row r="41683" spans="3:3" ht="15.6" x14ac:dyDescent="0.3">
      <c r="C41683" s="227"/>
    </row>
    <row r="41684" spans="3:3" ht="15.6" x14ac:dyDescent="0.3">
      <c r="C41684" s="227"/>
    </row>
    <row r="41685" spans="3:3" ht="15.6" x14ac:dyDescent="0.3">
      <c r="C41685" s="227"/>
    </row>
    <row r="41686" spans="3:3" ht="15.6" x14ac:dyDescent="0.3">
      <c r="C41686" s="227"/>
    </row>
    <row r="41687" spans="3:3" ht="15.6" x14ac:dyDescent="0.3">
      <c r="C41687" s="227"/>
    </row>
    <row r="41688" spans="3:3" ht="15.6" x14ac:dyDescent="0.3">
      <c r="C41688" s="227"/>
    </row>
    <row r="41689" spans="3:3" ht="15.6" x14ac:dyDescent="0.3">
      <c r="C41689" s="227"/>
    </row>
    <row r="41690" spans="3:3" ht="15.6" x14ac:dyDescent="0.3">
      <c r="C41690" s="227"/>
    </row>
    <row r="41691" spans="3:3" ht="15.6" x14ac:dyDescent="0.3">
      <c r="C41691" s="227"/>
    </row>
    <row r="41692" spans="3:3" ht="15.6" x14ac:dyDescent="0.3">
      <c r="C41692" s="227"/>
    </row>
    <row r="41693" spans="3:3" ht="15.6" x14ac:dyDescent="0.3">
      <c r="C41693" s="227"/>
    </row>
    <row r="41694" spans="3:3" ht="15.6" x14ac:dyDescent="0.3">
      <c r="C41694" s="227"/>
    </row>
    <row r="41695" spans="3:3" ht="15.6" x14ac:dyDescent="0.3">
      <c r="C41695" s="227"/>
    </row>
    <row r="41696" spans="3:3" ht="15.6" x14ac:dyDescent="0.3">
      <c r="C41696" s="227"/>
    </row>
    <row r="41697" spans="3:3" ht="15.6" x14ac:dyDescent="0.3">
      <c r="C41697" s="227"/>
    </row>
    <row r="41698" spans="3:3" ht="15.6" x14ac:dyDescent="0.3">
      <c r="C41698" s="227"/>
    </row>
    <row r="41699" spans="3:3" ht="15.6" x14ac:dyDescent="0.3">
      <c r="C41699" s="227"/>
    </row>
    <row r="41700" spans="3:3" ht="15.6" x14ac:dyDescent="0.3">
      <c r="C41700" s="227"/>
    </row>
    <row r="41701" spans="3:3" ht="15.6" x14ac:dyDescent="0.3">
      <c r="C41701" s="227"/>
    </row>
    <row r="41702" spans="3:3" ht="15.6" x14ac:dyDescent="0.3">
      <c r="C41702" s="227"/>
    </row>
    <row r="41703" spans="3:3" ht="15.6" x14ac:dyDescent="0.3">
      <c r="C41703" s="227"/>
    </row>
    <row r="41704" spans="3:3" ht="15.6" x14ac:dyDescent="0.3">
      <c r="C41704" s="227"/>
    </row>
    <row r="41705" spans="3:3" ht="15.6" x14ac:dyDescent="0.3">
      <c r="C41705" s="227"/>
    </row>
    <row r="41706" spans="3:3" ht="15.6" x14ac:dyDescent="0.3">
      <c r="C41706" s="227"/>
    </row>
    <row r="41707" spans="3:3" ht="15.6" x14ac:dyDescent="0.3">
      <c r="C41707" s="227"/>
    </row>
    <row r="41708" spans="3:3" ht="15.6" x14ac:dyDescent="0.3">
      <c r="C41708" s="227"/>
    </row>
    <row r="41709" spans="3:3" ht="15.6" x14ac:dyDescent="0.3">
      <c r="C41709" s="227"/>
    </row>
    <row r="41710" spans="3:3" ht="15.6" x14ac:dyDescent="0.3">
      <c r="C41710" s="227"/>
    </row>
    <row r="41711" spans="3:3" ht="15.6" x14ac:dyDescent="0.3">
      <c r="C41711" s="227"/>
    </row>
    <row r="41712" spans="3:3" ht="15.6" x14ac:dyDescent="0.3">
      <c r="C41712" s="227"/>
    </row>
    <row r="41713" spans="3:3" ht="15.6" x14ac:dyDescent="0.3">
      <c r="C41713" s="227"/>
    </row>
    <row r="41714" spans="3:3" ht="15.6" x14ac:dyDescent="0.3">
      <c r="C41714" s="227"/>
    </row>
    <row r="41715" spans="3:3" ht="15.6" x14ac:dyDescent="0.3">
      <c r="C41715" s="227"/>
    </row>
    <row r="41716" spans="3:3" ht="15.6" x14ac:dyDescent="0.3">
      <c r="C41716" s="227"/>
    </row>
    <row r="41717" spans="3:3" ht="15.6" x14ac:dyDescent="0.3">
      <c r="C41717" s="227"/>
    </row>
    <row r="41718" spans="3:3" ht="15.6" x14ac:dyDescent="0.3">
      <c r="C41718" s="227"/>
    </row>
    <row r="41719" spans="3:3" ht="15.6" x14ac:dyDescent="0.3">
      <c r="C41719" s="227"/>
    </row>
    <row r="41720" spans="3:3" ht="15.6" x14ac:dyDescent="0.3">
      <c r="C41720" s="227"/>
    </row>
    <row r="41721" spans="3:3" ht="15.6" x14ac:dyDescent="0.3">
      <c r="C41721" s="227"/>
    </row>
    <row r="41722" spans="3:3" ht="15.6" x14ac:dyDescent="0.3">
      <c r="C41722" s="227"/>
    </row>
    <row r="41723" spans="3:3" ht="15.6" x14ac:dyDescent="0.3">
      <c r="C41723" s="227"/>
    </row>
    <row r="41724" spans="3:3" ht="15.6" x14ac:dyDescent="0.3">
      <c r="C41724" s="227"/>
    </row>
    <row r="41725" spans="3:3" ht="15.6" x14ac:dyDescent="0.3">
      <c r="C41725" s="227"/>
    </row>
    <row r="41726" spans="3:3" ht="15.6" x14ac:dyDescent="0.3">
      <c r="C41726" s="227"/>
    </row>
    <row r="41727" spans="3:3" ht="15.6" x14ac:dyDescent="0.3">
      <c r="C41727" s="227"/>
    </row>
    <row r="41728" spans="3:3" ht="15.6" x14ac:dyDescent="0.3">
      <c r="C41728" s="227"/>
    </row>
    <row r="41729" spans="3:3" ht="15.6" x14ac:dyDescent="0.3">
      <c r="C41729" s="227"/>
    </row>
    <row r="41730" spans="3:3" ht="15.6" x14ac:dyDescent="0.3">
      <c r="C41730" s="227"/>
    </row>
    <row r="41731" spans="3:3" ht="15.6" x14ac:dyDescent="0.3">
      <c r="C41731" s="227"/>
    </row>
    <row r="41732" spans="3:3" ht="15.6" x14ac:dyDescent="0.3">
      <c r="C41732" s="227"/>
    </row>
    <row r="41733" spans="3:3" ht="15.6" x14ac:dyDescent="0.3">
      <c r="C41733" s="227"/>
    </row>
    <row r="41734" spans="3:3" ht="15.6" x14ac:dyDescent="0.3">
      <c r="C41734" s="227"/>
    </row>
    <row r="41735" spans="3:3" ht="15.6" x14ac:dyDescent="0.3">
      <c r="C41735" s="227"/>
    </row>
    <row r="41736" spans="3:3" ht="15.6" x14ac:dyDescent="0.3">
      <c r="C41736" s="227"/>
    </row>
    <row r="41737" spans="3:3" ht="15.6" x14ac:dyDescent="0.3">
      <c r="C41737" s="227"/>
    </row>
    <row r="41738" spans="3:3" ht="15.6" x14ac:dyDescent="0.3">
      <c r="C41738" s="227"/>
    </row>
    <row r="41739" spans="3:3" ht="15.6" x14ac:dyDescent="0.3">
      <c r="C41739" s="227"/>
    </row>
    <row r="41740" spans="3:3" ht="15.6" x14ac:dyDescent="0.3">
      <c r="C41740" s="227"/>
    </row>
    <row r="41741" spans="3:3" ht="15.6" x14ac:dyDescent="0.3">
      <c r="C41741" s="227"/>
    </row>
    <row r="41742" spans="3:3" ht="15.6" x14ac:dyDescent="0.3">
      <c r="C41742" s="227"/>
    </row>
    <row r="41743" spans="3:3" ht="15.6" x14ac:dyDescent="0.3">
      <c r="C41743" s="227"/>
    </row>
    <row r="41744" spans="3:3" ht="15.6" x14ac:dyDescent="0.3">
      <c r="C41744" s="227"/>
    </row>
    <row r="41745" spans="3:3" ht="15.6" x14ac:dyDescent="0.3">
      <c r="C41745" s="227"/>
    </row>
    <row r="41746" spans="3:3" ht="15.6" x14ac:dyDescent="0.3">
      <c r="C41746" s="227"/>
    </row>
    <row r="41747" spans="3:3" ht="15.6" x14ac:dyDescent="0.3">
      <c r="C41747" s="227"/>
    </row>
    <row r="41748" spans="3:3" ht="15.6" x14ac:dyDescent="0.3">
      <c r="C41748" s="227"/>
    </row>
    <row r="41749" spans="3:3" ht="15.6" x14ac:dyDescent="0.3">
      <c r="C41749" s="227"/>
    </row>
    <row r="41750" spans="3:3" ht="15.6" x14ac:dyDescent="0.3">
      <c r="C41750" s="227"/>
    </row>
    <row r="41751" spans="3:3" ht="15.6" x14ac:dyDescent="0.3">
      <c r="C41751" s="227"/>
    </row>
    <row r="41752" spans="3:3" ht="15.6" x14ac:dyDescent="0.3">
      <c r="C41752" s="227"/>
    </row>
    <row r="41753" spans="3:3" ht="15.6" x14ac:dyDescent="0.3">
      <c r="C41753" s="227"/>
    </row>
    <row r="41754" spans="3:3" ht="15.6" x14ac:dyDescent="0.3">
      <c r="C41754" s="227"/>
    </row>
    <row r="41755" spans="3:3" ht="15.6" x14ac:dyDescent="0.3">
      <c r="C41755" s="227"/>
    </row>
    <row r="41756" spans="3:3" ht="15.6" x14ac:dyDescent="0.3">
      <c r="C41756" s="227"/>
    </row>
    <row r="41757" spans="3:3" ht="15.6" x14ac:dyDescent="0.3">
      <c r="C41757" s="227"/>
    </row>
    <row r="41758" spans="3:3" ht="15.6" x14ac:dyDescent="0.3">
      <c r="C41758" s="227"/>
    </row>
    <row r="41759" spans="3:3" ht="15.6" x14ac:dyDescent="0.3">
      <c r="C41759" s="227"/>
    </row>
    <row r="41760" spans="3:3" ht="15.6" x14ac:dyDescent="0.3">
      <c r="C41760" s="227"/>
    </row>
    <row r="41761" spans="3:3" ht="15.6" x14ac:dyDescent="0.3">
      <c r="C41761" s="227"/>
    </row>
    <row r="41762" spans="3:3" ht="15.6" x14ac:dyDescent="0.3">
      <c r="C41762" s="227"/>
    </row>
    <row r="41763" spans="3:3" ht="15.6" x14ac:dyDescent="0.3">
      <c r="C41763" s="227"/>
    </row>
    <row r="41764" spans="3:3" ht="15.6" x14ac:dyDescent="0.3">
      <c r="C41764" s="227"/>
    </row>
    <row r="41765" spans="3:3" ht="15.6" x14ac:dyDescent="0.3">
      <c r="C41765" s="227"/>
    </row>
    <row r="41766" spans="3:3" ht="15.6" x14ac:dyDescent="0.3">
      <c r="C41766" s="227"/>
    </row>
    <row r="41767" spans="3:3" ht="15.6" x14ac:dyDescent="0.3">
      <c r="C41767" s="227"/>
    </row>
    <row r="41768" spans="3:3" ht="15.6" x14ac:dyDescent="0.3">
      <c r="C41768" s="227"/>
    </row>
    <row r="41769" spans="3:3" ht="15.6" x14ac:dyDescent="0.3">
      <c r="C41769" s="227"/>
    </row>
    <row r="41770" spans="3:3" ht="15.6" x14ac:dyDescent="0.3">
      <c r="C41770" s="227"/>
    </row>
    <row r="41771" spans="3:3" ht="15.6" x14ac:dyDescent="0.3">
      <c r="C41771" s="227"/>
    </row>
    <row r="41772" spans="3:3" ht="15.6" x14ac:dyDescent="0.3">
      <c r="C41772" s="227"/>
    </row>
    <row r="41773" spans="3:3" ht="15.6" x14ac:dyDescent="0.3">
      <c r="C41773" s="227"/>
    </row>
    <row r="41774" spans="3:3" ht="15.6" x14ac:dyDescent="0.3">
      <c r="C41774" s="227"/>
    </row>
    <row r="41775" spans="3:3" ht="15.6" x14ac:dyDescent="0.3">
      <c r="C41775" s="227"/>
    </row>
    <row r="41776" spans="3:3" ht="15.6" x14ac:dyDescent="0.3">
      <c r="C41776" s="227"/>
    </row>
    <row r="41777" spans="3:3" ht="15.6" x14ac:dyDescent="0.3">
      <c r="C41777" s="227"/>
    </row>
    <row r="41778" spans="3:3" ht="15.6" x14ac:dyDescent="0.3">
      <c r="C41778" s="227"/>
    </row>
    <row r="41779" spans="3:3" ht="15.6" x14ac:dyDescent="0.3">
      <c r="C41779" s="227"/>
    </row>
    <row r="41780" spans="3:3" ht="15.6" x14ac:dyDescent="0.3">
      <c r="C41780" s="227"/>
    </row>
    <row r="41781" spans="3:3" ht="15.6" x14ac:dyDescent="0.3">
      <c r="C41781" s="227"/>
    </row>
    <row r="41782" spans="3:3" ht="15.6" x14ac:dyDescent="0.3">
      <c r="C41782" s="227"/>
    </row>
    <row r="41783" spans="3:3" ht="15.6" x14ac:dyDescent="0.3">
      <c r="C41783" s="227"/>
    </row>
    <row r="41784" spans="3:3" ht="15.6" x14ac:dyDescent="0.3">
      <c r="C41784" s="227"/>
    </row>
    <row r="41785" spans="3:3" ht="15.6" x14ac:dyDescent="0.3">
      <c r="C41785" s="227"/>
    </row>
    <row r="41786" spans="3:3" ht="15.6" x14ac:dyDescent="0.3">
      <c r="C41786" s="227"/>
    </row>
    <row r="41787" spans="3:3" ht="15.6" x14ac:dyDescent="0.3">
      <c r="C41787" s="227"/>
    </row>
    <row r="41788" spans="3:3" ht="15.6" x14ac:dyDescent="0.3">
      <c r="C41788" s="227"/>
    </row>
    <row r="41789" spans="3:3" ht="15.6" x14ac:dyDescent="0.3">
      <c r="C41789" s="227"/>
    </row>
    <row r="41790" spans="3:3" ht="15.6" x14ac:dyDescent="0.3">
      <c r="C41790" s="227"/>
    </row>
    <row r="41791" spans="3:3" ht="15.6" x14ac:dyDescent="0.3">
      <c r="C41791" s="227"/>
    </row>
    <row r="41792" spans="3:3" ht="15.6" x14ac:dyDescent="0.3">
      <c r="C41792" s="227"/>
    </row>
    <row r="41793" spans="3:3" ht="15.6" x14ac:dyDescent="0.3">
      <c r="C41793" s="227"/>
    </row>
    <row r="41794" spans="3:3" ht="15.6" x14ac:dyDescent="0.3">
      <c r="C41794" s="227"/>
    </row>
    <row r="41795" spans="3:3" ht="15.6" x14ac:dyDescent="0.3">
      <c r="C41795" s="227"/>
    </row>
    <row r="41796" spans="3:3" ht="15.6" x14ac:dyDescent="0.3">
      <c r="C41796" s="227"/>
    </row>
    <row r="41797" spans="3:3" ht="15.6" x14ac:dyDescent="0.3">
      <c r="C41797" s="227"/>
    </row>
    <row r="41798" spans="3:3" ht="15.6" x14ac:dyDescent="0.3">
      <c r="C41798" s="227"/>
    </row>
    <row r="41799" spans="3:3" ht="15.6" x14ac:dyDescent="0.3">
      <c r="C41799" s="227"/>
    </row>
    <row r="41800" spans="3:3" ht="15.6" x14ac:dyDescent="0.3">
      <c r="C41800" s="227"/>
    </row>
    <row r="41801" spans="3:3" ht="15.6" x14ac:dyDescent="0.3">
      <c r="C41801" s="227"/>
    </row>
    <row r="41802" spans="3:3" ht="15.6" x14ac:dyDescent="0.3">
      <c r="C41802" s="227"/>
    </row>
    <row r="41803" spans="3:3" ht="15.6" x14ac:dyDescent="0.3">
      <c r="C41803" s="227"/>
    </row>
    <row r="41804" spans="3:3" ht="15.6" x14ac:dyDescent="0.3">
      <c r="C41804" s="227"/>
    </row>
    <row r="41805" spans="3:3" ht="15.6" x14ac:dyDescent="0.3">
      <c r="C41805" s="227"/>
    </row>
    <row r="41806" spans="3:3" ht="15.6" x14ac:dyDescent="0.3">
      <c r="C41806" s="227"/>
    </row>
    <row r="41807" spans="3:3" ht="15.6" x14ac:dyDescent="0.3">
      <c r="C41807" s="227"/>
    </row>
    <row r="41808" spans="3:3" ht="15.6" x14ac:dyDescent="0.3">
      <c r="C41808" s="227"/>
    </row>
    <row r="41809" spans="3:3" ht="15.6" x14ac:dyDescent="0.3">
      <c r="C41809" s="227"/>
    </row>
    <row r="41810" spans="3:3" ht="15.6" x14ac:dyDescent="0.3">
      <c r="C41810" s="227"/>
    </row>
    <row r="41811" spans="3:3" ht="15.6" x14ac:dyDescent="0.3">
      <c r="C41811" s="227"/>
    </row>
    <row r="41812" spans="3:3" ht="15.6" x14ac:dyDescent="0.3">
      <c r="C41812" s="227"/>
    </row>
    <row r="41813" spans="3:3" ht="15.6" x14ac:dyDescent="0.3">
      <c r="C41813" s="227"/>
    </row>
    <row r="41814" spans="3:3" ht="15.6" x14ac:dyDescent="0.3">
      <c r="C41814" s="227"/>
    </row>
    <row r="41815" spans="3:3" ht="15.6" x14ac:dyDescent="0.3">
      <c r="C41815" s="227"/>
    </row>
    <row r="41816" spans="3:3" ht="15.6" x14ac:dyDescent="0.3">
      <c r="C41816" s="227"/>
    </row>
    <row r="41817" spans="3:3" ht="15.6" x14ac:dyDescent="0.3">
      <c r="C41817" s="227"/>
    </row>
    <row r="41818" spans="3:3" ht="15.6" x14ac:dyDescent="0.3">
      <c r="C41818" s="227"/>
    </row>
    <row r="41819" spans="3:3" ht="15.6" x14ac:dyDescent="0.3">
      <c r="C41819" s="227"/>
    </row>
    <row r="41820" spans="3:3" ht="15.6" x14ac:dyDescent="0.3">
      <c r="C41820" s="227"/>
    </row>
    <row r="41821" spans="3:3" ht="15.6" x14ac:dyDescent="0.3">
      <c r="C41821" s="227"/>
    </row>
    <row r="41822" spans="3:3" ht="15.6" x14ac:dyDescent="0.3">
      <c r="C41822" s="227"/>
    </row>
    <row r="41823" spans="3:3" ht="15.6" x14ac:dyDescent="0.3">
      <c r="C41823" s="227"/>
    </row>
    <row r="41824" spans="3:3" ht="15.6" x14ac:dyDescent="0.3">
      <c r="C41824" s="227"/>
    </row>
    <row r="41825" spans="3:3" ht="15.6" x14ac:dyDescent="0.3">
      <c r="C41825" s="227"/>
    </row>
    <row r="41826" spans="3:3" ht="15.6" x14ac:dyDescent="0.3">
      <c r="C41826" s="227"/>
    </row>
    <row r="41827" spans="3:3" ht="15.6" x14ac:dyDescent="0.3">
      <c r="C41827" s="227"/>
    </row>
    <row r="41828" spans="3:3" ht="15.6" x14ac:dyDescent="0.3">
      <c r="C41828" s="227"/>
    </row>
    <row r="41829" spans="3:3" ht="15.6" x14ac:dyDescent="0.3">
      <c r="C41829" s="227"/>
    </row>
    <row r="41830" spans="3:3" ht="15.6" x14ac:dyDescent="0.3">
      <c r="C41830" s="227"/>
    </row>
    <row r="41831" spans="3:3" ht="15.6" x14ac:dyDescent="0.3">
      <c r="C41831" s="227"/>
    </row>
    <row r="41832" spans="3:3" ht="15.6" x14ac:dyDescent="0.3">
      <c r="C41832" s="227"/>
    </row>
    <row r="41833" spans="3:3" ht="15.6" x14ac:dyDescent="0.3">
      <c r="C41833" s="227"/>
    </row>
    <row r="41834" spans="3:3" ht="15.6" x14ac:dyDescent="0.3">
      <c r="C41834" s="227"/>
    </row>
    <row r="41835" spans="3:3" ht="15.6" x14ac:dyDescent="0.3">
      <c r="C41835" s="227"/>
    </row>
    <row r="41836" spans="3:3" ht="15.6" x14ac:dyDescent="0.3">
      <c r="C41836" s="227"/>
    </row>
    <row r="41837" spans="3:3" ht="15.6" x14ac:dyDescent="0.3">
      <c r="C41837" s="227"/>
    </row>
    <row r="41838" spans="3:3" ht="15.6" x14ac:dyDescent="0.3">
      <c r="C41838" s="227"/>
    </row>
    <row r="41839" spans="3:3" ht="15.6" x14ac:dyDescent="0.3">
      <c r="C41839" s="227"/>
    </row>
    <row r="41840" spans="3:3" ht="15.6" x14ac:dyDescent="0.3">
      <c r="C41840" s="227"/>
    </row>
    <row r="41841" spans="3:3" ht="15.6" x14ac:dyDescent="0.3">
      <c r="C41841" s="227"/>
    </row>
    <row r="41842" spans="3:3" ht="15.6" x14ac:dyDescent="0.3">
      <c r="C41842" s="227"/>
    </row>
    <row r="41843" spans="3:3" ht="15.6" x14ac:dyDescent="0.3">
      <c r="C41843" s="227"/>
    </row>
    <row r="41844" spans="3:3" ht="15.6" x14ac:dyDescent="0.3">
      <c r="C41844" s="227"/>
    </row>
    <row r="41845" spans="3:3" ht="15.6" x14ac:dyDescent="0.3">
      <c r="C41845" s="227"/>
    </row>
    <row r="41846" spans="3:3" ht="15.6" x14ac:dyDescent="0.3">
      <c r="C41846" s="227"/>
    </row>
    <row r="41847" spans="3:3" ht="15.6" x14ac:dyDescent="0.3">
      <c r="C41847" s="227"/>
    </row>
    <row r="41848" spans="3:3" ht="15.6" x14ac:dyDescent="0.3">
      <c r="C41848" s="227"/>
    </row>
    <row r="41849" spans="3:3" ht="15.6" x14ac:dyDescent="0.3">
      <c r="C41849" s="227"/>
    </row>
    <row r="41850" spans="3:3" ht="15.6" x14ac:dyDescent="0.3">
      <c r="C41850" s="227"/>
    </row>
    <row r="41851" spans="3:3" ht="15.6" x14ac:dyDescent="0.3">
      <c r="C41851" s="227"/>
    </row>
    <row r="41852" spans="3:3" ht="15.6" x14ac:dyDescent="0.3">
      <c r="C41852" s="227"/>
    </row>
    <row r="41853" spans="3:3" ht="15.6" x14ac:dyDescent="0.3">
      <c r="C41853" s="227"/>
    </row>
    <row r="41854" spans="3:3" ht="15.6" x14ac:dyDescent="0.3">
      <c r="C41854" s="227"/>
    </row>
    <row r="41855" spans="3:3" ht="15.6" x14ac:dyDescent="0.3">
      <c r="C41855" s="227"/>
    </row>
    <row r="41856" spans="3:3" ht="15.6" x14ac:dyDescent="0.3">
      <c r="C41856" s="227"/>
    </row>
    <row r="41857" spans="3:3" ht="15.6" x14ac:dyDescent="0.3">
      <c r="C41857" s="227"/>
    </row>
    <row r="41858" spans="3:3" ht="15.6" x14ac:dyDescent="0.3">
      <c r="C41858" s="227"/>
    </row>
    <row r="41859" spans="3:3" ht="15.6" x14ac:dyDescent="0.3">
      <c r="C41859" s="227"/>
    </row>
    <row r="41860" spans="3:3" ht="15.6" x14ac:dyDescent="0.3">
      <c r="C41860" s="227"/>
    </row>
    <row r="41861" spans="3:3" ht="15.6" x14ac:dyDescent="0.3">
      <c r="C41861" s="227"/>
    </row>
    <row r="41862" spans="3:3" ht="15.6" x14ac:dyDescent="0.3">
      <c r="C41862" s="227"/>
    </row>
    <row r="41863" spans="3:3" ht="15.6" x14ac:dyDescent="0.3">
      <c r="C41863" s="227"/>
    </row>
    <row r="41864" spans="3:3" ht="15.6" x14ac:dyDescent="0.3">
      <c r="C41864" s="227"/>
    </row>
    <row r="41865" spans="3:3" ht="15.6" x14ac:dyDescent="0.3">
      <c r="C41865" s="227"/>
    </row>
    <row r="41866" spans="3:3" ht="15.6" x14ac:dyDescent="0.3">
      <c r="C41866" s="227"/>
    </row>
    <row r="41867" spans="3:3" ht="15.6" x14ac:dyDescent="0.3">
      <c r="C41867" s="227"/>
    </row>
    <row r="41868" spans="3:3" ht="15.6" x14ac:dyDescent="0.3">
      <c r="C41868" s="227"/>
    </row>
    <row r="41869" spans="3:3" ht="15.6" x14ac:dyDescent="0.3">
      <c r="C41869" s="227"/>
    </row>
    <row r="41870" spans="3:3" ht="15.6" x14ac:dyDescent="0.3">
      <c r="C41870" s="227"/>
    </row>
    <row r="41871" spans="3:3" ht="15.6" x14ac:dyDescent="0.3">
      <c r="C41871" s="227"/>
    </row>
    <row r="41872" spans="3:3" ht="15.6" x14ac:dyDescent="0.3">
      <c r="C41872" s="227"/>
    </row>
    <row r="41873" spans="3:3" ht="15.6" x14ac:dyDescent="0.3">
      <c r="C41873" s="227"/>
    </row>
    <row r="41874" spans="3:3" ht="15.6" x14ac:dyDescent="0.3">
      <c r="C41874" s="227"/>
    </row>
    <row r="41875" spans="3:3" ht="15.6" x14ac:dyDescent="0.3">
      <c r="C41875" s="227"/>
    </row>
    <row r="41876" spans="3:3" ht="15.6" x14ac:dyDescent="0.3">
      <c r="C41876" s="227"/>
    </row>
    <row r="41877" spans="3:3" ht="15.6" x14ac:dyDescent="0.3">
      <c r="C41877" s="227"/>
    </row>
    <row r="41878" spans="3:3" ht="15.6" x14ac:dyDescent="0.3">
      <c r="C41878" s="227"/>
    </row>
    <row r="41879" spans="3:3" ht="15.6" x14ac:dyDescent="0.3">
      <c r="C41879" s="227"/>
    </row>
    <row r="41880" spans="3:3" ht="15.6" x14ac:dyDescent="0.3">
      <c r="C41880" s="227"/>
    </row>
    <row r="41881" spans="3:3" ht="15.6" x14ac:dyDescent="0.3">
      <c r="C41881" s="227"/>
    </row>
    <row r="41882" spans="3:3" ht="15.6" x14ac:dyDescent="0.3">
      <c r="C41882" s="227"/>
    </row>
    <row r="41883" spans="3:3" ht="15.6" x14ac:dyDescent="0.3">
      <c r="C41883" s="227"/>
    </row>
    <row r="41884" spans="3:3" ht="15.6" x14ac:dyDescent="0.3">
      <c r="C41884" s="227"/>
    </row>
    <row r="41885" spans="3:3" ht="15.6" x14ac:dyDescent="0.3">
      <c r="C41885" s="227"/>
    </row>
    <row r="41886" spans="3:3" ht="15.6" x14ac:dyDescent="0.3">
      <c r="C41886" s="227"/>
    </row>
    <row r="41887" spans="3:3" ht="15.6" x14ac:dyDescent="0.3">
      <c r="C41887" s="227"/>
    </row>
    <row r="41888" spans="3:3" ht="15.6" x14ac:dyDescent="0.3">
      <c r="C41888" s="227"/>
    </row>
    <row r="41889" spans="3:3" ht="15.6" x14ac:dyDescent="0.3">
      <c r="C41889" s="227"/>
    </row>
    <row r="41890" spans="3:3" ht="15.6" x14ac:dyDescent="0.3">
      <c r="C41890" s="227"/>
    </row>
    <row r="41891" spans="3:3" ht="15.6" x14ac:dyDescent="0.3">
      <c r="C41891" s="227"/>
    </row>
    <row r="41892" spans="3:3" ht="15.6" x14ac:dyDescent="0.3">
      <c r="C41892" s="227"/>
    </row>
    <row r="41893" spans="3:3" ht="15.6" x14ac:dyDescent="0.3">
      <c r="C41893" s="227"/>
    </row>
    <row r="41894" spans="3:3" ht="15.6" x14ac:dyDescent="0.3">
      <c r="C41894" s="227"/>
    </row>
    <row r="41895" spans="3:3" ht="15.6" x14ac:dyDescent="0.3">
      <c r="C41895" s="227"/>
    </row>
    <row r="41896" spans="3:3" ht="15.6" x14ac:dyDescent="0.3">
      <c r="C41896" s="227"/>
    </row>
    <row r="41897" spans="3:3" ht="15.6" x14ac:dyDescent="0.3">
      <c r="C41897" s="227"/>
    </row>
    <row r="41898" spans="3:3" ht="15.6" x14ac:dyDescent="0.3">
      <c r="C41898" s="227"/>
    </row>
    <row r="41899" spans="3:3" ht="15.6" x14ac:dyDescent="0.3">
      <c r="C41899" s="227"/>
    </row>
    <row r="41900" spans="3:3" ht="15.6" x14ac:dyDescent="0.3">
      <c r="C41900" s="227"/>
    </row>
    <row r="41901" spans="3:3" ht="15.6" x14ac:dyDescent="0.3">
      <c r="C41901" s="227"/>
    </row>
    <row r="41902" spans="3:3" ht="15.6" x14ac:dyDescent="0.3">
      <c r="C41902" s="227"/>
    </row>
    <row r="41903" spans="3:3" ht="15.6" x14ac:dyDescent="0.3">
      <c r="C41903" s="227"/>
    </row>
    <row r="41904" spans="3:3" ht="15.6" x14ac:dyDescent="0.3">
      <c r="C41904" s="227"/>
    </row>
    <row r="41905" spans="3:3" ht="15.6" x14ac:dyDescent="0.3">
      <c r="C41905" s="227"/>
    </row>
    <row r="41906" spans="3:3" ht="15.6" x14ac:dyDescent="0.3">
      <c r="C41906" s="227"/>
    </row>
    <row r="41907" spans="3:3" ht="15.6" x14ac:dyDescent="0.3">
      <c r="C41907" s="227"/>
    </row>
    <row r="41908" spans="3:3" ht="15.6" x14ac:dyDescent="0.3">
      <c r="C41908" s="227"/>
    </row>
    <row r="41909" spans="3:3" ht="15.6" x14ac:dyDescent="0.3">
      <c r="C41909" s="227"/>
    </row>
    <row r="41910" spans="3:3" ht="15.6" x14ac:dyDescent="0.3">
      <c r="C41910" s="227"/>
    </row>
    <row r="41911" spans="3:3" ht="15.6" x14ac:dyDescent="0.3">
      <c r="C41911" s="227"/>
    </row>
    <row r="41912" spans="3:3" ht="15.6" x14ac:dyDescent="0.3">
      <c r="C41912" s="227"/>
    </row>
    <row r="41913" spans="3:3" ht="15.6" x14ac:dyDescent="0.3">
      <c r="C41913" s="227"/>
    </row>
    <row r="41914" spans="3:3" ht="15.6" x14ac:dyDescent="0.3">
      <c r="C41914" s="227"/>
    </row>
    <row r="41915" spans="3:3" ht="15.6" x14ac:dyDescent="0.3">
      <c r="C41915" s="227"/>
    </row>
    <row r="41916" spans="3:3" ht="15.6" x14ac:dyDescent="0.3">
      <c r="C41916" s="227"/>
    </row>
    <row r="41917" spans="3:3" ht="15.6" x14ac:dyDescent="0.3">
      <c r="C41917" s="227"/>
    </row>
    <row r="41918" spans="3:3" ht="15.6" x14ac:dyDescent="0.3">
      <c r="C41918" s="227"/>
    </row>
    <row r="41919" spans="3:3" ht="15.6" x14ac:dyDescent="0.3">
      <c r="C41919" s="227"/>
    </row>
    <row r="41920" spans="3:3" ht="15.6" x14ac:dyDescent="0.3">
      <c r="C41920" s="227"/>
    </row>
    <row r="41921" spans="3:3" ht="15.6" x14ac:dyDescent="0.3">
      <c r="C41921" s="227"/>
    </row>
    <row r="41922" spans="3:3" ht="15.6" x14ac:dyDescent="0.3">
      <c r="C41922" s="227"/>
    </row>
    <row r="41923" spans="3:3" ht="15.6" x14ac:dyDescent="0.3">
      <c r="C41923" s="227"/>
    </row>
    <row r="41924" spans="3:3" ht="15.6" x14ac:dyDescent="0.3">
      <c r="C41924" s="227"/>
    </row>
    <row r="41925" spans="3:3" ht="15.6" x14ac:dyDescent="0.3">
      <c r="C41925" s="227"/>
    </row>
    <row r="41926" spans="3:3" ht="15.6" x14ac:dyDescent="0.3">
      <c r="C41926" s="227"/>
    </row>
    <row r="41927" spans="3:3" ht="15.6" x14ac:dyDescent="0.3">
      <c r="C41927" s="227"/>
    </row>
    <row r="41928" spans="3:3" ht="15.6" x14ac:dyDescent="0.3">
      <c r="C41928" s="227"/>
    </row>
    <row r="41929" spans="3:3" ht="15.6" x14ac:dyDescent="0.3">
      <c r="C41929" s="227"/>
    </row>
    <row r="41930" spans="3:3" ht="15.6" x14ac:dyDescent="0.3">
      <c r="C41930" s="227"/>
    </row>
    <row r="41931" spans="3:3" ht="15.6" x14ac:dyDescent="0.3">
      <c r="C41931" s="227"/>
    </row>
    <row r="41932" spans="3:3" ht="15.6" x14ac:dyDescent="0.3">
      <c r="C41932" s="227"/>
    </row>
    <row r="41933" spans="3:3" ht="15.6" x14ac:dyDescent="0.3">
      <c r="C41933" s="227"/>
    </row>
    <row r="41934" spans="3:3" ht="15.6" x14ac:dyDescent="0.3">
      <c r="C41934" s="227"/>
    </row>
    <row r="41935" spans="3:3" ht="15.6" x14ac:dyDescent="0.3">
      <c r="C41935" s="227"/>
    </row>
    <row r="41936" spans="3:3" ht="15.6" x14ac:dyDescent="0.3">
      <c r="C41936" s="227"/>
    </row>
    <row r="41937" spans="3:3" ht="15.6" x14ac:dyDescent="0.3">
      <c r="C41937" s="227"/>
    </row>
    <row r="41938" spans="3:3" ht="15.6" x14ac:dyDescent="0.3">
      <c r="C41938" s="227"/>
    </row>
    <row r="41939" spans="3:3" ht="15.6" x14ac:dyDescent="0.3">
      <c r="C41939" s="227"/>
    </row>
    <row r="41940" spans="3:3" ht="15.6" x14ac:dyDescent="0.3">
      <c r="C41940" s="227"/>
    </row>
    <row r="41941" spans="3:3" ht="15.6" x14ac:dyDescent="0.3">
      <c r="C41941" s="227"/>
    </row>
    <row r="41942" spans="3:3" ht="15.6" x14ac:dyDescent="0.3">
      <c r="C41942" s="227"/>
    </row>
    <row r="41943" spans="3:3" ht="15.6" x14ac:dyDescent="0.3">
      <c r="C41943" s="227"/>
    </row>
    <row r="41944" spans="3:3" ht="15.6" x14ac:dyDescent="0.3">
      <c r="C41944" s="227"/>
    </row>
    <row r="41945" spans="3:3" ht="15.6" x14ac:dyDescent="0.3">
      <c r="C41945" s="227"/>
    </row>
    <row r="41946" spans="3:3" ht="15.6" x14ac:dyDescent="0.3">
      <c r="C41946" s="227"/>
    </row>
    <row r="41947" spans="3:3" ht="15.6" x14ac:dyDescent="0.3">
      <c r="C41947" s="227"/>
    </row>
    <row r="41948" spans="3:3" ht="15.6" x14ac:dyDescent="0.3">
      <c r="C41948" s="227"/>
    </row>
    <row r="41949" spans="3:3" ht="15.6" x14ac:dyDescent="0.3">
      <c r="C41949" s="227"/>
    </row>
    <row r="41950" spans="3:3" ht="15.6" x14ac:dyDescent="0.3">
      <c r="C41950" s="227"/>
    </row>
    <row r="41951" spans="3:3" ht="15.6" x14ac:dyDescent="0.3">
      <c r="C41951" s="227"/>
    </row>
    <row r="41952" spans="3:3" ht="15.6" x14ac:dyDescent="0.3">
      <c r="C41952" s="227"/>
    </row>
    <row r="41953" spans="3:3" ht="15.6" x14ac:dyDescent="0.3">
      <c r="C41953" s="227"/>
    </row>
    <row r="41954" spans="3:3" ht="15.6" x14ac:dyDescent="0.3">
      <c r="C41954" s="227"/>
    </row>
    <row r="41955" spans="3:3" ht="15.6" x14ac:dyDescent="0.3">
      <c r="C41955" s="227"/>
    </row>
    <row r="41956" spans="3:3" ht="15.6" x14ac:dyDescent="0.3">
      <c r="C41956" s="227"/>
    </row>
    <row r="41957" spans="3:3" ht="15.6" x14ac:dyDescent="0.3">
      <c r="C41957" s="227"/>
    </row>
    <row r="41958" spans="3:3" ht="15.6" x14ac:dyDescent="0.3">
      <c r="C41958" s="227"/>
    </row>
    <row r="41959" spans="3:3" ht="15.6" x14ac:dyDescent="0.3">
      <c r="C41959" s="227"/>
    </row>
    <row r="41960" spans="3:3" ht="15.6" x14ac:dyDescent="0.3">
      <c r="C41960" s="227"/>
    </row>
    <row r="41961" spans="3:3" ht="15.6" x14ac:dyDescent="0.3">
      <c r="C41961" s="227"/>
    </row>
    <row r="41962" spans="3:3" ht="15.6" x14ac:dyDescent="0.3">
      <c r="C41962" s="227"/>
    </row>
    <row r="41963" spans="3:3" ht="15.6" x14ac:dyDescent="0.3">
      <c r="C41963" s="227"/>
    </row>
    <row r="41964" spans="3:3" ht="15.6" x14ac:dyDescent="0.3">
      <c r="C41964" s="227"/>
    </row>
    <row r="41965" spans="3:3" ht="15.6" x14ac:dyDescent="0.3">
      <c r="C41965" s="227"/>
    </row>
    <row r="41966" spans="3:3" ht="15.6" x14ac:dyDescent="0.3">
      <c r="C41966" s="227"/>
    </row>
    <row r="41967" spans="3:3" ht="15.6" x14ac:dyDescent="0.3">
      <c r="C41967" s="227"/>
    </row>
    <row r="41968" spans="3:3" ht="15.6" x14ac:dyDescent="0.3">
      <c r="C41968" s="227"/>
    </row>
    <row r="41969" spans="3:3" ht="15.6" x14ac:dyDescent="0.3">
      <c r="C41969" s="227"/>
    </row>
    <row r="41970" spans="3:3" ht="15.6" x14ac:dyDescent="0.3">
      <c r="C41970" s="227"/>
    </row>
    <row r="41971" spans="3:3" ht="15.6" x14ac:dyDescent="0.3">
      <c r="C41971" s="227"/>
    </row>
    <row r="41972" spans="3:3" ht="15.6" x14ac:dyDescent="0.3">
      <c r="C41972" s="227"/>
    </row>
    <row r="41973" spans="3:3" ht="15.6" x14ac:dyDescent="0.3">
      <c r="C41973" s="227"/>
    </row>
    <row r="41974" spans="3:3" ht="15.6" x14ac:dyDescent="0.3">
      <c r="C41974" s="227"/>
    </row>
    <row r="41975" spans="3:3" ht="15.6" x14ac:dyDescent="0.3">
      <c r="C41975" s="227"/>
    </row>
    <row r="41976" spans="3:3" ht="15.6" x14ac:dyDescent="0.3">
      <c r="C41976" s="227"/>
    </row>
    <row r="41977" spans="3:3" ht="15.6" x14ac:dyDescent="0.3">
      <c r="C41977" s="227"/>
    </row>
    <row r="41978" spans="3:3" ht="15.6" x14ac:dyDescent="0.3">
      <c r="C41978" s="227"/>
    </row>
    <row r="41979" spans="3:3" ht="15.6" x14ac:dyDescent="0.3">
      <c r="C41979" s="227"/>
    </row>
    <row r="41980" spans="3:3" ht="15.6" x14ac:dyDescent="0.3">
      <c r="C41980" s="227"/>
    </row>
    <row r="41981" spans="3:3" ht="15.6" x14ac:dyDescent="0.3">
      <c r="C41981" s="227"/>
    </row>
    <row r="41982" spans="3:3" ht="15.6" x14ac:dyDescent="0.3">
      <c r="C41982" s="227"/>
    </row>
    <row r="41983" spans="3:3" ht="15.6" x14ac:dyDescent="0.3">
      <c r="C41983" s="227"/>
    </row>
    <row r="41984" spans="3:3" ht="15.6" x14ac:dyDescent="0.3">
      <c r="C41984" s="227"/>
    </row>
    <row r="41985" spans="3:3" ht="15.6" x14ac:dyDescent="0.3">
      <c r="C41985" s="227"/>
    </row>
    <row r="41986" spans="3:3" ht="15.6" x14ac:dyDescent="0.3">
      <c r="C41986" s="227"/>
    </row>
    <row r="41987" spans="3:3" ht="15.6" x14ac:dyDescent="0.3">
      <c r="C41987" s="227"/>
    </row>
    <row r="41988" spans="3:3" ht="15.6" x14ac:dyDescent="0.3">
      <c r="C41988" s="227"/>
    </row>
    <row r="41989" spans="3:3" ht="15.6" x14ac:dyDescent="0.3">
      <c r="C41989" s="227"/>
    </row>
    <row r="41990" spans="3:3" ht="15.6" x14ac:dyDescent="0.3">
      <c r="C41990" s="227"/>
    </row>
    <row r="41991" spans="3:3" ht="15.6" x14ac:dyDescent="0.3">
      <c r="C41991" s="227"/>
    </row>
    <row r="41992" spans="3:3" ht="15.6" x14ac:dyDescent="0.3">
      <c r="C41992" s="227"/>
    </row>
    <row r="41993" spans="3:3" ht="15.6" x14ac:dyDescent="0.3">
      <c r="C41993" s="227"/>
    </row>
    <row r="41994" spans="3:3" ht="15.6" x14ac:dyDescent="0.3">
      <c r="C41994" s="227"/>
    </row>
    <row r="41995" spans="3:3" ht="15.6" x14ac:dyDescent="0.3">
      <c r="C41995" s="227"/>
    </row>
    <row r="41996" spans="3:3" ht="15.6" x14ac:dyDescent="0.3">
      <c r="C41996" s="227"/>
    </row>
    <row r="41997" spans="3:3" ht="15.6" x14ac:dyDescent="0.3">
      <c r="C41997" s="227"/>
    </row>
    <row r="41998" spans="3:3" ht="15.6" x14ac:dyDescent="0.3">
      <c r="C41998" s="227"/>
    </row>
    <row r="41999" spans="3:3" ht="15.6" x14ac:dyDescent="0.3">
      <c r="C41999" s="227"/>
    </row>
    <row r="42000" spans="3:3" ht="15.6" x14ac:dyDescent="0.3">
      <c r="C42000" s="227"/>
    </row>
    <row r="42001" spans="3:3" ht="15.6" x14ac:dyDescent="0.3">
      <c r="C42001" s="227"/>
    </row>
    <row r="42002" spans="3:3" ht="15.6" x14ac:dyDescent="0.3">
      <c r="C42002" s="227"/>
    </row>
    <row r="42003" spans="3:3" ht="15.6" x14ac:dyDescent="0.3">
      <c r="C42003" s="227"/>
    </row>
    <row r="42004" spans="3:3" ht="15.6" x14ac:dyDescent="0.3">
      <c r="C42004" s="227"/>
    </row>
    <row r="42005" spans="3:3" ht="15.6" x14ac:dyDescent="0.3">
      <c r="C42005" s="227"/>
    </row>
    <row r="42006" spans="3:3" ht="15.6" x14ac:dyDescent="0.3">
      <c r="C42006" s="227"/>
    </row>
    <row r="42007" spans="3:3" ht="15.6" x14ac:dyDescent="0.3">
      <c r="C42007" s="227"/>
    </row>
    <row r="42008" spans="3:3" ht="15.6" x14ac:dyDescent="0.3">
      <c r="C42008" s="227"/>
    </row>
    <row r="42009" spans="3:3" ht="15.6" x14ac:dyDescent="0.3">
      <c r="C42009" s="227"/>
    </row>
    <row r="42010" spans="3:3" ht="15.6" x14ac:dyDescent="0.3">
      <c r="C42010" s="227"/>
    </row>
    <row r="42011" spans="3:3" ht="15.6" x14ac:dyDescent="0.3">
      <c r="C42011" s="227"/>
    </row>
    <row r="42012" spans="3:3" ht="15.6" x14ac:dyDescent="0.3">
      <c r="C42012" s="227"/>
    </row>
    <row r="42013" spans="3:3" ht="15.6" x14ac:dyDescent="0.3">
      <c r="C42013" s="227"/>
    </row>
    <row r="42014" spans="3:3" ht="15.6" x14ac:dyDescent="0.3">
      <c r="C42014" s="227"/>
    </row>
    <row r="42015" spans="3:3" ht="15.6" x14ac:dyDescent="0.3">
      <c r="C42015" s="227"/>
    </row>
    <row r="42016" spans="3:3" ht="15.6" x14ac:dyDescent="0.3">
      <c r="C42016" s="227"/>
    </row>
    <row r="42017" spans="3:3" ht="15.6" x14ac:dyDescent="0.3">
      <c r="C42017" s="227"/>
    </row>
    <row r="42018" spans="3:3" ht="15.6" x14ac:dyDescent="0.3">
      <c r="C42018" s="227"/>
    </row>
    <row r="42019" spans="3:3" ht="15.6" x14ac:dyDescent="0.3">
      <c r="C42019" s="227"/>
    </row>
    <row r="42020" spans="3:3" ht="15.6" x14ac:dyDescent="0.3">
      <c r="C42020" s="227"/>
    </row>
    <row r="42021" spans="3:3" ht="15.6" x14ac:dyDescent="0.3">
      <c r="C42021" s="227"/>
    </row>
    <row r="42022" spans="3:3" ht="15.6" x14ac:dyDescent="0.3">
      <c r="C42022" s="227"/>
    </row>
    <row r="42023" spans="3:3" ht="15.6" x14ac:dyDescent="0.3">
      <c r="C42023" s="227"/>
    </row>
    <row r="42024" spans="3:3" ht="15.6" x14ac:dyDescent="0.3">
      <c r="C42024" s="227"/>
    </row>
    <row r="42025" spans="3:3" ht="15.6" x14ac:dyDescent="0.3">
      <c r="C42025" s="227"/>
    </row>
    <row r="42026" spans="3:3" ht="15.6" x14ac:dyDescent="0.3">
      <c r="C42026" s="227"/>
    </row>
    <row r="42027" spans="3:3" ht="15.6" x14ac:dyDescent="0.3">
      <c r="C42027" s="227"/>
    </row>
    <row r="42028" spans="3:3" ht="15.6" x14ac:dyDescent="0.3">
      <c r="C42028" s="227"/>
    </row>
    <row r="42029" spans="3:3" ht="15.6" x14ac:dyDescent="0.3">
      <c r="C42029" s="227"/>
    </row>
    <row r="42030" spans="3:3" ht="15.6" x14ac:dyDescent="0.3">
      <c r="C42030" s="227"/>
    </row>
    <row r="42031" spans="3:3" ht="15.6" x14ac:dyDescent="0.3">
      <c r="C42031" s="227"/>
    </row>
    <row r="42032" spans="3:3" ht="15.6" x14ac:dyDescent="0.3">
      <c r="C42032" s="227"/>
    </row>
    <row r="42033" spans="3:3" ht="15.6" x14ac:dyDescent="0.3">
      <c r="C42033" s="227"/>
    </row>
    <row r="42034" spans="3:3" ht="15.6" x14ac:dyDescent="0.3">
      <c r="C42034" s="227"/>
    </row>
    <row r="42035" spans="3:3" ht="15.6" x14ac:dyDescent="0.3">
      <c r="C42035" s="227"/>
    </row>
    <row r="42036" spans="3:3" ht="15.6" x14ac:dyDescent="0.3">
      <c r="C42036" s="227"/>
    </row>
    <row r="42037" spans="3:3" ht="15.6" x14ac:dyDescent="0.3">
      <c r="C42037" s="227"/>
    </row>
    <row r="42038" spans="3:3" ht="15.6" x14ac:dyDescent="0.3">
      <c r="C42038" s="227"/>
    </row>
    <row r="42039" spans="3:3" ht="15.6" x14ac:dyDescent="0.3">
      <c r="C42039" s="227"/>
    </row>
    <row r="42040" spans="3:3" ht="15.6" x14ac:dyDescent="0.3">
      <c r="C42040" s="227"/>
    </row>
    <row r="42041" spans="3:3" ht="15.6" x14ac:dyDescent="0.3">
      <c r="C42041" s="227"/>
    </row>
    <row r="42042" spans="3:3" ht="15.6" x14ac:dyDescent="0.3">
      <c r="C42042" s="227"/>
    </row>
    <row r="42043" spans="3:3" ht="15.6" x14ac:dyDescent="0.3">
      <c r="C42043" s="227"/>
    </row>
    <row r="42044" spans="3:3" ht="15.6" x14ac:dyDescent="0.3">
      <c r="C42044" s="227"/>
    </row>
    <row r="42045" spans="3:3" ht="15.6" x14ac:dyDescent="0.3">
      <c r="C42045" s="227"/>
    </row>
    <row r="42046" spans="3:3" ht="15.6" x14ac:dyDescent="0.3">
      <c r="C42046" s="227"/>
    </row>
    <row r="42047" spans="3:3" ht="15.6" x14ac:dyDescent="0.3">
      <c r="C42047" s="227"/>
    </row>
    <row r="42048" spans="3:3" ht="15.6" x14ac:dyDescent="0.3">
      <c r="C42048" s="227"/>
    </row>
    <row r="42049" spans="3:3" ht="15.6" x14ac:dyDescent="0.3">
      <c r="C42049" s="227"/>
    </row>
    <row r="42050" spans="3:3" ht="15.6" x14ac:dyDescent="0.3">
      <c r="C42050" s="227"/>
    </row>
    <row r="42051" spans="3:3" ht="15.6" x14ac:dyDescent="0.3">
      <c r="C42051" s="227"/>
    </row>
    <row r="42052" spans="3:3" ht="15.6" x14ac:dyDescent="0.3">
      <c r="C42052" s="227"/>
    </row>
    <row r="42053" spans="3:3" ht="15.6" x14ac:dyDescent="0.3">
      <c r="C42053" s="227"/>
    </row>
    <row r="42054" spans="3:3" ht="15.6" x14ac:dyDescent="0.3">
      <c r="C42054" s="227"/>
    </row>
    <row r="42055" spans="3:3" ht="15.6" x14ac:dyDescent="0.3">
      <c r="C42055" s="227"/>
    </row>
    <row r="42056" spans="3:3" ht="15.6" x14ac:dyDescent="0.3">
      <c r="C42056" s="227"/>
    </row>
    <row r="42057" spans="3:3" ht="15.6" x14ac:dyDescent="0.3">
      <c r="C42057" s="227"/>
    </row>
    <row r="42058" spans="3:3" ht="15.6" x14ac:dyDescent="0.3">
      <c r="C42058" s="227"/>
    </row>
    <row r="42059" spans="3:3" ht="15.6" x14ac:dyDescent="0.3">
      <c r="C42059" s="227"/>
    </row>
    <row r="42060" spans="3:3" ht="15.6" x14ac:dyDescent="0.3">
      <c r="C42060" s="227"/>
    </row>
    <row r="42061" spans="3:3" ht="15.6" x14ac:dyDescent="0.3">
      <c r="C42061" s="227"/>
    </row>
    <row r="42062" spans="3:3" ht="15.6" x14ac:dyDescent="0.3">
      <c r="C42062" s="227"/>
    </row>
    <row r="42063" spans="3:3" ht="15.6" x14ac:dyDescent="0.3">
      <c r="C42063" s="227"/>
    </row>
    <row r="42064" spans="3:3" ht="15.6" x14ac:dyDescent="0.3">
      <c r="C42064" s="227"/>
    </row>
    <row r="42065" spans="3:3" ht="15.6" x14ac:dyDescent="0.3">
      <c r="C42065" s="227"/>
    </row>
    <row r="42066" spans="3:3" ht="15.6" x14ac:dyDescent="0.3">
      <c r="C42066" s="227"/>
    </row>
    <row r="42067" spans="3:3" ht="15.6" x14ac:dyDescent="0.3">
      <c r="C42067" s="227"/>
    </row>
    <row r="42068" spans="3:3" ht="15.6" x14ac:dyDescent="0.3">
      <c r="C42068" s="227"/>
    </row>
    <row r="42069" spans="3:3" ht="15.6" x14ac:dyDescent="0.3">
      <c r="C42069" s="227"/>
    </row>
    <row r="42070" spans="3:3" ht="15.6" x14ac:dyDescent="0.3">
      <c r="C42070" s="227"/>
    </row>
    <row r="42071" spans="3:3" ht="15.6" x14ac:dyDescent="0.3">
      <c r="C42071" s="227"/>
    </row>
    <row r="42072" spans="3:3" ht="15.6" x14ac:dyDescent="0.3">
      <c r="C42072" s="227"/>
    </row>
    <row r="42073" spans="3:3" ht="15.6" x14ac:dyDescent="0.3">
      <c r="C42073" s="227"/>
    </row>
    <row r="42074" spans="3:3" ht="15.6" x14ac:dyDescent="0.3">
      <c r="C42074" s="227"/>
    </row>
    <row r="42075" spans="3:3" ht="15.6" x14ac:dyDescent="0.3">
      <c r="C42075" s="227"/>
    </row>
    <row r="42076" spans="3:3" ht="15.6" x14ac:dyDescent="0.3">
      <c r="C42076" s="227"/>
    </row>
    <row r="42077" spans="3:3" ht="15.6" x14ac:dyDescent="0.3">
      <c r="C42077" s="227"/>
    </row>
    <row r="42078" spans="3:3" ht="15.6" x14ac:dyDescent="0.3">
      <c r="C42078" s="227"/>
    </row>
    <row r="42079" spans="3:3" ht="15.6" x14ac:dyDescent="0.3">
      <c r="C42079" s="227"/>
    </row>
    <row r="42080" spans="3:3" ht="15.6" x14ac:dyDescent="0.3">
      <c r="C42080" s="227"/>
    </row>
    <row r="42081" spans="3:3" ht="15.6" x14ac:dyDescent="0.3">
      <c r="C42081" s="227"/>
    </row>
    <row r="42082" spans="3:3" ht="15.6" x14ac:dyDescent="0.3">
      <c r="C42082" s="227"/>
    </row>
    <row r="42083" spans="3:3" ht="15.6" x14ac:dyDescent="0.3">
      <c r="C42083" s="227"/>
    </row>
    <row r="42084" spans="3:3" ht="15.6" x14ac:dyDescent="0.3">
      <c r="C42084" s="227"/>
    </row>
    <row r="42085" spans="3:3" ht="15.6" x14ac:dyDescent="0.3">
      <c r="C42085" s="227"/>
    </row>
    <row r="42086" spans="3:3" ht="15.6" x14ac:dyDescent="0.3">
      <c r="C42086" s="227"/>
    </row>
    <row r="42087" spans="3:3" ht="15.6" x14ac:dyDescent="0.3">
      <c r="C42087" s="227"/>
    </row>
    <row r="42088" spans="3:3" ht="15.6" x14ac:dyDescent="0.3">
      <c r="C42088" s="227"/>
    </row>
    <row r="42089" spans="3:3" ht="15.6" x14ac:dyDescent="0.3">
      <c r="C42089" s="227"/>
    </row>
    <row r="42090" spans="3:3" ht="15.6" x14ac:dyDescent="0.3">
      <c r="C42090" s="227"/>
    </row>
    <row r="42091" spans="3:3" ht="15.6" x14ac:dyDescent="0.3">
      <c r="C42091" s="227"/>
    </row>
    <row r="42092" spans="3:3" ht="15.6" x14ac:dyDescent="0.3">
      <c r="C42092" s="227"/>
    </row>
    <row r="42093" spans="3:3" ht="15.6" x14ac:dyDescent="0.3">
      <c r="C42093" s="227"/>
    </row>
    <row r="42094" spans="3:3" ht="15.6" x14ac:dyDescent="0.3">
      <c r="C42094" s="227"/>
    </row>
    <row r="42095" spans="3:3" ht="15.6" x14ac:dyDescent="0.3">
      <c r="C42095" s="227"/>
    </row>
    <row r="42096" spans="3:3" ht="15.6" x14ac:dyDescent="0.3">
      <c r="C42096" s="227"/>
    </row>
    <row r="42097" spans="3:3" ht="15.6" x14ac:dyDescent="0.3">
      <c r="C42097" s="227"/>
    </row>
    <row r="42098" spans="3:3" ht="15.6" x14ac:dyDescent="0.3">
      <c r="C42098" s="227"/>
    </row>
    <row r="42099" spans="3:3" ht="15.6" x14ac:dyDescent="0.3">
      <c r="C42099" s="227"/>
    </row>
    <row r="42100" spans="3:3" ht="15.6" x14ac:dyDescent="0.3">
      <c r="C42100" s="227"/>
    </row>
    <row r="42101" spans="3:3" ht="15.6" x14ac:dyDescent="0.3">
      <c r="C42101" s="227"/>
    </row>
    <row r="42102" spans="3:3" ht="15.6" x14ac:dyDescent="0.3">
      <c r="C42102" s="227"/>
    </row>
    <row r="42103" spans="3:3" ht="15.6" x14ac:dyDescent="0.3">
      <c r="C42103" s="227"/>
    </row>
    <row r="42104" spans="3:3" ht="15.6" x14ac:dyDescent="0.3">
      <c r="C42104" s="227"/>
    </row>
    <row r="42105" spans="3:3" ht="15.6" x14ac:dyDescent="0.3">
      <c r="C42105" s="227"/>
    </row>
    <row r="42106" spans="3:3" ht="15.6" x14ac:dyDescent="0.3">
      <c r="C42106" s="227"/>
    </row>
    <row r="42107" spans="3:3" ht="15.6" x14ac:dyDescent="0.3">
      <c r="C42107" s="227"/>
    </row>
    <row r="42108" spans="3:3" ht="15.6" x14ac:dyDescent="0.3">
      <c r="C42108" s="227"/>
    </row>
    <row r="42109" spans="3:3" ht="15.6" x14ac:dyDescent="0.3">
      <c r="C42109" s="227"/>
    </row>
    <row r="42110" spans="3:3" ht="15.6" x14ac:dyDescent="0.3">
      <c r="C42110" s="227"/>
    </row>
    <row r="42111" spans="3:3" ht="15.6" x14ac:dyDescent="0.3">
      <c r="C42111" s="227"/>
    </row>
    <row r="42112" spans="3:3" ht="15.6" x14ac:dyDescent="0.3">
      <c r="C42112" s="227"/>
    </row>
    <row r="42113" spans="3:3" ht="15.6" x14ac:dyDescent="0.3">
      <c r="C42113" s="227"/>
    </row>
    <row r="42114" spans="3:3" ht="15.6" x14ac:dyDescent="0.3">
      <c r="C42114" s="227"/>
    </row>
    <row r="42115" spans="3:3" ht="15.6" x14ac:dyDescent="0.3">
      <c r="C42115" s="227"/>
    </row>
    <row r="42116" spans="3:3" ht="15.6" x14ac:dyDescent="0.3">
      <c r="C42116" s="227"/>
    </row>
    <row r="42117" spans="3:3" ht="15.6" x14ac:dyDescent="0.3">
      <c r="C42117" s="227"/>
    </row>
    <row r="42118" spans="3:3" ht="15.6" x14ac:dyDescent="0.3">
      <c r="C42118" s="227"/>
    </row>
    <row r="42119" spans="3:3" ht="15.6" x14ac:dyDescent="0.3">
      <c r="C42119" s="227"/>
    </row>
    <row r="42120" spans="3:3" ht="15.6" x14ac:dyDescent="0.3">
      <c r="C42120" s="227"/>
    </row>
    <row r="42121" spans="3:3" ht="15.6" x14ac:dyDescent="0.3">
      <c r="C42121" s="227"/>
    </row>
    <row r="42122" spans="3:3" ht="15.6" x14ac:dyDescent="0.3">
      <c r="C42122" s="227"/>
    </row>
    <row r="42123" spans="3:3" ht="15.6" x14ac:dyDescent="0.3">
      <c r="C42123" s="227"/>
    </row>
    <row r="42124" spans="3:3" ht="15.6" x14ac:dyDescent="0.3">
      <c r="C42124" s="227"/>
    </row>
    <row r="42125" spans="3:3" ht="15.6" x14ac:dyDescent="0.3">
      <c r="C42125" s="227"/>
    </row>
    <row r="42126" spans="3:3" ht="15.6" x14ac:dyDescent="0.3">
      <c r="C42126" s="227"/>
    </row>
    <row r="42127" spans="3:3" ht="15.6" x14ac:dyDescent="0.3">
      <c r="C42127" s="227"/>
    </row>
    <row r="42128" spans="3:3" ht="15.6" x14ac:dyDescent="0.3">
      <c r="C42128" s="227"/>
    </row>
    <row r="42129" spans="3:3" ht="15.6" x14ac:dyDescent="0.3">
      <c r="C42129" s="227"/>
    </row>
    <row r="42130" spans="3:3" ht="15.6" x14ac:dyDescent="0.3">
      <c r="C42130" s="227"/>
    </row>
    <row r="42131" spans="3:3" ht="15.6" x14ac:dyDescent="0.3">
      <c r="C42131" s="227"/>
    </row>
    <row r="42132" spans="3:3" ht="15.6" x14ac:dyDescent="0.3">
      <c r="C42132" s="227"/>
    </row>
    <row r="42133" spans="3:3" ht="15.6" x14ac:dyDescent="0.3">
      <c r="C42133" s="227"/>
    </row>
    <row r="42134" spans="3:3" ht="15.6" x14ac:dyDescent="0.3">
      <c r="C42134" s="227"/>
    </row>
    <row r="42135" spans="3:3" ht="15.6" x14ac:dyDescent="0.3">
      <c r="C42135" s="227"/>
    </row>
    <row r="42136" spans="3:3" ht="15.6" x14ac:dyDescent="0.3">
      <c r="C42136" s="227"/>
    </row>
    <row r="42137" spans="3:3" ht="15.6" x14ac:dyDescent="0.3">
      <c r="C42137" s="227"/>
    </row>
    <row r="42138" spans="3:3" ht="15.6" x14ac:dyDescent="0.3">
      <c r="C42138" s="227"/>
    </row>
    <row r="42139" spans="3:3" ht="15.6" x14ac:dyDescent="0.3">
      <c r="C42139" s="227"/>
    </row>
    <row r="42140" spans="3:3" ht="15.6" x14ac:dyDescent="0.3">
      <c r="C42140" s="227"/>
    </row>
    <row r="42141" spans="3:3" ht="15.6" x14ac:dyDescent="0.3">
      <c r="C42141" s="227"/>
    </row>
    <row r="42142" spans="3:3" ht="15.6" x14ac:dyDescent="0.3">
      <c r="C42142" s="227"/>
    </row>
    <row r="42143" spans="3:3" ht="15.6" x14ac:dyDescent="0.3">
      <c r="C42143" s="227"/>
    </row>
    <row r="42144" spans="3:3" ht="15.6" x14ac:dyDescent="0.3">
      <c r="C42144" s="227"/>
    </row>
    <row r="42145" spans="3:3" ht="15.6" x14ac:dyDescent="0.3">
      <c r="C42145" s="227"/>
    </row>
    <row r="42146" spans="3:3" ht="15.6" x14ac:dyDescent="0.3">
      <c r="C42146" s="227"/>
    </row>
    <row r="42147" spans="3:3" ht="15.6" x14ac:dyDescent="0.3">
      <c r="C42147" s="227"/>
    </row>
    <row r="42148" spans="3:3" ht="15.6" x14ac:dyDescent="0.3">
      <c r="C42148" s="227"/>
    </row>
    <row r="42149" spans="3:3" ht="15.6" x14ac:dyDescent="0.3">
      <c r="C42149" s="227"/>
    </row>
    <row r="42150" spans="3:3" ht="15.6" x14ac:dyDescent="0.3">
      <c r="C42150" s="227"/>
    </row>
    <row r="42151" spans="3:3" ht="15.6" x14ac:dyDescent="0.3">
      <c r="C42151" s="227"/>
    </row>
    <row r="42152" spans="3:3" ht="15.6" x14ac:dyDescent="0.3">
      <c r="C42152" s="227"/>
    </row>
    <row r="42153" spans="3:3" ht="15.6" x14ac:dyDescent="0.3">
      <c r="C42153" s="227"/>
    </row>
    <row r="42154" spans="3:3" ht="15.6" x14ac:dyDescent="0.3">
      <c r="C42154" s="227"/>
    </row>
    <row r="42155" spans="3:3" ht="15.6" x14ac:dyDescent="0.3">
      <c r="C42155" s="227"/>
    </row>
    <row r="42156" spans="3:3" ht="15.6" x14ac:dyDescent="0.3">
      <c r="C42156" s="227"/>
    </row>
    <row r="42157" spans="3:3" ht="15.6" x14ac:dyDescent="0.3">
      <c r="C42157" s="227"/>
    </row>
    <row r="42158" spans="3:3" ht="15.6" x14ac:dyDescent="0.3">
      <c r="C42158" s="227"/>
    </row>
    <row r="42159" spans="3:3" ht="15.6" x14ac:dyDescent="0.3">
      <c r="C42159" s="227"/>
    </row>
    <row r="42160" spans="3:3" ht="15.6" x14ac:dyDescent="0.3">
      <c r="C42160" s="227"/>
    </row>
    <row r="42161" spans="3:3" ht="15.6" x14ac:dyDescent="0.3">
      <c r="C42161" s="227"/>
    </row>
    <row r="42162" spans="3:3" ht="15.6" x14ac:dyDescent="0.3">
      <c r="C42162" s="227"/>
    </row>
    <row r="42163" spans="3:3" ht="15.6" x14ac:dyDescent="0.3">
      <c r="C42163" s="227"/>
    </row>
    <row r="42164" spans="3:3" ht="15.6" x14ac:dyDescent="0.3">
      <c r="C42164" s="227"/>
    </row>
    <row r="42165" spans="3:3" ht="15.6" x14ac:dyDescent="0.3">
      <c r="C42165" s="227"/>
    </row>
    <row r="42166" spans="3:3" ht="15.6" x14ac:dyDescent="0.3">
      <c r="C42166" s="227"/>
    </row>
    <row r="42167" spans="3:3" ht="15.6" x14ac:dyDescent="0.3">
      <c r="C42167" s="227"/>
    </row>
    <row r="42168" spans="3:3" ht="15.6" x14ac:dyDescent="0.3">
      <c r="C42168" s="227"/>
    </row>
    <row r="42169" spans="3:3" ht="15.6" x14ac:dyDescent="0.3">
      <c r="C42169" s="227"/>
    </row>
    <row r="42170" spans="3:3" ht="15.6" x14ac:dyDescent="0.3">
      <c r="C42170" s="227"/>
    </row>
    <row r="42171" spans="3:3" ht="15.6" x14ac:dyDescent="0.3">
      <c r="C42171" s="227"/>
    </row>
    <row r="42172" spans="3:3" ht="15.6" x14ac:dyDescent="0.3">
      <c r="C42172" s="227"/>
    </row>
    <row r="42173" spans="3:3" ht="15.6" x14ac:dyDescent="0.3">
      <c r="C42173" s="227"/>
    </row>
    <row r="42174" spans="3:3" ht="15.6" x14ac:dyDescent="0.3">
      <c r="C42174" s="227"/>
    </row>
    <row r="42175" spans="3:3" ht="15.6" x14ac:dyDescent="0.3">
      <c r="C42175" s="227"/>
    </row>
    <row r="42176" spans="3:3" ht="15.6" x14ac:dyDescent="0.3">
      <c r="C42176" s="227"/>
    </row>
    <row r="42177" spans="3:3" ht="15.6" x14ac:dyDescent="0.3">
      <c r="C42177" s="227"/>
    </row>
    <row r="42178" spans="3:3" ht="15.6" x14ac:dyDescent="0.3">
      <c r="C42178" s="227"/>
    </row>
    <row r="42179" spans="3:3" ht="15.6" x14ac:dyDescent="0.3">
      <c r="C42179" s="227"/>
    </row>
    <row r="42180" spans="3:3" ht="15.6" x14ac:dyDescent="0.3">
      <c r="C42180" s="227"/>
    </row>
    <row r="42181" spans="3:3" ht="15.6" x14ac:dyDescent="0.3">
      <c r="C42181" s="227"/>
    </row>
    <row r="42182" spans="3:3" ht="15.6" x14ac:dyDescent="0.3">
      <c r="C42182" s="227"/>
    </row>
    <row r="42183" spans="3:3" ht="15.6" x14ac:dyDescent="0.3">
      <c r="C42183" s="227"/>
    </row>
    <row r="42184" spans="3:3" ht="15.6" x14ac:dyDescent="0.3">
      <c r="C42184" s="227"/>
    </row>
    <row r="42185" spans="3:3" ht="15.6" x14ac:dyDescent="0.3">
      <c r="C42185" s="227"/>
    </row>
    <row r="42186" spans="3:3" ht="15.6" x14ac:dyDescent="0.3">
      <c r="C42186" s="227"/>
    </row>
    <row r="42187" spans="3:3" ht="15.6" x14ac:dyDescent="0.3">
      <c r="C42187" s="227"/>
    </row>
    <row r="42188" spans="3:3" ht="15.6" x14ac:dyDescent="0.3">
      <c r="C42188" s="227"/>
    </row>
    <row r="42189" spans="3:3" ht="15.6" x14ac:dyDescent="0.3">
      <c r="C42189" s="227"/>
    </row>
    <row r="42190" spans="3:3" ht="15.6" x14ac:dyDescent="0.3">
      <c r="C42190" s="227"/>
    </row>
    <row r="42191" spans="3:3" ht="15.6" x14ac:dyDescent="0.3">
      <c r="C42191" s="227"/>
    </row>
    <row r="42192" spans="3:3" ht="15.6" x14ac:dyDescent="0.3">
      <c r="C42192" s="227"/>
    </row>
    <row r="42193" spans="3:3" ht="15.6" x14ac:dyDescent="0.3">
      <c r="C42193" s="227"/>
    </row>
    <row r="42194" spans="3:3" ht="15.6" x14ac:dyDescent="0.3">
      <c r="C42194" s="227"/>
    </row>
    <row r="42195" spans="3:3" ht="15.6" x14ac:dyDescent="0.3">
      <c r="C42195" s="227"/>
    </row>
    <row r="42196" spans="3:3" ht="15.6" x14ac:dyDescent="0.3">
      <c r="C42196" s="227"/>
    </row>
    <row r="42197" spans="3:3" ht="15.6" x14ac:dyDescent="0.3">
      <c r="C42197" s="227"/>
    </row>
    <row r="42198" spans="3:3" ht="15.6" x14ac:dyDescent="0.3">
      <c r="C42198" s="227"/>
    </row>
    <row r="42199" spans="3:3" ht="15.6" x14ac:dyDescent="0.3">
      <c r="C42199" s="227"/>
    </row>
    <row r="42200" spans="3:3" ht="15.6" x14ac:dyDescent="0.3">
      <c r="C42200" s="227"/>
    </row>
    <row r="42201" spans="3:3" ht="15.6" x14ac:dyDescent="0.3">
      <c r="C42201" s="227"/>
    </row>
    <row r="42202" spans="3:3" ht="15.6" x14ac:dyDescent="0.3">
      <c r="C42202" s="227"/>
    </row>
    <row r="42203" spans="3:3" ht="15.6" x14ac:dyDescent="0.3">
      <c r="C42203" s="227"/>
    </row>
    <row r="42204" spans="3:3" ht="15.6" x14ac:dyDescent="0.3">
      <c r="C42204" s="227"/>
    </row>
    <row r="42205" spans="3:3" ht="15.6" x14ac:dyDescent="0.3">
      <c r="C42205" s="227"/>
    </row>
    <row r="42206" spans="3:3" ht="15.6" x14ac:dyDescent="0.3">
      <c r="C42206" s="227"/>
    </row>
    <row r="42207" spans="3:3" ht="15.6" x14ac:dyDescent="0.3">
      <c r="C42207" s="227"/>
    </row>
    <row r="42208" spans="3:3" ht="15.6" x14ac:dyDescent="0.3">
      <c r="C42208" s="227"/>
    </row>
    <row r="42209" spans="3:3" ht="15.6" x14ac:dyDescent="0.3">
      <c r="C42209" s="227"/>
    </row>
    <row r="42210" spans="3:3" ht="15.6" x14ac:dyDescent="0.3">
      <c r="C42210" s="227"/>
    </row>
    <row r="42211" spans="3:3" ht="15.6" x14ac:dyDescent="0.3">
      <c r="C42211" s="227"/>
    </row>
    <row r="42212" spans="3:3" ht="15.6" x14ac:dyDescent="0.3">
      <c r="C42212" s="227"/>
    </row>
    <row r="42213" spans="3:3" ht="15.6" x14ac:dyDescent="0.3">
      <c r="C42213" s="227"/>
    </row>
    <row r="42214" spans="3:3" ht="15.6" x14ac:dyDescent="0.3">
      <c r="C42214" s="227"/>
    </row>
    <row r="42215" spans="3:3" ht="15.6" x14ac:dyDescent="0.3">
      <c r="C42215" s="227"/>
    </row>
    <row r="42216" spans="3:3" ht="15.6" x14ac:dyDescent="0.3">
      <c r="C42216" s="227"/>
    </row>
    <row r="42217" spans="3:3" ht="15.6" x14ac:dyDescent="0.3">
      <c r="C42217" s="227"/>
    </row>
    <row r="42218" spans="3:3" ht="15.6" x14ac:dyDescent="0.3">
      <c r="C42218" s="227"/>
    </row>
    <row r="42219" spans="3:3" ht="15.6" x14ac:dyDescent="0.3">
      <c r="C42219" s="227"/>
    </row>
    <row r="42220" spans="3:3" ht="15.6" x14ac:dyDescent="0.3">
      <c r="C42220" s="227"/>
    </row>
    <row r="42221" spans="3:3" ht="15.6" x14ac:dyDescent="0.3">
      <c r="C42221" s="227"/>
    </row>
    <row r="42222" spans="3:3" ht="15.6" x14ac:dyDescent="0.3">
      <c r="C42222" s="227"/>
    </row>
    <row r="42223" spans="3:3" ht="15.6" x14ac:dyDescent="0.3">
      <c r="C42223" s="227"/>
    </row>
    <row r="42224" spans="3:3" ht="15.6" x14ac:dyDescent="0.3">
      <c r="C42224" s="227"/>
    </row>
    <row r="42225" spans="3:3" ht="15.6" x14ac:dyDescent="0.3">
      <c r="C42225" s="227"/>
    </row>
    <row r="42226" spans="3:3" ht="15.6" x14ac:dyDescent="0.3">
      <c r="C42226" s="227"/>
    </row>
    <row r="42227" spans="3:3" ht="15.6" x14ac:dyDescent="0.3">
      <c r="C42227" s="227"/>
    </row>
    <row r="42228" spans="3:3" ht="15.6" x14ac:dyDescent="0.3">
      <c r="C42228" s="227"/>
    </row>
    <row r="42229" spans="3:3" ht="15.6" x14ac:dyDescent="0.3">
      <c r="C42229" s="227"/>
    </row>
    <row r="42230" spans="3:3" ht="15.6" x14ac:dyDescent="0.3">
      <c r="C42230" s="227"/>
    </row>
    <row r="42231" spans="3:3" ht="15.6" x14ac:dyDescent="0.3">
      <c r="C42231" s="227"/>
    </row>
    <row r="42232" spans="3:3" ht="15.6" x14ac:dyDescent="0.3">
      <c r="C42232" s="227"/>
    </row>
    <row r="42233" spans="3:3" ht="15.6" x14ac:dyDescent="0.3">
      <c r="C42233" s="227"/>
    </row>
    <row r="42234" spans="3:3" ht="15.6" x14ac:dyDescent="0.3">
      <c r="C42234" s="227"/>
    </row>
    <row r="42235" spans="3:3" ht="15.6" x14ac:dyDescent="0.3">
      <c r="C42235" s="227"/>
    </row>
    <row r="42236" spans="3:3" ht="15.6" x14ac:dyDescent="0.3">
      <c r="C42236" s="227"/>
    </row>
    <row r="42237" spans="3:3" ht="15.6" x14ac:dyDescent="0.3">
      <c r="C42237" s="227"/>
    </row>
    <row r="42238" spans="3:3" ht="15.6" x14ac:dyDescent="0.3">
      <c r="C42238" s="227"/>
    </row>
    <row r="42239" spans="3:3" ht="15.6" x14ac:dyDescent="0.3">
      <c r="C42239" s="227"/>
    </row>
    <row r="42240" spans="3:3" ht="15.6" x14ac:dyDescent="0.3">
      <c r="C42240" s="227"/>
    </row>
    <row r="42241" spans="3:3" ht="15.6" x14ac:dyDescent="0.3">
      <c r="C42241" s="227"/>
    </row>
    <row r="42242" spans="3:3" ht="15.6" x14ac:dyDescent="0.3">
      <c r="C42242" s="227"/>
    </row>
    <row r="42243" spans="3:3" ht="15.6" x14ac:dyDescent="0.3">
      <c r="C42243" s="227"/>
    </row>
    <row r="42244" spans="3:3" ht="15.6" x14ac:dyDescent="0.3">
      <c r="C42244" s="227"/>
    </row>
    <row r="42245" spans="3:3" ht="15.6" x14ac:dyDescent="0.3">
      <c r="C42245" s="227"/>
    </row>
    <row r="42246" spans="3:3" ht="15.6" x14ac:dyDescent="0.3">
      <c r="C42246" s="227"/>
    </row>
    <row r="42247" spans="3:3" ht="15.6" x14ac:dyDescent="0.3">
      <c r="C42247" s="227"/>
    </row>
    <row r="42248" spans="3:3" ht="15.6" x14ac:dyDescent="0.3">
      <c r="C42248" s="227"/>
    </row>
    <row r="42249" spans="3:3" ht="15.6" x14ac:dyDescent="0.3">
      <c r="C42249" s="227"/>
    </row>
    <row r="42250" spans="3:3" ht="15.6" x14ac:dyDescent="0.3">
      <c r="C42250" s="227"/>
    </row>
    <row r="42251" spans="3:3" ht="15.6" x14ac:dyDescent="0.3">
      <c r="C42251" s="227"/>
    </row>
    <row r="42252" spans="3:3" ht="15.6" x14ac:dyDescent="0.3">
      <c r="C42252" s="227"/>
    </row>
    <row r="42253" spans="3:3" ht="15.6" x14ac:dyDescent="0.3">
      <c r="C42253" s="227"/>
    </row>
    <row r="42254" spans="3:3" ht="15.6" x14ac:dyDescent="0.3">
      <c r="C42254" s="227"/>
    </row>
    <row r="42255" spans="3:3" ht="15.6" x14ac:dyDescent="0.3">
      <c r="C42255" s="227"/>
    </row>
    <row r="42256" spans="3:3" ht="15.6" x14ac:dyDescent="0.3">
      <c r="C42256" s="227"/>
    </row>
    <row r="42257" spans="3:3" ht="15.6" x14ac:dyDescent="0.3">
      <c r="C42257" s="227"/>
    </row>
    <row r="42258" spans="3:3" ht="15.6" x14ac:dyDescent="0.3">
      <c r="C42258" s="227"/>
    </row>
    <row r="42259" spans="3:3" ht="15.6" x14ac:dyDescent="0.3">
      <c r="C42259" s="227"/>
    </row>
    <row r="42260" spans="3:3" ht="15.6" x14ac:dyDescent="0.3">
      <c r="C42260" s="227"/>
    </row>
    <row r="42261" spans="3:3" ht="15.6" x14ac:dyDescent="0.3">
      <c r="C42261" s="227"/>
    </row>
    <row r="42262" spans="3:3" ht="15.6" x14ac:dyDescent="0.3">
      <c r="C42262" s="227"/>
    </row>
    <row r="42263" spans="3:3" ht="15.6" x14ac:dyDescent="0.3">
      <c r="C42263" s="227"/>
    </row>
    <row r="42264" spans="3:3" ht="15.6" x14ac:dyDescent="0.3">
      <c r="C42264" s="227"/>
    </row>
    <row r="42265" spans="3:3" ht="15.6" x14ac:dyDescent="0.3">
      <c r="C42265" s="227"/>
    </row>
    <row r="42266" spans="3:3" ht="15.6" x14ac:dyDescent="0.3">
      <c r="C42266" s="227"/>
    </row>
    <row r="42267" spans="3:3" ht="15.6" x14ac:dyDescent="0.3">
      <c r="C42267" s="227"/>
    </row>
    <row r="42268" spans="3:3" ht="15.6" x14ac:dyDescent="0.3">
      <c r="C42268" s="227"/>
    </row>
    <row r="42269" spans="3:3" ht="15.6" x14ac:dyDescent="0.3">
      <c r="C42269" s="227"/>
    </row>
    <row r="42270" spans="3:3" ht="15.6" x14ac:dyDescent="0.3">
      <c r="C42270" s="227"/>
    </row>
    <row r="42271" spans="3:3" ht="15.6" x14ac:dyDescent="0.3">
      <c r="C42271" s="227"/>
    </row>
    <row r="42272" spans="3:3" ht="15.6" x14ac:dyDescent="0.3">
      <c r="C42272" s="227"/>
    </row>
    <row r="42273" spans="3:3" ht="15.6" x14ac:dyDescent="0.3">
      <c r="C42273" s="227"/>
    </row>
    <row r="42274" spans="3:3" ht="15.6" x14ac:dyDescent="0.3">
      <c r="C42274" s="227"/>
    </row>
    <row r="42275" spans="3:3" ht="15.6" x14ac:dyDescent="0.3">
      <c r="C42275" s="227"/>
    </row>
    <row r="42276" spans="3:3" ht="15.6" x14ac:dyDescent="0.3">
      <c r="C42276" s="227"/>
    </row>
    <row r="42277" spans="3:3" ht="15.6" x14ac:dyDescent="0.3">
      <c r="C42277" s="227"/>
    </row>
    <row r="42278" spans="3:3" ht="15.6" x14ac:dyDescent="0.3">
      <c r="C42278" s="227"/>
    </row>
    <row r="42279" spans="3:3" ht="15.6" x14ac:dyDescent="0.3">
      <c r="C42279" s="227"/>
    </row>
    <row r="42280" spans="3:3" ht="15.6" x14ac:dyDescent="0.3">
      <c r="C42280" s="227"/>
    </row>
    <row r="42281" spans="3:3" ht="15.6" x14ac:dyDescent="0.3">
      <c r="C42281" s="227"/>
    </row>
    <row r="42282" spans="3:3" ht="15.6" x14ac:dyDescent="0.3">
      <c r="C42282" s="227"/>
    </row>
    <row r="42283" spans="3:3" ht="15.6" x14ac:dyDescent="0.3">
      <c r="C42283" s="227"/>
    </row>
    <row r="42284" spans="3:3" ht="15.6" x14ac:dyDescent="0.3">
      <c r="C42284" s="227"/>
    </row>
    <row r="42285" spans="3:3" ht="15.6" x14ac:dyDescent="0.3">
      <c r="C42285" s="227"/>
    </row>
    <row r="42286" spans="3:3" ht="15.6" x14ac:dyDescent="0.3">
      <c r="C42286" s="227"/>
    </row>
    <row r="42287" spans="3:3" ht="15.6" x14ac:dyDescent="0.3">
      <c r="C42287" s="227"/>
    </row>
    <row r="42288" spans="3:3" ht="15.6" x14ac:dyDescent="0.3">
      <c r="C42288" s="227"/>
    </row>
    <row r="42289" spans="3:3" ht="15.6" x14ac:dyDescent="0.3">
      <c r="C42289" s="227"/>
    </row>
    <row r="42290" spans="3:3" ht="15.6" x14ac:dyDescent="0.3">
      <c r="C42290" s="227"/>
    </row>
    <row r="42291" spans="3:3" ht="15.6" x14ac:dyDescent="0.3">
      <c r="C42291" s="227"/>
    </row>
    <row r="42292" spans="3:3" ht="15.6" x14ac:dyDescent="0.3">
      <c r="C42292" s="227"/>
    </row>
    <row r="42293" spans="3:3" ht="15.6" x14ac:dyDescent="0.3">
      <c r="C42293" s="227"/>
    </row>
    <row r="42294" spans="3:3" ht="15.6" x14ac:dyDescent="0.3">
      <c r="C42294" s="227"/>
    </row>
    <row r="42295" spans="3:3" ht="15.6" x14ac:dyDescent="0.3">
      <c r="C42295" s="227"/>
    </row>
    <row r="42296" spans="3:3" ht="15.6" x14ac:dyDescent="0.3">
      <c r="C42296" s="227"/>
    </row>
    <row r="42297" spans="3:3" ht="15.6" x14ac:dyDescent="0.3">
      <c r="C42297" s="227"/>
    </row>
    <row r="42298" spans="3:3" ht="15.6" x14ac:dyDescent="0.3">
      <c r="C42298" s="227"/>
    </row>
    <row r="42299" spans="3:3" ht="15.6" x14ac:dyDescent="0.3">
      <c r="C42299" s="227"/>
    </row>
    <row r="42300" spans="3:3" ht="15.6" x14ac:dyDescent="0.3">
      <c r="C42300" s="227"/>
    </row>
    <row r="42301" spans="3:3" ht="15.6" x14ac:dyDescent="0.3">
      <c r="C42301" s="227"/>
    </row>
    <row r="42302" spans="3:3" ht="15.6" x14ac:dyDescent="0.3">
      <c r="C42302" s="227"/>
    </row>
    <row r="42303" spans="3:3" ht="15.6" x14ac:dyDescent="0.3">
      <c r="C42303" s="227"/>
    </row>
    <row r="42304" spans="3:3" ht="15.6" x14ac:dyDescent="0.3">
      <c r="C42304" s="227"/>
    </row>
    <row r="42305" spans="3:3" ht="15.6" x14ac:dyDescent="0.3">
      <c r="C42305" s="227"/>
    </row>
    <row r="42306" spans="3:3" ht="15.6" x14ac:dyDescent="0.3">
      <c r="C42306" s="227"/>
    </row>
    <row r="42307" spans="3:3" ht="15.6" x14ac:dyDescent="0.3">
      <c r="C42307" s="227"/>
    </row>
    <row r="42308" spans="3:3" ht="15.6" x14ac:dyDescent="0.3">
      <c r="C42308" s="227"/>
    </row>
    <row r="42309" spans="3:3" ht="15.6" x14ac:dyDescent="0.3">
      <c r="C42309" s="227"/>
    </row>
    <row r="42310" spans="3:3" ht="15.6" x14ac:dyDescent="0.3">
      <c r="C42310" s="227"/>
    </row>
    <row r="42311" spans="3:3" ht="15.6" x14ac:dyDescent="0.3">
      <c r="C42311" s="227"/>
    </row>
    <row r="42312" spans="3:3" ht="15.6" x14ac:dyDescent="0.3">
      <c r="C42312" s="227"/>
    </row>
    <row r="42313" spans="3:3" ht="15.6" x14ac:dyDescent="0.3">
      <c r="C42313" s="227"/>
    </row>
    <row r="42314" spans="3:3" ht="15.6" x14ac:dyDescent="0.3">
      <c r="C42314" s="227"/>
    </row>
    <row r="42315" spans="3:3" ht="15.6" x14ac:dyDescent="0.3">
      <c r="C42315" s="227"/>
    </row>
    <row r="42316" spans="3:3" ht="15.6" x14ac:dyDescent="0.3">
      <c r="C42316" s="227"/>
    </row>
    <row r="42317" spans="3:3" ht="15.6" x14ac:dyDescent="0.3">
      <c r="C42317" s="227"/>
    </row>
    <row r="42318" spans="3:3" ht="15.6" x14ac:dyDescent="0.3">
      <c r="C42318" s="227"/>
    </row>
    <row r="42319" spans="3:3" ht="15.6" x14ac:dyDescent="0.3">
      <c r="C42319" s="227"/>
    </row>
    <row r="42320" spans="3:3" ht="15.6" x14ac:dyDescent="0.3">
      <c r="C42320" s="227"/>
    </row>
    <row r="42321" spans="3:3" ht="15.6" x14ac:dyDescent="0.3">
      <c r="C42321" s="227"/>
    </row>
    <row r="42322" spans="3:3" ht="15.6" x14ac:dyDescent="0.3">
      <c r="C42322" s="227"/>
    </row>
    <row r="42323" spans="3:3" ht="15.6" x14ac:dyDescent="0.3">
      <c r="C42323" s="227"/>
    </row>
    <row r="42324" spans="3:3" ht="15.6" x14ac:dyDescent="0.3">
      <c r="C42324" s="227"/>
    </row>
    <row r="42325" spans="3:3" ht="15.6" x14ac:dyDescent="0.3">
      <c r="C42325" s="227"/>
    </row>
    <row r="42326" spans="3:3" ht="15.6" x14ac:dyDescent="0.3">
      <c r="C42326" s="227"/>
    </row>
    <row r="42327" spans="3:3" ht="15.6" x14ac:dyDescent="0.3">
      <c r="C42327" s="227"/>
    </row>
    <row r="42328" spans="3:3" ht="15.6" x14ac:dyDescent="0.3">
      <c r="C42328" s="227"/>
    </row>
    <row r="42329" spans="3:3" ht="15.6" x14ac:dyDescent="0.3">
      <c r="C42329" s="227"/>
    </row>
    <row r="42330" spans="3:3" ht="15.6" x14ac:dyDescent="0.3">
      <c r="C42330" s="227"/>
    </row>
    <row r="42331" spans="3:3" ht="15.6" x14ac:dyDescent="0.3">
      <c r="C42331" s="227"/>
    </row>
    <row r="42332" spans="3:3" ht="15.6" x14ac:dyDescent="0.3">
      <c r="C42332" s="227"/>
    </row>
    <row r="42333" spans="3:3" ht="15.6" x14ac:dyDescent="0.3">
      <c r="C42333" s="227"/>
    </row>
    <row r="42334" spans="3:3" ht="15.6" x14ac:dyDescent="0.3">
      <c r="C42334" s="227"/>
    </row>
    <row r="42335" spans="3:3" ht="15.6" x14ac:dyDescent="0.3">
      <c r="C42335" s="227"/>
    </row>
    <row r="42336" spans="3:3" ht="15.6" x14ac:dyDescent="0.3">
      <c r="C42336" s="227"/>
    </row>
    <row r="42337" spans="3:3" ht="15.6" x14ac:dyDescent="0.3">
      <c r="C42337" s="227"/>
    </row>
    <row r="42338" spans="3:3" ht="15.6" x14ac:dyDescent="0.3">
      <c r="C42338" s="227"/>
    </row>
    <row r="42339" spans="3:3" ht="15.6" x14ac:dyDescent="0.3">
      <c r="C42339" s="227"/>
    </row>
    <row r="42340" spans="3:3" ht="15.6" x14ac:dyDescent="0.3">
      <c r="C42340" s="227"/>
    </row>
    <row r="42341" spans="3:3" ht="15.6" x14ac:dyDescent="0.3">
      <c r="C42341" s="227"/>
    </row>
    <row r="42342" spans="3:3" ht="15.6" x14ac:dyDescent="0.3">
      <c r="C42342" s="227"/>
    </row>
    <row r="42343" spans="3:3" ht="15.6" x14ac:dyDescent="0.3">
      <c r="C42343" s="227"/>
    </row>
    <row r="42344" spans="3:3" ht="15.6" x14ac:dyDescent="0.3">
      <c r="C42344" s="227"/>
    </row>
    <row r="42345" spans="3:3" ht="15.6" x14ac:dyDescent="0.3">
      <c r="C42345" s="227"/>
    </row>
    <row r="42346" spans="3:3" ht="15.6" x14ac:dyDescent="0.3">
      <c r="C42346" s="227"/>
    </row>
    <row r="42347" spans="3:3" ht="15.6" x14ac:dyDescent="0.3">
      <c r="C42347" s="227"/>
    </row>
    <row r="42348" spans="3:3" ht="15.6" x14ac:dyDescent="0.3">
      <c r="C42348" s="227"/>
    </row>
    <row r="42349" spans="3:3" ht="15.6" x14ac:dyDescent="0.3">
      <c r="C42349" s="227"/>
    </row>
    <row r="42350" spans="3:3" ht="15.6" x14ac:dyDescent="0.3">
      <c r="C42350" s="227"/>
    </row>
    <row r="42351" spans="3:3" ht="15.6" x14ac:dyDescent="0.3">
      <c r="C42351" s="227"/>
    </row>
    <row r="42352" spans="3:3" ht="15.6" x14ac:dyDescent="0.3">
      <c r="C42352" s="227"/>
    </row>
    <row r="42353" spans="3:3" ht="15.6" x14ac:dyDescent="0.3">
      <c r="C42353" s="227"/>
    </row>
    <row r="42354" spans="3:3" ht="15.6" x14ac:dyDescent="0.3">
      <c r="C42354" s="227"/>
    </row>
    <row r="42355" spans="3:3" ht="15.6" x14ac:dyDescent="0.3">
      <c r="C42355" s="227"/>
    </row>
    <row r="42356" spans="3:3" ht="15.6" x14ac:dyDescent="0.3">
      <c r="C42356" s="227"/>
    </row>
    <row r="42357" spans="3:3" ht="15.6" x14ac:dyDescent="0.3">
      <c r="C42357" s="227"/>
    </row>
    <row r="42358" spans="3:3" ht="15.6" x14ac:dyDescent="0.3">
      <c r="C42358" s="227"/>
    </row>
    <row r="42359" spans="3:3" ht="15.6" x14ac:dyDescent="0.3">
      <c r="C42359" s="227"/>
    </row>
    <row r="42360" spans="3:3" ht="15.6" x14ac:dyDescent="0.3">
      <c r="C42360" s="227"/>
    </row>
    <row r="42361" spans="3:3" ht="15.6" x14ac:dyDescent="0.3">
      <c r="C42361" s="227"/>
    </row>
    <row r="42362" spans="3:3" ht="15.6" x14ac:dyDescent="0.3">
      <c r="C42362" s="227"/>
    </row>
    <row r="42363" spans="3:3" ht="15.6" x14ac:dyDescent="0.3">
      <c r="C42363" s="227"/>
    </row>
    <row r="42364" spans="3:3" ht="15.6" x14ac:dyDescent="0.3">
      <c r="C42364" s="227"/>
    </row>
    <row r="42365" spans="3:3" ht="15.6" x14ac:dyDescent="0.3">
      <c r="C42365" s="227"/>
    </row>
    <row r="42366" spans="3:3" ht="15.6" x14ac:dyDescent="0.3">
      <c r="C42366" s="227"/>
    </row>
    <row r="42367" spans="3:3" ht="15.6" x14ac:dyDescent="0.3">
      <c r="C42367" s="227"/>
    </row>
    <row r="42368" spans="3:3" ht="15.6" x14ac:dyDescent="0.3">
      <c r="C42368" s="227"/>
    </row>
    <row r="42369" spans="3:3" ht="15.6" x14ac:dyDescent="0.3">
      <c r="C42369" s="227"/>
    </row>
    <row r="42370" spans="3:3" ht="15.6" x14ac:dyDescent="0.3">
      <c r="C42370" s="227"/>
    </row>
    <row r="42371" spans="3:3" ht="15.6" x14ac:dyDescent="0.3">
      <c r="C42371" s="227"/>
    </row>
    <row r="42372" spans="3:3" ht="15.6" x14ac:dyDescent="0.3">
      <c r="C42372" s="227"/>
    </row>
    <row r="42373" spans="3:3" ht="15.6" x14ac:dyDescent="0.3">
      <c r="C42373" s="227"/>
    </row>
    <row r="42374" spans="3:3" ht="15.6" x14ac:dyDescent="0.3">
      <c r="C42374" s="227"/>
    </row>
    <row r="42375" spans="3:3" ht="15.6" x14ac:dyDescent="0.3">
      <c r="C42375" s="227"/>
    </row>
    <row r="42376" spans="3:3" ht="15.6" x14ac:dyDescent="0.3">
      <c r="C42376" s="227"/>
    </row>
    <row r="42377" spans="3:3" ht="15.6" x14ac:dyDescent="0.3">
      <c r="C42377" s="227"/>
    </row>
    <row r="42378" spans="3:3" ht="15.6" x14ac:dyDescent="0.3">
      <c r="C42378" s="227"/>
    </row>
    <row r="42379" spans="3:3" ht="15.6" x14ac:dyDescent="0.3">
      <c r="C42379" s="227"/>
    </row>
    <row r="42380" spans="3:3" ht="15.6" x14ac:dyDescent="0.3">
      <c r="C42380" s="227"/>
    </row>
    <row r="42381" spans="3:3" ht="15.6" x14ac:dyDescent="0.3">
      <c r="C42381" s="227"/>
    </row>
    <row r="42382" spans="3:3" ht="15.6" x14ac:dyDescent="0.3">
      <c r="C42382" s="227"/>
    </row>
    <row r="42383" spans="3:3" ht="15.6" x14ac:dyDescent="0.3">
      <c r="C42383" s="227"/>
    </row>
    <row r="42384" spans="3:3" ht="15.6" x14ac:dyDescent="0.3">
      <c r="C42384" s="227"/>
    </row>
    <row r="42385" spans="3:3" ht="15.6" x14ac:dyDescent="0.3">
      <c r="C42385" s="227"/>
    </row>
    <row r="42386" spans="3:3" ht="15.6" x14ac:dyDescent="0.3">
      <c r="C42386" s="227"/>
    </row>
    <row r="42387" spans="3:3" ht="15.6" x14ac:dyDescent="0.3">
      <c r="C42387" s="227"/>
    </row>
    <row r="42388" spans="3:3" ht="15.6" x14ac:dyDescent="0.3">
      <c r="C42388" s="227"/>
    </row>
    <row r="42389" spans="3:3" ht="15.6" x14ac:dyDescent="0.3">
      <c r="C42389" s="227"/>
    </row>
    <row r="42390" spans="3:3" ht="15.6" x14ac:dyDescent="0.3">
      <c r="C42390" s="227"/>
    </row>
    <row r="42391" spans="3:3" ht="15.6" x14ac:dyDescent="0.3">
      <c r="C42391" s="227"/>
    </row>
    <row r="42392" spans="3:3" ht="15.6" x14ac:dyDescent="0.3">
      <c r="C42392" s="227"/>
    </row>
    <row r="42393" spans="3:3" ht="15.6" x14ac:dyDescent="0.3">
      <c r="C42393" s="227"/>
    </row>
    <row r="42394" spans="3:3" ht="15.6" x14ac:dyDescent="0.3">
      <c r="C42394" s="227"/>
    </row>
    <row r="42395" spans="3:3" ht="15.6" x14ac:dyDescent="0.3">
      <c r="C42395" s="227"/>
    </row>
    <row r="42396" spans="3:3" ht="15.6" x14ac:dyDescent="0.3">
      <c r="C42396" s="227"/>
    </row>
    <row r="42397" spans="3:3" ht="15.6" x14ac:dyDescent="0.3">
      <c r="C42397" s="227"/>
    </row>
    <row r="42398" spans="3:3" ht="15.6" x14ac:dyDescent="0.3">
      <c r="C42398" s="227"/>
    </row>
    <row r="42399" spans="3:3" ht="15.6" x14ac:dyDescent="0.3">
      <c r="C42399" s="227"/>
    </row>
    <row r="42400" spans="3:3" ht="15.6" x14ac:dyDescent="0.3">
      <c r="C42400" s="227"/>
    </row>
    <row r="42401" spans="3:3" ht="15.6" x14ac:dyDescent="0.3">
      <c r="C42401" s="227"/>
    </row>
    <row r="42402" spans="3:3" ht="15.6" x14ac:dyDescent="0.3">
      <c r="C42402" s="227"/>
    </row>
    <row r="42403" spans="3:3" ht="15.6" x14ac:dyDescent="0.3">
      <c r="C42403" s="227"/>
    </row>
    <row r="42404" spans="3:3" ht="15.6" x14ac:dyDescent="0.3">
      <c r="C42404" s="227"/>
    </row>
    <row r="42405" spans="3:3" ht="15.6" x14ac:dyDescent="0.3">
      <c r="C42405" s="227"/>
    </row>
    <row r="42406" spans="3:3" ht="15.6" x14ac:dyDescent="0.3">
      <c r="C42406" s="227"/>
    </row>
    <row r="42407" spans="3:3" ht="15.6" x14ac:dyDescent="0.3">
      <c r="C42407" s="227"/>
    </row>
    <row r="42408" spans="3:3" ht="15.6" x14ac:dyDescent="0.3">
      <c r="C42408" s="227"/>
    </row>
    <row r="42409" spans="3:3" ht="15.6" x14ac:dyDescent="0.3">
      <c r="C42409" s="227"/>
    </row>
    <row r="42410" spans="3:3" ht="15.6" x14ac:dyDescent="0.3">
      <c r="C42410" s="227"/>
    </row>
    <row r="42411" spans="3:3" ht="15.6" x14ac:dyDescent="0.3">
      <c r="C42411" s="227"/>
    </row>
    <row r="42412" spans="3:3" ht="15.6" x14ac:dyDescent="0.3">
      <c r="C42412" s="227"/>
    </row>
    <row r="42413" spans="3:3" ht="15.6" x14ac:dyDescent="0.3">
      <c r="C42413" s="227"/>
    </row>
    <row r="42414" spans="3:3" ht="15.6" x14ac:dyDescent="0.3">
      <c r="C42414" s="227"/>
    </row>
    <row r="42415" spans="3:3" ht="15.6" x14ac:dyDescent="0.3">
      <c r="C42415" s="227"/>
    </row>
    <row r="42416" spans="3:3" ht="15.6" x14ac:dyDescent="0.3">
      <c r="C42416" s="227"/>
    </row>
    <row r="42417" spans="3:3" ht="15.6" x14ac:dyDescent="0.3">
      <c r="C42417" s="227"/>
    </row>
    <row r="42418" spans="3:3" ht="15.6" x14ac:dyDescent="0.3">
      <c r="C42418" s="227"/>
    </row>
    <row r="42419" spans="3:3" ht="15.6" x14ac:dyDescent="0.3">
      <c r="C42419" s="227"/>
    </row>
    <row r="42420" spans="3:3" ht="15.6" x14ac:dyDescent="0.3">
      <c r="C42420" s="227"/>
    </row>
    <row r="42421" spans="3:3" ht="15.6" x14ac:dyDescent="0.3">
      <c r="C42421" s="227"/>
    </row>
    <row r="42422" spans="3:3" ht="15.6" x14ac:dyDescent="0.3">
      <c r="C42422" s="227"/>
    </row>
    <row r="42423" spans="3:3" ht="15.6" x14ac:dyDescent="0.3">
      <c r="C42423" s="227"/>
    </row>
    <row r="42424" spans="3:3" ht="15.6" x14ac:dyDescent="0.3">
      <c r="C42424" s="227"/>
    </row>
    <row r="42425" spans="3:3" ht="15.6" x14ac:dyDescent="0.3">
      <c r="C42425" s="227"/>
    </row>
    <row r="42426" spans="3:3" ht="15.6" x14ac:dyDescent="0.3">
      <c r="C42426" s="227"/>
    </row>
    <row r="42427" spans="3:3" ht="15.6" x14ac:dyDescent="0.3">
      <c r="C42427" s="227"/>
    </row>
    <row r="42428" spans="3:3" ht="15.6" x14ac:dyDescent="0.3">
      <c r="C42428" s="227"/>
    </row>
    <row r="42429" spans="3:3" ht="15.6" x14ac:dyDescent="0.3">
      <c r="C42429" s="227"/>
    </row>
    <row r="42430" spans="3:3" ht="15.6" x14ac:dyDescent="0.3">
      <c r="C42430" s="227"/>
    </row>
    <row r="42431" spans="3:3" ht="15.6" x14ac:dyDescent="0.3">
      <c r="C42431" s="227"/>
    </row>
    <row r="42432" spans="3:3" ht="15.6" x14ac:dyDescent="0.3">
      <c r="C42432" s="227"/>
    </row>
    <row r="42433" spans="3:3" ht="15.6" x14ac:dyDescent="0.3">
      <c r="C42433" s="227"/>
    </row>
    <row r="42434" spans="3:3" ht="15.6" x14ac:dyDescent="0.3">
      <c r="C42434" s="227"/>
    </row>
    <row r="42435" spans="3:3" ht="15.6" x14ac:dyDescent="0.3">
      <c r="C42435" s="227"/>
    </row>
    <row r="42436" spans="3:3" ht="15.6" x14ac:dyDescent="0.3">
      <c r="C42436" s="227"/>
    </row>
    <row r="42437" spans="3:3" ht="15.6" x14ac:dyDescent="0.3">
      <c r="C42437" s="227"/>
    </row>
    <row r="42438" spans="3:3" ht="15.6" x14ac:dyDescent="0.3">
      <c r="C42438" s="227"/>
    </row>
    <row r="42439" spans="3:3" ht="15.6" x14ac:dyDescent="0.3">
      <c r="C42439" s="227"/>
    </row>
    <row r="42440" spans="3:3" ht="15.6" x14ac:dyDescent="0.3">
      <c r="C42440" s="227"/>
    </row>
    <row r="42441" spans="3:3" ht="15.6" x14ac:dyDescent="0.3">
      <c r="C42441" s="227"/>
    </row>
    <row r="42442" spans="3:3" ht="15.6" x14ac:dyDescent="0.3">
      <c r="C42442" s="227"/>
    </row>
    <row r="42443" spans="3:3" ht="15.6" x14ac:dyDescent="0.3">
      <c r="C42443" s="227"/>
    </row>
    <row r="42444" spans="3:3" ht="15.6" x14ac:dyDescent="0.3">
      <c r="C42444" s="227"/>
    </row>
    <row r="42445" spans="3:3" ht="15.6" x14ac:dyDescent="0.3">
      <c r="C42445" s="227"/>
    </row>
    <row r="42446" spans="3:3" ht="15.6" x14ac:dyDescent="0.3">
      <c r="C42446" s="227"/>
    </row>
    <row r="42447" spans="3:3" ht="15.6" x14ac:dyDescent="0.3">
      <c r="C42447" s="227"/>
    </row>
    <row r="42448" spans="3:3" ht="15.6" x14ac:dyDescent="0.3">
      <c r="C42448" s="227"/>
    </row>
    <row r="42449" spans="3:3" ht="15.6" x14ac:dyDescent="0.3">
      <c r="C42449" s="227"/>
    </row>
    <row r="42450" spans="3:3" ht="15.6" x14ac:dyDescent="0.3">
      <c r="C42450" s="227"/>
    </row>
    <row r="42451" spans="3:3" ht="15.6" x14ac:dyDescent="0.3">
      <c r="C42451" s="227"/>
    </row>
    <row r="42452" spans="3:3" ht="15.6" x14ac:dyDescent="0.3">
      <c r="C42452" s="227"/>
    </row>
    <row r="42453" spans="3:3" ht="15.6" x14ac:dyDescent="0.3">
      <c r="C42453" s="227"/>
    </row>
    <row r="42454" spans="3:3" ht="15.6" x14ac:dyDescent="0.3">
      <c r="C42454" s="227"/>
    </row>
    <row r="42455" spans="3:3" ht="15.6" x14ac:dyDescent="0.3">
      <c r="C42455" s="227"/>
    </row>
    <row r="42456" spans="3:3" ht="15.6" x14ac:dyDescent="0.3">
      <c r="C42456" s="227"/>
    </row>
    <row r="42457" spans="3:3" ht="15.6" x14ac:dyDescent="0.3">
      <c r="C42457" s="227"/>
    </row>
    <row r="42458" spans="3:3" ht="15.6" x14ac:dyDescent="0.3">
      <c r="C42458" s="227"/>
    </row>
    <row r="42459" spans="3:3" ht="15.6" x14ac:dyDescent="0.3">
      <c r="C42459" s="227"/>
    </row>
    <row r="42460" spans="3:3" ht="15.6" x14ac:dyDescent="0.3">
      <c r="C42460" s="227"/>
    </row>
    <row r="42461" spans="3:3" ht="15.6" x14ac:dyDescent="0.3">
      <c r="C42461" s="227"/>
    </row>
    <row r="42462" spans="3:3" ht="15.6" x14ac:dyDescent="0.3">
      <c r="C42462" s="227"/>
    </row>
    <row r="42463" spans="3:3" ht="15.6" x14ac:dyDescent="0.3">
      <c r="C42463" s="227"/>
    </row>
    <row r="42464" spans="3:3" ht="15.6" x14ac:dyDescent="0.3">
      <c r="C42464" s="227"/>
    </row>
    <row r="42465" spans="3:3" ht="15.6" x14ac:dyDescent="0.3">
      <c r="C42465" s="227"/>
    </row>
    <row r="42466" spans="3:3" ht="15.6" x14ac:dyDescent="0.3">
      <c r="C42466" s="227"/>
    </row>
    <row r="42467" spans="3:3" ht="15.6" x14ac:dyDescent="0.3">
      <c r="C42467" s="227"/>
    </row>
    <row r="42468" spans="3:3" ht="15.6" x14ac:dyDescent="0.3">
      <c r="C42468" s="227"/>
    </row>
    <row r="42469" spans="3:3" ht="15.6" x14ac:dyDescent="0.3">
      <c r="C42469" s="227"/>
    </row>
    <row r="42470" spans="3:3" ht="15.6" x14ac:dyDescent="0.3">
      <c r="C42470" s="227"/>
    </row>
    <row r="42471" spans="3:3" ht="15.6" x14ac:dyDescent="0.3">
      <c r="C42471" s="227"/>
    </row>
    <row r="42472" spans="3:3" ht="15.6" x14ac:dyDescent="0.3">
      <c r="C42472" s="227"/>
    </row>
    <row r="42473" spans="3:3" ht="15.6" x14ac:dyDescent="0.3">
      <c r="C42473" s="227"/>
    </row>
    <row r="42474" spans="3:3" ht="15.6" x14ac:dyDescent="0.3">
      <c r="C42474" s="227"/>
    </row>
    <row r="42475" spans="3:3" ht="15.6" x14ac:dyDescent="0.3">
      <c r="C42475" s="227"/>
    </row>
    <row r="42476" spans="3:3" ht="15.6" x14ac:dyDescent="0.3">
      <c r="C42476" s="227"/>
    </row>
    <row r="42477" spans="3:3" ht="15.6" x14ac:dyDescent="0.3">
      <c r="C42477" s="227"/>
    </row>
    <row r="42478" spans="3:3" ht="15.6" x14ac:dyDescent="0.3">
      <c r="C42478" s="227"/>
    </row>
    <row r="42479" spans="3:3" ht="15.6" x14ac:dyDescent="0.3">
      <c r="C42479" s="227"/>
    </row>
    <row r="42480" spans="3:3" ht="15.6" x14ac:dyDescent="0.3">
      <c r="C42480" s="227"/>
    </row>
    <row r="42481" spans="3:3" ht="15.6" x14ac:dyDescent="0.3">
      <c r="C42481" s="227"/>
    </row>
    <row r="42482" spans="3:3" ht="15.6" x14ac:dyDescent="0.3">
      <c r="C42482" s="227"/>
    </row>
    <row r="42483" spans="3:3" ht="15.6" x14ac:dyDescent="0.3">
      <c r="C42483" s="227"/>
    </row>
    <row r="42484" spans="3:3" ht="15.6" x14ac:dyDescent="0.3">
      <c r="C42484" s="227"/>
    </row>
    <row r="42485" spans="3:3" ht="15.6" x14ac:dyDescent="0.3">
      <c r="C42485" s="227"/>
    </row>
    <row r="42486" spans="3:3" ht="15.6" x14ac:dyDescent="0.3">
      <c r="C42486" s="227"/>
    </row>
    <row r="42487" spans="3:3" ht="15.6" x14ac:dyDescent="0.3">
      <c r="C42487" s="227"/>
    </row>
    <row r="42488" spans="3:3" ht="15.6" x14ac:dyDescent="0.3">
      <c r="C42488" s="227"/>
    </row>
    <row r="42489" spans="3:3" ht="15.6" x14ac:dyDescent="0.3">
      <c r="C42489" s="227"/>
    </row>
    <row r="42490" spans="3:3" ht="15.6" x14ac:dyDescent="0.3">
      <c r="C42490" s="227"/>
    </row>
    <row r="42491" spans="3:3" ht="15.6" x14ac:dyDescent="0.3">
      <c r="C42491" s="227"/>
    </row>
    <row r="42492" spans="3:3" ht="15.6" x14ac:dyDescent="0.3">
      <c r="C42492" s="227"/>
    </row>
    <row r="42493" spans="3:3" ht="15.6" x14ac:dyDescent="0.3">
      <c r="C42493" s="227"/>
    </row>
    <row r="42494" spans="3:3" ht="15.6" x14ac:dyDescent="0.3">
      <c r="C42494" s="227"/>
    </row>
    <row r="42495" spans="3:3" ht="15.6" x14ac:dyDescent="0.3">
      <c r="C42495" s="227"/>
    </row>
    <row r="42496" spans="3:3" ht="15.6" x14ac:dyDescent="0.3">
      <c r="C42496" s="227"/>
    </row>
    <row r="42497" spans="3:3" ht="15.6" x14ac:dyDescent="0.3">
      <c r="C42497" s="227"/>
    </row>
    <row r="42498" spans="3:3" ht="15.6" x14ac:dyDescent="0.3">
      <c r="C42498" s="227"/>
    </row>
    <row r="42499" spans="3:3" ht="15.6" x14ac:dyDescent="0.3">
      <c r="C42499" s="227"/>
    </row>
    <row r="42500" spans="3:3" ht="15.6" x14ac:dyDescent="0.3">
      <c r="C42500" s="227"/>
    </row>
    <row r="42501" spans="3:3" ht="15.6" x14ac:dyDescent="0.3">
      <c r="C42501" s="227"/>
    </row>
    <row r="42502" spans="3:3" ht="15.6" x14ac:dyDescent="0.3">
      <c r="C42502" s="227"/>
    </row>
    <row r="42503" spans="3:3" ht="15.6" x14ac:dyDescent="0.3">
      <c r="C42503" s="227"/>
    </row>
    <row r="42504" spans="3:3" ht="15.6" x14ac:dyDescent="0.3">
      <c r="C42504" s="227"/>
    </row>
    <row r="42505" spans="3:3" ht="15.6" x14ac:dyDescent="0.3">
      <c r="C42505" s="227"/>
    </row>
    <row r="42506" spans="3:3" ht="15.6" x14ac:dyDescent="0.3">
      <c r="C42506" s="227"/>
    </row>
    <row r="42507" spans="3:3" ht="15.6" x14ac:dyDescent="0.3">
      <c r="C42507" s="227"/>
    </row>
    <row r="42508" spans="3:3" ht="15.6" x14ac:dyDescent="0.3">
      <c r="C42508" s="227"/>
    </row>
    <row r="42509" spans="3:3" ht="15.6" x14ac:dyDescent="0.3">
      <c r="C42509" s="227"/>
    </row>
    <row r="42510" spans="3:3" ht="15.6" x14ac:dyDescent="0.3">
      <c r="C42510" s="227"/>
    </row>
    <row r="42511" spans="3:3" ht="15.6" x14ac:dyDescent="0.3">
      <c r="C42511" s="227"/>
    </row>
    <row r="42512" spans="3:3" ht="15.6" x14ac:dyDescent="0.3">
      <c r="C42512" s="227"/>
    </row>
    <row r="42513" spans="3:3" ht="15.6" x14ac:dyDescent="0.3">
      <c r="C42513" s="227"/>
    </row>
    <row r="42514" spans="3:3" ht="15.6" x14ac:dyDescent="0.3">
      <c r="C42514" s="227"/>
    </row>
    <row r="42515" spans="3:3" ht="15.6" x14ac:dyDescent="0.3">
      <c r="C42515" s="227"/>
    </row>
    <row r="42516" spans="3:3" ht="15.6" x14ac:dyDescent="0.3">
      <c r="C42516" s="227"/>
    </row>
    <row r="42517" spans="3:3" ht="15.6" x14ac:dyDescent="0.3">
      <c r="C42517" s="227"/>
    </row>
    <row r="42518" spans="3:3" ht="15.6" x14ac:dyDescent="0.3">
      <c r="C42518" s="227"/>
    </row>
    <row r="42519" spans="3:3" ht="15.6" x14ac:dyDescent="0.3">
      <c r="C42519" s="227"/>
    </row>
    <row r="42520" spans="3:3" ht="15.6" x14ac:dyDescent="0.3">
      <c r="C42520" s="227"/>
    </row>
    <row r="42521" spans="3:3" ht="15.6" x14ac:dyDescent="0.3">
      <c r="C42521" s="227"/>
    </row>
    <row r="42522" spans="3:3" ht="15.6" x14ac:dyDescent="0.3">
      <c r="C42522" s="227"/>
    </row>
    <row r="42523" spans="3:3" ht="15.6" x14ac:dyDescent="0.3">
      <c r="C42523" s="227"/>
    </row>
    <row r="42524" spans="3:3" ht="15.6" x14ac:dyDescent="0.3">
      <c r="C42524" s="227"/>
    </row>
    <row r="42525" spans="3:3" ht="15.6" x14ac:dyDescent="0.3">
      <c r="C42525" s="227"/>
    </row>
    <row r="42526" spans="3:3" ht="15.6" x14ac:dyDescent="0.3">
      <c r="C42526" s="227"/>
    </row>
    <row r="42527" spans="3:3" ht="15.6" x14ac:dyDescent="0.3">
      <c r="C42527" s="227"/>
    </row>
    <row r="42528" spans="3:3" ht="15.6" x14ac:dyDescent="0.3">
      <c r="C42528" s="227"/>
    </row>
    <row r="42529" spans="3:3" ht="15.6" x14ac:dyDescent="0.3">
      <c r="C42529" s="227"/>
    </row>
    <row r="42530" spans="3:3" ht="15.6" x14ac:dyDescent="0.3">
      <c r="C42530" s="227"/>
    </row>
    <row r="42531" spans="3:3" ht="15.6" x14ac:dyDescent="0.3">
      <c r="C42531" s="227"/>
    </row>
    <row r="42532" spans="3:3" ht="15.6" x14ac:dyDescent="0.3">
      <c r="C42532" s="227"/>
    </row>
    <row r="42533" spans="3:3" ht="15.6" x14ac:dyDescent="0.3">
      <c r="C42533" s="227"/>
    </row>
    <row r="42534" spans="3:3" ht="15.6" x14ac:dyDescent="0.3">
      <c r="C42534" s="227"/>
    </row>
    <row r="42535" spans="3:3" ht="15.6" x14ac:dyDescent="0.3">
      <c r="C42535" s="227"/>
    </row>
    <row r="42536" spans="3:3" ht="15.6" x14ac:dyDescent="0.3">
      <c r="C42536" s="227"/>
    </row>
    <row r="42537" spans="3:3" ht="15.6" x14ac:dyDescent="0.3">
      <c r="C42537" s="227"/>
    </row>
    <row r="42538" spans="3:3" ht="15.6" x14ac:dyDescent="0.3">
      <c r="C42538" s="227"/>
    </row>
    <row r="42539" spans="3:3" ht="15.6" x14ac:dyDescent="0.3">
      <c r="C42539" s="227"/>
    </row>
    <row r="42540" spans="3:3" ht="15.6" x14ac:dyDescent="0.3">
      <c r="C42540" s="227"/>
    </row>
    <row r="42541" spans="3:3" ht="15.6" x14ac:dyDescent="0.3">
      <c r="C42541" s="227"/>
    </row>
    <row r="42542" spans="3:3" ht="15.6" x14ac:dyDescent="0.3">
      <c r="C42542" s="227"/>
    </row>
    <row r="42543" spans="3:3" ht="15.6" x14ac:dyDescent="0.3">
      <c r="C42543" s="227"/>
    </row>
    <row r="42544" spans="3:3" ht="15.6" x14ac:dyDescent="0.3">
      <c r="C42544" s="227"/>
    </row>
    <row r="42545" spans="3:3" ht="15.6" x14ac:dyDescent="0.3">
      <c r="C42545" s="227"/>
    </row>
    <row r="42546" spans="3:3" ht="15.6" x14ac:dyDescent="0.3">
      <c r="C42546" s="227"/>
    </row>
    <row r="42547" spans="3:3" ht="15.6" x14ac:dyDescent="0.3">
      <c r="C42547" s="227"/>
    </row>
    <row r="42548" spans="3:3" ht="15.6" x14ac:dyDescent="0.3">
      <c r="C42548" s="227"/>
    </row>
    <row r="42549" spans="3:3" ht="15.6" x14ac:dyDescent="0.3">
      <c r="C42549" s="227"/>
    </row>
    <row r="42550" spans="3:3" ht="15.6" x14ac:dyDescent="0.3">
      <c r="C42550" s="227"/>
    </row>
    <row r="42551" spans="3:3" ht="15.6" x14ac:dyDescent="0.3">
      <c r="C42551" s="227"/>
    </row>
    <row r="42552" spans="3:3" ht="15.6" x14ac:dyDescent="0.3">
      <c r="C42552" s="227"/>
    </row>
    <row r="42553" spans="3:3" ht="15.6" x14ac:dyDescent="0.3">
      <c r="C42553" s="227"/>
    </row>
    <row r="42554" spans="3:3" ht="15.6" x14ac:dyDescent="0.3">
      <c r="C42554" s="227"/>
    </row>
    <row r="42555" spans="3:3" ht="15.6" x14ac:dyDescent="0.3">
      <c r="C42555" s="227"/>
    </row>
    <row r="42556" spans="3:3" ht="15.6" x14ac:dyDescent="0.3">
      <c r="C42556" s="227"/>
    </row>
    <row r="42557" spans="3:3" ht="15.6" x14ac:dyDescent="0.3">
      <c r="C42557" s="227"/>
    </row>
    <row r="42558" spans="3:3" ht="15.6" x14ac:dyDescent="0.3">
      <c r="C42558" s="227"/>
    </row>
    <row r="42559" spans="3:3" ht="15.6" x14ac:dyDescent="0.3">
      <c r="C42559" s="227"/>
    </row>
    <row r="42560" spans="3:3" ht="15.6" x14ac:dyDescent="0.3">
      <c r="C42560" s="227"/>
    </row>
    <row r="42561" spans="3:3" ht="15.6" x14ac:dyDescent="0.3">
      <c r="C42561" s="227"/>
    </row>
    <row r="42562" spans="3:3" ht="15.6" x14ac:dyDescent="0.3">
      <c r="C42562" s="227"/>
    </row>
    <row r="42563" spans="3:3" ht="15.6" x14ac:dyDescent="0.3">
      <c r="C42563" s="227"/>
    </row>
    <row r="42564" spans="3:3" ht="15.6" x14ac:dyDescent="0.3">
      <c r="C42564" s="227"/>
    </row>
    <row r="42565" spans="3:3" ht="15.6" x14ac:dyDescent="0.3">
      <c r="C42565" s="227"/>
    </row>
    <row r="42566" spans="3:3" ht="15.6" x14ac:dyDescent="0.3">
      <c r="C42566" s="227"/>
    </row>
    <row r="42567" spans="3:3" ht="15.6" x14ac:dyDescent="0.3">
      <c r="C42567" s="227"/>
    </row>
    <row r="42568" spans="3:3" ht="15.6" x14ac:dyDescent="0.3">
      <c r="C42568" s="227"/>
    </row>
    <row r="42569" spans="3:3" ht="15.6" x14ac:dyDescent="0.3">
      <c r="C42569" s="227"/>
    </row>
    <row r="42570" spans="3:3" ht="15.6" x14ac:dyDescent="0.3">
      <c r="C42570" s="227"/>
    </row>
    <row r="42571" spans="3:3" ht="15.6" x14ac:dyDescent="0.3">
      <c r="C42571" s="227"/>
    </row>
    <row r="42572" spans="3:3" ht="15.6" x14ac:dyDescent="0.3">
      <c r="C42572" s="227"/>
    </row>
    <row r="42573" spans="3:3" ht="15.6" x14ac:dyDescent="0.3">
      <c r="C42573" s="227"/>
    </row>
    <row r="42574" spans="3:3" ht="15.6" x14ac:dyDescent="0.3">
      <c r="C42574" s="227"/>
    </row>
    <row r="42575" spans="3:3" ht="15.6" x14ac:dyDescent="0.3">
      <c r="C42575" s="227"/>
    </row>
    <row r="42576" spans="3:3" ht="15.6" x14ac:dyDescent="0.3">
      <c r="C42576" s="227"/>
    </row>
    <row r="42577" spans="3:3" ht="15.6" x14ac:dyDescent="0.3">
      <c r="C42577" s="227"/>
    </row>
    <row r="42578" spans="3:3" ht="15.6" x14ac:dyDescent="0.3">
      <c r="C42578" s="227"/>
    </row>
    <row r="42579" spans="3:3" ht="15.6" x14ac:dyDescent="0.3">
      <c r="C42579" s="227"/>
    </row>
    <row r="42580" spans="3:3" ht="15.6" x14ac:dyDescent="0.3">
      <c r="C42580" s="227"/>
    </row>
    <row r="42581" spans="3:3" ht="15.6" x14ac:dyDescent="0.3">
      <c r="C42581" s="227"/>
    </row>
    <row r="42582" spans="3:3" ht="15.6" x14ac:dyDescent="0.3">
      <c r="C42582" s="227"/>
    </row>
    <row r="42583" spans="3:3" ht="15.6" x14ac:dyDescent="0.3">
      <c r="C42583" s="227"/>
    </row>
    <row r="42584" spans="3:3" ht="15.6" x14ac:dyDescent="0.3">
      <c r="C42584" s="227"/>
    </row>
    <row r="42585" spans="3:3" ht="15.6" x14ac:dyDescent="0.3">
      <c r="C42585" s="227"/>
    </row>
    <row r="42586" spans="3:3" ht="15.6" x14ac:dyDescent="0.3">
      <c r="C42586" s="227"/>
    </row>
    <row r="42587" spans="3:3" ht="15.6" x14ac:dyDescent="0.3">
      <c r="C42587" s="227"/>
    </row>
    <row r="42588" spans="3:3" ht="15.6" x14ac:dyDescent="0.3">
      <c r="C42588" s="227"/>
    </row>
    <row r="42589" spans="3:3" ht="15.6" x14ac:dyDescent="0.3">
      <c r="C42589" s="227"/>
    </row>
    <row r="42590" spans="3:3" ht="15.6" x14ac:dyDescent="0.3">
      <c r="C42590" s="227"/>
    </row>
    <row r="42591" spans="3:3" ht="15.6" x14ac:dyDescent="0.3">
      <c r="C42591" s="227"/>
    </row>
    <row r="42592" spans="3:3" ht="15.6" x14ac:dyDescent="0.3">
      <c r="C42592" s="227"/>
    </row>
    <row r="42593" spans="3:3" ht="15.6" x14ac:dyDescent="0.3">
      <c r="C42593" s="227"/>
    </row>
    <row r="42594" spans="3:3" ht="15.6" x14ac:dyDescent="0.3">
      <c r="C42594" s="227"/>
    </row>
    <row r="42595" spans="3:3" ht="15.6" x14ac:dyDescent="0.3">
      <c r="C42595" s="227"/>
    </row>
    <row r="42596" spans="3:3" ht="15.6" x14ac:dyDescent="0.3">
      <c r="C42596" s="227"/>
    </row>
    <row r="42597" spans="3:3" ht="15.6" x14ac:dyDescent="0.3">
      <c r="C42597" s="227"/>
    </row>
    <row r="42598" spans="3:3" ht="15.6" x14ac:dyDescent="0.3">
      <c r="C42598" s="227"/>
    </row>
    <row r="42599" spans="3:3" ht="15.6" x14ac:dyDescent="0.3">
      <c r="C42599" s="227"/>
    </row>
    <row r="42600" spans="3:3" ht="15.6" x14ac:dyDescent="0.3">
      <c r="C42600" s="227"/>
    </row>
    <row r="42601" spans="3:3" ht="15.6" x14ac:dyDescent="0.3">
      <c r="C42601" s="227"/>
    </row>
    <row r="42602" spans="3:3" ht="15.6" x14ac:dyDescent="0.3">
      <c r="C42602" s="227"/>
    </row>
    <row r="42603" spans="3:3" ht="15.6" x14ac:dyDescent="0.3">
      <c r="C42603" s="227"/>
    </row>
    <row r="42604" spans="3:3" ht="15.6" x14ac:dyDescent="0.3">
      <c r="C42604" s="227"/>
    </row>
    <row r="42605" spans="3:3" ht="15.6" x14ac:dyDescent="0.3">
      <c r="C42605" s="227"/>
    </row>
    <row r="42606" spans="3:3" ht="15.6" x14ac:dyDescent="0.3">
      <c r="C42606" s="227"/>
    </row>
    <row r="42607" spans="3:3" ht="15.6" x14ac:dyDescent="0.3">
      <c r="C42607" s="227"/>
    </row>
    <row r="42608" spans="3:3" ht="15.6" x14ac:dyDescent="0.3">
      <c r="C42608" s="227"/>
    </row>
    <row r="42609" spans="3:3" ht="15.6" x14ac:dyDescent="0.3">
      <c r="C42609" s="227"/>
    </row>
    <row r="42610" spans="3:3" ht="15.6" x14ac:dyDescent="0.3">
      <c r="C42610" s="227"/>
    </row>
    <row r="42611" spans="3:3" ht="15.6" x14ac:dyDescent="0.3">
      <c r="C42611" s="227"/>
    </row>
    <row r="42612" spans="3:3" ht="15.6" x14ac:dyDescent="0.3">
      <c r="C42612" s="227"/>
    </row>
    <row r="42613" spans="3:3" ht="15.6" x14ac:dyDescent="0.3">
      <c r="C42613" s="227"/>
    </row>
    <row r="42614" spans="3:3" ht="15.6" x14ac:dyDescent="0.3">
      <c r="C42614" s="227"/>
    </row>
    <row r="42615" spans="3:3" ht="15.6" x14ac:dyDescent="0.3">
      <c r="C42615" s="227"/>
    </row>
    <row r="42616" spans="3:3" ht="15.6" x14ac:dyDescent="0.3">
      <c r="C42616" s="227"/>
    </row>
    <row r="42617" spans="3:3" ht="15.6" x14ac:dyDescent="0.3">
      <c r="C42617" s="227"/>
    </row>
    <row r="42618" spans="3:3" ht="15.6" x14ac:dyDescent="0.3">
      <c r="C42618" s="227"/>
    </row>
    <row r="42619" spans="3:3" ht="15.6" x14ac:dyDescent="0.3">
      <c r="C42619" s="227"/>
    </row>
    <row r="42620" spans="3:3" ht="15.6" x14ac:dyDescent="0.3">
      <c r="C42620" s="227"/>
    </row>
    <row r="42621" spans="3:3" ht="15.6" x14ac:dyDescent="0.3">
      <c r="C42621" s="227"/>
    </row>
    <row r="42622" spans="3:3" ht="15.6" x14ac:dyDescent="0.3">
      <c r="C42622" s="227"/>
    </row>
    <row r="42623" spans="3:3" ht="15.6" x14ac:dyDescent="0.3">
      <c r="C42623" s="227"/>
    </row>
    <row r="42624" spans="3:3" ht="15.6" x14ac:dyDescent="0.3">
      <c r="C42624" s="227"/>
    </row>
    <row r="42625" spans="3:3" ht="15.6" x14ac:dyDescent="0.3">
      <c r="C42625" s="227"/>
    </row>
    <row r="42626" spans="3:3" ht="15.6" x14ac:dyDescent="0.3">
      <c r="C42626" s="227"/>
    </row>
    <row r="42627" spans="3:3" ht="15.6" x14ac:dyDescent="0.3">
      <c r="C42627" s="227"/>
    </row>
    <row r="42628" spans="3:3" ht="15.6" x14ac:dyDescent="0.3">
      <c r="C42628" s="227"/>
    </row>
    <row r="42629" spans="3:3" ht="15.6" x14ac:dyDescent="0.3">
      <c r="C42629" s="227"/>
    </row>
    <row r="42630" spans="3:3" ht="15.6" x14ac:dyDescent="0.3">
      <c r="C42630" s="227"/>
    </row>
    <row r="42631" spans="3:3" ht="15.6" x14ac:dyDescent="0.3">
      <c r="C42631" s="227"/>
    </row>
    <row r="42632" spans="3:3" ht="15.6" x14ac:dyDescent="0.3">
      <c r="C42632" s="227"/>
    </row>
    <row r="42633" spans="3:3" ht="15.6" x14ac:dyDescent="0.3">
      <c r="C42633" s="227"/>
    </row>
    <row r="42634" spans="3:3" ht="15.6" x14ac:dyDescent="0.3">
      <c r="C42634" s="227"/>
    </row>
    <row r="42635" spans="3:3" ht="15.6" x14ac:dyDescent="0.3">
      <c r="C42635" s="227"/>
    </row>
    <row r="42636" spans="3:3" ht="15.6" x14ac:dyDescent="0.3">
      <c r="C42636" s="227"/>
    </row>
    <row r="42637" spans="3:3" ht="15.6" x14ac:dyDescent="0.3">
      <c r="C42637" s="227"/>
    </row>
    <row r="42638" spans="3:3" ht="15.6" x14ac:dyDescent="0.3">
      <c r="C42638" s="227"/>
    </row>
    <row r="42639" spans="3:3" ht="15.6" x14ac:dyDescent="0.3">
      <c r="C42639" s="227"/>
    </row>
    <row r="42640" spans="3:3" ht="15.6" x14ac:dyDescent="0.3">
      <c r="C42640" s="227"/>
    </row>
    <row r="42641" spans="3:3" ht="15.6" x14ac:dyDescent="0.3">
      <c r="C42641" s="227"/>
    </row>
    <row r="42642" spans="3:3" ht="15.6" x14ac:dyDescent="0.3">
      <c r="C42642" s="227"/>
    </row>
    <row r="42643" spans="3:3" ht="15.6" x14ac:dyDescent="0.3">
      <c r="C42643" s="227"/>
    </row>
    <row r="42644" spans="3:3" ht="15.6" x14ac:dyDescent="0.3">
      <c r="C42644" s="227"/>
    </row>
    <row r="42645" spans="3:3" ht="15.6" x14ac:dyDescent="0.3">
      <c r="C42645" s="227"/>
    </row>
    <row r="42646" spans="3:3" ht="15.6" x14ac:dyDescent="0.3">
      <c r="C42646" s="227"/>
    </row>
    <row r="42647" spans="3:3" ht="15.6" x14ac:dyDescent="0.3">
      <c r="C42647" s="227"/>
    </row>
    <row r="42648" spans="3:3" ht="15.6" x14ac:dyDescent="0.3">
      <c r="C42648" s="227"/>
    </row>
    <row r="42649" spans="3:3" ht="15.6" x14ac:dyDescent="0.3">
      <c r="C42649" s="227"/>
    </row>
    <row r="42650" spans="3:3" ht="15.6" x14ac:dyDescent="0.3">
      <c r="C42650" s="227"/>
    </row>
    <row r="42651" spans="3:3" ht="15.6" x14ac:dyDescent="0.3">
      <c r="C42651" s="227"/>
    </row>
    <row r="42652" spans="3:3" ht="15.6" x14ac:dyDescent="0.3">
      <c r="C42652" s="227"/>
    </row>
    <row r="42653" spans="3:3" ht="15.6" x14ac:dyDescent="0.3">
      <c r="C42653" s="227"/>
    </row>
    <row r="42654" spans="3:3" ht="15.6" x14ac:dyDescent="0.3">
      <c r="C42654" s="227"/>
    </row>
    <row r="42655" spans="3:3" ht="15.6" x14ac:dyDescent="0.3">
      <c r="C42655" s="227"/>
    </row>
    <row r="42656" spans="3:3" ht="15.6" x14ac:dyDescent="0.3">
      <c r="C42656" s="227"/>
    </row>
    <row r="42657" spans="3:3" ht="15.6" x14ac:dyDescent="0.3">
      <c r="C42657" s="227"/>
    </row>
    <row r="42658" spans="3:3" ht="15.6" x14ac:dyDescent="0.3">
      <c r="C42658" s="227"/>
    </row>
    <row r="42659" spans="3:3" ht="15.6" x14ac:dyDescent="0.3">
      <c r="C42659" s="227"/>
    </row>
    <row r="42660" spans="3:3" ht="15.6" x14ac:dyDescent="0.3">
      <c r="C42660" s="227"/>
    </row>
    <row r="42661" spans="3:3" ht="15.6" x14ac:dyDescent="0.3">
      <c r="C42661" s="227"/>
    </row>
    <row r="42662" spans="3:3" ht="15.6" x14ac:dyDescent="0.3">
      <c r="C42662" s="227"/>
    </row>
    <row r="42663" spans="3:3" ht="15.6" x14ac:dyDescent="0.3">
      <c r="C42663" s="227"/>
    </row>
    <row r="42664" spans="3:3" ht="15.6" x14ac:dyDescent="0.3">
      <c r="C42664" s="227"/>
    </row>
    <row r="42665" spans="3:3" ht="15.6" x14ac:dyDescent="0.3">
      <c r="C42665" s="227"/>
    </row>
    <row r="42666" spans="3:3" ht="15.6" x14ac:dyDescent="0.3">
      <c r="C42666" s="227"/>
    </row>
    <row r="42667" spans="3:3" ht="15.6" x14ac:dyDescent="0.3">
      <c r="C42667" s="227"/>
    </row>
    <row r="42668" spans="3:3" ht="15.6" x14ac:dyDescent="0.3">
      <c r="C42668" s="227"/>
    </row>
    <row r="42669" spans="3:3" ht="15.6" x14ac:dyDescent="0.3">
      <c r="C42669" s="227"/>
    </row>
    <row r="42670" spans="3:3" ht="15.6" x14ac:dyDescent="0.3">
      <c r="C42670" s="227"/>
    </row>
    <row r="42671" spans="3:3" ht="15.6" x14ac:dyDescent="0.3">
      <c r="C42671" s="227"/>
    </row>
    <row r="42672" spans="3:3" ht="15.6" x14ac:dyDescent="0.3">
      <c r="C42672" s="227"/>
    </row>
    <row r="42673" spans="3:3" ht="15.6" x14ac:dyDescent="0.3">
      <c r="C42673" s="227"/>
    </row>
    <row r="42674" spans="3:3" ht="15.6" x14ac:dyDescent="0.3">
      <c r="C42674" s="227"/>
    </row>
    <row r="42675" spans="3:3" ht="15.6" x14ac:dyDescent="0.3">
      <c r="C42675" s="227"/>
    </row>
    <row r="42676" spans="3:3" ht="15.6" x14ac:dyDescent="0.3">
      <c r="C42676" s="227"/>
    </row>
    <row r="42677" spans="3:3" ht="15.6" x14ac:dyDescent="0.3">
      <c r="C42677" s="227"/>
    </row>
    <row r="42678" spans="3:3" ht="15.6" x14ac:dyDescent="0.3">
      <c r="C42678" s="227"/>
    </row>
    <row r="42679" spans="3:3" ht="15.6" x14ac:dyDescent="0.3">
      <c r="C42679" s="227"/>
    </row>
    <row r="42680" spans="3:3" ht="15.6" x14ac:dyDescent="0.3">
      <c r="C42680" s="227"/>
    </row>
    <row r="42681" spans="3:3" ht="15.6" x14ac:dyDescent="0.3">
      <c r="C42681" s="227"/>
    </row>
    <row r="42682" spans="3:3" ht="15.6" x14ac:dyDescent="0.3">
      <c r="C42682" s="227"/>
    </row>
    <row r="42683" spans="3:3" ht="15.6" x14ac:dyDescent="0.3">
      <c r="C42683" s="227"/>
    </row>
    <row r="42684" spans="3:3" ht="15.6" x14ac:dyDescent="0.3">
      <c r="C42684" s="227"/>
    </row>
    <row r="42685" spans="3:3" ht="15.6" x14ac:dyDescent="0.3">
      <c r="C42685" s="227"/>
    </row>
    <row r="42686" spans="3:3" ht="15.6" x14ac:dyDescent="0.3">
      <c r="C42686" s="227"/>
    </row>
    <row r="42687" spans="3:3" ht="15.6" x14ac:dyDescent="0.3">
      <c r="C42687" s="227"/>
    </row>
    <row r="42688" spans="3:3" ht="15.6" x14ac:dyDescent="0.3">
      <c r="C42688" s="227"/>
    </row>
    <row r="42689" spans="3:3" ht="15.6" x14ac:dyDescent="0.3">
      <c r="C42689" s="227"/>
    </row>
    <row r="42690" spans="3:3" ht="15.6" x14ac:dyDescent="0.3">
      <c r="C42690" s="227"/>
    </row>
    <row r="42691" spans="3:3" ht="15.6" x14ac:dyDescent="0.3">
      <c r="C42691" s="227"/>
    </row>
    <row r="42692" spans="3:3" ht="15.6" x14ac:dyDescent="0.3">
      <c r="C42692" s="227"/>
    </row>
    <row r="42693" spans="3:3" ht="15.6" x14ac:dyDescent="0.3">
      <c r="C42693" s="227"/>
    </row>
    <row r="42694" spans="3:3" ht="15.6" x14ac:dyDescent="0.3">
      <c r="C42694" s="227"/>
    </row>
    <row r="42695" spans="3:3" ht="15.6" x14ac:dyDescent="0.3">
      <c r="C42695" s="227"/>
    </row>
    <row r="42696" spans="3:3" ht="15.6" x14ac:dyDescent="0.3">
      <c r="C42696" s="227"/>
    </row>
    <row r="42697" spans="3:3" ht="15.6" x14ac:dyDescent="0.3">
      <c r="C42697" s="227"/>
    </row>
    <row r="42698" spans="3:3" ht="15.6" x14ac:dyDescent="0.3">
      <c r="C42698" s="227"/>
    </row>
    <row r="42699" spans="3:3" ht="15.6" x14ac:dyDescent="0.3">
      <c r="C42699" s="227"/>
    </row>
    <row r="42700" spans="3:3" ht="15.6" x14ac:dyDescent="0.3">
      <c r="C42700" s="227"/>
    </row>
    <row r="42701" spans="3:3" ht="15.6" x14ac:dyDescent="0.3">
      <c r="C42701" s="227"/>
    </row>
    <row r="42702" spans="3:3" ht="15.6" x14ac:dyDescent="0.3">
      <c r="C42702" s="227"/>
    </row>
    <row r="42703" spans="3:3" ht="15.6" x14ac:dyDescent="0.3">
      <c r="C42703" s="227"/>
    </row>
    <row r="42704" spans="3:3" ht="15.6" x14ac:dyDescent="0.3">
      <c r="C42704" s="227"/>
    </row>
    <row r="42705" spans="3:3" ht="15.6" x14ac:dyDescent="0.3">
      <c r="C42705" s="227"/>
    </row>
    <row r="42706" spans="3:3" ht="15.6" x14ac:dyDescent="0.3">
      <c r="C42706" s="227"/>
    </row>
    <row r="42707" spans="3:3" ht="15.6" x14ac:dyDescent="0.3">
      <c r="C42707" s="227"/>
    </row>
    <row r="42708" spans="3:3" ht="15.6" x14ac:dyDescent="0.3">
      <c r="C42708" s="227"/>
    </row>
    <row r="42709" spans="3:3" ht="15.6" x14ac:dyDescent="0.3">
      <c r="C42709" s="227"/>
    </row>
    <row r="42710" spans="3:3" ht="15.6" x14ac:dyDescent="0.3">
      <c r="C42710" s="227"/>
    </row>
    <row r="42711" spans="3:3" ht="15.6" x14ac:dyDescent="0.3">
      <c r="C42711" s="227"/>
    </row>
    <row r="42712" spans="3:3" ht="15.6" x14ac:dyDescent="0.3">
      <c r="C42712" s="227"/>
    </row>
    <row r="42713" spans="3:3" ht="15.6" x14ac:dyDescent="0.3">
      <c r="C42713" s="227"/>
    </row>
    <row r="42714" spans="3:3" ht="15.6" x14ac:dyDescent="0.3">
      <c r="C42714" s="227"/>
    </row>
    <row r="42715" spans="3:3" ht="15.6" x14ac:dyDescent="0.3">
      <c r="C42715" s="227"/>
    </row>
    <row r="42716" spans="3:3" ht="15.6" x14ac:dyDescent="0.3">
      <c r="C42716" s="227"/>
    </row>
    <row r="42717" spans="3:3" ht="15.6" x14ac:dyDescent="0.3">
      <c r="C42717" s="227"/>
    </row>
    <row r="42718" spans="3:3" ht="15.6" x14ac:dyDescent="0.3">
      <c r="C42718" s="227"/>
    </row>
    <row r="42719" spans="3:3" ht="15.6" x14ac:dyDescent="0.3">
      <c r="C42719" s="227"/>
    </row>
    <row r="42720" spans="3:3" ht="15.6" x14ac:dyDescent="0.3">
      <c r="C42720" s="227"/>
    </row>
    <row r="42721" spans="3:3" ht="15.6" x14ac:dyDescent="0.3">
      <c r="C42721" s="227"/>
    </row>
    <row r="42722" spans="3:3" ht="15.6" x14ac:dyDescent="0.3">
      <c r="C42722" s="227"/>
    </row>
    <row r="42723" spans="3:3" ht="15.6" x14ac:dyDescent="0.3">
      <c r="C42723" s="227"/>
    </row>
    <row r="42724" spans="3:3" ht="15.6" x14ac:dyDescent="0.3">
      <c r="C42724" s="227"/>
    </row>
    <row r="42725" spans="3:3" ht="15.6" x14ac:dyDescent="0.3">
      <c r="C42725" s="227"/>
    </row>
    <row r="42726" spans="3:3" ht="15.6" x14ac:dyDescent="0.3">
      <c r="C42726" s="227"/>
    </row>
    <row r="42727" spans="3:3" ht="15.6" x14ac:dyDescent="0.3">
      <c r="C42727" s="227"/>
    </row>
    <row r="42728" spans="3:3" ht="15.6" x14ac:dyDescent="0.3">
      <c r="C42728" s="227"/>
    </row>
    <row r="42729" spans="3:3" ht="15.6" x14ac:dyDescent="0.3">
      <c r="C42729" s="227"/>
    </row>
    <row r="42730" spans="3:3" ht="15.6" x14ac:dyDescent="0.3">
      <c r="C42730" s="227"/>
    </row>
    <row r="42731" spans="3:3" ht="15.6" x14ac:dyDescent="0.3">
      <c r="C42731" s="227"/>
    </row>
    <row r="42732" spans="3:3" ht="15.6" x14ac:dyDescent="0.3">
      <c r="C42732" s="227"/>
    </row>
    <row r="42733" spans="3:3" ht="15.6" x14ac:dyDescent="0.3">
      <c r="C42733" s="227"/>
    </row>
    <row r="42734" spans="3:3" ht="15.6" x14ac:dyDescent="0.3">
      <c r="C42734" s="227"/>
    </row>
    <row r="42735" spans="3:3" ht="15.6" x14ac:dyDescent="0.3">
      <c r="C42735" s="227"/>
    </row>
    <row r="42736" spans="3:3" ht="15.6" x14ac:dyDescent="0.3">
      <c r="C42736" s="227"/>
    </row>
    <row r="42737" spans="3:3" ht="15.6" x14ac:dyDescent="0.3">
      <c r="C42737" s="227"/>
    </row>
    <row r="42738" spans="3:3" ht="15.6" x14ac:dyDescent="0.3">
      <c r="C42738" s="227"/>
    </row>
    <row r="42739" spans="3:3" ht="15.6" x14ac:dyDescent="0.3">
      <c r="C42739" s="227"/>
    </row>
    <row r="42740" spans="3:3" ht="15.6" x14ac:dyDescent="0.3">
      <c r="C42740" s="227"/>
    </row>
    <row r="42741" spans="3:3" ht="15.6" x14ac:dyDescent="0.3">
      <c r="C42741" s="227"/>
    </row>
    <row r="42742" spans="3:3" ht="15.6" x14ac:dyDescent="0.3">
      <c r="C42742" s="227"/>
    </row>
    <row r="42743" spans="3:3" ht="15.6" x14ac:dyDescent="0.3">
      <c r="C42743" s="227"/>
    </row>
    <row r="42744" spans="3:3" ht="15.6" x14ac:dyDescent="0.3">
      <c r="C42744" s="227"/>
    </row>
    <row r="42745" spans="3:3" ht="15.6" x14ac:dyDescent="0.3">
      <c r="C42745" s="227"/>
    </row>
    <row r="42746" spans="3:3" ht="15.6" x14ac:dyDescent="0.3">
      <c r="C42746" s="227"/>
    </row>
    <row r="42747" spans="3:3" ht="15.6" x14ac:dyDescent="0.3">
      <c r="C42747" s="227"/>
    </row>
    <row r="42748" spans="3:3" ht="15.6" x14ac:dyDescent="0.3">
      <c r="C42748" s="227"/>
    </row>
    <row r="42749" spans="3:3" ht="15.6" x14ac:dyDescent="0.3">
      <c r="C42749" s="227"/>
    </row>
    <row r="42750" spans="3:3" ht="15.6" x14ac:dyDescent="0.3">
      <c r="C42750" s="227"/>
    </row>
    <row r="42751" spans="3:3" ht="15.6" x14ac:dyDescent="0.3">
      <c r="C42751" s="227"/>
    </row>
    <row r="42752" spans="3:3" ht="15.6" x14ac:dyDescent="0.3">
      <c r="C42752" s="227"/>
    </row>
    <row r="42753" spans="3:3" ht="15.6" x14ac:dyDescent="0.3">
      <c r="C42753" s="227"/>
    </row>
    <row r="42754" spans="3:3" ht="15.6" x14ac:dyDescent="0.3">
      <c r="C42754" s="227"/>
    </row>
    <row r="42755" spans="3:3" ht="15.6" x14ac:dyDescent="0.3">
      <c r="C42755" s="227"/>
    </row>
    <row r="42756" spans="3:3" ht="15.6" x14ac:dyDescent="0.3">
      <c r="C42756" s="227"/>
    </row>
    <row r="42757" spans="3:3" ht="15.6" x14ac:dyDescent="0.3">
      <c r="C42757" s="227"/>
    </row>
    <row r="42758" spans="3:3" ht="15.6" x14ac:dyDescent="0.3">
      <c r="C42758" s="227"/>
    </row>
    <row r="42759" spans="3:3" ht="15.6" x14ac:dyDescent="0.3">
      <c r="C42759" s="227"/>
    </row>
    <row r="42760" spans="3:3" ht="15.6" x14ac:dyDescent="0.3">
      <c r="C42760" s="227"/>
    </row>
    <row r="42761" spans="3:3" ht="15.6" x14ac:dyDescent="0.3">
      <c r="C42761" s="227"/>
    </row>
    <row r="42762" spans="3:3" ht="15.6" x14ac:dyDescent="0.3">
      <c r="C42762" s="227"/>
    </row>
    <row r="42763" spans="3:3" ht="15.6" x14ac:dyDescent="0.3">
      <c r="C42763" s="227"/>
    </row>
    <row r="42764" spans="3:3" ht="15.6" x14ac:dyDescent="0.3">
      <c r="C42764" s="227"/>
    </row>
    <row r="42765" spans="3:3" ht="15.6" x14ac:dyDescent="0.3">
      <c r="C42765" s="227"/>
    </row>
    <row r="42766" spans="3:3" ht="15.6" x14ac:dyDescent="0.3">
      <c r="C42766" s="227"/>
    </row>
    <row r="42767" spans="3:3" ht="15.6" x14ac:dyDescent="0.3">
      <c r="C42767" s="227"/>
    </row>
    <row r="42768" spans="3:3" ht="15.6" x14ac:dyDescent="0.3">
      <c r="C42768" s="227"/>
    </row>
    <row r="42769" spans="3:3" ht="15.6" x14ac:dyDescent="0.3">
      <c r="C42769" s="227"/>
    </row>
    <row r="42770" spans="3:3" ht="15.6" x14ac:dyDescent="0.3">
      <c r="C42770" s="227"/>
    </row>
    <row r="42771" spans="3:3" ht="15.6" x14ac:dyDescent="0.3">
      <c r="C42771" s="227"/>
    </row>
    <row r="42772" spans="3:3" ht="15.6" x14ac:dyDescent="0.3">
      <c r="C42772" s="227"/>
    </row>
    <row r="42773" spans="3:3" ht="15.6" x14ac:dyDescent="0.3">
      <c r="C42773" s="227"/>
    </row>
    <row r="42774" spans="3:3" ht="15.6" x14ac:dyDescent="0.3">
      <c r="C42774" s="227"/>
    </row>
    <row r="42775" spans="3:3" ht="15.6" x14ac:dyDescent="0.3">
      <c r="C42775" s="227"/>
    </row>
    <row r="42776" spans="3:3" ht="15.6" x14ac:dyDescent="0.3">
      <c r="C42776" s="227"/>
    </row>
    <row r="42777" spans="3:3" ht="15.6" x14ac:dyDescent="0.3">
      <c r="C42777" s="227"/>
    </row>
    <row r="42778" spans="3:3" ht="15.6" x14ac:dyDescent="0.3">
      <c r="C42778" s="227"/>
    </row>
    <row r="42779" spans="3:3" ht="15.6" x14ac:dyDescent="0.3">
      <c r="C42779" s="227"/>
    </row>
    <row r="42780" spans="3:3" ht="15.6" x14ac:dyDescent="0.3">
      <c r="C42780" s="227"/>
    </row>
    <row r="42781" spans="3:3" ht="15.6" x14ac:dyDescent="0.3">
      <c r="C42781" s="227"/>
    </row>
    <row r="42782" spans="3:3" ht="15.6" x14ac:dyDescent="0.3">
      <c r="C42782" s="227"/>
    </row>
    <row r="42783" spans="3:3" ht="15.6" x14ac:dyDescent="0.3">
      <c r="C42783" s="227"/>
    </row>
    <row r="42784" spans="3:3" ht="15.6" x14ac:dyDescent="0.3">
      <c r="C42784" s="227"/>
    </row>
    <row r="42785" spans="3:3" ht="15.6" x14ac:dyDescent="0.3">
      <c r="C42785" s="227"/>
    </row>
    <row r="42786" spans="3:3" ht="15.6" x14ac:dyDescent="0.3">
      <c r="C42786" s="227"/>
    </row>
    <row r="42787" spans="3:3" ht="15.6" x14ac:dyDescent="0.3">
      <c r="C42787" s="227"/>
    </row>
    <row r="42788" spans="3:3" ht="15.6" x14ac:dyDescent="0.3">
      <c r="C42788" s="227"/>
    </row>
    <row r="42789" spans="3:3" ht="15.6" x14ac:dyDescent="0.3">
      <c r="C42789" s="227"/>
    </row>
    <row r="42790" spans="3:3" ht="15.6" x14ac:dyDescent="0.3">
      <c r="C42790" s="227"/>
    </row>
    <row r="42791" spans="3:3" ht="15.6" x14ac:dyDescent="0.3">
      <c r="C42791" s="227"/>
    </row>
    <row r="42792" spans="3:3" ht="15.6" x14ac:dyDescent="0.3">
      <c r="C42792" s="227"/>
    </row>
    <row r="42793" spans="3:3" ht="15.6" x14ac:dyDescent="0.3">
      <c r="C42793" s="227"/>
    </row>
    <row r="42794" spans="3:3" ht="15.6" x14ac:dyDescent="0.3">
      <c r="C42794" s="227"/>
    </row>
    <row r="42795" spans="3:3" ht="15.6" x14ac:dyDescent="0.3">
      <c r="C42795" s="227"/>
    </row>
    <row r="42796" spans="3:3" ht="15.6" x14ac:dyDescent="0.3">
      <c r="C42796" s="227"/>
    </row>
    <row r="42797" spans="3:3" ht="15.6" x14ac:dyDescent="0.3">
      <c r="C42797" s="227"/>
    </row>
    <row r="42798" spans="3:3" ht="15.6" x14ac:dyDescent="0.3">
      <c r="C42798" s="227"/>
    </row>
    <row r="42799" spans="3:3" ht="15.6" x14ac:dyDescent="0.3">
      <c r="C42799" s="227"/>
    </row>
    <row r="42800" spans="3:3" ht="15.6" x14ac:dyDescent="0.3">
      <c r="C42800" s="227"/>
    </row>
    <row r="42801" spans="3:3" ht="15.6" x14ac:dyDescent="0.3">
      <c r="C42801" s="227"/>
    </row>
    <row r="42802" spans="3:3" ht="15.6" x14ac:dyDescent="0.3">
      <c r="C42802" s="227"/>
    </row>
    <row r="42803" spans="3:3" ht="15.6" x14ac:dyDescent="0.3">
      <c r="C42803" s="227"/>
    </row>
    <row r="42804" spans="3:3" ht="15.6" x14ac:dyDescent="0.3">
      <c r="C42804" s="227"/>
    </row>
    <row r="42805" spans="3:3" ht="15.6" x14ac:dyDescent="0.3">
      <c r="C42805" s="227"/>
    </row>
    <row r="42806" spans="3:3" ht="15.6" x14ac:dyDescent="0.3">
      <c r="C42806" s="227"/>
    </row>
    <row r="42807" spans="3:3" ht="15.6" x14ac:dyDescent="0.3">
      <c r="C42807" s="227"/>
    </row>
    <row r="42808" spans="3:3" ht="15.6" x14ac:dyDescent="0.3">
      <c r="C42808" s="227"/>
    </row>
    <row r="42809" spans="3:3" ht="15.6" x14ac:dyDescent="0.3">
      <c r="C42809" s="227"/>
    </row>
    <row r="42810" spans="3:3" ht="15.6" x14ac:dyDescent="0.3">
      <c r="C42810" s="227"/>
    </row>
    <row r="42811" spans="3:3" ht="15.6" x14ac:dyDescent="0.3">
      <c r="C42811" s="227"/>
    </row>
    <row r="42812" spans="3:3" ht="15.6" x14ac:dyDescent="0.3">
      <c r="C42812" s="227"/>
    </row>
    <row r="42813" spans="3:3" ht="15.6" x14ac:dyDescent="0.3">
      <c r="C42813" s="227"/>
    </row>
    <row r="42814" spans="3:3" ht="15.6" x14ac:dyDescent="0.3">
      <c r="C42814" s="227"/>
    </row>
    <row r="42815" spans="3:3" ht="15.6" x14ac:dyDescent="0.3">
      <c r="C42815" s="227"/>
    </row>
    <row r="42816" spans="3:3" ht="15.6" x14ac:dyDescent="0.3">
      <c r="C42816" s="227"/>
    </row>
    <row r="42817" spans="3:3" ht="15.6" x14ac:dyDescent="0.3">
      <c r="C42817" s="227"/>
    </row>
    <row r="42818" spans="3:3" ht="15.6" x14ac:dyDescent="0.3">
      <c r="C42818" s="227"/>
    </row>
    <row r="42819" spans="3:3" ht="15.6" x14ac:dyDescent="0.3">
      <c r="C42819" s="227"/>
    </row>
    <row r="42820" spans="3:3" ht="15.6" x14ac:dyDescent="0.3">
      <c r="C42820" s="227"/>
    </row>
    <row r="42821" spans="3:3" ht="15.6" x14ac:dyDescent="0.3">
      <c r="C42821" s="227"/>
    </row>
    <row r="42822" spans="3:3" ht="15.6" x14ac:dyDescent="0.3">
      <c r="C42822" s="227"/>
    </row>
    <row r="42823" spans="3:3" ht="15.6" x14ac:dyDescent="0.3">
      <c r="C42823" s="227"/>
    </row>
    <row r="42824" spans="3:3" ht="15.6" x14ac:dyDescent="0.3">
      <c r="C42824" s="227"/>
    </row>
    <row r="42825" spans="3:3" ht="15.6" x14ac:dyDescent="0.3">
      <c r="C42825" s="227"/>
    </row>
    <row r="42826" spans="3:3" ht="15.6" x14ac:dyDescent="0.3">
      <c r="C42826" s="227"/>
    </row>
    <row r="42827" spans="3:3" ht="15.6" x14ac:dyDescent="0.3">
      <c r="C42827" s="227"/>
    </row>
    <row r="42828" spans="3:3" ht="15.6" x14ac:dyDescent="0.3">
      <c r="C42828" s="227"/>
    </row>
    <row r="42829" spans="3:3" ht="15.6" x14ac:dyDescent="0.3">
      <c r="C42829" s="227"/>
    </row>
    <row r="42830" spans="3:3" ht="15.6" x14ac:dyDescent="0.3">
      <c r="C42830" s="227"/>
    </row>
    <row r="42831" spans="3:3" ht="15.6" x14ac:dyDescent="0.3">
      <c r="C42831" s="227"/>
    </row>
    <row r="42832" spans="3:3" ht="15.6" x14ac:dyDescent="0.3">
      <c r="C42832" s="227"/>
    </row>
    <row r="42833" spans="3:3" ht="15.6" x14ac:dyDescent="0.3">
      <c r="C42833" s="227"/>
    </row>
    <row r="42834" spans="3:3" ht="15.6" x14ac:dyDescent="0.3">
      <c r="C42834" s="227"/>
    </row>
    <row r="42835" spans="3:3" ht="15.6" x14ac:dyDescent="0.3">
      <c r="C42835" s="227"/>
    </row>
    <row r="42836" spans="3:3" ht="15.6" x14ac:dyDescent="0.3">
      <c r="C42836" s="227"/>
    </row>
    <row r="42837" spans="3:3" ht="15.6" x14ac:dyDescent="0.3">
      <c r="C42837" s="227"/>
    </row>
    <row r="42838" spans="3:3" ht="15.6" x14ac:dyDescent="0.3">
      <c r="C42838" s="227"/>
    </row>
    <row r="42839" spans="3:3" ht="15.6" x14ac:dyDescent="0.3">
      <c r="C42839" s="227"/>
    </row>
    <row r="42840" spans="3:3" ht="15.6" x14ac:dyDescent="0.3">
      <c r="C42840" s="227"/>
    </row>
    <row r="42841" spans="3:3" ht="15.6" x14ac:dyDescent="0.3">
      <c r="C42841" s="227"/>
    </row>
    <row r="42842" spans="3:3" ht="15.6" x14ac:dyDescent="0.3">
      <c r="C42842" s="227"/>
    </row>
    <row r="42843" spans="3:3" ht="15.6" x14ac:dyDescent="0.3">
      <c r="C42843" s="227"/>
    </row>
    <row r="42844" spans="3:3" ht="15.6" x14ac:dyDescent="0.3">
      <c r="C42844" s="227"/>
    </row>
    <row r="42845" spans="3:3" ht="15.6" x14ac:dyDescent="0.3">
      <c r="C42845" s="227"/>
    </row>
    <row r="42846" spans="3:3" ht="15.6" x14ac:dyDescent="0.3">
      <c r="C42846" s="227"/>
    </row>
    <row r="42847" spans="3:3" ht="15.6" x14ac:dyDescent="0.3">
      <c r="C42847" s="227"/>
    </row>
    <row r="42848" spans="3:3" ht="15.6" x14ac:dyDescent="0.3">
      <c r="C42848" s="227"/>
    </row>
    <row r="42849" spans="3:3" ht="15.6" x14ac:dyDescent="0.3">
      <c r="C42849" s="227"/>
    </row>
    <row r="42850" spans="3:3" ht="15.6" x14ac:dyDescent="0.3">
      <c r="C42850" s="227"/>
    </row>
    <row r="42851" spans="3:3" ht="15.6" x14ac:dyDescent="0.3">
      <c r="C42851" s="227"/>
    </row>
    <row r="42852" spans="3:3" ht="15.6" x14ac:dyDescent="0.3">
      <c r="C42852" s="227"/>
    </row>
    <row r="42853" spans="3:3" ht="15.6" x14ac:dyDescent="0.3">
      <c r="C42853" s="227"/>
    </row>
    <row r="42854" spans="3:3" ht="15.6" x14ac:dyDescent="0.3">
      <c r="C42854" s="227"/>
    </row>
    <row r="42855" spans="3:3" ht="15.6" x14ac:dyDescent="0.3">
      <c r="C42855" s="227"/>
    </row>
    <row r="42856" spans="3:3" ht="15.6" x14ac:dyDescent="0.3">
      <c r="C42856" s="227"/>
    </row>
    <row r="42857" spans="3:3" ht="15.6" x14ac:dyDescent="0.3">
      <c r="C42857" s="227"/>
    </row>
    <row r="42858" spans="3:3" ht="15.6" x14ac:dyDescent="0.3">
      <c r="C42858" s="227"/>
    </row>
    <row r="42859" spans="3:3" ht="15.6" x14ac:dyDescent="0.3">
      <c r="C42859" s="227"/>
    </row>
    <row r="42860" spans="3:3" ht="15.6" x14ac:dyDescent="0.3">
      <c r="C42860" s="227"/>
    </row>
    <row r="42861" spans="3:3" ht="15.6" x14ac:dyDescent="0.3">
      <c r="C42861" s="227"/>
    </row>
    <row r="42862" spans="3:3" ht="15.6" x14ac:dyDescent="0.3">
      <c r="C42862" s="227"/>
    </row>
    <row r="42863" spans="3:3" ht="15.6" x14ac:dyDescent="0.3">
      <c r="C42863" s="227"/>
    </row>
    <row r="42864" spans="3:3" ht="15.6" x14ac:dyDescent="0.3">
      <c r="C42864" s="227"/>
    </row>
    <row r="42865" spans="3:3" ht="15.6" x14ac:dyDescent="0.3">
      <c r="C42865" s="227"/>
    </row>
    <row r="42866" spans="3:3" ht="15.6" x14ac:dyDescent="0.3">
      <c r="C42866" s="227"/>
    </row>
    <row r="42867" spans="3:3" ht="15.6" x14ac:dyDescent="0.3">
      <c r="C42867" s="227"/>
    </row>
    <row r="42868" spans="3:3" ht="15.6" x14ac:dyDescent="0.3">
      <c r="C42868" s="227"/>
    </row>
    <row r="42869" spans="3:3" ht="15.6" x14ac:dyDescent="0.3">
      <c r="C42869" s="227"/>
    </row>
    <row r="42870" spans="3:3" ht="15.6" x14ac:dyDescent="0.3">
      <c r="C42870" s="227"/>
    </row>
    <row r="42871" spans="3:3" ht="15.6" x14ac:dyDescent="0.3">
      <c r="C42871" s="227"/>
    </row>
    <row r="42872" spans="3:3" ht="15.6" x14ac:dyDescent="0.3">
      <c r="C42872" s="227"/>
    </row>
    <row r="42873" spans="3:3" ht="15.6" x14ac:dyDescent="0.3">
      <c r="C42873" s="227"/>
    </row>
    <row r="42874" spans="3:3" ht="15.6" x14ac:dyDescent="0.3">
      <c r="C42874" s="227"/>
    </row>
    <row r="42875" spans="3:3" ht="15.6" x14ac:dyDescent="0.3">
      <c r="C42875" s="227"/>
    </row>
    <row r="42876" spans="3:3" ht="15.6" x14ac:dyDescent="0.3">
      <c r="C42876" s="227"/>
    </row>
    <row r="42877" spans="3:3" ht="15.6" x14ac:dyDescent="0.3">
      <c r="C42877" s="227"/>
    </row>
    <row r="42878" spans="3:3" ht="15.6" x14ac:dyDescent="0.3">
      <c r="C42878" s="227"/>
    </row>
    <row r="42879" spans="3:3" ht="15.6" x14ac:dyDescent="0.3">
      <c r="C42879" s="227"/>
    </row>
    <row r="42880" spans="3:3" ht="15.6" x14ac:dyDescent="0.3">
      <c r="C42880" s="227"/>
    </row>
    <row r="42881" spans="3:3" ht="15.6" x14ac:dyDescent="0.3">
      <c r="C42881" s="227"/>
    </row>
    <row r="42882" spans="3:3" ht="15.6" x14ac:dyDescent="0.3">
      <c r="C42882" s="227"/>
    </row>
    <row r="42883" spans="3:3" ht="15.6" x14ac:dyDescent="0.3">
      <c r="C42883" s="227"/>
    </row>
    <row r="42884" spans="3:3" ht="15.6" x14ac:dyDescent="0.3">
      <c r="C42884" s="227"/>
    </row>
    <row r="42885" spans="3:3" ht="15.6" x14ac:dyDescent="0.3">
      <c r="C42885" s="227"/>
    </row>
    <row r="42886" spans="3:3" ht="15.6" x14ac:dyDescent="0.3">
      <c r="C42886" s="227"/>
    </row>
    <row r="42887" spans="3:3" ht="15.6" x14ac:dyDescent="0.3">
      <c r="C42887" s="227"/>
    </row>
    <row r="42888" spans="3:3" ht="15.6" x14ac:dyDescent="0.3">
      <c r="C42888" s="227"/>
    </row>
    <row r="42889" spans="3:3" ht="15.6" x14ac:dyDescent="0.3">
      <c r="C42889" s="227"/>
    </row>
    <row r="42890" spans="3:3" ht="15.6" x14ac:dyDescent="0.3">
      <c r="C42890" s="227"/>
    </row>
    <row r="42891" spans="3:3" ht="15.6" x14ac:dyDescent="0.3">
      <c r="C42891" s="227"/>
    </row>
    <row r="42892" spans="3:3" ht="15.6" x14ac:dyDescent="0.3">
      <c r="C42892" s="227"/>
    </row>
    <row r="42893" spans="3:3" ht="15.6" x14ac:dyDescent="0.3">
      <c r="C42893" s="227"/>
    </row>
    <row r="42894" spans="3:3" ht="15.6" x14ac:dyDescent="0.3">
      <c r="C42894" s="227"/>
    </row>
    <row r="42895" spans="3:3" ht="15.6" x14ac:dyDescent="0.3">
      <c r="C42895" s="227"/>
    </row>
    <row r="42896" spans="3:3" ht="15.6" x14ac:dyDescent="0.3">
      <c r="C42896" s="227"/>
    </row>
    <row r="42897" spans="3:3" ht="15.6" x14ac:dyDescent="0.3">
      <c r="C42897" s="227"/>
    </row>
    <row r="42898" spans="3:3" ht="15.6" x14ac:dyDescent="0.3">
      <c r="C42898" s="227"/>
    </row>
    <row r="42899" spans="3:3" ht="15.6" x14ac:dyDescent="0.3">
      <c r="C42899" s="227"/>
    </row>
    <row r="42900" spans="3:3" ht="15.6" x14ac:dyDescent="0.3">
      <c r="C42900" s="227"/>
    </row>
    <row r="42901" spans="3:3" ht="15.6" x14ac:dyDescent="0.3">
      <c r="C42901" s="227"/>
    </row>
    <row r="42902" spans="3:3" ht="15.6" x14ac:dyDescent="0.3">
      <c r="C42902" s="227"/>
    </row>
    <row r="42903" spans="3:3" ht="15.6" x14ac:dyDescent="0.3">
      <c r="C42903" s="227"/>
    </row>
    <row r="42904" spans="3:3" ht="15.6" x14ac:dyDescent="0.3">
      <c r="C42904" s="227"/>
    </row>
    <row r="42905" spans="3:3" ht="15.6" x14ac:dyDescent="0.3">
      <c r="C42905" s="227"/>
    </row>
    <row r="42906" spans="3:3" ht="15.6" x14ac:dyDescent="0.3">
      <c r="C42906" s="227"/>
    </row>
    <row r="42907" spans="3:3" ht="15.6" x14ac:dyDescent="0.3">
      <c r="C42907" s="227"/>
    </row>
    <row r="42908" spans="3:3" ht="15.6" x14ac:dyDescent="0.3">
      <c r="C42908" s="227"/>
    </row>
    <row r="42909" spans="3:3" ht="15.6" x14ac:dyDescent="0.3">
      <c r="C42909" s="227"/>
    </row>
    <row r="42910" spans="3:3" ht="15.6" x14ac:dyDescent="0.3">
      <c r="C42910" s="227"/>
    </row>
    <row r="42911" spans="3:3" ht="15.6" x14ac:dyDescent="0.3">
      <c r="C42911" s="227"/>
    </row>
    <row r="42912" spans="3:3" ht="15.6" x14ac:dyDescent="0.3">
      <c r="C42912" s="227"/>
    </row>
    <row r="42913" spans="3:3" ht="15.6" x14ac:dyDescent="0.3">
      <c r="C42913" s="227"/>
    </row>
    <row r="42914" spans="3:3" ht="15.6" x14ac:dyDescent="0.3">
      <c r="C42914" s="227"/>
    </row>
    <row r="42915" spans="3:3" ht="15.6" x14ac:dyDescent="0.3">
      <c r="C42915" s="227"/>
    </row>
    <row r="42916" spans="3:3" ht="15.6" x14ac:dyDescent="0.3">
      <c r="C42916" s="227"/>
    </row>
    <row r="42917" spans="3:3" ht="15.6" x14ac:dyDescent="0.3">
      <c r="C42917" s="227"/>
    </row>
    <row r="42918" spans="3:3" ht="15.6" x14ac:dyDescent="0.3">
      <c r="C42918" s="227"/>
    </row>
    <row r="42919" spans="3:3" ht="15.6" x14ac:dyDescent="0.3">
      <c r="C42919" s="227"/>
    </row>
    <row r="42920" spans="3:3" ht="15.6" x14ac:dyDescent="0.3">
      <c r="C42920" s="227"/>
    </row>
    <row r="42921" spans="3:3" ht="15.6" x14ac:dyDescent="0.3">
      <c r="C42921" s="227"/>
    </row>
    <row r="42922" spans="3:3" ht="15.6" x14ac:dyDescent="0.3">
      <c r="C42922" s="227"/>
    </row>
    <row r="42923" spans="3:3" ht="15.6" x14ac:dyDescent="0.3">
      <c r="C42923" s="227"/>
    </row>
    <row r="42924" spans="3:3" ht="15.6" x14ac:dyDescent="0.3">
      <c r="C42924" s="227"/>
    </row>
    <row r="42925" spans="3:3" ht="15.6" x14ac:dyDescent="0.3">
      <c r="C42925" s="227"/>
    </row>
    <row r="42926" spans="3:3" ht="15.6" x14ac:dyDescent="0.3">
      <c r="C42926" s="227"/>
    </row>
    <row r="42927" spans="3:3" ht="15.6" x14ac:dyDescent="0.3">
      <c r="C42927" s="227"/>
    </row>
    <row r="42928" spans="3:3" ht="15.6" x14ac:dyDescent="0.3">
      <c r="C42928" s="227"/>
    </row>
    <row r="42929" spans="3:3" ht="15.6" x14ac:dyDescent="0.3">
      <c r="C42929" s="227"/>
    </row>
    <row r="42930" spans="3:3" ht="15.6" x14ac:dyDescent="0.3">
      <c r="C42930" s="227"/>
    </row>
    <row r="42931" spans="3:3" ht="15.6" x14ac:dyDescent="0.3">
      <c r="C42931" s="227"/>
    </row>
    <row r="42932" spans="3:3" ht="15.6" x14ac:dyDescent="0.3">
      <c r="C42932" s="227"/>
    </row>
    <row r="42933" spans="3:3" ht="15.6" x14ac:dyDescent="0.3">
      <c r="C42933" s="227"/>
    </row>
    <row r="42934" spans="3:3" ht="15.6" x14ac:dyDescent="0.3">
      <c r="C42934" s="227"/>
    </row>
    <row r="42935" spans="3:3" ht="15.6" x14ac:dyDescent="0.3">
      <c r="C42935" s="227"/>
    </row>
    <row r="42936" spans="3:3" ht="15.6" x14ac:dyDescent="0.3">
      <c r="C42936" s="227"/>
    </row>
    <row r="42937" spans="3:3" ht="15.6" x14ac:dyDescent="0.3">
      <c r="C42937" s="227"/>
    </row>
    <row r="42938" spans="3:3" ht="15.6" x14ac:dyDescent="0.3">
      <c r="C42938" s="227"/>
    </row>
    <row r="42939" spans="3:3" ht="15.6" x14ac:dyDescent="0.3">
      <c r="C42939" s="227"/>
    </row>
    <row r="42940" spans="3:3" ht="15.6" x14ac:dyDescent="0.3">
      <c r="C42940" s="227"/>
    </row>
    <row r="42941" spans="3:3" ht="15.6" x14ac:dyDescent="0.3">
      <c r="C42941" s="227"/>
    </row>
    <row r="42942" spans="3:3" ht="15.6" x14ac:dyDescent="0.3">
      <c r="C42942" s="227"/>
    </row>
    <row r="42943" spans="3:3" ht="15.6" x14ac:dyDescent="0.3">
      <c r="C42943" s="227"/>
    </row>
    <row r="42944" spans="3:3" ht="15.6" x14ac:dyDescent="0.3">
      <c r="C42944" s="227"/>
    </row>
    <row r="42945" spans="3:3" ht="15.6" x14ac:dyDescent="0.3">
      <c r="C42945" s="227"/>
    </row>
    <row r="42946" spans="3:3" ht="15.6" x14ac:dyDescent="0.3">
      <c r="C42946" s="227"/>
    </row>
    <row r="42947" spans="3:3" ht="15.6" x14ac:dyDescent="0.3">
      <c r="C42947" s="227"/>
    </row>
    <row r="42948" spans="3:3" ht="15.6" x14ac:dyDescent="0.3">
      <c r="C42948" s="227"/>
    </row>
    <row r="42949" spans="3:3" ht="15.6" x14ac:dyDescent="0.3">
      <c r="C42949" s="227"/>
    </row>
    <row r="42950" spans="3:3" ht="15.6" x14ac:dyDescent="0.3">
      <c r="C42950" s="227"/>
    </row>
    <row r="42951" spans="3:3" ht="15.6" x14ac:dyDescent="0.3">
      <c r="C42951" s="227"/>
    </row>
    <row r="42952" spans="3:3" ht="15.6" x14ac:dyDescent="0.3">
      <c r="C42952" s="227"/>
    </row>
    <row r="42953" spans="3:3" ht="15.6" x14ac:dyDescent="0.3">
      <c r="C42953" s="227"/>
    </row>
    <row r="42954" spans="3:3" ht="15.6" x14ac:dyDescent="0.3">
      <c r="C42954" s="227"/>
    </row>
    <row r="42955" spans="3:3" ht="15.6" x14ac:dyDescent="0.3">
      <c r="C42955" s="227"/>
    </row>
    <row r="42956" spans="3:3" ht="15.6" x14ac:dyDescent="0.3">
      <c r="C42956" s="227"/>
    </row>
    <row r="42957" spans="3:3" ht="15.6" x14ac:dyDescent="0.3">
      <c r="C42957" s="227"/>
    </row>
    <row r="42958" spans="3:3" ht="15.6" x14ac:dyDescent="0.3">
      <c r="C42958" s="227"/>
    </row>
    <row r="42959" spans="3:3" ht="15.6" x14ac:dyDescent="0.3">
      <c r="C42959" s="227"/>
    </row>
    <row r="42960" spans="3:3" ht="15.6" x14ac:dyDescent="0.3">
      <c r="C42960" s="227"/>
    </row>
    <row r="42961" spans="3:3" ht="15.6" x14ac:dyDescent="0.3">
      <c r="C42961" s="227"/>
    </row>
    <row r="42962" spans="3:3" ht="15.6" x14ac:dyDescent="0.3">
      <c r="C42962" s="227"/>
    </row>
    <row r="42963" spans="3:3" ht="15.6" x14ac:dyDescent="0.3">
      <c r="C42963" s="227"/>
    </row>
    <row r="42964" spans="3:3" ht="15.6" x14ac:dyDescent="0.3">
      <c r="C42964" s="227"/>
    </row>
    <row r="42965" spans="3:3" ht="15.6" x14ac:dyDescent="0.3">
      <c r="C42965" s="227"/>
    </row>
    <row r="42966" spans="3:3" ht="15.6" x14ac:dyDescent="0.3">
      <c r="C42966" s="227"/>
    </row>
    <row r="42967" spans="3:3" ht="15.6" x14ac:dyDescent="0.3">
      <c r="C42967" s="227"/>
    </row>
    <row r="42968" spans="3:3" ht="15.6" x14ac:dyDescent="0.3">
      <c r="C42968" s="227"/>
    </row>
    <row r="42969" spans="3:3" ht="15.6" x14ac:dyDescent="0.3">
      <c r="C42969" s="227"/>
    </row>
    <row r="42970" spans="3:3" ht="15.6" x14ac:dyDescent="0.3">
      <c r="C42970" s="227"/>
    </row>
    <row r="42971" spans="3:3" ht="15.6" x14ac:dyDescent="0.3">
      <c r="C42971" s="227"/>
    </row>
    <row r="42972" spans="3:3" ht="15.6" x14ac:dyDescent="0.3">
      <c r="C42972" s="227"/>
    </row>
    <row r="42973" spans="3:3" ht="15.6" x14ac:dyDescent="0.3">
      <c r="C42973" s="227"/>
    </row>
    <row r="42974" spans="3:3" ht="15.6" x14ac:dyDescent="0.3">
      <c r="C42974" s="227"/>
    </row>
    <row r="42975" spans="3:3" ht="15.6" x14ac:dyDescent="0.3">
      <c r="C42975" s="227"/>
    </row>
    <row r="42976" spans="3:3" ht="15.6" x14ac:dyDescent="0.3">
      <c r="C42976" s="227"/>
    </row>
    <row r="42977" spans="3:3" ht="15.6" x14ac:dyDescent="0.3">
      <c r="C42977" s="227"/>
    </row>
    <row r="42978" spans="3:3" ht="15.6" x14ac:dyDescent="0.3">
      <c r="C42978" s="227"/>
    </row>
    <row r="42979" spans="3:3" ht="15.6" x14ac:dyDescent="0.3">
      <c r="C42979" s="227"/>
    </row>
    <row r="42980" spans="3:3" ht="15.6" x14ac:dyDescent="0.3">
      <c r="C42980" s="227"/>
    </row>
    <row r="42981" spans="3:3" ht="15.6" x14ac:dyDescent="0.3">
      <c r="C42981" s="227"/>
    </row>
    <row r="42982" spans="3:3" ht="15.6" x14ac:dyDescent="0.3">
      <c r="C42982" s="227"/>
    </row>
    <row r="42983" spans="3:3" ht="15.6" x14ac:dyDescent="0.3">
      <c r="C42983" s="227"/>
    </row>
    <row r="42984" spans="3:3" ht="15.6" x14ac:dyDescent="0.3">
      <c r="C42984" s="227"/>
    </row>
    <row r="42985" spans="3:3" ht="15.6" x14ac:dyDescent="0.3">
      <c r="C42985" s="227"/>
    </row>
    <row r="42986" spans="3:3" ht="15.6" x14ac:dyDescent="0.3">
      <c r="C42986" s="227"/>
    </row>
    <row r="42987" spans="3:3" ht="15.6" x14ac:dyDescent="0.3">
      <c r="C42987" s="227"/>
    </row>
    <row r="42988" spans="3:3" ht="15.6" x14ac:dyDescent="0.3">
      <c r="C42988" s="227"/>
    </row>
    <row r="42989" spans="3:3" ht="15.6" x14ac:dyDescent="0.3">
      <c r="C42989" s="227"/>
    </row>
    <row r="42990" spans="3:3" ht="15.6" x14ac:dyDescent="0.3">
      <c r="C42990" s="227"/>
    </row>
    <row r="42991" spans="3:3" ht="15.6" x14ac:dyDescent="0.3">
      <c r="C42991" s="227"/>
    </row>
    <row r="42992" spans="3:3" ht="15.6" x14ac:dyDescent="0.3">
      <c r="C42992" s="227"/>
    </row>
    <row r="42993" spans="3:3" ht="15.6" x14ac:dyDescent="0.3">
      <c r="C42993" s="227"/>
    </row>
    <row r="42994" spans="3:3" ht="15.6" x14ac:dyDescent="0.3">
      <c r="C42994" s="227"/>
    </row>
    <row r="42995" spans="3:3" ht="15.6" x14ac:dyDescent="0.3">
      <c r="C42995" s="227"/>
    </row>
    <row r="42996" spans="3:3" ht="15.6" x14ac:dyDescent="0.3">
      <c r="C42996" s="227"/>
    </row>
    <row r="42997" spans="3:3" ht="15.6" x14ac:dyDescent="0.3">
      <c r="C42997" s="227"/>
    </row>
    <row r="42998" spans="3:3" ht="15.6" x14ac:dyDescent="0.3">
      <c r="C42998" s="227"/>
    </row>
    <row r="42999" spans="3:3" ht="15.6" x14ac:dyDescent="0.3">
      <c r="C42999" s="227"/>
    </row>
    <row r="43000" spans="3:3" ht="15.6" x14ac:dyDescent="0.3">
      <c r="C43000" s="227"/>
    </row>
    <row r="43001" spans="3:3" ht="15.6" x14ac:dyDescent="0.3">
      <c r="C43001" s="227"/>
    </row>
    <row r="43002" spans="3:3" ht="15.6" x14ac:dyDescent="0.3">
      <c r="C43002" s="227"/>
    </row>
    <row r="43003" spans="3:3" ht="15.6" x14ac:dyDescent="0.3">
      <c r="C43003" s="227"/>
    </row>
    <row r="43004" spans="3:3" ht="15.6" x14ac:dyDescent="0.3">
      <c r="C43004" s="227"/>
    </row>
    <row r="43005" spans="3:3" ht="15.6" x14ac:dyDescent="0.3">
      <c r="C43005" s="227"/>
    </row>
    <row r="43006" spans="3:3" ht="15.6" x14ac:dyDescent="0.3">
      <c r="C43006" s="227"/>
    </row>
    <row r="43007" spans="3:3" ht="15.6" x14ac:dyDescent="0.3">
      <c r="C43007" s="227"/>
    </row>
    <row r="43008" spans="3:3" ht="15.6" x14ac:dyDescent="0.3">
      <c r="C43008" s="227"/>
    </row>
    <row r="43009" spans="3:3" ht="15.6" x14ac:dyDescent="0.3">
      <c r="C43009" s="227"/>
    </row>
    <row r="43010" spans="3:3" ht="15.6" x14ac:dyDescent="0.3">
      <c r="C43010" s="227"/>
    </row>
    <row r="43011" spans="3:3" ht="15.6" x14ac:dyDescent="0.3">
      <c r="C43011" s="227"/>
    </row>
    <row r="43012" spans="3:3" ht="15.6" x14ac:dyDescent="0.3">
      <c r="C43012" s="227"/>
    </row>
    <row r="43013" spans="3:3" ht="15.6" x14ac:dyDescent="0.3">
      <c r="C43013" s="227"/>
    </row>
    <row r="43014" spans="3:3" ht="15.6" x14ac:dyDescent="0.3">
      <c r="C43014" s="227"/>
    </row>
    <row r="43015" spans="3:3" ht="15.6" x14ac:dyDescent="0.3">
      <c r="C43015" s="227"/>
    </row>
    <row r="43016" spans="3:3" ht="15.6" x14ac:dyDescent="0.3">
      <c r="C43016" s="227"/>
    </row>
    <row r="43017" spans="3:3" ht="15.6" x14ac:dyDescent="0.3">
      <c r="C43017" s="227"/>
    </row>
    <row r="43018" spans="3:3" ht="15.6" x14ac:dyDescent="0.3">
      <c r="C43018" s="227"/>
    </row>
    <row r="43019" spans="3:3" ht="15.6" x14ac:dyDescent="0.3">
      <c r="C43019" s="227"/>
    </row>
    <row r="43020" spans="3:3" ht="15.6" x14ac:dyDescent="0.3">
      <c r="C43020" s="227"/>
    </row>
    <row r="43021" spans="3:3" ht="15.6" x14ac:dyDescent="0.3">
      <c r="C43021" s="227"/>
    </row>
    <row r="43022" spans="3:3" ht="15.6" x14ac:dyDescent="0.3">
      <c r="C43022" s="227"/>
    </row>
    <row r="43023" spans="3:3" ht="15.6" x14ac:dyDescent="0.3">
      <c r="C43023" s="227"/>
    </row>
    <row r="43024" spans="3:3" ht="15.6" x14ac:dyDescent="0.3">
      <c r="C43024" s="227"/>
    </row>
    <row r="43025" spans="3:3" ht="15.6" x14ac:dyDescent="0.3">
      <c r="C43025" s="227"/>
    </row>
    <row r="43026" spans="3:3" ht="15.6" x14ac:dyDescent="0.3">
      <c r="C43026" s="227"/>
    </row>
    <row r="43027" spans="3:3" ht="15.6" x14ac:dyDescent="0.3">
      <c r="C43027" s="227"/>
    </row>
    <row r="43028" spans="3:3" ht="15.6" x14ac:dyDescent="0.3">
      <c r="C43028" s="227"/>
    </row>
    <row r="43029" spans="3:3" ht="15.6" x14ac:dyDescent="0.3">
      <c r="C43029" s="227"/>
    </row>
    <row r="43030" spans="3:3" ht="15.6" x14ac:dyDescent="0.3">
      <c r="C43030" s="227"/>
    </row>
    <row r="43031" spans="3:3" ht="15.6" x14ac:dyDescent="0.3">
      <c r="C43031" s="227"/>
    </row>
    <row r="43032" spans="3:3" ht="15.6" x14ac:dyDescent="0.3">
      <c r="C43032" s="227"/>
    </row>
    <row r="43033" spans="3:3" ht="15.6" x14ac:dyDescent="0.3">
      <c r="C43033" s="227"/>
    </row>
    <row r="43034" spans="3:3" ht="15.6" x14ac:dyDescent="0.3">
      <c r="C43034" s="227"/>
    </row>
    <row r="43035" spans="3:3" ht="15.6" x14ac:dyDescent="0.3">
      <c r="C43035" s="227"/>
    </row>
    <row r="43036" spans="3:3" ht="15.6" x14ac:dyDescent="0.3">
      <c r="C43036" s="227"/>
    </row>
    <row r="43037" spans="3:3" ht="15.6" x14ac:dyDescent="0.3">
      <c r="C43037" s="227"/>
    </row>
    <row r="43038" spans="3:3" ht="15.6" x14ac:dyDescent="0.3">
      <c r="C43038" s="227"/>
    </row>
    <row r="43039" spans="3:3" ht="15.6" x14ac:dyDescent="0.3">
      <c r="C43039" s="227"/>
    </row>
    <row r="43040" spans="3:3" ht="15.6" x14ac:dyDescent="0.3">
      <c r="C43040" s="227"/>
    </row>
    <row r="43041" spans="3:3" ht="15.6" x14ac:dyDescent="0.3">
      <c r="C43041" s="227"/>
    </row>
    <row r="43042" spans="3:3" ht="15.6" x14ac:dyDescent="0.3">
      <c r="C43042" s="227"/>
    </row>
    <row r="43043" spans="3:3" ht="15.6" x14ac:dyDescent="0.3">
      <c r="C43043" s="227"/>
    </row>
    <row r="43044" spans="3:3" ht="15.6" x14ac:dyDescent="0.3">
      <c r="C43044" s="227"/>
    </row>
    <row r="43045" spans="3:3" ht="15.6" x14ac:dyDescent="0.3">
      <c r="C43045" s="227"/>
    </row>
    <row r="43046" spans="3:3" ht="15.6" x14ac:dyDescent="0.3">
      <c r="C43046" s="227"/>
    </row>
    <row r="43047" spans="3:3" ht="15.6" x14ac:dyDescent="0.3">
      <c r="C43047" s="227"/>
    </row>
    <row r="43048" spans="3:3" ht="15.6" x14ac:dyDescent="0.3">
      <c r="C43048" s="227"/>
    </row>
    <row r="43049" spans="3:3" ht="15.6" x14ac:dyDescent="0.3">
      <c r="C43049" s="227"/>
    </row>
    <row r="43050" spans="3:3" ht="15.6" x14ac:dyDescent="0.3">
      <c r="C43050" s="227"/>
    </row>
    <row r="43051" spans="3:3" ht="15.6" x14ac:dyDescent="0.3">
      <c r="C43051" s="227"/>
    </row>
    <row r="43052" spans="3:3" ht="15.6" x14ac:dyDescent="0.3">
      <c r="C43052" s="227"/>
    </row>
    <row r="43053" spans="3:3" ht="15.6" x14ac:dyDescent="0.3">
      <c r="C43053" s="227"/>
    </row>
    <row r="43054" spans="3:3" ht="15.6" x14ac:dyDescent="0.3">
      <c r="C43054" s="227"/>
    </row>
    <row r="43055" spans="3:3" ht="15.6" x14ac:dyDescent="0.3">
      <c r="C43055" s="227"/>
    </row>
    <row r="43056" spans="3:3" ht="15.6" x14ac:dyDescent="0.3">
      <c r="C43056" s="227"/>
    </row>
    <row r="43057" spans="3:3" ht="15.6" x14ac:dyDescent="0.3">
      <c r="C43057" s="227"/>
    </row>
    <row r="43058" spans="3:3" ht="15.6" x14ac:dyDescent="0.3">
      <c r="C43058" s="227"/>
    </row>
    <row r="43059" spans="3:3" ht="15.6" x14ac:dyDescent="0.3">
      <c r="C43059" s="227"/>
    </row>
    <row r="43060" spans="3:3" ht="15.6" x14ac:dyDescent="0.3">
      <c r="C43060" s="227"/>
    </row>
    <row r="43061" spans="3:3" ht="15.6" x14ac:dyDescent="0.3">
      <c r="C43061" s="227"/>
    </row>
    <row r="43062" spans="3:3" ht="15.6" x14ac:dyDescent="0.3">
      <c r="C43062" s="227"/>
    </row>
    <row r="43063" spans="3:3" ht="15.6" x14ac:dyDescent="0.3">
      <c r="C43063" s="227"/>
    </row>
    <row r="43064" spans="3:3" ht="15.6" x14ac:dyDescent="0.3">
      <c r="C43064" s="227"/>
    </row>
    <row r="43065" spans="3:3" ht="15.6" x14ac:dyDescent="0.3">
      <c r="C43065" s="227"/>
    </row>
    <row r="43066" spans="3:3" ht="15.6" x14ac:dyDescent="0.3">
      <c r="C43066" s="227"/>
    </row>
    <row r="43067" spans="3:3" ht="15.6" x14ac:dyDescent="0.3">
      <c r="C43067" s="227"/>
    </row>
    <row r="43068" spans="3:3" ht="15.6" x14ac:dyDescent="0.3">
      <c r="C43068" s="227"/>
    </row>
    <row r="43069" spans="3:3" ht="15.6" x14ac:dyDescent="0.3">
      <c r="C43069" s="227"/>
    </row>
    <row r="43070" spans="3:3" ht="15.6" x14ac:dyDescent="0.3">
      <c r="C43070" s="227"/>
    </row>
    <row r="43071" spans="3:3" ht="15.6" x14ac:dyDescent="0.3">
      <c r="C43071" s="227"/>
    </row>
    <row r="43072" spans="3:3" ht="15.6" x14ac:dyDescent="0.3">
      <c r="C43072" s="227"/>
    </row>
    <row r="43073" spans="3:3" ht="15.6" x14ac:dyDescent="0.3">
      <c r="C43073" s="227"/>
    </row>
    <row r="43074" spans="3:3" ht="15.6" x14ac:dyDescent="0.3">
      <c r="C43074" s="227"/>
    </row>
    <row r="43075" spans="3:3" ht="15.6" x14ac:dyDescent="0.3">
      <c r="C43075" s="227"/>
    </row>
    <row r="43076" spans="3:3" ht="15.6" x14ac:dyDescent="0.3">
      <c r="C43076" s="227"/>
    </row>
    <row r="43077" spans="3:3" ht="15.6" x14ac:dyDescent="0.3">
      <c r="C43077" s="227"/>
    </row>
    <row r="43078" spans="3:3" ht="15.6" x14ac:dyDescent="0.3">
      <c r="C43078" s="227"/>
    </row>
    <row r="43079" spans="3:3" ht="15.6" x14ac:dyDescent="0.3">
      <c r="C43079" s="227"/>
    </row>
    <row r="43080" spans="3:3" ht="15.6" x14ac:dyDescent="0.3">
      <c r="C43080" s="227"/>
    </row>
    <row r="43081" spans="3:3" ht="15.6" x14ac:dyDescent="0.3">
      <c r="C43081" s="227"/>
    </row>
    <row r="43082" spans="3:3" ht="15.6" x14ac:dyDescent="0.3">
      <c r="C43082" s="227"/>
    </row>
    <row r="43083" spans="3:3" ht="15.6" x14ac:dyDescent="0.3">
      <c r="C43083" s="227"/>
    </row>
    <row r="43084" spans="3:3" ht="15.6" x14ac:dyDescent="0.3">
      <c r="C43084" s="227"/>
    </row>
    <row r="43085" spans="3:3" ht="15.6" x14ac:dyDescent="0.3">
      <c r="C43085" s="227"/>
    </row>
    <row r="43086" spans="3:3" ht="15.6" x14ac:dyDescent="0.3">
      <c r="C43086" s="227"/>
    </row>
    <row r="43087" spans="3:3" ht="15.6" x14ac:dyDescent="0.3">
      <c r="C43087" s="227"/>
    </row>
    <row r="43088" spans="3:3" ht="15.6" x14ac:dyDescent="0.3">
      <c r="C43088" s="227"/>
    </row>
    <row r="43089" spans="3:3" ht="15.6" x14ac:dyDescent="0.3">
      <c r="C43089" s="227"/>
    </row>
    <row r="43090" spans="3:3" ht="15.6" x14ac:dyDescent="0.3">
      <c r="C43090" s="227"/>
    </row>
    <row r="43091" spans="3:3" ht="15.6" x14ac:dyDescent="0.3">
      <c r="C43091" s="227"/>
    </row>
    <row r="43092" spans="3:3" ht="15.6" x14ac:dyDescent="0.3">
      <c r="C43092" s="227"/>
    </row>
    <row r="43093" spans="3:3" ht="15.6" x14ac:dyDescent="0.3">
      <c r="C43093" s="227"/>
    </row>
    <row r="43094" spans="3:3" ht="15.6" x14ac:dyDescent="0.3">
      <c r="C43094" s="227"/>
    </row>
    <row r="43095" spans="3:3" ht="15.6" x14ac:dyDescent="0.3">
      <c r="C43095" s="227"/>
    </row>
    <row r="43096" spans="3:3" ht="15.6" x14ac:dyDescent="0.3">
      <c r="C43096" s="227"/>
    </row>
    <row r="43097" spans="3:3" ht="15.6" x14ac:dyDescent="0.3">
      <c r="C43097" s="227"/>
    </row>
    <row r="43098" spans="3:3" ht="15.6" x14ac:dyDescent="0.3">
      <c r="C43098" s="227"/>
    </row>
    <row r="43099" spans="3:3" ht="15.6" x14ac:dyDescent="0.3">
      <c r="C43099" s="227"/>
    </row>
    <row r="43100" spans="3:3" ht="15.6" x14ac:dyDescent="0.3">
      <c r="C43100" s="227"/>
    </row>
    <row r="43101" spans="3:3" ht="15.6" x14ac:dyDescent="0.3">
      <c r="C43101" s="227"/>
    </row>
    <row r="43102" spans="3:3" ht="15.6" x14ac:dyDescent="0.3">
      <c r="C43102" s="227"/>
    </row>
    <row r="43103" spans="3:3" ht="15.6" x14ac:dyDescent="0.3">
      <c r="C43103" s="227"/>
    </row>
    <row r="43104" spans="3:3" ht="15.6" x14ac:dyDescent="0.3">
      <c r="C43104" s="227"/>
    </row>
    <row r="43105" spans="3:3" ht="15.6" x14ac:dyDescent="0.3">
      <c r="C43105" s="227"/>
    </row>
    <row r="43106" spans="3:3" ht="15.6" x14ac:dyDescent="0.3">
      <c r="C43106" s="227"/>
    </row>
    <row r="43107" spans="3:3" ht="15.6" x14ac:dyDescent="0.3">
      <c r="C43107" s="227"/>
    </row>
    <row r="43108" spans="3:3" ht="15.6" x14ac:dyDescent="0.3">
      <c r="C43108" s="227"/>
    </row>
    <row r="43109" spans="3:3" ht="15.6" x14ac:dyDescent="0.3">
      <c r="C43109" s="227"/>
    </row>
    <row r="43110" spans="3:3" ht="15.6" x14ac:dyDescent="0.3">
      <c r="C43110" s="227"/>
    </row>
    <row r="43111" spans="3:3" ht="15.6" x14ac:dyDescent="0.3">
      <c r="C43111" s="227"/>
    </row>
    <row r="43112" spans="3:3" ht="15.6" x14ac:dyDescent="0.3">
      <c r="C43112" s="227"/>
    </row>
    <row r="43113" spans="3:3" ht="15.6" x14ac:dyDescent="0.3">
      <c r="C43113" s="227"/>
    </row>
    <row r="43114" spans="3:3" ht="15.6" x14ac:dyDescent="0.3">
      <c r="C43114" s="227"/>
    </row>
    <row r="43115" spans="3:3" ht="15.6" x14ac:dyDescent="0.3">
      <c r="C43115" s="227"/>
    </row>
    <row r="43116" spans="3:3" ht="15.6" x14ac:dyDescent="0.3">
      <c r="C43116" s="227"/>
    </row>
    <row r="43117" spans="3:3" ht="15.6" x14ac:dyDescent="0.3">
      <c r="C43117" s="227"/>
    </row>
    <row r="43118" spans="3:3" ht="15.6" x14ac:dyDescent="0.3">
      <c r="C43118" s="227"/>
    </row>
    <row r="43119" spans="3:3" ht="15.6" x14ac:dyDescent="0.3">
      <c r="C43119" s="227"/>
    </row>
    <row r="43120" spans="3:3" ht="15.6" x14ac:dyDescent="0.3">
      <c r="C43120" s="227"/>
    </row>
    <row r="43121" spans="3:3" ht="15.6" x14ac:dyDescent="0.3">
      <c r="C43121" s="227"/>
    </row>
    <row r="43122" spans="3:3" ht="15.6" x14ac:dyDescent="0.3">
      <c r="C43122" s="227"/>
    </row>
    <row r="43123" spans="3:3" ht="15.6" x14ac:dyDescent="0.3">
      <c r="C43123" s="227"/>
    </row>
    <row r="43124" spans="3:3" ht="15.6" x14ac:dyDescent="0.3">
      <c r="C43124" s="227"/>
    </row>
    <row r="43125" spans="3:3" ht="15.6" x14ac:dyDescent="0.3">
      <c r="C43125" s="227"/>
    </row>
    <row r="43126" spans="3:3" ht="15.6" x14ac:dyDescent="0.3">
      <c r="C43126" s="227"/>
    </row>
    <row r="43127" spans="3:3" ht="15.6" x14ac:dyDescent="0.3">
      <c r="C43127" s="227"/>
    </row>
    <row r="43128" spans="3:3" ht="15.6" x14ac:dyDescent="0.3">
      <c r="C43128" s="227"/>
    </row>
    <row r="43129" spans="3:3" ht="15.6" x14ac:dyDescent="0.3">
      <c r="C43129" s="227"/>
    </row>
    <row r="43130" spans="3:3" ht="15.6" x14ac:dyDescent="0.3">
      <c r="C43130" s="227"/>
    </row>
    <row r="43131" spans="3:3" ht="15.6" x14ac:dyDescent="0.3">
      <c r="C43131" s="227"/>
    </row>
    <row r="43132" spans="3:3" ht="15.6" x14ac:dyDescent="0.3">
      <c r="C43132" s="227"/>
    </row>
    <row r="43133" spans="3:3" ht="15.6" x14ac:dyDescent="0.3">
      <c r="C43133" s="227"/>
    </row>
    <row r="43134" spans="3:3" ht="15.6" x14ac:dyDescent="0.3">
      <c r="C43134" s="227"/>
    </row>
    <row r="43135" spans="3:3" ht="15.6" x14ac:dyDescent="0.3">
      <c r="C43135" s="227"/>
    </row>
    <row r="43136" spans="3:3" ht="15.6" x14ac:dyDescent="0.3">
      <c r="C43136" s="227"/>
    </row>
    <row r="43137" spans="3:3" ht="15.6" x14ac:dyDescent="0.3">
      <c r="C43137" s="227"/>
    </row>
    <row r="43138" spans="3:3" ht="15.6" x14ac:dyDescent="0.3">
      <c r="C43138" s="227"/>
    </row>
    <row r="43139" spans="3:3" ht="15.6" x14ac:dyDescent="0.3">
      <c r="C43139" s="227"/>
    </row>
    <row r="43140" spans="3:3" ht="15.6" x14ac:dyDescent="0.3">
      <c r="C43140" s="227"/>
    </row>
    <row r="43141" spans="3:3" ht="15.6" x14ac:dyDescent="0.3">
      <c r="C43141" s="227"/>
    </row>
    <row r="43142" spans="3:3" ht="15.6" x14ac:dyDescent="0.3">
      <c r="C43142" s="227"/>
    </row>
    <row r="43143" spans="3:3" ht="15.6" x14ac:dyDescent="0.3">
      <c r="C43143" s="227"/>
    </row>
    <row r="43144" spans="3:3" ht="15.6" x14ac:dyDescent="0.3">
      <c r="C43144" s="227"/>
    </row>
    <row r="43145" spans="3:3" ht="15.6" x14ac:dyDescent="0.3">
      <c r="C43145" s="227"/>
    </row>
    <row r="43146" spans="3:3" ht="15.6" x14ac:dyDescent="0.3">
      <c r="C43146" s="227"/>
    </row>
    <row r="43147" spans="3:3" ht="15.6" x14ac:dyDescent="0.3">
      <c r="C43147" s="227"/>
    </row>
    <row r="43148" spans="3:3" ht="15.6" x14ac:dyDescent="0.3">
      <c r="C43148" s="227"/>
    </row>
    <row r="43149" spans="3:3" ht="15.6" x14ac:dyDescent="0.3">
      <c r="C43149" s="227"/>
    </row>
    <row r="43150" spans="3:3" ht="15.6" x14ac:dyDescent="0.3">
      <c r="C43150" s="227"/>
    </row>
    <row r="43151" spans="3:3" ht="15.6" x14ac:dyDescent="0.3">
      <c r="C43151" s="227"/>
    </row>
    <row r="43152" spans="3:3" ht="15.6" x14ac:dyDescent="0.3">
      <c r="C43152" s="227"/>
    </row>
    <row r="43153" spans="3:3" ht="15.6" x14ac:dyDescent="0.3">
      <c r="C43153" s="227"/>
    </row>
    <row r="43154" spans="3:3" ht="15.6" x14ac:dyDescent="0.3">
      <c r="C43154" s="227"/>
    </row>
    <row r="43155" spans="3:3" ht="15.6" x14ac:dyDescent="0.3">
      <c r="C43155" s="227"/>
    </row>
    <row r="43156" spans="3:3" ht="15.6" x14ac:dyDescent="0.3">
      <c r="C43156" s="227"/>
    </row>
    <row r="43157" spans="3:3" ht="15.6" x14ac:dyDescent="0.3">
      <c r="C43157" s="227"/>
    </row>
    <row r="43158" spans="3:3" ht="15.6" x14ac:dyDescent="0.3">
      <c r="C43158" s="227"/>
    </row>
    <row r="43159" spans="3:3" ht="15.6" x14ac:dyDescent="0.3">
      <c r="C43159" s="227"/>
    </row>
    <row r="43160" spans="3:3" ht="15.6" x14ac:dyDescent="0.3">
      <c r="C43160" s="227"/>
    </row>
    <row r="43161" spans="3:3" ht="15.6" x14ac:dyDescent="0.3">
      <c r="C43161" s="227"/>
    </row>
    <row r="43162" spans="3:3" ht="15.6" x14ac:dyDescent="0.3">
      <c r="C43162" s="227"/>
    </row>
    <row r="43163" spans="3:3" ht="15.6" x14ac:dyDescent="0.3">
      <c r="C43163" s="227"/>
    </row>
    <row r="43164" spans="3:3" ht="15.6" x14ac:dyDescent="0.3">
      <c r="C43164" s="227"/>
    </row>
    <row r="43165" spans="3:3" ht="15.6" x14ac:dyDescent="0.3">
      <c r="C43165" s="227"/>
    </row>
    <row r="43166" spans="3:3" ht="15.6" x14ac:dyDescent="0.3">
      <c r="C43166" s="227"/>
    </row>
    <row r="43167" spans="3:3" ht="15.6" x14ac:dyDescent="0.3">
      <c r="C43167" s="227"/>
    </row>
    <row r="43168" spans="3:3" ht="15.6" x14ac:dyDescent="0.3">
      <c r="C43168" s="227"/>
    </row>
    <row r="43169" spans="3:3" ht="15.6" x14ac:dyDescent="0.3">
      <c r="C43169" s="227"/>
    </row>
    <row r="43170" spans="3:3" ht="15.6" x14ac:dyDescent="0.3">
      <c r="C43170" s="227"/>
    </row>
    <row r="43171" spans="3:3" ht="15.6" x14ac:dyDescent="0.3">
      <c r="C43171" s="227"/>
    </row>
    <row r="43172" spans="3:3" ht="15.6" x14ac:dyDescent="0.3">
      <c r="C43172" s="227"/>
    </row>
    <row r="43173" spans="3:3" ht="15.6" x14ac:dyDescent="0.3">
      <c r="C43173" s="227"/>
    </row>
    <row r="43174" spans="3:3" ht="15.6" x14ac:dyDescent="0.3">
      <c r="C43174" s="227"/>
    </row>
    <row r="43175" spans="3:3" ht="15.6" x14ac:dyDescent="0.3">
      <c r="C43175" s="227"/>
    </row>
    <row r="43176" spans="3:3" ht="15.6" x14ac:dyDescent="0.3">
      <c r="C43176" s="227"/>
    </row>
    <row r="43177" spans="3:3" ht="15.6" x14ac:dyDescent="0.3">
      <c r="C43177" s="227"/>
    </row>
    <row r="43178" spans="3:3" ht="15.6" x14ac:dyDescent="0.3">
      <c r="C43178" s="227"/>
    </row>
    <row r="43179" spans="3:3" ht="15.6" x14ac:dyDescent="0.3">
      <c r="C43179" s="227"/>
    </row>
    <row r="43180" spans="3:3" ht="15.6" x14ac:dyDescent="0.3">
      <c r="C43180" s="227"/>
    </row>
    <row r="43181" spans="3:3" ht="15.6" x14ac:dyDescent="0.3">
      <c r="C43181" s="227"/>
    </row>
    <row r="43182" spans="3:3" ht="15.6" x14ac:dyDescent="0.3">
      <c r="C43182" s="227"/>
    </row>
    <row r="43183" spans="3:3" ht="15.6" x14ac:dyDescent="0.3">
      <c r="C43183" s="227"/>
    </row>
    <row r="43184" spans="3:3" ht="15.6" x14ac:dyDescent="0.3">
      <c r="C43184" s="227"/>
    </row>
    <row r="43185" spans="3:3" ht="15.6" x14ac:dyDescent="0.3">
      <c r="C43185" s="227"/>
    </row>
    <row r="43186" spans="3:3" ht="15.6" x14ac:dyDescent="0.3">
      <c r="C43186" s="227"/>
    </row>
    <row r="43187" spans="3:3" ht="15.6" x14ac:dyDescent="0.3">
      <c r="C43187" s="227"/>
    </row>
    <row r="43188" spans="3:3" ht="15.6" x14ac:dyDescent="0.3">
      <c r="C43188" s="227"/>
    </row>
    <row r="43189" spans="3:3" ht="15.6" x14ac:dyDescent="0.3">
      <c r="C43189" s="227"/>
    </row>
    <row r="43190" spans="3:3" ht="15.6" x14ac:dyDescent="0.3">
      <c r="C43190" s="227"/>
    </row>
    <row r="43191" spans="3:3" ht="15.6" x14ac:dyDescent="0.3">
      <c r="C43191" s="227"/>
    </row>
    <row r="43192" spans="3:3" ht="15.6" x14ac:dyDescent="0.3">
      <c r="C43192" s="227"/>
    </row>
    <row r="43193" spans="3:3" ht="15.6" x14ac:dyDescent="0.3">
      <c r="C43193" s="227"/>
    </row>
    <row r="43194" spans="3:3" ht="15.6" x14ac:dyDescent="0.3">
      <c r="C43194" s="227"/>
    </row>
    <row r="43195" spans="3:3" ht="15.6" x14ac:dyDescent="0.3">
      <c r="C43195" s="227"/>
    </row>
    <row r="43196" spans="3:3" ht="15.6" x14ac:dyDescent="0.3">
      <c r="C43196" s="227"/>
    </row>
    <row r="43197" spans="3:3" ht="15.6" x14ac:dyDescent="0.3">
      <c r="C43197" s="227"/>
    </row>
    <row r="43198" spans="3:3" ht="15.6" x14ac:dyDescent="0.3">
      <c r="C43198" s="227"/>
    </row>
    <row r="43199" spans="3:3" ht="15.6" x14ac:dyDescent="0.3">
      <c r="C43199" s="227"/>
    </row>
    <row r="43200" spans="3:3" ht="15.6" x14ac:dyDescent="0.3">
      <c r="C43200" s="227"/>
    </row>
    <row r="43201" spans="3:3" ht="15.6" x14ac:dyDescent="0.3">
      <c r="C43201" s="227"/>
    </row>
    <row r="43202" spans="3:3" ht="15.6" x14ac:dyDescent="0.3">
      <c r="C43202" s="227"/>
    </row>
    <row r="43203" spans="3:3" ht="15.6" x14ac:dyDescent="0.3">
      <c r="C43203" s="227"/>
    </row>
    <row r="43204" spans="3:3" ht="15.6" x14ac:dyDescent="0.3">
      <c r="C43204" s="227"/>
    </row>
    <row r="43205" spans="3:3" ht="15.6" x14ac:dyDescent="0.3">
      <c r="C43205" s="227"/>
    </row>
    <row r="43206" spans="3:3" ht="15.6" x14ac:dyDescent="0.3">
      <c r="C43206" s="227"/>
    </row>
    <row r="43207" spans="3:3" ht="15.6" x14ac:dyDescent="0.3">
      <c r="C43207" s="227"/>
    </row>
    <row r="43208" spans="3:3" ht="15.6" x14ac:dyDescent="0.3">
      <c r="C43208" s="227"/>
    </row>
    <row r="43209" spans="3:3" ht="15.6" x14ac:dyDescent="0.3">
      <c r="C43209" s="227"/>
    </row>
    <row r="43210" spans="3:3" ht="15.6" x14ac:dyDescent="0.3">
      <c r="C43210" s="227"/>
    </row>
    <row r="43211" spans="3:3" ht="15.6" x14ac:dyDescent="0.3">
      <c r="C43211" s="227"/>
    </row>
    <row r="43212" spans="3:3" ht="15.6" x14ac:dyDescent="0.3">
      <c r="C43212" s="227"/>
    </row>
    <row r="43213" spans="3:3" ht="15.6" x14ac:dyDescent="0.3">
      <c r="C43213" s="227"/>
    </row>
    <row r="43214" spans="3:3" ht="15.6" x14ac:dyDescent="0.3">
      <c r="C43214" s="227"/>
    </row>
    <row r="43215" spans="3:3" ht="15.6" x14ac:dyDescent="0.3">
      <c r="C43215" s="227"/>
    </row>
    <row r="43216" spans="3:3" ht="15.6" x14ac:dyDescent="0.3">
      <c r="C43216" s="227"/>
    </row>
    <row r="43217" spans="3:3" ht="15.6" x14ac:dyDescent="0.3">
      <c r="C43217" s="227"/>
    </row>
    <row r="43218" spans="3:3" ht="15.6" x14ac:dyDescent="0.3">
      <c r="C43218" s="227"/>
    </row>
    <row r="43219" spans="3:3" ht="15.6" x14ac:dyDescent="0.3">
      <c r="C43219" s="227"/>
    </row>
    <row r="43220" spans="3:3" ht="15.6" x14ac:dyDescent="0.3">
      <c r="C43220" s="227"/>
    </row>
    <row r="43221" spans="3:3" ht="15.6" x14ac:dyDescent="0.3">
      <c r="C43221" s="227"/>
    </row>
    <row r="43222" spans="3:3" ht="15.6" x14ac:dyDescent="0.3">
      <c r="C43222" s="227"/>
    </row>
    <row r="43223" spans="3:3" ht="15.6" x14ac:dyDescent="0.3">
      <c r="C43223" s="227"/>
    </row>
    <row r="43224" spans="3:3" ht="15.6" x14ac:dyDescent="0.3">
      <c r="C43224" s="227"/>
    </row>
    <row r="43225" spans="3:3" ht="15.6" x14ac:dyDescent="0.3">
      <c r="C43225" s="227"/>
    </row>
    <row r="43226" spans="3:3" ht="15.6" x14ac:dyDescent="0.3">
      <c r="C43226" s="227"/>
    </row>
    <row r="43227" spans="3:3" ht="15.6" x14ac:dyDescent="0.3">
      <c r="C43227" s="227"/>
    </row>
    <row r="43228" spans="3:3" ht="15.6" x14ac:dyDescent="0.3">
      <c r="C43228" s="227"/>
    </row>
    <row r="43229" spans="3:3" ht="15.6" x14ac:dyDescent="0.3">
      <c r="C43229" s="227"/>
    </row>
    <row r="43230" spans="3:3" ht="15.6" x14ac:dyDescent="0.3">
      <c r="C43230" s="227"/>
    </row>
    <row r="43231" spans="3:3" ht="15.6" x14ac:dyDescent="0.3">
      <c r="C43231" s="227"/>
    </row>
    <row r="43232" spans="3:3" ht="15.6" x14ac:dyDescent="0.3">
      <c r="C43232" s="227"/>
    </row>
    <row r="43233" spans="3:3" ht="15.6" x14ac:dyDescent="0.3">
      <c r="C43233" s="227"/>
    </row>
    <row r="43234" spans="3:3" ht="15.6" x14ac:dyDescent="0.3">
      <c r="C43234" s="227"/>
    </row>
    <row r="43235" spans="3:3" ht="15.6" x14ac:dyDescent="0.3">
      <c r="C43235" s="227"/>
    </row>
    <row r="43236" spans="3:3" ht="15.6" x14ac:dyDescent="0.3">
      <c r="C43236" s="227"/>
    </row>
    <row r="43237" spans="3:3" ht="15.6" x14ac:dyDescent="0.3">
      <c r="C43237" s="227"/>
    </row>
    <row r="43238" spans="3:3" ht="15.6" x14ac:dyDescent="0.3">
      <c r="C43238" s="227"/>
    </row>
    <row r="43239" spans="3:3" ht="15.6" x14ac:dyDescent="0.3">
      <c r="C43239" s="227"/>
    </row>
    <row r="43240" spans="3:3" ht="15.6" x14ac:dyDescent="0.3">
      <c r="C43240" s="227"/>
    </row>
    <row r="43241" spans="3:3" ht="15.6" x14ac:dyDescent="0.3">
      <c r="C43241" s="227"/>
    </row>
    <row r="43242" spans="3:3" ht="15.6" x14ac:dyDescent="0.3">
      <c r="C43242" s="227"/>
    </row>
    <row r="43243" spans="3:3" ht="15.6" x14ac:dyDescent="0.3">
      <c r="C43243" s="227"/>
    </row>
    <row r="43244" spans="3:3" ht="15.6" x14ac:dyDescent="0.3">
      <c r="C43244" s="227"/>
    </row>
    <row r="43245" spans="3:3" ht="15.6" x14ac:dyDescent="0.3">
      <c r="C43245" s="227"/>
    </row>
    <row r="43246" spans="3:3" ht="15.6" x14ac:dyDescent="0.3">
      <c r="C43246" s="227"/>
    </row>
    <row r="43247" spans="3:3" ht="15.6" x14ac:dyDescent="0.3">
      <c r="C43247" s="227"/>
    </row>
    <row r="43248" spans="3:3" ht="15.6" x14ac:dyDescent="0.3">
      <c r="C43248" s="227"/>
    </row>
    <row r="43249" spans="3:3" ht="15.6" x14ac:dyDescent="0.3">
      <c r="C43249" s="227"/>
    </row>
    <row r="43250" spans="3:3" ht="15.6" x14ac:dyDescent="0.3">
      <c r="C43250" s="227"/>
    </row>
    <row r="43251" spans="3:3" ht="15.6" x14ac:dyDescent="0.3">
      <c r="C43251" s="227"/>
    </row>
    <row r="43252" spans="3:3" ht="15.6" x14ac:dyDescent="0.3">
      <c r="C43252" s="227"/>
    </row>
    <row r="43253" spans="3:3" ht="15.6" x14ac:dyDescent="0.3">
      <c r="C43253" s="227"/>
    </row>
    <row r="43254" spans="3:3" ht="15.6" x14ac:dyDescent="0.3">
      <c r="C43254" s="227"/>
    </row>
    <row r="43255" spans="3:3" ht="15.6" x14ac:dyDescent="0.3">
      <c r="C43255" s="227"/>
    </row>
    <row r="43256" spans="3:3" ht="15.6" x14ac:dyDescent="0.3">
      <c r="C43256" s="227"/>
    </row>
    <row r="43257" spans="3:3" ht="15.6" x14ac:dyDescent="0.3">
      <c r="C43257" s="227"/>
    </row>
    <row r="43258" spans="3:3" ht="15.6" x14ac:dyDescent="0.3">
      <c r="C43258" s="227"/>
    </row>
    <row r="43259" spans="3:3" ht="15.6" x14ac:dyDescent="0.3">
      <c r="C43259" s="227"/>
    </row>
    <row r="43260" spans="3:3" ht="15.6" x14ac:dyDescent="0.3">
      <c r="C43260" s="227"/>
    </row>
    <row r="43261" spans="3:3" ht="15.6" x14ac:dyDescent="0.3">
      <c r="C43261" s="227"/>
    </row>
    <row r="43262" spans="3:3" ht="15.6" x14ac:dyDescent="0.3">
      <c r="C43262" s="227"/>
    </row>
    <row r="43263" spans="3:3" ht="15.6" x14ac:dyDescent="0.3">
      <c r="C43263" s="227"/>
    </row>
    <row r="43264" spans="3:3" ht="15.6" x14ac:dyDescent="0.3">
      <c r="C43264" s="227"/>
    </row>
    <row r="43265" spans="3:3" ht="15.6" x14ac:dyDescent="0.3">
      <c r="C43265" s="227"/>
    </row>
    <row r="43266" spans="3:3" ht="15.6" x14ac:dyDescent="0.3">
      <c r="C43266" s="227"/>
    </row>
    <row r="43267" spans="3:3" ht="15.6" x14ac:dyDescent="0.3">
      <c r="C43267" s="227"/>
    </row>
    <row r="43268" spans="3:3" ht="15.6" x14ac:dyDescent="0.3">
      <c r="C43268" s="227"/>
    </row>
    <row r="43269" spans="3:3" ht="15.6" x14ac:dyDescent="0.3">
      <c r="C43269" s="227"/>
    </row>
    <row r="43270" spans="3:3" ht="15.6" x14ac:dyDescent="0.3">
      <c r="C43270" s="227"/>
    </row>
    <row r="43271" spans="3:3" ht="15.6" x14ac:dyDescent="0.3">
      <c r="C43271" s="227"/>
    </row>
    <row r="43272" spans="3:3" ht="15.6" x14ac:dyDescent="0.3">
      <c r="C43272" s="227"/>
    </row>
    <row r="43273" spans="3:3" ht="15.6" x14ac:dyDescent="0.3">
      <c r="C43273" s="227"/>
    </row>
    <row r="43274" spans="3:3" ht="15.6" x14ac:dyDescent="0.3">
      <c r="C43274" s="227"/>
    </row>
    <row r="43275" spans="3:3" ht="15.6" x14ac:dyDescent="0.3">
      <c r="C43275" s="227"/>
    </row>
    <row r="43276" spans="3:3" ht="15.6" x14ac:dyDescent="0.3">
      <c r="C43276" s="227"/>
    </row>
    <row r="43277" spans="3:3" ht="15.6" x14ac:dyDescent="0.3">
      <c r="C43277" s="227"/>
    </row>
    <row r="43278" spans="3:3" ht="15.6" x14ac:dyDescent="0.3">
      <c r="C43278" s="227"/>
    </row>
    <row r="43279" spans="3:3" ht="15.6" x14ac:dyDescent="0.3">
      <c r="C43279" s="227"/>
    </row>
    <row r="43280" spans="3:3" ht="15.6" x14ac:dyDescent="0.3">
      <c r="C43280" s="227"/>
    </row>
    <row r="43281" spans="3:3" ht="15.6" x14ac:dyDescent="0.3">
      <c r="C43281" s="227"/>
    </row>
    <row r="43282" spans="3:3" ht="15.6" x14ac:dyDescent="0.3">
      <c r="C43282" s="227"/>
    </row>
    <row r="43283" spans="3:3" ht="15.6" x14ac:dyDescent="0.3">
      <c r="C43283" s="227"/>
    </row>
    <row r="43284" spans="3:3" ht="15.6" x14ac:dyDescent="0.3">
      <c r="C43284" s="227"/>
    </row>
    <row r="43285" spans="3:3" ht="15.6" x14ac:dyDescent="0.3">
      <c r="C43285" s="227"/>
    </row>
    <row r="43286" spans="3:3" ht="15.6" x14ac:dyDescent="0.3">
      <c r="C43286" s="227"/>
    </row>
    <row r="43287" spans="3:3" ht="15.6" x14ac:dyDescent="0.3">
      <c r="C43287" s="227"/>
    </row>
    <row r="43288" spans="3:3" ht="15.6" x14ac:dyDescent="0.3">
      <c r="C43288" s="227"/>
    </row>
    <row r="43289" spans="3:3" ht="15.6" x14ac:dyDescent="0.3">
      <c r="C43289" s="227"/>
    </row>
    <row r="43290" spans="3:3" ht="15.6" x14ac:dyDescent="0.3">
      <c r="C43290" s="227"/>
    </row>
    <row r="43291" spans="3:3" ht="15.6" x14ac:dyDescent="0.3">
      <c r="C43291" s="227"/>
    </row>
    <row r="43292" spans="3:3" ht="15.6" x14ac:dyDescent="0.3">
      <c r="C43292" s="227"/>
    </row>
    <row r="43293" spans="3:3" ht="15.6" x14ac:dyDescent="0.3">
      <c r="C43293" s="227"/>
    </row>
    <row r="43294" spans="3:3" ht="15.6" x14ac:dyDescent="0.3">
      <c r="C43294" s="227"/>
    </row>
    <row r="43295" spans="3:3" ht="15.6" x14ac:dyDescent="0.3">
      <c r="C43295" s="227"/>
    </row>
    <row r="43296" spans="3:3" ht="15.6" x14ac:dyDescent="0.3">
      <c r="C43296" s="227"/>
    </row>
    <row r="43297" spans="3:3" ht="15.6" x14ac:dyDescent="0.3">
      <c r="C43297" s="227"/>
    </row>
    <row r="43298" spans="3:3" ht="15.6" x14ac:dyDescent="0.3">
      <c r="C43298" s="227"/>
    </row>
    <row r="43299" spans="3:3" ht="15.6" x14ac:dyDescent="0.3">
      <c r="C43299" s="227"/>
    </row>
    <row r="43300" spans="3:3" ht="15.6" x14ac:dyDescent="0.3">
      <c r="C43300" s="227"/>
    </row>
    <row r="43301" spans="3:3" ht="15.6" x14ac:dyDescent="0.3">
      <c r="C43301" s="227"/>
    </row>
    <row r="43302" spans="3:3" ht="15.6" x14ac:dyDescent="0.3">
      <c r="C43302" s="227"/>
    </row>
    <row r="43303" spans="3:3" ht="15.6" x14ac:dyDescent="0.3">
      <c r="C43303" s="227"/>
    </row>
    <row r="43304" spans="3:3" ht="15.6" x14ac:dyDescent="0.3">
      <c r="C43304" s="227"/>
    </row>
    <row r="43305" spans="3:3" ht="15.6" x14ac:dyDescent="0.3">
      <c r="C43305" s="227"/>
    </row>
    <row r="43306" spans="3:3" ht="15.6" x14ac:dyDescent="0.3">
      <c r="C43306" s="227"/>
    </row>
    <row r="43307" spans="3:3" ht="15.6" x14ac:dyDescent="0.3">
      <c r="C43307" s="227"/>
    </row>
    <row r="43308" spans="3:3" ht="15.6" x14ac:dyDescent="0.3">
      <c r="C43308" s="227"/>
    </row>
    <row r="43309" spans="3:3" ht="15.6" x14ac:dyDescent="0.3">
      <c r="C43309" s="227"/>
    </row>
    <row r="43310" spans="3:3" ht="15.6" x14ac:dyDescent="0.3">
      <c r="C43310" s="227"/>
    </row>
    <row r="43311" spans="3:3" ht="15.6" x14ac:dyDescent="0.3">
      <c r="C43311" s="227"/>
    </row>
    <row r="43312" spans="3:3" ht="15.6" x14ac:dyDescent="0.3">
      <c r="C43312" s="227"/>
    </row>
    <row r="43313" spans="3:3" ht="15.6" x14ac:dyDescent="0.3">
      <c r="C43313" s="227"/>
    </row>
    <row r="43314" spans="3:3" ht="15.6" x14ac:dyDescent="0.3">
      <c r="C43314" s="227"/>
    </row>
    <row r="43315" spans="3:3" ht="15.6" x14ac:dyDescent="0.3">
      <c r="C43315" s="227"/>
    </row>
    <row r="43316" spans="3:3" ht="15.6" x14ac:dyDescent="0.3">
      <c r="C43316" s="227"/>
    </row>
    <row r="43317" spans="3:3" ht="15.6" x14ac:dyDescent="0.3">
      <c r="C43317" s="227"/>
    </row>
    <row r="43318" spans="3:3" ht="15.6" x14ac:dyDescent="0.3">
      <c r="C43318" s="227"/>
    </row>
    <row r="43319" spans="3:3" ht="15.6" x14ac:dyDescent="0.3">
      <c r="C43319" s="227"/>
    </row>
    <row r="43320" spans="3:3" ht="15.6" x14ac:dyDescent="0.3">
      <c r="C43320" s="227"/>
    </row>
    <row r="43321" spans="3:3" ht="15.6" x14ac:dyDescent="0.3">
      <c r="C43321" s="227"/>
    </row>
    <row r="43322" spans="3:3" ht="15.6" x14ac:dyDescent="0.3">
      <c r="C43322" s="227"/>
    </row>
    <row r="43323" spans="3:3" ht="15.6" x14ac:dyDescent="0.3">
      <c r="C43323" s="227"/>
    </row>
    <row r="43324" spans="3:3" ht="15.6" x14ac:dyDescent="0.3">
      <c r="C43324" s="227"/>
    </row>
    <row r="43325" spans="3:3" ht="15.6" x14ac:dyDescent="0.3">
      <c r="C43325" s="227"/>
    </row>
    <row r="43326" spans="3:3" ht="15.6" x14ac:dyDescent="0.3">
      <c r="C43326" s="227"/>
    </row>
    <row r="43327" spans="3:3" ht="15.6" x14ac:dyDescent="0.3">
      <c r="C43327" s="227"/>
    </row>
    <row r="43328" spans="3:3" ht="15.6" x14ac:dyDescent="0.3">
      <c r="C43328" s="227"/>
    </row>
    <row r="43329" spans="3:3" ht="15.6" x14ac:dyDescent="0.3">
      <c r="C43329" s="227"/>
    </row>
    <row r="43330" spans="3:3" ht="15.6" x14ac:dyDescent="0.3">
      <c r="C43330" s="227"/>
    </row>
    <row r="43331" spans="3:3" ht="15.6" x14ac:dyDescent="0.3">
      <c r="C43331" s="227"/>
    </row>
    <row r="43332" spans="3:3" ht="15.6" x14ac:dyDescent="0.3">
      <c r="C43332" s="227"/>
    </row>
    <row r="43333" spans="3:3" ht="15.6" x14ac:dyDescent="0.3">
      <c r="C43333" s="227"/>
    </row>
    <row r="43334" spans="3:3" ht="15.6" x14ac:dyDescent="0.3">
      <c r="C43334" s="227"/>
    </row>
    <row r="43335" spans="3:3" ht="15.6" x14ac:dyDescent="0.3">
      <c r="C43335" s="227"/>
    </row>
    <row r="43336" spans="3:3" ht="15.6" x14ac:dyDescent="0.3">
      <c r="C43336" s="227"/>
    </row>
    <row r="43337" spans="3:3" ht="15.6" x14ac:dyDescent="0.3">
      <c r="C43337" s="227"/>
    </row>
    <row r="43338" spans="3:3" ht="15.6" x14ac:dyDescent="0.3">
      <c r="C43338" s="227"/>
    </row>
    <row r="43339" spans="3:3" ht="15.6" x14ac:dyDescent="0.3">
      <c r="C43339" s="227"/>
    </row>
    <row r="43340" spans="3:3" ht="15.6" x14ac:dyDescent="0.3">
      <c r="C43340" s="227"/>
    </row>
    <row r="43341" spans="3:3" ht="15.6" x14ac:dyDescent="0.3">
      <c r="C43341" s="227"/>
    </row>
    <row r="43342" spans="3:3" ht="15.6" x14ac:dyDescent="0.3">
      <c r="C43342" s="227"/>
    </row>
    <row r="43343" spans="3:3" ht="15.6" x14ac:dyDescent="0.3">
      <c r="C43343" s="227"/>
    </row>
    <row r="43344" spans="3:3" ht="15.6" x14ac:dyDescent="0.3">
      <c r="C43344" s="227"/>
    </row>
    <row r="43345" spans="3:3" ht="15.6" x14ac:dyDescent="0.3">
      <c r="C43345" s="227"/>
    </row>
    <row r="43346" spans="3:3" ht="15.6" x14ac:dyDescent="0.3">
      <c r="C43346" s="227"/>
    </row>
    <row r="43347" spans="3:3" ht="15.6" x14ac:dyDescent="0.3">
      <c r="C43347" s="227"/>
    </row>
    <row r="43348" spans="3:3" ht="15.6" x14ac:dyDescent="0.3">
      <c r="C43348" s="227"/>
    </row>
    <row r="43349" spans="3:3" ht="15.6" x14ac:dyDescent="0.3">
      <c r="C43349" s="227"/>
    </row>
    <row r="43350" spans="3:3" ht="15.6" x14ac:dyDescent="0.3">
      <c r="C43350" s="227"/>
    </row>
    <row r="43351" spans="3:3" ht="15.6" x14ac:dyDescent="0.3">
      <c r="C43351" s="227"/>
    </row>
    <row r="43352" spans="3:3" ht="15.6" x14ac:dyDescent="0.3">
      <c r="C43352" s="227"/>
    </row>
    <row r="43353" spans="3:3" ht="15.6" x14ac:dyDescent="0.3">
      <c r="C43353" s="227"/>
    </row>
    <row r="43354" spans="3:3" ht="15.6" x14ac:dyDescent="0.3">
      <c r="C43354" s="227"/>
    </row>
    <row r="43355" spans="3:3" ht="15.6" x14ac:dyDescent="0.3">
      <c r="C43355" s="227"/>
    </row>
    <row r="43356" spans="3:3" ht="15.6" x14ac:dyDescent="0.3">
      <c r="C43356" s="227"/>
    </row>
    <row r="43357" spans="3:3" ht="15.6" x14ac:dyDescent="0.3">
      <c r="C43357" s="227"/>
    </row>
    <row r="43358" spans="3:3" ht="15.6" x14ac:dyDescent="0.3">
      <c r="C43358" s="227"/>
    </row>
    <row r="43359" spans="3:3" ht="15.6" x14ac:dyDescent="0.3">
      <c r="C43359" s="227"/>
    </row>
    <row r="43360" spans="3:3" ht="15.6" x14ac:dyDescent="0.3">
      <c r="C43360" s="227"/>
    </row>
    <row r="43361" spans="3:3" ht="15.6" x14ac:dyDescent="0.3">
      <c r="C43361" s="227"/>
    </row>
    <row r="43362" spans="3:3" ht="15.6" x14ac:dyDescent="0.3">
      <c r="C43362" s="227"/>
    </row>
    <row r="43363" spans="3:3" ht="15.6" x14ac:dyDescent="0.3">
      <c r="C43363" s="227"/>
    </row>
    <row r="43364" spans="3:3" ht="15.6" x14ac:dyDescent="0.3">
      <c r="C43364" s="227"/>
    </row>
    <row r="43365" spans="3:3" ht="15.6" x14ac:dyDescent="0.3">
      <c r="C43365" s="227"/>
    </row>
    <row r="43366" spans="3:3" ht="15.6" x14ac:dyDescent="0.3">
      <c r="C43366" s="227"/>
    </row>
    <row r="43367" spans="3:3" ht="15.6" x14ac:dyDescent="0.3">
      <c r="C43367" s="227"/>
    </row>
    <row r="43368" spans="3:3" ht="15.6" x14ac:dyDescent="0.3">
      <c r="C43368" s="227"/>
    </row>
    <row r="43369" spans="3:3" ht="15.6" x14ac:dyDescent="0.3">
      <c r="C43369" s="227"/>
    </row>
    <row r="43370" spans="3:3" ht="15.6" x14ac:dyDescent="0.3">
      <c r="C43370" s="227"/>
    </row>
    <row r="43371" spans="3:3" ht="15.6" x14ac:dyDescent="0.3">
      <c r="C43371" s="227"/>
    </row>
    <row r="43372" spans="3:3" ht="15.6" x14ac:dyDescent="0.3">
      <c r="C43372" s="227"/>
    </row>
    <row r="43373" spans="3:3" ht="15.6" x14ac:dyDescent="0.3">
      <c r="C43373" s="227"/>
    </row>
    <row r="43374" spans="3:3" ht="15.6" x14ac:dyDescent="0.3">
      <c r="C43374" s="227"/>
    </row>
    <row r="43375" spans="3:3" ht="15.6" x14ac:dyDescent="0.3">
      <c r="C43375" s="227"/>
    </row>
    <row r="43376" spans="3:3" ht="15.6" x14ac:dyDescent="0.3">
      <c r="C43376" s="227"/>
    </row>
    <row r="43377" spans="3:3" ht="15.6" x14ac:dyDescent="0.3">
      <c r="C43377" s="227"/>
    </row>
    <row r="43378" spans="3:3" ht="15.6" x14ac:dyDescent="0.3">
      <c r="C43378" s="227"/>
    </row>
    <row r="43379" spans="3:3" ht="15.6" x14ac:dyDescent="0.3">
      <c r="C43379" s="227"/>
    </row>
    <row r="43380" spans="3:3" ht="15.6" x14ac:dyDescent="0.3">
      <c r="C43380" s="227"/>
    </row>
    <row r="43381" spans="3:3" ht="15.6" x14ac:dyDescent="0.3">
      <c r="C43381" s="227"/>
    </row>
    <row r="43382" spans="3:3" ht="15.6" x14ac:dyDescent="0.3">
      <c r="C43382" s="227"/>
    </row>
    <row r="43383" spans="3:3" ht="15.6" x14ac:dyDescent="0.3">
      <c r="C43383" s="227"/>
    </row>
    <row r="43384" spans="3:3" ht="15.6" x14ac:dyDescent="0.3">
      <c r="C43384" s="227"/>
    </row>
    <row r="43385" spans="3:3" ht="15.6" x14ac:dyDescent="0.3">
      <c r="C43385" s="227"/>
    </row>
    <row r="43386" spans="3:3" ht="15.6" x14ac:dyDescent="0.3">
      <c r="C43386" s="227"/>
    </row>
    <row r="43387" spans="3:3" ht="15.6" x14ac:dyDescent="0.3">
      <c r="C43387" s="227"/>
    </row>
    <row r="43388" spans="3:3" ht="15.6" x14ac:dyDescent="0.3">
      <c r="C43388" s="227"/>
    </row>
    <row r="43389" spans="3:3" ht="15.6" x14ac:dyDescent="0.3">
      <c r="C43389" s="227"/>
    </row>
    <row r="43390" spans="3:3" ht="15.6" x14ac:dyDescent="0.3">
      <c r="C43390" s="227"/>
    </row>
    <row r="43391" spans="3:3" ht="15.6" x14ac:dyDescent="0.3">
      <c r="C43391" s="227"/>
    </row>
    <row r="43392" spans="3:3" ht="15.6" x14ac:dyDescent="0.3">
      <c r="C43392" s="227"/>
    </row>
    <row r="43393" spans="3:3" ht="15.6" x14ac:dyDescent="0.3">
      <c r="C43393" s="227"/>
    </row>
    <row r="43394" spans="3:3" ht="15.6" x14ac:dyDescent="0.3">
      <c r="C43394" s="227"/>
    </row>
    <row r="43395" spans="3:3" ht="15.6" x14ac:dyDescent="0.3">
      <c r="C43395" s="227"/>
    </row>
    <row r="43396" spans="3:3" ht="15.6" x14ac:dyDescent="0.3">
      <c r="C43396" s="227"/>
    </row>
    <row r="43397" spans="3:3" ht="15.6" x14ac:dyDescent="0.3">
      <c r="C43397" s="227"/>
    </row>
    <row r="43398" spans="3:3" ht="15.6" x14ac:dyDescent="0.3">
      <c r="C43398" s="227"/>
    </row>
    <row r="43399" spans="3:3" ht="15.6" x14ac:dyDescent="0.3">
      <c r="C43399" s="227"/>
    </row>
    <row r="43400" spans="3:3" ht="15.6" x14ac:dyDescent="0.3">
      <c r="C43400" s="227"/>
    </row>
    <row r="43401" spans="3:3" ht="15.6" x14ac:dyDescent="0.3">
      <c r="C43401" s="227"/>
    </row>
    <row r="43402" spans="3:3" ht="15.6" x14ac:dyDescent="0.3">
      <c r="C43402" s="227"/>
    </row>
    <row r="43403" spans="3:3" ht="15.6" x14ac:dyDescent="0.3">
      <c r="C43403" s="227"/>
    </row>
    <row r="43404" spans="3:3" ht="15.6" x14ac:dyDescent="0.3">
      <c r="C43404" s="227"/>
    </row>
    <row r="43405" spans="3:3" ht="15.6" x14ac:dyDescent="0.3">
      <c r="C43405" s="227"/>
    </row>
    <row r="43406" spans="3:3" ht="15.6" x14ac:dyDescent="0.3">
      <c r="C43406" s="227"/>
    </row>
    <row r="43407" spans="3:3" ht="15.6" x14ac:dyDescent="0.3">
      <c r="C43407" s="227"/>
    </row>
    <row r="43408" spans="3:3" ht="15.6" x14ac:dyDescent="0.3">
      <c r="C43408" s="227"/>
    </row>
    <row r="43409" spans="3:3" ht="15.6" x14ac:dyDescent="0.3">
      <c r="C43409" s="227"/>
    </row>
    <row r="43410" spans="3:3" ht="15.6" x14ac:dyDescent="0.3">
      <c r="C43410" s="227"/>
    </row>
    <row r="43411" spans="3:3" ht="15.6" x14ac:dyDescent="0.3">
      <c r="C43411" s="227"/>
    </row>
    <row r="43412" spans="3:3" ht="15.6" x14ac:dyDescent="0.3">
      <c r="C43412" s="227"/>
    </row>
    <row r="43413" spans="3:3" ht="15.6" x14ac:dyDescent="0.3">
      <c r="C43413" s="227"/>
    </row>
    <row r="43414" spans="3:3" ht="15.6" x14ac:dyDescent="0.3">
      <c r="C43414" s="227"/>
    </row>
    <row r="43415" spans="3:3" ht="15.6" x14ac:dyDescent="0.3">
      <c r="C43415" s="227"/>
    </row>
    <row r="43416" spans="3:3" ht="15.6" x14ac:dyDescent="0.3">
      <c r="C43416" s="227"/>
    </row>
    <row r="43417" spans="3:3" ht="15.6" x14ac:dyDescent="0.3">
      <c r="C43417" s="227"/>
    </row>
    <row r="43418" spans="3:3" ht="15.6" x14ac:dyDescent="0.3">
      <c r="C43418" s="227"/>
    </row>
    <row r="43419" spans="3:3" ht="15.6" x14ac:dyDescent="0.3">
      <c r="C43419" s="227"/>
    </row>
    <row r="43420" spans="3:3" ht="15.6" x14ac:dyDescent="0.3">
      <c r="C43420" s="227"/>
    </row>
    <row r="43421" spans="3:3" ht="15.6" x14ac:dyDescent="0.3">
      <c r="C43421" s="227"/>
    </row>
    <row r="43422" spans="3:3" ht="15.6" x14ac:dyDescent="0.3">
      <c r="C43422" s="227"/>
    </row>
    <row r="43423" spans="3:3" ht="15.6" x14ac:dyDescent="0.3">
      <c r="C43423" s="227"/>
    </row>
    <row r="43424" spans="3:3" ht="15.6" x14ac:dyDescent="0.3">
      <c r="C43424" s="227"/>
    </row>
    <row r="43425" spans="3:3" ht="15.6" x14ac:dyDescent="0.3">
      <c r="C43425" s="227"/>
    </row>
    <row r="43426" spans="3:3" ht="15.6" x14ac:dyDescent="0.3">
      <c r="C43426" s="227"/>
    </row>
    <row r="43427" spans="3:3" ht="15.6" x14ac:dyDescent="0.3">
      <c r="C43427" s="227"/>
    </row>
    <row r="43428" spans="3:3" ht="15.6" x14ac:dyDescent="0.3">
      <c r="C43428" s="227"/>
    </row>
    <row r="43429" spans="3:3" ht="15.6" x14ac:dyDescent="0.3">
      <c r="C43429" s="227"/>
    </row>
    <row r="43430" spans="3:3" ht="15.6" x14ac:dyDescent="0.3">
      <c r="C43430" s="227"/>
    </row>
    <row r="43431" spans="3:3" ht="15.6" x14ac:dyDescent="0.3">
      <c r="C43431" s="227"/>
    </row>
    <row r="43432" spans="3:3" ht="15.6" x14ac:dyDescent="0.3">
      <c r="C43432" s="227"/>
    </row>
    <row r="43433" spans="3:3" ht="15.6" x14ac:dyDescent="0.3">
      <c r="C43433" s="227"/>
    </row>
    <row r="43434" spans="3:3" ht="15.6" x14ac:dyDescent="0.3">
      <c r="C43434" s="227"/>
    </row>
    <row r="43435" spans="3:3" ht="15.6" x14ac:dyDescent="0.3">
      <c r="C43435" s="227"/>
    </row>
    <row r="43436" spans="3:3" ht="15.6" x14ac:dyDescent="0.3">
      <c r="C43436" s="227"/>
    </row>
    <row r="43437" spans="3:3" ht="15.6" x14ac:dyDescent="0.3">
      <c r="C43437" s="227"/>
    </row>
    <row r="43438" spans="3:3" ht="15.6" x14ac:dyDescent="0.3">
      <c r="C43438" s="227"/>
    </row>
    <row r="43439" spans="3:3" ht="15.6" x14ac:dyDescent="0.3">
      <c r="C43439" s="227"/>
    </row>
    <row r="43440" spans="3:3" ht="15.6" x14ac:dyDescent="0.3">
      <c r="C43440" s="227"/>
    </row>
    <row r="43441" spans="3:3" ht="15.6" x14ac:dyDescent="0.3">
      <c r="C43441" s="227"/>
    </row>
    <row r="43442" spans="3:3" ht="15.6" x14ac:dyDescent="0.3">
      <c r="C43442" s="227"/>
    </row>
    <row r="43443" spans="3:3" ht="15.6" x14ac:dyDescent="0.3">
      <c r="C43443" s="227"/>
    </row>
    <row r="43444" spans="3:3" ht="15.6" x14ac:dyDescent="0.3">
      <c r="C43444" s="227"/>
    </row>
    <row r="43445" spans="3:3" ht="15.6" x14ac:dyDescent="0.3">
      <c r="C43445" s="227"/>
    </row>
    <row r="43446" spans="3:3" ht="15.6" x14ac:dyDescent="0.3">
      <c r="C43446" s="227"/>
    </row>
    <row r="43447" spans="3:3" ht="15.6" x14ac:dyDescent="0.3">
      <c r="C43447" s="227"/>
    </row>
    <row r="43448" spans="3:3" ht="15.6" x14ac:dyDescent="0.3">
      <c r="C43448" s="227"/>
    </row>
    <row r="43449" spans="3:3" ht="15.6" x14ac:dyDescent="0.3">
      <c r="C43449" s="227"/>
    </row>
    <row r="43450" spans="3:3" ht="15.6" x14ac:dyDescent="0.3">
      <c r="C43450" s="227"/>
    </row>
    <row r="43451" spans="3:3" ht="15.6" x14ac:dyDescent="0.3">
      <c r="C43451" s="227"/>
    </row>
    <row r="43452" spans="3:3" ht="15.6" x14ac:dyDescent="0.3">
      <c r="C43452" s="227"/>
    </row>
    <row r="43453" spans="3:3" ht="15.6" x14ac:dyDescent="0.3">
      <c r="C43453" s="227"/>
    </row>
    <row r="43454" spans="3:3" ht="15.6" x14ac:dyDescent="0.3">
      <c r="C43454" s="227"/>
    </row>
    <row r="43455" spans="3:3" ht="15.6" x14ac:dyDescent="0.3">
      <c r="C43455" s="227"/>
    </row>
    <row r="43456" spans="3:3" ht="15.6" x14ac:dyDescent="0.3">
      <c r="C43456" s="227"/>
    </row>
    <row r="43457" spans="3:3" ht="15.6" x14ac:dyDescent="0.3">
      <c r="C43457" s="227"/>
    </row>
    <row r="43458" spans="3:3" ht="15.6" x14ac:dyDescent="0.3">
      <c r="C43458" s="227"/>
    </row>
    <row r="43459" spans="3:3" ht="15.6" x14ac:dyDescent="0.3">
      <c r="C43459" s="227"/>
    </row>
    <row r="43460" spans="3:3" ht="15.6" x14ac:dyDescent="0.3">
      <c r="C43460" s="227"/>
    </row>
    <row r="43461" spans="3:3" ht="15.6" x14ac:dyDescent="0.3">
      <c r="C43461" s="227"/>
    </row>
    <row r="43462" spans="3:3" ht="15.6" x14ac:dyDescent="0.3">
      <c r="C43462" s="227"/>
    </row>
    <row r="43463" spans="3:3" ht="15.6" x14ac:dyDescent="0.3">
      <c r="C43463" s="227"/>
    </row>
    <row r="43464" spans="3:3" ht="15.6" x14ac:dyDescent="0.3">
      <c r="C43464" s="227"/>
    </row>
    <row r="43465" spans="3:3" ht="15.6" x14ac:dyDescent="0.3">
      <c r="C43465" s="227"/>
    </row>
    <row r="43466" spans="3:3" ht="15.6" x14ac:dyDescent="0.3">
      <c r="C43466" s="227"/>
    </row>
    <row r="43467" spans="3:3" ht="15.6" x14ac:dyDescent="0.3">
      <c r="C43467" s="227"/>
    </row>
    <row r="43468" spans="3:3" ht="15.6" x14ac:dyDescent="0.3">
      <c r="C43468" s="227"/>
    </row>
    <row r="43469" spans="3:3" ht="15.6" x14ac:dyDescent="0.3">
      <c r="C43469" s="227"/>
    </row>
    <row r="43470" spans="3:3" ht="15.6" x14ac:dyDescent="0.3">
      <c r="C43470" s="227"/>
    </row>
    <row r="43471" spans="3:3" ht="15.6" x14ac:dyDescent="0.3">
      <c r="C43471" s="227"/>
    </row>
    <row r="43472" spans="3:3" ht="15.6" x14ac:dyDescent="0.3">
      <c r="C43472" s="227"/>
    </row>
    <row r="43473" spans="3:3" ht="15.6" x14ac:dyDescent="0.3">
      <c r="C43473" s="227"/>
    </row>
    <row r="43474" spans="3:3" ht="15.6" x14ac:dyDescent="0.3">
      <c r="C43474" s="227"/>
    </row>
    <row r="43475" spans="3:3" ht="15.6" x14ac:dyDescent="0.3">
      <c r="C43475" s="227"/>
    </row>
    <row r="43476" spans="3:3" ht="15.6" x14ac:dyDescent="0.3">
      <c r="C43476" s="227"/>
    </row>
    <row r="43477" spans="3:3" ht="15.6" x14ac:dyDescent="0.3">
      <c r="C43477" s="227"/>
    </row>
    <row r="43478" spans="3:3" ht="15.6" x14ac:dyDescent="0.3">
      <c r="C43478" s="227"/>
    </row>
    <row r="43479" spans="3:3" ht="15.6" x14ac:dyDescent="0.3">
      <c r="C43479" s="227"/>
    </row>
    <row r="43480" spans="3:3" ht="15.6" x14ac:dyDescent="0.3">
      <c r="C43480" s="227"/>
    </row>
    <row r="43481" spans="3:3" ht="15.6" x14ac:dyDescent="0.3">
      <c r="C43481" s="227"/>
    </row>
    <row r="43482" spans="3:3" ht="15.6" x14ac:dyDescent="0.3">
      <c r="C43482" s="227"/>
    </row>
    <row r="43483" spans="3:3" ht="15.6" x14ac:dyDescent="0.3">
      <c r="C43483" s="227"/>
    </row>
    <row r="43484" spans="3:3" ht="15.6" x14ac:dyDescent="0.3">
      <c r="C43484" s="227"/>
    </row>
    <row r="43485" spans="3:3" ht="15.6" x14ac:dyDescent="0.3">
      <c r="C43485" s="227"/>
    </row>
    <row r="43486" spans="3:3" ht="15.6" x14ac:dyDescent="0.3">
      <c r="C43486" s="227"/>
    </row>
    <row r="43487" spans="3:3" ht="15.6" x14ac:dyDescent="0.3">
      <c r="C43487" s="227"/>
    </row>
    <row r="43488" spans="3:3" ht="15.6" x14ac:dyDescent="0.3">
      <c r="C43488" s="227"/>
    </row>
    <row r="43489" spans="3:3" ht="15.6" x14ac:dyDescent="0.3">
      <c r="C43489" s="227"/>
    </row>
    <row r="43490" spans="3:3" ht="15.6" x14ac:dyDescent="0.3">
      <c r="C43490" s="227"/>
    </row>
    <row r="43491" spans="3:3" ht="15.6" x14ac:dyDescent="0.3">
      <c r="C43491" s="227"/>
    </row>
    <row r="43492" spans="3:3" ht="15.6" x14ac:dyDescent="0.3">
      <c r="C43492" s="227"/>
    </row>
    <row r="43493" spans="3:3" ht="15.6" x14ac:dyDescent="0.3">
      <c r="C43493" s="227"/>
    </row>
    <row r="43494" spans="3:3" ht="15.6" x14ac:dyDescent="0.3">
      <c r="C43494" s="227"/>
    </row>
    <row r="43495" spans="3:3" ht="15.6" x14ac:dyDescent="0.3">
      <c r="C43495" s="227"/>
    </row>
    <row r="43496" spans="3:3" ht="15.6" x14ac:dyDescent="0.3">
      <c r="C43496" s="227"/>
    </row>
    <row r="43497" spans="3:3" ht="15.6" x14ac:dyDescent="0.3">
      <c r="C43497" s="227"/>
    </row>
    <row r="43498" spans="3:3" ht="15.6" x14ac:dyDescent="0.3">
      <c r="C43498" s="227"/>
    </row>
    <row r="43499" spans="3:3" ht="15.6" x14ac:dyDescent="0.3">
      <c r="C43499" s="227"/>
    </row>
    <row r="43500" spans="3:3" ht="15.6" x14ac:dyDescent="0.3">
      <c r="C43500" s="227"/>
    </row>
    <row r="43501" spans="3:3" ht="15.6" x14ac:dyDescent="0.3">
      <c r="C43501" s="227"/>
    </row>
    <row r="43502" spans="3:3" ht="15.6" x14ac:dyDescent="0.3">
      <c r="C43502" s="227"/>
    </row>
    <row r="43503" spans="3:3" ht="15.6" x14ac:dyDescent="0.3">
      <c r="C43503" s="227"/>
    </row>
    <row r="43504" spans="3:3" ht="15.6" x14ac:dyDescent="0.3">
      <c r="C43504" s="227"/>
    </row>
    <row r="43505" spans="3:3" ht="15.6" x14ac:dyDescent="0.3">
      <c r="C43505" s="227"/>
    </row>
    <row r="43506" spans="3:3" ht="15.6" x14ac:dyDescent="0.3">
      <c r="C43506" s="227"/>
    </row>
    <row r="43507" spans="3:3" ht="15.6" x14ac:dyDescent="0.3">
      <c r="C43507" s="227"/>
    </row>
    <row r="43508" spans="3:3" ht="15.6" x14ac:dyDescent="0.3">
      <c r="C43508" s="227"/>
    </row>
    <row r="43509" spans="3:3" ht="15.6" x14ac:dyDescent="0.3">
      <c r="C43509" s="227"/>
    </row>
    <row r="43510" spans="3:3" ht="15.6" x14ac:dyDescent="0.3">
      <c r="C43510" s="227"/>
    </row>
    <row r="43511" spans="3:3" ht="15.6" x14ac:dyDescent="0.3">
      <c r="C43511" s="227"/>
    </row>
    <row r="43512" spans="3:3" ht="15.6" x14ac:dyDescent="0.3">
      <c r="C43512" s="227"/>
    </row>
    <row r="43513" spans="3:3" ht="15.6" x14ac:dyDescent="0.3">
      <c r="C43513" s="227"/>
    </row>
    <row r="43514" spans="3:3" ht="15.6" x14ac:dyDescent="0.3">
      <c r="C43514" s="227"/>
    </row>
    <row r="43515" spans="3:3" ht="15.6" x14ac:dyDescent="0.3">
      <c r="C43515" s="227"/>
    </row>
    <row r="43516" spans="3:3" ht="15.6" x14ac:dyDescent="0.3">
      <c r="C43516" s="227"/>
    </row>
    <row r="43517" spans="3:3" ht="15.6" x14ac:dyDescent="0.3">
      <c r="C43517" s="227"/>
    </row>
    <row r="43518" spans="3:3" ht="15.6" x14ac:dyDescent="0.3">
      <c r="C43518" s="227"/>
    </row>
    <row r="43519" spans="3:3" ht="15.6" x14ac:dyDescent="0.3">
      <c r="C43519" s="227"/>
    </row>
    <row r="43520" spans="3:3" ht="15.6" x14ac:dyDescent="0.3">
      <c r="C43520" s="227"/>
    </row>
    <row r="43521" spans="3:3" ht="15.6" x14ac:dyDescent="0.3">
      <c r="C43521" s="227"/>
    </row>
    <row r="43522" spans="3:3" ht="15.6" x14ac:dyDescent="0.3">
      <c r="C43522" s="227"/>
    </row>
    <row r="43523" spans="3:3" ht="15.6" x14ac:dyDescent="0.3">
      <c r="C43523" s="227"/>
    </row>
    <row r="43524" spans="3:3" ht="15.6" x14ac:dyDescent="0.3">
      <c r="C43524" s="227"/>
    </row>
    <row r="43525" spans="3:3" ht="15.6" x14ac:dyDescent="0.3">
      <c r="C43525" s="227"/>
    </row>
    <row r="43526" spans="3:3" ht="15.6" x14ac:dyDescent="0.3">
      <c r="C43526" s="227"/>
    </row>
    <row r="43527" spans="3:3" ht="15.6" x14ac:dyDescent="0.3">
      <c r="C43527" s="227"/>
    </row>
    <row r="43528" spans="3:3" ht="15.6" x14ac:dyDescent="0.3">
      <c r="C43528" s="227"/>
    </row>
    <row r="43529" spans="3:3" ht="15.6" x14ac:dyDescent="0.3">
      <c r="C43529" s="227"/>
    </row>
    <row r="43530" spans="3:3" ht="15.6" x14ac:dyDescent="0.3">
      <c r="C43530" s="227"/>
    </row>
    <row r="43531" spans="3:3" ht="15.6" x14ac:dyDescent="0.3">
      <c r="C43531" s="227"/>
    </row>
    <row r="43532" spans="3:3" ht="15.6" x14ac:dyDescent="0.3">
      <c r="C43532" s="227"/>
    </row>
    <row r="43533" spans="3:3" ht="15.6" x14ac:dyDescent="0.3">
      <c r="C43533" s="227"/>
    </row>
    <row r="43534" spans="3:3" ht="15.6" x14ac:dyDescent="0.3">
      <c r="C43534" s="227"/>
    </row>
    <row r="43535" spans="3:3" ht="15.6" x14ac:dyDescent="0.3">
      <c r="C43535" s="227"/>
    </row>
    <row r="43536" spans="3:3" ht="15.6" x14ac:dyDescent="0.3">
      <c r="C43536" s="227"/>
    </row>
    <row r="43537" spans="3:3" ht="15.6" x14ac:dyDescent="0.3">
      <c r="C43537" s="227"/>
    </row>
    <row r="43538" spans="3:3" ht="15.6" x14ac:dyDescent="0.3">
      <c r="C43538" s="227"/>
    </row>
    <row r="43539" spans="3:3" ht="15.6" x14ac:dyDescent="0.3">
      <c r="C43539" s="227"/>
    </row>
    <row r="43540" spans="3:3" ht="15.6" x14ac:dyDescent="0.3">
      <c r="C43540" s="227"/>
    </row>
    <row r="43541" spans="3:3" ht="15.6" x14ac:dyDescent="0.3">
      <c r="C43541" s="227"/>
    </row>
    <row r="43542" spans="3:3" ht="15.6" x14ac:dyDescent="0.3">
      <c r="C43542" s="227"/>
    </row>
    <row r="43543" spans="3:3" ht="15.6" x14ac:dyDescent="0.3">
      <c r="C43543" s="227"/>
    </row>
    <row r="43544" spans="3:3" ht="15.6" x14ac:dyDescent="0.3">
      <c r="C43544" s="227"/>
    </row>
    <row r="43545" spans="3:3" ht="15.6" x14ac:dyDescent="0.3">
      <c r="C43545" s="227"/>
    </row>
    <row r="43546" spans="3:3" ht="15.6" x14ac:dyDescent="0.3">
      <c r="C43546" s="227"/>
    </row>
    <row r="43547" spans="3:3" ht="15.6" x14ac:dyDescent="0.3">
      <c r="C43547" s="227"/>
    </row>
    <row r="43548" spans="3:3" ht="15.6" x14ac:dyDescent="0.3">
      <c r="C43548" s="227"/>
    </row>
    <row r="43549" spans="3:3" ht="15.6" x14ac:dyDescent="0.3">
      <c r="C43549" s="227"/>
    </row>
    <row r="43550" spans="3:3" ht="15.6" x14ac:dyDescent="0.3">
      <c r="C43550" s="227"/>
    </row>
    <row r="43551" spans="3:3" ht="15.6" x14ac:dyDescent="0.3">
      <c r="C43551" s="227"/>
    </row>
    <row r="43552" spans="3:3" ht="15.6" x14ac:dyDescent="0.3">
      <c r="C43552" s="227"/>
    </row>
    <row r="43553" spans="3:3" ht="15.6" x14ac:dyDescent="0.3">
      <c r="C43553" s="227"/>
    </row>
    <row r="43554" spans="3:3" ht="15.6" x14ac:dyDescent="0.3">
      <c r="C43554" s="227"/>
    </row>
    <row r="43555" spans="3:3" ht="15.6" x14ac:dyDescent="0.3">
      <c r="C43555" s="227"/>
    </row>
    <row r="43556" spans="3:3" ht="15.6" x14ac:dyDescent="0.3">
      <c r="C43556" s="227"/>
    </row>
    <row r="43557" spans="3:3" ht="15.6" x14ac:dyDescent="0.3">
      <c r="C43557" s="227"/>
    </row>
    <row r="43558" spans="3:3" ht="15.6" x14ac:dyDescent="0.3">
      <c r="C43558" s="227"/>
    </row>
    <row r="43559" spans="3:3" ht="15.6" x14ac:dyDescent="0.3">
      <c r="C43559" s="227"/>
    </row>
    <row r="43560" spans="3:3" ht="15.6" x14ac:dyDescent="0.3">
      <c r="C43560" s="227"/>
    </row>
    <row r="43561" spans="3:3" ht="15.6" x14ac:dyDescent="0.3">
      <c r="C43561" s="227"/>
    </row>
    <row r="43562" spans="3:3" ht="15.6" x14ac:dyDescent="0.3">
      <c r="C43562" s="227"/>
    </row>
    <row r="43563" spans="3:3" ht="15.6" x14ac:dyDescent="0.3">
      <c r="C43563" s="227"/>
    </row>
    <row r="43564" spans="3:3" ht="15.6" x14ac:dyDescent="0.3">
      <c r="C43564" s="227"/>
    </row>
    <row r="43565" spans="3:3" ht="15.6" x14ac:dyDescent="0.3">
      <c r="C43565" s="227"/>
    </row>
    <row r="43566" spans="3:3" ht="15.6" x14ac:dyDescent="0.3">
      <c r="C43566" s="227"/>
    </row>
    <row r="43567" spans="3:3" ht="15.6" x14ac:dyDescent="0.3">
      <c r="C43567" s="227"/>
    </row>
    <row r="43568" spans="3:3" ht="15.6" x14ac:dyDescent="0.3">
      <c r="C43568" s="227"/>
    </row>
    <row r="43569" spans="3:3" ht="15.6" x14ac:dyDescent="0.3">
      <c r="C43569" s="227"/>
    </row>
    <row r="43570" spans="3:3" ht="15.6" x14ac:dyDescent="0.3">
      <c r="C43570" s="227"/>
    </row>
    <row r="43571" spans="3:3" ht="15.6" x14ac:dyDescent="0.3">
      <c r="C43571" s="227"/>
    </row>
    <row r="43572" spans="3:3" ht="15.6" x14ac:dyDescent="0.3">
      <c r="C43572" s="227"/>
    </row>
    <row r="43573" spans="3:3" ht="15.6" x14ac:dyDescent="0.3">
      <c r="C43573" s="227"/>
    </row>
    <row r="43574" spans="3:3" ht="15.6" x14ac:dyDescent="0.3">
      <c r="C43574" s="227"/>
    </row>
    <row r="43575" spans="3:3" ht="15.6" x14ac:dyDescent="0.3">
      <c r="C43575" s="227"/>
    </row>
    <row r="43576" spans="3:3" ht="15.6" x14ac:dyDescent="0.3">
      <c r="C43576" s="227"/>
    </row>
    <row r="43577" spans="3:3" ht="15.6" x14ac:dyDescent="0.3">
      <c r="C43577" s="227"/>
    </row>
    <row r="43578" spans="3:3" ht="15.6" x14ac:dyDescent="0.3">
      <c r="C43578" s="227"/>
    </row>
    <row r="43579" spans="3:3" ht="15.6" x14ac:dyDescent="0.3">
      <c r="C43579" s="227"/>
    </row>
    <row r="43580" spans="3:3" ht="15.6" x14ac:dyDescent="0.3">
      <c r="C43580" s="227"/>
    </row>
    <row r="43581" spans="3:3" ht="15.6" x14ac:dyDescent="0.3">
      <c r="C43581" s="227"/>
    </row>
    <row r="43582" spans="3:3" ht="15.6" x14ac:dyDescent="0.3">
      <c r="C43582" s="227"/>
    </row>
    <row r="43583" spans="3:3" ht="15.6" x14ac:dyDescent="0.3">
      <c r="C43583" s="227"/>
    </row>
    <row r="43584" spans="3:3" ht="15.6" x14ac:dyDescent="0.3">
      <c r="C43584" s="227"/>
    </row>
    <row r="43585" spans="3:3" ht="15.6" x14ac:dyDescent="0.3">
      <c r="C43585" s="227"/>
    </row>
    <row r="43586" spans="3:3" ht="15.6" x14ac:dyDescent="0.3">
      <c r="C43586" s="227"/>
    </row>
    <row r="43587" spans="3:3" ht="15.6" x14ac:dyDescent="0.3">
      <c r="C43587" s="227"/>
    </row>
    <row r="43588" spans="3:3" ht="15.6" x14ac:dyDescent="0.3">
      <c r="C43588" s="227"/>
    </row>
    <row r="43589" spans="3:3" ht="15.6" x14ac:dyDescent="0.3">
      <c r="C43589" s="227"/>
    </row>
    <row r="43590" spans="3:3" ht="15.6" x14ac:dyDescent="0.3">
      <c r="C43590" s="227"/>
    </row>
    <row r="43591" spans="3:3" ht="15.6" x14ac:dyDescent="0.3">
      <c r="C43591" s="227"/>
    </row>
    <row r="43592" spans="3:3" ht="15.6" x14ac:dyDescent="0.3">
      <c r="C43592" s="227"/>
    </row>
    <row r="43593" spans="3:3" ht="15.6" x14ac:dyDescent="0.3">
      <c r="C43593" s="227"/>
    </row>
    <row r="43594" spans="3:3" ht="15.6" x14ac:dyDescent="0.3">
      <c r="C43594" s="227"/>
    </row>
    <row r="43595" spans="3:3" ht="15.6" x14ac:dyDescent="0.3">
      <c r="C43595" s="227"/>
    </row>
    <row r="43596" spans="3:3" ht="15.6" x14ac:dyDescent="0.3">
      <c r="C43596" s="227"/>
    </row>
    <row r="43597" spans="3:3" ht="15.6" x14ac:dyDescent="0.3">
      <c r="C43597" s="227"/>
    </row>
    <row r="43598" spans="3:3" ht="15.6" x14ac:dyDescent="0.3">
      <c r="C43598" s="227"/>
    </row>
    <row r="43599" spans="3:3" ht="15.6" x14ac:dyDescent="0.3">
      <c r="C43599" s="227"/>
    </row>
    <row r="43600" spans="3:3" ht="15.6" x14ac:dyDescent="0.3">
      <c r="C43600" s="227"/>
    </row>
    <row r="43601" spans="3:3" ht="15.6" x14ac:dyDescent="0.3">
      <c r="C43601" s="227"/>
    </row>
    <row r="43602" spans="3:3" ht="15.6" x14ac:dyDescent="0.3">
      <c r="C43602" s="227"/>
    </row>
    <row r="43603" spans="3:3" ht="15.6" x14ac:dyDescent="0.3">
      <c r="C43603" s="227"/>
    </row>
    <row r="43604" spans="3:3" ht="15.6" x14ac:dyDescent="0.3">
      <c r="C43604" s="227"/>
    </row>
    <row r="43605" spans="3:3" ht="15.6" x14ac:dyDescent="0.3">
      <c r="C43605" s="227"/>
    </row>
    <row r="43606" spans="3:3" ht="15.6" x14ac:dyDescent="0.3">
      <c r="C43606" s="227"/>
    </row>
    <row r="43607" spans="3:3" ht="15.6" x14ac:dyDescent="0.3">
      <c r="C43607" s="227"/>
    </row>
    <row r="43608" spans="3:3" ht="15.6" x14ac:dyDescent="0.3">
      <c r="C43608" s="227"/>
    </row>
    <row r="43609" spans="3:3" ht="15.6" x14ac:dyDescent="0.3">
      <c r="C43609" s="227"/>
    </row>
    <row r="43610" spans="3:3" ht="15.6" x14ac:dyDescent="0.3">
      <c r="C43610" s="227"/>
    </row>
    <row r="43611" spans="3:3" ht="15.6" x14ac:dyDescent="0.3">
      <c r="C43611" s="227"/>
    </row>
    <row r="43612" spans="3:3" ht="15.6" x14ac:dyDescent="0.3">
      <c r="C43612" s="227"/>
    </row>
    <row r="43613" spans="3:3" ht="15.6" x14ac:dyDescent="0.3">
      <c r="C43613" s="227"/>
    </row>
    <row r="43614" spans="3:3" ht="15.6" x14ac:dyDescent="0.3">
      <c r="C43614" s="227"/>
    </row>
    <row r="43615" spans="3:3" ht="15.6" x14ac:dyDescent="0.3">
      <c r="C43615" s="227"/>
    </row>
    <row r="43616" spans="3:3" ht="15.6" x14ac:dyDescent="0.3">
      <c r="C43616" s="227"/>
    </row>
    <row r="43617" spans="3:3" ht="15.6" x14ac:dyDescent="0.3">
      <c r="C43617" s="227"/>
    </row>
    <row r="43618" spans="3:3" ht="15.6" x14ac:dyDescent="0.3">
      <c r="C43618" s="227"/>
    </row>
    <row r="43619" spans="3:3" ht="15.6" x14ac:dyDescent="0.3">
      <c r="C43619" s="227"/>
    </row>
    <row r="43620" spans="3:3" ht="15.6" x14ac:dyDescent="0.3">
      <c r="C43620" s="227"/>
    </row>
    <row r="43621" spans="3:3" ht="15.6" x14ac:dyDescent="0.3">
      <c r="C43621" s="227"/>
    </row>
    <row r="43622" spans="3:3" ht="15.6" x14ac:dyDescent="0.3">
      <c r="C43622" s="227"/>
    </row>
    <row r="43623" spans="3:3" ht="15.6" x14ac:dyDescent="0.3">
      <c r="C43623" s="227"/>
    </row>
    <row r="43624" spans="3:3" ht="15.6" x14ac:dyDescent="0.3">
      <c r="C43624" s="227"/>
    </row>
    <row r="43625" spans="3:3" ht="15.6" x14ac:dyDescent="0.3">
      <c r="C43625" s="227"/>
    </row>
    <row r="43626" spans="3:3" ht="15.6" x14ac:dyDescent="0.3">
      <c r="C43626" s="227"/>
    </row>
    <row r="43627" spans="3:3" ht="15.6" x14ac:dyDescent="0.3">
      <c r="C43627" s="227"/>
    </row>
    <row r="43628" spans="3:3" ht="15.6" x14ac:dyDescent="0.3">
      <c r="C43628" s="227"/>
    </row>
    <row r="43629" spans="3:3" ht="15.6" x14ac:dyDescent="0.3">
      <c r="C43629" s="227"/>
    </row>
    <row r="43630" spans="3:3" ht="15.6" x14ac:dyDescent="0.3">
      <c r="C43630" s="227"/>
    </row>
    <row r="43631" spans="3:3" ht="15.6" x14ac:dyDescent="0.3">
      <c r="C43631" s="227"/>
    </row>
    <row r="43632" spans="3:3" ht="15.6" x14ac:dyDescent="0.3">
      <c r="C43632" s="227"/>
    </row>
    <row r="43633" spans="3:3" ht="15.6" x14ac:dyDescent="0.3">
      <c r="C43633" s="227"/>
    </row>
    <row r="43634" spans="3:3" ht="15.6" x14ac:dyDescent="0.3">
      <c r="C43634" s="227"/>
    </row>
    <row r="43635" spans="3:3" ht="15.6" x14ac:dyDescent="0.3">
      <c r="C43635" s="227"/>
    </row>
    <row r="43636" spans="3:3" ht="15.6" x14ac:dyDescent="0.3">
      <c r="C43636" s="227"/>
    </row>
    <row r="43637" spans="3:3" ht="15.6" x14ac:dyDescent="0.3">
      <c r="C43637" s="227"/>
    </row>
    <row r="43638" spans="3:3" ht="15.6" x14ac:dyDescent="0.3">
      <c r="C43638" s="227"/>
    </row>
    <row r="43639" spans="3:3" ht="15.6" x14ac:dyDescent="0.3">
      <c r="C43639" s="227"/>
    </row>
    <row r="43640" spans="3:3" ht="15.6" x14ac:dyDescent="0.3">
      <c r="C43640" s="227"/>
    </row>
    <row r="43641" spans="3:3" ht="15.6" x14ac:dyDescent="0.3">
      <c r="C43641" s="227"/>
    </row>
    <row r="43642" spans="3:3" ht="15.6" x14ac:dyDescent="0.3">
      <c r="C43642" s="227"/>
    </row>
    <row r="43643" spans="3:3" ht="15.6" x14ac:dyDescent="0.3">
      <c r="C43643" s="227"/>
    </row>
    <row r="43644" spans="3:3" ht="15.6" x14ac:dyDescent="0.3">
      <c r="C43644" s="227"/>
    </row>
    <row r="43645" spans="3:3" ht="15.6" x14ac:dyDescent="0.3">
      <c r="C43645" s="227"/>
    </row>
    <row r="43646" spans="3:3" ht="15.6" x14ac:dyDescent="0.3">
      <c r="C43646" s="227"/>
    </row>
    <row r="43647" spans="3:3" ht="15.6" x14ac:dyDescent="0.3">
      <c r="C43647" s="227"/>
    </row>
    <row r="43648" spans="3:3" ht="15.6" x14ac:dyDescent="0.3">
      <c r="C43648" s="227"/>
    </row>
    <row r="43649" spans="3:3" ht="15.6" x14ac:dyDescent="0.3">
      <c r="C43649" s="227"/>
    </row>
    <row r="43650" spans="3:3" ht="15.6" x14ac:dyDescent="0.3">
      <c r="C43650" s="227"/>
    </row>
    <row r="43651" spans="3:3" ht="15.6" x14ac:dyDescent="0.3">
      <c r="C43651" s="227"/>
    </row>
    <row r="43652" spans="3:3" ht="15.6" x14ac:dyDescent="0.3">
      <c r="C43652" s="227"/>
    </row>
    <row r="43653" spans="3:3" ht="15.6" x14ac:dyDescent="0.3">
      <c r="C43653" s="227"/>
    </row>
    <row r="43654" spans="3:3" ht="15.6" x14ac:dyDescent="0.3">
      <c r="C43654" s="227"/>
    </row>
    <row r="43655" spans="3:3" ht="15.6" x14ac:dyDescent="0.3">
      <c r="C43655" s="227"/>
    </row>
    <row r="43656" spans="3:3" ht="15.6" x14ac:dyDescent="0.3">
      <c r="C43656" s="227"/>
    </row>
    <row r="43657" spans="3:3" ht="15.6" x14ac:dyDescent="0.3">
      <c r="C43657" s="227"/>
    </row>
    <row r="43658" spans="3:3" ht="15.6" x14ac:dyDescent="0.3">
      <c r="C43658" s="227"/>
    </row>
    <row r="43659" spans="3:3" ht="15.6" x14ac:dyDescent="0.3">
      <c r="C43659" s="227"/>
    </row>
    <row r="43660" spans="3:3" ht="15.6" x14ac:dyDescent="0.3">
      <c r="C43660" s="227"/>
    </row>
    <row r="43661" spans="3:3" ht="15.6" x14ac:dyDescent="0.3">
      <c r="C43661" s="227"/>
    </row>
    <row r="43662" spans="3:3" ht="15.6" x14ac:dyDescent="0.3">
      <c r="C43662" s="227"/>
    </row>
    <row r="43663" spans="3:3" ht="15.6" x14ac:dyDescent="0.3">
      <c r="C43663" s="227"/>
    </row>
    <row r="43664" spans="3:3" ht="15.6" x14ac:dyDescent="0.3">
      <c r="C43664" s="227"/>
    </row>
    <row r="43665" spans="3:3" ht="15.6" x14ac:dyDescent="0.3">
      <c r="C43665" s="227"/>
    </row>
    <row r="43666" spans="3:3" ht="15.6" x14ac:dyDescent="0.3">
      <c r="C43666" s="227"/>
    </row>
    <row r="43667" spans="3:3" ht="15.6" x14ac:dyDescent="0.3">
      <c r="C43667" s="227"/>
    </row>
    <row r="43668" spans="3:3" ht="15.6" x14ac:dyDescent="0.3">
      <c r="C43668" s="227"/>
    </row>
    <row r="43669" spans="3:3" ht="15.6" x14ac:dyDescent="0.3">
      <c r="C43669" s="227"/>
    </row>
    <row r="43670" spans="3:3" ht="15.6" x14ac:dyDescent="0.3">
      <c r="C43670" s="227"/>
    </row>
    <row r="43671" spans="3:3" ht="15.6" x14ac:dyDescent="0.3">
      <c r="C43671" s="227"/>
    </row>
    <row r="43672" spans="3:3" ht="15.6" x14ac:dyDescent="0.3">
      <c r="C43672" s="227"/>
    </row>
    <row r="43673" spans="3:3" ht="15.6" x14ac:dyDescent="0.3">
      <c r="C43673" s="227"/>
    </row>
    <row r="43674" spans="3:3" ht="15.6" x14ac:dyDescent="0.3">
      <c r="C43674" s="227"/>
    </row>
    <row r="43675" spans="3:3" ht="15.6" x14ac:dyDescent="0.3">
      <c r="C43675" s="227"/>
    </row>
    <row r="43676" spans="3:3" ht="15.6" x14ac:dyDescent="0.3">
      <c r="C43676" s="227"/>
    </row>
    <row r="43677" spans="3:3" ht="15.6" x14ac:dyDescent="0.3">
      <c r="C43677" s="227"/>
    </row>
    <row r="43678" spans="3:3" ht="15.6" x14ac:dyDescent="0.3">
      <c r="C43678" s="227"/>
    </row>
    <row r="43679" spans="3:3" ht="15.6" x14ac:dyDescent="0.3">
      <c r="C43679" s="227"/>
    </row>
    <row r="43680" spans="3:3" ht="15.6" x14ac:dyDescent="0.3">
      <c r="C43680" s="227"/>
    </row>
    <row r="43681" spans="3:3" ht="15.6" x14ac:dyDescent="0.3">
      <c r="C43681" s="227"/>
    </row>
    <row r="43682" spans="3:3" ht="15.6" x14ac:dyDescent="0.3">
      <c r="C43682" s="227"/>
    </row>
    <row r="43683" spans="3:3" ht="15.6" x14ac:dyDescent="0.3">
      <c r="C43683" s="227"/>
    </row>
    <row r="43684" spans="3:3" ht="15.6" x14ac:dyDescent="0.3">
      <c r="C43684" s="227"/>
    </row>
    <row r="43685" spans="3:3" ht="15.6" x14ac:dyDescent="0.3">
      <c r="C43685" s="227"/>
    </row>
    <row r="43686" spans="3:3" ht="15.6" x14ac:dyDescent="0.3">
      <c r="C43686" s="227"/>
    </row>
    <row r="43687" spans="3:3" ht="15.6" x14ac:dyDescent="0.3">
      <c r="C43687" s="227"/>
    </row>
    <row r="43688" spans="3:3" ht="15.6" x14ac:dyDescent="0.3">
      <c r="C43688" s="227"/>
    </row>
    <row r="43689" spans="3:3" ht="15.6" x14ac:dyDescent="0.3">
      <c r="C43689" s="227"/>
    </row>
    <row r="43690" spans="3:3" ht="15.6" x14ac:dyDescent="0.3">
      <c r="C43690" s="227"/>
    </row>
    <row r="43691" spans="3:3" ht="15.6" x14ac:dyDescent="0.3">
      <c r="C43691" s="227"/>
    </row>
    <row r="43692" spans="3:3" ht="15.6" x14ac:dyDescent="0.3">
      <c r="C43692" s="227"/>
    </row>
    <row r="43693" spans="3:3" ht="15.6" x14ac:dyDescent="0.3">
      <c r="C43693" s="227"/>
    </row>
    <row r="43694" spans="3:3" ht="15.6" x14ac:dyDescent="0.3">
      <c r="C43694" s="227"/>
    </row>
    <row r="43695" spans="3:3" ht="15.6" x14ac:dyDescent="0.3">
      <c r="C43695" s="227"/>
    </row>
    <row r="43696" spans="3:3" ht="15.6" x14ac:dyDescent="0.3">
      <c r="C43696" s="227"/>
    </row>
    <row r="43697" spans="3:3" ht="15.6" x14ac:dyDescent="0.3">
      <c r="C43697" s="227"/>
    </row>
    <row r="43698" spans="3:3" ht="15.6" x14ac:dyDescent="0.3">
      <c r="C43698" s="227"/>
    </row>
    <row r="43699" spans="3:3" ht="15.6" x14ac:dyDescent="0.3">
      <c r="C43699" s="227"/>
    </row>
    <row r="43700" spans="3:3" ht="15.6" x14ac:dyDescent="0.3">
      <c r="C43700" s="227"/>
    </row>
    <row r="43701" spans="3:3" ht="15.6" x14ac:dyDescent="0.3">
      <c r="C43701" s="227"/>
    </row>
    <row r="43702" spans="3:3" ht="15.6" x14ac:dyDescent="0.3">
      <c r="C43702" s="227"/>
    </row>
    <row r="43703" spans="3:3" ht="15.6" x14ac:dyDescent="0.3">
      <c r="C43703" s="227"/>
    </row>
    <row r="43704" spans="3:3" ht="15.6" x14ac:dyDescent="0.3">
      <c r="C43704" s="227"/>
    </row>
    <row r="43705" spans="3:3" ht="15.6" x14ac:dyDescent="0.3">
      <c r="C43705" s="227"/>
    </row>
    <row r="43706" spans="3:3" ht="15.6" x14ac:dyDescent="0.3">
      <c r="C43706" s="227"/>
    </row>
    <row r="43707" spans="3:3" ht="15.6" x14ac:dyDescent="0.3">
      <c r="C43707" s="227"/>
    </row>
    <row r="43708" spans="3:3" ht="15.6" x14ac:dyDescent="0.3">
      <c r="C43708" s="227"/>
    </row>
    <row r="43709" spans="3:3" ht="15.6" x14ac:dyDescent="0.3">
      <c r="C43709" s="227"/>
    </row>
    <row r="43710" spans="3:3" ht="15.6" x14ac:dyDescent="0.3">
      <c r="C43710" s="227"/>
    </row>
    <row r="43711" spans="3:3" ht="15.6" x14ac:dyDescent="0.3">
      <c r="C43711" s="227"/>
    </row>
    <row r="43712" spans="3:3" ht="15.6" x14ac:dyDescent="0.3">
      <c r="C43712" s="227"/>
    </row>
    <row r="43713" spans="3:3" ht="15.6" x14ac:dyDescent="0.3">
      <c r="C43713" s="227"/>
    </row>
    <row r="43714" spans="3:3" ht="15.6" x14ac:dyDescent="0.3">
      <c r="C43714" s="227"/>
    </row>
    <row r="43715" spans="3:3" ht="15.6" x14ac:dyDescent="0.3">
      <c r="C43715" s="227"/>
    </row>
    <row r="43716" spans="3:3" ht="15.6" x14ac:dyDescent="0.3">
      <c r="C43716" s="227"/>
    </row>
    <row r="43717" spans="3:3" ht="15.6" x14ac:dyDescent="0.3">
      <c r="C43717" s="227"/>
    </row>
    <row r="43718" spans="3:3" ht="15.6" x14ac:dyDescent="0.3">
      <c r="C43718" s="227"/>
    </row>
    <row r="43719" spans="3:3" ht="15.6" x14ac:dyDescent="0.3">
      <c r="C43719" s="227"/>
    </row>
    <row r="43720" spans="3:3" ht="15.6" x14ac:dyDescent="0.3">
      <c r="C43720" s="227"/>
    </row>
    <row r="43721" spans="3:3" ht="15.6" x14ac:dyDescent="0.3">
      <c r="C43721" s="227"/>
    </row>
    <row r="43722" spans="3:3" ht="15.6" x14ac:dyDescent="0.3">
      <c r="C43722" s="227"/>
    </row>
    <row r="43723" spans="3:3" ht="15.6" x14ac:dyDescent="0.3">
      <c r="C43723" s="227"/>
    </row>
    <row r="43724" spans="3:3" ht="15.6" x14ac:dyDescent="0.3">
      <c r="C43724" s="227"/>
    </row>
    <row r="43725" spans="3:3" ht="15.6" x14ac:dyDescent="0.3">
      <c r="C43725" s="227"/>
    </row>
    <row r="43726" spans="3:3" ht="15.6" x14ac:dyDescent="0.3">
      <c r="C43726" s="227"/>
    </row>
    <row r="43727" spans="3:3" ht="15.6" x14ac:dyDescent="0.3">
      <c r="C43727" s="227"/>
    </row>
    <row r="43728" spans="3:3" ht="15.6" x14ac:dyDescent="0.3">
      <c r="C43728" s="227"/>
    </row>
    <row r="43729" spans="3:3" ht="15.6" x14ac:dyDescent="0.3">
      <c r="C43729" s="227"/>
    </row>
    <row r="43730" spans="3:3" ht="15.6" x14ac:dyDescent="0.3">
      <c r="C43730" s="227"/>
    </row>
    <row r="43731" spans="3:3" ht="15.6" x14ac:dyDescent="0.3">
      <c r="C43731" s="227"/>
    </row>
    <row r="43732" spans="3:3" ht="15.6" x14ac:dyDescent="0.3">
      <c r="C43732" s="227"/>
    </row>
    <row r="43733" spans="3:3" ht="15.6" x14ac:dyDescent="0.3">
      <c r="C43733" s="227"/>
    </row>
    <row r="43734" spans="3:3" ht="15.6" x14ac:dyDescent="0.3">
      <c r="C43734" s="227"/>
    </row>
    <row r="43735" spans="3:3" ht="15.6" x14ac:dyDescent="0.3">
      <c r="C43735" s="227"/>
    </row>
    <row r="43736" spans="3:3" ht="15.6" x14ac:dyDescent="0.3">
      <c r="C43736" s="227"/>
    </row>
    <row r="43737" spans="3:3" ht="15.6" x14ac:dyDescent="0.3">
      <c r="C43737" s="227"/>
    </row>
    <row r="43738" spans="3:3" ht="15.6" x14ac:dyDescent="0.3">
      <c r="C43738" s="227"/>
    </row>
    <row r="43739" spans="3:3" ht="15.6" x14ac:dyDescent="0.3">
      <c r="C43739" s="227"/>
    </row>
    <row r="43740" spans="3:3" ht="15.6" x14ac:dyDescent="0.3">
      <c r="C43740" s="227"/>
    </row>
    <row r="43741" spans="3:3" ht="15.6" x14ac:dyDescent="0.3">
      <c r="C43741" s="227"/>
    </row>
    <row r="43742" spans="3:3" ht="15.6" x14ac:dyDescent="0.3">
      <c r="C43742" s="227"/>
    </row>
    <row r="43743" spans="3:3" ht="15.6" x14ac:dyDescent="0.3">
      <c r="C43743" s="227"/>
    </row>
    <row r="43744" spans="3:3" ht="15.6" x14ac:dyDescent="0.3">
      <c r="C43744" s="227"/>
    </row>
    <row r="43745" spans="3:3" ht="15.6" x14ac:dyDescent="0.3">
      <c r="C43745" s="227"/>
    </row>
    <row r="43746" spans="3:3" ht="15.6" x14ac:dyDescent="0.3">
      <c r="C43746" s="227"/>
    </row>
    <row r="43747" spans="3:3" ht="15.6" x14ac:dyDescent="0.3">
      <c r="C43747" s="227"/>
    </row>
    <row r="43748" spans="3:3" ht="15.6" x14ac:dyDescent="0.3">
      <c r="C43748" s="227"/>
    </row>
    <row r="43749" spans="3:3" ht="15.6" x14ac:dyDescent="0.3">
      <c r="C43749" s="227"/>
    </row>
    <row r="43750" spans="3:3" ht="15.6" x14ac:dyDescent="0.3">
      <c r="C43750" s="227"/>
    </row>
    <row r="43751" spans="3:3" ht="15.6" x14ac:dyDescent="0.3">
      <c r="C43751" s="227"/>
    </row>
    <row r="43752" spans="3:3" ht="15.6" x14ac:dyDescent="0.3">
      <c r="C43752" s="227"/>
    </row>
    <row r="43753" spans="3:3" ht="15.6" x14ac:dyDescent="0.3">
      <c r="C43753" s="227"/>
    </row>
    <row r="43754" spans="3:3" ht="15.6" x14ac:dyDescent="0.3">
      <c r="C43754" s="227"/>
    </row>
    <row r="43755" spans="3:3" ht="15.6" x14ac:dyDescent="0.3">
      <c r="C43755" s="227"/>
    </row>
    <row r="43756" spans="3:3" ht="15.6" x14ac:dyDescent="0.3">
      <c r="C43756" s="227"/>
    </row>
    <row r="43757" spans="3:3" ht="15.6" x14ac:dyDescent="0.3">
      <c r="C43757" s="227"/>
    </row>
    <row r="43758" spans="3:3" ht="15.6" x14ac:dyDescent="0.3">
      <c r="C43758" s="227"/>
    </row>
    <row r="43759" spans="3:3" ht="15.6" x14ac:dyDescent="0.3">
      <c r="C43759" s="227"/>
    </row>
    <row r="43760" spans="3:3" ht="15.6" x14ac:dyDescent="0.3">
      <c r="C43760" s="227"/>
    </row>
    <row r="43761" spans="3:3" ht="15.6" x14ac:dyDescent="0.3">
      <c r="C43761" s="227"/>
    </row>
    <row r="43762" spans="3:3" ht="15.6" x14ac:dyDescent="0.3">
      <c r="C43762" s="227"/>
    </row>
    <row r="43763" spans="3:3" ht="15.6" x14ac:dyDescent="0.3">
      <c r="C43763" s="227"/>
    </row>
    <row r="43764" spans="3:3" ht="15.6" x14ac:dyDescent="0.3">
      <c r="C43764" s="227"/>
    </row>
    <row r="43765" spans="3:3" ht="15.6" x14ac:dyDescent="0.3">
      <c r="C43765" s="227"/>
    </row>
    <row r="43766" spans="3:3" ht="15.6" x14ac:dyDescent="0.3">
      <c r="C43766" s="227"/>
    </row>
    <row r="43767" spans="3:3" ht="15.6" x14ac:dyDescent="0.3">
      <c r="C43767" s="227"/>
    </row>
    <row r="43768" spans="3:3" ht="15.6" x14ac:dyDescent="0.3">
      <c r="C43768" s="227"/>
    </row>
    <row r="43769" spans="3:3" ht="15.6" x14ac:dyDescent="0.3">
      <c r="C43769" s="227"/>
    </row>
    <row r="43770" spans="3:3" ht="15.6" x14ac:dyDescent="0.3">
      <c r="C43770" s="227"/>
    </row>
    <row r="43771" spans="3:3" ht="15.6" x14ac:dyDescent="0.3">
      <c r="C43771" s="227"/>
    </row>
    <row r="43772" spans="3:3" ht="15.6" x14ac:dyDescent="0.3">
      <c r="C43772" s="227"/>
    </row>
    <row r="43773" spans="3:3" ht="15.6" x14ac:dyDescent="0.3">
      <c r="C43773" s="227"/>
    </row>
    <row r="43774" spans="3:3" ht="15.6" x14ac:dyDescent="0.3">
      <c r="C43774" s="227"/>
    </row>
    <row r="43775" spans="3:3" ht="15.6" x14ac:dyDescent="0.3">
      <c r="C43775" s="227"/>
    </row>
    <row r="43776" spans="3:3" ht="15.6" x14ac:dyDescent="0.3">
      <c r="C43776" s="227"/>
    </row>
    <row r="43777" spans="3:3" ht="15.6" x14ac:dyDescent="0.3">
      <c r="C43777" s="227"/>
    </row>
    <row r="43778" spans="3:3" ht="15.6" x14ac:dyDescent="0.3">
      <c r="C43778" s="227"/>
    </row>
    <row r="43779" spans="3:3" ht="15.6" x14ac:dyDescent="0.3">
      <c r="C43779" s="227"/>
    </row>
    <row r="43780" spans="3:3" ht="15.6" x14ac:dyDescent="0.3">
      <c r="C43780" s="227"/>
    </row>
    <row r="43781" spans="3:3" ht="15.6" x14ac:dyDescent="0.3">
      <c r="C43781" s="227"/>
    </row>
    <row r="43782" spans="3:3" ht="15.6" x14ac:dyDescent="0.3">
      <c r="C43782" s="227"/>
    </row>
    <row r="43783" spans="3:3" ht="15.6" x14ac:dyDescent="0.3">
      <c r="C43783" s="227"/>
    </row>
    <row r="43784" spans="3:3" ht="15.6" x14ac:dyDescent="0.3">
      <c r="C43784" s="227"/>
    </row>
    <row r="43785" spans="3:3" ht="15.6" x14ac:dyDescent="0.3">
      <c r="C43785" s="227"/>
    </row>
    <row r="43786" spans="3:3" ht="15.6" x14ac:dyDescent="0.3">
      <c r="C43786" s="227"/>
    </row>
    <row r="43787" spans="3:3" ht="15.6" x14ac:dyDescent="0.3">
      <c r="C43787" s="227"/>
    </row>
    <row r="43788" spans="3:3" ht="15.6" x14ac:dyDescent="0.3">
      <c r="C43788" s="227"/>
    </row>
    <row r="43789" spans="3:3" ht="15.6" x14ac:dyDescent="0.3">
      <c r="C43789" s="227"/>
    </row>
    <row r="43790" spans="3:3" ht="15.6" x14ac:dyDescent="0.3">
      <c r="C43790" s="227"/>
    </row>
    <row r="43791" spans="3:3" ht="15.6" x14ac:dyDescent="0.3">
      <c r="C43791" s="227"/>
    </row>
    <row r="43792" spans="3:3" ht="15.6" x14ac:dyDescent="0.3">
      <c r="C43792" s="227"/>
    </row>
    <row r="43793" spans="3:3" ht="15.6" x14ac:dyDescent="0.3">
      <c r="C43793" s="227"/>
    </row>
    <row r="43794" spans="3:3" ht="15.6" x14ac:dyDescent="0.3">
      <c r="C43794" s="227"/>
    </row>
    <row r="43795" spans="3:3" ht="15.6" x14ac:dyDescent="0.3">
      <c r="C43795" s="227"/>
    </row>
    <row r="43796" spans="3:3" ht="15.6" x14ac:dyDescent="0.3">
      <c r="C43796" s="227"/>
    </row>
    <row r="43797" spans="3:3" ht="15.6" x14ac:dyDescent="0.3">
      <c r="C43797" s="227"/>
    </row>
    <row r="43798" spans="3:3" ht="15.6" x14ac:dyDescent="0.3">
      <c r="C43798" s="227"/>
    </row>
    <row r="43799" spans="3:3" ht="15.6" x14ac:dyDescent="0.3">
      <c r="C43799" s="227"/>
    </row>
    <row r="43800" spans="3:3" ht="15.6" x14ac:dyDescent="0.3">
      <c r="C43800" s="227"/>
    </row>
    <row r="43801" spans="3:3" ht="15.6" x14ac:dyDescent="0.3">
      <c r="C43801" s="227"/>
    </row>
    <row r="43802" spans="3:3" ht="15.6" x14ac:dyDescent="0.3">
      <c r="C43802" s="227"/>
    </row>
    <row r="43803" spans="3:3" ht="15.6" x14ac:dyDescent="0.3">
      <c r="C43803" s="227"/>
    </row>
    <row r="43804" spans="3:3" ht="15.6" x14ac:dyDescent="0.3">
      <c r="C43804" s="227"/>
    </row>
    <row r="43805" spans="3:3" ht="15.6" x14ac:dyDescent="0.3">
      <c r="C43805" s="227"/>
    </row>
    <row r="43806" spans="3:3" ht="15.6" x14ac:dyDescent="0.3">
      <c r="C43806" s="227"/>
    </row>
    <row r="43807" spans="3:3" ht="15.6" x14ac:dyDescent="0.3">
      <c r="C43807" s="227"/>
    </row>
    <row r="43808" spans="3:3" ht="15.6" x14ac:dyDescent="0.3">
      <c r="C43808" s="227"/>
    </row>
    <row r="43809" spans="3:3" ht="15.6" x14ac:dyDescent="0.3">
      <c r="C43809" s="227"/>
    </row>
    <row r="43810" spans="3:3" ht="15.6" x14ac:dyDescent="0.3">
      <c r="C43810" s="227"/>
    </row>
    <row r="43811" spans="3:3" ht="15.6" x14ac:dyDescent="0.3">
      <c r="C43811" s="227"/>
    </row>
    <row r="43812" spans="3:3" ht="15.6" x14ac:dyDescent="0.3">
      <c r="C43812" s="227"/>
    </row>
    <row r="43813" spans="3:3" ht="15.6" x14ac:dyDescent="0.3">
      <c r="C43813" s="227"/>
    </row>
    <row r="43814" spans="3:3" ht="15.6" x14ac:dyDescent="0.3">
      <c r="C43814" s="227"/>
    </row>
    <row r="43815" spans="3:3" ht="15.6" x14ac:dyDescent="0.3">
      <c r="C43815" s="227"/>
    </row>
    <row r="43816" spans="3:3" ht="15.6" x14ac:dyDescent="0.3">
      <c r="C43816" s="227"/>
    </row>
    <row r="43817" spans="3:3" ht="15.6" x14ac:dyDescent="0.3">
      <c r="C43817" s="227"/>
    </row>
    <row r="43818" spans="3:3" ht="15.6" x14ac:dyDescent="0.3">
      <c r="C43818" s="227"/>
    </row>
    <row r="43819" spans="3:3" ht="15.6" x14ac:dyDescent="0.3">
      <c r="C43819" s="227"/>
    </row>
    <row r="43820" spans="3:3" ht="15.6" x14ac:dyDescent="0.3">
      <c r="C43820" s="227"/>
    </row>
    <row r="43821" spans="3:3" ht="15.6" x14ac:dyDescent="0.3">
      <c r="C43821" s="227"/>
    </row>
    <row r="43822" spans="3:3" ht="15.6" x14ac:dyDescent="0.3">
      <c r="C43822" s="227"/>
    </row>
    <row r="43823" spans="3:3" ht="15.6" x14ac:dyDescent="0.3">
      <c r="C43823" s="227"/>
    </row>
    <row r="43824" spans="3:3" ht="15.6" x14ac:dyDescent="0.3">
      <c r="C43824" s="227"/>
    </row>
    <row r="43825" spans="3:3" ht="15.6" x14ac:dyDescent="0.3">
      <c r="C43825" s="227"/>
    </row>
    <row r="43826" spans="3:3" ht="15.6" x14ac:dyDescent="0.3">
      <c r="C43826" s="227"/>
    </row>
    <row r="43827" spans="3:3" ht="15.6" x14ac:dyDescent="0.3">
      <c r="C43827" s="227"/>
    </row>
    <row r="43828" spans="3:3" ht="15.6" x14ac:dyDescent="0.3">
      <c r="C43828" s="227"/>
    </row>
    <row r="43829" spans="3:3" ht="15.6" x14ac:dyDescent="0.3">
      <c r="C43829" s="227"/>
    </row>
    <row r="43830" spans="3:3" ht="15.6" x14ac:dyDescent="0.3">
      <c r="C43830" s="227"/>
    </row>
    <row r="43831" spans="3:3" ht="15.6" x14ac:dyDescent="0.3">
      <c r="C43831" s="227"/>
    </row>
    <row r="43832" spans="3:3" ht="15.6" x14ac:dyDescent="0.3">
      <c r="C43832" s="227"/>
    </row>
    <row r="43833" spans="3:3" ht="15.6" x14ac:dyDescent="0.3">
      <c r="C43833" s="227"/>
    </row>
    <row r="43834" spans="3:3" ht="15.6" x14ac:dyDescent="0.3">
      <c r="C43834" s="227"/>
    </row>
    <row r="43835" spans="3:3" ht="15.6" x14ac:dyDescent="0.3">
      <c r="C43835" s="227"/>
    </row>
    <row r="43836" spans="3:3" ht="15.6" x14ac:dyDescent="0.3">
      <c r="C43836" s="227"/>
    </row>
    <row r="43837" spans="3:3" ht="15.6" x14ac:dyDescent="0.3">
      <c r="C43837" s="227"/>
    </row>
    <row r="43838" spans="3:3" ht="15.6" x14ac:dyDescent="0.3">
      <c r="C43838" s="227"/>
    </row>
    <row r="43839" spans="3:3" ht="15.6" x14ac:dyDescent="0.3">
      <c r="C43839" s="227"/>
    </row>
    <row r="43840" spans="3:3" ht="15.6" x14ac:dyDescent="0.3">
      <c r="C43840" s="227"/>
    </row>
    <row r="43841" spans="3:3" ht="15.6" x14ac:dyDescent="0.3">
      <c r="C43841" s="227"/>
    </row>
    <row r="43842" spans="3:3" ht="15.6" x14ac:dyDescent="0.3">
      <c r="C43842" s="227"/>
    </row>
    <row r="43843" spans="3:3" ht="15.6" x14ac:dyDescent="0.3">
      <c r="C43843" s="227"/>
    </row>
    <row r="43844" spans="3:3" ht="15.6" x14ac:dyDescent="0.3">
      <c r="C43844" s="227"/>
    </row>
    <row r="43845" spans="3:3" ht="15.6" x14ac:dyDescent="0.3">
      <c r="C43845" s="227"/>
    </row>
    <row r="43846" spans="3:3" ht="15.6" x14ac:dyDescent="0.3">
      <c r="C43846" s="227"/>
    </row>
    <row r="43847" spans="3:3" ht="15.6" x14ac:dyDescent="0.3">
      <c r="C43847" s="227"/>
    </row>
    <row r="43848" spans="3:3" ht="15.6" x14ac:dyDescent="0.3">
      <c r="C43848" s="227"/>
    </row>
    <row r="43849" spans="3:3" ht="15.6" x14ac:dyDescent="0.3">
      <c r="C43849" s="227"/>
    </row>
    <row r="43850" spans="3:3" ht="15.6" x14ac:dyDescent="0.3">
      <c r="C43850" s="227"/>
    </row>
    <row r="43851" spans="3:3" ht="15.6" x14ac:dyDescent="0.3">
      <c r="C43851" s="227"/>
    </row>
    <row r="43852" spans="3:3" ht="15.6" x14ac:dyDescent="0.3">
      <c r="C43852" s="227"/>
    </row>
    <row r="43853" spans="3:3" ht="15.6" x14ac:dyDescent="0.3">
      <c r="C43853" s="227"/>
    </row>
    <row r="43854" spans="3:3" ht="15.6" x14ac:dyDescent="0.3">
      <c r="C43854" s="227"/>
    </row>
    <row r="43855" spans="3:3" ht="15.6" x14ac:dyDescent="0.3">
      <c r="C43855" s="227"/>
    </row>
    <row r="43856" spans="3:3" ht="15.6" x14ac:dyDescent="0.3">
      <c r="C43856" s="227"/>
    </row>
    <row r="43857" spans="3:3" ht="15.6" x14ac:dyDescent="0.3">
      <c r="C43857" s="227"/>
    </row>
    <row r="43858" spans="3:3" ht="15.6" x14ac:dyDescent="0.3">
      <c r="C43858" s="227"/>
    </row>
    <row r="43859" spans="3:3" ht="15.6" x14ac:dyDescent="0.3">
      <c r="C43859" s="227"/>
    </row>
    <row r="43860" spans="3:3" ht="15.6" x14ac:dyDescent="0.3">
      <c r="C43860" s="227"/>
    </row>
    <row r="43861" spans="3:3" ht="15.6" x14ac:dyDescent="0.3">
      <c r="C43861" s="227"/>
    </row>
    <row r="43862" spans="3:3" ht="15.6" x14ac:dyDescent="0.3">
      <c r="C43862" s="227"/>
    </row>
    <row r="43863" spans="3:3" ht="15.6" x14ac:dyDescent="0.3">
      <c r="C43863" s="227"/>
    </row>
    <row r="43864" spans="3:3" ht="15.6" x14ac:dyDescent="0.3">
      <c r="C43864" s="227"/>
    </row>
    <row r="43865" spans="3:3" ht="15.6" x14ac:dyDescent="0.3">
      <c r="C43865" s="227"/>
    </row>
    <row r="43866" spans="3:3" ht="15.6" x14ac:dyDescent="0.3">
      <c r="C43866" s="227"/>
    </row>
    <row r="43867" spans="3:3" ht="15.6" x14ac:dyDescent="0.3">
      <c r="C43867" s="227"/>
    </row>
    <row r="43868" spans="3:3" ht="15.6" x14ac:dyDescent="0.3">
      <c r="C43868" s="227"/>
    </row>
    <row r="43869" spans="3:3" ht="15.6" x14ac:dyDescent="0.3">
      <c r="C43869" s="227"/>
    </row>
    <row r="43870" spans="3:3" ht="15.6" x14ac:dyDescent="0.3">
      <c r="C43870" s="227"/>
    </row>
    <row r="43871" spans="3:3" ht="15.6" x14ac:dyDescent="0.3">
      <c r="C43871" s="227"/>
    </row>
    <row r="43872" spans="3:3" ht="15.6" x14ac:dyDescent="0.3">
      <c r="C43872" s="227"/>
    </row>
    <row r="43873" spans="3:3" ht="15.6" x14ac:dyDescent="0.3">
      <c r="C43873" s="227"/>
    </row>
    <row r="43874" spans="3:3" ht="15.6" x14ac:dyDescent="0.3">
      <c r="C43874" s="227"/>
    </row>
    <row r="43875" spans="3:3" ht="15.6" x14ac:dyDescent="0.3">
      <c r="C43875" s="227"/>
    </row>
    <row r="43876" spans="3:3" ht="15.6" x14ac:dyDescent="0.3">
      <c r="C43876" s="227"/>
    </row>
    <row r="43877" spans="3:3" ht="15.6" x14ac:dyDescent="0.3">
      <c r="C43877" s="227"/>
    </row>
    <row r="43878" spans="3:3" ht="15.6" x14ac:dyDescent="0.3">
      <c r="C43878" s="227"/>
    </row>
    <row r="43879" spans="3:3" ht="15.6" x14ac:dyDescent="0.3">
      <c r="C43879" s="227"/>
    </row>
    <row r="43880" spans="3:3" ht="15.6" x14ac:dyDescent="0.3">
      <c r="C43880" s="227"/>
    </row>
    <row r="43881" spans="3:3" ht="15.6" x14ac:dyDescent="0.3">
      <c r="C43881" s="227"/>
    </row>
    <row r="43882" spans="3:3" ht="15.6" x14ac:dyDescent="0.3">
      <c r="C43882" s="227"/>
    </row>
    <row r="43883" spans="3:3" ht="15.6" x14ac:dyDescent="0.3">
      <c r="C43883" s="227"/>
    </row>
    <row r="43884" spans="3:3" ht="15.6" x14ac:dyDescent="0.3">
      <c r="C43884" s="227"/>
    </row>
    <row r="43885" spans="3:3" ht="15.6" x14ac:dyDescent="0.3">
      <c r="C43885" s="227"/>
    </row>
    <row r="43886" spans="3:3" ht="15.6" x14ac:dyDescent="0.3">
      <c r="C43886" s="227"/>
    </row>
    <row r="43887" spans="3:3" ht="15.6" x14ac:dyDescent="0.3">
      <c r="C43887" s="227"/>
    </row>
    <row r="43888" spans="3:3" ht="15.6" x14ac:dyDescent="0.3">
      <c r="C43888" s="227"/>
    </row>
    <row r="43889" spans="3:3" ht="15.6" x14ac:dyDescent="0.3">
      <c r="C43889" s="227"/>
    </row>
    <row r="43890" spans="3:3" ht="15.6" x14ac:dyDescent="0.3">
      <c r="C43890" s="227"/>
    </row>
    <row r="43891" spans="3:3" ht="15.6" x14ac:dyDescent="0.3">
      <c r="C43891" s="227"/>
    </row>
    <row r="43892" spans="3:3" ht="15.6" x14ac:dyDescent="0.3">
      <c r="C43892" s="227"/>
    </row>
    <row r="43893" spans="3:3" ht="15.6" x14ac:dyDescent="0.3">
      <c r="C43893" s="227"/>
    </row>
    <row r="43894" spans="3:3" ht="15.6" x14ac:dyDescent="0.3">
      <c r="C43894" s="227"/>
    </row>
    <row r="43895" spans="3:3" ht="15.6" x14ac:dyDescent="0.3">
      <c r="C43895" s="227"/>
    </row>
    <row r="43896" spans="3:3" ht="15.6" x14ac:dyDescent="0.3">
      <c r="C43896" s="227"/>
    </row>
    <row r="43897" spans="3:3" ht="15.6" x14ac:dyDescent="0.3">
      <c r="C43897" s="227"/>
    </row>
    <row r="43898" spans="3:3" ht="15.6" x14ac:dyDescent="0.3">
      <c r="C43898" s="227"/>
    </row>
    <row r="43899" spans="3:3" ht="15.6" x14ac:dyDescent="0.3">
      <c r="C43899" s="227"/>
    </row>
    <row r="43900" spans="3:3" ht="15.6" x14ac:dyDescent="0.3">
      <c r="C43900" s="227"/>
    </row>
    <row r="43901" spans="3:3" ht="15.6" x14ac:dyDescent="0.3">
      <c r="C43901" s="227"/>
    </row>
    <row r="43902" spans="3:3" ht="15.6" x14ac:dyDescent="0.3">
      <c r="C43902" s="227"/>
    </row>
    <row r="43903" spans="3:3" ht="15.6" x14ac:dyDescent="0.3">
      <c r="C43903" s="227"/>
    </row>
    <row r="43904" spans="3:3" ht="15.6" x14ac:dyDescent="0.3">
      <c r="C43904" s="227"/>
    </row>
    <row r="43905" spans="3:3" ht="15.6" x14ac:dyDescent="0.3">
      <c r="C43905" s="227"/>
    </row>
    <row r="43906" spans="3:3" ht="15.6" x14ac:dyDescent="0.3">
      <c r="C43906" s="227"/>
    </row>
    <row r="43907" spans="3:3" ht="15.6" x14ac:dyDescent="0.3">
      <c r="C43907" s="227"/>
    </row>
    <row r="43908" spans="3:3" ht="15.6" x14ac:dyDescent="0.3">
      <c r="C43908" s="227"/>
    </row>
    <row r="43909" spans="3:3" ht="15.6" x14ac:dyDescent="0.3">
      <c r="C43909" s="227"/>
    </row>
    <row r="43910" spans="3:3" ht="15.6" x14ac:dyDescent="0.3">
      <c r="C43910" s="227"/>
    </row>
    <row r="43911" spans="3:3" ht="15.6" x14ac:dyDescent="0.3">
      <c r="C43911" s="227"/>
    </row>
    <row r="43912" spans="3:3" ht="15.6" x14ac:dyDescent="0.3">
      <c r="C43912" s="227"/>
    </row>
    <row r="43913" spans="3:3" ht="15.6" x14ac:dyDescent="0.3">
      <c r="C43913" s="227"/>
    </row>
    <row r="43914" spans="3:3" ht="15.6" x14ac:dyDescent="0.3">
      <c r="C43914" s="227"/>
    </row>
    <row r="43915" spans="3:3" ht="15.6" x14ac:dyDescent="0.3">
      <c r="C43915" s="227"/>
    </row>
    <row r="43916" spans="3:3" ht="15.6" x14ac:dyDescent="0.3">
      <c r="C43916" s="227"/>
    </row>
    <row r="43917" spans="3:3" ht="15.6" x14ac:dyDescent="0.3">
      <c r="C43917" s="227"/>
    </row>
    <row r="43918" spans="3:3" ht="15.6" x14ac:dyDescent="0.3">
      <c r="C43918" s="227"/>
    </row>
    <row r="43919" spans="3:3" ht="15.6" x14ac:dyDescent="0.3">
      <c r="C43919" s="227"/>
    </row>
    <row r="43920" spans="3:3" ht="15.6" x14ac:dyDescent="0.3">
      <c r="C43920" s="227"/>
    </row>
    <row r="43921" spans="3:3" ht="15.6" x14ac:dyDescent="0.3">
      <c r="C43921" s="227"/>
    </row>
    <row r="43922" spans="3:3" ht="15.6" x14ac:dyDescent="0.3">
      <c r="C43922" s="227"/>
    </row>
    <row r="43923" spans="3:3" ht="15.6" x14ac:dyDescent="0.3">
      <c r="C43923" s="227"/>
    </row>
    <row r="43924" spans="3:3" ht="15.6" x14ac:dyDescent="0.3">
      <c r="C43924" s="227"/>
    </row>
    <row r="43925" spans="3:3" ht="15.6" x14ac:dyDescent="0.3">
      <c r="C43925" s="227"/>
    </row>
    <row r="43926" spans="3:3" ht="15.6" x14ac:dyDescent="0.3">
      <c r="C43926" s="227"/>
    </row>
    <row r="43927" spans="3:3" ht="15.6" x14ac:dyDescent="0.3">
      <c r="C43927" s="227"/>
    </row>
    <row r="43928" spans="3:3" ht="15.6" x14ac:dyDescent="0.3">
      <c r="C43928" s="227"/>
    </row>
    <row r="43929" spans="3:3" ht="15.6" x14ac:dyDescent="0.3">
      <c r="C43929" s="227"/>
    </row>
    <row r="43930" spans="3:3" ht="15.6" x14ac:dyDescent="0.3">
      <c r="C43930" s="227"/>
    </row>
    <row r="43931" spans="3:3" ht="15.6" x14ac:dyDescent="0.3">
      <c r="C43931" s="227"/>
    </row>
    <row r="43932" spans="3:3" ht="15.6" x14ac:dyDescent="0.3">
      <c r="C43932" s="227"/>
    </row>
    <row r="43933" spans="3:3" ht="15.6" x14ac:dyDescent="0.3">
      <c r="C43933" s="227"/>
    </row>
    <row r="43934" spans="3:3" ht="15.6" x14ac:dyDescent="0.3">
      <c r="C43934" s="227"/>
    </row>
    <row r="43935" spans="3:3" ht="15.6" x14ac:dyDescent="0.3">
      <c r="C43935" s="227"/>
    </row>
    <row r="43936" spans="3:3" ht="15.6" x14ac:dyDescent="0.3">
      <c r="C43936" s="227"/>
    </row>
    <row r="43937" spans="3:3" ht="15.6" x14ac:dyDescent="0.3">
      <c r="C43937" s="227"/>
    </row>
    <row r="43938" spans="3:3" ht="15.6" x14ac:dyDescent="0.3">
      <c r="C43938" s="227"/>
    </row>
    <row r="43939" spans="3:3" ht="15.6" x14ac:dyDescent="0.3">
      <c r="C43939" s="227"/>
    </row>
    <row r="43940" spans="3:3" ht="15.6" x14ac:dyDescent="0.3">
      <c r="C43940" s="227"/>
    </row>
    <row r="43941" spans="3:3" ht="15.6" x14ac:dyDescent="0.3">
      <c r="C43941" s="227"/>
    </row>
    <row r="43942" spans="3:3" ht="15.6" x14ac:dyDescent="0.3">
      <c r="C43942" s="227"/>
    </row>
    <row r="43943" spans="3:3" ht="15.6" x14ac:dyDescent="0.3">
      <c r="C43943" s="227"/>
    </row>
    <row r="43944" spans="3:3" ht="15.6" x14ac:dyDescent="0.3">
      <c r="C43944" s="227"/>
    </row>
    <row r="43945" spans="3:3" ht="15.6" x14ac:dyDescent="0.3">
      <c r="C43945" s="227"/>
    </row>
    <row r="43946" spans="3:3" ht="15.6" x14ac:dyDescent="0.3">
      <c r="C43946" s="227"/>
    </row>
    <row r="43947" spans="3:3" ht="15.6" x14ac:dyDescent="0.3">
      <c r="C43947" s="227"/>
    </row>
    <row r="43948" spans="3:3" ht="15.6" x14ac:dyDescent="0.3">
      <c r="C43948" s="227"/>
    </row>
    <row r="43949" spans="3:3" ht="15.6" x14ac:dyDescent="0.3">
      <c r="C43949" s="227"/>
    </row>
    <row r="43950" spans="3:3" ht="15.6" x14ac:dyDescent="0.3">
      <c r="C43950" s="227"/>
    </row>
    <row r="43951" spans="3:3" ht="15.6" x14ac:dyDescent="0.3">
      <c r="C43951" s="227"/>
    </row>
    <row r="43952" spans="3:3" ht="15.6" x14ac:dyDescent="0.3">
      <c r="C43952" s="227"/>
    </row>
    <row r="43953" spans="3:3" ht="15.6" x14ac:dyDescent="0.3">
      <c r="C43953" s="227"/>
    </row>
    <row r="43954" spans="3:3" ht="15.6" x14ac:dyDescent="0.3">
      <c r="C43954" s="227"/>
    </row>
    <row r="43955" spans="3:3" ht="15.6" x14ac:dyDescent="0.3">
      <c r="C43955" s="227"/>
    </row>
    <row r="43956" spans="3:3" ht="15.6" x14ac:dyDescent="0.3">
      <c r="C43956" s="227"/>
    </row>
    <row r="43957" spans="3:3" ht="15.6" x14ac:dyDescent="0.3">
      <c r="C43957" s="227"/>
    </row>
    <row r="43958" spans="3:3" ht="15.6" x14ac:dyDescent="0.3">
      <c r="C43958" s="227"/>
    </row>
    <row r="43959" spans="3:3" ht="15.6" x14ac:dyDescent="0.3">
      <c r="C43959" s="227"/>
    </row>
    <row r="43960" spans="3:3" ht="15.6" x14ac:dyDescent="0.3">
      <c r="C43960" s="227"/>
    </row>
    <row r="43961" spans="3:3" ht="15.6" x14ac:dyDescent="0.3">
      <c r="C43961" s="227"/>
    </row>
    <row r="43962" spans="3:3" ht="15.6" x14ac:dyDescent="0.3">
      <c r="C43962" s="227"/>
    </row>
    <row r="43963" spans="3:3" ht="15.6" x14ac:dyDescent="0.3">
      <c r="C43963" s="227"/>
    </row>
    <row r="43964" spans="3:3" ht="15.6" x14ac:dyDescent="0.3">
      <c r="C43964" s="227"/>
    </row>
    <row r="43965" spans="3:3" ht="15.6" x14ac:dyDescent="0.3">
      <c r="C43965" s="227"/>
    </row>
    <row r="43966" spans="3:3" ht="15.6" x14ac:dyDescent="0.3">
      <c r="C43966" s="227"/>
    </row>
    <row r="43967" spans="3:3" ht="15.6" x14ac:dyDescent="0.3">
      <c r="C43967" s="227"/>
    </row>
    <row r="43968" spans="3:3" ht="15.6" x14ac:dyDescent="0.3">
      <c r="C43968" s="227"/>
    </row>
    <row r="43969" spans="3:3" ht="15.6" x14ac:dyDescent="0.3">
      <c r="C43969" s="227"/>
    </row>
    <row r="43970" spans="3:3" ht="15.6" x14ac:dyDescent="0.3">
      <c r="C43970" s="227"/>
    </row>
    <row r="43971" spans="3:3" ht="15.6" x14ac:dyDescent="0.3">
      <c r="C43971" s="227"/>
    </row>
    <row r="43972" spans="3:3" ht="15.6" x14ac:dyDescent="0.3">
      <c r="C43972" s="227"/>
    </row>
    <row r="43973" spans="3:3" ht="15.6" x14ac:dyDescent="0.3">
      <c r="C43973" s="227"/>
    </row>
    <row r="43974" spans="3:3" ht="15.6" x14ac:dyDescent="0.3">
      <c r="C43974" s="227"/>
    </row>
    <row r="43975" spans="3:3" ht="15.6" x14ac:dyDescent="0.3">
      <c r="C43975" s="227"/>
    </row>
    <row r="43976" spans="3:3" ht="15.6" x14ac:dyDescent="0.3">
      <c r="C43976" s="227"/>
    </row>
    <row r="43977" spans="3:3" ht="15.6" x14ac:dyDescent="0.3">
      <c r="C43977" s="227"/>
    </row>
    <row r="43978" spans="3:3" ht="15.6" x14ac:dyDescent="0.3">
      <c r="C43978" s="227"/>
    </row>
    <row r="43979" spans="3:3" ht="15.6" x14ac:dyDescent="0.3">
      <c r="C43979" s="227"/>
    </row>
    <row r="43980" spans="3:3" ht="15.6" x14ac:dyDescent="0.3">
      <c r="C43980" s="227"/>
    </row>
    <row r="43981" spans="3:3" ht="15.6" x14ac:dyDescent="0.3">
      <c r="C43981" s="227"/>
    </row>
    <row r="43982" spans="3:3" ht="15.6" x14ac:dyDescent="0.3">
      <c r="C43982" s="227"/>
    </row>
    <row r="43983" spans="3:3" ht="15.6" x14ac:dyDescent="0.3">
      <c r="C43983" s="227"/>
    </row>
    <row r="43984" spans="3:3" ht="15.6" x14ac:dyDescent="0.3">
      <c r="C43984" s="227"/>
    </row>
    <row r="43985" spans="3:3" ht="15.6" x14ac:dyDescent="0.3">
      <c r="C43985" s="227"/>
    </row>
    <row r="43986" spans="3:3" ht="15.6" x14ac:dyDescent="0.3">
      <c r="C43986" s="227"/>
    </row>
    <row r="43987" spans="3:3" ht="15.6" x14ac:dyDescent="0.3">
      <c r="C43987" s="227"/>
    </row>
    <row r="43988" spans="3:3" ht="15.6" x14ac:dyDescent="0.3">
      <c r="C43988" s="227"/>
    </row>
    <row r="43989" spans="3:3" ht="15.6" x14ac:dyDescent="0.3">
      <c r="C43989" s="227"/>
    </row>
    <row r="43990" spans="3:3" ht="15.6" x14ac:dyDescent="0.3">
      <c r="C43990" s="227"/>
    </row>
    <row r="43991" spans="3:3" ht="15.6" x14ac:dyDescent="0.3">
      <c r="C43991" s="227"/>
    </row>
    <row r="43992" spans="3:3" ht="15.6" x14ac:dyDescent="0.3">
      <c r="C43992" s="227"/>
    </row>
    <row r="43993" spans="3:3" ht="15.6" x14ac:dyDescent="0.3">
      <c r="C43993" s="227"/>
    </row>
    <row r="43994" spans="3:3" ht="15.6" x14ac:dyDescent="0.3">
      <c r="C43994" s="227"/>
    </row>
    <row r="43995" spans="3:3" ht="15.6" x14ac:dyDescent="0.3">
      <c r="C43995" s="227"/>
    </row>
    <row r="43996" spans="3:3" ht="15.6" x14ac:dyDescent="0.3">
      <c r="C43996" s="227"/>
    </row>
    <row r="43997" spans="3:3" ht="15.6" x14ac:dyDescent="0.3">
      <c r="C43997" s="227"/>
    </row>
    <row r="43998" spans="3:3" ht="15.6" x14ac:dyDescent="0.3">
      <c r="C43998" s="227"/>
    </row>
    <row r="43999" spans="3:3" ht="15.6" x14ac:dyDescent="0.3">
      <c r="C43999" s="227"/>
    </row>
    <row r="44000" spans="3:3" ht="15.6" x14ac:dyDescent="0.3">
      <c r="C44000" s="227"/>
    </row>
    <row r="44001" spans="3:3" ht="15.6" x14ac:dyDescent="0.3">
      <c r="C44001" s="227"/>
    </row>
    <row r="44002" spans="3:3" ht="15.6" x14ac:dyDescent="0.3">
      <c r="C44002" s="227"/>
    </row>
    <row r="44003" spans="3:3" ht="15.6" x14ac:dyDescent="0.3">
      <c r="C44003" s="227"/>
    </row>
    <row r="44004" spans="3:3" ht="15.6" x14ac:dyDescent="0.3">
      <c r="C44004" s="227"/>
    </row>
    <row r="44005" spans="3:3" ht="15.6" x14ac:dyDescent="0.3">
      <c r="C44005" s="227"/>
    </row>
    <row r="44006" spans="3:3" ht="15.6" x14ac:dyDescent="0.3">
      <c r="C44006" s="227"/>
    </row>
    <row r="44007" spans="3:3" ht="15.6" x14ac:dyDescent="0.3">
      <c r="C44007" s="227"/>
    </row>
    <row r="44008" spans="3:3" ht="15.6" x14ac:dyDescent="0.3">
      <c r="C44008" s="227"/>
    </row>
    <row r="44009" spans="3:3" ht="15.6" x14ac:dyDescent="0.3">
      <c r="C44009" s="227"/>
    </row>
    <row r="44010" spans="3:3" ht="15.6" x14ac:dyDescent="0.3">
      <c r="C44010" s="227"/>
    </row>
    <row r="44011" spans="3:3" ht="15.6" x14ac:dyDescent="0.3">
      <c r="C44011" s="227"/>
    </row>
    <row r="44012" spans="3:3" ht="15.6" x14ac:dyDescent="0.3">
      <c r="C44012" s="227"/>
    </row>
    <row r="44013" spans="3:3" ht="15.6" x14ac:dyDescent="0.3">
      <c r="C44013" s="227"/>
    </row>
    <row r="44014" spans="3:3" ht="15.6" x14ac:dyDescent="0.3">
      <c r="C44014" s="227"/>
    </row>
    <row r="44015" spans="3:3" ht="15.6" x14ac:dyDescent="0.3">
      <c r="C44015" s="227"/>
    </row>
    <row r="44016" spans="3:3" ht="15.6" x14ac:dyDescent="0.3">
      <c r="C44016" s="227"/>
    </row>
    <row r="44017" spans="3:3" ht="15.6" x14ac:dyDescent="0.3">
      <c r="C44017" s="227"/>
    </row>
    <row r="44018" spans="3:3" ht="15.6" x14ac:dyDescent="0.3">
      <c r="C44018" s="227"/>
    </row>
    <row r="44019" spans="3:3" ht="15.6" x14ac:dyDescent="0.3">
      <c r="C44019" s="227"/>
    </row>
    <row r="44020" spans="3:3" ht="15.6" x14ac:dyDescent="0.3">
      <c r="C44020" s="227"/>
    </row>
    <row r="44021" spans="3:3" ht="15.6" x14ac:dyDescent="0.3">
      <c r="C44021" s="227"/>
    </row>
    <row r="44022" spans="3:3" ht="15.6" x14ac:dyDescent="0.3">
      <c r="C44022" s="227"/>
    </row>
    <row r="44023" spans="3:3" ht="15.6" x14ac:dyDescent="0.3">
      <c r="C44023" s="227"/>
    </row>
    <row r="44024" spans="3:3" ht="15.6" x14ac:dyDescent="0.3">
      <c r="C44024" s="227"/>
    </row>
    <row r="44025" spans="3:3" ht="15.6" x14ac:dyDescent="0.3">
      <c r="C44025" s="227"/>
    </row>
    <row r="44026" spans="3:3" ht="15.6" x14ac:dyDescent="0.3">
      <c r="C44026" s="227"/>
    </row>
    <row r="44027" spans="3:3" ht="15.6" x14ac:dyDescent="0.3">
      <c r="C44027" s="227"/>
    </row>
    <row r="44028" spans="3:3" ht="15.6" x14ac:dyDescent="0.3">
      <c r="C44028" s="227"/>
    </row>
    <row r="44029" spans="3:3" ht="15.6" x14ac:dyDescent="0.3">
      <c r="C44029" s="227"/>
    </row>
    <row r="44030" spans="3:3" ht="15.6" x14ac:dyDescent="0.3">
      <c r="C44030" s="227"/>
    </row>
    <row r="44031" spans="3:3" ht="15.6" x14ac:dyDescent="0.3">
      <c r="C44031" s="227"/>
    </row>
    <row r="44032" spans="3:3" ht="15.6" x14ac:dyDescent="0.3">
      <c r="C44032" s="227"/>
    </row>
    <row r="44033" spans="3:3" ht="15.6" x14ac:dyDescent="0.3">
      <c r="C44033" s="227"/>
    </row>
    <row r="44034" spans="3:3" ht="15.6" x14ac:dyDescent="0.3">
      <c r="C44034" s="227"/>
    </row>
    <row r="44035" spans="3:3" ht="15.6" x14ac:dyDescent="0.3">
      <c r="C44035" s="227"/>
    </row>
    <row r="44036" spans="3:3" ht="15.6" x14ac:dyDescent="0.3">
      <c r="C44036" s="227"/>
    </row>
    <row r="44037" spans="3:3" ht="15.6" x14ac:dyDescent="0.3">
      <c r="C44037" s="227"/>
    </row>
    <row r="44038" spans="3:3" ht="15.6" x14ac:dyDescent="0.3">
      <c r="C44038" s="227"/>
    </row>
    <row r="44039" spans="3:3" ht="15.6" x14ac:dyDescent="0.3">
      <c r="C44039" s="227"/>
    </row>
    <row r="44040" spans="3:3" ht="15.6" x14ac:dyDescent="0.3">
      <c r="C44040" s="227"/>
    </row>
    <row r="44041" spans="3:3" ht="15.6" x14ac:dyDescent="0.3">
      <c r="C44041" s="227"/>
    </row>
    <row r="44042" spans="3:3" ht="15.6" x14ac:dyDescent="0.3">
      <c r="C44042" s="227"/>
    </row>
    <row r="44043" spans="3:3" ht="15.6" x14ac:dyDescent="0.3">
      <c r="C44043" s="227"/>
    </row>
    <row r="44044" spans="3:3" ht="15.6" x14ac:dyDescent="0.3">
      <c r="C44044" s="227"/>
    </row>
    <row r="44045" spans="3:3" ht="15.6" x14ac:dyDescent="0.3">
      <c r="C44045" s="227"/>
    </row>
    <row r="44046" spans="3:3" ht="15.6" x14ac:dyDescent="0.3">
      <c r="C44046" s="227"/>
    </row>
    <row r="44047" spans="3:3" ht="15.6" x14ac:dyDescent="0.3">
      <c r="C44047" s="227"/>
    </row>
    <row r="44048" spans="3:3" ht="15.6" x14ac:dyDescent="0.3">
      <c r="C44048" s="227"/>
    </row>
    <row r="44049" spans="3:3" ht="15.6" x14ac:dyDescent="0.3">
      <c r="C44049" s="227"/>
    </row>
    <row r="44050" spans="3:3" ht="15.6" x14ac:dyDescent="0.3">
      <c r="C44050" s="227"/>
    </row>
    <row r="44051" spans="3:3" ht="15.6" x14ac:dyDescent="0.3">
      <c r="C44051" s="227"/>
    </row>
    <row r="44052" spans="3:3" ht="15.6" x14ac:dyDescent="0.3">
      <c r="C44052" s="227"/>
    </row>
    <row r="44053" spans="3:3" ht="15.6" x14ac:dyDescent="0.3">
      <c r="C44053" s="227"/>
    </row>
    <row r="44054" spans="3:3" ht="15.6" x14ac:dyDescent="0.3">
      <c r="C44054" s="227"/>
    </row>
    <row r="44055" spans="3:3" ht="15.6" x14ac:dyDescent="0.3">
      <c r="C44055" s="227"/>
    </row>
    <row r="44056" spans="3:3" ht="15.6" x14ac:dyDescent="0.3">
      <c r="C44056" s="227"/>
    </row>
    <row r="44057" spans="3:3" ht="15.6" x14ac:dyDescent="0.3">
      <c r="C44057" s="227"/>
    </row>
    <row r="44058" spans="3:3" ht="15.6" x14ac:dyDescent="0.3">
      <c r="C44058" s="227"/>
    </row>
    <row r="44059" spans="3:3" ht="15.6" x14ac:dyDescent="0.3">
      <c r="C44059" s="227"/>
    </row>
    <row r="44060" spans="3:3" ht="15.6" x14ac:dyDescent="0.3">
      <c r="C44060" s="227"/>
    </row>
    <row r="44061" spans="3:3" ht="15.6" x14ac:dyDescent="0.3">
      <c r="C44061" s="227"/>
    </row>
    <row r="44062" spans="3:3" ht="15.6" x14ac:dyDescent="0.3">
      <c r="C44062" s="227"/>
    </row>
    <row r="44063" spans="3:3" ht="15.6" x14ac:dyDescent="0.3">
      <c r="C44063" s="227"/>
    </row>
    <row r="44064" spans="3:3" ht="15.6" x14ac:dyDescent="0.3">
      <c r="C44064" s="227"/>
    </row>
    <row r="44065" spans="3:3" ht="15.6" x14ac:dyDescent="0.3">
      <c r="C44065" s="227"/>
    </row>
    <row r="44066" spans="3:3" ht="15.6" x14ac:dyDescent="0.3">
      <c r="C44066" s="227"/>
    </row>
    <row r="44067" spans="3:3" ht="15.6" x14ac:dyDescent="0.3">
      <c r="C44067" s="227"/>
    </row>
    <row r="44068" spans="3:3" ht="15.6" x14ac:dyDescent="0.3">
      <c r="C44068" s="227"/>
    </row>
    <row r="44069" spans="3:3" ht="15.6" x14ac:dyDescent="0.3">
      <c r="C44069" s="227"/>
    </row>
    <row r="44070" spans="3:3" ht="15.6" x14ac:dyDescent="0.3">
      <c r="C44070" s="227"/>
    </row>
    <row r="44071" spans="3:3" ht="15.6" x14ac:dyDescent="0.3">
      <c r="C44071" s="227"/>
    </row>
    <row r="44072" spans="3:3" ht="15.6" x14ac:dyDescent="0.3">
      <c r="C44072" s="227"/>
    </row>
    <row r="44073" spans="3:3" ht="15.6" x14ac:dyDescent="0.3">
      <c r="C44073" s="227"/>
    </row>
    <row r="44074" spans="3:3" ht="15.6" x14ac:dyDescent="0.3">
      <c r="C44074" s="227"/>
    </row>
    <row r="44075" spans="3:3" ht="15.6" x14ac:dyDescent="0.3">
      <c r="C44075" s="227"/>
    </row>
    <row r="44076" spans="3:3" ht="15.6" x14ac:dyDescent="0.3">
      <c r="C44076" s="227"/>
    </row>
    <row r="44077" spans="3:3" ht="15.6" x14ac:dyDescent="0.3">
      <c r="C44077" s="227"/>
    </row>
    <row r="44078" spans="3:3" ht="15.6" x14ac:dyDescent="0.3">
      <c r="C44078" s="227"/>
    </row>
    <row r="44079" spans="3:3" ht="15.6" x14ac:dyDescent="0.3">
      <c r="C44079" s="227"/>
    </row>
    <row r="44080" spans="3:3" ht="15.6" x14ac:dyDescent="0.3">
      <c r="C44080" s="227"/>
    </row>
    <row r="44081" spans="3:3" ht="15.6" x14ac:dyDescent="0.3">
      <c r="C44081" s="227"/>
    </row>
    <row r="44082" spans="3:3" ht="15.6" x14ac:dyDescent="0.3">
      <c r="C44082" s="227"/>
    </row>
    <row r="44083" spans="3:3" ht="15.6" x14ac:dyDescent="0.3">
      <c r="C44083" s="227"/>
    </row>
    <row r="44084" spans="3:3" ht="15.6" x14ac:dyDescent="0.3">
      <c r="C44084" s="227"/>
    </row>
    <row r="44085" spans="3:3" ht="15.6" x14ac:dyDescent="0.3">
      <c r="C44085" s="227"/>
    </row>
    <row r="44086" spans="3:3" ht="15.6" x14ac:dyDescent="0.3">
      <c r="C44086" s="227"/>
    </row>
    <row r="44087" spans="3:3" ht="15.6" x14ac:dyDescent="0.3">
      <c r="C44087" s="227"/>
    </row>
    <row r="44088" spans="3:3" ht="15.6" x14ac:dyDescent="0.3">
      <c r="C44088" s="227"/>
    </row>
    <row r="44089" spans="3:3" ht="15.6" x14ac:dyDescent="0.3">
      <c r="C44089" s="227"/>
    </row>
    <row r="44090" spans="3:3" ht="15.6" x14ac:dyDescent="0.3">
      <c r="C44090" s="227"/>
    </row>
    <row r="44091" spans="3:3" ht="15.6" x14ac:dyDescent="0.3">
      <c r="C44091" s="227"/>
    </row>
    <row r="44092" spans="3:3" ht="15.6" x14ac:dyDescent="0.3">
      <c r="C44092" s="227"/>
    </row>
    <row r="44093" spans="3:3" ht="15.6" x14ac:dyDescent="0.3">
      <c r="C44093" s="227"/>
    </row>
    <row r="44094" spans="3:3" ht="15.6" x14ac:dyDescent="0.3">
      <c r="C44094" s="227"/>
    </row>
    <row r="44095" spans="3:3" ht="15.6" x14ac:dyDescent="0.3">
      <c r="C44095" s="227"/>
    </row>
    <row r="44096" spans="3:3" ht="15.6" x14ac:dyDescent="0.3">
      <c r="C44096" s="227"/>
    </row>
    <row r="44097" spans="3:3" ht="15.6" x14ac:dyDescent="0.3">
      <c r="C44097" s="227"/>
    </row>
    <row r="44098" spans="3:3" ht="15.6" x14ac:dyDescent="0.3">
      <c r="C44098" s="227"/>
    </row>
    <row r="44099" spans="3:3" ht="15.6" x14ac:dyDescent="0.3">
      <c r="C44099" s="227"/>
    </row>
    <row r="44100" spans="3:3" ht="15.6" x14ac:dyDescent="0.3">
      <c r="C44100" s="227"/>
    </row>
    <row r="44101" spans="3:3" ht="15.6" x14ac:dyDescent="0.3">
      <c r="C44101" s="227"/>
    </row>
    <row r="44102" spans="3:3" ht="15.6" x14ac:dyDescent="0.3">
      <c r="C44102" s="227"/>
    </row>
    <row r="44103" spans="3:3" ht="15.6" x14ac:dyDescent="0.3">
      <c r="C44103" s="227"/>
    </row>
    <row r="44104" spans="3:3" ht="15.6" x14ac:dyDescent="0.3">
      <c r="C44104" s="227"/>
    </row>
    <row r="44105" spans="3:3" ht="15.6" x14ac:dyDescent="0.3">
      <c r="C44105" s="227"/>
    </row>
    <row r="44106" spans="3:3" ht="15.6" x14ac:dyDescent="0.3">
      <c r="C44106" s="227"/>
    </row>
    <row r="44107" spans="3:3" ht="15.6" x14ac:dyDescent="0.3">
      <c r="C44107" s="227"/>
    </row>
    <row r="44108" spans="3:3" ht="15.6" x14ac:dyDescent="0.3">
      <c r="C44108" s="227"/>
    </row>
    <row r="44109" spans="3:3" ht="15.6" x14ac:dyDescent="0.3">
      <c r="C44109" s="227"/>
    </row>
    <row r="44110" spans="3:3" ht="15.6" x14ac:dyDescent="0.3">
      <c r="C44110" s="227"/>
    </row>
    <row r="44111" spans="3:3" ht="15.6" x14ac:dyDescent="0.3">
      <c r="C44111" s="227"/>
    </row>
    <row r="44112" spans="3:3" ht="15.6" x14ac:dyDescent="0.3">
      <c r="C44112" s="227"/>
    </row>
    <row r="44113" spans="3:3" ht="15.6" x14ac:dyDescent="0.3">
      <c r="C44113" s="227"/>
    </row>
    <row r="44114" spans="3:3" ht="15.6" x14ac:dyDescent="0.3">
      <c r="C44114" s="227"/>
    </row>
    <row r="44115" spans="3:3" ht="15.6" x14ac:dyDescent="0.3">
      <c r="C44115" s="227"/>
    </row>
    <row r="44116" spans="3:3" ht="15.6" x14ac:dyDescent="0.3">
      <c r="C44116" s="227"/>
    </row>
    <row r="44117" spans="3:3" ht="15.6" x14ac:dyDescent="0.3">
      <c r="C44117" s="227"/>
    </row>
    <row r="44118" spans="3:3" ht="15.6" x14ac:dyDescent="0.3">
      <c r="C44118" s="227"/>
    </row>
    <row r="44119" spans="3:3" ht="15.6" x14ac:dyDescent="0.3">
      <c r="C44119" s="227"/>
    </row>
    <row r="44120" spans="3:3" ht="15.6" x14ac:dyDescent="0.3">
      <c r="C44120" s="227"/>
    </row>
    <row r="44121" spans="3:3" ht="15.6" x14ac:dyDescent="0.3">
      <c r="C44121" s="227"/>
    </row>
    <row r="44122" spans="3:3" ht="15.6" x14ac:dyDescent="0.3">
      <c r="C44122" s="227"/>
    </row>
    <row r="44123" spans="3:3" ht="15.6" x14ac:dyDescent="0.3">
      <c r="C44123" s="227"/>
    </row>
    <row r="44124" spans="3:3" ht="15.6" x14ac:dyDescent="0.3">
      <c r="C44124" s="227"/>
    </row>
    <row r="44125" spans="3:3" ht="15.6" x14ac:dyDescent="0.3">
      <c r="C44125" s="227"/>
    </row>
    <row r="44126" spans="3:3" ht="15.6" x14ac:dyDescent="0.3">
      <c r="C44126" s="227"/>
    </row>
    <row r="44127" spans="3:3" ht="15.6" x14ac:dyDescent="0.3">
      <c r="C44127" s="227"/>
    </row>
    <row r="44128" spans="3:3" ht="15.6" x14ac:dyDescent="0.3">
      <c r="C44128" s="227"/>
    </row>
    <row r="44129" spans="3:3" ht="15.6" x14ac:dyDescent="0.3">
      <c r="C44129" s="227"/>
    </row>
    <row r="44130" spans="3:3" ht="15.6" x14ac:dyDescent="0.3">
      <c r="C44130" s="227"/>
    </row>
    <row r="44131" spans="3:3" ht="15.6" x14ac:dyDescent="0.3">
      <c r="C44131" s="227"/>
    </row>
    <row r="44132" spans="3:3" ht="15.6" x14ac:dyDescent="0.3">
      <c r="C44132" s="227"/>
    </row>
    <row r="44133" spans="3:3" ht="15.6" x14ac:dyDescent="0.3">
      <c r="C44133" s="227"/>
    </row>
    <row r="44134" spans="3:3" ht="15.6" x14ac:dyDescent="0.3">
      <c r="C44134" s="227"/>
    </row>
    <row r="44135" spans="3:3" ht="15.6" x14ac:dyDescent="0.3">
      <c r="C44135" s="227"/>
    </row>
    <row r="44136" spans="3:3" ht="15.6" x14ac:dyDescent="0.3">
      <c r="C44136" s="227"/>
    </row>
    <row r="44137" spans="3:3" ht="15.6" x14ac:dyDescent="0.3">
      <c r="C44137" s="227"/>
    </row>
    <row r="44138" spans="3:3" ht="15.6" x14ac:dyDescent="0.3">
      <c r="C44138" s="227"/>
    </row>
    <row r="44139" spans="3:3" ht="15.6" x14ac:dyDescent="0.3">
      <c r="C44139" s="227"/>
    </row>
    <row r="44140" spans="3:3" ht="15.6" x14ac:dyDescent="0.3">
      <c r="C44140" s="227"/>
    </row>
    <row r="44141" spans="3:3" ht="15.6" x14ac:dyDescent="0.3">
      <c r="C44141" s="227"/>
    </row>
    <row r="44142" spans="3:3" ht="15.6" x14ac:dyDescent="0.3">
      <c r="C44142" s="227"/>
    </row>
    <row r="44143" spans="3:3" ht="15.6" x14ac:dyDescent="0.3">
      <c r="C44143" s="227"/>
    </row>
    <row r="44144" spans="3:3" ht="15.6" x14ac:dyDescent="0.3">
      <c r="C44144" s="227"/>
    </row>
    <row r="44145" spans="3:3" ht="15.6" x14ac:dyDescent="0.3">
      <c r="C44145" s="227"/>
    </row>
    <row r="44146" spans="3:3" ht="15.6" x14ac:dyDescent="0.3">
      <c r="C44146" s="227"/>
    </row>
    <row r="44147" spans="3:3" ht="15.6" x14ac:dyDescent="0.3">
      <c r="C44147" s="227"/>
    </row>
    <row r="44148" spans="3:3" ht="15.6" x14ac:dyDescent="0.3">
      <c r="C44148" s="227"/>
    </row>
    <row r="44149" spans="3:3" ht="15.6" x14ac:dyDescent="0.3">
      <c r="C44149" s="227"/>
    </row>
    <row r="44150" spans="3:3" ht="15.6" x14ac:dyDescent="0.3">
      <c r="C44150" s="227"/>
    </row>
    <row r="44151" spans="3:3" ht="15.6" x14ac:dyDescent="0.3">
      <c r="C44151" s="227"/>
    </row>
    <row r="44152" spans="3:3" ht="15.6" x14ac:dyDescent="0.3">
      <c r="C44152" s="227"/>
    </row>
    <row r="44153" spans="3:3" ht="15.6" x14ac:dyDescent="0.3">
      <c r="C44153" s="227"/>
    </row>
    <row r="44154" spans="3:3" ht="15.6" x14ac:dyDescent="0.3">
      <c r="C44154" s="227"/>
    </row>
    <row r="44155" spans="3:3" ht="15.6" x14ac:dyDescent="0.3">
      <c r="C44155" s="227"/>
    </row>
    <row r="44156" spans="3:3" ht="15.6" x14ac:dyDescent="0.3">
      <c r="C44156" s="227"/>
    </row>
    <row r="44157" spans="3:3" ht="15.6" x14ac:dyDescent="0.3">
      <c r="C44157" s="227"/>
    </row>
    <row r="44158" spans="3:3" ht="15.6" x14ac:dyDescent="0.3">
      <c r="C44158" s="227"/>
    </row>
    <row r="44159" spans="3:3" ht="15.6" x14ac:dyDescent="0.3">
      <c r="C44159" s="227"/>
    </row>
    <row r="44160" spans="3:3" ht="15.6" x14ac:dyDescent="0.3">
      <c r="C44160" s="227"/>
    </row>
    <row r="44161" spans="3:3" ht="15.6" x14ac:dyDescent="0.3">
      <c r="C44161" s="227"/>
    </row>
    <row r="44162" spans="3:3" ht="15.6" x14ac:dyDescent="0.3">
      <c r="C44162" s="227"/>
    </row>
    <row r="44163" spans="3:3" ht="15.6" x14ac:dyDescent="0.3">
      <c r="C44163" s="227"/>
    </row>
    <row r="44164" spans="3:3" ht="15.6" x14ac:dyDescent="0.3">
      <c r="C44164" s="227"/>
    </row>
    <row r="44165" spans="3:3" ht="15.6" x14ac:dyDescent="0.3">
      <c r="C44165" s="227"/>
    </row>
    <row r="44166" spans="3:3" ht="15.6" x14ac:dyDescent="0.3">
      <c r="C44166" s="227"/>
    </row>
    <row r="44167" spans="3:3" ht="15.6" x14ac:dyDescent="0.3">
      <c r="C44167" s="227"/>
    </row>
    <row r="44168" spans="3:3" ht="15.6" x14ac:dyDescent="0.3">
      <c r="C44168" s="227"/>
    </row>
    <row r="44169" spans="3:3" ht="15.6" x14ac:dyDescent="0.3">
      <c r="C44169" s="227"/>
    </row>
    <row r="44170" spans="3:3" ht="15.6" x14ac:dyDescent="0.3">
      <c r="C44170" s="227"/>
    </row>
    <row r="44171" spans="3:3" ht="15.6" x14ac:dyDescent="0.3">
      <c r="C44171" s="227"/>
    </row>
    <row r="44172" spans="3:3" ht="15.6" x14ac:dyDescent="0.3">
      <c r="C44172" s="227"/>
    </row>
    <row r="44173" spans="3:3" ht="15.6" x14ac:dyDescent="0.3">
      <c r="C44173" s="227"/>
    </row>
    <row r="44174" spans="3:3" ht="15.6" x14ac:dyDescent="0.3">
      <c r="C44174" s="227"/>
    </row>
    <row r="44175" spans="3:3" ht="15.6" x14ac:dyDescent="0.3">
      <c r="C44175" s="227"/>
    </row>
    <row r="44176" spans="3:3" ht="15.6" x14ac:dyDescent="0.3">
      <c r="C44176" s="227"/>
    </row>
    <row r="44177" spans="3:3" ht="15.6" x14ac:dyDescent="0.3">
      <c r="C44177" s="227"/>
    </row>
    <row r="44178" spans="3:3" ht="15.6" x14ac:dyDescent="0.3">
      <c r="C44178" s="227"/>
    </row>
    <row r="44179" spans="3:3" ht="15.6" x14ac:dyDescent="0.3">
      <c r="C44179" s="227"/>
    </row>
    <row r="44180" spans="3:3" ht="15.6" x14ac:dyDescent="0.3">
      <c r="C44180" s="227"/>
    </row>
    <row r="44181" spans="3:3" ht="15.6" x14ac:dyDescent="0.3">
      <c r="C44181" s="227"/>
    </row>
    <row r="44182" spans="3:3" ht="15.6" x14ac:dyDescent="0.3">
      <c r="C44182" s="227"/>
    </row>
    <row r="44183" spans="3:3" ht="15.6" x14ac:dyDescent="0.3">
      <c r="C44183" s="227"/>
    </row>
    <row r="44184" spans="3:3" ht="15.6" x14ac:dyDescent="0.3">
      <c r="C44184" s="227"/>
    </row>
    <row r="44185" spans="3:3" ht="15.6" x14ac:dyDescent="0.3">
      <c r="C44185" s="227"/>
    </row>
    <row r="44186" spans="3:3" ht="15.6" x14ac:dyDescent="0.3">
      <c r="C44186" s="227"/>
    </row>
    <row r="44187" spans="3:3" ht="15.6" x14ac:dyDescent="0.3">
      <c r="C44187" s="227"/>
    </row>
    <row r="44188" spans="3:3" ht="15.6" x14ac:dyDescent="0.3">
      <c r="C44188" s="227"/>
    </row>
    <row r="44189" spans="3:3" ht="15.6" x14ac:dyDescent="0.3">
      <c r="C44189" s="227"/>
    </row>
    <row r="44190" spans="3:3" ht="15.6" x14ac:dyDescent="0.3">
      <c r="C44190" s="227"/>
    </row>
    <row r="44191" spans="3:3" ht="15.6" x14ac:dyDescent="0.3">
      <c r="C44191" s="227"/>
    </row>
    <row r="44192" spans="3:3" ht="15.6" x14ac:dyDescent="0.3">
      <c r="C44192" s="227"/>
    </row>
    <row r="44193" spans="3:3" ht="15.6" x14ac:dyDescent="0.3">
      <c r="C44193" s="227"/>
    </row>
    <row r="44194" spans="3:3" ht="15.6" x14ac:dyDescent="0.3">
      <c r="C44194" s="227"/>
    </row>
    <row r="44195" spans="3:3" ht="15.6" x14ac:dyDescent="0.3">
      <c r="C44195" s="227"/>
    </row>
    <row r="44196" spans="3:3" ht="15.6" x14ac:dyDescent="0.3">
      <c r="C44196" s="227"/>
    </row>
    <row r="44197" spans="3:3" ht="15.6" x14ac:dyDescent="0.3">
      <c r="C44197" s="227"/>
    </row>
    <row r="44198" spans="3:3" ht="15.6" x14ac:dyDescent="0.3">
      <c r="C44198" s="227"/>
    </row>
    <row r="44199" spans="3:3" ht="15.6" x14ac:dyDescent="0.3">
      <c r="C44199" s="227"/>
    </row>
    <row r="44200" spans="3:3" ht="15.6" x14ac:dyDescent="0.3">
      <c r="C44200" s="227"/>
    </row>
    <row r="44201" spans="3:3" ht="15.6" x14ac:dyDescent="0.3">
      <c r="C44201" s="227"/>
    </row>
    <row r="44202" spans="3:3" ht="15.6" x14ac:dyDescent="0.3">
      <c r="C44202" s="227"/>
    </row>
    <row r="44203" spans="3:3" ht="15.6" x14ac:dyDescent="0.3">
      <c r="C44203" s="227"/>
    </row>
    <row r="44204" spans="3:3" ht="15.6" x14ac:dyDescent="0.3">
      <c r="C44204" s="227"/>
    </row>
    <row r="44205" spans="3:3" ht="15.6" x14ac:dyDescent="0.3">
      <c r="C44205" s="227"/>
    </row>
    <row r="44206" spans="3:3" ht="15.6" x14ac:dyDescent="0.3">
      <c r="C44206" s="227"/>
    </row>
    <row r="44207" spans="3:3" ht="15.6" x14ac:dyDescent="0.3">
      <c r="C44207" s="227"/>
    </row>
    <row r="44208" spans="3:3" ht="15.6" x14ac:dyDescent="0.3">
      <c r="C44208" s="227"/>
    </row>
    <row r="44209" spans="3:3" ht="15.6" x14ac:dyDescent="0.3">
      <c r="C44209" s="227"/>
    </row>
    <row r="44210" spans="3:3" ht="15.6" x14ac:dyDescent="0.3">
      <c r="C44210" s="227"/>
    </row>
    <row r="44211" spans="3:3" ht="15.6" x14ac:dyDescent="0.3">
      <c r="C44211" s="227"/>
    </row>
    <row r="44212" spans="3:3" ht="15.6" x14ac:dyDescent="0.3">
      <c r="C44212" s="227"/>
    </row>
    <row r="44213" spans="3:3" ht="15.6" x14ac:dyDescent="0.3">
      <c r="C44213" s="227"/>
    </row>
    <row r="44214" spans="3:3" ht="15.6" x14ac:dyDescent="0.3">
      <c r="C44214" s="227"/>
    </row>
    <row r="44215" spans="3:3" ht="15.6" x14ac:dyDescent="0.3">
      <c r="C44215" s="227"/>
    </row>
    <row r="44216" spans="3:3" ht="15.6" x14ac:dyDescent="0.3">
      <c r="C44216" s="227"/>
    </row>
    <row r="44217" spans="3:3" ht="15.6" x14ac:dyDescent="0.3">
      <c r="C44217" s="227"/>
    </row>
    <row r="44218" spans="3:3" ht="15.6" x14ac:dyDescent="0.3">
      <c r="C44218" s="227"/>
    </row>
    <row r="44219" spans="3:3" ht="15.6" x14ac:dyDescent="0.3">
      <c r="C44219" s="227"/>
    </row>
    <row r="44220" spans="3:3" ht="15.6" x14ac:dyDescent="0.3">
      <c r="C44220" s="227"/>
    </row>
    <row r="44221" spans="3:3" ht="15.6" x14ac:dyDescent="0.3">
      <c r="C44221" s="227"/>
    </row>
    <row r="44222" spans="3:3" ht="15.6" x14ac:dyDescent="0.3">
      <c r="C44222" s="227"/>
    </row>
    <row r="44223" spans="3:3" ht="15.6" x14ac:dyDescent="0.3">
      <c r="C44223" s="227"/>
    </row>
    <row r="44224" spans="3:3" ht="15.6" x14ac:dyDescent="0.3">
      <c r="C44224" s="227"/>
    </row>
    <row r="44225" spans="3:3" ht="15.6" x14ac:dyDescent="0.3">
      <c r="C44225" s="227"/>
    </row>
    <row r="44226" spans="3:3" ht="15.6" x14ac:dyDescent="0.3">
      <c r="C44226" s="227"/>
    </row>
    <row r="44227" spans="3:3" ht="15.6" x14ac:dyDescent="0.3">
      <c r="C44227" s="227"/>
    </row>
    <row r="44228" spans="3:3" ht="15.6" x14ac:dyDescent="0.3">
      <c r="C44228" s="227"/>
    </row>
    <row r="44229" spans="3:3" ht="15.6" x14ac:dyDescent="0.3">
      <c r="C44229" s="227"/>
    </row>
    <row r="44230" spans="3:3" ht="15.6" x14ac:dyDescent="0.3">
      <c r="C44230" s="227"/>
    </row>
    <row r="44231" spans="3:3" ht="15.6" x14ac:dyDescent="0.3">
      <c r="C44231" s="227"/>
    </row>
    <row r="44232" spans="3:3" ht="15.6" x14ac:dyDescent="0.3">
      <c r="C44232" s="227"/>
    </row>
    <row r="44233" spans="3:3" ht="15.6" x14ac:dyDescent="0.3">
      <c r="C44233" s="227"/>
    </row>
    <row r="44234" spans="3:3" ht="15.6" x14ac:dyDescent="0.3">
      <c r="C44234" s="227"/>
    </row>
    <row r="44235" spans="3:3" ht="15.6" x14ac:dyDescent="0.3">
      <c r="C44235" s="227"/>
    </row>
    <row r="44236" spans="3:3" ht="15.6" x14ac:dyDescent="0.3">
      <c r="C44236" s="227"/>
    </row>
    <row r="44237" spans="3:3" ht="15.6" x14ac:dyDescent="0.3">
      <c r="C44237" s="227"/>
    </row>
    <row r="44238" spans="3:3" ht="15.6" x14ac:dyDescent="0.3">
      <c r="C44238" s="227"/>
    </row>
    <row r="44239" spans="3:3" ht="15.6" x14ac:dyDescent="0.3">
      <c r="C44239" s="227"/>
    </row>
    <row r="44240" spans="3:3" ht="15.6" x14ac:dyDescent="0.3">
      <c r="C44240" s="227"/>
    </row>
    <row r="44241" spans="3:3" ht="15.6" x14ac:dyDescent="0.3">
      <c r="C44241" s="227"/>
    </row>
    <row r="44242" spans="3:3" ht="15.6" x14ac:dyDescent="0.3">
      <c r="C44242" s="227"/>
    </row>
    <row r="44243" spans="3:3" ht="15.6" x14ac:dyDescent="0.3">
      <c r="C44243" s="227"/>
    </row>
    <row r="44244" spans="3:3" ht="15.6" x14ac:dyDescent="0.3">
      <c r="C44244" s="227"/>
    </row>
    <row r="44245" spans="3:3" ht="15.6" x14ac:dyDescent="0.3">
      <c r="C44245" s="227"/>
    </row>
    <row r="44246" spans="3:3" ht="15.6" x14ac:dyDescent="0.3">
      <c r="C44246" s="227"/>
    </row>
    <row r="44247" spans="3:3" ht="15.6" x14ac:dyDescent="0.3">
      <c r="C44247" s="227"/>
    </row>
    <row r="44248" spans="3:3" ht="15.6" x14ac:dyDescent="0.3">
      <c r="C44248" s="227"/>
    </row>
    <row r="44249" spans="3:3" ht="15.6" x14ac:dyDescent="0.3">
      <c r="C44249" s="227"/>
    </row>
    <row r="44250" spans="3:3" ht="15.6" x14ac:dyDescent="0.3">
      <c r="C44250" s="227"/>
    </row>
    <row r="44251" spans="3:3" ht="15.6" x14ac:dyDescent="0.3">
      <c r="C44251" s="227"/>
    </row>
    <row r="44252" spans="3:3" ht="15.6" x14ac:dyDescent="0.3">
      <c r="C44252" s="227"/>
    </row>
    <row r="44253" spans="3:3" ht="15.6" x14ac:dyDescent="0.3">
      <c r="C44253" s="227"/>
    </row>
    <row r="44254" spans="3:3" ht="15.6" x14ac:dyDescent="0.3">
      <c r="C44254" s="227"/>
    </row>
    <row r="44255" spans="3:3" ht="15.6" x14ac:dyDescent="0.3">
      <c r="C44255" s="227"/>
    </row>
    <row r="44256" spans="3:3" ht="15.6" x14ac:dyDescent="0.3">
      <c r="C44256" s="227"/>
    </row>
    <row r="44257" spans="3:3" ht="15.6" x14ac:dyDescent="0.3">
      <c r="C44257" s="227"/>
    </row>
    <row r="44258" spans="3:3" ht="15.6" x14ac:dyDescent="0.3">
      <c r="C44258" s="227"/>
    </row>
    <row r="44259" spans="3:3" ht="15.6" x14ac:dyDescent="0.3">
      <c r="C44259" s="227"/>
    </row>
    <row r="44260" spans="3:3" ht="15.6" x14ac:dyDescent="0.3">
      <c r="C44260" s="227"/>
    </row>
    <row r="44261" spans="3:3" ht="15.6" x14ac:dyDescent="0.3">
      <c r="C44261" s="227"/>
    </row>
    <row r="44262" spans="3:3" ht="15.6" x14ac:dyDescent="0.3">
      <c r="C44262" s="227"/>
    </row>
    <row r="44263" spans="3:3" ht="15.6" x14ac:dyDescent="0.3">
      <c r="C44263" s="227"/>
    </row>
    <row r="44264" spans="3:3" ht="15.6" x14ac:dyDescent="0.3">
      <c r="C44264" s="227"/>
    </row>
    <row r="44265" spans="3:3" ht="15.6" x14ac:dyDescent="0.3">
      <c r="C44265" s="227"/>
    </row>
    <row r="44266" spans="3:3" ht="15.6" x14ac:dyDescent="0.3">
      <c r="C44266" s="227"/>
    </row>
    <row r="44267" spans="3:3" ht="15.6" x14ac:dyDescent="0.3">
      <c r="C44267" s="227"/>
    </row>
    <row r="44268" spans="3:3" ht="15.6" x14ac:dyDescent="0.3">
      <c r="C44268" s="227"/>
    </row>
    <row r="44269" spans="3:3" ht="15.6" x14ac:dyDescent="0.3">
      <c r="C44269" s="227"/>
    </row>
    <row r="44270" spans="3:3" ht="15.6" x14ac:dyDescent="0.3">
      <c r="C44270" s="227"/>
    </row>
    <row r="44271" spans="3:3" ht="15.6" x14ac:dyDescent="0.3">
      <c r="C44271" s="227"/>
    </row>
    <row r="44272" spans="3:3" ht="15.6" x14ac:dyDescent="0.3">
      <c r="C44272" s="227"/>
    </row>
    <row r="44273" spans="3:3" ht="15.6" x14ac:dyDescent="0.3">
      <c r="C44273" s="227"/>
    </row>
    <row r="44274" spans="3:3" ht="15.6" x14ac:dyDescent="0.3">
      <c r="C44274" s="227"/>
    </row>
    <row r="44275" spans="3:3" ht="15.6" x14ac:dyDescent="0.3">
      <c r="C44275" s="227"/>
    </row>
    <row r="44276" spans="3:3" ht="15.6" x14ac:dyDescent="0.3">
      <c r="C44276" s="227"/>
    </row>
    <row r="44277" spans="3:3" ht="15.6" x14ac:dyDescent="0.3">
      <c r="C44277" s="227"/>
    </row>
    <row r="44278" spans="3:3" ht="15.6" x14ac:dyDescent="0.3">
      <c r="C44278" s="227"/>
    </row>
    <row r="44279" spans="3:3" ht="15.6" x14ac:dyDescent="0.3">
      <c r="C44279" s="227"/>
    </row>
    <row r="44280" spans="3:3" ht="15.6" x14ac:dyDescent="0.3">
      <c r="C44280" s="227"/>
    </row>
    <row r="44281" spans="3:3" ht="15.6" x14ac:dyDescent="0.3">
      <c r="C44281" s="227"/>
    </row>
    <row r="44282" spans="3:3" ht="15.6" x14ac:dyDescent="0.3">
      <c r="C44282" s="227"/>
    </row>
    <row r="44283" spans="3:3" ht="15.6" x14ac:dyDescent="0.3">
      <c r="C44283" s="227"/>
    </row>
    <row r="44284" spans="3:3" ht="15.6" x14ac:dyDescent="0.3">
      <c r="C44284" s="227"/>
    </row>
    <row r="44285" spans="3:3" ht="15.6" x14ac:dyDescent="0.3">
      <c r="C44285" s="227"/>
    </row>
    <row r="44286" spans="3:3" ht="15.6" x14ac:dyDescent="0.3">
      <c r="C44286" s="227"/>
    </row>
    <row r="44287" spans="3:3" ht="15.6" x14ac:dyDescent="0.3">
      <c r="C44287" s="227"/>
    </row>
    <row r="44288" spans="3:3" ht="15.6" x14ac:dyDescent="0.3">
      <c r="C44288" s="227"/>
    </row>
    <row r="44289" spans="3:3" ht="15.6" x14ac:dyDescent="0.3">
      <c r="C44289" s="227"/>
    </row>
    <row r="44290" spans="3:3" ht="15.6" x14ac:dyDescent="0.3">
      <c r="C44290" s="227"/>
    </row>
    <row r="44291" spans="3:3" ht="15.6" x14ac:dyDescent="0.3">
      <c r="C44291" s="227"/>
    </row>
    <row r="44292" spans="3:3" ht="15.6" x14ac:dyDescent="0.3">
      <c r="C44292" s="227"/>
    </row>
    <row r="44293" spans="3:3" ht="15.6" x14ac:dyDescent="0.3">
      <c r="C44293" s="227"/>
    </row>
    <row r="44294" spans="3:3" ht="15.6" x14ac:dyDescent="0.3">
      <c r="C44294" s="227"/>
    </row>
    <row r="44295" spans="3:3" ht="15.6" x14ac:dyDescent="0.3">
      <c r="C44295" s="227"/>
    </row>
    <row r="44296" spans="3:3" ht="15.6" x14ac:dyDescent="0.3">
      <c r="C44296" s="227"/>
    </row>
    <row r="44297" spans="3:3" ht="15.6" x14ac:dyDescent="0.3">
      <c r="C44297" s="227"/>
    </row>
    <row r="44298" spans="3:3" ht="15.6" x14ac:dyDescent="0.3">
      <c r="C44298" s="227"/>
    </row>
    <row r="44299" spans="3:3" ht="15.6" x14ac:dyDescent="0.3">
      <c r="C44299" s="227"/>
    </row>
    <row r="44300" spans="3:3" ht="15.6" x14ac:dyDescent="0.3">
      <c r="C44300" s="227"/>
    </row>
    <row r="44301" spans="3:3" ht="15.6" x14ac:dyDescent="0.3">
      <c r="C44301" s="227"/>
    </row>
    <row r="44302" spans="3:3" ht="15.6" x14ac:dyDescent="0.3">
      <c r="C44302" s="227"/>
    </row>
    <row r="44303" spans="3:3" ht="15.6" x14ac:dyDescent="0.3">
      <c r="C44303" s="227"/>
    </row>
    <row r="44304" spans="3:3" ht="15.6" x14ac:dyDescent="0.3">
      <c r="C44304" s="227"/>
    </row>
    <row r="44305" spans="3:3" ht="15.6" x14ac:dyDescent="0.3">
      <c r="C44305" s="227"/>
    </row>
    <row r="44306" spans="3:3" ht="15.6" x14ac:dyDescent="0.3">
      <c r="C44306" s="227"/>
    </row>
    <row r="44307" spans="3:3" ht="15.6" x14ac:dyDescent="0.3">
      <c r="C44307" s="227"/>
    </row>
    <row r="44308" spans="3:3" ht="15.6" x14ac:dyDescent="0.3">
      <c r="C44308" s="227"/>
    </row>
    <row r="44309" spans="3:3" ht="15.6" x14ac:dyDescent="0.3">
      <c r="C44309" s="227"/>
    </row>
    <row r="44310" spans="3:3" ht="15.6" x14ac:dyDescent="0.3">
      <c r="C44310" s="227"/>
    </row>
    <row r="44311" spans="3:3" ht="15.6" x14ac:dyDescent="0.3">
      <c r="C44311" s="227"/>
    </row>
    <row r="44312" spans="3:3" ht="15.6" x14ac:dyDescent="0.3">
      <c r="C44312" s="227"/>
    </row>
    <row r="44313" spans="3:3" ht="15.6" x14ac:dyDescent="0.3">
      <c r="C44313" s="227"/>
    </row>
    <row r="44314" spans="3:3" ht="15.6" x14ac:dyDescent="0.3">
      <c r="C44314" s="227"/>
    </row>
    <row r="44315" spans="3:3" ht="15.6" x14ac:dyDescent="0.3">
      <c r="C44315" s="227"/>
    </row>
    <row r="44316" spans="3:3" ht="15.6" x14ac:dyDescent="0.3">
      <c r="C44316" s="227"/>
    </row>
    <row r="44317" spans="3:3" ht="15.6" x14ac:dyDescent="0.3">
      <c r="C44317" s="227"/>
    </row>
    <row r="44318" spans="3:3" ht="15.6" x14ac:dyDescent="0.3">
      <c r="C44318" s="227"/>
    </row>
    <row r="44319" spans="3:3" ht="15.6" x14ac:dyDescent="0.3">
      <c r="C44319" s="227"/>
    </row>
    <row r="44320" spans="3:3" ht="15.6" x14ac:dyDescent="0.3">
      <c r="C44320" s="227"/>
    </row>
    <row r="44321" spans="3:3" ht="15.6" x14ac:dyDescent="0.3">
      <c r="C44321" s="227"/>
    </row>
    <row r="44322" spans="3:3" ht="15.6" x14ac:dyDescent="0.3">
      <c r="C44322" s="227"/>
    </row>
    <row r="44323" spans="3:3" ht="15.6" x14ac:dyDescent="0.3">
      <c r="C44323" s="227"/>
    </row>
    <row r="44324" spans="3:3" ht="15.6" x14ac:dyDescent="0.3">
      <c r="C44324" s="227"/>
    </row>
    <row r="44325" spans="3:3" ht="15.6" x14ac:dyDescent="0.3">
      <c r="C44325" s="227"/>
    </row>
    <row r="44326" spans="3:3" ht="15.6" x14ac:dyDescent="0.3">
      <c r="C44326" s="227"/>
    </row>
    <row r="44327" spans="3:3" ht="15.6" x14ac:dyDescent="0.3">
      <c r="C44327" s="227"/>
    </row>
    <row r="44328" spans="3:3" ht="15.6" x14ac:dyDescent="0.3">
      <c r="C44328" s="227"/>
    </row>
    <row r="44329" spans="3:3" ht="15.6" x14ac:dyDescent="0.3">
      <c r="C44329" s="227"/>
    </row>
    <row r="44330" spans="3:3" ht="15.6" x14ac:dyDescent="0.3">
      <c r="C44330" s="227"/>
    </row>
    <row r="44331" spans="3:3" ht="15.6" x14ac:dyDescent="0.3">
      <c r="C44331" s="227"/>
    </row>
    <row r="44332" spans="3:3" ht="15.6" x14ac:dyDescent="0.3">
      <c r="C44332" s="227"/>
    </row>
    <row r="44333" spans="3:3" ht="15.6" x14ac:dyDescent="0.3">
      <c r="C44333" s="227"/>
    </row>
    <row r="44334" spans="3:3" ht="15.6" x14ac:dyDescent="0.3">
      <c r="C44334" s="227"/>
    </row>
    <row r="44335" spans="3:3" ht="15.6" x14ac:dyDescent="0.3">
      <c r="C44335" s="227"/>
    </row>
    <row r="44336" spans="3:3" ht="15.6" x14ac:dyDescent="0.3">
      <c r="C44336" s="227"/>
    </row>
    <row r="44337" spans="3:3" ht="15.6" x14ac:dyDescent="0.3">
      <c r="C44337" s="227"/>
    </row>
    <row r="44338" spans="3:3" ht="15.6" x14ac:dyDescent="0.3">
      <c r="C44338" s="227"/>
    </row>
    <row r="44339" spans="3:3" ht="15.6" x14ac:dyDescent="0.3">
      <c r="C44339" s="227"/>
    </row>
    <row r="44340" spans="3:3" ht="15.6" x14ac:dyDescent="0.3">
      <c r="C44340" s="227"/>
    </row>
    <row r="44341" spans="3:3" ht="15.6" x14ac:dyDescent="0.3">
      <c r="C44341" s="227"/>
    </row>
    <row r="44342" spans="3:3" ht="15.6" x14ac:dyDescent="0.3">
      <c r="C44342" s="227"/>
    </row>
    <row r="44343" spans="3:3" ht="15.6" x14ac:dyDescent="0.3">
      <c r="C44343" s="227"/>
    </row>
    <row r="44344" spans="3:3" ht="15.6" x14ac:dyDescent="0.3">
      <c r="C44344" s="227"/>
    </row>
    <row r="44345" spans="3:3" ht="15.6" x14ac:dyDescent="0.3">
      <c r="C44345" s="227"/>
    </row>
    <row r="44346" spans="3:3" ht="15.6" x14ac:dyDescent="0.3">
      <c r="C44346" s="227"/>
    </row>
    <row r="44347" spans="3:3" ht="15.6" x14ac:dyDescent="0.3">
      <c r="C44347" s="227"/>
    </row>
    <row r="44348" spans="3:3" ht="15.6" x14ac:dyDescent="0.3">
      <c r="C44348" s="227"/>
    </row>
    <row r="44349" spans="3:3" ht="15.6" x14ac:dyDescent="0.3">
      <c r="C44349" s="227"/>
    </row>
    <row r="44350" spans="3:3" ht="15.6" x14ac:dyDescent="0.3">
      <c r="C44350" s="227"/>
    </row>
    <row r="44351" spans="3:3" ht="15.6" x14ac:dyDescent="0.3">
      <c r="C44351" s="227"/>
    </row>
    <row r="44352" spans="3:3" ht="15.6" x14ac:dyDescent="0.3">
      <c r="C44352" s="227"/>
    </row>
    <row r="44353" spans="3:3" ht="15.6" x14ac:dyDescent="0.3">
      <c r="C44353" s="227"/>
    </row>
    <row r="44354" spans="3:3" ht="15.6" x14ac:dyDescent="0.3">
      <c r="C44354" s="227"/>
    </row>
    <row r="44355" spans="3:3" ht="15.6" x14ac:dyDescent="0.3">
      <c r="C44355" s="227"/>
    </row>
    <row r="44356" spans="3:3" ht="15.6" x14ac:dyDescent="0.3">
      <c r="C44356" s="227"/>
    </row>
    <row r="44357" spans="3:3" ht="15.6" x14ac:dyDescent="0.3">
      <c r="C44357" s="227"/>
    </row>
    <row r="44358" spans="3:3" ht="15.6" x14ac:dyDescent="0.3">
      <c r="C44358" s="227"/>
    </row>
    <row r="44359" spans="3:3" ht="15.6" x14ac:dyDescent="0.3">
      <c r="C44359" s="227"/>
    </row>
    <row r="44360" spans="3:3" ht="15.6" x14ac:dyDescent="0.3">
      <c r="C44360" s="227"/>
    </row>
    <row r="44361" spans="3:3" ht="15.6" x14ac:dyDescent="0.3">
      <c r="C44361" s="227"/>
    </row>
    <row r="44362" spans="3:3" ht="15.6" x14ac:dyDescent="0.3">
      <c r="C44362" s="227"/>
    </row>
    <row r="44363" spans="3:3" ht="15.6" x14ac:dyDescent="0.3">
      <c r="C44363" s="227"/>
    </row>
    <row r="44364" spans="3:3" ht="15.6" x14ac:dyDescent="0.3">
      <c r="C44364" s="227"/>
    </row>
    <row r="44365" spans="3:3" ht="15.6" x14ac:dyDescent="0.3">
      <c r="C44365" s="227"/>
    </row>
    <row r="44366" spans="3:3" ht="15.6" x14ac:dyDescent="0.3">
      <c r="C44366" s="227"/>
    </row>
    <row r="44367" spans="3:3" ht="15.6" x14ac:dyDescent="0.3">
      <c r="C44367" s="227"/>
    </row>
    <row r="44368" spans="3:3" ht="15.6" x14ac:dyDescent="0.3">
      <c r="C44368" s="227"/>
    </row>
    <row r="44369" spans="3:3" ht="15.6" x14ac:dyDescent="0.3">
      <c r="C44369" s="227"/>
    </row>
    <row r="44370" spans="3:3" ht="15.6" x14ac:dyDescent="0.3">
      <c r="C44370" s="227"/>
    </row>
    <row r="44371" spans="3:3" ht="15.6" x14ac:dyDescent="0.3">
      <c r="C44371" s="227"/>
    </row>
    <row r="44372" spans="3:3" ht="15.6" x14ac:dyDescent="0.3">
      <c r="C44372" s="227"/>
    </row>
    <row r="44373" spans="3:3" ht="15.6" x14ac:dyDescent="0.3">
      <c r="C44373" s="227"/>
    </row>
    <row r="44374" spans="3:3" ht="15.6" x14ac:dyDescent="0.3">
      <c r="C44374" s="227"/>
    </row>
    <row r="44375" spans="3:3" ht="15.6" x14ac:dyDescent="0.3">
      <c r="C44375" s="227"/>
    </row>
    <row r="44376" spans="3:3" ht="15.6" x14ac:dyDescent="0.3">
      <c r="C44376" s="227"/>
    </row>
    <row r="44377" spans="3:3" ht="15.6" x14ac:dyDescent="0.3">
      <c r="C44377" s="227"/>
    </row>
    <row r="44378" spans="3:3" ht="15.6" x14ac:dyDescent="0.3">
      <c r="C44378" s="227"/>
    </row>
    <row r="44379" spans="3:3" ht="15.6" x14ac:dyDescent="0.3">
      <c r="C44379" s="227"/>
    </row>
    <row r="44380" spans="3:3" ht="15.6" x14ac:dyDescent="0.3">
      <c r="C44380" s="227"/>
    </row>
    <row r="44381" spans="3:3" ht="15.6" x14ac:dyDescent="0.3">
      <c r="C44381" s="227"/>
    </row>
    <row r="44382" spans="3:3" ht="15.6" x14ac:dyDescent="0.3">
      <c r="C44382" s="227"/>
    </row>
    <row r="44383" spans="3:3" ht="15.6" x14ac:dyDescent="0.3">
      <c r="C44383" s="227"/>
    </row>
    <row r="44384" spans="3:3" ht="15.6" x14ac:dyDescent="0.3">
      <c r="C44384" s="227"/>
    </row>
    <row r="44385" spans="3:3" ht="15.6" x14ac:dyDescent="0.3">
      <c r="C44385" s="227"/>
    </row>
    <row r="44386" spans="3:3" ht="15.6" x14ac:dyDescent="0.3">
      <c r="C44386" s="227"/>
    </row>
    <row r="44387" spans="3:3" ht="15.6" x14ac:dyDescent="0.3">
      <c r="C44387" s="227"/>
    </row>
    <row r="44388" spans="3:3" ht="15.6" x14ac:dyDescent="0.3">
      <c r="C44388" s="227"/>
    </row>
    <row r="44389" spans="3:3" ht="15.6" x14ac:dyDescent="0.3">
      <c r="C44389" s="227"/>
    </row>
    <row r="44390" spans="3:3" ht="15.6" x14ac:dyDescent="0.3">
      <c r="C44390" s="227"/>
    </row>
    <row r="44391" spans="3:3" ht="15.6" x14ac:dyDescent="0.3">
      <c r="C44391" s="227"/>
    </row>
    <row r="44392" spans="3:3" ht="15.6" x14ac:dyDescent="0.3">
      <c r="C44392" s="227"/>
    </row>
    <row r="44393" spans="3:3" ht="15.6" x14ac:dyDescent="0.3">
      <c r="C44393" s="227"/>
    </row>
    <row r="44394" spans="3:3" ht="15.6" x14ac:dyDescent="0.3">
      <c r="C44394" s="227"/>
    </row>
    <row r="44395" spans="3:3" ht="15.6" x14ac:dyDescent="0.3">
      <c r="C44395" s="227"/>
    </row>
    <row r="44396" spans="3:3" ht="15.6" x14ac:dyDescent="0.3">
      <c r="C44396" s="227"/>
    </row>
    <row r="44397" spans="3:3" ht="15.6" x14ac:dyDescent="0.3">
      <c r="C44397" s="227"/>
    </row>
    <row r="44398" spans="3:3" ht="15.6" x14ac:dyDescent="0.3">
      <c r="C44398" s="227"/>
    </row>
    <row r="44399" spans="3:3" ht="15.6" x14ac:dyDescent="0.3">
      <c r="C44399" s="227"/>
    </row>
    <row r="44400" spans="3:3" ht="15.6" x14ac:dyDescent="0.3">
      <c r="C44400" s="227"/>
    </row>
    <row r="44401" spans="3:3" ht="15.6" x14ac:dyDescent="0.3">
      <c r="C44401" s="227"/>
    </row>
    <row r="44402" spans="3:3" ht="15.6" x14ac:dyDescent="0.3">
      <c r="C44402" s="227"/>
    </row>
    <row r="44403" spans="3:3" ht="15.6" x14ac:dyDescent="0.3">
      <c r="C44403" s="227"/>
    </row>
    <row r="44404" spans="3:3" ht="15.6" x14ac:dyDescent="0.3">
      <c r="C44404" s="227"/>
    </row>
    <row r="44405" spans="3:3" ht="15.6" x14ac:dyDescent="0.3">
      <c r="C44405" s="227"/>
    </row>
    <row r="44406" spans="3:3" ht="15.6" x14ac:dyDescent="0.3">
      <c r="C44406" s="227"/>
    </row>
    <row r="44407" spans="3:3" ht="15.6" x14ac:dyDescent="0.3">
      <c r="C44407" s="227"/>
    </row>
    <row r="44408" spans="3:3" ht="15.6" x14ac:dyDescent="0.3">
      <c r="C44408" s="227"/>
    </row>
    <row r="44409" spans="3:3" ht="15.6" x14ac:dyDescent="0.3">
      <c r="C44409" s="227"/>
    </row>
    <row r="44410" spans="3:3" ht="15.6" x14ac:dyDescent="0.3">
      <c r="C44410" s="227"/>
    </row>
    <row r="44411" spans="3:3" ht="15.6" x14ac:dyDescent="0.3">
      <c r="C44411" s="227"/>
    </row>
    <row r="44412" spans="3:3" ht="15.6" x14ac:dyDescent="0.3">
      <c r="C44412" s="227"/>
    </row>
    <row r="44413" spans="3:3" ht="15.6" x14ac:dyDescent="0.3">
      <c r="C44413" s="227"/>
    </row>
    <row r="44414" spans="3:3" ht="15.6" x14ac:dyDescent="0.3">
      <c r="C44414" s="227"/>
    </row>
    <row r="44415" spans="3:3" ht="15.6" x14ac:dyDescent="0.3">
      <c r="C44415" s="227"/>
    </row>
    <row r="44416" spans="3:3" ht="15.6" x14ac:dyDescent="0.3">
      <c r="C44416" s="227"/>
    </row>
    <row r="44417" spans="3:3" ht="15.6" x14ac:dyDescent="0.3">
      <c r="C44417" s="227"/>
    </row>
    <row r="44418" spans="3:3" ht="15.6" x14ac:dyDescent="0.3">
      <c r="C44418" s="227"/>
    </row>
    <row r="44419" spans="3:3" ht="15.6" x14ac:dyDescent="0.3">
      <c r="C44419" s="227"/>
    </row>
    <row r="44420" spans="3:3" ht="15.6" x14ac:dyDescent="0.3">
      <c r="C44420" s="227"/>
    </row>
    <row r="44421" spans="3:3" ht="15.6" x14ac:dyDescent="0.3">
      <c r="C44421" s="227"/>
    </row>
    <row r="44422" spans="3:3" ht="15.6" x14ac:dyDescent="0.3">
      <c r="C44422" s="227"/>
    </row>
    <row r="44423" spans="3:3" ht="15.6" x14ac:dyDescent="0.3">
      <c r="C44423" s="227"/>
    </row>
    <row r="44424" spans="3:3" ht="15.6" x14ac:dyDescent="0.3">
      <c r="C44424" s="227"/>
    </row>
    <row r="44425" spans="3:3" ht="15.6" x14ac:dyDescent="0.3">
      <c r="C44425" s="227"/>
    </row>
    <row r="44426" spans="3:3" ht="15.6" x14ac:dyDescent="0.3">
      <c r="C44426" s="227"/>
    </row>
    <row r="44427" spans="3:3" ht="15.6" x14ac:dyDescent="0.3">
      <c r="C44427" s="227"/>
    </row>
    <row r="44428" spans="3:3" ht="15.6" x14ac:dyDescent="0.3">
      <c r="C44428" s="227"/>
    </row>
    <row r="44429" spans="3:3" ht="15.6" x14ac:dyDescent="0.3">
      <c r="C44429" s="227"/>
    </row>
    <row r="44430" spans="3:3" ht="15.6" x14ac:dyDescent="0.3">
      <c r="C44430" s="227"/>
    </row>
    <row r="44431" spans="3:3" ht="15.6" x14ac:dyDescent="0.3">
      <c r="C44431" s="227"/>
    </row>
    <row r="44432" spans="3:3" ht="15.6" x14ac:dyDescent="0.3">
      <c r="C44432" s="227"/>
    </row>
    <row r="44433" spans="3:3" ht="15.6" x14ac:dyDescent="0.3">
      <c r="C44433" s="227"/>
    </row>
    <row r="44434" spans="3:3" ht="15.6" x14ac:dyDescent="0.3">
      <c r="C44434" s="227"/>
    </row>
    <row r="44435" spans="3:3" ht="15.6" x14ac:dyDescent="0.3">
      <c r="C44435" s="227"/>
    </row>
    <row r="44436" spans="3:3" ht="15.6" x14ac:dyDescent="0.3">
      <c r="C44436" s="227"/>
    </row>
    <row r="44437" spans="3:3" ht="15.6" x14ac:dyDescent="0.3">
      <c r="C44437" s="227"/>
    </row>
    <row r="44438" spans="3:3" ht="15.6" x14ac:dyDescent="0.3">
      <c r="C44438" s="227"/>
    </row>
    <row r="44439" spans="3:3" ht="15.6" x14ac:dyDescent="0.3">
      <c r="C44439" s="227"/>
    </row>
    <row r="44440" spans="3:3" ht="15.6" x14ac:dyDescent="0.3">
      <c r="C44440" s="227"/>
    </row>
    <row r="44441" spans="3:3" ht="15.6" x14ac:dyDescent="0.3">
      <c r="C44441" s="227"/>
    </row>
    <row r="44442" spans="3:3" ht="15.6" x14ac:dyDescent="0.3">
      <c r="C44442" s="227"/>
    </row>
    <row r="44443" spans="3:3" ht="15.6" x14ac:dyDescent="0.3">
      <c r="C44443" s="227"/>
    </row>
    <row r="44444" spans="3:3" ht="15.6" x14ac:dyDescent="0.3">
      <c r="C44444" s="227"/>
    </row>
    <row r="44445" spans="3:3" ht="15.6" x14ac:dyDescent="0.3">
      <c r="C44445" s="227"/>
    </row>
    <row r="44446" spans="3:3" ht="15.6" x14ac:dyDescent="0.3">
      <c r="C44446" s="227"/>
    </row>
    <row r="44447" spans="3:3" ht="15.6" x14ac:dyDescent="0.3">
      <c r="C44447" s="227"/>
    </row>
    <row r="44448" spans="3:3" ht="15.6" x14ac:dyDescent="0.3">
      <c r="C44448" s="227"/>
    </row>
    <row r="44449" spans="3:3" ht="15.6" x14ac:dyDescent="0.3">
      <c r="C44449" s="227"/>
    </row>
    <row r="44450" spans="3:3" ht="15.6" x14ac:dyDescent="0.3">
      <c r="C44450" s="227"/>
    </row>
    <row r="44451" spans="3:3" ht="15.6" x14ac:dyDescent="0.3">
      <c r="C44451" s="227"/>
    </row>
    <row r="44452" spans="3:3" ht="15.6" x14ac:dyDescent="0.3">
      <c r="C44452" s="227"/>
    </row>
    <row r="44453" spans="3:3" ht="15.6" x14ac:dyDescent="0.3">
      <c r="C44453" s="227"/>
    </row>
    <row r="44454" spans="3:3" ht="15.6" x14ac:dyDescent="0.3">
      <c r="C44454" s="227"/>
    </row>
    <row r="44455" spans="3:3" ht="15.6" x14ac:dyDescent="0.3">
      <c r="C44455" s="227"/>
    </row>
    <row r="44456" spans="3:3" ht="15.6" x14ac:dyDescent="0.3">
      <c r="C44456" s="227"/>
    </row>
    <row r="44457" spans="3:3" ht="15.6" x14ac:dyDescent="0.3">
      <c r="C44457" s="227"/>
    </row>
    <row r="44458" spans="3:3" ht="15.6" x14ac:dyDescent="0.3">
      <c r="C44458" s="227"/>
    </row>
    <row r="44459" spans="3:3" ht="15.6" x14ac:dyDescent="0.3">
      <c r="C44459" s="227"/>
    </row>
    <row r="44460" spans="3:3" ht="15.6" x14ac:dyDescent="0.3">
      <c r="C44460" s="227"/>
    </row>
    <row r="44461" spans="3:3" ht="15.6" x14ac:dyDescent="0.3">
      <c r="C44461" s="227"/>
    </row>
    <row r="44462" spans="3:3" ht="15.6" x14ac:dyDescent="0.3">
      <c r="C44462" s="227"/>
    </row>
    <row r="44463" spans="3:3" ht="15.6" x14ac:dyDescent="0.3">
      <c r="C44463" s="227"/>
    </row>
    <row r="44464" spans="3:3" ht="15.6" x14ac:dyDescent="0.3">
      <c r="C44464" s="227"/>
    </row>
    <row r="44465" spans="3:3" ht="15.6" x14ac:dyDescent="0.3">
      <c r="C44465" s="227"/>
    </row>
    <row r="44466" spans="3:3" ht="15.6" x14ac:dyDescent="0.3">
      <c r="C44466" s="227"/>
    </row>
    <row r="44467" spans="3:3" ht="15.6" x14ac:dyDescent="0.3">
      <c r="C44467" s="227"/>
    </row>
    <row r="44468" spans="3:3" ht="15.6" x14ac:dyDescent="0.3">
      <c r="C44468" s="227"/>
    </row>
    <row r="44469" spans="3:3" ht="15.6" x14ac:dyDescent="0.3">
      <c r="C44469" s="227"/>
    </row>
    <row r="44470" spans="3:3" ht="15.6" x14ac:dyDescent="0.3">
      <c r="C44470" s="227"/>
    </row>
    <row r="44471" spans="3:3" ht="15.6" x14ac:dyDescent="0.3">
      <c r="C44471" s="227"/>
    </row>
    <row r="44472" spans="3:3" ht="15.6" x14ac:dyDescent="0.3">
      <c r="C44472" s="227"/>
    </row>
    <row r="44473" spans="3:3" ht="15.6" x14ac:dyDescent="0.3">
      <c r="C44473" s="227"/>
    </row>
    <row r="44474" spans="3:3" ht="15.6" x14ac:dyDescent="0.3">
      <c r="C44474" s="227"/>
    </row>
    <row r="44475" spans="3:3" ht="15.6" x14ac:dyDescent="0.3">
      <c r="C44475" s="227"/>
    </row>
    <row r="44476" spans="3:3" ht="15.6" x14ac:dyDescent="0.3">
      <c r="C44476" s="227"/>
    </row>
    <row r="44477" spans="3:3" ht="15.6" x14ac:dyDescent="0.3">
      <c r="C44477" s="227"/>
    </row>
    <row r="44478" spans="3:3" ht="15.6" x14ac:dyDescent="0.3">
      <c r="C44478" s="227"/>
    </row>
    <row r="44479" spans="3:3" ht="15.6" x14ac:dyDescent="0.3">
      <c r="C44479" s="227"/>
    </row>
    <row r="44480" spans="3:3" ht="15.6" x14ac:dyDescent="0.3">
      <c r="C44480" s="227"/>
    </row>
    <row r="44481" spans="3:3" ht="15.6" x14ac:dyDescent="0.3">
      <c r="C44481" s="227"/>
    </row>
    <row r="44482" spans="3:3" ht="15.6" x14ac:dyDescent="0.3">
      <c r="C44482" s="227"/>
    </row>
    <row r="44483" spans="3:3" ht="15.6" x14ac:dyDescent="0.3">
      <c r="C44483" s="227"/>
    </row>
    <row r="44484" spans="3:3" ht="15.6" x14ac:dyDescent="0.3">
      <c r="C44484" s="227"/>
    </row>
    <row r="44485" spans="3:3" ht="15.6" x14ac:dyDescent="0.3">
      <c r="C44485" s="227"/>
    </row>
    <row r="44486" spans="3:3" ht="15.6" x14ac:dyDescent="0.3">
      <c r="C44486" s="227"/>
    </row>
    <row r="44487" spans="3:3" ht="15.6" x14ac:dyDescent="0.3">
      <c r="C44487" s="227"/>
    </row>
    <row r="44488" spans="3:3" ht="15.6" x14ac:dyDescent="0.3">
      <c r="C44488" s="227"/>
    </row>
    <row r="44489" spans="3:3" ht="15.6" x14ac:dyDescent="0.3">
      <c r="C44489" s="227"/>
    </row>
    <row r="44490" spans="3:3" ht="15.6" x14ac:dyDescent="0.3">
      <c r="C44490" s="227"/>
    </row>
    <row r="44491" spans="3:3" ht="15.6" x14ac:dyDescent="0.3">
      <c r="C44491" s="227"/>
    </row>
    <row r="44492" spans="3:3" ht="15.6" x14ac:dyDescent="0.3">
      <c r="C44492" s="227"/>
    </row>
    <row r="44493" spans="3:3" ht="15.6" x14ac:dyDescent="0.3">
      <c r="C44493" s="227"/>
    </row>
    <row r="44494" spans="3:3" ht="15.6" x14ac:dyDescent="0.3">
      <c r="C44494" s="227"/>
    </row>
    <row r="44495" spans="3:3" ht="15.6" x14ac:dyDescent="0.3">
      <c r="C44495" s="227"/>
    </row>
    <row r="44496" spans="3:3" ht="15.6" x14ac:dyDescent="0.3">
      <c r="C44496" s="227"/>
    </row>
    <row r="44497" spans="3:3" ht="15.6" x14ac:dyDescent="0.3">
      <c r="C44497" s="227"/>
    </row>
    <row r="44498" spans="3:3" ht="15.6" x14ac:dyDescent="0.3">
      <c r="C44498" s="227"/>
    </row>
    <row r="44499" spans="3:3" ht="15.6" x14ac:dyDescent="0.3">
      <c r="C44499" s="227"/>
    </row>
    <row r="44500" spans="3:3" ht="15.6" x14ac:dyDescent="0.3">
      <c r="C44500" s="227"/>
    </row>
    <row r="44501" spans="3:3" ht="15.6" x14ac:dyDescent="0.3">
      <c r="C44501" s="227"/>
    </row>
    <row r="44502" spans="3:3" ht="15.6" x14ac:dyDescent="0.3">
      <c r="C44502" s="227"/>
    </row>
    <row r="44503" spans="3:3" ht="15.6" x14ac:dyDescent="0.3">
      <c r="C44503" s="227"/>
    </row>
    <row r="44504" spans="3:3" ht="15.6" x14ac:dyDescent="0.3">
      <c r="C44504" s="227"/>
    </row>
    <row r="44505" spans="3:3" ht="15.6" x14ac:dyDescent="0.3">
      <c r="C44505" s="227"/>
    </row>
    <row r="44506" spans="3:3" ht="15.6" x14ac:dyDescent="0.3">
      <c r="C44506" s="227"/>
    </row>
    <row r="44507" spans="3:3" ht="15.6" x14ac:dyDescent="0.3">
      <c r="C44507" s="227"/>
    </row>
    <row r="44508" spans="3:3" ht="15.6" x14ac:dyDescent="0.3">
      <c r="C44508" s="227"/>
    </row>
    <row r="44509" spans="3:3" ht="15.6" x14ac:dyDescent="0.3">
      <c r="C44509" s="227"/>
    </row>
    <row r="44510" spans="3:3" ht="15.6" x14ac:dyDescent="0.3">
      <c r="C44510" s="227"/>
    </row>
    <row r="44511" spans="3:3" ht="15.6" x14ac:dyDescent="0.3">
      <c r="C44511" s="227"/>
    </row>
    <row r="44512" spans="3:3" ht="15.6" x14ac:dyDescent="0.3">
      <c r="C44512" s="227"/>
    </row>
    <row r="44513" spans="3:3" ht="15.6" x14ac:dyDescent="0.3">
      <c r="C44513" s="227"/>
    </row>
    <row r="44514" spans="3:3" ht="15.6" x14ac:dyDescent="0.3">
      <c r="C44514" s="227"/>
    </row>
    <row r="44515" spans="3:3" ht="15.6" x14ac:dyDescent="0.3">
      <c r="C44515" s="227"/>
    </row>
    <row r="44516" spans="3:3" ht="15.6" x14ac:dyDescent="0.3">
      <c r="C44516" s="227"/>
    </row>
    <row r="44517" spans="3:3" ht="15.6" x14ac:dyDescent="0.3">
      <c r="C44517" s="227"/>
    </row>
    <row r="44518" spans="3:3" ht="15.6" x14ac:dyDescent="0.3">
      <c r="C44518" s="227"/>
    </row>
    <row r="44519" spans="3:3" ht="15.6" x14ac:dyDescent="0.3">
      <c r="C44519" s="227"/>
    </row>
    <row r="44520" spans="3:3" ht="15.6" x14ac:dyDescent="0.3">
      <c r="C44520" s="227"/>
    </row>
    <row r="44521" spans="3:3" ht="15.6" x14ac:dyDescent="0.3">
      <c r="C44521" s="227"/>
    </row>
    <row r="44522" spans="3:3" ht="15.6" x14ac:dyDescent="0.3">
      <c r="C44522" s="227"/>
    </row>
    <row r="44523" spans="3:3" ht="15.6" x14ac:dyDescent="0.3">
      <c r="C44523" s="227"/>
    </row>
    <row r="44524" spans="3:3" ht="15.6" x14ac:dyDescent="0.3">
      <c r="C44524" s="227"/>
    </row>
    <row r="44525" spans="3:3" ht="15.6" x14ac:dyDescent="0.3">
      <c r="C44525" s="227"/>
    </row>
    <row r="44526" spans="3:3" ht="15.6" x14ac:dyDescent="0.3">
      <c r="C44526" s="227"/>
    </row>
    <row r="44527" spans="3:3" ht="15.6" x14ac:dyDescent="0.3">
      <c r="C44527" s="227"/>
    </row>
    <row r="44528" spans="3:3" ht="15.6" x14ac:dyDescent="0.3">
      <c r="C44528" s="227"/>
    </row>
    <row r="44529" spans="3:3" ht="15.6" x14ac:dyDescent="0.3">
      <c r="C44529" s="227"/>
    </row>
    <row r="44530" spans="3:3" ht="15.6" x14ac:dyDescent="0.3">
      <c r="C44530" s="227"/>
    </row>
    <row r="44531" spans="3:3" ht="15.6" x14ac:dyDescent="0.3">
      <c r="C44531" s="227"/>
    </row>
    <row r="44532" spans="3:3" ht="15.6" x14ac:dyDescent="0.3">
      <c r="C44532" s="227"/>
    </row>
    <row r="44533" spans="3:3" ht="15.6" x14ac:dyDescent="0.3">
      <c r="C44533" s="227"/>
    </row>
    <row r="44534" spans="3:3" ht="15.6" x14ac:dyDescent="0.3">
      <c r="C44534" s="227"/>
    </row>
    <row r="44535" spans="3:3" ht="15.6" x14ac:dyDescent="0.3">
      <c r="C44535" s="227"/>
    </row>
    <row r="44536" spans="3:3" ht="15.6" x14ac:dyDescent="0.3">
      <c r="C44536" s="227"/>
    </row>
    <row r="44537" spans="3:3" ht="15.6" x14ac:dyDescent="0.3">
      <c r="C44537" s="227"/>
    </row>
    <row r="44538" spans="3:3" ht="15.6" x14ac:dyDescent="0.3">
      <c r="C44538" s="227"/>
    </row>
    <row r="44539" spans="3:3" ht="15.6" x14ac:dyDescent="0.3">
      <c r="C44539" s="227"/>
    </row>
    <row r="44540" spans="3:3" ht="15.6" x14ac:dyDescent="0.3">
      <c r="C44540" s="227"/>
    </row>
    <row r="44541" spans="3:3" ht="15.6" x14ac:dyDescent="0.3">
      <c r="C44541" s="227"/>
    </row>
    <row r="44542" spans="3:3" ht="15.6" x14ac:dyDescent="0.3">
      <c r="C44542" s="227"/>
    </row>
    <row r="44543" spans="3:3" ht="15.6" x14ac:dyDescent="0.3">
      <c r="C44543" s="227"/>
    </row>
    <row r="44544" spans="3:3" ht="15.6" x14ac:dyDescent="0.3">
      <c r="C44544" s="227"/>
    </row>
    <row r="44545" spans="3:3" ht="15.6" x14ac:dyDescent="0.3">
      <c r="C44545" s="227"/>
    </row>
    <row r="44546" spans="3:3" ht="15.6" x14ac:dyDescent="0.3">
      <c r="C44546" s="227"/>
    </row>
    <row r="44547" spans="3:3" ht="15.6" x14ac:dyDescent="0.3">
      <c r="C44547" s="227"/>
    </row>
    <row r="44548" spans="3:3" ht="15.6" x14ac:dyDescent="0.3">
      <c r="C44548" s="227"/>
    </row>
    <row r="44549" spans="3:3" ht="15.6" x14ac:dyDescent="0.3">
      <c r="C44549" s="227"/>
    </row>
    <row r="44550" spans="3:3" ht="15.6" x14ac:dyDescent="0.3">
      <c r="C44550" s="227"/>
    </row>
    <row r="44551" spans="3:3" ht="15.6" x14ac:dyDescent="0.3">
      <c r="C44551" s="227"/>
    </row>
    <row r="44552" spans="3:3" ht="15.6" x14ac:dyDescent="0.3">
      <c r="C44552" s="227"/>
    </row>
    <row r="44553" spans="3:3" ht="15.6" x14ac:dyDescent="0.3">
      <c r="C44553" s="227"/>
    </row>
    <row r="44554" spans="3:3" ht="15.6" x14ac:dyDescent="0.3">
      <c r="C44554" s="227"/>
    </row>
    <row r="44555" spans="3:3" ht="15.6" x14ac:dyDescent="0.3">
      <c r="C44555" s="227"/>
    </row>
    <row r="44556" spans="3:3" ht="15.6" x14ac:dyDescent="0.3">
      <c r="C44556" s="227"/>
    </row>
    <row r="44557" spans="3:3" ht="15.6" x14ac:dyDescent="0.3">
      <c r="C44557" s="227"/>
    </row>
    <row r="44558" spans="3:3" ht="15.6" x14ac:dyDescent="0.3">
      <c r="C44558" s="227"/>
    </row>
    <row r="44559" spans="3:3" ht="15.6" x14ac:dyDescent="0.3">
      <c r="C44559" s="227"/>
    </row>
    <row r="44560" spans="3:3" ht="15.6" x14ac:dyDescent="0.3">
      <c r="C44560" s="227"/>
    </row>
    <row r="44561" spans="3:3" ht="15.6" x14ac:dyDescent="0.3">
      <c r="C44561" s="227"/>
    </row>
    <row r="44562" spans="3:3" ht="15.6" x14ac:dyDescent="0.3">
      <c r="C44562" s="227"/>
    </row>
    <row r="44563" spans="3:3" ht="15.6" x14ac:dyDescent="0.3">
      <c r="C44563" s="227"/>
    </row>
    <row r="44564" spans="3:3" ht="15.6" x14ac:dyDescent="0.3">
      <c r="C44564" s="227"/>
    </row>
    <row r="44565" spans="3:3" ht="15.6" x14ac:dyDescent="0.3">
      <c r="C44565" s="227"/>
    </row>
    <row r="44566" spans="3:3" ht="15.6" x14ac:dyDescent="0.3">
      <c r="C44566" s="227"/>
    </row>
    <row r="44567" spans="3:3" ht="15.6" x14ac:dyDescent="0.3">
      <c r="C44567" s="227"/>
    </row>
    <row r="44568" spans="3:3" ht="15.6" x14ac:dyDescent="0.3">
      <c r="C44568" s="227"/>
    </row>
    <row r="44569" spans="3:3" ht="15.6" x14ac:dyDescent="0.3">
      <c r="C44569" s="227"/>
    </row>
    <row r="44570" spans="3:3" ht="15.6" x14ac:dyDescent="0.3">
      <c r="C44570" s="227"/>
    </row>
    <row r="44571" spans="3:3" ht="15.6" x14ac:dyDescent="0.3">
      <c r="C44571" s="227"/>
    </row>
    <row r="44572" spans="3:3" ht="15.6" x14ac:dyDescent="0.3">
      <c r="C44572" s="227"/>
    </row>
    <row r="44573" spans="3:3" ht="15.6" x14ac:dyDescent="0.3">
      <c r="C44573" s="227"/>
    </row>
    <row r="44574" spans="3:3" ht="15.6" x14ac:dyDescent="0.3">
      <c r="C44574" s="227"/>
    </row>
    <row r="44575" spans="3:3" ht="15.6" x14ac:dyDescent="0.3">
      <c r="C44575" s="227"/>
    </row>
    <row r="44576" spans="3:3" ht="15.6" x14ac:dyDescent="0.3">
      <c r="C44576" s="227"/>
    </row>
    <row r="44577" spans="3:3" ht="15.6" x14ac:dyDescent="0.3">
      <c r="C44577" s="227"/>
    </row>
    <row r="44578" spans="3:3" ht="15.6" x14ac:dyDescent="0.3">
      <c r="C44578" s="227"/>
    </row>
    <row r="44579" spans="3:3" ht="15.6" x14ac:dyDescent="0.3">
      <c r="C44579" s="227"/>
    </row>
    <row r="44580" spans="3:3" ht="15.6" x14ac:dyDescent="0.3">
      <c r="C44580" s="227"/>
    </row>
    <row r="44581" spans="3:3" ht="15.6" x14ac:dyDescent="0.3">
      <c r="C44581" s="227"/>
    </row>
    <row r="44582" spans="3:3" ht="15.6" x14ac:dyDescent="0.3">
      <c r="C44582" s="227"/>
    </row>
    <row r="44583" spans="3:3" ht="15.6" x14ac:dyDescent="0.3">
      <c r="C44583" s="227"/>
    </row>
    <row r="44584" spans="3:3" ht="15.6" x14ac:dyDescent="0.3">
      <c r="C44584" s="227"/>
    </row>
    <row r="44585" spans="3:3" ht="15.6" x14ac:dyDescent="0.3">
      <c r="C44585" s="227"/>
    </row>
    <row r="44586" spans="3:3" ht="15.6" x14ac:dyDescent="0.3">
      <c r="C44586" s="227"/>
    </row>
    <row r="44587" spans="3:3" ht="15.6" x14ac:dyDescent="0.3">
      <c r="C44587" s="227"/>
    </row>
    <row r="44588" spans="3:3" ht="15.6" x14ac:dyDescent="0.3">
      <c r="C44588" s="227"/>
    </row>
    <row r="44589" spans="3:3" ht="15.6" x14ac:dyDescent="0.3">
      <c r="C44589" s="227"/>
    </row>
    <row r="44590" spans="3:3" ht="15.6" x14ac:dyDescent="0.3">
      <c r="C44590" s="227"/>
    </row>
    <row r="44591" spans="3:3" ht="15.6" x14ac:dyDescent="0.3">
      <c r="C44591" s="227"/>
    </row>
    <row r="44592" spans="3:3" ht="15.6" x14ac:dyDescent="0.3">
      <c r="C44592" s="227"/>
    </row>
    <row r="44593" spans="3:3" ht="15.6" x14ac:dyDescent="0.3">
      <c r="C44593" s="227"/>
    </row>
    <row r="44594" spans="3:3" ht="15.6" x14ac:dyDescent="0.3">
      <c r="C44594" s="227"/>
    </row>
    <row r="44595" spans="3:3" ht="15.6" x14ac:dyDescent="0.3">
      <c r="C44595" s="227"/>
    </row>
    <row r="44596" spans="3:3" ht="15.6" x14ac:dyDescent="0.3">
      <c r="C44596" s="227"/>
    </row>
    <row r="44597" spans="3:3" ht="15.6" x14ac:dyDescent="0.3">
      <c r="C44597" s="227"/>
    </row>
    <row r="44598" spans="3:3" ht="15.6" x14ac:dyDescent="0.3">
      <c r="C44598" s="227"/>
    </row>
    <row r="44599" spans="3:3" ht="15.6" x14ac:dyDescent="0.3">
      <c r="C44599" s="227"/>
    </row>
    <row r="44600" spans="3:3" ht="15.6" x14ac:dyDescent="0.3">
      <c r="C44600" s="227"/>
    </row>
    <row r="44601" spans="3:3" ht="15.6" x14ac:dyDescent="0.3">
      <c r="C44601" s="227"/>
    </row>
    <row r="44602" spans="3:3" ht="15.6" x14ac:dyDescent="0.3">
      <c r="C44602" s="227"/>
    </row>
    <row r="44603" spans="3:3" ht="15.6" x14ac:dyDescent="0.3">
      <c r="C44603" s="227"/>
    </row>
    <row r="44604" spans="3:3" ht="15.6" x14ac:dyDescent="0.3">
      <c r="C44604" s="227"/>
    </row>
    <row r="44605" spans="3:3" ht="15.6" x14ac:dyDescent="0.3">
      <c r="C44605" s="227"/>
    </row>
    <row r="44606" spans="3:3" ht="15.6" x14ac:dyDescent="0.3">
      <c r="C44606" s="227"/>
    </row>
    <row r="44607" spans="3:3" ht="15.6" x14ac:dyDescent="0.3">
      <c r="C44607" s="227"/>
    </row>
    <row r="44608" spans="3:3" ht="15.6" x14ac:dyDescent="0.3">
      <c r="C44608" s="227"/>
    </row>
    <row r="44609" spans="3:3" ht="15.6" x14ac:dyDescent="0.3">
      <c r="C44609" s="227"/>
    </row>
    <row r="44610" spans="3:3" ht="15.6" x14ac:dyDescent="0.3">
      <c r="C44610" s="227"/>
    </row>
    <row r="44611" spans="3:3" ht="15.6" x14ac:dyDescent="0.3">
      <c r="C44611" s="227"/>
    </row>
    <row r="44612" spans="3:3" ht="15.6" x14ac:dyDescent="0.3">
      <c r="C44612" s="227"/>
    </row>
    <row r="44613" spans="3:3" ht="15.6" x14ac:dyDescent="0.3">
      <c r="C44613" s="227"/>
    </row>
    <row r="44614" spans="3:3" ht="15.6" x14ac:dyDescent="0.3">
      <c r="C44614" s="227"/>
    </row>
    <row r="44615" spans="3:3" ht="15.6" x14ac:dyDescent="0.3">
      <c r="C44615" s="227"/>
    </row>
    <row r="44616" spans="3:3" ht="15.6" x14ac:dyDescent="0.3">
      <c r="C44616" s="227"/>
    </row>
    <row r="44617" spans="3:3" ht="15.6" x14ac:dyDescent="0.3">
      <c r="C44617" s="227"/>
    </row>
    <row r="44618" spans="3:3" ht="15.6" x14ac:dyDescent="0.3">
      <c r="C44618" s="227"/>
    </row>
    <row r="44619" spans="3:3" ht="15.6" x14ac:dyDescent="0.3">
      <c r="C44619" s="227"/>
    </row>
    <row r="44620" spans="3:3" ht="15.6" x14ac:dyDescent="0.3">
      <c r="C44620" s="227"/>
    </row>
    <row r="44621" spans="3:3" ht="15.6" x14ac:dyDescent="0.3">
      <c r="C44621" s="227"/>
    </row>
    <row r="44622" spans="3:3" ht="15.6" x14ac:dyDescent="0.3">
      <c r="C44622" s="227"/>
    </row>
    <row r="44623" spans="3:3" ht="15.6" x14ac:dyDescent="0.3">
      <c r="C44623" s="227"/>
    </row>
    <row r="44624" spans="3:3" ht="15.6" x14ac:dyDescent="0.3">
      <c r="C44624" s="227"/>
    </row>
    <row r="44625" spans="3:3" ht="15.6" x14ac:dyDescent="0.3">
      <c r="C44625" s="227"/>
    </row>
    <row r="44626" spans="3:3" ht="15.6" x14ac:dyDescent="0.3">
      <c r="C44626" s="227"/>
    </row>
    <row r="44627" spans="3:3" ht="15.6" x14ac:dyDescent="0.3">
      <c r="C44627" s="227"/>
    </row>
    <row r="44628" spans="3:3" ht="15.6" x14ac:dyDescent="0.3">
      <c r="C44628" s="227"/>
    </row>
    <row r="44629" spans="3:3" ht="15.6" x14ac:dyDescent="0.3">
      <c r="C44629" s="227"/>
    </row>
    <row r="44630" spans="3:3" ht="15.6" x14ac:dyDescent="0.3">
      <c r="C44630" s="227"/>
    </row>
    <row r="44631" spans="3:3" ht="15.6" x14ac:dyDescent="0.3">
      <c r="C44631" s="227"/>
    </row>
    <row r="44632" spans="3:3" ht="15.6" x14ac:dyDescent="0.3">
      <c r="C44632" s="227"/>
    </row>
    <row r="44633" spans="3:3" ht="15.6" x14ac:dyDescent="0.3">
      <c r="C44633" s="227"/>
    </row>
    <row r="44634" spans="3:3" ht="15.6" x14ac:dyDescent="0.3">
      <c r="C44634" s="227"/>
    </row>
    <row r="44635" spans="3:3" ht="15.6" x14ac:dyDescent="0.3">
      <c r="C44635" s="227"/>
    </row>
    <row r="44636" spans="3:3" ht="15.6" x14ac:dyDescent="0.3">
      <c r="C44636" s="227"/>
    </row>
    <row r="44637" spans="3:3" ht="15.6" x14ac:dyDescent="0.3">
      <c r="C44637" s="227"/>
    </row>
    <row r="44638" spans="3:3" ht="15.6" x14ac:dyDescent="0.3">
      <c r="C44638" s="227"/>
    </row>
    <row r="44639" spans="3:3" ht="15.6" x14ac:dyDescent="0.3">
      <c r="C44639" s="227"/>
    </row>
    <row r="44640" spans="3:3" ht="15.6" x14ac:dyDescent="0.3">
      <c r="C44640" s="227"/>
    </row>
    <row r="44641" spans="3:3" ht="15.6" x14ac:dyDescent="0.3">
      <c r="C44641" s="227"/>
    </row>
    <row r="44642" spans="3:3" ht="15.6" x14ac:dyDescent="0.3">
      <c r="C44642" s="227"/>
    </row>
    <row r="44643" spans="3:3" ht="15.6" x14ac:dyDescent="0.3">
      <c r="C44643" s="227"/>
    </row>
    <row r="44644" spans="3:3" ht="15.6" x14ac:dyDescent="0.3">
      <c r="C44644" s="227"/>
    </row>
    <row r="44645" spans="3:3" ht="15.6" x14ac:dyDescent="0.3">
      <c r="C44645" s="227"/>
    </row>
    <row r="44646" spans="3:3" ht="15.6" x14ac:dyDescent="0.3">
      <c r="C44646" s="227"/>
    </row>
    <row r="44647" spans="3:3" ht="15.6" x14ac:dyDescent="0.3">
      <c r="C44647" s="227"/>
    </row>
    <row r="44648" spans="3:3" ht="15.6" x14ac:dyDescent="0.3">
      <c r="C44648" s="227"/>
    </row>
    <row r="44649" spans="3:3" ht="15.6" x14ac:dyDescent="0.3">
      <c r="C44649" s="227"/>
    </row>
    <row r="44650" spans="3:3" ht="15.6" x14ac:dyDescent="0.3">
      <c r="C44650" s="227"/>
    </row>
    <row r="44651" spans="3:3" ht="15.6" x14ac:dyDescent="0.3">
      <c r="C44651" s="227"/>
    </row>
    <row r="44652" spans="3:3" ht="15.6" x14ac:dyDescent="0.3">
      <c r="C44652" s="227"/>
    </row>
    <row r="44653" spans="3:3" ht="15.6" x14ac:dyDescent="0.3">
      <c r="C44653" s="227"/>
    </row>
    <row r="44654" spans="3:3" ht="15.6" x14ac:dyDescent="0.3">
      <c r="C44654" s="227"/>
    </row>
    <row r="44655" spans="3:3" ht="15.6" x14ac:dyDescent="0.3">
      <c r="C44655" s="227"/>
    </row>
    <row r="44656" spans="3:3" ht="15.6" x14ac:dyDescent="0.3">
      <c r="C44656" s="227"/>
    </row>
    <row r="44657" spans="3:3" ht="15.6" x14ac:dyDescent="0.3">
      <c r="C44657" s="227"/>
    </row>
    <row r="44658" spans="3:3" ht="15.6" x14ac:dyDescent="0.3">
      <c r="C44658" s="227"/>
    </row>
    <row r="44659" spans="3:3" ht="15.6" x14ac:dyDescent="0.3">
      <c r="C44659" s="227"/>
    </row>
    <row r="44660" spans="3:3" ht="15.6" x14ac:dyDescent="0.3">
      <c r="C44660" s="227"/>
    </row>
    <row r="44661" spans="3:3" ht="15.6" x14ac:dyDescent="0.3">
      <c r="C44661" s="227"/>
    </row>
    <row r="44662" spans="3:3" ht="15.6" x14ac:dyDescent="0.3">
      <c r="C44662" s="227"/>
    </row>
    <row r="44663" spans="3:3" ht="15.6" x14ac:dyDescent="0.3">
      <c r="C44663" s="227"/>
    </row>
    <row r="44664" spans="3:3" ht="15.6" x14ac:dyDescent="0.3">
      <c r="C44664" s="227"/>
    </row>
    <row r="44665" spans="3:3" ht="15.6" x14ac:dyDescent="0.3">
      <c r="C44665" s="227"/>
    </row>
    <row r="44666" spans="3:3" ht="15.6" x14ac:dyDescent="0.3">
      <c r="C44666" s="227"/>
    </row>
    <row r="44667" spans="3:3" ht="15.6" x14ac:dyDescent="0.3">
      <c r="C44667" s="227"/>
    </row>
    <row r="44668" spans="3:3" ht="15.6" x14ac:dyDescent="0.3">
      <c r="C44668" s="227"/>
    </row>
    <row r="44669" spans="3:3" ht="15.6" x14ac:dyDescent="0.3">
      <c r="C44669" s="227"/>
    </row>
    <row r="44670" spans="3:3" ht="15.6" x14ac:dyDescent="0.3">
      <c r="C44670" s="227"/>
    </row>
    <row r="44671" spans="3:3" ht="15.6" x14ac:dyDescent="0.3">
      <c r="C44671" s="227"/>
    </row>
    <row r="44672" spans="3:3" ht="15.6" x14ac:dyDescent="0.3">
      <c r="C44672" s="227"/>
    </row>
    <row r="44673" spans="3:3" ht="15.6" x14ac:dyDescent="0.3">
      <c r="C44673" s="227"/>
    </row>
    <row r="44674" spans="3:3" ht="15.6" x14ac:dyDescent="0.3">
      <c r="C44674" s="227"/>
    </row>
    <row r="44675" spans="3:3" ht="15.6" x14ac:dyDescent="0.3">
      <c r="C44675" s="227"/>
    </row>
    <row r="44676" spans="3:3" ht="15.6" x14ac:dyDescent="0.3">
      <c r="C44676" s="227"/>
    </row>
    <row r="44677" spans="3:3" ht="15.6" x14ac:dyDescent="0.3">
      <c r="C44677" s="227"/>
    </row>
    <row r="44678" spans="3:3" ht="15.6" x14ac:dyDescent="0.3">
      <c r="C44678" s="227"/>
    </row>
    <row r="44679" spans="3:3" ht="15.6" x14ac:dyDescent="0.3">
      <c r="C44679" s="227"/>
    </row>
    <row r="44680" spans="3:3" ht="15.6" x14ac:dyDescent="0.3">
      <c r="C44680" s="227"/>
    </row>
    <row r="44681" spans="3:3" ht="15.6" x14ac:dyDescent="0.3">
      <c r="C44681" s="227"/>
    </row>
    <row r="44682" spans="3:3" ht="15.6" x14ac:dyDescent="0.3">
      <c r="C44682" s="227"/>
    </row>
    <row r="44683" spans="3:3" ht="15.6" x14ac:dyDescent="0.3">
      <c r="C44683" s="227"/>
    </row>
    <row r="44684" spans="3:3" ht="15.6" x14ac:dyDescent="0.3">
      <c r="C44684" s="227"/>
    </row>
    <row r="44685" spans="3:3" ht="15.6" x14ac:dyDescent="0.3">
      <c r="C44685" s="227"/>
    </row>
    <row r="44686" spans="3:3" ht="15.6" x14ac:dyDescent="0.3">
      <c r="C44686" s="227"/>
    </row>
    <row r="44687" spans="3:3" ht="15.6" x14ac:dyDescent="0.3">
      <c r="C44687" s="227"/>
    </row>
    <row r="44688" spans="3:3" ht="15.6" x14ac:dyDescent="0.3">
      <c r="C44688" s="227"/>
    </row>
    <row r="44689" spans="3:3" ht="15.6" x14ac:dyDescent="0.3">
      <c r="C44689" s="227"/>
    </row>
    <row r="44690" spans="3:3" ht="15.6" x14ac:dyDescent="0.3">
      <c r="C44690" s="227"/>
    </row>
    <row r="44691" spans="3:3" ht="15.6" x14ac:dyDescent="0.3">
      <c r="C44691" s="227"/>
    </row>
    <row r="44692" spans="3:3" ht="15.6" x14ac:dyDescent="0.3">
      <c r="C44692" s="227"/>
    </row>
    <row r="44693" spans="3:3" ht="15.6" x14ac:dyDescent="0.3">
      <c r="C44693" s="227"/>
    </row>
    <row r="44694" spans="3:3" ht="15.6" x14ac:dyDescent="0.3">
      <c r="C44694" s="227"/>
    </row>
    <row r="44695" spans="3:3" ht="15.6" x14ac:dyDescent="0.3">
      <c r="C44695" s="227"/>
    </row>
    <row r="44696" spans="3:3" ht="15.6" x14ac:dyDescent="0.3">
      <c r="C44696" s="227"/>
    </row>
    <row r="44697" spans="3:3" ht="15.6" x14ac:dyDescent="0.3">
      <c r="C44697" s="227"/>
    </row>
    <row r="44698" spans="3:3" ht="15.6" x14ac:dyDescent="0.3">
      <c r="C44698" s="227"/>
    </row>
    <row r="44699" spans="3:3" ht="15.6" x14ac:dyDescent="0.3">
      <c r="C44699" s="227"/>
    </row>
    <row r="44700" spans="3:3" ht="15.6" x14ac:dyDescent="0.3">
      <c r="C44700" s="227"/>
    </row>
    <row r="44701" spans="3:3" ht="15.6" x14ac:dyDescent="0.3">
      <c r="C44701" s="227"/>
    </row>
    <row r="44702" spans="3:3" ht="15.6" x14ac:dyDescent="0.3">
      <c r="C44702" s="227"/>
    </row>
    <row r="44703" spans="3:3" ht="15.6" x14ac:dyDescent="0.3">
      <c r="C44703" s="227"/>
    </row>
    <row r="44704" spans="3:3" ht="15.6" x14ac:dyDescent="0.3">
      <c r="C44704" s="227"/>
    </row>
    <row r="44705" spans="3:3" ht="15.6" x14ac:dyDescent="0.3">
      <c r="C44705" s="227"/>
    </row>
    <row r="44706" spans="3:3" ht="15.6" x14ac:dyDescent="0.3">
      <c r="C44706" s="227"/>
    </row>
    <row r="44707" spans="3:3" ht="15.6" x14ac:dyDescent="0.3">
      <c r="C44707" s="227"/>
    </row>
    <row r="44708" spans="3:3" ht="15.6" x14ac:dyDescent="0.3">
      <c r="C44708" s="227"/>
    </row>
    <row r="44709" spans="3:3" ht="15.6" x14ac:dyDescent="0.3">
      <c r="C44709" s="227"/>
    </row>
    <row r="44710" spans="3:3" ht="15.6" x14ac:dyDescent="0.3">
      <c r="C44710" s="227"/>
    </row>
    <row r="44711" spans="3:3" ht="15.6" x14ac:dyDescent="0.3">
      <c r="C44711" s="227"/>
    </row>
    <row r="44712" spans="3:3" ht="15.6" x14ac:dyDescent="0.3">
      <c r="C44712" s="227"/>
    </row>
    <row r="44713" spans="3:3" ht="15.6" x14ac:dyDescent="0.3">
      <c r="C44713" s="227"/>
    </row>
    <row r="44714" spans="3:3" ht="15.6" x14ac:dyDescent="0.3">
      <c r="C44714" s="227"/>
    </row>
    <row r="44715" spans="3:3" ht="15.6" x14ac:dyDescent="0.3">
      <c r="C44715" s="227"/>
    </row>
    <row r="44716" spans="3:3" ht="15.6" x14ac:dyDescent="0.3">
      <c r="C44716" s="227"/>
    </row>
    <row r="44717" spans="3:3" ht="15.6" x14ac:dyDescent="0.3">
      <c r="C44717" s="227"/>
    </row>
    <row r="44718" spans="3:3" ht="15.6" x14ac:dyDescent="0.3">
      <c r="C44718" s="227"/>
    </row>
    <row r="44719" spans="3:3" ht="15.6" x14ac:dyDescent="0.3">
      <c r="C44719" s="227"/>
    </row>
    <row r="44720" spans="3:3" ht="15.6" x14ac:dyDescent="0.3">
      <c r="C44720" s="227"/>
    </row>
    <row r="44721" spans="3:3" ht="15.6" x14ac:dyDescent="0.3">
      <c r="C44721" s="227"/>
    </row>
    <row r="44722" spans="3:3" ht="15.6" x14ac:dyDescent="0.3">
      <c r="C44722" s="227"/>
    </row>
    <row r="44723" spans="3:3" ht="15.6" x14ac:dyDescent="0.3">
      <c r="C44723" s="227"/>
    </row>
    <row r="44724" spans="3:3" ht="15.6" x14ac:dyDescent="0.3">
      <c r="C44724" s="227"/>
    </row>
    <row r="44725" spans="3:3" ht="15.6" x14ac:dyDescent="0.3">
      <c r="C44725" s="227"/>
    </row>
    <row r="44726" spans="3:3" ht="15.6" x14ac:dyDescent="0.3">
      <c r="C44726" s="227"/>
    </row>
    <row r="44727" spans="3:3" ht="15.6" x14ac:dyDescent="0.3">
      <c r="C44727" s="227"/>
    </row>
    <row r="44728" spans="3:3" ht="15.6" x14ac:dyDescent="0.3">
      <c r="C44728" s="227"/>
    </row>
    <row r="44729" spans="3:3" ht="15.6" x14ac:dyDescent="0.3">
      <c r="C44729" s="227"/>
    </row>
    <row r="44730" spans="3:3" ht="15.6" x14ac:dyDescent="0.3">
      <c r="C44730" s="227"/>
    </row>
    <row r="44731" spans="3:3" ht="15.6" x14ac:dyDescent="0.3">
      <c r="C44731" s="227"/>
    </row>
    <row r="44732" spans="3:3" ht="15.6" x14ac:dyDescent="0.3">
      <c r="C44732" s="227"/>
    </row>
    <row r="44733" spans="3:3" ht="15.6" x14ac:dyDescent="0.3">
      <c r="C44733" s="227"/>
    </row>
    <row r="44734" spans="3:3" ht="15.6" x14ac:dyDescent="0.3">
      <c r="C44734" s="227"/>
    </row>
    <row r="44735" spans="3:3" ht="15.6" x14ac:dyDescent="0.3">
      <c r="C44735" s="227"/>
    </row>
    <row r="44736" spans="3:3" ht="15.6" x14ac:dyDescent="0.3">
      <c r="C44736" s="227"/>
    </row>
    <row r="44737" spans="3:3" ht="15.6" x14ac:dyDescent="0.3">
      <c r="C44737" s="227"/>
    </row>
    <row r="44738" spans="3:3" ht="15.6" x14ac:dyDescent="0.3">
      <c r="C44738" s="227"/>
    </row>
    <row r="44739" spans="3:3" ht="15.6" x14ac:dyDescent="0.3">
      <c r="C44739" s="227"/>
    </row>
    <row r="44740" spans="3:3" ht="15.6" x14ac:dyDescent="0.3">
      <c r="C44740" s="227"/>
    </row>
    <row r="44741" spans="3:3" ht="15.6" x14ac:dyDescent="0.3">
      <c r="C44741" s="227"/>
    </row>
    <row r="44742" spans="3:3" ht="15.6" x14ac:dyDescent="0.3">
      <c r="C44742" s="227"/>
    </row>
    <row r="44743" spans="3:3" ht="15.6" x14ac:dyDescent="0.3">
      <c r="C44743" s="227"/>
    </row>
    <row r="44744" spans="3:3" ht="15.6" x14ac:dyDescent="0.3">
      <c r="C44744" s="227"/>
    </row>
    <row r="44745" spans="3:3" ht="15.6" x14ac:dyDescent="0.3">
      <c r="C44745" s="227"/>
    </row>
    <row r="44746" spans="3:3" ht="15.6" x14ac:dyDescent="0.3">
      <c r="C44746" s="227"/>
    </row>
    <row r="44747" spans="3:3" ht="15.6" x14ac:dyDescent="0.3">
      <c r="C44747" s="227"/>
    </row>
    <row r="44748" spans="3:3" ht="15.6" x14ac:dyDescent="0.3">
      <c r="C44748" s="227"/>
    </row>
    <row r="44749" spans="3:3" ht="15.6" x14ac:dyDescent="0.3">
      <c r="C44749" s="227"/>
    </row>
    <row r="44750" spans="3:3" ht="15.6" x14ac:dyDescent="0.3">
      <c r="C44750" s="227"/>
    </row>
    <row r="44751" spans="3:3" ht="15.6" x14ac:dyDescent="0.3">
      <c r="C44751" s="227"/>
    </row>
    <row r="44752" spans="3:3" ht="15.6" x14ac:dyDescent="0.3">
      <c r="C44752" s="227"/>
    </row>
    <row r="44753" spans="3:3" ht="15.6" x14ac:dyDescent="0.3">
      <c r="C44753" s="227"/>
    </row>
    <row r="44754" spans="3:3" ht="15.6" x14ac:dyDescent="0.3">
      <c r="C44754" s="227"/>
    </row>
    <row r="44755" spans="3:3" ht="15.6" x14ac:dyDescent="0.3">
      <c r="C44755" s="227"/>
    </row>
    <row r="44756" spans="3:3" ht="15.6" x14ac:dyDescent="0.3">
      <c r="C44756" s="227"/>
    </row>
    <row r="44757" spans="3:3" ht="15.6" x14ac:dyDescent="0.3">
      <c r="C44757" s="227"/>
    </row>
    <row r="44758" spans="3:3" ht="15.6" x14ac:dyDescent="0.3">
      <c r="C44758" s="227"/>
    </row>
    <row r="44759" spans="3:3" ht="15.6" x14ac:dyDescent="0.3">
      <c r="C44759" s="227"/>
    </row>
    <row r="44760" spans="3:3" ht="15.6" x14ac:dyDescent="0.3">
      <c r="C44760" s="227"/>
    </row>
    <row r="44761" spans="3:3" ht="15.6" x14ac:dyDescent="0.3">
      <c r="C44761" s="227"/>
    </row>
    <row r="44762" spans="3:3" ht="15.6" x14ac:dyDescent="0.3">
      <c r="C44762" s="227"/>
    </row>
    <row r="44763" spans="3:3" ht="15.6" x14ac:dyDescent="0.3">
      <c r="C44763" s="227"/>
    </row>
    <row r="44764" spans="3:3" ht="15.6" x14ac:dyDescent="0.3">
      <c r="C44764" s="227"/>
    </row>
    <row r="44765" spans="3:3" ht="15.6" x14ac:dyDescent="0.3">
      <c r="C44765" s="227"/>
    </row>
    <row r="44766" spans="3:3" ht="15.6" x14ac:dyDescent="0.3">
      <c r="C44766" s="227"/>
    </row>
    <row r="44767" spans="3:3" ht="15.6" x14ac:dyDescent="0.3">
      <c r="C44767" s="227"/>
    </row>
    <row r="44768" spans="3:3" ht="15.6" x14ac:dyDescent="0.3">
      <c r="C44768" s="227"/>
    </row>
    <row r="44769" spans="3:3" ht="15.6" x14ac:dyDescent="0.3">
      <c r="C44769" s="227"/>
    </row>
    <row r="44770" spans="3:3" ht="15.6" x14ac:dyDescent="0.3">
      <c r="C44770" s="227"/>
    </row>
    <row r="44771" spans="3:3" ht="15.6" x14ac:dyDescent="0.3">
      <c r="C44771" s="227"/>
    </row>
    <row r="44772" spans="3:3" ht="15.6" x14ac:dyDescent="0.3">
      <c r="C44772" s="227"/>
    </row>
    <row r="44773" spans="3:3" ht="15.6" x14ac:dyDescent="0.3">
      <c r="C44773" s="227"/>
    </row>
    <row r="44774" spans="3:3" ht="15.6" x14ac:dyDescent="0.3">
      <c r="C44774" s="227"/>
    </row>
    <row r="44775" spans="3:3" ht="15.6" x14ac:dyDescent="0.3">
      <c r="C44775" s="227"/>
    </row>
    <row r="44776" spans="3:3" ht="15.6" x14ac:dyDescent="0.3">
      <c r="C44776" s="227"/>
    </row>
    <row r="44777" spans="3:3" ht="15.6" x14ac:dyDescent="0.3">
      <c r="C44777" s="227"/>
    </row>
    <row r="44778" spans="3:3" ht="15.6" x14ac:dyDescent="0.3">
      <c r="C44778" s="227"/>
    </row>
    <row r="44779" spans="3:3" ht="15.6" x14ac:dyDescent="0.3">
      <c r="C44779" s="227"/>
    </row>
    <row r="44780" spans="3:3" ht="15.6" x14ac:dyDescent="0.3">
      <c r="C44780" s="227"/>
    </row>
    <row r="44781" spans="3:3" ht="15.6" x14ac:dyDescent="0.3">
      <c r="C44781" s="227"/>
    </row>
    <row r="44782" spans="3:3" ht="15.6" x14ac:dyDescent="0.3">
      <c r="C44782" s="227"/>
    </row>
    <row r="44783" spans="3:3" ht="15.6" x14ac:dyDescent="0.3">
      <c r="C44783" s="227"/>
    </row>
    <row r="44784" spans="3:3" ht="15.6" x14ac:dyDescent="0.3">
      <c r="C44784" s="227"/>
    </row>
    <row r="44785" spans="3:3" ht="15.6" x14ac:dyDescent="0.3">
      <c r="C44785" s="227"/>
    </row>
    <row r="44786" spans="3:3" ht="15.6" x14ac:dyDescent="0.3">
      <c r="C44786" s="227"/>
    </row>
    <row r="44787" spans="3:3" ht="15.6" x14ac:dyDescent="0.3">
      <c r="C44787" s="227"/>
    </row>
    <row r="44788" spans="3:3" ht="15.6" x14ac:dyDescent="0.3">
      <c r="C44788" s="227"/>
    </row>
    <row r="44789" spans="3:3" ht="15.6" x14ac:dyDescent="0.3">
      <c r="C44789" s="227"/>
    </row>
    <row r="44790" spans="3:3" ht="15.6" x14ac:dyDescent="0.3">
      <c r="C44790" s="227"/>
    </row>
    <row r="44791" spans="3:3" ht="15.6" x14ac:dyDescent="0.3">
      <c r="C44791" s="227"/>
    </row>
    <row r="44792" spans="3:3" ht="15.6" x14ac:dyDescent="0.3">
      <c r="C44792" s="227"/>
    </row>
    <row r="44793" spans="3:3" ht="15.6" x14ac:dyDescent="0.3">
      <c r="C44793" s="227"/>
    </row>
    <row r="44794" spans="3:3" ht="15.6" x14ac:dyDescent="0.3">
      <c r="C44794" s="227"/>
    </row>
    <row r="44795" spans="3:3" ht="15.6" x14ac:dyDescent="0.3">
      <c r="C44795" s="227"/>
    </row>
    <row r="44796" spans="3:3" ht="15.6" x14ac:dyDescent="0.3">
      <c r="C44796" s="227"/>
    </row>
    <row r="44797" spans="3:3" ht="15.6" x14ac:dyDescent="0.3">
      <c r="C44797" s="227"/>
    </row>
    <row r="44798" spans="3:3" ht="15.6" x14ac:dyDescent="0.3">
      <c r="C44798" s="227"/>
    </row>
    <row r="44799" spans="3:3" ht="15.6" x14ac:dyDescent="0.3">
      <c r="C44799" s="227"/>
    </row>
    <row r="44800" spans="3:3" ht="15.6" x14ac:dyDescent="0.3">
      <c r="C44800" s="227"/>
    </row>
    <row r="44801" spans="3:3" ht="15.6" x14ac:dyDescent="0.3">
      <c r="C44801" s="227"/>
    </row>
    <row r="44802" spans="3:3" ht="15.6" x14ac:dyDescent="0.3">
      <c r="C44802" s="227"/>
    </row>
    <row r="44803" spans="3:3" ht="15.6" x14ac:dyDescent="0.3">
      <c r="C44803" s="227"/>
    </row>
    <row r="44804" spans="3:3" ht="15.6" x14ac:dyDescent="0.3">
      <c r="C44804" s="227"/>
    </row>
    <row r="44805" spans="3:3" ht="15.6" x14ac:dyDescent="0.3">
      <c r="C44805" s="227"/>
    </row>
    <row r="44806" spans="3:3" ht="15.6" x14ac:dyDescent="0.3">
      <c r="C44806" s="227"/>
    </row>
    <row r="44807" spans="3:3" ht="15.6" x14ac:dyDescent="0.3">
      <c r="C44807" s="227"/>
    </row>
    <row r="44808" spans="3:3" ht="15.6" x14ac:dyDescent="0.3">
      <c r="C44808" s="227"/>
    </row>
    <row r="44809" spans="3:3" ht="15.6" x14ac:dyDescent="0.3">
      <c r="C44809" s="227"/>
    </row>
    <row r="44810" spans="3:3" ht="15.6" x14ac:dyDescent="0.3">
      <c r="C44810" s="227"/>
    </row>
    <row r="44811" spans="3:3" ht="15.6" x14ac:dyDescent="0.3">
      <c r="C44811" s="227"/>
    </row>
    <row r="44812" spans="3:3" ht="15.6" x14ac:dyDescent="0.3">
      <c r="C44812" s="227"/>
    </row>
    <row r="44813" spans="3:3" ht="15.6" x14ac:dyDescent="0.3">
      <c r="C44813" s="227"/>
    </row>
    <row r="44814" spans="3:3" ht="15.6" x14ac:dyDescent="0.3">
      <c r="C44814" s="227"/>
    </row>
    <row r="44815" spans="3:3" ht="15.6" x14ac:dyDescent="0.3">
      <c r="C44815" s="227"/>
    </row>
    <row r="44816" spans="3:3" ht="15.6" x14ac:dyDescent="0.3">
      <c r="C44816" s="227"/>
    </row>
    <row r="44817" spans="3:3" ht="15.6" x14ac:dyDescent="0.3">
      <c r="C44817" s="227"/>
    </row>
    <row r="44818" spans="3:3" ht="15.6" x14ac:dyDescent="0.3">
      <c r="C44818" s="227"/>
    </row>
    <row r="44819" spans="3:3" ht="15.6" x14ac:dyDescent="0.3">
      <c r="C44819" s="227"/>
    </row>
    <row r="44820" spans="3:3" ht="15.6" x14ac:dyDescent="0.3">
      <c r="C44820" s="227"/>
    </row>
    <row r="44821" spans="3:3" ht="15.6" x14ac:dyDescent="0.3">
      <c r="C44821" s="227"/>
    </row>
    <row r="44822" spans="3:3" ht="15.6" x14ac:dyDescent="0.3">
      <c r="C44822" s="227"/>
    </row>
    <row r="44823" spans="3:3" ht="15.6" x14ac:dyDescent="0.3">
      <c r="C44823" s="227"/>
    </row>
    <row r="44824" spans="3:3" ht="15.6" x14ac:dyDescent="0.3">
      <c r="C44824" s="227"/>
    </row>
    <row r="44825" spans="3:3" ht="15.6" x14ac:dyDescent="0.3">
      <c r="C44825" s="227"/>
    </row>
    <row r="44826" spans="3:3" ht="15.6" x14ac:dyDescent="0.3">
      <c r="C44826" s="227"/>
    </row>
    <row r="44827" spans="3:3" ht="15.6" x14ac:dyDescent="0.3">
      <c r="C44827" s="227"/>
    </row>
    <row r="44828" spans="3:3" ht="15.6" x14ac:dyDescent="0.3">
      <c r="C44828" s="227"/>
    </row>
    <row r="44829" spans="3:3" ht="15.6" x14ac:dyDescent="0.3">
      <c r="C44829" s="227"/>
    </row>
    <row r="44830" spans="3:3" ht="15.6" x14ac:dyDescent="0.3">
      <c r="C44830" s="227"/>
    </row>
    <row r="44831" spans="3:3" ht="15.6" x14ac:dyDescent="0.3">
      <c r="C44831" s="227"/>
    </row>
    <row r="44832" spans="3:3" ht="15.6" x14ac:dyDescent="0.3">
      <c r="C44832" s="227"/>
    </row>
    <row r="44833" spans="3:3" ht="15.6" x14ac:dyDescent="0.3">
      <c r="C44833" s="227"/>
    </row>
    <row r="44834" spans="3:3" ht="15.6" x14ac:dyDescent="0.3">
      <c r="C44834" s="227"/>
    </row>
    <row r="44835" spans="3:3" ht="15.6" x14ac:dyDescent="0.3">
      <c r="C44835" s="227"/>
    </row>
    <row r="44836" spans="3:3" ht="15.6" x14ac:dyDescent="0.3">
      <c r="C44836" s="227"/>
    </row>
    <row r="44837" spans="3:3" ht="15.6" x14ac:dyDescent="0.3">
      <c r="C44837" s="227"/>
    </row>
    <row r="44838" spans="3:3" ht="15.6" x14ac:dyDescent="0.3">
      <c r="C44838" s="227"/>
    </row>
    <row r="44839" spans="3:3" ht="15.6" x14ac:dyDescent="0.3">
      <c r="C44839" s="227"/>
    </row>
    <row r="44840" spans="3:3" ht="15.6" x14ac:dyDescent="0.3">
      <c r="C44840" s="227"/>
    </row>
    <row r="44841" spans="3:3" ht="15.6" x14ac:dyDescent="0.3">
      <c r="C44841" s="227"/>
    </row>
    <row r="44842" spans="3:3" ht="15.6" x14ac:dyDescent="0.3">
      <c r="C44842" s="227"/>
    </row>
    <row r="44843" spans="3:3" ht="15.6" x14ac:dyDescent="0.3">
      <c r="C44843" s="227"/>
    </row>
    <row r="44844" spans="3:3" ht="15.6" x14ac:dyDescent="0.3">
      <c r="C44844" s="227"/>
    </row>
    <row r="44845" spans="3:3" ht="15.6" x14ac:dyDescent="0.3">
      <c r="C44845" s="227"/>
    </row>
    <row r="44846" spans="3:3" ht="15.6" x14ac:dyDescent="0.3">
      <c r="C44846" s="227"/>
    </row>
    <row r="44847" spans="3:3" ht="15.6" x14ac:dyDescent="0.3">
      <c r="C44847" s="227"/>
    </row>
    <row r="44848" spans="3:3" ht="15.6" x14ac:dyDescent="0.3">
      <c r="C44848" s="227"/>
    </row>
    <row r="44849" spans="3:3" ht="15.6" x14ac:dyDescent="0.3">
      <c r="C44849" s="227"/>
    </row>
    <row r="44850" spans="3:3" ht="15.6" x14ac:dyDescent="0.3">
      <c r="C44850" s="227"/>
    </row>
    <row r="44851" spans="3:3" ht="15.6" x14ac:dyDescent="0.3">
      <c r="C44851" s="227"/>
    </row>
    <row r="44852" spans="3:3" ht="15.6" x14ac:dyDescent="0.3">
      <c r="C44852" s="227"/>
    </row>
    <row r="44853" spans="3:3" ht="15.6" x14ac:dyDescent="0.3">
      <c r="C44853" s="227"/>
    </row>
    <row r="44854" spans="3:3" ht="15.6" x14ac:dyDescent="0.3">
      <c r="C44854" s="227"/>
    </row>
    <row r="44855" spans="3:3" ht="15.6" x14ac:dyDescent="0.3">
      <c r="C44855" s="227"/>
    </row>
    <row r="44856" spans="3:3" ht="15.6" x14ac:dyDescent="0.3">
      <c r="C44856" s="227"/>
    </row>
    <row r="44857" spans="3:3" ht="15.6" x14ac:dyDescent="0.3">
      <c r="C44857" s="227"/>
    </row>
    <row r="44858" spans="3:3" ht="15.6" x14ac:dyDescent="0.3">
      <c r="C44858" s="227"/>
    </row>
    <row r="44859" spans="3:3" ht="15.6" x14ac:dyDescent="0.3">
      <c r="C44859" s="227"/>
    </row>
    <row r="44860" spans="3:3" ht="15.6" x14ac:dyDescent="0.3">
      <c r="C44860" s="227"/>
    </row>
    <row r="44861" spans="3:3" ht="15.6" x14ac:dyDescent="0.3">
      <c r="C44861" s="227"/>
    </row>
    <row r="44862" spans="3:3" ht="15.6" x14ac:dyDescent="0.3">
      <c r="C44862" s="227"/>
    </row>
    <row r="44863" spans="3:3" ht="15.6" x14ac:dyDescent="0.3">
      <c r="C44863" s="227"/>
    </row>
    <row r="44864" spans="3:3" ht="15.6" x14ac:dyDescent="0.3">
      <c r="C44864" s="227"/>
    </row>
    <row r="44865" spans="3:3" ht="15.6" x14ac:dyDescent="0.3">
      <c r="C44865" s="227"/>
    </row>
    <row r="44866" spans="3:3" ht="15.6" x14ac:dyDescent="0.3">
      <c r="C44866" s="227"/>
    </row>
    <row r="44867" spans="3:3" ht="15.6" x14ac:dyDescent="0.3">
      <c r="C44867" s="227"/>
    </row>
    <row r="44868" spans="3:3" ht="15.6" x14ac:dyDescent="0.3">
      <c r="C44868" s="227"/>
    </row>
    <row r="44869" spans="3:3" ht="15.6" x14ac:dyDescent="0.3">
      <c r="C44869" s="227"/>
    </row>
    <row r="44870" spans="3:3" ht="15.6" x14ac:dyDescent="0.3">
      <c r="C44870" s="227"/>
    </row>
    <row r="44871" spans="3:3" ht="15.6" x14ac:dyDescent="0.3">
      <c r="C44871" s="227"/>
    </row>
    <row r="44872" spans="3:3" ht="15.6" x14ac:dyDescent="0.3">
      <c r="C44872" s="227"/>
    </row>
    <row r="44873" spans="3:3" ht="15.6" x14ac:dyDescent="0.3">
      <c r="C44873" s="227"/>
    </row>
    <row r="44874" spans="3:3" ht="15.6" x14ac:dyDescent="0.3">
      <c r="C44874" s="227"/>
    </row>
    <row r="44875" spans="3:3" ht="15.6" x14ac:dyDescent="0.3">
      <c r="C44875" s="227"/>
    </row>
    <row r="44876" spans="3:3" ht="15.6" x14ac:dyDescent="0.3">
      <c r="C44876" s="227"/>
    </row>
    <row r="44877" spans="3:3" ht="15.6" x14ac:dyDescent="0.3">
      <c r="C44877" s="227"/>
    </row>
    <row r="44878" spans="3:3" ht="15.6" x14ac:dyDescent="0.3">
      <c r="C44878" s="227"/>
    </row>
    <row r="44879" spans="3:3" ht="15.6" x14ac:dyDescent="0.3">
      <c r="C44879" s="227"/>
    </row>
    <row r="44880" spans="3:3" ht="15.6" x14ac:dyDescent="0.3">
      <c r="C44880" s="227"/>
    </row>
    <row r="44881" spans="3:3" ht="15.6" x14ac:dyDescent="0.3">
      <c r="C44881" s="227"/>
    </row>
    <row r="44882" spans="3:3" ht="15.6" x14ac:dyDescent="0.3">
      <c r="C44882" s="227"/>
    </row>
    <row r="44883" spans="3:3" ht="15.6" x14ac:dyDescent="0.3">
      <c r="C44883" s="227"/>
    </row>
    <row r="44884" spans="3:3" ht="15.6" x14ac:dyDescent="0.3">
      <c r="C44884" s="227"/>
    </row>
    <row r="44885" spans="3:3" ht="15.6" x14ac:dyDescent="0.3">
      <c r="C44885" s="227"/>
    </row>
    <row r="44886" spans="3:3" ht="15.6" x14ac:dyDescent="0.3">
      <c r="C44886" s="227"/>
    </row>
    <row r="44887" spans="3:3" ht="15.6" x14ac:dyDescent="0.3">
      <c r="C44887" s="227"/>
    </row>
    <row r="44888" spans="3:3" ht="15.6" x14ac:dyDescent="0.3">
      <c r="C44888" s="227"/>
    </row>
    <row r="44889" spans="3:3" ht="15.6" x14ac:dyDescent="0.3">
      <c r="C44889" s="227"/>
    </row>
    <row r="44890" spans="3:3" ht="15.6" x14ac:dyDescent="0.3">
      <c r="C44890" s="227"/>
    </row>
    <row r="44891" spans="3:3" ht="15.6" x14ac:dyDescent="0.3">
      <c r="C44891" s="227"/>
    </row>
    <row r="44892" spans="3:3" ht="15.6" x14ac:dyDescent="0.3">
      <c r="C44892" s="227"/>
    </row>
    <row r="44893" spans="3:3" ht="15.6" x14ac:dyDescent="0.3">
      <c r="C44893" s="227"/>
    </row>
    <row r="44894" spans="3:3" ht="15.6" x14ac:dyDescent="0.3">
      <c r="C44894" s="227"/>
    </row>
    <row r="44895" spans="3:3" ht="15.6" x14ac:dyDescent="0.3">
      <c r="C44895" s="227"/>
    </row>
    <row r="44896" spans="3:3" ht="15.6" x14ac:dyDescent="0.3">
      <c r="C44896" s="227"/>
    </row>
    <row r="44897" spans="3:3" ht="15.6" x14ac:dyDescent="0.3">
      <c r="C44897" s="227"/>
    </row>
    <row r="44898" spans="3:3" ht="15.6" x14ac:dyDescent="0.3">
      <c r="C44898" s="227"/>
    </row>
    <row r="44899" spans="3:3" ht="15.6" x14ac:dyDescent="0.3">
      <c r="C44899" s="227"/>
    </row>
    <row r="44900" spans="3:3" ht="15.6" x14ac:dyDescent="0.3">
      <c r="C44900" s="227"/>
    </row>
    <row r="44901" spans="3:3" ht="15.6" x14ac:dyDescent="0.3">
      <c r="C44901" s="227"/>
    </row>
    <row r="44902" spans="3:3" ht="15.6" x14ac:dyDescent="0.3">
      <c r="C44902" s="227"/>
    </row>
    <row r="44903" spans="3:3" ht="15.6" x14ac:dyDescent="0.3">
      <c r="C44903" s="227"/>
    </row>
    <row r="44904" spans="3:3" ht="15.6" x14ac:dyDescent="0.3">
      <c r="C44904" s="227"/>
    </row>
    <row r="44905" spans="3:3" ht="15.6" x14ac:dyDescent="0.3">
      <c r="C44905" s="227"/>
    </row>
    <row r="44906" spans="3:3" ht="15.6" x14ac:dyDescent="0.3">
      <c r="C44906" s="227"/>
    </row>
    <row r="44907" spans="3:3" ht="15.6" x14ac:dyDescent="0.3">
      <c r="C44907" s="227"/>
    </row>
    <row r="44908" spans="3:3" ht="15.6" x14ac:dyDescent="0.3">
      <c r="C44908" s="227"/>
    </row>
    <row r="44909" spans="3:3" ht="15.6" x14ac:dyDescent="0.3">
      <c r="C44909" s="227"/>
    </row>
    <row r="44910" spans="3:3" ht="15.6" x14ac:dyDescent="0.3">
      <c r="C44910" s="227"/>
    </row>
    <row r="44911" spans="3:3" ht="15.6" x14ac:dyDescent="0.3">
      <c r="C44911" s="227"/>
    </row>
    <row r="44912" spans="3:3" ht="15.6" x14ac:dyDescent="0.3">
      <c r="C44912" s="227"/>
    </row>
    <row r="44913" spans="3:3" ht="15.6" x14ac:dyDescent="0.3">
      <c r="C44913" s="227"/>
    </row>
    <row r="44914" spans="3:3" ht="15.6" x14ac:dyDescent="0.3">
      <c r="C44914" s="227"/>
    </row>
    <row r="44915" spans="3:3" ht="15.6" x14ac:dyDescent="0.3">
      <c r="C44915" s="227"/>
    </row>
    <row r="44916" spans="3:3" ht="15.6" x14ac:dyDescent="0.3">
      <c r="C44916" s="227"/>
    </row>
    <row r="44917" spans="3:3" ht="15.6" x14ac:dyDescent="0.3">
      <c r="C44917" s="227"/>
    </row>
    <row r="44918" spans="3:3" ht="15.6" x14ac:dyDescent="0.3">
      <c r="C44918" s="227"/>
    </row>
    <row r="44919" spans="3:3" ht="15.6" x14ac:dyDescent="0.3">
      <c r="C44919" s="227"/>
    </row>
    <row r="44920" spans="3:3" ht="15.6" x14ac:dyDescent="0.3">
      <c r="C44920" s="227"/>
    </row>
    <row r="44921" spans="3:3" ht="15.6" x14ac:dyDescent="0.3">
      <c r="C44921" s="227"/>
    </row>
    <row r="44922" spans="3:3" ht="15.6" x14ac:dyDescent="0.3">
      <c r="C44922" s="227"/>
    </row>
    <row r="44923" spans="3:3" ht="15.6" x14ac:dyDescent="0.3">
      <c r="C44923" s="227"/>
    </row>
    <row r="44924" spans="3:3" ht="15.6" x14ac:dyDescent="0.3">
      <c r="C44924" s="227"/>
    </row>
    <row r="44925" spans="3:3" ht="15.6" x14ac:dyDescent="0.3">
      <c r="C44925" s="227"/>
    </row>
    <row r="44926" spans="3:3" ht="15.6" x14ac:dyDescent="0.3">
      <c r="C44926" s="227"/>
    </row>
    <row r="44927" spans="3:3" ht="15.6" x14ac:dyDescent="0.3">
      <c r="C44927" s="227"/>
    </row>
    <row r="44928" spans="3:3" ht="15.6" x14ac:dyDescent="0.3">
      <c r="C44928" s="227"/>
    </row>
    <row r="44929" spans="3:3" ht="15.6" x14ac:dyDescent="0.3">
      <c r="C44929" s="227"/>
    </row>
    <row r="44930" spans="3:3" ht="15.6" x14ac:dyDescent="0.3">
      <c r="C44930" s="227"/>
    </row>
    <row r="44931" spans="3:3" ht="15.6" x14ac:dyDescent="0.3">
      <c r="C44931" s="227"/>
    </row>
    <row r="44932" spans="3:3" ht="15.6" x14ac:dyDescent="0.3">
      <c r="C44932" s="227"/>
    </row>
    <row r="44933" spans="3:3" ht="15.6" x14ac:dyDescent="0.3">
      <c r="C44933" s="227"/>
    </row>
    <row r="44934" spans="3:3" ht="15.6" x14ac:dyDescent="0.3">
      <c r="C44934" s="227"/>
    </row>
    <row r="44935" spans="3:3" ht="15.6" x14ac:dyDescent="0.3">
      <c r="C44935" s="227"/>
    </row>
    <row r="44936" spans="3:3" ht="15.6" x14ac:dyDescent="0.3">
      <c r="C44936" s="227"/>
    </row>
    <row r="44937" spans="3:3" ht="15.6" x14ac:dyDescent="0.3">
      <c r="C44937" s="227"/>
    </row>
    <row r="44938" spans="3:3" ht="15.6" x14ac:dyDescent="0.3">
      <c r="C44938" s="227"/>
    </row>
    <row r="44939" spans="3:3" ht="15.6" x14ac:dyDescent="0.3">
      <c r="C44939" s="227"/>
    </row>
    <row r="44940" spans="3:3" ht="15.6" x14ac:dyDescent="0.3">
      <c r="C44940" s="227"/>
    </row>
    <row r="44941" spans="3:3" ht="15.6" x14ac:dyDescent="0.3">
      <c r="C44941" s="227"/>
    </row>
    <row r="44942" spans="3:3" ht="15.6" x14ac:dyDescent="0.3">
      <c r="C44942" s="227"/>
    </row>
    <row r="44943" spans="3:3" ht="15.6" x14ac:dyDescent="0.3">
      <c r="C44943" s="227"/>
    </row>
    <row r="44944" spans="3:3" ht="15.6" x14ac:dyDescent="0.3">
      <c r="C44944" s="227"/>
    </row>
    <row r="44945" spans="3:3" ht="15.6" x14ac:dyDescent="0.3">
      <c r="C44945" s="227"/>
    </row>
    <row r="44946" spans="3:3" ht="15.6" x14ac:dyDescent="0.3">
      <c r="C44946" s="227"/>
    </row>
    <row r="44947" spans="3:3" ht="15.6" x14ac:dyDescent="0.3">
      <c r="C44947" s="227"/>
    </row>
    <row r="44948" spans="3:3" ht="15.6" x14ac:dyDescent="0.3">
      <c r="C44948" s="227"/>
    </row>
    <row r="44949" spans="3:3" ht="15.6" x14ac:dyDescent="0.3">
      <c r="C44949" s="227"/>
    </row>
    <row r="44950" spans="3:3" ht="15.6" x14ac:dyDescent="0.3">
      <c r="C44950" s="227"/>
    </row>
    <row r="44951" spans="3:3" ht="15.6" x14ac:dyDescent="0.3">
      <c r="C44951" s="227"/>
    </row>
    <row r="44952" spans="3:3" ht="15.6" x14ac:dyDescent="0.3">
      <c r="C44952" s="227"/>
    </row>
    <row r="44953" spans="3:3" ht="15.6" x14ac:dyDescent="0.3">
      <c r="C44953" s="227"/>
    </row>
    <row r="44954" spans="3:3" ht="15.6" x14ac:dyDescent="0.3">
      <c r="C44954" s="227"/>
    </row>
    <row r="44955" spans="3:3" ht="15.6" x14ac:dyDescent="0.3">
      <c r="C44955" s="227"/>
    </row>
    <row r="44956" spans="3:3" ht="15.6" x14ac:dyDescent="0.3">
      <c r="C44956" s="227"/>
    </row>
    <row r="44957" spans="3:3" ht="15.6" x14ac:dyDescent="0.3">
      <c r="C44957" s="227"/>
    </row>
    <row r="44958" spans="3:3" ht="15.6" x14ac:dyDescent="0.3">
      <c r="C44958" s="227"/>
    </row>
    <row r="44959" spans="3:3" ht="15.6" x14ac:dyDescent="0.3">
      <c r="C44959" s="227"/>
    </row>
    <row r="44960" spans="3:3" ht="15.6" x14ac:dyDescent="0.3">
      <c r="C44960" s="227"/>
    </row>
    <row r="44961" spans="3:3" ht="15.6" x14ac:dyDescent="0.3">
      <c r="C44961" s="227"/>
    </row>
    <row r="44962" spans="3:3" ht="15.6" x14ac:dyDescent="0.3">
      <c r="C44962" s="227"/>
    </row>
    <row r="44963" spans="3:3" ht="15.6" x14ac:dyDescent="0.3">
      <c r="C44963" s="227"/>
    </row>
    <row r="44964" spans="3:3" ht="15.6" x14ac:dyDescent="0.3">
      <c r="C44964" s="227"/>
    </row>
    <row r="44965" spans="3:3" ht="15.6" x14ac:dyDescent="0.3">
      <c r="C44965" s="227"/>
    </row>
    <row r="44966" spans="3:3" ht="15.6" x14ac:dyDescent="0.3">
      <c r="C44966" s="227"/>
    </row>
    <row r="44967" spans="3:3" ht="15.6" x14ac:dyDescent="0.3">
      <c r="C44967" s="227"/>
    </row>
    <row r="44968" spans="3:3" ht="15.6" x14ac:dyDescent="0.3">
      <c r="C44968" s="227"/>
    </row>
    <row r="44969" spans="3:3" ht="15.6" x14ac:dyDescent="0.3">
      <c r="C44969" s="227"/>
    </row>
    <row r="44970" spans="3:3" ht="15.6" x14ac:dyDescent="0.3">
      <c r="C44970" s="227"/>
    </row>
    <row r="44971" spans="3:3" ht="15.6" x14ac:dyDescent="0.3">
      <c r="C44971" s="227"/>
    </row>
    <row r="44972" spans="3:3" ht="15.6" x14ac:dyDescent="0.3">
      <c r="C44972" s="227"/>
    </row>
    <row r="44973" spans="3:3" ht="15.6" x14ac:dyDescent="0.3">
      <c r="C44973" s="227"/>
    </row>
    <row r="44974" spans="3:3" ht="15.6" x14ac:dyDescent="0.3">
      <c r="C44974" s="227"/>
    </row>
    <row r="44975" spans="3:3" ht="15.6" x14ac:dyDescent="0.3">
      <c r="C44975" s="227"/>
    </row>
    <row r="44976" spans="3:3" ht="15.6" x14ac:dyDescent="0.3">
      <c r="C44976" s="227"/>
    </row>
    <row r="44977" spans="3:3" ht="15.6" x14ac:dyDescent="0.3">
      <c r="C44977" s="227"/>
    </row>
    <row r="44978" spans="3:3" ht="15.6" x14ac:dyDescent="0.3">
      <c r="C44978" s="227"/>
    </row>
    <row r="44979" spans="3:3" ht="15.6" x14ac:dyDescent="0.3">
      <c r="C44979" s="227"/>
    </row>
    <row r="44980" spans="3:3" ht="15.6" x14ac:dyDescent="0.3">
      <c r="C44980" s="227"/>
    </row>
    <row r="44981" spans="3:3" ht="15.6" x14ac:dyDescent="0.3">
      <c r="C44981" s="227"/>
    </row>
    <row r="44982" spans="3:3" ht="15.6" x14ac:dyDescent="0.3">
      <c r="C44982" s="227"/>
    </row>
    <row r="44983" spans="3:3" ht="15.6" x14ac:dyDescent="0.3">
      <c r="C44983" s="227"/>
    </row>
    <row r="44984" spans="3:3" ht="15.6" x14ac:dyDescent="0.3">
      <c r="C44984" s="227"/>
    </row>
    <row r="44985" spans="3:3" ht="15.6" x14ac:dyDescent="0.3">
      <c r="C44985" s="227"/>
    </row>
    <row r="44986" spans="3:3" ht="15.6" x14ac:dyDescent="0.3">
      <c r="C44986" s="227"/>
    </row>
    <row r="44987" spans="3:3" ht="15.6" x14ac:dyDescent="0.3">
      <c r="C44987" s="227"/>
    </row>
    <row r="44988" spans="3:3" ht="15.6" x14ac:dyDescent="0.3">
      <c r="C44988" s="227"/>
    </row>
    <row r="44989" spans="3:3" ht="15.6" x14ac:dyDescent="0.3">
      <c r="C44989" s="227"/>
    </row>
    <row r="44990" spans="3:3" ht="15.6" x14ac:dyDescent="0.3">
      <c r="C44990" s="227"/>
    </row>
    <row r="44991" spans="3:3" ht="15.6" x14ac:dyDescent="0.3">
      <c r="C44991" s="227"/>
    </row>
    <row r="44992" spans="3:3" ht="15.6" x14ac:dyDescent="0.3">
      <c r="C44992" s="227"/>
    </row>
    <row r="44993" spans="3:3" ht="15.6" x14ac:dyDescent="0.3">
      <c r="C44993" s="227"/>
    </row>
    <row r="44994" spans="3:3" ht="15.6" x14ac:dyDescent="0.3">
      <c r="C44994" s="227"/>
    </row>
    <row r="44995" spans="3:3" ht="15.6" x14ac:dyDescent="0.3">
      <c r="C44995" s="227"/>
    </row>
    <row r="44996" spans="3:3" ht="15.6" x14ac:dyDescent="0.3">
      <c r="C44996" s="227"/>
    </row>
    <row r="44997" spans="3:3" ht="15.6" x14ac:dyDescent="0.3">
      <c r="C44997" s="227"/>
    </row>
    <row r="44998" spans="3:3" ht="15.6" x14ac:dyDescent="0.3">
      <c r="C44998" s="227"/>
    </row>
    <row r="44999" spans="3:3" ht="15.6" x14ac:dyDescent="0.3">
      <c r="C44999" s="227"/>
    </row>
    <row r="45000" spans="3:3" ht="15.6" x14ac:dyDescent="0.3">
      <c r="C45000" s="227"/>
    </row>
    <row r="45001" spans="3:3" ht="15.6" x14ac:dyDescent="0.3">
      <c r="C45001" s="227"/>
    </row>
    <row r="45002" spans="3:3" ht="15.6" x14ac:dyDescent="0.3">
      <c r="C45002" s="227"/>
    </row>
    <row r="45003" spans="3:3" ht="15.6" x14ac:dyDescent="0.3">
      <c r="C45003" s="227"/>
    </row>
    <row r="45004" spans="3:3" ht="15.6" x14ac:dyDescent="0.3">
      <c r="C45004" s="227"/>
    </row>
    <row r="45005" spans="3:3" ht="15.6" x14ac:dyDescent="0.3">
      <c r="C45005" s="227"/>
    </row>
    <row r="45006" spans="3:3" ht="15.6" x14ac:dyDescent="0.3">
      <c r="C45006" s="227"/>
    </row>
    <row r="45007" spans="3:3" ht="15.6" x14ac:dyDescent="0.3">
      <c r="C45007" s="227"/>
    </row>
    <row r="45008" spans="3:3" ht="15.6" x14ac:dyDescent="0.3">
      <c r="C45008" s="227"/>
    </row>
    <row r="45009" spans="3:3" ht="15.6" x14ac:dyDescent="0.3">
      <c r="C45009" s="227"/>
    </row>
    <row r="45010" spans="3:3" ht="15.6" x14ac:dyDescent="0.3">
      <c r="C45010" s="227"/>
    </row>
    <row r="45011" spans="3:3" ht="15.6" x14ac:dyDescent="0.3">
      <c r="C45011" s="227"/>
    </row>
    <row r="45012" spans="3:3" ht="15.6" x14ac:dyDescent="0.3">
      <c r="C45012" s="227"/>
    </row>
    <row r="45013" spans="3:3" ht="15.6" x14ac:dyDescent="0.3">
      <c r="C45013" s="227"/>
    </row>
    <row r="45014" spans="3:3" ht="15.6" x14ac:dyDescent="0.3">
      <c r="C45014" s="227"/>
    </row>
    <row r="45015" spans="3:3" ht="15.6" x14ac:dyDescent="0.3">
      <c r="C45015" s="227"/>
    </row>
    <row r="45016" spans="3:3" ht="15.6" x14ac:dyDescent="0.3">
      <c r="C45016" s="227"/>
    </row>
    <row r="45017" spans="3:3" ht="15.6" x14ac:dyDescent="0.3">
      <c r="C45017" s="227"/>
    </row>
    <row r="45018" spans="3:3" ht="15.6" x14ac:dyDescent="0.3">
      <c r="C45018" s="227"/>
    </row>
    <row r="45019" spans="3:3" ht="15.6" x14ac:dyDescent="0.3">
      <c r="C45019" s="227"/>
    </row>
    <row r="45020" spans="3:3" ht="15.6" x14ac:dyDescent="0.3">
      <c r="C45020" s="227"/>
    </row>
    <row r="45021" spans="3:3" ht="15.6" x14ac:dyDescent="0.3">
      <c r="C45021" s="227"/>
    </row>
    <row r="45022" spans="3:3" ht="15.6" x14ac:dyDescent="0.3">
      <c r="C45022" s="227"/>
    </row>
    <row r="45023" spans="3:3" ht="15.6" x14ac:dyDescent="0.3">
      <c r="C45023" s="227"/>
    </row>
    <row r="45024" spans="3:3" ht="15.6" x14ac:dyDescent="0.3">
      <c r="C45024" s="227"/>
    </row>
    <row r="45025" spans="3:3" ht="15.6" x14ac:dyDescent="0.3">
      <c r="C45025" s="227"/>
    </row>
    <row r="45026" spans="3:3" ht="15.6" x14ac:dyDescent="0.3">
      <c r="C45026" s="227"/>
    </row>
    <row r="45027" spans="3:3" ht="15.6" x14ac:dyDescent="0.3">
      <c r="C45027" s="227"/>
    </row>
    <row r="45028" spans="3:3" ht="15.6" x14ac:dyDescent="0.3">
      <c r="C45028" s="227"/>
    </row>
    <row r="45029" spans="3:3" ht="15.6" x14ac:dyDescent="0.3">
      <c r="C45029" s="227"/>
    </row>
    <row r="45030" spans="3:3" ht="15.6" x14ac:dyDescent="0.3">
      <c r="C45030" s="227"/>
    </row>
    <row r="45031" spans="3:3" ht="15.6" x14ac:dyDescent="0.3">
      <c r="C45031" s="227"/>
    </row>
    <row r="45032" spans="3:3" ht="15.6" x14ac:dyDescent="0.3">
      <c r="C45032" s="227"/>
    </row>
    <row r="45033" spans="3:3" ht="15.6" x14ac:dyDescent="0.3">
      <c r="C45033" s="227"/>
    </row>
    <row r="45034" spans="3:3" ht="15.6" x14ac:dyDescent="0.3">
      <c r="C45034" s="227"/>
    </row>
    <row r="45035" spans="3:3" ht="15.6" x14ac:dyDescent="0.3">
      <c r="C45035" s="227"/>
    </row>
    <row r="45036" spans="3:3" ht="15.6" x14ac:dyDescent="0.3">
      <c r="C45036" s="227"/>
    </row>
    <row r="45037" spans="3:3" ht="15.6" x14ac:dyDescent="0.3">
      <c r="C45037" s="227"/>
    </row>
    <row r="45038" spans="3:3" ht="15.6" x14ac:dyDescent="0.3">
      <c r="C45038" s="227"/>
    </row>
    <row r="45039" spans="3:3" ht="15.6" x14ac:dyDescent="0.3">
      <c r="C45039" s="227"/>
    </row>
    <row r="45040" spans="3:3" ht="15.6" x14ac:dyDescent="0.3">
      <c r="C45040" s="227"/>
    </row>
    <row r="45041" spans="3:3" ht="15.6" x14ac:dyDescent="0.3">
      <c r="C45041" s="227"/>
    </row>
    <row r="45042" spans="3:3" ht="15.6" x14ac:dyDescent="0.3">
      <c r="C45042" s="227"/>
    </row>
    <row r="45043" spans="3:3" ht="15.6" x14ac:dyDescent="0.3">
      <c r="C45043" s="227"/>
    </row>
    <row r="45044" spans="3:3" ht="15.6" x14ac:dyDescent="0.3">
      <c r="C45044" s="227"/>
    </row>
    <row r="45045" spans="3:3" ht="15.6" x14ac:dyDescent="0.3">
      <c r="C45045" s="227"/>
    </row>
    <row r="45046" spans="3:3" ht="15.6" x14ac:dyDescent="0.3">
      <c r="C45046" s="227"/>
    </row>
    <row r="45047" spans="3:3" ht="15.6" x14ac:dyDescent="0.3">
      <c r="C45047" s="227"/>
    </row>
    <row r="45048" spans="3:3" ht="15.6" x14ac:dyDescent="0.3">
      <c r="C45048" s="227"/>
    </row>
    <row r="45049" spans="3:3" ht="15.6" x14ac:dyDescent="0.3">
      <c r="C45049" s="227"/>
    </row>
    <row r="45050" spans="3:3" ht="15.6" x14ac:dyDescent="0.3">
      <c r="C45050" s="227"/>
    </row>
    <row r="45051" spans="3:3" ht="15.6" x14ac:dyDescent="0.3">
      <c r="C45051" s="227"/>
    </row>
    <row r="45052" spans="3:3" ht="15.6" x14ac:dyDescent="0.3">
      <c r="C45052" s="227"/>
    </row>
    <row r="45053" spans="3:3" ht="15.6" x14ac:dyDescent="0.3">
      <c r="C45053" s="227"/>
    </row>
    <row r="45054" spans="3:3" ht="15.6" x14ac:dyDescent="0.3">
      <c r="C45054" s="227"/>
    </row>
    <row r="45055" spans="3:3" ht="15.6" x14ac:dyDescent="0.3">
      <c r="C45055" s="227"/>
    </row>
    <row r="45056" spans="3:3" ht="15.6" x14ac:dyDescent="0.3">
      <c r="C45056" s="227"/>
    </row>
    <row r="45057" spans="3:3" ht="15.6" x14ac:dyDescent="0.3">
      <c r="C45057" s="227"/>
    </row>
    <row r="45058" spans="3:3" ht="15.6" x14ac:dyDescent="0.3">
      <c r="C45058" s="227"/>
    </row>
    <row r="45059" spans="3:3" ht="15.6" x14ac:dyDescent="0.3">
      <c r="C45059" s="227"/>
    </row>
    <row r="45060" spans="3:3" ht="15.6" x14ac:dyDescent="0.3">
      <c r="C45060" s="227"/>
    </row>
    <row r="45061" spans="3:3" ht="15.6" x14ac:dyDescent="0.3">
      <c r="C45061" s="227"/>
    </row>
    <row r="45062" spans="3:3" ht="15.6" x14ac:dyDescent="0.3">
      <c r="C45062" s="227"/>
    </row>
    <row r="45063" spans="3:3" ht="15.6" x14ac:dyDescent="0.3">
      <c r="C45063" s="227"/>
    </row>
    <row r="45064" spans="3:3" ht="15.6" x14ac:dyDescent="0.3">
      <c r="C45064" s="227"/>
    </row>
    <row r="45065" spans="3:3" ht="15.6" x14ac:dyDescent="0.3">
      <c r="C45065" s="227"/>
    </row>
    <row r="45066" spans="3:3" ht="15.6" x14ac:dyDescent="0.3">
      <c r="C45066" s="227"/>
    </row>
    <row r="45067" spans="3:3" ht="15.6" x14ac:dyDescent="0.3">
      <c r="C45067" s="227"/>
    </row>
    <row r="45068" spans="3:3" ht="15.6" x14ac:dyDescent="0.3">
      <c r="C45068" s="227"/>
    </row>
    <row r="45069" spans="3:3" ht="15.6" x14ac:dyDescent="0.3">
      <c r="C45069" s="227"/>
    </row>
    <row r="45070" spans="3:3" ht="15.6" x14ac:dyDescent="0.3">
      <c r="C45070" s="227"/>
    </row>
    <row r="45071" spans="3:3" ht="15.6" x14ac:dyDescent="0.3">
      <c r="C45071" s="227"/>
    </row>
    <row r="45072" spans="3:3" ht="15.6" x14ac:dyDescent="0.3">
      <c r="C45072" s="227"/>
    </row>
    <row r="45073" spans="3:3" ht="15.6" x14ac:dyDescent="0.3">
      <c r="C45073" s="227"/>
    </row>
    <row r="45074" spans="3:3" ht="15.6" x14ac:dyDescent="0.3">
      <c r="C45074" s="227"/>
    </row>
    <row r="45075" spans="3:3" ht="15.6" x14ac:dyDescent="0.3">
      <c r="C45075" s="227"/>
    </row>
    <row r="45076" spans="3:3" ht="15.6" x14ac:dyDescent="0.3">
      <c r="C45076" s="227"/>
    </row>
    <row r="45077" spans="3:3" ht="15.6" x14ac:dyDescent="0.3">
      <c r="C45077" s="227"/>
    </row>
    <row r="45078" spans="3:3" ht="15.6" x14ac:dyDescent="0.3">
      <c r="C45078" s="227"/>
    </row>
    <row r="45079" spans="3:3" ht="15.6" x14ac:dyDescent="0.3">
      <c r="C45079" s="227"/>
    </row>
    <row r="45080" spans="3:3" ht="15.6" x14ac:dyDescent="0.3">
      <c r="C45080" s="227"/>
    </row>
    <row r="45081" spans="3:3" ht="15.6" x14ac:dyDescent="0.3">
      <c r="C45081" s="227"/>
    </row>
    <row r="45082" spans="3:3" ht="15.6" x14ac:dyDescent="0.3">
      <c r="C45082" s="227"/>
    </row>
    <row r="45083" spans="3:3" ht="15.6" x14ac:dyDescent="0.3">
      <c r="C45083" s="227"/>
    </row>
    <row r="45084" spans="3:3" ht="15.6" x14ac:dyDescent="0.3">
      <c r="C45084" s="227"/>
    </row>
    <row r="45085" spans="3:3" ht="15.6" x14ac:dyDescent="0.3">
      <c r="C45085" s="227"/>
    </row>
    <row r="45086" spans="3:3" ht="15.6" x14ac:dyDescent="0.3">
      <c r="C45086" s="227"/>
    </row>
    <row r="45087" spans="3:3" ht="15.6" x14ac:dyDescent="0.3">
      <c r="C45087" s="227"/>
    </row>
    <row r="45088" spans="3:3" ht="15.6" x14ac:dyDescent="0.3">
      <c r="C45088" s="227"/>
    </row>
    <row r="45089" spans="3:3" ht="15.6" x14ac:dyDescent="0.3">
      <c r="C45089" s="227"/>
    </row>
    <row r="45090" spans="3:3" ht="15.6" x14ac:dyDescent="0.3">
      <c r="C45090" s="227"/>
    </row>
    <row r="45091" spans="3:3" ht="15.6" x14ac:dyDescent="0.3">
      <c r="C45091" s="227"/>
    </row>
    <row r="45092" spans="3:3" ht="15.6" x14ac:dyDescent="0.3">
      <c r="C45092" s="227"/>
    </row>
    <row r="45093" spans="3:3" ht="15.6" x14ac:dyDescent="0.3">
      <c r="C45093" s="227"/>
    </row>
    <row r="45094" spans="3:3" ht="15.6" x14ac:dyDescent="0.3">
      <c r="C45094" s="227"/>
    </row>
    <row r="45095" spans="3:3" ht="15.6" x14ac:dyDescent="0.3">
      <c r="C45095" s="227"/>
    </row>
    <row r="45096" spans="3:3" ht="15.6" x14ac:dyDescent="0.3">
      <c r="C45096" s="227"/>
    </row>
    <row r="45097" spans="3:3" ht="15.6" x14ac:dyDescent="0.3">
      <c r="C45097" s="227"/>
    </row>
    <row r="45098" spans="3:3" ht="15.6" x14ac:dyDescent="0.3">
      <c r="C45098" s="227"/>
    </row>
    <row r="45099" spans="3:3" ht="15.6" x14ac:dyDescent="0.3">
      <c r="C45099" s="227"/>
    </row>
    <row r="45100" spans="3:3" ht="15.6" x14ac:dyDescent="0.3">
      <c r="C45100" s="227"/>
    </row>
    <row r="45101" spans="3:3" ht="15.6" x14ac:dyDescent="0.3">
      <c r="C45101" s="227"/>
    </row>
    <row r="45102" spans="3:3" ht="15.6" x14ac:dyDescent="0.3">
      <c r="C45102" s="227"/>
    </row>
    <row r="45103" spans="3:3" ht="15.6" x14ac:dyDescent="0.3">
      <c r="C45103" s="227"/>
    </row>
    <row r="45104" spans="3:3" ht="15.6" x14ac:dyDescent="0.3">
      <c r="C45104" s="227"/>
    </row>
    <row r="45105" spans="3:3" ht="15.6" x14ac:dyDescent="0.3">
      <c r="C45105" s="227"/>
    </row>
    <row r="45106" spans="3:3" ht="15.6" x14ac:dyDescent="0.3">
      <c r="C45106" s="227"/>
    </row>
    <row r="45107" spans="3:3" ht="15.6" x14ac:dyDescent="0.3">
      <c r="C45107" s="227"/>
    </row>
    <row r="45108" spans="3:3" ht="15.6" x14ac:dyDescent="0.3">
      <c r="C45108" s="227"/>
    </row>
    <row r="45109" spans="3:3" ht="15.6" x14ac:dyDescent="0.3">
      <c r="C45109" s="227"/>
    </row>
    <row r="45110" spans="3:3" ht="15.6" x14ac:dyDescent="0.3">
      <c r="C45110" s="227"/>
    </row>
    <row r="45111" spans="3:3" ht="15.6" x14ac:dyDescent="0.3">
      <c r="C45111" s="227"/>
    </row>
    <row r="45112" spans="3:3" ht="15.6" x14ac:dyDescent="0.3">
      <c r="C45112" s="227"/>
    </row>
    <row r="45113" spans="3:3" ht="15.6" x14ac:dyDescent="0.3">
      <c r="C45113" s="227"/>
    </row>
    <row r="45114" spans="3:3" ht="15.6" x14ac:dyDescent="0.3">
      <c r="C45114" s="227"/>
    </row>
    <row r="45115" spans="3:3" ht="15.6" x14ac:dyDescent="0.3">
      <c r="C45115" s="227"/>
    </row>
    <row r="45116" spans="3:3" ht="15.6" x14ac:dyDescent="0.3">
      <c r="C45116" s="227"/>
    </row>
    <row r="45117" spans="3:3" ht="15.6" x14ac:dyDescent="0.3">
      <c r="C45117" s="227"/>
    </row>
    <row r="45118" spans="3:3" ht="15.6" x14ac:dyDescent="0.3">
      <c r="C45118" s="227"/>
    </row>
    <row r="45119" spans="3:3" ht="15.6" x14ac:dyDescent="0.3">
      <c r="C45119" s="227"/>
    </row>
    <row r="45120" spans="3:3" ht="15.6" x14ac:dyDescent="0.3">
      <c r="C45120" s="227"/>
    </row>
    <row r="45121" spans="3:3" ht="15.6" x14ac:dyDescent="0.3">
      <c r="C45121" s="227"/>
    </row>
    <row r="45122" spans="3:3" ht="15.6" x14ac:dyDescent="0.3">
      <c r="C45122" s="227"/>
    </row>
    <row r="45123" spans="3:3" ht="15.6" x14ac:dyDescent="0.3">
      <c r="C45123" s="227"/>
    </row>
    <row r="45124" spans="3:3" ht="15.6" x14ac:dyDescent="0.3">
      <c r="C45124" s="227"/>
    </row>
    <row r="45125" spans="3:3" ht="15.6" x14ac:dyDescent="0.3">
      <c r="C45125" s="227"/>
    </row>
    <row r="45126" spans="3:3" ht="15.6" x14ac:dyDescent="0.3">
      <c r="C45126" s="227"/>
    </row>
    <row r="45127" spans="3:3" ht="15.6" x14ac:dyDescent="0.3">
      <c r="C45127" s="227"/>
    </row>
    <row r="45128" spans="3:3" ht="15.6" x14ac:dyDescent="0.3">
      <c r="C45128" s="227"/>
    </row>
    <row r="45129" spans="3:3" ht="15.6" x14ac:dyDescent="0.3">
      <c r="C45129" s="227"/>
    </row>
    <row r="45130" spans="3:3" ht="15.6" x14ac:dyDescent="0.3">
      <c r="C45130" s="227"/>
    </row>
    <row r="45131" spans="3:3" ht="15.6" x14ac:dyDescent="0.3">
      <c r="C45131" s="227"/>
    </row>
    <row r="45132" spans="3:3" ht="15.6" x14ac:dyDescent="0.3">
      <c r="C45132" s="227"/>
    </row>
    <row r="45133" spans="3:3" ht="15.6" x14ac:dyDescent="0.3">
      <c r="C45133" s="227"/>
    </row>
    <row r="45134" spans="3:3" ht="15.6" x14ac:dyDescent="0.3">
      <c r="C45134" s="227"/>
    </row>
    <row r="45135" spans="3:3" ht="15.6" x14ac:dyDescent="0.3">
      <c r="C45135" s="227"/>
    </row>
    <row r="45136" spans="3:3" ht="15.6" x14ac:dyDescent="0.3">
      <c r="C45136" s="227"/>
    </row>
    <row r="45137" spans="3:3" ht="15.6" x14ac:dyDescent="0.3">
      <c r="C45137" s="227"/>
    </row>
    <row r="45138" spans="3:3" ht="15.6" x14ac:dyDescent="0.3">
      <c r="C45138" s="227"/>
    </row>
    <row r="45139" spans="3:3" ht="15.6" x14ac:dyDescent="0.3">
      <c r="C45139" s="227"/>
    </row>
    <row r="45140" spans="3:3" ht="15.6" x14ac:dyDescent="0.3">
      <c r="C45140" s="227"/>
    </row>
    <row r="45141" spans="3:3" ht="15.6" x14ac:dyDescent="0.3">
      <c r="C45141" s="227"/>
    </row>
    <row r="45142" spans="3:3" ht="15.6" x14ac:dyDescent="0.3">
      <c r="C45142" s="227"/>
    </row>
    <row r="45143" spans="3:3" ht="15.6" x14ac:dyDescent="0.3">
      <c r="C45143" s="227"/>
    </row>
    <row r="45144" spans="3:3" ht="15.6" x14ac:dyDescent="0.3">
      <c r="C45144" s="227"/>
    </row>
    <row r="45145" spans="3:3" ht="15.6" x14ac:dyDescent="0.3">
      <c r="C45145" s="227"/>
    </row>
    <row r="45146" spans="3:3" ht="15.6" x14ac:dyDescent="0.3">
      <c r="C45146" s="227"/>
    </row>
    <row r="45147" spans="3:3" ht="15.6" x14ac:dyDescent="0.3">
      <c r="C45147" s="227"/>
    </row>
    <row r="45148" spans="3:3" ht="15.6" x14ac:dyDescent="0.3">
      <c r="C45148" s="227"/>
    </row>
    <row r="45149" spans="3:3" ht="15.6" x14ac:dyDescent="0.3">
      <c r="C45149" s="227"/>
    </row>
    <row r="45150" spans="3:3" ht="15.6" x14ac:dyDescent="0.3">
      <c r="C45150" s="227"/>
    </row>
    <row r="45151" spans="3:3" ht="15.6" x14ac:dyDescent="0.3">
      <c r="C45151" s="227"/>
    </row>
    <row r="45152" spans="3:3" ht="15.6" x14ac:dyDescent="0.3">
      <c r="C45152" s="227"/>
    </row>
    <row r="45153" spans="3:3" ht="15.6" x14ac:dyDescent="0.3">
      <c r="C45153" s="227"/>
    </row>
    <row r="45154" spans="3:3" ht="15.6" x14ac:dyDescent="0.3">
      <c r="C45154" s="227"/>
    </row>
    <row r="45155" spans="3:3" ht="15.6" x14ac:dyDescent="0.3">
      <c r="C45155" s="227"/>
    </row>
    <row r="45156" spans="3:3" ht="15.6" x14ac:dyDescent="0.3">
      <c r="C45156" s="227"/>
    </row>
    <row r="45157" spans="3:3" ht="15.6" x14ac:dyDescent="0.3">
      <c r="C45157" s="227"/>
    </row>
    <row r="45158" spans="3:3" ht="15.6" x14ac:dyDescent="0.3">
      <c r="C45158" s="227"/>
    </row>
    <row r="45159" spans="3:3" ht="15.6" x14ac:dyDescent="0.3">
      <c r="C45159" s="227"/>
    </row>
    <row r="45160" spans="3:3" ht="15.6" x14ac:dyDescent="0.3">
      <c r="C45160" s="227"/>
    </row>
    <row r="45161" spans="3:3" ht="15.6" x14ac:dyDescent="0.3">
      <c r="C45161" s="227"/>
    </row>
    <row r="45162" spans="3:3" ht="15.6" x14ac:dyDescent="0.3">
      <c r="C45162" s="227"/>
    </row>
    <row r="45163" spans="3:3" ht="15.6" x14ac:dyDescent="0.3">
      <c r="C45163" s="227"/>
    </row>
    <row r="45164" spans="3:3" ht="15.6" x14ac:dyDescent="0.3">
      <c r="C45164" s="227"/>
    </row>
    <row r="45165" spans="3:3" ht="15.6" x14ac:dyDescent="0.3">
      <c r="C45165" s="227"/>
    </row>
    <row r="45166" spans="3:3" ht="15.6" x14ac:dyDescent="0.3">
      <c r="C45166" s="227"/>
    </row>
    <row r="45167" spans="3:3" ht="15.6" x14ac:dyDescent="0.3">
      <c r="C45167" s="227"/>
    </row>
    <row r="45168" spans="3:3" ht="15.6" x14ac:dyDescent="0.3">
      <c r="C45168" s="227"/>
    </row>
    <row r="45169" spans="3:3" ht="15.6" x14ac:dyDescent="0.3">
      <c r="C45169" s="227"/>
    </row>
    <row r="45170" spans="3:3" ht="15.6" x14ac:dyDescent="0.3">
      <c r="C45170" s="227"/>
    </row>
    <row r="45171" spans="3:3" ht="15.6" x14ac:dyDescent="0.3">
      <c r="C45171" s="227"/>
    </row>
    <row r="45172" spans="3:3" ht="15.6" x14ac:dyDescent="0.3">
      <c r="C45172" s="227"/>
    </row>
    <row r="45173" spans="3:3" ht="15.6" x14ac:dyDescent="0.3">
      <c r="C45173" s="227"/>
    </row>
    <row r="45174" spans="3:3" ht="15.6" x14ac:dyDescent="0.3">
      <c r="C45174" s="227"/>
    </row>
    <row r="45175" spans="3:3" ht="15.6" x14ac:dyDescent="0.3">
      <c r="C45175" s="227"/>
    </row>
    <row r="45176" spans="3:3" ht="15.6" x14ac:dyDescent="0.3">
      <c r="C45176" s="227"/>
    </row>
    <row r="45177" spans="3:3" ht="15.6" x14ac:dyDescent="0.3">
      <c r="C45177" s="227"/>
    </row>
    <row r="45178" spans="3:3" ht="15.6" x14ac:dyDescent="0.3">
      <c r="C45178" s="227"/>
    </row>
    <row r="45179" spans="3:3" ht="15.6" x14ac:dyDescent="0.3">
      <c r="C45179" s="227"/>
    </row>
    <row r="45180" spans="3:3" ht="15.6" x14ac:dyDescent="0.3">
      <c r="C45180" s="227"/>
    </row>
    <row r="45181" spans="3:3" ht="15.6" x14ac:dyDescent="0.3">
      <c r="C45181" s="227"/>
    </row>
    <row r="45182" spans="3:3" ht="15.6" x14ac:dyDescent="0.3">
      <c r="C45182" s="227"/>
    </row>
    <row r="45183" spans="3:3" ht="15.6" x14ac:dyDescent="0.3">
      <c r="C45183" s="227"/>
    </row>
    <row r="45184" spans="3:3" ht="15.6" x14ac:dyDescent="0.3">
      <c r="C45184" s="227"/>
    </row>
    <row r="45185" spans="3:3" ht="15.6" x14ac:dyDescent="0.3">
      <c r="C45185" s="227"/>
    </row>
    <row r="45186" spans="3:3" ht="15.6" x14ac:dyDescent="0.3">
      <c r="C45186" s="227"/>
    </row>
    <row r="45187" spans="3:3" ht="15.6" x14ac:dyDescent="0.3">
      <c r="C45187" s="227"/>
    </row>
    <row r="45188" spans="3:3" ht="15.6" x14ac:dyDescent="0.3">
      <c r="C45188" s="227"/>
    </row>
    <row r="45189" spans="3:3" ht="15.6" x14ac:dyDescent="0.3">
      <c r="C45189" s="227"/>
    </row>
    <row r="45190" spans="3:3" ht="15.6" x14ac:dyDescent="0.3">
      <c r="C45190" s="227"/>
    </row>
    <row r="45191" spans="3:3" ht="15.6" x14ac:dyDescent="0.3">
      <c r="C45191" s="227"/>
    </row>
    <row r="45192" spans="3:3" ht="15.6" x14ac:dyDescent="0.3">
      <c r="C45192" s="227"/>
    </row>
    <row r="45193" spans="3:3" ht="15.6" x14ac:dyDescent="0.3">
      <c r="C45193" s="227"/>
    </row>
    <row r="45194" spans="3:3" ht="15.6" x14ac:dyDescent="0.3">
      <c r="C45194" s="227"/>
    </row>
    <row r="45195" spans="3:3" ht="15.6" x14ac:dyDescent="0.3">
      <c r="C45195" s="227"/>
    </row>
    <row r="45196" spans="3:3" ht="15.6" x14ac:dyDescent="0.3">
      <c r="C45196" s="227"/>
    </row>
    <row r="45197" spans="3:3" ht="15.6" x14ac:dyDescent="0.3">
      <c r="C45197" s="227"/>
    </row>
    <row r="45198" spans="3:3" ht="15.6" x14ac:dyDescent="0.3">
      <c r="C45198" s="227"/>
    </row>
    <row r="45199" spans="3:3" ht="15.6" x14ac:dyDescent="0.3">
      <c r="C45199" s="227"/>
    </row>
    <row r="45200" spans="3:3" ht="15.6" x14ac:dyDescent="0.3">
      <c r="C45200" s="227"/>
    </row>
    <row r="45201" spans="3:3" ht="15.6" x14ac:dyDescent="0.3">
      <c r="C45201" s="227"/>
    </row>
    <row r="45202" spans="3:3" ht="15.6" x14ac:dyDescent="0.3">
      <c r="C45202" s="227"/>
    </row>
    <row r="45203" spans="3:3" ht="15.6" x14ac:dyDescent="0.3">
      <c r="C45203" s="227"/>
    </row>
    <row r="45204" spans="3:3" ht="15.6" x14ac:dyDescent="0.3">
      <c r="C45204" s="227"/>
    </row>
    <row r="45205" spans="3:3" ht="15.6" x14ac:dyDescent="0.3">
      <c r="C45205" s="227"/>
    </row>
    <row r="45206" spans="3:3" ht="15.6" x14ac:dyDescent="0.3">
      <c r="C45206" s="227"/>
    </row>
    <row r="45207" spans="3:3" ht="15.6" x14ac:dyDescent="0.3">
      <c r="C45207" s="227"/>
    </row>
    <row r="45208" spans="3:3" ht="15.6" x14ac:dyDescent="0.3">
      <c r="C45208" s="227"/>
    </row>
    <row r="45209" spans="3:3" ht="15.6" x14ac:dyDescent="0.3">
      <c r="C45209" s="227"/>
    </row>
    <row r="45210" spans="3:3" ht="15.6" x14ac:dyDescent="0.3">
      <c r="C45210" s="227"/>
    </row>
    <row r="45211" spans="3:3" ht="15.6" x14ac:dyDescent="0.3">
      <c r="C45211" s="227"/>
    </row>
    <row r="45212" spans="3:3" ht="15.6" x14ac:dyDescent="0.3">
      <c r="C45212" s="227"/>
    </row>
    <row r="45213" spans="3:3" ht="15.6" x14ac:dyDescent="0.3">
      <c r="C45213" s="227"/>
    </row>
    <row r="45214" spans="3:3" ht="15.6" x14ac:dyDescent="0.3">
      <c r="C45214" s="227"/>
    </row>
    <row r="45215" spans="3:3" ht="15.6" x14ac:dyDescent="0.3">
      <c r="C45215" s="227"/>
    </row>
    <row r="45216" spans="3:3" ht="15.6" x14ac:dyDescent="0.3">
      <c r="C45216" s="227"/>
    </row>
    <row r="45217" spans="3:3" ht="15.6" x14ac:dyDescent="0.3">
      <c r="C45217" s="227"/>
    </row>
    <row r="45218" spans="3:3" ht="15.6" x14ac:dyDescent="0.3">
      <c r="C45218" s="227"/>
    </row>
    <row r="45219" spans="3:3" ht="15.6" x14ac:dyDescent="0.3">
      <c r="C45219" s="227"/>
    </row>
    <row r="45220" spans="3:3" ht="15.6" x14ac:dyDescent="0.3">
      <c r="C45220" s="227"/>
    </row>
    <row r="45221" spans="3:3" ht="15.6" x14ac:dyDescent="0.3">
      <c r="C45221" s="227"/>
    </row>
    <row r="45222" spans="3:3" ht="15.6" x14ac:dyDescent="0.3">
      <c r="C45222" s="227"/>
    </row>
    <row r="45223" spans="3:3" ht="15.6" x14ac:dyDescent="0.3">
      <c r="C45223" s="227"/>
    </row>
    <row r="45224" spans="3:3" ht="15.6" x14ac:dyDescent="0.3">
      <c r="C45224" s="227"/>
    </row>
    <row r="45225" spans="3:3" ht="15.6" x14ac:dyDescent="0.3">
      <c r="C45225" s="227"/>
    </row>
    <row r="45226" spans="3:3" ht="15.6" x14ac:dyDescent="0.3">
      <c r="C45226" s="227"/>
    </row>
    <row r="45227" spans="3:3" ht="15.6" x14ac:dyDescent="0.3">
      <c r="C45227" s="227"/>
    </row>
    <row r="45228" spans="3:3" ht="15.6" x14ac:dyDescent="0.3">
      <c r="C45228" s="227"/>
    </row>
    <row r="45229" spans="3:3" ht="15.6" x14ac:dyDescent="0.3">
      <c r="C45229" s="227"/>
    </row>
    <row r="45230" spans="3:3" ht="15.6" x14ac:dyDescent="0.3">
      <c r="C45230" s="227"/>
    </row>
    <row r="45231" spans="3:3" ht="15.6" x14ac:dyDescent="0.3">
      <c r="C45231" s="227"/>
    </row>
    <row r="45232" spans="3:3" ht="15.6" x14ac:dyDescent="0.3">
      <c r="C45232" s="227"/>
    </row>
    <row r="45233" spans="3:3" ht="15.6" x14ac:dyDescent="0.3">
      <c r="C45233" s="227"/>
    </row>
    <row r="45234" spans="3:3" ht="15.6" x14ac:dyDescent="0.3">
      <c r="C45234" s="227"/>
    </row>
    <row r="45235" spans="3:3" ht="15.6" x14ac:dyDescent="0.3">
      <c r="C45235" s="227"/>
    </row>
    <row r="45236" spans="3:3" ht="15.6" x14ac:dyDescent="0.3">
      <c r="C45236" s="227"/>
    </row>
    <row r="45237" spans="3:3" ht="15.6" x14ac:dyDescent="0.3">
      <c r="C45237" s="227"/>
    </row>
    <row r="45238" spans="3:3" ht="15.6" x14ac:dyDescent="0.3">
      <c r="C45238" s="227"/>
    </row>
    <row r="45239" spans="3:3" ht="15.6" x14ac:dyDescent="0.3">
      <c r="C45239" s="227"/>
    </row>
    <row r="45240" spans="3:3" ht="15.6" x14ac:dyDescent="0.3">
      <c r="C45240" s="227"/>
    </row>
    <row r="45241" spans="3:3" ht="15.6" x14ac:dyDescent="0.3">
      <c r="C45241" s="227"/>
    </row>
    <row r="45242" spans="3:3" ht="15.6" x14ac:dyDescent="0.3">
      <c r="C45242" s="227"/>
    </row>
    <row r="45243" spans="3:3" ht="15.6" x14ac:dyDescent="0.3">
      <c r="C45243" s="227"/>
    </row>
    <row r="45244" spans="3:3" ht="15.6" x14ac:dyDescent="0.3">
      <c r="C45244" s="227"/>
    </row>
    <row r="45245" spans="3:3" ht="15.6" x14ac:dyDescent="0.3">
      <c r="C45245" s="227"/>
    </row>
    <row r="45246" spans="3:3" ht="15.6" x14ac:dyDescent="0.3">
      <c r="C45246" s="227"/>
    </row>
    <row r="45247" spans="3:3" ht="15.6" x14ac:dyDescent="0.3">
      <c r="C45247" s="227"/>
    </row>
    <row r="45248" spans="3:3" ht="15.6" x14ac:dyDescent="0.3">
      <c r="C45248" s="227"/>
    </row>
    <row r="45249" spans="3:3" ht="15.6" x14ac:dyDescent="0.3">
      <c r="C45249" s="227"/>
    </row>
    <row r="45250" spans="3:3" ht="15.6" x14ac:dyDescent="0.3">
      <c r="C45250" s="227"/>
    </row>
    <row r="45251" spans="3:3" ht="15.6" x14ac:dyDescent="0.3">
      <c r="C45251" s="227"/>
    </row>
    <row r="45252" spans="3:3" ht="15.6" x14ac:dyDescent="0.3">
      <c r="C45252" s="227"/>
    </row>
    <row r="45253" spans="3:3" ht="15.6" x14ac:dyDescent="0.3">
      <c r="C45253" s="227"/>
    </row>
    <row r="45254" spans="3:3" ht="15.6" x14ac:dyDescent="0.3">
      <c r="C45254" s="227"/>
    </row>
    <row r="45255" spans="3:3" ht="15.6" x14ac:dyDescent="0.3">
      <c r="C45255" s="227"/>
    </row>
    <row r="45256" spans="3:3" ht="15.6" x14ac:dyDescent="0.3">
      <c r="C45256" s="227"/>
    </row>
    <row r="45257" spans="3:3" ht="15.6" x14ac:dyDescent="0.3">
      <c r="C45257" s="227"/>
    </row>
    <row r="45258" spans="3:3" ht="15.6" x14ac:dyDescent="0.3">
      <c r="C45258" s="227"/>
    </row>
    <row r="45259" spans="3:3" ht="15.6" x14ac:dyDescent="0.3">
      <c r="C45259" s="227"/>
    </row>
    <row r="45260" spans="3:3" ht="15.6" x14ac:dyDescent="0.3">
      <c r="C45260" s="227"/>
    </row>
    <row r="45261" spans="3:3" ht="15.6" x14ac:dyDescent="0.3">
      <c r="C45261" s="227"/>
    </row>
    <row r="45262" spans="3:3" ht="15.6" x14ac:dyDescent="0.3">
      <c r="C45262" s="227"/>
    </row>
    <row r="45263" spans="3:3" ht="15.6" x14ac:dyDescent="0.3">
      <c r="C45263" s="227"/>
    </row>
    <row r="45264" spans="3:3" ht="15.6" x14ac:dyDescent="0.3">
      <c r="C45264" s="227"/>
    </row>
    <row r="45265" spans="3:3" ht="15.6" x14ac:dyDescent="0.3">
      <c r="C45265" s="227"/>
    </row>
    <row r="45266" spans="3:3" ht="15.6" x14ac:dyDescent="0.3">
      <c r="C45266" s="227"/>
    </row>
    <row r="45267" spans="3:3" ht="15.6" x14ac:dyDescent="0.3">
      <c r="C45267" s="227"/>
    </row>
    <row r="45268" spans="3:3" ht="15.6" x14ac:dyDescent="0.3">
      <c r="C45268" s="227"/>
    </row>
    <row r="45269" spans="3:3" ht="15.6" x14ac:dyDescent="0.3">
      <c r="C45269" s="227"/>
    </row>
    <row r="45270" spans="3:3" ht="15.6" x14ac:dyDescent="0.3">
      <c r="C45270" s="227"/>
    </row>
    <row r="45271" spans="3:3" ht="15.6" x14ac:dyDescent="0.3">
      <c r="C45271" s="227"/>
    </row>
    <row r="45272" spans="3:3" ht="15.6" x14ac:dyDescent="0.3">
      <c r="C45272" s="227"/>
    </row>
    <row r="45273" spans="3:3" ht="15.6" x14ac:dyDescent="0.3">
      <c r="C45273" s="227"/>
    </row>
    <row r="45274" spans="3:3" ht="15.6" x14ac:dyDescent="0.3">
      <c r="C45274" s="227"/>
    </row>
    <row r="45275" spans="3:3" ht="15.6" x14ac:dyDescent="0.3">
      <c r="C45275" s="227"/>
    </row>
    <row r="45276" spans="3:3" ht="15.6" x14ac:dyDescent="0.3">
      <c r="C45276" s="227"/>
    </row>
    <row r="45277" spans="3:3" ht="15.6" x14ac:dyDescent="0.3">
      <c r="C45277" s="227"/>
    </row>
    <row r="45278" spans="3:3" ht="15.6" x14ac:dyDescent="0.3">
      <c r="C45278" s="227"/>
    </row>
    <row r="45279" spans="3:3" ht="15.6" x14ac:dyDescent="0.3">
      <c r="C45279" s="227"/>
    </row>
    <row r="45280" spans="3:3" ht="15.6" x14ac:dyDescent="0.3">
      <c r="C45280" s="227"/>
    </row>
    <row r="45281" spans="3:3" ht="15.6" x14ac:dyDescent="0.3">
      <c r="C45281" s="227"/>
    </row>
    <row r="45282" spans="3:3" ht="15.6" x14ac:dyDescent="0.3">
      <c r="C45282" s="227"/>
    </row>
    <row r="45283" spans="3:3" ht="15.6" x14ac:dyDescent="0.3">
      <c r="C45283" s="227"/>
    </row>
    <row r="45284" spans="3:3" ht="15.6" x14ac:dyDescent="0.3">
      <c r="C45284" s="227"/>
    </row>
    <row r="45285" spans="3:3" ht="15.6" x14ac:dyDescent="0.3">
      <c r="C45285" s="227"/>
    </row>
    <row r="45286" spans="3:3" ht="15.6" x14ac:dyDescent="0.3">
      <c r="C45286" s="227"/>
    </row>
    <row r="45287" spans="3:3" ht="15.6" x14ac:dyDescent="0.3">
      <c r="C45287" s="227"/>
    </row>
    <row r="45288" spans="3:3" ht="15.6" x14ac:dyDescent="0.3">
      <c r="C45288" s="227"/>
    </row>
    <row r="45289" spans="3:3" ht="15.6" x14ac:dyDescent="0.3">
      <c r="C45289" s="227"/>
    </row>
    <row r="45290" spans="3:3" ht="15.6" x14ac:dyDescent="0.3">
      <c r="C45290" s="227"/>
    </row>
    <row r="45291" spans="3:3" ht="15.6" x14ac:dyDescent="0.3">
      <c r="C45291" s="227"/>
    </row>
    <row r="45292" spans="3:3" ht="15.6" x14ac:dyDescent="0.3">
      <c r="C45292" s="227"/>
    </row>
    <row r="45293" spans="3:3" ht="15.6" x14ac:dyDescent="0.3">
      <c r="C45293" s="227"/>
    </row>
    <row r="45294" spans="3:3" ht="15.6" x14ac:dyDescent="0.3">
      <c r="C45294" s="227"/>
    </row>
    <row r="45295" spans="3:3" ht="15.6" x14ac:dyDescent="0.3">
      <c r="C45295" s="227"/>
    </row>
    <row r="45296" spans="3:3" ht="15.6" x14ac:dyDescent="0.3">
      <c r="C45296" s="227"/>
    </row>
    <row r="45297" spans="3:3" ht="15.6" x14ac:dyDescent="0.3">
      <c r="C45297" s="227"/>
    </row>
    <row r="45298" spans="3:3" ht="15.6" x14ac:dyDescent="0.3">
      <c r="C45298" s="227"/>
    </row>
    <row r="45299" spans="3:3" ht="15.6" x14ac:dyDescent="0.3">
      <c r="C45299" s="227"/>
    </row>
    <row r="45300" spans="3:3" ht="15.6" x14ac:dyDescent="0.3">
      <c r="C45300" s="227"/>
    </row>
    <row r="45301" spans="3:3" ht="15.6" x14ac:dyDescent="0.3">
      <c r="C45301" s="227"/>
    </row>
    <row r="45302" spans="3:3" ht="15.6" x14ac:dyDescent="0.3">
      <c r="C45302" s="227"/>
    </row>
    <row r="45303" spans="3:3" ht="15.6" x14ac:dyDescent="0.3">
      <c r="C45303" s="227"/>
    </row>
    <row r="45304" spans="3:3" ht="15.6" x14ac:dyDescent="0.3">
      <c r="C45304" s="227"/>
    </row>
    <row r="45305" spans="3:3" ht="15.6" x14ac:dyDescent="0.3">
      <c r="C45305" s="227"/>
    </row>
    <row r="45306" spans="3:3" ht="15.6" x14ac:dyDescent="0.3">
      <c r="C45306" s="227"/>
    </row>
    <row r="45307" spans="3:3" ht="15.6" x14ac:dyDescent="0.3">
      <c r="C45307" s="227"/>
    </row>
    <row r="45308" spans="3:3" ht="15.6" x14ac:dyDescent="0.3">
      <c r="C45308" s="227"/>
    </row>
    <row r="45309" spans="3:3" ht="15.6" x14ac:dyDescent="0.3">
      <c r="C45309" s="227"/>
    </row>
    <row r="45310" spans="3:3" ht="15.6" x14ac:dyDescent="0.3">
      <c r="C45310" s="227"/>
    </row>
    <row r="45311" spans="3:3" ht="15.6" x14ac:dyDescent="0.3">
      <c r="C45311" s="227"/>
    </row>
    <row r="45312" spans="3:3" ht="15.6" x14ac:dyDescent="0.3">
      <c r="C45312" s="227"/>
    </row>
    <row r="45313" spans="3:3" ht="15.6" x14ac:dyDescent="0.3">
      <c r="C45313" s="227"/>
    </row>
    <row r="45314" spans="3:3" ht="15.6" x14ac:dyDescent="0.3">
      <c r="C45314" s="227"/>
    </row>
    <row r="45315" spans="3:3" ht="15.6" x14ac:dyDescent="0.3">
      <c r="C45315" s="227"/>
    </row>
    <row r="45316" spans="3:3" ht="15.6" x14ac:dyDescent="0.3">
      <c r="C45316" s="227"/>
    </row>
    <row r="45317" spans="3:3" ht="15.6" x14ac:dyDescent="0.3">
      <c r="C45317" s="227"/>
    </row>
    <row r="45318" spans="3:3" ht="15.6" x14ac:dyDescent="0.3">
      <c r="C45318" s="227"/>
    </row>
    <row r="45319" spans="3:3" ht="15.6" x14ac:dyDescent="0.3">
      <c r="C45319" s="227"/>
    </row>
    <row r="45320" spans="3:3" ht="15.6" x14ac:dyDescent="0.3">
      <c r="C45320" s="227"/>
    </row>
    <row r="45321" spans="3:3" ht="15.6" x14ac:dyDescent="0.3">
      <c r="C45321" s="227"/>
    </row>
    <row r="45322" spans="3:3" ht="15.6" x14ac:dyDescent="0.3">
      <c r="C45322" s="227"/>
    </row>
    <row r="45323" spans="3:3" ht="15.6" x14ac:dyDescent="0.3">
      <c r="C45323" s="227"/>
    </row>
    <row r="45324" spans="3:3" ht="15.6" x14ac:dyDescent="0.3">
      <c r="C45324" s="227"/>
    </row>
    <row r="45325" spans="3:3" ht="15.6" x14ac:dyDescent="0.3">
      <c r="C45325" s="227"/>
    </row>
    <row r="45326" spans="3:3" ht="15.6" x14ac:dyDescent="0.3">
      <c r="C45326" s="227"/>
    </row>
    <row r="45327" spans="3:3" ht="15.6" x14ac:dyDescent="0.3">
      <c r="C45327" s="227"/>
    </row>
    <row r="45328" spans="3:3" ht="15.6" x14ac:dyDescent="0.3">
      <c r="C45328" s="227"/>
    </row>
    <row r="45329" spans="3:3" ht="15.6" x14ac:dyDescent="0.3">
      <c r="C45329" s="227"/>
    </row>
    <row r="45330" spans="3:3" ht="15.6" x14ac:dyDescent="0.3">
      <c r="C45330" s="227"/>
    </row>
    <row r="45331" spans="3:3" ht="15.6" x14ac:dyDescent="0.3">
      <c r="C45331" s="227"/>
    </row>
    <row r="45332" spans="3:3" ht="15.6" x14ac:dyDescent="0.3">
      <c r="C45332" s="227"/>
    </row>
    <row r="45333" spans="3:3" ht="15.6" x14ac:dyDescent="0.3">
      <c r="C45333" s="227"/>
    </row>
    <row r="45334" spans="3:3" ht="15.6" x14ac:dyDescent="0.3">
      <c r="C45334" s="227"/>
    </row>
    <row r="45335" spans="3:3" ht="15.6" x14ac:dyDescent="0.3">
      <c r="C45335" s="227"/>
    </row>
    <row r="45336" spans="3:3" ht="15.6" x14ac:dyDescent="0.3">
      <c r="C45336" s="227"/>
    </row>
    <row r="45337" spans="3:3" ht="15.6" x14ac:dyDescent="0.3">
      <c r="C45337" s="227"/>
    </row>
    <row r="45338" spans="3:3" ht="15.6" x14ac:dyDescent="0.3">
      <c r="C45338" s="227"/>
    </row>
    <row r="45339" spans="3:3" ht="15.6" x14ac:dyDescent="0.3">
      <c r="C45339" s="227"/>
    </row>
    <row r="45340" spans="3:3" ht="15.6" x14ac:dyDescent="0.3">
      <c r="C45340" s="227"/>
    </row>
    <row r="45341" spans="3:3" ht="15.6" x14ac:dyDescent="0.3">
      <c r="C45341" s="227"/>
    </row>
    <row r="45342" spans="3:3" ht="15.6" x14ac:dyDescent="0.3">
      <c r="C45342" s="227"/>
    </row>
    <row r="45343" spans="3:3" ht="15.6" x14ac:dyDescent="0.3">
      <c r="C45343" s="227"/>
    </row>
    <row r="45344" spans="3:3" ht="15.6" x14ac:dyDescent="0.3">
      <c r="C45344" s="227"/>
    </row>
    <row r="45345" spans="3:3" ht="15.6" x14ac:dyDescent="0.3">
      <c r="C45345" s="227"/>
    </row>
    <row r="45346" spans="3:3" ht="15.6" x14ac:dyDescent="0.3">
      <c r="C45346" s="227"/>
    </row>
    <row r="45347" spans="3:3" ht="15.6" x14ac:dyDescent="0.3">
      <c r="C45347" s="227"/>
    </row>
    <row r="45348" spans="3:3" ht="15.6" x14ac:dyDescent="0.3">
      <c r="C45348" s="227"/>
    </row>
    <row r="45349" spans="3:3" ht="15.6" x14ac:dyDescent="0.3">
      <c r="C45349" s="227"/>
    </row>
    <row r="45350" spans="3:3" ht="15.6" x14ac:dyDescent="0.3">
      <c r="C45350" s="227"/>
    </row>
    <row r="45351" spans="3:3" ht="15.6" x14ac:dyDescent="0.3">
      <c r="C45351" s="227"/>
    </row>
    <row r="45352" spans="3:3" ht="15.6" x14ac:dyDescent="0.3">
      <c r="C45352" s="227"/>
    </row>
    <row r="45353" spans="3:3" ht="15.6" x14ac:dyDescent="0.3">
      <c r="C45353" s="227"/>
    </row>
    <row r="45354" spans="3:3" ht="15.6" x14ac:dyDescent="0.3">
      <c r="C45354" s="227"/>
    </row>
    <row r="45355" spans="3:3" ht="15.6" x14ac:dyDescent="0.3">
      <c r="C45355" s="227"/>
    </row>
    <row r="45356" spans="3:3" ht="15.6" x14ac:dyDescent="0.3">
      <c r="C45356" s="227"/>
    </row>
    <row r="45357" spans="3:3" ht="15.6" x14ac:dyDescent="0.3">
      <c r="C45357" s="227"/>
    </row>
    <row r="45358" spans="3:3" ht="15.6" x14ac:dyDescent="0.3">
      <c r="C45358" s="227"/>
    </row>
    <row r="45359" spans="3:3" ht="15.6" x14ac:dyDescent="0.3">
      <c r="C45359" s="227"/>
    </row>
    <row r="45360" spans="3:3" ht="15.6" x14ac:dyDescent="0.3">
      <c r="C45360" s="227"/>
    </row>
    <row r="45361" spans="3:3" ht="15.6" x14ac:dyDescent="0.3">
      <c r="C45361" s="227"/>
    </row>
    <row r="45362" spans="3:3" ht="15.6" x14ac:dyDescent="0.3">
      <c r="C45362" s="227"/>
    </row>
    <row r="45363" spans="3:3" ht="15.6" x14ac:dyDescent="0.3">
      <c r="C45363" s="227"/>
    </row>
    <row r="45364" spans="3:3" ht="15.6" x14ac:dyDescent="0.3">
      <c r="C45364" s="227"/>
    </row>
    <row r="45365" spans="3:3" ht="15.6" x14ac:dyDescent="0.3">
      <c r="C45365" s="227"/>
    </row>
    <row r="45366" spans="3:3" ht="15.6" x14ac:dyDescent="0.3">
      <c r="C45366" s="227"/>
    </row>
    <row r="45367" spans="3:3" ht="15.6" x14ac:dyDescent="0.3">
      <c r="C45367" s="227"/>
    </row>
    <row r="45368" spans="3:3" ht="15.6" x14ac:dyDescent="0.3">
      <c r="C45368" s="227"/>
    </row>
    <row r="45369" spans="3:3" ht="15.6" x14ac:dyDescent="0.3">
      <c r="C45369" s="227"/>
    </row>
    <row r="45370" spans="3:3" ht="15.6" x14ac:dyDescent="0.3">
      <c r="C45370" s="227"/>
    </row>
    <row r="45371" spans="3:3" ht="15.6" x14ac:dyDescent="0.3">
      <c r="C45371" s="227"/>
    </row>
    <row r="45372" spans="3:3" ht="15.6" x14ac:dyDescent="0.3">
      <c r="C45372" s="227"/>
    </row>
    <row r="45373" spans="3:3" ht="15.6" x14ac:dyDescent="0.3">
      <c r="C45373" s="227"/>
    </row>
    <row r="45374" spans="3:3" ht="15.6" x14ac:dyDescent="0.3">
      <c r="C45374" s="227"/>
    </row>
    <row r="45375" spans="3:3" ht="15.6" x14ac:dyDescent="0.3">
      <c r="C45375" s="227"/>
    </row>
    <row r="45376" spans="3:3" ht="15.6" x14ac:dyDescent="0.3">
      <c r="C45376" s="227"/>
    </row>
    <row r="45377" spans="3:3" ht="15.6" x14ac:dyDescent="0.3">
      <c r="C45377" s="227"/>
    </row>
    <row r="45378" spans="3:3" ht="15.6" x14ac:dyDescent="0.3">
      <c r="C45378" s="227"/>
    </row>
    <row r="45379" spans="3:3" ht="15.6" x14ac:dyDescent="0.3">
      <c r="C45379" s="227"/>
    </row>
    <row r="45380" spans="3:3" ht="15.6" x14ac:dyDescent="0.3">
      <c r="C45380" s="227"/>
    </row>
    <row r="45381" spans="3:3" ht="15.6" x14ac:dyDescent="0.3">
      <c r="C45381" s="227"/>
    </row>
    <row r="45382" spans="3:3" ht="15.6" x14ac:dyDescent="0.3">
      <c r="C45382" s="227"/>
    </row>
    <row r="45383" spans="3:3" ht="15.6" x14ac:dyDescent="0.3">
      <c r="C45383" s="227"/>
    </row>
    <row r="45384" spans="3:3" ht="15.6" x14ac:dyDescent="0.3">
      <c r="C45384" s="227"/>
    </row>
    <row r="45385" spans="3:3" ht="15.6" x14ac:dyDescent="0.3">
      <c r="C45385" s="227"/>
    </row>
    <row r="45386" spans="3:3" ht="15.6" x14ac:dyDescent="0.3">
      <c r="C45386" s="227"/>
    </row>
    <row r="45387" spans="3:3" ht="15.6" x14ac:dyDescent="0.3">
      <c r="C45387" s="227"/>
    </row>
    <row r="45388" spans="3:3" ht="15.6" x14ac:dyDescent="0.3">
      <c r="C45388" s="227"/>
    </row>
    <row r="45389" spans="3:3" ht="15.6" x14ac:dyDescent="0.3">
      <c r="C45389" s="227"/>
    </row>
    <row r="45390" spans="3:3" ht="15.6" x14ac:dyDescent="0.3">
      <c r="C45390" s="227"/>
    </row>
    <row r="45391" spans="3:3" ht="15.6" x14ac:dyDescent="0.3">
      <c r="C45391" s="227"/>
    </row>
    <row r="45392" spans="3:3" ht="15.6" x14ac:dyDescent="0.3">
      <c r="C45392" s="227"/>
    </row>
    <row r="45393" spans="3:3" ht="15.6" x14ac:dyDescent="0.3">
      <c r="C45393" s="227"/>
    </row>
    <row r="45394" spans="3:3" ht="15.6" x14ac:dyDescent="0.3">
      <c r="C45394" s="227"/>
    </row>
    <row r="45395" spans="3:3" ht="15.6" x14ac:dyDescent="0.3">
      <c r="C45395" s="227"/>
    </row>
    <row r="45396" spans="3:3" ht="15.6" x14ac:dyDescent="0.3">
      <c r="C45396" s="227"/>
    </row>
    <row r="45397" spans="3:3" ht="15.6" x14ac:dyDescent="0.3">
      <c r="C45397" s="227"/>
    </row>
    <row r="45398" spans="3:3" ht="15.6" x14ac:dyDescent="0.3">
      <c r="C45398" s="227"/>
    </row>
    <row r="45399" spans="3:3" ht="15.6" x14ac:dyDescent="0.3">
      <c r="C45399" s="227"/>
    </row>
    <row r="45400" spans="3:3" ht="15.6" x14ac:dyDescent="0.3">
      <c r="C45400" s="227"/>
    </row>
    <row r="45401" spans="3:3" ht="15.6" x14ac:dyDescent="0.3">
      <c r="C45401" s="227"/>
    </row>
    <row r="45402" spans="3:3" ht="15.6" x14ac:dyDescent="0.3">
      <c r="C45402" s="227"/>
    </row>
    <row r="45403" spans="3:3" ht="15.6" x14ac:dyDescent="0.3">
      <c r="C45403" s="227"/>
    </row>
    <row r="45404" spans="3:3" ht="15.6" x14ac:dyDescent="0.3">
      <c r="C45404" s="227"/>
    </row>
    <row r="45405" spans="3:3" ht="15.6" x14ac:dyDescent="0.3">
      <c r="C45405" s="227"/>
    </row>
    <row r="45406" spans="3:3" ht="15.6" x14ac:dyDescent="0.3">
      <c r="C45406" s="227"/>
    </row>
    <row r="45407" spans="3:3" ht="15.6" x14ac:dyDescent="0.3">
      <c r="C45407" s="227"/>
    </row>
    <row r="45408" spans="3:3" ht="15.6" x14ac:dyDescent="0.3">
      <c r="C45408" s="227"/>
    </row>
    <row r="45409" spans="3:3" ht="15.6" x14ac:dyDescent="0.3">
      <c r="C45409" s="227"/>
    </row>
    <row r="45410" spans="3:3" ht="15.6" x14ac:dyDescent="0.3">
      <c r="C45410" s="227"/>
    </row>
    <row r="45411" spans="3:3" ht="15.6" x14ac:dyDescent="0.3">
      <c r="C45411" s="227"/>
    </row>
    <row r="45412" spans="3:3" ht="15.6" x14ac:dyDescent="0.3">
      <c r="C45412" s="227"/>
    </row>
    <row r="45413" spans="3:3" ht="15.6" x14ac:dyDescent="0.3">
      <c r="C45413" s="227"/>
    </row>
    <row r="45414" spans="3:3" ht="15.6" x14ac:dyDescent="0.3">
      <c r="C45414" s="227"/>
    </row>
    <row r="45415" spans="3:3" ht="15.6" x14ac:dyDescent="0.3">
      <c r="C45415" s="227"/>
    </row>
    <row r="45416" spans="3:3" ht="15.6" x14ac:dyDescent="0.3">
      <c r="C45416" s="227"/>
    </row>
    <row r="45417" spans="3:3" ht="15.6" x14ac:dyDescent="0.3">
      <c r="C45417" s="227"/>
    </row>
    <row r="45418" spans="3:3" ht="15.6" x14ac:dyDescent="0.3">
      <c r="C45418" s="227"/>
    </row>
    <row r="45419" spans="3:3" ht="15.6" x14ac:dyDescent="0.3">
      <c r="C45419" s="227"/>
    </row>
    <row r="45420" spans="3:3" ht="15.6" x14ac:dyDescent="0.3">
      <c r="C45420" s="227"/>
    </row>
    <row r="45421" spans="3:3" ht="15.6" x14ac:dyDescent="0.3">
      <c r="C45421" s="227"/>
    </row>
    <row r="45422" spans="3:3" ht="15.6" x14ac:dyDescent="0.3">
      <c r="C45422" s="227"/>
    </row>
    <row r="45423" spans="3:3" ht="15.6" x14ac:dyDescent="0.3">
      <c r="C45423" s="227"/>
    </row>
    <row r="45424" spans="3:3" ht="15.6" x14ac:dyDescent="0.3">
      <c r="C45424" s="227"/>
    </row>
    <row r="45425" spans="3:3" ht="15.6" x14ac:dyDescent="0.3">
      <c r="C45425" s="227"/>
    </row>
    <row r="45426" spans="3:3" ht="15.6" x14ac:dyDescent="0.3">
      <c r="C45426" s="227"/>
    </row>
    <row r="45427" spans="3:3" ht="15.6" x14ac:dyDescent="0.3">
      <c r="C45427" s="227"/>
    </row>
    <row r="45428" spans="3:3" ht="15.6" x14ac:dyDescent="0.3">
      <c r="C45428" s="227"/>
    </row>
    <row r="45429" spans="3:3" ht="15.6" x14ac:dyDescent="0.3">
      <c r="C45429" s="227"/>
    </row>
    <row r="45430" spans="3:3" ht="15.6" x14ac:dyDescent="0.3">
      <c r="C45430" s="227"/>
    </row>
    <row r="45431" spans="3:3" ht="15.6" x14ac:dyDescent="0.3">
      <c r="C45431" s="227"/>
    </row>
    <row r="45432" spans="3:3" ht="15.6" x14ac:dyDescent="0.3">
      <c r="C45432" s="227"/>
    </row>
    <row r="45433" spans="3:3" ht="15.6" x14ac:dyDescent="0.3">
      <c r="C45433" s="227"/>
    </row>
    <row r="45434" spans="3:3" ht="15.6" x14ac:dyDescent="0.3">
      <c r="C45434" s="227"/>
    </row>
    <row r="45435" spans="3:3" ht="15.6" x14ac:dyDescent="0.3">
      <c r="C45435" s="227"/>
    </row>
    <row r="45436" spans="3:3" ht="15.6" x14ac:dyDescent="0.3">
      <c r="C45436" s="227"/>
    </row>
    <row r="45437" spans="3:3" ht="15.6" x14ac:dyDescent="0.3">
      <c r="C45437" s="227"/>
    </row>
    <row r="45438" spans="3:3" ht="15.6" x14ac:dyDescent="0.3">
      <c r="C45438" s="227"/>
    </row>
    <row r="45439" spans="3:3" ht="15.6" x14ac:dyDescent="0.3">
      <c r="C45439" s="227"/>
    </row>
    <row r="45440" spans="3:3" ht="15.6" x14ac:dyDescent="0.3">
      <c r="C45440" s="227"/>
    </row>
    <row r="45441" spans="3:3" ht="15.6" x14ac:dyDescent="0.3">
      <c r="C45441" s="227"/>
    </row>
    <row r="45442" spans="3:3" ht="15.6" x14ac:dyDescent="0.3">
      <c r="C45442" s="227"/>
    </row>
    <row r="45443" spans="3:3" ht="15.6" x14ac:dyDescent="0.3">
      <c r="C45443" s="227"/>
    </row>
    <row r="45444" spans="3:3" ht="15.6" x14ac:dyDescent="0.3">
      <c r="C45444" s="227"/>
    </row>
    <row r="45445" spans="3:3" ht="15.6" x14ac:dyDescent="0.3">
      <c r="C45445" s="227"/>
    </row>
    <row r="45446" spans="3:3" ht="15.6" x14ac:dyDescent="0.3">
      <c r="C45446" s="227"/>
    </row>
    <row r="45447" spans="3:3" ht="15.6" x14ac:dyDescent="0.3">
      <c r="C45447" s="227"/>
    </row>
    <row r="45448" spans="3:3" ht="15.6" x14ac:dyDescent="0.3">
      <c r="C45448" s="227"/>
    </row>
    <row r="45449" spans="3:3" ht="15.6" x14ac:dyDescent="0.3">
      <c r="C45449" s="227"/>
    </row>
    <row r="45450" spans="3:3" ht="15.6" x14ac:dyDescent="0.3">
      <c r="C45450" s="227"/>
    </row>
    <row r="45451" spans="3:3" ht="15.6" x14ac:dyDescent="0.3">
      <c r="C45451" s="227"/>
    </row>
    <row r="45452" spans="3:3" ht="15.6" x14ac:dyDescent="0.3">
      <c r="C45452" s="227"/>
    </row>
    <row r="45453" spans="3:3" ht="15.6" x14ac:dyDescent="0.3">
      <c r="C45453" s="227"/>
    </row>
    <row r="45454" spans="3:3" ht="15.6" x14ac:dyDescent="0.3">
      <c r="C45454" s="227"/>
    </row>
    <row r="45455" spans="3:3" ht="15.6" x14ac:dyDescent="0.3">
      <c r="C45455" s="227"/>
    </row>
    <row r="45456" spans="3:3" ht="15.6" x14ac:dyDescent="0.3">
      <c r="C45456" s="227"/>
    </row>
    <row r="45457" spans="3:3" ht="15.6" x14ac:dyDescent="0.3">
      <c r="C45457" s="227"/>
    </row>
    <row r="45458" spans="3:3" ht="15.6" x14ac:dyDescent="0.3">
      <c r="C45458" s="227"/>
    </row>
    <row r="45459" spans="3:3" ht="15.6" x14ac:dyDescent="0.3">
      <c r="C45459" s="227"/>
    </row>
    <row r="45460" spans="3:3" ht="15.6" x14ac:dyDescent="0.3">
      <c r="C45460" s="227"/>
    </row>
    <row r="45461" spans="3:3" ht="15.6" x14ac:dyDescent="0.3">
      <c r="C45461" s="227"/>
    </row>
    <row r="45462" spans="3:3" ht="15.6" x14ac:dyDescent="0.3">
      <c r="C45462" s="227"/>
    </row>
    <row r="45463" spans="3:3" ht="15.6" x14ac:dyDescent="0.3">
      <c r="C45463" s="227"/>
    </row>
    <row r="45464" spans="3:3" ht="15.6" x14ac:dyDescent="0.3">
      <c r="C45464" s="227"/>
    </row>
    <row r="45465" spans="3:3" ht="15.6" x14ac:dyDescent="0.3">
      <c r="C45465" s="227"/>
    </row>
    <row r="45466" spans="3:3" ht="15.6" x14ac:dyDescent="0.3">
      <c r="C45466" s="227"/>
    </row>
    <row r="45467" spans="3:3" ht="15.6" x14ac:dyDescent="0.3">
      <c r="C45467" s="227"/>
    </row>
    <row r="45468" spans="3:3" ht="15.6" x14ac:dyDescent="0.3">
      <c r="C45468" s="227"/>
    </row>
    <row r="45469" spans="3:3" ht="15.6" x14ac:dyDescent="0.3">
      <c r="C45469" s="227"/>
    </row>
    <row r="45470" spans="3:3" ht="15.6" x14ac:dyDescent="0.3">
      <c r="C45470" s="227"/>
    </row>
    <row r="45471" spans="3:3" ht="15.6" x14ac:dyDescent="0.3">
      <c r="C45471" s="227"/>
    </row>
    <row r="45472" spans="3:3" ht="15.6" x14ac:dyDescent="0.3">
      <c r="C45472" s="227"/>
    </row>
    <row r="45473" spans="3:3" ht="15.6" x14ac:dyDescent="0.3">
      <c r="C45473" s="227"/>
    </row>
    <row r="45474" spans="3:3" ht="15.6" x14ac:dyDescent="0.3">
      <c r="C45474" s="227"/>
    </row>
    <row r="45475" spans="3:3" ht="15.6" x14ac:dyDescent="0.3">
      <c r="C45475" s="227"/>
    </row>
    <row r="45476" spans="3:3" ht="15.6" x14ac:dyDescent="0.3">
      <c r="C45476" s="227"/>
    </row>
    <row r="45477" spans="3:3" ht="15.6" x14ac:dyDescent="0.3">
      <c r="C45477" s="227"/>
    </row>
    <row r="45478" spans="3:3" ht="15.6" x14ac:dyDescent="0.3">
      <c r="C45478" s="227"/>
    </row>
    <row r="45479" spans="3:3" ht="15.6" x14ac:dyDescent="0.3">
      <c r="C45479" s="227"/>
    </row>
    <row r="45480" spans="3:3" ht="15.6" x14ac:dyDescent="0.3">
      <c r="C45480" s="227"/>
    </row>
    <row r="45481" spans="3:3" ht="15.6" x14ac:dyDescent="0.3">
      <c r="C45481" s="227"/>
    </row>
    <row r="45482" spans="3:3" ht="15.6" x14ac:dyDescent="0.3">
      <c r="C45482" s="227"/>
    </row>
    <row r="45483" spans="3:3" ht="15.6" x14ac:dyDescent="0.3">
      <c r="C45483" s="227"/>
    </row>
    <row r="45484" spans="3:3" ht="15.6" x14ac:dyDescent="0.3">
      <c r="C45484" s="227"/>
    </row>
    <row r="45485" spans="3:3" ht="15.6" x14ac:dyDescent="0.3">
      <c r="C45485" s="227"/>
    </row>
    <row r="45486" spans="3:3" ht="15.6" x14ac:dyDescent="0.3">
      <c r="C45486" s="227"/>
    </row>
    <row r="45487" spans="3:3" ht="15.6" x14ac:dyDescent="0.3">
      <c r="C45487" s="227"/>
    </row>
    <row r="45488" spans="3:3" ht="15.6" x14ac:dyDescent="0.3">
      <c r="C45488" s="227"/>
    </row>
    <row r="45489" spans="3:3" ht="15.6" x14ac:dyDescent="0.3">
      <c r="C45489" s="227"/>
    </row>
    <row r="45490" spans="3:3" ht="15.6" x14ac:dyDescent="0.3">
      <c r="C45490" s="227"/>
    </row>
    <row r="45491" spans="3:3" ht="15.6" x14ac:dyDescent="0.3">
      <c r="C45491" s="227"/>
    </row>
    <row r="45492" spans="3:3" ht="15.6" x14ac:dyDescent="0.3">
      <c r="C45492" s="227"/>
    </row>
    <row r="45493" spans="3:3" ht="15.6" x14ac:dyDescent="0.3">
      <c r="C45493" s="227"/>
    </row>
    <row r="45494" spans="3:3" ht="15.6" x14ac:dyDescent="0.3">
      <c r="C45494" s="227"/>
    </row>
    <row r="45495" spans="3:3" ht="15.6" x14ac:dyDescent="0.3">
      <c r="C45495" s="227"/>
    </row>
    <row r="45496" spans="3:3" ht="15.6" x14ac:dyDescent="0.3">
      <c r="C45496" s="227"/>
    </row>
    <row r="45497" spans="3:3" ht="15.6" x14ac:dyDescent="0.3">
      <c r="C45497" s="227"/>
    </row>
    <row r="45498" spans="3:3" ht="15.6" x14ac:dyDescent="0.3">
      <c r="C45498" s="227"/>
    </row>
    <row r="45499" spans="3:3" ht="15.6" x14ac:dyDescent="0.3">
      <c r="C45499" s="227"/>
    </row>
    <row r="45500" spans="3:3" ht="15.6" x14ac:dyDescent="0.3">
      <c r="C45500" s="227"/>
    </row>
    <row r="45501" spans="3:3" ht="15.6" x14ac:dyDescent="0.3">
      <c r="C45501" s="227"/>
    </row>
    <row r="45502" spans="3:3" ht="15.6" x14ac:dyDescent="0.3">
      <c r="C45502" s="227"/>
    </row>
    <row r="45503" spans="3:3" ht="15.6" x14ac:dyDescent="0.3">
      <c r="C45503" s="227"/>
    </row>
    <row r="45504" spans="3:3" ht="15.6" x14ac:dyDescent="0.3">
      <c r="C45504" s="227"/>
    </row>
    <row r="45505" spans="3:3" ht="15.6" x14ac:dyDescent="0.3">
      <c r="C45505" s="227"/>
    </row>
    <row r="45506" spans="3:3" ht="15.6" x14ac:dyDescent="0.3">
      <c r="C45506" s="227"/>
    </row>
    <row r="45507" spans="3:3" ht="15.6" x14ac:dyDescent="0.3">
      <c r="C45507" s="227"/>
    </row>
    <row r="45508" spans="3:3" ht="15.6" x14ac:dyDescent="0.3">
      <c r="C45508" s="227"/>
    </row>
    <row r="45509" spans="3:3" ht="15.6" x14ac:dyDescent="0.3">
      <c r="C45509" s="227"/>
    </row>
    <row r="45510" spans="3:3" ht="15.6" x14ac:dyDescent="0.3">
      <c r="C45510" s="227"/>
    </row>
    <row r="45511" spans="3:3" ht="15.6" x14ac:dyDescent="0.3">
      <c r="C45511" s="227"/>
    </row>
    <row r="45512" spans="3:3" ht="15.6" x14ac:dyDescent="0.3">
      <c r="C45512" s="227"/>
    </row>
    <row r="45513" spans="3:3" ht="15.6" x14ac:dyDescent="0.3">
      <c r="C45513" s="227"/>
    </row>
    <row r="45514" spans="3:3" ht="15.6" x14ac:dyDescent="0.3">
      <c r="C45514" s="227"/>
    </row>
    <row r="45515" spans="3:3" ht="15.6" x14ac:dyDescent="0.3">
      <c r="C45515" s="227"/>
    </row>
    <row r="45516" spans="3:3" ht="15.6" x14ac:dyDescent="0.3">
      <c r="C45516" s="227"/>
    </row>
    <row r="45517" spans="3:3" ht="15.6" x14ac:dyDescent="0.3">
      <c r="C45517" s="227"/>
    </row>
    <row r="45518" spans="3:3" ht="15.6" x14ac:dyDescent="0.3">
      <c r="C45518" s="227"/>
    </row>
    <row r="45519" spans="3:3" ht="15.6" x14ac:dyDescent="0.3">
      <c r="C45519" s="227"/>
    </row>
    <row r="45520" spans="3:3" ht="15.6" x14ac:dyDescent="0.3">
      <c r="C45520" s="227"/>
    </row>
    <row r="45521" spans="3:3" ht="15.6" x14ac:dyDescent="0.3">
      <c r="C45521" s="227"/>
    </row>
    <row r="45522" spans="3:3" ht="15.6" x14ac:dyDescent="0.3">
      <c r="C45522" s="227"/>
    </row>
    <row r="45523" spans="3:3" ht="15.6" x14ac:dyDescent="0.3">
      <c r="C45523" s="227"/>
    </row>
    <row r="45524" spans="3:3" ht="15.6" x14ac:dyDescent="0.3">
      <c r="C45524" s="227"/>
    </row>
    <row r="45525" spans="3:3" ht="15.6" x14ac:dyDescent="0.3">
      <c r="C45525" s="227"/>
    </row>
    <row r="45526" spans="3:3" ht="15.6" x14ac:dyDescent="0.3">
      <c r="C45526" s="227"/>
    </row>
    <row r="45527" spans="3:3" ht="15.6" x14ac:dyDescent="0.3">
      <c r="C45527" s="227"/>
    </row>
    <row r="45528" spans="3:3" ht="15.6" x14ac:dyDescent="0.3">
      <c r="C45528" s="227"/>
    </row>
    <row r="45529" spans="3:3" ht="15.6" x14ac:dyDescent="0.3">
      <c r="C45529" s="227"/>
    </row>
    <row r="45530" spans="3:3" ht="15.6" x14ac:dyDescent="0.3">
      <c r="C45530" s="227"/>
    </row>
    <row r="45531" spans="3:3" ht="15.6" x14ac:dyDescent="0.3">
      <c r="C45531" s="227"/>
    </row>
    <row r="45532" spans="3:3" ht="15.6" x14ac:dyDescent="0.3">
      <c r="C45532" s="227"/>
    </row>
    <row r="45533" spans="3:3" ht="15.6" x14ac:dyDescent="0.3">
      <c r="C45533" s="227"/>
    </row>
    <row r="45534" spans="3:3" ht="15.6" x14ac:dyDescent="0.3">
      <c r="C45534" s="227"/>
    </row>
    <row r="45535" spans="3:3" ht="15.6" x14ac:dyDescent="0.3">
      <c r="C45535" s="227"/>
    </row>
    <row r="45536" spans="3:3" ht="15.6" x14ac:dyDescent="0.3">
      <c r="C45536" s="227"/>
    </row>
    <row r="45537" spans="3:3" ht="15.6" x14ac:dyDescent="0.3">
      <c r="C45537" s="227"/>
    </row>
    <row r="45538" spans="3:3" ht="15.6" x14ac:dyDescent="0.3">
      <c r="C45538" s="227"/>
    </row>
    <row r="45539" spans="3:3" ht="15.6" x14ac:dyDescent="0.3">
      <c r="C45539" s="227"/>
    </row>
    <row r="45540" spans="3:3" ht="15.6" x14ac:dyDescent="0.3">
      <c r="C45540" s="227"/>
    </row>
    <row r="45541" spans="3:3" ht="15.6" x14ac:dyDescent="0.3">
      <c r="C45541" s="227"/>
    </row>
    <row r="45542" spans="3:3" ht="15.6" x14ac:dyDescent="0.3">
      <c r="C45542" s="227"/>
    </row>
    <row r="45543" spans="3:3" ht="15.6" x14ac:dyDescent="0.3">
      <c r="C45543" s="227"/>
    </row>
    <row r="45544" spans="3:3" ht="15.6" x14ac:dyDescent="0.3">
      <c r="C45544" s="227"/>
    </row>
    <row r="45545" spans="3:3" ht="15.6" x14ac:dyDescent="0.3">
      <c r="C45545" s="227"/>
    </row>
    <row r="45546" spans="3:3" ht="15.6" x14ac:dyDescent="0.3">
      <c r="C45546" s="227"/>
    </row>
    <row r="45547" spans="3:3" ht="15.6" x14ac:dyDescent="0.3">
      <c r="C45547" s="227"/>
    </row>
    <row r="45548" spans="3:3" ht="15.6" x14ac:dyDescent="0.3">
      <c r="C45548" s="227"/>
    </row>
    <row r="45549" spans="3:3" ht="15.6" x14ac:dyDescent="0.3">
      <c r="C45549" s="227"/>
    </row>
    <row r="45550" spans="3:3" ht="15.6" x14ac:dyDescent="0.3">
      <c r="C45550" s="227"/>
    </row>
    <row r="45551" spans="3:3" ht="15.6" x14ac:dyDescent="0.3">
      <c r="C45551" s="227"/>
    </row>
    <row r="45552" spans="3:3" ht="15.6" x14ac:dyDescent="0.3">
      <c r="C45552" s="227"/>
    </row>
    <row r="45553" spans="3:3" ht="15.6" x14ac:dyDescent="0.3">
      <c r="C45553" s="227"/>
    </row>
    <row r="45554" spans="3:3" ht="15.6" x14ac:dyDescent="0.3">
      <c r="C45554" s="227"/>
    </row>
    <row r="45555" spans="3:3" ht="15.6" x14ac:dyDescent="0.3">
      <c r="C45555" s="227"/>
    </row>
    <row r="45556" spans="3:3" ht="15.6" x14ac:dyDescent="0.3">
      <c r="C45556" s="227"/>
    </row>
    <row r="45557" spans="3:3" ht="15.6" x14ac:dyDescent="0.3">
      <c r="C45557" s="227"/>
    </row>
    <row r="45558" spans="3:3" ht="15.6" x14ac:dyDescent="0.3">
      <c r="C45558" s="227"/>
    </row>
    <row r="45559" spans="3:3" ht="15.6" x14ac:dyDescent="0.3">
      <c r="C45559" s="227"/>
    </row>
    <row r="45560" spans="3:3" ht="15.6" x14ac:dyDescent="0.3">
      <c r="C45560" s="227"/>
    </row>
    <row r="45561" spans="3:3" ht="15.6" x14ac:dyDescent="0.3">
      <c r="C45561" s="227"/>
    </row>
    <row r="45562" spans="3:3" ht="15.6" x14ac:dyDescent="0.3">
      <c r="C45562" s="227"/>
    </row>
    <row r="45563" spans="3:3" ht="15.6" x14ac:dyDescent="0.3">
      <c r="C45563" s="227"/>
    </row>
    <row r="45564" spans="3:3" ht="15.6" x14ac:dyDescent="0.3">
      <c r="C45564" s="227"/>
    </row>
    <row r="45565" spans="3:3" ht="15.6" x14ac:dyDescent="0.3">
      <c r="C45565" s="227"/>
    </row>
    <row r="45566" spans="3:3" ht="15.6" x14ac:dyDescent="0.3">
      <c r="C45566" s="227"/>
    </row>
    <row r="45567" spans="3:3" ht="15.6" x14ac:dyDescent="0.3">
      <c r="C45567" s="227"/>
    </row>
    <row r="45568" spans="3:3" ht="15.6" x14ac:dyDescent="0.3">
      <c r="C45568" s="227"/>
    </row>
    <row r="45569" spans="3:3" ht="15.6" x14ac:dyDescent="0.3">
      <c r="C45569" s="227"/>
    </row>
    <row r="45570" spans="3:3" ht="15.6" x14ac:dyDescent="0.3">
      <c r="C45570" s="227"/>
    </row>
    <row r="45571" spans="3:3" ht="15.6" x14ac:dyDescent="0.3">
      <c r="C45571" s="227"/>
    </row>
    <row r="45572" spans="3:3" ht="15.6" x14ac:dyDescent="0.3">
      <c r="C45572" s="227"/>
    </row>
    <row r="45573" spans="3:3" ht="15.6" x14ac:dyDescent="0.3">
      <c r="C45573" s="227"/>
    </row>
    <row r="45574" spans="3:3" ht="15.6" x14ac:dyDescent="0.3">
      <c r="C45574" s="227"/>
    </row>
    <row r="45575" spans="3:3" ht="15.6" x14ac:dyDescent="0.3">
      <c r="C45575" s="227"/>
    </row>
    <row r="45576" spans="3:3" ht="15.6" x14ac:dyDescent="0.3">
      <c r="C45576" s="227"/>
    </row>
    <row r="45577" spans="3:3" ht="15.6" x14ac:dyDescent="0.3">
      <c r="C45577" s="227"/>
    </row>
    <row r="45578" spans="3:3" ht="15.6" x14ac:dyDescent="0.3">
      <c r="C45578" s="227"/>
    </row>
    <row r="45579" spans="3:3" ht="15.6" x14ac:dyDescent="0.3">
      <c r="C45579" s="227"/>
    </row>
    <row r="45580" spans="3:3" ht="15.6" x14ac:dyDescent="0.3">
      <c r="C45580" s="227"/>
    </row>
    <row r="45581" spans="3:3" ht="15.6" x14ac:dyDescent="0.3">
      <c r="C45581" s="227"/>
    </row>
    <row r="45582" spans="3:3" ht="15.6" x14ac:dyDescent="0.3">
      <c r="C45582" s="227"/>
    </row>
    <row r="45583" spans="3:3" ht="15.6" x14ac:dyDescent="0.3">
      <c r="C45583" s="227"/>
    </row>
    <row r="45584" spans="3:3" ht="15.6" x14ac:dyDescent="0.3">
      <c r="C45584" s="227"/>
    </row>
    <row r="45585" spans="3:3" ht="15.6" x14ac:dyDescent="0.3">
      <c r="C45585" s="227"/>
    </row>
    <row r="45586" spans="3:3" ht="15.6" x14ac:dyDescent="0.3">
      <c r="C45586" s="227"/>
    </row>
    <row r="45587" spans="3:3" ht="15.6" x14ac:dyDescent="0.3">
      <c r="C45587" s="227"/>
    </row>
    <row r="45588" spans="3:3" ht="15.6" x14ac:dyDescent="0.3">
      <c r="C45588" s="227"/>
    </row>
    <row r="45589" spans="3:3" ht="15.6" x14ac:dyDescent="0.3">
      <c r="C45589" s="227"/>
    </row>
    <row r="45590" spans="3:3" ht="15.6" x14ac:dyDescent="0.3">
      <c r="C45590" s="227"/>
    </row>
    <row r="45591" spans="3:3" ht="15.6" x14ac:dyDescent="0.3">
      <c r="C45591" s="227"/>
    </row>
    <row r="45592" spans="3:3" ht="15.6" x14ac:dyDescent="0.3">
      <c r="C45592" s="227"/>
    </row>
    <row r="45593" spans="3:3" ht="15.6" x14ac:dyDescent="0.3">
      <c r="C45593" s="227"/>
    </row>
    <row r="45594" spans="3:3" ht="15.6" x14ac:dyDescent="0.3">
      <c r="C45594" s="227"/>
    </row>
    <row r="45595" spans="3:3" ht="15.6" x14ac:dyDescent="0.3">
      <c r="C45595" s="227"/>
    </row>
    <row r="45596" spans="3:3" ht="15.6" x14ac:dyDescent="0.3">
      <c r="C45596" s="227"/>
    </row>
    <row r="45597" spans="3:3" ht="15.6" x14ac:dyDescent="0.3">
      <c r="C45597" s="227"/>
    </row>
    <row r="45598" spans="3:3" ht="15.6" x14ac:dyDescent="0.3">
      <c r="C45598" s="227"/>
    </row>
    <row r="45599" spans="3:3" ht="15.6" x14ac:dyDescent="0.3">
      <c r="C45599" s="227"/>
    </row>
    <row r="45600" spans="3:3" ht="15.6" x14ac:dyDescent="0.3">
      <c r="C45600" s="227"/>
    </row>
    <row r="45601" spans="3:3" ht="15.6" x14ac:dyDescent="0.3">
      <c r="C45601" s="227"/>
    </row>
    <row r="45602" spans="3:3" ht="15.6" x14ac:dyDescent="0.3">
      <c r="C45602" s="227"/>
    </row>
    <row r="45603" spans="3:3" ht="15.6" x14ac:dyDescent="0.3">
      <c r="C45603" s="227"/>
    </row>
    <row r="45604" spans="3:3" ht="15.6" x14ac:dyDescent="0.3">
      <c r="C45604" s="227"/>
    </row>
    <row r="45605" spans="3:3" ht="15.6" x14ac:dyDescent="0.3">
      <c r="C45605" s="227"/>
    </row>
    <row r="45606" spans="3:3" ht="15.6" x14ac:dyDescent="0.3">
      <c r="C45606" s="227"/>
    </row>
    <row r="45607" spans="3:3" ht="15.6" x14ac:dyDescent="0.3">
      <c r="C45607" s="227"/>
    </row>
    <row r="45608" spans="3:3" ht="15.6" x14ac:dyDescent="0.3">
      <c r="C45608" s="227"/>
    </row>
    <row r="45609" spans="3:3" ht="15.6" x14ac:dyDescent="0.3">
      <c r="C45609" s="227"/>
    </row>
    <row r="45610" spans="3:3" ht="15.6" x14ac:dyDescent="0.3">
      <c r="C45610" s="227"/>
    </row>
    <row r="45611" spans="3:3" ht="15.6" x14ac:dyDescent="0.3">
      <c r="C45611" s="227"/>
    </row>
    <row r="45612" spans="3:3" ht="15.6" x14ac:dyDescent="0.3">
      <c r="C45612" s="227"/>
    </row>
    <row r="45613" spans="3:3" ht="15.6" x14ac:dyDescent="0.3">
      <c r="C45613" s="227"/>
    </row>
    <row r="45614" spans="3:3" ht="15.6" x14ac:dyDescent="0.3">
      <c r="C45614" s="227"/>
    </row>
    <row r="45615" spans="3:3" ht="15.6" x14ac:dyDescent="0.3">
      <c r="C45615" s="227"/>
    </row>
    <row r="45616" spans="3:3" ht="15.6" x14ac:dyDescent="0.3">
      <c r="C45616" s="227"/>
    </row>
    <row r="45617" spans="3:3" ht="15.6" x14ac:dyDescent="0.3">
      <c r="C45617" s="227"/>
    </row>
    <row r="45618" spans="3:3" ht="15.6" x14ac:dyDescent="0.3">
      <c r="C45618" s="227"/>
    </row>
    <row r="45619" spans="3:3" ht="15.6" x14ac:dyDescent="0.3">
      <c r="C45619" s="227"/>
    </row>
    <row r="45620" spans="3:3" ht="15.6" x14ac:dyDescent="0.3">
      <c r="C45620" s="227"/>
    </row>
    <row r="45621" spans="3:3" ht="15.6" x14ac:dyDescent="0.3">
      <c r="C45621" s="227"/>
    </row>
    <row r="45622" spans="3:3" ht="15.6" x14ac:dyDescent="0.3">
      <c r="C45622" s="227"/>
    </row>
    <row r="45623" spans="3:3" ht="15.6" x14ac:dyDescent="0.3">
      <c r="C45623" s="227"/>
    </row>
    <row r="45624" spans="3:3" ht="15.6" x14ac:dyDescent="0.3">
      <c r="C45624" s="227"/>
    </row>
    <row r="45625" spans="3:3" ht="15.6" x14ac:dyDescent="0.3">
      <c r="C45625" s="227"/>
    </row>
    <row r="45626" spans="3:3" ht="15.6" x14ac:dyDescent="0.3">
      <c r="C45626" s="227"/>
    </row>
    <row r="45627" spans="3:3" ht="15.6" x14ac:dyDescent="0.3">
      <c r="C45627" s="227"/>
    </row>
    <row r="45628" spans="3:3" ht="15.6" x14ac:dyDescent="0.3">
      <c r="C45628" s="227"/>
    </row>
    <row r="45629" spans="3:3" ht="15.6" x14ac:dyDescent="0.3">
      <c r="C45629" s="227"/>
    </row>
    <row r="45630" spans="3:3" ht="15.6" x14ac:dyDescent="0.3">
      <c r="C45630" s="227"/>
    </row>
    <row r="45631" spans="3:3" ht="15.6" x14ac:dyDescent="0.3">
      <c r="C45631" s="227"/>
    </row>
    <row r="45632" spans="3:3" ht="15.6" x14ac:dyDescent="0.3">
      <c r="C45632" s="227"/>
    </row>
    <row r="45633" spans="3:3" ht="15.6" x14ac:dyDescent="0.3">
      <c r="C45633" s="227"/>
    </row>
    <row r="45634" spans="3:3" ht="15.6" x14ac:dyDescent="0.3">
      <c r="C45634" s="227"/>
    </row>
    <row r="45635" spans="3:3" ht="15.6" x14ac:dyDescent="0.3">
      <c r="C45635" s="227"/>
    </row>
    <row r="45636" spans="3:3" ht="15.6" x14ac:dyDescent="0.3">
      <c r="C45636" s="227"/>
    </row>
    <row r="45637" spans="3:3" ht="15.6" x14ac:dyDescent="0.3">
      <c r="C45637" s="227"/>
    </row>
    <row r="45638" spans="3:3" ht="15.6" x14ac:dyDescent="0.3">
      <c r="C45638" s="227"/>
    </row>
    <row r="45639" spans="3:3" ht="15.6" x14ac:dyDescent="0.3">
      <c r="C45639" s="227"/>
    </row>
    <row r="45640" spans="3:3" ht="15.6" x14ac:dyDescent="0.3">
      <c r="C45640" s="227"/>
    </row>
    <row r="45641" spans="3:3" ht="15.6" x14ac:dyDescent="0.3">
      <c r="C45641" s="227"/>
    </row>
    <row r="45642" spans="3:3" ht="15.6" x14ac:dyDescent="0.3">
      <c r="C45642" s="227"/>
    </row>
    <row r="45643" spans="3:3" ht="15.6" x14ac:dyDescent="0.3">
      <c r="C45643" s="227"/>
    </row>
    <row r="45644" spans="3:3" ht="15.6" x14ac:dyDescent="0.3">
      <c r="C45644" s="227"/>
    </row>
    <row r="45645" spans="3:3" ht="15.6" x14ac:dyDescent="0.3">
      <c r="C45645" s="227"/>
    </row>
    <row r="45646" spans="3:3" ht="15.6" x14ac:dyDescent="0.3">
      <c r="C45646" s="227"/>
    </row>
    <row r="45647" spans="3:3" ht="15.6" x14ac:dyDescent="0.3">
      <c r="C45647" s="227"/>
    </row>
    <row r="45648" spans="3:3" ht="15.6" x14ac:dyDescent="0.3">
      <c r="C45648" s="227"/>
    </row>
    <row r="45649" spans="3:3" ht="15.6" x14ac:dyDescent="0.3">
      <c r="C45649" s="227"/>
    </row>
    <row r="45650" spans="3:3" ht="15.6" x14ac:dyDescent="0.3">
      <c r="C45650" s="227"/>
    </row>
    <row r="45651" spans="3:3" ht="15.6" x14ac:dyDescent="0.3">
      <c r="C45651" s="227"/>
    </row>
    <row r="45652" spans="3:3" ht="15.6" x14ac:dyDescent="0.3">
      <c r="C45652" s="227"/>
    </row>
    <row r="45653" spans="3:3" ht="15.6" x14ac:dyDescent="0.3">
      <c r="C45653" s="227"/>
    </row>
    <row r="45654" spans="3:3" ht="15.6" x14ac:dyDescent="0.3">
      <c r="C45654" s="227"/>
    </row>
    <row r="45655" spans="3:3" ht="15.6" x14ac:dyDescent="0.3">
      <c r="C45655" s="227"/>
    </row>
    <row r="45656" spans="3:3" ht="15.6" x14ac:dyDescent="0.3">
      <c r="C45656" s="227"/>
    </row>
    <row r="45657" spans="3:3" ht="15.6" x14ac:dyDescent="0.3">
      <c r="C45657" s="227"/>
    </row>
    <row r="45658" spans="3:3" ht="15.6" x14ac:dyDescent="0.3">
      <c r="C45658" s="227"/>
    </row>
    <row r="45659" spans="3:3" ht="15.6" x14ac:dyDescent="0.3">
      <c r="C45659" s="227"/>
    </row>
    <row r="45660" spans="3:3" ht="15.6" x14ac:dyDescent="0.3">
      <c r="C45660" s="227"/>
    </row>
    <row r="45661" spans="3:3" ht="15.6" x14ac:dyDescent="0.3">
      <c r="C45661" s="227"/>
    </row>
    <row r="45662" spans="3:3" ht="15.6" x14ac:dyDescent="0.3">
      <c r="C45662" s="227"/>
    </row>
    <row r="45663" spans="3:3" ht="15.6" x14ac:dyDescent="0.3">
      <c r="C45663" s="227"/>
    </row>
    <row r="45664" spans="3:3" ht="15.6" x14ac:dyDescent="0.3">
      <c r="C45664" s="227"/>
    </row>
    <row r="45665" spans="3:3" ht="15.6" x14ac:dyDescent="0.3">
      <c r="C45665" s="227"/>
    </row>
    <row r="45666" spans="3:3" ht="15.6" x14ac:dyDescent="0.3">
      <c r="C45666" s="227"/>
    </row>
    <row r="45667" spans="3:3" ht="15.6" x14ac:dyDescent="0.3">
      <c r="C45667" s="227"/>
    </row>
    <row r="45668" spans="3:3" ht="15.6" x14ac:dyDescent="0.3">
      <c r="C45668" s="227"/>
    </row>
    <row r="45669" spans="3:3" ht="15.6" x14ac:dyDescent="0.3">
      <c r="C45669" s="227"/>
    </row>
    <row r="45670" spans="3:3" ht="15.6" x14ac:dyDescent="0.3">
      <c r="C45670" s="227"/>
    </row>
    <row r="45671" spans="3:3" ht="15.6" x14ac:dyDescent="0.3">
      <c r="C45671" s="227"/>
    </row>
    <row r="45672" spans="3:3" ht="15.6" x14ac:dyDescent="0.3">
      <c r="C45672" s="227"/>
    </row>
    <row r="45673" spans="3:3" ht="15.6" x14ac:dyDescent="0.3">
      <c r="C45673" s="227"/>
    </row>
    <row r="45674" spans="3:3" ht="15.6" x14ac:dyDescent="0.3">
      <c r="C45674" s="227"/>
    </row>
    <row r="45675" spans="3:3" ht="15.6" x14ac:dyDescent="0.3">
      <c r="C45675" s="227"/>
    </row>
    <row r="45676" spans="3:3" ht="15.6" x14ac:dyDescent="0.3">
      <c r="C45676" s="227"/>
    </row>
    <row r="45677" spans="3:3" ht="15.6" x14ac:dyDescent="0.3">
      <c r="C45677" s="227"/>
    </row>
    <row r="45678" spans="3:3" ht="15.6" x14ac:dyDescent="0.3">
      <c r="C45678" s="227"/>
    </row>
    <row r="45679" spans="3:3" ht="15.6" x14ac:dyDescent="0.3">
      <c r="C45679" s="227"/>
    </row>
    <row r="45680" spans="3:3" ht="15.6" x14ac:dyDescent="0.3">
      <c r="C45680" s="227"/>
    </row>
    <row r="45681" spans="3:3" ht="15.6" x14ac:dyDescent="0.3">
      <c r="C45681" s="227"/>
    </row>
    <row r="45682" spans="3:3" ht="15.6" x14ac:dyDescent="0.3">
      <c r="C45682" s="227"/>
    </row>
    <row r="45683" spans="3:3" ht="15.6" x14ac:dyDescent="0.3">
      <c r="C45683" s="227"/>
    </row>
    <row r="45684" spans="3:3" ht="15.6" x14ac:dyDescent="0.3">
      <c r="C45684" s="227"/>
    </row>
    <row r="45685" spans="3:3" ht="15.6" x14ac:dyDescent="0.3">
      <c r="C45685" s="227"/>
    </row>
    <row r="45686" spans="3:3" ht="15.6" x14ac:dyDescent="0.3">
      <c r="C45686" s="227"/>
    </row>
    <row r="45687" spans="3:3" ht="15.6" x14ac:dyDescent="0.3">
      <c r="C45687" s="227"/>
    </row>
    <row r="45688" spans="3:3" ht="15.6" x14ac:dyDescent="0.3">
      <c r="C45688" s="227"/>
    </row>
    <row r="45689" spans="3:3" ht="15.6" x14ac:dyDescent="0.3">
      <c r="C45689" s="227"/>
    </row>
    <row r="45690" spans="3:3" ht="15.6" x14ac:dyDescent="0.3">
      <c r="C45690" s="227"/>
    </row>
    <row r="45691" spans="3:3" ht="15.6" x14ac:dyDescent="0.3">
      <c r="C45691" s="227"/>
    </row>
    <row r="45692" spans="3:3" ht="15.6" x14ac:dyDescent="0.3">
      <c r="C45692" s="227"/>
    </row>
    <row r="45693" spans="3:3" ht="15.6" x14ac:dyDescent="0.3">
      <c r="C45693" s="227"/>
    </row>
    <row r="45694" spans="3:3" ht="15.6" x14ac:dyDescent="0.3">
      <c r="C45694" s="227"/>
    </row>
    <row r="45695" spans="3:3" ht="15.6" x14ac:dyDescent="0.3">
      <c r="C45695" s="227"/>
    </row>
    <row r="45696" spans="3:3" ht="15.6" x14ac:dyDescent="0.3">
      <c r="C45696" s="227"/>
    </row>
    <row r="45697" spans="3:3" ht="15.6" x14ac:dyDescent="0.3">
      <c r="C45697" s="227"/>
    </row>
    <row r="45698" spans="3:3" ht="15.6" x14ac:dyDescent="0.3">
      <c r="C45698" s="227"/>
    </row>
    <row r="45699" spans="3:3" ht="15.6" x14ac:dyDescent="0.3">
      <c r="C45699" s="227"/>
    </row>
    <row r="45700" spans="3:3" ht="15.6" x14ac:dyDescent="0.3">
      <c r="C45700" s="227"/>
    </row>
    <row r="45701" spans="3:3" ht="15.6" x14ac:dyDescent="0.3">
      <c r="C45701" s="227"/>
    </row>
    <row r="45702" spans="3:3" ht="15.6" x14ac:dyDescent="0.3">
      <c r="C45702" s="227"/>
    </row>
    <row r="45703" spans="3:3" ht="15.6" x14ac:dyDescent="0.3">
      <c r="C45703" s="227"/>
    </row>
    <row r="45704" spans="3:3" ht="15.6" x14ac:dyDescent="0.3">
      <c r="C45704" s="227"/>
    </row>
    <row r="45705" spans="3:3" ht="15.6" x14ac:dyDescent="0.3">
      <c r="C45705" s="227"/>
    </row>
    <row r="45706" spans="3:3" ht="15.6" x14ac:dyDescent="0.3">
      <c r="C45706" s="227"/>
    </row>
    <row r="45707" spans="3:3" ht="15.6" x14ac:dyDescent="0.3">
      <c r="C45707" s="227"/>
    </row>
    <row r="45708" spans="3:3" ht="15.6" x14ac:dyDescent="0.3">
      <c r="C45708" s="227"/>
    </row>
    <row r="45709" spans="3:3" ht="15.6" x14ac:dyDescent="0.3">
      <c r="C45709" s="227"/>
    </row>
    <row r="45710" spans="3:3" ht="15.6" x14ac:dyDescent="0.3">
      <c r="C45710" s="227"/>
    </row>
    <row r="45711" spans="3:3" ht="15.6" x14ac:dyDescent="0.3">
      <c r="C45711" s="227"/>
    </row>
    <row r="45712" spans="3:3" ht="15.6" x14ac:dyDescent="0.3">
      <c r="C45712" s="227"/>
    </row>
    <row r="45713" spans="3:3" ht="15.6" x14ac:dyDescent="0.3">
      <c r="C45713" s="227"/>
    </row>
    <row r="45714" spans="3:3" ht="15.6" x14ac:dyDescent="0.3">
      <c r="C45714" s="227"/>
    </row>
    <row r="45715" spans="3:3" ht="15.6" x14ac:dyDescent="0.3">
      <c r="C45715" s="227"/>
    </row>
    <row r="45716" spans="3:3" ht="15.6" x14ac:dyDescent="0.3">
      <c r="C45716" s="227"/>
    </row>
    <row r="45717" spans="3:3" ht="15.6" x14ac:dyDescent="0.3">
      <c r="C45717" s="227"/>
    </row>
    <row r="45718" spans="3:3" ht="15.6" x14ac:dyDescent="0.3">
      <c r="C45718" s="227"/>
    </row>
    <row r="45719" spans="3:3" ht="15.6" x14ac:dyDescent="0.3">
      <c r="C45719" s="227"/>
    </row>
    <row r="45720" spans="3:3" ht="15.6" x14ac:dyDescent="0.3">
      <c r="C45720" s="227"/>
    </row>
    <row r="45721" spans="3:3" ht="15.6" x14ac:dyDescent="0.3">
      <c r="C45721" s="227"/>
    </row>
    <row r="45722" spans="3:3" ht="15.6" x14ac:dyDescent="0.3">
      <c r="C45722" s="227"/>
    </row>
    <row r="45723" spans="3:3" ht="15.6" x14ac:dyDescent="0.3">
      <c r="C45723" s="227"/>
    </row>
    <row r="45724" spans="3:3" ht="15.6" x14ac:dyDescent="0.3">
      <c r="C45724" s="227"/>
    </row>
    <row r="45725" spans="3:3" ht="15.6" x14ac:dyDescent="0.3">
      <c r="C45725" s="227"/>
    </row>
    <row r="45726" spans="3:3" ht="15.6" x14ac:dyDescent="0.3">
      <c r="C45726" s="227"/>
    </row>
    <row r="45727" spans="3:3" ht="15.6" x14ac:dyDescent="0.3">
      <c r="C45727" s="227"/>
    </row>
    <row r="45728" spans="3:3" ht="15.6" x14ac:dyDescent="0.3">
      <c r="C45728" s="227"/>
    </row>
    <row r="45729" spans="3:3" ht="15.6" x14ac:dyDescent="0.3">
      <c r="C45729" s="227"/>
    </row>
    <row r="45730" spans="3:3" ht="15.6" x14ac:dyDescent="0.3">
      <c r="C45730" s="227"/>
    </row>
    <row r="45731" spans="3:3" ht="15.6" x14ac:dyDescent="0.3">
      <c r="C45731" s="227"/>
    </row>
    <row r="45732" spans="3:3" ht="15.6" x14ac:dyDescent="0.3">
      <c r="C45732" s="227"/>
    </row>
    <row r="45733" spans="3:3" ht="15.6" x14ac:dyDescent="0.3">
      <c r="C45733" s="227"/>
    </row>
    <row r="45734" spans="3:3" ht="15.6" x14ac:dyDescent="0.3">
      <c r="C45734" s="227"/>
    </row>
    <row r="45735" spans="3:3" ht="15.6" x14ac:dyDescent="0.3">
      <c r="C45735" s="227"/>
    </row>
    <row r="45736" spans="3:3" ht="15.6" x14ac:dyDescent="0.3">
      <c r="C45736" s="227"/>
    </row>
    <row r="45737" spans="3:3" ht="15.6" x14ac:dyDescent="0.3">
      <c r="C45737" s="227"/>
    </row>
    <row r="45738" spans="3:3" ht="15.6" x14ac:dyDescent="0.3">
      <c r="C45738" s="227"/>
    </row>
    <row r="45739" spans="3:3" ht="15.6" x14ac:dyDescent="0.3">
      <c r="C45739" s="227"/>
    </row>
    <row r="45740" spans="3:3" ht="15.6" x14ac:dyDescent="0.3">
      <c r="C45740" s="227"/>
    </row>
    <row r="45741" spans="3:3" ht="15.6" x14ac:dyDescent="0.3">
      <c r="C45741" s="227"/>
    </row>
    <row r="45742" spans="3:3" ht="15.6" x14ac:dyDescent="0.3">
      <c r="C45742" s="227"/>
    </row>
    <row r="45743" spans="3:3" ht="15.6" x14ac:dyDescent="0.3">
      <c r="C45743" s="227"/>
    </row>
    <row r="45744" spans="3:3" ht="15.6" x14ac:dyDescent="0.3">
      <c r="C45744" s="227"/>
    </row>
    <row r="45745" spans="3:3" ht="15.6" x14ac:dyDescent="0.3">
      <c r="C45745" s="227"/>
    </row>
    <row r="45746" spans="3:3" ht="15.6" x14ac:dyDescent="0.3">
      <c r="C45746" s="227"/>
    </row>
    <row r="45747" spans="3:3" ht="15.6" x14ac:dyDescent="0.3">
      <c r="C45747" s="227"/>
    </row>
    <row r="45748" spans="3:3" ht="15.6" x14ac:dyDescent="0.3">
      <c r="C45748" s="227"/>
    </row>
    <row r="45749" spans="3:3" ht="15.6" x14ac:dyDescent="0.3">
      <c r="C45749" s="227"/>
    </row>
    <row r="45750" spans="3:3" ht="15.6" x14ac:dyDescent="0.3">
      <c r="C45750" s="227"/>
    </row>
    <row r="45751" spans="3:3" ht="15.6" x14ac:dyDescent="0.3">
      <c r="C45751" s="227"/>
    </row>
    <row r="45752" spans="3:3" ht="15.6" x14ac:dyDescent="0.3">
      <c r="C45752" s="227"/>
    </row>
    <row r="45753" spans="3:3" ht="15.6" x14ac:dyDescent="0.3">
      <c r="C45753" s="227"/>
    </row>
    <row r="45754" spans="3:3" ht="15.6" x14ac:dyDescent="0.3">
      <c r="C45754" s="227"/>
    </row>
    <row r="45755" spans="3:3" ht="15.6" x14ac:dyDescent="0.3">
      <c r="C45755" s="227"/>
    </row>
    <row r="45756" spans="3:3" ht="15.6" x14ac:dyDescent="0.3">
      <c r="C45756" s="227"/>
    </row>
    <row r="45757" spans="3:3" ht="15.6" x14ac:dyDescent="0.3">
      <c r="C45757" s="227"/>
    </row>
    <row r="45758" spans="3:3" ht="15.6" x14ac:dyDescent="0.3">
      <c r="C45758" s="227"/>
    </row>
    <row r="45759" spans="3:3" ht="15.6" x14ac:dyDescent="0.3">
      <c r="C45759" s="227"/>
    </row>
    <row r="45760" spans="3:3" ht="15.6" x14ac:dyDescent="0.3">
      <c r="C45760" s="227"/>
    </row>
    <row r="45761" spans="3:3" ht="15.6" x14ac:dyDescent="0.3">
      <c r="C45761" s="227"/>
    </row>
    <row r="45762" spans="3:3" ht="15.6" x14ac:dyDescent="0.3">
      <c r="C45762" s="227"/>
    </row>
    <row r="45763" spans="3:3" ht="15.6" x14ac:dyDescent="0.3">
      <c r="C45763" s="227"/>
    </row>
    <row r="45764" spans="3:3" ht="15.6" x14ac:dyDescent="0.3">
      <c r="C45764" s="227"/>
    </row>
    <row r="45765" spans="3:3" ht="15.6" x14ac:dyDescent="0.3">
      <c r="C45765" s="227"/>
    </row>
    <row r="45766" spans="3:3" ht="15.6" x14ac:dyDescent="0.3">
      <c r="C45766" s="227"/>
    </row>
    <row r="45767" spans="3:3" ht="15.6" x14ac:dyDescent="0.3">
      <c r="C45767" s="227"/>
    </row>
    <row r="45768" spans="3:3" ht="15.6" x14ac:dyDescent="0.3">
      <c r="C45768" s="227"/>
    </row>
    <row r="45769" spans="3:3" ht="15.6" x14ac:dyDescent="0.3">
      <c r="C45769" s="227"/>
    </row>
    <row r="45770" spans="3:3" ht="15.6" x14ac:dyDescent="0.3">
      <c r="C45770" s="227"/>
    </row>
    <row r="45771" spans="3:3" ht="15.6" x14ac:dyDescent="0.3">
      <c r="C45771" s="227"/>
    </row>
    <row r="45772" spans="3:3" ht="15.6" x14ac:dyDescent="0.3">
      <c r="C45772" s="227"/>
    </row>
    <row r="45773" spans="3:3" ht="15.6" x14ac:dyDescent="0.3">
      <c r="C45773" s="227"/>
    </row>
    <row r="45774" spans="3:3" ht="15.6" x14ac:dyDescent="0.3">
      <c r="C45774" s="227"/>
    </row>
    <row r="45775" spans="3:3" ht="15.6" x14ac:dyDescent="0.3">
      <c r="C45775" s="227"/>
    </row>
    <row r="45776" spans="3:3" ht="15.6" x14ac:dyDescent="0.3">
      <c r="C45776" s="227"/>
    </row>
    <row r="45777" spans="3:3" ht="15.6" x14ac:dyDescent="0.3">
      <c r="C45777" s="227"/>
    </row>
    <row r="45778" spans="3:3" ht="15.6" x14ac:dyDescent="0.3">
      <c r="C45778" s="227"/>
    </row>
    <row r="45779" spans="3:3" ht="15.6" x14ac:dyDescent="0.3">
      <c r="C45779" s="227"/>
    </row>
    <row r="45780" spans="3:3" ht="15.6" x14ac:dyDescent="0.3">
      <c r="C45780" s="227"/>
    </row>
    <row r="45781" spans="3:3" ht="15.6" x14ac:dyDescent="0.3">
      <c r="C45781" s="227"/>
    </row>
    <row r="45782" spans="3:3" ht="15.6" x14ac:dyDescent="0.3">
      <c r="C45782" s="227"/>
    </row>
    <row r="45783" spans="3:3" ht="15.6" x14ac:dyDescent="0.3">
      <c r="C45783" s="227"/>
    </row>
    <row r="45784" spans="3:3" ht="15.6" x14ac:dyDescent="0.3">
      <c r="C45784" s="227"/>
    </row>
    <row r="45785" spans="3:3" ht="15.6" x14ac:dyDescent="0.3">
      <c r="C45785" s="227"/>
    </row>
    <row r="45786" spans="3:3" ht="15.6" x14ac:dyDescent="0.3">
      <c r="C45786" s="227"/>
    </row>
    <row r="45787" spans="3:3" ht="15.6" x14ac:dyDescent="0.3">
      <c r="C45787" s="227"/>
    </row>
    <row r="45788" spans="3:3" ht="15.6" x14ac:dyDescent="0.3">
      <c r="C45788" s="227"/>
    </row>
    <row r="45789" spans="3:3" ht="15.6" x14ac:dyDescent="0.3">
      <c r="C45789" s="227"/>
    </row>
    <row r="45790" spans="3:3" ht="15.6" x14ac:dyDescent="0.3">
      <c r="C45790" s="227"/>
    </row>
    <row r="45791" spans="3:3" ht="15.6" x14ac:dyDescent="0.3">
      <c r="C45791" s="227"/>
    </row>
    <row r="45792" spans="3:3" ht="15.6" x14ac:dyDescent="0.3">
      <c r="C45792" s="227"/>
    </row>
    <row r="45793" spans="3:3" ht="15.6" x14ac:dyDescent="0.3">
      <c r="C45793" s="227"/>
    </row>
    <row r="45794" spans="3:3" ht="15.6" x14ac:dyDescent="0.3">
      <c r="C45794" s="227"/>
    </row>
    <row r="45795" spans="3:3" ht="15.6" x14ac:dyDescent="0.3">
      <c r="C45795" s="227"/>
    </row>
    <row r="45796" spans="3:3" ht="15.6" x14ac:dyDescent="0.3">
      <c r="C45796" s="227"/>
    </row>
    <row r="45797" spans="3:3" ht="15.6" x14ac:dyDescent="0.3">
      <c r="C45797" s="227"/>
    </row>
    <row r="45798" spans="3:3" ht="15.6" x14ac:dyDescent="0.3">
      <c r="C45798" s="227"/>
    </row>
    <row r="45799" spans="3:3" ht="15.6" x14ac:dyDescent="0.3">
      <c r="C45799" s="227"/>
    </row>
    <row r="45800" spans="3:3" ht="15.6" x14ac:dyDescent="0.3">
      <c r="C45800" s="227"/>
    </row>
    <row r="45801" spans="3:3" ht="15.6" x14ac:dyDescent="0.3">
      <c r="C45801" s="227"/>
    </row>
    <row r="45802" spans="3:3" ht="15.6" x14ac:dyDescent="0.3">
      <c r="C45802" s="227"/>
    </row>
    <row r="45803" spans="3:3" ht="15.6" x14ac:dyDescent="0.3">
      <c r="C45803" s="227"/>
    </row>
    <row r="45804" spans="3:3" ht="15.6" x14ac:dyDescent="0.3">
      <c r="C45804" s="227"/>
    </row>
    <row r="45805" spans="3:3" ht="15.6" x14ac:dyDescent="0.3">
      <c r="C45805" s="227"/>
    </row>
    <row r="45806" spans="3:3" ht="15.6" x14ac:dyDescent="0.3">
      <c r="C45806" s="227"/>
    </row>
    <row r="45807" spans="3:3" ht="15.6" x14ac:dyDescent="0.3">
      <c r="C45807" s="227"/>
    </row>
    <row r="45808" spans="3:3" ht="15.6" x14ac:dyDescent="0.3">
      <c r="C45808" s="227"/>
    </row>
    <row r="45809" spans="3:3" ht="15.6" x14ac:dyDescent="0.3">
      <c r="C45809" s="227"/>
    </row>
    <row r="45810" spans="3:3" ht="15.6" x14ac:dyDescent="0.3">
      <c r="C45810" s="227"/>
    </row>
    <row r="45811" spans="3:3" ht="15.6" x14ac:dyDescent="0.3">
      <c r="C45811" s="227"/>
    </row>
    <row r="45812" spans="3:3" ht="15.6" x14ac:dyDescent="0.3">
      <c r="C45812" s="227"/>
    </row>
    <row r="45813" spans="3:3" ht="15.6" x14ac:dyDescent="0.3">
      <c r="C45813" s="227"/>
    </row>
    <row r="45814" spans="3:3" ht="15.6" x14ac:dyDescent="0.3">
      <c r="C45814" s="227"/>
    </row>
    <row r="45815" spans="3:3" ht="15.6" x14ac:dyDescent="0.3">
      <c r="C45815" s="227"/>
    </row>
    <row r="45816" spans="3:3" ht="15.6" x14ac:dyDescent="0.3">
      <c r="C45816" s="227"/>
    </row>
    <row r="45817" spans="3:3" ht="15.6" x14ac:dyDescent="0.3">
      <c r="C45817" s="227"/>
    </row>
    <row r="45818" spans="3:3" ht="15.6" x14ac:dyDescent="0.3">
      <c r="C45818" s="227"/>
    </row>
    <row r="45819" spans="3:3" ht="15.6" x14ac:dyDescent="0.3">
      <c r="C45819" s="227"/>
    </row>
    <row r="45820" spans="3:3" ht="15.6" x14ac:dyDescent="0.3">
      <c r="C45820" s="227"/>
    </row>
    <row r="45821" spans="3:3" ht="15.6" x14ac:dyDescent="0.3">
      <c r="C45821" s="227"/>
    </row>
    <row r="45822" spans="3:3" ht="15.6" x14ac:dyDescent="0.3">
      <c r="C45822" s="227"/>
    </row>
    <row r="45823" spans="3:3" ht="15.6" x14ac:dyDescent="0.3">
      <c r="C45823" s="227"/>
    </row>
    <row r="45824" spans="3:3" ht="15.6" x14ac:dyDescent="0.3">
      <c r="C45824" s="227"/>
    </row>
    <row r="45825" spans="3:3" ht="15.6" x14ac:dyDescent="0.3">
      <c r="C45825" s="227"/>
    </row>
    <row r="45826" spans="3:3" ht="15.6" x14ac:dyDescent="0.3">
      <c r="C45826" s="227"/>
    </row>
    <row r="45827" spans="3:3" ht="15.6" x14ac:dyDescent="0.3">
      <c r="C45827" s="227"/>
    </row>
    <row r="45828" spans="3:3" ht="15.6" x14ac:dyDescent="0.3">
      <c r="C45828" s="227"/>
    </row>
    <row r="45829" spans="3:3" ht="15.6" x14ac:dyDescent="0.3">
      <c r="C45829" s="227"/>
    </row>
    <row r="45830" spans="3:3" ht="15.6" x14ac:dyDescent="0.3">
      <c r="C45830" s="227"/>
    </row>
    <row r="45831" spans="3:3" ht="15.6" x14ac:dyDescent="0.3">
      <c r="C45831" s="227"/>
    </row>
    <row r="45832" spans="3:3" ht="15.6" x14ac:dyDescent="0.3">
      <c r="C45832" s="227"/>
    </row>
    <row r="45833" spans="3:3" ht="15.6" x14ac:dyDescent="0.3">
      <c r="C45833" s="227"/>
    </row>
    <row r="45834" spans="3:3" ht="15.6" x14ac:dyDescent="0.3">
      <c r="C45834" s="227"/>
    </row>
    <row r="45835" spans="3:3" ht="15.6" x14ac:dyDescent="0.3">
      <c r="C45835" s="227"/>
    </row>
    <row r="45836" spans="3:3" ht="15.6" x14ac:dyDescent="0.3">
      <c r="C45836" s="227"/>
    </row>
    <row r="45837" spans="3:3" ht="15.6" x14ac:dyDescent="0.3">
      <c r="C45837" s="227"/>
    </row>
    <row r="45838" spans="3:3" ht="15.6" x14ac:dyDescent="0.3">
      <c r="C45838" s="227"/>
    </row>
    <row r="45839" spans="3:3" ht="15.6" x14ac:dyDescent="0.3">
      <c r="C45839" s="227"/>
    </row>
    <row r="45840" spans="3:3" ht="15.6" x14ac:dyDescent="0.3">
      <c r="C45840" s="227"/>
    </row>
    <row r="45841" spans="3:3" ht="15.6" x14ac:dyDescent="0.3">
      <c r="C45841" s="227"/>
    </row>
    <row r="45842" spans="3:3" ht="15.6" x14ac:dyDescent="0.3">
      <c r="C45842" s="227"/>
    </row>
    <row r="45843" spans="3:3" ht="15.6" x14ac:dyDescent="0.3">
      <c r="C45843" s="227"/>
    </row>
    <row r="45844" spans="3:3" ht="15.6" x14ac:dyDescent="0.3">
      <c r="C45844" s="227"/>
    </row>
    <row r="45845" spans="3:3" ht="15.6" x14ac:dyDescent="0.3">
      <c r="C45845" s="227"/>
    </row>
    <row r="45846" spans="3:3" ht="15.6" x14ac:dyDescent="0.3">
      <c r="C45846" s="227"/>
    </row>
    <row r="45847" spans="3:3" ht="15.6" x14ac:dyDescent="0.3">
      <c r="C45847" s="227"/>
    </row>
    <row r="45848" spans="3:3" ht="15.6" x14ac:dyDescent="0.3">
      <c r="C45848" s="227"/>
    </row>
    <row r="45849" spans="3:3" ht="15.6" x14ac:dyDescent="0.3">
      <c r="C45849" s="227"/>
    </row>
    <row r="45850" spans="3:3" ht="15.6" x14ac:dyDescent="0.3">
      <c r="C45850" s="227"/>
    </row>
    <row r="45851" spans="3:3" ht="15.6" x14ac:dyDescent="0.3">
      <c r="C45851" s="227"/>
    </row>
    <row r="45852" spans="3:3" ht="15.6" x14ac:dyDescent="0.3">
      <c r="C45852" s="227"/>
    </row>
    <row r="45853" spans="3:3" ht="15.6" x14ac:dyDescent="0.3">
      <c r="C45853" s="227"/>
    </row>
    <row r="45854" spans="3:3" ht="15.6" x14ac:dyDescent="0.3">
      <c r="C45854" s="227"/>
    </row>
    <row r="45855" spans="3:3" ht="15.6" x14ac:dyDescent="0.3">
      <c r="C45855" s="227"/>
    </row>
    <row r="45856" spans="3:3" ht="15.6" x14ac:dyDescent="0.3">
      <c r="C45856" s="227"/>
    </row>
    <row r="45857" spans="3:3" ht="15.6" x14ac:dyDescent="0.3">
      <c r="C45857" s="227"/>
    </row>
    <row r="45858" spans="3:3" ht="15.6" x14ac:dyDescent="0.3">
      <c r="C45858" s="227"/>
    </row>
    <row r="45859" spans="3:3" ht="15.6" x14ac:dyDescent="0.3">
      <c r="C45859" s="227"/>
    </row>
    <row r="45860" spans="3:3" ht="15.6" x14ac:dyDescent="0.3">
      <c r="C45860" s="227"/>
    </row>
    <row r="45861" spans="3:3" ht="15.6" x14ac:dyDescent="0.3">
      <c r="C45861" s="227"/>
    </row>
    <row r="45862" spans="3:3" ht="15.6" x14ac:dyDescent="0.3">
      <c r="C45862" s="227"/>
    </row>
    <row r="45863" spans="3:3" ht="15.6" x14ac:dyDescent="0.3">
      <c r="C45863" s="227"/>
    </row>
    <row r="45864" spans="3:3" ht="15.6" x14ac:dyDescent="0.3">
      <c r="C45864" s="227"/>
    </row>
    <row r="45865" spans="3:3" ht="15.6" x14ac:dyDescent="0.3">
      <c r="C45865" s="227"/>
    </row>
    <row r="45866" spans="3:3" ht="15.6" x14ac:dyDescent="0.3">
      <c r="C45866" s="227"/>
    </row>
    <row r="45867" spans="3:3" ht="15.6" x14ac:dyDescent="0.3">
      <c r="C45867" s="227"/>
    </row>
    <row r="45868" spans="3:3" ht="15.6" x14ac:dyDescent="0.3">
      <c r="C45868" s="227"/>
    </row>
    <row r="45869" spans="3:3" ht="15.6" x14ac:dyDescent="0.3">
      <c r="C45869" s="227"/>
    </row>
    <row r="45870" spans="3:3" ht="15.6" x14ac:dyDescent="0.3">
      <c r="C45870" s="227"/>
    </row>
    <row r="45871" spans="3:3" ht="15.6" x14ac:dyDescent="0.3">
      <c r="C45871" s="227"/>
    </row>
    <row r="45872" spans="3:3" ht="15.6" x14ac:dyDescent="0.3">
      <c r="C45872" s="227"/>
    </row>
    <row r="45873" spans="3:3" ht="15.6" x14ac:dyDescent="0.3">
      <c r="C45873" s="227"/>
    </row>
    <row r="45874" spans="3:3" ht="15.6" x14ac:dyDescent="0.3">
      <c r="C45874" s="227"/>
    </row>
    <row r="45875" spans="3:3" ht="15.6" x14ac:dyDescent="0.3">
      <c r="C45875" s="227"/>
    </row>
    <row r="45876" spans="3:3" ht="15.6" x14ac:dyDescent="0.3">
      <c r="C45876" s="227"/>
    </row>
    <row r="45877" spans="3:3" ht="15.6" x14ac:dyDescent="0.3">
      <c r="C45877" s="227"/>
    </row>
    <row r="45878" spans="3:3" ht="15.6" x14ac:dyDescent="0.3">
      <c r="C45878" s="227"/>
    </row>
    <row r="45879" spans="3:3" ht="15.6" x14ac:dyDescent="0.3">
      <c r="C45879" s="227"/>
    </row>
    <row r="45880" spans="3:3" ht="15.6" x14ac:dyDescent="0.3">
      <c r="C45880" s="227"/>
    </row>
    <row r="45881" spans="3:3" ht="15.6" x14ac:dyDescent="0.3">
      <c r="C45881" s="227"/>
    </row>
    <row r="45882" spans="3:3" ht="15.6" x14ac:dyDescent="0.3">
      <c r="C45882" s="227"/>
    </row>
    <row r="45883" spans="3:3" ht="15.6" x14ac:dyDescent="0.3">
      <c r="C45883" s="227"/>
    </row>
    <row r="45884" spans="3:3" ht="15.6" x14ac:dyDescent="0.3">
      <c r="C45884" s="227"/>
    </row>
    <row r="45885" spans="3:3" ht="15.6" x14ac:dyDescent="0.3">
      <c r="C45885" s="227"/>
    </row>
    <row r="45886" spans="3:3" ht="15.6" x14ac:dyDescent="0.3">
      <c r="C45886" s="227"/>
    </row>
    <row r="45887" spans="3:3" ht="15.6" x14ac:dyDescent="0.3">
      <c r="C45887" s="227"/>
    </row>
    <row r="45888" spans="3:3" ht="15.6" x14ac:dyDescent="0.3">
      <c r="C45888" s="227"/>
    </row>
    <row r="45889" spans="3:3" ht="15.6" x14ac:dyDescent="0.3">
      <c r="C45889" s="227"/>
    </row>
    <row r="45890" spans="3:3" ht="15.6" x14ac:dyDescent="0.3">
      <c r="C45890" s="227"/>
    </row>
    <row r="45891" spans="3:3" ht="15.6" x14ac:dyDescent="0.3">
      <c r="C45891" s="227"/>
    </row>
    <row r="45892" spans="3:3" ht="15.6" x14ac:dyDescent="0.3">
      <c r="C45892" s="227"/>
    </row>
    <row r="45893" spans="3:3" ht="15.6" x14ac:dyDescent="0.3">
      <c r="C45893" s="227"/>
    </row>
    <row r="45894" spans="3:3" ht="15.6" x14ac:dyDescent="0.3">
      <c r="C45894" s="227"/>
    </row>
    <row r="45895" spans="3:3" ht="15.6" x14ac:dyDescent="0.3">
      <c r="C45895" s="227"/>
    </row>
    <row r="45896" spans="3:3" ht="15.6" x14ac:dyDescent="0.3">
      <c r="C45896" s="227"/>
    </row>
    <row r="45897" spans="3:3" ht="15.6" x14ac:dyDescent="0.3">
      <c r="C45897" s="227"/>
    </row>
    <row r="45898" spans="3:3" ht="15.6" x14ac:dyDescent="0.3">
      <c r="C45898" s="227"/>
    </row>
    <row r="45899" spans="3:3" ht="15.6" x14ac:dyDescent="0.3">
      <c r="C45899" s="227"/>
    </row>
    <row r="45900" spans="3:3" ht="15.6" x14ac:dyDescent="0.3">
      <c r="C45900" s="227"/>
    </row>
    <row r="45901" spans="3:3" ht="15.6" x14ac:dyDescent="0.3">
      <c r="C45901" s="227"/>
    </row>
    <row r="45902" spans="3:3" ht="15.6" x14ac:dyDescent="0.3">
      <c r="C45902" s="227"/>
    </row>
    <row r="45903" spans="3:3" ht="15.6" x14ac:dyDescent="0.3">
      <c r="C45903" s="227"/>
    </row>
    <row r="45904" spans="3:3" ht="15.6" x14ac:dyDescent="0.3">
      <c r="C45904" s="227"/>
    </row>
    <row r="45905" spans="3:3" ht="15.6" x14ac:dyDescent="0.3">
      <c r="C45905" s="227"/>
    </row>
    <row r="45906" spans="3:3" ht="15.6" x14ac:dyDescent="0.3">
      <c r="C45906" s="227"/>
    </row>
    <row r="45907" spans="3:3" ht="15.6" x14ac:dyDescent="0.3">
      <c r="C45907" s="227"/>
    </row>
    <row r="45908" spans="3:3" ht="15.6" x14ac:dyDescent="0.3">
      <c r="C45908" s="227"/>
    </row>
    <row r="45909" spans="3:3" ht="15.6" x14ac:dyDescent="0.3">
      <c r="C45909" s="227"/>
    </row>
    <row r="45910" spans="3:3" ht="15.6" x14ac:dyDescent="0.3">
      <c r="C45910" s="227"/>
    </row>
    <row r="45911" spans="3:3" ht="15.6" x14ac:dyDescent="0.3">
      <c r="C45911" s="227"/>
    </row>
    <row r="45912" spans="3:3" ht="15.6" x14ac:dyDescent="0.3">
      <c r="C45912" s="227"/>
    </row>
    <row r="45913" spans="3:3" ht="15.6" x14ac:dyDescent="0.3">
      <c r="C45913" s="227"/>
    </row>
    <row r="45914" spans="3:3" ht="15.6" x14ac:dyDescent="0.3">
      <c r="C45914" s="227"/>
    </row>
    <row r="45915" spans="3:3" ht="15.6" x14ac:dyDescent="0.3">
      <c r="C45915" s="227"/>
    </row>
    <row r="45916" spans="3:3" ht="15.6" x14ac:dyDescent="0.3">
      <c r="C45916" s="227"/>
    </row>
    <row r="45917" spans="3:3" ht="15.6" x14ac:dyDescent="0.3">
      <c r="C45917" s="227"/>
    </row>
    <row r="45918" spans="3:3" ht="15.6" x14ac:dyDescent="0.3">
      <c r="C45918" s="227"/>
    </row>
    <row r="45919" spans="3:3" ht="15.6" x14ac:dyDescent="0.3">
      <c r="C45919" s="227"/>
    </row>
    <row r="45920" spans="3:3" ht="15.6" x14ac:dyDescent="0.3">
      <c r="C45920" s="227"/>
    </row>
    <row r="45921" spans="3:3" ht="15.6" x14ac:dyDescent="0.3">
      <c r="C45921" s="227"/>
    </row>
    <row r="45922" spans="3:3" ht="15.6" x14ac:dyDescent="0.3">
      <c r="C45922" s="227"/>
    </row>
    <row r="45923" spans="3:3" ht="15.6" x14ac:dyDescent="0.3">
      <c r="C45923" s="227"/>
    </row>
    <row r="45924" spans="3:3" ht="15.6" x14ac:dyDescent="0.3">
      <c r="C45924" s="227"/>
    </row>
    <row r="45925" spans="3:3" ht="15.6" x14ac:dyDescent="0.3">
      <c r="C45925" s="227"/>
    </row>
    <row r="45926" spans="3:3" ht="15.6" x14ac:dyDescent="0.3">
      <c r="C45926" s="227"/>
    </row>
    <row r="45927" spans="3:3" ht="15.6" x14ac:dyDescent="0.3">
      <c r="C45927" s="227"/>
    </row>
    <row r="45928" spans="3:3" ht="15.6" x14ac:dyDescent="0.3">
      <c r="C45928" s="227"/>
    </row>
    <row r="45929" spans="3:3" ht="15.6" x14ac:dyDescent="0.3">
      <c r="C45929" s="227"/>
    </row>
    <row r="45930" spans="3:3" ht="15.6" x14ac:dyDescent="0.3">
      <c r="C45930" s="227"/>
    </row>
    <row r="45931" spans="3:3" ht="15.6" x14ac:dyDescent="0.3">
      <c r="C45931" s="227"/>
    </row>
    <row r="45932" spans="3:3" ht="15.6" x14ac:dyDescent="0.3">
      <c r="C45932" s="227"/>
    </row>
    <row r="45933" spans="3:3" ht="15.6" x14ac:dyDescent="0.3">
      <c r="C45933" s="227"/>
    </row>
    <row r="45934" spans="3:3" ht="15.6" x14ac:dyDescent="0.3">
      <c r="C45934" s="227"/>
    </row>
    <row r="45935" spans="3:3" ht="15.6" x14ac:dyDescent="0.3">
      <c r="C45935" s="227"/>
    </row>
    <row r="45936" spans="3:3" ht="15.6" x14ac:dyDescent="0.3">
      <c r="C45936" s="227"/>
    </row>
    <row r="45937" spans="3:3" ht="15.6" x14ac:dyDescent="0.3">
      <c r="C45937" s="227"/>
    </row>
    <row r="45938" spans="3:3" ht="15.6" x14ac:dyDescent="0.3">
      <c r="C45938" s="227"/>
    </row>
    <row r="45939" spans="3:3" ht="15.6" x14ac:dyDescent="0.3">
      <c r="C45939" s="227"/>
    </row>
    <row r="45940" spans="3:3" ht="15.6" x14ac:dyDescent="0.3">
      <c r="C45940" s="227"/>
    </row>
    <row r="45941" spans="3:3" ht="15.6" x14ac:dyDescent="0.3">
      <c r="C45941" s="227"/>
    </row>
    <row r="45942" spans="3:3" ht="15.6" x14ac:dyDescent="0.3">
      <c r="C45942" s="227"/>
    </row>
    <row r="45943" spans="3:3" ht="15.6" x14ac:dyDescent="0.3">
      <c r="C45943" s="227"/>
    </row>
    <row r="45944" spans="3:3" ht="15.6" x14ac:dyDescent="0.3">
      <c r="C45944" s="227"/>
    </row>
    <row r="45945" spans="3:3" ht="15.6" x14ac:dyDescent="0.3">
      <c r="C45945" s="227"/>
    </row>
    <row r="45946" spans="3:3" ht="15.6" x14ac:dyDescent="0.3">
      <c r="C45946" s="227"/>
    </row>
    <row r="45947" spans="3:3" ht="15.6" x14ac:dyDescent="0.3">
      <c r="C45947" s="227"/>
    </row>
    <row r="45948" spans="3:3" ht="15.6" x14ac:dyDescent="0.3">
      <c r="C45948" s="227"/>
    </row>
    <row r="45949" spans="3:3" ht="15.6" x14ac:dyDescent="0.3">
      <c r="C45949" s="227"/>
    </row>
    <row r="45950" spans="3:3" ht="15.6" x14ac:dyDescent="0.3">
      <c r="C45950" s="227"/>
    </row>
    <row r="45951" spans="3:3" ht="15.6" x14ac:dyDescent="0.3">
      <c r="C45951" s="227"/>
    </row>
    <row r="45952" spans="3:3" ht="15.6" x14ac:dyDescent="0.3">
      <c r="C45952" s="227"/>
    </row>
    <row r="45953" spans="3:3" ht="15.6" x14ac:dyDescent="0.3">
      <c r="C45953" s="227"/>
    </row>
    <row r="45954" spans="3:3" ht="15.6" x14ac:dyDescent="0.3">
      <c r="C45954" s="227"/>
    </row>
    <row r="45955" spans="3:3" ht="15.6" x14ac:dyDescent="0.3">
      <c r="C45955" s="227"/>
    </row>
    <row r="45956" spans="3:3" ht="15.6" x14ac:dyDescent="0.3">
      <c r="C45956" s="227"/>
    </row>
    <row r="45957" spans="3:3" ht="15.6" x14ac:dyDescent="0.3">
      <c r="C45957" s="227"/>
    </row>
    <row r="45958" spans="3:3" ht="15.6" x14ac:dyDescent="0.3">
      <c r="C45958" s="227"/>
    </row>
    <row r="45959" spans="3:3" ht="15.6" x14ac:dyDescent="0.3">
      <c r="C45959" s="227"/>
    </row>
    <row r="45960" spans="3:3" ht="15.6" x14ac:dyDescent="0.3">
      <c r="C45960" s="227"/>
    </row>
    <row r="45961" spans="3:3" ht="15.6" x14ac:dyDescent="0.3">
      <c r="C45961" s="227"/>
    </row>
    <row r="45962" spans="3:3" ht="15.6" x14ac:dyDescent="0.3">
      <c r="C45962" s="227"/>
    </row>
    <row r="45963" spans="3:3" ht="15.6" x14ac:dyDescent="0.3">
      <c r="C45963" s="227"/>
    </row>
    <row r="45964" spans="3:3" ht="15.6" x14ac:dyDescent="0.3">
      <c r="C45964" s="227"/>
    </row>
    <row r="45965" spans="3:3" ht="15.6" x14ac:dyDescent="0.3">
      <c r="C45965" s="227"/>
    </row>
    <row r="45966" spans="3:3" ht="15.6" x14ac:dyDescent="0.3">
      <c r="C45966" s="227"/>
    </row>
    <row r="45967" spans="3:3" ht="15.6" x14ac:dyDescent="0.3">
      <c r="C45967" s="227"/>
    </row>
    <row r="45968" spans="3:3" ht="15.6" x14ac:dyDescent="0.3">
      <c r="C45968" s="227"/>
    </row>
    <row r="45969" spans="3:3" ht="15.6" x14ac:dyDescent="0.3">
      <c r="C45969" s="227"/>
    </row>
    <row r="45970" spans="3:3" ht="15.6" x14ac:dyDescent="0.3">
      <c r="C45970" s="227"/>
    </row>
    <row r="45971" spans="3:3" ht="15.6" x14ac:dyDescent="0.3">
      <c r="C45971" s="227"/>
    </row>
    <row r="45972" spans="3:3" ht="15.6" x14ac:dyDescent="0.3">
      <c r="C45972" s="227"/>
    </row>
    <row r="45973" spans="3:3" ht="15.6" x14ac:dyDescent="0.3">
      <c r="C45973" s="227"/>
    </row>
    <row r="45974" spans="3:3" ht="15.6" x14ac:dyDescent="0.3">
      <c r="C45974" s="227"/>
    </row>
    <row r="45975" spans="3:3" ht="15.6" x14ac:dyDescent="0.3">
      <c r="C45975" s="227"/>
    </row>
    <row r="45976" spans="3:3" ht="15.6" x14ac:dyDescent="0.3">
      <c r="C45976" s="227"/>
    </row>
    <row r="45977" spans="3:3" ht="15.6" x14ac:dyDescent="0.3">
      <c r="C45977" s="227"/>
    </row>
    <row r="45978" spans="3:3" ht="15.6" x14ac:dyDescent="0.3">
      <c r="C45978" s="227"/>
    </row>
    <row r="45979" spans="3:3" ht="15.6" x14ac:dyDescent="0.3">
      <c r="C45979" s="227"/>
    </row>
    <row r="45980" spans="3:3" ht="15.6" x14ac:dyDescent="0.3">
      <c r="C45980" s="227"/>
    </row>
    <row r="45981" spans="3:3" ht="15.6" x14ac:dyDescent="0.3">
      <c r="C45981" s="227"/>
    </row>
    <row r="45982" spans="3:3" ht="15.6" x14ac:dyDescent="0.3">
      <c r="C45982" s="227"/>
    </row>
    <row r="45983" spans="3:3" ht="15.6" x14ac:dyDescent="0.3">
      <c r="C45983" s="227"/>
    </row>
    <row r="45984" spans="3:3" ht="15.6" x14ac:dyDescent="0.3">
      <c r="C45984" s="227"/>
    </row>
    <row r="45985" spans="3:3" ht="15.6" x14ac:dyDescent="0.3">
      <c r="C45985" s="227"/>
    </row>
    <row r="45986" spans="3:3" ht="15.6" x14ac:dyDescent="0.3">
      <c r="C45986" s="227"/>
    </row>
    <row r="45987" spans="3:3" ht="15.6" x14ac:dyDescent="0.3">
      <c r="C45987" s="227"/>
    </row>
    <row r="45988" spans="3:3" ht="15.6" x14ac:dyDescent="0.3">
      <c r="C45988" s="227"/>
    </row>
    <row r="45989" spans="3:3" ht="15.6" x14ac:dyDescent="0.3">
      <c r="C45989" s="227"/>
    </row>
    <row r="45990" spans="3:3" ht="15.6" x14ac:dyDescent="0.3">
      <c r="C45990" s="227"/>
    </row>
    <row r="45991" spans="3:3" ht="15.6" x14ac:dyDescent="0.3">
      <c r="C45991" s="227"/>
    </row>
    <row r="45992" spans="3:3" ht="15.6" x14ac:dyDescent="0.3">
      <c r="C45992" s="227"/>
    </row>
    <row r="45993" spans="3:3" ht="15.6" x14ac:dyDescent="0.3">
      <c r="C45993" s="227"/>
    </row>
    <row r="45994" spans="3:3" ht="15.6" x14ac:dyDescent="0.3">
      <c r="C45994" s="227"/>
    </row>
    <row r="45995" spans="3:3" ht="15.6" x14ac:dyDescent="0.3">
      <c r="C45995" s="227"/>
    </row>
    <row r="45996" spans="3:3" ht="15.6" x14ac:dyDescent="0.3">
      <c r="C45996" s="227"/>
    </row>
    <row r="45997" spans="3:3" ht="15.6" x14ac:dyDescent="0.3">
      <c r="C45997" s="227"/>
    </row>
    <row r="45998" spans="3:3" ht="15.6" x14ac:dyDescent="0.3">
      <c r="C45998" s="227"/>
    </row>
    <row r="45999" spans="3:3" ht="15.6" x14ac:dyDescent="0.3">
      <c r="C45999" s="227"/>
    </row>
    <row r="46000" spans="3:3" ht="15.6" x14ac:dyDescent="0.3">
      <c r="C46000" s="227"/>
    </row>
    <row r="46001" spans="3:3" ht="15.6" x14ac:dyDescent="0.3">
      <c r="C46001" s="227"/>
    </row>
    <row r="46002" spans="3:3" ht="15.6" x14ac:dyDescent="0.3">
      <c r="C46002" s="227"/>
    </row>
    <row r="46003" spans="3:3" ht="15.6" x14ac:dyDescent="0.3">
      <c r="C46003" s="227"/>
    </row>
    <row r="46004" spans="3:3" ht="15.6" x14ac:dyDescent="0.3">
      <c r="C46004" s="227"/>
    </row>
    <row r="46005" spans="3:3" ht="15.6" x14ac:dyDescent="0.3">
      <c r="C46005" s="227"/>
    </row>
    <row r="46006" spans="3:3" ht="15.6" x14ac:dyDescent="0.3">
      <c r="C46006" s="227"/>
    </row>
    <row r="46007" spans="3:3" ht="15.6" x14ac:dyDescent="0.3">
      <c r="C46007" s="227"/>
    </row>
    <row r="46008" spans="3:3" ht="15.6" x14ac:dyDescent="0.3">
      <c r="C46008" s="227"/>
    </row>
    <row r="46009" spans="3:3" ht="15.6" x14ac:dyDescent="0.3">
      <c r="C46009" s="227"/>
    </row>
    <row r="46010" spans="3:3" ht="15.6" x14ac:dyDescent="0.3">
      <c r="C46010" s="227"/>
    </row>
    <row r="46011" spans="3:3" ht="15.6" x14ac:dyDescent="0.3">
      <c r="C46011" s="227"/>
    </row>
    <row r="46012" spans="3:3" ht="15.6" x14ac:dyDescent="0.3">
      <c r="C46012" s="227"/>
    </row>
    <row r="46013" spans="3:3" ht="15.6" x14ac:dyDescent="0.3">
      <c r="C46013" s="227"/>
    </row>
    <row r="46014" spans="3:3" ht="15.6" x14ac:dyDescent="0.3">
      <c r="C46014" s="227"/>
    </row>
    <row r="46015" spans="3:3" ht="15.6" x14ac:dyDescent="0.3">
      <c r="C46015" s="227"/>
    </row>
    <row r="46016" spans="3:3" ht="15.6" x14ac:dyDescent="0.3">
      <c r="C46016" s="227"/>
    </row>
    <row r="46017" spans="3:3" ht="15.6" x14ac:dyDescent="0.3">
      <c r="C46017" s="227"/>
    </row>
    <row r="46018" spans="3:3" ht="15.6" x14ac:dyDescent="0.3">
      <c r="C46018" s="227"/>
    </row>
    <row r="46019" spans="3:3" ht="15.6" x14ac:dyDescent="0.3">
      <c r="C46019" s="227"/>
    </row>
    <row r="46020" spans="3:3" ht="15.6" x14ac:dyDescent="0.3">
      <c r="C46020" s="227"/>
    </row>
    <row r="46021" spans="3:3" ht="15.6" x14ac:dyDescent="0.3">
      <c r="C46021" s="227"/>
    </row>
    <row r="46022" spans="3:3" ht="15.6" x14ac:dyDescent="0.3">
      <c r="C46022" s="227"/>
    </row>
    <row r="46023" spans="3:3" ht="15.6" x14ac:dyDescent="0.3">
      <c r="C46023" s="227"/>
    </row>
    <row r="46024" spans="3:3" ht="15.6" x14ac:dyDescent="0.3">
      <c r="C46024" s="227"/>
    </row>
    <row r="46025" spans="3:3" ht="15.6" x14ac:dyDescent="0.3">
      <c r="C46025" s="227"/>
    </row>
    <row r="46026" spans="3:3" ht="15.6" x14ac:dyDescent="0.3">
      <c r="C46026" s="227"/>
    </row>
    <row r="46027" spans="3:3" ht="15.6" x14ac:dyDescent="0.3">
      <c r="C46027" s="227"/>
    </row>
    <row r="46028" spans="3:3" ht="15.6" x14ac:dyDescent="0.3">
      <c r="C46028" s="227"/>
    </row>
    <row r="46029" spans="3:3" ht="15.6" x14ac:dyDescent="0.3">
      <c r="C46029" s="227"/>
    </row>
    <row r="46030" spans="3:3" ht="15.6" x14ac:dyDescent="0.3">
      <c r="C46030" s="227"/>
    </row>
    <row r="46031" spans="3:3" ht="15.6" x14ac:dyDescent="0.3">
      <c r="C46031" s="227"/>
    </row>
    <row r="46032" spans="3:3" ht="15.6" x14ac:dyDescent="0.3">
      <c r="C46032" s="227"/>
    </row>
    <row r="46033" spans="3:3" ht="15.6" x14ac:dyDescent="0.3">
      <c r="C46033" s="227"/>
    </row>
    <row r="46034" spans="3:3" ht="15.6" x14ac:dyDescent="0.3">
      <c r="C46034" s="227"/>
    </row>
    <row r="46035" spans="3:3" ht="15.6" x14ac:dyDescent="0.3">
      <c r="C46035" s="227"/>
    </row>
    <row r="46036" spans="3:3" ht="15.6" x14ac:dyDescent="0.3">
      <c r="C46036" s="227"/>
    </row>
    <row r="46037" spans="3:3" ht="15.6" x14ac:dyDescent="0.3">
      <c r="C46037" s="227"/>
    </row>
    <row r="46038" spans="3:3" ht="15.6" x14ac:dyDescent="0.3">
      <c r="C46038" s="227"/>
    </row>
    <row r="46039" spans="3:3" ht="15.6" x14ac:dyDescent="0.3">
      <c r="C46039" s="227"/>
    </row>
    <row r="46040" spans="3:3" ht="15.6" x14ac:dyDescent="0.3">
      <c r="C46040" s="227"/>
    </row>
    <row r="46041" spans="3:3" ht="15.6" x14ac:dyDescent="0.3">
      <c r="C46041" s="227"/>
    </row>
    <row r="46042" spans="3:3" ht="15.6" x14ac:dyDescent="0.3">
      <c r="C46042" s="227"/>
    </row>
    <row r="46043" spans="3:3" ht="15.6" x14ac:dyDescent="0.3">
      <c r="C46043" s="227"/>
    </row>
    <row r="46044" spans="3:3" ht="15.6" x14ac:dyDescent="0.3">
      <c r="C46044" s="227"/>
    </row>
    <row r="46045" spans="3:3" ht="15.6" x14ac:dyDescent="0.3">
      <c r="C46045" s="227"/>
    </row>
    <row r="46046" spans="3:3" ht="15.6" x14ac:dyDescent="0.3">
      <c r="C46046" s="227"/>
    </row>
    <row r="46047" spans="3:3" ht="15.6" x14ac:dyDescent="0.3">
      <c r="C46047" s="227"/>
    </row>
    <row r="46048" spans="3:3" ht="15.6" x14ac:dyDescent="0.3">
      <c r="C46048" s="227"/>
    </row>
    <row r="46049" spans="3:3" ht="15.6" x14ac:dyDescent="0.3">
      <c r="C46049" s="227"/>
    </row>
    <row r="46050" spans="3:3" ht="15.6" x14ac:dyDescent="0.3">
      <c r="C46050" s="227"/>
    </row>
    <row r="46051" spans="3:3" ht="15.6" x14ac:dyDescent="0.3">
      <c r="C46051" s="227"/>
    </row>
    <row r="46052" spans="3:3" ht="15.6" x14ac:dyDescent="0.3">
      <c r="C46052" s="227"/>
    </row>
    <row r="46053" spans="3:3" ht="15.6" x14ac:dyDescent="0.3">
      <c r="C46053" s="227"/>
    </row>
    <row r="46054" spans="3:3" ht="15.6" x14ac:dyDescent="0.3">
      <c r="C46054" s="227"/>
    </row>
    <row r="46055" spans="3:3" ht="15.6" x14ac:dyDescent="0.3">
      <c r="C46055" s="227"/>
    </row>
    <row r="46056" spans="3:3" ht="15.6" x14ac:dyDescent="0.3">
      <c r="C46056" s="227"/>
    </row>
    <row r="46057" spans="3:3" ht="15.6" x14ac:dyDescent="0.3">
      <c r="C46057" s="227"/>
    </row>
    <row r="46058" spans="3:3" ht="15.6" x14ac:dyDescent="0.3">
      <c r="C46058" s="227"/>
    </row>
    <row r="46059" spans="3:3" ht="15.6" x14ac:dyDescent="0.3">
      <c r="C46059" s="227"/>
    </row>
    <row r="46060" spans="3:3" ht="15.6" x14ac:dyDescent="0.3">
      <c r="C46060" s="227"/>
    </row>
    <row r="46061" spans="3:3" ht="15.6" x14ac:dyDescent="0.3">
      <c r="C46061" s="227"/>
    </row>
    <row r="46062" spans="3:3" ht="15.6" x14ac:dyDescent="0.3">
      <c r="C46062" s="227"/>
    </row>
    <row r="46063" spans="3:3" ht="15.6" x14ac:dyDescent="0.3">
      <c r="C46063" s="227"/>
    </row>
    <row r="46064" spans="3:3" ht="15.6" x14ac:dyDescent="0.3">
      <c r="C46064" s="227"/>
    </row>
    <row r="46065" spans="3:3" ht="15.6" x14ac:dyDescent="0.3">
      <c r="C46065" s="227"/>
    </row>
    <row r="46066" spans="3:3" ht="15.6" x14ac:dyDescent="0.3">
      <c r="C46066" s="227"/>
    </row>
    <row r="46067" spans="3:3" ht="15.6" x14ac:dyDescent="0.3">
      <c r="C46067" s="227"/>
    </row>
    <row r="46068" spans="3:3" ht="15.6" x14ac:dyDescent="0.3">
      <c r="C46068" s="227"/>
    </row>
    <row r="46069" spans="3:3" ht="15.6" x14ac:dyDescent="0.3">
      <c r="C46069" s="227"/>
    </row>
    <row r="46070" spans="3:3" ht="15.6" x14ac:dyDescent="0.3">
      <c r="C46070" s="227"/>
    </row>
    <row r="46071" spans="3:3" ht="15.6" x14ac:dyDescent="0.3">
      <c r="C46071" s="227"/>
    </row>
    <row r="46072" spans="3:3" ht="15.6" x14ac:dyDescent="0.3">
      <c r="C46072" s="227"/>
    </row>
    <row r="46073" spans="3:3" ht="15.6" x14ac:dyDescent="0.3">
      <c r="C46073" s="227"/>
    </row>
    <row r="46074" spans="3:3" ht="15.6" x14ac:dyDescent="0.3">
      <c r="C46074" s="227"/>
    </row>
    <row r="46075" spans="3:3" ht="15.6" x14ac:dyDescent="0.3">
      <c r="C46075" s="227"/>
    </row>
    <row r="46076" spans="3:3" ht="15.6" x14ac:dyDescent="0.3">
      <c r="C46076" s="227"/>
    </row>
    <row r="46077" spans="3:3" ht="15.6" x14ac:dyDescent="0.3">
      <c r="C46077" s="227"/>
    </row>
    <row r="46078" spans="3:3" ht="15.6" x14ac:dyDescent="0.3">
      <c r="C46078" s="227"/>
    </row>
    <row r="46079" spans="3:3" ht="15.6" x14ac:dyDescent="0.3">
      <c r="C46079" s="227"/>
    </row>
    <row r="46080" spans="3:3" ht="15.6" x14ac:dyDescent="0.3">
      <c r="C46080" s="227"/>
    </row>
    <row r="46081" spans="3:3" ht="15.6" x14ac:dyDescent="0.3">
      <c r="C46081" s="227"/>
    </row>
    <row r="46082" spans="3:3" ht="15.6" x14ac:dyDescent="0.3">
      <c r="C46082" s="227"/>
    </row>
    <row r="46083" spans="3:3" ht="15.6" x14ac:dyDescent="0.3">
      <c r="C46083" s="227"/>
    </row>
    <row r="46084" spans="3:3" ht="15.6" x14ac:dyDescent="0.3">
      <c r="C46084" s="227"/>
    </row>
    <row r="46085" spans="3:3" ht="15.6" x14ac:dyDescent="0.3">
      <c r="C46085" s="227"/>
    </row>
    <row r="46086" spans="3:3" ht="15.6" x14ac:dyDescent="0.3">
      <c r="C46086" s="227"/>
    </row>
    <row r="46087" spans="3:3" ht="15.6" x14ac:dyDescent="0.3">
      <c r="C46087" s="227"/>
    </row>
    <row r="46088" spans="3:3" ht="15.6" x14ac:dyDescent="0.3">
      <c r="C46088" s="227"/>
    </row>
    <row r="46089" spans="3:3" ht="15.6" x14ac:dyDescent="0.3">
      <c r="C46089" s="227"/>
    </row>
    <row r="46090" spans="3:3" ht="15.6" x14ac:dyDescent="0.3">
      <c r="C46090" s="227"/>
    </row>
    <row r="46091" spans="3:3" ht="15.6" x14ac:dyDescent="0.3">
      <c r="C46091" s="227"/>
    </row>
    <row r="46092" spans="3:3" ht="15.6" x14ac:dyDescent="0.3">
      <c r="C46092" s="227"/>
    </row>
    <row r="46093" spans="3:3" ht="15.6" x14ac:dyDescent="0.3">
      <c r="C46093" s="227"/>
    </row>
    <row r="46094" spans="3:3" ht="15.6" x14ac:dyDescent="0.3">
      <c r="C46094" s="227"/>
    </row>
    <row r="46095" spans="3:3" ht="15.6" x14ac:dyDescent="0.3">
      <c r="C46095" s="227"/>
    </row>
    <row r="46096" spans="3:3" ht="15.6" x14ac:dyDescent="0.3">
      <c r="C46096" s="227"/>
    </row>
    <row r="46097" spans="3:3" ht="15.6" x14ac:dyDescent="0.3">
      <c r="C46097" s="227"/>
    </row>
    <row r="46098" spans="3:3" ht="15.6" x14ac:dyDescent="0.3">
      <c r="C46098" s="227"/>
    </row>
    <row r="46099" spans="3:3" ht="15.6" x14ac:dyDescent="0.3">
      <c r="C46099" s="227"/>
    </row>
    <row r="46100" spans="3:3" ht="15.6" x14ac:dyDescent="0.3">
      <c r="C46100" s="227"/>
    </row>
    <row r="46101" spans="3:3" ht="15.6" x14ac:dyDescent="0.3">
      <c r="C46101" s="227"/>
    </row>
    <row r="46102" spans="3:3" ht="15.6" x14ac:dyDescent="0.3">
      <c r="C46102" s="227"/>
    </row>
    <row r="46103" spans="3:3" ht="15.6" x14ac:dyDescent="0.3">
      <c r="C46103" s="227"/>
    </row>
    <row r="46104" spans="3:3" ht="15.6" x14ac:dyDescent="0.3">
      <c r="C46104" s="227"/>
    </row>
    <row r="46105" spans="3:3" ht="15.6" x14ac:dyDescent="0.3">
      <c r="C46105" s="227"/>
    </row>
    <row r="46106" spans="3:3" ht="15.6" x14ac:dyDescent="0.3">
      <c r="C46106" s="227"/>
    </row>
    <row r="46107" spans="3:3" ht="15.6" x14ac:dyDescent="0.3">
      <c r="C46107" s="227"/>
    </row>
    <row r="46108" spans="3:3" ht="15.6" x14ac:dyDescent="0.3">
      <c r="C46108" s="227"/>
    </row>
    <row r="46109" spans="3:3" ht="15.6" x14ac:dyDescent="0.3">
      <c r="C46109" s="227"/>
    </row>
    <row r="46110" spans="3:3" ht="15.6" x14ac:dyDescent="0.3">
      <c r="C46110" s="227"/>
    </row>
    <row r="46111" spans="3:3" ht="15.6" x14ac:dyDescent="0.3">
      <c r="C46111" s="227"/>
    </row>
    <row r="46112" spans="3:3" ht="15.6" x14ac:dyDescent="0.3">
      <c r="C46112" s="227"/>
    </row>
    <row r="46113" spans="3:3" ht="15.6" x14ac:dyDescent="0.3">
      <c r="C46113" s="227"/>
    </row>
    <row r="46114" spans="3:3" ht="15.6" x14ac:dyDescent="0.3">
      <c r="C46114" s="227"/>
    </row>
    <row r="46115" spans="3:3" ht="15.6" x14ac:dyDescent="0.3">
      <c r="C46115" s="227"/>
    </row>
    <row r="46116" spans="3:3" ht="15.6" x14ac:dyDescent="0.3">
      <c r="C46116" s="227"/>
    </row>
    <row r="46117" spans="3:3" ht="15.6" x14ac:dyDescent="0.3">
      <c r="C46117" s="227"/>
    </row>
    <row r="46118" spans="3:3" ht="15.6" x14ac:dyDescent="0.3">
      <c r="C46118" s="227"/>
    </row>
    <row r="46119" spans="3:3" ht="15.6" x14ac:dyDescent="0.3">
      <c r="C46119" s="227"/>
    </row>
    <row r="46120" spans="3:3" ht="15.6" x14ac:dyDescent="0.3">
      <c r="C46120" s="227"/>
    </row>
    <row r="46121" spans="3:3" ht="15.6" x14ac:dyDescent="0.3">
      <c r="C46121" s="227"/>
    </row>
    <row r="46122" spans="3:3" ht="15.6" x14ac:dyDescent="0.3">
      <c r="C46122" s="227"/>
    </row>
    <row r="46123" spans="3:3" ht="15.6" x14ac:dyDescent="0.3">
      <c r="C46123" s="227"/>
    </row>
    <row r="46124" spans="3:3" ht="15.6" x14ac:dyDescent="0.3">
      <c r="C46124" s="227"/>
    </row>
    <row r="46125" spans="3:3" ht="15.6" x14ac:dyDescent="0.3">
      <c r="C46125" s="227"/>
    </row>
    <row r="46126" spans="3:3" ht="15.6" x14ac:dyDescent="0.3">
      <c r="C46126" s="227"/>
    </row>
    <row r="46127" spans="3:3" ht="15.6" x14ac:dyDescent="0.3">
      <c r="C46127" s="227"/>
    </row>
    <row r="46128" spans="3:3" ht="15.6" x14ac:dyDescent="0.3">
      <c r="C46128" s="227"/>
    </row>
    <row r="46129" spans="3:3" ht="15.6" x14ac:dyDescent="0.3">
      <c r="C46129" s="227"/>
    </row>
    <row r="46130" spans="3:3" ht="15.6" x14ac:dyDescent="0.3">
      <c r="C46130" s="227"/>
    </row>
    <row r="46131" spans="3:3" ht="15.6" x14ac:dyDescent="0.3">
      <c r="C46131" s="227"/>
    </row>
    <row r="46132" spans="3:3" ht="15.6" x14ac:dyDescent="0.3">
      <c r="C46132" s="227"/>
    </row>
    <row r="46133" spans="3:3" ht="15.6" x14ac:dyDescent="0.3">
      <c r="C46133" s="227"/>
    </row>
    <row r="46134" spans="3:3" ht="15.6" x14ac:dyDescent="0.3">
      <c r="C46134" s="227"/>
    </row>
    <row r="46135" spans="3:3" ht="15.6" x14ac:dyDescent="0.3">
      <c r="C46135" s="227"/>
    </row>
    <row r="46136" spans="3:3" ht="15.6" x14ac:dyDescent="0.3">
      <c r="C46136" s="227"/>
    </row>
    <row r="46137" spans="3:3" ht="15.6" x14ac:dyDescent="0.3">
      <c r="C46137" s="227"/>
    </row>
    <row r="46138" spans="3:3" ht="15.6" x14ac:dyDescent="0.3">
      <c r="C46138" s="227"/>
    </row>
    <row r="46139" spans="3:3" ht="15.6" x14ac:dyDescent="0.3">
      <c r="C46139" s="227"/>
    </row>
    <row r="46140" spans="3:3" ht="15.6" x14ac:dyDescent="0.3">
      <c r="C46140" s="227"/>
    </row>
    <row r="46141" spans="3:3" ht="15.6" x14ac:dyDescent="0.3">
      <c r="C46141" s="227"/>
    </row>
    <row r="46142" spans="3:3" ht="15.6" x14ac:dyDescent="0.3">
      <c r="C46142" s="227"/>
    </row>
    <row r="46143" spans="3:3" ht="15.6" x14ac:dyDescent="0.3">
      <c r="C46143" s="227"/>
    </row>
    <row r="46144" spans="3:3" ht="15.6" x14ac:dyDescent="0.3">
      <c r="C46144" s="227"/>
    </row>
    <row r="46145" spans="3:3" ht="15.6" x14ac:dyDescent="0.3">
      <c r="C46145" s="227"/>
    </row>
    <row r="46146" spans="3:3" ht="15.6" x14ac:dyDescent="0.3">
      <c r="C46146" s="227"/>
    </row>
    <row r="46147" spans="3:3" ht="15.6" x14ac:dyDescent="0.3">
      <c r="C46147" s="227"/>
    </row>
    <row r="46148" spans="3:3" ht="15.6" x14ac:dyDescent="0.3">
      <c r="C46148" s="227"/>
    </row>
    <row r="46149" spans="3:3" ht="15.6" x14ac:dyDescent="0.3">
      <c r="C46149" s="227"/>
    </row>
    <row r="46150" spans="3:3" ht="15.6" x14ac:dyDescent="0.3">
      <c r="C46150" s="227"/>
    </row>
    <row r="46151" spans="3:3" ht="15.6" x14ac:dyDescent="0.3">
      <c r="C46151" s="227"/>
    </row>
    <row r="46152" spans="3:3" ht="15.6" x14ac:dyDescent="0.3">
      <c r="C46152" s="227"/>
    </row>
    <row r="46153" spans="3:3" ht="15.6" x14ac:dyDescent="0.3">
      <c r="C46153" s="227"/>
    </row>
    <row r="46154" spans="3:3" ht="15.6" x14ac:dyDescent="0.3">
      <c r="C46154" s="227"/>
    </row>
    <row r="46155" spans="3:3" ht="15.6" x14ac:dyDescent="0.3">
      <c r="C46155" s="227"/>
    </row>
    <row r="46156" spans="3:3" ht="15.6" x14ac:dyDescent="0.3">
      <c r="C46156" s="227"/>
    </row>
    <row r="46157" spans="3:3" ht="15.6" x14ac:dyDescent="0.3">
      <c r="C46157" s="227"/>
    </row>
    <row r="46158" spans="3:3" ht="15.6" x14ac:dyDescent="0.3">
      <c r="C46158" s="227"/>
    </row>
    <row r="46159" spans="3:3" ht="15.6" x14ac:dyDescent="0.3">
      <c r="C46159" s="227"/>
    </row>
    <row r="46160" spans="3:3" ht="15.6" x14ac:dyDescent="0.3">
      <c r="C46160" s="227"/>
    </row>
    <row r="46161" spans="3:3" ht="15.6" x14ac:dyDescent="0.3">
      <c r="C46161" s="227"/>
    </row>
    <row r="46162" spans="3:3" ht="15.6" x14ac:dyDescent="0.3">
      <c r="C46162" s="227"/>
    </row>
    <row r="46163" spans="3:3" ht="15.6" x14ac:dyDescent="0.3">
      <c r="C46163" s="227"/>
    </row>
    <row r="46164" spans="3:3" ht="15.6" x14ac:dyDescent="0.3">
      <c r="C46164" s="227"/>
    </row>
    <row r="46165" spans="3:3" ht="15.6" x14ac:dyDescent="0.3">
      <c r="C46165" s="227"/>
    </row>
    <row r="46166" spans="3:3" ht="15.6" x14ac:dyDescent="0.3">
      <c r="C46166" s="227"/>
    </row>
    <row r="46167" spans="3:3" ht="15.6" x14ac:dyDescent="0.3">
      <c r="C46167" s="227"/>
    </row>
    <row r="46168" spans="3:3" ht="15.6" x14ac:dyDescent="0.3">
      <c r="C46168" s="227"/>
    </row>
    <row r="46169" spans="3:3" ht="15.6" x14ac:dyDescent="0.3">
      <c r="C46169" s="227"/>
    </row>
    <row r="46170" spans="3:3" ht="15.6" x14ac:dyDescent="0.3">
      <c r="C46170" s="227"/>
    </row>
    <row r="46171" spans="3:3" ht="15.6" x14ac:dyDescent="0.3">
      <c r="C46171" s="227"/>
    </row>
    <row r="46172" spans="3:3" ht="15.6" x14ac:dyDescent="0.3">
      <c r="C46172" s="227"/>
    </row>
    <row r="46173" spans="3:3" ht="15.6" x14ac:dyDescent="0.3">
      <c r="C46173" s="227"/>
    </row>
    <row r="46174" spans="3:3" ht="15.6" x14ac:dyDescent="0.3">
      <c r="C46174" s="227"/>
    </row>
    <row r="46175" spans="3:3" ht="15.6" x14ac:dyDescent="0.3">
      <c r="C46175" s="227"/>
    </row>
    <row r="46176" spans="3:3" ht="15.6" x14ac:dyDescent="0.3">
      <c r="C46176" s="227"/>
    </row>
    <row r="46177" spans="3:3" ht="15.6" x14ac:dyDescent="0.3">
      <c r="C46177" s="227"/>
    </row>
    <row r="46178" spans="3:3" ht="15.6" x14ac:dyDescent="0.3">
      <c r="C46178" s="227"/>
    </row>
    <row r="46179" spans="3:3" ht="15.6" x14ac:dyDescent="0.3">
      <c r="C46179" s="227"/>
    </row>
    <row r="46180" spans="3:3" ht="15.6" x14ac:dyDescent="0.3">
      <c r="C46180" s="227"/>
    </row>
    <row r="46181" spans="3:3" ht="15.6" x14ac:dyDescent="0.3">
      <c r="C46181" s="227"/>
    </row>
    <row r="46182" spans="3:3" ht="15.6" x14ac:dyDescent="0.3">
      <c r="C46182" s="227"/>
    </row>
    <row r="46183" spans="3:3" ht="15.6" x14ac:dyDescent="0.3">
      <c r="C46183" s="227"/>
    </row>
    <row r="46184" spans="3:3" ht="15.6" x14ac:dyDescent="0.3">
      <c r="C46184" s="227"/>
    </row>
    <row r="46185" spans="3:3" ht="15.6" x14ac:dyDescent="0.3">
      <c r="C46185" s="227"/>
    </row>
    <row r="46186" spans="3:3" ht="15.6" x14ac:dyDescent="0.3">
      <c r="C46186" s="227"/>
    </row>
    <row r="46187" spans="3:3" ht="15.6" x14ac:dyDescent="0.3">
      <c r="C46187" s="227"/>
    </row>
    <row r="46188" spans="3:3" ht="15.6" x14ac:dyDescent="0.3">
      <c r="C46188" s="227"/>
    </row>
    <row r="46189" spans="3:3" ht="15.6" x14ac:dyDescent="0.3">
      <c r="C46189" s="227"/>
    </row>
    <row r="46190" spans="3:3" ht="15.6" x14ac:dyDescent="0.3">
      <c r="C46190" s="227"/>
    </row>
    <row r="46191" spans="3:3" ht="15.6" x14ac:dyDescent="0.3">
      <c r="C46191" s="227"/>
    </row>
    <row r="46192" spans="3:3" ht="15.6" x14ac:dyDescent="0.3">
      <c r="C46192" s="227"/>
    </row>
    <row r="46193" spans="3:3" ht="15.6" x14ac:dyDescent="0.3">
      <c r="C46193" s="227"/>
    </row>
    <row r="46194" spans="3:3" ht="15.6" x14ac:dyDescent="0.3">
      <c r="C46194" s="227"/>
    </row>
    <row r="46195" spans="3:3" ht="15.6" x14ac:dyDescent="0.3">
      <c r="C46195" s="227"/>
    </row>
    <row r="46196" spans="3:3" ht="15.6" x14ac:dyDescent="0.3">
      <c r="C46196" s="227"/>
    </row>
    <row r="46197" spans="3:3" ht="15.6" x14ac:dyDescent="0.3">
      <c r="C46197" s="227"/>
    </row>
    <row r="46198" spans="3:3" ht="15.6" x14ac:dyDescent="0.3">
      <c r="C46198" s="227"/>
    </row>
    <row r="46199" spans="3:3" ht="15.6" x14ac:dyDescent="0.3">
      <c r="C46199" s="227"/>
    </row>
    <row r="46200" spans="3:3" ht="15.6" x14ac:dyDescent="0.3">
      <c r="C46200" s="227"/>
    </row>
    <row r="46201" spans="3:3" ht="15.6" x14ac:dyDescent="0.3">
      <c r="C46201" s="227"/>
    </row>
    <row r="46202" spans="3:3" ht="15.6" x14ac:dyDescent="0.3">
      <c r="C46202" s="227"/>
    </row>
    <row r="46203" spans="3:3" ht="15.6" x14ac:dyDescent="0.3">
      <c r="C46203" s="227"/>
    </row>
    <row r="46204" spans="3:3" ht="15.6" x14ac:dyDescent="0.3">
      <c r="C46204" s="227"/>
    </row>
    <row r="46205" spans="3:3" ht="15.6" x14ac:dyDescent="0.3">
      <c r="C46205" s="227"/>
    </row>
    <row r="46206" spans="3:3" ht="15.6" x14ac:dyDescent="0.3">
      <c r="C46206" s="227"/>
    </row>
    <row r="46207" spans="3:3" ht="15.6" x14ac:dyDescent="0.3">
      <c r="C46207" s="227"/>
    </row>
    <row r="46208" spans="3:3" ht="15.6" x14ac:dyDescent="0.3">
      <c r="C46208" s="227"/>
    </row>
    <row r="46209" spans="3:3" ht="15.6" x14ac:dyDescent="0.3">
      <c r="C46209" s="227"/>
    </row>
    <row r="46210" spans="3:3" ht="15.6" x14ac:dyDescent="0.3">
      <c r="C46210" s="227"/>
    </row>
    <row r="46211" spans="3:3" ht="15.6" x14ac:dyDescent="0.3">
      <c r="C46211" s="227"/>
    </row>
    <row r="46212" spans="3:3" ht="15.6" x14ac:dyDescent="0.3">
      <c r="C46212" s="227"/>
    </row>
    <row r="46213" spans="3:3" ht="15.6" x14ac:dyDescent="0.3">
      <c r="C46213" s="227"/>
    </row>
    <row r="46214" spans="3:3" ht="15.6" x14ac:dyDescent="0.3">
      <c r="C46214" s="227"/>
    </row>
    <row r="46215" spans="3:3" ht="15.6" x14ac:dyDescent="0.3">
      <c r="C46215" s="227"/>
    </row>
    <row r="46216" spans="3:3" ht="15.6" x14ac:dyDescent="0.3">
      <c r="C46216" s="227"/>
    </row>
    <row r="46217" spans="3:3" ht="15.6" x14ac:dyDescent="0.3">
      <c r="C46217" s="227"/>
    </row>
    <row r="46218" spans="3:3" ht="15.6" x14ac:dyDescent="0.3">
      <c r="C46218" s="227"/>
    </row>
    <row r="46219" spans="3:3" ht="15.6" x14ac:dyDescent="0.3">
      <c r="C46219" s="227"/>
    </row>
    <row r="46220" spans="3:3" ht="15.6" x14ac:dyDescent="0.3">
      <c r="C46220" s="227"/>
    </row>
    <row r="46221" spans="3:3" ht="15.6" x14ac:dyDescent="0.3">
      <c r="C46221" s="227"/>
    </row>
    <row r="46222" spans="3:3" ht="15.6" x14ac:dyDescent="0.3">
      <c r="C46222" s="227"/>
    </row>
    <row r="46223" spans="3:3" ht="15.6" x14ac:dyDescent="0.3">
      <c r="C46223" s="227"/>
    </row>
    <row r="46224" spans="3:3" ht="15.6" x14ac:dyDescent="0.3">
      <c r="C46224" s="227"/>
    </row>
    <row r="46225" spans="3:3" ht="15.6" x14ac:dyDescent="0.3">
      <c r="C46225" s="227"/>
    </row>
    <row r="46226" spans="3:3" ht="15.6" x14ac:dyDescent="0.3">
      <c r="C46226" s="227"/>
    </row>
    <row r="46227" spans="3:3" ht="15.6" x14ac:dyDescent="0.3">
      <c r="C46227" s="227"/>
    </row>
    <row r="46228" spans="3:3" ht="15.6" x14ac:dyDescent="0.3">
      <c r="C46228" s="227"/>
    </row>
    <row r="46229" spans="3:3" ht="15.6" x14ac:dyDescent="0.3">
      <c r="C46229" s="227"/>
    </row>
    <row r="46230" spans="3:3" ht="15.6" x14ac:dyDescent="0.3">
      <c r="C46230" s="227"/>
    </row>
    <row r="46231" spans="3:3" ht="15.6" x14ac:dyDescent="0.3">
      <c r="C46231" s="227"/>
    </row>
    <row r="46232" spans="3:3" ht="15.6" x14ac:dyDescent="0.3">
      <c r="C46232" s="227"/>
    </row>
    <row r="46233" spans="3:3" ht="15.6" x14ac:dyDescent="0.3">
      <c r="C46233" s="227"/>
    </row>
    <row r="46234" spans="3:3" ht="15.6" x14ac:dyDescent="0.3">
      <c r="C46234" s="227"/>
    </row>
    <row r="46235" spans="3:3" ht="15.6" x14ac:dyDescent="0.3">
      <c r="C46235" s="227"/>
    </row>
    <row r="46236" spans="3:3" ht="15.6" x14ac:dyDescent="0.3">
      <c r="C46236" s="227"/>
    </row>
    <row r="46237" spans="3:3" ht="15.6" x14ac:dyDescent="0.3">
      <c r="C46237" s="227"/>
    </row>
    <row r="46238" spans="3:3" ht="15.6" x14ac:dyDescent="0.3">
      <c r="C46238" s="227"/>
    </row>
    <row r="46239" spans="3:3" ht="15.6" x14ac:dyDescent="0.3">
      <c r="C46239" s="227"/>
    </row>
    <row r="46240" spans="3:3" ht="15.6" x14ac:dyDescent="0.3">
      <c r="C46240" s="227"/>
    </row>
    <row r="46241" spans="3:3" ht="15.6" x14ac:dyDescent="0.3">
      <c r="C46241" s="227"/>
    </row>
    <row r="46242" spans="3:3" ht="15.6" x14ac:dyDescent="0.3">
      <c r="C46242" s="227"/>
    </row>
    <row r="46243" spans="3:3" ht="15.6" x14ac:dyDescent="0.3">
      <c r="C46243" s="227"/>
    </row>
    <row r="46244" spans="3:3" ht="15.6" x14ac:dyDescent="0.3">
      <c r="C46244" s="227"/>
    </row>
    <row r="46245" spans="3:3" ht="15.6" x14ac:dyDescent="0.3">
      <c r="C46245" s="227"/>
    </row>
    <row r="46246" spans="3:3" ht="15.6" x14ac:dyDescent="0.3">
      <c r="C46246" s="227"/>
    </row>
    <row r="46247" spans="3:3" ht="15.6" x14ac:dyDescent="0.3">
      <c r="C46247" s="227"/>
    </row>
    <row r="46248" spans="3:3" ht="15.6" x14ac:dyDescent="0.3">
      <c r="C46248" s="227"/>
    </row>
    <row r="46249" spans="3:3" ht="15.6" x14ac:dyDescent="0.3">
      <c r="C46249" s="227"/>
    </row>
    <row r="46250" spans="3:3" ht="15.6" x14ac:dyDescent="0.3">
      <c r="C46250" s="227"/>
    </row>
    <row r="46251" spans="3:3" ht="15.6" x14ac:dyDescent="0.3">
      <c r="C46251" s="227"/>
    </row>
    <row r="46252" spans="3:3" ht="15.6" x14ac:dyDescent="0.3">
      <c r="C46252" s="227"/>
    </row>
    <row r="46253" spans="3:3" ht="15.6" x14ac:dyDescent="0.3">
      <c r="C46253" s="227"/>
    </row>
    <row r="46254" spans="3:3" ht="15.6" x14ac:dyDescent="0.3">
      <c r="C46254" s="227"/>
    </row>
    <row r="46255" spans="3:3" ht="15.6" x14ac:dyDescent="0.3">
      <c r="C46255" s="227"/>
    </row>
    <row r="46256" spans="3:3" ht="15.6" x14ac:dyDescent="0.3">
      <c r="C46256" s="227"/>
    </row>
    <row r="46257" spans="3:3" ht="15.6" x14ac:dyDescent="0.3">
      <c r="C46257" s="227"/>
    </row>
    <row r="46258" spans="3:3" ht="15.6" x14ac:dyDescent="0.3">
      <c r="C46258" s="227"/>
    </row>
    <row r="46259" spans="3:3" ht="15.6" x14ac:dyDescent="0.3">
      <c r="C46259" s="227"/>
    </row>
    <row r="46260" spans="3:3" ht="15.6" x14ac:dyDescent="0.3">
      <c r="C46260" s="227"/>
    </row>
    <row r="46261" spans="3:3" ht="15.6" x14ac:dyDescent="0.3">
      <c r="C46261" s="227"/>
    </row>
    <row r="46262" spans="3:3" ht="15.6" x14ac:dyDescent="0.3">
      <c r="C46262" s="227"/>
    </row>
    <row r="46263" spans="3:3" ht="15.6" x14ac:dyDescent="0.3">
      <c r="C46263" s="227"/>
    </row>
    <row r="46264" spans="3:3" ht="15.6" x14ac:dyDescent="0.3">
      <c r="C46264" s="227"/>
    </row>
    <row r="46265" spans="3:3" ht="15.6" x14ac:dyDescent="0.3">
      <c r="C46265" s="227"/>
    </row>
    <row r="46266" spans="3:3" ht="15.6" x14ac:dyDescent="0.3">
      <c r="C46266" s="227"/>
    </row>
    <row r="46267" spans="3:3" ht="15.6" x14ac:dyDescent="0.3">
      <c r="C46267" s="227"/>
    </row>
    <row r="46268" spans="3:3" ht="15.6" x14ac:dyDescent="0.3">
      <c r="C46268" s="227"/>
    </row>
    <row r="46269" spans="3:3" ht="15.6" x14ac:dyDescent="0.3">
      <c r="C46269" s="227"/>
    </row>
    <row r="46270" spans="3:3" ht="15.6" x14ac:dyDescent="0.3">
      <c r="C46270" s="227"/>
    </row>
    <row r="46271" spans="3:3" ht="15.6" x14ac:dyDescent="0.3">
      <c r="C46271" s="227"/>
    </row>
    <row r="46272" spans="3:3" ht="15.6" x14ac:dyDescent="0.3">
      <c r="C46272" s="227"/>
    </row>
    <row r="46273" spans="3:3" ht="15.6" x14ac:dyDescent="0.3">
      <c r="C46273" s="227"/>
    </row>
    <row r="46274" spans="3:3" ht="15.6" x14ac:dyDescent="0.3">
      <c r="C46274" s="227"/>
    </row>
    <row r="46275" spans="3:3" ht="15.6" x14ac:dyDescent="0.3">
      <c r="C46275" s="227"/>
    </row>
    <row r="46276" spans="3:3" ht="15.6" x14ac:dyDescent="0.3">
      <c r="C46276" s="227"/>
    </row>
    <row r="46277" spans="3:3" ht="15.6" x14ac:dyDescent="0.3">
      <c r="C46277" s="227"/>
    </row>
    <row r="46278" spans="3:3" ht="15.6" x14ac:dyDescent="0.3">
      <c r="C46278" s="227"/>
    </row>
    <row r="46279" spans="3:3" ht="15.6" x14ac:dyDescent="0.3">
      <c r="C46279" s="227"/>
    </row>
    <row r="46280" spans="3:3" ht="15.6" x14ac:dyDescent="0.3">
      <c r="C46280" s="227"/>
    </row>
    <row r="46281" spans="3:3" ht="15.6" x14ac:dyDescent="0.3">
      <c r="C46281" s="227"/>
    </row>
    <row r="46282" spans="3:3" ht="15.6" x14ac:dyDescent="0.3">
      <c r="C46282" s="227"/>
    </row>
    <row r="46283" spans="3:3" ht="15.6" x14ac:dyDescent="0.3">
      <c r="C46283" s="227"/>
    </row>
    <row r="46284" spans="3:3" ht="15.6" x14ac:dyDescent="0.3">
      <c r="C46284" s="227"/>
    </row>
    <row r="46285" spans="3:3" ht="15.6" x14ac:dyDescent="0.3">
      <c r="C46285" s="227"/>
    </row>
    <row r="46286" spans="3:3" ht="15.6" x14ac:dyDescent="0.3">
      <c r="C46286" s="227"/>
    </row>
    <row r="46287" spans="3:3" ht="15.6" x14ac:dyDescent="0.3">
      <c r="C46287" s="227"/>
    </row>
    <row r="46288" spans="3:3" ht="15.6" x14ac:dyDescent="0.3">
      <c r="C46288" s="227"/>
    </row>
    <row r="46289" spans="3:3" ht="15.6" x14ac:dyDescent="0.3">
      <c r="C46289" s="227"/>
    </row>
    <row r="46290" spans="3:3" ht="15.6" x14ac:dyDescent="0.3">
      <c r="C46290" s="227"/>
    </row>
    <row r="46291" spans="3:3" ht="15.6" x14ac:dyDescent="0.3">
      <c r="C46291" s="227"/>
    </row>
    <row r="46292" spans="3:3" ht="15.6" x14ac:dyDescent="0.3">
      <c r="C46292" s="227"/>
    </row>
    <row r="46293" spans="3:3" ht="15.6" x14ac:dyDescent="0.3">
      <c r="C46293" s="227"/>
    </row>
    <row r="46294" spans="3:3" ht="15.6" x14ac:dyDescent="0.3">
      <c r="C46294" s="227"/>
    </row>
    <row r="46295" spans="3:3" ht="15.6" x14ac:dyDescent="0.3">
      <c r="C46295" s="227"/>
    </row>
    <row r="46296" spans="3:3" ht="15.6" x14ac:dyDescent="0.3">
      <c r="C46296" s="227"/>
    </row>
    <row r="46297" spans="3:3" ht="15.6" x14ac:dyDescent="0.3">
      <c r="C46297" s="227"/>
    </row>
    <row r="46298" spans="3:3" ht="15.6" x14ac:dyDescent="0.3">
      <c r="C46298" s="227"/>
    </row>
    <row r="46299" spans="3:3" ht="15.6" x14ac:dyDescent="0.3">
      <c r="C46299" s="227"/>
    </row>
    <row r="46300" spans="3:3" ht="15.6" x14ac:dyDescent="0.3">
      <c r="C46300" s="227"/>
    </row>
    <row r="46301" spans="3:3" ht="15.6" x14ac:dyDescent="0.3">
      <c r="C46301" s="227"/>
    </row>
    <row r="46302" spans="3:3" ht="15.6" x14ac:dyDescent="0.3">
      <c r="C46302" s="227"/>
    </row>
    <row r="46303" spans="3:3" ht="15.6" x14ac:dyDescent="0.3">
      <c r="C46303" s="227"/>
    </row>
    <row r="46304" spans="3:3" ht="15.6" x14ac:dyDescent="0.3">
      <c r="C46304" s="227"/>
    </row>
    <row r="46305" spans="3:3" ht="15.6" x14ac:dyDescent="0.3">
      <c r="C46305" s="227"/>
    </row>
    <row r="46306" spans="3:3" ht="15.6" x14ac:dyDescent="0.3">
      <c r="C46306" s="227"/>
    </row>
    <row r="46307" spans="3:3" ht="15.6" x14ac:dyDescent="0.3">
      <c r="C46307" s="227"/>
    </row>
    <row r="46308" spans="3:3" ht="15.6" x14ac:dyDescent="0.3">
      <c r="C46308" s="227"/>
    </row>
    <row r="46309" spans="3:3" ht="15.6" x14ac:dyDescent="0.3">
      <c r="C46309" s="227"/>
    </row>
    <row r="46310" spans="3:3" ht="15.6" x14ac:dyDescent="0.3">
      <c r="C46310" s="227"/>
    </row>
    <row r="46311" spans="3:3" ht="15.6" x14ac:dyDescent="0.3">
      <c r="C46311" s="227"/>
    </row>
    <row r="46312" spans="3:3" ht="15.6" x14ac:dyDescent="0.3">
      <c r="C46312" s="227"/>
    </row>
    <row r="46313" spans="3:3" ht="15.6" x14ac:dyDescent="0.3">
      <c r="C46313" s="227"/>
    </row>
    <row r="46314" spans="3:3" ht="15.6" x14ac:dyDescent="0.3">
      <c r="C46314" s="227"/>
    </row>
    <row r="46315" spans="3:3" ht="15.6" x14ac:dyDescent="0.3">
      <c r="C46315" s="227"/>
    </row>
    <row r="46316" spans="3:3" ht="15.6" x14ac:dyDescent="0.3">
      <c r="C46316" s="227"/>
    </row>
    <row r="46317" spans="3:3" ht="15.6" x14ac:dyDescent="0.3">
      <c r="C46317" s="227"/>
    </row>
    <row r="46318" spans="3:3" ht="15.6" x14ac:dyDescent="0.3">
      <c r="C46318" s="227"/>
    </row>
    <row r="46319" spans="3:3" ht="15.6" x14ac:dyDescent="0.3">
      <c r="C46319" s="227"/>
    </row>
    <row r="46320" spans="3:3" ht="15.6" x14ac:dyDescent="0.3">
      <c r="C46320" s="227"/>
    </row>
    <row r="46321" spans="3:3" ht="15.6" x14ac:dyDescent="0.3">
      <c r="C46321" s="227"/>
    </row>
    <row r="46322" spans="3:3" ht="15.6" x14ac:dyDescent="0.3">
      <c r="C46322" s="227"/>
    </row>
    <row r="46323" spans="3:3" ht="15.6" x14ac:dyDescent="0.3">
      <c r="C46323" s="227"/>
    </row>
    <row r="46324" spans="3:3" ht="15.6" x14ac:dyDescent="0.3">
      <c r="C46324" s="227"/>
    </row>
    <row r="46325" spans="3:3" ht="15.6" x14ac:dyDescent="0.3">
      <c r="C46325" s="227"/>
    </row>
    <row r="46326" spans="3:3" ht="15.6" x14ac:dyDescent="0.3">
      <c r="C46326" s="227"/>
    </row>
    <row r="46327" spans="3:3" ht="15.6" x14ac:dyDescent="0.3">
      <c r="C46327" s="227"/>
    </row>
    <row r="46328" spans="3:3" ht="15.6" x14ac:dyDescent="0.3">
      <c r="C46328" s="227"/>
    </row>
    <row r="46329" spans="3:3" ht="15.6" x14ac:dyDescent="0.3">
      <c r="C46329" s="227"/>
    </row>
    <row r="46330" spans="3:3" ht="15.6" x14ac:dyDescent="0.3">
      <c r="C46330" s="227"/>
    </row>
    <row r="46331" spans="3:3" ht="15.6" x14ac:dyDescent="0.3">
      <c r="C46331" s="227"/>
    </row>
    <row r="46332" spans="3:3" ht="15.6" x14ac:dyDescent="0.3">
      <c r="C46332" s="227"/>
    </row>
    <row r="46333" spans="3:3" ht="15.6" x14ac:dyDescent="0.3">
      <c r="C46333" s="227"/>
    </row>
    <row r="46334" spans="3:3" ht="15.6" x14ac:dyDescent="0.3">
      <c r="C46334" s="227"/>
    </row>
    <row r="46335" spans="3:3" ht="15.6" x14ac:dyDescent="0.3">
      <c r="C46335" s="227"/>
    </row>
    <row r="46336" spans="3:3" ht="15.6" x14ac:dyDescent="0.3">
      <c r="C46336" s="227"/>
    </row>
    <row r="46337" spans="3:3" ht="15.6" x14ac:dyDescent="0.3">
      <c r="C46337" s="227"/>
    </row>
    <row r="46338" spans="3:3" ht="15.6" x14ac:dyDescent="0.3">
      <c r="C46338" s="227"/>
    </row>
    <row r="46339" spans="3:3" ht="15.6" x14ac:dyDescent="0.3">
      <c r="C46339" s="227"/>
    </row>
    <row r="46340" spans="3:3" ht="15.6" x14ac:dyDescent="0.3">
      <c r="C46340" s="227"/>
    </row>
    <row r="46341" spans="3:3" ht="15.6" x14ac:dyDescent="0.3">
      <c r="C46341" s="227"/>
    </row>
    <row r="46342" spans="3:3" ht="15.6" x14ac:dyDescent="0.3">
      <c r="C46342" s="227"/>
    </row>
    <row r="46343" spans="3:3" ht="15.6" x14ac:dyDescent="0.3">
      <c r="C46343" s="227"/>
    </row>
    <row r="46344" spans="3:3" ht="15.6" x14ac:dyDescent="0.3">
      <c r="C46344" s="227"/>
    </row>
    <row r="46345" spans="3:3" ht="15.6" x14ac:dyDescent="0.3">
      <c r="C46345" s="227"/>
    </row>
    <row r="46346" spans="3:3" ht="15.6" x14ac:dyDescent="0.3">
      <c r="C46346" s="227"/>
    </row>
    <row r="46347" spans="3:3" ht="15.6" x14ac:dyDescent="0.3">
      <c r="C46347" s="227"/>
    </row>
    <row r="46348" spans="3:3" ht="15.6" x14ac:dyDescent="0.3">
      <c r="C46348" s="227"/>
    </row>
    <row r="46349" spans="3:3" ht="15.6" x14ac:dyDescent="0.3">
      <c r="C46349" s="227"/>
    </row>
    <row r="46350" spans="3:3" ht="15.6" x14ac:dyDescent="0.3">
      <c r="C46350" s="227"/>
    </row>
    <row r="46351" spans="3:3" ht="15.6" x14ac:dyDescent="0.3">
      <c r="C46351" s="227"/>
    </row>
    <row r="46352" spans="3:3" ht="15.6" x14ac:dyDescent="0.3">
      <c r="C46352" s="227"/>
    </row>
    <row r="46353" spans="3:3" ht="15.6" x14ac:dyDescent="0.3">
      <c r="C46353" s="227"/>
    </row>
    <row r="46354" spans="3:3" ht="15.6" x14ac:dyDescent="0.3">
      <c r="C46354" s="227"/>
    </row>
    <row r="46355" spans="3:3" ht="15.6" x14ac:dyDescent="0.3">
      <c r="C46355" s="227"/>
    </row>
    <row r="46356" spans="3:3" ht="15.6" x14ac:dyDescent="0.3">
      <c r="C46356" s="227"/>
    </row>
    <row r="46357" spans="3:3" ht="15.6" x14ac:dyDescent="0.3">
      <c r="C46357" s="227"/>
    </row>
    <row r="46358" spans="3:3" ht="15.6" x14ac:dyDescent="0.3">
      <c r="C46358" s="227"/>
    </row>
    <row r="46359" spans="3:3" ht="15.6" x14ac:dyDescent="0.3">
      <c r="C46359" s="227"/>
    </row>
    <row r="46360" spans="3:3" ht="15.6" x14ac:dyDescent="0.3">
      <c r="C46360" s="227"/>
    </row>
    <row r="46361" spans="3:3" ht="15.6" x14ac:dyDescent="0.3">
      <c r="C46361" s="227"/>
    </row>
    <row r="46362" spans="3:3" ht="15.6" x14ac:dyDescent="0.3">
      <c r="C46362" s="227"/>
    </row>
    <row r="46363" spans="3:3" ht="15.6" x14ac:dyDescent="0.3">
      <c r="C46363" s="227"/>
    </row>
    <row r="46364" spans="3:3" ht="15.6" x14ac:dyDescent="0.3">
      <c r="C46364" s="227"/>
    </row>
    <row r="46365" spans="3:3" ht="15.6" x14ac:dyDescent="0.3">
      <c r="C46365" s="227"/>
    </row>
    <row r="46366" spans="3:3" ht="15.6" x14ac:dyDescent="0.3">
      <c r="C46366" s="227"/>
    </row>
    <row r="46367" spans="3:3" ht="15.6" x14ac:dyDescent="0.3">
      <c r="C46367" s="227"/>
    </row>
    <row r="46368" spans="3:3" ht="15.6" x14ac:dyDescent="0.3">
      <c r="C46368" s="227"/>
    </row>
    <row r="46369" spans="3:3" ht="15.6" x14ac:dyDescent="0.3">
      <c r="C46369" s="227"/>
    </row>
    <row r="46370" spans="3:3" ht="15.6" x14ac:dyDescent="0.3">
      <c r="C46370" s="227"/>
    </row>
    <row r="46371" spans="3:3" ht="15.6" x14ac:dyDescent="0.3">
      <c r="C46371" s="227"/>
    </row>
    <row r="46372" spans="3:3" ht="15.6" x14ac:dyDescent="0.3">
      <c r="C46372" s="227"/>
    </row>
    <row r="46373" spans="3:3" ht="15.6" x14ac:dyDescent="0.3">
      <c r="C46373" s="227"/>
    </row>
    <row r="46374" spans="3:3" ht="15.6" x14ac:dyDescent="0.3">
      <c r="C46374" s="227"/>
    </row>
    <row r="46375" spans="3:3" ht="15.6" x14ac:dyDescent="0.3">
      <c r="C46375" s="227"/>
    </row>
    <row r="46376" spans="3:3" ht="15.6" x14ac:dyDescent="0.3">
      <c r="C46376" s="227"/>
    </row>
    <row r="46377" spans="3:3" ht="15.6" x14ac:dyDescent="0.3">
      <c r="C46377" s="227"/>
    </row>
    <row r="46378" spans="3:3" ht="15.6" x14ac:dyDescent="0.3">
      <c r="C46378" s="227"/>
    </row>
    <row r="46379" spans="3:3" ht="15.6" x14ac:dyDescent="0.3">
      <c r="C46379" s="227"/>
    </row>
    <row r="46380" spans="3:3" ht="15.6" x14ac:dyDescent="0.3">
      <c r="C46380" s="227"/>
    </row>
    <row r="46381" spans="3:3" ht="15.6" x14ac:dyDescent="0.3">
      <c r="C46381" s="227"/>
    </row>
    <row r="46382" spans="3:3" ht="15.6" x14ac:dyDescent="0.3">
      <c r="C46382" s="227"/>
    </row>
    <row r="46383" spans="3:3" ht="15.6" x14ac:dyDescent="0.3">
      <c r="C46383" s="227"/>
    </row>
    <row r="46384" spans="3:3" ht="15.6" x14ac:dyDescent="0.3">
      <c r="C46384" s="227"/>
    </row>
    <row r="46385" spans="3:3" ht="15.6" x14ac:dyDescent="0.3">
      <c r="C46385" s="227"/>
    </row>
    <row r="46386" spans="3:3" ht="15.6" x14ac:dyDescent="0.3">
      <c r="C46386" s="227"/>
    </row>
    <row r="46387" spans="3:3" ht="15.6" x14ac:dyDescent="0.3">
      <c r="C46387" s="227"/>
    </row>
    <row r="46388" spans="3:3" ht="15.6" x14ac:dyDescent="0.3">
      <c r="C46388" s="227"/>
    </row>
    <row r="46389" spans="3:3" ht="15.6" x14ac:dyDescent="0.3">
      <c r="C46389" s="227"/>
    </row>
    <row r="46390" spans="3:3" ht="15.6" x14ac:dyDescent="0.3">
      <c r="C46390" s="227"/>
    </row>
    <row r="46391" spans="3:3" ht="15.6" x14ac:dyDescent="0.3">
      <c r="C46391" s="227"/>
    </row>
    <row r="46392" spans="3:3" ht="15.6" x14ac:dyDescent="0.3">
      <c r="C46392" s="227"/>
    </row>
    <row r="46393" spans="3:3" ht="15.6" x14ac:dyDescent="0.3">
      <c r="C46393" s="227"/>
    </row>
    <row r="46394" spans="3:3" ht="15.6" x14ac:dyDescent="0.3">
      <c r="C46394" s="227"/>
    </row>
    <row r="46395" spans="3:3" ht="15.6" x14ac:dyDescent="0.3">
      <c r="C46395" s="227"/>
    </row>
    <row r="46396" spans="3:3" ht="15.6" x14ac:dyDescent="0.3">
      <c r="C46396" s="227"/>
    </row>
    <row r="46397" spans="3:3" ht="15.6" x14ac:dyDescent="0.3">
      <c r="C46397" s="227"/>
    </row>
    <row r="46398" spans="3:3" ht="15.6" x14ac:dyDescent="0.3">
      <c r="C46398" s="227"/>
    </row>
    <row r="46399" spans="3:3" ht="15.6" x14ac:dyDescent="0.3">
      <c r="C46399" s="227"/>
    </row>
    <row r="46400" spans="3:3" ht="15.6" x14ac:dyDescent="0.3">
      <c r="C46400" s="227"/>
    </row>
    <row r="46401" spans="3:3" ht="15.6" x14ac:dyDescent="0.3">
      <c r="C46401" s="227"/>
    </row>
    <row r="46402" spans="3:3" ht="15.6" x14ac:dyDescent="0.3">
      <c r="C46402" s="227"/>
    </row>
    <row r="46403" spans="3:3" ht="15.6" x14ac:dyDescent="0.3">
      <c r="C46403" s="227"/>
    </row>
    <row r="46404" spans="3:3" ht="15.6" x14ac:dyDescent="0.3">
      <c r="C46404" s="227"/>
    </row>
    <row r="46405" spans="3:3" ht="15.6" x14ac:dyDescent="0.3">
      <c r="C46405" s="227"/>
    </row>
    <row r="46406" spans="3:3" ht="15.6" x14ac:dyDescent="0.3">
      <c r="C46406" s="227"/>
    </row>
    <row r="46407" spans="3:3" ht="15.6" x14ac:dyDescent="0.3">
      <c r="C46407" s="227"/>
    </row>
    <row r="46408" spans="3:3" ht="15.6" x14ac:dyDescent="0.3">
      <c r="C46408" s="227"/>
    </row>
    <row r="46409" spans="3:3" ht="15.6" x14ac:dyDescent="0.3">
      <c r="C46409" s="227"/>
    </row>
    <row r="46410" spans="3:3" ht="15.6" x14ac:dyDescent="0.3">
      <c r="C46410" s="227"/>
    </row>
    <row r="46411" spans="3:3" ht="15.6" x14ac:dyDescent="0.3">
      <c r="C46411" s="227"/>
    </row>
    <row r="46412" spans="3:3" ht="15.6" x14ac:dyDescent="0.3">
      <c r="C46412" s="227"/>
    </row>
    <row r="46413" spans="3:3" ht="15.6" x14ac:dyDescent="0.3">
      <c r="C46413" s="227"/>
    </row>
    <row r="46414" spans="3:3" ht="15.6" x14ac:dyDescent="0.3">
      <c r="C46414" s="227"/>
    </row>
    <row r="46415" spans="3:3" ht="15.6" x14ac:dyDescent="0.3">
      <c r="C46415" s="227"/>
    </row>
    <row r="46416" spans="3:3" ht="15.6" x14ac:dyDescent="0.3">
      <c r="C46416" s="227"/>
    </row>
    <row r="46417" spans="3:3" ht="15.6" x14ac:dyDescent="0.3">
      <c r="C46417" s="227"/>
    </row>
    <row r="46418" spans="3:3" ht="15.6" x14ac:dyDescent="0.3">
      <c r="C46418" s="227"/>
    </row>
    <row r="46419" spans="3:3" ht="15.6" x14ac:dyDescent="0.3">
      <c r="C46419" s="227"/>
    </row>
    <row r="46420" spans="3:3" ht="15.6" x14ac:dyDescent="0.3">
      <c r="C46420" s="227"/>
    </row>
    <row r="46421" spans="3:3" ht="15.6" x14ac:dyDescent="0.3">
      <c r="C46421" s="227"/>
    </row>
    <row r="46422" spans="3:3" ht="15.6" x14ac:dyDescent="0.3">
      <c r="C46422" s="227"/>
    </row>
    <row r="46423" spans="3:3" ht="15.6" x14ac:dyDescent="0.3">
      <c r="C46423" s="227"/>
    </row>
    <row r="46424" spans="3:3" ht="15.6" x14ac:dyDescent="0.3">
      <c r="C46424" s="227"/>
    </row>
    <row r="46425" spans="3:3" ht="15.6" x14ac:dyDescent="0.3">
      <c r="C46425" s="227"/>
    </row>
    <row r="46426" spans="3:3" ht="15.6" x14ac:dyDescent="0.3">
      <c r="C46426" s="227"/>
    </row>
    <row r="46427" spans="3:3" ht="15.6" x14ac:dyDescent="0.3">
      <c r="C46427" s="227"/>
    </row>
    <row r="46428" spans="3:3" ht="15.6" x14ac:dyDescent="0.3">
      <c r="C46428" s="227"/>
    </row>
    <row r="46429" spans="3:3" ht="15.6" x14ac:dyDescent="0.3">
      <c r="C46429" s="227"/>
    </row>
    <row r="46430" spans="3:3" ht="15.6" x14ac:dyDescent="0.3">
      <c r="C46430" s="227"/>
    </row>
    <row r="46431" spans="3:3" ht="15.6" x14ac:dyDescent="0.3">
      <c r="C46431" s="227"/>
    </row>
    <row r="46432" spans="3:3" ht="15.6" x14ac:dyDescent="0.3">
      <c r="C46432" s="227"/>
    </row>
    <row r="46433" spans="3:3" ht="15.6" x14ac:dyDescent="0.3">
      <c r="C46433" s="227"/>
    </row>
    <row r="46434" spans="3:3" ht="15.6" x14ac:dyDescent="0.3">
      <c r="C46434" s="227"/>
    </row>
    <row r="46435" spans="3:3" ht="15.6" x14ac:dyDescent="0.3">
      <c r="C46435" s="227"/>
    </row>
    <row r="46436" spans="3:3" ht="15.6" x14ac:dyDescent="0.3">
      <c r="C46436" s="227"/>
    </row>
    <row r="46437" spans="3:3" ht="15.6" x14ac:dyDescent="0.3">
      <c r="C46437" s="227"/>
    </row>
    <row r="46438" spans="3:3" ht="15.6" x14ac:dyDescent="0.3">
      <c r="C46438" s="227"/>
    </row>
    <row r="46439" spans="3:3" ht="15.6" x14ac:dyDescent="0.3">
      <c r="C46439" s="227"/>
    </row>
    <row r="46440" spans="3:3" ht="15.6" x14ac:dyDescent="0.3">
      <c r="C46440" s="227"/>
    </row>
    <row r="46441" spans="3:3" ht="15.6" x14ac:dyDescent="0.3">
      <c r="C46441" s="227"/>
    </row>
    <row r="46442" spans="3:3" ht="15.6" x14ac:dyDescent="0.3">
      <c r="C46442" s="227"/>
    </row>
    <row r="46443" spans="3:3" ht="15.6" x14ac:dyDescent="0.3">
      <c r="C46443" s="227"/>
    </row>
    <row r="46444" spans="3:3" ht="15.6" x14ac:dyDescent="0.3">
      <c r="C46444" s="227"/>
    </row>
    <row r="46445" spans="3:3" ht="15.6" x14ac:dyDescent="0.3">
      <c r="C46445" s="227"/>
    </row>
    <row r="46446" spans="3:3" ht="15.6" x14ac:dyDescent="0.3">
      <c r="C46446" s="227"/>
    </row>
    <row r="46447" spans="3:3" ht="15.6" x14ac:dyDescent="0.3">
      <c r="C46447" s="227"/>
    </row>
    <row r="46448" spans="3:3" ht="15.6" x14ac:dyDescent="0.3">
      <c r="C46448" s="227"/>
    </row>
    <row r="46449" spans="3:3" ht="15.6" x14ac:dyDescent="0.3">
      <c r="C46449" s="227"/>
    </row>
    <row r="46450" spans="3:3" ht="15.6" x14ac:dyDescent="0.3">
      <c r="C46450" s="227"/>
    </row>
    <row r="46451" spans="3:3" ht="15.6" x14ac:dyDescent="0.3">
      <c r="C46451" s="227"/>
    </row>
    <row r="46452" spans="3:3" ht="15.6" x14ac:dyDescent="0.3">
      <c r="C46452" s="227"/>
    </row>
    <row r="46453" spans="3:3" ht="15.6" x14ac:dyDescent="0.3">
      <c r="C46453" s="227"/>
    </row>
    <row r="46454" spans="3:3" ht="15.6" x14ac:dyDescent="0.3">
      <c r="C46454" s="227"/>
    </row>
    <row r="46455" spans="3:3" ht="15.6" x14ac:dyDescent="0.3">
      <c r="C46455" s="227"/>
    </row>
    <row r="46456" spans="3:3" ht="15.6" x14ac:dyDescent="0.3">
      <c r="C46456" s="227"/>
    </row>
    <row r="46457" spans="3:3" ht="15.6" x14ac:dyDescent="0.3">
      <c r="C46457" s="227"/>
    </row>
    <row r="46458" spans="3:3" ht="15.6" x14ac:dyDescent="0.3">
      <c r="C46458" s="227"/>
    </row>
    <row r="46459" spans="3:3" ht="15.6" x14ac:dyDescent="0.3">
      <c r="C46459" s="227"/>
    </row>
    <row r="46460" spans="3:3" ht="15.6" x14ac:dyDescent="0.3">
      <c r="C46460" s="227"/>
    </row>
    <row r="46461" spans="3:3" ht="15.6" x14ac:dyDescent="0.3">
      <c r="C46461" s="227"/>
    </row>
    <row r="46462" spans="3:3" ht="15.6" x14ac:dyDescent="0.3">
      <c r="C46462" s="227"/>
    </row>
    <row r="46463" spans="3:3" ht="15.6" x14ac:dyDescent="0.3">
      <c r="C46463" s="227"/>
    </row>
    <row r="46464" spans="3:3" ht="15.6" x14ac:dyDescent="0.3">
      <c r="C46464" s="227"/>
    </row>
    <row r="46465" spans="3:3" ht="15.6" x14ac:dyDescent="0.3">
      <c r="C46465" s="227"/>
    </row>
    <row r="46466" spans="3:3" ht="15.6" x14ac:dyDescent="0.3">
      <c r="C46466" s="227"/>
    </row>
    <row r="46467" spans="3:3" ht="15.6" x14ac:dyDescent="0.3">
      <c r="C46467" s="227"/>
    </row>
    <row r="46468" spans="3:3" ht="15.6" x14ac:dyDescent="0.3">
      <c r="C46468" s="227"/>
    </row>
    <row r="46469" spans="3:3" ht="15.6" x14ac:dyDescent="0.3">
      <c r="C46469" s="227"/>
    </row>
    <row r="46470" spans="3:3" ht="15.6" x14ac:dyDescent="0.3">
      <c r="C46470" s="227"/>
    </row>
    <row r="46471" spans="3:3" ht="15.6" x14ac:dyDescent="0.3">
      <c r="C46471" s="227"/>
    </row>
    <row r="46472" spans="3:3" ht="15.6" x14ac:dyDescent="0.3">
      <c r="C46472" s="227"/>
    </row>
    <row r="46473" spans="3:3" ht="15.6" x14ac:dyDescent="0.3">
      <c r="C46473" s="227"/>
    </row>
    <row r="46474" spans="3:3" ht="15.6" x14ac:dyDescent="0.3">
      <c r="C46474" s="227"/>
    </row>
    <row r="46475" spans="3:3" ht="15.6" x14ac:dyDescent="0.3">
      <c r="C46475" s="227"/>
    </row>
    <row r="46476" spans="3:3" ht="15.6" x14ac:dyDescent="0.3">
      <c r="C46476" s="227"/>
    </row>
    <row r="46477" spans="3:3" ht="15.6" x14ac:dyDescent="0.3">
      <c r="C46477" s="227"/>
    </row>
    <row r="46478" spans="3:3" ht="15.6" x14ac:dyDescent="0.3">
      <c r="C46478" s="227"/>
    </row>
    <row r="46479" spans="3:3" ht="15.6" x14ac:dyDescent="0.3">
      <c r="C46479" s="227"/>
    </row>
    <row r="46480" spans="3:3" ht="15.6" x14ac:dyDescent="0.3">
      <c r="C46480" s="227"/>
    </row>
    <row r="46481" spans="3:3" ht="15.6" x14ac:dyDescent="0.3">
      <c r="C46481" s="227"/>
    </row>
    <row r="46482" spans="3:3" ht="15.6" x14ac:dyDescent="0.3">
      <c r="C46482" s="227"/>
    </row>
    <row r="46483" spans="3:3" ht="15.6" x14ac:dyDescent="0.3">
      <c r="C46483" s="227"/>
    </row>
    <row r="46484" spans="3:3" ht="15.6" x14ac:dyDescent="0.3">
      <c r="C46484" s="227"/>
    </row>
    <row r="46485" spans="3:3" ht="15.6" x14ac:dyDescent="0.3">
      <c r="C46485" s="227"/>
    </row>
    <row r="46486" spans="3:3" ht="15.6" x14ac:dyDescent="0.3">
      <c r="C46486" s="227"/>
    </row>
    <row r="46487" spans="3:3" ht="15.6" x14ac:dyDescent="0.3">
      <c r="C46487" s="227"/>
    </row>
    <row r="46488" spans="3:3" ht="15.6" x14ac:dyDescent="0.3">
      <c r="C46488" s="227"/>
    </row>
    <row r="46489" spans="3:3" ht="15.6" x14ac:dyDescent="0.3">
      <c r="C46489" s="227"/>
    </row>
    <row r="46490" spans="3:3" ht="15.6" x14ac:dyDescent="0.3">
      <c r="C46490" s="227"/>
    </row>
    <row r="46491" spans="3:3" ht="15.6" x14ac:dyDescent="0.3">
      <c r="C46491" s="227"/>
    </row>
    <row r="46492" spans="3:3" ht="15.6" x14ac:dyDescent="0.3">
      <c r="C46492" s="227"/>
    </row>
    <row r="46493" spans="3:3" ht="15.6" x14ac:dyDescent="0.3">
      <c r="C46493" s="227"/>
    </row>
    <row r="46494" spans="3:3" ht="15.6" x14ac:dyDescent="0.3">
      <c r="C46494" s="227"/>
    </row>
    <row r="46495" spans="3:3" ht="15.6" x14ac:dyDescent="0.3">
      <c r="C46495" s="227"/>
    </row>
    <row r="46496" spans="3:3" ht="15.6" x14ac:dyDescent="0.3">
      <c r="C46496" s="227"/>
    </row>
    <row r="46497" spans="3:3" ht="15.6" x14ac:dyDescent="0.3">
      <c r="C46497" s="227"/>
    </row>
    <row r="46498" spans="3:3" ht="15.6" x14ac:dyDescent="0.3">
      <c r="C46498" s="227"/>
    </row>
    <row r="46499" spans="3:3" ht="15.6" x14ac:dyDescent="0.3">
      <c r="C46499" s="227"/>
    </row>
    <row r="46500" spans="3:3" ht="15.6" x14ac:dyDescent="0.3">
      <c r="C46500" s="227"/>
    </row>
    <row r="46501" spans="3:3" ht="15.6" x14ac:dyDescent="0.3">
      <c r="C46501" s="227"/>
    </row>
    <row r="46502" spans="3:3" ht="15.6" x14ac:dyDescent="0.3">
      <c r="C46502" s="227"/>
    </row>
    <row r="46503" spans="3:3" ht="15.6" x14ac:dyDescent="0.3">
      <c r="C46503" s="227"/>
    </row>
    <row r="46504" spans="3:3" ht="15.6" x14ac:dyDescent="0.3">
      <c r="C46504" s="227"/>
    </row>
    <row r="46505" spans="3:3" ht="15.6" x14ac:dyDescent="0.3">
      <c r="C46505" s="227"/>
    </row>
    <row r="46506" spans="3:3" ht="15.6" x14ac:dyDescent="0.3">
      <c r="C46506" s="227"/>
    </row>
    <row r="46507" spans="3:3" ht="15.6" x14ac:dyDescent="0.3">
      <c r="C46507" s="227"/>
    </row>
    <row r="46508" spans="3:3" ht="15.6" x14ac:dyDescent="0.3">
      <c r="C46508" s="227"/>
    </row>
    <row r="46509" spans="3:3" ht="15.6" x14ac:dyDescent="0.3">
      <c r="C46509" s="227"/>
    </row>
    <row r="46510" spans="3:3" ht="15.6" x14ac:dyDescent="0.3">
      <c r="C46510" s="227"/>
    </row>
    <row r="46511" spans="3:3" ht="15.6" x14ac:dyDescent="0.3">
      <c r="C46511" s="227"/>
    </row>
    <row r="46512" spans="3:3" ht="15.6" x14ac:dyDescent="0.3">
      <c r="C46512" s="227"/>
    </row>
    <row r="46513" spans="3:3" ht="15.6" x14ac:dyDescent="0.3">
      <c r="C46513" s="227"/>
    </row>
    <row r="46514" spans="3:3" ht="15.6" x14ac:dyDescent="0.3">
      <c r="C46514" s="227"/>
    </row>
    <row r="46515" spans="3:3" ht="15.6" x14ac:dyDescent="0.3">
      <c r="C46515" s="227"/>
    </row>
    <row r="46516" spans="3:3" ht="15.6" x14ac:dyDescent="0.3">
      <c r="C46516" s="227"/>
    </row>
    <row r="46517" spans="3:3" ht="15.6" x14ac:dyDescent="0.3">
      <c r="C46517" s="227"/>
    </row>
    <row r="46518" spans="3:3" ht="15.6" x14ac:dyDescent="0.3">
      <c r="C46518" s="227"/>
    </row>
    <row r="46519" spans="3:3" ht="15.6" x14ac:dyDescent="0.3">
      <c r="C46519" s="227"/>
    </row>
    <row r="46520" spans="3:3" ht="15.6" x14ac:dyDescent="0.3">
      <c r="C46520" s="227"/>
    </row>
    <row r="46521" spans="3:3" ht="15.6" x14ac:dyDescent="0.3">
      <c r="C46521" s="227"/>
    </row>
    <row r="46522" spans="3:3" ht="15.6" x14ac:dyDescent="0.3">
      <c r="C46522" s="227"/>
    </row>
    <row r="46523" spans="3:3" ht="15.6" x14ac:dyDescent="0.3">
      <c r="C46523" s="227"/>
    </row>
    <row r="46524" spans="3:3" ht="15.6" x14ac:dyDescent="0.3">
      <c r="C46524" s="227"/>
    </row>
    <row r="46525" spans="3:3" ht="15.6" x14ac:dyDescent="0.3">
      <c r="C46525" s="227"/>
    </row>
    <row r="46526" spans="3:3" ht="15.6" x14ac:dyDescent="0.3">
      <c r="C46526" s="227"/>
    </row>
    <row r="46527" spans="3:3" ht="15.6" x14ac:dyDescent="0.3">
      <c r="C46527" s="227"/>
    </row>
    <row r="46528" spans="3:3" ht="15.6" x14ac:dyDescent="0.3">
      <c r="C46528" s="227"/>
    </row>
    <row r="46529" spans="3:3" ht="15.6" x14ac:dyDescent="0.3">
      <c r="C46529" s="227"/>
    </row>
    <row r="46530" spans="3:3" ht="15.6" x14ac:dyDescent="0.3">
      <c r="C46530" s="227"/>
    </row>
    <row r="46531" spans="3:3" ht="15.6" x14ac:dyDescent="0.3">
      <c r="C46531" s="227"/>
    </row>
    <row r="46532" spans="3:3" ht="15.6" x14ac:dyDescent="0.3">
      <c r="C46532" s="227"/>
    </row>
    <row r="46533" spans="3:3" ht="15.6" x14ac:dyDescent="0.3">
      <c r="C46533" s="227"/>
    </row>
    <row r="46534" spans="3:3" ht="15.6" x14ac:dyDescent="0.3">
      <c r="C46534" s="227"/>
    </row>
    <row r="46535" spans="3:3" ht="15.6" x14ac:dyDescent="0.3">
      <c r="C46535" s="227"/>
    </row>
    <row r="46536" spans="3:3" ht="15.6" x14ac:dyDescent="0.3">
      <c r="C46536" s="227"/>
    </row>
    <row r="46537" spans="3:3" ht="15.6" x14ac:dyDescent="0.3">
      <c r="C46537" s="227"/>
    </row>
    <row r="46538" spans="3:3" ht="15.6" x14ac:dyDescent="0.3">
      <c r="C46538" s="227"/>
    </row>
    <row r="46539" spans="3:3" ht="15.6" x14ac:dyDescent="0.3">
      <c r="C46539" s="227"/>
    </row>
    <row r="46540" spans="3:3" ht="15.6" x14ac:dyDescent="0.3">
      <c r="C46540" s="227"/>
    </row>
    <row r="46541" spans="3:3" ht="15.6" x14ac:dyDescent="0.3">
      <c r="C46541" s="227"/>
    </row>
    <row r="46542" spans="3:3" ht="15.6" x14ac:dyDescent="0.3">
      <c r="C46542" s="227"/>
    </row>
    <row r="46543" spans="3:3" ht="15.6" x14ac:dyDescent="0.3">
      <c r="C46543" s="227"/>
    </row>
    <row r="46544" spans="3:3" ht="15.6" x14ac:dyDescent="0.3">
      <c r="C46544" s="227"/>
    </row>
    <row r="46545" spans="3:3" ht="15.6" x14ac:dyDescent="0.3">
      <c r="C46545" s="227"/>
    </row>
    <row r="46546" spans="3:3" ht="15.6" x14ac:dyDescent="0.3">
      <c r="C46546" s="227"/>
    </row>
    <row r="46547" spans="3:3" ht="15.6" x14ac:dyDescent="0.3">
      <c r="C46547" s="227"/>
    </row>
    <row r="46548" spans="3:3" ht="15.6" x14ac:dyDescent="0.3">
      <c r="C46548" s="227"/>
    </row>
    <row r="46549" spans="3:3" ht="15.6" x14ac:dyDescent="0.3">
      <c r="C46549" s="227"/>
    </row>
    <row r="46550" spans="3:3" ht="15.6" x14ac:dyDescent="0.3">
      <c r="C46550" s="227"/>
    </row>
    <row r="46551" spans="3:3" ht="15.6" x14ac:dyDescent="0.3">
      <c r="C46551" s="227"/>
    </row>
    <row r="46552" spans="3:3" ht="15.6" x14ac:dyDescent="0.3">
      <c r="C46552" s="227"/>
    </row>
    <row r="46553" spans="3:3" ht="15.6" x14ac:dyDescent="0.3">
      <c r="C46553" s="227"/>
    </row>
    <row r="46554" spans="3:3" ht="15.6" x14ac:dyDescent="0.3">
      <c r="C46554" s="227"/>
    </row>
    <row r="46555" spans="3:3" ht="15.6" x14ac:dyDescent="0.3">
      <c r="C46555" s="227"/>
    </row>
    <row r="46556" spans="3:3" ht="15.6" x14ac:dyDescent="0.3">
      <c r="C46556" s="227"/>
    </row>
    <row r="46557" spans="3:3" ht="15.6" x14ac:dyDescent="0.3">
      <c r="C46557" s="227"/>
    </row>
    <row r="46558" spans="3:3" ht="15.6" x14ac:dyDescent="0.3">
      <c r="C46558" s="227"/>
    </row>
    <row r="46559" spans="3:3" ht="15.6" x14ac:dyDescent="0.3">
      <c r="C46559" s="227"/>
    </row>
    <row r="46560" spans="3:3" ht="15.6" x14ac:dyDescent="0.3">
      <c r="C46560" s="227"/>
    </row>
    <row r="46561" spans="3:3" ht="15.6" x14ac:dyDescent="0.3">
      <c r="C46561" s="227"/>
    </row>
    <row r="46562" spans="3:3" ht="15.6" x14ac:dyDescent="0.3">
      <c r="C46562" s="227"/>
    </row>
    <row r="46563" spans="3:3" ht="15.6" x14ac:dyDescent="0.3">
      <c r="C46563" s="227"/>
    </row>
    <row r="46564" spans="3:3" ht="15.6" x14ac:dyDescent="0.3">
      <c r="C46564" s="227"/>
    </row>
    <row r="46565" spans="3:3" ht="15.6" x14ac:dyDescent="0.3">
      <c r="C46565" s="227"/>
    </row>
    <row r="46566" spans="3:3" ht="15.6" x14ac:dyDescent="0.3">
      <c r="C46566" s="227"/>
    </row>
    <row r="46567" spans="3:3" ht="15.6" x14ac:dyDescent="0.3">
      <c r="C46567" s="227"/>
    </row>
    <row r="46568" spans="3:3" ht="15.6" x14ac:dyDescent="0.3">
      <c r="C46568" s="227"/>
    </row>
    <row r="46569" spans="3:3" ht="15.6" x14ac:dyDescent="0.3">
      <c r="C46569" s="227"/>
    </row>
    <row r="46570" spans="3:3" ht="15.6" x14ac:dyDescent="0.3">
      <c r="C46570" s="227"/>
    </row>
    <row r="46571" spans="3:3" ht="15.6" x14ac:dyDescent="0.3">
      <c r="C46571" s="227"/>
    </row>
    <row r="46572" spans="3:3" ht="15.6" x14ac:dyDescent="0.3">
      <c r="C46572" s="227"/>
    </row>
    <row r="46573" spans="3:3" ht="15.6" x14ac:dyDescent="0.3">
      <c r="C46573" s="227"/>
    </row>
    <row r="46574" spans="3:3" ht="15.6" x14ac:dyDescent="0.3">
      <c r="C46574" s="227"/>
    </row>
    <row r="46575" spans="3:3" ht="15.6" x14ac:dyDescent="0.3">
      <c r="C46575" s="227"/>
    </row>
    <row r="46576" spans="3:3" ht="15.6" x14ac:dyDescent="0.3">
      <c r="C46576" s="227"/>
    </row>
    <row r="46577" spans="3:3" ht="15.6" x14ac:dyDescent="0.3">
      <c r="C46577" s="227"/>
    </row>
    <row r="46578" spans="3:3" ht="15.6" x14ac:dyDescent="0.3">
      <c r="C46578" s="227"/>
    </row>
    <row r="46579" spans="3:3" ht="15.6" x14ac:dyDescent="0.3">
      <c r="C46579" s="227"/>
    </row>
    <row r="46580" spans="3:3" ht="15.6" x14ac:dyDescent="0.3">
      <c r="C46580" s="227"/>
    </row>
    <row r="46581" spans="3:3" ht="15.6" x14ac:dyDescent="0.3">
      <c r="C46581" s="227"/>
    </row>
    <row r="46582" spans="3:3" ht="15.6" x14ac:dyDescent="0.3">
      <c r="C46582" s="227"/>
    </row>
    <row r="46583" spans="3:3" ht="15.6" x14ac:dyDescent="0.3">
      <c r="C46583" s="227"/>
    </row>
    <row r="46584" spans="3:3" ht="15.6" x14ac:dyDescent="0.3">
      <c r="C46584" s="227"/>
    </row>
    <row r="46585" spans="3:3" ht="15.6" x14ac:dyDescent="0.3">
      <c r="C46585" s="227"/>
    </row>
    <row r="46586" spans="3:3" ht="15.6" x14ac:dyDescent="0.3">
      <c r="C46586" s="227"/>
    </row>
    <row r="46587" spans="3:3" ht="15.6" x14ac:dyDescent="0.3">
      <c r="C46587" s="227"/>
    </row>
    <row r="46588" spans="3:3" ht="15.6" x14ac:dyDescent="0.3">
      <c r="C46588" s="227"/>
    </row>
    <row r="46589" spans="3:3" ht="15.6" x14ac:dyDescent="0.3">
      <c r="C46589" s="227"/>
    </row>
    <row r="46590" spans="3:3" ht="15.6" x14ac:dyDescent="0.3">
      <c r="C46590" s="227"/>
    </row>
    <row r="46591" spans="3:3" ht="15.6" x14ac:dyDescent="0.3">
      <c r="C46591" s="227"/>
    </row>
    <row r="46592" spans="3:3" ht="15.6" x14ac:dyDescent="0.3">
      <c r="C46592" s="227"/>
    </row>
    <row r="46593" spans="3:3" ht="15.6" x14ac:dyDescent="0.3">
      <c r="C46593" s="227"/>
    </row>
    <row r="46594" spans="3:3" ht="15.6" x14ac:dyDescent="0.3">
      <c r="C46594" s="227"/>
    </row>
    <row r="46595" spans="3:3" ht="15.6" x14ac:dyDescent="0.3">
      <c r="C46595" s="227"/>
    </row>
    <row r="46596" spans="3:3" ht="15.6" x14ac:dyDescent="0.3">
      <c r="C46596" s="227"/>
    </row>
    <row r="46597" spans="3:3" ht="15.6" x14ac:dyDescent="0.3">
      <c r="C46597" s="227"/>
    </row>
    <row r="46598" spans="3:3" ht="15.6" x14ac:dyDescent="0.3">
      <c r="C46598" s="227"/>
    </row>
    <row r="46599" spans="3:3" ht="15.6" x14ac:dyDescent="0.3">
      <c r="C46599" s="227"/>
    </row>
    <row r="46600" spans="3:3" ht="15.6" x14ac:dyDescent="0.3">
      <c r="C46600" s="227"/>
    </row>
    <row r="46601" spans="3:3" ht="15.6" x14ac:dyDescent="0.3">
      <c r="C46601" s="227"/>
    </row>
    <row r="46602" spans="3:3" ht="15.6" x14ac:dyDescent="0.3">
      <c r="C46602" s="227"/>
    </row>
    <row r="46603" spans="3:3" ht="15.6" x14ac:dyDescent="0.3">
      <c r="C46603" s="227"/>
    </row>
    <row r="46604" spans="3:3" ht="15.6" x14ac:dyDescent="0.3">
      <c r="C46604" s="227"/>
    </row>
    <row r="46605" spans="3:3" ht="15.6" x14ac:dyDescent="0.3">
      <c r="C46605" s="227"/>
    </row>
    <row r="46606" spans="3:3" ht="15.6" x14ac:dyDescent="0.3">
      <c r="C46606" s="227"/>
    </row>
    <row r="46607" spans="3:3" ht="15.6" x14ac:dyDescent="0.3">
      <c r="C46607" s="227"/>
    </row>
    <row r="46608" spans="3:3" ht="15.6" x14ac:dyDescent="0.3">
      <c r="C46608" s="227"/>
    </row>
    <row r="46609" spans="3:3" ht="15.6" x14ac:dyDescent="0.3">
      <c r="C46609" s="227"/>
    </row>
    <row r="46610" spans="3:3" ht="15.6" x14ac:dyDescent="0.3">
      <c r="C46610" s="227"/>
    </row>
    <row r="46611" spans="3:3" ht="15.6" x14ac:dyDescent="0.3">
      <c r="C46611" s="227"/>
    </row>
    <row r="46612" spans="3:3" ht="15.6" x14ac:dyDescent="0.3">
      <c r="C46612" s="227"/>
    </row>
    <row r="46613" spans="3:3" ht="15.6" x14ac:dyDescent="0.3">
      <c r="C46613" s="227"/>
    </row>
    <row r="46614" spans="3:3" ht="15.6" x14ac:dyDescent="0.3">
      <c r="C46614" s="227"/>
    </row>
    <row r="46615" spans="3:3" ht="15.6" x14ac:dyDescent="0.3">
      <c r="C46615" s="227"/>
    </row>
    <row r="46616" spans="3:3" ht="15.6" x14ac:dyDescent="0.3">
      <c r="C46616" s="227"/>
    </row>
    <row r="46617" spans="3:3" ht="15.6" x14ac:dyDescent="0.3">
      <c r="C46617" s="227"/>
    </row>
    <row r="46618" spans="3:3" ht="15.6" x14ac:dyDescent="0.3">
      <c r="C46618" s="227"/>
    </row>
    <row r="46619" spans="3:3" ht="15.6" x14ac:dyDescent="0.3">
      <c r="C46619" s="227"/>
    </row>
    <row r="46620" spans="3:3" ht="15.6" x14ac:dyDescent="0.3">
      <c r="C46620" s="227"/>
    </row>
    <row r="46621" spans="3:3" ht="15.6" x14ac:dyDescent="0.3">
      <c r="C46621" s="227"/>
    </row>
    <row r="46622" spans="3:3" ht="15.6" x14ac:dyDescent="0.3">
      <c r="C46622" s="227"/>
    </row>
    <row r="46623" spans="3:3" ht="15.6" x14ac:dyDescent="0.3">
      <c r="C46623" s="227"/>
    </row>
    <row r="46624" spans="3:3" ht="15.6" x14ac:dyDescent="0.3">
      <c r="C46624" s="227"/>
    </row>
    <row r="46625" spans="3:3" ht="15.6" x14ac:dyDescent="0.3">
      <c r="C46625" s="227"/>
    </row>
    <row r="46626" spans="3:3" ht="15.6" x14ac:dyDescent="0.3">
      <c r="C46626" s="227"/>
    </row>
    <row r="46627" spans="3:3" ht="15.6" x14ac:dyDescent="0.3">
      <c r="C46627" s="227"/>
    </row>
    <row r="46628" spans="3:3" ht="15.6" x14ac:dyDescent="0.3">
      <c r="C46628" s="227"/>
    </row>
    <row r="46629" spans="3:3" ht="15.6" x14ac:dyDescent="0.3">
      <c r="C46629" s="227"/>
    </row>
    <row r="46630" spans="3:3" ht="15.6" x14ac:dyDescent="0.3">
      <c r="C46630" s="227"/>
    </row>
    <row r="46631" spans="3:3" ht="15.6" x14ac:dyDescent="0.3">
      <c r="C46631" s="227"/>
    </row>
    <row r="46632" spans="3:3" ht="15.6" x14ac:dyDescent="0.3">
      <c r="C46632" s="227"/>
    </row>
    <row r="46633" spans="3:3" ht="15.6" x14ac:dyDescent="0.3">
      <c r="C46633" s="227"/>
    </row>
    <row r="46634" spans="3:3" ht="15.6" x14ac:dyDescent="0.3">
      <c r="C46634" s="227"/>
    </row>
    <row r="46635" spans="3:3" ht="15.6" x14ac:dyDescent="0.3">
      <c r="C46635" s="227"/>
    </row>
    <row r="46636" spans="3:3" ht="15.6" x14ac:dyDescent="0.3">
      <c r="C46636" s="227"/>
    </row>
    <row r="46637" spans="3:3" ht="15.6" x14ac:dyDescent="0.3">
      <c r="C46637" s="227"/>
    </row>
    <row r="46638" spans="3:3" ht="15.6" x14ac:dyDescent="0.3">
      <c r="C46638" s="227"/>
    </row>
    <row r="46639" spans="3:3" ht="15.6" x14ac:dyDescent="0.3">
      <c r="C46639" s="227"/>
    </row>
    <row r="46640" spans="3:3" ht="15.6" x14ac:dyDescent="0.3">
      <c r="C46640" s="227"/>
    </row>
    <row r="46641" spans="3:3" ht="15.6" x14ac:dyDescent="0.3">
      <c r="C46641" s="227"/>
    </row>
    <row r="46642" spans="3:3" ht="15.6" x14ac:dyDescent="0.3">
      <c r="C46642" s="227"/>
    </row>
    <row r="46643" spans="3:3" ht="15.6" x14ac:dyDescent="0.3">
      <c r="C46643" s="227"/>
    </row>
    <row r="46644" spans="3:3" ht="15.6" x14ac:dyDescent="0.3">
      <c r="C46644" s="227"/>
    </row>
    <row r="46645" spans="3:3" ht="15.6" x14ac:dyDescent="0.3">
      <c r="C46645" s="227"/>
    </row>
    <row r="46646" spans="3:3" ht="15.6" x14ac:dyDescent="0.3">
      <c r="C46646" s="227"/>
    </row>
    <row r="46647" spans="3:3" ht="15.6" x14ac:dyDescent="0.3">
      <c r="C46647" s="227"/>
    </row>
    <row r="46648" spans="3:3" ht="15.6" x14ac:dyDescent="0.3">
      <c r="C46648" s="227"/>
    </row>
    <row r="46649" spans="3:3" ht="15.6" x14ac:dyDescent="0.3">
      <c r="C46649" s="227"/>
    </row>
    <row r="46650" spans="3:3" ht="15.6" x14ac:dyDescent="0.3">
      <c r="C46650" s="227"/>
    </row>
    <row r="46651" spans="3:3" ht="15.6" x14ac:dyDescent="0.3">
      <c r="C46651" s="227"/>
    </row>
    <row r="46652" spans="3:3" ht="15.6" x14ac:dyDescent="0.3">
      <c r="C46652" s="227"/>
    </row>
    <row r="46653" spans="3:3" ht="15.6" x14ac:dyDescent="0.3">
      <c r="C46653" s="227"/>
    </row>
    <row r="46654" spans="3:3" ht="15.6" x14ac:dyDescent="0.3">
      <c r="C46654" s="227"/>
    </row>
    <row r="46655" spans="3:3" ht="15.6" x14ac:dyDescent="0.3">
      <c r="C46655" s="227"/>
    </row>
    <row r="46656" spans="3:3" ht="15.6" x14ac:dyDescent="0.3">
      <c r="C46656" s="227"/>
    </row>
    <row r="46657" spans="3:3" ht="15.6" x14ac:dyDescent="0.3">
      <c r="C46657" s="227"/>
    </row>
    <row r="46658" spans="3:3" ht="15.6" x14ac:dyDescent="0.3">
      <c r="C46658" s="227"/>
    </row>
    <row r="46659" spans="3:3" ht="15.6" x14ac:dyDescent="0.3">
      <c r="C46659" s="227"/>
    </row>
    <row r="46660" spans="3:3" ht="15.6" x14ac:dyDescent="0.3">
      <c r="C46660" s="227"/>
    </row>
    <row r="46661" spans="3:3" ht="15.6" x14ac:dyDescent="0.3">
      <c r="C46661" s="227"/>
    </row>
    <row r="46662" spans="3:3" ht="15.6" x14ac:dyDescent="0.3">
      <c r="C46662" s="227"/>
    </row>
    <row r="46663" spans="3:3" ht="15.6" x14ac:dyDescent="0.3">
      <c r="C46663" s="227"/>
    </row>
    <row r="46664" spans="3:3" ht="15.6" x14ac:dyDescent="0.3">
      <c r="C46664" s="227"/>
    </row>
    <row r="46665" spans="3:3" ht="15.6" x14ac:dyDescent="0.3">
      <c r="C46665" s="227"/>
    </row>
    <row r="46666" spans="3:3" ht="15.6" x14ac:dyDescent="0.3">
      <c r="C46666" s="227"/>
    </row>
    <row r="46667" spans="3:3" ht="15.6" x14ac:dyDescent="0.3">
      <c r="C46667" s="227"/>
    </row>
    <row r="46668" spans="3:3" ht="15.6" x14ac:dyDescent="0.3">
      <c r="C46668" s="227"/>
    </row>
    <row r="46669" spans="3:3" ht="15.6" x14ac:dyDescent="0.3">
      <c r="C46669" s="227"/>
    </row>
    <row r="46670" spans="3:3" ht="15.6" x14ac:dyDescent="0.3">
      <c r="C46670" s="227"/>
    </row>
    <row r="46671" spans="3:3" ht="15.6" x14ac:dyDescent="0.3">
      <c r="C46671" s="227"/>
    </row>
    <row r="46672" spans="3:3" ht="15.6" x14ac:dyDescent="0.3">
      <c r="C46672" s="227"/>
    </row>
    <row r="46673" spans="3:3" ht="15.6" x14ac:dyDescent="0.3">
      <c r="C46673" s="227"/>
    </row>
    <row r="46674" spans="3:3" ht="15.6" x14ac:dyDescent="0.3">
      <c r="C46674" s="227"/>
    </row>
    <row r="46675" spans="3:3" ht="15.6" x14ac:dyDescent="0.3">
      <c r="C46675" s="227"/>
    </row>
    <row r="46676" spans="3:3" ht="15.6" x14ac:dyDescent="0.3">
      <c r="C46676" s="227"/>
    </row>
    <row r="46677" spans="3:3" ht="15.6" x14ac:dyDescent="0.3">
      <c r="C46677" s="227"/>
    </row>
    <row r="46678" spans="3:3" ht="15.6" x14ac:dyDescent="0.3">
      <c r="C46678" s="227"/>
    </row>
    <row r="46679" spans="3:3" ht="15.6" x14ac:dyDescent="0.3">
      <c r="C46679" s="227"/>
    </row>
    <row r="46680" spans="3:3" ht="15.6" x14ac:dyDescent="0.3">
      <c r="C46680" s="227"/>
    </row>
    <row r="46681" spans="3:3" ht="15.6" x14ac:dyDescent="0.3">
      <c r="C46681" s="227"/>
    </row>
    <row r="46682" spans="3:3" ht="15.6" x14ac:dyDescent="0.3">
      <c r="C46682" s="227"/>
    </row>
    <row r="46683" spans="3:3" ht="15.6" x14ac:dyDescent="0.3">
      <c r="C46683" s="227"/>
    </row>
    <row r="46684" spans="3:3" ht="15.6" x14ac:dyDescent="0.3">
      <c r="C46684" s="227"/>
    </row>
    <row r="46685" spans="3:3" ht="15.6" x14ac:dyDescent="0.3">
      <c r="C46685" s="227"/>
    </row>
    <row r="46686" spans="3:3" ht="15.6" x14ac:dyDescent="0.3">
      <c r="C46686" s="227"/>
    </row>
    <row r="46687" spans="3:3" ht="15.6" x14ac:dyDescent="0.3">
      <c r="C46687" s="227"/>
    </row>
    <row r="46688" spans="3:3" ht="15.6" x14ac:dyDescent="0.3">
      <c r="C46688" s="227"/>
    </row>
    <row r="46689" spans="3:3" ht="15.6" x14ac:dyDescent="0.3">
      <c r="C46689" s="227"/>
    </row>
    <row r="46690" spans="3:3" ht="15.6" x14ac:dyDescent="0.3">
      <c r="C46690" s="227"/>
    </row>
    <row r="46691" spans="3:3" ht="15.6" x14ac:dyDescent="0.3">
      <c r="C46691" s="227"/>
    </row>
    <row r="46692" spans="3:3" ht="15.6" x14ac:dyDescent="0.3">
      <c r="C46692" s="227"/>
    </row>
    <row r="46693" spans="3:3" ht="15.6" x14ac:dyDescent="0.3">
      <c r="C46693" s="227"/>
    </row>
    <row r="46694" spans="3:3" ht="15.6" x14ac:dyDescent="0.3">
      <c r="C46694" s="227"/>
    </row>
    <row r="46695" spans="3:3" ht="15.6" x14ac:dyDescent="0.3">
      <c r="C46695" s="227"/>
    </row>
    <row r="46696" spans="3:3" ht="15.6" x14ac:dyDescent="0.3">
      <c r="C46696" s="227"/>
    </row>
    <row r="46697" spans="3:3" ht="15.6" x14ac:dyDescent="0.3">
      <c r="C46697" s="227"/>
    </row>
    <row r="46698" spans="3:3" ht="15.6" x14ac:dyDescent="0.3">
      <c r="C46698" s="227"/>
    </row>
    <row r="46699" spans="3:3" ht="15.6" x14ac:dyDescent="0.3">
      <c r="C46699" s="227"/>
    </row>
    <row r="46700" spans="3:3" ht="15.6" x14ac:dyDescent="0.3">
      <c r="C46700" s="227"/>
    </row>
    <row r="46701" spans="3:3" ht="15.6" x14ac:dyDescent="0.3">
      <c r="C46701" s="227"/>
    </row>
    <row r="46702" spans="3:3" ht="15.6" x14ac:dyDescent="0.3">
      <c r="C46702" s="227"/>
    </row>
    <row r="46703" spans="3:3" ht="15.6" x14ac:dyDescent="0.3">
      <c r="C46703" s="227"/>
    </row>
    <row r="46704" spans="3:3" ht="15.6" x14ac:dyDescent="0.3">
      <c r="C46704" s="227"/>
    </row>
    <row r="46705" spans="3:3" ht="15.6" x14ac:dyDescent="0.3">
      <c r="C46705" s="227"/>
    </row>
    <row r="46706" spans="3:3" ht="15.6" x14ac:dyDescent="0.3">
      <c r="C46706" s="227"/>
    </row>
    <row r="46707" spans="3:3" ht="15.6" x14ac:dyDescent="0.3">
      <c r="C46707" s="227"/>
    </row>
    <row r="46708" spans="3:3" ht="15.6" x14ac:dyDescent="0.3">
      <c r="C46708" s="227"/>
    </row>
    <row r="46709" spans="3:3" ht="15.6" x14ac:dyDescent="0.3">
      <c r="C46709" s="227"/>
    </row>
    <row r="46710" spans="3:3" ht="15.6" x14ac:dyDescent="0.3">
      <c r="C46710" s="227"/>
    </row>
    <row r="46711" spans="3:3" ht="15.6" x14ac:dyDescent="0.3">
      <c r="C46711" s="227"/>
    </row>
    <row r="46712" spans="3:3" ht="15.6" x14ac:dyDescent="0.3">
      <c r="C46712" s="227"/>
    </row>
    <row r="46713" spans="3:3" ht="15.6" x14ac:dyDescent="0.3">
      <c r="C46713" s="227"/>
    </row>
    <row r="46714" spans="3:3" ht="15.6" x14ac:dyDescent="0.3">
      <c r="C46714" s="227"/>
    </row>
    <row r="46715" spans="3:3" ht="15.6" x14ac:dyDescent="0.3">
      <c r="C46715" s="227"/>
    </row>
    <row r="46716" spans="3:3" ht="15.6" x14ac:dyDescent="0.3">
      <c r="C46716" s="227"/>
    </row>
    <row r="46717" spans="3:3" ht="15.6" x14ac:dyDescent="0.3">
      <c r="C46717" s="227"/>
    </row>
    <row r="46718" spans="3:3" ht="15.6" x14ac:dyDescent="0.3">
      <c r="C46718" s="227"/>
    </row>
    <row r="46719" spans="3:3" ht="15.6" x14ac:dyDescent="0.3">
      <c r="C46719" s="227"/>
    </row>
    <row r="46720" spans="3:3" ht="15.6" x14ac:dyDescent="0.3">
      <c r="C46720" s="227"/>
    </row>
    <row r="46721" spans="3:3" ht="15.6" x14ac:dyDescent="0.3">
      <c r="C46721" s="227"/>
    </row>
    <row r="46722" spans="3:3" ht="15.6" x14ac:dyDescent="0.3">
      <c r="C46722" s="227"/>
    </row>
    <row r="46723" spans="3:3" ht="15.6" x14ac:dyDescent="0.3">
      <c r="C46723" s="227"/>
    </row>
    <row r="46724" spans="3:3" ht="15.6" x14ac:dyDescent="0.3">
      <c r="C46724" s="227"/>
    </row>
    <row r="46725" spans="3:3" ht="15.6" x14ac:dyDescent="0.3">
      <c r="C46725" s="227"/>
    </row>
    <row r="46726" spans="3:3" ht="15.6" x14ac:dyDescent="0.3">
      <c r="C46726" s="227"/>
    </row>
    <row r="46727" spans="3:3" ht="15.6" x14ac:dyDescent="0.3">
      <c r="C46727" s="227"/>
    </row>
    <row r="46728" spans="3:3" ht="15.6" x14ac:dyDescent="0.3">
      <c r="C46728" s="227"/>
    </row>
    <row r="46729" spans="3:3" ht="15.6" x14ac:dyDescent="0.3">
      <c r="C46729" s="227"/>
    </row>
    <row r="46730" spans="3:3" ht="15.6" x14ac:dyDescent="0.3">
      <c r="C46730" s="227"/>
    </row>
    <row r="46731" spans="3:3" ht="15.6" x14ac:dyDescent="0.3">
      <c r="C46731" s="227"/>
    </row>
    <row r="46732" spans="3:3" ht="15.6" x14ac:dyDescent="0.3">
      <c r="C46732" s="227"/>
    </row>
    <row r="46733" spans="3:3" ht="15.6" x14ac:dyDescent="0.3">
      <c r="C46733" s="227"/>
    </row>
    <row r="46734" spans="3:3" ht="15.6" x14ac:dyDescent="0.3">
      <c r="C46734" s="227"/>
    </row>
    <row r="46735" spans="3:3" ht="15.6" x14ac:dyDescent="0.3">
      <c r="C46735" s="227"/>
    </row>
    <row r="46736" spans="3:3" ht="15.6" x14ac:dyDescent="0.3">
      <c r="C46736" s="227"/>
    </row>
    <row r="46737" spans="3:3" ht="15.6" x14ac:dyDescent="0.3">
      <c r="C46737" s="227"/>
    </row>
    <row r="46738" spans="3:3" ht="15.6" x14ac:dyDescent="0.3">
      <c r="C46738" s="227"/>
    </row>
    <row r="46739" spans="3:3" ht="15.6" x14ac:dyDescent="0.3">
      <c r="C46739" s="227"/>
    </row>
    <row r="46740" spans="3:3" ht="15.6" x14ac:dyDescent="0.3">
      <c r="C46740" s="227"/>
    </row>
    <row r="46741" spans="3:3" ht="15.6" x14ac:dyDescent="0.3">
      <c r="C46741" s="227"/>
    </row>
    <row r="46742" spans="3:3" ht="15.6" x14ac:dyDescent="0.3">
      <c r="C46742" s="227"/>
    </row>
    <row r="46743" spans="3:3" ht="15.6" x14ac:dyDescent="0.3">
      <c r="C46743" s="227"/>
    </row>
    <row r="46744" spans="3:3" ht="15.6" x14ac:dyDescent="0.3">
      <c r="C46744" s="227"/>
    </row>
    <row r="46745" spans="3:3" ht="15.6" x14ac:dyDescent="0.3">
      <c r="C46745" s="227"/>
    </row>
    <row r="46746" spans="3:3" ht="15.6" x14ac:dyDescent="0.3">
      <c r="C46746" s="227"/>
    </row>
    <row r="46747" spans="3:3" ht="15.6" x14ac:dyDescent="0.3">
      <c r="C46747" s="227"/>
    </row>
    <row r="46748" spans="3:3" ht="15.6" x14ac:dyDescent="0.3">
      <c r="C46748" s="227"/>
    </row>
    <row r="46749" spans="3:3" ht="15.6" x14ac:dyDescent="0.3">
      <c r="C46749" s="227"/>
    </row>
    <row r="46750" spans="3:3" ht="15.6" x14ac:dyDescent="0.3">
      <c r="C46750" s="227"/>
    </row>
    <row r="46751" spans="3:3" ht="15.6" x14ac:dyDescent="0.3">
      <c r="C46751" s="227"/>
    </row>
    <row r="46752" spans="3:3" ht="15.6" x14ac:dyDescent="0.3">
      <c r="C46752" s="227"/>
    </row>
    <row r="46753" spans="3:3" ht="15.6" x14ac:dyDescent="0.3">
      <c r="C46753" s="227"/>
    </row>
    <row r="46754" spans="3:3" ht="15.6" x14ac:dyDescent="0.3">
      <c r="C46754" s="227"/>
    </row>
    <row r="46755" spans="3:3" ht="15.6" x14ac:dyDescent="0.3">
      <c r="C46755" s="227"/>
    </row>
    <row r="46756" spans="3:3" ht="15.6" x14ac:dyDescent="0.3">
      <c r="C46756" s="227"/>
    </row>
    <row r="46757" spans="3:3" ht="15.6" x14ac:dyDescent="0.3">
      <c r="C46757" s="227"/>
    </row>
    <row r="46758" spans="3:3" ht="15.6" x14ac:dyDescent="0.3">
      <c r="C46758" s="227"/>
    </row>
    <row r="46759" spans="3:3" ht="15.6" x14ac:dyDescent="0.3">
      <c r="C46759" s="227"/>
    </row>
    <row r="46760" spans="3:3" ht="15.6" x14ac:dyDescent="0.3">
      <c r="C46760" s="227"/>
    </row>
    <row r="46761" spans="3:3" ht="15.6" x14ac:dyDescent="0.3">
      <c r="C46761" s="227"/>
    </row>
    <row r="46762" spans="3:3" ht="15.6" x14ac:dyDescent="0.3">
      <c r="C46762" s="227"/>
    </row>
    <row r="46763" spans="3:3" ht="15.6" x14ac:dyDescent="0.3">
      <c r="C46763" s="227"/>
    </row>
    <row r="46764" spans="3:3" ht="15.6" x14ac:dyDescent="0.3">
      <c r="C46764" s="227"/>
    </row>
    <row r="46765" spans="3:3" ht="15.6" x14ac:dyDescent="0.3">
      <c r="C46765" s="227"/>
    </row>
    <row r="46766" spans="3:3" ht="15.6" x14ac:dyDescent="0.3">
      <c r="C46766" s="227"/>
    </row>
    <row r="46767" spans="3:3" ht="15.6" x14ac:dyDescent="0.3">
      <c r="C46767" s="227"/>
    </row>
    <row r="46768" spans="3:3" ht="15.6" x14ac:dyDescent="0.3">
      <c r="C46768" s="227"/>
    </row>
    <row r="46769" spans="3:3" ht="15.6" x14ac:dyDescent="0.3">
      <c r="C46769" s="227"/>
    </row>
    <row r="46770" spans="3:3" ht="15.6" x14ac:dyDescent="0.3">
      <c r="C46770" s="227"/>
    </row>
    <row r="46771" spans="3:3" ht="15.6" x14ac:dyDescent="0.3">
      <c r="C46771" s="227"/>
    </row>
    <row r="46772" spans="3:3" ht="15.6" x14ac:dyDescent="0.3">
      <c r="C46772" s="227"/>
    </row>
    <row r="46773" spans="3:3" ht="15.6" x14ac:dyDescent="0.3">
      <c r="C46773" s="227"/>
    </row>
    <row r="46774" spans="3:3" ht="15.6" x14ac:dyDescent="0.3">
      <c r="C46774" s="227"/>
    </row>
    <row r="46775" spans="3:3" ht="15.6" x14ac:dyDescent="0.3">
      <c r="C46775" s="227"/>
    </row>
    <row r="46776" spans="3:3" ht="15.6" x14ac:dyDescent="0.3">
      <c r="C46776" s="227"/>
    </row>
    <row r="46777" spans="3:3" ht="15.6" x14ac:dyDescent="0.3">
      <c r="C46777" s="227"/>
    </row>
    <row r="46778" spans="3:3" ht="15.6" x14ac:dyDescent="0.3">
      <c r="C46778" s="227"/>
    </row>
    <row r="46779" spans="3:3" ht="15.6" x14ac:dyDescent="0.3">
      <c r="C46779" s="227"/>
    </row>
    <row r="46780" spans="3:3" ht="15.6" x14ac:dyDescent="0.3">
      <c r="C46780" s="227"/>
    </row>
    <row r="46781" spans="3:3" ht="15.6" x14ac:dyDescent="0.3">
      <c r="C46781" s="227"/>
    </row>
    <row r="46782" spans="3:3" ht="15.6" x14ac:dyDescent="0.3">
      <c r="C46782" s="227"/>
    </row>
    <row r="46783" spans="3:3" ht="15.6" x14ac:dyDescent="0.3">
      <c r="C46783" s="227"/>
    </row>
    <row r="46784" spans="3:3" ht="15.6" x14ac:dyDescent="0.3">
      <c r="C46784" s="227"/>
    </row>
    <row r="46785" spans="3:3" ht="15.6" x14ac:dyDescent="0.3">
      <c r="C46785" s="227"/>
    </row>
    <row r="46786" spans="3:3" ht="15.6" x14ac:dyDescent="0.3">
      <c r="C46786" s="227"/>
    </row>
    <row r="46787" spans="3:3" ht="15.6" x14ac:dyDescent="0.3">
      <c r="C46787" s="227"/>
    </row>
    <row r="46788" spans="3:3" ht="15.6" x14ac:dyDescent="0.3">
      <c r="C46788" s="227"/>
    </row>
    <row r="46789" spans="3:3" ht="15.6" x14ac:dyDescent="0.3">
      <c r="C46789" s="227"/>
    </row>
    <row r="46790" spans="3:3" ht="15.6" x14ac:dyDescent="0.3">
      <c r="C46790" s="227"/>
    </row>
    <row r="46791" spans="3:3" ht="15.6" x14ac:dyDescent="0.3">
      <c r="C46791" s="227"/>
    </row>
    <row r="46792" spans="3:3" ht="15.6" x14ac:dyDescent="0.3">
      <c r="C46792" s="227"/>
    </row>
    <row r="46793" spans="3:3" ht="15.6" x14ac:dyDescent="0.3">
      <c r="C46793" s="227"/>
    </row>
    <row r="46794" spans="3:3" ht="15.6" x14ac:dyDescent="0.3">
      <c r="C46794" s="227"/>
    </row>
    <row r="46795" spans="3:3" ht="15.6" x14ac:dyDescent="0.3">
      <c r="C46795" s="227"/>
    </row>
    <row r="46796" spans="3:3" ht="15.6" x14ac:dyDescent="0.3">
      <c r="C46796" s="227"/>
    </row>
    <row r="46797" spans="3:3" ht="15.6" x14ac:dyDescent="0.3">
      <c r="C46797" s="227"/>
    </row>
    <row r="46798" spans="3:3" ht="15.6" x14ac:dyDescent="0.3">
      <c r="C46798" s="227"/>
    </row>
    <row r="46799" spans="3:3" ht="15.6" x14ac:dyDescent="0.3">
      <c r="C46799" s="227"/>
    </row>
    <row r="46800" spans="3:3" ht="15.6" x14ac:dyDescent="0.3">
      <c r="C46800" s="227"/>
    </row>
    <row r="46801" spans="3:3" ht="15.6" x14ac:dyDescent="0.3">
      <c r="C46801" s="227"/>
    </row>
    <row r="46802" spans="3:3" ht="15.6" x14ac:dyDescent="0.3">
      <c r="C46802" s="227"/>
    </row>
    <row r="46803" spans="3:3" ht="15.6" x14ac:dyDescent="0.3">
      <c r="C46803" s="227"/>
    </row>
    <row r="46804" spans="3:3" ht="15.6" x14ac:dyDescent="0.3">
      <c r="C46804" s="227"/>
    </row>
    <row r="46805" spans="3:3" ht="15.6" x14ac:dyDescent="0.3">
      <c r="C46805" s="227"/>
    </row>
    <row r="46806" spans="3:3" ht="15.6" x14ac:dyDescent="0.3">
      <c r="C46806" s="227"/>
    </row>
    <row r="46807" spans="3:3" ht="15.6" x14ac:dyDescent="0.3">
      <c r="C46807" s="227"/>
    </row>
    <row r="46808" spans="3:3" ht="15.6" x14ac:dyDescent="0.3">
      <c r="C46808" s="227"/>
    </row>
    <row r="46809" spans="3:3" ht="15.6" x14ac:dyDescent="0.3">
      <c r="C46809" s="227"/>
    </row>
    <row r="46810" spans="3:3" ht="15.6" x14ac:dyDescent="0.3">
      <c r="C46810" s="227"/>
    </row>
    <row r="46811" spans="3:3" ht="15.6" x14ac:dyDescent="0.3">
      <c r="C46811" s="227"/>
    </row>
    <row r="46812" spans="3:3" ht="15.6" x14ac:dyDescent="0.3">
      <c r="C46812" s="227"/>
    </row>
    <row r="46813" spans="3:3" ht="15.6" x14ac:dyDescent="0.3">
      <c r="C46813" s="227"/>
    </row>
    <row r="46814" spans="3:3" ht="15.6" x14ac:dyDescent="0.3">
      <c r="C46814" s="227"/>
    </row>
    <row r="46815" spans="3:3" ht="15.6" x14ac:dyDescent="0.3">
      <c r="C46815" s="227"/>
    </row>
    <row r="46816" spans="3:3" ht="15.6" x14ac:dyDescent="0.3">
      <c r="C46816" s="227"/>
    </row>
    <row r="46817" spans="3:3" ht="15.6" x14ac:dyDescent="0.3">
      <c r="C46817" s="227"/>
    </row>
    <row r="46818" spans="3:3" ht="15.6" x14ac:dyDescent="0.3">
      <c r="C46818" s="227"/>
    </row>
    <row r="46819" spans="3:3" ht="15.6" x14ac:dyDescent="0.3">
      <c r="C46819" s="227"/>
    </row>
    <row r="46820" spans="3:3" ht="15.6" x14ac:dyDescent="0.3">
      <c r="C46820" s="227"/>
    </row>
    <row r="46821" spans="3:3" ht="15.6" x14ac:dyDescent="0.3">
      <c r="C46821" s="227"/>
    </row>
    <row r="46822" spans="3:3" ht="15.6" x14ac:dyDescent="0.3">
      <c r="C46822" s="227"/>
    </row>
    <row r="46823" spans="3:3" ht="15.6" x14ac:dyDescent="0.3">
      <c r="C46823" s="227"/>
    </row>
    <row r="46824" spans="3:3" ht="15.6" x14ac:dyDescent="0.3">
      <c r="C46824" s="227"/>
    </row>
    <row r="46825" spans="3:3" ht="15.6" x14ac:dyDescent="0.3">
      <c r="C46825" s="227"/>
    </row>
    <row r="46826" spans="3:3" ht="15.6" x14ac:dyDescent="0.3">
      <c r="C46826" s="227"/>
    </row>
    <row r="46827" spans="3:3" ht="15.6" x14ac:dyDescent="0.3">
      <c r="C46827" s="227"/>
    </row>
    <row r="46828" spans="3:3" ht="15.6" x14ac:dyDescent="0.3">
      <c r="C46828" s="227"/>
    </row>
    <row r="46829" spans="3:3" ht="15.6" x14ac:dyDescent="0.3">
      <c r="C46829" s="227"/>
    </row>
    <row r="46830" spans="3:3" ht="15.6" x14ac:dyDescent="0.3">
      <c r="C46830" s="227"/>
    </row>
    <row r="46831" spans="3:3" ht="15.6" x14ac:dyDescent="0.3">
      <c r="C46831" s="227"/>
    </row>
    <row r="46832" spans="3:3" ht="15.6" x14ac:dyDescent="0.3">
      <c r="C46832" s="227"/>
    </row>
    <row r="46833" spans="3:3" ht="15.6" x14ac:dyDescent="0.3">
      <c r="C46833" s="227"/>
    </row>
    <row r="46834" spans="3:3" ht="15.6" x14ac:dyDescent="0.3">
      <c r="C46834" s="227"/>
    </row>
    <row r="46835" spans="3:3" ht="15.6" x14ac:dyDescent="0.3">
      <c r="C46835" s="227"/>
    </row>
    <row r="46836" spans="3:3" ht="15.6" x14ac:dyDescent="0.3">
      <c r="C46836" s="227"/>
    </row>
    <row r="46837" spans="3:3" ht="15.6" x14ac:dyDescent="0.3">
      <c r="C46837" s="227"/>
    </row>
    <row r="46838" spans="3:3" ht="15.6" x14ac:dyDescent="0.3">
      <c r="C46838" s="227"/>
    </row>
    <row r="46839" spans="3:3" ht="15.6" x14ac:dyDescent="0.3">
      <c r="C46839" s="227"/>
    </row>
    <row r="46840" spans="3:3" ht="15.6" x14ac:dyDescent="0.3">
      <c r="C46840" s="227"/>
    </row>
    <row r="46841" spans="3:3" ht="15.6" x14ac:dyDescent="0.3">
      <c r="C46841" s="227"/>
    </row>
    <row r="46842" spans="3:3" ht="15.6" x14ac:dyDescent="0.3">
      <c r="C46842" s="227"/>
    </row>
    <row r="46843" spans="3:3" ht="15.6" x14ac:dyDescent="0.3">
      <c r="C46843" s="227"/>
    </row>
    <row r="46844" spans="3:3" ht="15.6" x14ac:dyDescent="0.3">
      <c r="C46844" s="227"/>
    </row>
    <row r="46845" spans="3:3" ht="15.6" x14ac:dyDescent="0.3">
      <c r="C46845" s="227"/>
    </row>
    <row r="46846" spans="3:3" ht="15.6" x14ac:dyDescent="0.3">
      <c r="C46846" s="227"/>
    </row>
    <row r="46847" spans="3:3" ht="15.6" x14ac:dyDescent="0.3">
      <c r="C46847" s="227"/>
    </row>
    <row r="46848" spans="3:3" ht="15.6" x14ac:dyDescent="0.3">
      <c r="C46848" s="227"/>
    </row>
    <row r="46849" spans="3:3" ht="15.6" x14ac:dyDescent="0.3">
      <c r="C46849" s="227"/>
    </row>
    <row r="46850" spans="3:3" ht="15.6" x14ac:dyDescent="0.3">
      <c r="C46850" s="227"/>
    </row>
    <row r="46851" spans="3:3" ht="15.6" x14ac:dyDescent="0.3">
      <c r="C46851" s="227"/>
    </row>
    <row r="46852" spans="3:3" ht="15.6" x14ac:dyDescent="0.3">
      <c r="C46852" s="227"/>
    </row>
    <row r="46853" spans="3:3" ht="15.6" x14ac:dyDescent="0.3">
      <c r="C46853" s="227"/>
    </row>
    <row r="46854" spans="3:3" ht="15.6" x14ac:dyDescent="0.3">
      <c r="C46854" s="227"/>
    </row>
    <row r="46855" spans="3:3" ht="15.6" x14ac:dyDescent="0.3">
      <c r="C46855" s="227"/>
    </row>
    <row r="46856" spans="3:3" ht="15.6" x14ac:dyDescent="0.3">
      <c r="C46856" s="227"/>
    </row>
    <row r="46857" spans="3:3" ht="15.6" x14ac:dyDescent="0.3">
      <c r="C46857" s="227"/>
    </row>
    <row r="46858" spans="3:3" ht="15.6" x14ac:dyDescent="0.3">
      <c r="C46858" s="227"/>
    </row>
    <row r="46859" spans="3:3" ht="15.6" x14ac:dyDescent="0.3">
      <c r="C46859" s="227"/>
    </row>
    <row r="46860" spans="3:3" ht="15.6" x14ac:dyDescent="0.3">
      <c r="C46860" s="227"/>
    </row>
    <row r="46861" spans="3:3" ht="15.6" x14ac:dyDescent="0.3">
      <c r="C46861" s="227"/>
    </row>
    <row r="46862" spans="3:3" ht="15.6" x14ac:dyDescent="0.3">
      <c r="C46862" s="227"/>
    </row>
    <row r="46863" spans="3:3" ht="15.6" x14ac:dyDescent="0.3">
      <c r="C46863" s="227"/>
    </row>
    <row r="46864" spans="3:3" ht="15.6" x14ac:dyDescent="0.3">
      <c r="C46864" s="227"/>
    </row>
    <row r="46865" spans="3:3" ht="15.6" x14ac:dyDescent="0.3">
      <c r="C46865" s="227"/>
    </row>
    <row r="46866" spans="3:3" ht="15.6" x14ac:dyDescent="0.3">
      <c r="C46866" s="227"/>
    </row>
    <row r="46867" spans="3:3" ht="15.6" x14ac:dyDescent="0.3">
      <c r="C46867" s="227"/>
    </row>
    <row r="46868" spans="3:3" ht="15.6" x14ac:dyDescent="0.3">
      <c r="C46868" s="227"/>
    </row>
    <row r="46869" spans="3:3" ht="15.6" x14ac:dyDescent="0.3">
      <c r="C46869" s="227"/>
    </row>
    <row r="46870" spans="3:3" ht="15.6" x14ac:dyDescent="0.3">
      <c r="C46870" s="227"/>
    </row>
    <row r="46871" spans="3:3" ht="15.6" x14ac:dyDescent="0.3">
      <c r="C46871" s="227"/>
    </row>
    <row r="46872" spans="3:3" ht="15.6" x14ac:dyDescent="0.3">
      <c r="C46872" s="227"/>
    </row>
    <row r="46873" spans="3:3" ht="15.6" x14ac:dyDescent="0.3">
      <c r="C46873" s="227"/>
    </row>
    <row r="46874" spans="3:3" ht="15.6" x14ac:dyDescent="0.3">
      <c r="C46874" s="227"/>
    </row>
    <row r="46875" spans="3:3" ht="15.6" x14ac:dyDescent="0.3">
      <c r="C46875" s="227"/>
    </row>
    <row r="46876" spans="3:3" ht="15.6" x14ac:dyDescent="0.3">
      <c r="C46876" s="227"/>
    </row>
    <row r="46877" spans="3:3" ht="15.6" x14ac:dyDescent="0.3">
      <c r="C46877" s="227"/>
    </row>
    <row r="46878" spans="3:3" ht="15.6" x14ac:dyDescent="0.3">
      <c r="C46878" s="227"/>
    </row>
    <row r="46879" spans="3:3" ht="15.6" x14ac:dyDescent="0.3">
      <c r="C46879" s="227"/>
    </row>
    <row r="46880" spans="3:3" ht="15.6" x14ac:dyDescent="0.3">
      <c r="C46880" s="227"/>
    </row>
    <row r="46881" spans="3:3" ht="15.6" x14ac:dyDescent="0.3">
      <c r="C46881" s="227"/>
    </row>
    <row r="46882" spans="3:3" ht="15.6" x14ac:dyDescent="0.3">
      <c r="C46882" s="227"/>
    </row>
    <row r="46883" spans="3:3" ht="15.6" x14ac:dyDescent="0.3">
      <c r="C46883" s="227"/>
    </row>
    <row r="46884" spans="3:3" ht="15.6" x14ac:dyDescent="0.3">
      <c r="C46884" s="227"/>
    </row>
    <row r="46885" spans="3:3" ht="15.6" x14ac:dyDescent="0.3">
      <c r="C46885" s="227"/>
    </row>
    <row r="46886" spans="3:3" ht="15.6" x14ac:dyDescent="0.3">
      <c r="C46886" s="227"/>
    </row>
    <row r="46887" spans="3:3" ht="15.6" x14ac:dyDescent="0.3">
      <c r="C46887" s="227"/>
    </row>
    <row r="46888" spans="3:3" ht="15.6" x14ac:dyDescent="0.3">
      <c r="C46888" s="227"/>
    </row>
    <row r="46889" spans="3:3" ht="15.6" x14ac:dyDescent="0.3">
      <c r="C46889" s="227"/>
    </row>
    <row r="46890" spans="3:3" ht="15.6" x14ac:dyDescent="0.3">
      <c r="C46890" s="227"/>
    </row>
    <row r="46891" spans="3:3" ht="15.6" x14ac:dyDescent="0.3">
      <c r="C46891" s="227"/>
    </row>
    <row r="46892" spans="3:3" ht="15.6" x14ac:dyDescent="0.3">
      <c r="C46892" s="227"/>
    </row>
    <row r="46893" spans="3:3" ht="15.6" x14ac:dyDescent="0.3">
      <c r="C46893" s="227"/>
    </row>
    <row r="46894" spans="3:3" ht="15.6" x14ac:dyDescent="0.3">
      <c r="C46894" s="227"/>
    </row>
    <row r="46895" spans="3:3" ht="15.6" x14ac:dyDescent="0.3">
      <c r="C46895" s="227"/>
    </row>
    <row r="46896" spans="3:3" ht="15.6" x14ac:dyDescent="0.3">
      <c r="C46896" s="227"/>
    </row>
    <row r="46897" spans="3:3" ht="15.6" x14ac:dyDescent="0.3">
      <c r="C46897" s="227"/>
    </row>
    <row r="46898" spans="3:3" ht="15.6" x14ac:dyDescent="0.3">
      <c r="C46898" s="227"/>
    </row>
    <row r="46899" spans="3:3" ht="15.6" x14ac:dyDescent="0.3">
      <c r="C46899" s="227"/>
    </row>
    <row r="46900" spans="3:3" ht="15.6" x14ac:dyDescent="0.3">
      <c r="C46900" s="227"/>
    </row>
    <row r="46901" spans="3:3" ht="15.6" x14ac:dyDescent="0.3">
      <c r="C46901" s="227"/>
    </row>
    <row r="46902" spans="3:3" ht="15.6" x14ac:dyDescent="0.3">
      <c r="C46902" s="227"/>
    </row>
    <row r="46903" spans="3:3" ht="15.6" x14ac:dyDescent="0.3">
      <c r="C46903" s="227"/>
    </row>
    <row r="46904" spans="3:3" ht="15.6" x14ac:dyDescent="0.3">
      <c r="C46904" s="227"/>
    </row>
    <row r="46905" spans="3:3" ht="15.6" x14ac:dyDescent="0.3">
      <c r="C46905" s="227"/>
    </row>
    <row r="46906" spans="3:3" ht="15.6" x14ac:dyDescent="0.3">
      <c r="C46906" s="227"/>
    </row>
    <row r="46907" spans="3:3" ht="15.6" x14ac:dyDescent="0.3">
      <c r="C46907" s="227"/>
    </row>
    <row r="46908" spans="3:3" ht="15.6" x14ac:dyDescent="0.3">
      <c r="C46908" s="227"/>
    </row>
    <row r="46909" spans="3:3" ht="15.6" x14ac:dyDescent="0.3">
      <c r="C46909" s="227"/>
    </row>
    <row r="46910" spans="3:3" ht="15.6" x14ac:dyDescent="0.3">
      <c r="C46910" s="227"/>
    </row>
    <row r="46911" spans="3:3" ht="15.6" x14ac:dyDescent="0.3">
      <c r="C46911" s="227"/>
    </row>
    <row r="46912" spans="3:3" ht="15.6" x14ac:dyDescent="0.3">
      <c r="C46912" s="227"/>
    </row>
    <row r="46913" spans="3:3" ht="15.6" x14ac:dyDescent="0.3">
      <c r="C46913" s="227"/>
    </row>
    <row r="46914" spans="3:3" ht="15.6" x14ac:dyDescent="0.3">
      <c r="C46914" s="227"/>
    </row>
    <row r="46915" spans="3:3" ht="15.6" x14ac:dyDescent="0.3">
      <c r="C46915" s="227"/>
    </row>
    <row r="46916" spans="3:3" ht="15.6" x14ac:dyDescent="0.3">
      <c r="C46916" s="227"/>
    </row>
    <row r="46917" spans="3:3" ht="15.6" x14ac:dyDescent="0.3">
      <c r="C46917" s="227"/>
    </row>
    <row r="46918" spans="3:3" ht="15.6" x14ac:dyDescent="0.3">
      <c r="C46918" s="227"/>
    </row>
    <row r="46919" spans="3:3" ht="15.6" x14ac:dyDescent="0.3">
      <c r="C46919" s="227"/>
    </row>
    <row r="46920" spans="3:3" ht="15.6" x14ac:dyDescent="0.3">
      <c r="C46920" s="227"/>
    </row>
    <row r="46921" spans="3:3" ht="15.6" x14ac:dyDescent="0.3">
      <c r="C46921" s="227"/>
    </row>
    <row r="46922" spans="3:3" ht="15.6" x14ac:dyDescent="0.3">
      <c r="C46922" s="227"/>
    </row>
    <row r="46923" spans="3:3" ht="15.6" x14ac:dyDescent="0.3">
      <c r="C46923" s="227"/>
    </row>
    <row r="46924" spans="3:3" ht="15.6" x14ac:dyDescent="0.3">
      <c r="C46924" s="227"/>
    </row>
    <row r="46925" spans="3:3" ht="15.6" x14ac:dyDescent="0.3">
      <c r="C46925" s="227"/>
    </row>
    <row r="46926" spans="3:3" ht="15.6" x14ac:dyDescent="0.3">
      <c r="C46926" s="227"/>
    </row>
    <row r="46927" spans="3:3" ht="15.6" x14ac:dyDescent="0.3">
      <c r="C46927" s="227"/>
    </row>
    <row r="46928" spans="3:3" ht="15.6" x14ac:dyDescent="0.3">
      <c r="C46928" s="227"/>
    </row>
    <row r="46929" spans="3:3" ht="15.6" x14ac:dyDescent="0.3">
      <c r="C46929" s="227"/>
    </row>
    <row r="46930" spans="3:3" ht="15.6" x14ac:dyDescent="0.3">
      <c r="C46930" s="227"/>
    </row>
    <row r="46931" spans="3:3" ht="15.6" x14ac:dyDescent="0.3">
      <c r="C46931" s="227"/>
    </row>
    <row r="46932" spans="3:3" ht="15.6" x14ac:dyDescent="0.3">
      <c r="C46932" s="227"/>
    </row>
    <row r="46933" spans="3:3" ht="15.6" x14ac:dyDescent="0.3">
      <c r="C46933" s="227"/>
    </row>
    <row r="46934" spans="3:3" ht="15.6" x14ac:dyDescent="0.3">
      <c r="C46934" s="227"/>
    </row>
    <row r="46935" spans="3:3" ht="15.6" x14ac:dyDescent="0.3">
      <c r="C46935" s="227"/>
    </row>
    <row r="46936" spans="3:3" ht="15.6" x14ac:dyDescent="0.3">
      <c r="C46936" s="227"/>
    </row>
    <row r="46937" spans="3:3" ht="15.6" x14ac:dyDescent="0.3">
      <c r="C46937" s="227"/>
    </row>
    <row r="46938" spans="3:3" ht="15.6" x14ac:dyDescent="0.3">
      <c r="C46938" s="227"/>
    </row>
    <row r="46939" spans="3:3" ht="15.6" x14ac:dyDescent="0.3">
      <c r="C46939" s="227"/>
    </row>
    <row r="46940" spans="3:3" ht="15.6" x14ac:dyDescent="0.3">
      <c r="C46940" s="227"/>
    </row>
    <row r="46941" spans="3:3" ht="15.6" x14ac:dyDescent="0.3">
      <c r="C46941" s="227"/>
    </row>
    <row r="46942" spans="3:3" ht="15.6" x14ac:dyDescent="0.3">
      <c r="C46942" s="227"/>
    </row>
    <row r="46943" spans="3:3" ht="15.6" x14ac:dyDescent="0.3">
      <c r="C46943" s="227"/>
    </row>
    <row r="46944" spans="3:3" ht="15.6" x14ac:dyDescent="0.3">
      <c r="C46944" s="227"/>
    </row>
    <row r="46945" spans="3:3" ht="15.6" x14ac:dyDescent="0.3">
      <c r="C46945" s="227"/>
    </row>
    <row r="46946" spans="3:3" ht="15.6" x14ac:dyDescent="0.3">
      <c r="C46946" s="227"/>
    </row>
    <row r="46947" spans="3:3" ht="15.6" x14ac:dyDescent="0.3">
      <c r="C46947" s="227"/>
    </row>
    <row r="46948" spans="3:3" ht="15.6" x14ac:dyDescent="0.3">
      <c r="C46948" s="227"/>
    </row>
    <row r="46949" spans="3:3" ht="15.6" x14ac:dyDescent="0.3">
      <c r="C46949" s="227"/>
    </row>
    <row r="46950" spans="3:3" ht="15.6" x14ac:dyDescent="0.3">
      <c r="C46950" s="227"/>
    </row>
    <row r="46951" spans="3:3" ht="15.6" x14ac:dyDescent="0.3">
      <c r="C46951" s="227"/>
    </row>
    <row r="46952" spans="3:3" ht="15.6" x14ac:dyDescent="0.3">
      <c r="C46952" s="227"/>
    </row>
    <row r="46953" spans="3:3" ht="15.6" x14ac:dyDescent="0.3">
      <c r="C46953" s="227"/>
    </row>
    <row r="46954" spans="3:3" ht="15.6" x14ac:dyDescent="0.3">
      <c r="C46954" s="227"/>
    </row>
    <row r="46955" spans="3:3" ht="15.6" x14ac:dyDescent="0.3">
      <c r="C46955" s="227"/>
    </row>
    <row r="46956" spans="3:3" ht="15.6" x14ac:dyDescent="0.3">
      <c r="C46956" s="227"/>
    </row>
    <row r="46957" spans="3:3" ht="15.6" x14ac:dyDescent="0.3">
      <c r="C46957" s="227"/>
    </row>
    <row r="46958" spans="3:3" ht="15.6" x14ac:dyDescent="0.3">
      <c r="C46958" s="227"/>
    </row>
    <row r="46959" spans="3:3" ht="15.6" x14ac:dyDescent="0.3">
      <c r="C46959" s="227"/>
    </row>
    <row r="46960" spans="3:3" ht="15.6" x14ac:dyDescent="0.3">
      <c r="C46960" s="227"/>
    </row>
    <row r="46961" spans="3:3" ht="15.6" x14ac:dyDescent="0.3">
      <c r="C46961" s="227"/>
    </row>
    <row r="46962" spans="3:3" ht="15.6" x14ac:dyDescent="0.3">
      <c r="C46962" s="227"/>
    </row>
    <row r="46963" spans="3:3" ht="15.6" x14ac:dyDescent="0.3">
      <c r="C46963" s="227"/>
    </row>
    <row r="46964" spans="3:3" ht="15.6" x14ac:dyDescent="0.3">
      <c r="C46964" s="227"/>
    </row>
    <row r="46965" spans="3:3" ht="15.6" x14ac:dyDescent="0.3">
      <c r="C46965" s="227"/>
    </row>
    <row r="46966" spans="3:3" ht="15.6" x14ac:dyDescent="0.3">
      <c r="C46966" s="227"/>
    </row>
    <row r="46967" spans="3:3" ht="15.6" x14ac:dyDescent="0.3">
      <c r="C46967" s="227"/>
    </row>
    <row r="46968" spans="3:3" ht="15.6" x14ac:dyDescent="0.3">
      <c r="C46968" s="227"/>
    </row>
    <row r="46969" spans="3:3" ht="15.6" x14ac:dyDescent="0.3">
      <c r="C46969" s="227"/>
    </row>
    <row r="46970" spans="3:3" ht="15.6" x14ac:dyDescent="0.3">
      <c r="C46970" s="227"/>
    </row>
    <row r="46971" spans="3:3" ht="15.6" x14ac:dyDescent="0.3">
      <c r="C46971" s="227"/>
    </row>
    <row r="46972" spans="3:3" ht="15.6" x14ac:dyDescent="0.3">
      <c r="C46972" s="227"/>
    </row>
    <row r="46973" spans="3:3" ht="15.6" x14ac:dyDescent="0.3">
      <c r="C46973" s="227"/>
    </row>
    <row r="46974" spans="3:3" ht="15.6" x14ac:dyDescent="0.3">
      <c r="C46974" s="227"/>
    </row>
    <row r="46975" spans="3:3" ht="15.6" x14ac:dyDescent="0.3">
      <c r="C46975" s="227"/>
    </row>
    <row r="46976" spans="3:3" ht="15.6" x14ac:dyDescent="0.3">
      <c r="C46976" s="227"/>
    </row>
    <row r="46977" spans="3:3" ht="15.6" x14ac:dyDescent="0.3">
      <c r="C46977" s="227"/>
    </row>
    <row r="46978" spans="3:3" ht="15.6" x14ac:dyDescent="0.3">
      <c r="C46978" s="227"/>
    </row>
    <row r="46979" spans="3:3" ht="15.6" x14ac:dyDescent="0.3">
      <c r="C46979" s="227"/>
    </row>
    <row r="46980" spans="3:3" ht="15.6" x14ac:dyDescent="0.3">
      <c r="C46980" s="227"/>
    </row>
    <row r="46981" spans="3:3" ht="15.6" x14ac:dyDescent="0.3">
      <c r="C46981" s="227"/>
    </row>
    <row r="46982" spans="3:3" ht="15.6" x14ac:dyDescent="0.3">
      <c r="C46982" s="227"/>
    </row>
    <row r="46983" spans="3:3" ht="15.6" x14ac:dyDescent="0.3">
      <c r="C46983" s="227"/>
    </row>
    <row r="46984" spans="3:3" ht="15.6" x14ac:dyDescent="0.3">
      <c r="C46984" s="227"/>
    </row>
    <row r="46985" spans="3:3" ht="15.6" x14ac:dyDescent="0.3">
      <c r="C46985" s="227"/>
    </row>
    <row r="46986" spans="3:3" ht="15.6" x14ac:dyDescent="0.3">
      <c r="C46986" s="227"/>
    </row>
    <row r="46987" spans="3:3" ht="15.6" x14ac:dyDescent="0.3">
      <c r="C46987" s="227"/>
    </row>
    <row r="46988" spans="3:3" ht="15.6" x14ac:dyDescent="0.3">
      <c r="C46988" s="227"/>
    </row>
    <row r="46989" spans="3:3" ht="15.6" x14ac:dyDescent="0.3">
      <c r="C46989" s="227"/>
    </row>
    <row r="46990" spans="3:3" ht="15.6" x14ac:dyDescent="0.3">
      <c r="C46990" s="227"/>
    </row>
    <row r="46991" spans="3:3" ht="15.6" x14ac:dyDescent="0.3">
      <c r="C46991" s="227"/>
    </row>
    <row r="46992" spans="3:3" ht="15.6" x14ac:dyDescent="0.3">
      <c r="C46992" s="227"/>
    </row>
    <row r="46993" spans="3:3" ht="15.6" x14ac:dyDescent="0.3">
      <c r="C46993" s="227"/>
    </row>
    <row r="46994" spans="3:3" ht="15.6" x14ac:dyDescent="0.3">
      <c r="C46994" s="227"/>
    </row>
    <row r="46995" spans="3:3" ht="15.6" x14ac:dyDescent="0.3">
      <c r="C46995" s="227"/>
    </row>
    <row r="46996" spans="3:3" ht="15.6" x14ac:dyDescent="0.3">
      <c r="C46996" s="227"/>
    </row>
    <row r="46997" spans="3:3" ht="15.6" x14ac:dyDescent="0.3">
      <c r="C46997" s="227"/>
    </row>
    <row r="46998" spans="3:3" ht="15.6" x14ac:dyDescent="0.3">
      <c r="C46998" s="227"/>
    </row>
    <row r="46999" spans="3:3" ht="15.6" x14ac:dyDescent="0.3">
      <c r="C46999" s="227"/>
    </row>
    <row r="47000" spans="3:3" ht="15.6" x14ac:dyDescent="0.3">
      <c r="C47000" s="227"/>
    </row>
    <row r="47001" spans="3:3" ht="15.6" x14ac:dyDescent="0.3">
      <c r="C47001" s="227"/>
    </row>
    <row r="47002" spans="3:3" ht="15.6" x14ac:dyDescent="0.3">
      <c r="C47002" s="227"/>
    </row>
    <row r="47003" spans="3:3" ht="15.6" x14ac:dyDescent="0.3">
      <c r="C47003" s="227"/>
    </row>
    <row r="47004" spans="3:3" ht="15.6" x14ac:dyDescent="0.3">
      <c r="C47004" s="227"/>
    </row>
    <row r="47005" spans="3:3" ht="15.6" x14ac:dyDescent="0.3">
      <c r="C47005" s="227"/>
    </row>
    <row r="47006" spans="3:3" ht="15.6" x14ac:dyDescent="0.3">
      <c r="C47006" s="227"/>
    </row>
    <row r="47007" spans="3:3" ht="15.6" x14ac:dyDescent="0.3">
      <c r="C47007" s="227"/>
    </row>
    <row r="47008" spans="3:3" ht="15.6" x14ac:dyDescent="0.3">
      <c r="C47008" s="227"/>
    </row>
    <row r="47009" spans="3:3" ht="15.6" x14ac:dyDescent="0.3">
      <c r="C47009" s="227"/>
    </row>
    <row r="47010" spans="3:3" ht="15.6" x14ac:dyDescent="0.3">
      <c r="C47010" s="227"/>
    </row>
    <row r="47011" spans="3:3" ht="15.6" x14ac:dyDescent="0.3">
      <c r="C47011" s="227"/>
    </row>
    <row r="47012" spans="3:3" ht="15.6" x14ac:dyDescent="0.3">
      <c r="C47012" s="227"/>
    </row>
    <row r="47013" spans="3:3" ht="15.6" x14ac:dyDescent="0.3">
      <c r="C47013" s="227"/>
    </row>
    <row r="47014" spans="3:3" ht="15.6" x14ac:dyDescent="0.3">
      <c r="C47014" s="227"/>
    </row>
    <row r="47015" spans="3:3" ht="15.6" x14ac:dyDescent="0.3">
      <c r="C47015" s="227"/>
    </row>
    <row r="47016" spans="3:3" ht="15.6" x14ac:dyDescent="0.3">
      <c r="C47016" s="227"/>
    </row>
    <row r="47017" spans="3:3" ht="15.6" x14ac:dyDescent="0.3">
      <c r="C47017" s="227"/>
    </row>
    <row r="47018" spans="3:3" ht="15.6" x14ac:dyDescent="0.3">
      <c r="C47018" s="227"/>
    </row>
    <row r="47019" spans="3:3" ht="15.6" x14ac:dyDescent="0.3">
      <c r="C47019" s="227"/>
    </row>
    <row r="47020" spans="3:3" ht="15.6" x14ac:dyDescent="0.3">
      <c r="C47020" s="227"/>
    </row>
    <row r="47021" spans="3:3" ht="15.6" x14ac:dyDescent="0.3">
      <c r="C47021" s="227"/>
    </row>
    <row r="47022" spans="3:3" ht="15.6" x14ac:dyDescent="0.3">
      <c r="C47022" s="227"/>
    </row>
    <row r="47023" spans="3:3" ht="15.6" x14ac:dyDescent="0.3">
      <c r="C47023" s="227"/>
    </row>
    <row r="47024" spans="3:3" ht="15.6" x14ac:dyDescent="0.3">
      <c r="C47024" s="227"/>
    </row>
    <row r="47025" spans="3:3" ht="15.6" x14ac:dyDescent="0.3">
      <c r="C47025" s="227"/>
    </row>
    <row r="47026" spans="3:3" ht="15.6" x14ac:dyDescent="0.3">
      <c r="C47026" s="227"/>
    </row>
    <row r="47027" spans="3:3" ht="15.6" x14ac:dyDescent="0.3">
      <c r="C47027" s="227"/>
    </row>
    <row r="47028" spans="3:3" ht="15.6" x14ac:dyDescent="0.3">
      <c r="C47028" s="227"/>
    </row>
    <row r="47029" spans="3:3" ht="15.6" x14ac:dyDescent="0.3">
      <c r="C47029" s="227"/>
    </row>
    <row r="47030" spans="3:3" ht="15.6" x14ac:dyDescent="0.3">
      <c r="C47030" s="227"/>
    </row>
    <row r="47031" spans="3:3" ht="15.6" x14ac:dyDescent="0.3">
      <c r="C47031" s="227"/>
    </row>
    <row r="47032" spans="3:3" ht="15.6" x14ac:dyDescent="0.3">
      <c r="C47032" s="227"/>
    </row>
    <row r="47033" spans="3:3" ht="15.6" x14ac:dyDescent="0.3">
      <c r="C47033" s="227"/>
    </row>
    <row r="47034" spans="3:3" ht="15.6" x14ac:dyDescent="0.3">
      <c r="C47034" s="227"/>
    </row>
    <row r="47035" spans="3:3" ht="15.6" x14ac:dyDescent="0.3">
      <c r="C47035" s="227"/>
    </row>
    <row r="47036" spans="3:3" ht="15.6" x14ac:dyDescent="0.3">
      <c r="C47036" s="227"/>
    </row>
    <row r="47037" spans="3:3" ht="15.6" x14ac:dyDescent="0.3">
      <c r="C47037" s="227"/>
    </row>
    <row r="47038" spans="3:3" ht="15.6" x14ac:dyDescent="0.3">
      <c r="C47038" s="227"/>
    </row>
    <row r="47039" spans="3:3" ht="15.6" x14ac:dyDescent="0.3">
      <c r="C47039" s="227"/>
    </row>
    <row r="47040" spans="3:3" ht="15.6" x14ac:dyDescent="0.3">
      <c r="C47040" s="227"/>
    </row>
    <row r="47041" spans="3:3" ht="15.6" x14ac:dyDescent="0.3">
      <c r="C47041" s="227"/>
    </row>
    <row r="47042" spans="3:3" ht="15.6" x14ac:dyDescent="0.3">
      <c r="C47042" s="227"/>
    </row>
    <row r="47043" spans="3:3" ht="15.6" x14ac:dyDescent="0.3">
      <c r="C47043" s="227"/>
    </row>
    <row r="47044" spans="3:3" ht="15.6" x14ac:dyDescent="0.3">
      <c r="C47044" s="227"/>
    </row>
    <row r="47045" spans="3:3" ht="15.6" x14ac:dyDescent="0.3">
      <c r="C47045" s="227"/>
    </row>
    <row r="47046" spans="3:3" ht="15.6" x14ac:dyDescent="0.3">
      <c r="C47046" s="227"/>
    </row>
    <row r="47047" spans="3:3" ht="15.6" x14ac:dyDescent="0.3">
      <c r="C47047" s="227"/>
    </row>
    <row r="47048" spans="3:3" ht="15.6" x14ac:dyDescent="0.3">
      <c r="C47048" s="227"/>
    </row>
    <row r="47049" spans="3:3" ht="15.6" x14ac:dyDescent="0.3">
      <c r="C47049" s="227"/>
    </row>
    <row r="47050" spans="3:3" ht="15.6" x14ac:dyDescent="0.3">
      <c r="C47050" s="227"/>
    </row>
    <row r="47051" spans="3:3" ht="15.6" x14ac:dyDescent="0.3">
      <c r="C47051" s="227"/>
    </row>
    <row r="47052" spans="3:3" ht="15.6" x14ac:dyDescent="0.3">
      <c r="C47052" s="227"/>
    </row>
    <row r="47053" spans="3:3" ht="15.6" x14ac:dyDescent="0.3">
      <c r="C47053" s="227"/>
    </row>
    <row r="47054" spans="3:3" ht="15.6" x14ac:dyDescent="0.3">
      <c r="C47054" s="227"/>
    </row>
    <row r="47055" spans="3:3" ht="15.6" x14ac:dyDescent="0.3">
      <c r="C47055" s="227"/>
    </row>
    <row r="47056" spans="3:3" ht="15.6" x14ac:dyDescent="0.3">
      <c r="C47056" s="227"/>
    </row>
    <row r="47057" spans="3:3" ht="15.6" x14ac:dyDescent="0.3">
      <c r="C47057" s="227"/>
    </row>
    <row r="47058" spans="3:3" ht="15.6" x14ac:dyDescent="0.3">
      <c r="C47058" s="227"/>
    </row>
    <row r="47059" spans="3:3" ht="15.6" x14ac:dyDescent="0.3">
      <c r="C47059" s="227"/>
    </row>
    <row r="47060" spans="3:3" ht="15.6" x14ac:dyDescent="0.3">
      <c r="C47060" s="227"/>
    </row>
    <row r="47061" spans="3:3" ht="15.6" x14ac:dyDescent="0.3">
      <c r="C47061" s="227"/>
    </row>
    <row r="47062" spans="3:3" ht="15.6" x14ac:dyDescent="0.3">
      <c r="C47062" s="227"/>
    </row>
    <row r="47063" spans="3:3" ht="15.6" x14ac:dyDescent="0.3">
      <c r="C47063" s="227"/>
    </row>
    <row r="47064" spans="3:3" ht="15.6" x14ac:dyDescent="0.3">
      <c r="C47064" s="227"/>
    </row>
    <row r="47065" spans="3:3" ht="15.6" x14ac:dyDescent="0.3">
      <c r="C47065" s="227"/>
    </row>
    <row r="47066" spans="3:3" ht="15.6" x14ac:dyDescent="0.3">
      <c r="C47066" s="227"/>
    </row>
    <row r="47067" spans="3:3" ht="15.6" x14ac:dyDescent="0.3">
      <c r="C47067" s="227"/>
    </row>
    <row r="47068" spans="3:3" ht="15.6" x14ac:dyDescent="0.3">
      <c r="C47068" s="227"/>
    </row>
    <row r="47069" spans="3:3" ht="15.6" x14ac:dyDescent="0.3">
      <c r="C47069" s="227"/>
    </row>
    <row r="47070" spans="3:3" ht="15.6" x14ac:dyDescent="0.3">
      <c r="C47070" s="227"/>
    </row>
    <row r="47071" spans="3:3" ht="15.6" x14ac:dyDescent="0.3">
      <c r="C47071" s="227"/>
    </row>
    <row r="47072" spans="3:3" ht="15.6" x14ac:dyDescent="0.3">
      <c r="C47072" s="227"/>
    </row>
    <row r="47073" spans="3:3" ht="15.6" x14ac:dyDescent="0.3">
      <c r="C47073" s="227"/>
    </row>
    <row r="47074" spans="3:3" ht="15.6" x14ac:dyDescent="0.3">
      <c r="C47074" s="227"/>
    </row>
    <row r="47075" spans="3:3" ht="15.6" x14ac:dyDescent="0.3">
      <c r="C47075" s="227"/>
    </row>
    <row r="47076" spans="3:3" ht="15.6" x14ac:dyDescent="0.3">
      <c r="C47076" s="227"/>
    </row>
    <row r="47077" spans="3:3" ht="15.6" x14ac:dyDescent="0.3">
      <c r="C47077" s="227"/>
    </row>
    <row r="47078" spans="3:3" ht="15.6" x14ac:dyDescent="0.3">
      <c r="C47078" s="227"/>
    </row>
    <row r="47079" spans="3:3" ht="15.6" x14ac:dyDescent="0.3">
      <c r="C47079" s="227"/>
    </row>
    <row r="47080" spans="3:3" ht="15.6" x14ac:dyDescent="0.3">
      <c r="C47080" s="227"/>
    </row>
    <row r="47081" spans="3:3" ht="15.6" x14ac:dyDescent="0.3">
      <c r="C47081" s="227"/>
    </row>
    <row r="47082" spans="3:3" ht="15.6" x14ac:dyDescent="0.3">
      <c r="C47082" s="227"/>
    </row>
    <row r="47083" spans="3:3" ht="15.6" x14ac:dyDescent="0.3">
      <c r="C47083" s="227"/>
    </row>
    <row r="47084" spans="3:3" ht="15.6" x14ac:dyDescent="0.3">
      <c r="C47084" s="227"/>
    </row>
    <row r="47085" spans="3:3" ht="15.6" x14ac:dyDescent="0.3">
      <c r="C47085" s="227"/>
    </row>
    <row r="47086" spans="3:3" ht="15.6" x14ac:dyDescent="0.3">
      <c r="C47086" s="227"/>
    </row>
    <row r="47087" spans="3:3" ht="15.6" x14ac:dyDescent="0.3">
      <c r="C47087" s="227"/>
    </row>
    <row r="47088" spans="3:3" ht="15.6" x14ac:dyDescent="0.3">
      <c r="C47088" s="227"/>
    </row>
    <row r="47089" spans="3:3" ht="15.6" x14ac:dyDescent="0.3">
      <c r="C47089" s="227"/>
    </row>
    <row r="47090" spans="3:3" ht="15.6" x14ac:dyDescent="0.3">
      <c r="C47090" s="227"/>
    </row>
    <row r="47091" spans="3:3" ht="15.6" x14ac:dyDescent="0.3">
      <c r="C47091" s="227"/>
    </row>
    <row r="47092" spans="3:3" ht="15.6" x14ac:dyDescent="0.3">
      <c r="C47092" s="227"/>
    </row>
    <row r="47093" spans="3:3" ht="15.6" x14ac:dyDescent="0.3">
      <c r="C47093" s="227"/>
    </row>
    <row r="47094" spans="3:3" ht="15.6" x14ac:dyDescent="0.3">
      <c r="C47094" s="227"/>
    </row>
    <row r="47095" spans="3:3" ht="15.6" x14ac:dyDescent="0.3">
      <c r="C47095" s="227"/>
    </row>
    <row r="47096" spans="3:3" ht="15.6" x14ac:dyDescent="0.3">
      <c r="C47096" s="227"/>
    </row>
    <row r="47097" spans="3:3" ht="15.6" x14ac:dyDescent="0.3">
      <c r="C47097" s="227"/>
    </row>
    <row r="47098" spans="3:3" ht="15.6" x14ac:dyDescent="0.3">
      <c r="C47098" s="227"/>
    </row>
    <row r="47099" spans="3:3" ht="15.6" x14ac:dyDescent="0.3">
      <c r="C47099" s="227"/>
    </row>
    <row r="47100" spans="3:3" ht="15.6" x14ac:dyDescent="0.3">
      <c r="C47100" s="227"/>
    </row>
    <row r="47101" spans="3:3" ht="15.6" x14ac:dyDescent="0.3">
      <c r="C47101" s="227"/>
    </row>
    <row r="47102" spans="3:3" ht="15.6" x14ac:dyDescent="0.3">
      <c r="C47102" s="227"/>
    </row>
    <row r="47103" spans="3:3" ht="15.6" x14ac:dyDescent="0.3">
      <c r="C47103" s="227"/>
    </row>
    <row r="47104" spans="3:3" ht="15.6" x14ac:dyDescent="0.3">
      <c r="C47104" s="227"/>
    </row>
    <row r="47105" spans="3:3" ht="15.6" x14ac:dyDescent="0.3">
      <c r="C47105" s="227"/>
    </row>
    <row r="47106" spans="3:3" ht="15.6" x14ac:dyDescent="0.3">
      <c r="C47106" s="227"/>
    </row>
    <row r="47107" spans="3:3" ht="15.6" x14ac:dyDescent="0.3">
      <c r="C47107" s="227"/>
    </row>
    <row r="47108" spans="3:3" ht="15.6" x14ac:dyDescent="0.3">
      <c r="C47108" s="227"/>
    </row>
    <row r="47109" spans="3:3" ht="15.6" x14ac:dyDescent="0.3">
      <c r="C47109" s="227"/>
    </row>
    <row r="47110" spans="3:3" ht="15.6" x14ac:dyDescent="0.3">
      <c r="C47110" s="227"/>
    </row>
    <row r="47111" spans="3:3" ht="15.6" x14ac:dyDescent="0.3">
      <c r="C47111" s="227"/>
    </row>
    <row r="47112" spans="3:3" ht="15.6" x14ac:dyDescent="0.3">
      <c r="C47112" s="227"/>
    </row>
    <row r="47113" spans="3:3" ht="15.6" x14ac:dyDescent="0.3">
      <c r="C47113" s="227"/>
    </row>
    <row r="47114" spans="3:3" ht="15.6" x14ac:dyDescent="0.3">
      <c r="C47114" s="227"/>
    </row>
    <row r="47115" spans="3:3" ht="15.6" x14ac:dyDescent="0.3">
      <c r="C47115" s="227"/>
    </row>
    <row r="47116" spans="3:3" ht="15.6" x14ac:dyDescent="0.3">
      <c r="C47116" s="227"/>
    </row>
    <row r="47117" spans="3:3" ht="15.6" x14ac:dyDescent="0.3">
      <c r="C47117" s="227"/>
    </row>
    <row r="47118" spans="3:3" ht="15.6" x14ac:dyDescent="0.3">
      <c r="C47118" s="227"/>
    </row>
    <row r="47119" spans="3:3" ht="15.6" x14ac:dyDescent="0.3">
      <c r="C47119" s="227"/>
    </row>
    <row r="47120" spans="3:3" ht="15.6" x14ac:dyDescent="0.3">
      <c r="C47120" s="227"/>
    </row>
    <row r="47121" spans="3:3" ht="15.6" x14ac:dyDescent="0.3">
      <c r="C47121" s="227"/>
    </row>
    <row r="47122" spans="3:3" ht="15.6" x14ac:dyDescent="0.3">
      <c r="C47122" s="227"/>
    </row>
    <row r="47123" spans="3:3" ht="15.6" x14ac:dyDescent="0.3">
      <c r="C47123" s="227"/>
    </row>
    <row r="47124" spans="3:3" ht="15.6" x14ac:dyDescent="0.3">
      <c r="C47124" s="227"/>
    </row>
    <row r="47125" spans="3:3" ht="15.6" x14ac:dyDescent="0.3">
      <c r="C47125" s="227"/>
    </row>
    <row r="47126" spans="3:3" ht="15.6" x14ac:dyDescent="0.3">
      <c r="C47126" s="227"/>
    </row>
    <row r="47127" spans="3:3" ht="15.6" x14ac:dyDescent="0.3">
      <c r="C47127" s="227"/>
    </row>
    <row r="47128" spans="3:3" ht="15.6" x14ac:dyDescent="0.3">
      <c r="C47128" s="227"/>
    </row>
    <row r="47129" spans="3:3" ht="15.6" x14ac:dyDescent="0.3">
      <c r="C47129" s="227"/>
    </row>
    <row r="47130" spans="3:3" ht="15.6" x14ac:dyDescent="0.3">
      <c r="C47130" s="227"/>
    </row>
    <row r="47131" spans="3:3" ht="15.6" x14ac:dyDescent="0.3">
      <c r="C47131" s="227"/>
    </row>
    <row r="47132" spans="3:3" ht="15.6" x14ac:dyDescent="0.3">
      <c r="C47132" s="227"/>
    </row>
    <row r="47133" spans="3:3" ht="15.6" x14ac:dyDescent="0.3">
      <c r="C47133" s="227"/>
    </row>
    <row r="47134" spans="3:3" ht="15.6" x14ac:dyDescent="0.3">
      <c r="C47134" s="227"/>
    </row>
    <row r="47135" spans="3:3" ht="15.6" x14ac:dyDescent="0.3">
      <c r="C47135" s="227"/>
    </row>
    <row r="47136" spans="3:3" ht="15.6" x14ac:dyDescent="0.3">
      <c r="C47136" s="227"/>
    </row>
    <row r="47137" spans="3:3" ht="15.6" x14ac:dyDescent="0.3">
      <c r="C47137" s="227"/>
    </row>
    <row r="47138" spans="3:3" ht="15.6" x14ac:dyDescent="0.3">
      <c r="C47138" s="227"/>
    </row>
    <row r="47139" spans="3:3" ht="15.6" x14ac:dyDescent="0.3">
      <c r="C47139" s="227"/>
    </row>
    <row r="47140" spans="3:3" ht="15.6" x14ac:dyDescent="0.3">
      <c r="C47140" s="227"/>
    </row>
    <row r="47141" spans="3:3" ht="15.6" x14ac:dyDescent="0.3">
      <c r="C47141" s="227"/>
    </row>
    <row r="47142" spans="3:3" ht="15.6" x14ac:dyDescent="0.3">
      <c r="C47142" s="227"/>
    </row>
    <row r="47143" spans="3:3" ht="15.6" x14ac:dyDescent="0.3">
      <c r="C47143" s="227"/>
    </row>
    <row r="47144" spans="3:3" ht="15.6" x14ac:dyDescent="0.3">
      <c r="C47144" s="227"/>
    </row>
    <row r="47145" spans="3:3" ht="15.6" x14ac:dyDescent="0.3">
      <c r="C47145" s="227"/>
    </row>
    <row r="47146" spans="3:3" ht="15.6" x14ac:dyDescent="0.3">
      <c r="C47146" s="227"/>
    </row>
    <row r="47147" spans="3:3" ht="15.6" x14ac:dyDescent="0.3">
      <c r="C47147" s="227"/>
    </row>
    <row r="47148" spans="3:3" ht="15.6" x14ac:dyDescent="0.3">
      <c r="C47148" s="227"/>
    </row>
    <row r="47149" spans="3:3" ht="15.6" x14ac:dyDescent="0.3">
      <c r="C47149" s="227"/>
    </row>
    <row r="47150" spans="3:3" ht="15.6" x14ac:dyDescent="0.3">
      <c r="C47150" s="227"/>
    </row>
    <row r="47151" spans="3:3" ht="15.6" x14ac:dyDescent="0.3">
      <c r="C47151" s="227"/>
    </row>
    <row r="47152" spans="3:3" ht="15.6" x14ac:dyDescent="0.3">
      <c r="C47152" s="227"/>
    </row>
    <row r="47153" spans="3:3" ht="15.6" x14ac:dyDescent="0.3">
      <c r="C47153" s="227"/>
    </row>
    <row r="47154" spans="3:3" ht="15.6" x14ac:dyDescent="0.3">
      <c r="C47154" s="227"/>
    </row>
    <row r="47155" spans="3:3" ht="15.6" x14ac:dyDescent="0.3">
      <c r="C47155" s="227"/>
    </row>
    <row r="47156" spans="3:3" ht="15.6" x14ac:dyDescent="0.3">
      <c r="C47156" s="227"/>
    </row>
    <row r="47157" spans="3:3" ht="15.6" x14ac:dyDescent="0.3">
      <c r="C47157" s="227"/>
    </row>
    <row r="47158" spans="3:3" ht="15.6" x14ac:dyDescent="0.3">
      <c r="C47158" s="227"/>
    </row>
    <row r="47159" spans="3:3" ht="15.6" x14ac:dyDescent="0.3">
      <c r="C47159" s="227"/>
    </row>
    <row r="47160" spans="3:3" ht="15.6" x14ac:dyDescent="0.3">
      <c r="C47160" s="227"/>
    </row>
    <row r="47161" spans="3:3" ht="15.6" x14ac:dyDescent="0.3">
      <c r="C47161" s="227"/>
    </row>
    <row r="47162" spans="3:3" ht="15.6" x14ac:dyDescent="0.3">
      <c r="C47162" s="227"/>
    </row>
    <row r="47163" spans="3:3" ht="15.6" x14ac:dyDescent="0.3">
      <c r="C47163" s="227"/>
    </row>
    <row r="47164" spans="3:3" ht="15.6" x14ac:dyDescent="0.3">
      <c r="C47164" s="227"/>
    </row>
    <row r="47165" spans="3:3" ht="15.6" x14ac:dyDescent="0.3">
      <c r="C47165" s="227"/>
    </row>
    <row r="47166" spans="3:3" ht="15.6" x14ac:dyDescent="0.3">
      <c r="C47166" s="227"/>
    </row>
    <row r="47167" spans="3:3" ht="15.6" x14ac:dyDescent="0.3">
      <c r="C47167" s="227"/>
    </row>
    <row r="47168" spans="3:3" ht="15.6" x14ac:dyDescent="0.3">
      <c r="C47168" s="227"/>
    </row>
    <row r="47169" spans="3:3" ht="15.6" x14ac:dyDescent="0.3">
      <c r="C47169" s="227"/>
    </row>
    <row r="47170" spans="3:3" ht="15.6" x14ac:dyDescent="0.3">
      <c r="C47170" s="227"/>
    </row>
    <row r="47171" spans="3:3" ht="15.6" x14ac:dyDescent="0.3">
      <c r="C47171" s="227"/>
    </row>
    <row r="47172" spans="3:3" ht="15.6" x14ac:dyDescent="0.3">
      <c r="C47172" s="227"/>
    </row>
    <row r="47173" spans="3:3" ht="15.6" x14ac:dyDescent="0.3">
      <c r="C47173" s="227"/>
    </row>
    <row r="47174" spans="3:3" ht="15.6" x14ac:dyDescent="0.3">
      <c r="C47174" s="227"/>
    </row>
    <row r="47175" spans="3:3" ht="15.6" x14ac:dyDescent="0.3">
      <c r="C47175" s="227"/>
    </row>
    <row r="47176" spans="3:3" ht="15.6" x14ac:dyDescent="0.3">
      <c r="C47176" s="227"/>
    </row>
    <row r="47177" spans="3:3" ht="15.6" x14ac:dyDescent="0.3">
      <c r="C47177" s="227"/>
    </row>
    <row r="47178" spans="3:3" ht="15.6" x14ac:dyDescent="0.3">
      <c r="C47178" s="227"/>
    </row>
    <row r="47179" spans="3:3" ht="15.6" x14ac:dyDescent="0.3">
      <c r="C47179" s="227"/>
    </row>
    <row r="47180" spans="3:3" ht="15.6" x14ac:dyDescent="0.3">
      <c r="C47180" s="227"/>
    </row>
    <row r="47181" spans="3:3" ht="15.6" x14ac:dyDescent="0.3">
      <c r="C47181" s="227"/>
    </row>
    <row r="47182" spans="3:3" ht="15.6" x14ac:dyDescent="0.3">
      <c r="C47182" s="227"/>
    </row>
    <row r="47183" spans="3:3" ht="15.6" x14ac:dyDescent="0.3">
      <c r="C47183" s="227"/>
    </row>
    <row r="47184" spans="3:3" ht="15.6" x14ac:dyDescent="0.3">
      <c r="C47184" s="227"/>
    </row>
    <row r="47185" spans="3:3" ht="15.6" x14ac:dyDescent="0.3">
      <c r="C47185" s="227"/>
    </row>
    <row r="47186" spans="3:3" ht="15.6" x14ac:dyDescent="0.3">
      <c r="C47186" s="227"/>
    </row>
    <row r="47187" spans="3:3" ht="15.6" x14ac:dyDescent="0.3">
      <c r="C47187" s="227"/>
    </row>
    <row r="47188" spans="3:3" ht="15.6" x14ac:dyDescent="0.3">
      <c r="C47188" s="227"/>
    </row>
    <row r="47189" spans="3:3" ht="15.6" x14ac:dyDescent="0.3">
      <c r="C47189" s="227"/>
    </row>
    <row r="47190" spans="3:3" ht="15.6" x14ac:dyDescent="0.3">
      <c r="C47190" s="227"/>
    </row>
    <row r="47191" spans="3:3" ht="15.6" x14ac:dyDescent="0.3">
      <c r="C47191" s="227"/>
    </row>
    <row r="47192" spans="3:3" ht="15.6" x14ac:dyDescent="0.3">
      <c r="C47192" s="227"/>
    </row>
    <row r="47193" spans="3:3" ht="15.6" x14ac:dyDescent="0.3">
      <c r="C47193" s="227"/>
    </row>
    <row r="47194" spans="3:3" ht="15.6" x14ac:dyDescent="0.3">
      <c r="C47194" s="227"/>
    </row>
    <row r="47195" spans="3:3" ht="15.6" x14ac:dyDescent="0.3">
      <c r="C47195" s="227"/>
    </row>
    <row r="47196" spans="3:3" ht="15.6" x14ac:dyDescent="0.3">
      <c r="C47196" s="227"/>
    </row>
    <row r="47197" spans="3:3" ht="15.6" x14ac:dyDescent="0.3">
      <c r="C47197" s="227"/>
    </row>
    <row r="47198" spans="3:3" ht="15.6" x14ac:dyDescent="0.3">
      <c r="C47198" s="227"/>
    </row>
    <row r="47199" spans="3:3" ht="15.6" x14ac:dyDescent="0.3">
      <c r="C47199" s="227"/>
    </row>
    <row r="47200" spans="3:3" ht="15.6" x14ac:dyDescent="0.3">
      <c r="C47200" s="227"/>
    </row>
    <row r="47201" spans="3:3" ht="15.6" x14ac:dyDescent="0.3">
      <c r="C47201" s="227"/>
    </row>
    <row r="47202" spans="3:3" ht="15.6" x14ac:dyDescent="0.3">
      <c r="C47202" s="227"/>
    </row>
    <row r="47203" spans="3:3" ht="15.6" x14ac:dyDescent="0.3">
      <c r="C47203" s="227"/>
    </row>
    <row r="47204" spans="3:3" ht="15.6" x14ac:dyDescent="0.3">
      <c r="C47204" s="227"/>
    </row>
    <row r="47205" spans="3:3" ht="15.6" x14ac:dyDescent="0.3">
      <c r="C47205" s="227"/>
    </row>
    <row r="47206" spans="3:3" ht="15.6" x14ac:dyDescent="0.3">
      <c r="C47206" s="227"/>
    </row>
    <row r="47207" spans="3:3" ht="15.6" x14ac:dyDescent="0.3">
      <c r="C47207" s="227"/>
    </row>
    <row r="47208" spans="3:3" ht="15.6" x14ac:dyDescent="0.3">
      <c r="C47208" s="227"/>
    </row>
    <row r="47209" spans="3:3" ht="15.6" x14ac:dyDescent="0.3">
      <c r="C47209" s="227"/>
    </row>
    <row r="47210" spans="3:3" ht="15.6" x14ac:dyDescent="0.3">
      <c r="C47210" s="227"/>
    </row>
    <row r="47211" spans="3:3" ht="15.6" x14ac:dyDescent="0.3">
      <c r="C47211" s="227"/>
    </row>
    <row r="47212" spans="3:3" ht="15.6" x14ac:dyDescent="0.3">
      <c r="C47212" s="227"/>
    </row>
    <row r="47213" spans="3:3" ht="15.6" x14ac:dyDescent="0.3">
      <c r="C47213" s="227"/>
    </row>
    <row r="47214" spans="3:3" ht="15.6" x14ac:dyDescent="0.3">
      <c r="C47214" s="227"/>
    </row>
    <row r="47215" spans="3:3" ht="15.6" x14ac:dyDescent="0.3">
      <c r="C47215" s="227"/>
    </row>
    <row r="47216" spans="3:3" ht="15.6" x14ac:dyDescent="0.3">
      <c r="C47216" s="227"/>
    </row>
    <row r="47217" spans="3:3" ht="15.6" x14ac:dyDescent="0.3">
      <c r="C47217" s="227"/>
    </row>
    <row r="47218" spans="3:3" ht="15.6" x14ac:dyDescent="0.3">
      <c r="C47218" s="227"/>
    </row>
    <row r="47219" spans="3:3" ht="15.6" x14ac:dyDescent="0.3">
      <c r="C47219" s="227"/>
    </row>
    <row r="47220" spans="3:3" ht="15.6" x14ac:dyDescent="0.3">
      <c r="C47220" s="227"/>
    </row>
    <row r="47221" spans="3:3" ht="15.6" x14ac:dyDescent="0.3">
      <c r="C47221" s="227"/>
    </row>
    <row r="47222" spans="3:3" ht="15.6" x14ac:dyDescent="0.3">
      <c r="C47222" s="227"/>
    </row>
    <row r="47223" spans="3:3" ht="15.6" x14ac:dyDescent="0.3">
      <c r="C47223" s="227"/>
    </row>
    <row r="47224" spans="3:3" ht="15.6" x14ac:dyDescent="0.3">
      <c r="C47224" s="227"/>
    </row>
    <row r="47225" spans="3:3" ht="15.6" x14ac:dyDescent="0.3">
      <c r="C47225" s="227"/>
    </row>
    <row r="47226" spans="3:3" ht="15.6" x14ac:dyDescent="0.3">
      <c r="C47226" s="227"/>
    </row>
    <row r="47227" spans="3:3" ht="15.6" x14ac:dyDescent="0.3">
      <c r="C47227" s="227"/>
    </row>
    <row r="47228" spans="3:3" ht="15.6" x14ac:dyDescent="0.3">
      <c r="C47228" s="227"/>
    </row>
    <row r="47229" spans="3:3" ht="15.6" x14ac:dyDescent="0.3">
      <c r="C47229" s="227"/>
    </row>
    <row r="47230" spans="3:3" ht="15.6" x14ac:dyDescent="0.3">
      <c r="C47230" s="227"/>
    </row>
    <row r="47231" spans="3:3" ht="15.6" x14ac:dyDescent="0.3">
      <c r="C47231" s="227"/>
    </row>
    <row r="47232" spans="3:3" ht="15.6" x14ac:dyDescent="0.3">
      <c r="C47232" s="227"/>
    </row>
    <row r="47233" spans="3:3" ht="15.6" x14ac:dyDescent="0.3">
      <c r="C47233" s="227"/>
    </row>
    <row r="47234" spans="3:3" ht="15.6" x14ac:dyDescent="0.3">
      <c r="C47234" s="227"/>
    </row>
    <row r="47235" spans="3:3" ht="15.6" x14ac:dyDescent="0.3">
      <c r="C47235" s="227"/>
    </row>
    <row r="47236" spans="3:3" ht="15.6" x14ac:dyDescent="0.3">
      <c r="C47236" s="227"/>
    </row>
    <row r="47237" spans="3:3" ht="15.6" x14ac:dyDescent="0.3">
      <c r="C47237" s="227"/>
    </row>
    <row r="47238" spans="3:3" ht="15.6" x14ac:dyDescent="0.3">
      <c r="C47238" s="227"/>
    </row>
    <row r="47239" spans="3:3" ht="15.6" x14ac:dyDescent="0.3">
      <c r="C47239" s="227"/>
    </row>
    <row r="47240" spans="3:3" ht="15.6" x14ac:dyDescent="0.3">
      <c r="C47240" s="227"/>
    </row>
    <row r="47241" spans="3:3" ht="15.6" x14ac:dyDescent="0.3">
      <c r="C47241" s="227"/>
    </row>
    <row r="47242" spans="3:3" ht="15.6" x14ac:dyDescent="0.3">
      <c r="C47242" s="227"/>
    </row>
    <row r="47243" spans="3:3" ht="15.6" x14ac:dyDescent="0.3">
      <c r="C47243" s="227"/>
    </row>
    <row r="47244" spans="3:3" ht="15.6" x14ac:dyDescent="0.3">
      <c r="C47244" s="227"/>
    </row>
    <row r="47245" spans="3:3" ht="15.6" x14ac:dyDescent="0.3">
      <c r="C47245" s="227"/>
    </row>
    <row r="47246" spans="3:3" ht="15.6" x14ac:dyDescent="0.3">
      <c r="C47246" s="227"/>
    </row>
    <row r="47247" spans="3:3" ht="15.6" x14ac:dyDescent="0.3">
      <c r="C47247" s="227"/>
    </row>
    <row r="47248" spans="3:3" ht="15.6" x14ac:dyDescent="0.3">
      <c r="C47248" s="227"/>
    </row>
    <row r="47249" spans="3:3" ht="15.6" x14ac:dyDescent="0.3">
      <c r="C47249" s="227"/>
    </row>
    <row r="47250" spans="3:3" ht="15.6" x14ac:dyDescent="0.3">
      <c r="C47250" s="227"/>
    </row>
    <row r="47251" spans="3:3" ht="15.6" x14ac:dyDescent="0.3">
      <c r="C47251" s="227"/>
    </row>
    <row r="47252" spans="3:3" ht="15.6" x14ac:dyDescent="0.3">
      <c r="C47252" s="227"/>
    </row>
    <row r="47253" spans="3:3" ht="15.6" x14ac:dyDescent="0.3">
      <c r="C47253" s="227"/>
    </row>
    <row r="47254" spans="3:3" ht="15.6" x14ac:dyDescent="0.3">
      <c r="C47254" s="227"/>
    </row>
    <row r="47255" spans="3:3" ht="15.6" x14ac:dyDescent="0.3">
      <c r="C47255" s="227"/>
    </row>
    <row r="47256" spans="3:3" ht="15.6" x14ac:dyDescent="0.3">
      <c r="C47256" s="227"/>
    </row>
    <row r="47257" spans="3:3" ht="15.6" x14ac:dyDescent="0.3">
      <c r="C47257" s="227"/>
    </row>
    <row r="47258" spans="3:3" ht="15.6" x14ac:dyDescent="0.3">
      <c r="C47258" s="227"/>
    </row>
    <row r="47259" spans="3:3" ht="15.6" x14ac:dyDescent="0.3">
      <c r="C47259" s="227"/>
    </row>
    <row r="47260" spans="3:3" ht="15.6" x14ac:dyDescent="0.3">
      <c r="C47260" s="227"/>
    </row>
    <row r="47261" spans="3:3" ht="15.6" x14ac:dyDescent="0.3">
      <c r="C47261" s="227"/>
    </row>
    <row r="47262" spans="3:3" ht="15.6" x14ac:dyDescent="0.3">
      <c r="C47262" s="227"/>
    </row>
    <row r="47263" spans="3:3" ht="15.6" x14ac:dyDescent="0.3">
      <c r="C47263" s="227"/>
    </row>
    <row r="47264" spans="3:3" ht="15.6" x14ac:dyDescent="0.3">
      <c r="C47264" s="227"/>
    </row>
    <row r="47265" spans="3:3" ht="15.6" x14ac:dyDescent="0.3">
      <c r="C47265" s="227"/>
    </row>
    <row r="47266" spans="3:3" ht="15.6" x14ac:dyDescent="0.3">
      <c r="C47266" s="227"/>
    </row>
    <row r="47267" spans="3:3" ht="15.6" x14ac:dyDescent="0.3">
      <c r="C47267" s="227"/>
    </row>
    <row r="47268" spans="3:3" ht="15.6" x14ac:dyDescent="0.3">
      <c r="C47268" s="227"/>
    </row>
    <row r="47269" spans="3:3" ht="15.6" x14ac:dyDescent="0.3">
      <c r="C47269" s="227"/>
    </row>
    <row r="47270" spans="3:3" ht="15.6" x14ac:dyDescent="0.3">
      <c r="C47270" s="227"/>
    </row>
    <row r="47271" spans="3:3" ht="15.6" x14ac:dyDescent="0.3">
      <c r="C47271" s="227"/>
    </row>
    <row r="47272" spans="3:3" ht="15.6" x14ac:dyDescent="0.3">
      <c r="C47272" s="227"/>
    </row>
    <row r="47273" spans="3:3" ht="15.6" x14ac:dyDescent="0.3">
      <c r="C47273" s="227"/>
    </row>
    <row r="47274" spans="3:3" ht="15.6" x14ac:dyDescent="0.3">
      <c r="C47274" s="227"/>
    </row>
    <row r="47275" spans="3:3" ht="15.6" x14ac:dyDescent="0.3">
      <c r="C47275" s="227"/>
    </row>
    <row r="47276" spans="3:3" ht="15.6" x14ac:dyDescent="0.3">
      <c r="C47276" s="227"/>
    </row>
    <row r="47277" spans="3:3" ht="15.6" x14ac:dyDescent="0.3">
      <c r="C47277" s="227"/>
    </row>
    <row r="47278" spans="3:3" ht="15.6" x14ac:dyDescent="0.3">
      <c r="C47278" s="227"/>
    </row>
    <row r="47279" spans="3:3" ht="15.6" x14ac:dyDescent="0.3">
      <c r="C47279" s="227"/>
    </row>
    <row r="47280" spans="3:3" ht="15.6" x14ac:dyDescent="0.3">
      <c r="C47280" s="227"/>
    </row>
    <row r="47281" spans="3:3" ht="15.6" x14ac:dyDescent="0.3">
      <c r="C47281" s="227"/>
    </row>
    <row r="47282" spans="3:3" ht="15.6" x14ac:dyDescent="0.3">
      <c r="C47282" s="227"/>
    </row>
    <row r="47283" spans="3:3" ht="15.6" x14ac:dyDescent="0.3">
      <c r="C47283" s="227"/>
    </row>
    <row r="47284" spans="3:3" ht="15.6" x14ac:dyDescent="0.3">
      <c r="C47284" s="227"/>
    </row>
    <row r="47285" spans="3:3" ht="15.6" x14ac:dyDescent="0.3">
      <c r="C47285" s="227"/>
    </row>
    <row r="47286" spans="3:3" ht="15.6" x14ac:dyDescent="0.3">
      <c r="C47286" s="227"/>
    </row>
    <row r="47287" spans="3:3" ht="15.6" x14ac:dyDescent="0.3">
      <c r="C47287" s="227"/>
    </row>
    <row r="47288" spans="3:3" ht="15.6" x14ac:dyDescent="0.3">
      <c r="C47288" s="227"/>
    </row>
    <row r="47289" spans="3:3" ht="15.6" x14ac:dyDescent="0.3">
      <c r="C47289" s="227"/>
    </row>
    <row r="47290" spans="3:3" ht="15.6" x14ac:dyDescent="0.3">
      <c r="C47290" s="227"/>
    </row>
    <row r="47291" spans="3:3" ht="15.6" x14ac:dyDescent="0.3">
      <c r="C47291" s="227"/>
    </row>
    <row r="47292" spans="3:3" ht="15.6" x14ac:dyDescent="0.3">
      <c r="C47292" s="227"/>
    </row>
    <row r="47293" spans="3:3" ht="15.6" x14ac:dyDescent="0.3">
      <c r="C47293" s="227"/>
    </row>
    <row r="47294" spans="3:3" ht="15.6" x14ac:dyDescent="0.3">
      <c r="C47294" s="227"/>
    </row>
    <row r="47295" spans="3:3" ht="15.6" x14ac:dyDescent="0.3">
      <c r="C47295" s="227"/>
    </row>
    <row r="47296" spans="3:3" ht="15.6" x14ac:dyDescent="0.3">
      <c r="C47296" s="227"/>
    </row>
    <row r="47297" spans="3:3" ht="15.6" x14ac:dyDescent="0.3">
      <c r="C47297" s="227"/>
    </row>
    <row r="47298" spans="3:3" ht="15.6" x14ac:dyDescent="0.3">
      <c r="C47298" s="227"/>
    </row>
    <row r="47299" spans="3:3" ht="15.6" x14ac:dyDescent="0.3">
      <c r="C47299" s="227"/>
    </row>
    <row r="47300" spans="3:3" ht="15.6" x14ac:dyDescent="0.3">
      <c r="C47300" s="227"/>
    </row>
    <row r="47301" spans="3:3" ht="15.6" x14ac:dyDescent="0.3">
      <c r="C47301" s="227"/>
    </row>
    <row r="47302" spans="3:3" ht="15.6" x14ac:dyDescent="0.3">
      <c r="C47302" s="227"/>
    </row>
    <row r="47303" spans="3:3" ht="15.6" x14ac:dyDescent="0.3">
      <c r="C47303" s="227"/>
    </row>
    <row r="47304" spans="3:3" ht="15.6" x14ac:dyDescent="0.3">
      <c r="C47304" s="227"/>
    </row>
    <row r="47305" spans="3:3" ht="15.6" x14ac:dyDescent="0.3">
      <c r="C47305" s="227"/>
    </row>
    <row r="47306" spans="3:3" ht="15.6" x14ac:dyDescent="0.3">
      <c r="C47306" s="227"/>
    </row>
    <row r="47307" spans="3:3" ht="15.6" x14ac:dyDescent="0.3">
      <c r="C47307" s="227"/>
    </row>
    <row r="47308" spans="3:3" ht="15.6" x14ac:dyDescent="0.3">
      <c r="C47308" s="227"/>
    </row>
    <row r="47309" spans="3:3" ht="15.6" x14ac:dyDescent="0.3">
      <c r="C47309" s="227"/>
    </row>
    <row r="47310" spans="3:3" ht="15.6" x14ac:dyDescent="0.3">
      <c r="C47310" s="227"/>
    </row>
    <row r="47311" spans="3:3" ht="15.6" x14ac:dyDescent="0.3">
      <c r="C47311" s="227"/>
    </row>
    <row r="47312" spans="3:3" ht="15.6" x14ac:dyDescent="0.3">
      <c r="C47312" s="227"/>
    </row>
    <row r="47313" spans="3:3" ht="15.6" x14ac:dyDescent="0.3">
      <c r="C47313" s="227"/>
    </row>
    <row r="47314" spans="3:3" ht="15.6" x14ac:dyDescent="0.3">
      <c r="C47314" s="227"/>
    </row>
    <row r="47315" spans="3:3" ht="15.6" x14ac:dyDescent="0.3">
      <c r="C47315" s="227"/>
    </row>
    <row r="47316" spans="3:3" ht="15.6" x14ac:dyDescent="0.3">
      <c r="C47316" s="227"/>
    </row>
    <row r="47317" spans="3:3" ht="15.6" x14ac:dyDescent="0.3">
      <c r="C47317" s="227"/>
    </row>
    <row r="47318" spans="3:3" ht="15.6" x14ac:dyDescent="0.3">
      <c r="C47318" s="227"/>
    </row>
    <row r="47319" spans="3:3" ht="15.6" x14ac:dyDescent="0.3">
      <c r="C47319" s="227"/>
    </row>
    <row r="47320" spans="3:3" ht="15.6" x14ac:dyDescent="0.3">
      <c r="C47320" s="227"/>
    </row>
    <row r="47321" spans="3:3" ht="15.6" x14ac:dyDescent="0.3">
      <c r="C47321" s="227"/>
    </row>
    <row r="47322" spans="3:3" ht="15.6" x14ac:dyDescent="0.3">
      <c r="C47322" s="227"/>
    </row>
    <row r="47323" spans="3:3" ht="15.6" x14ac:dyDescent="0.3">
      <c r="C47323" s="227"/>
    </row>
    <row r="47324" spans="3:3" ht="15.6" x14ac:dyDescent="0.3">
      <c r="C47324" s="227"/>
    </row>
    <row r="47325" spans="3:3" ht="15.6" x14ac:dyDescent="0.3">
      <c r="C47325" s="227"/>
    </row>
    <row r="47326" spans="3:3" ht="15.6" x14ac:dyDescent="0.3">
      <c r="C47326" s="227"/>
    </row>
    <row r="47327" spans="3:3" ht="15.6" x14ac:dyDescent="0.3">
      <c r="C47327" s="227"/>
    </row>
    <row r="47328" spans="3:3" ht="15.6" x14ac:dyDescent="0.3">
      <c r="C47328" s="227"/>
    </row>
    <row r="47329" spans="3:3" ht="15.6" x14ac:dyDescent="0.3">
      <c r="C47329" s="227"/>
    </row>
    <row r="47330" spans="3:3" ht="15.6" x14ac:dyDescent="0.3">
      <c r="C47330" s="227"/>
    </row>
    <row r="47331" spans="3:3" ht="15.6" x14ac:dyDescent="0.3">
      <c r="C47331" s="227"/>
    </row>
    <row r="47332" spans="3:3" ht="15.6" x14ac:dyDescent="0.3">
      <c r="C47332" s="227"/>
    </row>
    <row r="47333" spans="3:3" ht="15.6" x14ac:dyDescent="0.3">
      <c r="C47333" s="227"/>
    </row>
    <row r="47334" spans="3:3" ht="15.6" x14ac:dyDescent="0.3">
      <c r="C47334" s="227"/>
    </row>
    <row r="47335" spans="3:3" ht="15.6" x14ac:dyDescent="0.3">
      <c r="C47335" s="227"/>
    </row>
    <row r="47336" spans="3:3" ht="15.6" x14ac:dyDescent="0.3">
      <c r="C47336" s="227"/>
    </row>
    <row r="47337" spans="3:3" ht="15.6" x14ac:dyDescent="0.3">
      <c r="C47337" s="227"/>
    </row>
    <row r="47338" spans="3:3" ht="15.6" x14ac:dyDescent="0.3">
      <c r="C47338" s="227"/>
    </row>
    <row r="47339" spans="3:3" ht="15.6" x14ac:dyDescent="0.3">
      <c r="C47339" s="227"/>
    </row>
    <row r="47340" spans="3:3" ht="15.6" x14ac:dyDescent="0.3">
      <c r="C47340" s="227"/>
    </row>
    <row r="47341" spans="3:3" ht="15.6" x14ac:dyDescent="0.3">
      <c r="C47341" s="227"/>
    </row>
    <row r="47342" spans="3:3" ht="15.6" x14ac:dyDescent="0.3">
      <c r="C47342" s="227"/>
    </row>
    <row r="47343" spans="3:3" ht="15.6" x14ac:dyDescent="0.3">
      <c r="C47343" s="227"/>
    </row>
    <row r="47344" spans="3:3" ht="15.6" x14ac:dyDescent="0.3">
      <c r="C47344" s="227"/>
    </row>
    <row r="47345" spans="3:3" ht="15.6" x14ac:dyDescent="0.3">
      <c r="C47345" s="227"/>
    </row>
    <row r="47346" spans="3:3" ht="15.6" x14ac:dyDescent="0.3">
      <c r="C47346" s="227"/>
    </row>
    <row r="47347" spans="3:3" ht="15.6" x14ac:dyDescent="0.3">
      <c r="C47347" s="227"/>
    </row>
    <row r="47348" spans="3:3" ht="15.6" x14ac:dyDescent="0.3">
      <c r="C47348" s="227"/>
    </row>
    <row r="47349" spans="3:3" ht="15.6" x14ac:dyDescent="0.3">
      <c r="C47349" s="227"/>
    </row>
    <row r="47350" spans="3:3" ht="15.6" x14ac:dyDescent="0.3">
      <c r="C47350" s="227"/>
    </row>
    <row r="47351" spans="3:3" ht="15.6" x14ac:dyDescent="0.3">
      <c r="C47351" s="227"/>
    </row>
    <row r="47352" spans="3:3" ht="15.6" x14ac:dyDescent="0.3">
      <c r="C47352" s="227"/>
    </row>
    <row r="47353" spans="3:3" ht="15.6" x14ac:dyDescent="0.3">
      <c r="C47353" s="227"/>
    </row>
    <row r="47354" spans="3:3" ht="15.6" x14ac:dyDescent="0.3">
      <c r="C47354" s="227"/>
    </row>
    <row r="47355" spans="3:3" ht="15.6" x14ac:dyDescent="0.3">
      <c r="C47355" s="227"/>
    </row>
    <row r="47356" spans="3:3" ht="15.6" x14ac:dyDescent="0.3">
      <c r="C47356" s="227"/>
    </row>
    <row r="47357" spans="3:3" ht="15.6" x14ac:dyDescent="0.3">
      <c r="C47357" s="227"/>
    </row>
    <row r="47358" spans="3:3" ht="15.6" x14ac:dyDescent="0.3">
      <c r="C47358" s="227"/>
    </row>
    <row r="47359" spans="3:3" ht="15.6" x14ac:dyDescent="0.3">
      <c r="C47359" s="227"/>
    </row>
    <row r="47360" spans="3:3" ht="15.6" x14ac:dyDescent="0.3">
      <c r="C47360" s="227"/>
    </row>
    <row r="47361" spans="3:3" ht="15.6" x14ac:dyDescent="0.3">
      <c r="C47361" s="227"/>
    </row>
    <row r="47362" spans="3:3" ht="15.6" x14ac:dyDescent="0.3">
      <c r="C47362" s="227"/>
    </row>
    <row r="47363" spans="3:3" ht="15.6" x14ac:dyDescent="0.3">
      <c r="C47363" s="227"/>
    </row>
    <row r="47364" spans="3:3" ht="15.6" x14ac:dyDescent="0.3">
      <c r="C47364" s="227"/>
    </row>
    <row r="47365" spans="3:3" ht="15.6" x14ac:dyDescent="0.3">
      <c r="C47365" s="227"/>
    </row>
    <row r="47366" spans="3:3" ht="15.6" x14ac:dyDescent="0.3">
      <c r="C47366" s="227"/>
    </row>
    <row r="47367" spans="3:3" ht="15.6" x14ac:dyDescent="0.3">
      <c r="C47367" s="227"/>
    </row>
    <row r="47368" spans="3:3" ht="15.6" x14ac:dyDescent="0.3">
      <c r="C47368" s="227"/>
    </row>
    <row r="47369" spans="3:3" ht="15.6" x14ac:dyDescent="0.3">
      <c r="C47369" s="227"/>
    </row>
    <row r="47370" spans="3:3" ht="15.6" x14ac:dyDescent="0.3">
      <c r="C47370" s="227"/>
    </row>
    <row r="47371" spans="3:3" ht="15.6" x14ac:dyDescent="0.3">
      <c r="C47371" s="227"/>
    </row>
    <row r="47372" spans="3:3" ht="15.6" x14ac:dyDescent="0.3">
      <c r="C47372" s="227"/>
    </row>
    <row r="47373" spans="3:3" ht="15.6" x14ac:dyDescent="0.3">
      <c r="C47373" s="227"/>
    </row>
    <row r="47374" spans="3:3" ht="15.6" x14ac:dyDescent="0.3">
      <c r="C47374" s="227"/>
    </row>
    <row r="47375" spans="3:3" ht="15.6" x14ac:dyDescent="0.3">
      <c r="C47375" s="227"/>
    </row>
    <row r="47376" spans="3:3" ht="15.6" x14ac:dyDescent="0.3">
      <c r="C47376" s="227"/>
    </row>
    <row r="47377" spans="3:3" ht="15.6" x14ac:dyDescent="0.3">
      <c r="C47377" s="227"/>
    </row>
    <row r="47378" spans="3:3" ht="15.6" x14ac:dyDescent="0.3">
      <c r="C47378" s="227"/>
    </row>
    <row r="47379" spans="3:3" ht="15.6" x14ac:dyDescent="0.3">
      <c r="C47379" s="227"/>
    </row>
    <row r="47380" spans="3:3" ht="15.6" x14ac:dyDescent="0.3">
      <c r="C47380" s="227"/>
    </row>
    <row r="47381" spans="3:3" ht="15.6" x14ac:dyDescent="0.3">
      <c r="C47381" s="227"/>
    </row>
    <row r="47382" spans="3:3" ht="15.6" x14ac:dyDescent="0.3">
      <c r="C47382" s="227"/>
    </row>
    <row r="47383" spans="3:3" ht="15.6" x14ac:dyDescent="0.3">
      <c r="C47383" s="227"/>
    </row>
    <row r="47384" spans="3:3" ht="15.6" x14ac:dyDescent="0.3">
      <c r="C47384" s="227"/>
    </row>
    <row r="47385" spans="3:3" ht="15.6" x14ac:dyDescent="0.3">
      <c r="C47385" s="227"/>
    </row>
    <row r="47386" spans="3:3" ht="15.6" x14ac:dyDescent="0.3">
      <c r="C47386" s="227"/>
    </row>
    <row r="47387" spans="3:3" ht="15.6" x14ac:dyDescent="0.3">
      <c r="C47387" s="227"/>
    </row>
    <row r="47388" spans="3:3" ht="15.6" x14ac:dyDescent="0.3">
      <c r="C47388" s="227"/>
    </row>
    <row r="47389" spans="3:3" ht="15.6" x14ac:dyDescent="0.3">
      <c r="C47389" s="227"/>
    </row>
    <row r="47390" spans="3:3" ht="15.6" x14ac:dyDescent="0.3">
      <c r="C47390" s="227"/>
    </row>
    <row r="47391" spans="3:3" ht="15.6" x14ac:dyDescent="0.3">
      <c r="C47391" s="227"/>
    </row>
    <row r="47392" spans="3:3" ht="15.6" x14ac:dyDescent="0.3">
      <c r="C47392" s="227"/>
    </row>
    <row r="47393" spans="3:3" ht="15.6" x14ac:dyDescent="0.3">
      <c r="C47393" s="227"/>
    </row>
    <row r="47394" spans="3:3" ht="15.6" x14ac:dyDescent="0.3">
      <c r="C47394" s="227"/>
    </row>
    <row r="47395" spans="3:3" ht="15.6" x14ac:dyDescent="0.3">
      <c r="C47395" s="227"/>
    </row>
    <row r="47396" spans="3:3" ht="15.6" x14ac:dyDescent="0.3">
      <c r="C47396" s="227"/>
    </row>
    <row r="47397" spans="3:3" ht="15.6" x14ac:dyDescent="0.3">
      <c r="C47397" s="227"/>
    </row>
    <row r="47398" spans="3:3" ht="15.6" x14ac:dyDescent="0.3">
      <c r="C47398" s="227"/>
    </row>
    <row r="47399" spans="3:3" ht="15.6" x14ac:dyDescent="0.3">
      <c r="C47399" s="227"/>
    </row>
    <row r="47400" spans="3:3" ht="15.6" x14ac:dyDescent="0.3">
      <c r="C47400" s="227"/>
    </row>
    <row r="47401" spans="3:3" ht="15.6" x14ac:dyDescent="0.3">
      <c r="C47401" s="227"/>
    </row>
    <row r="47402" spans="3:3" ht="15.6" x14ac:dyDescent="0.3">
      <c r="C47402" s="227"/>
    </row>
    <row r="47403" spans="3:3" ht="15.6" x14ac:dyDescent="0.3">
      <c r="C47403" s="227"/>
    </row>
    <row r="47404" spans="3:3" ht="15.6" x14ac:dyDescent="0.3">
      <c r="C47404" s="227"/>
    </row>
    <row r="47405" spans="3:3" ht="15.6" x14ac:dyDescent="0.3">
      <c r="C47405" s="227"/>
    </row>
    <row r="47406" spans="3:3" ht="15.6" x14ac:dyDescent="0.3">
      <c r="C47406" s="227"/>
    </row>
    <row r="47407" spans="3:3" ht="15.6" x14ac:dyDescent="0.3">
      <c r="C47407" s="227"/>
    </row>
    <row r="47408" spans="3:3" ht="15.6" x14ac:dyDescent="0.3">
      <c r="C47408" s="227"/>
    </row>
    <row r="47409" spans="3:3" ht="15.6" x14ac:dyDescent="0.3">
      <c r="C47409" s="227"/>
    </row>
    <row r="47410" spans="3:3" ht="15.6" x14ac:dyDescent="0.3">
      <c r="C47410" s="227"/>
    </row>
    <row r="47411" spans="3:3" ht="15.6" x14ac:dyDescent="0.3">
      <c r="C47411" s="227"/>
    </row>
    <row r="47412" spans="3:3" ht="15.6" x14ac:dyDescent="0.3">
      <c r="C47412" s="227"/>
    </row>
    <row r="47413" spans="3:3" ht="15.6" x14ac:dyDescent="0.3">
      <c r="C47413" s="227"/>
    </row>
    <row r="47414" spans="3:3" ht="15.6" x14ac:dyDescent="0.3">
      <c r="C47414" s="227"/>
    </row>
    <row r="47415" spans="3:3" ht="15.6" x14ac:dyDescent="0.3">
      <c r="C47415" s="227"/>
    </row>
    <row r="47416" spans="3:3" ht="15.6" x14ac:dyDescent="0.3">
      <c r="C47416" s="227"/>
    </row>
    <row r="47417" spans="3:3" ht="15.6" x14ac:dyDescent="0.3">
      <c r="C47417" s="227"/>
    </row>
    <row r="47418" spans="3:3" ht="15.6" x14ac:dyDescent="0.3">
      <c r="C47418" s="227"/>
    </row>
    <row r="47419" spans="3:3" ht="15.6" x14ac:dyDescent="0.3">
      <c r="C47419" s="227"/>
    </row>
    <row r="47420" spans="3:3" ht="15.6" x14ac:dyDescent="0.3">
      <c r="C47420" s="227"/>
    </row>
    <row r="47421" spans="3:3" ht="15.6" x14ac:dyDescent="0.3">
      <c r="C47421" s="227"/>
    </row>
    <row r="47422" spans="3:3" ht="15.6" x14ac:dyDescent="0.3">
      <c r="C47422" s="227"/>
    </row>
    <row r="47423" spans="3:3" ht="15.6" x14ac:dyDescent="0.3">
      <c r="C47423" s="227"/>
    </row>
    <row r="47424" spans="3:3" ht="15.6" x14ac:dyDescent="0.3">
      <c r="C47424" s="227"/>
    </row>
    <row r="47425" spans="3:3" ht="15.6" x14ac:dyDescent="0.3">
      <c r="C47425" s="227"/>
    </row>
    <row r="47426" spans="3:3" ht="15.6" x14ac:dyDescent="0.3">
      <c r="C47426" s="227"/>
    </row>
    <row r="47427" spans="3:3" ht="15.6" x14ac:dyDescent="0.3">
      <c r="C47427" s="227"/>
    </row>
    <row r="47428" spans="3:3" ht="15.6" x14ac:dyDescent="0.3">
      <c r="C47428" s="227"/>
    </row>
    <row r="47429" spans="3:3" ht="15.6" x14ac:dyDescent="0.3">
      <c r="C47429" s="227"/>
    </row>
    <row r="47430" spans="3:3" ht="15.6" x14ac:dyDescent="0.3">
      <c r="C47430" s="227"/>
    </row>
    <row r="47431" spans="3:3" ht="15.6" x14ac:dyDescent="0.3">
      <c r="C47431" s="227"/>
    </row>
    <row r="47432" spans="3:3" ht="15.6" x14ac:dyDescent="0.3">
      <c r="C47432" s="227"/>
    </row>
    <row r="47433" spans="3:3" ht="15.6" x14ac:dyDescent="0.3">
      <c r="C47433" s="227"/>
    </row>
    <row r="47434" spans="3:3" ht="15.6" x14ac:dyDescent="0.3">
      <c r="C47434" s="227"/>
    </row>
    <row r="47435" spans="3:3" ht="15.6" x14ac:dyDescent="0.3">
      <c r="C47435" s="227"/>
    </row>
    <row r="47436" spans="3:3" ht="15.6" x14ac:dyDescent="0.3">
      <c r="C47436" s="227"/>
    </row>
    <row r="47437" spans="3:3" ht="15.6" x14ac:dyDescent="0.3">
      <c r="C47437" s="227"/>
    </row>
    <row r="47438" spans="3:3" ht="15.6" x14ac:dyDescent="0.3">
      <c r="C47438" s="227"/>
    </row>
    <row r="47439" spans="3:3" ht="15.6" x14ac:dyDescent="0.3">
      <c r="C47439" s="227"/>
    </row>
    <row r="47440" spans="3:3" ht="15.6" x14ac:dyDescent="0.3">
      <c r="C47440" s="227"/>
    </row>
    <row r="47441" spans="3:3" ht="15.6" x14ac:dyDescent="0.3">
      <c r="C47441" s="227"/>
    </row>
    <row r="47442" spans="3:3" ht="15.6" x14ac:dyDescent="0.3">
      <c r="C47442" s="227"/>
    </row>
    <row r="47443" spans="3:3" ht="15.6" x14ac:dyDescent="0.3">
      <c r="C47443" s="227"/>
    </row>
    <row r="47444" spans="3:3" ht="15.6" x14ac:dyDescent="0.3">
      <c r="C47444" s="227"/>
    </row>
    <row r="47445" spans="3:3" ht="15.6" x14ac:dyDescent="0.3">
      <c r="C47445" s="227"/>
    </row>
    <row r="47446" spans="3:3" ht="15.6" x14ac:dyDescent="0.3">
      <c r="C47446" s="227"/>
    </row>
    <row r="47447" spans="3:3" ht="15.6" x14ac:dyDescent="0.3">
      <c r="C47447" s="227"/>
    </row>
    <row r="47448" spans="3:3" ht="15.6" x14ac:dyDescent="0.3">
      <c r="C47448" s="227"/>
    </row>
    <row r="47449" spans="3:3" ht="15.6" x14ac:dyDescent="0.3">
      <c r="C47449" s="227"/>
    </row>
    <row r="47450" spans="3:3" ht="15.6" x14ac:dyDescent="0.3">
      <c r="C47450" s="227"/>
    </row>
    <row r="47451" spans="3:3" ht="15.6" x14ac:dyDescent="0.3">
      <c r="C47451" s="227"/>
    </row>
    <row r="47452" spans="3:3" ht="15.6" x14ac:dyDescent="0.3">
      <c r="C47452" s="227"/>
    </row>
    <row r="47453" spans="3:3" ht="15.6" x14ac:dyDescent="0.3">
      <c r="C47453" s="227"/>
    </row>
    <row r="47454" spans="3:3" ht="15.6" x14ac:dyDescent="0.3">
      <c r="C47454" s="227"/>
    </row>
    <row r="47455" spans="3:3" ht="15.6" x14ac:dyDescent="0.3">
      <c r="C47455" s="227"/>
    </row>
    <row r="47456" spans="3:3" ht="15.6" x14ac:dyDescent="0.3">
      <c r="C47456" s="227"/>
    </row>
    <row r="47457" spans="3:3" ht="15.6" x14ac:dyDescent="0.3">
      <c r="C47457" s="227"/>
    </row>
    <row r="47458" spans="3:3" ht="15.6" x14ac:dyDescent="0.3">
      <c r="C47458" s="227"/>
    </row>
    <row r="47459" spans="3:3" ht="15.6" x14ac:dyDescent="0.3">
      <c r="C47459" s="227"/>
    </row>
    <row r="47460" spans="3:3" ht="15.6" x14ac:dyDescent="0.3">
      <c r="C47460" s="227"/>
    </row>
    <row r="47461" spans="3:3" ht="15.6" x14ac:dyDescent="0.3">
      <c r="C47461" s="227"/>
    </row>
    <row r="47462" spans="3:3" ht="15.6" x14ac:dyDescent="0.3">
      <c r="C47462" s="227"/>
    </row>
    <row r="47463" spans="3:3" ht="15.6" x14ac:dyDescent="0.3">
      <c r="C47463" s="227"/>
    </row>
    <row r="47464" spans="3:3" ht="15.6" x14ac:dyDescent="0.3">
      <c r="C47464" s="227"/>
    </row>
    <row r="47465" spans="3:3" ht="15.6" x14ac:dyDescent="0.3">
      <c r="C47465" s="227"/>
    </row>
    <row r="47466" spans="3:3" ht="15.6" x14ac:dyDescent="0.3">
      <c r="C47466" s="227"/>
    </row>
    <row r="47467" spans="3:3" ht="15.6" x14ac:dyDescent="0.3">
      <c r="C47467" s="227"/>
    </row>
    <row r="47468" spans="3:3" ht="15.6" x14ac:dyDescent="0.3">
      <c r="C47468" s="227"/>
    </row>
    <row r="47469" spans="3:3" ht="15.6" x14ac:dyDescent="0.3">
      <c r="C47469" s="227"/>
    </row>
    <row r="47470" spans="3:3" ht="15.6" x14ac:dyDescent="0.3">
      <c r="C47470" s="227"/>
    </row>
    <row r="47471" spans="3:3" ht="15.6" x14ac:dyDescent="0.3">
      <c r="C47471" s="227"/>
    </row>
    <row r="47472" spans="3:3" ht="15.6" x14ac:dyDescent="0.3">
      <c r="C47472" s="227"/>
    </row>
    <row r="47473" spans="3:3" ht="15.6" x14ac:dyDescent="0.3">
      <c r="C47473" s="227"/>
    </row>
    <row r="47474" spans="3:3" ht="15.6" x14ac:dyDescent="0.3">
      <c r="C47474" s="227"/>
    </row>
    <row r="47475" spans="3:3" ht="15.6" x14ac:dyDescent="0.3">
      <c r="C47475" s="227"/>
    </row>
    <row r="47476" spans="3:3" ht="15.6" x14ac:dyDescent="0.3">
      <c r="C47476" s="227"/>
    </row>
    <row r="47477" spans="3:3" ht="15.6" x14ac:dyDescent="0.3">
      <c r="C47477" s="227"/>
    </row>
    <row r="47478" spans="3:3" ht="15.6" x14ac:dyDescent="0.3">
      <c r="C47478" s="227"/>
    </row>
    <row r="47479" spans="3:3" ht="15.6" x14ac:dyDescent="0.3">
      <c r="C47479" s="227"/>
    </row>
    <row r="47480" spans="3:3" ht="15.6" x14ac:dyDescent="0.3">
      <c r="C47480" s="227"/>
    </row>
    <row r="47481" spans="3:3" ht="15.6" x14ac:dyDescent="0.3">
      <c r="C47481" s="227"/>
    </row>
    <row r="47482" spans="3:3" ht="15.6" x14ac:dyDescent="0.3">
      <c r="C47482" s="227"/>
    </row>
    <row r="47483" spans="3:3" ht="15.6" x14ac:dyDescent="0.3">
      <c r="C47483" s="227"/>
    </row>
    <row r="47484" spans="3:3" ht="15.6" x14ac:dyDescent="0.3">
      <c r="C47484" s="227"/>
    </row>
    <row r="47485" spans="3:3" ht="15.6" x14ac:dyDescent="0.3">
      <c r="C47485" s="227"/>
    </row>
    <row r="47486" spans="3:3" ht="15.6" x14ac:dyDescent="0.3">
      <c r="C47486" s="227"/>
    </row>
    <row r="47487" spans="3:3" ht="15.6" x14ac:dyDescent="0.3">
      <c r="C47487" s="227"/>
    </row>
    <row r="47488" spans="3:3" ht="15.6" x14ac:dyDescent="0.3">
      <c r="C47488" s="227"/>
    </row>
    <row r="47489" spans="3:3" ht="15.6" x14ac:dyDescent="0.3">
      <c r="C47489" s="227"/>
    </row>
    <row r="47490" spans="3:3" ht="15.6" x14ac:dyDescent="0.3">
      <c r="C47490" s="227"/>
    </row>
    <row r="47491" spans="3:3" ht="15.6" x14ac:dyDescent="0.3">
      <c r="C47491" s="227"/>
    </row>
    <row r="47492" spans="3:3" ht="15.6" x14ac:dyDescent="0.3">
      <c r="C47492" s="227"/>
    </row>
    <row r="47493" spans="3:3" ht="15.6" x14ac:dyDescent="0.3">
      <c r="C47493" s="227"/>
    </row>
    <row r="47494" spans="3:3" ht="15.6" x14ac:dyDescent="0.3">
      <c r="C47494" s="227"/>
    </row>
    <row r="47495" spans="3:3" ht="15.6" x14ac:dyDescent="0.3">
      <c r="C47495" s="227"/>
    </row>
    <row r="47496" spans="3:3" ht="15.6" x14ac:dyDescent="0.3">
      <c r="C47496" s="227"/>
    </row>
    <row r="47497" spans="3:3" ht="15.6" x14ac:dyDescent="0.3">
      <c r="C47497" s="227"/>
    </row>
    <row r="47498" spans="3:3" ht="15.6" x14ac:dyDescent="0.3">
      <c r="C47498" s="227"/>
    </row>
    <row r="47499" spans="3:3" ht="15.6" x14ac:dyDescent="0.3">
      <c r="C47499" s="227"/>
    </row>
    <row r="47500" spans="3:3" ht="15.6" x14ac:dyDescent="0.3">
      <c r="C47500" s="227"/>
    </row>
    <row r="47501" spans="3:3" ht="15.6" x14ac:dyDescent="0.3">
      <c r="C47501" s="227"/>
    </row>
    <row r="47502" spans="3:3" ht="15.6" x14ac:dyDescent="0.3">
      <c r="C47502" s="227"/>
    </row>
    <row r="47503" spans="3:3" ht="15.6" x14ac:dyDescent="0.3">
      <c r="C47503" s="227"/>
    </row>
    <row r="47504" spans="3:3" ht="15.6" x14ac:dyDescent="0.3">
      <c r="C47504" s="227"/>
    </row>
    <row r="47505" spans="3:3" ht="15.6" x14ac:dyDescent="0.3">
      <c r="C47505" s="227"/>
    </row>
    <row r="47506" spans="3:3" ht="15.6" x14ac:dyDescent="0.3">
      <c r="C47506" s="227"/>
    </row>
    <row r="47507" spans="3:3" ht="15.6" x14ac:dyDescent="0.3">
      <c r="C47507" s="227"/>
    </row>
    <row r="47508" spans="3:3" ht="15.6" x14ac:dyDescent="0.3">
      <c r="C47508" s="227"/>
    </row>
    <row r="47509" spans="3:3" ht="15.6" x14ac:dyDescent="0.3">
      <c r="C47509" s="227"/>
    </row>
    <row r="47510" spans="3:3" ht="15.6" x14ac:dyDescent="0.3">
      <c r="C47510" s="227"/>
    </row>
    <row r="47511" spans="3:3" ht="15.6" x14ac:dyDescent="0.3">
      <c r="C47511" s="227"/>
    </row>
    <row r="47512" spans="3:3" ht="15.6" x14ac:dyDescent="0.3">
      <c r="C47512" s="227"/>
    </row>
    <row r="47513" spans="3:3" ht="15.6" x14ac:dyDescent="0.3">
      <c r="C47513" s="227"/>
    </row>
    <row r="47514" spans="3:3" ht="15.6" x14ac:dyDescent="0.3">
      <c r="C47514" s="227"/>
    </row>
    <row r="47515" spans="3:3" ht="15.6" x14ac:dyDescent="0.3">
      <c r="C47515" s="227"/>
    </row>
    <row r="47516" spans="3:3" ht="15.6" x14ac:dyDescent="0.3">
      <c r="C47516" s="227"/>
    </row>
    <row r="47517" spans="3:3" ht="15.6" x14ac:dyDescent="0.3">
      <c r="C47517" s="227"/>
    </row>
    <row r="47518" spans="3:3" ht="15.6" x14ac:dyDescent="0.3">
      <c r="C47518" s="227"/>
    </row>
    <row r="47519" spans="3:3" ht="15.6" x14ac:dyDescent="0.3">
      <c r="C47519" s="227"/>
    </row>
    <row r="47520" spans="3:3" ht="15.6" x14ac:dyDescent="0.3">
      <c r="C47520" s="227"/>
    </row>
    <row r="47521" spans="3:3" ht="15.6" x14ac:dyDescent="0.3">
      <c r="C47521" s="227"/>
    </row>
    <row r="47522" spans="3:3" ht="15.6" x14ac:dyDescent="0.3">
      <c r="C47522" s="227"/>
    </row>
    <row r="47523" spans="3:3" ht="15.6" x14ac:dyDescent="0.3">
      <c r="C47523" s="227"/>
    </row>
    <row r="47524" spans="3:3" ht="15.6" x14ac:dyDescent="0.3">
      <c r="C47524" s="227"/>
    </row>
    <row r="47525" spans="3:3" ht="15.6" x14ac:dyDescent="0.3">
      <c r="C47525" s="227"/>
    </row>
    <row r="47526" spans="3:3" ht="15.6" x14ac:dyDescent="0.3">
      <c r="C47526" s="227"/>
    </row>
    <row r="47527" spans="3:3" ht="15.6" x14ac:dyDescent="0.3">
      <c r="C47527" s="227"/>
    </row>
    <row r="47528" spans="3:3" ht="15.6" x14ac:dyDescent="0.3">
      <c r="C47528" s="227"/>
    </row>
    <row r="47529" spans="3:3" ht="15.6" x14ac:dyDescent="0.3">
      <c r="C47529" s="227"/>
    </row>
    <row r="47530" spans="3:3" ht="15.6" x14ac:dyDescent="0.3">
      <c r="C47530" s="227"/>
    </row>
    <row r="47531" spans="3:3" ht="15.6" x14ac:dyDescent="0.3">
      <c r="C47531" s="227"/>
    </row>
    <row r="47532" spans="3:3" ht="15.6" x14ac:dyDescent="0.3">
      <c r="C47532" s="227"/>
    </row>
    <row r="47533" spans="3:3" ht="15.6" x14ac:dyDescent="0.3">
      <c r="C47533" s="227"/>
    </row>
    <row r="47534" spans="3:3" ht="15.6" x14ac:dyDescent="0.3">
      <c r="C47534" s="227"/>
    </row>
    <row r="47535" spans="3:3" ht="15.6" x14ac:dyDescent="0.3">
      <c r="C47535" s="227"/>
    </row>
    <row r="47536" spans="3:3" ht="15.6" x14ac:dyDescent="0.3">
      <c r="C47536" s="227"/>
    </row>
    <row r="47537" spans="3:3" ht="15.6" x14ac:dyDescent="0.3">
      <c r="C47537" s="227"/>
    </row>
    <row r="47538" spans="3:3" ht="15.6" x14ac:dyDescent="0.3">
      <c r="C47538" s="227"/>
    </row>
    <row r="47539" spans="3:3" ht="15.6" x14ac:dyDescent="0.3">
      <c r="C47539" s="227"/>
    </row>
    <row r="47540" spans="3:3" ht="15.6" x14ac:dyDescent="0.3">
      <c r="C47540" s="227"/>
    </row>
    <row r="47541" spans="3:3" ht="15.6" x14ac:dyDescent="0.3">
      <c r="C47541" s="227"/>
    </row>
    <row r="47542" spans="3:3" ht="15.6" x14ac:dyDescent="0.3">
      <c r="C47542" s="227"/>
    </row>
    <row r="47543" spans="3:3" ht="15.6" x14ac:dyDescent="0.3">
      <c r="C47543" s="227"/>
    </row>
    <row r="47544" spans="3:3" ht="15.6" x14ac:dyDescent="0.3">
      <c r="C47544" s="227"/>
    </row>
    <row r="47545" spans="3:3" ht="15.6" x14ac:dyDescent="0.3">
      <c r="C47545" s="227"/>
    </row>
    <row r="47546" spans="3:3" ht="15.6" x14ac:dyDescent="0.3">
      <c r="C47546" s="227"/>
    </row>
    <row r="47547" spans="3:3" ht="15.6" x14ac:dyDescent="0.3">
      <c r="C47547" s="227"/>
    </row>
    <row r="47548" spans="3:3" ht="15.6" x14ac:dyDescent="0.3">
      <c r="C47548" s="227"/>
    </row>
    <row r="47549" spans="3:3" ht="15.6" x14ac:dyDescent="0.3">
      <c r="C47549" s="227"/>
    </row>
    <row r="47550" spans="3:3" ht="15.6" x14ac:dyDescent="0.3">
      <c r="C47550" s="227"/>
    </row>
    <row r="47551" spans="3:3" ht="15.6" x14ac:dyDescent="0.3">
      <c r="C47551" s="227"/>
    </row>
    <row r="47552" spans="3:3" ht="15.6" x14ac:dyDescent="0.3">
      <c r="C47552" s="227"/>
    </row>
    <row r="47553" spans="3:3" ht="15.6" x14ac:dyDescent="0.3">
      <c r="C47553" s="227"/>
    </row>
    <row r="47554" spans="3:3" ht="15.6" x14ac:dyDescent="0.3">
      <c r="C47554" s="227"/>
    </row>
    <row r="47555" spans="3:3" ht="15.6" x14ac:dyDescent="0.3">
      <c r="C47555" s="227"/>
    </row>
    <row r="47556" spans="3:3" ht="15.6" x14ac:dyDescent="0.3">
      <c r="C47556" s="227"/>
    </row>
    <row r="47557" spans="3:3" ht="15.6" x14ac:dyDescent="0.3">
      <c r="C47557" s="227"/>
    </row>
    <row r="47558" spans="3:3" ht="15.6" x14ac:dyDescent="0.3">
      <c r="C47558" s="227"/>
    </row>
    <row r="47559" spans="3:3" ht="15.6" x14ac:dyDescent="0.3">
      <c r="C47559" s="227"/>
    </row>
    <row r="47560" spans="3:3" ht="15.6" x14ac:dyDescent="0.3">
      <c r="C47560" s="227"/>
    </row>
    <row r="47561" spans="3:3" ht="15.6" x14ac:dyDescent="0.3">
      <c r="C47561" s="227"/>
    </row>
    <row r="47562" spans="3:3" ht="15.6" x14ac:dyDescent="0.3">
      <c r="C47562" s="227"/>
    </row>
    <row r="47563" spans="3:3" ht="15.6" x14ac:dyDescent="0.3">
      <c r="C47563" s="227"/>
    </row>
    <row r="47564" spans="3:3" ht="15.6" x14ac:dyDescent="0.3">
      <c r="C47564" s="227"/>
    </row>
    <row r="47565" spans="3:3" ht="15.6" x14ac:dyDescent="0.3">
      <c r="C47565" s="227"/>
    </row>
    <row r="47566" spans="3:3" ht="15.6" x14ac:dyDescent="0.3">
      <c r="C47566" s="227"/>
    </row>
    <row r="47567" spans="3:3" ht="15.6" x14ac:dyDescent="0.3">
      <c r="C47567" s="227"/>
    </row>
    <row r="47568" spans="3:3" ht="15.6" x14ac:dyDescent="0.3">
      <c r="C47568" s="227"/>
    </row>
    <row r="47569" spans="3:3" ht="15.6" x14ac:dyDescent="0.3">
      <c r="C47569" s="227"/>
    </row>
    <row r="47570" spans="3:3" ht="15.6" x14ac:dyDescent="0.3">
      <c r="C47570" s="227"/>
    </row>
    <row r="47571" spans="3:3" ht="15.6" x14ac:dyDescent="0.3">
      <c r="C47571" s="227"/>
    </row>
    <row r="47572" spans="3:3" ht="15.6" x14ac:dyDescent="0.3">
      <c r="C47572" s="227"/>
    </row>
    <row r="47573" spans="3:3" ht="15.6" x14ac:dyDescent="0.3">
      <c r="C47573" s="227"/>
    </row>
    <row r="47574" spans="3:3" ht="15.6" x14ac:dyDescent="0.3">
      <c r="C47574" s="227"/>
    </row>
    <row r="47575" spans="3:3" ht="15.6" x14ac:dyDescent="0.3">
      <c r="C47575" s="227"/>
    </row>
    <row r="47576" spans="3:3" ht="15.6" x14ac:dyDescent="0.3">
      <c r="C47576" s="227"/>
    </row>
    <row r="47577" spans="3:3" ht="15.6" x14ac:dyDescent="0.3">
      <c r="C47577" s="227"/>
    </row>
    <row r="47578" spans="3:3" ht="15.6" x14ac:dyDescent="0.3">
      <c r="C47578" s="227"/>
    </row>
    <row r="47579" spans="3:3" ht="15.6" x14ac:dyDescent="0.3">
      <c r="C47579" s="227"/>
    </row>
    <row r="47580" spans="3:3" ht="15.6" x14ac:dyDescent="0.3">
      <c r="C47580" s="227"/>
    </row>
    <row r="47581" spans="3:3" ht="15.6" x14ac:dyDescent="0.3">
      <c r="C47581" s="227"/>
    </row>
    <row r="47582" spans="3:3" ht="15.6" x14ac:dyDescent="0.3">
      <c r="C47582" s="227"/>
    </row>
    <row r="47583" spans="3:3" ht="15.6" x14ac:dyDescent="0.3">
      <c r="C47583" s="227"/>
    </row>
    <row r="47584" spans="3:3" ht="15.6" x14ac:dyDescent="0.3">
      <c r="C47584" s="227"/>
    </row>
    <row r="47585" spans="3:3" ht="15.6" x14ac:dyDescent="0.3">
      <c r="C47585" s="227"/>
    </row>
    <row r="47586" spans="3:3" ht="15.6" x14ac:dyDescent="0.3">
      <c r="C47586" s="227"/>
    </row>
    <row r="47587" spans="3:3" ht="15.6" x14ac:dyDescent="0.3">
      <c r="C47587" s="227"/>
    </row>
    <row r="47588" spans="3:3" ht="15.6" x14ac:dyDescent="0.3">
      <c r="C47588" s="227"/>
    </row>
    <row r="47589" spans="3:3" ht="15.6" x14ac:dyDescent="0.3">
      <c r="C47589" s="227"/>
    </row>
    <row r="47590" spans="3:3" ht="15.6" x14ac:dyDescent="0.3">
      <c r="C47590" s="227"/>
    </row>
    <row r="47591" spans="3:3" ht="15.6" x14ac:dyDescent="0.3">
      <c r="C47591" s="227"/>
    </row>
    <row r="47592" spans="3:3" ht="15.6" x14ac:dyDescent="0.3">
      <c r="C47592" s="227"/>
    </row>
    <row r="47593" spans="3:3" ht="15.6" x14ac:dyDescent="0.3">
      <c r="C47593" s="227"/>
    </row>
    <row r="47594" spans="3:3" ht="15.6" x14ac:dyDescent="0.3">
      <c r="C47594" s="227"/>
    </row>
    <row r="47595" spans="3:3" ht="15.6" x14ac:dyDescent="0.3">
      <c r="C47595" s="227"/>
    </row>
    <row r="47596" spans="3:3" ht="15.6" x14ac:dyDescent="0.3">
      <c r="C47596" s="227"/>
    </row>
    <row r="47597" spans="3:3" ht="15.6" x14ac:dyDescent="0.3">
      <c r="C47597" s="227"/>
    </row>
    <row r="47598" spans="3:3" ht="15.6" x14ac:dyDescent="0.3">
      <c r="C47598" s="227"/>
    </row>
    <row r="47599" spans="3:3" ht="15.6" x14ac:dyDescent="0.3">
      <c r="C47599" s="227"/>
    </row>
    <row r="47600" spans="3:3" ht="15.6" x14ac:dyDescent="0.3">
      <c r="C47600" s="227"/>
    </row>
    <row r="47601" spans="3:3" ht="15.6" x14ac:dyDescent="0.3">
      <c r="C47601" s="227"/>
    </row>
    <row r="47602" spans="3:3" ht="15.6" x14ac:dyDescent="0.3">
      <c r="C47602" s="227"/>
    </row>
    <row r="47603" spans="3:3" ht="15.6" x14ac:dyDescent="0.3">
      <c r="C47603" s="227"/>
    </row>
    <row r="47604" spans="3:3" ht="15.6" x14ac:dyDescent="0.3">
      <c r="C47604" s="227"/>
    </row>
    <row r="47605" spans="3:3" ht="15.6" x14ac:dyDescent="0.3">
      <c r="C47605" s="227"/>
    </row>
    <row r="47606" spans="3:3" ht="15.6" x14ac:dyDescent="0.3">
      <c r="C47606" s="227"/>
    </row>
    <row r="47607" spans="3:3" ht="15.6" x14ac:dyDescent="0.3">
      <c r="C47607" s="227"/>
    </row>
    <row r="47608" spans="3:3" ht="15.6" x14ac:dyDescent="0.3">
      <c r="C47608" s="227"/>
    </row>
    <row r="47609" spans="3:3" ht="15.6" x14ac:dyDescent="0.3">
      <c r="C47609" s="227"/>
    </row>
    <row r="47610" spans="3:3" ht="15.6" x14ac:dyDescent="0.3">
      <c r="C47610" s="227"/>
    </row>
    <row r="47611" spans="3:3" ht="15.6" x14ac:dyDescent="0.3">
      <c r="C47611" s="227"/>
    </row>
    <row r="47612" spans="3:3" ht="15.6" x14ac:dyDescent="0.3">
      <c r="C47612" s="227"/>
    </row>
    <row r="47613" spans="3:3" ht="15.6" x14ac:dyDescent="0.3">
      <c r="C47613" s="227"/>
    </row>
    <row r="47614" spans="3:3" ht="15.6" x14ac:dyDescent="0.3">
      <c r="C47614" s="227"/>
    </row>
    <row r="47615" spans="3:3" ht="15.6" x14ac:dyDescent="0.3">
      <c r="C47615" s="227"/>
    </row>
    <row r="47616" spans="3:3" ht="15.6" x14ac:dyDescent="0.3">
      <c r="C47616" s="227"/>
    </row>
    <row r="47617" spans="3:3" ht="15.6" x14ac:dyDescent="0.3">
      <c r="C47617" s="227"/>
    </row>
    <row r="47618" spans="3:3" ht="15.6" x14ac:dyDescent="0.3">
      <c r="C47618" s="227"/>
    </row>
    <row r="47619" spans="3:3" ht="15.6" x14ac:dyDescent="0.3">
      <c r="C47619" s="227"/>
    </row>
    <row r="47620" spans="3:3" ht="15.6" x14ac:dyDescent="0.3">
      <c r="C47620" s="227"/>
    </row>
    <row r="47621" spans="3:3" ht="15.6" x14ac:dyDescent="0.3">
      <c r="C47621" s="227"/>
    </row>
    <row r="47622" spans="3:3" ht="15.6" x14ac:dyDescent="0.3">
      <c r="C47622" s="227"/>
    </row>
    <row r="47623" spans="3:3" ht="15.6" x14ac:dyDescent="0.3">
      <c r="C47623" s="227"/>
    </row>
    <row r="47624" spans="3:3" ht="15.6" x14ac:dyDescent="0.3">
      <c r="C47624" s="227"/>
    </row>
    <row r="47625" spans="3:3" ht="15.6" x14ac:dyDescent="0.3">
      <c r="C47625" s="227"/>
    </row>
    <row r="47626" spans="3:3" ht="15.6" x14ac:dyDescent="0.3">
      <c r="C47626" s="227"/>
    </row>
    <row r="47627" spans="3:3" ht="15.6" x14ac:dyDescent="0.3">
      <c r="C47627" s="227"/>
    </row>
    <row r="47628" spans="3:3" ht="15.6" x14ac:dyDescent="0.3">
      <c r="C47628" s="227"/>
    </row>
    <row r="47629" spans="3:3" ht="15.6" x14ac:dyDescent="0.3">
      <c r="C47629" s="227"/>
    </row>
    <row r="47630" spans="3:3" ht="15.6" x14ac:dyDescent="0.3">
      <c r="C47630" s="227"/>
    </row>
    <row r="47631" spans="3:3" ht="15.6" x14ac:dyDescent="0.3">
      <c r="C47631" s="227"/>
    </row>
    <row r="47632" spans="3:3" ht="15.6" x14ac:dyDescent="0.3">
      <c r="C47632" s="227"/>
    </row>
    <row r="47633" spans="3:3" ht="15.6" x14ac:dyDescent="0.3">
      <c r="C47633" s="227"/>
    </row>
    <row r="47634" spans="3:3" ht="15.6" x14ac:dyDescent="0.3">
      <c r="C47634" s="227"/>
    </row>
    <row r="47635" spans="3:3" ht="15.6" x14ac:dyDescent="0.3">
      <c r="C47635" s="227"/>
    </row>
    <row r="47636" spans="3:3" ht="15.6" x14ac:dyDescent="0.3">
      <c r="C47636" s="227"/>
    </row>
    <row r="47637" spans="3:3" ht="15.6" x14ac:dyDescent="0.3">
      <c r="C47637" s="227"/>
    </row>
    <row r="47638" spans="3:3" ht="15.6" x14ac:dyDescent="0.3">
      <c r="C47638" s="227"/>
    </row>
    <row r="47639" spans="3:3" ht="15.6" x14ac:dyDescent="0.3">
      <c r="C47639" s="227"/>
    </row>
    <row r="47640" spans="3:3" ht="15.6" x14ac:dyDescent="0.3">
      <c r="C47640" s="227"/>
    </row>
    <row r="47641" spans="3:3" ht="15.6" x14ac:dyDescent="0.3">
      <c r="C47641" s="227"/>
    </row>
    <row r="47642" spans="3:3" ht="15.6" x14ac:dyDescent="0.3">
      <c r="C47642" s="227"/>
    </row>
    <row r="47643" spans="3:3" ht="15.6" x14ac:dyDescent="0.3">
      <c r="C47643" s="227"/>
    </row>
    <row r="47644" spans="3:3" ht="15.6" x14ac:dyDescent="0.3">
      <c r="C47644" s="227"/>
    </row>
    <row r="47645" spans="3:3" ht="15.6" x14ac:dyDescent="0.3">
      <c r="C47645" s="227"/>
    </row>
    <row r="47646" spans="3:3" ht="15.6" x14ac:dyDescent="0.3">
      <c r="C47646" s="227"/>
    </row>
    <row r="47647" spans="3:3" ht="15.6" x14ac:dyDescent="0.3">
      <c r="C47647" s="227"/>
    </row>
    <row r="47648" spans="3:3" ht="15.6" x14ac:dyDescent="0.3">
      <c r="C47648" s="227"/>
    </row>
    <row r="47649" spans="3:3" ht="15.6" x14ac:dyDescent="0.3">
      <c r="C47649" s="227"/>
    </row>
    <row r="47650" spans="3:3" ht="15.6" x14ac:dyDescent="0.3">
      <c r="C47650" s="227"/>
    </row>
    <row r="47651" spans="3:3" ht="15.6" x14ac:dyDescent="0.3">
      <c r="C47651" s="227"/>
    </row>
    <row r="47652" spans="3:3" ht="15.6" x14ac:dyDescent="0.3">
      <c r="C47652" s="227"/>
    </row>
    <row r="47653" spans="3:3" ht="15.6" x14ac:dyDescent="0.3">
      <c r="C47653" s="227"/>
    </row>
    <row r="47654" spans="3:3" ht="15.6" x14ac:dyDescent="0.3">
      <c r="C47654" s="227"/>
    </row>
    <row r="47655" spans="3:3" ht="15.6" x14ac:dyDescent="0.3">
      <c r="C47655" s="227"/>
    </row>
    <row r="47656" spans="3:3" ht="15.6" x14ac:dyDescent="0.3">
      <c r="C47656" s="227"/>
    </row>
    <row r="47657" spans="3:3" ht="15.6" x14ac:dyDescent="0.3">
      <c r="C47657" s="227"/>
    </row>
    <row r="47658" spans="3:3" ht="15.6" x14ac:dyDescent="0.3">
      <c r="C47658" s="227"/>
    </row>
    <row r="47659" spans="3:3" ht="15.6" x14ac:dyDescent="0.3">
      <c r="C47659" s="227"/>
    </row>
    <row r="47660" spans="3:3" ht="15.6" x14ac:dyDescent="0.3">
      <c r="C47660" s="227"/>
    </row>
    <row r="47661" spans="3:3" ht="15.6" x14ac:dyDescent="0.3">
      <c r="C47661" s="227"/>
    </row>
    <row r="47662" spans="3:3" ht="15.6" x14ac:dyDescent="0.3">
      <c r="C47662" s="227"/>
    </row>
    <row r="47663" spans="3:3" ht="15.6" x14ac:dyDescent="0.3">
      <c r="C47663" s="227"/>
    </row>
    <row r="47664" spans="3:3" ht="15.6" x14ac:dyDescent="0.3">
      <c r="C47664" s="227"/>
    </row>
    <row r="47665" spans="3:3" ht="15.6" x14ac:dyDescent="0.3">
      <c r="C47665" s="227"/>
    </row>
    <row r="47666" spans="3:3" ht="15.6" x14ac:dyDescent="0.3">
      <c r="C47666" s="227"/>
    </row>
    <row r="47667" spans="3:3" ht="15.6" x14ac:dyDescent="0.3">
      <c r="C47667" s="227"/>
    </row>
    <row r="47668" spans="3:3" ht="15.6" x14ac:dyDescent="0.3">
      <c r="C47668" s="227"/>
    </row>
    <row r="47669" spans="3:3" ht="15.6" x14ac:dyDescent="0.3">
      <c r="C47669" s="227"/>
    </row>
    <row r="47670" spans="3:3" ht="15.6" x14ac:dyDescent="0.3">
      <c r="C47670" s="227"/>
    </row>
    <row r="47671" spans="3:3" ht="15.6" x14ac:dyDescent="0.3">
      <c r="C47671" s="227"/>
    </row>
    <row r="47672" spans="3:3" ht="15.6" x14ac:dyDescent="0.3">
      <c r="C47672" s="227"/>
    </row>
    <row r="47673" spans="3:3" ht="15.6" x14ac:dyDescent="0.3">
      <c r="C47673" s="227"/>
    </row>
    <row r="47674" spans="3:3" ht="15.6" x14ac:dyDescent="0.3">
      <c r="C47674" s="227"/>
    </row>
    <row r="47675" spans="3:3" ht="15.6" x14ac:dyDescent="0.3">
      <c r="C47675" s="227"/>
    </row>
    <row r="47676" spans="3:3" ht="15.6" x14ac:dyDescent="0.3">
      <c r="C47676" s="227"/>
    </row>
    <row r="47677" spans="3:3" ht="15.6" x14ac:dyDescent="0.3">
      <c r="C47677" s="227"/>
    </row>
    <row r="47678" spans="3:3" ht="15.6" x14ac:dyDescent="0.3">
      <c r="C47678" s="227"/>
    </row>
    <row r="47679" spans="3:3" ht="15.6" x14ac:dyDescent="0.3">
      <c r="C47679" s="227"/>
    </row>
    <row r="47680" spans="3:3" ht="15.6" x14ac:dyDescent="0.3">
      <c r="C47680" s="227"/>
    </row>
    <row r="47681" spans="3:3" ht="15.6" x14ac:dyDescent="0.3">
      <c r="C47681" s="227"/>
    </row>
    <row r="47682" spans="3:3" ht="15.6" x14ac:dyDescent="0.3">
      <c r="C47682" s="227"/>
    </row>
    <row r="47683" spans="3:3" ht="15.6" x14ac:dyDescent="0.3">
      <c r="C47683" s="227"/>
    </row>
    <row r="47684" spans="3:3" ht="15.6" x14ac:dyDescent="0.3">
      <c r="C47684" s="227"/>
    </row>
    <row r="47685" spans="3:3" ht="15.6" x14ac:dyDescent="0.3">
      <c r="C47685" s="227"/>
    </row>
    <row r="47686" spans="3:3" ht="15.6" x14ac:dyDescent="0.3">
      <c r="C47686" s="227"/>
    </row>
    <row r="47687" spans="3:3" ht="15.6" x14ac:dyDescent="0.3">
      <c r="C47687" s="227"/>
    </row>
    <row r="47688" spans="3:3" ht="15.6" x14ac:dyDescent="0.3">
      <c r="C47688" s="227"/>
    </row>
    <row r="47689" spans="3:3" ht="15.6" x14ac:dyDescent="0.3">
      <c r="C47689" s="227"/>
    </row>
    <row r="47690" spans="3:3" ht="15.6" x14ac:dyDescent="0.3">
      <c r="C47690" s="227"/>
    </row>
    <row r="47691" spans="3:3" ht="15.6" x14ac:dyDescent="0.3">
      <c r="C47691" s="227"/>
    </row>
    <row r="47692" spans="3:3" ht="15.6" x14ac:dyDescent="0.3">
      <c r="C47692" s="227"/>
    </row>
    <row r="47693" spans="3:3" ht="15.6" x14ac:dyDescent="0.3">
      <c r="C47693" s="227"/>
    </row>
    <row r="47694" spans="3:3" ht="15.6" x14ac:dyDescent="0.3">
      <c r="C47694" s="227"/>
    </row>
    <row r="47695" spans="3:3" ht="15.6" x14ac:dyDescent="0.3">
      <c r="C47695" s="227"/>
    </row>
    <row r="47696" spans="3:3" ht="15.6" x14ac:dyDescent="0.3">
      <c r="C47696" s="227"/>
    </row>
    <row r="47697" spans="3:3" ht="15.6" x14ac:dyDescent="0.3">
      <c r="C47697" s="227"/>
    </row>
    <row r="47698" spans="3:3" ht="15.6" x14ac:dyDescent="0.3">
      <c r="C47698" s="227"/>
    </row>
    <row r="47699" spans="3:3" ht="15.6" x14ac:dyDescent="0.3">
      <c r="C47699" s="227"/>
    </row>
    <row r="47700" spans="3:3" ht="15.6" x14ac:dyDescent="0.3">
      <c r="C47700" s="227"/>
    </row>
    <row r="47701" spans="3:3" ht="15.6" x14ac:dyDescent="0.3">
      <c r="C47701" s="227"/>
    </row>
    <row r="47702" spans="3:3" ht="15.6" x14ac:dyDescent="0.3">
      <c r="C47702" s="227"/>
    </row>
    <row r="47703" spans="3:3" ht="15.6" x14ac:dyDescent="0.3">
      <c r="C47703" s="227"/>
    </row>
    <row r="47704" spans="3:3" ht="15.6" x14ac:dyDescent="0.3">
      <c r="C47704" s="227"/>
    </row>
    <row r="47705" spans="3:3" ht="15.6" x14ac:dyDescent="0.3">
      <c r="C47705" s="227"/>
    </row>
    <row r="47706" spans="3:3" ht="15.6" x14ac:dyDescent="0.3">
      <c r="C47706" s="227"/>
    </row>
    <row r="47707" spans="3:3" ht="15.6" x14ac:dyDescent="0.3">
      <c r="C47707" s="227"/>
    </row>
    <row r="47708" spans="3:3" ht="15.6" x14ac:dyDescent="0.3">
      <c r="C47708" s="227"/>
    </row>
    <row r="47709" spans="3:3" ht="15.6" x14ac:dyDescent="0.3">
      <c r="C47709" s="227"/>
    </row>
    <row r="47710" spans="3:3" ht="15.6" x14ac:dyDescent="0.3">
      <c r="C47710" s="227"/>
    </row>
    <row r="47711" spans="3:3" ht="15.6" x14ac:dyDescent="0.3">
      <c r="C47711" s="227"/>
    </row>
    <row r="47712" spans="3:3" ht="15.6" x14ac:dyDescent="0.3">
      <c r="C47712" s="227"/>
    </row>
    <row r="47713" spans="3:3" ht="15.6" x14ac:dyDescent="0.3">
      <c r="C47713" s="227"/>
    </row>
    <row r="47714" spans="3:3" ht="15.6" x14ac:dyDescent="0.3">
      <c r="C47714" s="227"/>
    </row>
    <row r="47715" spans="3:3" ht="15.6" x14ac:dyDescent="0.3">
      <c r="C47715" s="227"/>
    </row>
    <row r="47716" spans="3:3" ht="15.6" x14ac:dyDescent="0.3">
      <c r="C47716" s="227"/>
    </row>
    <row r="47717" spans="3:3" ht="15.6" x14ac:dyDescent="0.3">
      <c r="C47717" s="227"/>
    </row>
    <row r="47718" spans="3:3" ht="15.6" x14ac:dyDescent="0.3">
      <c r="C47718" s="227"/>
    </row>
    <row r="47719" spans="3:3" ht="15.6" x14ac:dyDescent="0.3">
      <c r="C47719" s="227"/>
    </row>
    <row r="47720" spans="3:3" ht="15.6" x14ac:dyDescent="0.3">
      <c r="C47720" s="227"/>
    </row>
    <row r="47721" spans="3:3" ht="15.6" x14ac:dyDescent="0.3">
      <c r="C47721" s="227"/>
    </row>
    <row r="47722" spans="3:3" ht="15.6" x14ac:dyDescent="0.3">
      <c r="C47722" s="227"/>
    </row>
    <row r="47723" spans="3:3" ht="15.6" x14ac:dyDescent="0.3">
      <c r="C47723" s="227"/>
    </row>
    <row r="47724" spans="3:3" ht="15.6" x14ac:dyDescent="0.3">
      <c r="C47724" s="227"/>
    </row>
    <row r="47725" spans="3:3" ht="15.6" x14ac:dyDescent="0.3">
      <c r="C47725" s="227"/>
    </row>
    <row r="47726" spans="3:3" ht="15.6" x14ac:dyDescent="0.3">
      <c r="C47726" s="227"/>
    </row>
    <row r="47727" spans="3:3" ht="15.6" x14ac:dyDescent="0.3">
      <c r="C47727" s="227"/>
    </row>
    <row r="47728" spans="3:3" ht="15.6" x14ac:dyDescent="0.3">
      <c r="C47728" s="227"/>
    </row>
    <row r="47729" spans="3:3" ht="15.6" x14ac:dyDescent="0.3">
      <c r="C47729" s="227"/>
    </row>
    <row r="47730" spans="3:3" ht="15.6" x14ac:dyDescent="0.3">
      <c r="C47730" s="227"/>
    </row>
    <row r="47731" spans="3:3" ht="15.6" x14ac:dyDescent="0.3">
      <c r="C47731" s="227"/>
    </row>
    <row r="47732" spans="3:3" ht="15.6" x14ac:dyDescent="0.3">
      <c r="C47732" s="227"/>
    </row>
    <row r="47733" spans="3:3" ht="15.6" x14ac:dyDescent="0.3">
      <c r="C47733" s="227"/>
    </row>
    <row r="47734" spans="3:3" ht="15.6" x14ac:dyDescent="0.3">
      <c r="C47734" s="227"/>
    </row>
    <row r="47735" spans="3:3" ht="15.6" x14ac:dyDescent="0.3">
      <c r="C47735" s="227"/>
    </row>
    <row r="47736" spans="3:3" ht="15.6" x14ac:dyDescent="0.3">
      <c r="C47736" s="227"/>
    </row>
    <row r="47737" spans="3:3" ht="15.6" x14ac:dyDescent="0.3">
      <c r="C47737" s="227"/>
    </row>
    <row r="47738" spans="3:3" ht="15.6" x14ac:dyDescent="0.3">
      <c r="C47738" s="227"/>
    </row>
    <row r="47739" spans="3:3" ht="15.6" x14ac:dyDescent="0.3">
      <c r="C47739" s="227"/>
    </row>
    <row r="47740" spans="3:3" ht="15.6" x14ac:dyDescent="0.3">
      <c r="C47740" s="227"/>
    </row>
    <row r="47741" spans="3:3" ht="15.6" x14ac:dyDescent="0.3">
      <c r="C47741" s="227"/>
    </row>
    <row r="47742" spans="3:3" ht="15.6" x14ac:dyDescent="0.3">
      <c r="C47742" s="227"/>
    </row>
    <row r="47743" spans="3:3" ht="15.6" x14ac:dyDescent="0.3">
      <c r="C47743" s="227"/>
    </row>
    <row r="47744" spans="3:3" ht="15.6" x14ac:dyDescent="0.3">
      <c r="C47744" s="227"/>
    </row>
    <row r="47745" spans="3:3" ht="15.6" x14ac:dyDescent="0.3">
      <c r="C47745" s="227"/>
    </row>
    <row r="47746" spans="3:3" ht="15.6" x14ac:dyDescent="0.3">
      <c r="C47746" s="227"/>
    </row>
    <row r="47747" spans="3:3" ht="15.6" x14ac:dyDescent="0.3">
      <c r="C47747" s="227"/>
    </row>
    <row r="47748" spans="3:3" ht="15.6" x14ac:dyDescent="0.3">
      <c r="C47748" s="227"/>
    </row>
    <row r="47749" spans="3:3" ht="15.6" x14ac:dyDescent="0.3">
      <c r="C47749" s="227"/>
    </row>
    <row r="47750" spans="3:3" ht="15.6" x14ac:dyDescent="0.3">
      <c r="C47750" s="227"/>
    </row>
    <row r="47751" spans="3:3" ht="15.6" x14ac:dyDescent="0.3">
      <c r="C47751" s="227"/>
    </row>
    <row r="47752" spans="3:3" ht="15.6" x14ac:dyDescent="0.3">
      <c r="C47752" s="227"/>
    </row>
    <row r="47753" spans="3:3" ht="15.6" x14ac:dyDescent="0.3">
      <c r="C47753" s="227"/>
    </row>
    <row r="47754" spans="3:3" ht="15.6" x14ac:dyDescent="0.3">
      <c r="C47754" s="227"/>
    </row>
    <row r="47755" spans="3:3" ht="15.6" x14ac:dyDescent="0.3">
      <c r="C47755" s="227"/>
    </row>
    <row r="47756" spans="3:3" ht="15.6" x14ac:dyDescent="0.3">
      <c r="C47756" s="227"/>
    </row>
    <row r="47757" spans="3:3" ht="15.6" x14ac:dyDescent="0.3">
      <c r="C47757" s="227"/>
    </row>
    <row r="47758" spans="3:3" ht="15.6" x14ac:dyDescent="0.3">
      <c r="C47758" s="227"/>
    </row>
    <row r="47759" spans="3:3" ht="15.6" x14ac:dyDescent="0.3">
      <c r="C47759" s="227"/>
    </row>
    <row r="47760" spans="3:3" ht="15.6" x14ac:dyDescent="0.3">
      <c r="C47760" s="227"/>
    </row>
    <row r="47761" spans="3:3" ht="15.6" x14ac:dyDescent="0.3">
      <c r="C47761" s="227"/>
    </row>
    <row r="47762" spans="3:3" ht="15.6" x14ac:dyDescent="0.3">
      <c r="C47762" s="227"/>
    </row>
    <row r="47763" spans="3:3" ht="15.6" x14ac:dyDescent="0.3">
      <c r="C47763" s="227"/>
    </row>
    <row r="47764" spans="3:3" ht="15.6" x14ac:dyDescent="0.3">
      <c r="C47764" s="227"/>
    </row>
    <row r="47765" spans="3:3" ht="15.6" x14ac:dyDescent="0.3">
      <c r="C47765" s="227"/>
    </row>
    <row r="47766" spans="3:3" ht="15.6" x14ac:dyDescent="0.3">
      <c r="C47766" s="227"/>
    </row>
    <row r="47767" spans="3:3" ht="15.6" x14ac:dyDescent="0.3">
      <c r="C47767" s="227"/>
    </row>
    <row r="47768" spans="3:3" ht="15.6" x14ac:dyDescent="0.3">
      <c r="C47768" s="227"/>
    </row>
    <row r="47769" spans="3:3" ht="15.6" x14ac:dyDescent="0.3">
      <c r="C47769" s="227"/>
    </row>
    <row r="47770" spans="3:3" ht="15.6" x14ac:dyDescent="0.3">
      <c r="C47770" s="227"/>
    </row>
    <row r="47771" spans="3:3" ht="15.6" x14ac:dyDescent="0.3">
      <c r="C47771" s="227"/>
    </row>
    <row r="47772" spans="3:3" ht="15.6" x14ac:dyDescent="0.3">
      <c r="C47772" s="227"/>
    </row>
    <row r="47773" spans="3:3" ht="15.6" x14ac:dyDescent="0.3">
      <c r="C47773" s="227"/>
    </row>
    <row r="47774" spans="3:3" ht="15.6" x14ac:dyDescent="0.3">
      <c r="C47774" s="227"/>
    </row>
    <row r="47775" spans="3:3" ht="15.6" x14ac:dyDescent="0.3">
      <c r="C47775" s="227"/>
    </row>
    <row r="47776" spans="3:3" ht="15.6" x14ac:dyDescent="0.3">
      <c r="C47776" s="227"/>
    </row>
    <row r="47777" spans="3:3" ht="15.6" x14ac:dyDescent="0.3">
      <c r="C47777" s="227"/>
    </row>
    <row r="47778" spans="3:3" ht="15.6" x14ac:dyDescent="0.3">
      <c r="C47778" s="227"/>
    </row>
    <row r="47779" spans="3:3" ht="15.6" x14ac:dyDescent="0.3">
      <c r="C47779" s="227"/>
    </row>
    <row r="47780" spans="3:3" ht="15.6" x14ac:dyDescent="0.3">
      <c r="C47780" s="227"/>
    </row>
    <row r="47781" spans="3:3" ht="15.6" x14ac:dyDescent="0.3">
      <c r="C47781" s="227"/>
    </row>
    <row r="47782" spans="3:3" ht="15.6" x14ac:dyDescent="0.3">
      <c r="C47782" s="227"/>
    </row>
    <row r="47783" spans="3:3" ht="15.6" x14ac:dyDescent="0.3">
      <c r="C47783" s="227"/>
    </row>
    <row r="47784" spans="3:3" ht="15.6" x14ac:dyDescent="0.3">
      <c r="C47784" s="227"/>
    </row>
    <row r="47785" spans="3:3" ht="15.6" x14ac:dyDescent="0.3">
      <c r="C47785" s="227"/>
    </row>
    <row r="47786" spans="3:3" ht="15.6" x14ac:dyDescent="0.3">
      <c r="C47786" s="227"/>
    </row>
    <row r="47787" spans="3:3" ht="15.6" x14ac:dyDescent="0.3">
      <c r="C47787" s="227"/>
    </row>
    <row r="47788" spans="3:3" ht="15.6" x14ac:dyDescent="0.3">
      <c r="C47788" s="227"/>
    </row>
    <row r="47789" spans="3:3" ht="15.6" x14ac:dyDescent="0.3">
      <c r="C47789" s="227"/>
    </row>
    <row r="47790" spans="3:3" ht="15.6" x14ac:dyDescent="0.3">
      <c r="C47790" s="227"/>
    </row>
    <row r="47791" spans="3:3" ht="15.6" x14ac:dyDescent="0.3">
      <c r="C47791" s="227"/>
    </row>
    <row r="47792" spans="3:3" ht="15.6" x14ac:dyDescent="0.3">
      <c r="C47792" s="227"/>
    </row>
    <row r="47793" spans="3:3" ht="15.6" x14ac:dyDescent="0.3">
      <c r="C47793" s="227"/>
    </row>
    <row r="47794" spans="3:3" ht="15.6" x14ac:dyDescent="0.3">
      <c r="C47794" s="227"/>
    </row>
    <row r="47795" spans="3:3" ht="15.6" x14ac:dyDescent="0.3">
      <c r="C47795" s="227"/>
    </row>
    <row r="47796" spans="3:3" ht="15.6" x14ac:dyDescent="0.3">
      <c r="C47796" s="227"/>
    </row>
    <row r="47797" spans="3:3" ht="15.6" x14ac:dyDescent="0.3">
      <c r="C47797" s="227"/>
    </row>
    <row r="47798" spans="3:3" ht="15.6" x14ac:dyDescent="0.3">
      <c r="C47798" s="227"/>
    </row>
    <row r="47799" spans="3:3" ht="15.6" x14ac:dyDescent="0.3">
      <c r="C47799" s="227"/>
    </row>
    <row r="47800" spans="3:3" ht="15.6" x14ac:dyDescent="0.3">
      <c r="C47800" s="227"/>
    </row>
    <row r="47801" spans="3:3" ht="15.6" x14ac:dyDescent="0.3">
      <c r="C47801" s="227"/>
    </row>
    <row r="47802" spans="3:3" ht="15.6" x14ac:dyDescent="0.3">
      <c r="C47802" s="227"/>
    </row>
    <row r="47803" spans="3:3" ht="15.6" x14ac:dyDescent="0.3">
      <c r="C47803" s="227"/>
    </row>
    <row r="47804" spans="3:3" ht="15.6" x14ac:dyDescent="0.3">
      <c r="C47804" s="227"/>
    </row>
    <row r="47805" spans="3:3" ht="15.6" x14ac:dyDescent="0.3">
      <c r="C47805" s="227"/>
    </row>
    <row r="47806" spans="3:3" ht="15.6" x14ac:dyDescent="0.3">
      <c r="C47806" s="227"/>
    </row>
    <row r="47807" spans="3:3" ht="15.6" x14ac:dyDescent="0.3">
      <c r="C47807" s="227"/>
    </row>
    <row r="47808" spans="3:3" ht="15.6" x14ac:dyDescent="0.3">
      <c r="C47808" s="227"/>
    </row>
    <row r="47809" spans="3:3" ht="15.6" x14ac:dyDescent="0.3">
      <c r="C47809" s="227"/>
    </row>
    <row r="47810" spans="3:3" ht="15.6" x14ac:dyDescent="0.3">
      <c r="C47810" s="227"/>
    </row>
    <row r="47811" spans="3:3" ht="15.6" x14ac:dyDescent="0.3">
      <c r="C47811" s="227"/>
    </row>
    <row r="47812" spans="3:3" ht="15.6" x14ac:dyDescent="0.3">
      <c r="C47812" s="227"/>
    </row>
    <row r="47813" spans="3:3" ht="15.6" x14ac:dyDescent="0.3">
      <c r="C47813" s="227"/>
    </row>
    <row r="47814" spans="3:3" ht="15.6" x14ac:dyDescent="0.3">
      <c r="C47814" s="227"/>
    </row>
    <row r="47815" spans="3:3" ht="15.6" x14ac:dyDescent="0.3">
      <c r="C47815" s="227"/>
    </row>
    <row r="47816" spans="3:3" ht="15.6" x14ac:dyDescent="0.3">
      <c r="C47816" s="227"/>
    </row>
    <row r="47817" spans="3:3" ht="15.6" x14ac:dyDescent="0.3">
      <c r="C47817" s="227"/>
    </row>
    <row r="47818" spans="3:3" ht="15.6" x14ac:dyDescent="0.3">
      <c r="C47818" s="227"/>
    </row>
    <row r="47819" spans="3:3" ht="15.6" x14ac:dyDescent="0.3">
      <c r="C47819" s="227"/>
    </row>
    <row r="47820" spans="3:3" ht="15.6" x14ac:dyDescent="0.3">
      <c r="C47820" s="227"/>
    </row>
    <row r="47821" spans="3:3" ht="15.6" x14ac:dyDescent="0.3">
      <c r="C47821" s="227"/>
    </row>
    <row r="47822" spans="3:3" ht="15.6" x14ac:dyDescent="0.3">
      <c r="C47822" s="227"/>
    </row>
    <row r="47823" spans="3:3" ht="15.6" x14ac:dyDescent="0.3">
      <c r="C47823" s="227"/>
    </row>
    <row r="47824" spans="3:3" ht="15.6" x14ac:dyDescent="0.3">
      <c r="C47824" s="227"/>
    </row>
    <row r="47825" spans="3:3" ht="15.6" x14ac:dyDescent="0.3">
      <c r="C47825" s="227"/>
    </row>
    <row r="47826" spans="3:3" ht="15.6" x14ac:dyDescent="0.3">
      <c r="C47826" s="227"/>
    </row>
    <row r="47827" spans="3:3" ht="15.6" x14ac:dyDescent="0.3">
      <c r="C47827" s="227"/>
    </row>
    <row r="47828" spans="3:3" ht="15.6" x14ac:dyDescent="0.3">
      <c r="C47828" s="227"/>
    </row>
    <row r="47829" spans="3:3" ht="15.6" x14ac:dyDescent="0.3">
      <c r="C47829" s="227"/>
    </row>
    <row r="47830" spans="3:3" ht="15.6" x14ac:dyDescent="0.3">
      <c r="C47830" s="227"/>
    </row>
    <row r="47831" spans="3:3" ht="15.6" x14ac:dyDescent="0.3">
      <c r="C47831" s="227"/>
    </row>
    <row r="47832" spans="3:3" ht="15.6" x14ac:dyDescent="0.3">
      <c r="C47832" s="227"/>
    </row>
    <row r="47833" spans="3:3" ht="15.6" x14ac:dyDescent="0.3">
      <c r="C47833" s="227"/>
    </row>
    <row r="47834" spans="3:3" ht="15.6" x14ac:dyDescent="0.3">
      <c r="C47834" s="227"/>
    </row>
    <row r="47835" spans="3:3" ht="15.6" x14ac:dyDescent="0.3">
      <c r="C47835" s="227"/>
    </row>
    <row r="47836" spans="3:3" ht="15.6" x14ac:dyDescent="0.3">
      <c r="C47836" s="227"/>
    </row>
    <row r="47837" spans="3:3" ht="15.6" x14ac:dyDescent="0.3">
      <c r="C47837" s="227"/>
    </row>
    <row r="47838" spans="3:3" ht="15.6" x14ac:dyDescent="0.3">
      <c r="C47838" s="227"/>
    </row>
    <row r="47839" spans="3:3" ht="15.6" x14ac:dyDescent="0.3">
      <c r="C47839" s="227"/>
    </row>
    <row r="47840" spans="3:3" ht="15.6" x14ac:dyDescent="0.3">
      <c r="C47840" s="227"/>
    </row>
    <row r="47841" spans="3:3" ht="15.6" x14ac:dyDescent="0.3">
      <c r="C47841" s="227"/>
    </row>
    <row r="47842" spans="3:3" ht="15.6" x14ac:dyDescent="0.3">
      <c r="C47842" s="227"/>
    </row>
    <row r="47843" spans="3:3" ht="15.6" x14ac:dyDescent="0.3">
      <c r="C47843" s="227"/>
    </row>
    <row r="47844" spans="3:3" ht="15.6" x14ac:dyDescent="0.3">
      <c r="C47844" s="227"/>
    </row>
    <row r="47845" spans="3:3" ht="15.6" x14ac:dyDescent="0.3">
      <c r="C47845" s="227"/>
    </row>
    <row r="47846" spans="3:3" ht="15.6" x14ac:dyDescent="0.3">
      <c r="C47846" s="227"/>
    </row>
    <row r="47847" spans="3:3" ht="15.6" x14ac:dyDescent="0.3">
      <c r="C47847" s="227"/>
    </row>
    <row r="47848" spans="3:3" ht="15.6" x14ac:dyDescent="0.3">
      <c r="C47848" s="227"/>
    </row>
    <row r="47849" spans="3:3" ht="15.6" x14ac:dyDescent="0.3">
      <c r="C47849" s="227"/>
    </row>
    <row r="47850" spans="3:3" ht="15.6" x14ac:dyDescent="0.3">
      <c r="C47850" s="227"/>
    </row>
    <row r="47851" spans="3:3" ht="15.6" x14ac:dyDescent="0.3">
      <c r="C47851" s="227"/>
    </row>
    <row r="47852" spans="3:3" ht="15.6" x14ac:dyDescent="0.3">
      <c r="C47852" s="227"/>
    </row>
    <row r="47853" spans="3:3" ht="15.6" x14ac:dyDescent="0.3">
      <c r="C47853" s="227"/>
    </row>
    <row r="47854" spans="3:3" ht="15.6" x14ac:dyDescent="0.3">
      <c r="C47854" s="227"/>
    </row>
    <row r="47855" spans="3:3" ht="15.6" x14ac:dyDescent="0.3">
      <c r="C47855" s="227"/>
    </row>
    <row r="47856" spans="3:3" ht="15.6" x14ac:dyDescent="0.3">
      <c r="C47856" s="227"/>
    </row>
    <row r="47857" spans="3:3" ht="15.6" x14ac:dyDescent="0.3">
      <c r="C47857" s="227"/>
    </row>
    <row r="47858" spans="3:3" ht="15.6" x14ac:dyDescent="0.3">
      <c r="C47858" s="227"/>
    </row>
    <row r="47859" spans="3:3" ht="15.6" x14ac:dyDescent="0.3">
      <c r="C47859" s="227"/>
    </row>
    <row r="47860" spans="3:3" ht="15.6" x14ac:dyDescent="0.3">
      <c r="C47860" s="227"/>
    </row>
    <row r="47861" spans="3:3" ht="15.6" x14ac:dyDescent="0.3">
      <c r="C47861" s="227"/>
    </row>
    <row r="47862" spans="3:3" ht="15.6" x14ac:dyDescent="0.3">
      <c r="C47862" s="227"/>
    </row>
    <row r="47863" spans="3:3" ht="15.6" x14ac:dyDescent="0.3">
      <c r="C47863" s="227"/>
    </row>
    <row r="47864" spans="3:3" ht="15.6" x14ac:dyDescent="0.3">
      <c r="C47864" s="227"/>
    </row>
    <row r="47865" spans="3:3" ht="15.6" x14ac:dyDescent="0.3">
      <c r="C47865" s="227"/>
    </row>
    <row r="47866" spans="3:3" ht="15.6" x14ac:dyDescent="0.3">
      <c r="C47866" s="227"/>
    </row>
    <row r="47867" spans="3:3" ht="15.6" x14ac:dyDescent="0.3">
      <c r="C47867" s="227"/>
    </row>
    <row r="47868" spans="3:3" ht="15.6" x14ac:dyDescent="0.3">
      <c r="C47868" s="227"/>
    </row>
    <row r="47869" spans="3:3" ht="15.6" x14ac:dyDescent="0.3">
      <c r="C47869" s="227"/>
    </row>
    <row r="47870" spans="3:3" ht="15.6" x14ac:dyDescent="0.3">
      <c r="C47870" s="227"/>
    </row>
    <row r="47871" spans="3:3" ht="15.6" x14ac:dyDescent="0.3">
      <c r="C47871" s="227"/>
    </row>
    <row r="47872" spans="3:3" ht="15.6" x14ac:dyDescent="0.3">
      <c r="C47872" s="227"/>
    </row>
    <row r="47873" spans="3:3" ht="15.6" x14ac:dyDescent="0.3">
      <c r="C47873" s="227"/>
    </row>
    <row r="47874" spans="3:3" ht="15.6" x14ac:dyDescent="0.3">
      <c r="C47874" s="227"/>
    </row>
    <row r="47875" spans="3:3" ht="15.6" x14ac:dyDescent="0.3">
      <c r="C47875" s="227"/>
    </row>
    <row r="47876" spans="3:3" ht="15.6" x14ac:dyDescent="0.3">
      <c r="C47876" s="227"/>
    </row>
    <row r="47877" spans="3:3" ht="15.6" x14ac:dyDescent="0.3">
      <c r="C47877" s="227"/>
    </row>
    <row r="47878" spans="3:3" ht="15.6" x14ac:dyDescent="0.3">
      <c r="C47878" s="227"/>
    </row>
    <row r="47879" spans="3:3" ht="15.6" x14ac:dyDescent="0.3">
      <c r="C47879" s="227"/>
    </row>
    <row r="47880" spans="3:3" ht="15.6" x14ac:dyDescent="0.3">
      <c r="C47880" s="227"/>
    </row>
    <row r="47881" spans="3:3" ht="15.6" x14ac:dyDescent="0.3">
      <c r="C47881" s="227"/>
    </row>
    <row r="47882" spans="3:3" ht="15.6" x14ac:dyDescent="0.3">
      <c r="C47882" s="227"/>
    </row>
    <row r="47883" spans="3:3" ht="15.6" x14ac:dyDescent="0.3">
      <c r="C47883" s="227"/>
    </row>
    <row r="47884" spans="3:3" ht="15.6" x14ac:dyDescent="0.3">
      <c r="C47884" s="227"/>
    </row>
    <row r="47885" spans="3:3" ht="15.6" x14ac:dyDescent="0.3">
      <c r="C47885" s="227"/>
    </row>
    <row r="47886" spans="3:3" ht="15.6" x14ac:dyDescent="0.3">
      <c r="C47886" s="227"/>
    </row>
    <row r="47887" spans="3:3" ht="15.6" x14ac:dyDescent="0.3">
      <c r="C47887" s="227"/>
    </row>
    <row r="47888" spans="3:3" ht="15.6" x14ac:dyDescent="0.3">
      <c r="C47888" s="227"/>
    </row>
    <row r="47889" spans="3:3" ht="15.6" x14ac:dyDescent="0.3">
      <c r="C47889" s="227"/>
    </row>
    <row r="47890" spans="3:3" ht="15.6" x14ac:dyDescent="0.3">
      <c r="C47890" s="227"/>
    </row>
    <row r="47891" spans="3:3" ht="15.6" x14ac:dyDescent="0.3">
      <c r="C47891" s="227"/>
    </row>
    <row r="47892" spans="3:3" ht="15.6" x14ac:dyDescent="0.3">
      <c r="C47892" s="227"/>
    </row>
    <row r="47893" spans="3:3" ht="15.6" x14ac:dyDescent="0.3">
      <c r="C47893" s="227"/>
    </row>
    <row r="47894" spans="3:3" ht="15.6" x14ac:dyDescent="0.3">
      <c r="C47894" s="227"/>
    </row>
    <row r="47895" spans="3:3" ht="15.6" x14ac:dyDescent="0.3">
      <c r="C47895" s="227"/>
    </row>
    <row r="47896" spans="3:3" ht="15.6" x14ac:dyDescent="0.3">
      <c r="C47896" s="227"/>
    </row>
    <row r="47897" spans="3:3" ht="15.6" x14ac:dyDescent="0.3">
      <c r="C47897" s="227"/>
    </row>
    <row r="47898" spans="3:3" ht="15.6" x14ac:dyDescent="0.3">
      <c r="C47898" s="227"/>
    </row>
    <row r="47899" spans="3:3" ht="15.6" x14ac:dyDescent="0.3">
      <c r="C47899" s="227"/>
    </row>
    <row r="47900" spans="3:3" ht="15.6" x14ac:dyDescent="0.3">
      <c r="C47900" s="227"/>
    </row>
    <row r="47901" spans="3:3" ht="15.6" x14ac:dyDescent="0.3">
      <c r="C47901" s="227"/>
    </row>
    <row r="47902" spans="3:3" ht="15.6" x14ac:dyDescent="0.3">
      <c r="C47902" s="227"/>
    </row>
    <row r="47903" spans="3:3" ht="15.6" x14ac:dyDescent="0.3">
      <c r="C47903" s="227"/>
    </row>
    <row r="47904" spans="3:3" ht="15.6" x14ac:dyDescent="0.3">
      <c r="C47904" s="227"/>
    </row>
    <row r="47905" spans="3:3" ht="15.6" x14ac:dyDescent="0.3">
      <c r="C47905" s="227"/>
    </row>
    <row r="47906" spans="3:3" ht="15.6" x14ac:dyDescent="0.3">
      <c r="C47906" s="227"/>
    </row>
    <row r="47907" spans="3:3" ht="15.6" x14ac:dyDescent="0.3">
      <c r="C47907" s="227"/>
    </row>
    <row r="47908" spans="3:3" ht="15.6" x14ac:dyDescent="0.3">
      <c r="C47908" s="227"/>
    </row>
    <row r="47909" spans="3:3" ht="15.6" x14ac:dyDescent="0.3">
      <c r="C47909" s="227"/>
    </row>
    <row r="47910" spans="3:3" ht="15.6" x14ac:dyDescent="0.3">
      <c r="C47910" s="227"/>
    </row>
    <row r="47911" spans="3:3" ht="15.6" x14ac:dyDescent="0.3">
      <c r="C47911" s="227"/>
    </row>
    <row r="47912" spans="3:3" ht="15.6" x14ac:dyDescent="0.3">
      <c r="C47912" s="227"/>
    </row>
    <row r="47913" spans="3:3" ht="15.6" x14ac:dyDescent="0.3">
      <c r="C47913" s="227"/>
    </row>
    <row r="47914" spans="3:3" ht="15.6" x14ac:dyDescent="0.3">
      <c r="C47914" s="227"/>
    </row>
    <row r="47915" spans="3:3" ht="15.6" x14ac:dyDescent="0.3">
      <c r="C47915" s="227"/>
    </row>
    <row r="47916" spans="3:3" ht="15.6" x14ac:dyDescent="0.3">
      <c r="C47916" s="227"/>
    </row>
    <row r="47917" spans="3:3" ht="15.6" x14ac:dyDescent="0.3">
      <c r="C47917" s="227"/>
    </row>
    <row r="47918" spans="3:3" ht="15.6" x14ac:dyDescent="0.3">
      <c r="C47918" s="227"/>
    </row>
    <row r="47919" spans="3:3" ht="15.6" x14ac:dyDescent="0.3">
      <c r="C47919" s="227"/>
    </row>
    <row r="47920" spans="3:3" ht="15.6" x14ac:dyDescent="0.3">
      <c r="C47920" s="227"/>
    </row>
    <row r="47921" spans="3:3" ht="15.6" x14ac:dyDescent="0.3">
      <c r="C47921" s="227"/>
    </row>
    <row r="47922" spans="3:3" ht="15.6" x14ac:dyDescent="0.3">
      <c r="C47922" s="227"/>
    </row>
    <row r="47923" spans="3:3" ht="15.6" x14ac:dyDescent="0.3">
      <c r="C47923" s="227"/>
    </row>
    <row r="47924" spans="3:3" ht="15.6" x14ac:dyDescent="0.3">
      <c r="C47924" s="227"/>
    </row>
    <row r="47925" spans="3:3" ht="15.6" x14ac:dyDescent="0.3">
      <c r="C47925" s="227"/>
    </row>
    <row r="47926" spans="3:3" ht="15.6" x14ac:dyDescent="0.3">
      <c r="C47926" s="227"/>
    </row>
    <row r="47927" spans="3:3" ht="15.6" x14ac:dyDescent="0.3">
      <c r="C47927" s="227"/>
    </row>
    <row r="47928" spans="3:3" ht="15.6" x14ac:dyDescent="0.3">
      <c r="C47928" s="227"/>
    </row>
    <row r="47929" spans="3:3" ht="15.6" x14ac:dyDescent="0.3">
      <c r="C47929" s="227"/>
    </row>
    <row r="47930" spans="3:3" ht="15.6" x14ac:dyDescent="0.3">
      <c r="C47930" s="227"/>
    </row>
    <row r="47931" spans="3:3" ht="15.6" x14ac:dyDescent="0.3">
      <c r="C47931" s="227"/>
    </row>
    <row r="47932" spans="3:3" ht="15.6" x14ac:dyDescent="0.3">
      <c r="C47932" s="227"/>
    </row>
    <row r="47933" spans="3:3" ht="15.6" x14ac:dyDescent="0.3">
      <c r="C47933" s="227"/>
    </row>
    <row r="47934" spans="3:3" ht="15.6" x14ac:dyDescent="0.3">
      <c r="C47934" s="227"/>
    </row>
    <row r="47935" spans="3:3" ht="15.6" x14ac:dyDescent="0.3">
      <c r="C47935" s="227"/>
    </row>
    <row r="47936" spans="3:3" ht="15.6" x14ac:dyDescent="0.3">
      <c r="C47936" s="227"/>
    </row>
    <row r="47937" spans="3:3" ht="15.6" x14ac:dyDescent="0.3">
      <c r="C47937" s="227"/>
    </row>
    <row r="47938" spans="3:3" ht="15.6" x14ac:dyDescent="0.3">
      <c r="C47938" s="227"/>
    </row>
    <row r="47939" spans="3:3" ht="15.6" x14ac:dyDescent="0.3">
      <c r="C47939" s="227"/>
    </row>
    <row r="47940" spans="3:3" ht="15.6" x14ac:dyDescent="0.3">
      <c r="C47940" s="227"/>
    </row>
    <row r="47941" spans="3:3" ht="15.6" x14ac:dyDescent="0.3">
      <c r="C47941" s="227"/>
    </row>
    <row r="47942" spans="3:3" ht="15.6" x14ac:dyDescent="0.3">
      <c r="C47942" s="227"/>
    </row>
    <row r="47943" spans="3:3" ht="15.6" x14ac:dyDescent="0.3">
      <c r="C47943" s="227"/>
    </row>
    <row r="47944" spans="3:3" ht="15.6" x14ac:dyDescent="0.3">
      <c r="C47944" s="227"/>
    </row>
    <row r="47945" spans="3:3" ht="15.6" x14ac:dyDescent="0.3">
      <c r="C47945" s="227"/>
    </row>
    <row r="47946" spans="3:3" ht="15.6" x14ac:dyDescent="0.3">
      <c r="C47946" s="227"/>
    </row>
    <row r="47947" spans="3:3" ht="15.6" x14ac:dyDescent="0.3">
      <c r="C47947" s="227"/>
    </row>
    <row r="47948" spans="3:3" ht="15.6" x14ac:dyDescent="0.3">
      <c r="C47948" s="227"/>
    </row>
    <row r="47949" spans="3:3" ht="15.6" x14ac:dyDescent="0.3">
      <c r="C47949" s="227"/>
    </row>
    <row r="47950" spans="3:3" ht="15.6" x14ac:dyDescent="0.3">
      <c r="C47950" s="227"/>
    </row>
    <row r="47951" spans="3:3" ht="15.6" x14ac:dyDescent="0.3">
      <c r="C47951" s="227"/>
    </row>
    <row r="47952" spans="3:3" ht="15.6" x14ac:dyDescent="0.3">
      <c r="C47952" s="227"/>
    </row>
    <row r="47953" spans="3:3" ht="15.6" x14ac:dyDescent="0.3">
      <c r="C47953" s="227"/>
    </row>
    <row r="47954" spans="3:3" ht="15.6" x14ac:dyDescent="0.3">
      <c r="C47954" s="227"/>
    </row>
    <row r="47955" spans="3:3" ht="15.6" x14ac:dyDescent="0.3">
      <c r="C47955" s="227"/>
    </row>
    <row r="47956" spans="3:3" ht="15.6" x14ac:dyDescent="0.3">
      <c r="C47956" s="227"/>
    </row>
    <row r="47957" spans="3:3" ht="15.6" x14ac:dyDescent="0.3">
      <c r="C47957" s="227"/>
    </row>
    <row r="47958" spans="3:3" ht="15.6" x14ac:dyDescent="0.3">
      <c r="C47958" s="227"/>
    </row>
    <row r="47959" spans="3:3" ht="15.6" x14ac:dyDescent="0.3">
      <c r="C47959" s="227"/>
    </row>
    <row r="47960" spans="3:3" ht="15.6" x14ac:dyDescent="0.3">
      <c r="C47960" s="227"/>
    </row>
    <row r="47961" spans="3:3" ht="15.6" x14ac:dyDescent="0.3">
      <c r="C47961" s="227"/>
    </row>
    <row r="47962" spans="3:3" ht="15.6" x14ac:dyDescent="0.3">
      <c r="C47962" s="227"/>
    </row>
    <row r="47963" spans="3:3" ht="15.6" x14ac:dyDescent="0.3">
      <c r="C47963" s="227"/>
    </row>
    <row r="47964" spans="3:3" ht="15.6" x14ac:dyDescent="0.3">
      <c r="C47964" s="227"/>
    </row>
    <row r="47965" spans="3:3" ht="15.6" x14ac:dyDescent="0.3">
      <c r="C47965" s="227"/>
    </row>
    <row r="47966" spans="3:3" ht="15.6" x14ac:dyDescent="0.3">
      <c r="C47966" s="227"/>
    </row>
    <row r="47967" spans="3:3" ht="15.6" x14ac:dyDescent="0.3">
      <c r="C47967" s="227"/>
    </row>
    <row r="47968" spans="3:3" ht="15.6" x14ac:dyDescent="0.3">
      <c r="C47968" s="227"/>
    </row>
    <row r="47969" spans="3:3" ht="15.6" x14ac:dyDescent="0.3">
      <c r="C47969" s="227"/>
    </row>
    <row r="47970" spans="3:3" ht="15.6" x14ac:dyDescent="0.3">
      <c r="C47970" s="227"/>
    </row>
    <row r="47971" spans="3:3" ht="15.6" x14ac:dyDescent="0.3">
      <c r="C47971" s="227"/>
    </row>
    <row r="47972" spans="3:3" ht="15.6" x14ac:dyDescent="0.3">
      <c r="C47972" s="227"/>
    </row>
    <row r="47973" spans="3:3" ht="15.6" x14ac:dyDescent="0.3">
      <c r="C47973" s="227"/>
    </row>
    <row r="47974" spans="3:3" ht="15.6" x14ac:dyDescent="0.3">
      <c r="C47974" s="227"/>
    </row>
    <row r="47975" spans="3:3" ht="15.6" x14ac:dyDescent="0.3">
      <c r="C47975" s="227"/>
    </row>
    <row r="47976" spans="3:3" ht="15.6" x14ac:dyDescent="0.3">
      <c r="C47976" s="227"/>
    </row>
    <row r="47977" spans="3:3" ht="15.6" x14ac:dyDescent="0.3">
      <c r="C47977" s="227"/>
    </row>
    <row r="47978" spans="3:3" ht="15.6" x14ac:dyDescent="0.3">
      <c r="C47978" s="227"/>
    </row>
    <row r="47979" spans="3:3" ht="15.6" x14ac:dyDescent="0.3">
      <c r="C47979" s="227"/>
    </row>
    <row r="47980" spans="3:3" ht="15.6" x14ac:dyDescent="0.3">
      <c r="C47980" s="227"/>
    </row>
    <row r="47981" spans="3:3" ht="15.6" x14ac:dyDescent="0.3">
      <c r="C47981" s="227"/>
    </row>
    <row r="47982" spans="3:3" ht="15.6" x14ac:dyDescent="0.3">
      <c r="C47982" s="227"/>
    </row>
    <row r="47983" spans="3:3" ht="15.6" x14ac:dyDescent="0.3">
      <c r="C47983" s="227"/>
    </row>
    <row r="47984" spans="3:3" ht="15.6" x14ac:dyDescent="0.3">
      <c r="C47984" s="227"/>
    </row>
    <row r="47985" spans="3:3" ht="15.6" x14ac:dyDescent="0.3">
      <c r="C47985" s="227"/>
    </row>
    <row r="47986" spans="3:3" ht="15.6" x14ac:dyDescent="0.3">
      <c r="C47986" s="227"/>
    </row>
    <row r="47987" spans="3:3" ht="15.6" x14ac:dyDescent="0.3">
      <c r="C47987" s="227"/>
    </row>
    <row r="47988" spans="3:3" ht="15.6" x14ac:dyDescent="0.3">
      <c r="C47988" s="227"/>
    </row>
    <row r="47989" spans="3:3" ht="15.6" x14ac:dyDescent="0.3">
      <c r="C47989" s="227"/>
    </row>
    <row r="47990" spans="3:3" ht="15.6" x14ac:dyDescent="0.3">
      <c r="C47990" s="227"/>
    </row>
    <row r="47991" spans="3:3" ht="15.6" x14ac:dyDescent="0.3">
      <c r="C47991" s="227"/>
    </row>
    <row r="47992" spans="3:3" ht="15.6" x14ac:dyDescent="0.3">
      <c r="C47992" s="227"/>
    </row>
    <row r="47993" spans="3:3" ht="15.6" x14ac:dyDescent="0.3">
      <c r="C47993" s="227"/>
    </row>
    <row r="47994" spans="3:3" ht="15.6" x14ac:dyDescent="0.3">
      <c r="C47994" s="227"/>
    </row>
    <row r="47995" spans="3:3" ht="15.6" x14ac:dyDescent="0.3">
      <c r="C47995" s="227"/>
    </row>
    <row r="47996" spans="3:3" ht="15.6" x14ac:dyDescent="0.3">
      <c r="C47996" s="227"/>
    </row>
    <row r="47997" spans="3:3" ht="15.6" x14ac:dyDescent="0.3">
      <c r="C47997" s="227"/>
    </row>
    <row r="47998" spans="3:3" ht="15.6" x14ac:dyDescent="0.3">
      <c r="C47998" s="227"/>
    </row>
    <row r="47999" spans="3:3" ht="15.6" x14ac:dyDescent="0.3">
      <c r="C47999" s="227"/>
    </row>
    <row r="48000" spans="3:3" ht="15.6" x14ac:dyDescent="0.3">
      <c r="C48000" s="227"/>
    </row>
    <row r="48001" spans="3:3" ht="15.6" x14ac:dyDescent="0.3">
      <c r="C48001" s="227"/>
    </row>
    <row r="48002" spans="3:3" ht="15.6" x14ac:dyDescent="0.3">
      <c r="C48002" s="227"/>
    </row>
    <row r="48003" spans="3:3" ht="15.6" x14ac:dyDescent="0.3">
      <c r="C48003" s="227"/>
    </row>
    <row r="48004" spans="3:3" ht="15.6" x14ac:dyDescent="0.3">
      <c r="C48004" s="227"/>
    </row>
    <row r="48005" spans="3:3" ht="15.6" x14ac:dyDescent="0.3">
      <c r="C48005" s="227"/>
    </row>
    <row r="48006" spans="3:3" ht="15.6" x14ac:dyDescent="0.3">
      <c r="C48006" s="227"/>
    </row>
    <row r="48007" spans="3:3" ht="15.6" x14ac:dyDescent="0.3">
      <c r="C48007" s="227"/>
    </row>
    <row r="48008" spans="3:3" ht="15.6" x14ac:dyDescent="0.3">
      <c r="C48008" s="227"/>
    </row>
    <row r="48009" spans="3:3" ht="15.6" x14ac:dyDescent="0.3">
      <c r="C48009" s="227"/>
    </row>
    <row r="48010" spans="3:3" ht="15.6" x14ac:dyDescent="0.3">
      <c r="C48010" s="227"/>
    </row>
    <row r="48011" spans="3:3" ht="15.6" x14ac:dyDescent="0.3">
      <c r="C48011" s="227"/>
    </row>
    <row r="48012" spans="3:3" ht="15.6" x14ac:dyDescent="0.3">
      <c r="C48012" s="227"/>
    </row>
    <row r="48013" spans="3:3" ht="15.6" x14ac:dyDescent="0.3">
      <c r="C48013" s="227"/>
    </row>
    <row r="48014" spans="3:3" ht="15.6" x14ac:dyDescent="0.3">
      <c r="C48014" s="227"/>
    </row>
    <row r="48015" spans="3:3" ht="15.6" x14ac:dyDescent="0.3">
      <c r="C48015" s="227"/>
    </row>
    <row r="48016" spans="3:3" ht="15.6" x14ac:dyDescent="0.3">
      <c r="C48016" s="227"/>
    </row>
    <row r="48017" spans="3:3" ht="15.6" x14ac:dyDescent="0.3">
      <c r="C48017" s="227"/>
    </row>
    <row r="48018" spans="3:3" ht="15.6" x14ac:dyDescent="0.3">
      <c r="C48018" s="227"/>
    </row>
    <row r="48019" spans="3:3" ht="15.6" x14ac:dyDescent="0.3">
      <c r="C48019" s="227"/>
    </row>
    <row r="48020" spans="3:3" ht="15.6" x14ac:dyDescent="0.3">
      <c r="C48020" s="227"/>
    </row>
    <row r="48021" spans="3:3" ht="15.6" x14ac:dyDescent="0.3">
      <c r="C48021" s="227"/>
    </row>
    <row r="48022" spans="3:3" ht="15.6" x14ac:dyDescent="0.3">
      <c r="C48022" s="227"/>
    </row>
    <row r="48023" spans="3:3" ht="15.6" x14ac:dyDescent="0.3">
      <c r="C48023" s="227"/>
    </row>
    <row r="48024" spans="3:3" ht="15.6" x14ac:dyDescent="0.3">
      <c r="C48024" s="227"/>
    </row>
    <row r="48025" spans="3:3" ht="15.6" x14ac:dyDescent="0.3">
      <c r="C48025" s="227"/>
    </row>
    <row r="48026" spans="3:3" ht="15.6" x14ac:dyDescent="0.3">
      <c r="C48026" s="227"/>
    </row>
    <row r="48027" spans="3:3" ht="15.6" x14ac:dyDescent="0.3">
      <c r="C48027" s="227"/>
    </row>
    <row r="48028" spans="3:3" ht="15.6" x14ac:dyDescent="0.3">
      <c r="C48028" s="227"/>
    </row>
    <row r="48029" spans="3:3" ht="15.6" x14ac:dyDescent="0.3">
      <c r="C48029" s="227"/>
    </row>
    <row r="48030" spans="3:3" ht="15.6" x14ac:dyDescent="0.3">
      <c r="C48030" s="227"/>
    </row>
    <row r="48031" spans="3:3" ht="15.6" x14ac:dyDescent="0.3">
      <c r="C48031" s="227"/>
    </row>
    <row r="48032" spans="3:3" ht="15.6" x14ac:dyDescent="0.3">
      <c r="C48032" s="227"/>
    </row>
    <row r="48033" spans="3:3" ht="15.6" x14ac:dyDescent="0.3">
      <c r="C48033" s="227"/>
    </row>
    <row r="48034" spans="3:3" ht="15.6" x14ac:dyDescent="0.3">
      <c r="C48034" s="227"/>
    </row>
    <row r="48035" spans="3:3" ht="15.6" x14ac:dyDescent="0.3">
      <c r="C48035" s="227"/>
    </row>
    <row r="48036" spans="3:3" ht="15.6" x14ac:dyDescent="0.3">
      <c r="C48036" s="227"/>
    </row>
    <row r="48037" spans="3:3" ht="15.6" x14ac:dyDescent="0.3">
      <c r="C48037" s="227"/>
    </row>
    <row r="48038" spans="3:3" ht="15.6" x14ac:dyDescent="0.3">
      <c r="C48038" s="227"/>
    </row>
    <row r="48039" spans="3:3" ht="15.6" x14ac:dyDescent="0.3">
      <c r="C48039" s="227"/>
    </row>
    <row r="48040" spans="3:3" ht="15.6" x14ac:dyDescent="0.3">
      <c r="C48040" s="227"/>
    </row>
    <row r="48041" spans="3:3" ht="15.6" x14ac:dyDescent="0.3">
      <c r="C48041" s="227"/>
    </row>
    <row r="48042" spans="3:3" ht="15.6" x14ac:dyDescent="0.3">
      <c r="C48042" s="227"/>
    </row>
    <row r="48043" spans="3:3" ht="15.6" x14ac:dyDescent="0.3">
      <c r="C48043" s="227"/>
    </row>
    <row r="48044" spans="3:3" ht="15.6" x14ac:dyDescent="0.3">
      <c r="C48044" s="227"/>
    </row>
    <row r="48045" spans="3:3" ht="15.6" x14ac:dyDescent="0.3">
      <c r="C48045" s="227"/>
    </row>
    <row r="48046" spans="3:3" ht="15.6" x14ac:dyDescent="0.3">
      <c r="C48046" s="227"/>
    </row>
    <row r="48047" spans="3:3" ht="15.6" x14ac:dyDescent="0.3">
      <c r="C48047" s="227"/>
    </row>
    <row r="48048" spans="3:3" ht="15.6" x14ac:dyDescent="0.3">
      <c r="C48048" s="227"/>
    </row>
    <row r="48049" spans="3:3" ht="15.6" x14ac:dyDescent="0.3">
      <c r="C48049" s="227"/>
    </row>
    <row r="48050" spans="3:3" ht="15.6" x14ac:dyDescent="0.3">
      <c r="C48050" s="227"/>
    </row>
    <row r="48051" spans="3:3" ht="15.6" x14ac:dyDescent="0.3">
      <c r="C48051" s="227"/>
    </row>
    <row r="48052" spans="3:3" ht="15.6" x14ac:dyDescent="0.3">
      <c r="C48052" s="227"/>
    </row>
    <row r="48053" spans="3:3" ht="15.6" x14ac:dyDescent="0.3">
      <c r="C48053" s="227"/>
    </row>
    <row r="48054" spans="3:3" ht="15.6" x14ac:dyDescent="0.3">
      <c r="C48054" s="227"/>
    </row>
    <row r="48055" spans="3:3" ht="15.6" x14ac:dyDescent="0.3">
      <c r="C48055" s="227"/>
    </row>
    <row r="48056" spans="3:3" ht="15.6" x14ac:dyDescent="0.3">
      <c r="C48056" s="227"/>
    </row>
    <row r="48057" spans="3:3" ht="15.6" x14ac:dyDescent="0.3">
      <c r="C48057" s="227"/>
    </row>
    <row r="48058" spans="3:3" ht="15.6" x14ac:dyDescent="0.3">
      <c r="C48058" s="227"/>
    </row>
    <row r="48059" spans="3:3" ht="15.6" x14ac:dyDescent="0.3">
      <c r="C48059" s="227"/>
    </row>
    <row r="48060" spans="3:3" ht="15.6" x14ac:dyDescent="0.3">
      <c r="C48060" s="227"/>
    </row>
    <row r="48061" spans="3:3" ht="15.6" x14ac:dyDescent="0.3">
      <c r="C48061" s="227"/>
    </row>
    <row r="48062" spans="3:3" ht="15.6" x14ac:dyDescent="0.3">
      <c r="C48062" s="227"/>
    </row>
    <row r="48063" spans="3:3" ht="15.6" x14ac:dyDescent="0.3">
      <c r="C48063" s="227"/>
    </row>
    <row r="48064" spans="3:3" ht="15.6" x14ac:dyDescent="0.3">
      <c r="C48064" s="227"/>
    </row>
    <row r="48065" spans="3:3" ht="15.6" x14ac:dyDescent="0.3">
      <c r="C48065" s="227"/>
    </row>
    <row r="48066" spans="3:3" ht="15.6" x14ac:dyDescent="0.3">
      <c r="C48066" s="227"/>
    </row>
    <row r="48067" spans="3:3" ht="15.6" x14ac:dyDescent="0.3">
      <c r="C48067" s="227"/>
    </row>
    <row r="48068" spans="3:3" ht="15.6" x14ac:dyDescent="0.3">
      <c r="C48068" s="227"/>
    </row>
    <row r="48069" spans="3:3" ht="15.6" x14ac:dyDescent="0.3">
      <c r="C48069" s="227"/>
    </row>
    <row r="48070" spans="3:3" ht="15.6" x14ac:dyDescent="0.3">
      <c r="C48070" s="227"/>
    </row>
    <row r="48071" spans="3:3" ht="15.6" x14ac:dyDescent="0.3">
      <c r="C48071" s="227"/>
    </row>
    <row r="48072" spans="3:3" ht="15.6" x14ac:dyDescent="0.3">
      <c r="C48072" s="227"/>
    </row>
    <row r="48073" spans="3:3" ht="15.6" x14ac:dyDescent="0.3">
      <c r="C48073" s="227"/>
    </row>
    <row r="48074" spans="3:3" ht="15.6" x14ac:dyDescent="0.3">
      <c r="C48074" s="227"/>
    </row>
    <row r="48075" spans="3:3" ht="15.6" x14ac:dyDescent="0.3">
      <c r="C48075" s="227"/>
    </row>
    <row r="48076" spans="3:3" ht="15.6" x14ac:dyDescent="0.3">
      <c r="C48076" s="227"/>
    </row>
    <row r="48077" spans="3:3" ht="15.6" x14ac:dyDescent="0.3">
      <c r="C48077" s="227"/>
    </row>
    <row r="48078" spans="3:3" ht="15.6" x14ac:dyDescent="0.3">
      <c r="C48078" s="227"/>
    </row>
    <row r="48079" spans="3:3" ht="15.6" x14ac:dyDescent="0.3">
      <c r="C48079" s="227"/>
    </row>
    <row r="48080" spans="3:3" ht="15.6" x14ac:dyDescent="0.3">
      <c r="C48080" s="227"/>
    </row>
    <row r="48081" spans="3:3" ht="15.6" x14ac:dyDescent="0.3">
      <c r="C48081" s="227"/>
    </row>
    <row r="48082" spans="3:3" ht="15.6" x14ac:dyDescent="0.3">
      <c r="C48082" s="227"/>
    </row>
    <row r="48083" spans="3:3" ht="15.6" x14ac:dyDescent="0.3">
      <c r="C48083" s="227"/>
    </row>
    <row r="48084" spans="3:3" ht="15.6" x14ac:dyDescent="0.3">
      <c r="C48084" s="227"/>
    </row>
    <row r="48085" spans="3:3" ht="15.6" x14ac:dyDescent="0.3">
      <c r="C48085" s="227"/>
    </row>
    <row r="48086" spans="3:3" ht="15.6" x14ac:dyDescent="0.3">
      <c r="C48086" s="227"/>
    </row>
    <row r="48087" spans="3:3" ht="15.6" x14ac:dyDescent="0.3">
      <c r="C48087" s="227"/>
    </row>
    <row r="48088" spans="3:3" ht="15.6" x14ac:dyDescent="0.3">
      <c r="C48088" s="227"/>
    </row>
    <row r="48089" spans="3:3" ht="15.6" x14ac:dyDescent="0.3">
      <c r="C48089" s="227"/>
    </row>
    <row r="48090" spans="3:3" ht="15.6" x14ac:dyDescent="0.3">
      <c r="C48090" s="227"/>
    </row>
    <row r="48091" spans="3:3" ht="15.6" x14ac:dyDescent="0.3">
      <c r="C48091" s="227"/>
    </row>
    <row r="48092" spans="3:3" ht="15.6" x14ac:dyDescent="0.3">
      <c r="C48092" s="227"/>
    </row>
    <row r="48093" spans="3:3" ht="15.6" x14ac:dyDescent="0.3">
      <c r="C48093" s="227"/>
    </row>
    <row r="48094" spans="3:3" ht="15.6" x14ac:dyDescent="0.3">
      <c r="C48094" s="227"/>
    </row>
    <row r="48095" spans="3:3" ht="15.6" x14ac:dyDescent="0.3">
      <c r="C48095" s="227"/>
    </row>
    <row r="48096" spans="3:3" ht="15.6" x14ac:dyDescent="0.3">
      <c r="C48096" s="227"/>
    </row>
    <row r="48097" spans="3:3" ht="15.6" x14ac:dyDescent="0.3">
      <c r="C48097" s="227"/>
    </row>
    <row r="48098" spans="3:3" ht="15.6" x14ac:dyDescent="0.3">
      <c r="C48098" s="227"/>
    </row>
    <row r="48099" spans="3:3" ht="15.6" x14ac:dyDescent="0.3">
      <c r="C48099" s="227"/>
    </row>
    <row r="48100" spans="3:3" ht="15.6" x14ac:dyDescent="0.3">
      <c r="C48100" s="227"/>
    </row>
    <row r="48101" spans="3:3" ht="15.6" x14ac:dyDescent="0.3">
      <c r="C48101" s="227"/>
    </row>
    <row r="48102" spans="3:3" ht="15.6" x14ac:dyDescent="0.3">
      <c r="C48102" s="227"/>
    </row>
    <row r="48103" spans="3:3" ht="15.6" x14ac:dyDescent="0.3">
      <c r="C48103" s="227"/>
    </row>
    <row r="48104" spans="3:3" ht="15.6" x14ac:dyDescent="0.3">
      <c r="C48104" s="227"/>
    </row>
    <row r="48105" spans="3:3" ht="15.6" x14ac:dyDescent="0.3">
      <c r="C48105" s="227"/>
    </row>
    <row r="48106" spans="3:3" ht="15.6" x14ac:dyDescent="0.3">
      <c r="C48106" s="227"/>
    </row>
    <row r="48107" spans="3:3" ht="15.6" x14ac:dyDescent="0.3">
      <c r="C48107" s="227"/>
    </row>
    <row r="48108" spans="3:3" ht="15.6" x14ac:dyDescent="0.3">
      <c r="C48108" s="227"/>
    </row>
    <row r="48109" spans="3:3" ht="15.6" x14ac:dyDescent="0.3">
      <c r="C48109" s="227"/>
    </row>
    <row r="48110" spans="3:3" ht="15.6" x14ac:dyDescent="0.3">
      <c r="C48110" s="227"/>
    </row>
    <row r="48111" spans="3:3" ht="15.6" x14ac:dyDescent="0.3">
      <c r="C48111" s="227"/>
    </row>
    <row r="48112" spans="3:3" ht="15.6" x14ac:dyDescent="0.3">
      <c r="C48112" s="227"/>
    </row>
    <row r="48113" spans="3:3" ht="15.6" x14ac:dyDescent="0.3">
      <c r="C48113" s="227"/>
    </row>
    <row r="48114" spans="3:3" ht="15.6" x14ac:dyDescent="0.3">
      <c r="C48114" s="227"/>
    </row>
    <row r="48115" spans="3:3" ht="15.6" x14ac:dyDescent="0.3">
      <c r="C48115" s="227"/>
    </row>
    <row r="48116" spans="3:3" ht="15.6" x14ac:dyDescent="0.3">
      <c r="C48116" s="227"/>
    </row>
    <row r="48117" spans="3:3" ht="15.6" x14ac:dyDescent="0.3">
      <c r="C48117" s="227"/>
    </row>
    <row r="48118" spans="3:3" ht="15.6" x14ac:dyDescent="0.3">
      <c r="C48118" s="227"/>
    </row>
    <row r="48119" spans="3:3" ht="15.6" x14ac:dyDescent="0.3">
      <c r="C48119" s="227"/>
    </row>
    <row r="48120" spans="3:3" ht="15.6" x14ac:dyDescent="0.3">
      <c r="C48120" s="227"/>
    </row>
    <row r="48121" spans="3:3" ht="15.6" x14ac:dyDescent="0.3">
      <c r="C48121" s="227"/>
    </row>
    <row r="48122" spans="3:3" ht="15.6" x14ac:dyDescent="0.3">
      <c r="C48122" s="227"/>
    </row>
    <row r="48123" spans="3:3" ht="15.6" x14ac:dyDescent="0.3">
      <c r="C48123" s="227"/>
    </row>
    <row r="48124" spans="3:3" ht="15.6" x14ac:dyDescent="0.3">
      <c r="C48124" s="227"/>
    </row>
    <row r="48125" spans="3:3" ht="15.6" x14ac:dyDescent="0.3">
      <c r="C48125" s="227"/>
    </row>
    <row r="48126" spans="3:3" ht="15.6" x14ac:dyDescent="0.3">
      <c r="C48126" s="227"/>
    </row>
    <row r="48127" spans="3:3" ht="15.6" x14ac:dyDescent="0.3">
      <c r="C48127" s="227"/>
    </row>
    <row r="48128" spans="3:3" ht="15.6" x14ac:dyDescent="0.3">
      <c r="C48128" s="227"/>
    </row>
    <row r="48129" spans="3:3" ht="15.6" x14ac:dyDescent="0.3">
      <c r="C48129" s="227"/>
    </row>
    <row r="48130" spans="3:3" ht="15.6" x14ac:dyDescent="0.3">
      <c r="C48130" s="227"/>
    </row>
    <row r="48131" spans="3:3" ht="15.6" x14ac:dyDescent="0.3">
      <c r="C48131" s="227"/>
    </row>
    <row r="48132" spans="3:3" ht="15.6" x14ac:dyDescent="0.3">
      <c r="C48132" s="227"/>
    </row>
    <row r="48133" spans="3:3" ht="15.6" x14ac:dyDescent="0.3">
      <c r="C48133" s="227"/>
    </row>
    <row r="48134" spans="3:3" ht="15.6" x14ac:dyDescent="0.3">
      <c r="C48134" s="227"/>
    </row>
    <row r="48135" spans="3:3" ht="15.6" x14ac:dyDescent="0.3">
      <c r="C48135" s="227"/>
    </row>
    <row r="48136" spans="3:3" ht="15.6" x14ac:dyDescent="0.3">
      <c r="C48136" s="227"/>
    </row>
    <row r="48137" spans="3:3" ht="15.6" x14ac:dyDescent="0.3">
      <c r="C48137" s="227"/>
    </row>
    <row r="48138" spans="3:3" ht="15.6" x14ac:dyDescent="0.3">
      <c r="C48138" s="227"/>
    </row>
    <row r="48139" spans="3:3" ht="15.6" x14ac:dyDescent="0.3">
      <c r="C48139" s="227"/>
    </row>
    <row r="48140" spans="3:3" ht="15.6" x14ac:dyDescent="0.3">
      <c r="C48140" s="227"/>
    </row>
    <row r="48141" spans="3:3" ht="15.6" x14ac:dyDescent="0.3">
      <c r="C48141" s="227"/>
    </row>
    <row r="48142" spans="3:3" ht="15.6" x14ac:dyDescent="0.3">
      <c r="C48142" s="227"/>
    </row>
    <row r="48143" spans="3:3" ht="15.6" x14ac:dyDescent="0.3">
      <c r="C48143" s="227"/>
    </row>
    <row r="48144" spans="3:3" ht="15.6" x14ac:dyDescent="0.3">
      <c r="C48144" s="227"/>
    </row>
    <row r="48145" spans="3:3" ht="15.6" x14ac:dyDescent="0.3">
      <c r="C48145" s="227"/>
    </row>
    <row r="48146" spans="3:3" ht="15.6" x14ac:dyDescent="0.3">
      <c r="C48146" s="227"/>
    </row>
    <row r="48147" spans="3:3" ht="15.6" x14ac:dyDescent="0.3">
      <c r="C48147" s="227"/>
    </row>
    <row r="48148" spans="3:3" ht="15.6" x14ac:dyDescent="0.3">
      <c r="C48148" s="227"/>
    </row>
    <row r="48149" spans="3:3" ht="15.6" x14ac:dyDescent="0.3">
      <c r="C48149" s="227"/>
    </row>
    <row r="48150" spans="3:3" ht="15.6" x14ac:dyDescent="0.3">
      <c r="C48150" s="227"/>
    </row>
    <row r="48151" spans="3:3" ht="15.6" x14ac:dyDescent="0.3">
      <c r="C48151" s="227"/>
    </row>
    <row r="48152" spans="3:3" ht="15.6" x14ac:dyDescent="0.3">
      <c r="C48152" s="227"/>
    </row>
    <row r="48153" spans="3:3" ht="15.6" x14ac:dyDescent="0.3">
      <c r="C48153" s="227"/>
    </row>
    <row r="48154" spans="3:3" ht="15.6" x14ac:dyDescent="0.3">
      <c r="C48154" s="227"/>
    </row>
    <row r="48155" spans="3:3" ht="15.6" x14ac:dyDescent="0.3">
      <c r="C48155" s="227"/>
    </row>
    <row r="48156" spans="3:3" ht="15.6" x14ac:dyDescent="0.3">
      <c r="C48156" s="227"/>
    </row>
    <row r="48157" spans="3:3" ht="15.6" x14ac:dyDescent="0.3">
      <c r="C48157" s="227"/>
    </row>
    <row r="48158" spans="3:3" ht="15.6" x14ac:dyDescent="0.3">
      <c r="C48158" s="227"/>
    </row>
    <row r="48159" spans="3:3" ht="15.6" x14ac:dyDescent="0.3">
      <c r="C48159" s="227"/>
    </row>
    <row r="48160" spans="3:3" ht="15.6" x14ac:dyDescent="0.3">
      <c r="C48160" s="227"/>
    </row>
    <row r="48161" spans="3:3" ht="15.6" x14ac:dyDescent="0.3">
      <c r="C48161" s="227"/>
    </row>
    <row r="48162" spans="3:3" ht="15.6" x14ac:dyDescent="0.3">
      <c r="C48162" s="227"/>
    </row>
    <row r="48163" spans="3:3" ht="15.6" x14ac:dyDescent="0.3">
      <c r="C48163" s="227"/>
    </row>
    <row r="48164" spans="3:3" ht="15.6" x14ac:dyDescent="0.3">
      <c r="C48164" s="227"/>
    </row>
    <row r="48165" spans="3:3" ht="15.6" x14ac:dyDescent="0.3">
      <c r="C48165" s="227"/>
    </row>
    <row r="48166" spans="3:3" ht="15.6" x14ac:dyDescent="0.3">
      <c r="C48166" s="227"/>
    </row>
    <row r="48167" spans="3:3" ht="15.6" x14ac:dyDescent="0.3">
      <c r="C48167" s="227"/>
    </row>
    <row r="48168" spans="3:3" ht="15.6" x14ac:dyDescent="0.3">
      <c r="C48168" s="227"/>
    </row>
    <row r="48169" spans="3:3" ht="15.6" x14ac:dyDescent="0.3">
      <c r="C48169" s="227"/>
    </row>
    <row r="48170" spans="3:3" ht="15.6" x14ac:dyDescent="0.3">
      <c r="C48170" s="227"/>
    </row>
    <row r="48171" spans="3:3" ht="15.6" x14ac:dyDescent="0.3">
      <c r="C48171" s="227"/>
    </row>
    <row r="48172" spans="3:3" ht="15.6" x14ac:dyDescent="0.3">
      <c r="C48172" s="227"/>
    </row>
    <row r="48173" spans="3:3" ht="15.6" x14ac:dyDescent="0.3">
      <c r="C48173" s="227"/>
    </row>
    <row r="48174" spans="3:3" ht="15.6" x14ac:dyDescent="0.3">
      <c r="C48174" s="227"/>
    </row>
    <row r="48175" spans="3:3" ht="15.6" x14ac:dyDescent="0.3">
      <c r="C48175" s="227"/>
    </row>
    <row r="48176" spans="3:3" ht="15.6" x14ac:dyDescent="0.3">
      <c r="C48176" s="227"/>
    </row>
    <row r="48177" spans="3:3" ht="15.6" x14ac:dyDescent="0.3">
      <c r="C48177" s="227"/>
    </row>
    <row r="48178" spans="3:3" ht="15.6" x14ac:dyDescent="0.3">
      <c r="C48178" s="227"/>
    </row>
    <row r="48179" spans="3:3" ht="15.6" x14ac:dyDescent="0.3">
      <c r="C48179" s="227"/>
    </row>
    <row r="48180" spans="3:3" ht="15.6" x14ac:dyDescent="0.3">
      <c r="C48180" s="227"/>
    </row>
    <row r="48181" spans="3:3" ht="15.6" x14ac:dyDescent="0.3">
      <c r="C48181" s="227"/>
    </row>
    <row r="48182" spans="3:3" ht="15.6" x14ac:dyDescent="0.3">
      <c r="C48182" s="227"/>
    </row>
    <row r="48183" spans="3:3" ht="15.6" x14ac:dyDescent="0.3">
      <c r="C48183" s="227"/>
    </row>
    <row r="48184" spans="3:3" ht="15.6" x14ac:dyDescent="0.3">
      <c r="C48184" s="227"/>
    </row>
    <row r="48185" spans="3:3" ht="15.6" x14ac:dyDescent="0.3">
      <c r="C48185" s="227"/>
    </row>
    <row r="48186" spans="3:3" ht="15.6" x14ac:dyDescent="0.3">
      <c r="C48186" s="227"/>
    </row>
    <row r="48187" spans="3:3" ht="15.6" x14ac:dyDescent="0.3">
      <c r="C48187" s="227"/>
    </row>
    <row r="48188" spans="3:3" ht="15.6" x14ac:dyDescent="0.3">
      <c r="C48188" s="227"/>
    </row>
    <row r="48189" spans="3:3" ht="15.6" x14ac:dyDescent="0.3">
      <c r="C48189" s="227"/>
    </row>
    <row r="48190" spans="3:3" ht="15.6" x14ac:dyDescent="0.3">
      <c r="C48190" s="227"/>
    </row>
    <row r="48191" spans="3:3" ht="15.6" x14ac:dyDescent="0.3">
      <c r="C48191" s="227"/>
    </row>
    <row r="48192" spans="3:3" ht="15.6" x14ac:dyDescent="0.3">
      <c r="C48192" s="227"/>
    </row>
    <row r="48193" spans="3:3" ht="15.6" x14ac:dyDescent="0.3">
      <c r="C48193" s="227"/>
    </row>
    <row r="48194" spans="3:3" ht="15.6" x14ac:dyDescent="0.3">
      <c r="C48194" s="227"/>
    </row>
    <row r="48195" spans="3:3" ht="15.6" x14ac:dyDescent="0.3">
      <c r="C48195" s="227"/>
    </row>
    <row r="48196" spans="3:3" ht="15.6" x14ac:dyDescent="0.3">
      <c r="C48196" s="227"/>
    </row>
    <row r="48197" spans="3:3" ht="15.6" x14ac:dyDescent="0.3">
      <c r="C48197" s="227"/>
    </row>
    <row r="48198" spans="3:3" ht="15.6" x14ac:dyDescent="0.3">
      <c r="C48198" s="227"/>
    </row>
    <row r="48199" spans="3:3" ht="15.6" x14ac:dyDescent="0.3">
      <c r="C48199" s="227"/>
    </row>
    <row r="48200" spans="3:3" ht="15.6" x14ac:dyDescent="0.3">
      <c r="C48200" s="227"/>
    </row>
    <row r="48201" spans="3:3" ht="15.6" x14ac:dyDescent="0.3">
      <c r="C48201" s="227"/>
    </row>
    <row r="48202" spans="3:3" ht="15.6" x14ac:dyDescent="0.3">
      <c r="C48202" s="227"/>
    </row>
    <row r="48203" spans="3:3" ht="15.6" x14ac:dyDescent="0.3">
      <c r="C48203" s="227"/>
    </row>
    <row r="48204" spans="3:3" ht="15.6" x14ac:dyDescent="0.3">
      <c r="C48204" s="227"/>
    </row>
    <row r="48205" spans="3:3" ht="15.6" x14ac:dyDescent="0.3">
      <c r="C48205" s="227"/>
    </row>
    <row r="48206" spans="3:3" ht="15.6" x14ac:dyDescent="0.3">
      <c r="C48206" s="227"/>
    </row>
    <row r="48207" spans="3:3" ht="15.6" x14ac:dyDescent="0.3">
      <c r="C48207" s="227"/>
    </row>
    <row r="48208" spans="3:3" ht="15.6" x14ac:dyDescent="0.3">
      <c r="C48208" s="227"/>
    </row>
    <row r="48209" spans="3:3" ht="15.6" x14ac:dyDescent="0.3">
      <c r="C48209" s="227"/>
    </row>
    <row r="48210" spans="3:3" ht="15.6" x14ac:dyDescent="0.3">
      <c r="C48210" s="227"/>
    </row>
    <row r="48211" spans="3:3" ht="15.6" x14ac:dyDescent="0.3">
      <c r="C48211" s="227"/>
    </row>
    <row r="48212" spans="3:3" ht="15.6" x14ac:dyDescent="0.3">
      <c r="C48212" s="227"/>
    </row>
    <row r="48213" spans="3:3" ht="15.6" x14ac:dyDescent="0.3">
      <c r="C48213" s="227"/>
    </row>
    <row r="48214" spans="3:3" ht="15.6" x14ac:dyDescent="0.3">
      <c r="C48214" s="227"/>
    </row>
    <row r="48215" spans="3:3" ht="15.6" x14ac:dyDescent="0.3">
      <c r="C48215" s="227"/>
    </row>
    <row r="48216" spans="3:3" ht="15.6" x14ac:dyDescent="0.3">
      <c r="C48216" s="227"/>
    </row>
    <row r="48217" spans="3:3" ht="15.6" x14ac:dyDescent="0.3">
      <c r="C48217" s="227"/>
    </row>
    <row r="48218" spans="3:3" ht="15.6" x14ac:dyDescent="0.3">
      <c r="C48218" s="227"/>
    </row>
    <row r="48219" spans="3:3" ht="15.6" x14ac:dyDescent="0.3">
      <c r="C48219" s="227"/>
    </row>
    <row r="48220" spans="3:3" ht="15.6" x14ac:dyDescent="0.3">
      <c r="C48220" s="227"/>
    </row>
    <row r="48221" spans="3:3" ht="15.6" x14ac:dyDescent="0.3">
      <c r="C48221" s="227"/>
    </row>
    <row r="48222" spans="3:3" ht="15.6" x14ac:dyDescent="0.3">
      <c r="C48222" s="227"/>
    </row>
    <row r="48223" spans="3:3" ht="15.6" x14ac:dyDescent="0.3">
      <c r="C48223" s="227"/>
    </row>
    <row r="48224" spans="3:3" ht="15.6" x14ac:dyDescent="0.3">
      <c r="C48224" s="227"/>
    </row>
    <row r="48225" spans="3:3" ht="15.6" x14ac:dyDescent="0.3">
      <c r="C48225" s="227"/>
    </row>
    <row r="48226" spans="3:3" ht="15.6" x14ac:dyDescent="0.3">
      <c r="C48226" s="227"/>
    </row>
    <row r="48227" spans="3:3" ht="15.6" x14ac:dyDescent="0.3">
      <c r="C48227" s="227"/>
    </row>
    <row r="48228" spans="3:3" ht="15.6" x14ac:dyDescent="0.3">
      <c r="C48228" s="227"/>
    </row>
    <row r="48229" spans="3:3" ht="15.6" x14ac:dyDescent="0.3">
      <c r="C48229" s="227"/>
    </row>
    <row r="48230" spans="3:3" ht="15.6" x14ac:dyDescent="0.3">
      <c r="C48230" s="227"/>
    </row>
    <row r="48231" spans="3:3" ht="15.6" x14ac:dyDescent="0.3">
      <c r="C48231" s="227"/>
    </row>
    <row r="48232" spans="3:3" ht="15.6" x14ac:dyDescent="0.3">
      <c r="C48232" s="227"/>
    </row>
    <row r="48233" spans="3:3" ht="15.6" x14ac:dyDescent="0.3">
      <c r="C48233" s="227"/>
    </row>
    <row r="48234" spans="3:3" ht="15.6" x14ac:dyDescent="0.3">
      <c r="C48234" s="227"/>
    </row>
    <row r="48235" spans="3:3" ht="15.6" x14ac:dyDescent="0.3">
      <c r="C48235" s="227"/>
    </row>
    <row r="48236" spans="3:3" ht="15.6" x14ac:dyDescent="0.3">
      <c r="C48236" s="227"/>
    </row>
    <row r="48237" spans="3:3" ht="15.6" x14ac:dyDescent="0.3">
      <c r="C48237" s="227"/>
    </row>
    <row r="48238" spans="3:3" ht="15.6" x14ac:dyDescent="0.3">
      <c r="C48238" s="227"/>
    </row>
    <row r="48239" spans="3:3" ht="15.6" x14ac:dyDescent="0.3">
      <c r="C48239" s="227"/>
    </row>
    <row r="48240" spans="3:3" ht="15.6" x14ac:dyDescent="0.3">
      <c r="C48240" s="227"/>
    </row>
    <row r="48241" spans="3:3" ht="15.6" x14ac:dyDescent="0.3">
      <c r="C48241" s="227"/>
    </row>
    <row r="48242" spans="3:3" ht="15.6" x14ac:dyDescent="0.3">
      <c r="C48242" s="227"/>
    </row>
    <row r="48243" spans="3:3" ht="15.6" x14ac:dyDescent="0.3">
      <c r="C48243" s="227"/>
    </row>
    <row r="48244" spans="3:3" ht="15.6" x14ac:dyDescent="0.3">
      <c r="C48244" s="227"/>
    </row>
    <row r="48245" spans="3:3" ht="15.6" x14ac:dyDescent="0.3">
      <c r="C48245" s="227"/>
    </row>
    <row r="48246" spans="3:3" ht="15.6" x14ac:dyDescent="0.3">
      <c r="C48246" s="227"/>
    </row>
    <row r="48247" spans="3:3" ht="15.6" x14ac:dyDescent="0.3">
      <c r="C48247" s="227"/>
    </row>
    <row r="48248" spans="3:3" ht="15.6" x14ac:dyDescent="0.3">
      <c r="C48248" s="227"/>
    </row>
    <row r="48249" spans="3:3" ht="15.6" x14ac:dyDescent="0.3">
      <c r="C48249" s="227"/>
    </row>
    <row r="48250" spans="3:3" ht="15.6" x14ac:dyDescent="0.3">
      <c r="C48250" s="227"/>
    </row>
    <row r="48251" spans="3:3" ht="15.6" x14ac:dyDescent="0.3">
      <c r="C48251" s="227"/>
    </row>
    <row r="48252" spans="3:3" ht="15.6" x14ac:dyDescent="0.3">
      <c r="C48252" s="227"/>
    </row>
    <row r="48253" spans="3:3" ht="15.6" x14ac:dyDescent="0.3">
      <c r="C48253" s="227"/>
    </row>
    <row r="48254" spans="3:3" ht="15.6" x14ac:dyDescent="0.3">
      <c r="C48254" s="227"/>
    </row>
    <row r="48255" spans="3:3" ht="15.6" x14ac:dyDescent="0.3">
      <c r="C48255" s="227"/>
    </row>
    <row r="48256" spans="3:3" ht="15.6" x14ac:dyDescent="0.3">
      <c r="C48256" s="227"/>
    </row>
    <row r="48257" spans="3:3" ht="15.6" x14ac:dyDescent="0.3">
      <c r="C48257" s="227"/>
    </row>
    <row r="48258" spans="3:3" ht="15.6" x14ac:dyDescent="0.3">
      <c r="C48258" s="227"/>
    </row>
    <row r="48259" spans="3:3" ht="15.6" x14ac:dyDescent="0.3">
      <c r="C48259" s="227"/>
    </row>
    <row r="48260" spans="3:3" ht="15.6" x14ac:dyDescent="0.3">
      <c r="C48260" s="227"/>
    </row>
    <row r="48261" spans="3:3" ht="15.6" x14ac:dyDescent="0.3">
      <c r="C48261" s="227"/>
    </row>
    <row r="48262" spans="3:3" ht="15.6" x14ac:dyDescent="0.3">
      <c r="C48262" s="227"/>
    </row>
    <row r="48263" spans="3:3" ht="15.6" x14ac:dyDescent="0.3">
      <c r="C48263" s="227"/>
    </row>
    <row r="48264" spans="3:3" ht="15.6" x14ac:dyDescent="0.3">
      <c r="C48264" s="227"/>
    </row>
    <row r="48265" spans="3:3" ht="15.6" x14ac:dyDescent="0.3">
      <c r="C48265" s="227"/>
    </row>
    <row r="48266" spans="3:3" ht="15.6" x14ac:dyDescent="0.3">
      <c r="C48266" s="227"/>
    </row>
    <row r="48267" spans="3:3" ht="15.6" x14ac:dyDescent="0.3">
      <c r="C48267" s="227"/>
    </row>
    <row r="48268" spans="3:3" ht="15.6" x14ac:dyDescent="0.3">
      <c r="C48268" s="227"/>
    </row>
    <row r="48269" spans="3:3" ht="15.6" x14ac:dyDescent="0.3">
      <c r="C48269" s="227"/>
    </row>
    <row r="48270" spans="3:3" ht="15.6" x14ac:dyDescent="0.3">
      <c r="C48270" s="227"/>
    </row>
    <row r="48271" spans="3:3" ht="15.6" x14ac:dyDescent="0.3">
      <c r="C48271" s="227"/>
    </row>
    <row r="48272" spans="3:3" ht="15.6" x14ac:dyDescent="0.3">
      <c r="C48272" s="227"/>
    </row>
    <row r="48273" spans="3:3" ht="15.6" x14ac:dyDescent="0.3">
      <c r="C48273" s="227"/>
    </row>
    <row r="48274" spans="3:3" ht="15.6" x14ac:dyDescent="0.3">
      <c r="C48274" s="227"/>
    </row>
    <row r="48275" spans="3:3" ht="15.6" x14ac:dyDescent="0.3">
      <c r="C48275" s="227"/>
    </row>
    <row r="48276" spans="3:3" ht="15.6" x14ac:dyDescent="0.3">
      <c r="C48276" s="227"/>
    </row>
    <row r="48277" spans="3:3" ht="15.6" x14ac:dyDescent="0.3">
      <c r="C48277" s="227"/>
    </row>
    <row r="48278" spans="3:3" ht="15.6" x14ac:dyDescent="0.3">
      <c r="C48278" s="227"/>
    </row>
    <row r="48279" spans="3:3" ht="15.6" x14ac:dyDescent="0.3">
      <c r="C48279" s="227"/>
    </row>
    <row r="48280" spans="3:3" ht="15.6" x14ac:dyDescent="0.3">
      <c r="C48280" s="227"/>
    </row>
    <row r="48281" spans="3:3" ht="15.6" x14ac:dyDescent="0.3">
      <c r="C48281" s="227"/>
    </row>
    <row r="48282" spans="3:3" ht="15.6" x14ac:dyDescent="0.3">
      <c r="C48282" s="227"/>
    </row>
    <row r="48283" spans="3:3" ht="15.6" x14ac:dyDescent="0.3">
      <c r="C48283" s="227"/>
    </row>
    <row r="48284" spans="3:3" ht="15.6" x14ac:dyDescent="0.3">
      <c r="C48284" s="227"/>
    </row>
    <row r="48285" spans="3:3" ht="15.6" x14ac:dyDescent="0.3">
      <c r="C48285" s="227"/>
    </row>
    <row r="48286" spans="3:3" ht="15.6" x14ac:dyDescent="0.3">
      <c r="C48286" s="227"/>
    </row>
    <row r="48287" spans="3:3" ht="15.6" x14ac:dyDescent="0.3">
      <c r="C48287" s="227"/>
    </row>
    <row r="48288" spans="3:3" ht="15.6" x14ac:dyDescent="0.3">
      <c r="C48288" s="227"/>
    </row>
    <row r="48289" spans="3:3" ht="15.6" x14ac:dyDescent="0.3">
      <c r="C48289" s="227"/>
    </row>
    <row r="48290" spans="3:3" ht="15.6" x14ac:dyDescent="0.3">
      <c r="C48290" s="227"/>
    </row>
    <row r="48291" spans="3:3" ht="15.6" x14ac:dyDescent="0.3">
      <c r="C48291" s="227"/>
    </row>
    <row r="48292" spans="3:3" ht="15.6" x14ac:dyDescent="0.3">
      <c r="C48292" s="227"/>
    </row>
    <row r="48293" spans="3:3" ht="15.6" x14ac:dyDescent="0.3">
      <c r="C48293" s="227"/>
    </row>
    <row r="48294" spans="3:3" ht="15.6" x14ac:dyDescent="0.3">
      <c r="C48294" s="227"/>
    </row>
    <row r="48295" spans="3:3" ht="15.6" x14ac:dyDescent="0.3">
      <c r="C48295" s="227"/>
    </row>
    <row r="48296" spans="3:3" ht="15.6" x14ac:dyDescent="0.3">
      <c r="C48296" s="227"/>
    </row>
    <row r="48297" spans="3:3" ht="15.6" x14ac:dyDescent="0.3">
      <c r="C48297" s="227"/>
    </row>
    <row r="48298" spans="3:3" ht="15.6" x14ac:dyDescent="0.3">
      <c r="C48298" s="227"/>
    </row>
    <row r="48299" spans="3:3" ht="15.6" x14ac:dyDescent="0.3">
      <c r="C48299" s="227"/>
    </row>
    <row r="48300" spans="3:3" ht="15.6" x14ac:dyDescent="0.3">
      <c r="C48300" s="227"/>
    </row>
    <row r="48301" spans="3:3" ht="15.6" x14ac:dyDescent="0.3">
      <c r="C48301" s="227"/>
    </row>
    <row r="48302" spans="3:3" ht="15.6" x14ac:dyDescent="0.3">
      <c r="C48302" s="227"/>
    </row>
    <row r="48303" spans="3:3" ht="15.6" x14ac:dyDescent="0.3">
      <c r="C48303" s="227"/>
    </row>
    <row r="48304" spans="3:3" ht="15.6" x14ac:dyDescent="0.3">
      <c r="C48304" s="227"/>
    </row>
    <row r="48305" spans="3:3" ht="15.6" x14ac:dyDescent="0.3">
      <c r="C48305" s="227"/>
    </row>
    <row r="48306" spans="3:3" ht="15.6" x14ac:dyDescent="0.3">
      <c r="C48306" s="227"/>
    </row>
    <row r="48307" spans="3:3" ht="15.6" x14ac:dyDescent="0.3">
      <c r="C48307" s="227"/>
    </row>
    <row r="48308" spans="3:3" ht="15.6" x14ac:dyDescent="0.3">
      <c r="C48308" s="227"/>
    </row>
    <row r="48309" spans="3:3" ht="15.6" x14ac:dyDescent="0.3">
      <c r="C48309" s="227"/>
    </row>
    <row r="48310" spans="3:3" ht="15.6" x14ac:dyDescent="0.3">
      <c r="C48310" s="227"/>
    </row>
    <row r="48311" spans="3:3" ht="15.6" x14ac:dyDescent="0.3">
      <c r="C48311" s="227"/>
    </row>
    <row r="48312" spans="3:3" ht="15.6" x14ac:dyDescent="0.3">
      <c r="C48312" s="227"/>
    </row>
    <row r="48313" spans="3:3" ht="15.6" x14ac:dyDescent="0.3">
      <c r="C48313" s="227"/>
    </row>
    <row r="48314" spans="3:3" ht="15.6" x14ac:dyDescent="0.3">
      <c r="C48314" s="227"/>
    </row>
    <row r="48315" spans="3:3" ht="15.6" x14ac:dyDescent="0.3">
      <c r="C48315" s="227"/>
    </row>
    <row r="48316" spans="3:3" ht="15.6" x14ac:dyDescent="0.3">
      <c r="C48316" s="227"/>
    </row>
    <row r="48317" spans="3:3" ht="15.6" x14ac:dyDescent="0.3">
      <c r="C48317" s="227"/>
    </row>
    <row r="48318" spans="3:3" ht="15.6" x14ac:dyDescent="0.3">
      <c r="C48318" s="227"/>
    </row>
    <row r="48319" spans="3:3" ht="15.6" x14ac:dyDescent="0.3">
      <c r="C48319" s="227"/>
    </row>
    <row r="48320" spans="3:3" ht="15.6" x14ac:dyDescent="0.3">
      <c r="C48320" s="227"/>
    </row>
    <row r="48321" spans="3:3" ht="15.6" x14ac:dyDescent="0.3">
      <c r="C48321" s="227"/>
    </row>
    <row r="48322" spans="3:3" ht="15.6" x14ac:dyDescent="0.3">
      <c r="C48322" s="227"/>
    </row>
    <row r="48323" spans="3:3" ht="15.6" x14ac:dyDescent="0.3">
      <c r="C48323" s="227"/>
    </row>
    <row r="48324" spans="3:3" ht="15.6" x14ac:dyDescent="0.3">
      <c r="C48324" s="227"/>
    </row>
    <row r="48325" spans="3:3" ht="15.6" x14ac:dyDescent="0.3">
      <c r="C48325" s="227"/>
    </row>
    <row r="48326" spans="3:3" ht="15.6" x14ac:dyDescent="0.3">
      <c r="C48326" s="227"/>
    </row>
    <row r="48327" spans="3:3" ht="15.6" x14ac:dyDescent="0.3">
      <c r="C48327" s="227"/>
    </row>
    <row r="48328" spans="3:3" ht="15.6" x14ac:dyDescent="0.3">
      <c r="C48328" s="227"/>
    </row>
    <row r="48329" spans="3:3" ht="15.6" x14ac:dyDescent="0.3">
      <c r="C48329" s="227"/>
    </row>
    <row r="48330" spans="3:3" ht="15.6" x14ac:dyDescent="0.3">
      <c r="C48330" s="227"/>
    </row>
    <row r="48331" spans="3:3" ht="15.6" x14ac:dyDescent="0.3">
      <c r="C48331" s="227"/>
    </row>
    <row r="48332" spans="3:3" ht="15.6" x14ac:dyDescent="0.3">
      <c r="C48332" s="227"/>
    </row>
    <row r="48333" spans="3:3" ht="15.6" x14ac:dyDescent="0.3">
      <c r="C48333" s="227"/>
    </row>
    <row r="48334" spans="3:3" ht="15.6" x14ac:dyDescent="0.3">
      <c r="C48334" s="227"/>
    </row>
    <row r="48335" spans="3:3" ht="15.6" x14ac:dyDescent="0.3">
      <c r="C48335" s="227"/>
    </row>
    <row r="48336" spans="3:3" ht="15.6" x14ac:dyDescent="0.3">
      <c r="C48336" s="227"/>
    </row>
    <row r="48337" spans="3:3" ht="15.6" x14ac:dyDescent="0.3">
      <c r="C48337" s="227"/>
    </row>
    <row r="48338" spans="3:3" ht="15.6" x14ac:dyDescent="0.3">
      <c r="C48338" s="227"/>
    </row>
    <row r="48339" spans="3:3" ht="15.6" x14ac:dyDescent="0.3">
      <c r="C48339" s="227"/>
    </row>
    <row r="48340" spans="3:3" ht="15.6" x14ac:dyDescent="0.3">
      <c r="C48340" s="227"/>
    </row>
    <row r="48341" spans="3:3" ht="15.6" x14ac:dyDescent="0.3">
      <c r="C48341" s="227"/>
    </row>
    <row r="48342" spans="3:3" ht="15.6" x14ac:dyDescent="0.3">
      <c r="C48342" s="227"/>
    </row>
    <row r="48343" spans="3:3" ht="15.6" x14ac:dyDescent="0.3">
      <c r="C48343" s="227"/>
    </row>
    <row r="48344" spans="3:3" ht="15.6" x14ac:dyDescent="0.3">
      <c r="C48344" s="227"/>
    </row>
    <row r="48345" spans="3:3" ht="15.6" x14ac:dyDescent="0.3">
      <c r="C48345" s="227"/>
    </row>
    <row r="48346" spans="3:3" ht="15.6" x14ac:dyDescent="0.3">
      <c r="C48346" s="227"/>
    </row>
    <row r="48347" spans="3:3" ht="15.6" x14ac:dyDescent="0.3">
      <c r="C48347" s="227"/>
    </row>
    <row r="48348" spans="3:3" ht="15.6" x14ac:dyDescent="0.3">
      <c r="C48348" s="227"/>
    </row>
    <row r="48349" spans="3:3" ht="15.6" x14ac:dyDescent="0.3">
      <c r="C48349" s="227"/>
    </row>
    <row r="48350" spans="3:3" ht="15.6" x14ac:dyDescent="0.3">
      <c r="C48350" s="227"/>
    </row>
    <row r="48351" spans="3:3" ht="15.6" x14ac:dyDescent="0.3">
      <c r="C48351" s="227"/>
    </row>
    <row r="48352" spans="3:3" ht="15.6" x14ac:dyDescent="0.3">
      <c r="C48352" s="227"/>
    </row>
    <row r="48353" spans="3:3" ht="15.6" x14ac:dyDescent="0.3">
      <c r="C48353" s="227"/>
    </row>
    <row r="48354" spans="3:3" ht="15.6" x14ac:dyDescent="0.3">
      <c r="C48354" s="227"/>
    </row>
    <row r="48355" spans="3:3" ht="15.6" x14ac:dyDescent="0.3">
      <c r="C48355" s="227"/>
    </row>
    <row r="48356" spans="3:3" ht="15.6" x14ac:dyDescent="0.3">
      <c r="C48356" s="227"/>
    </row>
    <row r="48357" spans="3:3" ht="15.6" x14ac:dyDescent="0.3">
      <c r="C48357" s="227"/>
    </row>
    <row r="48358" spans="3:3" ht="15.6" x14ac:dyDescent="0.3">
      <c r="C48358" s="227"/>
    </row>
    <row r="48359" spans="3:3" ht="15.6" x14ac:dyDescent="0.3">
      <c r="C48359" s="227"/>
    </row>
    <row r="48360" spans="3:3" ht="15.6" x14ac:dyDescent="0.3">
      <c r="C48360" s="227"/>
    </row>
    <row r="48361" spans="3:3" ht="15.6" x14ac:dyDescent="0.3">
      <c r="C48361" s="227"/>
    </row>
    <row r="48362" spans="3:3" ht="15.6" x14ac:dyDescent="0.3">
      <c r="C48362" s="227"/>
    </row>
    <row r="48363" spans="3:3" ht="15.6" x14ac:dyDescent="0.3">
      <c r="C48363" s="227"/>
    </row>
    <row r="48364" spans="3:3" ht="15.6" x14ac:dyDescent="0.3">
      <c r="C48364" s="227"/>
    </row>
    <row r="48365" spans="3:3" ht="15.6" x14ac:dyDescent="0.3">
      <c r="C48365" s="227"/>
    </row>
    <row r="48366" spans="3:3" ht="15.6" x14ac:dyDescent="0.3">
      <c r="C48366" s="227"/>
    </row>
    <row r="48367" spans="3:3" ht="15.6" x14ac:dyDescent="0.3">
      <c r="C48367" s="227"/>
    </row>
    <row r="48368" spans="3:3" ht="15.6" x14ac:dyDescent="0.3">
      <c r="C48368" s="227"/>
    </row>
    <row r="48369" spans="3:3" ht="15.6" x14ac:dyDescent="0.3">
      <c r="C48369" s="227"/>
    </row>
    <row r="48370" spans="3:3" ht="15.6" x14ac:dyDescent="0.3">
      <c r="C48370" s="227"/>
    </row>
    <row r="48371" spans="3:3" ht="15.6" x14ac:dyDescent="0.3">
      <c r="C48371" s="227"/>
    </row>
    <row r="48372" spans="3:3" ht="15.6" x14ac:dyDescent="0.3">
      <c r="C48372" s="227"/>
    </row>
    <row r="48373" spans="3:3" ht="15.6" x14ac:dyDescent="0.3">
      <c r="C48373" s="227"/>
    </row>
    <row r="48374" spans="3:3" ht="15.6" x14ac:dyDescent="0.3">
      <c r="C48374" s="227"/>
    </row>
    <row r="48375" spans="3:3" ht="15.6" x14ac:dyDescent="0.3">
      <c r="C48375" s="227"/>
    </row>
    <row r="48376" spans="3:3" ht="15.6" x14ac:dyDescent="0.3">
      <c r="C48376" s="227"/>
    </row>
    <row r="48377" spans="3:3" ht="15.6" x14ac:dyDescent="0.3">
      <c r="C48377" s="227"/>
    </row>
    <row r="48378" spans="3:3" ht="15.6" x14ac:dyDescent="0.3">
      <c r="C48378" s="227"/>
    </row>
    <row r="48379" spans="3:3" ht="15.6" x14ac:dyDescent="0.3">
      <c r="C48379" s="227"/>
    </row>
    <row r="48380" spans="3:3" ht="15.6" x14ac:dyDescent="0.3">
      <c r="C48380" s="227"/>
    </row>
    <row r="48381" spans="3:3" ht="15.6" x14ac:dyDescent="0.3">
      <c r="C48381" s="227"/>
    </row>
    <row r="48382" spans="3:3" ht="15.6" x14ac:dyDescent="0.3">
      <c r="C48382" s="227"/>
    </row>
    <row r="48383" spans="3:3" ht="15.6" x14ac:dyDescent="0.3">
      <c r="C48383" s="227"/>
    </row>
    <row r="48384" spans="3:3" ht="15.6" x14ac:dyDescent="0.3">
      <c r="C48384" s="227"/>
    </row>
    <row r="48385" spans="3:3" ht="15.6" x14ac:dyDescent="0.3">
      <c r="C48385" s="227"/>
    </row>
    <row r="48386" spans="3:3" ht="15.6" x14ac:dyDescent="0.3">
      <c r="C48386" s="227"/>
    </row>
    <row r="48387" spans="3:3" ht="15.6" x14ac:dyDescent="0.3">
      <c r="C48387" s="227"/>
    </row>
    <row r="48388" spans="3:3" ht="15.6" x14ac:dyDescent="0.3">
      <c r="C48388" s="227"/>
    </row>
    <row r="48389" spans="3:3" ht="15.6" x14ac:dyDescent="0.3">
      <c r="C48389" s="227"/>
    </row>
    <row r="48390" spans="3:3" ht="15.6" x14ac:dyDescent="0.3">
      <c r="C48390" s="227"/>
    </row>
    <row r="48391" spans="3:3" ht="15.6" x14ac:dyDescent="0.3">
      <c r="C48391" s="227"/>
    </row>
    <row r="48392" spans="3:3" ht="15.6" x14ac:dyDescent="0.3">
      <c r="C48392" s="227"/>
    </row>
    <row r="48393" spans="3:3" ht="15.6" x14ac:dyDescent="0.3">
      <c r="C48393" s="227"/>
    </row>
    <row r="48394" spans="3:3" ht="15.6" x14ac:dyDescent="0.3">
      <c r="C48394" s="227"/>
    </row>
    <row r="48395" spans="3:3" ht="15.6" x14ac:dyDescent="0.3">
      <c r="C48395" s="227"/>
    </row>
    <row r="48396" spans="3:3" ht="15.6" x14ac:dyDescent="0.3">
      <c r="C48396" s="227"/>
    </row>
    <row r="48397" spans="3:3" ht="15.6" x14ac:dyDescent="0.3">
      <c r="C48397" s="227"/>
    </row>
    <row r="48398" spans="3:3" ht="15.6" x14ac:dyDescent="0.3">
      <c r="C48398" s="227"/>
    </row>
    <row r="48399" spans="3:3" ht="15.6" x14ac:dyDescent="0.3">
      <c r="C48399" s="227"/>
    </row>
    <row r="48400" spans="3:3" ht="15.6" x14ac:dyDescent="0.3">
      <c r="C48400" s="227"/>
    </row>
    <row r="48401" spans="3:3" ht="15.6" x14ac:dyDescent="0.3">
      <c r="C48401" s="227"/>
    </row>
    <row r="48402" spans="3:3" ht="15.6" x14ac:dyDescent="0.3">
      <c r="C48402" s="227"/>
    </row>
    <row r="48403" spans="3:3" ht="15.6" x14ac:dyDescent="0.3">
      <c r="C48403" s="227"/>
    </row>
    <row r="48404" spans="3:3" ht="15.6" x14ac:dyDescent="0.3">
      <c r="C48404" s="227"/>
    </row>
    <row r="48405" spans="3:3" ht="15.6" x14ac:dyDescent="0.3">
      <c r="C48405" s="227"/>
    </row>
    <row r="48406" spans="3:3" ht="15.6" x14ac:dyDescent="0.3">
      <c r="C48406" s="227"/>
    </row>
    <row r="48407" spans="3:3" ht="15.6" x14ac:dyDescent="0.3">
      <c r="C48407" s="227"/>
    </row>
    <row r="48408" spans="3:3" ht="15.6" x14ac:dyDescent="0.3">
      <c r="C48408" s="227"/>
    </row>
    <row r="48409" spans="3:3" ht="15.6" x14ac:dyDescent="0.3">
      <c r="C48409" s="227"/>
    </row>
    <row r="48410" spans="3:3" ht="15.6" x14ac:dyDescent="0.3">
      <c r="C48410" s="227"/>
    </row>
    <row r="48411" spans="3:3" ht="15.6" x14ac:dyDescent="0.3">
      <c r="C48411" s="227"/>
    </row>
    <row r="48412" spans="3:3" ht="15.6" x14ac:dyDescent="0.3">
      <c r="C48412" s="227"/>
    </row>
    <row r="48413" spans="3:3" ht="15.6" x14ac:dyDescent="0.3">
      <c r="C48413" s="227"/>
    </row>
    <row r="48414" spans="3:3" ht="15.6" x14ac:dyDescent="0.3">
      <c r="C48414" s="227"/>
    </row>
    <row r="48415" spans="3:3" ht="15.6" x14ac:dyDescent="0.3">
      <c r="C48415" s="227"/>
    </row>
    <row r="48416" spans="3:3" ht="15.6" x14ac:dyDescent="0.3">
      <c r="C48416" s="227"/>
    </row>
    <row r="48417" spans="3:3" ht="15.6" x14ac:dyDescent="0.3">
      <c r="C48417" s="227"/>
    </row>
    <row r="48418" spans="3:3" ht="15.6" x14ac:dyDescent="0.3">
      <c r="C48418" s="227"/>
    </row>
    <row r="48419" spans="3:3" ht="15.6" x14ac:dyDescent="0.3">
      <c r="C48419" s="227"/>
    </row>
    <row r="48420" spans="3:3" ht="15.6" x14ac:dyDescent="0.3">
      <c r="C48420" s="227"/>
    </row>
    <row r="48421" spans="3:3" ht="15.6" x14ac:dyDescent="0.3">
      <c r="C48421" s="227"/>
    </row>
    <row r="48422" spans="3:3" ht="15.6" x14ac:dyDescent="0.3">
      <c r="C48422" s="227"/>
    </row>
    <row r="48423" spans="3:3" ht="15.6" x14ac:dyDescent="0.3">
      <c r="C48423" s="227"/>
    </row>
    <row r="48424" spans="3:3" ht="15.6" x14ac:dyDescent="0.3">
      <c r="C48424" s="227"/>
    </row>
    <row r="48425" spans="3:3" ht="15.6" x14ac:dyDescent="0.3">
      <c r="C48425" s="227"/>
    </row>
    <row r="48426" spans="3:3" ht="15.6" x14ac:dyDescent="0.3">
      <c r="C48426" s="227"/>
    </row>
    <row r="48427" spans="3:3" ht="15.6" x14ac:dyDescent="0.3">
      <c r="C48427" s="227"/>
    </row>
    <row r="48428" spans="3:3" ht="15.6" x14ac:dyDescent="0.3">
      <c r="C48428" s="227"/>
    </row>
    <row r="48429" spans="3:3" ht="15.6" x14ac:dyDescent="0.3">
      <c r="C48429" s="227"/>
    </row>
    <row r="48430" spans="3:3" ht="15.6" x14ac:dyDescent="0.3">
      <c r="C48430" s="227"/>
    </row>
    <row r="48431" spans="3:3" ht="15.6" x14ac:dyDescent="0.3">
      <c r="C48431" s="227"/>
    </row>
    <row r="48432" spans="3:3" ht="15.6" x14ac:dyDescent="0.3">
      <c r="C48432" s="227"/>
    </row>
    <row r="48433" spans="3:3" ht="15.6" x14ac:dyDescent="0.3">
      <c r="C48433" s="227"/>
    </row>
    <row r="48434" spans="3:3" ht="15.6" x14ac:dyDescent="0.3">
      <c r="C48434" s="227"/>
    </row>
    <row r="48435" spans="3:3" ht="15.6" x14ac:dyDescent="0.3">
      <c r="C48435" s="227"/>
    </row>
    <row r="48436" spans="3:3" ht="15.6" x14ac:dyDescent="0.3">
      <c r="C48436" s="227"/>
    </row>
    <row r="48437" spans="3:3" ht="15.6" x14ac:dyDescent="0.3">
      <c r="C48437" s="227"/>
    </row>
    <row r="48438" spans="3:3" ht="15.6" x14ac:dyDescent="0.3">
      <c r="C48438" s="227"/>
    </row>
    <row r="48439" spans="3:3" ht="15.6" x14ac:dyDescent="0.3">
      <c r="C48439" s="227"/>
    </row>
    <row r="48440" spans="3:3" ht="15.6" x14ac:dyDescent="0.3">
      <c r="C48440" s="227"/>
    </row>
    <row r="48441" spans="3:3" ht="15.6" x14ac:dyDescent="0.3">
      <c r="C48441" s="227"/>
    </row>
    <row r="48442" spans="3:3" ht="15.6" x14ac:dyDescent="0.3">
      <c r="C48442" s="227"/>
    </row>
    <row r="48443" spans="3:3" ht="15.6" x14ac:dyDescent="0.3">
      <c r="C48443" s="227"/>
    </row>
    <row r="48444" spans="3:3" ht="15.6" x14ac:dyDescent="0.3">
      <c r="C48444" s="227"/>
    </row>
    <row r="48445" spans="3:3" ht="15.6" x14ac:dyDescent="0.3">
      <c r="C48445" s="227"/>
    </row>
    <row r="48446" spans="3:3" ht="15.6" x14ac:dyDescent="0.3">
      <c r="C48446" s="227"/>
    </row>
    <row r="48447" spans="3:3" ht="15.6" x14ac:dyDescent="0.3">
      <c r="C48447" s="227"/>
    </row>
    <row r="48448" spans="3:3" ht="15.6" x14ac:dyDescent="0.3">
      <c r="C48448" s="227"/>
    </row>
    <row r="48449" spans="3:3" ht="15.6" x14ac:dyDescent="0.3">
      <c r="C48449" s="227"/>
    </row>
    <row r="48450" spans="3:3" ht="15.6" x14ac:dyDescent="0.3">
      <c r="C48450" s="227"/>
    </row>
    <row r="48451" spans="3:3" ht="15.6" x14ac:dyDescent="0.3">
      <c r="C48451" s="227"/>
    </row>
    <row r="48452" spans="3:3" ht="15.6" x14ac:dyDescent="0.3">
      <c r="C48452" s="227"/>
    </row>
    <row r="48453" spans="3:3" ht="15.6" x14ac:dyDescent="0.3">
      <c r="C48453" s="227"/>
    </row>
    <row r="48454" spans="3:3" ht="15.6" x14ac:dyDescent="0.3">
      <c r="C48454" s="227"/>
    </row>
    <row r="48455" spans="3:3" ht="15.6" x14ac:dyDescent="0.3">
      <c r="C48455" s="227"/>
    </row>
    <row r="48456" spans="3:3" ht="15.6" x14ac:dyDescent="0.3">
      <c r="C48456" s="227"/>
    </row>
    <row r="48457" spans="3:3" ht="15.6" x14ac:dyDescent="0.3">
      <c r="C48457" s="227"/>
    </row>
    <row r="48458" spans="3:3" ht="15.6" x14ac:dyDescent="0.3">
      <c r="C48458" s="227"/>
    </row>
    <row r="48459" spans="3:3" ht="15.6" x14ac:dyDescent="0.3">
      <c r="C48459" s="227"/>
    </row>
    <row r="48460" spans="3:3" ht="15.6" x14ac:dyDescent="0.3">
      <c r="C48460" s="227"/>
    </row>
    <row r="48461" spans="3:3" ht="15.6" x14ac:dyDescent="0.3">
      <c r="C48461" s="227"/>
    </row>
    <row r="48462" spans="3:3" ht="15.6" x14ac:dyDescent="0.3">
      <c r="C48462" s="227"/>
    </row>
    <row r="48463" spans="3:3" ht="15.6" x14ac:dyDescent="0.3">
      <c r="C48463" s="227"/>
    </row>
    <row r="48464" spans="3:3" ht="15.6" x14ac:dyDescent="0.3">
      <c r="C48464" s="227"/>
    </row>
    <row r="48465" spans="3:3" ht="15.6" x14ac:dyDescent="0.3">
      <c r="C48465" s="227"/>
    </row>
    <row r="48466" spans="3:3" ht="15.6" x14ac:dyDescent="0.3">
      <c r="C48466" s="227"/>
    </row>
    <row r="48467" spans="3:3" ht="15.6" x14ac:dyDescent="0.3">
      <c r="C48467" s="227"/>
    </row>
    <row r="48468" spans="3:3" ht="15.6" x14ac:dyDescent="0.3">
      <c r="C48468" s="227"/>
    </row>
    <row r="48469" spans="3:3" ht="15.6" x14ac:dyDescent="0.3">
      <c r="C48469" s="227"/>
    </row>
    <row r="48470" spans="3:3" ht="15.6" x14ac:dyDescent="0.3">
      <c r="C48470" s="227"/>
    </row>
    <row r="48471" spans="3:3" ht="15.6" x14ac:dyDescent="0.3">
      <c r="C48471" s="227"/>
    </row>
    <row r="48472" spans="3:3" ht="15.6" x14ac:dyDescent="0.3">
      <c r="C48472" s="227"/>
    </row>
    <row r="48473" spans="3:3" ht="15.6" x14ac:dyDescent="0.3">
      <c r="C48473" s="227"/>
    </row>
    <row r="48474" spans="3:3" ht="15.6" x14ac:dyDescent="0.3">
      <c r="C48474" s="227"/>
    </row>
    <row r="48475" spans="3:3" ht="15.6" x14ac:dyDescent="0.3">
      <c r="C48475" s="227"/>
    </row>
    <row r="48476" spans="3:3" ht="15.6" x14ac:dyDescent="0.3">
      <c r="C48476" s="227"/>
    </row>
    <row r="48477" spans="3:3" ht="15.6" x14ac:dyDescent="0.3">
      <c r="C48477" s="227"/>
    </row>
    <row r="48478" spans="3:3" ht="15.6" x14ac:dyDescent="0.3">
      <c r="C48478" s="227"/>
    </row>
    <row r="48479" spans="3:3" ht="15.6" x14ac:dyDescent="0.3">
      <c r="C48479" s="227"/>
    </row>
    <row r="48480" spans="3:3" ht="15.6" x14ac:dyDescent="0.3">
      <c r="C48480" s="227"/>
    </row>
    <row r="48481" spans="3:3" ht="15.6" x14ac:dyDescent="0.3">
      <c r="C48481" s="227"/>
    </row>
    <row r="48482" spans="3:3" ht="15.6" x14ac:dyDescent="0.3">
      <c r="C48482" s="227"/>
    </row>
    <row r="48483" spans="3:3" ht="15.6" x14ac:dyDescent="0.3">
      <c r="C48483" s="227"/>
    </row>
    <row r="48484" spans="3:3" ht="15.6" x14ac:dyDescent="0.3">
      <c r="C48484" s="227"/>
    </row>
    <row r="48485" spans="3:3" ht="15.6" x14ac:dyDescent="0.3">
      <c r="C48485" s="227"/>
    </row>
    <row r="48486" spans="3:3" ht="15.6" x14ac:dyDescent="0.3">
      <c r="C48486" s="227"/>
    </row>
    <row r="48487" spans="3:3" ht="15.6" x14ac:dyDescent="0.3">
      <c r="C48487" s="227"/>
    </row>
    <row r="48488" spans="3:3" ht="15.6" x14ac:dyDescent="0.3">
      <c r="C48488" s="227"/>
    </row>
    <row r="48489" spans="3:3" ht="15.6" x14ac:dyDescent="0.3">
      <c r="C48489" s="227"/>
    </row>
    <row r="48490" spans="3:3" ht="15.6" x14ac:dyDescent="0.3">
      <c r="C48490" s="227"/>
    </row>
    <row r="48491" spans="3:3" ht="15.6" x14ac:dyDescent="0.3">
      <c r="C48491" s="227"/>
    </row>
    <row r="48492" spans="3:3" ht="15.6" x14ac:dyDescent="0.3">
      <c r="C48492" s="227"/>
    </row>
    <row r="48493" spans="3:3" ht="15.6" x14ac:dyDescent="0.3">
      <c r="C48493" s="227"/>
    </row>
    <row r="48494" spans="3:3" ht="15.6" x14ac:dyDescent="0.3">
      <c r="C48494" s="227"/>
    </row>
    <row r="48495" spans="3:3" ht="15.6" x14ac:dyDescent="0.3">
      <c r="C48495" s="227"/>
    </row>
    <row r="48496" spans="3:3" ht="15.6" x14ac:dyDescent="0.3">
      <c r="C48496" s="227"/>
    </row>
    <row r="48497" spans="3:3" ht="15.6" x14ac:dyDescent="0.3">
      <c r="C48497" s="227"/>
    </row>
    <row r="48498" spans="3:3" ht="15.6" x14ac:dyDescent="0.3">
      <c r="C48498" s="227"/>
    </row>
    <row r="48499" spans="3:3" ht="15.6" x14ac:dyDescent="0.3">
      <c r="C48499" s="227"/>
    </row>
    <row r="48500" spans="3:3" ht="15.6" x14ac:dyDescent="0.3">
      <c r="C48500" s="227"/>
    </row>
    <row r="48501" spans="3:3" ht="15.6" x14ac:dyDescent="0.3">
      <c r="C48501" s="227"/>
    </row>
    <row r="48502" spans="3:3" ht="15.6" x14ac:dyDescent="0.3">
      <c r="C48502" s="227"/>
    </row>
    <row r="48503" spans="3:3" ht="15.6" x14ac:dyDescent="0.3">
      <c r="C48503" s="227"/>
    </row>
    <row r="48504" spans="3:3" ht="15.6" x14ac:dyDescent="0.3">
      <c r="C48504" s="227"/>
    </row>
    <row r="48505" spans="3:3" ht="15.6" x14ac:dyDescent="0.3">
      <c r="C48505" s="227"/>
    </row>
    <row r="48506" spans="3:3" ht="15.6" x14ac:dyDescent="0.3">
      <c r="C48506" s="227"/>
    </row>
    <row r="48507" spans="3:3" ht="15.6" x14ac:dyDescent="0.3">
      <c r="C48507" s="227"/>
    </row>
    <row r="48508" spans="3:3" ht="15.6" x14ac:dyDescent="0.3">
      <c r="C48508" s="227"/>
    </row>
    <row r="48509" spans="3:3" ht="15.6" x14ac:dyDescent="0.3">
      <c r="C48509" s="227"/>
    </row>
    <row r="48510" spans="3:3" ht="15.6" x14ac:dyDescent="0.3">
      <c r="C48510" s="227"/>
    </row>
    <row r="48511" spans="3:3" ht="15.6" x14ac:dyDescent="0.3">
      <c r="C48511" s="227"/>
    </row>
    <row r="48512" spans="3:3" ht="15.6" x14ac:dyDescent="0.3">
      <c r="C48512" s="227"/>
    </row>
    <row r="48513" spans="3:3" ht="15.6" x14ac:dyDescent="0.3">
      <c r="C48513" s="227"/>
    </row>
    <row r="48514" spans="3:3" ht="15.6" x14ac:dyDescent="0.3">
      <c r="C48514" s="227"/>
    </row>
    <row r="48515" spans="3:3" ht="15.6" x14ac:dyDescent="0.3">
      <c r="C48515" s="227"/>
    </row>
    <row r="48516" spans="3:3" ht="15.6" x14ac:dyDescent="0.3">
      <c r="C48516" s="227"/>
    </row>
    <row r="48517" spans="3:3" ht="15.6" x14ac:dyDescent="0.3">
      <c r="C48517" s="227"/>
    </row>
    <row r="48518" spans="3:3" ht="15.6" x14ac:dyDescent="0.3">
      <c r="C48518" s="227"/>
    </row>
    <row r="48519" spans="3:3" ht="15.6" x14ac:dyDescent="0.3">
      <c r="C48519" s="227"/>
    </row>
    <row r="48520" spans="3:3" ht="15.6" x14ac:dyDescent="0.3">
      <c r="C48520" s="227"/>
    </row>
    <row r="48521" spans="3:3" ht="15.6" x14ac:dyDescent="0.3">
      <c r="C48521" s="227"/>
    </row>
    <row r="48522" spans="3:3" ht="15.6" x14ac:dyDescent="0.3">
      <c r="C48522" s="227"/>
    </row>
    <row r="48523" spans="3:3" ht="15.6" x14ac:dyDescent="0.3">
      <c r="C48523" s="227"/>
    </row>
    <row r="48524" spans="3:3" ht="15.6" x14ac:dyDescent="0.3">
      <c r="C48524" s="227"/>
    </row>
    <row r="48525" spans="3:3" ht="15.6" x14ac:dyDescent="0.3">
      <c r="C48525" s="227"/>
    </row>
    <row r="48526" spans="3:3" ht="15.6" x14ac:dyDescent="0.3">
      <c r="C48526" s="227"/>
    </row>
    <row r="48527" spans="3:3" ht="15.6" x14ac:dyDescent="0.3">
      <c r="C48527" s="227"/>
    </row>
    <row r="48528" spans="3:3" ht="15.6" x14ac:dyDescent="0.3">
      <c r="C48528" s="227"/>
    </row>
    <row r="48529" spans="3:3" ht="15.6" x14ac:dyDescent="0.3">
      <c r="C48529" s="227"/>
    </row>
    <row r="48530" spans="3:3" ht="15.6" x14ac:dyDescent="0.3">
      <c r="C48530" s="227"/>
    </row>
    <row r="48531" spans="3:3" ht="15.6" x14ac:dyDescent="0.3">
      <c r="C48531" s="227"/>
    </row>
    <row r="48532" spans="3:3" ht="15.6" x14ac:dyDescent="0.3">
      <c r="C48532" s="227"/>
    </row>
    <row r="48533" spans="3:3" ht="15.6" x14ac:dyDescent="0.3">
      <c r="C48533" s="227"/>
    </row>
    <row r="48534" spans="3:3" ht="15.6" x14ac:dyDescent="0.3">
      <c r="C48534" s="227"/>
    </row>
    <row r="48535" spans="3:3" ht="15.6" x14ac:dyDescent="0.3">
      <c r="C48535" s="227"/>
    </row>
    <row r="48536" spans="3:3" ht="15.6" x14ac:dyDescent="0.3">
      <c r="C48536" s="227"/>
    </row>
    <row r="48537" spans="3:3" ht="15.6" x14ac:dyDescent="0.3">
      <c r="C48537" s="227"/>
    </row>
    <row r="48538" spans="3:3" ht="15.6" x14ac:dyDescent="0.3">
      <c r="C48538" s="227"/>
    </row>
    <row r="48539" spans="3:3" ht="15.6" x14ac:dyDescent="0.3">
      <c r="C48539" s="227"/>
    </row>
    <row r="48540" spans="3:3" ht="15.6" x14ac:dyDescent="0.3">
      <c r="C48540" s="227"/>
    </row>
    <row r="48541" spans="3:3" ht="15.6" x14ac:dyDescent="0.3">
      <c r="C48541" s="227"/>
    </row>
    <row r="48542" spans="3:3" ht="15.6" x14ac:dyDescent="0.3">
      <c r="C48542" s="227"/>
    </row>
    <row r="48543" spans="3:3" ht="15.6" x14ac:dyDescent="0.3">
      <c r="C48543" s="227"/>
    </row>
    <row r="48544" spans="3:3" ht="15.6" x14ac:dyDescent="0.3">
      <c r="C48544" s="227"/>
    </row>
    <row r="48545" spans="3:3" ht="15.6" x14ac:dyDescent="0.3">
      <c r="C48545" s="227"/>
    </row>
    <row r="48546" spans="3:3" ht="15.6" x14ac:dyDescent="0.3">
      <c r="C48546" s="227"/>
    </row>
    <row r="48547" spans="3:3" ht="15.6" x14ac:dyDescent="0.3">
      <c r="C48547" s="227"/>
    </row>
    <row r="48548" spans="3:3" ht="15.6" x14ac:dyDescent="0.3">
      <c r="C48548" s="227"/>
    </row>
    <row r="48549" spans="3:3" ht="15.6" x14ac:dyDescent="0.3">
      <c r="C48549" s="227"/>
    </row>
    <row r="48550" spans="3:3" ht="15.6" x14ac:dyDescent="0.3">
      <c r="C48550" s="227"/>
    </row>
    <row r="48551" spans="3:3" ht="15.6" x14ac:dyDescent="0.3">
      <c r="C48551" s="227"/>
    </row>
    <row r="48552" spans="3:3" ht="15.6" x14ac:dyDescent="0.3">
      <c r="C48552" s="227"/>
    </row>
    <row r="48553" spans="3:3" ht="15.6" x14ac:dyDescent="0.3">
      <c r="C48553" s="227"/>
    </row>
    <row r="48554" spans="3:3" ht="15.6" x14ac:dyDescent="0.3">
      <c r="C48554" s="227"/>
    </row>
    <row r="48555" spans="3:3" ht="15.6" x14ac:dyDescent="0.3">
      <c r="C48555" s="227"/>
    </row>
    <row r="48556" spans="3:3" ht="15.6" x14ac:dyDescent="0.3">
      <c r="C48556" s="227"/>
    </row>
    <row r="48557" spans="3:3" ht="15.6" x14ac:dyDescent="0.3">
      <c r="C48557" s="227"/>
    </row>
    <row r="48558" spans="3:3" ht="15.6" x14ac:dyDescent="0.3">
      <c r="C48558" s="227"/>
    </row>
    <row r="48559" spans="3:3" ht="15.6" x14ac:dyDescent="0.3">
      <c r="C48559" s="227"/>
    </row>
    <row r="48560" spans="3:3" ht="15.6" x14ac:dyDescent="0.3">
      <c r="C48560" s="227"/>
    </row>
    <row r="48561" spans="3:3" ht="15.6" x14ac:dyDescent="0.3">
      <c r="C48561" s="227"/>
    </row>
    <row r="48562" spans="3:3" ht="15.6" x14ac:dyDescent="0.3">
      <c r="C48562" s="227"/>
    </row>
    <row r="48563" spans="3:3" ht="15.6" x14ac:dyDescent="0.3">
      <c r="C48563" s="227"/>
    </row>
    <row r="48564" spans="3:3" ht="15.6" x14ac:dyDescent="0.3">
      <c r="C48564" s="227"/>
    </row>
    <row r="48565" spans="3:3" ht="15.6" x14ac:dyDescent="0.3">
      <c r="C48565" s="227"/>
    </row>
    <row r="48566" spans="3:3" ht="15.6" x14ac:dyDescent="0.3">
      <c r="C48566" s="227"/>
    </row>
    <row r="48567" spans="3:3" ht="15.6" x14ac:dyDescent="0.3">
      <c r="C48567" s="227"/>
    </row>
    <row r="48568" spans="3:3" ht="15.6" x14ac:dyDescent="0.3">
      <c r="C48568" s="227"/>
    </row>
    <row r="48569" spans="3:3" ht="15.6" x14ac:dyDescent="0.3">
      <c r="C48569" s="227"/>
    </row>
    <row r="48570" spans="3:3" ht="15.6" x14ac:dyDescent="0.3">
      <c r="C48570" s="227"/>
    </row>
    <row r="48571" spans="3:3" ht="15.6" x14ac:dyDescent="0.3">
      <c r="C48571" s="227"/>
    </row>
    <row r="48572" spans="3:3" ht="15.6" x14ac:dyDescent="0.3">
      <c r="C48572" s="227"/>
    </row>
    <row r="48573" spans="3:3" ht="15.6" x14ac:dyDescent="0.3">
      <c r="C48573" s="227"/>
    </row>
    <row r="48574" spans="3:3" ht="15.6" x14ac:dyDescent="0.3">
      <c r="C48574" s="227"/>
    </row>
    <row r="48575" spans="3:3" ht="15.6" x14ac:dyDescent="0.3">
      <c r="C48575" s="227"/>
    </row>
    <row r="48576" spans="3:3" ht="15.6" x14ac:dyDescent="0.3">
      <c r="C48576" s="227"/>
    </row>
    <row r="48577" spans="3:3" ht="15.6" x14ac:dyDescent="0.3">
      <c r="C48577" s="227"/>
    </row>
    <row r="48578" spans="3:3" ht="15.6" x14ac:dyDescent="0.3">
      <c r="C48578" s="227"/>
    </row>
    <row r="48579" spans="3:3" ht="15.6" x14ac:dyDescent="0.3">
      <c r="C48579" s="227"/>
    </row>
    <row r="48580" spans="3:3" ht="15.6" x14ac:dyDescent="0.3">
      <c r="C48580" s="227"/>
    </row>
    <row r="48581" spans="3:3" ht="15.6" x14ac:dyDescent="0.3">
      <c r="C48581" s="227"/>
    </row>
    <row r="48582" spans="3:3" ht="15.6" x14ac:dyDescent="0.3">
      <c r="C48582" s="227"/>
    </row>
    <row r="48583" spans="3:3" ht="15.6" x14ac:dyDescent="0.3">
      <c r="C48583" s="227"/>
    </row>
    <row r="48584" spans="3:3" ht="15.6" x14ac:dyDescent="0.3">
      <c r="C48584" s="227"/>
    </row>
    <row r="48585" spans="3:3" ht="15.6" x14ac:dyDescent="0.3">
      <c r="C48585" s="227"/>
    </row>
    <row r="48586" spans="3:3" ht="15.6" x14ac:dyDescent="0.3">
      <c r="C48586" s="227"/>
    </row>
    <row r="48587" spans="3:3" ht="15.6" x14ac:dyDescent="0.3">
      <c r="C48587" s="227"/>
    </row>
    <row r="48588" spans="3:3" ht="15.6" x14ac:dyDescent="0.3">
      <c r="C48588" s="227"/>
    </row>
    <row r="48589" spans="3:3" ht="15.6" x14ac:dyDescent="0.3">
      <c r="C48589" s="227"/>
    </row>
    <row r="48590" spans="3:3" ht="15.6" x14ac:dyDescent="0.3">
      <c r="C48590" s="227"/>
    </row>
    <row r="48591" spans="3:3" ht="15.6" x14ac:dyDescent="0.3">
      <c r="C48591" s="227"/>
    </row>
    <row r="48592" spans="3:3" ht="15.6" x14ac:dyDescent="0.3">
      <c r="C48592" s="227"/>
    </row>
    <row r="48593" spans="3:3" ht="15.6" x14ac:dyDescent="0.3">
      <c r="C48593" s="227"/>
    </row>
    <row r="48594" spans="3:3" ht="15.6" x14ac:dyDescent="0.3">
      <c r="C48594" s="227"/>
    </row>
    <row r="48595" spans="3:3" ht="15.6" x14ac:dyDescent="0.3">
      <c r="C48595" s="227"/>
    </row>
    <row r="48596" spans="3:3" ht="15.6" x14ac:dyDescent="0.3">
      <c r="C48596" s="227"/>
    </row>
    <row r="48597" spans="3:3" ht="15.6" x14ac:dyDescent="0.3">
      <c r="C48597" s="227"/>
    </row>
    <row r="48598" spans="3:3" ht="15.6" x14ac:dyDescent="0.3">
      <c r="C48598" s="227"/>
    </row>
    <row r="48599" spans="3:3" ht="15.6" x14ac:dyDescent="0.3">
      <c r="C48599" s="227"/>
    </row>
    <row r="48600" spans="3:3" ht="15.6" x14ac:dyDescent="0.3">
      <c r="C48600" s="227"/>
    </row>
    <row r="48601" spans="3:3" ht="15.6" x14ac:dyDescent="0.3">
      <c r="C48601" s="227"/>
    </row>
    <row r="48602" spans="3:3" ht="15.6" x14ac:dyDescent="0.3">
      <c r="C48602" s="227"/>
    </row>
    <row r="48603" spans="3:3" ht="15.6" x14ac:dyDescent="0.3">
      <c r="C48603" s="227"/>
    </row>
    <row r="48604" spans="3:3" ht="15.6" x14ac:dyDescent="0.3">
      <c r="C48604" s="227"/>
    </row>
    <row r="48605" spans="3:3" ht="15.6" x14ac:dyDescent="0.3">
      <c r="C48605" s="227"/>
    </row>
    <row r="48606" spans="3:3" ht="15.6" x14ac:dyDescent="0.3">
      <c r="C48606" s="227"/>
    </row>
    <row r="48607" spans="3:3" ht="15.6" x14ac:dyDescent="0.3">
      <c r="C48607" s="227"/>
    </row>
    <row r="48608" spans="3:3" ht="15.6" x14ac:dyDescent="0.3">
      <c r="C48608" s="227"/>
    </row>
    <row r="48609" spans="3:3" ht="15.6" x14ac:dyDescent="0.3">
      <c r="C48609" s="227"/>
    </row>
    <row r="48610" spans="3:3" ht="15.6" x14ac:dyDescent="0.3">
      <c r="C48610" s="227"/>
    </row>
    <row r="48611" spans="3:3" ht="15.6" x14ac:dyDescent="0.3">
      <c r="C48611" s="227"/>
    </row>
    <row r="48612" spans="3:3" ht="15.6" x14ac:dyDescent="0.3">
      <c r="C48612" s="227"/>
    </row>
    <row r="48613" spans="3:3" ht="15.6" x14ac:dyDescent="0.3">
      <c r="C48613" s="227"/>
    </row>
    <row r="48614" spans="3:3" ht="15.6" x14ac:dyDescent="0.3">
      <c r="C48614" s="227"/>
    </row>
    <row r="48615" spans="3:3" ht="15.6" x14ac:dyDescent="0.3">
      <c r="C48615" s="227"/>
    </row>
    <row r="48616" spans="3:3" ht="15.6" x14ac:dyDescent="0.3">
      <c r="C48616" s="227"/>
    </row>
    <row r="48617" spans="3:3" ht="15.6" x14ac:dyDescent="0.3">
      <c r="C48617" s="227"/>
    </row>
    <row r="48618" spans="3:3" ht="15.6" x14ac:dyDescent="0.3">
      <c r="C48618" s="227"/>
    </row>
    <row r="48619" spans="3:3" ht="15.6" x14ac:dyDescent="0.3">
      <c r="C48619" s="227"/>
    </row>
    <row r="48620" spans="3:3" ht="15.6" x14ac:dyDescent="0.3">
      <c r="C48620" s="227"/>
    </row>
    <row r="48621" spans="3:3" ht="15.6" x14ac:dyDescent="0.3">
      <c r="C48621" s="227"/>
    </row>
    <row r="48622" spans="3:3" ht="15.6" x14ac:dyDescent="0.3">
      <c r="C48622" s="227"/>
    </row>
    <row r="48623" spans="3:3" ht="15.6" x14ac:dyDescent="0.3">
      <c r="C48623" s="227"/>
    </row>
    <row r="48624" spans="3:3" ht="15.6" x14ac:dyDescent="0.3">
      <c r="C48624" s="227"/>
    </row>
    <row r="48625" spans="3:3" ht="15.6" x14ac:dyDescent="0.3">
      <c r="C48625" s="227"/>
    </row>
    <row r="48626" spans="3:3" ht="15.6" x14ac:dyDescent="0.3">
      <c r="C48626" s="227"/>
    </row>
    <row r="48627" spans="3:3" ht="15.6" x14ac:dyDescent="0.3">
      <c r="C48627" s="227"/>
    </row>
    <row r="48628" spans="3:3" ht="15.6" x14ac:dyDescent="0.3">
      <c r="C48628" s="227"/>
    </row>
    <row r="48629" spans="3:3" ht="15.6" x14ac:dyDescent="0.3">
      <c r="C48629" s="227"/>
    </row>
    <row r="48630" spans="3:3" ht="15.6" x14ac:dyDescent="0.3">
      <c r="C48630" s="227"/>
    </row>
    <row r="48631" spans="3:3" ht="15.6" x14ac:dyDescent="0.3">
      <c r="C48631" s="227"/>
    </row>
    <row r="48632" spans="3:3" ht="15.6" x14ac:dyDescent="0.3">
      <c r="C48632" s="227"/>
    </row>
    <row r="48633" spans="3:3" ht="15.6" x14ac:dyDescent="0.3">
      <c r="C48633" s="227"/>
    </row>
    <row r="48634" spans="3:3" ht="15.6" x14ac:dyDescent="0.3">
      <c r="C48634" s="227"/>
    </row>
    <row r="48635" spans="3:3" ht="15.6" x14ac:dyDescent="0.3">
      <c r="C48635" s="227"/>
    </row>
    <row r="48636" spans="3:3" ht="15.6" x14ac:dyDescent="0.3">
      <c r="C48636" s="227"/>
    </row>
    <row r="48637" spans="3:3" ht="15.6" x14ac:dyDescent="0.3">
      <c r="C48637" s="227"/>
    </row>
    <row r="48638" spans="3:3" ht="15.6" x14ac:dyDescent="0.3">
      <c r="C48638" s="227"/>
    </row>
    <row r="48639" spans="3:3" ht="15.6" x14ac:dyDescent="0.3">
      <c r="C48639" s="227"/>
    </row>
    <row r="48640" spans="3:3" ht="15.6" x14ac:dyDescent="0.3">
      <c r="C48640" s="227"/>
    </row>
    <row r="48641" spans="3:3" ht="15.6" x14ac:dyDescent="0.3">
      <c r="C48641" s="227"/>
    </row>
    <row r="48642" spans="3:3" ht="15.6" x14ac:dyDescent="0.3">
      <c r="C48642" s="227"/>
    </row>
    <row r="48643" spans="3:3" ht="15.6" x14ac:dyDescent="0.3">
      <c r="C48643" s="227"/>
    </row>
    <row r="48644" spans="3:3" ht="15.6" x14ac:dyDescent="0.3">
      <c r="C48644" s="227"/>
    </row>
    <row r="48645" spans="3:3" ht="15.6" x14ac:dyDescent="0.3">
      <c r="C48645" s="227"/>
    </row>
    <row r="48646" spans="3:3" ht="15.6" x14ac:dyDescent="0.3">
      <c r="C48646" s="227"/>
    </row>
    <row r="48647" spans="3:3" ht="15.6" x14ac:dyDescent="0.3">
      <c r="C48647" s="227"/>
    </row>
    <row r="48648" spans="3:3" ht="15.6" x14ac:dyDescent="0.3">
      <c r="C48648" s="227"/>
    </row>
    <row r="48649" spans="3:3" ht="15.6" x14ac:dyDescent="0.3">
      <c r="C48649" s="227"/>
    </row>
    <row r="48650" spans="3:3" ht="15.6" x14ac:dyDescent="0.3">
      <c r="C48650" s="227"/>
    </row>
    <row r="48651" spans="3:3" ht="15.6" x14ac:dyDescent="0.3">
      <c r="C48651" s="227"/>
    </row>
    <row r="48652" spans="3:3" ht="15.6" x14ac:dyDescent="0.3">
      <c r="C48652" s="227"/>
    </row>
    <row r="48653" spans="3:3" ht="15.6" x14ac:dyDescent="0.3">
      <c r="C48653" s="227"/>
    </row>
    <row r="48654" spans="3:3" ht="15.6" x14ac:dyDescent="0.3">
      <c r="C48654" s="227"/>
    </row>
    <row r="48655" spans="3:3" ht="15.6" x14ac:dyDescent="0.3">
      <c r="C48655" s="227"/>
    </row>
    <row r="48656" spans="3:3" ht="15.6" x14ac:dyDescent="0.3">
      <c r="C48656" s="227"/>
    </row>
    <row r="48657" spans="3:3" ht="15.6" x14ac:dyDescent="0.3">
      <c r="C48657" s="227"/>
    </row>
    <row r="48658" spans="3:3" ht="15.6" x14ac:dyDescent="0.3">
      <c r="C48658" s="227"/>
    </row>
    <row r="48659" spans="3:3" ht="15.6" x14ac:dyDescent="0.3">
      <c r="C48659" s="227"/>
    </row>
    <row r="48660" spans="3:3" ht="15.6" x14ac:dyDescent="0.3">
      <c r="C48660" s="227"/>
    </row>
    <row r="48661" spans="3:3" ht="15.6" x14ac:dyDescent="0.3">
      <c r="C48661" s="227"/>
    </row>
    <row r="48662" spans="3:3" ht="15.6" x14ac:dyDescent="0.3">
      <c r="C48662" s="227"/>
    </row>
    <row r="48663" spans="3:3" ht="15.6" x14ac:dyDescent="0.3">
      <c r="C48663" s="227"/>
    </row>
    <row r="48664" spans="3:3" ht="15.6" x14ac:dyDescent="0.3">
      <c r="C48664" s="227"/>
    </row>
    <row r="48665" spans="3:3" ht="15.6" x14ac:dyDescent="0.3">
      <c r="C48665" s="227"/>
    </row>
    <row r="48666" spans="3:3" ht="15.6" x14ac:dyDescent="0.3">
      <c r="C48666" s="227"/>
    </row>
    <row r="48667" spans="3:3" ht="15.6" x14ac:dyDescent="0.3">
      <c r="C48667" s="227"/>
    </row>
    <row r="48668" spans="3:3" ht="15.6" x14ac:dyDescent="0.3">
      <c r="C48668" s="227"/>
    </row>
    <row r="48669" spans="3:3" ht="15.6" x14ac:dyDescent="0.3">
      <c r="C48669" s="227"/>
    </row>
    <row r="48670" spans="3:3" ht="15.6" x14ac:dyDescent="0.3">
      <c r="C48670" s="227"/>
    </row>
    <row r="48671" spans="3:3" ht="15.6" x14ac:dyDescent="0.3">
      <c r="C48671" s="227"/>
    </row>
    <row r="48672" spans="3:3" ht="15.6" x14ac:dyDescent="0.3">
      <c r="C48672" s="227"/>
    </row>
    <row r="48673" spans="3:3" ht="15.6" x14ac:dyDescent="0.3">
      <c r="C48673" s="227"/>
    </row>
    <row r="48674" spans="3:3" ht="15.6" x14ac:dyDescent="0.3">
      <c r="C48674" s="227"/>
    </row>
    <row r="48675" spans="3:3" ht="15.6" x14ac:dyDescent="0.3">
      <c r="C48675" s="227"/>
    </row>
    <row r="48676" spans="3:3" ht="15.6" x14ac:dyDescent="0.3">
      <c r="C48676" s="227"/>
    </row>
    <row r="48677" spans="3:3" ht="15.6" x14ac:dyDescent="0.3">
      <c r="C48677" s="227"/>
    </row>
    <row r="48678" spans="3:3" ht="15.6" x14ac:dyDescent="0.3">
      <c r="C48678" s="227"/>
    </row>
    <row r="48679" spans="3:3" ht="15.6" x14ac:dyDescent="0.3">
      <c r="C48679" s="227"/>
    </row>
    <row r="48680" spans="3:3" ht="15.6" x14ac:dyDescent="0.3">
      <c r="C48680" s="227"/>
    </row>
    <row r="48681" spans="3:3" ht="15.6" x14ac:dyDescent="0.3">
      <c r="C48681" s="227"/>
    </row>
    <row r="48682" spans="3:3" ht="15.6" x14ac:dyDescent="0.3">
      <c r="C48682" s="227"/>
    </row>
    <row r="48683" spans="3:3" ht="15.6" x14ac:dyDescent="0.3">
      <c r="C48683" s="227"/>
    </row>
    <row r="48684" spans="3:3" ht="15.6" x14ac:dyDescent="0.3">
      <c r="C48684" s="227"/>
    </row>
    <row r="48685" spans="3:3" ht="15.6" x14ac:dyDescent="0.3">
      <c r="C48685" s="227"/>
    </row>
    <row r="48686" spans="3:3" ht="15.6" x14ac:dyDescent="0.3">
      <c r="C48686" s="227"/>
    </row>
    <row r="48687" spans="3:3" ht="15.6" x14ac:dyDescent="0.3">
      <c r="C48687" s="227"/>
    </row>
    <row r="48688" spans="3:3" ht="15.6" x14ac:dyDescent="0.3">
      <c r="C48688" s="227"/>
    </row>
    <row r="48689" spans="3:3" ht="15.6" x14ac:dyDescent="0.3">
      <c r="C48689" s="227"/>
    </row>
    <row r="48690" spans="3:3" ht="15.6" x14ac:dyDescent="0.3">
      <c r="C48690" s="227"/>
    </row>
    <row r="48691" spans="3:3" ht="15.6" x14ac:dyDescent="0.3">
      <c r="C48691" s="227"/>
    </row>
    <row r="48692" spans="3:3" ht="15.6" x14ac:dyDescent="0.3">
      <c r="C48692" s="227"/>
    </row>
    <row r="48693" spans="3:3" ht="15.6" x14ac:dyDescent="0.3">
      <c r="C48693" s="227"/>
    </row>
    <row r="48694" spans="3:3" ht="15.6" x14ac:dyDescent="0.3">
      <c r="C48694" s="227"/>
    </row>
    <row r="48695" spans="3:3" ht="15.6" x14ac:dyDescent="0.3">
      <c r="C48695" s="227"/>
    </row>
    <row r="48696" spans="3:3" ht="15.6" x14ac:dyDescent="0.3">
      <c r="C48696" s="227"/>
    </row>
    <row r="48697" spans="3:3" ht="15.6" x14ac:dyDescent="0.3">
      <c r="C48697" s="227"/>
    </row>
    <row r="48698" spans="3:3" ht="15.6" x14ac:dyDescent="0.3">
      <c r="C48698" s="227"/>
    </row>
    <row r="48699" spans="3:3" ht="15.6" x14ac:dyDescent="0.3">
      <c r="C48699" s="227"/>
    </row>
    <row r="48700" spans="3:3" ht="15.6" x14ac:dyDescent="0.3">
      <c r="C48700" s="227"/>
    </row>
    <row r="48701" spans="3:3" ht="15.6" x14ac:dyDescent="0.3">
      <c r="C48701" s="227"/>
    </row>
    <row r="48702" spans="3:3" ht="15.6" x14ac:dyDescent="0.3">
      <c r="C48702" s="227"/>
    </row>
    <row r="48703" spans="3:3" ht="15.6" x14ac:dyDescent="0.3">
      <c r="C48703" s="227"/>
    </row>
    <row r="48704" spans="3:3" ht="15.6" x14ac:dyDescent="0.3">
      <c r="C48704" s="227"/>
    </row>
    <row r="48705" spans="3:3" ht="15.6" x14ac:dyDescent="0.3">
      <c r="C48705" s="227"/>
    </row>
    <row r="48706" spans="3:3" ht="15.6" x14ac:dyDescent="0.3">
      <c r="C48706" s="227"/>
    </row>
    <row r="48707" spans="3:3" ht="15.6" x14ac:dyDescent="0.3">
      <c r="C48707" s="227"/>
    </row>
    <row r="48708" spans="3:3" ht="15.6" x14ac:dyDescent="0.3">
      <c r="C48708" s="227"/>
    </row>
    <row r="48709" spans="3:3" ht="15.6" x14ac:dyDescent="0.3">
      <c r="C48709" s="227"/>
    </row>
    <row r="48710" spans="3:3" ht="15.6" x14ac:dyDescent="0.3">
      <c r="C48710" s="227"/>
    </row>
    <row r="48711" spans="3:3" ht="15.6" x14ac:dyDescent="0.3">
      <c r="C48711" s="227"/>
    </row>
    <row r="48712" spans="3:3" ht="15.6" x14ac:dyDescent="0.3">
      <c r="C48712" s="227"/>
    </row>
    <row r="48713" spans="3:3" ht="15.6" x14ac:dyDescent="0.3">
      <c r="C48713" s="227"/>
    </row>
    <row r="48714" spans="3:3" ht="15.6" x14ac:dyDescent="0.3">
      <c r="C48714" s="227"/>
    </row>
    <row r="48715" spans="3:3" ht="15.6" x14ac:dyDescent="0.3">
      <c r="C48715" s="227"/>
    </row>
    <row r="48716" spans="3:3" ht="15.6" x14ac:dyDescent="0.3">
      <c r="C48716" s="227"/>
    </row>
    <row r="48717" spans="3:3" ht="15.6" x14ac:dyDescent="0.3">
      <c r="C48717" s="227"/>
    </row>
    <row r="48718" spans="3:3" ht="15.6" x14ac:dyDescent="0.3">
      <c r="C48718" s="227"/>
    </row>
    <row r="48719" spans="3:3" ht="15.6" x14ac:dyDescent="0.3">
      <c r="C48719" s="227"/>
    </row>
    <row r="48720" spans="3:3" ht="15.6" x14ac:dyDescent="0.3">
      <c r="C48720" s="227"/>
    </row>
    <row r="48721" spans="3:3" ht="15.6" x14ac:dyDescent="0.3">
      <c r="C48721" s="227"/>
    </row>
    <row r="48722" spans="3:3" ht="15.6" x14ac:dyDescent="0.3">
      <c r="C48722" s="227"/>
    </row>
    <row r="48723" spans="3:3" ht="15.6" x14ac:dyDescent="0.3">
      <c r="C48723" s="227"/>
    </row>
    <row r="48724" spans="3:3" ht="15.6" x14ac:dyDescent="0.3">
      <c r="C48724" s="227"/>
    </row>
    <row r="48725" spans="3:3" ht="15.6" x14ac:dyDescent="0.3">
      <c r="C48725" s="227"/>
    </row>
    <row r="48726" spans="3:3" ht="15.6" x14ac:dyDescent="0.3">
      <c r="C48726" s="227"/>
    </row>
    <row r="48727" spans="3:3" ht="15.6" x14ac:dyDescent="0.3">
      <c r="C48727" s="227"/>
    </row>
    <row r="48728" spans="3:3" ht="15.6" x14ac:dyDescent="0.3">
      <c r="C48728" s="227"/>
    </row>
    <row r="48729" spans="3:3" ht="15.6" x14ac:dyDescent="0.3">
      <c r="C48729" s="227"/>
    </row>
    <row r="48730" spans="3:3" ht="15.6" x14ac:dyDescent="0.3">
      <c r="C48730" s="227"/>
    </row>
    <row r="48731" spans="3:3" ht="15.6" x14ac:dyDescent="0.3">
      <c r="C48731" s="227"/>
    </row>
    <row r="48732" spans="3:3" ht="15.6" x14ac:dyDescent="0.3">
      <c r="C48732" s="227"/>
    </row>
    <row r="48733" spans="3:3" ht="15.6" x14ac:dyDescent="0.3">
      <c r="C48733" s="227"/>
    </row>
    <row r="48734" spans="3:3" ht="15.6" x14ac:dyDescent="0.3">
      <c r="C48734" s="227"/>
    </row>
    <row r="48735" spans="3:3" ht="15.6" x14ac:dyDescent="0.3">
      <c r="C48735" s="227"/>
    </row>
    <row r="48736" spans="3:3" ht="15.6" x14ac:dyDescent="0.3">
      <c r="C48736" s="227"/>
    </row>
    <row r="48737" spans="3:3" ht="15.6" x14ac:dyDescent="0.3">
      <c r="C48737" s="227"/>
    </row>
    <row r="48738" spans="3:3" ht="15.6" x14ac:dyDescent="0.3">
      <c r="C48738" s="227"/>
    </row>
    <row r="48739" spans="3:3" ht="15.6" x14ac:dyDescent="0.3">
      <c r="C48739" s="227"/>
    </row>
    <row r="48740" spans="3:3" ht="15.6" x14ac:dyDescent="0.3">
      <c r="C48740" s="227"/>
    </row>
    <row r="48741" spans="3:3" ht="15.6" x14ac:dyDescent="0.3">
      <c r="C48741" s="227"/>
    </row>
    <row r="48742" spans="3:3" ht="15.6" x14ac:dyDescent="0.3">
      <c r="C48742" s="227"/>
    </row>
    <row r="48743" spans="3:3" ht="15.6" x14ac:dyDescent="0.3">
      <c r="C48743" s="227"/>
    </row>
    <row r="48744" spans="3:3" ht="15.6" x14ac:dyDescent="0.3">
      <c r="C48744" s="227"/>
    </row>
    <row r="48745" spans="3:3" ht="15.6" x14ac:dyDescent="0.3">
      <c r="C48745" s="227"/>
    </row>
    <row r="48746" spans="3:3" ht="15.6" x14ac:dyDescent="0.3">
      <c r="C48746" s="227"/>
    </row>
    <row r="48747" spans="3:3" ht="15.6" x14ac:dyDescent="0.3">
      <c r="C48747" s="227"/>
    </row>
    <row r="48748" spans="3:3" ht="15.6" x14ac:dyDescent="0.3">
      <c r="C48748" s="227"/>
    </row>
    <row r="48749" spans="3:3" ht="15.6" x14ac:dyDescent="0.3">
      <c r="C48749" s="227"/>
    </row>
    <row r="48750" spans="3:3" ht="15.6" x14ac:dyDescent="0.3">
      <c r="C48750" s="227"/>
    </row>
    <row r="48751" spans="3:3" ht="15.6" x14ac:dyDescent="0.3">
      <c r="C48751" s="227"/>
    </row>
    <row r="48752" spans="3:3" ht="15.6" x14ac:dyDescent="0.3">
      <c r="C48752" s="227"/>
    </row>
    <row r="48753" spans="3:3" ht="15.6" x14ac:dyDescent="0.3">
      <c r="C48753" s="227"/>
    </row>
    <row r="48754" spans="3:3" ht="15.6" x14ac:dyDescent="0.3">
      <c r="C48754" s="227"/>
    </row>
    <row r="48755" spans="3:3" ht="15.6" x14ac:dyDescent="0.3">
      <c r="C48755" s="227"/>
    </row>
    <row r="48756" spans="3:3" ht="15.6" x14ac:dyDescent="0.3">
      <c r="C48756" s="227"/>
    </row>
    <row r="48757" spans="3:3" ht="15.6" x14ac:dyDescent="0.3">
      <c r="C48757" s="227"/>
    </row>
    <row r="48758" spans="3:3" ht="15.6" x14ac:dyDescent="0.3">
      <c r="C48758" s="227"/>
    </row>
    <row r="48759" spans="3:3" ht="15.6" x14ac:dyDescent="0.3">
      <c r="C48759" s="227"/>
    </row>
    <row r="48760" spans="3:3" ht="15.6" x14ac:dyDescent="0.3">
      <c r="C48760" s="227"/>
    </row>
    <row r="48761" spans="3:3" ht="15.6" x14ac:dyDescent="0.3">
      <c r="C48761" s="227"/>
    </row>
    <row r="48762" spans="3:3" ht="15.6" x14ac:dyDescent="0.3">
      <c r="C48762" s="227"/>
    </row>
    <row r="48763" spans="3:3" ht="15.6" x14ac:dyDescent="0.3">
      <c r="C48763" s="227"/>
    </row>
    <row r="48764" spans="3:3" ht="15.6" x14ac:dyDescent="0.3">
      <c r="C48764" s="227"/>
    </row>
    <row r="48765" spans="3:3" ht="15.6" x14ac:dyDescent="0.3">
      <c r="C48765" s="227"/>
    </row>
    <row r="48766" spans="3:3" ht="15.6" x14ac:dyDescent="0.3">
      <c r="C48766" s="227"/>
    </row>
    <row r="48767" spans="3:3" ht="15.6" x14ac:dyDescent="0.3">
      <c r="C48767" s="227"/>
    </row>
    <row r="48768" spans="3:3" ht="15.6" x14ac:dyDescent="0.3">
      <c r="C48768" s="227"/>
    </row>
    <row r="48769" spans="3:3" ht="15.6" x14ac:dyDescent="0.3">
      <c r="C48769" s="227"/>
    </row>
    <row r="48770" spans="3:3" ht="15.6" x14ac:dyDescent="0.3">
      <c r="C48770" s="227"/>
    </row>
    <row r="48771" spans="3:3" ht="15.6" x14ac:dyDescent="0.3">
      <c r="C48771" s="227"/>
    </row>
    <row r="48772" spans="3:3" ht="15.6" x14ac:dyDescent="0.3">
      <c r="C48772" s="227"/>
    </row>
    <row r="48773" spans="3:3" ht="15.6" x14ac:dyDescent="0.3">
      <c r="C48773" s="227"/>
    </row>
    <row r="48774" spans="3:3" ht="15.6" x14ac:dyDescent="0.3">
      <c r="C48774" s="227"/>
    </row>
    <row r="48775" spans="3:3" ht="15.6" x14ac:dyDescent="0.3">
      <c r="C48775" s="227"/>
    </row>
    <row r="48776" spans="3:3" ht="15.6" x14ac:dyDescent="0.3">
      <c r="C48776" s="227"/>
    </row>
    <row r="48777" spans="3:3" ht="15.6" x14ac:dyDescent="0.3">
      <c r="C48777" s="227"/>
    </row>
    <row r="48778" spans="3:3" ht="15.6" x14ac:dyDescent="0.3">
      <c r="C48778" s="227"/>
    </row>
    <row r="48779" spans="3:3" ht="15.6" x14ac:dyDescent="0.3">
      <c r="C48779" s="227"/>
    </row>
    <row r="48780" spans="3:3" ht="15.6" x14ac:dyDescent="0.3">
      <c r="C48780" s="227"/>
    </row>
    <row r="48781" spans="3:3" ht="15.6" x14ac:dyDescent="0.3">
      <c r="C48781" s="227"/>
    </row>
    <row r="48782" spans="3:3" ht="15.6" x14ac:dyDescent="0.3">
      <c r="C48782" s="227"/>
    </row>
    <row r="48783" spans="3:3" ht="15.6" x14ac:dyDescent="0.3">
      <c r="C48783" s="227"/>
    </row>
    <row r="48784" spans="3:3" ht="15.6" x14ac:dyDescent="0.3">
      <c r="C48784" s="227"/>
    </row>
    <row r="48785" spans="3:3" ht="15.6" x14ac:dyDescent="0.3">
      <c r="C48785" s="227"/>
    </row>
    <row r="48786" spans="3:3" ht="15.6" x14ac:dyDescent="0.3">
      <c r="C48786" s="227"/>
    </row>
    <row r="48787" spans="3:3" ht="15.6" x14ac:dyDescent="0.3">
      <c r="C48787" s="227"/>
    </row>
    <row r="48788" spans="3:3" ht="15.6" x14ac:dyDescent="0.3">
      <c r="C48788" s="227"/>
    </row>
    <row r="48789" spans="3:3" ht="15.6" x14ac:dyDescent="0.3">
      <c r="C48789" s="227"/>
    </row>
    <row r="48790" spans="3:3" ht="15.6" x14ac:dyDescent="0.3">
      <c r="C48790" s="227"/>
    </row>
    <row r="48791" spans="3:3" ht="15.6" x14ac:dyDescent="0.3">
      <c r="C48791" s="227"/>
    </row>
    <row r="48792" spans="3:3" ht="15.6" x14ac:dyDescent="0.3">
      <c r="C48792" s="227"/>
    </row>
    <row r="48793" spans="3:3" ht="15.6" x14ac:dyDescent="0.3">
      <c r="C48793" s="227"/>
    </row>
    <row r="48794" spans="3:3" ht="15.6" x14ac:dyDescent="0.3">
      <c r="C48794" s="227"/>
    </row>
    <row r="48795" spans="3:3" ht="15.6" x14ac:dyDescent="0.3">
      <c r="C48795" s="227"/>
    </row>
    <row r="48796" spans="3:3" ht="15.6" x14ac:dyDescent="0.3">
      <c r="C48796" s="227"/>
    </row>
    <row r="48797" spans="3:3" ht="15.6" x14ac:dyDescent="0.3">
      <c r="C48797" s="227"/>
    </row>
    <row r="48798" spans="3:3" ht="15.6" x14ac:dyDescent="0.3">
      <c r="C48798" s="227"/>
    </row>
    <row r="48799" spans="3:3" ht="15.6" x14ac:dyDescent="0.3">
      <c r="C48799" s="227"/>
    </row>
    <row r="48800" spans="3:3" ht="15.6" x14ac:dyDescent="0.3">
      <c r="C48800" s="227"/>
    </row>
    <row r="48801" spans="3:3" ht="15.6" x14ac:dyDescent="0.3">
      <c r="C48801" s="227"/>
    </row>
    <row r="48802" spans="3:3" ht="15.6" x14ac:dyDescent="0.3">
      <c r="C48802" s="227"/>
    </row>
    <row r="48803" spans="3:3" ht="15.6" x14ac:dyDescent="0.3">
      <c r="C48803" s="227"/>
    </row>
    <row r="48804" spans="3:3" ht="15.6" x14ac:dyDescent="0.3">
      <c r="C48804" s="227"/>
    </row>
    <row r="48805" spans="3:3" ht="15.6" x14ac:dyDescent="0.3">
      <c r="C48805" s="227"/>
    </row>
    <row r="48806" spans="3:3" ht="15.6" x14ac:dyDescent="0.3">
      <c r="C48806" s="227"/>
    </row>
    <row r="48807" spans="3:3" ht="15.6" x14ac:dyDescent="0.3">
      <c r="C48807" s="227"/>
    </row>
    <row r="48808" spans="3:3" ht="15.6" x14ac:dyDescent="0.3">
      <c r="C48808" s="227"/>
    </row>
    <row r="48809" spans="3:3" ht="15.6" x14ac:dyDescent="0.3">
      <c r="C48809" s="227"/>
    </row>
    <row r="48810" spans="3:3" ht="15.6" x14ac:dyDescent="0.3">
      <c r="C48810" s="227"/>
    </row>
    <row r="48811" spans="3:3" ht="15.6" x14ac:dyDescent="0.3">
      <c r="C48811" s="227"/>
    </row>
    <row r="48812" spans="3:3" ht="15.6" x14ac:dyDescent="0.3">
      <c r="C48812" s="227"/>
    </row>
    <row r="48813" spans="3:3" ht="15.6" x14ac:dyDescent="0.3">
      <c r="C48813" s="227"/>
    </row>
    <row r="48814" spans="3:3" ht="15.6" x14ac:dyDescent="0.3">
      <c r="C48814" s="227"/>
    </row>
    <row r="48815" spans="3:3" ht="15.6" x14ac:dyDescent="0.3">
      <c r="C48815" s="227"/>
    </row>
    <row r="48816" spans="3:3" ht="15.6" x14ac:dyDescent="0.3">
      <c r="C48816" s="227"/>
    </row>
    <row r="48817" spans="3:3" ht="15.6" x14ac:dyDescent="0.3">
      <c r="C48817" s="227"/>
    </row>
    <row r="48818" spans="3:3" ht="15.6" x14ac:dyDescent="0.3">
      <c r="C48818" s="227"/>
    </row>
    <row r="48819" spans="3:3" ht="15.6" x14ac:dyDescent="0.3">
      <c r="C48819" s="227"/>
    </row>
    <row r="48820" spans="3:3" ht="15.6" x14ac:dyDescent="0.3">
      <c r="C48820" s="227"/>
    </row>
    <row r="48821" spans="3:3" ht="15.6" x14ac:dyDescent="0.3">
      <c r="C48821" s="227"/>
    </row>
    <row r="48822" spans="3:3" ht="15.6" x14ac:dyDescent="0.3">
      <c r="C48822" s="227"/>
    </row>
    <row r="48823" spans="3:3" ht="15.6" x14ac:dyDescent="0.3">
      <c r="C48823" s="227"/>
    </row>
    <row r="48824" spans="3:3" ht="15.6" x14ac:dyDescent="0.3">
      <c r="C48824" s="227"/>
    </row>
    <row r="48825" spans="3:3" ht="15.6" x14ac:dyDescent="0.3">
      <c r="C48825" s="227"/>
    </row>
    <row r="48826" spans="3:3" ht="15.6" x14ac:dyDescent="0.3">
      <c r="C48826" s="227"/>
    </row>
    <row r="48827" spans="3:3" ht="15.6" x14ac:dyDescent="0.3">
      <c r="C48827" s="227"/>
    </row>
    <row r="48828" spans="3:3" ht="15.6" x14ac:dyDescent="0.3">
      <c r="C48828" s="227"/>
    </row>
    <row r="48829" spans="3:3" ht="15.6" x14ac:dyDescent="0.3">
      <c r="C48829" s="227"/>
    </row>
    <row r="48830" spans="3:3" ht="15.6" x14ac:dyDescent="0.3">
      <c r="C48830" s="227"/>
    </row>
    <row r="48831" spans="3:3" ht="15.6" x14ac:dyDescent="0.3">
      <c r="C48831" s="227"/>
    </row>
    <row r="48832" spans="3:3" ht="15.6" x14ac:dyDescent="0.3">
      <c r="C48832" s="227"/>
    </row>
    <row r="48833" spans="3:3" ht="15.6" x14ac:dyDescent="0.3">
      <c r="C48833" s="227"/>
    </row>
    <row r="48834" spans="3:3" ht="15.6" x14ac:dyDescent="0.3">
      <c r="C48834" s="227"/>
    </row>
    <row r="48835" spans="3:3" ht="15.6" x14ac:dyDescent="0.3">
      <c r="C48835" s="227"/>
    </row>
    <row r="48836" spans="3:3" ht="15.6" x14ac:dyDescent="0.3">
      <c r="C48836" s="227"/>
    </row>
    <row r="48837" spans="3:3" ht="15.6" x14ac:dyDescent="0.3">
      <c r="C48837" s="227"/>
    </row>
    <row r="48838" spans="3:3" ht="15.6" x14ac:dyDescent="0.3">
      <c r="C48838" s="227"/>
    </row>
    <row r="48839" spans="3:3" ht="15.6" x14ac:dyDescent="0.3">
      <c r="C48839" s="227"/>
    </row>
    <row r="48840" spans="3:3" ht="15.6" x14ac:dyDescent="0.3">
      <c r="C48840" s="227"/>
    </row>
    <row r="48841" spans="3:3" ht="15.6" x14ac:dyDescent="0.3">
      <c r="C48841" s="227"/>
    </row>
    <row r="48842" spans="3:3" ht="15.6" x14ac:dyDescent="0.3">
      <c r="C48842" s="227"/>
    </row>
    <row r="48843" spans="3:3" ht="15.6" x14ac:dyDescent="0.3">
      <c r="C48843" s="227"/>
    </row>
    <row r="48844" spans="3:3" ht="15.6" x14ac:dyDescent="0.3">
      <c r="C48844" s="227"/>
    </row>
    <row r="48845" spans="3:3" ht="15.6" x14ac:dyDescent="0.3">
      <c r="C48845" s="227"/>
    </row>
    <row r="48846" spans="3:3" ht="15.6" x14ac:dyDescent="0.3">
      <c r="C48846" s="227"/>
    </row>
    <row r="48847" spans="3:3" ht="15.6" x14ac:dyDescent="0.3">
      <c r="C48847" s="227"/>
    </row>
    <row r="48848" spans="3:3" ht="15.6" x14ac:dyDescent="0.3">
      <c r="C48848" s="227"/>
    </row>
    <row r="48849" spans="3:3" ht="15.6" x14ac:dyDescent="0.3">
      <c r="C48849" s="227"/>
    </row>
    <row r="48850" spans="3:3" ht="15.6" x14ac:dyDescent="0.3">
      <c r="C48850" s="227"/>
    </row>
    <row r="48851" spans="3:3" ht="15.6" x14ac:dyDescent="0.3">
      <c r="C48851" s="227"/>
    </row>
    <row r="48852" spans="3:3" ht="15.6" x14ac:dyDescent="0.3">
      <c r="C48852" s="227"/>
    </row>
    <row r="48853" spans="3:3" ht="15.6" x14ac:dyDescent="0.3">
      <c r="C48853" s="227"/>
    </row>
    <row r="48854" spans="3:3" ht="15.6" x14ac:dyDescent="0.3">
      <c r="C48854" s="227"/>
    </row>
    <row r="48855" spans="3:3" ht="15.6" x14ac:dyDescent="0.3">
      <c r="C48855" s="227"/>
    </row>
    <row r="48856" spans="3:3" ht="15.6" x14ac:dyDescent="0.3">
      <c r="C48856" s="227"/>
    </row>
    <row r="48857" spans="3:3" ht="15.6" x14ac:dyDescent="0.3">
      <c r="C48857" s="227"/>
    </row>
    <row r="48858" spans="3:3" ht="15.6" x14ac:dyDescent="0.3">
      <c r="C48858" s="227"/>
    </row>
    <row r="48859" spans="3:3" ht="15.6" x14ac:dyDescent="0.3">
      <c r="C48859" s="227"/>
    </row>
    <row r="48860" spans="3:3" ht="15.6" x14ac:dyDescent="0.3">
      <c r="C48860" s="227"/>
    </row>
    <row r="48861" spans="3:3" ht="15.6" x14ac:dyDescent="0.3">
      <c r="C48861" s="227"/>
    </row>
    <row r="48862" spans="3:3" ht="15.6" x14ac:dyDescent="0.3">
      <c r="C48862" s="227"/>
    </row>
    <row r="48863" spans="3:3" ht="15.6" x14ac:dyDescent="0.3">
      <c r="C48863" s="227"/>
    </row>
    <row r="48864" spans="3:3" ht="15.6" x14ac:dyDescent="0.3">
      <c r="C48864" s="227"/>
    </row>
    <row r="48865" spans="3:3" ht="15.6" x14ac:dyDescent="0.3">
      <c r="C48865" s="227"/>
    </row>
    <row r="48866" spans="3:3" ht="15.6" x14ac:dyDescent="0.3">
      <c r="C48866" s="227"/>
    </row>
    <row r="48867" spans="3:3" ht="15.6" x14ac:dyDescent="0.3">
      <c r="C48867" s="227"/>
    </row>
    <row r="48868" spans="3:3" ht="15.6" x14ac:dyDescent="0.3">
      <c r="C48868" s="227"/>
    </row>
    <row r="48869" spans="3:3" ht="15.6" x14ac:dyDescent="0.3">
      <c r="C48869" s="227"/>
    </row>
    <row r="48870" spans="3:3" ht="15.6" x14ac:dyDescent="0.3">
      <c r="C48870" s="227"/>
    </row>
    <row r="48871" spans="3:3" ht="15.6" x14ac:dyDescent="0.3">
      <c r="C48871" s="227"/>
    </row>
    <row r="48872" spans="3:3" ht="15.6" x14ac:dyDescent="0.3">
      <c r="C48872" s="227"/>
    </row>
    <row r="48873" spans="3:3" ht="15.6" x14ac:dyDescent="0.3">
      <c r="C48873" s="227"/>
    </row>
    <row r="48874" spans="3:3" ht="15.6" x14ac:dyDescent="0.3">
      <c r="C48874" s="227"/>
    </row>
    <row r="48875" spans="3:3" ht="15.6" x14ac:dyDescent="0.3">
      <c r="C48875" s="227"/>
    </row>
    <row r="48876" spans="3:3" ht="15.6" x14ac:dyDescent="0.3">
      <c r="C48876" s="227"/>
    </row>
    <row r="48877" spans="3:3" ht="15.6" x14ac:dyDescent="0.3">
      <c r="C48877" s="227"/>
    </row>
    <row r="48878" spans="3:3" ht="15.6" x14ac:dyDescent="0.3">
      <c r="C48878" s="227"/>
    </row>
    <row r="48879" spans="3:3" ht="15.6" x14ac:dyDescent="0.3">
      <c r="C48879" s="227"/>
    </row>
    <row r="48880" spans="3:3" ht="15.6" x14ac:dyDescent="0.3">
      <c r="C48880" s="227"/>
    </row>
    <row r="48881" spans="3:3" ht="15.6" x14ac:dyDescent="0.3">
      <c r="C48881" s="227"/>
    </row>
    <row r="48882" spans="3:3" ht="15.6" x14ac:dyDescent="0.3">
      <c r="C48882" s="227"/>
    </row>
    <row r="48883" spans="3:3" ht="15.6" x14ac:dyDescent="0.3">
      <c r="C48883" s="227"/>
    </row>
    <row r="48884" spans="3:3" ht="15.6" x14ac:dyDescent="0.3">
      <c r="C48884" s="227"/>
    </row>
    <row r="48885" spans="3:3" ht="15.6" x14ac:dyDescent="0.3">
      <c r="C48885" s="227"/>
    </row>
    <row r="48886" spans="3:3" ht="15.6" x14ac:dyDescent="0.3">
      <c r="C48886" s="227"/>
    </row>
    <row r="48887" spans="3:3" ht="15.6" x14ac:dyDescent="0.3">
      <c r="C48887" s="227"/>
    </row>
    <row r="48888" spans="3:3" ht="15.6" x14ac:dyDescent="0.3">
      <c r="C48888" s="227"/>
    </row>
    <row r="48889" spans="3:3" ht="15.6" x14ac:dyDescent="0.3">
      <c r="C48889" s="227"/>
    </row>
    <row r="48890" spans="3:3" ht="15.6" x14ac:dyDescent="0.3">
      <c r="C48890" s="227"/>
    </row>
    <row r="48891" spans="3:3" ht="15.6" x14ac:dyDescent="0.3">
      <c r="C48891" s="227"/>
    </row>
    <row r="48892" spans="3:3" ht="15.6" x14ac:dyDescent="0.3">
      <c r="C48892" s="227"/>
    </row>
    <row r="48893" spans="3:3" ht="15.6" x14ac:dyDescent="0.3">
      <c r="C48893" s="227"/>
    </row>
    <row r="48894" spans="3:3" ht="15.6" x14ac:dyDescent="0.3">
      <c r="C48894" s="227"/>
    </row>
    <row r="48895" spans="3:3" ht="15.6" x14ac:dyDescent="0.3">
      <c r="C48895" s="227"/>
    </row>
    <row r="48896" spans="3:3" ht="15.6" x14ac:dyDescent="0.3">
      <c r="C48896" s="227"/>
    </row>
    <row r="48897" spans="3:3" ht="15.6" x14ac:dyDescent="0.3">
      <c r="C48897" s="227"/>
    </row>
    <row r="48898" spans="3:3" ht="15.6" x14ac:dyDescent="0.3">
      <c r="C48898" s="227"/>
    </row>
    <row r="48899" spans="3:3" ht="15.6" x14ac:dyDescent="0.3">
      <c r="C48899" s="227"/>
    </row>
    <row r="48900" spans="3:3" ht="15.6" x14ac:dyDescent="0.3">
      <c r="C48900" s="227"/>
    </row>
    <row r="48901" spans="3:3" ht="15.6" x14ac:dyDescent="0.3">
      <c r="C48901" s="227"/>
    </row>
    <row r="48902" spans="3:3" ht="15.6" x14ac:dyDescent="0.3">
      <c r="C48902" s="227"/>
    </row>
    <row r="48903" spans="3:3" ht="15.6" x14ac:dyDescent="0.3">
      <c r="C48903" s="227"/>
    </row>
    <row r="48904" spans="3:3" ht="15.6" x14ac:dyDescent="0.3">
      <c r="C48904" s="227"/>
    </row>
    <row r="48905" spans="3:3" ht="15.6" x14ac:dyDescent="0.3">
      <c r="C48905" s="227"/>
    </row>
    <row r="48906" spans="3:3" ht="15.6" x14ac:dyDescent="0.3">
      <c r="C48906" s="227"/>
    </row>
    <row r="48907" spans="3:3" ht="15.6" x14ac:dyDescent="0.3">
      <c r="C48907" s="227"/>
    </row>
    <row r="48908" spans="3:3" ht="15.6" x14ac:dyDescent="0.3">
      <c r="C48908" s="227"/>
    </row>
    <row r="48909" spans="3:3" ht="15.6" x14ac:dyDescent="0.3">
      <c r="C48909" s="227"/>
    </row>
    <row r="48910" spans="3:3" ht="15.6" x14ac:dyDescent="0.3">
      <c r="C48910" s="227"/>
    </row>
    <row r="48911" spans="3:3" ht="15.6" x14ac:dyDescent="0.3">
      <c r="C48911" s="227"/>
    </row>
    <row r="48912" spans="3:3" ht="15.6" x14ac:dyDescent="0.3">
      <c r="C48912" s="227"/>
    </row>
    <row r="48913" spans="3:3" ht="15.6" x14ac:dyDescent="0.3">
      <c r="C48913" s="227"/>
    </row>
    <row r="48914" spans="3:3" ht="15.6" x14ac:dyDescent="0.3">
      <c r="C48914" s="227"/>
    </row>
    <row r="48915" spans="3:3" ht="15.6" x14ac:dyDescent="0.3">
      <c r="C48915" s="227"/>
    </row>
    <row r="48916" spans="3:3" ht="15.6" x14ac:dyDescent="0.3">
      <c r="C48916" s="227"/>
    </row>
    <row r="48917" spans="3:3" ht="15.6" x14ac:dyDescent="0.3">
      <c r="C48917" s="227"/>
    </row>
    <row r="48918" spans="3:3" ht="15.6" x14ac:dyDescent="0.3">
      <c r="C48918" s="227"/>
    </row>
    <row r="48919" spans="3:3" ht="15.6" x14ac:dyDescent="0.3">
      <c r="C48919" s="227"/>
    </row>
    <row r="48920" spans="3:3" ht="15.6" x14ac:dyDescent="0.3">
      <c r="C48920" s="227"/>
    </row>
    <row r="48921" spans="3:3" ht="15.6" x14ac:dyDescent="0.3">
      <c r="C48921" s="227"/>
    </row>
    <row r="48922" spans="3:3" ht="15.6" x14ac:dyDescent="0.3">
      <c r="C48922" s="227"/>
    </row>
    <row r="48923" spans="3:3" ht="15.6" x14ac:dyDescent="0.3">
      <c r="C48923" s="227"/>
    </row>
    <row r="48924" spans="3:3" ht="15.6" x14ac:dyDescent="0.3">
      <c r="C48924" s="227"/>
    </row>
    <row r="48925" spans="3:3" ht="15.6" x14ac:dyDescent="0.3">
      <c r="C48925" s="227"/>
    </row>
    <row r="48926" spans="3:3" ht="15.6" x14ac:dyDescent="0.3">
      <c r="C48926" s="227"/>
    </row>
    <row r="48927" spans="3:3" ht="15.6" x14ac:dyDescent="0.3">
      <c r="C48927" s="227"/>
    </row>
    <row r="48928" spans="3:3" ht="15.6" x14ac:dyDescent="0.3">
      <c r="C48928" s="227"/>
    </row>
    <row r="48929" spans="3:3" ht="15.6" x14ac:dyDescent="0.3">
      <c r="C48929" s="227"/>
    </row>
    <row r="48930" spans="3:3" ht="15.6" x14ac:dyDescent="0.3">
      <c r="C48930" s="227"/>
    </row>
    <row r="48931" spans="3:3" ht="15.6" x14ac:dyDescent="0.3">
      <c r="C48931" s="227"/>
    </row>
    <row r="48932" spans="3:3" ht="15.6" x14ac:dyDescent="0.3">
      <c r="C48932" s="227"/>
    </row>
    <row r="48933" spans="3:3" ht="15.6" x14ac:dyDescent="0.3">
      <c r="C48933" s="227"/>
    </row>
    <row r="48934" spans="3:3" ht="15.6" x14ac:dyDescent="0.3">
      <c r="C48934" s="227"/>
    </row>
    <row r="48935" spans="3:3" ht="15.6" x14ac:dyDescent="0.3">
      <c r="C48935" s="227"/>
    </row>
    <row r="48936" spans="3:3" ht="15.6" x14ac:dyDescent="0.3">
      <c r="C48936" s="227"/>
    </row>
    <row r="48937" spans="3:3" ht="15.6" x14ac:dyDescent="0.3">
      <c r="C48937" s="227"/>
    </row>
    <row r="48938" spans="3:3" ht="15.6" x14ac:dyDescent="0.3">
      <c r="C48938" s="227"/>
    </row>
    <row r="48939" spans="3:3" ht="15.6" x14ac:dyDescent="0.3">
      <c r="C48939" s="227"/>
    </row>
    <row r="48940" spans="3:3" ht="15.6" x14ac:dyDescent="0.3">
      <c r="C48940" s="227"/>
    </row>
    <row r="48941" spans="3:3" ht="15.6" x14ac:dyDescent="0.3">
      <c r="C48941" s="227"/>
    </row>
    <row r="48942" spans="3:3" ht="15.6" x14ac:dyDescent="0.3">
      <c r="C48942" s="227"/>
    </row>
    <row r="48943" spans="3:3" ht="15.6" x14ac:dyDescent="0.3">
      <c r="C48943" s="227"/>
    </row>
    <row r="48944" spans="3:3" ht="15.6" x14ac:dyDescent="0.3">
      <c r="C48944" s="227"/>
    </row>
    <row r="48945" spans="3:3" ht="15.6" x14ac:dyDescent="0.3">
      <c r="C48945" s="227"/>
    </row>
    <row r="48946" spans="3:3" ht="15.6" x14ac:dyDescent="0.3">
      <c r="C48946" s="227"/>
    </row>
    <row r="48947" spans="3:3" ht="15.6" x14ac:dyDescent="0.3">
      <c r="C48947" s="227"/>
    </row>
    <row r="48948" spans="3:3" ht="15.6" x14ac:dyDescent="0.3">
      <c r="C48948" s="227"/>
    </row>
    <row r="48949" spans="3:3" ht="15.6" x14ac:dyDescent="0.3">
      <c r="C48949" s="227"/>
    </row>
    <row r="48950" spans="3:3" ht="15.6" x14ac:dyDescent="0.3">
      <c r="C48950" s="227"/>
    </row>
    <row r="48951" spans="3:3" ht="15.6" x14ac:dyDescent="0.3">
      <c r="C48951" s="227"/>
    </row>
    <row r="48952" spans="3:3" ht="15.6" x14ac:dyDescent="0.3">
      <c r="C48952" s="227"/>
    </row>
    <row r="48953" spans="3:3" ht="15.6" x14ac:dyDescent="0.3">
      <c r="C48953" s="227"/>
    </row>
    <row r="48954" spans="3:3" ht="15.6" x14ac:dyDescent="0.3">
      <c r="C48954" s="227"/>
    </row>
    <row r="48955" spans="3:3" ht="15.6" x14ac:dyDescent="0.3">
      <c r="C48955" s="227"/>
    </row>
    <row r="48956" spans="3:3" ht="15.6" x14ac:dyDescent="0.3">
      <c r="C48956" s="227"/>
    </row>
    <row r="48957" spans="3:3" ht="15.6" x14ac:dyDescent="0.3">
      <c r="C48957" s="227"/>
    </row>
    <row r="48958" spans="3:3" ht="15.6" x14ac:dyDescent="0.3">
      <c r="C48958" s="227"/>
    </row>
    <row r="48959" spans="3:3" ht="15.6" x14ac:dyDescent="0.3">
      <c r="C48959" s="227"/>
    </row>
    <row r="48960" spans="3:3" ht="15.6" x14ac:dyDescent="0.3">
      <c r="C48960" s="227"/>
    </row>
    <row r="48961" spans="3:3" ht="15.6" x14ac:dyDescent="0.3">
      <c r="C48961" s="227"/>
    </row>
    <row r="48962" spans="3:3" ht="15.6" x14ac:dyDescent="0.3">
      <c r="C48962" s="227"/>
    </row>
    <row r="48963" spans="3:3" ht="15.6" x14ac:dyDescent="0.3">
      <c r="C48963" s="227"/>
    </row>
    <row r="48964" spans="3:3" ht="15.6" x14ac:dyDescent="0.3">
      <c r="C48964" s="227"/>
    </row>
    <row r="48965" spans="3:3" ht="15.6" x14ac:dyDescent="0.3">
      <c r="C48965" s="227"/>
    </row>
    <row r="48966" spans="3:3" ht="15.6" x14ac:dyDescent="0.3">
      <c r="C48966" s="227"/>
    </row>
    <row r="48967" spans="3:3" ht="15.6" x14ac:dyDescent="0.3">
      <c r="C48967" s="227"/>
    </row>
    <row r="48968" spans="3:3" ht="15.6" x14ac:dyDescent="0.3">
      <c r="C48968" s="227"/>
    </row>
    <row r="48969" spans="3:3" ht="15.6" x14ac:dyDescent="0.3">
      <c r="C48969" s="227"/>
    </row>
    <row r="48970" spans="3:3" ht="15.6" x14ac:dyDescent="0.3">
      <c r="C48970" s="227"/>
    </row>
    <row r="48971" spans="3:3" ht="15.6" x14ac:dyDescent="0.3">
      <c r="C48971" s="227"/>
    </row>
    <row r="48972" spans="3:3" ht="15.6" x14ac:dyDescent="0.3">
      <c r="C48972" s="227"/>
    </row>
    <row r="48973" spans="3:3" ht="15.6" x14ac:dyDescent="0.3">
      <c r="C48973" s="227"/>
    </row>
    <row r="48974" spans="3:3" ht="15.6" x14ac:dyDescent="0.3">
      <c r="C48974" s="227"/>
    </row>
    <row r="48975" spans="3:3" ht="15.6" x14ac:dyDescent="0.3">
      <c r="C48975" s="227"/>
    </row>
    <row r="48976" spans="3:3" ht="15.6" x14ac:dyDescent="0.3">
      <c r="C48976" s="227"/>
    </row>
    <row r="48977" spans="3:3" ht="15.6" x14ac:dyDescent="0.3">
      <c r="C48977" s="227"/>
    </row>
    <row r="48978" spans="3:3" ht="15.6" x14ac:dyDescent="0.3">
      <c r="C48978" s="227"/>
    </row>
    <row r="48979" spans="3:3" ht="15.6" x14ac:dyDescent="0.3">
      <c r="C48979" s="227"/>
    </row>
    <row r="48980" spans="3:3" ht="15.6" x14ac:dyDescent="0.3">
      <c r="C48980" s="227"/>
    </row>
    <row r="48981" spans="3:3" ht="15.6" x14ac:dyDescent="0.3">
      <c r="C48981" s="227"/>
    </row>
    <row r="48982" spans="3:3" ht="15.6" x14ac:dyDescent="0.3">
      <c r="C48982" s="227"/>
    </row>
    <row r="48983" spans="3:3" ht="15.6" x14ac:dyDescent="0.3">
      <c r="C48983" s="227"/>
    </row>
    <row r="48984" spans="3:3" ht="15.6" x14ac:dyDescent="0.3">
      <c r="C48984" s="227"/>
    </row>
    <row r="48985" spans="3:3" ht="15.6" x14ac:dyDescent="0.3">
      <c r="C48985" s="227"/>
    </row>
    <row r="48986" spans="3:3" ht="15.6" x14ac:dyDescent="0.3">
      <c r="C48986" s="227"/>
    </row>
    <row r="48987" spans="3:3" ht="15.6" x14ac:dyDescent="0.3">
      <c r="C48987" s="227"/>
    </row>
    <row r="48988" spans="3:3" ht="15.6" x14ac:dyDescent="0.3">
      <c r="C48988" s="227"/>
    </row>
    <row r="48989" spans="3:3" ht="15.6" x14ac:dyDescent="0.3">
      <c r="C48989" s="227"/>
    </row>
    <row r="48990" spans="3:3" ht="15.6" x14ac:dyDescent="0.3">
      <c r="C48990" s="227"/>
    </row>
    <row r="48991" spans="3:3" ht="15.6" x14ac:dyDescent="0.3">
      <c r="C48991" s="227"/>
    </row>
    <row r="48992" spans="3:3" ht="15.6" x14ac:dyDescent="0.3">
      <c r="C48992" s="227"/>
    </row>
    <row r="48993" spans="3:3" ht="15.6" x14ac:dyDescent="0.3">
      <c r="C48993" s="227"/>
    </row>
    <row r="48994" spans="3:3" ht="15.6" x14ac:dyDescent="0.3">
      <c r="C48994" s="227"/>
    </row>
    <row r="48995" spans="3:3" ht="15.6" x14ac:dyDescent="0.3">
      <c r="C48995" s="227"/>
    </row>
    <row r="48996" spans="3:3" ht="15.6" x14ac:dyDescent="0.3">
      <c r="C48996" s="227"/>
    </row>
    <row r="48997" spans="3:3" ht="15.6" x14ac:dyDescent="0.3">
      <c r="C48997" s="227"/>
    </row>
    <row r="48998" spans="3:3" ht="15.6" x14ac:dyDescent="0.3">
      <c r="C48998" s="227"/>
    </row>
    <row r="48999" spans="3:3" ht="15.6" x14ac:dyDescent="0.3">
      <c r="C48999" s="227"/>
    </row>
    <row r="49000" spans="3:3" ht="15.6" x14ac:dyDescent="0.3">
      <c r="C49000" s="227"/>
    </row>
    <row r="49001" spans="3:3" ht="15.6" x14ac:dyDescent="0.3">
      <c r="C49001" s="227"/>
    </row>
    <row r="49002" spans="3:3" ht="15.6" x14ac:dyDescent="0.3">
      <c r="C49002" s="227"/>
    </row>
    <row r="49003" spans="3:3" ht="15.6" x14ac:dyDescent="0.3">
      <c r="C49003" s="227"/>
    </row>
    <row r="49004" spans="3:3" ht="15.6" x14ac:dyDescent="0.3">
      <c r="C49004" s="227"/>
    </row>
    <row r="49005" spans="3:3" ht="15.6" x14ac:dyDescent="0.3">
      <c r="C49005" s="227"/>
    </row>
    <row r="49006" spans="3:3" ht="15.6" x14ac:dyDescent="0.3">
      <c r="C49006" s="227"/>
    </row>
    <row r="49007" spans="3:3" ht="15.6" x14ac:dyDescent="0.3">
      <c r="C49007" s="227"/>
    </row>
    <row r="49008" spans="3:3" ht="15.6" x14ac:dyDescent="0.3">
      <c r="C49008" s="227"/>
    </row>
    <row r="49009" spans="3:3" ht="15.6" x14ac:dyDescent="0.3">
      <c r="C49009" s="227"/>
    </row>
    <row r="49010" spans="3:3" ht="15.6" x14ac:dyDescent="0.3">
      <c r="C49010" s="227"/>
    </row>
    <row r="49011" spans="3:3" ht="15.6" x14ac:dyDescent="0.3">
      <c r="C49011" s="227"/>
    </row>
    <row r="49012" spans="3:3" ht="15.6" x14ac:dyDescent="0.3">
      <c r="C49012" s="227"/>
    </row>
    <row r="49013" spans="3:3" ht="15.6" x14ac:dyDescent="0.3">
      <c r="C49013" s="227"/>
    </row>
    <row r="49014" spans="3:3" ht="15.6" x14ac:dyDescent="0.3">
      <c r="C49014" s="227"/>
    </row>
    <row r="49015" spans="3:3" ht="15.6" x14ac:dyDescent="0.3">
      <c r="C49015" s="227"/>
    </row>
    <row r="49016" spans="3:3" ht="15.6" x14ac:dyDescent="0.3">
      <c r="C49016" s="227"/>
    </row>
    <row r="49017" spans="3:3" ht="15.6" x14ac:dyDescent="0.3">
      <c r="C49017" s="227"/>
    </row>
    <row r="49018" spans="3:3" ht="15.6" x14ac:dyDescent="0.3">
      <c r="C49018" s="227"/>
    </row>
    <row r="49019" spans="3:3" ht="15.6" x14ac:dyDescent="0.3">
      <c r="C49019" s="227"/>
    </row>
    <row r="49020" spans="3:3" ht="15.6" x14ac:dyDescent="0.3">
      <c r="C49020" s="227"/>
    </row>
    <row r="49021" spans="3:3" ht="15.6" x14ac:dyDescent="0.3">
      <c r="C49021" s="227"/>
    </row>
    <row r="49022" spans="3:3" ht="15.6" x14ac:dyDescent="0.3">
      <c r="C49022" s="227"/>
    </row>
    <row r="49023" spans="3:3" ht="15.6" x14ac:dyDescent="0.3">
      <c r="C49023" s="227"/>
    </row>
    <row r="49024" spans="3:3" ht="15.6" x14ac:dyDescent="0.3">
      <c r="C49024" s="227"/>
    </row>
    <row r="49025" spans="3:3" ht="15.6" x14ac:dyDescent="0.3">
      <c r="C49025" s="227"/>
    </row>
    <row r="49026" spans="3:3" ht="15.6" x14ac:dyDescent="0.3">
      <c r="C49026" s="227"/>
    </row>
    <row r="49027" spans="3:3" ht="15.6" x14ac:dyDescent="0.3">
      <c r="C49027" s="227"/>
    </row>
    <row r="49028" spans="3:3" ht="15.6" x14ac:dyDescent="0.3">
      <c r="C49028" s="227"/>
    </row>
    <row r="49029" spans="3:3" ht="15.6" x14ac:dyDescent="0.3">
      <c r="C49029" s="227"/>
    </row>
    <row r="49030" spans="3:3" ht="15.6" x14ac:dyDescent="0.3">
      <c r="C49030" s="227"/>
    </row>
    <row r="49031" spans="3:3" ht="15.6" x14ac:dyDescent="0.3">
      <c r="C49031" s="227"/>
    </row>
    <row r="49032" spans="3:3" ht="15.6" x14ac:dyDescent="0.3">
      <c r="C49032" s="227"/>
    </row>
    <row r="49033" spans="3:3" ht="15.6" x14ac:dyDescent="0.3">
      <c r="C49033" s="227"/>
    </row>
    <row r="49034" spans="3:3" ht="15.6" x14ac:dyDescent="0.3">
      <c r="C49034" s="227"/>
    </row>
    <row r="49035" spans="3:3" ht="15.6" x14ac:dyDescent="0.3">
      <c r="C49035" s="227"/>
    </row>
    <row r="49036" spans="3:3" ht="15.6" x14ac:dyDescent="0.3">
      <c r="C49036" s="227"/>
    </row>
    <row r="49037" spans="3:3" ht="15.6" x14ac:dyDescent="0.3">
      <c r="C49037" s="227"/>
    </row>
    <row r="49038" spans="3:3" ht="15.6" x14ac:dyDescent="0.3">
      <c r="C49038" s="227"/>
    </row>
    <row r="49039" spans="3:3" ht="15.6" x14ac:dyDescent="0.3">
      <c r="C49039" s="227"/>
    </row>
    <row r="49040" spans="3:3" ht="15.6" x14ac:dyDescent="0.3">
      <c r="C49040" s="227"/>
    </row>
    <row r="49041" spans="3:3" ht="15.6" x14ac:dyDescent="0.3">
      <c r="C49041" s="227"/>
    </row>
    <row r="49042" spans="3:3" ht="15.6" x14ac:dyDescent="0.3">
      <c r="C49042" s="227"/>
    </row>
    <row r="49043" spans="3:3" ht="15.6" x14ac:dyDescent="0.3">
      <c r="C49043" s="227"/>
    </row>
    <row r="49044" spans="3:3" ht="15.6" x14ac:dyDescent="0.3">
      <c r="C49044" s="227"/>
    </row>
    <row r="49045" spans="3:3" ht="15.6" x14ac:dyDescent="0.3">
      <c r="C49045" s="227"/>
    </row>
    <row r="49046" spans="3:3" ht="15.6" x14ac:dyDescent="0.3">
      <c r="C49046" s="227"/>
    </row>
    <row r="49047" spans="3:3" ht="15.6" x14ac:dyDescent="0.3">
      <c r="C49047" s="227"/>
    </row>
    <row r="49048" spans="3:3" ht="15.6" x14ac:dyDescent="0.3">
      <c r="C49048" s="227"/>
    </row>
    <row r="49049" spans="3:3" ht="15.6" x14ac:dyDescent="0.3">
      <c r="C49049" s="227"/>
    </row>
    <row r="49050" spans="3:3" ht="15.6" x14ac:dyDescent="0.3">
      <c r="C49050" s="227"/>
    </row>
    <row r="49051" spans="3:3" ht="15.6" x14ac:dyDescent="0.3">
      <c r="C49051" s="227"/>
    </row>
    <row r="49052" spans="3:3" ht="15.6" x14ac:dyDescent="0.3">
      <c r="C49052" s="227"/>
    </row>
    <row r="49053" spans="3:3" ht="15.6" x14ac:dyDescent="0.3">
      <c r="C49053" s="227"/>
    </row>
    <row r="49054" spans="3:3" ht="15.6" x14ac:dyDescent="0.3">
      <c r="C49054" s="227"/>
    </row>
    <row r="49055" spans="3:3" ht="15.6" x14ac:dyDescent="0.3">
      <c r="C49055" s="227"/>
    </row>
    <row r="49056" spans="3:3" ht="15.6" x14ac:dyDescent="0.3">
      <c r="C49056" s="227"/>
    </row>
    <row r="49057" spans="3:3" ht="15.6" x14ac:dyDescent="0.3">
      <c r="C49057" s="227"/>
    </row>
    <row r="49058" spans="3:3" ht="15.6" x14ac:dyDescent="0.3">
      <c r="C49058" s="227"/>
    </row>
    <row r="49059" spans="3:3" ht="15.6" x14ac:dyDescent="0.3">
      <c r="C49059" s="227"/>
    </row>
    <row r="49060" spans="3:3" ht="15.6" x14ac:dyDescent="0.3">
      <c r="C49060" s="227"/>
    </row>
    <row r="49061" spans="3:3" ht="15.6" x14ac:dyDescent="0.3">
      <c r="C49061" s="227"/>
    </row>
    <row r="49062" spans="3:3" ht="15.6" x14ac:dyDescent="0.3">
      <c r="C49062" s="227"/>
    </row>
    <row r="49063" spans="3:3" ht="15.6" x14ac:dyDescent="0.3">
      <c r="C49063" s="227"/>
    </row>
    <row r="49064" spans="3:3" ht="15.6" x14ac:dyDescent="0.3">
      <c r="C49064" s="227"/>
    </row>
    <row r="49065" spans="3:3" ht="15.6" x14ac:dyDescent="0.3">
      <c r="C49065" s="227"/>
    </row>
    <row r="49066" spans="3:3" ht="15.6" x14ac:dyDescent="0.3">
      <c r="C49066" s="227"/>
    </row>
    <row r="49067" spans="3:3" ht="15.6" x14ac:dyDescent="0.3">
      <c r="C49067" s="227"/>
    </row>
    <row r="49068" spans="3:3" ht="15.6" x14ac:dyDescent="0.3">
      <c r="C49068" s="227"/>
    </row>
    <row r="49069" spans="3:3" ht="15.6" x14ac:dyDescent="0.3">
      <c r="C49069" s="227"/>
    </row>
    <row r="49070" spans="3:3" ht="15.6" x14ac:dyDescent="0.3">
      <c r="C49070" s="227"/>
    </row>
    <row r="49071" spans="3:3" ht="15.6" x14ac:dyDescent="0.3">
      <c r="C49071" s="227"/>
    </row>
    <row r="49072" spans="3:3" ht="15.6" x14ac:dyDescent="0.3">
      <c r="C49072" s="227"/>
    </row>
    <row r="49073" spans="3:3" ht="15.6" x14ac:dyDescent="0.3">
      <c r="C49073" s="227"/>
    </row>
    <row r="49074" spans="3:3" ht="15.6" x14ac:dyDescent="0.3">
      <c r="C49074" s="227"/>
    </row>
    <row r="49075" spans="3:3" ht="15.6" x14ac:dyDescent="0.3">
      <c r="C49075" s="227"/>
    </row>
    <row r="49076" spans="3:3" ht="15.6" x14ac:dyDescent="0.3">
      <c r="C49076" s="227"/>
    </row>
    <row r="49077" spans="3:3" ht="15.6" x14ac:dyDescent="0.3">
      <c r="C49077" s="227"/>
    </row>
    <row r="49078" spans="3:3" ht="15.6" x14ac:dyDescent="0.3">
      <c r="C49078" s="227"/>
    </row>
    <row r="49079" spans="3:3" ht="15.6" x14ac:dyDescent="0.3">
      <c r="C49079" s="227"/>
    </row>
    <row r="49080" spans="3:3" ht="15.6" x14ac:dyDescent="0.3">
      <c r="C49080" s="227"/>
    </row>
    <row r="49081" spans="3:3" ht="15.6" x14ac:dyDescent="0.3">
      <c r="C49081" s="227"/>
    </row>
    <row r="49082" spans="3:3" ht="15.6" x14ac:dyDescent="0.3">
      <c r="C49082" s="227"/>
    </row>
    <row r="49083" spans="3:3" ht="15.6" x14ac:dyDescent="0.3">
      <c r="C49083" s="227"/>
    </row>
    <row r="49084" spans="3:3" ht="15.6" x14ac:dyDescent="0.3">
      <c r="C49084" s="227"/>
    </row>
    <row r="49085" spans="3:3" ht="15.6" x14ac:dyDescent="0.3">
      <c r="C49085" s="227"/>
    </row>
    <row r="49086" spans="3:3" ht="15.6" x14ac:dyDescent="0.3">
      <c r="C49086" s="227"/>
    </row>
    <row r="49087" spans="3:3" ht="15.6" x14ac:dyDescent="0.3">
      <c r="C49087" s="227"/>
    </row>
    <row r="49088" spans="3:3" ht="15.6" x14ac:dyDescent="0.3">
      <c r="C49088" s="227"/>
    </row>
    <row r="49089" spans="3:3" ht="15.6" x14ac:dyDescent="0.3">
      <c r="C49089" s="227"/>
    </row>
    <row r="49090" spans="3:3" ht="15.6" x14ac:dyDescent="0.3">
      <c r="C49090" s="227"/>
    </row>
    <row r="49091" spans="3:3" ht="15.6" x14ac:dyDescent="0.3">
      <c r="C49091" s="227"/>
    </row>
    <row r="49092" spans="3:3" ht="15.6" x14ac:dyDescent="0.3">
      <c r="C49092" s="227"/>
    </row>
    <row r="49093" spans="3:3" ht="15.6" x14ac:dyDescent="0.3">
      <c r="C49093" s="227"/>
    </row>
    <row r="49094" spans="3:3" ht="15.6" x14ac:dyDescent="0.3">
      <c r="C49094" s="227"/>
    </row>
    <row r="49095" spans="3:3" ht="15.6" x14ac:dyDescent="0.3">
      <c r="C49095" s="227"/>
    </row>
    <row r="49096" spans="3:3" ht="15.6" x14ac:dyDescent="0.3">
      <c r="C49096" s="227"/>
    </row>
    <row r="49097" spans="3:3" ht="15.6" x14ac:dyDescent="0.3">
      <c r="C49097" s="227"/>
    </row>
    <row r="49098" spans="3:3" ht="15.6" x14ac:dyDescent="0.3">
      <c r="C49098" s="227"/>
    </row>
    <row r="49099" spans="3:3" ht="15.6" x14ac:dyDescent="0.3">
      <c r="C49099" s="227"/>
    </row>
    <row r="49100" spans="3:3" ht="15.6" x14ac:dyDescent="0.3">
      <c r="C49100" s="227"/>
    </row>
    <row r="49101" spans="3:3" ht="15.6" x14ac:dyDescent="0.3">
      <c r="C49101" s="227"/>
    </row>
    <row r="49102" spans="3:3" ht="15.6" x14ac:dyDescent="0.3">
      <c r="C49102" s="227"/>
    </row>
    <row r="49103" spans="3:3" ht="15.6" x14ac:dyDescent="0.3">
      <c r="C49103" s="227"/>
    </row>
    <row r="49104" spans="3:3" ht="15.6" x14ac:dyDescent="0.3">
      <c r="C49104" s="227"/>
    </row>
    <row r="49105" spans="3:3" ht="15.6" x14ac:dyDescent="0.3">
      <c r="C49105" s="227"/>
    </row>
    <row r="49106" spans="3:3" ht="15.6" x14ac:dyDescent="0.3">
      <c r="C49106" s="227"/>
    </row>
    <row r="49107" spans="3:3" ht="15.6" x14ac:dyDescent="0.3">
      <c r="C49107" s="227"/>
    </row>
    <row r="49108" spans="3:3" ht="15.6" x14ac:dyDescent="0.3">
      <c r="C49108" s="227"/>
    </row>
    <row r="49109" spans="3:3" ht="15.6" x14ac:dyDescent="0.3">
      <c r="C49109" s="227"/>
    </row>
    <row r="49110" spans="3:3" ht="15.6" x14ac:dyDescent="0.3">
      <c r="C49110" s="227"/>
    </row>
    <row r="49111" spans="3:3" ht="15.6" x14ac:dyDescent="0.3">
      <c r="C49111" s="227"/>
    </row>
    <row r="49112" spans="3:3" ht="15.6" x14ac:dyDescent="0.3">
      <c r="C49112" s="227"/>
    </row>
    <row r="49113" spans="3:3" ht="15.6" x14ac:dyDescent="0.3">
      <c r="C49113" s="227"/>
    </row>
    <row r="49114" spans="3:3" ht="15.6" x14ac:dyDescent="0.3">
      <c r="C49114" s="227"/>
    </row>
    <row r="49115" spans="3:3" ht="15.6" x14ac:dyDescent="0.3">
      <c r="C49115" s="227"/>
    </row>
    <row r="49116" spans="3:3" ht="15.6" x14ac:dyDescent="0.3">
      <c r="C49116" s="227"/>
    </row>
    <row r="49117" spans="3:3" ht="15.6" x14ac:dyDescent="0.3">
      <c r="C49117" s="227"/>
    </row>
    <row r="49118" spans="3:3" ht="15.6" x14ac:dyDescent="0.3">
      <c r="C49118" s="227"/>
    </row>
    <row r="49119" spans="3:3" ht="15.6" x14ac:dyDescent="0.3">
      <c r="C49119" s="227"/>
    </row>
    <row r="49120" spans="3:3" ht="15.6" x14ac:dyDescent="0.3">
      <c r="C49120" s="227"/>
    </row>
    <row r="49121" spans="3:3" ht="15.6" x14ac:dyDescent="0.3">
      <c r="C49121" s="227"/>
    </row>
    <row r="49122" spans="3:3" ht="15.6" x14ac:dyDescent="0.3">
      <c r="C49122" s="227"/>
    </row>
    <row r="49123" spans="3:3" ht="15.6" x14ac:dyDescent="0.3">
      <c r="C49123" s="227"/>
    </row>
    <row r="49124" spans="3:3" ht="15.6" x14ac:dyDescent="0.3">
      <c r="C49124" s="227"/>
    </row>
    <row r="49125" spans="3:3" ht="15.6" x14ac:dyDescent="0.3">
      <c r="C49125" s="227"/>
    </row>
    <row r="49126" spans="3:3" ht="15.6" x14ac:dyDescent="0.3">
      <c r="C49126" s="227"/>
    </row>
    <row r="49127" spans="3:3" ht="15.6" x14ac:dyDescent="0.3">
      <c r="C49127" s="227"/>
    </row>
    <row r="49128" spans="3:3" ht="15.6" x14ac:dyDescent="0.3">
      <c r="C49128" s="227"/>
    </row>
    <row r="49129" spans="3:3" ht="15.6" x14ac:dyDescent="0.3">
      <c r="C49129" s="227"/>
    </row>
    <row r="49130" spans="3:3" ht="15.6" x14ac:dyDescent="0.3">
      <c r="C49130" s="227"/>
    </row>
    <row r="49131" spans="3:3" ht="15.6" x14ac:dyDescent="0.3">
      <c r="C49131" s="227"/>
    </row>
    <row r="49132" spans="3:3" ht="15.6" x14ac:dyDescent="0.3">
      <c r="C49132" s="227"/>
    </row>
    <row r="49133" spans="3:3" ht="15.6" x14ac:dyDescent="0.3">
      <c r="C49133" s="227"/>
    </row>
    <row r="49134" spans="3:3" ht="15.6" x14ac:dyDescent="0.3">
      <c r="C49134" s="227"/>
    </row>
    <row r="49135" spans="3:3" ht="15.6" x14ac:dyDescent="0.3">
      <c r="C49135" s="227"/>
    </row>
    <row r="49136" spans="3:3" ht="15.6" x14ac:dyDescent="0.3">
      <c r="C49136" s="227"/>
    </row>
    <row r="49137" spans="3:3" ht="15.6" x14ac:dyDescent="0.3">
      <c r="C49137" s="227"/>
    </row>
    <row r="49138" spans="3:3" ht="15.6" x14ac:dyDescent="0.3">
      <c r="C49138" s="227"/>
    </row>
    <row r="49139" spans="3:3" ht="15.6" x14ac:dyDescent="0.3">
      <c r="C49139" s="227"/>
    </row>
    <row r="49140" spans="3:3" ht="15.6" x14ac:dyDescent="0.3">
      <c r="C49140" s="227"/>
    </row>
    <row r="49141" spans="3:3" ht="15.6" x14ac:dyDescent="0.3">
      <c r="C49141" s="227"/>
    </row>
    <row r="49142" spans="3:3" ht="15.6" x14ac:dyDescent="0.3">
      <c r="C49142" s="227"/>
    </row>
    <row r="49143" spans="3:3" ht="15.6" x14ac:dyDescent="0.3">
      <c r="C49143" s="227"/>
    </row>
    <row r="49144" spans="3:3" ht="15.6" x14ac:dyDescent="0.3">
      <c r="C49144" s="227"/>
    </row>
    <row r="49145" spans="3:3" ht="15.6" x14ac:dyDescent="0.3">
      <c r="C49145" s="227"/>
    </row>
    <row r="49146" spans="3:3" ht="15.6" x14ac:dyDescent="0.3">
      <c r="C49146" s="227"/>
    </row>
    <row r="49147" spans="3:3" ht="15.6" x14ac:dyDescent="0.3">
      <c r="C49147" s="227"/>
    </row>
    <row r="49148" spans="3:3" ht="15.6" x14ac:dyDescent="0.3">
      <c r="C49148" s="227"/>
    </row>
    <row r="49149" spans="3:3" ht="15.6" x14ac:dyDescent="0.3">
      <c r="C49149" s="227"/>
    </row>
    <row r="49150" spans="3:3" ht="15.6" x14ac:dyDescent="0.3">
      <c r="C49150" s="227"/>
    </row>
    <row r="49151" spans="3:3" ht="15.6" x14ac:dyDescent="0.3">
      <c r="C49151" s="227"/>
    </row>
    <row r="49152" spans="3:3" ht="15.6" x14ac:dyDescent="0.3">
      <c r="C49152" s="227"/>
    </row>
    <row r="49153" spans="3:3" ht="15.6" x14ac:dyDescent="0.3">
      <c r="C49153" s="227"/>
    </row>
    <row r="49154" spans="3:3" ht="15.6" x14ac:dyDescent="0.3">
      <c r="C49154" s="227"/>
    </row>
    <row r="49155" spans="3:3" ht="15.6" x14ac:dyDescent="0.3">
      <c r="C49155" s="227"/>
    </row>
    <row r="49156" spans="3:3" ht="15.6" x14ac:dyDescent="0.3">
      <c r="C49156" s="227"/>
    </row>
    <row r="49157" spans="3:3" ht="15.6" x14ac:dyDescent="0.3">
      <c r="C49157" s="227"/>
    </row>
    <row r="49158" spans="3:3" ht="15.6" x14ac:dyDescent="0.3">
      <c r="C49158" s="227"/>
    </row>
    <row r="49159" spans="3:3" ht="15.6" x14ac:dyDescent="0.3">
      <c r="C49159" s="227"/>
    </row>
    <row r="49160" spans="3:3" ht="15.6" x14ac:dyDescent="0.3">
      <c r="C49160" s="227"/>
    </row>
    <row r="49161" spans="3:3" ht="15.6" x14ac:dyDescent="0.3">
      <c r="C49161" s="227"/>
    </row>
    <row r="49162" spans="3:3" ht="15.6" x14ac:dyDescent="0.3">
      <c r="C49162" s="227"/>
    </row>
    <row r="49163" spans="3:3" ht="15.6" x14ac:dyDescent="0.3">
      <c r="C49163" s="227"/>
    </row>
    <row r="49164" spans="3:3" ht="15.6" x14ac:dyDescent="0.3">
      <c r="C49164" s="227"/>
    </row>
    <row r="49165" spans="3:3" ht="15.6" x14ac:dyDescent="0.3">
      <c r="C49165" s="227"/>
    </row>
    <row r="49166" spans="3:3" ht="15.6" x14ac:dyDescent="0.3">
      <c r="C49166" s="227"/>
    </row>
    <row r="49167" spans="3:3" ht="15.6" x14ac:dyDescent="0.3">
      <c r="C49167" s="227"/>
    </row>
    <row r="49168" spans="3:3" ht="15.6" x14ac:dyDescent="0.3">
      <c r="C49168" s="227"/>
    </row>
    <row r="49169" spans="3:3" ht="15.6" x14ac:dyDescent="0.3">
      <c r="C49169" s="227"/>
    </row>
    <row r="49170" spans="3:3" ht="15.6" x14ac:dyDescent="0.3">
      <c r="C49170" s="227"/>
    </row>
    <row r="49171" spans="3:3" ht="15.6" x14ac:dyDescent="0.3">
      <c r="C49171" s="227"/>
    </row>
    <row r="49172" spans="3:3" ht="15.6" x14ac:dyDescent="0.3">
      <c r="C49172" s="227"/>
    </row>
    <row r="49173" spans="3:3" ht="15.6" x14ac:dyDescent="0.3">
      <c r="C49173" s="227"/>
    </row>
    <row r="49174" spans="3:3" ht="15.6" x14ac:dyDescent="0.3">
      <c r="C49174" s="227"/>
    </row>
    <row r="49175" spans="3:3" ht="15.6" x14ac:dyDescent="0.3">
      <c r="C49175" s="227"/>
    </row>
    <row r="49176" spans="3:3" ht="15.6" x14ac:dyDescent="0.3">
      <c r="C49176" s="227"/>
    </row>
    <row r="49177" spans="3:3" ht="15.6" x14ac:dyDescent="0.3">
      <c r="C49177" s="227"/>
    </row>
    <row r="49178" spans="3:3" ht="15.6" x14ac:dyDescent="0.3">
      <c r="C49178" s="227"/>
    </row>
    <row r="49179" spans="3:3" ht="15.6" x14ac:dyDescent="0.3">
      <c r="C49179" s="227"/>
    </row>
    <row r="49180" spans="3:3" ht="15.6" x14ac:dyDescent="0.3">
      <c r="C49180" s="227"/>
    </row>
    <row r="49181" spans="3:3" ht="15.6" x14ac:dyDescent="0.3">
      <c r="C49181" s="227"/>
    </row>
    <row r="49182" spans="3:3" ht="15.6" x14ac:dyDescent="0.3">
      <c r="C49182" s="227"/>
    </row>
    <row r="49183" spans="3:3" ht="15.6" x14ac:dyDescent="0.3">
      <c r="C49183" s="227"/>
    </row>
    <row r="49184" spans="3:3" ht="15.6" x14ac:dyDescent="0.3">
      <c r="C49184" s="227"/>
    </row>
    <row r="49185" spans="3:3" ht="15.6" x14ac:dyDescent="0.3">
      <c r="C49185" s="227"/>
    </row>
    <row r="49186" spans="3:3" ht="15.6" x14ac:dyDescent="0.3">
      <c r="C49186" s="227"/>
    </row>
    <row r="49187" spans="3:3" ht="15.6" x14ac:dyDescent="0.3">
      <c r="C49187" s="227"/>
    </row>
    <row r="49188" spans="3:3" ht="15.6" x14ac:dyDescent="0.3">
      <c r="C49188" s="227"/>
    </row>
    <row r="49189" spans="3:3" ht="15.6" x14ac:dyDescent="0.3">
      <c r="C49189" s="227"/>
    </row>
    <row r="49190" spans="3:3" ht="15.6" x14ac:dyDescent="0.3">
      <c r="C49190" s="227"/>
    </row>
    <row r="49191" spans="3:3" ht="15.6" x14ac:dyDescent="0.3">
      <c r="C49191" s="227"/>
    </row>
    <row r="49192" spans="3:3" ht="15.6" x14ac:dyDescent="0.3">
      <c r="C49192" s="227"/>
    </row>
    <row r="49193" spans="3:3" ht="15.6" x14ac:dyDescent="0.3">
      <c r="C49193" s="227"/>
    </row>
    <row r="49194" spans="3:3" ht="15.6" x14ac:dyDescent="0.3">
      <c r="C49194" s="227"/>
    </row>
    <row r="49195" spans="3:3" ht="15.6" x14ac:dyDescent="0.3">
      <c r="C49195" s="227"/>
    </row>
    <row r="49196" spans="3:3" ht="15.6" x14ac:dyDescent="0.3">
      <c r="C49196" s="227"/>
    </row>
    <row r="49197" spans="3:3" ht="15.6" x14ac:dyDescent="0.3">
      <c r="C49197" s="227"/>
    </row>
    <row r="49198" spans="3:3" ht="15.6" x14ac:dyDescent="0.3">
      <c r="C49198" s="227"/>
    </row>
    <row r="49199" spans="3:3" ht="15.6" x14ac:dyDescent="0.3">
      <c r="C49199" s="227"/>
    </row>
    <row r="49200" spans="3:3" ht="15.6" x14ac:dyDescent="0.3">
      <c r="C49200" s="227"/>
    </row>
    <row r="49201" spans="3:3" ht="15.6" x14ac:dyDescent="0.3">
      <c r="C49201" s="227"/>
    </row>
    <row r="49202" spans="3:3" ht="15.6" x14ac:dyDescent="0.3">
      <c r="C49202" s="227"/>
    </row>
    <row r="49203" spans="3:3" ht="15.6" x14ac:dyDescent="0.3">
      <c r="C49203" s="227"/>
    </row>
    <row r="49204" spans="3:3" ht="15.6" x14ac:dyDescent="0.3">
      <c r="C49204" s="227"/>
    </row>
    <row r="49205" spans="3:3" ht="15.6" x14ac:dyDescent="0.3">
      <c r="C49205" s="227"/>
    </row>
    <row r="49206" spans="3:3" ht="15.6" x14ac:dyDescent="0.3">
      <c r="C49206" s="227"/>
    </row>
    <row r="49207" spans="3:3" ht="15.6" x14ac:dyDescent="0.3">
      <c r="C49207" s="227"/>
    </row>
    <row r="49208" spans="3:3" ht="15.6" x14ac:dyDescent="0.3">
      <c r="C49208" s="227"/>
    </row>
    <row r="49209" spans="3:3" ht="15.6" x14ac:dyDescent="0.3">
      <c r="C49209" s="227"/>
    </row>
    <row r="49210" spans="3:3" ht="15.6" x14ac:dyDescent="0.3">
      <c r="C49210" s="227"/>
    </row>
    <row r="49211" spans="3:3" ht="15.6" x14ac:dyDescent="0.3">
      <c r="C49211" s="227"/>
    </row>
    <row r="49212" spans="3:3" ht="15.6" x14ac:dyDescent="0.3">
      <c r="C49212" s="227"/>
    </row>
    <row r="49213" spans="3:3" ht="15.6" x14ac:dyDescent="0.3">
      <c r="C49213" s="227"/>
    </row>
    <row r="49214" spans="3:3" ht="15.6" x14ac:dyDescent="0.3">
      <c r="C49214" s="227"/>
    </row>
    <row r="49215" spans="3:3" ht="15.6" x14ac:dyDescent="0.3">
      <c r="C49215" s="227"/>
    </row>
    <row r="49216" spans="3:3" ht="15.6" x14ac:dyDescent="0.3">
      <c r="C49216" s="227"/>
    </row>
    <row r="49217" spans="3:3" ht="15.6" x14ac:dyDescent="0.3">
      <c r="C49217" s="227"/>
    </row>
    <row r="49218" spans="3:3" ht="15.6" x14ac:dyDescent="0.3">
      <c r="C49218" s="227"/>
    </row>
    <row r="49219" spans="3:3" ht="15.6" x14ac:dyDescent="0.3">
      <c r="C49219" s="227"/>
    </row>
    <row r="49220" spans="3:3" ht="15.6" x14ac:dyDescent="0.3">
      <c r="C49220" s="227"/>
    </row>
    <row r="49221" spans="3:3" ht="15.6" x14ac:dyDescent="0.3">
      <c r="C49221" s="227"/>
    </row>
    <row r="49222" spans="3:3" ht="15.6" x14ac:dyDescent="0.3">
      <c r="C49222" s="227"/>
    </row>
    <row r="49223" spans="3:3" ht="15.6" x14ac:dyDescent="0.3">
      <c r="C49223" s="227"/>
    </row>
    <row r="49224" spans="3:3" ht="15.6" x14ac:dyDescent="0.3">
      <c r="C49224" s="227"/>
    </row>
    <row r="49225" spans="3:3" ht="15.6" x14ac:dyDescent="0.3">
      <c r="C49225" s="227"/>
    </row>
    <row r="49226" spans="3:3" ht="15.6" x14ac:dyDescent="0.3">
      <c r="C49226" s="227"/>
    </row>
    <row r="49227" spans="3:3" ht="15.6" x14ac:dyDescent="0.3">
      <c r="C49227" s="227"/>
    </row>
    <row r="49228" spans="3:3" ht="15.6" x14ac:dyDescent="0.3">
      <c r="C49228" s="227"/>
    </row>
    <row r="49229" spans="3:3" ht="15.6" x14ac:dyDescent="0.3">
      <c r="C49229" s="227"/>
    </row>
    <row r="49230" spans="3:3" ht="15.6" x14ac:dyDescent="0.3">
      <c r="C49230" s="227"/>
    </row>
    <row r="49231" spans="3:3" ht="15.6" x14ac:dyDescent="0.3">
      <c r="C49231" s="227"/>
    </row>
    <row r="49232" spans="3:3" ht="15.6" x14ac:dyDescent="0.3">
      <c r="C49232" s="227"/>
    </row>
    <row r="49233" spans="3:3" ht="15.6" x14ac:dyDescent="0.3">
      <c r="C49233" s="227"/>
    </row>
    <row r="49234" spans="3:3" ht="15.6" x14ac:dyDescent="0.3">
      <c r="C49234" s="227"/>
    </row>
    <row r="49235" spans="3:3" ht="15.6" x14ac:dyDescent="0.3">
      <c r="C49235" s="227"/>
    </row>
    <row r="49236" spans="3:3" ht="15.6" x14ac:dyDescent="0.3">
      <c r="C49236" s="227"/>
    </row>
    <row r="49237" spans="3:3" ht="15.6" x14ac:dyDescent="0.3">
      <c r="C49237" s="227"/>
    </row>
    <row r="49238" spans="3:3" ht="15.6" x14ac:dyDescent="0.3">
      <c r="C49238" s="227"/>
    </row>
    <row r="49239" spans="3:3" ht="15.6" x14ac:dyDescent="0.3">
      <c r="C49239" s="227"/>
    </row>
    <row r="49240" spans="3:3" ht="15.6" x14ac:dyDescent="0.3">
      <c r="C49240" s="227"/>
    </row>
    <row r="49241" spans="3:3" ht="15.6" x14ac:dyDescent="0.3">
      <c r="C49241" s="227"/>
    </row>
    <row r="49242" spans="3:3" ht="15.6" x14ac:dyDescent="0.3">
      <c r="C49242" s="227"/>
    </row>
    <row r="49243" spans="3:3" ht="15.6" x14ac:dyDescent="0.3">
      <c r="C49243" s="227"/>
    </row>
    <row r="49244" spans="3:3" ht="15.6" x14ac:dyDescent="0.3">
      <c r="C49244" s="227"/>
    </row>
    <row r="49245" spans="3:3" ht="15.6" x14ac:dyDescent="0.3">
      <c r="C49245" s="227"/>
    </row>
    <row r="49246" spans="3:3" ht="15.6" x14ac:dyDescent="0.3">
      <c r="C49246" s="227"/>
    </row>
    <row r="49247" spans="3:3" ht="15.6" x14ac:dyDescent="0.3">
      <c r="C49247" s="227"/>
    </row>
    <row r="49248" spans="3:3" ht="15.6" x14ac:dyDescent="0.3">
      <c r="C49248" s="227"/>
    </row>
    <row r="49249" spans="3:3" ht="15.6" x14ac:dyDescent="0.3">
      <c r="C49249" s="227"/>
    </row>
    <row r="49250" spans="3:3" ht="15.6" x14ac:dyDescent="0.3">
      <c r="C49250" s="227"/>
    </row>
    <row r="49251" spans="3:3" ht="15.6" x14ac:dyDescent="0.3">
      <c r="C49251" s="227"/>
    </row>
    <row r="49252" spans="3:3" ht="15.6" x14ac:dyDescent="0.3">
      <c r="C49252" s="227"/>
    </row>
    <row r="49253" spans="3:3" ht="15.6" x14ac:dyDescent="0.3">
      <c r="C49253" s="227"/>
    </row>
    <row r="49254" spans="3:3" ht="15.6" x14ac:dyDescent="0.3">
      <c r="C49254" s="227"/>
    </row>
    <row r="49255" spans="3:3" ht="15.6" x14ac:dyDescent="0.3">
      <c r="C49255" s="227"/>
    </row>
    <row r="49256" spans="3:3" ht="15.6" x14ac:dyDescent="0.3">
      <c r="C49256" s="227"/>
    </row>
    <row r="49257" spans="3:3" ht="15.6" x14ac:dyDescent="0.3">
      <c r="C49257" s="227"/>
    </row>
    <row r="49258" spans="3:3" ht="15.6" x14ac:dyDescent="0.3">
      <c r="C49258" s="227"/>
    </row>
    <row r="49259" spans="3:3" ht="15.6" x14ac:dyDescent="0.3">
      <c r="C49259" s="227"/>
    </row>
    <row r="49260" spans="3:3" ht="15.6" x14ac:dyDescent="0.3">
      <c r="C49260" s="227"/>
    </row>
    <row r="49261" spans="3:3" ht="15.6" x14ac:dyDescent="0.3">
      <c r="C49261" s="227"/>
    </row>
    <row r="49262" spans="3:3" ht="15.6" x14ac:dyDescent="0.3">
      <c r="C49262" s="227"/>
    </row>
    <row r="49263" spans="3:3" ht="15.6" x14ac:dyDescent="0.3">
      <c r="C49263" s="227"/>
    </row>
    <row r="49264" spans="3:3" ht="15.6" x14ac:dyDescent="0.3">
      <c r="C49264" s="227"/>
    </row>
    <row r="49265" spans="3:3" ht="15.6" x14ac:dyDescent="0.3">
      <c r="C49265" s="227"/>
    </row>
    <row r="49266" spans="3:3" ht="15.6" x14ac:dyDescent="0.3">
      <c r="C49266" s="227"/>
    </row>
    <row r="49267" spans="3:3" ht="15.6" x14ac:dyDescent="0.3">
      <c r="C49267" s="227"/>
    </row>
    <row r="49268" spans="3:3" ht="15.6" x14ac:dyDescent="0.3">
      <c r="C49268" s="227"/>
    </row>
    <row r="49269" spans="3:3" ht="15.6" x14ac:dyDescent="0.3">
      <c r="C49269" s="227"/>
    </row>
    <row r="49270" spans="3:3" ht="15.6" x14ac:dyDescent="0.3">
      <c r="C49270" s="227"/>
    </row>
    <row r="49271" spans="3:3" ht="15.6" x14ac:dyDescent="0.3">
      <c r="C49271" s="227"/>
    </row>
    <row r="49272" spans="3:3" ht="15.6" x14ac:dyDescent="0.3">
      <c r="C49272" s="227"/>
    </row>
    <row r="49273" spans="3:3" ht="15.6" x14ac:dyDescent="0.3">
      <c r="C49273" s="227"/>
    </row>
    <row r="49274" spans="3:3" ht="15.6" x14ac:dyDescent="0.3">
      <c r="C49274" s="227"/>
    </row>
    <row r="49275" spans="3:3" ht="15.6" x14ac:dyDescent="0.3">
      <c r="C49275" s="227"/>
    </row>
    <row r="49276" spans="3:3" ht="15.6" x14ac:dyDescent="0.3">
      <c r="C49276" s="227"/>
    </row>
    <row r="49277" spans="3:3" ht="15.6" x14ac:dyDescent="0.3">
      <c r="C49277" s="227"/>
    </row>
    <row r="49278" spans="3:3" ht="15.6" x14ac:dyDescent="0.3">
      <c r="C49278" s="227"/>
    </row>
    <row r="49279" spans="3:3" ht="15.6" x14ac:dyDescent="0.3">
      <c r="C49279" s="227"/>
    </row>
    <row r="49280" spans="3:3" ht="15.6" x14ac:dyDescent="0.3">
      <c r="C49280" s="227"/>
    </row>
    <row r="49281" spans="3:3" ht="15.6" x14ac:dyDescent="0.3">
      <c r="C49281" s="227"/>
    </row>
    <row r="49282" spans="3:3" ht="15.6" x14ac:dyDescent="0.3">
      <c r="C49282" s="227"/>
    </row>
    <row r="49283" spans="3:3" ht="15.6" x14ac:dyDescent="0.3">
      <c r="C49283" s="227"/>
    </row>
    <row r="49284" spans="3:3" ht="15.6" x14ac:dyDescent="0.3">
      <c r="C49284" s="227"/>
    </row>
    <row r="49285" spans="3:3" ht="15.6" x14ac:dyDescent="0.3">
      <c r="C49285" s="227"/>
    </row>
    <row r="49286" spans="3:3" ht="15.6" x14ac:dyDescent="0.3">
      <c r="C49286" s="227"/>
    </row>
    <row r="49287" spans="3:3" ht="15.6" x14ac:dyDescent="0.3">
      <c r="C49287" s="227"/>
    </row>
    <row r="49288" spans="3:3" ht="15.6" x14ac:dyDescent="0.3">
      <c r="C49288" s="227"/>
    </row>
    <row r="49289" spans="3:3" ht="15.6" x14ac:dyDescent="0.3">
      <c r="C49289" s="227"/>
    </row>
    <row r="49290" spans="3:3" ht="15.6" x14ac:dyDescent="0.3">
      <c r="C49290" s="227"/>
    </row>
    <row r="49291" spans="3:3" ht="15.6" x14ac:dyDescent="0.3">
      <c r="C49291" s="227"/>
    </row>
    <row r="49292" spans="3:3" ht="15.6" x14ac:dyDescent="0.3">
      <c r="C49292" s="227"/>
    </row>
    <row r="49293" spans="3:3" ht="15.6" x14ac:dyDescent="0.3">
      <c r="C49293" s="227"/>
    </row>
    <row r="49294" spans="3:3" ht="15.6" x14ac:dyDescent="0.3">
      <c r="C49294" s="227"/>
    </row>
    <row r="49295" spans="3:3" ht="15.6" x14ac:dyDescent="0.3">
      <c r="C49295" s="227"/>
    </row>
    <row r="49296" spans="3:3" ht="15.6" x14ac:dyDescent="0.3">
      <c r="C49296" s="227"/>
    </row>
    <row r="49297" spans="3:3" ht="15.6" x14ac:dyDescent="0.3">
      <c r="C49297" s="227"/>
    </row>
    <row r="49298" spans="3:3" ht="15.6" x14ac:dyDescent="0.3">
      <c r="C49298" s="227"/>
    </row>
    <row r="49299" spans="3:3" ht="15.6" x14ac:dyDescent="0.3">
      <c r="C49299" s="227"/>
    </row>
    <row r="49300" spans="3:3" ht="15.6" x14ac:dyDescent="0.3">
      <c r="C49300" s="227"/>
    </row>
    <row r="49301" spans="3:3" ht="15.6" x14ac:dyDescent="0.3">
      <c r="C49301" s="227"/>
    </row>
    <row r="49302" spans="3:3" ht="15.6" x14ac:dyDescent="0.3">
      <c r="C49302" s="227"/>
    </row>
    <row r="49303" spans="3:3" ht="15.6" x14ac:dyDescent="0.3">
      <c r="C49303" s="227"/>
    </row>
    <row r="49304" spans="3:3" ht="15.6" x14ac:dyDescent="0.3">
      <c r="C49304" s="227"/>
    </row>
    <row r="49305" spans="3:3" ht="15.6" x14ac:dyDescent="0.3">
      <c r="C49305" s="227"/>
    </row>
    <row r="49306" spans="3:3" ht="15.6" x14ac:dyDescent="0.3">
      <c r="C49306" s="227"/>
    </row>
    <row r="49307" spans="3:3" ht="15.6" x14ac:dyDescent="0.3">
      <c r="C49307" s="227"/>
    </row>
    <row r="49308" spans="3:3" ht="15.6" x14ac:dyDescent="0.3">
      <c r="C49308" s="227"/>
    </row>
    <row r="49309" spans="3:3" ht="15.6" x14ac:dyDescent="0.3">
      <c r="C49309" s="227"/>
    </row>
    <row r="49310" spans="3:3" ht="15.6" x14ac:dyDescent="0.3">
      <c r="C49310" s="227"/>
    </row>
    <row r="49311" spans="3:3" ht="15.6" x14ac:dyDescent="0.3">
      <c r="C49311" s="227"/>
    </row>
    <row r="49312" spans="3:3" ht="15.6" x14ac:dyDescent="0.3">
      <c r="C49312" s="227"/>
    </row>
    <row r="49313" spans="3:3" ht="15.6" x14ac:dyDescent="0.3">
      <c r="C49313" s="227"/>
    </row>
    <row r="49314" spans="3:3" ht="15.6" x14ac:dyDescent="0.3">
      <c r="C49314" s="227"/>
    </row>
    <row r="49315" spans="3:3" ht="15.6" x14ac:dyDescent="0.3">
      <c r="C49315" s="227"/>
    </row>
    <row r="49316" spans="3:3" ht="15.6" x14ac:dyDescent="0.3">
      <c r="C49316" s="227"/>
    </row>
    <row r="49317" spans="3:3" ht="15.6" x14ac:dyDescent="0.3">
      <c r="C49317" s="227"/>
    </row>
    <row r="49318" spans="3:3" ht="15.6" x14ac:dyDescent="0.3">
      <c r="C49318" s="227"/>
    </row>
    <row r="49319" spans="3:3" ht="15.6" x14ac:dyDescent="0.3">
      <c r="C49319" s="227"/>
    </row>
    <row r="49320" spans="3:3" ht="15.6" x14ac:dyDescent="0.3">
      <c r="C49320" s="227"/>
    </row>
    <row r="49321" spans="3:3" ht="15.6" x14ac:dyDescent="0.3">
      <c r="C49321" s="227"/>
    </row>
    <row r="49322" spans="3:3" ht="15.6" x14ac:dyDescent="0.3">
      <c r="C49322" s="227"/>
    </row>
    <row r="49323" spans="3:3" ht="15.6" x14ac:dyDescent="0.3">
      <c r="C49323" s="227"/>
    </row>
    <row r="49324" spans="3:3" ht="15.6" x14ac:dyDescent="0.3">
      <c r="C49324" s="227"/>
    </row>
    <row r="49325" spans="3:3" ht="15.6" x14ac:dyDescent="0.3">
      <c r="C49325" s="227"/>
    </row>
    <row r="49326" spans="3:3" ht="15.6" x14ac:dyDescent="0.3">
      <c r="C49326" s="227"/>
    </row>
    <row r="49327" spans="3:3" ht="15.6" x14ac:dyDescent="0.3">
      <c r="C49327" s="227"/>
    </row>
    <row r="49328" spans="3:3" ht="15.6" x14ac:dyDescent="0.3">
      <c r="C49328" s="227"/>
    </row>
    <row r="49329" spans="3:3" ht="15.6" x14ac:dyDescent="0.3">
      <c r="C49329" s="227"/>
    </row>
    <row r="49330" spans="3:3" ht="15.6" x14ac:dyDescent="0.3">
      <c r="C49330" s="227"/>
    </row>
    <row r="49331" spans="3:3" ht="15.6" x14ac:dyDescent="0.3">
      <c r="C49331" s="227"/>
    </row>
    <row r="49332" spans="3:3" ht="15.6" x14ac:dyDescent="0.3">
      <c r="C49332" s="227"/>
    </row>
    <row r="49333" spans="3:3" ht="15.6" x14ac:dyDescent="0.3">
      <c r="C49333" s="227"/>
    </row>
    <row r="49334" spans="3:3" ht="15.6" x14ac:dyDescent="0.3">
      <c r="C49334" s="227"/>
    </row>
    <row r="49335" spans="3:3" ht="15.6" x14ac:dyDescent="0.3">
      <c r="C49335" s="227"/>
    </row>
    <row r="49336" spans="3:3" ht="15.6" x14ac:dyDescent="0.3">
      <c r="C49336" s="227"/>
    </row>
    <row r="49337" spans="3:3" ht="15.6" x14ac:dyDescent="0.3">
      <c r="C49337" s="227"/>
    </row>
    <row r="49338" spans="3:3" ht="15.6" x14ac:dyDescent="0.3">
      <c r="C49338" s="227"/>
    </row>
    <row r="49339" spans="3:3" ht="15.6" x14ac:dyDescent="0.3">
      <c r="C49339" s="227"/>
    </row>
    <row r="49340" spans="3:3" ht="15.6" x14ac:dyDescent="0.3">
      <c r="C49340" s="227"/>
    </row>
    <row r="49341" spans="3:3" ht="15.6" x14ac:dyDescent="0.3">
      <c r="C49341" s="227"/>
    </row>
    <row r="49342" spans="3:3" ht="15.6" x14ac:dyDescent="0.3">
      <c r="C49342" s="227"/>
    </row>
    <row r="49343" spans="3:3" ht="15.6" x14ac:dyDescent="0.3">
      <c r="C49343" s="227"/>
    </row>
    <row r="49344" spans="3:3" ht="15.6" x14ac:dyDescent="0.3">
      <c r="C49344" s="227"/>
    </row>
    <row r="49345" spans="3:3" ht="15.6" x14ac:dyDescent="0.3">
      <c r="C49345" s="227"/>
    </row>
    <row r="49346" spans="3:3" ht="15.6" x14ac:dyDescent="0.3">
      <c r="C49346" s="227"/>
    </row>
    <row r="49347" spans="3:3" ht="15.6" x14ac:dyDescent="0.3">
      <c r="C49347" s="227"/>
    </row>
    <row r="49348" spans="3:3" ht="15.6" x14ac:dyDescent="0.3">
      <c r="C49348" s="227"/>
    </row>
    <row r="49349" spans="3:3" ht="15.6" x14ac:dyDescent="0.3">
      <c r="C49349" s="227"/>
    </row>
    <row r="49350" spans="3:3" ht="15.6" x14ac:dyDescent="0.3">
      <c r="C49350" s="227"/>
    </row>
    <row r="49351" spans="3:3" ht="15.6" x14ac:dyDescent="0.3">
      <c r="C49351" s="227"/>
    </row>
    <row r="49352" spans="3:3" ht="15.6" x14ac:dyDescent="0.3">
      <c r="C49352" s="227"/>
    </row>
    <row r="49353" spans="3:3" ht="15.6" x14ac:dyDescent="0.3">
      <c r="C49353" s="227"/>
    </row>
    <row r="49354" spans="3:3" ht="15.6" x14ac:dyDescent="0.3">
      <c r="C49354" s="227"/>
    </row>
    <row r="49355" spans="3:3" ht="15.6" x14ac:dyDescent="0.3">
      <c r="C49355" s="227"/>
    </row>
    <row r="49356" spans="3:3" ht="15.6" x14ac:dyDescent="0.3">
      <c r="C49356" s="227"/>
    </row>
    <row r="49357" spans="3:3" ht="15.6" x14ac:dyDescent="0.3">
      <c r="C49357" s="227"/>
    </row>
    <row r="49358" spans="3:3" ht="15.6" x14ac:dyDescent="0.3">
      <c r="C49358" s="227"/>
    </row>
    <row r="49359" spans="3:3" ht="15.6" x14ac:dyDescent="0.3">
      <c r="C49359" s="227"/>
    </row>
    <row r="49360" spans="3:3" ht="15.6" x14ac:dyDescent="0.3">
      <c r="C49360" s="227"/>
    </row>
    <row r="49361" spans="3:3" ht="15.6" x14ac:dyDescent="0.3">
      <c r="C49361" s="227"/>
    </row>
    <row r="49362" spans="3:3" ht="15.6" x14ac:dyDescent="0.3">
      <c r="C49362" s="227"/>
    </row>
    <row r="49363" spans="3:3" ht="15.6" x14ac:dyDescent="0.3">
      <c r="C49363" s="227"/>
    </row>
    <row r="49364" spans="3:3" ht="15.6" x14ac:dyDescent="0.3">
      <c r="C49364" s="227"/>
    </row>
    <row r="49365" spans="3:3" ht="15.6" x14ac:dyDescent="0.3">
      <c r="C49365" s="227"/>
    </row>
    <row r="49366" spans="3:3" ht="15.6" x14ac:dyDescent="0.3">
      <c r="C49366" s="227"/>
    </row>
    <row r="49367" spans="3:3" ht="15.6" x14ac:dyDescent="0.3">
      <c r="C49367" s="227"/>
    </row>
    <row r="49368" spans="3:3" ht="15.6" x14ac:dyDescent="0.3">
      <c r="C49368" s="227"/>
    </row>
    <row r="49369" spans="3:3" ht="15.6" x14ac:dyDescent="0.3">
      <c r="C49369" s="227"/>
    </row>
    <row r="49370" spans="3:3" ht="15.6" x14ac:dyDescent="0.3">
      <c r="C49370" s="227"/>
    </row>
    <row r="49371" spans="3:3" ht="15.6" x14ac:dyDescent="0.3">
      <c r="C49371" s="227"/>
    </row>
    <row r="49372" spans="3:3" ht="15.6" x14ac:dyDescent="0.3">
      <c r="C49372" s="227"/>
    </row>
    <row r="49373" spans="3:3" ht="15.6" x14ac:dyDescent="0.3">
      <c r="C49373" s="227"/>
    </row>
    <row r="49374" spans="3:3" ht="15.6" x14ac:dyDescent="0.3">
      <c r="C49374" s="227"/>
    </row>
    <row r="49375" spans="3:3" ht="15.6" x14ac:dyDescent="0.3">
      <c r="C49375" s="227"/>
    </row>
    <row r="49376" spans="3:3" ht="15.6" x14ac:dyDescent="0.3">
      <c r="C49376" s="227"/>
    </row>
    <row r="49377" spans="3:3" ht="15.6" x14ac:dyDescent="0.3">
      <c r="C49377" s="227"/>
    </row>
    <row r="49378" spans="3:3" ht="15.6" x14ac:dyDescent="0.3">
      <c r="C49378" s="227"/>
    </row>
    <row r="49379" spans="3:3" ht="15.6" x14ac:dyDescent="0.3">
      <c r="C49379" s="227"/>
    </row>
    <row r="49380" spans="3:3" ht="15.6" x14ac:dyDescent="0.3">
      <c r="C49380" s="227"/>
    </row>
    <row r="49381" spans="3:3" ht="15.6" x14ac:dyDescent="0.3">
      <c r="C49381" s="227"/>
    </row>
    <row r="49382" spans="3:3" ht="15.6" x14ac:dyDescent="0.3">
      <c r="C49382" s="227"/>
    </row>
    <row r="49383" spans="3:3" ht="15.6" x14ac:dyDescent="0.3">
      <c r="C49383" s="227"/>
    </row>
    <row r="49384" spans="3:3" ht="15.6" x14ac:dyDescent="0.3">
      <c r="C49384" s="227"/>
    </row>
    <row r="49385" spans="3:3" ht="15.6" x14ac:dyDescent="0.3">
      <c r="C49385" s="227"/>
    </row>
    <row r="49386" spans="3:3" ht="15.6" x14ac:dyDescent="0.3">
      <c r="C49386" s="227"/>
    </row>
    <row r="49387" spans="3:3" ht="15.6" x14ac:dyDescent="0.3">
      <c r="C49387" s="227"/>
    </row>
    <row r="49388" spans="3:3" ht="15.6" x14ac:dyDescent="0.3">
      <c r="C49388" s="227"/>
    </row>
    <row r="49389" spans="3:3" ht="15.6" x14ac:dyDescent="0.3">
      <c r="C49389" s="227"/>
    </row>
    <row r="49390" spans="3:3" ht="15.6" x14ac:dyDescent="0.3">
      <c r="C49390" s="227"/>
    </row>
    <row r="49391" spans="3:3" ht="15.6" x14ac:dyDescent="0.3">
      <c r="C49391" s="227"/>
    </row>
    <row r="49392" spans="3:3" ht="15.6" x14ac:dyDescent="0.3">
      <c r="C49392" s="227"/>
    </row>
    <row r="49393" spans="3:3" ht="15.6" x14ac:dyDescent="0.3">
      <c r="C49393" s="227"/>
    </row>
    <row r="49394" spans="3:3" ht="15.6" x14ac:dyDescent="0.3">
      <c r="C49394" s="227"/>
    </row>
    <row r="49395" spans="3:3" ht="15.6" x14ac:dyDescent="0.3">
      <c r="C49395" s="227"/>
    </row>
    <row r="49396" spans="3:3" ht="15.6" x14ac:dyDescent="0.3">
      <c r="C49396" s="227"/>
    </row>
    <row r="49397" spans="3:3" ht="15.6" x14ac:dyDescent="0.3">
      <c r="C49397" s="227"/>
    </row>
    <row r="49398" spans="3:3" ht="15.6" x14ac:dyDescent="0.3">
      <c r="C49398" s="227"/>
    </row>
    <row r="49399" spans="3:3" ht="15.6" x14ac:dyDescent="0.3">
      <c r="C49399" s="227"/>
    </row>
    <row r="49400" spans="3:3" ht="15.6" x14ac:dyDescent="0.3">
      <c r="C49400" s="227"/>
    </row>
    <row r="49401" spans="3:3" ht="15.6" x14ac:dyDescent="0.3">
      <c r="C49401" s="227"/>
    </row>
    <row r="49402" spans="3:3" ht="15.6" x14ac:dyDescent="0.3">
      <c r="C49402" s="227"/>
    </row>
    <row r="49403" spans="3:3" ht="15.6" x14ac:dyDescent="0.3">
      <c r="C49403" s="227"/>
    </row>
    <row r="49404" spans="3:3" ht="15.6" x14ac:dyDescent="0.3">
      <c r="C49404" s="227"/>
    </row>
    <row r="49405" spans="3:3" ht="15.6" x14ac:dyDescent="0.3">
      <c r="C49405" s="227"/>
    </row>
    <row r="49406" spans="3:3" ht="15.6" x14ac:dyDescent="0.3">
      <c r="C49406" s="227"/>
    </row>
    <row r="49407" spans="3:3" ht="15.6" x14ac:dyDescent="0.3">
      <c r="C49407" s="227"/>
    </row>
    <row r="49408" spans="3:3" ht="15.6" x14ac:dyDescent="0.3">
      <c r="C49408" s="227"/>
    </row>
    <row r="49409" spans="3:3" ht="15.6" x14ac:dyDescent="0.3">
      <c r="C49409" s="227"/>
    </row>
    <row r="49410" spans="3:3" ht="15.6" x14ac:dyDescent="0.3">
      <c r="C49410" s="227"/>
    </row>
    <row r="49411" spans="3:3" ht="15.6" x14ac:dyDescent="0.3">
      <c r="C49411" s="227"/>
    </row>
    <row r="49412" spans="3:3" ht="15.6" x14ac:dyDescent="0.3">
      <c r="C49412" s="227"/>
    </row>
    <row r="49413" spans="3:3" ht="15.6" x14ac:dyDescent="0.3">
      <c r="C49413" s="227"/>
    </row>
    <row r="49414" spans="3:3" ht="15.6" x14ac:dyDescent="0.3">
      <c r="C49414" s="227"/>
    </row>
    <row r="49415" spans="3:3" ht="15.6" x14ac:dyDescent="0.3">
      <c r="C49415" s="227"/>
    </row>
    <row r="49416" spans="3:3" ht="15.6" x14ac:dyDescent="0.3">
      <c r="C49416" s="227"/>
    </row>
    <row r="49417" spans="3:3" ht="15.6" x14ac:dyDescent="0.3">
      <c r="C49417" s="227"/>
    </row>
    <row r="49418" spans="3:3" ht="15.6" x14ac:dyDescent="0.3">
      <c r="C49418" s="227"/>
    </row>
    <row r="49419" spans="3:3" ht="15.6" x14ac:dyDescent="0.3">
      <c r="C49419" s="227"/>
    </row>
    <row r="49420" spans="3:3" ht="15.6" x14ac:dyDescent="0.3">
      <c r="C49420" s="227"/>
    </row>
    <row r="49421" spans="3:3" ht="15.6" x14ac:dyDescent="0.3">
      <c r="C49421" s="227"/>
    </row>
    <row r="49422" spans="3:3" ht="15.6" x14ac:dyDescent="0.3">
      <c r="C49422" s="227"/>
    </row>
    <row r="49423" spans="3:3" ht="15.6" x14ac:dyDescent="0.3">
      <c r="C49423" s="227"/>
    </row>
    <row r="49424" spans="3:3" ht="15.6" x14ac:dyDescent="0.3">
      <c r="C49424" s="227"/>
    </row>
    <row r="49425" spans="3:3" ht="15.6" x14ac:dyDescent="0.3">
      <c r="C49425" s="227"/>
    </row>
    <row r="49426" spans="3:3" ht="15.6" x14ac:dyDescent="0.3">
      <c r="C49426" s="227"/>
    </row>
    <row r="49427" spans="3:3" ht="15.6" x14ac:dyDescent="0.3">
      <c r="C49427" s="227"/>
    </row>
    <row r="49428" spans="3:3" ht="15.6" x14ac:dyDescent="0.3">
      <c r="C49428" s="227"/>
    </row>
    <row r="49429" spans="3:3" ht="15.6" x14ac:dyDescent="0.3">
      <c r="C49429" s="227"/>
    </row>
    <row r="49430" spans="3:3" ht="15.6" x14ac:dyDescent="0.3">
      <c r="C49430" s="227"/>
    </row>
    <row r="49431" spans="3:3" ht="15.6" x14ac:dyDescent="0.3">
      <c r="C49431" s="227"/>
    </row>
    <row r="49432" spans="3:3" ht="15.6" x14ac:dyDescent="0.3">
      <c r="C49432" s="227"/>
    </row>
    <row r="49433" spans="3:3" ht="15.6" x14ac:dyDescent="0.3">
      <c r="C49433" s="227"/>
    </row>
    <row r="49434" spans="3:3" ht="15.6" x14ac:dyDescent="0.3">
      <c r="C49434" s="227"/>
    </row>
    <row r="49435" spans="3:3" ht="15.6" x14ac:dyDescent="0.3">
      <c r="C49435" s="227"/>
    </row>
    <row r="49436" spans="3:3" ht="15.6" x14ac:dyDescent="0.3">
      <c r="C49436" s="227"/>
    </row>
    <row r="49437" spans="3:3" ht="15.6" x14ac:dyDescent="0.3">
      <c r="C49437" s="227"/>
    </row>
    <row r="49438" spans="3:3" ht="15.6" x14ac:dyDescent="0.3">
      <c r="C49438" s="227"/>
    </row>
    <row r="49439" spans="3:3" ht="15.6" x14ac:dyDescent="0.3">
      <c r="C49439" s="227"/>
    </row>
    <row r="49440" spans="3:3" ht="15.6" x14ac:dyDescent="0.3">
      <c r="C49440" s="227"/>
    </row>
    <row r="49441" spans="3:3" ht="15.6" x14ac:dyDescent="0.3">
      <c r="C49441" s="227"/>
    </row>
    <row r="49442" spans="3:3" ht="15.6" x14ac:dyDescent="0.3">
      <c r="C49442" s="227"/>
    </row>
    <row r="49443" spans="3:3" ht="15.6" x14ac:dyDescent="0.3">
      <c r="C49443" s="227"/>
    </row>
    <row r="49444" spans="3:3" ht="15.6" x14ac:dyDescent="0.3">
      <c r="C49444" s="227"/>
    </row>
    <row r="49445" spans="3:3" ht="15.6" x14ac:dyDescent="0.3">
      <c r="C49445" s="227"/>
    </row>
    <row r="49446" spans="3:3" ht="15.6" x14ac:dyDescent="0.3">
      <c r="C49446" s="227"/>
    </row>
    <row r="49447" spans="3:3" ht="15.6" x14ac:dyDescent="0.3">
      <c r="C49447" s="227"/>
    </row>
    <row r="49448" spans="3:3" ht="15.6" x14ac:dyDescent="0.3">
      <c r="C49448" s="227"/>
    </row>
    <row r="49449" spans="3:3" ht="15.6" x14ac:dyDescent="0.3">
      <c r="C49449" s="227"/>
    </row>
    <row r="49450" spans="3:3" ht="15.6" x14ac:dyDescent="0.3">
      <c r="C49450" s="227"/>
    </row>
    <row r="49451" spans="3:3" ht="15.6" x14ac:dyDescent="0.3">
      <c r="C49451" s="227"/>
    </row>
    <row r="49452" spans="3:3" ht="15.6" x14ac:dyDescent="0.3">
      <c r="C49452" s="227"/>
    </row>
    <row r="49453" spans="3:3" ht="15.6" x14ac:dyDescent="0.3">
      <c r="C49453" s="227"/>
    </row>
    <row r="49454" spans="3:3" ht="15.6" x14ac:dyDescent="0.3">
      <c r="C49454" s="227"/>
    </row>
    <row r="49455" spans="3:3" ht="15.6" x14ac:dyDescent="0.3">
      <c r="C49455" s="227"/>
    </row>
    <row r="49456" spans="3:3" ht="15.6" x14ac:dyDescent="0.3">
      <c r="C49456" s="227"/>
    </row>
    <row r="49457" spans="3:3" ht="15.6" x14ac:dyDescent="0.3">
      <c r="C49457" s="227"/>
    </row>
    <row r="49458" spans="3:3" ht="15.6" x14ac:dyDescent="0.3">
      <c r="C49458" s="227"/>
    </row>
    <row r="49459" spans="3:3" ht="15.6" x14ac:dyDescent="0.3">
      <c r="C49459" s="227"/>
    </row>
    <row r="49460" spans="3:3" ht="15.6" x14ac:dyDescent="0.3">
      <c r="C49460" s="227"/>
    </row>
    <row r="49461" spans="3:3" ht="15.6" x14ac:dyDescent="0.3">
      <c r="C49461" s="227"/>
    </row>
    <row r="49462" spans="3:3" ht="15.6" x14ac:dyDescent="0.3">
      <c r="C49462" s="227"/>
    </row>
    <row r="49463" spans="3:3" ht="15.6" x14ac:dyDescent="0.3">
      <c r="C49463" s="227"/>
    </row>
    <row r="49464" spans="3:3" ht="15.6" x14ac:dyDescent="0.3">
      <c r="C49464" s="227"/>
    </row>
    <row r="49465" spans="3:3" ht="15.6" x14ac:dyDescent="0.3">
      <c r="C49465" s="227"/>
    </row>
    <row r="49466" spans="3:3" ht="15.6" x14ac:dyDescent="0.3">
      <c r="C49466" s="227"/>
    </row>
    <row r="49467" spans="3:3" ht="15.6" x14ac:dyDescent="0.3">
      <c r="C49467" s="227"/>
    </row>
    <row r="49468" spans="3:3" ht="15.6" x14ac:dyDescent="0.3">
      <c r="C49468" s="227"/>
    </row>
    <row r="49469" spans="3:3" ht="15.6" x14ac:dyDescent="0.3">
      <c r="C49469" s="227"/>
    </row>
    <row r="49470" spans="3:3" ht="15.6" x14ac:dyDescent="0.3">
      <c r="C49470" s="227"/>
    </row>
    <row r="49471" spans="3:3" ht="15.6" x14ac:dyDescent="0.3">
      <c r="C49471" s="227"/>
    </row>
    <row r="49472" spans="3:3" ht="15.6" x14ac:dyDescent="0.3">
      <c r="C49472" s="227"/>
    </row>
    <row r="49473" spans="3:3" ht="15.6" x14ac:dyDescent="0.3">
      <c r="C49473" s="227"/>
    </row>
    <row r="49474" spans="3:3" ht="15.6" x14ac:dyDescent="0.3">
      <c r="C49474" s="227"/>
    </row>
    <row r="49475" spans="3:3" ht="15.6" x14ac:dyDescent="0.3">
      <c r="C49475" s="227"/>
    </row>
    <row r="49476" spans="3:3" ht="15.6" x14ac:dyDescent="0.3">
      <c r="C49476" s="227"/>
    </row>
    <row r="49477" spans="3:3" ht="15.6" x14ac:dyDescent="0.3">
      <c r="C49477" s="227"/>
    </row>
    <row r="49478" spans="3:3" ht="15.6" x14ac:dyDescent="0.3">
      <c r="C49478" s="227"/>
    </row>
    <row r="49479" spans="3:3" ht="15.6" x14ac:dyDescent="0.3">
      <c r="C49479" s="227"/>
    </row>
    <row r="49480" spans="3:3" ht="15.6" x14ac:dyDescent="0.3">
      <c r="C49480" s="227"/>
    </row>
    <row r="49481" spans="3:3" ht="15.6" x14ac:dyDescent="0.3">
      <c r="C49481" s="227"/>
    </row>
    <row r="49482" spans="3:3" ht="15.6" x14ac:dyDescent="0.3">
      <c r="C49482" s="227"/>
    </row>
    <row r="49483" spans="3:3" ht="15.6" x14ac:dyDescent="0.3">
      <c r="C49483" s="227"/>
    </row>
    <row r="49484" spans="3:3" ht="15.6" x14ac:dyDescent="0.3">
      <c r="C49484" s="227"/>
    </row>
    <row r="49485" spans="3:3" ht="15.6" x14ac:dyDescent="0.3">
      <c r="C49485" s="227"/>
    </row>
    <row r="49486" spans="3:3" ht="15.6" x14ac:dyDescent="0.3">
      <c r="C49486" s="227"/>
    </row>
    <row r="49487" spans="3:3" ht="15.6" x14ac:dyDescent="0.3">
      <c r="C49487" s="227"/>
    </row>
    <row r="49488" spans="3:3" ht="15.6" x14ac:dyDescent="0.3">
      <c r="C49488" s="227"/>
    </row>
    <row r="49489" spans="3:3" ht="15.6" x14ac:dyDescent="0.3">
      <c r="C49489" s="227"/>
    </row>
    <row r="49490" spans="3:3" ht="15.6" x14ac:dyDescent="0.3">
      <c r="C49490" s="227"/>
    </row>
    <row r="49491" spans="3:3" ht="15.6" x14ac:dyDescent="0.3">
      <c r="C49491" s="227"/>
    </row>
    <row r="49492" spans="3:3" ht="15.6" x14ac:dyDescent="0.3">
      <c r="C49492" s="227"/>
    </row>
    <row r="49493" spans="3:3" ht="15.6" x14ac:dyDescent="0.3">
      <c r="C49493" s="227"/>
    </row>
    <row r="49494" spans="3:3" ht="15.6" x14ac:dyDescent="0.3">
      <c r="C49494" s="227"/>
    </row>
    <row r="49495" spans="3:3" ht="15.6" x14ac:dyDescent="0.3">
      <c r="C49495" s="227"/>
    </row>
    <row r="49496" spans="3:3" ht="15.6" x14ac:dyDescent="0.3">
      <c r="C49496" s="227"/>
    </row>
    <row r="49497" spans="3:3" ht="15.6" x14ac:dyDescent="0.3">
      <c r="C49497" s="227"/>
    </row>
    <row r="49498" spans="3:3" ht="15.6" x14ac:dyDescent="0.3">
      <c r="C49498" s="227"/>
    </row>
    <row r="49499" spans="3:3" ht="15.6" x14ac:dyDescent="0.3">
      <c r="C49499" s="227"/>
    </row>
    <row r="49500" spans="3:3" ht="15.6" x14ac:dyDescent="0.3">
      <c r="C49500" s="227"/>
    </row>
    <row r="49501" spans="3:3" ht="15.6" x14ac:dyDescent="0.3">
      <c r="C49501" s="227"/>
    </row>
    <row r="49502" spans="3:3" ht="15.6" x14ac:dyDescent="0.3">
      <c r="C49502" s="227"/>
    </row>
    <row r="49503" spans="3:3" ht="15.6" x14ac:dyDescent="0.3">
      <c r="C49503" s="227"/>
    </row>
    <row r="49504" spans="3:3" ht="15.6" x14ac:dyDescent="0.3">
      <c r="C49504" s="227"/>
    </row>
    <row r="49505" spans="3:3" ht="15.6" x14ac:dyDescent="0.3">
      <c r="C49505" s="227"/>
    </row>
    <row r="49506" spans="3:3" ht="15.6" x14ac:dyDescent="0.3">
      <c r="C49506" s="227"/>
    </row>
    <row r="49507" spans="3:3" ht="15.6" x14ac:dyDescent="0.3">
      <c r="C49507" s="227"/>
    </row>
    <row r="49508" spans="3:3" ht="15.6" x14ac:dyDescent="0.3">
      <c r="C49508" s="227"/>
    </row>
    <row r="49509" spans="3:3" ht="15.6" x14ac:dyDescent="0.3">
      <c r="C49509" s="227"/>
    </row>
    <row r="49510" spans="3:3" ht="15.6" x14ac:dyDescent="0.3">
      <c r="C49510" s="227"/>
    </row>
    <row r="49511" spans="3:3" ht="15.6" x14ac:dyDescent="0.3">
      <c r="C49511" s="227"/>
    </row>
    <row r="49512" spans="3:3" ht="15.6" x14ac:dyDescent="0.3">
      <c r="C49512" s="227"/>
    </row>
    <row r="49513" spans="3:3" ht="15.6" x14ac:dyDescent="0.3">
      <c r="C49513" s="227"/>
    </row>
    <row r="49514" spans="3:3" ht="15.6" x14ac:dyDescent="0.3">
      <c r="C49514" s="227"/>
    </row>
    <row r="49515" spans="3:3" ht="15.6" x14ac:dyDescent="0.3">
      <c r="C49515" s="227"/>
    </row>
    <row r="49516" spans="3:3" ht="15.6" x14ac:dyDescent="0.3">
      <c r="C49516" s="227"/>
    </row>
    <row r="49517" spans="3:3" ht="15.6" x14ac:dyDescent="0.3">
      <c r="C49517" s="227"/>
    </row>
    <row r="49518" spans="3:3" ht="15.6" x14ac:dyDescent="0.3">
      <c r="C49518" s="227"/>
    </row>
    <row r="49519" spans="3:3" ht="15.6" x14ac:dyDescent="0.3">
      <c r="C49519" s="227"/>
    </row>
    <row r="49520" spans="3:3" ht="15.6" x14ac:dyDescent="0.3">
      <c r="C49520" s="227"/>
    </row>
    <row r="49521" spans="3:3" ht="15.6" x14ac:dyDescent="0.3">
      <c r="C49521" s="227"/>
    </row>
    <row r="49522" spans="3:3" ht="15.6" x14ac:dyDescent="0.3">
      <c r="C49522" s="227"/>
    </row>
    <row r="49523" spans="3:3" ht="15.6" x14ac:dyDescent="0.3">
      <c r="C49523" s="227"/>
    </row>
    <row r="49524" spans="3:3" ht="15.6" x14ac:dyDescent="0.3">
      <c r="C49524" s="227"/>
    </row>
    <row r="49525" spans="3:3" ht="15.6" x14ac:dyDescent="0.3">
      <c r="C49525" s="227"/>
    </row>
    <row r="49526" spans="3:3" ht="15.6" x14ac:dyDescent="0.3">
      <c r="C49526" s="227"/>
    </row>
    <row r="49527" spans="3:3" ht="15.6" x14ac:dyDescent="0.3">
      <c r="C49527" s="227"/>
    </row>
    <row r="49528" spans="3:3" ht="15.6" x14ac:dyDescent="0.3">
      <c r="C49528" s="227"/>
    </row>
    <row r="49529" spans="3:3" ht="15.6" x14ac:dyDescent="0.3">
      <c r="C49529" s="227"/>
    </row>
    <row r="49530" spans="3:3" ht="15.6" x14ac:dyDescent="0.3">
      <c r="C49530" s="227"/>
    </row>
    <row r="49531" spans="3:3" ht="15.6" x14ac:dyDescent="0.3">
      <c r="C49531" s="227"/>
    </row>
    <row r="49532" spans="3:3" ht="15.6" x14ac:dyDescent="0.3">
      <c r="C49532" s="227"/>
    </row>
    <row r="49533" spans="3:3" ht="15.6" x14ac:dyDescent="0.3">
      <c r="C49533" s="227"/>
    </row>
    <row r="49534" spans="3:3" ht="15.6" x14ac:dyDescent="0.3">
      <c r="C49534" s="227"/>
    </row>
    <row r="49535" spans="3:3" ht="15.6" x14ac:dyDescent="0.3">
      <c r="C49535" s="227"/>
    </row>
    <row r="49536" spans="3:3" ht="15.6" x14ac:dyDescent="0.3">
      <c r="C49536" s="227"/>
    </row>
    <row r="49537" spans="3:3" ht="15.6" x14ac:dyDescent="0.3">
      <c r="C49537" s="227"/>
    </row>
    <row r="49538" spans="3:3" ht="15.6" x14ac:dyDescent="0.3">
      <c r="C49538" s="227"/>
    </row>
    <row r="49539" spans="3:3" ht="15.6" x14ac:dyDescent="0.3">
      <c r="C49539" s="227"/>
    </row>
    <row r="49540" spans="3:3" ht="15.6" x14ac:dyDescent="0.3">
      <c r="C49540" s="227"/>
    </row>
    <row r="49541" spans="3:3" ht="15.6" x14ac:dyDescent="0.3">
      <c r="C49541" s="227"/>
    </row>
    <row r="49542" spans="3:3" ht="15.6" x14ac:dyDescent="0.3">
      <c r="C49542" s="227"/>
    </row>
    <row r="49543" spans="3:3" ht="15.6" x14ac:dyDescent="0.3">
      <c r="C49543" s="227"/>
    </row>
    <row r="49544" spans="3:3" ht="15.6" x14ac:dyDescent="0.3">
      <c r="C49544" s="227"/>
    </row>
    <row r="49545" spans="3:3" ht="15.6" x14ac:dyDescent="0.3">
      <c r="C49545" s="227"/>
    </row>
    <row r="49546" spans="3:3" ht="15.6" x14ac:dyDescent="0.3">
      <c r="C49546" s="227"/>
    </row>
    <row r="49547" spans="3:3" ht="15.6" x14ac:dyDescent="0.3">
      <c r="C49547" s="227"/>
    </row>
    <row r="49548" spans="3:3" ht="15.6" x14ac:dyDescent="0.3">
      <c r="C49548" s="227"/>
    </row>
    <row r="49549" spans="3:3" ht="15.6" x14ac:dyDescent="0.3">
      <c r="C49549" s="227"/>
    </row>
    <row r="49550" spans="3:3" ht="15.6" x14ac:dyDescent="0.3">
      <c r="C49550" s="227"/>
    </row>
    <row r="49551" spans="3:3" ht="15.6" x14ac:dyDescent="0.3">
      <c r="C49551" s="227"/>
    </row>
    <row r="49552" spans="3:3" ht="15.6" x14ac:dyDescent="0.3">
      <c r="C49552" s="227"/>
    </row>
    <row r="49553" spans="3:3" ht="15.6" x14ac:dyDescent="0.3">
      <c r="C49553" s="227"/>
    </row>
    <row r="49554" spans="3:3" ht="15.6" x14ac:dyDescent="0.3">
      <c r="C49554" s="227"/>
    </row>
    <row r="49555" spans="3:3" ht="15.6" x14ac:dyDescent="0.3">
      <c r="C49555" s="227"/>
    </row>
    <row r="49556" spans="3:3" ht="15.6" x14ac:dyDescent="0.3">
      <c r="C49556" s="227"/>
    </row>
    <row r="49557" spans="3:3" ht="15.6" x14ac:dyDescent="0.3">
      <c r="C49557" s="227"/>
    </row>
    <row r="49558" spans="3:3" ht="15.6" x14ac:dyDescent="0.3">
      <c r="C49558" s="227"/>
    </row>
    <row r="49559" spans="3:3" ht="15.6" x14ac:dyDescent="0.3">
      <c r="C49559" s="227"/>
    </row>
    <row r="49560" spans="3:3" ht="15.6" x14ac:dyDescent="0.3">
      <c r="C49560" s="227"/>
    </row>
    <row r="49561" spans="3:3" ht="15.6" x14ac:dyDescent="0.3">
      <c r="C49561" s="227"/>
    </row>
    <row r="49562" spans="3:3" ht="15.6" x14ac:dyDescent="0.3">
      <c r="C49562" s="227"/>
    </row>
    <row r="49563" spans="3:3" ht="15.6" x14ac:dyDescent="0.3">
      <c r="C49563" s="227"/>
    </row>
    <row r="49564" spans="3:3" ht="15.6" x14ac:dyDescent="0.3">
      <c r="C49564" s="227"/>
    </row>
    <row r="49565" spans="3:3" ht="15.6" x14ac:dyDescent="0.3">
      <c r="C49565" s="227"/>
    </row>
    <row r="49566" spans="3:3" ht="15.6" x14ac:dyDescent="0.3">
      <c r="C49566" s="227"/>
    </row>
    <row r="49567" spans="3:3" ht="15.6" x14ac:dyDescent="0.3">
      <c r="C49567" s="227"/>
    </row>
    <row r="49568" spans="3:3" ht="15.6" x14ac:dyDescent="0.3">
      <c r="C49568" s="227"/>
    </row>
    <row r="49569" spans="3:3" ht="15.6" x14ac:dyDescent="0.3">
      <c r="C49569" s="227"/>
    </row>
    <row r="49570" spans="3:3" ht="15.6" x14ac:dyDescent="0.3">
      <c r="C49570" s="227"/>
    </row>
    <row r="49571" spans="3:3" ht="15.6" x14ac:dyDescent="0.3">
      <c r="C49571" s="227"/>
    </row>
    <row r="49572" spans="3:3" ht="15.6" x14ac:dyDescent="0.3">
      <c r="C49572" s="227"/>
    </row>
    <row r="49573" spans="3:3" ht="15.6" x14ac:dyDescent="0.3">
      <c r="C49573" s="227"/>
    </row>
    <row r="49574" spans="3:3" ht="15.6" x14ac:dyDescent="0.3">
      <c r="C49574" s="227"/>
    </row>
    <row r="49575" spans="3:3" ht="15.6" x14ac:dyDescent="0.3">
      <c r="C49575" s="227"/>
    </row>
    <row r="49576" spans="3:3" ht="15.6" x14ac:dyDescent="0.3">
      <c r="C49576" s="227"/>
    </row>
    <row r="49577" spans="3:3" ht="15.6" x14ac:dyDescent="0.3">
      <c r="C49577" s="227"/>
    </row>
    <row r="49578" spans="3:3" ht="15.6" x14ac:dyDescent="0.3">
      <c r="C49578" s="227"/>
    </row>
    <row r="49579" spans="3:3" ht="15.6" x14ac:dyDescent="0.3">
      <c r="C49579" s="227"/>
    </row>
    <row r="49580" spans="3:3" ht="15.6" x14ac:dyDescent="0.3">
      <c r="C49580" s="227"/>
    </row>
    <row r="49581" spans="3:3" ht="15.6" x14ac:dyDescent="0.3">
      <c r="C49581" s="227"/>
    </row>
    <row r="49582" spans="3:3" ht="15.6" x14ac:dyDescent="0.3">
      <c r="C49582" s="227"/>
    </row>
    <row r="49583" spans="3:3" ht="15.6" x14ac:dyDescent="0.3">
      <c r="C49583" s="227"/>
    </row>
    <row r="49584" spans="3:3" ht="15.6" x14ac:dyDescent="0.3">
      <c r="C49584" s="227"/>
    </row>
    <row r="49585" spans="3:3" ht="15.6" x14ac:dyDescent="0.3">
      <c r="C49585" s="227"/>
    </row>
    <row r="49586" spans="3:3" ht="15.6" x14ac:dyDescent="0.3">
      <c r="C49586" s="227"/>
    </row>
    <row r="49587" spans="3:3" ht="15.6" x14ac:dyDescent="0.3">
      <c r="C49587" s="227"/>
    </row>
    <row r="49588" spans="3:3" ht="15.6" x14ac:dyDescent="0.3">
      <c r="C49588" s="227"/>
    </row>
    <row r="49589" spans="3:3" ht="15.6" x14ac:dyDescent="0.3">
      <c r="C49589" s="227"/>
    </row>
    <row r="49590" spans="3:3" ht="15.6" x14ac:dyDescent="0.3">
      <c r="C49590" s="227"/>
    </row>
    <row r="49591" spans="3:3" ht="15.6" x14ac:dyDescent="0.3">
      <c r="C49591" s="227"/>
    </row>
    <row r="49592" spans="3:3" ht="15.6" x14ac:dyDescent="0.3">
      <c r="C49592" s="227"/>
    </row>
    <row r="49593" spans="3:3" ht="15.6" x14ac:dyDescent="0.3">
      <c r="C49593" s="227"/>
    </row>
    <row r="49594" spans="3:3" ht="15.6" x14ac:dyDescent="0.3">
      <c r="C49594" s="227"/>
    </row>
    <row r="49595" spans="3:3" ht="15.6" x14ac:dyDescent="0.3">
      <c r="C49595" s="227"/>
    </row>
    <row r="49596" spans="3:3" ht="15.6" x14ac:dyDescent="0.3">
      <c r="C49596" s="227"/>
    </row>
    <row r="49597" spans="3:3" ht="15.6" x14ac:dyDescent="0.3">
      <c r="C49597" s="227"/>
    </row>
    <row r="49598" spans="3:3" ht="15.6" x14ac:dyDescent="0.3">
      <c r="C49598" s="227"/>
    </row>
    <row r="49599" spans="3:3" ht="15.6" x14ac:dyDescent="0.3">
      <c r="C49599" s="227"/>
    </row>
    <row r="49600" spans="3:3" ht="15.6" x14ac:dyDescent="0.3">
      <c r="C49600" s="227"/>
    </row>
    <row r="49601" spans="3:3" ht="15.6" x14ac:dyDescent="0.3">
      <c r="C49601" s="227"/>
    </row>
    <row r="49602" spans="3:3" ht="15.6" x14ac:dyDescent="0.3">
      <c r="C49602" s="227"/>
    </row>
    <row r="49603" spans="3:3" ht="15.6" x14ac:dyDescent="0.3">
      <c r="C49603" s="227"/>
    </row>
    <row r="49604" spans="3:3" ht="15.6" x14ac:dyDescent="0.3">
      <c r="C49604" s="227"/>
    </row>
    <row r="49605" spans="3:3" ht="15.6" x14ac:dyDescent="0.3">
      <c r="C49605" s="227"/>
    </row>
    <row r="49606" spans="3:3" ht="15.6" x14ac:dyDescent="0.3">
      <c r="C49606" s="227"/>
    </row>
    <row r="49607" spans="3:3" ht="15.6" x14ac:dyDescent="0.3">
      <c r="C49607" s="227"/>
    </row>
    <row r="49608" spans="3:3" ht="15.6" x14ac:dyDescent="0.3">
      <c r="C49608" s="227"/>
    </row>
    <row r="49609" spans="3:3" ht="15.6" x14ac:dyDescent="0.3">
      <c r="C49609" s="227"/>
    </row>
    <row r="49610" spans="3:3" ht="15.6" x14ac:dyDescent="0.3">
      <c r="C49610" s="227"/>
    </row>
    <row r="49611" spans="3:3" ht="15.6" x14ac:dyDescent="0.3">
      <c r="C49611" s="227"/>
    </row>
    <row r="49612" spans="3:3" ht="15.6" x14ac:dyDescent="0.3">
      <c r="C49612" s="227"/>
    </row>
    <row r="49613" spans="3:3" ht="15.6" x14ac:dyDescent="0.3">
      <c r="C49613" s="227"/>
    </row>
    <row r="49614" spans="3:3" ht="15.6" x14ac:dyDescent="0.3">
      <c r="C49614" s="227"/>
    </row>
    <row r="49615" spans="3:3" ht="15.6" x14ac:dyDescent="0.3">
      <c r="C49615" s="227"/>
    </row>
    <row r="49616" spans="3:3" ht="15.6" x14ac:dyDescent="0.3">
      <c r="C49616" s="227"/>
    </row>
    <row r="49617" spans="3:3" ht="15.6" x14ac:dyDescent="0.3">
      <c r="C49617" s="227"/>
    </row>
    <row r="49618" spans="3:3" ht="15.6" x14ac:dyDescent="0.3">
      <c r="C49618" s="227"/>
    </row>
    <row r="49619" spans="3:3" ht="15.6" x14ac:dyDescent="0.3">
      <c r="C49619" s="227"/>
    </row>
    <row r="49620" spans="3:3" ht="15.6" x14ac:dyDescent="0.3">
      <c r="C49620" s="227"/>
    </row>
    <row r="49621" spans="3:3" ht="15.6" x14ac:dyDescent="0.3">
      <c r="C49621" s="227"/>
    </row>
    <row r="49622" spans="3:3" ht="15.6" x14ac:dyDescent="0.3">
      <c r="C49622" s="227"/>
    </row>
    <row r="49623" spans="3:3" ht="15.6" x14ac:dyDescent="0.3">
      <c r="C49623" s="227"/>
    </row>
    <row r="49624" spans="3:3" ht="15.6" x14ac:dyDescent="0.3">
      <c r="C49624" s="227"/>
    </row>
    <row r="49625" spans="3:3" ht="15.6" x14ac:dyDescent="0.3">
      <c r="C49625" s="227"/>
    </row>
    <row r="49626" spans="3:3" ht="15.6" x14ac:dyDescent="0.3">
      <c r="C49626" s="227"/>
    </row>
    <row r="49627" spans="3:3" ht="15.6" x14ac:dyDescent="0.3">
      <c r="C49627" s="227"/>
    </row>
    <row r="49628" spans="3:3" ht="15.6" x14ac:dyDescent="0.3">
      <c r="C49628" s="227"/>
    </row>
    <row r="49629" spans="3:3" ht="15.6" x14ac:dyDescent="0.3">
      <c r="C49629" s="227"/>
    </row>
    <row r="49630" spans="3:3" ht="15.6" x14ac:dyDescent="0.3">
      <c r="C49630" s="227"/>
    </row>
    <row r="49631" spans="3:3" ht="15.6" x14ac:dyDescent="0.3">
      <c r="C49631" s="227"/>
    </row>
    <row r="49632" spans="3:3" ht="15.6" x14ac:dyDescent="0.3">
      <c r="C49632" s="227"/>
    </row>
    <row r="49633" spans="3:3" ht="15.6" x14ac:dyDescent="0.3">
      <c r="C49633" s="227"/>
    </row>
    <row r="49634" spans="3:3" ht="15.6" x14ac:dyDescent="0.3">
      <c r="C49634" s="227"/>
    </row>
    <row r="49635" spans="3:3" ht="15.6" x14ac:dyDescent="0.3">
      <c r="C49635" s="227"/>
    </row>
    <row r="49636" spans="3:3" ht="15.6" x14ac:dyDescent="0.3">
      <c r="C49636" s="227"/>
    </row>
    <row r="49637" spans="3:3" ht="15.6" x14ac:dyDescent="0.3">
      <c r="C49637" s="227"/>
    </row>
    <row r="49638" spans="3:3" ht="15.6" x14ac:dyDescent="0.3">
      <c r="C49638" s="227"/>
    </row>
    <row r="49639" spans="3:3" ht="15.6" x14ac:dyDescent="0.3">
      <c r="C49639" s="227"/>
    </row>
    <row r="49640" spans="3:3" ht="15.6" x14ac:dyDescent="0.3">
      <c r="C49640" s="227"/>
    </row>
    <row r="49641" spans="3:3" ht="15.6" x14ac:dyDescent="0.3">
      <c r="C49641" s="227"/>
    </row>
    <row r="49642" spans="3:3" ht="15.6" x14ac:dyDescent="0.3">
      <c r="C49642" s="227"/>
    </row>
    <row r="49643" spans="3:3" ht="15.6" x14ac:dyDescent="0.3">
      <c r="C49643" s="227"/>
    </row>
    <row r="49644" spans="3:3" ht="15.6" x14ac:dyDescent="0.3">
      <c r="C49644" s="227"/>
    </row>
    <row r="49645" spans="3:3" ht="15.6" x14ac:dyDescent="0.3">
      <c r="C49645" s="227"/>
    </row>
    <row r="49646" spans="3:3" ht="15.6" x14ac:dyDescent="0.3">
      <c r="C49646" s="227"/>
    </row>
    <row r="49647" spans="3:3" ht="15.6" x14ac:dyDescent="0.3">
      <c r="C49647" s="227"/>
    </row>
    <row r="49648" spans="3:3" ht="15.6" x14ac:dyDescent="0.3">
      <c r="C49648" s="227"/>
    </row>
    <row r="49649" spans="3:3" ht="15.6" x14ac:dyDescent="0.3">
      <c r="C49649" s="227"/>
    </row>
    <row r="49650" spans="3:3" ht="15.6" x14ac:dyDescent="0.3">
      <c r="C49650" s="227"/>
    </row>
    <row r="49651" spans="3:3" ht="15.6" x14ac:dyDescent="0.3">
      <c r="C49651" s="227"/>
    </row>
    <row r="49652" spans="3:3" ht="15.6" x14ac:dyDescent="0.3">
      <c r="C49652" s="227"/>
    </row>
    <row r="49653" spans="3:3" ht="15.6" x14ac:dyDescent="0.3">
      <c r="C49653" s="227"/>
    </row>
    <row r="49654" spans="3:3" ht="15.6" x14ac:dyDescent="0.3">
      <c r="C49654" s="227"/>
    </row>
    <row r="49655" spans="3:3" ht="15.6" x14ac:dyDescent="0.3">
      <c r="C49655" s="227"/>
    </row>
    <row r="49656" spans="3:3" ht="15.6" x14ac:dyDescent="0.3">
      <c r="C49656" s="227"/>
    </row>
    <row r="49657" spans="3:3" ht="15.6" x14ac:dyDescent="0.3">
      <c r="C49657" s="227"/>
    </row>
    <row r="49658" spans="3:3" ht="15.6" x14ac:dyDescent="0.3">
      <c r="C49658" s="227"/>
    </row>
    <row r="49659" spans="3:3" ht="15.6" x14ac:dyDescent="0.3">
      <c r="C49659" s="227"/>
    </row>
    <row r="49660" spans="3:3" ht="15.6" x14ac:dyDescent="0.3">
      <c r="C49660" s="227"/>
    </row>
    <row r="49661" spans="3:3" ht="15.6" x14ac:dyDescent="0.3">
      <c r="C49661" s="227"/>
    </row>
    <row r="49662" spans="3:3" ht="15.6" x14ac:dyDescent="0.3">
      <c r="C49662" s="227"/>
    </row>
    <row r="49663" spans="3:3" ht="15.6" x14ac:dyDescent="0.3">
      <c r="C49663" s="227"/>
    </row>
    <row r="49664" spans="3:3" ht="15.6" x14ac:dyDescent="0.3">
      <c r="C49664" s="227"/>
    </row>
    <row r="49665" spans="3:3" ht="15.6" x14ac:dyDescent="0.3">
      <c r="C49665" s="227"/>
    </row>
    <row r="49666" spans="3:3" ht="15.6" x14ac:dyDescent="0.3">
      <c r="C49666" s="227"/>
    </row>
    <row r="49667" spans="3:3" ht="15.6" x14ac:dyDescent="0.3">
      <c r="C49667" s="227"/>
    </row>
    <row r="49668" spans="3:3" ht="15.6" x14ac:dyDescent="0.3">
      <c r="C49668" s="227"/>
    </row>
    <row r="49669" spans="3:3" ht="15.6" x14ac:dyDescent="0.3">
      <c r="C49669" s="227"/>
    </row>
    <row r="49670" spans="3:3" ht="15.6" x14ac:dyDescent="0.3">
      <c r="C49670" s="227"/>
    </row>
    <row r="49671" spans="3:3" ht="15.6" x14ac:dyDescent="0.3">
      <c r="C49671" s="227"/>
    </row>
    <row r="49672" spans="3:3" ht="15.6" x14ac:dyDescent="0.3">
      <c r="C49672" s="227"/>
    </row>
    <row r="49673" spans="3:3" ht="15.6" x14ac:dyDescent="0.3">
      <c r="C49673" s="227"/>
    </row>
    <row r="49674" spans="3:3" ht="15.6" x14ac:dyDescent="0.3">
      <c r="C49674" s="227"/>
    </row>
    <row r="49675" spans="3:3" ht="15.6" x14ac:dyDescent="0.3">
      <c r="C49675" s="227"/>
    </row>
    <row r="49676" spans="3:3" ht="15.6" x14ac:dyDescent="0.3">
      <c r="C49676" s="227"/>
    </row>
    <row r="49677" spans="3:3" ht="15.6" x14ac:dyDescent="0.3">
      <c r="C49677" s="227"/>
    </row>
    <row r="49678" spans="3:3" ht="15.6" x14ac:dyDescent="0.3">
      <c r="C49678" s="227"/>
    </row>
    <row r="49679" spans="3:3" ht="15.6" x14ac:dyDescent="0.3">
      <c r="C49679" s="227"/>
    </row>
    <row r="49680" spans="3:3" ht="15.6" x14ac:dyDescent="0.3">
      <c r="C49680" s="227"/>
    </row>
    <row r="49681" spans="3:3" ht="15.6" x14ac:dyDescent="0.3">
      <c r="C49681" s="227"/>
    </row>
    <row r="49682" spans="3:3" ht="15.6" x14ac:dyDescent="0.3">
      <c r="C49682" s="227"/>
    </row>
    <row r="49683" spans="3:3" ht="15.6" x14ac:dyDescent="0.3">
      <c r="C49683" s="227"/>
    </row>
    <row r="49684" spans="3:3" ht="15.6" x14ac:dyDescent="0.3">
      <c r="C49684" s="227"/>
    </row>
    <row r="49685" spans="3:3" ht="15.6" x14ac:dyDescent="0.3">
      <c r="C49685" s="227"/>
    </row>
    <row r="49686" spans="3:3" ht="15.6" x14ac:dyDescent="0.3">
      <c r="C49686" s="227"/>
    </row>
    <row r="49687" spans="3:3" ht="15.6" x14ac:dyDescent="0.3">
      <c r="C49687" s="227"/>
    </row>
    <row r="49688" spans="3:3" ht="15.6" x14ac:dyDescent="0.3">
      <c r="C49688" s="227"/>
    </row>
    <row r="49689" spans="3:3" ht="15.6" x14ac:dyDescent="0.3">
      <c r="C49689" s="227"/>
    </row>
    <row r="49690" spans="3:3" ht="15.6" x14ac:dyDescent="0.3">
      <c r="C49690" s="227"/>
    </row>
    <row r="49691" spans="3:3" ht="15.6" x14ac:dyDescent="0.3">
      <c r="C49691" s="227"/>
    </row>
    <row r="49692" spans="3:3" ht="15.6" x14ac:dyDescent="0.3">
      <c r="C49692" s="227"/>
    </row>
    <row r="49693" spans="3:3" ht="15.6" x14ac:dyDescent="0.3">
      <c r="C49693" s="227"/>
    </row>
    <row r="49694" spans="3:3" ht="15.6" x14ac:dyDescent="0.3">
      <c r="C49694" s="227"/>
    </row>
    <row r="49695" spans="3:3" ht="15.6" x14ac:dyDescent="0.3">
      <c r="C49695" s="227"/>
    </row>
    <row r="49696" spans="3:3" ht="15.6" x14ac:dyDescent="0.3">
      <c r="C49696" s="227"/>
    </row>
    <row r="49697" spans="3:3" ht="15.6" x14ac:dyDescent="0.3">
      <c r="C49697" s="227"/>
    </row>
    <row r="49698" spans="3:3" ht="15.6" x14ac:dyDescent="0.3">
      <c r="C49698" s="227"/>
    </row>
    <row r="49699" spans="3:3" ht="15.6" x14ac:dyDescent="0.3">
      <c r="C49699" s="227"/>
    </row>
    <row r="49700" spans="3:3" ht="15.6" x14ac:dyDescent="0.3">
      <c r="C49700" s="227"/>
    </row>
    <row r="49701" spans="3:3" ht="15.6" x14ac:dyDescent="0.3">
      <c r="C49701" s="227"/>
    </row>
    <row r="49702" spans="3:3" ht="15.6" x14ac:dyDescent="0.3">
      <c r="C49702" s="227"/>
    </row>
    <row r="49703" spans="3:3" ht="15.6" x14ac:dyDescent="0.3">
      <c r="C49703" s="227"/>
    </row>
    <row r="49704" spans="3:3" ht="15.6" x14ac:dyDescent="0.3">
      <c r="C49704" s="227"/>
    </row>
    <row r="49705" spans="3:3" ht="15.6" x14ac:dyDescent="0.3">
      <c r="C49705" s="227"/>
    </row>
    <row r="49706" spans="3:3" ht="15.6" x14ac:dyDescent="0.3">
      <c r="C49706" s="227"/>
    </row>
    <row r="49707" spans="3:3" ht="15.6" x14ac:dyDescent="0.3">
      <c r="C49707" s="227"/>
    </row>
    <row r="49708" spans="3:3" ht="15.6" x14ac:dyDescent="0.3">
      <c r="C49708" s="227"/>
    </row>
    <row r="49709" spans="3:3" ht="15.6" x14ac:dyDescent="0.3">
      <c r="C49709" s="227"/>
    </row>
    <row r="49710" spans="3:3" ht="15.6" x14ac:dyDescent="0.3">
      <c r="C49710" s="227"/>
    </row>
    <row r="49711" spans="3:3" ht="15.6" x14ac:dyDescent="0.3">
      <c r="C49711" s="227"/>
    </row>
    <row r="49712" spans="3:3" ht="15.6" x14ac:dyDescent="0.3">
      <c r="C49712" s="227"/>
    </row>
    <row r="49713" spans="3:3" ht="15.6" x14ac:dyDescent="0.3">
      <c r="C49713" s="227"/>
    </row>
    <row r="49714" spans="3:3" ht="15.6" x14ac:dyDescent="0.3">
      <c r="C49714" s="227"/>
    </row>
    <row r="49715" spans="3:3" ht="15.6" x14ac:dyDescent="0.3">
      <c r="C49715" s="227"/>
    </row>
    <row r="49716" spans="3:3" ht="15.6" x14ac:dyDescent="0.3">
      <c r="C49716" s="227"/>
    </row>
    <row r="49717" spans="3:3" ht="15.6" x14ac:dyDescent="0.3">
      <c r="C49717" s="227"/>
    </row>
    <row r="49718" spans="3:3" ht="15.6" x14ac:dyDescent="0.3">
      <c r="C49718" s="227"/>
    </row>
    <row r="49719" spans="3:3" ht="15.6" x14ac:dyDescent="0.3">
      <c r="C49719" s="227"/>
    </row>
    <row r="49720" spans="3:3" ht="15.6" x14ac:dyDescent="0.3">
      <c r="C49720" s="227"/>
    </row>
    <row r="49721" spans="3:3" ht="15.6" x14ac:dyDescent="0.3">
      <c r="C49721" s="227"/>
    </row>
    <row r="49722" spans="3:3" ht="15.6" x14ac:dyDescent="0.3">
      <c r="C49722" s="227"/>
    </row>
    <row r="49723" spans="3:3" ht="15.6" x14ac:dyDescent="0.3">
      <c r="C49723" s="227"/>
    </row>
    <row r="49724" spans="3:3" ht="15.6" x14ac:dyDescent="0.3">
      <c r="C49724" s="227"/>
    </row>
    <row r="49725" spans="3:3" ht="15.6" x14ac:dyDescent="0.3">
      <c r="C49725" s="227"/>
    </row>
    <row r="49726" spans="3:3" ht="15.6" x14ac:dyDescent="0.3">
      <c r="C49726" s="227"/>
    </row>
    <row r="49727" spans="3:3" ht="15.6" x14ac:dyDescent="0.3">
      <c r="C49727" s="227"/>
    </row>
    <row r="49728" spans="3:3" ht="15.6" x14ac:dyDescent="0.3">
      <c r="C49728" s="227"/>
    </row>
    <row r="49729" spans="3:3" ht="15.6" x14ac:dyDescent="0.3">
      <c r="C49729" s="227"/>
    </row>
    <row r="49730" spans="3:3" ht="15.6" x14ac:dyDescent="0.3">
      <c r="C49730" s="227"/>
    </row>
    <row r="49731" spans="3:3" ht="15.6" x14ac:dyDescent="0.3">
      <c r="C49731" s="227"/>
    </row>
    <row r="49732" spans="3:3" ht="15.6" x14ac:dyDescent="0.3">
      <c r="C49732" s="227"/>
    </row>
    <row r="49733" spans="3:3" ht="15.6" x14ac:dyDescent="0.3">
      <c r="C49733" s="227"/>
    </row>
    <row r="49734" spans="3:3" ht="15.6" x14ac:dyDescent="0.3">
      <c r="C49734" s="227"/>
    </row>
    <row r="49735" spans="3:3" ht="15.6" x14ac:dyDescent="0.3">
      <c r="C49735" s="227"/>
    </row>
    <row r="49736" spans="3:3" ht="15.6" x14ac:dyDescent="0.3">
      <c r="C49736" s="227"/>
    </row>
    <row r="49737" spans="3:3" ht="15.6" x14ac:dyDescent="0.3">
      <c r="C49737" s="227"/>
    </row>
    <row r="49738" spans="3:3" ht="15.6" x14ac:dyDescent="0.3">
      <c r="C49738" s="227"/>
    </row>
    <row r="49739" spans="3:3" ht="15.6" x14ac:dyDescent="0.3">
      <c r="C49739" s="227"/>
    </row>
    <row r="49740" spans="3:3" ht="15.6" x14ac:dyDescent="0.3">
      <c r="C49740" s="227"/>
    </row>
    <row r="49741" spans="3:3" ht="15.6" x14ac:dyDescent="0.3">
      <c r="C49741" s="227"/>
    </row>
    <row r="49742" spans="3:3" ht="15.6" x14ac:dyDescent="0.3">
      <c r="C49742" s="227"/>
    </row>
    <row r="49743" spans="3:3" ht="15.6" x14ac:dyDescent="0.3">
      <c r="C49743" s="227"/>
    </row>
    <row r="49744" spans="3:3" ht="15.6" x14ac:dyDescent="0.3">
      <c r="C49744" s="227"/>
    </row>
    <row r="49745" spans="3:3" ht="15.6" x14ac:dyDescent="0.3">
      <c r="C49745" s="227"/>
    </row>
    <row r="49746" spans="3:3" ht="15.6" x14ac:dyDescent="0.3">
      <c r="C49746" s="227"/>
    </row>
    <row r="49747" spans="3:3" ht="15.6" x14ac:dyDescent="0.3">
      <c r="C49747" s="227"/>
    </row>
    <row r="49748" spans="3:3" ht="15.6" x14ac:dyDescent="0.3">
      <c r="C49748" s="227"/>
    </row>
    <row r="49749" spans="3:3" ht="15.6" x14ac:dyDescent="0.3">
      <c r="C49749" s="227"/>
    </row>
    <row r="49750" spans="3:3" ht="15.6" x14ac:dyDescent="0.3">
      <c r="C49750" s="227"/>
    </row>
    <row r="49751" spans="3:3" ht="15.6" x14ac:dyDescent="0.3">
      <c r="C49751" s="227"/>
    </row>
    <row r="49752" spans="3:3" ht="15.6" x14ac:dyDescent="0.3">
      <c r="C49752" s="227"/>
    </row>
    <row r="49753" spans="3:3" ht="15.6" x14ac:dyDescent="0.3">
      <c r="C49753" s="227"/>
    </row>
    <row r="49754" spans="3:3" ht="15.6" x14ac:dyDescent="0.3">
      <c r="C49754" s="227"/>
    </row>
    <row r="49755" spans="3:3" ht="15.6" x14ac:dyDescent="0.3">
      <c r="C49755" s="227"/>
    </row>
    <row r="49756" spans="3:3" ht="15.6" x14ac:dyDescent="0.3">
      <c r="C49756" s="227"/>
    </row>
    <row r="49757" spans="3:3" ht="15.6" x14ac:dyDescent="0.3">
      <c r="C49757" s="227"/>
    </row>
    <row r="49758" spans="3:3" ht="15.6" x14ac:dyDescent="0.3">
      <c r="C49758" s="227"/>
    </row>
    <row r="49759" spans="3:3" ht="15.6" x14ac:dyDescent="0.3">
      <c r="C49759" s="227"/>
    </row>
    <row r="49760" spans="3:3" ht="15.6" x14ac:dyDescent="0.3">
      <c r="C49760" s="227"/>
    </row>
    <row r="49761" spans="3:3" ht="15.6" x14ac:dyDescent="0.3">
      <c r="C49761" s="227"/>
    </row>
    <row r="49762" spans="3:3" ht="15.6" x14ac:dyDescent="0.3">
      <c r="C49762" s="227"/>
    </row>
    <row r="49763" spans="3:3" ht="15.6" x14ac:dyDescent="0.3">
      <c r="C49763" s="227"/>
    </row>
    <row r="49764" spans="3:3" ht="15.6" x14ac:dyDescent="0.3">
      <c r="C49764" s="227"/>
    </row>
    <row r="49765" spans="3:3" ht="15.6" x14ac:dyDescent="0.3">
      <c r="C49765" s="227"/>
    </row>
    <row r="49766" spans="3:3" ht="15.6" x14ac:dyDescent="0.3">
      <c r="C49766" s="227"/>
    </row>
    <row r="49767" spans="3:3" ht="15.6" x14ac:dyDescent="0.3">
      <c r="C49767" s="227"/>
    </row>
    <row r="49768" spans="3:3" ht="15.6" x14ac:dyDescent="0.3">
      <c r="C49768" s="227"/>
    </row>
    <row r="49769" spans="3:3" ht="15.6" x14ac:dyDescent="0.3">
      <c r="C49769" s="227"/>
    </row>
    <row r="49770" spans="3:3" ht="15.6" x14ac:dyDescent="0.3">
      <c r="C49770" s="227"/>
    </row>
    <row r="49771" spans="3:3" ht="15.6" x14ac:dyDescent="0.3">
      <c r="C49771" s="227"/>
    </row>
    <row r="49772" spans="3:3" ht="15.6" x14ac:dyDescent="0.3">
      <c r="C49772" s="227"/>
    </row>
    <row r="49773" spans="3:3" ht="15.6" x14ac:dyDescent="0.3">
      <c r="C49773" s="227"/>
    </row>
    <row r="49774" spans="3:3" ht="15.6" x14ac:dyDescent="0.3">
      <c r="C49774" s="227"/>
    </row>
    <row r="49775" spans="3:3" ht="15.6" x14ac:dyDescent="0.3">
      <c r="C49775" s="227"/>
    </row>
    <row r="49776" spans="3:3" ht="15.6" x14ac:dyDescent="0.3">
      <c r="C49776" s="227"/>
    </row>
    <row r="49777" spans="3:3" ht="15.6" x14ac:dyDescent="0.3">
      <c r="C49777" s="227"/>
    </row>
    <row r="49778" spans="3:3" ht="15.6" x14ac:dyDescent="0.3">
      <c r="C49778" s="227"/>
    </row>
    <row r="49779" spans="3:3" ht="15.6" x14ac:dyDescent="0.3">
      <c r="C49779" s="227"/>
    </row>
    <row r="49780" spans="3:3" ht="15.6" x14ac:dyDescent="0.3">
      <c r="C49780" s="227"/>
    </row>
    <row r="49781" spans="3:3" ht="15.6" x14ac:dyDescent="0.3">
      <c r="C49781" s="227"/>
    </row>
    <row r="49782" spans="3:3" ht="15.6" x14ac:dyDescent="0.3">
      <c r="C49782" s="227"/>
    </row>
    <row r="49783" spans="3:3" ht="15.6" x14ac:dyDescent="0.3">
      <c r="C49783" s="227"/>
    </row>
    <row r="49784" spans="3:3" ht="15.6" x14ac:dyDescent="0.3">
      <c r="C49784" s="227"/>
    </row>
    <row r="49785" spans="3:3" ht="15.6" x14ac:dyDescent="0.3">
      <c r="C49785" s="227"/>
    </row>
    <row r="49786" spans="3:3" ht="15.6" x14ac:dyDescent="0.3">
      <c r="C49786" s="227"/>
    </row>
    <row r="49787" spans="3:3" ht="15.6" x14ac:dyDescent="0.3">
      <c r="C49787" s="227"/>
    </row>
    <row r="49788" spans="3:3" ht="15.6" x14ac:dyDescent="0.3">
      <c r="C49788" s="227"/>
    </row>
    <row r="49789" spans="3:3" ht="15.6" x14ac:dyDescent="0.3">
      <c r="C49789" s="227"/>
    </row>
    <row r="49790" spans="3:3" ht="15.6" x14ac:dyDescent="0.3">
      <c r="C49790" s="227"/>
    </row>
    <row r="49791" spans="3:3" ht="15.6" x14ac:dyDescent="0.3">
      <c r="C49791" s="227"/>
    </row>
    <row r="49792" spans="3:3" ht="15.6" x14ac:dyDescent="0.3">
      <c r="C49792" s="227"/>
    </row>
    <row r="49793" spans="3:3" ht="15.6" x14ac:dyDescent="0.3">
      <c r="C49793" s="227"/>
    </row>
    <row r="49794" spans="3:3" ht="15.6" x14ac:dyDescent="0.3">
      <c r="C49794" s="227"/>
    </row>
    <row r="49795" spans="3:3" ht="15.6" x14ac:dyDescent="0.3">
      <c r="C49795" s="227"/>
    </row>
    <row r="49796" spans="3:3" ht="15.6" x14ac:dyDescent="0.3">
      <c r="C49796" s="227"/>
    </row>
    <row r="49797" spans="3:3" ht="15.6" x14ac:dyDescent="0.3">
      <c r="C49797" s="227"/>
    </row>
    <row r="49798" spans="3:3" ht="15.6" x14ac:dyDescent="0.3">
      <c r="C49798" s="227"/>
    </row>
    <row r="49799" spans="3:3" ht="15.6" x14ac:dyDescent="0.3">
      <c r="C49799" s="227"/>
    </row>
    <row r="49800" spans="3:3" ht="15.6" x14ac:dyDescent="0.3">
      <c r="C49800" s="227"/>
    </row>
    <row r="49801" spans="3:3" ht="15.6" x14ac:dyDescent="0.3">
      <c r="C49801" s="227"/>
    </row>
    <row r="49802" spans="3:3" ht="15.6" x14ac:dyDescent="0.3">
      <c r="C49802" s="227"/>
    </row>
    <row r="49803" spans="3:3" ht="15.6" x14ac:dyDescent="0.3">
      <c r="C49803" s="227"/>
    </row>
    <row r="49804" spans="3:3" ht="15.6" x14ac:dyDescent="0.3">
      <c r="C49804" s="227"/>
    </row>
    <row r="49805" spans="3:3" ht="15.6" x14ac:dyDescent="0.3">
      <c r="C49805" s="227"/>
    </row>
    <row r="49806" spans="3:3" ht="15.6" x14ac:dyDescent="0.3">
      <c r="C49806" s="227"/>
    </row>
    <row r="49807" spans="3:3" ht="15.6" x14ac:dyDescent="0.3">
      <c r="C49807" s="227"/>
    </row>
    <row r="49808" spans="3:3" ht="15.6" x14ac:dyDescent="0.3">
      <c r="C49808" s="227"/>
    </row>
    <row r="49809" spans="3:3" ht="15.6" x14ac:dyDescent="0.3">
      <c r="C49809" s="227"/>
    </row>
    <row r="49810" spans="3:3" ht="15.6" x14ac:dyDescent="0.3">
      <c r="C49810" s="227"/>
    </row>
    <row r="49811" spans="3:3" ht="15.6" x14ac:dyDescent="0.3">
      <c r="C49811" s="227"/>
    </row>
    <row r="49812" spans="3:3" ht="15.6" x14ac:dyDescent="0.3">
      <c r="C49812" s="227"/>
    </row>
    <row r="49813" spans="3:3" ht="15.6" x14ac:dyDescent="0.3">
      <c r="C49813" s="227"/>
    </row>
    <row r="49814" spans="3:3" ht="15.6" x14ac:dyDescent="0.3">
      <c r="C49814" s="227"/>
    </row>
    <row r="49815" spans="3:3" ht="15.6" x14ac:dyDescent="0.3">
      <c r="C49815" s="227"/>
    </row>
    <row r="49816" spans="3:3" ht="15.6" x14ac:dyDescent="0.3">
      <c r="C49816" s="227"/>
    </row>
    <row r="49817" spans="3:3" ht="15.6" x14ac:dyDescent="0.3">
      <c r="C49817" s="227"/>
    </row>
    <row r="49818" spans="3:3" ht="15.6" x14ac:dyDescent="0.3">
      <c r="C49818" s="227"/>
    </row>
    <row r="49819" spans="3:3" ht="15.6" x14ac:dyDescent="0.3">
      <c r="C49819" s="227"/>
    </row>
    <row r="49820" spans="3:3" ht="15.6" x14ac:dyDescent="0.3">
      <c r="C49820" s="227"/>
    </row>
    <row r="49821" spans="3:3" ht="15.6" x14ac:dyDescent="0.3">
      <c r="C49821" s="227"/>
    </row>
    <row r="49822" spans="3:3" ht="15.6" x14ac:dyDescent="0.3">
      <c r="C49822" s="227"/>
    </row>
    <row r="49823" spans="3:3" ht="15.6" x14ac:dyDescent="0.3">
      <c r="C49823" s="227"/>
    </row>
    <row r="49824" spans="3:3" ht="15.6" x14ac:dyDescent="0.3">
      <c r="C49824" s="227"/>
    </row>
    <row r="49825" spans="3:3" ht="15.6" x14ac:dyDescent="0.3">
      <c r="C49825" s="227"/>
    </row>
    <row r="49826" spans="3:3" ht="15.6" x14ac:dyDescent="0.3">
      <c r="C49826" s="227"/>
    </row>
    <row r="49827" spans="3:3" ht="15.6" x14ac:dyDescent="0.3">
      <c r="C49827" s="227"/>
    </row>
    <row r="49828" spans="3:3" ht="15.6" x14ac:dyDescent="0.3">
      <c r="C49828" s="227"/>
    </row>
    <row r="49829" spans="3:3" ht="15.6" x14ac:dyDescent="0.3">
      <c r="C49829" s="227"/>
    </row>
    <row r="49830" spans="3:3" ht="15.6" x14ac:dyDescent="0.3">
      <c r="C49830" s="227"/>
    </row>
    <row r="49831" spans="3:3" ht="15.6" x14ac:dyDescent="0.3">
      <c r="C49831" s="227"/>
    </row>
    <row r="49832" spans="3:3" ht="15.6" x14ac:dyDescent="0.3">
      <c r="C49832" s="227"/>
    </row>
    <row r="49833" spans="3:3" ht="15.6" x14ac:dyDescent="0.3">
      <c r="C49833" s="227"/>
    </row>
    <row r="49834" spans="3:3" ht="15.6" x14ac:dyDescent="0.3">
      <c r="C49834" s="227"/>
    </row>
    <row r="49835" spans="3:3" ht="15.6" x14ac:dyDescent="0.3">
      <c r="C49835" s="227"/>
    </row>
    <row r="49836" spans="3:3" ht="15.6" x14ac:dyDescent="0.3">
      <c r="C49836" s="227"/>
    </row>
    <row r="49837" spans="3:3" ht="15.6" x14ac:dyDescent="0.3">
      <c r="C49837" s="227"/>
    </row>
    <row r="49838" spans="3:3" ht="15.6" x14ac:dyDescent="0.3">
      <c r="C49838" s="227"/>
    </row>
    <row r="49839" spans="3:3" ht="15.6" x14ac:dyDescent="0.3">
      <c r="C49839" s="227"/>
    </row>
    <row r="49840" spans="3:3" ht="15.6" x14ac:dyDescent="0.3">
      <c r="C49840" s="227"/>
    </row>
    <row r="49841" spans="3:3" ht="15.6" x14ac:dyDescent="0.3">
      <c r="C49841" s="227"/>
    </row>
    <row r="49842" spans="3:3" ht="15.6" x14ac:dyDescent="0.3">
      <c r="C49842" s="227"/>
    </row>
    <row r="49843" spans="3:3" ht="15.6" x14ac:dyDescent="0.3">
      <c r="C49843" s="227"/>
    </row>
    <row r="49844" spans="3:3" ht="15.6" x14ac:dyDescent="0.3">
      <c r="C49844" s="227"/>
    </row>
    <row r="49845" spans="3:3" ht="15.6" x14ac:dyDescent="0.3">
      <c r="C49845" s="227"/>
    </row>
    <row r="49846" spans="3:3" ht="15.6" x14ac:dyDescent="0.3">
      <c r="C49846" s="227"/>
    </row>
    <row r="49847" spans="3:3" ht="15.6" x14ac:dyDescent="0.3">
      <c r="C49847" s="227"/>
    </row>
    <row r="49848" spans="3:3" ht="15.6" x14ac:dyDescent="0.3">
      <c r="C49848" s="227"/>
    </row>
    <row r="49849" spans="3:3" ht="15.6" x14ac:dyDescent="0.3">
      <c r="C49849" s="227"/>
    </row>
    <row r="49850" spans="3:3" ht="15.6" x14ac:dyDescent="0.3">
      <c r="C49850" s="227"/>
    </row>
    <row r="49851" spans="3:3" ht="15.6" x14ac:dyDescent="0.3">
      <c r="C49851" s="227"/>
    </row>
    <row r="49852" spans="3:3" ht="15.6" x14ac:dyDescent="0.3">
      <c r="C49852" s="227"/>
    </row>
    <row r="49853" spans="3:3" ht="15.6" x14ac:dyDescent="0.3">
      <c r="C49853" s="227"/>
    </row>
    <row r="49854" spans="3:3" ht="15.6" x14ac:dyDescent="0.3">
      <c r="C49854" s="227"/>
    </row>
    <row r="49855" spans="3:3" ht="15.6" x14ac:dyDescent="0.3">
      <c r="C49855" s="227"/>
    </row>
    <row r="49856" spans="3:3" ht="15.6" x14ac:dyDescent="0.3">
      <c r="C49856" s="227"/>
    </row>
    <row r="49857" spans="3:3" ht="15.6" x14ac:dyDescent="0.3">
      <c r="C49857" s="227"/>
    </row>
    <row r="49858" spans="3:3" ht="15.6" x14ac:dyDescent="0.3">
      <c r="C49858" s="227"/>
    </row>
    <row r="49859" spans="3:3" ht="15.6" x14ac:dyDescent="0.3">
      <c r="C49859" s="227"/>
    </row>
    <row r="49860" spans="3:3" ht="15.6" x14ac:dyDescent="0.3">
      <c r="C49860" s="227"/>
    </row>
    <row r="49861" spans="3:3" ht="15.6" x14ac:dyDescent="0.3">
      <c r="C49861" s="227"/>
    </row>
    <row r="49862" spans="3:3" ht="15.6" x14ac:dyDescent="0.3">
      <c r="C49862" s="227"/>
    </row>
    <row r="49863" spans="3:3" ht="15.6" x14ac:dyDescent="0.3">
      <c r="C49863" s="227"/>
    </row>
    <row r="49864" spans="3:3" ht="15.6" x14ac:dyDescent="0.3">
      <c r="C49864" s="227"/>
    </row>
    <row r="49865" spans="3:3" ht="15.6" x14ac:dyDescent="0.3">
      <c r="C49865" s="227"/>
    </row>
    <row r="49866" spans="3:3" ht="15.6" x14ac:dyDescent="0.3">
      <c r="C49866" s="227"/>
    </row>
    <row r="49867" spans="3:3" ht="15.6" x14ac:dyDescent="0.3">
      <c r="C49867" s="227"/>
    </row>
    <row r="49868" spans="3:3" ht="15.6" x14ac:dyDescent="0.3">
      <c r="C49868" s="227"/>
    </row>
    <row r="49869" spans="3:3" ht="15.6" x14ac:dyDescent="0.3">
      <c r="C49869" s="227"/>
    </row>
    <row r="49870" spans="3:3" ht="15.6" x14ac:dyDescent="0.3">
      <c r="C49870" s="227"/>
    </row>
    <row r="49871" spans="3:3" ht="15.6" x14ac:dyDescent="0.3">
      <c r="C49871" s="227"/>
    </row>
    <row r="49872" spans="3:3" ht="15.6" x14ac:dyDescent="0.3">
      <c r="C49872" s="227"/>
    </row>
    <row r="49873" spans="3:3" ht="15.6" x14ac:dyDescent="0.3">
      <c r="C49873" s="227"/>
    </row>
    <row r="49874" spans="3:3" ht="15.6" x14ac:dyDescent="0.3">
      <c r="C49874" s="227"/>
    </row>
    <row r="49875" spans="3:3" ht="15.6" x14ac:dyDescent="0.3">
      <c r="C49875" s="227"/>
    </row>
    <row r="49876" spans="3:3" ht="15.6" x14ac:dyDescent="0.3">
      <c r="C49876" s="227"/>
    </row>
    <row r="49877" spans="3:3" ht="15.6" x14ac:dyDescent="0.3">
      <c r="C49877" s="227"/>
    </row>
    <row r="49878" spans="3:3" ht="15.6" x14ac:dyDescent="0.3">
      <c r="C49878" s="227"/>
    </row>
    <row r="49879" spans="3:3" ht="15.6" x14ac:dyDescent="0.3">
      <c r="C49879" s="227"/>
    </row>
    <row r="49880" spans="3:3" ht="15.6" x14ac:dyDescent="0.3">
      <c r="C49880" s="227"/>
    </row>
    <row r="49881" spans="3:3" ht="15.6" x14ac:dyDescent="0.3">
      <c r="C49881" s="227"/>
    </row>
    <row r="49882" spans="3:3" ht="15.6" x14ac:dyDescent="0.3">
      <c r="C49882" s="227"/>
    </row>
    <row r="49883" spans="3:3" ht="15.6" x14ac:dyDescent="0.3">
      <c r="C49883" s="227"/>
    </row>
    <row r="49884" spans="3:3" ht="15.6" x14ac:dyDescent="0.3">
      <c r="C49884" s="227"/>
    </row>
    <row r="49885" spans="3:3" ht="15.6" x14ac:dyDescent="0.3">
      <c r="C49885" s="227"/>
    </row>
    <row r="49886" spans="3:3" ht="15.6" x14ac:dyDescent="0.3">
      <c r="C49886" s="227"/>
    </row>
    <row r="49887" spans="3:3" ht="15.6" x14ac:dyDescent="0.3">
      <c r="C49887" s="227"/>
    </row>
    <row r="49888" spans="3:3" ht="15.6" x14ac:dyDescent="0.3">
      <c r="C49888" s="227"/>
    </row>
    <row r="49889" spans="3:3" ht="15.6" x14ac:dyDescent="0.3">
      <c r="C49889" s="227"/>
    </row>
    <row r="49890" spans="3:3" ht="15.6" x14ac:dyDescent="0.3">
      <c r="C49890" s="227"/>
    </row>
    <row r="49891" spans="3:3" ht="15.6" x14ac:dyDescent="0.3">
      <c r="C49891" s="227"/>
    </row>
    <row r="49892" spans="3:3" ht="15.6" x14ac:dyDescent="0.3">
      <c r="C49892" s="227"/>
    </row>
    <row r="49893" spans="3:3" ht="15.6" x14ac:dyDescent="0.3">
      <c r="C49893" s="227"/>
    </row>
    <row r="49894" spans="3:3" ht="15.6" x14ac:dyDescent="0.3">
      <c r="C49894" s="227"/>
    </row>
    <row r="49895" spans="3:3" ht="15.6" x14ac:dyDescent="0.3">
      <c r="C49895" s="227"/>
    </row>
    <row r="49896" spans="3:3" ht="15.6" x14ac:dyDescent="0.3">
      <c r="C49896" s="227"/>
    </row>
    <row r="49897" spans="3:3" ht="15.6" x14ac:dyDescent="0.3">
      <c r="C49897" s="227"/>
    </row>
    <row r="49898" spans="3:3" ht="15.6" x14ac:dyDescent="0.3">
      <c r="C49898" s="227"/>
    </row>
    <row r="49899" spans="3:3" ht="15.6" x14ac:dyDescent="0.3">
      <c r="C49899" s="227"/>
    </row>
    <row r="49900" spans="3:3" ht="15.6" x14ac:dyDescent="0.3">
      <c r="C49900" s="227"/>
    </row>
    <row r="49901" spans="3:3" ht="15.6" x14ac:dyDescent="0.3">
      <c r="C49901" s="227"/>
    </row>
    <row r="49902" spans="3:3" ht="15.6" x14ac:dyDescent="0.3">
      <c r="C49902" s="227"/>
    </row>
    <row r="49903" spans="3:3" ht="15.6" x14ac:dyDescent="0.3">
      <c r="C49903" s="227"/>
    </row>
    <row r="49904" spans="3:3" ht="15.6" x14ac:dyDescent="0.3">
      <c r="C49904" s="227"/>
    </row>
    <row r="49905" spans="3:3" ht="15.6" x14ac:dyDescent="0.3">
      <c r="C49905" s="227"/>
    </row>
    <row r="49906" spans="3:3" ht="15.6" x14ac:dyDescent="0.3">
      <c r="C49906" s="227"/>
    </row>
    <row r="49907" spans="3:3" ht="15.6" x14ac:dyDescent="0.3">
      <c r="C49907" s="227"/>
    </row>
    <row r="49908" spans="3:3" ht="15.6" x14ac:dyDescent="0.3">
      <c r="C49908" s="227"/>
    </row>
    <row r="49909" spans="3:3" ht="15.6" x14ac:dyDescent="0.3">
      <c r="C49909" s="227"/>
    </row>
    <row r="49910" spans="3:3" ht="15.6" x14ac:dyDescent="0.3">
      <c r="C49910" s="227"/>
    </row>
    <row r="49911" spans="3:3" ht="15.6" x14ac:dyDescent="0.3">
      <c r="C49911" s="227"/>
    </row>
    <row r="49912" spans="3:3" ht="15.6" x14ac:dyDescent="0.3">
      <c r="C49912" s="227"/>
    </row>
    <row r="49913" spans="3:3" ht="15.6" x14ac:dyDescent="0.3">
      <c r="C49913" s="227"/>
    </row>
    <row r="49914" spans="3:3" ht="15.6" x14ac:dyDescent="0.3">
      <c r="C49914" s="227"/>
    </row>
    <row r="49915" spans="3:3" ht="15.6" x14ac:dyDescent="0.3">
      <c r="C49915" s="227"/>
    </row>
    <row r="49916" spans="3:3" ht="15.6" x14ac:dyDescent="0.3">
      <c r="C49916" s="227"/>
    </row>
    <row r="49917" spans="3:3" ht="15.6" x14ac:dyDescent="0.3">
      <c r="C49917" s="227"/>
    </row>
    <row r="49918" spans="3:3" ht="15.6" x14ac:dyDescent="0.3">
      <c r="C49918" s="227"/>
    </row>
    <row r="49919" spans="3:3" ht="15.6" x14ac:dyDescent="0.3">
      <c r="C49919" s="227"/>
    </row>
    <row r="49920" spans="3:3" ht="15.6" x14ac:dyDescent="0.3">
      <c r="C49920" s="227"/>
    </row>
    <row r="49921" spans="3:3" ht="15.6" x14ac:dyDescent="0.3">
      <c r="C49921" s="227"/>
    </row>
    <row r="49922" spans="3:3" ht="15.6" x14ac:dyDescent="0.3">
      <c r="C49922" s="227"/>
    </row>
    <row r="49923" spans="3:3" ht="15.6" x14ac:dyDescent="0.3">
      <c r="C49923" s="227"/>
    </row>
    <row r="49924" spans="3:3" ht="15.6" x14ac:dyDescent="0.3">
      <c r="C49924" s="227"/>
    </row>
    <row r="49925" spans="3:3" ht="15.6" x14ac:dyDescent="0.3">
      <c r="C49925" s="227"/>
    </row>
    <row r="49926" spans="3:3" ht="15.6" x14ac:dyDescent="0.3">
      <c r="C49926" s="227"/>
    </row>
    <row r="49927" spans="3:3" ht="15.6" x14ac:dyDescent="0.3">
      <c r="C49927" s="227"/>
    </row>
    <row r="49928" spans="3:3" ht="15.6" x14ac:dyDescent="0.3">
      <c r="C49928" s="227"/>
    </row>
    <row r="49929" spans="3:3" ht="15.6" x14ac:dyDescent="0.3">
      <c r="C49929" s="227"/>
    </row>
    <row r="49930" spans="3:3" ht="15.6" x14ac:dyDescent="0.3">
      <c r="C49930" s="227"/>
    </row>
    <row r="49931" spans="3:3" ht="15.6" x14ac:dyDescent="0.3">
      <c r="C49931" s="227"/>
    </row>
    <row r="49932" spans="3:3" ht="15.6" x14ac:dyDescent="0.3">
      <c r="C49932" s="227"/>
    </row>
    <row r="49933" spans="3:3" ht="15.6" x14ac:dyDescent="0.3">
      <c r="C49933" s="227"/>
    </row>
    <row r="49934" spans="3:3" ht="15.6" x14ac:dyDescent="0.3">
      <c r="C49934" s="227"/>
    </row>
    <row r="49935" spans="3:3" ht="15.6" x14ac:dyDescent="0.3">
      <c r="C49935" s="227"/>
    </row>
    <row r="49936" spans="3:3" ht="15.6" x14ac:dyDescent="0.3">
      <c r="C49936" s="227"/>
    </row>
    <row r="49937" spans="3:3" ht="15.6" x14ac:dyDescent="0.3">
      <c r="C49937" s="227"/>
    </row>
    <row r="49938" spans="3:3" ht="15.6" x14ac:dyDescent="0.3">
      <c r="C49938" s="227"/>
    </row>
    <row r="49939" spans="3:3" ht="15.6" x14ac:dyDescent="0.3">
      <c r="C49939" s="227"/>
    </row>
    <row r="49940" spans="3:3" ht="15.6" x14ac:dyDescent="0.3">
      <c r="C49940" s="227"/>
    </row>
    <row r="49941" spans="3:3" ht="15.6" x14ac:dyDescent="0.3">
      <c r="C49941" s="227"/>
    </row>
    <row r="49942" spans="3:3" ht="15.6" x14ac:dyDescent="0.3">
      <c r="C49942" s="227"/>
    </row>
    <row r="49943" spans="3:3" ht="15.6" x14ac:dyDescent="0.3">
      <c r="C49943" s="227"/>
    </row>
    <row r="49944" spans="3:3" ht="15.6" x14ac:dyDescent="0.3">
      <c r="C49944" s="227"/>
    </row>
    <row r="49945" spans="3:3" ht="15.6" x14ac:dyDescent="0.3">
      <c r="C49945" s="227"/>
    </row>
    <row r="49946" spans="3:3" ht="15.6" x14ac:dyDescent="0.3">
      <c r="C49946" s="227"/>
    </row>
    <row r="49947" spans="3:3" ht="15.6" x14ac:dyDescent="0.3">
      <c r="C49947" s="227"/>
    </row>
    <row r="49948" spans="3:3" ht="15.6" x14ac:dyDescent="0.3">
      <c r="C49948" s="227"/>
    </row>
    <row r="49949" spans="3:3" ht="15.6" x14ac:dyDescent="0.3">
      <c r="C49949" s="227"/>
    </row>
    <row r="49950" spans="3:3" ht="15.6" x14ac:dyDescent="0.3">
      <c r="C49950" s="227"/>
    </row>
    <row r="49951" spans="3:3" ht="15.6" x14ac:dyDescent="0.3">
      <c r="C49951" s="227"/>
    </row>
    <row r="49952" spans="3:3" ht="15.6" x14ac:dyDescent="0.3">
      <c r="C49952" s="227"/>
    </row>
    <row r="49953" spans="3:3" ht="15.6" x14ac:dyDescent="0.3">
      <c r="C49953" s="227"/>
    </row>
    <row r="49954" spans="3:3" ht="15.6" x14ac:dyDescent="0.3">
      <c r="C49954" s="227"/>
    </row>
    <row r="49955" spans="3:3" ht="15.6" x14ac:dyDescent="0.3">
      <c r="C49955" s="227"/>
    </row>
    <row r="49956" spans="3:3" ht="15.6" x14ac:dyDescent="0.3">
      <c r="C49956" s="227"/>
    </row>
    <row r="49957" spans="3:3" ht="15.6" x14ac:dyDescent="0.3">
      <c r="C49957" s="227"/>
    </row>
    <row r="49958" spans="3:3" ht="15.6" x14ac:dyDescent="0.3">
      <c r="C49958" s="227"/>
    </row>
    <row r="49959" spans="3:3" ht="15.6" x14ac:dyDescent="0.3">
      <c r="C49959" s="227"/>
    </row>
    <row r="49960" spans="3:3" ht="15.6" x14ac:dyDescent="0.3">
      <c r="C49960" s="227"/>
    </row>
    <row r="49961" spans="3:3" ht="15.6" x14ac:dyDescent="0.3">
      <c r="C49961" s="227"/>
    </row>
    <row r="49962" spans="3:3" ht="15.6" x14ac:dyDescent="0.3">
      <c r="C49962" s="227"/>
    </row>
    <row r="49963" spans="3:3" ht="15.6" x14ac:dyDescent="0.3">
      <c r="C49963" s="227"/>
    </row>
    <row r="49964" spans="3:3" ht="15.6" x14ac:dyDescent="0.3">
      <c r="C49964" s="227"/>
    </row>
    <row r="49965" spans="3:3" ht="15.6" x14ac:dyDescent="0.3">
      <c r="C49965" s="227"/>
    </row>
    <row r="49966" spans="3:3" ht="15.6" x14ac:dyDescent="0.3">
      <c r="C49966" s="227"/>
    </row>
    <row r="49967" spans="3:3" ht="15.6" x14ac:dyDescent="0.3">
      <c r="C49967" s="227"/>
    </row>
    <row r="49968" spans="3:3" ht="15.6" x14ac:dyDescent="0.3">
      <c r="C49968" s="227"/>
    </row>
    <row r="49969" spans="3:3" ht="15.6" x14ac:dyDescent="0.3">
      <c r="C49969" s="227"/>
    </row>
    <row r="49970" spans="3:3" ht="15.6" x14ac:dyDescent="0.3">
      <c r="C49970" s="227"/>
    </row>
    <row r="49971" spans="3:3" ht="15.6" x14ac:dyDescent="0.3">
      <c r="C49971" s="227"/>
    </row>
    <row r="49972" spans="3:3" ht="15.6" x14ac:dyDescent="0.3">
      <c r="C49972" s="227"/>
    </row>
    <row r="49973" spans="3:3" ht="15.6" x14ac:dyDescent="0.3">
      <c r="C49973" s="227"/>
    </row>
    <row r="49974" spans="3:3" ht="15.6" x14ac:dyDescent="0.3">
      <c r="C49974" s="227"/>
    </row>
    <row r="49975" spans="3:3" ht="15.6" x14ac:dyDescent="0.3">
      <c r="C49975" s="227"/>
    </row>
    <row r="49976" spans="3:3" ht="15.6" x14ac:dyDescent="0.3">
      <c r="C49976" s="227"/>
    </row>
    <row r="49977" spans="3:3" ht="15.6" x14ac:dyDescent="0.3">
      <c r="C49977" s="227"/>
    </row>
    <row r="49978" spans="3:3" ht="15.6" x14ac:dyDescent="0.3">
      <c r="C49978" s="227"/>
    </row>
    <row r="49979" spans="3:3" ht="15.6" x14ac:dyDescent="0.3">
      <c r="C49979" s="227"/>
    </row>
    <row r="49980" spans="3:3" ht="15.6" x14ac:dyDescent="0.3">
      <c r="C49980" s="227"/>
    </row>
    <row r="49981" spans="3:3" ht="15.6" x14ac:dyDescent="0.3">
      <c r="C49981" s="227"/>
    </row>
    <row r="49982" spans="3:3" ht="15.6" x14ac:dyDescent="0.3">
      <c r="C49982" s="227"/>
    </row>
    <row r="49983" spans="3:3" ht="15.6" x14ac:dyDescent="0.3">
      <c r="C49983" s="227"/>
    </row>
    <row r="49984" spans="3:3" ht="15.6" x14ac:dyDescent="0.3">
      <c r="C49984" s="227"/>
    </row>
    <row r="49985" spans="3:3" ht="15.6" x14ac:dyDescent="0.3">
      <c r="C49985" s="227"/>
    </row>
    <row r="49986" spans="3:3" ht="15.6" x14ac:dyDescent="0.3">
      <c r="C49986" s="227"/>
    </row>
    <row r="49987" spans="3:3" ht="15.6" x14ac:dyDescent="0.3">
      <c r="C49987" s="227"/>
    </row>
    <row r="49988" spans="3:3" ht="15.6" x14ac:dyDescent="0.3">
      <c r="C49988" s="227"/>
    </row>
    <row r="49989" spans="3:3" ht="15.6" x14ac:dyDescent="0.3">
      <c r="C49989" s="227"/>
    </row>
    <row r="49990" spans="3:3" ht="15.6" x14ac:dyDescent="0.3">
      <c r="C49990" s="227"/>
    </row>
    <row r="49991" spans="3:3" ht="15.6" x14ac:dyDescent="0.3">
      <c r="C49991" s="227"/>
    </row>
    <row r="49992" spans="3:3" ht="15.6" x14ac:dyDescent="0.3">
      <c r="C49992" s="227"/>
    </row>
    <row r="49993" spans="3:3" ht="15.6" x14ac:dyDescent="0.3">
      <c r="C49993" s="227"/>
    </row>
    <row r="49994" spans="3:3" ht="15.6" x14ac:dyDescent="0.3">
      <c r="C49994" s="227"/>
    </row>
    <row r="49995" spans="3:3" ht="15.6" x14ac:dyDescent="0.3">
      <c r="C49995" s="227"/>
    </row>
    <row r="49996" spans="3:3" ht="15.6" x14ac:dyDescent="0.3">
      <c r="C49996" s="227"/>
    </row>
    <row r="49997" spans="3:3" ht="15.6" x14ac:dyDescent="0.3">
      <c r="C49997" s="227"/>
    </row>
    <row r="49998" spans="3:3" ht="15.6" x14ac:dyDescent="0.3">
      <c r="C49998" s="227"/>
    </row>
    <row r="49999" spans="3:3" ht="15.6" x14ac:dyDescent="0.3">
      <c r="C49999" s="227"/>
    </row>
    <row r="50000" spans="3:3" ht="15.6" x14ac:dyDescent="0.3">
      <c r="C50000" s="227"/>
    </row>
    <row r="50001" spans="3:3" ht="15.6" x14ac:dyDescent="0.3">
      <c r="C50001" s="227"/>
    </row>
    <row r="50002" spans="3:3" ht="15.6" x14ac:dyDescent="0.3">
      <c r="C50002" s="227"/>
    </row>
    <row r="50003" spans="3:3" ht="15.6" x14ac:dyDescent="0.3">
      <c r="C50003" s="227"/>
    </row>
    <row r="50004" spans="3:3" ht="15.6" x14ac:dyDescent="0.3">
      <c r="C50004" s="227"/>
    </row>
    <row r="50005" spans="3:3" ht="15.6" x14ac:dyDescent="0.3">
      <c r="C50005" s="227"/>
    </row>
    <row r="50006" spans="3:3" ht="15.6" x14ac:dyDescent="0.3">
      <c r="C50006" s="227"/>
    </row>
    <row r="50007" spans="3:3" ht="15.6" x14ac:dyDescent="0.3">
      <c r="C50007" s="227"/>
    </row>
    <row r="50008" spans="3:3" ht="15.6" x14ac:dyDescent="0.3">
      <c r="C50008" s="227"/>
    </row>
    <row r="50009" spans="3:3" ht="15.6" x14ac:dyDescent="0.3">
      <c r="C50009" s="227"/>
    </row>
    <row r="50010" spans="3:3" ht="15.6" x14ac:dyDescent="0.3">
      <c r="C50010" s="227"/>
    </row>
    <row r="50011" spans="3:3" ht="15.6" x14ac:dyDescent="0.3">
      <c r="C50011" s="227"/>
    </row>
    <row r="50012" spans="3:3" ht="15.6" x14ac:dyDescent="0.3">
      <c r="C50012" s="227"/>
    </row>
    <row r="50013" spans="3:3" ht="15.6" x14ac:dyDescent="0.3">
      <c r="C50013" s="227"/>
    </row>
    <row r="50014" spans="3:3" ht="15.6" x14ac:dyDescent="0.3">
      <c r="C50014" s="227"/>
    </row>
    <row r="50015" spans="3:3" ht="15.6" x14ac:dyDescent="0.3">
      <c r="C50015" s="227"/>
    </row>
    <row r="50016" spans="3:3" ht="15.6" x14ac:dyDescent="0.3">
      <c r="C50016" s="227"/>
    </row>
    <row r="50017" spans="3:3" ht="15.6" x14ac:dyDescent="0.3">
      <c r="C50017" s="227"/>
    </row>
    <row r="50018" spans="3:3" ht="15.6" x14ac:dyDescent="0.3">
      <c r="C50018" s="227"/>
    </row>
    <row r="50019" spans="3:3" ht="15.6" x14ac:dyDescent="0.3">
      <c r="C50019" s="227"/>
    </row>
    <row r="50020" spans="3:3" ht="15.6" x14ac:dyDescent="0.3">
      <c r="C50020" s="227"/>
    </row>
    <row r="50021" spans="3:3" ht="15.6" x14ac:dyDescent="0.3">
      <c r="C50021" s="227"/>
    </row>
    <row r="50022" spans="3:3" ht="15.6" x14ac:dyDescent="0.3">
      <c r="C50022" s="227"/>
    </row>
    <row r="50023" spans="3:3" ht="15.6" x14ac:dyDescent="0.3">
      <c r="C50023" s="227"/>
    </row>
    <row r="50024" spans="3:3" ht="15.6" x14ac:dyDescent="0.3">
      <c r="C50024" s="227"/>
    </row>
    <row r="50025" spans="3:3" ht="15.6" x14ac:dyDescent="0.3">
      <c r="C50025" s="227"/>
    </row>
    <row r="50026" spans="3:3" ht="15.6" x14ac:dyDescent="0.3">
      <c r="C50026" s="227"/>
    </row>
    <row r="50027" spans="3:3" ht="15.6" x14ac:dyDescent="0.3">
      <c r="C50027" s="227"/>
    </row>
    <row r="50028" spans="3:3" ht="15.6" x14ac:dyDescent="0.3">
      <c r="C50028" s="227"/>
    </row>
    <row r="50029" spans="3:3" ht="15.6" x14ac:dyDescent="0.3">
      <c r="C50029" s="227"/>
    </row>
    <row r="50030" spans="3:3" ht="15.6" x14ac:dyDescent="0.3">
      <c r="C50030" s="227"/>
    </row>
    <row r="50031" spans="3:3" ht="15.6" x14ac:dyDescent="0.3">
      <c r="C50031" s="227"/>
    </row>
    <row r="50032" spans="3:3" ht="15.6" x14ac:dyDescent="0.3">
      <c r="C50032" s="227"/>
    </row>
    <row r="50033" spans="3:3" ht="15.6" x14ac:dyDescent="0.3">
      <c r="C50033" s="227"/>
    </row>
    <row r="50034" spans="3:3" ht="15.6" x14ac:dyDescent="0.3">
      <c r="C50034" s="227"/>
    </row>
    <row r="50035" spans="3:3" ht="15.6" x14ac:dyDescent="0.3">
      <c r="C50035" s="227"/>
    </row>
    <row r="50036" spans="3:3" ht="15.6" x14ac:dyDescent="0.3">
      <c r="C50036" s="227"/>
    </row>
    <row r="50037" spans="3:3" ht="15.6" x14ac:dyDescent="0.3">
      <c r="C50037" s="227"/>
    </row>
    <row r="50038" spans="3:3" ht="15.6" x14ac:dyDescent="0.3">
      <c r="C50038" s="227"/>
    </row>
    <row r="50039" spans="3:3" ht="15.6" x14ac:dyDescent="0.3">
      <c r="C50039" s="227"/>
    </row>
    <row r="50040" spans="3:3" ht="15.6" x14ac:dyDescent="0.3">
      <c r="C50040" s="227"/>
    </row>
    <row r="50041" spans="3:3" ht="15.6" x14ac:dyDescent="0.3">
      <c r="C50041" s="227"/>
    </row>
    <row r="50042" spans="3:3" ht="15.6" x14ac:dyDescent="0.3">
      <c r="C50042" s="227"/>
    </row>
    <row r="50043" spans="3:3" ht="15.6" x14ac:dyDescent="0.3">
      <c r="C50043" s="227"/>
    </row>
    <row r="50044" spans="3:3" ht="15.6" x14ac:dyDescent="0.3">
      <c r="C50044" s="227"/>
    </row>
    <row r="50045" spans="3:3" ht="15.6" x14ac:dyDescent="0.3">
      <c r="C50045" s="227"/>
    </row>
    <row r="50046" spans="3:3" ht="15.6" x14ac:dyDescent="0.3">
      <c r="C50046" s="227"/>
    </row>
    <row r="50047" spans="3:3" ht="15.6" x14ac:dyDescent="0.3">
      <c r="C50047" s="227"/>
    </row>
    <row r="50048" spans="3:3" ht="15.6" x14ac:dyDescent="0.3">
      <c r="C50048" s="227"/>
    </row>
    <row r="50049" spans="3:3" ht="15.6" x14ac:dyDescent="0.3">
      <c r="C50049" s="227"/>
    </row>
    <row r="50050" spans="3:3" ht="15.6" x14ac:dyDescent="0.3">
      <c r="C50050" s="227"/>
    </row>
    <row r="50051" spans="3:3" ht="15.6" x14ac:dyDescent="0.3">
      <c r="C50051" s="227"/>
    </row>
    <row r="50052" spans="3:3" ht="15.6" x14ac:dyDescent="0.3">
      <c r="C50052" s="227"/>
    </row>
    <row r="50053" spans="3:3" ht="15.6" x14ac:dyDescent="0.3">
      <c r="C50053" s="227"/>
    </row>
    <row r="50054" spans="3:3" ht="15.6" x14ac:dyDescent="0.3">
      <c r="C50054" s="227"/>
    </row>
    <row r="50055" spans="3:3" ht="15.6" x14ac:dyDescent="0.3">
      <c r="C50055" s="227"/>
    </row>
    <row r="50056" spans="3:3" ht="15.6" x14ac:dyDescent="0.3">
      <c r="C50056" s="227"/>
    </row>
    <row r="50057" spans="3:3" ht="15.6" x14ac:dyDescent="0.3">
      <c r="C50057" s="227"/>
    </row>
    <row r="50058" spans="3:3" ht="15.6" x14ac:dyDescent="0.3">
      <c r="C50058" s="227"/>
    </row>
    <row r="50059" spans="3:3" ht="15.6" x14ac:dyDescent="0.3">
      <c r="C50059" s="227"/>
    </row>
    <row r="50060" spans="3:3" ht="15.6" x14ac:dyDescent="0.3">
      <c r="C50060" s="227"/>
    </row>
    <row r="50061" spans="3:3" ht="15.6" x14ac:dyDescent="0.3">
      <c r="C50061" s="227"/>
    </row>
    <row r="50062" spans="3:3" ht="15.6" x14ac:dyDescent="0.3">
      <c r="C50062" s="227"/>
    </row>
    <row r="50063" spans="3:3" ht="15.6" x14ac:dyDescent="0.3">
      <c r="C50063" s="227"/>
    </row>
    <row r="50064" spans="3:3" ht="15.6" x14ac:dyDescent="0.3">
      <c r="C50064" s="227"/>
    </row>
    <row r="50065" spans="3:3" ht="15.6" x14ac:dyDescent="0.3">
      <c r="C50065" s="227"/>
    </row>
    <row r="50066" spans="3:3" ht="15.6" x14ac:dyDescent="0.3">
      <c r="C50066" s="227"/>
    </row>
    <row r="50067" spans="3:3" ht="15.6" x14ac:dyDescent="0.3">
      <c r="C50067" s="227"/>
    </row>
    <row r="50068" spans="3:3" ht="15.6" x14ac:dyDescent="0.3">
      <c r="C50068" s="227"/>
    </row>
    <row r="50069" spans="3:3" ht="15.6" x14ac:dyDescent="0.3">
      <c r="C50069" s="227"/>
    </row>
    <row r="50070" spans="3:3" ht="15.6" x14ac:dyDescent="0.3">
      <c r="C50070" s="227"/>
    </row>
    <row r="50071" spans="3:3" ht="15.6" x14ac:dyDescent="0.3">
      <c r="C50071" s="227"/>
    </row>
    <row r="50072" spans="3:3" ht="15.6" x14ac:dyDescent="0.3">
      <c r="C50072" s="227"/>
    </row>
    <row r="50073" spans="3:3" ht="15.6" x14ac:dyDescent="0.3">
      <c r="C50073" s="227"/>
    </row>
    <row r="50074" spans="3:3" ht="15.6" x14ac:dyDescent="0.3">
      <c r="C50074" s="227"/>
    </row>
    <row r="50075" spans="3:3" ht="15.6" x14ac:dyDescent="0.3">
      <c r="C50075" s="227"/>
    </row>
    <row r="50076" spans="3:3" ht="15.6" x14ac:dyDescent="0.3">
      <c r="C50076" s="227"/>
    </row>
    <row r="50077" spans="3:3" ht="15.6" x14ac:dyDescent="0.3">
      <c r="C50077" s="227"/>
    </row>
    <row r="50078" spans="3:3" ht="15.6" x14ac:dyDescent="0.3">
      <c r="C50078" s="227"/>
    </row>
    <row r="50079" spans="3:3" ht="15.6" x14ac:dyDescent="0.3">
      <c r="C50079" s="227"/>
    </row>
    <row r="50080" spans="3:3" ht="15.6" x14ac:dyDescent="0.3">
      <c r="C50080" s="227"/>
    </row>
    <row r="50081" spans="3:3" ht="15.6" x14ac:dyDescent="0.3">
      <c r="C50081" s="227"/>
    </row>
    <row r="50082" spans="3:3" ht="15.6" x14ac:dyDescent="0.3">
      <c r="C50082" s="227"/>
    </row>
    <row r="50083" spans="3:3" ht="15.6" x14ac:dyDescent="0.3">
      <c r="C50083" s="227"/>
    </row>
    <row r="50084" spans="3:3" ht="15.6" x14ac:dyDescent="0.3">
      <c r="C50084" s="227"/>
    </row>
    <row r="50085" spans="3:3" ht="15.6" x14ac:dyDescent="0.3">
      <c r="C50085" s="227"/>
    </row>
    <row r="50086" spans="3:3" ht="15.6" x14ac:dyDescent="0.3">
      <c r="C50086" s="227"/>
    </row>
    <row r="50087" spans="3:3" ht="15.6" x14ac:dyDescent="0.3">
      <c r="C50087" s="227"/>
    </row>
    <row r="50088" spans="3:3" ht="15.6" x14ac:dyDescent="0.3">
      <c r="C50088" s="227"/>
    </row>
    <row r="50089" spans="3:3" ht="15.6" x14ac:dyDescent="0.3">
      <c r="C50089" s="227"/>
    </row>
    <row r="50090" spans="3:3" ht="15.6" x14ac:dyDescent="0.3">
      <c r="C50090" s="227"/>
    </row>
    <row r="50091" spans="3:3" ht="15.6" x14ac:dyDescent="0.3">
      <c r="C50091" s="227"/>
    </row>
    <row r="50092" spans="3:3" ht="15.6" x14ac:dyDescent="0.3">
      <c r="C50092" s="227"/>
    </row>
    <row r="50093" spans="3:3" ht="15.6" x14ac:dyDescent="0.3">
      <c r="C50093" s="227"/>
    </row>
    <row r="50094" spans="3:3" ht="15.6" x14ac:dyDescent="0.3">
      <c r="C50094" s="227"/>
    </row>
    <row r="50095" spans="3:3" ht="15.6" x14ac:dyDescent="0.3">
      <c r="C50095" s="227"/>
    </row>
    <row r="50096" spans="3:3" ht="15.6" x14ac:dyDescent="0.3">
      <c r="C50096" s="227"/>
    </row>
    <row r="50097" spans="3:3" ht="15.6" x14ac:dyDescent="0.3">
      <c r="C50097" s="227"/>
    </row>
    <row r="50098" spans="3:3" ht="15.6" x14ac:dyDescent="0.3">
      <c r="C50098" s="227"/>
    </row>
    <row r="50099" spans="3:3" ht="15.6" x14ac:dyDescent="0.3">
      <c r="C50099" s="227"/>
    </row>
    <row r="50100" spans="3:3" ht="15.6" x14ac:dyDescent="0.3">
      <c r="C50100" s="227"/>
    </row>
    <row r="50101" spans="3:3" ht="15.6" x14ac:dyDescent="0.3">
      <c r="C50101" s="227"/>
    </row>
    <row r="50102" spans="3:3" ht="15.6" x14ac:dyDescent="0.3">
      <c r="C50102" s="227"/>
    </row>
    <row r="50103" spans="3:3" ht="15.6" x14ac:dyDescent="0.3">
      <c r="C50103" s="227"/>
    </row>
    <row r="50104" spans="3:3" ht="15.6" x14ac:dyDescent="0.3">
      <c r="C50104" s="227"/>
    </row>
    <row r="50105" spans="3:3" ht="15.6" x14ac:dyDescent="0.3">
      <c r="C50105" s="227"/>
    </row>
    <row r="50106" spans="3:3" ht="15.6" x14ac:dyDescent="0.3">
      <c r="C50106" s="227"/>
    </row>
    <row r="50107" spans="3:3" ht="15.6" x14ac:dyDescent="0.3">
      <c r="C50107" s="227"/>
    </row>
    <row r="50108" spans="3:3" ht="15.6" x14ac:dyDescent="0.3">
      <c r="C50108" s="227"/>
    </row>
    <row r="50109" spans="3:3" ht="15.6" x14ac:dyDescent="0.3">
      <c r="C50109" s="227"/>
    </row>
    <row r="50110" spans="3:3" ht="15.6" x14ac:dyDescent="0.3">
      <c r="C50110" s="227"/>
    </row>
    <row r="50111" spans="3:3" ht="15.6" x14ac:dyDescent="0.3">
      <c r="C50111" s="227"/>
    </row>
    <row r="50112" spans="3:3" ht="15.6" x14ac:dyDescent="0.3">
      <c r="C50112" s="227"/>
    </row>
    <row r="50113" spans="3:3" ht="15.6" x14ac:dyDescent="0.3">
      <c r="C50113" s="227"/>
    </row>
    <row r="50114" spans="3:3" ht="15.6" x14ac:dyDescent="0.3">
      <c r="C50114" s="227"/>
    </row>
    <row r="50115" spans="3:3" ht="15.6" x14ac:dyDescent="0.3">
      <c r="C50115" s="227"/>
    </row>
    <row r="50116" spans="3:3" ht="15.6" x14ac:dyDescent="0.3">
      <c r="C50116" s="227"/>
    </row>
    <row r="50117" spans="3:3" ht="15.6" x14ac:dyDescent="0.3">
      <c r="C50117" s="227"/>
    </row>
    <row r="50118" spans="3:3" ht="15.6" x14ac:dyDescent="0.3">
      <c r="C50118" s="227"/>
    </row>
    <row r="50119" spans="3:3" ht="15.6" x14ac:dyDescent="0.3">
      <c r="C50119" s="227"/>
    </row>
    <row r="50120" spans="3:3" ht="15.6" x14ac:dyDescent="0.3">
      <c r="C50120" s="227"/>
    </row>
    <row r="50121" spans="3:3" ht="15.6" x14ac:dyDescent="0.3">
      <c r="C50121" s="227"/>
    </row>
    <row r="50122" spans="3:3" ht="15.6" x14ac:dyDescent="0.3">
      <c r="C50122" s="227"/>
    </row>
    <row r="50123" spans="3:3" ht="15.6" x14ac:dyDescent="0.3">
      <c r="C50123" s="227"/>
    </row>
    <row r="50124" spans="3:3" ht="15.6" x14ac:dyDescent="0.3">
      <c r="C50124" s="227"/>
    </row>
    <row r="50125" spans="3:3" ht="15.6" x14ac:dyDescent="0.3">
      <c r="C50125" s="227"/>
    </row>
    <row r="50126" spans="3:3" ht="15.6" x14ac:dyDescent="0.3">
      <c r="C50126" s="227"/>
    </row>
    <row r="50127" spans="3:3" ht="15.6" x14ac:dyDescent="0.3">
      <c r="C50127" s="227"/>
    </row>
    <row r="50128" spans="3:3" ht="15.6" x14ac:dyDescent="0.3">
      <c r="C50128" s="227"/>
    </row>
    <row r="50129" spans="3:3" ht="15.6" x14ac:dyDescent="0.3">
      <c r="C50129" s="227"/>
    </row>
    <row r="50130" spans="3:3" ht="15.6" x14ac:dyDescent="0.3">
      <c r="C50130" s="227"/>
    </row>
    <row r="50131" spans="3:3" ht="15.6" x14ac:dyDescent="0.3">
      <c r="C50131" s="227"/>
    </row>
    <row r="50132" spans="3:3" ht="15.6" x14ac:dyDescent="0.3">
      <c r="C50132" s="227"/>
    </row>
    <row r="50133" spans="3:3" ht="15.6" x14ac:dyDescent="0.3">
      <c r="C50133" s="227"/>
    </row>
    <row r="50134" spans="3:3" ht="15.6" x14ac:dyDescent="0.3">
      <c r="C50134" s="227"/>
    </row>
    <row r="50135" spans="3:3" ht="15.6" x14ac:dyDescent="0.3">
      <c r="C50135" s="227"/>
    </row>
    <row r="50136" spans="3:3" ht="15.6" x14ac:dyDescent="0.3">
      <c r="C50136" s="227"/>
    </row>
    <row r="50137" spans="3:3" ht="15.6" x14ac:dyDescent="0.3">
      <c r="C50137" s="227"/>
    </row>
    <row r="50138" spans="3:3" ht="15.6" x14ac:dyDescent="0.3">
      <c r="C50138" s="227"/>
    </row>
    <row r="50139" spans="3:3" ht="15.6" x14ac:dyDescent="0.3">
      <c r="C50139" s="227"/>
    </row>
    <row r="50140" spans="3:3" ht="15.6" x14ac:dyDescent="0.3">
      <c r="C50140" s="227"/>
    </row>
    <row r="50141" spans="3:3" ht="15.6" x14ac:dyDescent="0.3">
      <c r="C50141" s="227"/>
    </row>
    <row r="50142" spans="3:3" ht="15.6" x14ac:dyDescent="0.3">
      <c r="C50142" s="227"/>
    </row>
    <row r="50143" spans="3:3" ht="15.6" x14ac:dyDescent="0.3">
      <c r="C50143" s="227"/>
    </row>
    <row r="50144" spans="3:3" ht="15.6" x14ac:dyDescent="0.3">
      <c r="C50144" s="227"/>
    </row>
    <row r="50145" spans="3:3" ht="15.6" x14ac:dyDescent="0.3">
      <c r="C50145" s="227"/>
    </row>
    <row r="50146" spans="3:3" ht="15.6" x14ac:dyDescent="0.3">
      <c r="C50146" s="227"/>
    </row>
    <row r="50147" spans="3:3" ht="15.6" x14ac:dyDescent="0.3">
      <c r="C50147" s="227"/>
    </row>
    <row r="50148" spans="3:3" ht="15.6" x14ac:dyDescent="0.3">
      <c r="C50148" s="227"/>
    </row>
    <row r="50149" spans="3:3" ht="15.6" x14ac:dyDescent="0.3">
      <c r="C50149" s="227"/>
    </row>
    <row r="50150" spans="3:3" ht="15.6" x14ac:dyDescent="0.3">
      <c r="C50150" s="227"/>
    </row>
    <row r="50151" spans="3:3" ht="15.6" x14ac:dyDescent="0.3">
      <c r="C50151" s="227"/>
    </row>
    <row r="50152" spans="3:3" ht="15.6" x14ac:dyDescent="0.3">
      <c r="C50152" s="227"/>
    </row>
    <row r="50153" spans="3:3" ht="15.6" x14ac:dyDescent="0.3">
      <c r="C50153" s="227"/>
    </row>
    <row r="50154" spans="3:3" ht="15.6" x14ac:dyDescent="0.3">
      <c r="C50154" s="227"/>
    </row>
    <row r="50155" spans="3:3" ht="15.6" x14ac:dyDescent="0.3">
      <c r="C50155" s="227"/>
    </row>
    <row r="50156" spans="3:3" ht="15.6" x14ac:dyDescent="0.3">
      <c r="C50156" s="227"/>
    </row>
    <row r="50157" spans="3:3" ht="15.6" x14ac:dyDescent="0.3">
      <c r="C50157" s="227"/>
    </row>
    <row r="50158" spans="3:3" ht="15.6" x14ac:dyDescent="0.3">
      <c r="C50158" s="227"/>
    </row>
    <row r="50159" spans="3:3" ht="15.6" x14ac:dyDescent="0.3">
      <c r="C50159" s="227"/>
    </row>
    <row r="50160" spans="3:3" ht="15.6" x14ac:dyDescent="0.3">
      <c r="C50160" s="227"/>
    </row>
    <row r="50161" spans="3:3" ht="15.6" x14ac:dyDescent="0.3">
      <c r="C50161" s="227"/>
    </row>
    <row r="50162" spans="3:3" ht="15.6" x14ac:dyDescent="0.3">
      <c r="C50162" s="227"/>
    </row>
    <row r="50163" spans="3:3" ht="15.6" x14ac:dyDescent="0.3">
      <c r="C50163" s="227"/>
    </row>
    <row r="50164" spans="3:3" ht="15.6" x14ac:dyDescent="0.3">
      <c r="C50164" s="227"/>
    </row>
    <row r="50165" spans="3:3" ht="15.6" x14ac:dyDescent="0.3">
      <c r="C50165" s="227"/>
    </row>
    <row r="50166" spans="3:3" ht="15.6" x14ac:dyDescent="0.3">
      <c r="C50166" s="227"/>
    </row>
    <row r="50167" spans="3:3" ht="15.6" x14ac:dyDescent="0.3">
      <c r="C50167" s="227"/>
    </row>
    <row r="50168" spans="3:3" ht="15.6" x14ac:dyDescent="0.3">
      <c r="C50168" s="227"/>
    </row>
    <row r="50169" spans="3:3" ht="15.6" x14ac:dyDescent="0.3">
      <c r="C50169" s="227"/>
    </row>
    <row r="50170" spans="3:3" ht="15.6" x14ac:dyDescent="0.3">
      <c r="C50170" s="227"/>
    </row>
    <row r="50171" spans="3:3" ht="15.6" x14ac:dyDescent="0.3">
      <c r="C50171" s="227"/>
    </row>
    <row r="50172" spans="3:3" ht="15.6" x14ac:dyDescent="0.3">
      <c r="C50172" s="227"/>
    </row>
    <row r="50173" spans="3:3" ht="15.6" x14ac:dyDescent="0.3">
      <c r="C50173" s="227"/>
    </row>
    <row r="50174" spans="3:3" ht="15.6" x14ac:dyDescent="0.3">
      <c r="C50174" s="227"/>
    </row>
    <row r="50175" spans="3:3" ht="15.6" x14ac:dyDescent="0.3">
      <c r="C50175" s="227"/>
    </row>
    <row r="50176" spans="3:3" ht="15.6" x14ac:dyDescent="0.3">
      <c r="C50176" s="227"/>
    </row>
    <row r="50177" spans="3:3" ht="15.6" x14ac:dyDescent="0.3">
      <c r="C50177" s="227"/>
    </row>
    <row r="50178" spans="3:3" ht="15.6" x14ac:dyDescent="0.3">
      <c r="C50178" s="227"/>
    </row>
    <row r="50179" spans="3:3" ht="15.6" x14ac:dyDescent="0.3">
      <c r="C50179" s="227"/>
    </row>
    <row r="50180" spans="3:3" ht="15.6" x14ac:dyDescent="0.3">
      <c r="C50180" s="227"/>
    </row>
    <row r="50181" spans="3:3" ht="15.6" x14ac:dyDescent="0.3">
      <c r="C50181" s="227"/>
    </row>
    <row r="50182" spans="3:3" ht="15.6" x14ac:dyDescent="0.3">
      <c r="C50182" s="227"/>
    </row>
    <row r="50183" spans="3:3" ht="15.6" x14ac:dyDescent="0.3">
      <c r="C50183" s="227"/>
    </row>
    <row r="50184" spans="3:3" ht="15.6" x14ac:dyDescent="0.3">
      <c r="C50184" s="227"/>
    </row>
    <row r="50185" spans="3:3" ht="15.6" x14ac:dyDescent="0.3">
      <c r="C50185" s="227"/>
    </row>
    <row r="50186" spans="3:3" ht="15.6" x14ac:dyDescent="0.3">
      <c r="C50186" s="227"/>
    </row>
    <row r="50187" spans="3:3" ht="15.6" x14ac:dyDescent="0.3">
      <c r="C50187" s="227"/>
    </row>
    <row r="50188" spans="3:3" ht="15.6" x14ac:dyDescent="0.3">
      <c r="C50188" s="227"/>
    </row>
    <row r="50189" spans="3:3" ht="15.6" x14ac:dyDescent="0.3">
      <c r="C50189" s="227"/>
    </row>
    <row r="50190" spans="3:3" ht="15.6" x14ac:dyDescent="0.3">
      <c r="C50190" s="227"/>
    </row>
    <row r="50191" spans="3:3" ht="15.6" x14ac:dyDescent="0.3">
      <c r="C50191" s="227"/>
    </row>
    <row r="50192" spans="3:3" ht="15.6" x14ac:dyDescent="0.3">
      <c r="C50192" s="227"/>
    </row>
    <row r="50193" spans="3:3" ht="15.6" x14ac:dyDescent="0.3">
      <c r="C50193" s="227"/>
    </row>
    <row r="50194" spans="3:3" ht="15.6" x14ac:dyDescent="0.3">
      <c r="C50194" s="227"/>
    </row>
    <row r="50195" spans="3:3" ht="15.6" x14ac:dyDescent="0.3">
      <c r="C50195" s="227"/>
    </row>
    <row r="50196" spans="3:3" ht="15.6" x14ac:dyDescent="0.3">
      <c r="C50196" s="227"/>
    </row>
    <row r="50197" spans="3:3" ht="15.6" x14ac:dyDescent="0.3">
      <c r="C50197" s="227"/>
    </row>
    <row r="50198" spans="3:3" ht="15.6" x14ac:dyDescent="0.3">
      <c r="C50198" s="227"/>
    </row>
    <row r="50199" spans="3:3" ht="15.6" x14ac:dyDescent="0.3">
      <c r="C50199" s="227"/>
    </row>
    <row r="50200" spans="3:3" ht="15.6" x14ac:dyDescent="0.3">
      <c r="C50200" s="227"/>
    </row>
    <row r="50201" spans="3:3" ht="15.6" x14ac:dyDescent="0.3">
      <c r="C50201" s="227"/>
    </row>
    <row r="50202" spans="3:3" ht="15.6" x14ac:dyDescent="0.3">
      <c r="C50202" s="227"/>
    </row>
    <row r="50203" spans="3:3" ht="15.6" x14ac:dyDescent="0.3">
      <c r="C50203" s="227"/>
    </row>
    <row r="50204" spans="3:3" ht="15.6" x14ac:dyDescent="0.3">
      <c r="C50204" s="227"/>
    </row>
    <row r="50205" spans="3:3" ht="15.6" x14ac:dyDescent="0.3">
      <c r="C50205" s="227"/>
    </row>
    <row r="50206" spans="3:3" ht="15.6" x14ac:dyDescent="0.3">
      <c r="C50206" s="227"/>
    </row>
    <row r="50207" spans="3:3" ht="15.6" x14ac:dyDescent="0.3">
      <c r="C50207" s="227"/>
    </row>
    <row r="50208" spans="3:3" ht="15.6" x14ac:dyDescent="0.3">
      <c r="C50208" s="227"/>
    </row>
    <row r="50209" spans="3:3" ht="15.6" x14ac:dyDescent="0.3">
      <c r="C50209" s="227"/>
    </row>
    <row r="50210" spans="3:3" ht="15.6" x14ac:dyDescent="0.3">
      <c r="C50210" s="227"/>
    </row>
    <row r="50211" spans="3:3" ht="15.6" x14ac:dyDescent="0.3">
      <c r="C50211" s="227"/>
    </row>
    <row r="50212" spans="3:3" ht="15.6" x14ac:dyDescent="0.3">
      <c r="C50212" s="227"/>
    </row>
    <row r="50213" spans="3:3" ht="15.6" x14ac:dyDescent="0.3">
      <c r="C50213" s="227"/>
    </row>
    <row r="50214" spans="3:3" ht="15.6" x14ac:dyDescent="0.3">
      <c r="C50214" s="227"/>
    </row>
    <row r="50215" spans="3:3" ht="15.6" x14ac:dyDescent="0.3">
      <c r="C50215" s="227"/>
    </row>
    <row r="50216" spans="3:3" ht="15.6" x14ac:dyDescent="0.3">
      <c r="C50216" s="227"/>
    </row>
    <row r="50217" spans="3:3" ht="15.6" x14ac:dyDescent="0.3">
      <c r="C50217" s="227"/>
    </row>
    <row r="50218" spans="3:3" ht="15.6" x14ac:dyDescent="0.3">
      <c r="C50218" s="227"/>
    </row>
    <row r="50219" spans="3:3" ht="15.6" x14ac:dyDescent="0.3">
      <c r="C50219" s="227"/>
    </row>
    <row r="50220" spans="3:3" ht="15.6" x14ac:dyDescent="0.3">
      <c r="C50220" s="227"/>
    </row>
    <row r="50221" spans="3:3" ht="15.6" x14ac:dyDescent="0.3">
      <c r="C50221" s="227"/>
    </row>
    <row r="50222" spans="3:3" ht="15.6" x14ac:dyDescent="0.3">
      <c r="C50222" s="227"/>
    </row>
    <row r="50223" spans="3:3" ht="15.6" x14ac:dyDescent="0.3">
      <c r="C50223" s="227"/>
    </row>
    <row r="50224" spans="3:3" ht="15.6" x14ac:dyDescent="0.3">
      <c r="C50224" s="227"/>
    </row>
    <row r="50225" spans="3:3" ht="15.6" x14ac:dyDescent="0.3">
      <c r="C50225" s="227"/>
    </row>
    <row r="50226" spans="3:3" ht="15.6" x14ac:dyDescent="0.3">
      <c r="C50226" s="227"/>
    </row>
    <row r="50227" spans="3:3" ht="15.6" x14ac:dyDescent="0.3">
      <c r="C50227" s="227"/>
    </row>
    <row r="50228" spans="3:3" ht="15.6" x14ac:dyDescent="0.3">
      <c r="C50228" s="227"/>
    </row>
    <row r="50229" spans="3:3" ht="15.6" x14ac:dyDescent="0.3">
      <c r="C50229" s="227"/>
    </row>
    <row r="50230" spans="3:3" ht="15.6" x14ac:dyDescent="0.3">
      <c r="C50230" s="227"/>
    </row>
    <row r="50231" spans="3:3" ht="15.6" x14ac:dyDescent="0.3">
      <c r="C50231" s="227"/>
    </row>
    <row r="50232" spans="3:3" ht="15.6" x14ac:dyDescent="0.3">
      <c r="C50232" s="227"/>
    </row>
    <row r="50233" spans="3:3" ht="15.6" x14ac:dyDescent="0.3">
      <c r="C50233" s="227"/>
    </row>
    <row r="50234" spans="3:3" ht="15.6" x14ac:dyDescent="0.3">
      <c r="C50234" s="227"/>
    </row>
    <row r="50235" spans="3:3" ht="15.6" x14ac:dyDescent="0.3">
      <c r="C50235" s="227"/>
    </row>
    <row r="50236" spans="3:3" ht="15.6" x14ac:dyDescent="0.3">
      <c r="C50236" s="227"/>
    </row>
    <row r="50237" spans="3:3" ht="15.6" x14ac:dyDescent="0.3">
      <c r="C50237" s="227"/>
    </row>
    <row r="50238" spans="3:3" ht="15.6" x14ac:dyDescent="0.3">
      <c r="C50238" s="227"/>
    </row>
    <row r="50239" spans="3:3" ht="15.6" x14ac:dyDescent="0.3">
      <c r="C50239" s="227"/>
    </row>
    <row r="50240" spans="3:3" ht="15.6" x14ac:dyDescent="0.3">
      <c r="C50240" s="227"/>
    </row>
    <row r="50241" spans="3:3" ht="15.6" x14ac:dyDescent="0.3">
      <c r="C50241" s="227"/>
    </row>
    <row r="50242" spans="3:3" ht="15.6" x14ac:dyDescent="0.3">
      <c r="C50242" s="227"/>
    </row>
    <row r="50243" spans="3:3" ht="15.6" x14ac:dyDescent="0.3">
      <c r="C50243" s="227"/>
    </row>
    <row r="50244" spans="3:3" ht="15.6" x14ac:dyDescent="0.3">
      <c r="C50244" s="227"/>
    </row>
    <row r="50245" spans="3:3" ht="15.6" x14ac:dyDescent="0.3">
      <c r="C50245" s="227"/>
    </row>
    <row r="50246" spans="3:3" ht="15.6" x14ac:dyDescent="0.3">
      <c r="C50246" s="227"/>
    </row>
    <row r="50247" spans="3:3" ht="15.6" x14ac:dyDescent="0.3">
      <c r="C50247" s="227"/>
    </row>
    <row r="50248" spans="3:3" ht="15.6" x14ac:dyDescent="0.3">
      <c r="C50248" s="227"/>
    </row>
    <row r="50249" spans="3:3" ht="15.6" x14ac:dyDescent="0.3">
      <c r="C50249" s="227"/>
    </row>
    <row r="50250" spans="3:3" ht="15.6" x14ac:dyDescent="0.3">
      <c r="C50250" s="227"/>
    </row>
    <row r="50251" spans="3:3" ht="15.6" x14ac:dyDescent="0.3">
      <c r="C50251" s="227"/>
    </row>
    <row r="50252" spans="3:3" ht="15.6" x14ac:dyDescent="0.3">
      <c r="C50252" s="227"/>
    </row>
    <row r="50253" spans="3:3" ht="15.6" x14ac:dyDescent="0.3">
      <c r="C50253" s="227"/>
    </row>
    <row r="50254" spans="3:3" ht="15.6" x14ac:dyDescent="0.3">
      <c r="C50254" s="227"/>
    </row>
    <row r="50255" spans="3:3" ht="15.6" x14ac:dyDescent="0.3">
      <c r="C50255" s="227"/>
    </row>
    <row r="50256" spans="3:3" ht="15.6" x14ac:dyDescent="0.3">
      <c r="C50256" s="227"/>
    </row>
    <row r="50257" spans="3:3" ht="15.6" x14ac:dyDescent="0.3">
      <c r="C50257" s="227"/>
    </row>
    <row r="50258" spans="3:3" ht="15.6" x14ac:dyDescent="0.3">
      <c r="C50258" s="227"/>
    </row>
    <row r="50259" spans="3:3" ht="15.6" x14ac:dyDescent="0.3">
      <c r="C50259" s="227"/>
    </row>
    <row r="50260" spans="3:3" ht="15.6" x14ac:dyDescent="0.3">
      <c r="C50260" s="227"/>
    </row>
    <row r="50261" spans="3:3" ht="15.6" x14ac:dyDescent="0.3">
      <c r="C50261" s="227"/>
    </row>
    <row r="50262" spans="3:3" ht="15.6" x14ac:dyDescent="0.3">
      <c r="C50262" s="227"/>
    </row>
    <row r="50263" spans="3:3" ht="15.6" x14ac:dyDescent="0.3">
      <c r="C50263" s="227"/>
    </row>
    <row r="50264" spans="3:3" ht="15.6" x14ac:dyDescent="0.3">
      <c r="C50264" s="227"/>
    </row>
    <row r="50265" spans="3:3" ht="15.6" x14ac:dyDescent="0.3">
      <c r="C50265" s="227"/>
    </row>
    <row r="50266" spans="3:3" ht="15.6" x14ac:dyDescent="0.3">
      <c r="C50266" s="227"/>
    </row>
    <row r="50267" spans="3:3" ht="15.6" x14ac:dyDescent="0.3">
      <c r="C50267" s="227"/>
    </row>
    <row r="50268" spans="3:3" ht="15.6" x14ac:dyDescent="0.3">
      <c r="C50268" s="227"/>
    </row>
    <row r="50269" spans="3:3" ht="15.6" x14ac:dyDescent="0.3">
      <c r="C50269" s="227"/>
    </row>
    <row r="50270" spans="3:3" ht="15.6" x14ac:dyDescent="0.3">
      <c r="C50270" s="227"/>
    </row>
    <row r="50271" spans="3:3" ht="15.6" x14ac:dyDescent="0.3">
      <c r="C50271" s="227"/>
    </row>
    <row r="50272" spans="3:3" ht="15.6" x14ac:dyDescent="0.3">
      <c r="C50272" s="227"/>
    </row>
    <row r="50273" spans="3:3" ht="15.6" x14ac:dyDescent="0.3">
      <c r="C50273" s="227"/>
    </row>
    <row r="50274" spans="3:3" ht="15.6" x14ac:dyDescent="0.3">
      <c r="C50274" s="227"/>
    </row>
    <row r="50275" spans="3:3" ht="15.6" x14ac:dyDescent="0.3">
      <c r="C50275" s="227"/>
    </row>
    <row r="50276" spans="3:3" ht="15.6" x14ac:dyDescent="0.3">
      <c r="C50276" s="227"/>
    </row>
    <row r="50277" spans="3:3" ht="15.6" x14ac:dyDescent="0.3">
      <c r="C50277" s="227"/>
    </row>
    <row r="50278" spans="3:3" ht="15.6" x14ac:dyDescent="0.3">
      <c r="C50278" s="227"/>
    </row>
    <row r="50279" spans="3:3" ht="15.6" x14ac:dyDescent="0.3">
      <c r="C50279" s="227"/>
    </row>
    <row r="50280" spans="3:3" ht="15.6" x14ac:dyDescent="0.3">
      <c r="C50280" s="227"/>
    </row>
    <row r="50281" spans="3:3" ht="15.6" x14ac:dyDescent="0.3">
      <c r="C50281" s="227"/>
    </row>
    <row r="50282" spans="3:3" ht="15.6" x14ac:dyDescent="0.3">
      <c r="C50282" s="227"/>
    </row>
    <row r="50283" spans="3:3" ht="15.6" x14ac:dyDescent="0.3">
      <c r="C50283" s="227"/>
    </row>
    <row r="50284" spans="3:3" ht="15.6" x14ac:dyDescent="0.3">
      <c r="C50284" s="227"/>
    </row>
    <row r="50285" spans="3:3" ht="15.6" x14ac:dyDescent="0.3">
      <c r="C50285" s="227"/>
    </row>
    <row r="50286" spans="3:3" ht="15.6" x14ac:dyDescent="0.3">
      <c r="C50286" s="227"/>
    </row>
    <row r="50287" spans="3:3" ht="15.6" x14ac:dyDescent="0.3">
      <c r="C50287" s="227"/>
    </row>
    <row r="50288" spans="3:3" ht="15.6" x14ac:dyDescent="0.3">
      <c r="C50288" s="227"/>
    </row>
    <row r="50289" spans="3:3" ht="15.6" x14ac:dyDescent="0.3">
      <c r="C50289" s="227"/>
    </row>
    <row r="50290" spans="3:3" ht="15.6" x14ac:dyDescent="0.3">
      <c r="C50290" s="227"/>
    </row>
    <row r="50291" spans="3:3" ht="15.6" x14ac:dyDescent="0.3">
      <c r="C50291" s="227"/>
    </row>
    <row r="50292" spans="3:3" ht="15.6" x14ac:dyDescent="0.3">
      <c r="C50292" s="227"/>
    </row>
    <row r="50293" spans="3:3" ht="15.6" x14ac:dyDescent="0.3">
      <c r="C50293" s="227"/>
    </row>
    <row r="50294" spans="3:3" ht="15.6" x14ac:dyDescent="0.3">
      <c r="C50294" s="227"/>
    </row>
    <row r="50295" spans="3:3" ht="15.6" x14ac:dyDescent="0.3">
      <c r="C50295" s="227"/>
    </row>
    <row r="50296" spans="3:3" ht="15.6" x14ac:dyDescent="0.3">
      <c r="C50296" s="227"/>
    </row>
    <row r="50297" spans="3:3" ht="15.6" x14ac:dyDescent="0.3">
      <c r="C50297" s="227"/>
    </row>
    <row r="50298" spans="3:3" ht="15.6" x14ac:dyDescent="0.3">
      <c r="C50298" s="227"/>
    </row>
    <row r="50299" spans="3:3" ht="15.6" x14ac:dyDescent="0.3">
      <c r="C50299" s="227"/>
    </row>
    <row r="50300" spans="3:3" ht="15.6" x14ac:dyDescent="0.3">
      <c r="C50300" s="227"/>
    </row>
    <row r="50301" spans="3:3" ht="15.6" x14ac:dyDescent="0.3">
      <c r="C50301" s="227"/>
    </row>
    <row r="50302" spans="3:3" ht="15.6" x14ac:dyDescent="0.3">
      <c r="C50302" s="227"/>
    </row>
    <row r="50303" spans="3:3" ht="15.6" x14ac:dyDescent="0.3">
      <c r="C50303" s="227"/>
    </row>
    <row r="50304" spans="3:3" ht="15.6" x14ac:dyDescent="0.3">
      <c r="C50304" s="227"/>
    </row>
    <row r="50305" spans="3:3" ht="15.6" x14ac:dyDescent="0.3">
      <c r="C50305" s="227"/>
    </row>
    <row r="50306" spans="3:3" ht="15.6" x14ac:dyDescent="0.3">
      <c r="C50306" s="227"/>
    </row>
    <row r="50307" spans="3:3" ht="15.6" x14ac:dyDescent="0.3">
      <c r="C50307" s="227"/>
    </row>
    <row r="50308" spans="3:3" ht="15.6" x14ac:dyDescent="0.3">
      <c r="C50308" s="227"/>
    </row>
    <row r="50309" spans="3:3" ht="15.6" x14ac:dyDescent="0.3">
      <c r="C50309" s="227"/>
    </row>
    <row r="50310" spans="3:3" ht="15.6" x14ac:dyDescent="0.3">
      <c r="C50310" s="227"/>
    </row>
    <row r="50311" spans="3:3" ht="15.6" x14ac:dyDescent="0.3">
      <c r="C50311" s="227"/>
    </row>
    <row r="50312" spans="3:3" ht="15.6" x14ac:dyDescent="0.3">
      <c r="C50312" s="227"/>
    </row>
    <row r="50313" spans="3:3" ht="15.6" x14ac:dyDescent="0.3">
      <c r="C50313" s="227"/>
    </row>
    <row r="50314" spans="3:3" ht="15.6" x14ac:dyDescent="0.3">
      <c r="C50314" s="227"/>
    </row>
    <row r="50315" spans="3:3" ht="15.6" x14ac:dyDescent="0.3">
      <c r="C50315" s="227"/>
    </row>
    <row r="50316" spans="3:3" ht="15.6" x14ac:dyDescent="0.3">
      <c r="C50316" s="227"/>
    </row>
    <row r="50317" spans="3:3" ht="15.6" x14ac:dyDescent="0.3">
      <c r="C50317" s="227"/>
    </row>
    <row r="50318" spans="3:3" ht="15.6" x14ac:dyDescent="0.3">
      <c r="C50318" s="227"/>
    </row>
    <row r="50319" spans="3:3" ht="15.6" x14ac:dyDescent="0.3">
      <c r="C50319" s="227"/>
    </row>
    <row r="50320" spans="3:3" ht="15.6" x14ac:dyDescent="0.3">
      <c r="C50320" s="227"/>
    </row>
    <row r="50321" spans="3:3" ht="15.6" x14ac:dyDescent="0.3">
      <c r="C50321" s="227"/>
    </row>
    <row r="50322" spans="3:3" ht="15.6" x14ac:dyDescent="0.3">
      <c r="C50322" s="227"/>
    </row>
    <row r="50323" spans="3:3" ht="15.6" x14ac:dyDescent="0.3">
      <c r="C50323" s="227"/>
    </row>
    <row r="50324" spans="3:3" ht="15.6" x14ac:dyDescent="0.3">
      <c r="C50324" s="227"/>
    </row>
    <row r="50325" spans="3:3" ht="15.6" x14ac:dyDescent="0.3">
      <c r="C50325" s="227"/>
    </row>
    <row r="50326" spans="3:3" ht="15.6" x14ac:dyDescent="0.3">
      <c r="C50326" s="227"/>
    </row>
    <row r="50327" spans="3:3" ht="15.6" x14ac:dyDescent="0.3">
      <c r="C50327" s="227"/>
    </row>
    <row r="50328" spans="3:3" ht="15.6" x14ac:dyDescent="0.3">
      <c r="C50328" s="227"/>
    </row>
    <row r="50329" spans="3:3" ht="15.6" x14ac:dyDescent="0.3">
      <c r="C50329" s="227"/>
    </row>
    <row r="50330" spans="3:3" ht="15.6" x14ac:dyDescent="0.3">
      <c r="C50330" s="227"/>
    </row>
    <row r="50331" spans="3:3" ht="15.6" x14ac:dyDescent="0.3">
      <c r="C50331" s="227"/>
    </row>
    <row r="50332" spans="3:3" ht="15.6" x14ac:dyDescent="0.3">
      <c r="C50332" s="227"/>
    </row>
    <row r="50333" spans="3:3" ht="15.6" x14ac:dyDescent="0.3">
      <c r="C50333" s="227"/>
    </row>
    <row r="50334" spans="3:3" ht="15.6" x14ac:dyDescent="0.3">
      <c r="C50334" s="227"/>
    </row>
    <row r="50335" spans="3:3" ht="15.6" x14ac:dyDescent="0.3">
      <c r="C50335" s="227"/>
    </row>
    <row r="50336" spans="3:3" ht="15.6" x14ac:dyDescent="0.3">
      <c r="C50336" s="227"/>
    </row>
    <row r="50337" spans="3:3" ht="15.6" x14ac:dyDescent="0.3">
      <c r="C50337" s="227"/>
    </row>
    <row r="50338" spans="3:3" ht="15.6" x14ac:dyDescent="0.3">
      <c r="C50338" s="227"/>
    </row>
    <row r="50339" spans="3:3" ht="15.6" x14ac:dyDescent="0.3">
      <c r="C50339" s="227"/>
    </row>
    <row r="50340" spans="3:3" ht="15.6" x14ac:dyDescent="0.3">
      <c r="C50340" s="227"/>
    </row>
    <row r="50341" spans="3:3" ht="15.6" x14ac:dyDescent="0.3">
      <c r="C50341" s="227"/>
    </row>
    <row r="50342" spans="3:3" ht="15.6" x14ac:dyDescent="0.3">
      <c r="C50342" s="227"/>
    </row>
    <row r="50343" spans="3:3" ht="15.6" x14ac:dyDescent="0.3">
      <c r="C50343" s="227"/>
    </row>
    <row r="50344" spans="3:3" ht="15.6" x14ac:dyDescent="0.3">
      <c r="C50344" s="227"/>
    </row>
    <row r="50345" spans="3:3" ht="15.6" x14ac:dyDescent="0.3">
      <c r="C50345" s="227"/>
    </row>
    <row r="50346" spans="3:3" ht="15.6" x14ac:dyDescent="0.3">
      <c r="C50346" s="227"/>
    </row>
    <row r="50347" spans="3:3" ht="15.6" x14ac:dyDescent="0.3">
      <c r="C50347" s="227"/>
    </row>
    <row r="50348" spans="3:3" ht="15.6" x14ac:dyDescent="0.3">
      <c r="C50348" s="227"/>
    </row>
    <row r="50349" spans="3:3" ht="15.6" x14ac:dyDescent="0.3">
      <c r="C50349" s="227"/>
    </row>
    <row r="50350" spans="3:3" ht="15.6" x14ac:dyDescent="0.3">
      <c r="C50350" s="227"/>
    </row>
    <row r="50351" spans="3:3" ht="15.6" x14ac:dyDescent="0.3">
      <c r="C50351" s="227"/>
    </row>
    <row r="50352" spans="3:3" ht="15.6" x14ac:dyDescent="0.3">
      <c r="C50352" s="227"/>
    </row>
    <row r="50353" spans="3:3" ht="15.6" x14ac:dyDescent="0.3">
      <c r="C50353" s="227"/>
    </row>
    <row r="50354" spans="3:3" ht="15.6" x14ac:dyDescent="0.3">
      <c r="C50354" s="227"/>
    </row>
    <row r="50355" spans="3:3" ht="15.6" x14ac:dyDescent="0.3">
      <c r="C50355" s="227"/>
    </row>
    <row r="50356" spans="3:3" ht="15.6" x14ac:dyDescent="0.3">
      <c r="C50356" s="227"/>
    </row>
    <row r="50357" spans="3:3" ht="15.6" x14ac:dyDescent="0.3">
      <c r="C50357" s="227"/>
    </row>
    <row r="50358" spans="3:3" ht="15.6" x14ac:dyDescent="0.3">
      <c r="C50358" s="227"/>
    </row>
    <row r="50359" spans="3:3" ht="15.6" x14ac:dyDescent="0.3">
      <c r="C50359" s="227"/>
    </row>
    <row r="50360" spans="3:3" ht="15.6" x14ac:dyDescent="0.3">
      <c r="C50360" s="227"/>
    </row>
    <row r="50361" spans="3:3" ht="15.6" x14ac:dyDescent="0.3">
      <c r="C50361" s="227"/>
    </row>
    <row r="50362" spans="3:3" ht="15.6" x14ac:dyDescent="0.3">
      <c r="C50362" s="227"/>
    </row>
    <row r="50363" spans="3:3" ht="15.6" x14ac:dyDescent="0.3">
      <c r="C50363" s="227"/>
    </row>
    <row r="50364" spans="3:3" ht="15.6" x14ac:dyDescent="0.3">
      <c r="C50364" s="227"/>
    </row>
    <row r="50365" spans="3:3" ht="15.6" x14ac:dyDescent="0.3">
      <c r="C50365" s="227"/>
    </row>
    <row r="50366" spans="3:3" ht="15.6" x14ac:dyDescent="0.3">
      <c r="C50366" s="227"/>
    </row>
    <row r="50367" spans="3:3" ht="15.6" x14ac:dyDescent="0.3">
      <c r="C50367" s="227"/>
    </row>
    <row r="50368" spans="3:3" ht="15.6" x14ac:dyDescent="0.3">
      <c r="C50368" s="227"/>
    </row>
    <row r="50369" spans="3:3" ht="15.6" x14ac:dyDescent="0.3">
      <c r="C50369" s="227"/>
    </row>
    <row r="50370" spans="3:3" ht="15.6" x14ac:dyDescent="0.3">
      <c r="C50370" s="227"/>
    </row>
    <row r="50371" spans="3:3" ht="15.6" x14ac:dyDescent="0.3">
      <c r="C50371" s="227"/>
    </row>
    <row r="50372" spans="3:3" ht="15.6" x14ac:dyDescent="0.3">
      <c r="C50372" s="227"/>
    </row>
    <row r="50373" spans="3:3" ht="15.6" x14ac:dyDescent="0.3">
      <c r="C50373" s="227"/>
    </row>
    <row r="50374" spans="3:3" ht="15.6" x14ac:dyDescent="0.3">
      <c r="C50374" s="227"/>
    </row>
    <row r="50375" spans="3:3" ht="15.6" x14ac:dyDescent="0.3">
      <c r="C50375" s="227"/>
    </row>
    <row r="50376" spans="3:3" ht="15.6" x14ac:dyDescent="0.3">
      <c r="C50376" s="227"/>
    </row>
    <row r="50377" spans="3:3" ht="15.6" x14ac:dyDescent="0.3">
      <c r="C50377" s="227"/>
    </row>
    <row r="50378" spans="3:3" ht="15.6" x14ac:dyDescent="0.3">
      <c r="C50378" s="227"/>
    </row>
    <row r="50379" spans="3:3" ht="15.6" x14ac:dyDescent="0.3">
      <c r="C50379" s="227"/>
    </row>
    <row r="50380" spans="3:3" ht="15.6" x14ac:dyDescent="0.3">
      <c r="C50380" s="227"/>
    </row>
    <row r="50381" spans="3:3" ht="15.6" x14ac:dyDescent="0.3">
      <c r="C50381" s="227"/>
    </row>
    <row r="50382" spans="3:3" ht="15.6" x14ac:dyDescent="0.3">
      <c r="C50382" s="227"/>
    </row>
    <row r="50383" spans="3:3" ht="15.6" x14ac:dyDescent="0.3">
      <c r="C50383" s="227"/>
    </row>
    <row r="50384" spans="3:3" ht="15.6" x14ac:dyDescent="0.3">
      <c r="C50384" s="227"/>
    </row>
    <row r="50385" spans="3:3" ht="15.6" x14ac:dyDescent="0.3">
      <c r="C50385" s="227"/>
    </row>
    <row r="50386" spans="3:3" ht="15.6" x14ac:dyDescent="0.3">
      <c r="C50386" s="227"/>
    </row>
    <row r="50387" spans="3:3" ht="15.6" x14ac:dyDescent="0.3">
      <c r="C50387" s="227"/>
    </row>
    <row r="50388" spans="3:3" ht="15.6" x14ac:dyDescent="0.3">
      <c r="C50388" s="227"/>
    </row>
    <row r="50389" spans="3:3" ht="15.6" x14ac:dyDescent="0.3">
      <c r="C50389" s="227"/>
    </row>
    <row r="50390" spans="3:3" ht="15.6" x14ac:dyDescent="0.3">
      <c r="C50390" s="227"/>
    </row>
    <row r="50391" spans="3:3" ht="15.6" x14ac:dyDescent="0.3">
      <c r="C50391" s="227"/>
    </row>
    <row r="50392" spans="3:3" ht="15.6" x14ac:dyDescent="0.3">
      <c r="C50392" s="227"/>
    </row>
    <row r="50393" spans="3:3" ht="15.6" x14ac:dyDescent="0.3">
      <c r="C50393" s="227"/>
    </row>
    <row r="50394" spans="3:3" ht="15.6" x14ac:dyDescent="0.3">
      <c r="C50394" s="227"/>
    </row>
    <row r="50395" spans="3:3" ht="15.6" x14ac:dyDescent="0.3">
      <c r="C50395" s="227"/>
    </row>
    <row r="50396" spans="3:3" ht="15.6" x14ac:dyDescent="0.3">
      <c r="C50396" s="227"/>
    </row>
    <row r="50397" spans="3:3" ht="15.6" x14ac:dyDescent="0.3">
      <c r="C50397" s="227"/>
    </row>
    <row r="50398" spans="3:3" ht="15.6" x14ac:dyDescent="0.3">
      <c r="C50398" s="227"/>
    </row>
    <row r="50399" spans="3:3" ht="15.6" x14ac:dyDescent="0.3">
      <c r="C50399" s="227"/>
    </row>
    <row r="50400" spans="3:3" ht="15.6" x14ac:dyDescent="0.3">
      <c r="C50400" s="227"/>
    </row>
    <row r="50401" spans="3:3" ht="15.6" x14ac:dyDescent="0.3">
      <c r="C50401" s="227"/>
    </row>
    <row r="50402" spans="3:3" ht="15.6" x14ac:dyDescent="0.3">
      <c r="C50402" s="227"/>
    </row>
    <row r="50403" spans="3:3" ht="15.6" x14ac:dyDescent="0.3">
      <c r="C50403" s="227"/>
    </row>
    <row r="50404" spans="3:3" ht="15.6" x14ac:dyDescent="0.3">
      <c r="C50404" s="227"/>
    </row>
    <row r="50405" spans="3:3" ht="15.6" x14ac:dyDescent="0.3">
      <c r="C50405" s="227"/>
    </row>
    <row r="50406" spans="3:3" ht="15.6" x14ac:dyDescent="0.3">
      <c r="C50406" s="227"/>
    </row>
    <row r="50407" spans="3:3" ht="15.6" x14ac:dyDescent="0.3">
      <c r="C50407" s="227"/>
    </row>
    <row r="50408" spans="3:3" ht="15.6" x14ac:dyDescent="0.3">
      <c r="C50408" s="227"/>
    </row>
    <row r="50409" spans="3:3" ht="15.6" x14ac:dyDescent="0.3">
      <c r="C50409" s="227"/>
    </row>
    <row r="50410" spans="3:3" ht="15.6" x14ac:dyDescent="0.3">
      <c r="C50410" s="227"/>
    </row>
    <row r="50411" spans="3:3" ht="15.6" x14ac:dyDescent="0.3">
      <c r="C50411" s="227"/>
    </row>
    <row r="50412" spans="3:3" ht="15.6" x14ac:dyDescent="0.3">
      <c r="C50412" s="227"/>
    </row>
    <row r="50413" spans="3:3" ht="15.6" x14ac:dyDescent="0.3">
      <c r="C50413" s="227"/>
    </row>
    <row r="50414" spans="3:3" ht="15.6" x14ac:dyDescent="0.3">
      <c r="C50414" s="227"/>
    </row>
    <row r="50415" spans="3:3" ht="15.6" x14ac:dyDescent="0.3">
      <c r="C50415" s="227"/>
    </row>
    <row r="50416" spans="3:3" ht="15.6" x14ac:dyDescent="0.3">
      <c r="C50416" s="227"/>
    </row>
    <row r="50417" spans="3:3" ht="15.6" x14ac:dyDescent="0.3">
      <c r="C50417" s="227"/>
    </row>
    <row r="50418" spans="3:3" ht="15.6" x14ac:dyDescent="0.3">
      <c r="C50418" s="227"/>
    </row>
    <row r="50419" spans="3:3" ht="15.6" x14ac:dyDescent="0.3">
      <c r="C50419" s="227"/>
    </row>
    <row r="50420" spans="3:3" ht="15.6" x14ac:dyDescent="0.3">
      <c r="C50420" s="227"/>
    </row>
    <row r="50421" spans="3:3" ht="15.6" x14ac:dyDescent="0.3">
      <c r="C50421" s="227"/>
    </row>
    <row r="50422" spans="3:3" ht="15.6" x14ac:dyDescent="0.3">
      <c r="C50422" s="227"/>
    </row>
    <row r="50423" spans="3:3" ht="15.6" x14ac:dyDescent="0.3">
      <c r="C50423" s="227"/>
    </row>
    <row r="50424" spans="3:3" ht="15.6" x14ac:dyDescent="0.3">
      <c r="C50424" s="227"/>
    </row>
    <row r="50425" spans="3:3" ht="15.6" x14ac:dyDescent="0.3">
      <c r="C50425" s="227"/>
    </row>
    <row r="50426" spans="3:3" ht="15.6" x14ac:dyDescent="0.3">
      <c r="C50426" s="227"/>
    </row>
    <row r="50427" spans="3:3" ht="15.6" x14ac:dyDescent="0.3">
      <c r="C50427" s="227"/>
    </row>
    <row r="50428" spans="3:3" ht="15.6" x14ac:dyDescent="0.3">
      <c r="C50428" s="227"/>
    </row>
    <row r="50429" spans="3:3" ht="15.6" x14ac:dyDescent="0.3">
      <c r="C50429" s="227"/>
    </row>
    <row r="50430" spans="3:3" ht="15.6" x14ac:dyDescent="0.3">
      <c r="C50430" s="227"/>
    </row>
    <row r="50431" spans="3:3" ht="15.6" x14ac:dyDescent="0.3">
      <c r="C50431" s="227"/>
    </row>
    <row r="50432" spans="3:3" ht="15.6" x14ac:dyDescent="0.3">
      <c r="C50432" s="227"/>
    </row>
    <row r="50433" spans="3:3" ht="15.6" x14ac:dyDescent="0.3">
      <c r="C50433" s="227"/>
    </row>
    <row r="50434" spans="3:3" ht="15.6" x14ac:dyDescent="0.3">
      <c r="C50434" s="227"/>
    </row>
    <row r="50435" spans="3:3" ht="15.6" x14ac:dyDescent="0.3">
      <c r="C50435" s="227"/>
    </row>
    <row r="50436" spans="3:3" ht="15.6" x14ac:dyDescent="0.3">
      <c r="C50436" s="227"/>
    </row>
    <row r="50437" spans="3:3" ht="15.6" x14ac:dyDescent="0.3">
      <c r="C50437" s="227"/>
    </row>
    <row r="50438" spans="3:3" ht="15.6" x14ac:dyDescent="0.3">
      <c r="C50438" s="227"/>
    </row>
    <row r="50439" spans="3:3" ht="15.6" x14ac:dyDescent="0.3">
      <c r="C50439" s="227"/>
    </row>
    <row r="50440" spans="3:3" ht="15.6" x14ac:dyDescent="0.3">
      <c r="C50440" s="227"/>
    </row>
    <row r="50441" spans="3:3" ht="15.6" x14ac:dyDescent="0.3">
      <c r="C50441" s="227"/>
    </row>
    <row r="50442" spans="3:3" ht="15.6" x14ac:dyDescent="0.3">
      <c r="C50442" s="227"/>
    </row>
    <row r="50443" spans="3:3" ht="15.6" x14ac:dyDescent="0.3">
      <c r="C50443" s="227"/>
    </row>
    <row r="50444" spans="3:3" ht="15.6" x14ac:dyDescent="0.3">
      <c r="C50444" s="227"/>
    </row>
    <row r="50445" spans="3:3" ht="15.6" x14ac:dyDescent="0.3">
      <c r="C50445" s="227"/>
    </row>
    <row r="50446" spans="3:3" ht="15.6" x14ac:dyDescent="0.3">
      <c r="C50446" s="227"/>
    </row>
    <row r="50447" spans="3:3" ht="15.6" x14ac:dyDescent="0.3">
      <c r="C50447" s="227"/>
    </row>
    <row r="50448" spans="3:3" ht="15.6" x14ac:dyDescent="0.3">
      <c r="C50448" s="227"/>
    </row>
    <row r="50449" spans="3:3" ht="15.6" x14ac:dyDescent="0.3">
      <c r="C50449" s="227"/>
    </row>
    <row r="50450" spans="3:3" ht="15.6" x14ac:dyDescent="0.3">
      <c r="C50450" s="227"/>
    </row>
    <row r="50451" spans="3:3" ht="15.6" x14ac:dyDescent="0.3">
      <c r="C50451" s="227"/>
    </row>
    <row r="50452" spans="3:3" ht="15.6" x14ac:dyDescent="0.3">
      <c r="C50452" s="227"/>
    </row>
    <row r="50453" spans="3:3" ht="15.6" x14ac:dyDescent="0.3">
      <c r="C50453" s="227"/>
    </row>
    <row r="50454" spans="3:3" ht="15.6" x14ac:dyDescent="0.3">
      <c r="C50454" s="227"/>
    </row>
    <row r="50455" spans="3:3" ht="15.6" x14ac:dyDescent="0.3">
      <c r="C50455" s="227"/>
    </row>
    <row r="50456" spans="3:3" ht="15.6" x14ac:dyDescent="0.3">
      <c r="C50456" s="227"/>
    </row>
    <row r="50457" spans="3:3" ht="15.6" x14ac:dyDescent="0.3">
      <c r="C50457" s="227"/>
    </row>
    <row r="50458" spans="3:3" ht="15.6" x14ac:dyDescent="0.3">
      <c r="C50458" s="227"/>
    </row>
    <row r="50459" spans="3:3" ht="15.6" x14ac:dyDescent="0.3">
      <c r="C50459" s="227"/>
    </row>
    <row r="50460" spans="3:3" ht="15.6" x14ac:dyDescent="0.3">
      <c r="C50460" s="227"/>
    </row>
    <row r="50461" spans="3:3" ht="15.6" x14ac:dyDescent="0.3">
      <c r="C50461" s="227"/>
    </row>
    <row r="50462" spans="3:3" ht="15.6" x14ac:dyDescent="0.3">
      <c r="C50462" s="227"/>
    </row>
    <row r="50463" spans="3:3" ht="15.6" x14ac:dyDescent="0.3">
      <c r="C50463" s="227"/>
    </row>
    <row r="50464" spans="3:3" ht="15.6" x14ac:dyDescent="0.3">
      <c r="C50464" s="227"/>
    </row>
    <row r="50465" spans="3:3" ht="15.6" x14ac:dyDescent="0.3">
      <c r="C50465" s="227"/>
    </row>
    <row r="50466" spans="3:3" ht="15.6" x14ac:dyDescent="0.3">
      <c r="C50466" s="227"/>
    </row>
    <row r="50467" spans="3:3" ht="15.6" x14ac:dyDescent="0.3">
      <c r="C50467" s="227"/>
    </row>
    <row r="50468" spans="3:3" ht="15.6" x14ac:dyDescent="0.3">
      <c r="C50468" s="227"/>
    </row>
    <row r="50469" spans="3:3" ht="15.6" x14ac:dyDescent="0.3">
      <c r="C50469" s="227"/>
    </row>
    <row r="50470" spans="3:3" ht="15.6" x14ac:dyDescent="0.3">
      <c r="C50470" s="227"/>
    </row>
    <row r="50471" spans="3:3" ht="15.6" x14ac:dyDescent="0.3">
      <c r="C50471" s="227"/>
    </row>
    <row r="50472" spans="3:3" ht="15.6" x14ac:dyDescent="0.3">
      <c r="C50472" s="227"/>
    </row>
    <row r="50473" spans="3:3" ht="15.6" x14ac:dyDescent="0.3">
      <c r="C50473" s="227"/>
    </row>
    <row r="50474" spans="3:3" ht="15.6" x14ac:dyDescent="0.3">
      <c r="C50474" s="227"/>
    </row>
    <row r="50475" spans="3:3" ht="15.6" x14ac:dyDescent="0.3">
      <c r="C50475" s="227"/>
    </row>
    <row r="50476" spans="3:3" ht="15.6" x14ac:dyDescent="0.3">
      <c r="C50476" s="227"/>
    </row>
    <row r="50477" spans="3:3" ht="15.6" x14ac:dyDescent="0.3">
      <c r="C50477" s="227"/>
    </row>
    <row r="50478" spans="3:3" ht="15.6" x14ac:dyDescent="0.3">
      <c r="C50478" s="227"/>
    </row>
    <row r="50479" spans="3:3" ht="15.6" x14ac:dyDescent="0.3">
      <c r="C50479" s="227"/>
    </row>
    <row r="50480" spans="3:3" ht="15.6" x14ac:dyDescent="0.3">
      <c r="C50480" s="227"/>
    </row>
    <row r="50481" spans="3:3" ht="15.6" x14ac:dyDescent="0.3">
      <c r="C50481" s="227"/>
    </row>
    <row r="50482" spans="3:3" ht="15.6" x14ac:dyDescent="0.3">
      <c r="C50482" s="227"/>
    </row>
    <row r="50483" spans="3:3" ht="15.6" x14ac:dyDescent="0.3">
      <c r="C50483" s="227"/>
    </row>
    <row r="50484" spans="3:3" ht="15.6" x14ac:dyDescent="0.3">
      <c r="C50484" s="227"/>
    </row>
    <row r="50485" spans="3:3" ht="15.6" x14ac:dyDescent="0.3">
      <c r="C50485" s="227"/>
    </row>
    <row r="50486" spans="3:3" ht="15.6" x14ac:dyDescent="0.3">
      <c r="C50486" s="227"/>
    </row>
    <row r="50487" spans="3:3" ht="15.6" x14ac:dyDescent="0.3">
      <c r="C50487" s="227"/>
    </row>
    <row r="50488" spans="3:3" ht="15.6" x14ac:dyDescent="0.3">
      <c r="C50488" s="227"/>
    </row>
    <row r="50489" spans="3:3" ht="15.6" x14ac:dyDescent="0.3">
      <c r="C50489" s="227"/>
    </row>
    <row r="50490" spans="3:3" ht="15.6" x14ac:dyDescent="0.3">
      <c r="C50490" s="227"/>
    </row>
    <row r="50491" spans="3:3" ht="15.6" x14ac:dyDescent="0.3">
      <c r="C50491" s="227"/>
    </row>
    <row r="50492" spans="3:3" ht="15.6" x14ac:dyDescent="0.3">
      <c r="C50492" s="227"/>
    </row>
    <row r="50493" spans="3:3" ht="15.6" x14ac:dyDescent="0.3">
      <c r="C50493" s="227"/>
    </row>
    <row r="50494" spans="3:3" ht="15.6" x14ac:dyDescent="0.3">
      <c r="C50494" s="227"/>
    </row>
    <row r="50495" spans="3:3" ht="15.6" x14ac:dyDescent="0.3">
      <c r="C50495" s="227"/>
    </row>
    <row r="50496" spans="3:3" ht="15.6" x14ac:dyDescent="0.3">
      <c r="C50496" s="227"/>
    </row>
    <row r="50497" spans="3:3" ht="15.6" x14ac:dyDescent="0.3">
      <c r="C50497" s="227"/>
    </row>
    <row r="50498" spans="3:3" ht="15.6" x14ac:dyDescent="0.3">
      <c r="C50498" s="227"/>
    </row>
    <row r="50499" spans="3:3" ht="15.6" x14ac:dyDescent="0.3">
      <c r="C50499" s="227"/>
    </row>
    <row r="50500" spans="3:3" ht="15.6" x14ac:dyDescent="0.3">
      <c r="C50500" s="227"/>
    </row>
    <row r="50501" spans="3:3" ht="15.6" x14ac:dyDescent="0.3">
      <c r="C50501" s="227"/>
    </row>
    <row r="50502" spans="3:3" ht="15.6" x14ac:dyDescent="0.3">
      <c r="C50502" s="227"/>
    </row>
    <row r="50503" spans="3:3" ht="15.6" x14ac:dyDescent="0.3">
      <c r="C50503" s="227"/>
    </row>
    <row r="50504" spans="3:3" ht="15.6" x14ac:dyDescent="0.3">
      <c r="C50504" s="227"/>
    </row>
    <row r="50505" spans="3:3" ht="15.6" x14ac:dyDescent="0.3">
      <c r="C50505" s="227"/>
    </row>
    <row r="50506" spans="3:3" ht="15.6" x14ac:dyDescent="0.3">
      <c r="C50506" s="227"/>
    </row>
    <row r="50507" spans="3:3" ht="15.6" x14ac:dyDescent="0.3">
      <c r="C50507" s="227"/>
    </row>
    <row r="50508" spans="3:3" ht="15.6" x14ac:dyDescent="0.3">
      <c r="C50508" s="227"/>
    </row>
    <row r="50509" spans="3:3" ht="15.6" x14ac:dyDescent="0.3">
      <c r="C50509" s="227"/>
    </row>
    <row r="50510" spans="3:3" ht="15.6" x14ac:dyDescent="0.3">
      <c r="C50510" s="227"/>
    </row>
    <row r="50511" spans="3:3" ht="15.6" x14ac:dyDescent="0.3">
      <c r="C50511" s="227"/>
    </row>
    <row r="50512" spans="3:3" ht="15.6" x14ac:dyDescent="0.3">
      <c r="C50512" s="227"/>
    </row>
    <row r="50513" spans="3:3" ht="15.6" x14ac:dyDescent="0.3">
      <c r="C50513" s="227"/>
    </row>
    <row r="50514" spans="3:3" ht="15.6" x14ac:dyDescent="0.3">
      <c r="C50514" s="227"/>
    </row>
    <row r="50515" spans="3:3" ht="15.6" x14ac:dyDescent="0.3">
      <c r="C50515" s="227"/>
    </row>
    <row r="50516" spans="3:3" ht="15.6" x14ac:dyDescent="0.3">
      <c r="C50516" s="227"/>
    </row>
    <row r="50517" spans="3:3" ht="15.6" x14ac:dyDescent="0.3">
      <c r="C50517" s="227"/>
    </row>
    <row r="50518" spans="3:3" ht="15.6" x14ac:dyDescent="0.3">
      <c r="C50518" s="227"/>
    </row>
    <row r="50519" spans="3:3" ht="15.6" x14ac:dyDescent="0.3">
      <c r="C50519" s="227"/>
    </row>
    <row r="50520" spans="3:3" ht="15.6" x14ac:dyDescent="0.3">
      <c r="C50520" s="227"/>
    </row>
    <row r="50521" spans="3:3" ht="15.6" x14ac:dyDescent="0.3">
      <c r="C50521" s="227"/>
    </row>
    <row r="50522" spans="3:3" ht="15.6" x14ac:dyDescent="0.3">
      <c r="C50522" s="227"/>
    </row>
    <row r="50523" spans="3:3" ht="15.6" x14ac:dyDescent="0.3">
      <c r="C50523" s="227"/>
    </row>
    <row r="50524" spans="3:3" ht="15.6" x14ac:dyDescent="0.3">
      <c r="C50524" s="227"/>
    </row>
    <row r="50525" spans="3:3" ht="15.6" x14ac:dyDescent="0.3">
      <c r="C50525" s="227"/>
    </row>
    <row r="50526" spans="3:3" ht="15.6" x14ac:dyDescent="0.3">
      <c r="C50526" s="227"/>
    </row>
    <row r="50527" spans="3:3" ht="15.6" x14ac:dyDescent="0.3">
      <c r="C50527" s="227"/>
    </row>
    <row r="50528" spans="3:3" ht="15.6" x14ac:dyDescent="0.3">
      <c r="C50528" s="227"/>
    </row>
    <row r="50529" spans="3:3" ht="15.6" x14ac:dyDescent="0.3">
      <c r="C50529" s="227"/>
    </row>
    <row r="50530" spans="3:3" ht="15.6" x14ac:dyDescent="0.3">
      <c r="C50530" s="227"/>
    </row>
    <row r="50531" spans="3:3" ht="15.6" x14ac:dyDescent="0.3">
      <c r="C50531" s="227"/>
    </row>
    <row r="50532" spans="3:3" ht="15.6" x14ac:dyDescent="0.3">
      <c r="C50532" s="227"/>
    </row>
    <row r="50533" spans="3:3" ht="15.6" x14ac:dyDescent="0.3">
      <c r="C50533" s="227"/>
    </row>
    <row r="50534" spans="3:3" ht="15.6" x14ac:dyDescent="0.3">
      <c r="C50534" s="227"/>
    </row>
    <row r="50535" spans="3:3" ht="15.6" x14ac:dyDescent="0.3">
      <c r="C50535" s="227"/>
    </row>
    <row r="50536" spans="3:3" ht="15.6" x14ac:dyDescent="0.3">
      <c r="C50536" s="227"/>
    </row>
    <row r="50537" spans="3:3" ht="15.6" x14ac:dyDescent="0.3">
      <c r="C50537" s="227"/>
    </row>
    <row r="50538" spans="3:3" ht="15.6" x14ac:dyDescent="0.3">
      <c r="C50538" s="227"/>
    </row>
    <row r="50539" spans="3:3" ht="15.6" x14ac:dyDescent="0.3">
      <c r="C50539" s="227"/>
    </row>
    <row r="50540" spans="3:3" ht="15.6" x14ac:dyDescent="0.3">
      <c r="C50540" s="227"/>
    </row>
    <row r="50541" spans="3:3" ht="15.6" x14ac:dyDescent="0.3">
      <c r="C50541" s="227"/>
    </row>
    <row r="50542" spans="3:3" ht="15.6" x14ac:dyDescent="0.3">
      <c r="C50542" s="227"/>
    </row>
    <row r="50543" spans="3:3" ht="15.6" x14ac:dyDescent="0.3">
      <c r="C50543" s="227"/>
    </row>
    <row r="50544" spans="3:3" ht="15.6" x14ac:dyDescent="0.3">
      <c r="C50544" s="227"/>
    </row>
    <row r="50545" spans="3:3" ht="15.6" x14ac:dyDescent="0.3">
      <c r="C50545" s="227"/>
    </row>
    <row r="50546" spans="3:3" ht="15.6" x14ac:dyDescent="0.3">
      <c r="C50546" s="227"/>
    </row>
    <row r="50547" spans="3:3" ht="15.6" x14ac:dyDescent="0.3">
      <c r="C50547" s="227"/>
    </row>
    <row r="50548" spans="3:3" ht="15.6" x14ac:dyDescent="0.3">
      <c r="C50548" s="227"/>
    </row>
    <row r="50549" spans="3:3" ht="15.6" x14ac:dyDescent="0.3">
      <c r="C50549" s="227"/>
    </row>
    <row r="50550" spans="3:3" ht="15.6" x14ac:dyDescent="0.3">
      <c r="C50550" s="227"/>
    </row>
    <row r="50551" spans="3:3" ht="15.6" x14ac:dyDescent="0.3">
      <c r="C50551" s="227"/>
    </row>
    <row r="50552" spans="3:3" ht="15.6" x14ac:dyDescent="0.3">
      <c r="C50552" s="227"/>
    </row>
    <row r="50553" spans="3:3" ht="15.6" x14ac:dyDescent="0.3">
      <c r="C50553" s="227"/>
    </row>
    <row r="50554" spans="3:3" ht="15.6" x14ac:dyDescent="0.3">
      <c r="C50554" s="227"/>
    </row>
    <row r="50555" spans="3:3" ht="15.6" x14ac:dyDescent="0.3">
      <c r="C50555" s="227"/>
    </row>
    <row r="50556" spans="3:3" ht="15.6" x14ac:dyDescent="0.3">
      <c r="C50556" s="227"/>
    </row>
    <row r="50557" spans="3:3" ht="15.6" x14ac:dyDescent="0.3">
      <c r="C50557" s="227"/>
    </row>
    <row r="50558" spans="3:3" ht="15.6" x14ac:dyDescent="0.3">
      <c r="C50558" s="227"/>
    </row>
    <row r="50559" spans="3:3" ht="15.6" x14ac:dyDescent="0.3">
      <c r="C50559" s="227"/>
    </row>
    <row r="50560" spans="3:3" ht="15.6" x14ac:dyDescent="0.3">
      <c r="C50560" s="227"/>
    </row>
    <row r="50561" spans="3:3" ht="15.6" x14ac:dyDescent="0.3">
      <c r="C50561" s="227"/>
    </row>
    <row r="50562" spans="3:3" ht="15.6" x14ac:dyDescent="0.3">
      <c r="C50562" s="227"/>
    </row>
    <row r="50563" spans="3:3" ht="15.6" x14ac:dyDescent="0.3">
      <c r="C50563" s="227"/>
    </row>
    <row r="50564" spans="3:3" ht="15.6" x14ac:dyDescent="0.3">
      <c r="C50564" s="227"/>
    </row>
    <row r="50565" spans="3:3" ht="15.6" x14ac:dyDescent="0.3">
      <c r="C50565" s="227"/>
    </row>
    <row r="50566" spans="3:3" ht="15.6" x14ac:dyDescent="0.3">
      <c r="C50566" s="227"/>
    </row>
    <row r="50567" spans="3:3" ht="15.6" x14ac:dyDescent="0.3">
      <c r="C50567" s="227"/>
    </row>
    <row r="50568" spans="3:3" ht="15.6" x14ac:dyDescent="0.3">
      <c r="C50568" s="227"/>
    </row>
    <row r="50569" spans="3:3" ht="15.6" x14ac:dyDescent="0.3">
      <c r="C50569" s="227"/>
    </row>
    <row r="50570" spans="3:3" ht="15.6" x14ac:dyDescent="0.3">
      <c r="C50570" s="227"/>
    </row>
    <row r="50571" spans="3:3" ht="15.6" x14ac:dyDescent="0.3">
      <c r="C50571" s="227"/>
    </row>
    <row r="50572" spans="3:3" ht="15.6" x14ac:dyDescent="0.3">
      <c r="C50572" s="227"/>
    </row>
    <row r="50573" spans="3:3" ht="15.6" x14ac:dyDescent="0.3">
      <c r="C50573" s="227"/>
    </row>
    <row r="50574" spans="3:3" ht="15.6" x14ac:dyDescent="0.3">
      <c r="C50574" s="227"/>
    </row>
    <row r="50575" spans="3:3" ht="15.6" x14ac:dyDescent="0.3">
      <c r="C50575" s="227"/>
    </row>
    <row r="50576" spans="3:3" ht="15.6" x14ac:dyDescent="0.3">
      <c r="C50576" s="227"/>
    </row>
    <row r="50577" spans="3:3" ht="15.6" x14ac:dyDescent="0.3">
      <c r="C50577" s="227"/>
    </row>
    <row r="50578" spans="3:3" ht="15.6" x14ac:dyDescent="0.3">
      <c r="C50578" s="227"/>
    </row>
    <row r="50579" spans="3:3" ht="15.6" x14ac:dyDescent="0.3">
      <c r="C50579" s="227"/>
    </row>
    <row r="50580" spans="3:3" ht="15.6" x14ac:dyDescent="0.3">
      <c r="C50580" s="227"/>
    </row>
    <row r="50581" spans="3:3" ht="15.6" x14ac:dyDescent="0.3">
      <c r="C50581" s="227"/>
    </row>
    <row r="50582" spans="3:3" ht="15.6" x14ac:dyDescent="0.3">
      <c r="C50582" s="227"/>
    </row>
    <row r="50583" spans="3:3" ht="15.6" x14ac:dyDescent="0.3">
      <c r="C50583" s="227"/>
    </row>
    <row r="50584" spans="3:3" ht="15.6" x14ac:dyDescent="0.3">
      <c r="C50584" s="227"/>
    </row>
    <row r="50585" spans="3:3" ht="15.6" x14ac:dyDescent="0.3">
      <c r="C50585" s="227"/>
    </row>
    <row r="50586" spans="3:3" ht="15.6" x14ac:dyDescent="0.3">
      <c r="C50586" s="227"/>
    </row>
    <row r="50587" spans="3:3" ht="15.6" x14ac:dyDescent="0.3">
      <c r="C50587" s="227"/>
    </row>
    <row r="50588" spans="3:3" ht="15.6" x14ac:dyDescent="0.3">
      <c r="C50588" s="227"/>
    </row>
    <row r="50589" spans="3:3" ht="15.6" x14ac:dyDescent="0.3">
      <c r="C50589" s="227"/>
    </row>
    <row r="50590" spans="3:3" ht="15.6" x14ac:dyDescent="0.3">
      <c r="C50590" s="227"/>
    </row>
    <row r="50591" spans="3:3" ht="15.6" x14ac:dyDescent="0.3">
      <c r="C50591" s="227"/>
    </row>
    <row r="50592" spans="3:3" ht="15.6" x14ac:dyDescent="0.3">
      <c r="C50592" s="227"/>
    </row>
    <row r="50593" spans="3:3" ht="15.6" x14ac:dyDescent="0.3">
      <c r="C50593" s="227"/>
    </row>
    <row r="50594" spans="3:3" ht="15.6" x14ac:dyDescent="0.3">
      <c r="C50594" s="227"/>
    </row>
    <row r="50595" spans="3:3" ht="15.6" x14ac:dyDescent="0.3">
      <c r="C50595" s="227"/>
    </row>
    <row r="50596" spans="3:3" ht="15.6" x14ac:dyDescent="0.3">
      <c r="C50596" s="227"/>
    </row>
    <row r="50597" spans="3:3" ht="15.6" x14ac:dyDescent="0.3">
      <c r="C50597" s="227"/>
    </row>
    <row r="50598" spans="3:3" ht="15.6" x14ac:dyDescent="0.3">
      <c r="C50598" s="227"/>
    </row>
    <row r="50599" spans="3:3" ht="15.6" x14ac:dyDescent="0.3">
      <c r="C50599" s="227"/>
    </row>
    <row r="50600" spans="3:3" ht="15.6" x14ac:dyDescent="0.3">
      <c r="C50600" s="227"/>
    </row>
    <row r="50601" spans="3:3" ht="15.6" x14ac:dyDescent="0.3">
      <c r="C50601" s="227"/>
    </row>
    <row r="50602" spans="3:3" ht="15.6" x14ac:dyDescent="0.3">
      <c r="C50602" s="227"/>
    </row>
    <row r="50603" spans="3:3" ht="15.6" x14ac:dyDescent="0.3">
      <c r="C50603" s="227"/>
    </row>
    <row r="50604" spans="3:3" ht="15.6" x14ac:dyDescent="0.3">
      <c r="C50604" s="227"/>
    </row>
    <row r="50605" spans="3:3" ht="15.6" x14ac:dyDescent="0.3">
      <c r="C50605" s="227"/>
    </row>
    <row r="50606" spans="3:3" ht="15.6" x14ac:dyDescent="0.3">
      <c r="C50606" s="227"/>
    </row>
    <row r="50607" spans="3:3" ht="15.6" x14ac:dyDescent="0.3">
      <c r="C50607" s="227"/>
    </row>
    <row r="50608" spans="3:3" ht="15.6" x14ac:dyDescent="0.3">
      <c r="C50608" s="227"/>
    </row>
    <row r="50609" spans="3:3" ht="15.6" x14ac:dyDescent="0.3">
      <c r="C50609" s="227"/>
    </row>
    <row r="50610" spans="3:3" ht="15.6" x14ac:dyDescent="0.3">
      <c r="C50610" s="227"/>
    </row>
    <row r="50611" spans="3:3" ht="15.6" x14ac:dyDescent="0.3">
      <c r="C50611" s="227"/>
    </row>
    <row r="50612" spans="3:3" ht="15.6" x14ac:dyDescent="0.3">
      <c r="C50612" s="227"/>
    </row>
    <row r="50613" spans="3:3" ht="15.6" x14ac:dyDescent="0.3">
      <c r="C50613" s="227"/>
    </row>
    <row r="50614" spans="3:3" ht="15.6" x14ac:dyDescent="0.3">
      <c r="C50614" s="227"/>
    </row>
    <row r="50615" spans="3:3" ht="15.6" x14ac:dyDescent="0.3">
      <c r="C50615" s="227"/>
    </row>
    <row r="50616" spans="3:3" ht="15.6" x14ac:dyDescent="0.3">
      <c r="C50616" s="227"/>
    </row>
    <row r="50617" spans="3:3" ht="15.6" x14ac:dyDescent="0.3">
      <c r="C50617" s="227"/>
    </row>
    <row r="50618" spans="3:3" ht="15.6" x14ac:dyDescent="0.3">
      <c r="C50618" s="227"/>
    </row>
    <row r="50619" spans="3:3" ht="15.6" x14ac:dyDescent="0.3">
      <c r="C50619" s="227"/>
    </row>
    <row r="50620" spans="3:3" ht="15.6" x14ac:dyDescent="0.3">
      <c r="C50620" s="227"/>
    </row>
    <row r="50621" spans="3:3" ht="15.6" x14ac:dyDescent="0.3">
      <c r="C50621" s="227"/>
    </row>
    <row r="50622" spans="3:3" ht="15.6" x14ac:dyDescent="0.3">
      <c r="C50622" s="227"/>
    </row>
    <row r="50623" spans="3:3" ht="15.6" x14ac:dyDescent="0.3">
      <c r="C50623" s="227"/>
    </row>
    <row r="50624" spans="3:3" ht="15.6" x14ac:dyDescent="0.3">
      <c r="C50624" s="227"/>
    </row>
    <row r="50625" spans="3:3" ht="15.6" x14ac:dyDescent="0.3">
      <c r="C50625" s="227"/>
    </row>
    <row r="50626" spans="3:3" ht="15.6" x14ac:dyDescent="0.3">
      <c r="C50626" s="227"/>
    </row>
    <row r="50627" spans="3:3" ht="15.6" x14ac:dyDescent="0.3">
      <c r="C50627" s="227"/>
    </row>
    <row r="50628" spans="3:3" ht="15.6" x14ac:dyDescent="0.3">
      <c r="C50628" s="227"/>
    </row>
    <row r="50629" spans="3:3" ht="15.6" x14ac:dyDescent="0.3">
      <c r="C50629" s="227"/>
    </row>
    <row r="50630" spans="3:3" ht="15.6" x14ac:dyDescent="0.3">
      <c r="C50630" s="227"/>
    </row>
    <row r="50631" spans="3:3" ht="15.6" x14ac:dyDescent="0.3">
      <c r="C50631" s="227"/>
    </row>
    <row r="50632" spans="3:3" ht="15.6" x14ac:dyDescent="0.3">
      <c r="C50632" s="227"/>
    </row>
    <row r="50633" spans="3:3" ht="15.6" x14ac:dyDescent="0.3">
      <c r="C50633" s="227"/>
    </row>
    <row r="50634" spans="3:3" ht="15.6" x14ac:dyDescent="0.3">
      <c r="C50634" s="227"/>
    </row>
    <row r="50635" spans="3:3" ht="15.6" x14ac:dyDescent="0.3">
      <c r="C50635" s="227"/>
    </row>
    <row r="50636" spans="3:3" ht="15.6" x14ac:dyDescent="0.3">
      <c r="C50636" s="227"/>
    </row>
    <row r="50637" spans="3:3" ht="15.6" x14ac:dyDescent="0.3">
      <c r="C50637" s="227"/>
    </row>
    <row r="50638" spans="3:3" ht="15.6" x14ac:dyDescent="0.3">
      <c r="C50638" s="227"/>
    </row>
    <row r="50639" spans="3:3" ht="15.6" x14ac:dyDescent="0.3">
      <c r="C50639" s="227"/>
    </row>
    <row r="50640" spans="3:3" ht="15.6" x14ac:dyDescent="0.3">
      <c r="C50640" s="227"/>
    </row>
    <row r="50641" spans="3:3" ht="15.6" x14ac:dyDescent="0.3">
      <c r="C50641" s="227"/>
    </row>
    <row r="50642" spans="3:3" ht="15.6" x14ac:dyDescent="0.3">
      <c r="C50642" s="227"/>
    </row>
    <row r="50643" spans="3:3" ht="15.6" x14ac:dyDescent="0.3">
      <c r="C50643" s="227"/>
    </row>
    <row r="50644" spans="3:3" ht="15.6" x14ac:dyDescent="0.3">
      <c r="C50644" s="227"/>
    </row>
    <row r="50645" spans="3:3" ht="15.6" x14ac:dyDescent="0.3">
      <c r="C50645" s="227"/>
    </row>
    <row r="50646" spans="3:3" ht="15.6" x14ac:dyDescent="0.3">
      <c r="C50646" s="227"/>
    </row>
    <row r="50647" spans="3:3" ht="15.6" x14ac:dyDescent="0.3">
      <c r="C50647" s="227"/>
    </row>
    <row r="50648" spans="3:3" ht="15.6" x14ac:dyDescent="0.3">
      <c r="C50648" s="227"/>
    </row>
    <row r="50649" spans="3:3" ht="15.6" x14ac:dyDescent="0.3">
      <c r="C50649" s="227"/>
    </row>
    <row r="50650" spans="3:3" ht="15.6" x14ac:dyDescent="0.3">
      <c r="C50650" s="227"/>
    </row>
    <row r="50651" spans="3:3" ht="15.6" x14ac:dyDescent="0.3">
      <c r="C50651" s="227"/>
    </row>
    <row r="50652" spans="3:3" ht="15.6" x14ac:dyDescent="0.3">
      <c r="C50652" s="227"/>
    </row>
    <row r="50653" spans="3:3" ht="15.6" x14ac:dyDescent="0.3">
      <c r="C50653" s="227"/>
    </row>
    <row r="50654" spans="3:3" ht="15.6" x14ac:dyDescent="0.3">
      <c r="C50654" s="227"/>
    </row>
    <row r="50655" spans="3:3" ht="15.6" x14ac:dyDescent="0.3">
      <c r="C50655" s="227"/>
    </row>
    <row r="50656" spans="3:3" ht="15.6" x14ac:dyDescent="0.3">
      <c r="C50656" s="227"/>
    </row>
    <row r="50657" spans="3:3" ht="15.6" x14ac:dyDescent="0.3">
      <c r="C50657" s="227"/>
    </row>
    <row r="50658" spans="3:3" ht="15.6" x14ac:dyDescent="0.3">
      <c r="C50658" s="227"/>
    </row>
    <row r="50659" spans="3:3" ht="15.6" x14ac:dyDescent="0.3">
      <c r="C50659" s="227"/>
    </row>
    <row r="50660" spans="3:3" ht="15.6" x14ac:dyDescent="0.3">
      <c r="C50660" s="227"/>
    </row>
    <row r="50661" spans="3:3" ht="15.6" x14ac:dyDescent="0.3">
      <c r="C50661" s="227"/>
    </row>
    <row r="50662" spans="3:3" ht="15.6" x14ac:dyDescent="0.3">
      <c r="C50662" s="227"/>
    </row>
    <row r="50663" spans="3:3" ht="15.6" x14ac:dyDescent="0.3">
      <c r="C50663" s="227"/>
    </row>
    <row r="50664" spans="3:3" ht="15.6" x14ac:dyDescent="0.3">
      <c r="C50664" s="227"/>
    </row>
    <row r="50665" spans="3:3" ht="15.6" x14ac:dyDescent="0.3">
      <c r="C50665" s="227"/>
    </row>
    <row r="50666" spans="3:3" ht="15.6" x14ac:dyDescent="0.3">
      <c r="C50666" s="227"/>
    </row>
    <row r="50667" spans="3:3" ht="15.6" x14ac:dyDescent="0.3">
      <c r="C50667" s="227"/>
    </row>
    <row r="50668" spans="3:3" ht="15.6" x14ac:dyDescent="0.3">
      <c r="C50668" s="227"/>
    </row>
    <row r="50669" spans="3:3" ht="15.6" x14ac:dyDescent="0.3">
      <c r="C50669" s="227"/>
    </row>
    <row r="50670" spans="3:3" ht="15.6" x14ac:dyDescent="0.3">
      <c r="C50670" s="227"/>
    </row>
    <row r="50671" spans="3:3" ht="15.6" x14ac:dyDescent="0.3">
      <c r="C50671" s="227"/>
    </row>
    <row r="50672" spans="3:3" ht="15.6" x14ac:dyDescent="0.3">
      <c r="C50672" s="227"/>
    </row>
    <row r="50673" spans="3:3" ht="15.6" x14ac:dyDescent="0.3">
      <c r="C50673" s="227"/>
    </row>
    <row r="50674" spans="3:3" ht="15.6" x14ac:dyDescent="0.3">
      <c r="C50674" s="227"/>
    </row>
    <row r="50675" spans="3:3" ht="15.6" x14ac:dyDescent="0.3">
      <c r="C50675" s="227"/>
    </row>
    <row r="50676" spans="3:3" ht="15.6" x14ac:dyDescent="0.3">
      <c r="C50676" s="227"/>
    </row>
    <row r="50677" spans="3:3" ht="15.6" x14ac:dyDescent="0.3">
      <c r="C50677" s="227"/>
    </row>
    <row r="50678" spans="3:3" ht="15.6" x14ac:dyDescent="0.3">
      <c r="C50678" s="227"/>
    </row>
    <row r="50679" spans="3:3" ht="15.6" x14ac:dyDescent="0.3">
      <c r="C50679" s="227"/>
    </row>
    <row r="50680" spans="3:3" ht="15.6" x14ac:dyDescent="0.3">
      <c r="C50680" s="227"/>
    </row>
    <row r="50681" spans="3:3" ht="15.6" x14ac:dyDescent="0.3">
      <c r="C50681" s="227"/>
    </row>
    <row r="50682" spans="3:3" ht="15.6" x14ac:dyDescent="0.3">
      <c r="C50682" s="227"/>
    </row>
    <row r="50683" spans="3:3" ht="15.6" x14ac:dyDescent="0.3">
      <c r="C50683" s="227"/>
    </row>
    <row r="50684" spans="3:3" ht="15.6" x14ac:dyDescent="0.3">
      <c r="C50684" s="227"/>
    </row>
    <row r="50685" spans="3:3" ht="15.6" x14ac:dyDescent="0.3">
      <c r="C50685" s="227"/>
    </row>
    <row r="50686" spans="3:3" ht="15.6" x14ac:dyDescent="0.3">
      <c r="C50686" s="227"/>
    </row>
    <row r="50687" spans="3:3" ht="15.6" x14ac:dyDescent="0.3">
      <c r="C50687" s="227"/>
    </row>
    <row r="50688" spans="3:3" ht="15.6" x14ac:dyDescent="0.3">
      <c r="C50688" s="227"/>
    </row>
    <row r="50689" spans="3:3" ht="15.6" x14ac:dyDescent="0.3">
      <c r="C50689" s="227"/>
    </row>
    <row r="50690" spans="3:3" ht="15.6" x14ac:dyDescent="0.3">
      <c r="C50690" s="227"/>
    </row>
    <row r="50691" spans="3:3" ht="15.6" x14ac:dyDescent="0.3">
      <c r="C50691" s="227"/>
    </row>
    <row r="50692" spans="3:3" ht="15.6" x14ac:dyDescent="0.3">
      <c r="C50692" s="227"/>
    </row>
    <row r="50693" spans="3:3" ht="15.6" x14ac:dyDescent="0.3">
      <c r="C50693" s="227"/>
    </row>
    <row r="50694" spans="3:3" ht="15.6" x14ac:dyDescent="0.3">
      <c r="C50694" s="227"/>
    </row>
    <row r="50695" spans="3:3" ht="15.6" x14ac:dyDescent="0.3">
      <c r="C50695" s="227"/>
    </row>
    <row r="50696" spans="3:3" ht="15.6" x14ac:dyDescent="0.3">
      <c r="C50696" s="227"/>
    </row>
    <row r="50697" spans="3:3" ht="15.6" x14ac:dyDescent="0.3">
      <c r="C50697" s="227"/>
    </row>
    <row r="50698" spans="3:3" ht="15.6" x14ac:dyDescent="0.3">
      <c r="C50698" s="227"/>
    </row>
    <row r="50699" spans="3:3" ht="15.6" x14ac:dyDescent="0.3">
      <c r="C50699" s="227"/>
    </row>
    <row r="50700" spans="3:3" ht="15.6" x14ac:dyDescent="0.3">
      <c r="C50700" s="227"/>
    </row>
    <row r="50701" spans="3:3" ht="15.6" x14ac:dyDescent="0.3">
      <c r="C50701" s="227"/>
    </row>
    <row r="50702" spans="3:3" ht="15.6" x14ac:dyDescent="0.3">
      <c r="C50702" s="227"/>
    </row>
    <row r="50703" spans="3:3" ht="15.6" x14ac:dyDescent="0.3">
      <c r="C50703" s="227"/>
    </row>
    <row r="50704" spans="3:3" ht="15.6" x14ac:dyDescent="0.3">
      <c r="C50704" s="227"/>
    </row>
    <row r="50705" spans="3:3" ht="15.6" x14ac:dyDescent="0.3">
      <c r="C50705" s="227"/>
    </row>
    <row r="50706" spans="3:3" ht="15.6" x14ac:dyDescent="0.3">
      <c r="C50706" s="227"/>
    </row>
    <row r="50707" spans="3:3" ht="15.6" x14ac:dyDescent="0.3">
      <c r="C50707" s="227"/>
    </row>
    <row r="50708" spans="3:3" ht="15.6" x14ac:dyDescent="0.3">
      <c r="C50708" s="227"/>
    </row>
    <row r="50709" spans="3:3" ht="15.6" x14ac:dyDescent="0.3">
      <c r="C50709" s="227"/>
    </row>
    <row r="50710" spans="3:3" ht="15.6" x14ac:dyDescent="0.3">
      <c r="C50710" s="227"/>
    </row>
    <row r="50711" spans="3:3" ht="15.6" x14ac:dyDescent="0.3">
      <c r="C50711" s="227"/>
    </row>
    <row r="50712" spans="3:3" ht="15.6" x14ac:dyDescent="0.3">
      <c r="C50712" s="227"/>
    </row>
    <row r="50713" spans="3:3" ht="15.6" x14ac:dyDescent="0.3">
      <c r="C50713" s="227"/>
    </row>
    <row r="50714" spans="3:3" ht="15.6" x14ac:dyDescent="0.3">
      <c r="C50714" s="227"/>
    </row>
    <row r="50715" spans="3:3" ht="15.6" x14ac:dyDescent="0.3">
      <c r="C50715" s="227"/>
    </row>
    <row r="50716" spans="3:3" ht="15.6" x14ac:dyDescent="0.3">
      <c r="C50716" s="227"/>
    </row>
    <row r="50717" spans="3:3" ht="15.6" x14ac:dyDescent="0.3">
      <c r="C50717" s="227"/>
    </row>
    <row r="50718" spans="3:3" ht="15.6" x14ac:dyDescent="0.3">
      <c r="C50718" s="227"/>
    </row>
    <row r="50719" spans="3:3" ht="15.6" x14ac:dyDescent="0.3">
      <c r="C50719" s="227"/>
    </row>
    <row r="50720" spans="3:3" ht="15.6" x14ac:dyDescent="0.3">
      <c r="C50720" s="227"/>
    </row>
    <row r="50721" spans="3:3" ht="15.6" x14ac:dyDescent="0.3">
      <c r="C50721" s="227"/>
    </row>
    <row r="50722" spans="3:3" ht="15.6" x14ac:dyDescent="0.3">
      <c r="C50722" s="227"/>
    </row>
    <row r="50723" spans="3:3" ht="15.6" x14ac:dyDescent="0.3">
      <c r="C50723" s="227"/>
    </row>
    <row r="50724" spans="3:3" ht="15.6" x14ac:dyDescent="0.3">
      <c r="C50724" s="227"/>
    </row>
    <row r="50725" spans="3:3" ht="15.6" x14ac:dyDescent="0.3">
      <c r="C50725" s="227"/>
    </row>
    <row r="50726" spans="3:3" ht="15.6" x14ac:dyDescent="0.3">
      <c r="C50726" s="227"/>
    </row>
    <row r="50727" spans="3:3" ht="15.6" x14ac:dyDescent="0.3">
      <c r="C50727" s="227"/>
    </row>
    <row r="50728" spans="3:3" ht="15.6" x14ac:dyDescent="0.3">
      <c r="C50728" s="227"/>
    </row>
    <row r="50729" spans="3:3" ht="15.6" x14ac:dyDescent="0.3">
      <c r="C50729" s="227"/>
    </row>
    <row r="50730" spans="3:3" ht="15.6" x14ac:dyDescent="0.3">
      <c r="C50730" s="227"/>
    </row>
    <row r="50731" spans="3:3" ht="15.6" x14ac:dyDescent="0.3">
      <c r="C50731" s="227"/>
    </row>
    <row r="50732" spans="3:3" ht="15.6" x14ac:dyDescent="0.3">
      <c r="C50732" s="227"/>
    </row>
    <row r="50733" spans="3:3" ht="15.6" x14ac:dyDescent="0.3">
      <c r="C50733" s="227"/>
    </row>
    <row r="50734" spans="3:3" ht="15.6" x14ac:dyDescent="0.3">
      <c r="C50734" s="227"/>
    </row>
    <row r="50735" spans="3:3" ht="15.6" x14ac:dyDescent="0.3">
      <c r="C50735" s="227"/>
    </row>
    <row r="50736" spans="3:3" ht="15.6" x14ac:dyDescent="0.3">
      <c r="C50736" s="227"/>
    </row>
    <row r="50737" spans="3:3" ht="15.6" x14ac:dyDescent="0.3">
      <c r="C50737" s="227"/>
    </row>
    <row r="50738" spans="3:3" ht="15.6" x14ac:dyDescent="0.3">
      <c r="C50738" s="227"/>
    </row>
    <row r="50739" spans="3:3" ht="15.6" x14ac:dyDescent="0.3">
      <c r="C50739" s="227"/>
    </row>
    <row r="50740" spans="3:3" ht="15.6" x14ac:dyDescent="0.3">
      <c r="C50740" s="227"/>
    </row>
    <row r="50741" spans="3:3" ht="15.6" x14ac:dyDescent="0.3">
      <c r="C50741" s="227"/>
    </row>
    <row r="50742" spans="3:3" ht="15.6" x14ac:dyDescent="0.3">
      <c r="C50742" s="227"/>
    </row>
    <row r="50743" spans="3:3" ht="15.6" x14ac:dyDescent="0.3">
      <c r="C50743" s="227"/>
    </row>
    <row r="50744" spans="3:3" ht="15.6" x14ac:dyDescent="0.3">
      <c r="C50744" s="227"/>
    </row>
    <row r="50745" spans="3:3" ht="15.6" x14ac:dyDescent="0.3">
      <c r="C50745" s="227"/>
    </row>
    <row r="50746" spans="3:3" ht="15.6" x14ac:dyDescent="0.3">
      <c r="C50746" s="227"/>
    </row>
    <row r="50747" spans="3:3" ht="15.6" x14ac:dyDescent="0.3">
      <c r="C50747" s="227"/>
    </row>
    <row r="50748" spans="3:3" ht="15.6" x14ac:dyDescent="0.3">
      <c r="C50748" s="227"/>
    </row>
    <row r="50749" spans="3:3" ht="15.6" x14ac:dyDescent="0.3">
      <c r="C50749" s="227"/>
    </row>
    <row r="50750" spans="3:3" ht="15.6" x14ac:dyDescent="0.3">
      <c r="C50750" s="227"/>
    </row>
    <row r="50751" spans="3:3" ht="15.6" x14ac:dyDescent="0.3">
      <c r="C50751" s="227"/>
    </row>
    <row r="50752" spans="3:3" ht="15.6" x14ac:dyDescent="0.3">
      <c r="C50752" s="227"/>
    </row>
    <row r="50753" spans="3:3" ht="15.6" x14ac:dyDescent="0.3">
      <c r="C50753" s="227"/>
    </row>
    <row r="50754" spans="3:3" ht="15.6" x14ac:dyDescent="0.3">
      <c r="C50754" s="227"/>
    </row>
    <row r="50755" spans="3:3" ht="15.6" x14ac:dyDescent="0.3">
      <c r="C50755" s="227"/>
    </row>
    <row r="50756" spans="3:3" ht="15.6" x14ac:dyDescent="0.3">
      <c r="C50756" s="227"/>
    </row>
    <row r="50757" spans="3:3" ht="15.6" x14ac:dyDescent="0.3">
      <c r="C50757" s="227"/>
    </row>
    <row r="50758" spans="3:3" ht="15.6" x14ac:dyDescent="0.3">
      <c r="C50758" s="227"/>
    </row>
    <row r="50759" spans="3:3" ht="15.6" x14ac:dyDescent="0.3">
      <c r="C50759" s="227"/>
    </row>
    <row r="50760" spans="3:3" ht="15.6" x14ac:dyDescent="0.3">
      <c r="C50760" s="227"/>
    </row>
    <row r="50761" spans="3:3" ht="15.6" x14ac:dyDescent="0.3">
      <c r="C50761" s="227"/>
    </row>
    <row r="50762" spans="3:3" ht="15.6" x14ac:dyDescent="0.3">
      <c r="C50762" s="227"/>
    </row>
    <row r="50763" spans="3:3" ht="15.6" x14ac:dyDescent="0.3">
      <c r="C50763" s="227"/>
    </row>
    <row r="50764" spans="3:3" ht="15.6" x14ac:dyDescent="0.3">
      <c r="C50764" s="227"/>
    </row>
    <row r="50765" spans="3:3" ht="15.6" x14ac:dyDescent="0.3">
      <c r="C50765" s="227"/>
    </row>
    <row r="50766" spans="3:3" ht="15.6" x14ac:dyDescent="0.3">
      <c r="C50766" s="227"/>
    </row>
    <row r="50767" spans="3:3" ht="15.6" x14ac:dyDescent="0.3">
      <c r="C50767" s="227"/>
    </row>
    <row r="50768" spans="3:3" ht="15.6" x14ac:dyDescent="0.3">
      <c r="C50768" s="227"/>
    </row>
    <row r="50769" spans="3:3" ht="15.6" x14ac:dyDescent="0.3">
      <c r="C50769" s="227"/>
    </row>
    <row r="50770" spans="3:3" ht="15.6" x14ac:dyDescent="0.3">
      <c r="C50770" s="227"/>
    </row>
    <row r="50771" spans="3:3" ht="15.6" x14ac:dyDescent="0.3">
      <c r="C50771" s="227"/>
    </row>
    <row r="50772" spans="3:3" ht="15.6" x14ac:dyDescent="0.3">
      <c r="C50772" s="227"/>
    </row>
    <row r="50773" spans="3:3" ht="15.6" x14ac:dyDescent="0.3">
      <c r="C50773" s="227"/>
    </row>
    <row r="50774" spans="3:3" ht="15.6" x14ac:dyDescent="0.3">
      <c r="C50774" s="227"/>
    </row>
    <row r="50775" spans="3:3" ht="15.6" x14ac:dyDescent="0.3">
      <c r="C50775" s="227"/>
    </row>
    <row r="50776" spans="3:3" ht="15.6" x14ac:dyDescent="0.3">
      <c r="C50776" s="227"/>
    </row>
    <row r="50777" spans="3:3" ht="15.6" x14ac:dyDescent="0.3">
      <c r="C50777" s="227"/>
    </row>
    <row r="50778" spans="3:3" ht="15.6" x14ac:dyDescent="0.3">
      <c r="C50778" s="227"/>
    </row>
    <row r="50779" spans="3:3" ht="15.6" x14ac:dyDescent="0.3">
      <c r="C50779" s="227"/>
    </row>
    <row r="50780" spans="3:3" ht="15.6" x14ac:dyDescent="0.3">
      <c r="C50780" s="227"/>
    </row>
    <row r="50781" spans="3:3" ht="15.6" x14ac:dyDescent="0.3">
      <c r="C50781" s="227"/>
    </row>
    <row r="50782" spans="3:3" ht="15.6" x14ac:dyDescent="0.3">
      <c r="C50782" s="227"/>
    </row>
    <row r="50783" spans="3:3" ht="15.6" x14ac:dyDescent="0.3">
      <c r="C50783" s="227"/>
    </row>
    <row r="50784" spans="3:3" ht="15.6" x14ac:dyDescent="0.3">
      <c r="C50784" s="227"/>
    </row>
    <row r="50785" spans="3:3" ht="15.6" x14ac:dyDescent="0.3">
      <c r="C50785" s="227"/>
    </row>
    <row r="50786" spans="3:3" ht="15.6" x14ac:dyDescent="0.3">
      <c r="C50786" s="227"/>
    </row>
    <row r="50787" spans="3:3" ht="15.6" x14ac:dyDescent="0.3">
      <c r="C50787" s="227"/>
    </row>
    <row r="50788" spans="3:3" ht="15.6" x14ac:dyDescent="0.3">
      <c r="C50788" s="227"/>
    </row>
    <row r="50789" spans="3:3" ht="15.6" x14ac:dyDescent="0.3">
      <c r="C50789" s="227"/>
    </row>
    <row r="50790" spans="3:3" ht="15.6" x14ac:dyDescent="0.3">
      <c r="C50790" s="227"/>
    </row>
    <row r="50791" spans="3:3" ht="15.6" x14ac:dyDescent="0.3">
      <c r="C50791" s="227"/>
    </row>
    <row r="50792" spans="3:3" ht="15.6" x14ac:dyDescent="0.3">
      <c r="C50792" s="227"/>
    </row>
    <row r="50793" spans="3:3" ht="15.6" x14ac:dyDescent="0.3">
      <c r="C50793" s="227"/>
    </row>
    <row r="50794" spans="3:3" ht="15.6" x14ac:dyDescent="0.3">
      <c r="C50794" s="227"/>
    </row>
    <row r="50795" spans="3:3" ht="15.6" x14ac:dyDescent="0.3">
      <c r="C50795" s="227"/>
    </row>
    <row r="50796" spans="3:3" ht="15.6" x14ac:dyDescent="0.3">
      <c r="C50796" s="227"/>
    </row>
    <row r="50797" spans="3:3" ht="15.6" x14ac:dyDescent="0.3">
      <c r="C50797" s="227"/>
    </row>
    <row r="50798" spans="3:3" ht="15.6" x14ac:dyDescent="0.3">
      <c r="C50798" s="227"/>
    </row>
    <row r="50799" spans="3:3" ht="15.6" x14ac:dyDescent="0.3">
      <c r="C50799" s="227"/>
    </row>
    <row r="50800" spans="3:3" ht="15.6" x14ac:dyDescent="0.3">
      <c r="C50800" s="227"/>
    </row>
    <row r="50801" spans="3:3" ht="15.6" x14ac:dyDescent="0.3">
      <c r="C50801" s="227"/>
    </row>
    <row r="50802" spans="3:3" ht="15.6" x14ac:dyDescent="0.3">
      <c r="C50802" s="227"/>
    </row>
    <row r="50803" spans="3:3" ht="15.6" x14ac:dyDescent="0.3">
      <c r="C50803" s="227"/>
    </row>
    <row r="50804" spans="3:3" ht="15.6" x14ac:dyDescent="0.3">
      <c r="C50804" s="227"/>
    </row>
    <row r="50805" spans="3:3" ht="15.6" x14ac:dyDescent="0.3">
      <c r="C50805" s="227"/>
    </row>
    <row r="50806" spans="3:3" ht="15.6" x14ac:dyDescent="0.3">
      <c r="C50806" s="227"/>
    </row>
    <row r="50807" spans="3:3" ht="15.6" x14ac:dyDescent="0.3">
      <c r="C50807" s="227"/>
    </row>
    <row r="50808" spans="3:3" ht="15.6" x14ac:dyDescent="0.3">
      <c r="C50808" s="227"/>
    </row>
    <row r="50809" spans="3:3" ht="15.6" x14ac:dyDescent="0.3">
      <c r="C50809" s="227"/>
    </row>
    <row r="50810" spans="3:3" ht="15.6" x14ac:dyDescent="0.3">
      <c r="C50810" s="227"/>
    </row>
    <row r="50811" spans="3:3" ht="15.6" x14ac:dyDescent="0.3">
      <c r="C50811" s="227"/>
    </row>
    <row r="50812" spans="3:3" ht="15.6" x14ac:dyDescent="0.3">
      <c r="C50812" s="227"/>
    </row>
    <row r="50813" spans="3:3" ht="15.6" x14ac:dyDescent="0.3">
      <c r="C50813" s="227"/>
    </row>
    <row r="50814" spans="3:3" ht="15.6" x14ac:dyDescent="0.3">
      <c r="C50814" s="227"/>
    </row>
    <row r="50815" spans="3:3" ht="15.6" x14ac:dyDescent="0.3">
      <c r="C50815" s="227"/>
    </row>
    <row r="50816" spans="3:3" ht="15.6" x14ac:dyDescent="0.3">
      <c r="C50816" s="227"/>
    </row>
    <row r="50817" spans="3:3" ht="15.6" x14ac:dyDescent="0.3">
      <c r="C50817" s="227"/>
    </row>
    <row r="50818" spans="3:3" ht="15.6" x14ac:dyDescent="0.3">
      <c r="C50818" s="227"/>
    </row>
    <row r="50819" spans="3:3" ht="15.6" x14ac:dyDescent="0.3">
      <c r="C50819" s="227"/>
    </row>
    <row r="50820" spans="3:3" ht="15.6" x14ac:dyDescent="0.3">
      <c r="C50820" s="227"/>
    </row>
    <row r="50821" spans="3:3" ht="15.6" x14ac:dyDescent="0.3">
      <c r="C50821" s="227"/>
    </row>
    <row r="50822" spans="3:3" ht="15.6" x14ac:dyDescent="0.3">
      <c r="C50822" s="227"/>
    </row>
    <row r="50823" spans="3:3" ht="15.6" x14ac:dyDescent="0.3">
      <c r="C50823" s="227"/>
    </row>
    <row r="50824" spans="3:3" ht="15.6" x14ac:dyDescent="0.3">
      <c r="C50824" s="227"/>
    </row>
    <row r="50825" spans="3:3" ht="15.6" x14ac:dyDescent="0.3">
      <c r="C50825" s="227"/>
    </row>
    <row r="50826" spans="3:3" ht="15.6" x14ac:dyDescent="0.3">
      <c r="C50826" s="227"/>
    </row>
    <row r="50827" spans="3:3" ht="15.6" x14ac:dyDescent="0.3">
      <c r="C50827" s="227"/>
    </row>
    <row r="50828" spans="3:3" ht="15.6" x14ac:dyDescent="0.3">
      <c r="C50828" s="227"/>
    </row>
    <row r="50829" spans="3:3" ht="15.6" x14ac:dyDescent="0.3">
      <c r="C50829" s="227"/>
    </row>
    <row r="50830" spans="3:3" ht="15.6" x14ac:dyDescent="0.3">
      <c r="C50830" s="227"/>
    </row>
    <row r="50831" spans="3:3" ht="15.6" x14ac:dyDescent="0.3">
      <c r="C50831" s="227"/>
    </row>
    <row r="50832" spans="3:3" ht="15.6" x14ac:dyDescent="0.3">
      <c r="C50832" s="227"/>
    </row>
    <row r="50833" spans="3:3" ht="15.6" x14ac:dyDescent="0.3">
      <c r="C50833" s="227"/>
    </row>
    <row r="50834" spans="3:3" ht="15.6" x14ac:dyDescent="0.3">
      <c r="C50834" s="227"/>
    </row>
    <row r="50835" spans="3:3" ht="15.6" x14ac:dyDescent="0.3">
      <c r="C50835" s="227"/>
    </row>
    <row r="50836" spans="3:3" ht="15.6" x14ac:dyDescent="0.3">
      <c r="C50836" s="227"/>
    </row>
    <row r="50837" spans="3:3" ht="15.6" x14ac:dyDescent="0.3">
      <c r="C50837" s="227"/>
    </row>
    <row r="50838" spans="3:3" ht="15.6" x14ac:dyDescent="0.3">
      <c r="C50838" s="227"/>
    </row>
    <row r="50839" spans="3:3" ht="15.6" x14ac:dyDescent="0.3">
      <c r="C50839" s="227"/>
    </row>
    <row r="50840" spans="3:3" ht="15.6" x14ac:dyDescent="0.3">
      <c r="C50840" s="227"/>
    </row>
    <row r="50841" spans="3:3" ht="15.6" x14ac:dyDescent="0.3">
      <c r="C50841" s="227"/>
    </row>
    <row r="50842" spans="3:3" ht="15.6" x14ac:dyDescent="0.3">
      <c r="C50842" s="227"/>
    </row>
    <row r="50843" spans="3:3" ht="15.6" x14ac:dyDescent="0.3">
      <c r="C50843" s="227"/>
    </row>
    <row r="50844" spans="3:3" ht="15.6" x14ac:dyDescent="0.3">
      <c r="C50844" s="227"/>
    </row>
    <row r="50845" spans="3:3" ht="15.6" x14ac:dyDescent="0.3">
      <c r="C50845" s="227"/>
    </row>
    <row r="50846" spans="3:3" ht="15.6" x14ac:dyDescent="0.3">
      <c r="C50846" s="227"/>
    </row>
    <row r="50847" spans="3:3" ht="15.6" x14ac:dyDescent="0.3">
      <c r="C50847" s="227"/>
    </row>
    <row r="50848" spans="3:3" ht="15.6" x14ac:dyDescent="0.3">
      <c r="C50848" s="227"/>
    </row>
    <row r="50849" spans="3:3" ht="15.6" x14ac:dyDescent="0.3">
      <c r="C50849" s="227"/>
    </row>
    <row r="50850" spans="3:3" ht="15.6" x14ac:dyDescent="0.3">
      <c r="C50850" s="227"/>
    </row>
    <row r="50851" spans="3:3" ht="15.6" x14ac:dyDescent="0.3">
      <c r="C50851" s="227"/>
    </row>
    <row r="50852" spans="3:3" ht="15.6" x14ac:dyDescent="0.3">
      <c r="C50852" s="227"/>
    </row>
    <row r="50853" spans="3:3" ht="15.6" x14ac:dyDescent="0.3">
      <c r="C50853" s="227"/>
    </row>
    <row r="50854" spans="3:3" ht="15.6" x14ac:dyDescent="0.3">
      <c r="C50854" s="227"/>
    </row>
    <row r="50855" spans="3:3" ht="15.6" x14ac:dyDescent="0.3">
      <c r="C50855" s="227"/>
    </row>
    <row r="50856" spans="3:3" ht="15.6" x14ac:dyDescent="0.3">
      <c r="C50856" s="227"/>
    </row>
    <row r="50857" spans="3:3" ht="15.6" x14ac:dyDescent="0.3">
      <c r="C50857" s="227"/>
    </row>
    <row r="50858" spans="3:3" ht="15.6" x14ac:dyDescent="0.3">
      <c r="C50858" s="227"/>
    </row>
    <row r="50859" spans="3:3" ht="15.6" x14ac:dyDescent="0.3">
      <c r="C50859" s="227"/>
    </row>
    <row r="50860" spans="3:3" ht="15.6" x14ac:dyDescent="0.3">
      <c r="C50860" s="227"/>
    </row>
    <row r="50861" spans="3:3" ht="15.6" x14ac:dyDescent="0.3">
      <c r="C50861" s="227"/>
    </row>
    <row r="50862" spans="3:3" ht="15.6" x14ac:dyDescent="0.3">
      <c r="C50862" s="227"/>
    </row>
    <row r="50863" spans="3:3" ht="15.6" x14ac:dyDescent="0.3">
      <c r="C50863" s="227"/>
    </row>
    <row r="50864" spans="3:3" ht="15.6" x14ac:dyDescent="0.3">
      <c r="C50864" s="227"/>
    </row>
    <row r="50865" spans="3:3" ht="15.6" x14ac:dyDescent="0.3">
      <c r="C50865" s="227"/>
    </row>
    <row r="50866" spans="3:3" ht="15.6" x14ac:dyDescent="0.3">
      <c r="C50866" s="227"/>
    </row>
    <row r="50867" spans="3:3" ht="15.6" x14ac:dyDescent="0.3">
      <c r="C50867" s="227"/>
    </row>
    <row r="50868" spans="3:3" ht="15.6" x14ac:dyDescent="0.3">
      <c r="C50868" s="227"/>
    </row>
    <row r="50869" spans="3:3" ht="15.6" x14ac:dyDescent="0.3">
      <c r="C50869" s="227"/>
    </row>
    <row r="50870" spans="3:3" ht="15.6" x14ac:dyDescent="0.3">
      <c r="C50870" s="227"/>
    </row>
    <row r="50871" spans="3:3" ht="15.6" x14ac:dyDescent="0.3">
      <c r="C50871" s="227"/>
    </row>
    <row r="50872" spans="3:3" ht="15.6" x14ac:dyDescent="0.3">
      <c r="C50872" s="227"/>
    </row>
    <row r="50873" spans="3:3" ht="15.6" x14ac:dyDescent="0.3">
      <c r="C50873" s="227"/>
    </row>
    <row r="50874" spans="3:3" ht="15.6" x14ac:dyDescent="0.3">
      <c r="C50874" s="227"/>
    </row>
    <row r="50875" spans="3:3" ht="15.6" x14ac:dyDescent="0.3">
      <c r="C50875" s="227"/>
    </row>
    <row r="50876" spans="3:3" ht="15.6" x14ac:dyDescent="0.3">
      <c r="C50876" s="227"/>
    </row>
    <row r="50877" spans="3:3" ht="15.6" x14ac:dyDescent="0.3">
      <c r="C50877" s="227"/>
    </row>
    <row r="50878" spans="3:3" ht="15.6" x14ac:dyDescent="0.3">
      <c r="C50878" s="227"/>
    </row>
    <row r="50879" spans="3:3" ht="15.6" x14ac:dyDescent="0.3">
      <c r="C50879" s="227"/>
    </row>
    <row r="50880" spans="3:3" ht="15.6" x14ac:dyDescent="0.3">
      <c r="C50880" s="227"/>
    </row>
    <row r="50881" spans="3:3" ht="15.6" x14ac:dyDescent="0.3">
      <c r="C50881" s="227"/>
    </row>
    <row r="50882" spans="3:3" ht="15.6" x14ac:dyDescent="0.3">
      <c r="C50882" s="227"/>
    </row>
    <row r="50883" spans="3:3" ht="15.6" x14ac:dyDescent="0.3">
      <c r="C50883" s="227"/>
    </row>
    <row r="50884" spans="3:3" ht="15.6" x14ac:dyDescent="0.3">
      <c r="C50884" s="227"/>
    </row>
    <row r="50885" spans="3:3" ht="15.6" x14ac:dyDescent="0.3">
      <c r="C50885" s="227"/>
    </row>
    <row r="50886" spans="3:3" ht="15.6" x14ac:dyDescent="0.3">
      <c r="C50886" s="227"/>
    </row>
    <row r="50887" spans="3:3" ht="15.6" x14ac:dyDescent="0.3">
      <c r="C50887" s="227"/>
    </row>
    <row r="50888" spans="3:3" ht="15.6" x14ac:dyDescent="0.3">
      <c r="C50888" s="227"/>
    </row>
    <row r="50889" spans="3:3" ht="15.6" x14ac:dyDescent="0.3">
      <c r="C50889" s="227"/>
    </row>
    <row r="50890" spans="3:3" ht="15.6" x14ac:dyDescent="0.3">
      <c r="C50890" s="227"/>
    </row>
    <row r="50891" spans="3:3" ht="15.6" x14ac:dyDescent="0.3">
      <c r="C50891" s="227"/>
    </row>
    <row r="50892" spans="3:3" ht="15.6" x14ac:dyDescent="0.3">
      <c r="C50892" s="227"/>
    </row>
    <row r="50893" spans="3:3" ht="15.6" x14ac:dyDescent="0.3">
      <c r="C50893" s="227"/>
    </row>
    <row r="50894" spans="3:3" ht="15.6" x14ac:dyDescent="0.3">
      <c r="C50894" s="227"/>
    </row>
    <row r="50895" spans="3:3" ht="15.6" x14ac:dyDescent="0.3">
      <c r="C50895" s="227"/>
    </row>
    <row r="50896" spans="3:3" ht="15.6" x14ac:dyDescent="0.3">
      <c r="C50896" s="227"/>
    </row>
    <row r="50897" spans="3:3" ht="15.6" x14ac:dyDescent="0.3">
      <c r="C50897" s="227"/>
    </row>
    <row r="50898" spans="3:3" ht="15.6" x14ac:dyDescent="0.3">
      <c r="C50898" s="227"/>
    </row>
    <row r="50899" spans="3:3" ht="15.6" x14ac:dyDescent="0.3">
      <c r="C50899" s="227"/>
    </row>
    <row r="50900" spans="3:3" ht="15.6" x14ac:dyDescent="0.3">
      <c r="C50900" s="227"/>
    </row>
    <row r="50901" spans="3:3" ht="15.6" x14ac:dyDescent="0.3">
      <c r="C50901" s="227"/>
    </row>
    <row r="50902" spans="3:3" ht="15.6" x14ac:dyDescent="0.3">
      <c r="C50902" s="227"/>
    </row>
    <row r="50903" spans="3:3" ht="15.6" x14ac:dyDescent="0.3">
      <c r="C50903" s="227"/>
    </row>
    <row r="50904" spans="3:3" ht="15.6" x14ac:dyDescent="0.3">
      <c r="C50904" s="227"/>
    </row>
    <row r="50905" spans="3:3" ht="15.6" x14ac:dyDescent="0.3">
      <c r="C50905" s="227"/>
    </row>
    <row r="50906" spans="3:3" ht="15.6" x14ac:dyDescent="0.3">
      <c r="C50906" s="227"/>
    </row>
    <row r="50907" spans="3:3" ht="15.6" x14ac:dyDescent="0.3">
      <c r="C50907" s="227"/>
    </row>
    <row r="50908" spans="3:3" ht="15.6" x14ac:dyDescent="0.3">
      <c r="C50908" s="227"/>
    </row>
    <row r="50909" spans="3:3" ht="15.6" x14ac:dyDescent="0.3">
      <c r="C50909" s="227"/>
    </row>
    <row r="50910" spans="3:3" ht="15.6" x14ac:dyDescent="0.3">
      <c r="C50910" s="227"/>
    </row>
    <row r="50911" spans="3:3" ht="15.6" x14ac:dyDescent="0.3">
      <c r="C50911" s="227"/>
    </row>
    <row r="50912" spans="3:3" ht="15.6" x14ac:dyDescent="0.3">
      <c r="C50912" s="227"/>
    </row>
    <row r="50913" spans="3:3" ht="15.6" x14ac:dyDescent="0.3">
      <c r="C50913" s="227"/>
    </row>
    <row r="50914" spans="3:3" ht="15.6" x14ac:dyDescent="0.3">
      <c r="C50914" s="227"/>
    </row>
    <row r="50915" spans="3:3" ht="15.6" x14ac:dyDescent="0.3">
      <c r="C50915" s="227"/>
    </row>
    <row r="50916" spans="3:3" ht="15.6" x14ac:dyDescent="0.3">
      <c r="C50916" s="227"/>
    </row>
    <row r="50917" spans="3:3" ht="15.6" x14ac:dyDescent="0.3">
      <c r="C50917" s="227"/>
    </row>
    <row r="50918" spans="3:3" ht="15.6" x14ac:dyDescent="0.3">
      <c r="C50918" s="227"/>
    </row>
    <row r="50919" spans="3:3" ht="15.6" x14ac:dyDescent="0.3">
      <c r="C50919" s="227"/>
    </row>
    <row r="50920" spans="3:3" ht="15.6" x14ac:dyDescent="0.3">
      <c r="C50920" s="227"/>
    </row>
    <row r="50921" spans="3:3" ht="15.6" x14ac:dyDescent="0.3">
      <c r="C50921" s="227"/>
    </row>
    <row r="50922" spans="3:3" ht="15.6" x14ac:dyDescent="0.3">
      <c r="C50922" s="227"/>
    </row>
    <row r="50923" spans="3:3" ht="15.6" x14ac:dyDescent="0.3">
      <c r="C50923" s="227"/>
    </row>
    <row r="50924" spans="3:3" ht="15.6" x14ac:dyDescent="0.3">
      <c r="C50924" s="227"/>
    </row>
    <row r="50925" spans="3:3" ht="15.6" x14ac:dyDescent="0.3">
      <c r="C50925" s="227"/>
    </row>
    <row r="50926" spans="3:3" ht="15.6" x14ac:dyDescent="0.3">
      <c r="C50926" s="227"/>
    </row>
    <row r="50927" spans="3:3" ht="15.6" x14ac:dyDescent="0.3">
      <c r="C50927" s="227"/>
    </row>
    <row r="50928" spans="3:3" ht="15.6" x14ac:dyDescent="0.3">
      <c r="C50928" s="227"/>
    </row>
    <row r="50929" spans="3:3" ht="15.6" x14ac:dyDescent="0.3">
      <c r="C50929" s="227"/>
    </row>
    <row r="50930" spans="3:3" ht="15.6" x14ac:dyDescent="0.3">
      <c r="C50930" s="227"/>
    </row>
    <row r="50931" spans="3:3" ht="15.6" x14ac:dyDescent="0.3">
      <c r="C50931" s="227"/>
    </row>
    <row r="50932" spans="3:3" ht="15.6" x14ac:dyDescent="0.3">
      <c r="C50932" s="227"/>
    </row>
    <row r="50933" spans="3:3" ht="15.6" x14ac:dyDescent="0.3">
      <c r="C50933" s="227"/>
    </row>
    <row r="50934" spans="3:3" ht="15.6" x14ac:dyDescent="0.3">
      <c r="C50934" s="227"/>
    </row>
    <row r="50935" spans="3:3" ht="15.6" x14ac:dyDescent="0.3">
      <c r="C50935" s="227"/>
    </row>
    <row r="50936" spans="3:3" ht="15.6" x14ac:dyDescent="0.3">
      <c r="C50936" s="227"/>
    </row>
    <row r="50937" spans="3:3" ht="15.6" x14ac:dyDescent="0.3">
      <c r="C50937" s="227"/>
    </row>
    <row r="50938" spans="3:3" ht="15.6" x14ac:dyDescent="0.3">
      <c r="C50938" s="227"/>
    </row>
    <row r="50939" spans="3:3" ht="15.6" x14ac:dyDescent="0.3">
      <c r="C50939" s="227"/>
    </row>
    <row r="50940" spans="3:3" ht="15.6" x14ac:dyDescent="0.3">
      <c r="C50940" s="227"/>
    </row>
    <row r="50941" spans="3:3" ht="15.6" x14ac:dyDescent="0.3">
      <c r="C50941" s="227"/>
    </row>
    <row r="50942" spans="3:3" ht="15.6" x14ac:dyDescent="0.3">
      <c r="C50942" s="227"/>
    </row>
    <row r="50943" spans="3:3" ht="15.6" x14ac:dyDescent="0.3">
      <c r="C50943" s="227"/>
    </row>
    <row r="50944" spans="3:3" ht="15.6" x14ac:dyDescent="0.3">
      <c r="C50944" s="227"/>
    </row>
    <row r="50945" spans="3:3" ht="15.6" x14ac:dyDescent="0.3">
      <c r="C50945" s="227"/>
    </row>
    <row r="50946" spans="3:3" ht="15.6" x14ac:dyDescent="0.3">
      <c r="C50946" s="227"/>
    </row>
    <row r="50947" spans="3:3" ht="15.6" x14ac:dyDescent="0.3">
      <c r="C50947" s="227"/>
    </row>
    <row r="50948" spans="3:3" ht="15.6" x14ac:dyDescent="0.3">
      <c r="C50948" s="227"/>
    </row>
    <row r="50949" spans="3:3" ht="15.6" x14ac:dyDescent="0.3">
      <c r="C50949" s="227"/>
    </row>
    <row r="50950" spans="3:3" ht="15.6" x14ac:dyDescent="0.3">
      <c r="C50950" s="227"/>
    </row>
    <row r="50951" spans="3:3" ht="15.6" x14ac:dyDescent="0.3">
      <c r="C50951" s="227"/>
    </row>
    <row r="50952" spans="3:3" ht="15.6" x14ac:dyDescent="0.3">
      <c r="C50952" s="227"/>
    </row>
    <row r="50953" spans="3:3" ht="15.6" x14ac:dyDescent="0.3">
      <c r="C50953" s="227"/>
    </row>
    <row r="50954" spans="3:3" ht="15.6" x14ac:dyDescent="0.3">
      <c r="C50954" s="227"/>
    </row>
    <row r="50955" spans="3:3" ht="15.6" x14ac:dyDescent="0.3">
      <c r="C50955" s="227"/>
    </row>
    <row r="50956" spans="3:3" ht="15.6" x14ac:dyDescent="0.3">
      <c r="C50956" s="227"/>
    </row>
    <row r="50957" spans="3:3" ht="15.6" x14ac:dyDescent="0.3">
      <c r="C50957" s="227"/>
    </row>
    <row r="50958" spans="3:3" ht="15.6" x14ac:dyDescent="0.3">
      <c r="C50958" s="227"/>
    </row>
    <row r="50959" spans="3:3" ht="15.6" x14ac:dyDescent="0.3">
      <c r="C50959" s="227"/>
    </row>
    <row r="50960" spans="3:3" ht="15.6" x14ac:dyDescent="0.3">
      <c r="C50960" s="227"/>
    </row>
    <row r="50961" spans="3:3" ht="15.6" x14ac:dyDescent="0.3">
      <c r="C50961" s="227"/>
    </row>
    <row r="50962" spans="3:3" ht="15.6" x14ac:dyDescent="0.3">
      <c r="C50962" s="227"/>
    </row>
    <row r="50963" spans="3:3" ht="15.6" x14ac:dyDescent="0.3">
      <c r="C50963" s="227"/>
    </row>
    <row r="50964" spans="3:3" ht="15.6" x14ac:dyDescent="0.3">
      <c r="C50964" s="227"/>
    </row>
    <row r="50965" spans="3:3" ht="15.6" x14ac:dyDescent="0.3">
      <c r="C50965" s="227"/>
    </row>
    <row r="50966" spans="3:3" ht="15.6" x14ac:dyDescent="0.3">
      <c r="C50966" s="227"/>
    </row>
    <row r="50967" spans="3:3" ht="15.6" x14ac:dyDescent="0.3">
      <c r="C50967" s="227"/>
    </row>
    <row r="50968" spans="3:3" ht="15.6" x14ac:dyDescent="0.3">
      <c r="C50968" s="227"/>
    </row>
    <row r="50969" spans="3:3" ht="15.6" x14ac:dyDescent="0.3">
      <c r="C50969" s="227"/>
    </row>
    <row r="50970" spans="3:3" ht="15.6" x14ac:dyDescent="0.3">
      <c r="C50970" s="227"/>
    </row>
    <row r="50971" spans="3:3" ht="15.6" x14ac:dyDescent="0.3">
      <c r="C50971" s="227"/>
    </row>
    <row r="50972" spans="3:3" ht="15.6" x14ac:dyDescent="0.3">
      <c r="C50972" s="227"/>
    </row>
    <row r="50973" spans="3:3" ht="15.6" x14ac:dyDescent="0.3">
      <c r="C50973" s="227"/>
    </row>
    <row r="50974" spans="3:3" ht="15.6" x14ac:dyDescent="0.3">
      <c r="C50974" s="227"/>
    </row>
    <row r="50975" spans="3:3" ht="15.6" x14ac:dyDescent="0.3">
      <c r="C50975" s="227"/>
    </row>
    <row r="50976" spans="3:3" ht="15.6" x14ac:dyDescent="0.3">
      <c r="C50976" s="227"/>
    </row>
    <row r="50977" spans="3:3" ht="15.6" x14ac:dyDescent="0.3">
      <c r="C50977" s="227"/>
    </row>
    <row r="50978" spans="3:3" ht="15.6" x14ac:dyDescent="0.3">
      <c r="C50978" s="227"/>
    </row>
    <row r="50979" spans="3:3" ht="15.6" x14ac:dyDescent="0.3">
      <c r="C50979" s="227"/>
    </row>
    <row r="50980" spans="3:3" ht="15.6" x14ac:dyDescent="0.3">
      <c r="C50980" s="227"/>
    </row>
    <row r="50981" spans="3:3" ht="15.6" x14ac:dyDescent="0.3">
      <c r="C50981" s="227"/>
    </row>
    <row r="50982" spans="3:3" ht="15.6" x14ac:dyDescent="0.3">
      <c r="C50982" s="227"/>
    </row>
    <row r="50983" spans="3:3" ht="15.6" x14ac:dyDescent="0.3">
      <c r="C50983" s="227"/>
    </row>
    <row r="50984" spans="3:3" ht="15.6" x14ac:dyDescent="0.3">
      <c r="C50984" s="227"/>
    </row>
    <row r="50985" spans="3:3" ht="15.6" x14ac:dyDescent="0.3">
      <c r="C50985" s="227"/>
    </row>
    <row r="50986" spans="3:3" ht="15.6" x14ac:dyDescent="0.3">
      <c r="C50986" s="227"/>
    </row>
    <row r="50987" spans="3:3" ht="15.6" x14ac:dyDescent="0.3">
      <c r="C50987" s="227"/>
    </row>
    <row r="50988" spans="3:3" ht="15.6" x14ac:dyDescent="0.3">
      <c r="C50988" s="227"/>
    </row>
    <row r="50989" spans="3:3" ht="15.6" x14ac:dyDescent="0.3">
      <c r="C50989" s="227"/>
    </row>
    <row r="50990" spans="3:3" ht="15.6" x14ac:dyDescent="0.3">
      <c r="C50990" s="227"/>
    </row>
    <row r="50991" spans="3:3" ht="15.6" x14ac:dyDescent="0.3">
      <c r="C50991" s="227"/>
    </row>
    <row r="50992" spans="3:3" ht="15.6" x14ac:dyDescent="0.3">
      <c r="C50992" s="227"/>
    </row>
    <row r="50993" spans="3:3" ht="15.6" x14ac:dyDescent="0.3">
      <c r="C50993" s="227"/>
    </row>
    <row r="50994" spans="3:3" ht="15.6" x14ac:dyDescent="0.3">
      <c r="C50994" s="227"/>
    </row>
    <row r="50995" spans="3:3" ht="15.6" x14ac:dyDescent="0.3">
      <c r="C50995" s="227"/>
    </row>
    <row r="50996" spans="3:3" ht="15.6" x14ac:dyDescent="0.3">
      <c r="C50996" s="227"/>
    </row>
    <row r="50997" spans="3:3" ht="15.6" x14ac:dyDescent="0.3">
      <c r="C50997" s="227"/>
    </row>
    <row r="50998" spans="3:3" ht="15.6" x14ac:dyDescent="0.3">
      <c r="C50998" s="227"/>
    </row>
    <row r="50999" spans="3:3" ht="15.6" x14ac:dyDescent="0.3">
      <c r="C50999" s="227"/>
    </row>
    <row r="51000" spans="3:3" ht="15.6" x14ac:dyDescent="0.3">
      <c r="C51000" s="227"/>
    </row>
    <row r="51001" spans="3:3" ht="15.6" x14ac:dyDescent="0.3">
      <c r="C51001" s="227"/>
    </row>
    <row r="51002" spans="3:3" ht="15.6" x14ac:dyDescent="0.3">
      <c r="C51002" s="227"/>
    </row>
    <row r="51003" spans="3:3" ht="15.6" x14ac:dyDescent="0.3">
      <c r="C51003" s="227"/>
    </row>
    <row r="51004" spans="3:3" ht="15.6" x14ac:dyDescent="0.3">
      <c r="C51004" s="227"/>
    </row>
    <row r="51005" spans="3:3" ht="15.6" x14ac:dyDescent="0.3">
      <c r="C51005" s="227"/>
    </row>
    <row r="51006" spans="3:3" ht="15.6" x14ac:dyDescent="0.3">
      <c r="C51006" s="227"/>
    </row>
    <row r="51007" spans="3:3" ht="15.6" x14ac:dyDescent="0.3">
      <c r="C51007" s="227"/>
    </row>
    <row r="51008" spans="3:3" ht="15.6" x14ac:dyDescent="0.3">
      <c r="C51008" s="227"/>
    </row>
    <row r="51009" spans="3:3" ht="15.6" x14ac:dyDescent="0.3">
      <c r="C51009" s="227"/>
    </row>
    <row r="51010" spans="3:3" ht="15.6" x14ac:dyDescent="0.3">
      <c r="C51010" s="227"/>
    </row>
    <row r="51011" spans="3:3" ht="15.6" x14ac:dyDescent="0.3">
      <c r="C51011" s="227"/>
    </row>
    <row r="51012" spans="3:3" ht="15.6" x14ac:dyDescent="0.3">
      <c r="C51012" s="227"/>
    </row>
    <row r="51013" spans="3:3" ht="15.6" x14ac:dyDescent="0.3">
      <c r="C51013" s="227"/>
    </row>
    <row r="51014" spans="3:3" ht="15.6" x14ac:dyDescent="0.3">
      <c r="C51014" s="227"/>
    </row>
    <row r="51015" spans="3:3" ht="15.6" x14ac:dyDescent="0.3">
      <c r="C51015" s="227"/>
    </row>
    <row r="51016" spans="3:3" ht="15.6" x14ac:dyDescent="0.3">
      <c r="C51016" s="227"/>
    </row>
    <row r="51017" spans="3:3" ht="15.6" x14ac:dyDescent="0.3">
      <c r="C51017" s="227"/>
    </row>
    <row r="51018" spans="3:3" ht="15.6" x14ac:dyDescent="0.3">
      <c r="C51018" s="227"/>
    </row>
    <row r="51019" spans="3:3" ht="15.6" x14ac:dyDescent="0.3">
      <c r="C51019" s="227"/>
    </row>
    <row r="51020" spans="3:3" ht="15.6" x14ac:dyDescent="0.3">
      <c r="C51020" s="227"/>
    </row>
    <row r="51021" spans="3:3" ht="15.6" x14ac:dyDescent="0.3">
      <c r="C51021" s="227"/>
    </row>
    <row r="51022" spans="3:3" ht="15.6" x14ac:dyDescent="0.3">
      <c r="C51022" s="227"/>
    </row>
    <row r="51023" spans="3:3" ht="15.6" x14ac:dyDescent="0.3">
      <c r="C51023" s="227"/>
    </row>
    <row r="51024" spans="3:3" ht="15.6" x14ac:dyDescent="0.3">
      <c r="C51024" s="227"/>
    </row>
    <row r="51025" spans="3:3" ht="15.6" x14ac:dyDescent="0.3">
      <c r="C51025" s="227"/>
    </row>
    <row r="51026" spans="3:3" ht="15.6" x14ac:dyDescent="0.3">
      <c r="C51026" s="227"/>
    </row>
    <row r="51027" spans="3:3" ht="15.6" x14ac:dyDescent="0.3">
      <c r="C51027" s="227"/>
    </row>
    <row r="51028" spans="3:3" ht="15.6" x14ac:dyDescent="0.3">
      <c r="C51028" s="227"/>
    </row>
    <row r="51029" spans="3:3" ht="15.6" x14ac:dyDescent="0.3">
      <c r="C51029" s="227"/>
    </row>
    <row r="51030" spans="3:3" ht="15.6" x14ac:dyDescent="0.3">
      <c r="C51030" s="227"/>
    </row>
    <row r="51031" spans="3:3" ht="15.6" x14ac:dyDescent="0.3">
      <c r="C51031" s="227"/>
    </row>
    <row r="51032" spans="3:3" ht="15.6" x14ac:dyDescent="0.3">
      <c r="C51032" s="227"/>
    </row>
    <row r="51033" spans="3:3" ht="15.6" x14ac:dyDescent="0.3">
      <c r="C51033" s="227"/>
    </row>
    <row r="51034" spans="3:3" ht="15.6" x14ac:dyDescent="0.3">
      <c r="C51034" s="227"/>
    </row>
    <row r="51035" spans="3:3" ht="15.6" x14ac:dyDescent="0.3">
      <c r="C51035" s="227"/>
    </row>
    <row r="51036" spans="3:3" ht="15.6" x14ac:dyDescent="0.3">
      <c r="C51036" s="227"/>
    </row>
    <row r="51037" spans="3:3" ht="15.6" x14ac:dyDescent="0.3">
      <c r="C51037" s="227"/>
    </row>
    <row r="51038" spans="3:3" ht="15.6" x14ac:dyDescent="0.3">
      <c r="C51038" s="227"/>
    </row>
    <row r="51039" spans="3:3" ht="15.6" x14ac:dyDescent="0.3">
      <c r="C51039" s="227"/>
    </row>
    <row r="51040" spans="3:3" ht="15.6" x14ac:dyDescent="0.3">
      <c r="C51040" s="227"/>
    </row>
    <row r="51041" spans="3:3" ht="15.6" x14ac:dyDescent="0.3">
      <c r="C51041" s="227"/>
    </row>
    <row r="51042" spans="3:3" ht="15.6" x14ac:dyDescent="0.3">
      <c r="C51042" s="227"/>
    </row>
    <row r="51043" spans="3:3" ht="15.6" x14ac:dyDescent="0.3">
      <c r="C51043" s="227"/>
    </row>
    <row r="51044" spans="3:3" ht="15.6" x14ac:dyDescent="0.3">
      <c r="C51044" s="227"/>
    </row>
    <row r="51045" spans="3:3" ht="15.6" x14ac:dyDescent="0.3">
      <c r="C51045" s="227"/>
    </row>
    <row r="51046" spans="3:3" ht="15.6" x14ac:dyDescent="0.3">
      <c r="C51046" s="227"/>
    </row>
    <row r="51047" spans="3:3" ht="15.6" x14ac:dyDescent="0.3">
      <c r="C51047" s="227"/>
    </row>
    <row r="51048" spans="3:3" ht="15.6" x14ac:dyDescent="0.3">
      <c r="C51048" s="227"/>
    </row>
    <row r="51049" spans="3:3" ht="15.6" x14ac:dyDescent="0.3">
      <c r="C51049" s="227"/>
    </row>
    <row r="51050" spans="3:3" ht="15.6" x14ac:dyDescent="0.3">
      <c r="C51050" s="227"/>
    </row>
    <row r="51051" spans="3:3" ht="15.6" x14ac:dyDescent="0.3">
      <c r="C51051" s="227"/>
    </row>
    <row r="51052" spans="3:3" ht="15.6" x14ac:dyDescent="0.3">
      <c r="C51052" s="227"/>
    </row>
    <row r="51053" spans="3:3" ht="15.6" x14ac:dyDescent="0.3">
      <c r="C51053" s="227"/>
    </row>
    <row r="51054" spans="3:3" ht="15.6" x14ac:dyDescent="0.3">
      <c r="C51054" s="227"/>
    </row>
    <row r="51055" spans="3:3" ht="15.6" x14ac:dyDescent="0.3">
      <c r="C51055" s="227"/>
    </row>
    <row r="51056" spans="3:3" ht="15.6" x14ac:dyDescent="0.3">
      <c r="C51056" s="227"/>
    </row>
    <row r="51057" spans="3:3" ht="15.6" x14ac:dyDescent="0.3">
      <c r="C51057" s="227"/>
    </row>
    <row r="51058" spans="3:3" ht="15.6" x14ac:dyDescent="0.3">
      <c r="C51058" s="227"/>
    </row>
    <row r="51059" spans="3:3" ht="15.6" x14ac:dyDescent="0.3">
      <c r="C51059" s="227"/>
    </row>
    <row r="51060" spans="3:3" ht="15.6" x14ac:dyDescent="0.3">
      <c r="C51060" s="227"/>
    </row>
    <row r="51061" spans="3:3" ht="15.6" x14ac:dyDescent="0.3">
      <c r="C51061" s="227"/>
    </row>
    <row r="51062" spans="3:3" ht="15.6" x14ac:dyDescent="0.3">
      <c r="C51062" s="227"/>
    </row>
    <row r="51063" spans="3:3" ht="15.6" x14ac:dyDescent="0.3">
      <c r="C51063" s="227"/>
    </row>
    <row r="51064" spans="3:3" ht="15.6" x14ac:dyDescent="0.3">
      <c r="C51064" s="227"/>
    </row>
    <row r="51065" spans="3:3" ht="15.6" x14ac:dyDescent="0.3">
      <c r="C51065" s="227"/>
    </row>
    <row r="51066" spans="3:3" ht="15.6" x14ac:dyDescent="0.3">
      <c r="C51066" s="227"/>
    </row>
    <row r="51067" spans="3:3" ht="15.6" x14ac:dyDescent="0.3">
      <c r="C51067" s="227"/>
    </row>
    <row r="51068" spans="3:3" ht="15.6" x14ac:dyDescent="0.3">
      <c r="C51068" s="227"/>
    </row>
    <row r="51069" spans="3:3" ht="15.6" x14ac:dyDescent="0.3">
      <c r="C51069" s="227"/>
    </row>
    <row r="51070" spans="3:3" ht="15.6" x14ac:dyDescent="0.3">
      <c r="C51070" s="227"/>
    </row>
    <row r="51071" spans="3:3" ht="15.6" x14ac:dyDescent="0.3">
      <c r="C51071" s="227"/>
    </row>
    <row r="51072" spans="3:3" ht="15.6" x14ac:dyDescent="0.3">
      <c r="C51072" s="227"/>
    </row>
    <row r="51073" spans="3:3" ht="15.6" x14ac:dyDescent="0.3">
      <c r="C51073" s="227"/>
    </row>
    <row r="51074" spans="3:3" ht="15.6" x14ac:dyDescent="0.3">
      <c r="C51074" s="227"/>
    </row>
    <row r="51075" spans="3:3" ht="15.6" x14ac:dyDescent="0.3">
      <c r="C51075" s="227"/>
    </row>
    <row r="51076" spans="3:3" ht="15.6" x14ac:dyDescent="0.3">
      <c r="C51076" s="227"/>
    </row>
    <row r="51077" spans="3:3" ht="15.6" x14ac:dyDescent="0.3">
      <c r="C51077" s="227"/>
    </row>
    <row r="51078" spans="3:3" ht="15.6" x14ac:dyDescent="0.3">
      <c r="C51078" s="227"/>
    </row>
    <row r="51079" spans="3:3" ht="15.6" x14ac:dyDescent="0.3">
      <c r="C51079" s="227"/>
    </row>
    <row r="51080" spans="3:3" ht="15.6" x14ac:dyDescent="0.3">
      <c r="C51080" s="227"/>
    </row>
    <row r="51081" spans="3:3" ht="15.6" x14ac:dyDescent="0.3">
      <c r="C51081" s="227"/>
    </row>
    <row r="51082" spans="3:3" ht="15.6" x14ac:dyDescent="0.3">
      <c r="C51082" s="227"/>
    </row>
    <row r="51083" spans="3:3" ht="15.6" x14ac:dyDescent="0.3">
      <c r="C51083" s="227"/>
    </row>
    <row r="51084" spans="3:3" ht="15.6" x14ac:dyDescent="0.3">
      <c r="C51084" s="227"/>
    </row>
    <row r="51085" spans="3:3" ht="15.6" x14ac:dyDescent="0.3">
      <c r="C51085" s="227"/>
    </row>
    <row r="51086" spans="3:3" ht="15.6" x14ac:dyDescent="0.3">
      <c r="C51086" s="227"/>
    </row>
    <row r="51087" spans="3:3" ht="15.6" x14ac:dyDescent="0.3">
      <c r="C51087" s="227"/>
    </row>
    <row r="51088" spans="3:3" ht="15.6" x14ac:dyDescent="0.3">
      <c r="C51088" s="227"/>
    </row>
    <row r="51089" spans="3:3" ht="15.6" x14ac:dyDescent="0.3">
      <c r="C51089" s="227"/>
    </row>
    <row r="51090" spans="3:3" ht="15.6" x14ac:dyDescent="0.3">
      <c r="C51090" s="227"/>
    </row>
    <row r="51091" spans="3:3" ht="15.6" x14ac:dyDescent="0.3">
      <c r="C51091" s="227"/>
    </row>
    <row r="51092" spans="3:3" ht="15.6" x14ac:dyDescent="0.3">
      <c r="C51092" s="227"/>
    </row>
    <row r="51093" spans="3:3" ht="15.6" x14ac:dyDescent="0.3">
      <c r="C51093" s="227"/>
    </row>
    <row r="51094" spans="3:3" ht="15.6" x14ac:dyDescent="0.3">
      <c r="C51094" s="227"/>
    </row>
    <row r="51095" spans="3:3" ht="15.6" x14ac:dyDescent="0.3">
      <c r="C51095" s="227"/>
    </row>
    <row r="51096" spans="3:3" ht="15.6" x14ac:dyDescent="0.3">
      <c r="C51096" s="227"/>
    </row>
    <row r="51097" spans="3:3" ht="15.6" x14ac:dyDescent="0.3">
      <c r="C51097" s="227"/>
    </row>
    <row r="51098" spans="3:3" ht="15.6" x14ac:dyDescent="0.3">
      <c r="C51098" s="227"/>
    </row>
    <row r="51099" spans="3:3" ht="15.6" x14ac:dyDescent="0.3">
      <c r="C51099" s="227"/>
    </row>
    <row r="51100" spans="3:3" ht="15.6" x14ac:dyDescent="0.3">
      <c r="C51100" s="227"/>
    </row>
    <row r="51101" spans="3:3" ht="15.6" x14ac:dyDescent="0.3">
      <c r="C51101" s="227"/>
    </row>
    <row r="51102" spans="3:3" ht="15.6" x14ac:dyDescent="0.3">
      <c r="C51102" s="227"/>
    </row>
    <row r="51103" spans="3:3" ht="15.6" x14ac:dyDescent="0.3">
      <c r="C51103" s="227"/>
    </row>
    <row r="51104" spans="3:3" ht="15.6" x14ac:dyDescent="0.3">
      <c r="C51104" s="227"/>
    </row>
    <row r="51105" spans="3:3" ht="15.6" x14ac:dyDescent="0.3">
      <c r="C51105" s="227"/>
    </row>
    <row r="51106" spans="3:3" ht="15.6" x14ac:dyDescent="0.3">
      <c r="C51106" s="227"/>
    </row>
    <row r="51107" spans="3:3" ht="15.6" x14ac:dyDescent="0.3">
      <c r="C51107" s="227"/>
    </row>
    <row r="51108" spans="3:3" ht="15.6" x14ac:dyDescent="0.3">
      <c r="C51108" s="227"/>
    </row>
    <row r="51109" spans="3:3" ht="15.6" x14ac:dyDescent="0.3">
      <c r="C51109" s="227"/>
    </row>
    <row r="51110" spans="3:3" ht="15.6" x14ac:dyDescent="0.3">
      <c r="C51110" s="227"/>
    </row>
    <row r="51111" spans="3:3" ht="15.6" x14ac:dyDescent="0.3">
      <c r="C51111" s="227"/>
    </row>
    <row r="51112" spans="3:3" ht="15.6" x14ac:dyDescent="0.3">
      <c r="C51112" s="227"/>
    </row>
    <row r="51113" spans="3:3" ht="15.6" x14ac:dyDescent="0.3">
      <c r="C51113" s="227"/>
    </row>
    <row r="51114" spans="3:3" ht="15.6" x14ac:dyDescent="0.3">
      <c r="C51114" s="227"/>
    </row>
    <row r="51115" spans="3:3" ht="15.6" x14ac:dyDescent="0.3">
      <c r="C51115" s="227"/>
    </row>
    <row r="51116" spans="3:3" ht="15.6" x14ac:dyDescent="0.3">
      <c r="C51116" s="227"/>
    </row>
    <row r="51117" spans="3:3" ht="15.6" x14ac:dyDescent="0.3">
      <c r="C51117" s="227"/>
    </row>
    <row r="51118" spans="3:3" ht="15.6" x14ac:dyDescent="0.3">
      <c r="C51118" s="227"/>
    </row>
    <row r="51119" spans="3:3" ht="15.6" x14ac:dyDescent="0.3">
      <c r="C51119" s="227"/>
    </row>
    <row r="51120" spans="3:3" ht="15.6" x14ac:dyDescent="0.3">
      <c r="C51120" s="227"/>
    </row>
    <row r="51121" spans="3:3" ht="15.6" x14ac:dyDescent="0.3">
      <c r="C51121" s="227"/>
    </row>
    <row r="51122" spans="3:3" ht="15.6" x14ac:dyDescent="0.3">
      <c r="C51122" s="227"/>
    </row>
    <row r="51123" spans="3:3" ht="15.6" x14ac:dyDescent="0.3">
      <c r="C51123" s="227"/>
    </row>
    <row r="51124" spans="3:3" ht="15.6" x14ac:dyDescent="0.3">
      <c r="C51124" s="227"/>
    </row>
    <row r="51125" spans="3:3" ht="15.6" x14ac:dyDescent="0.3">
      <c r="C51125" s="227"/>
    </row>
    <row r="51126" spans="3:3" ht="15.6" x14ac:dyDescent="0.3">
      <c r="C51126" s="227"/>
    </row>
    <row r="51127" spans="3:3" ht="15.6" x14ac:dyDescent="0.3">
      <c r="C51127" s="227"/>
    </row>
    <row r="51128" spans="3:3" ht="15.6" x14ac:dyDescent="0.3">
      <c r="C51128" s="227"/>
    </row>
    <row r="51129" spans="3:3" ht="15.6" x14ac:dyDescent="0.3">
      <c r="C51129" s="227"/>
    </row>
    <row r="51130" spans="3:3" ht="15.6" x14ac:dyDescent="0.3">
      <c r="C51130" s="227"/>
    </row>
    <row r="51131" spans="3:3" ht="15.6" x14ac:dyDescent="0.3">
      <c r="C51131" s="227"/>
    </row>
    <row r="51132" spans="3:3" ht="15.6" x14ac:dyDescent="0.3">
      <c r="C51132" s="227"/>
    </row>
    <row r="51133" spans="3:3" ht="15.6" x14ac:dyDescent="0.3">
      <c r="C51133" s="227"/>
    </row>
    <row r="51134" spans="3:3" ht="15.6" x14ac:dyDescent="0.3">
      <c r="C51134" s="227"/>
    </row>
    <row r="51135" spans="3:3" ht="15.6" x14ac:dyDescent="0.3">
      <c r="C51135" s="227"/>
    </row>
    <row r="51136" spans="3:3" ht="15.6" x14ac:dyDescent="0.3">
      <c r="C51136" s="227"/>
    </row>
    <row r="51137" spans="3:3" ht="15.6" x14ac:dyDescent="0.3">
      <c r="C51137" s="227"/>
    </row>
    <row r="51138" spans="3:3" ht="15.6" x14ac:dyDescent="0.3">
      <c r="C51138" s="227"/>
    </row>
    <row r="51139" spans="3:3" ht="15.6" x14ac:dyDescent="0.3">
      <c r="C51139" s="227"/>
    </row>
    <row r="51140" spans="3:3" ht="15.6" x14ac:dyDescent="0.3">
      <c r="C51140" s="227"/>
    </row>
    <row r="51141" spans="3:3" ht="15.6" x14ac:dyDescent="0.3">
      <c r="C51141" s="227"/>
    </row>
    <row r="51142" spans="3:3" ht="15.6" x14ac:dyDescent="0.3">
      <c r="C51142" s="227"/>
    </row>
    <row r="51143" spans="3:3" ht="15.6" x14ac:dyDescent="0.3">
      <c r="C51143" s="227"/>
    </row>
    <row r="51144" spans="3:3" ht="15.6" x14ac:dyDescent="0.3">
      <c r="C51144" s="227"/>
    </row>
    <row r="51145" spans="3:3" ht="15.6" x14ac:dyDescent="0.3">
      <c r="C51145" s="227"/>
    </row>
    <row r="51146" spans="3:3" ht="15.6" x14ac:dyDescent="0.3">
      <c r="C51146" s="227"/>
    </row>
    <row r="51147" spans="3:3" ht="15.6" x14ac:dyDescent="0.3">
      <c r="C51147" s="227"/>
    </row>
    <row r="51148" spans="3:3" ht="15.6" x14ac:dyDescent="0.3">
      <c r="C51148" s="227"/>
    </row>
    <row r="51149" spans="3:3" ht="15.6" x14ac:dyDescent="0.3">
      <c r="C51149" s="227"/>
    </row>
    <row r="51150" spans="3:3" ht="15.6" x14ac:dyDescent="0.3">
      <c r="C51150" s="227"/>
    </row>
    <row r="51151" spans="3:3" ht="15.6" x14ac:dyDescent="0.3">
      <c r="C51151" s="227"/>
    </row>
    <row r="51152" spans="3:3" ht="15.6" x14ac:dyDescent="0.3">
      <c r="C51152" s="227"/>
    </row>
    <row r="51153" spans="3:3" ht="15.6" x14ac:dyDescent="0.3">
      <c r="C51153" s="227"/>
    </row>
    <row r="51154" spans="3:3" ht="15.6" x14ac:dyDescent="0.3">
      <c r="C51154" s="227"/>
    </row>
    <row r="51155" spans="3:3" ht="15.6" x14ac:dyDescent="0.3">
      <c r="C51155" s="227"/>
    </row>
    <row r="51156" spans="3:3" ht="15.6" x14ac:dyDescent="0.3">
      <c r="C51156" s="227"/>
    </row>
    <row r="51157" spans="3:3" ht="15.6" x14ac:dyDescent="0.3">
      <c r="C51157" s="227"/>
    </row>
    <row r="51158" spans="3:3" ht="15.6" x14ac:dyDescent="0.3">
      <c r="C51158" s="227"/>
    </row>
    <row r="51159" spans="3:3" ht="15.6" x14ac:dyDescent="0.3">
      <c r="C51159" s="227"/>
    </row>
    <row r="51160" spans="3:3" ht="15.6" x14ac:dyDescent="0.3">
      <c r="C51160" s="227"/>
    </row>
    <row r="51161" spans="3:3" ht="15.6" x14ac:dyDescent="0.3">
      <c r="C51161" s="227"/>
    </row>
    <row r="51162" spans="3:3" ht="15.6" x14ac:dyDescent="0.3">
      <c r="C51162" s="227"/>
    </row>
    <row r="51163" spans="3:3" ht="15.6" x14ac:dyDescent="0.3">
      <c r="C51163" s="227"/>
    </row>
    <row r="51164" spans="3:3" ht="15.6" x14ac:dyDescent="0.3">
      <c r="C51164" s="227"/>
    </row>
    <row r="51165" spans="3:3" ht="15.6" x14ac:dyDescent="0.3">
      <c r="C51165" s="227"/>
    </row>
    <row r="51166" spans="3:3" ht="15.6" x14ac:dyDescent="0.3">
      <c r="C51166" s="227"/>
    </row>
    <row r="51167" spans="3:3" ht="15.6" x14ac:dyDescent="0.3">
      <c r="C51167" s="227"/>
    </row>
    <row r="51168" spans="3:3" ht="15.6" x14ac:dyDescent="0.3">
      <c r="C51168" s="227"/>
    </row>
    <row r="51169" spans="3:3" ht="15.6" x14ac:dyDescent="0.3">
      <c r="C51169" s="227"/>
    </row>
    <row r="51170" spans="3:3" ht="15.6" x14ac:dyDescent="0.3">
      <c r="C51170" s="227"/>
    </row>
    <row r="51171" spans="3:3" ht="15.6" x14ac:dyDescent="0.3">
      <c r="C51171" s="227"/>
    </row>
    <row r="51172" spans="3:3" ht="15.6" x14ac:dyDescent="0.3">
      <c r="C51172" s="227"/>
    </row>
    <row r="51173" spans="3:3" ht="15.6" x14ac:dyDescent="0.3">
      <c r="C51173" s="227"/>
    </row>
    <row r="51174" spans="3:3" ht="15.6" x14ac:dyDescent="0.3">
      <c r="C51174" s="227"/>
    </row>
    <row r="51175" spans="3:3" ht="15.6" x14ac:dyDescent="0.3">
      <c r="C51175" s="227"/>
    </row>
    <row r="51176" spans="3:3" ht="15.6" x14ac:dyDescent="0.3">
      <c r="C51176" s="227"/>
    </row>
    <row r="51177" spans="3:3" ht="15.6" x14ac:dyDescent="0.3">
      <c r="C51177" s="227"/>
    </row>
    <row r="51178" spans="3:3" ht="15.6" x14ac:dyDescent="0.3">
      <c r="C51178" s="227"/>
    </row>
    <row r="51179" spans="3:3" ht="15.6" x14ac:dyDescent="0.3">
      <c r="C51179" s="227"/>
    </row>
    <row r="51180" spans="3:3" ht="15.6" x14ac:dyDescent="0.3">
      <c r="C51180" s="227"/>
    </row>
    <row r="51181" spans="3:3" ht="15.6" x14ac:dyDescent="0.3">
      <c r="C51181" s="227"/>
    </row>
    <row r="51182" spans="3:3" ht="15.6" x14ac:dyDescent="0.3">
      <c r="C51182" s="227"/>
    </row>
    <row r="51183" spans="3:3" ht="15.6" x14ac:dyDescent="0.3">
      <c r="C51183" s="227"/>
    </row>
    <row r="51184" spans="3:3" ht="15.6" x14ac:dyDescent="0.3">
      <c r="C51184" s="227"/>
    </row>
    <row r="51185" spans="3:3" ht="15.6" x14ac:dyDescent="0.3">
      <c r="C51185" s="227"/>
    </row>
    <row r="51186" spans="3:3" ht="15.6" x14ac:dyDescent="0.3">
      <c r="C51186" s="227"/>
    </row>
    <row r="51187" spans="3:3" ht="15.6" x14ac:dyDescent="0.3">
      <c r="C51187" s="227"/>
    </row>
    <row r="51188" spans="3:3" ht="15.6" x14ac:dyDescent="0.3">
      <c r="C51188" s="227"/>
    </row>
    <row r="51189" spans="3:3" ht="15.6" x14ac:dyDescent="0.3">
      <c r="C51189" s="227"/>
    </row>
    <row r="51190" spans="3:3" ht="15.6" x14ac:dyDescent="0.3">
      <c r="C51190" s="227"/>
    </row>
    <row r="51191" spans="3:3" ht="15.6" x14ac:dyDescent="0.3">
      <c r="C51191" s="227"/>
    </row>
    <row r="51192" spans="3:3" ht="15.6" x14ac:dyDescent="0.3">
      <c r="C51192" s="227"/>
    </row>
    <row r="51193" spans="3:3" ht="15.6" x14ac:dyDescent="0.3">
      <c r="C51193" s="227"/>
    </row>
    <row r="51194" spans="3:3" ht="15.6" x14ac:dyDescent="0.3">
      <c r="C51194" s="227"/>
    </row>
    <row r="51195" spans="3:3" ht="15.6" x14ac:dyDescent="0.3">
      <c r="C51195" s="227"/>
    </row>
    <row r="51196" spans="3:3" ht="15.6" x14ac:dyDescent="0.3">
      <c r="C51196" s="227"/>
    </row>
    <row r="51197" spans="3:3" ht="15.6" x14ac:dyDescent="0.3">
      <c r="C51197" s="227"/>
    </row>
    <row r="51198" spans="3:3" ht="15.6" x14ac:dyDescent="0.3">
      <c r="C51198" s="227"/>
    </row>
    <row r="51199" spans="3:3" ht="15.6" x14ac:dyDescent="0.3">
      <c r="C51199" s="227"/>
    </row>
    <row r="51200" spans="3:3" ht="15.6" x14ac:dyDescent="0.3">
      <c r="C51200" s="227"/>
    </row>
    <row r="51201" spans="3:3" ht="15.6" x14ac:dyDescent="0.3">
      <c r="C51201" s="227"/>
    </row>
    <row r="51202" spans="3:3" ht="15.6" x14ac:dyDescent="0.3">
      <c r="C51202" s="227"/>
    </row>
    <row r="51203" spans="3:3" ht="15.6" x14ac:dyDescent="0.3">
      <c r="C51203" s="227"/>
    </row>
    <row r="51204" spans="3:3" ht="15.6" x14ac:dyDescent="0.3">
      <c r="C51204" s="227"/>
    </row>
    <row r="51205" spans="3:3" ht="15.6" x14ac:dyDescent="0.3">
      <c r="C51205" s="227"/>
    </row>
    <row r="51206" spans="3:3" ht="15.6" x14ac:dyDescent="0.3">
      <c r="C51206" s="227"/>
    </row>
    <row r="51207" spans="3:3" ht="15.6" x14ac:dyDescent="0.3">
      <c r="C51207" s="227"/>
    </row>
    <row r="51208" spans="3:3" ht="15.6" x14ac:dyDescent="0.3">
      <c r="C51208" s="227"/>
    </row>
    <row r="51209" spans="3:3" ht="15.6" x14ac:dyDescent="0.3">
      <c r="C51209" s="227"/>
    </row>
    <row r="51210" spans="3:3" ht="15.6" x14ac:dyDescent="0.3">
      <c r="C51210" s="227"/>
    </row>
    <row r="51211" spans="3:3" ht="15.6" x14ac:dyDescent="0.3">
      <c r="C51211" s="227"/>
    </row>
    <row r="51212" spans="3:3" ht="15.6" x14ac:dyDescent="0.3">
      <c r="C51212" s="227"/>
    </row>
    <row r="51213" spans="3:3" ht="15.6" x14ac:dyDescent="0.3">
      <c r="C51213" s="227"/>
    </row>
    <row r="51214" spans="3:3" ht="15.6" x14ac:dyDescent="0.3">
      <c r="C51214" s="227"/>
    </row>
    <row r="51215" spans="3:3" ht="15.6" x14ac:dyDescent="0.3">
      <c r="C51215" s="227"/>
    </row>
    <row r="51216" spans="3:3" ht="15.6" x14ac:dyDescent="0.3">
      <c r="C51216" s="227"/>
    </row>
    <row r="51217" spans="3:3" ht="15.6" x14ac:dyDescent="0.3">
      <c r="C51217" s="227"/>
    </row>
    <row r="51218" spans="3:3" ht="15.6" x14ac:dyDescent="0.3">
      <c r="C51218" s="227"/>
    </row>
    <row r="51219" spans="3:3" ht="15.6" x14ac:dyDescent="0.3">
      <c r="C51219" s="227"/>
    </row>
    <row r="51220" spans="3:3" ht="15.6" x14ac:dyDescent="0.3">
      <c r="C51220" s="227"/>
    </row>
    <row r="51221" spans="3:3" ht="15.6" x14ac:dyDescent="0.3">
      <c r="C51221" s="227"/>
    </row>
    <row r="51222" spans="3:3" ht="15.6" x14ac:dyDescent="0.3">
      <c r="C51222" s="227"/>
    </row>
    <row r="51223" spans="3:3" ht="15.6" x14ac:dyDescent="0.3">
      <c r="C51223" s="227"/>
    </row>
    <row r="51224" spans="3:3" ht="15.6" x14ac:dyDescent="0.3">
      <c r="C51224" s="227"/>
    </row>
    <row r="51225" spans="3:3" ht="15.6" x14ac:dyDescent="0.3">
      <c r="C51225" s="227"/>
    </row>
    <row r="51226" spans="3:3" ht="15.6" x14ac:dyDescent="0.3">
      <c r="C51226" s="227"/>
    </row>
    <row r="51227" spans="3:3" ht="15.6" x14ac:dyDescent="0.3">
      <c r="C51227" s="227"/>
    </row>
    <row r="51228" spans="3:3" ht="15.6" x14ac:dyDescent="0.3">
      <c r="C51228" s="227"/>
    </row>
    <row r="51229" spans="3:3" ht="15.6" x14ac:dyDescent="0.3">
      <c r="C51229" s="227"/>
    </row>
    <row r="51230" spans="3:3" ht="15.6" x14ac:dyDescent="0.3">
      <c r="C51230" s="227"/>
    </row>
    <row r="51231" spans="3:3" ht="15.6" x14ac:dyDescent="0.3">
      <c r="C51231" s="227"/>
    </row>
    <row r="51232" spans="3:3" ht="15.6" x14ac:dyDescent="0.3">
      <c r="C51232" s="227"/>
    </row>
    <row r="51233" spans="3:3" ht="15.6" x14ac:dyDescent="0.3">
      <c r="C51233" s="227"/>
    </row>
    <row r="51234" spans="3:3" ht="15.6" x14ac:dyDescent="0.3">
      <c r="C51234" s="227"/>
    </row>
    <row r="51235" spans="3:3" ht="15.6" x14ac:dyDescent="0.3">
      <c r="C51235" s="227"/>
    </row>
    <row r="51236" spans="3:3" ht="15.6" x14ac:dyDescent="0.3">
      <c r="C51236" s="227"/>
    </row>
    <row r="51237" spans="3:3" ht="15.6" x14ac:dyDescent="0.3">
      <c r="C51237" s="227"/>
    </row>
    <row r="51238" spans="3:3" ht="15.6" x14ac:dyDescent="0.3">
      <c r="C51238" s="227"/>
    </row>
    <row r="51239" spans="3:3" ht="15.6" x14ac:dyDescent="0.3">
      <c r="C51239" s="227"/>
    </row>
    <row r="51240" spans="3:3" ht="15.6" x14ac:dyDescent="0.3">
      <c r="C51240" s="227"/>
    </row>
    <row r="51241" spans="3:3" ht="15.6" x14ac:dyDescent="0.3">
      <c r="C51241" s="227"/>
    </row>
    <row r="51242" spans="3:3" ht="15.6" x14ac:dyDescent="0.3">
      <c r="C51242" s="227"/>
    </row>
    <row r="51243" spans="3:3" ht="15.6" x14ac:dyDescent="0.3">
      <c r="C51243" s="227"/>
    </row>
    <row r="51244" spans="3:3" ht="15.6" x14ac:dyDescent="0.3">
      <c r="C51244" s="227"/>
    </row>
    <row r="51245" spans="3:3" ht="15.6" x14ac:dyDescent="0.3">
      <c r="C51245" s="227"/>
    </row>
    <row r="51246" spans="3:3" ht="15.6" x14ac:dyDescent="0.3">
      <c r="C51246" s="227"/>
    </row>
    <row r="51247" spans="3:3" ht="15.6" x14ac:dyDescent="0.3">
      <c r="C51247" s="227"/>
    </row>
    <row r="51248" spans="3:3" ht="15.6" x14ac:dyDescent="0.3">
      <c r="C51248" s="227"/>
    </row>
    <row r="51249" spans="3:3" ht="15.6" x14ac:dyDescent="0.3">
      <c r="C51249" s="227"/>
    </row>
    <row r="51250" spans="3:3" ht="15.6" x14ac:dyDescent="0.3">
      <c r="C51250" s="227"/>
    </row>
    <row r="51251" spans="3:3" ht="15.6" x14ac:dyDescent="0.3">
      <c r="C51251" s="227"/>
    </row>
    <row r="51252" spans="3:3" ht="15.6" x14ac:dyDescent="0.3">
      <c r="C51252" s="227"/>
    </row>
    <row r="51253" spans="3:3" ht="15.6" x14ac:dyDescent="0.3">
      <c r="C51253" s="227"/>
    </row>
    <row r="51254" spans="3:3" ht="15.6" x14ac:dyDescent="0.3">
      <c r="C51254" s="227"/>
    </row>
    <row r="51255" spans="3:3" ht="15.6" x14ac:dyDescent="0.3">
      <c r="C51255" s="227"/>
    </row>
    <row r="51256" spans="3:3" ht="15.6" x14ac:dyDescent="0.3">
      <c r="C51256" s="227"/>
    </row>
    <row r="51257" spans="3:3" ht="15.6" x14ac:dyDescent="0.3">
      <c r="C51257" s="227"/>
    </row>
    <row r="51258" spans="3:3" ht="15.6" x14ac:dyDescent="0.3">
      <c r="C51258" s="227"/>
    </row>
    <row r="51259" spans="3:3" ht="15.6" x14ac:dyDescent="0.3">
      <c r="C51259" s="227"/>
    </row>
    <row r="51260" spans="3:3" ht="15.6" x14ac:dyDescent="0.3">
      <c r="C51260" s="227"/>
    </row>
    <row r="51261" spans="3:3" ht="15.6" x14ac:dyDescent="0.3">
      <c r="C51261" s="227"/>
    </row>
    <row r="51262" spans="3:3" ht="15.6" x14ac:dyDescent="0.3">
      <c r="C51262" s="227"/>
    </row>
    <row r="51263" spans="3:3" ht="15.6" x14ac:dyDescent="0.3">
      <c r="C51263" s="227"/>
    </row>
    <row r="51264" spans="3:3" ht="15.6" x14ac:dyDescent="0.3">
      <c r="C51264" s="227"/>
    </row>
    <row r="51265" spans="3:3" ht="15.6" x14ac:dyDescent="0.3">
      <c r="C51265" s="227"/>
    </row>
    <row r="51266" spans="3:3" ht="15.6" x14ac:dyDescent="0.3">
      <c r="C51266" s="227"/>
    </row>
    <row r="51267" spans="3:3" ht="15.6" x14ac:dyDescent="0.3">
      <c r="C51267" s="227"/>
    </row>
    <row r="51268" spans="3:3" ht="15.6" x14ac:dyDescent="0.3">
      <c r="C51268" s="227"/>
    </row>
    <row r="51269" spans="3:3" ht="15.6" x14ac:dyDescent="0.3">
      <c r="C51269" s="227"/>
    </row>
    <row r="51270" spans="3:3" ht="15.6" x14ac:dyDescent="0.3">
      <c r="C51270" s="227"/>
    </row>
    <row r="51271" spans="3:3" ht="15.6" x14ac:dyDescent="0.3">
      <c r="C51271" s="227"/>
    </row>
    <row r="51272" spans="3:3" ht="15.6" x14ac:dyDescent="0.3">
      <c r="C51272" s="227"/>
    </row>
    <row r="51273" spans="3:3" ht="15.6" x14ac:dyDescent="0.3">
      <c r="C51273" s="227"/>
    </row>
    <row r="51274" spans="3:3" ht="15.6" x14ac:dyDescent="0.3">
      <c r="C51274" s="227"/>
    </row>
    <row r="51275" spans="3:3" ht="15.6" x14ac:dyDescent="0.3">
      <c r="C51275" s="227"/>
    </row>
    <row r="51276" spans="3:3" ht="15.6" x14ac:dyDescent="0.3">
      <c r="C51276" s="227"/>
    </row>
    <row r="51277" spans="3:3" ht="15.6" x14ac:dyDescent="0.3">
      <c r="C51277" s="227"/>
    </row>
    <row r="51278" spans="3:3" ht="15.6" x14ac:dyDescent="0.3">
      <c r="C51278" s="227"/>
    </row>
    <row r="51279" spans="3:3" ht="15.6" x14ac:dyDescent="0.3">
      <c r="C51279" s="227"/>
    </row>
    <row r="51280" spans="3:3" ht="15.6" x14ac:dyDescent="0.3">
      <c r="C51280" s="227"/>
    </row>
    <row r="51281" spans="3:3" ht="15.6" x14ac:dyDescent="0.3">
      <c r="C51281" s="227"/>
    </row>
    <row r="51282" spans="3:3" ht="15.6" x14ac:dyDescent="0.3">
      <c r="C51282" s="227"/>
    </row>
    <row r="51283" spans="3:3" ht="15.6" x14ac:dyDescent="0.3">
      <c r="C51283" s="227"/>
    </row>
    <row r="51284" spans="3:3" ht="15.6" x14ac:dyDescent="0.3">
      <c r="C51284" s="227"/>
    </row>
    <row r="51285" spans="3:3" ht="15.6" x14ac:dyDescent="0.3">
      <c r="C51285" s="227"/>
    </row>
    <row r="51286" spans="3:3" ht="15.6" x14ac:dyDescent="0.3">
      <c r="C51286" s="227"/>
    </row>
    <row r="51287" spans="3:3" ht="15.6" x14ac:dyDescent="0.3">
      <c r="C51287" s="227"/>
    </row>
    <row r="51288" spans="3:3" ht="15.6" x14ac:dyDescent="0.3">
      <c r="C51288" s="227"/>
    </row>
    <row r="51289" spans="3:3" ht="15.6" x14ac:dyDescent="0.3">
      <c r="C51289" s="227"/>
    </row>
    <row r="51290" spans="3:3" ht="15.6" x14ac:dyDescent="0.3">
      <c r="C51290" s="227"/>
    </row>
    <row r="51291" spans="3:3" ht="15.6" x14ac:dyDescent="0.3">
      <c r="C51291" s="227"/>
    </row>
    <row r="51292" spans="3:3" ht="15.6" x14ac:dyDescent="0.3">
      <c r="C51292" s="227"/>
    </row>
    <row r="51293" spans="3:3" ht="15.6" x14ac:dyDescent="0.3">
      <c r="C51293" s="227"/>
    </row>
    <row r="51294" spans="3:3" ht="15.6" x14ac:dyDescent="0.3">
      <c r="C51294" s="227"/>
    </row>
    <row r="51295" spans="3:3" ht="15.6" x14ac:dyDescent="0.3">
      <c r="C51295" s="227"/>
    </row>
    <row r="51296" spans="3:3" ht="15.6" x14ac:dyDescent="0.3">
      <c r="C51296" s="227"/>
    </row>
    <row r="51297" spans="3:3" ht="15.6" x14ac:dyDescent="0.3">
      <c r="C51297" s="227"/>
    </row>
    <row r="51298" spans="3:3" ht="15.6" x14ac:dyDescent="0.3">
      <c r="C51298" s="227"/>
    </row>
    <row r="51299" spans="3:3" ht="15.6" x14ac:dyDescent="0.3">
      <c r="C51299" s="227"/>
    </row>
    <row r="51300" spans="3:3" ht="15.6" x14ac:dyDescent="0.3">
      <c r="C51300" s="227"/>
    </row>
    <row r="51301" spans="3:3" ht="15.6" x14ac:dyDescent="0.3">
      <c r="C51301" s="227"/>
    </row>
    <row r="51302" spans="3:3" ht="15.6" x14ac:dyDescent="0.3">
      <c r="C51302" s="227"/>
    </row>
    <row r="51303" spans="3:3" ht="15.6" x14ac:dyDescent="0.3">
      <c r="C51303" s="227"/>
    </row>
    <row r="51304" spans="3:3" ht="15.6" x14ac:dyDescent="0.3">
      <c r="C51304" s="227"/>
    </row>
    <row r="51305" spans="3:3" ht="15.6" x14ac:dyDescent="0.3">
      <c r="C51305" s="227"/>
    </row>
    <row r="51306" spans="3:3" ht="15.6" x14ac:dyDescent="0.3">
      <c r="C51306" s="227"/>
    </row>
    <row r="51307" spans="3:3" ht="15.6" x14ac:dyDescent="0.3">
      <c r="C51307" s="227"/>
    </row>
    <row r="51308" spans="3:3" ht="15.6" x14ac:dyDescent="0.3">
      <c r="C51308" s="227"/>
    </row>
    <row r="51309" spans="3:3" ht="15.6" x14ac:dyDescent="0.3">
      <c r="C51309" s="227"/>
    </row>
    <row r="51310" spans="3:3" ht="15.6" x14ac:dyDescent="0.3">
      <c r="C51310" s="227"/>
    </row>
    <row r="51311" spans="3:3" ht="15.6" x14ac:dyDescent="0.3">
      <c r="C51311" s="227"/>
    </row>
    <row r="51312" spans="3:3" ht="15.6" x14ac:dyDescent="0.3">
      <c r="C51312" s="227"/>
    </row>
    <row r="51313" spans="3:3" ht="15.6" x14ac:dyDescent="0.3">
      <c r="C51313" s="227"/>
    </row>
    <row r="51314" spans="3:3" ht="15.6" x14ac:dyDescent="0.3">
      <c r="C51314" s="227"/>
    </row>
    <row r="51315" spans="3:3" ht="15.6" x14ac:dyDescent="0.3">
      <c r="C51315" s="227"/>
    </row>
    <row r="51316" spans="3:3" ht="15.6" x14ac:dyDescent="0.3">
      <c r="C51316" s="227"/>
    </row>
    <row r="51317" spans="3:3" ht="15.6" x14ac:dyDescent="0.3">
      <c r="C51317" s="227"/>
    </row>
    <row r="51318" spans="3:3" ht="15.6" x14ac:dyDescent="0.3">
      <c r="C51318" s="227"/>
    </row>
    <row r="51319" spans="3:3" ht="15.6" x14ac:dyDescent="0.3">
      <c r="C51319" s="227"/>
    </row>
    <row r="51320" spans="3:3" ht="15.6" x14ac:dyDescent="0.3">
      <c r="C51320" s="227"/>
    </row>
    <row r="51321" spans="3:3" ht="15.6" x14ac:dyDescent="0.3">
      <c r="C51321" s="227"/>
    </row>
    <row r="51322" spans="3:3" ht="15.6" x14ac:dyDescent="0.3">
      <c r="C51322" s="227"/>
    </row>
    <row r="51323" spans="3:3" ht="15.6" x14ac:dyDescent="0.3">
      <c r="C51323" s="227"/>
    </row>
    <row r="51324" spans="3:3" ht="15.6" x14ac:dyDescent="0.3">
      <c r="C51324" s="227"/>
    </row>
    <row r="51325" spans="3:3" ht="15.6" x14ac:dyDescent="0.3">
      <c r="C51325" s="227"/>
    </row>
    <row r="51326" spans="3:3" ht="15.6" x14ac:dyDescent="0.3">
      <c r="C51326" s="227"/>
    </row>
    <row r="51327" spans="3:3" ht="15.6" x14ac:dyDescent="0.3">
      <c r="C51327" s="227"/>
    </row>
    <row r="51328" spans="3:3" ht="15.6" x14ac:dyDescent="0.3">
      <c r="C51328" s="227"/>
    </row>
    <row r="51329" spans="3:3" ht="15.6" x14ac:dyDescent="0.3">
      <c r="C51329" s="227"/>
    </row>
    <row r="51330" spans="3:3" ht="15.6" x14ac:dyDescent="0.3">
      <c r="C51330" s="227"/>
    </row>
    <row r="51331" spans="3:3" ht="15.6" x14ac:dyDescent="0.3">
      <c r="C51331" s="227"/>
    </row>
    <row r="51332" spans="3:3" ht="15.6" x14ac:dyDescent="0.3">
      <c r="C51332" s="227"/>
    </row>
    <row r="51333" spans="3:3" ht="15.6" x14ac:dyDescent="0.3">
      <c r="C51333" s="227"/>
    </row>
    <row r="51334" spans="3:3" ht="15.6" x14ac:dyDescent="0.3">
      <c r="C51334" s="227"/>
    </row>
    <row r="51335" spans="3:3" ht="15.6" x14ac:dyDescent="0.3">
      <c r="C51335" s="227"/>
    </row>
    <row r="51336" spans="3:3" ht="15.6" x14ac:dyDescent="0.3">
      <c r="C51336" s="227"/>
    </row>
    <row r="51337" spans="3:3" ht="15.6" x14ac:dyDescent="0.3">
      <c r="C51337" s="227"/>
    </row>
    <row r="51338" spans="3:3" ht="15.6" x14ac:dyDescent="0.3">
      <c r="C51338" s="227"/>
    </row>
    <row r="51339" spans="3:3" ht="15.6" x14ac:dyDescent="0.3">
      <c r="C51339" s="227"/>
    </row>
    <row r="51340" spans="3:3" ht="15.6" x14ac:dyDescent="0.3">
      <c r="C51340" s="227"/>
    </row>
    <row r="51341" spans="3:3" ht="15.6" x14ac:dyDescent="0.3">
      <c r="C51341" s="227"/>
    </row>
    <row r="51342" spans="3:3" ht="15.6" x14ac:dyDescent="0.3">
      <c r="C51342" s="227"/>
    </row>
    <row r="51343" spans="3:3" ht="15.6" x14ac:dyDescent="0.3">
      <c r="C51343" s="227"/>
    </row>
    <row r="51344" spans="3:3" ht="15.6" x14ac:dyDescent="0.3">
      <c r="C51344" s="227"/>
    </row>
    <row r="51345" spans="3:3" ht="15.6" x14ac:dyDescent="0.3">
      <c r="C51345" s="227"/>
    </row>
    <row r="51346" spans="3:3" ht="15.6" x14ac:dyDescent="0.3">
      <c r="C51346" s="227"/>
    </row>
    <row r="51347" spans="3:3" ht="15.6" x14ac:dyDescent="0.3">
      <c r="C51347" s="227"/>
    </row>
    <row r="51348" spans="3:3" ht="15.6" x14ac:dyDescent="0.3">
      <c r="C51348" s="227"/>
    </row>
    <row r="51349" spans="3:3" ht="15.6" x14ac:dyDescent="0.3">
      <c r="C51349" s="227"/>
    </row>
    <row r="51350" spans="3:3" ht="15.6" x14ac:dyDescent="0.3">
      <c r="C51350" s="227"/>
    </row>
    <row r="51351" spans="3:3" ht="15.6" x14ac:dyDescent="0.3">
      <c r="C51351" s="227"/>
    </row>
    <row r="51352" spans="3:3" ht="15.6" x14ac:dyDescent="0.3">
      <c r="C51352" s="227"/>
    </row>
    <row r="51353" spans="3:3" ht="15.6" x14ac:dyDescent="0.3">
      <c r="C51353" s="227"/>
    </row>
    <row r="51354" spans="3:3" ht="15.6" x14ac:dyDescent="0.3">
      <c r="C51354" s="227"/>
    </row>
    <row r="51355" spans="3:3" ht="15.6" x14ac:dyDescent="0.3">
      <c r="C51355" s="227"/>
    </row>
    <row r="51356" spans="3:3" ht="15.6" x14ac:dyDescent="0.3">
      <c r="C51356" s="227"/>
    </row>
    <row r="51357" spans="3:3" ht="15.6" x14ac:dyDescent="0.3">
      <c r="C51357" s="227"/>
    </row>
    <row r="51358" spans="3:3" ht="15.6" x14ac:dyDescent="0.3">
      <c r="C51358" s="227"/>
    </row>
    <row r="51359" spans="3:3" ht="15.6" x14ac:dyDescent="0.3">
      <c r="C51359" s="227"/>
    </row>
    <row r="51360" spans="3:3" ht="15.6" x14ac:dyDescent="0.3">
      <c r="C51360" s="227"/>
    </row>
    <row r="51361" spans="3:3" ht="15.6" x14ac:dyDescent="0.3">
      <c r="C51361" s="227"/>
    </row>
    <row r="51362" spans="3:3" ht="15.6" x14ac:dyDescent="0.3">
      <c r="C51362" s="227"/>
    </row>
    <row r="51363" spans="3:3" ht="15.6" x14ac:dyDescent="0.3">
      <c r="C51363" s="227"/>
    </row>
    <row r="51364" spans="3:3" ht="15.6" x14ac:dyDescent="0.3">
      <c r="C51364" s="227"/>
    </row>
    <row r="51365" spans="3:3" ht="15.6" x14ac:dyDescent="0.3">
      <c r="C51365" s="227"/>
    </row>
    <row r="51366" spans="3:3" ht="15.6" x14ac:dyDescent="0.3">
      <c r="C51366" s="227"/>
    </row>
    <row r="51367" spans="3:3" ht="15.6" x14ac:dyDescent="0.3">
      <c r="C51367" s="227"/>
    </row>
    <row r="51368" spans="3:3" ht="15.6" x14ac:dyDescent="0.3">
      <c r="C51368" s="227"/>
    </row>
    <row r="51369" spans="3:3" ht="15.6" x14ac:dyDescent="0.3">
      <c r="C51369" s="227"/>
    </row>
    <row r="51370" spans="3:3" ht="15.6" x14ac:dyDescent="0.3">
      <c r="C51370" s="227"/>
    </row>
    <row r="51371" spans="3:3" ht="15.6" x14ac:dyDescent="0.3">
      <c r="C51371" s="227"/>
    </row>
    <row r="51372" spans="3:3" ht="15.6" x14ac:dyDescent="0.3">
      <c r="C51372" s="227"/>
    </row>
    <row r="51373" spans="3:3" ht="15.6" x14ac:dyDescent="0.3">
      <c r="C51373" s="227"/>
    </row>
    <row r="51374" spans="3:3" ht="15.6" x14ac:dyDescent="0.3">
      <c r="C51374" s="227"/>
    </row>
    <row r="51375" spans="3:3" ht="15.6" x14ac:dyDescent="0.3">
      <c r="C51375" s="227"/>
    </row>
    <row r="51376" spans="3:3" ht="15.6" x14ac:dyDescent="0.3">
      <c r="C51376" s="227"/>
    </row>
    <row r="51377" spans="3:3" ht="15.6" x14ac:dyDescent="0.3">
      <c r="C51377" s="227"/>
    </row>
    <row r="51378" spans="3:3" ht="15.6" x14ac:dyDescent="0.3">
      <c r="C51378" s="227"/>
    </row>
    <row r="51379" spans="3:3" ht="15.6" x14ac:dyDescent="0.3">
      <c r="C51379" s="227"/>
    </row>
    <row r="51380" spans="3:3" ht="15.6" x14ac:dyDescent="0.3">
      <c r="C51380" s="227"/>
    </row>
    <row r="51381" spans="3:3" ht="15.6" x14ac:dyDescent="0.3">
      <c r="C51381" s="227"/>
    </row>
    <row r="51382" spans="3:3" ht="15.6" x14ac:dyDescent="0.3">
      <c r="C51382" s="227"/>
    </row>
    <row r="51383" spans="3:3" ht="15.6" x14ac:dyDescent="0.3">
      <c r="C51383" s="227"/>
    </row>
    <row r="51384" spans="3:3" ht="15.6" x14ac:dyDescent="0.3">
      <c r="C51384" s="227"/>
    </row>
    <row r="51385" spans="3:3" ht="15.6" x14ac:dyDescent="0.3">
      <c r="C51385" s="227"/>
    </row>
    <row r="51386" spans="3:3" ht="15.6" x14ac:dyDescent="0.3">
      <c r="C51386" s="227"/>
    </row>
    <row r="51387" spans="3:3" ht="15.6" x14ac:dyDescent="0.3">
      <c r="C51387" s="227"/>
    </row>
    <row r="51388" spans="3:3" ht="15.6" x14ac:dyDescent="0.3">
      <c r="C51388" s="227"/>
    </row>
    <row r="51389" spans="3:3" ht="15.6" x14ac:dyDescent="0.3">
      <c r="C51389" s="227"/>
    </row>
    <row r="51390" spans="3:3" ht="15.6" x14ac:dyDescent="0.3">
      <c r="C51390" s="227"/>
    </row>
    <row r="51391" spans="3:3" ht="15.6" x14ac:dyDescent="0.3">
      <c r="C51391" s="227"/>
    </row>
    <row r="51392" spans="3:3" ht="15.6" x14ac:dyDescent="0.3">
      <c r="C51392" s="227"/>
    </row>
    <row r="51393" spans="3:3" ht="15.6" x14ac:dyDescent="0.3">
      <c r="C51393" s="227"/>
    </row>
    <row r="51394" spans="3:3" ht="15.6" x14ac:dyDescent="0.3">
      <c r="C51394" s="227"/>
    </row>
    <row r="51395" spans="3:3" ht="15.6" x14ac:dyDescent="0.3">
      <c r="C51395" s="227"/>
    </row>
    <row r="51396" spans="3:3" ht="15.6" x14ac:dyDescent="0.3">
      <c r="C51396" s="227"/>
    </row>
    <row r="51397" spans="3:3" ht="15.6" x14ac:dyDescent="0.3">
      <c r="C51397" s="227"/>
    </row>
    <row r="51398" spans="3:3" ht="15.6" x14ac:dyDescent="0.3">
      <c r="C51398" s="227"/>
    </row>
    <row r="51399" spans="3:3" ht="15.6" x14ac:dyDescent="0.3">
      <c r="C51399" s="227"/>
    </row>
    <row r="51400" spans="3:3" ht="15.6" x14ac:dyDescent="0.3">
      <c r="C51400" s="227"/>
    </row>
    <row r="51401" spans="3:3" ht="15.6" x14ac:dyDescent="0.3">
      <c r="C51401" s="227"/>
    </row>
    <row r="51402" spans="3:3" ht="15.6" x14ac:dyDescent="0.3">
      <c r="C51402" s="227"/>
    </row>
    <row r="51403" spans="3:3" ht="15.6" x14ac:dyDescent="0.3">
      <c r="C51403" s="227"/>
    </row>
    <row r="51404" spans="3:3" ht="15.6" x14ac:dyDescent="0.3">
      <c r="C51404" s="227"/>
    </row>
    <row r="51405" spans="3:3" ht="15.6" x14ac:dyDescent="0.3">
      <c r="C51405" s="227"/>
    </row>
    <row r="51406" spans="3:3" ht="15.6" x14ac:dyDescent="0.3">
      <c r="C51406" s="227"/>
    </row>
    <row r="51407" spans="3:3" ht="15.6" x14ac:dyDescent="0.3">
      <c r="C51407" s="227"/>
    </row>
    <row r="51408" spans="3:3" ht="15.6" x14ac:dyDescent="0.3">
      <c r="C51408" s="227"/>
    </row>
    <row r="51409" spans="3:3" ht="15.6" x14ac:dyDescent="0.3">
      <c r="C51409" s="227"/>
    </row>
    <row r="51410" spans="3:3" ht="15.6" x14ac:dyDescent="0.3">
      <c r="C51410" s="227"/>
    </row>
    <row r="51411" spans="3:3" ht="15.6" x14ac:dyDescent="0.3">
      <c r="C51411" s="227"/>
    </row>
    <row r="51412" spans="3:3" ht="15.6" x14ac:dyDescent="0.3">
      <c r="C51412" s="227"/>
    </row>
    <row r="51413" spans="3:3" ht="15.6" x14ac:dyDescent="0.3">
      <c r="C51413" s="227"/>
    </row>
    <row r="51414" spans="3:3" ht="15.6" x14ac:dyDescent="0.3">
      <c r="C51414" s="227"/>
    </row>
    <row r="51415" spans="3:3" ht="15.6" x14ac:dyDescent="0.3">
      <c r="C51415" s="227"/>
    </row>
    <row r="51416" spans="3:3" ht="15.6" x14ac:dyDescent="0.3">
      <c r="C51416" s="227"/>
    </row>
    <row r="51417" spans="3:3" ht="15.6" x14ac:dyDescent="0.3">
      <c r="C51417" s="227"/>
    </row>
    <row r="51418" spans="3:3" ht="15.6" x14ac:dyDescent="0.3">
      <c r="C51418" s="227"/>
    </row>
    <row r="51419" spans="3:3" ht="15.6" x14ac:dyDescent="0.3">
      <c r="C51419" s="227"/>
    </row>
    <row r="51420" spans="3:3" ht="15.6" x14ac:dyDescent="0.3">
      <c r="C51420" s="227"/>
    </row>
    <row r="51421" spans="3:3" ht="15.6" x14ac:dyDescent="0.3">
      <c r="C51421" s="227"/>
    </row>
    <row r="51422" spans="3:3" ht="15.6" x14ac:dyDescent="0.3">
      <c r="C51422" s="227"/>
    </row>
    <row r="51423" spans="3:3" ht="15.6" x14ac:dyDescent="0.3">
      <c r="C51423" s="227"/>
    </row>
    <row r="51424" spans="3:3" ht="15.6" x14ac:dyDescent="0.3">
      <c r="C51424" s="227"/>
    </row>
    <row r="51425" spans="3:3" ht="15.6" x14ac:dyDescent="0.3">
      <c r="C51425" s="227"/>
    </row>
    <row r="51426" spans="3:3" ht="15.6" x14ac:dyDescent="0.3">
      <c r="C51426" s="227"/>
    </row>
    <row r="51427" spans="3:3" ht="15.6" x14ac:dyDescent="0.3">
      <c r="C51427" s="227"/>
    </row>
    <row r="51428" spans="3:3" ht="15.6" x14ac:dyDescent="0.3">
      <c r="C51428" s="227"/>
    </row>
    <row r="51429" spans="3:3" ht="15.6" x14ac:dyDescent="0.3">
      <c r="C51429" s="227"/>
    </row>
    <row r="51430" spans="3:3" ht="15.6" x14ac:dyDescent="0.3">
      <c r="C51430" s="227"/>
    </row>
    <row r="51431" spans="3:3" ht="15.6" x14ac:dyDescent="0.3">
      <c r="C51431" s="227"/>
    </row>
    <row r="51432" spans="3:3" ht="15.6" x14ac:dyDescent="0.3">
      <c r="C51432" s="227"/>
    </row>
    <row r="51433" spans="3:3" ht="15.6" x14ac:dyDescent="0.3">
      <c r="C51433" s="227"/>
    </row>
    <row r="51434" spans="3:3" ht="15.6" x14ac:dyDescent="0.3">
      <c r="C51434" s="227"/>
    </row>
    <row r="51435" spans="3:3" ht="15.6" x14ac:dyDescent="0.3">
      <c r="C51435" s="227"/>
    </row>
    <row r="51436" spans="3:3" ht="15.6" x14ac:dyDescent="0.3">
      <c r="C51436" s="227"/>
    </row>
    <row r="51437" spans="3:3" ht="15.6" x14ac:dyDescent="0.3">
      <c r="C51437" s="227"/>
    </row>
    <row r="51438" spans="3:3" ht="15.6" x14ac:dyDescent="0.3">
      <c r="C51438" s="227"/>
    </row>
    <row r="51439" spans="3:3" ht="15.6" x14ac:dyDescent="0.3">
      <c r="C51439" s="227"/>
    </row>
    <row r="51440" spans="3:3" ht="15.6" x14ac:dyDescent="0.3">
      <c r="C51440" s="227"/>
    </row>
    <row r="51441" spans="3:3" ht="15.6" x14ac:dyDescent="0.3">
      <c r="C51441" s="227"/>
    </row>
    <row r="51442" spans="3:3" ht="15.6" x14ac:dyDescent="0.3">
      <c r="C51442" s="227"/>
    </row>
    <row r="51443" spans="3:3" ht="15.6" x14ac:dyDescent="0.3">
      <c r="C51443" s="227"/>
    </row>
    <row r="51444" spans="3:3" ht="15.6" x14ac:dyDescent="0.3">
      <c r="C51444" s="227"/>
    </row>
    <row r="51445" spans="3:3" ht="15.6" x14ac:dyDescent="0.3">
      <c r="C51445" s="227"/>
    </row>
    <row r="51446" spans="3:3" ht="15.6" x14ac:dyDescent="0.3">
      <c r="C51446" s="227"/>
    </row>
    <row r="51447" spans="3:3" ht="15.6" x14ac:dyDescent="0.3">
      <c r="C51447" s="227"/>
    </row>
    <row r="51448" spans="3:3" ht="15.6" x14ac:dyDescent="0.3">
      <c r="C51448" s="227"/>
    </row>
    <row r="51449" spans="3:3" ht="15.6" x14ac:dyDescent="0.3">
      <c r="C51449" s="227"/>
    </row>
    <row r="51450" spans="3:3" ht="15.6" x14ac:dyDescent="0.3">
      <c r="C51450" s="227"/>
    </row>
    <row r="51451" spans="3:3" ht="15.6" x14ac:dyDescent="0.3">
      <c r="C51451" s="227"/>
    </row>
    <row r="51452" spans="3:3" ht="15.6" x14ac:dyDescent="0.3">
      <c r="C51452" s="227"/>
    </row>
    <row r="51453" spans="3:3" ht="15.6" x14ac:dyDescent="0.3">
      <c r="C51453" s="227"/>
    </row>
    <row r="51454" spans="3:3" ht="15.6" x14ac:dyDescent="0.3">
      <c r="C51454" s="227"/>
    </row>
    <row r="51455" spans="3:3" ht="15.6" x14ac:dyDescent="0.3">
      <c r="C51455" s="227"/>
    </row>
    <row r="51456" spans="3:3" ht="15.6" x14ac:dyDescent="0.3">
      <c r="C51456" s="227"/>
    </row>
    <row r="51457" spans="3:3" ht="15.6" x14ac:dyDescent="0.3">
      <c r="C51457" s="227"/>
    </row>
    <row r="51458" spans="3:3" ht="15.6" x14ac:dyDescent="0.3">
      <c r="C51458" s="227"/>
    </row>
    <row r="51459" spans="3:3" ht="15.6" x14ac:dyDescent="0.3">
      <c r="C51459" s="227"/>
    </row>
    <row r="51460" spans="3:3" ht="15.6" x14ac:dyDescent="0.3">
      <c r="C51460" s="227"/>
    </row>
    <row r="51461" spans="3:3" ht="15.6" x14ac:dyDescent="0.3">
      <c r="C51461" s="227"/>
    </row>
    <row r="51462" spans="3:3" ht="15.6" x14ac:dyDescent="0.3">
      <c r="C51462" s="227"/>
    </row>
    <row r="51463" spans="3:3" ht="15.6" x14ac:dyDescent="0.3">
      <c r="C51463" s="227"/>
    </row>
    <row r="51464" spans="3:3" ht="15.6" x14ac:dyDescent="0.3">
      <c r="C51464" s="227"/>
    </row>
    <row r="51465" spans="3:3" ht="15.6" x14ac:dyDescent="0.3">
      <c r="C51465" s="227"/>
    </row>
    <row r="51466" spans="3:3" ht="15.6" x14ac:dyDescent="0.3">
      <c r="C51466" s="227"/>
    </row>
    <row r="51467" spans="3:3" ht="15.6" x14ac:dyDescent="0.3">
      <c r="C51467" s="227"/>
    </row>
    <row r="51468" spans="3:3" ht="15.6" x14ac:dyDescent="0.3">
      <c r="C51468" s="227"/>
    </row>
    <row r="51469" spans="3:3" ht="15.6" x14ac:dyDescent="0.3">
      <c r="C51469" s="227"/>
    </row>
    <row r="51470" spans="3:3" ht="15.6" x14ac:dyDescent="0.3">
      <c r="C51470" s="227"/>
    </row>
    <row r="51471" spans="3:3" ht="15.6" x14ac:dyDescent="0.3">
      <c r="C51471" s="227"/>
    </row>
    <row r="51472" spans="3:3" ht="15.6" x14ac:dyDescent="0.3">
      <c r="C51472" s="227"/>
    </row>
    <row r="51473" spans="3:3" ht="15.6" x14ac:dyDescent="0.3">
      <c r="C51473" s="227"/>
    </row>
    <row r="51474" spans="3:3" ht="15.6" x14ac:dyDescent="0.3">
      <c r="C51474" s="227"/>
    </row>
    <row r="51475" spans="3:3" ht="15.6" x14ac:dyDescent="0.3">
      <c r="C51475" s="227"/>
    </row>
    <row r="51476" spans="3:3" ht="15.6" x14ac:dyDescent="0.3">
      <c r="C51476" s="227"/>
    </row>
    <row r="51477" spans="3:3" ht="15.6" x14ac:dyDescent="0.3">
      <c r="C51477" s="227"/>
    </row>
    <row r="51478" spans="3:3" ht="15.6" x14ac:dyDescent="0.3">
      <c r="C51478" s="227"/>
    </row>
    <row r="51479" spans="3:3" ht="15.6" x14ac:dyDescent="0.3">
      <c r="C51479" s="227"/>
    </row>
    <row r="51480" spans="3:3" ht="15.6" x14ac:dyDescent="0.3">
      <c r="C51480" s="227"/>
    </row>
    <row r="51481" spans="3:3" ht="15.6" x14ac:dyDescent="0.3">
      <c r="C51481" s="227"/>
    </row>
    <row r="51482" spans="3:3" ht="15.6" x14ac:dyDescent="0.3">
      <c r="C51482" s="227"/>
    </row>
    <row r="51483" spans="3:3" ht="15.6" x14ac:dyDescent="0.3">
      <c r="C51483" s="227"/>
    </row>
    <row r="51484" spans="3:3" ht="15.6" x14ac:dyDescent="0.3">
      <c r="C51484" s="227"/>
    </row>
    <row r="51485" spans="3:3" ht="15.6" x14ac:dyDescent="0.3">
      <c r="C51485" s="227"/>
    </row>
    <row r="51486" spans="3:3" ht="15.6" x14ac:dyDescent="0.3">
      <c r="C51486" s="227"/>
    </row>
    <row r="51487" spans="3:3" ht="15.6" x14ac:dyDescent="0.3">
      <c r="C51487" s="227"/>
    </row>
    <row r="51488" spans="3:3" ht="15.6" x14ac:dyDescent="0.3">
      <c r="C51488" s="227"/>
    </row>
    <row r="51489" spans="3:3" ht="15.6" x14ac:dyDescent="0.3">
      <c r="C51489" s="227"/>
    </row>
    <row r="51490" spans="3:3" ht="15.6" x14ac:dyDescent="0.3">
      <c r="C51490" s="227"/>
    </row>
    <row r="51491" spans="3:3" ht="15.6" x14ac:dyDescent="0.3">
      <c r="C51491" s="227"/>
    </row>
    <row r="51492" spans="3:3" ht="15.6" x14ac:dyDescent="0.3">
      <c r="C51492" s="227"/>
    </row>
    <row r="51493" spans="3:3" ht="15.6" x14ac:dyDescent="0.3">
      <c r="C51493" s="227"/>
    </row>
    <row r="51494" spans="3:3" ht="15.6" x14ac:dyDescent="0.3">
      <c r="C51494" s="227"/>
    </row>
    <row r="51495" spans="3:3" ht="15.6" x14ac:dyDescent="0.3">
      <c r="C51495" s="227"/>
    </row>
    <row r="51496" spans="3:3" ht="15.6" x14ac:dyDescent="0.3">
      <c r="C51496" s="227"/>
    </row>
    <row r="51497" spans="3:3" ht="15.6" x14ac:dyDescent="0.3">
      <c r="C51497" s="227"/>
    </row>
    <row r="51498" spans="3:3" ht="15.6" x14ac:dyDescent="0.3">
      <c r="C51498" s="227"/>
    </row>
    <row r="51499" spans="3:3" ht="15.6" x14ac:dyDescent="0.3">
      <c r="C51499" s="227"/>
    </row>
    <row r="51500" spans="3:3" ht="15.6" x14ac:dyDescent="0.3">
      <c r="C51500" s="227"/>
    </row>
    <row r="51501" spans="3:3" ht="15.6" x14ac:dyDescent="0.3">
      <c r="C51501" s="227"/>
    </row>
    <row r="51502" spans="3:3" ht="15.6" x14ac:dyDescent="0.3">
      <c r="C51502" s="227"/>
    </row>
    <row r="51503" spans="3:3" ht="15.6" x14ac:dyDescent="0.3">
      <c r="C51503" s="227"/>
    </row>
    <row r="51504" spans="3:3" ht="15.6" x14ac:dyDescent="0.3">
      <c r="C51504" s="227"/>
    </row>
    <row r="51505" spans="3:3" ht="15.6" x14ac:dyDescent="0.3">
      <c r="C51505" s="227"/>
    </row>
    <row r="51506" spans="3:3" ht="15.6" x14ac:dyDescent="0.3">
      <c r="C51506" s="227"/>
    </row>
    <row r="51507" spans="3:3" ht="15.6" x14ac:dyDescent="0.3">
      <c r="C51507" s="227"/>
    </row>
    <row r="51508" spans="3:3" ht="15.6" x14ac:dyDescent="0.3">
      <c r="C51508" s="227"/>
    </row>
    <row r="51509" spans="3:3" ht="15.6" x14ac:dyDescent="0.3">
      <c r="C51509" s="227"/>
    </row>
    <row r="51510" spans="3:3" ht="15.6" x14ac:dyDescent="0.3">
      <c r="C51510" s="227"/>
    </row>
    <row r="51511" spans="3:3" ht="15.6" x14ac:dyDescent="0.3">
      <c r="C51511" s="227"/>
    </row>
    <row r="51512" spans="3:3" ht="15.6" x14ac:dyDescent="0.3">
      <c r="C51512" s="227"/>
    </row>
    <row r="51513" spans="3:3" ht="15.6" x14ac:dyDescent="0.3">
      <c r="C51513" s="227"/>
    </row>
    <row r="51514" spans="3:3" ht="15.6" x14ac:dyDescent="0.3">
      <c r="C51514" s="227"/>
    </row>
    <row r="51515" spans="3:3" ht="15.6" x14ac:dyDescent="0.3">
      <c r="C51515" s="227"/>
    </row>
    <row r="51516" spans="3:3" ht="15.6" x14ac:dyDescent="0.3">
      <c r="C51516" s="227"/>
    </row>
    <row r="51517" spans="3:3" ht="15.6" x14ac:dyDescent="0.3">
      <c r="C51517" s="227"/>
    </row>
    <row r="51518" spans="3:3" ht="15.6" x14ac:dyDescent="0.3">
      <c r="C51518" s="227"/>
    </row>
    <row r="51519" spans="3:3" ht="15.6" x14ac:dyDescent="0.3">
      <c r="C51519" s="227"/>
    </row>
    <row r="51520" spans="3:3" ht="15.6" x14ac:dyDescent="0.3">
      <c r="C51520" s="227"/>
    </row>
    <row r="51521" spans="3:3" ht="15.6" x14ac:dyDescent="0.3">
      <c r="C51521" s="227"/>
    </row>
    <row r="51522" spans="3:3" ht="15.6" x14ac:dyDescent="0.3">
      <c r="C51522" s="227"/>
    </row>
    <row r="51523" spans="3:3" ht="15.6" x14ac:dyDescent="0.3">
      <c r="C51523" s="227"/>
    </row>
    <row r="51524" spans="3:3" ht="15.6" x14ac:dyDescent="0.3">
      <c r="C51524" s="227"/>
    </row>
    <row r="51525" spans="3:3" ht="15.6" x14ac:dyDescent="0.3">
      <c r="C51525" s="227"/>
    </row>
    <row r="51526" spans="3:3" ht="15.6" x14ac:dyDescent="0.3">
      <c r="C51526" s="227"/>
    </row>
    <row r="51527" spans="3:3" ht="15.6" x14ac:dyDescent="0.3">
      <c r="C51527" s="227"/>
    </row>
    <row r="51528" spans="3:3" ht="15.6" x14ac:dyDescent="0.3">
      <c r="C51528" s="227"/>
    </row>
    <row r="51529" spans="3:3" ht="15.6" x14ac:dyDescent="0.3">
      <c r="C51529" s="227"/>
    </row>
    <row r="51530" spans="3:3" ht="15.6" x14ac:dyDescent="0.3">
      <c r="C51530" s="227"/>
    </row>
    <row r="51531" spans="3:3" ht="15.6" x14ac:dyDescent="0.3">
      <c r="C51531" s="227"/>
    </row>
    <row r="51532" spans="3:3" ht="15.6" x14ac:dyDescent="0.3">
      <c r="C51532" s="227"/>
    </row>
    <row r="51533" spans="3:3" ht="15.6" x14ac:dyDescent="0.3">
      <c r="C51533" s="227"/>
    </row>
    <row r="51534" spans="3:3" ht="15.6" x14ac:dyDescent="0.3">
      <c r="C51534" s="227"/>
    </row>
    <row r="51535" spans="3:3" ht="15.6" x14ac:dyDescent="0.3">
      <c r="C51535" s="227"/>
    </row>
    <row r="51536" spans="3:3" ht="15.6" x14ac:dyDescent="0.3">
      <c r="C51536" s="227"/>
    </row>
    <row r="51537" spans="3:3" ht="15.6" x14ac:dyDescent="0.3">
      <c r="C51537" s="227"/>
    </row>
    <row r="51538" spans="3:3" ht="15.6" x14ac:dyDescent="0.3">
      <c r="C51538" s="227"/>
    </row>
    <row r="51539" spans="3:3" ht="15.6" x14ac:dyDescent="0.3">
      <c r="C51539" s="227"/>
    </row>
    <row r="51540" spans="3:3" ht="15.6" x14ac:dyDescent="0.3">
      <c r="C51540" s="227"/>
    </row>
    <row r="51541" spans="3:3" ht="15.6" x14ac:dyDescent="0.3">
      <c r="C51541" s="227"/>
    </row>
    <row r="51542" spans="3:3" ht="15.6" x14ac:dyDescent="0.3">
      <c r="C51542" s="227"/>
    </row>
    <row r="51543" spans="3:3" ht="15.6" x14ac:dyDescent="0.3">
      <c r="C51543" s="227"/>
    </row>
    <row r="51544" spans="3:3" ht="15.6" x14ac:dyDescent="0.3">
      <c r="C51544" s="227"/>
    </row>
    <row r="51545" spans="3:3" ht="15.6" x14ac:dyDescent="0.3">
      <c r="C51545" s="227"/>
    </row>
    <row r="51546" spans="3:3" ht="15.6" x14ac:dyDescent="0.3">
      <c r="C51546" s="227"/>
    </row>
    <row r="51547" spans="3:3" ht="15.6" x14ac:dyDescent="0.3">
      <c r="C51547" s="227"/>
    </row>
    <row r="51548" spans="3:3" ht="15.6" x14ac:dyDescent="0.3">
      <c r="C51548" s="227"/>
    </row>
    <row r="51549" spans="3:3" ht="15.6" x14ac:dyDescent="0.3">
      <c r="C51549" s="227"/>
    </row>
    <row r="51550" spans="3:3" ht="15.6" x14ac:dyDescent="0.3">
      <c r="C51550" s="227"/>
    </row>
    <row r="51551" spans="3:3" ht="15.6" x14ac:dyDescent="0.3">
      <c r="C51551" s="227"/>
    </row>
    <row r="51552" spans="3:3" ht="15.6" x14ac:dyDescent="0.3">
      <c r="C51552" s="227"/>
    </row>
    <row r="51553" spans="3:3" ht="15.6" x14ac:dyDescent="0.3">
      <c r="C51553" s="227"/>
    </row>
    <row r="51554" spans="3:3" ht="15.6" x14ac:dyDescent="0.3">
      <c r="C51554" s="227"/>
    </row>
    <row r="51555" spans="3:3" ht="15.6" x14ac:dyDescent="0.3">
      <c r="C51555" s="227"/>
    </row>
    <row r="51556" spans="3:3" ht="15.6" x14ac:dyDescent="0.3">
      <c r="C51556" s="227"/>
    </row>
    <row r="51557" spans="3:3" ht="15.6" x14ac:dyDescent="0.3">
      <c r="C51557" s="227"/>
    </row>
    <row r="51558" spans="3:3" ht="15.6" x14ac:dyDescent="0.3">
      <c r="C51558" s="227"/>
    </row>
    <row r="51559" spans="3:3" ht="15.6" x14ac:dyDescent="0.3">
      <c r="C51559" s="227"/>
    </row>
    <row r="51560" spans="3:3" ht="15.6" x14ac:dyDescent="0.3">
      <c r="C51560" s="227"/>
    </row>
    <row r="51561" spans="3:3" ht="15.6" x14ac:dyDescent="0.3">
      <c r="C51561" s="227"/>
    </row>
    <row r="51562" spans="3:3" ht="15.6" x14ac:dyDescent="0.3">
      <c r="C51562" s="227"/>
    </row>
    <row r="51563" spans="3:3" ht="15.6" x14ac:dyDescent="0.3">
      <c r="C51563" s="227"/>
    </row>
    <row r="51564" spans="3:3" ht="15.6" x14ac:dyDescent="0.3">
      <c r="C51564" s="227"/>
    </row>
    <row r="51565" spans="3:3" ht="15.6" x14ac:dyDescent="0.3">
      <c r="C51565" s="227"/>
    </row>
    <row r="51566" spans="3:3" ht="15.6" x14ac:dyDescent="0.3">
      <c r="C51566" s="227"/>
    </row>
    <row r="51567" spans="3:3" ht="15.6" x14ac:dyDescent="0.3">
      <c r="C51567" s="227"/>
    </row>
    <row r="51568" spans="3:3" ht="15.6" x14ac:dyDescent="0.3">
      <c r="C51568" s="227"/>
    </row>
    <row r="51569" spans="3:3" ht="15.6" x14ac:dyDescent="0.3">
      <c r="C51569" s="227"/>
    </row>
    <row r="51570" spans="3:3" ht="15.6" x14ac:dyDescent="0.3">
      <c r="C51570" s="227"/>
    </row>
    <row r="51571" spans="3:3" ht="15.6" x14ac:dyDescent="0.3">
      <c r="C51571" s="227"/>
    </row>
    <row r="51572" spans="3:3" ht="15.6" x14ac:dyDescent="0.3">
      <c r="C51572" s="227"/>
    </row>
    <row r="51573" spans="3:3" ht="15.6" x14ac:dyDescent="0.3">
      <c r="C51573" s="227"/>
    </row>
    <row r="51574" spans="3:3" ht="15.6" x14ac:dyDescent="0.3">
      <c r="C51574" s="227"/>
    </row>
    <row r="51575" spans="3:3" ht="15.6" x14ac:dyDescent="0.3">
      <c r="C51575" s="227"/>
    </row>
    <row r="51576" spans="3:3" ht="15.6" x14ac:dyDescent="0.3">
      <c r="C51576" s="227"/>
    </row>
    <row r="51577" spans="3:3" ht="15.6" x14ac:dyDescent="0.3">
      <c r="C51577" s="227"/>
    </row>
    <row r="51578" spans="3:3" ht="15.6" x14ac:dyDescent="0.3">
      <c r="C51578" s="227"/>
    </row>
    <row r="51579" spans="3:3" ht="15.6" x14ac:dyDescent="0.3">
      <c r="C51579" s="227"/>
    </row>
    <row r="51580" spans="3:3" ht="15.6" x14ac:dyDescent="0.3">
      <c r="C51580" s="227"/>
    </row>
    <row r="51581" spans="3:3" ht="15.6" x14ac:dyDescent="0.3">
      <c r="C51581" s="227"/>
    </row>
    <row r="51582" spans="3:3" ht="15.6" x14ac:dyDescent="0.3">
      <c r="C51582" s="227"/>
    </row>
    <row r="51583" spans="3:3" ht="15.6" x14ac:dyDescent="0.3">
      <c r="C51583" s="227"/>
    </row>
    <row r="51584" spans="3:3" ht="15.6" x14ac:dyDescent="0.3">
      <c r="C51584" s="227"/>
    </row>
    <row r="51585" spans="3:3" ht="15.6" x14ac:dyDescent="0.3">
      <c r="C51585" s="227"/>
    </row>
    <row r="51586" spans="3:3" ht="15.6" x14ac:dyDescent="0.3">
      <c r="C51586" s="227"/>
    </row>
    <row r="51587" spans="3:3" ht="15.6" x14ac:dyDescent="0.3">
      <c r="C51587" s="227"/>
    </row>
    <row r="51588" spans="3:3" ht="15.6" x14ac:dyDescent="0.3">
      <c r="C51588" s="227"/>
    </row>
    <row r="51589" spans="3:3" ht="15.6" x14ac:dyDescent="0.3">
      <c r="C51589" s="227"/>
    </row>
    <row r="51590" spans="3:3" ht="15.6" x14ac:dyDescent="0.3">
      <c r="C51590" s="227"/>
    </row>
    <row r="51591" spans="3:3" ht="15.6" x14ac:dyDescent="0.3">
      <c r="C51591" s="227"/>
    </row>
    <row r="51592" spans="3:3" ht="15.6" x14ac:dyDescent="0.3">
      <c r="C51592" s="227"/>
    </row>
    <row r="51593" spans="3:3" ht="15.6" x14ac:dyDescent="0.3">
      <c r="C51593" s="227"/>
    </row>
    <row r="51594" spans="3:3" ht="15.6" x14ac:dyDescent="0.3">
      <c r="C51594" s="227"/>
    </row>
    <row r="51595" spans="3:3" ht="15.6" x14ac:dyDescent="0.3">
      <c r="C51595" s="227"/>
    </row>
    <row r="51596" spans="3:3" ht="15.6" x14ac:dyDescent="0.3">
      <c r="C51596" s="227"/>
    </row>
    <row r="51597" spans="3:3" ht="15.6" x14ac:dyDescent="0.3">
      <c r="C51597" s="227"/>
    </row>
    <row r="51598" spans="3:3" ht="15.6" x14ac:dyDescent="0.3">
      <c r="C51598" s="227"/>
    </row>
    <row r="51599" spans="3:3" ht="15.6" x14ac:dyDescent="0.3">
      <c r="C51599" s="227"/>
    </row>
    <row r="51600" spans="3:3" ht="15.6" x14ac:dyDescent="0.3">
      <c r="C51600" s="227"/>
    </row>
    <row r="51601" spans="3:3" ht="15.6" x14ac:dyDescent="0.3">
      <c r="C51601" s="227"/>
    </row>
    <row r="51602" spans="3:3" ht="15.6" x14ac:dyDescent="0.3">
      <c r="C51602" s="227"/>
    </row>
    <row r="51603" spans="3:3" ht="15.6" x14ac:dyDescent="0.3">
      <c r="C51603" s="227"/>
    </row>
    <row r="51604" spans="3:3" ht="15.6" x14ac:dyDescent="0.3">
      <c r="C51604" s="227"/>
    </row>
    <row r="51605" spans="3:3" ht="15.6" x14ac:dyDescent="0.3">
      <c r="C51605" s="227"/>
    </row>
    <row r="51606" spans="3:3" ht="15.6" x14ac:dyDescent="0.3">
      <c r="C51606" s="227"/>
    </row>
    <row r="51607" spans="3:3" ht="15.6" x14ac:dyDescent="0.3">
      <c r="C51607" s="227"/>
    </row>
    <row r="51608" spans="3:3" ht="15.6" x14ac:dyDescent="0.3">
      <c r="C51608" s="227"/>
    </row>
    <row r="51609" spans="3:3" ht="15.6" x14ac:dyDescent="0.3">
      <c r="C51609" s="227"/>
    </row>
    <row r="51610" spans="3:3" ht="15.6" x14ac:dyDescent="0.3">
      <c r="C51610" s="227"/>
    </row>
    <row r="51611" spans="3:3" ht="15.6" x14ac:dyDescent="0.3">
      <c r="C51611" s="227"/>
    </row>
    <row r="51612" spans="3:3" ht="15.6" x14ac:dyDescent="0.3">
      <c r="C51612" s="227"/>
    </row>
    <row r="51613" spans="3:3" ht="15.6" x14ac:dyDescent="0.3">
      <c r="C51613" s="227"/>
    </row>
    <row r="51614" spans="3:3" ht="15.6" x14ac:dyDescent="0.3">
      <c r="C51614" s="227"/>
    </row>
    <row r="51615" spans="3:3" ht="15.6" x14ac:dyDescent="0.3">
      <c r="C51615" s="227"/>
    </row>
    <row r="51616" spans="3:3" ht="15.6" x14ac:dyDescent="0.3">
      <c r="C51616" s="227"/>
    </row>
    <row r="51617" spans="3:3" ht="15.6" x14ac:dyDescent="0.3">
      <c r="C51617" s="227"/>
    </row>
    <row r="51618" spans="3:3" ht="15.6" x14ac:dyDescent="0.3">
      <c r="C51618" s="227"/>
    </row>
    <row r="51619" spans="3:3" ht="15.6" x14ac:dyDescent="0.3">
      <c r="C51619" s="227"/>
    </row>
    <row r="51620" spans="3:3" ht="15.6" x14ac:dyDescent="0.3">
      <c r="C51620" s="227"/>
    </row>
    <row r="51621" spans="3:3" ht="15.6" x14ac:dyDescent="0.3">
      <c r="C51621" s="227"/>
    </row>
    <row r="51622" spans="3:3" ht="15.6" x14ac:dyDescent="0.3">
      <c r="C51622" s="227"/>
    </row>
    <row r="51623" spans="3:3" ht="15.6" x14ac:dyDescent="0.3">
      <c r="C51623" s="227"/>
    </row>
    <row r="51624" spans="3:3" ht="15.6" x14ac:dyDescent="0.3">
      <c r="C51624" s="227"/>
    </row>
    <row r="51625" spans="3:3" ht="15.6" x14ac:dyDescent="0.3">
      <c r="C51625" s="227"/>
    </row>
    <row r="51626" spans="3:3" ht="15.6" x14ac:dyDescent="0.3">
      <c r="C51626" s="227"/>
    </row>
    <row r="51627" spans="3:3" ht="15.6" x14ac:dyDescent="0.3">
      <c r="C51627" s="227"/>
    </row>
    <row r="51628" spans="3:3" ht="15.6" x14ac:dyDescent="0.3">
      <c r="C51628" s="227"/>
    </row>
    <row r="51629" spans="3:3" ht="15.6" x14ac:dyDescent="0.3">
      <c r="C51629" s="227"/>
    </row>
    <row r="51630" spans="3:3" ht="15.6" x14ac:dyDescent="0.3">
      <c r="C51630" s="227"/>
    </row>
    <row r="51631" spans="3:3" ht="15.6" x14ac:dyDescent="0.3">
      <c r="C51631" s="227"/>
    </row>
    <row r="51632" spans="3:3" ht="15.6" x14ac:dyDescent="0.3">
      <c r="C51632" s="227"/>
    </row>
    <row r="51633" spans="3:3" ht="15.6" x14ac:dyDescent="0.3">
      <c r="C51633" s="227"/>
    </row>
    <row r="51634" spans="3:3" ht="15.6" x14ac:dyDescent="0.3">
      <c r="C51634" s="227"/>
    </row>
    <row r="51635" spans="3:3" ht="15.6" x14ac:dyDescent="0.3">
      <c r="C51635" s="227"/>
    </row>
    <row r="51636" spans="3:3" ht="15.6" x14ac:dyDescent="0.3">
      <c r="C51636" s="227"/>
    </row>
    <row r="51637" spans="3:3" ht="15.6" x14ac:dyDescent="0.3">
      <c r="C51637" s="227"/>
    </row>
    <row r="51638" spans="3:3" ht="15.6" x14ac:dyDescent="0.3">
      <c r="C51638" s="227"/>
    </row>
    <row r="51639" spans="3:3" ht="15.6" x14ac:dyDescent="0.3">
      <c r="C51639" s="227"/>
    </row>
    <row r="51640" spans="3:3" ht="15.6" x14ac:dyDescent="0.3">
      <c r="C51640" s="227"/>
    </row>
    <row r="51641" spans="3:3" ht="15.6" x14ac:dyDescent="0.3">
      <c r="C51641" s="227"/>
    </row>
    <row r="51642" spans="3:3" ht="15.6" x14ac:dyDescent="0.3">
      <c r="C51642" s="227"/>
    </row>
    <row r="51643" spans="3:3" ht="15.6" x14ac:dyDescent="0.3">
      <c r="C51643" s="227"/>
    </row>
    <row r="51644" spans="3:3" ht="15.6" x14ac:dyDescent="0.3">
      <c r="C51644" s="227"/>
    </row>
    <row r="51645" spans="3:3" ht="15.6" x14ac:dyDescent="0.3">
      <c r="C51645" s="227"/>
    </row>
    <row r="51646" spans="3:3" ht="15.6" x14ac:dyDescent="0.3">
      <c r="C51646" s="227"/>
    </row>
    <row r="51647" spans="3:3" ht="15.6" x14ac:dyDescent="0.3">
      <c r="C51647" s="227"/>
    </row>
    <row r="51648" spans="3:3" ht="15.6" x14ac:dyDescent="0.3">
      <c r="C51648" s="227"/>
    </row>
    <row r="51649" spans="3:3" ht="15.6" x14ac:dyDescent="0.3">
      <c r="C51649" s="227"/>
    </row>
    <row r="51650" spans="3:3" ht="15.6" x14ac:dyDescent="0.3">
      <c r="C51650" s="227"/>
    </row>
    <row r="51651" spans="3:3" ht="15.6" x14ac:dyDescent="0.3">
      <c r="C51651" s="227"/>
    </row>
    <row r="51652" spans="3:3" ht="15.6" x14ac:dyDescent="0.3">
      <c r="C51652" s="227"/>
    </row>
    <row r="51653" spans="3:3" ht="15.6" x14ac:dyDescent="0.3">
      <c r="C51653" s="227"/>
    </row>
    <row r="51654" spans="3:3" ht="15.6" x14ac:dyDescent="0.3">
      <c r="C51654" s="227"/>
    </row>
    <row r="51655" spans="3:3" ht="15.6" x14ac:dyDescent="0.3">
      <c r="C51655" s="227"/>
    </row>
    <row r="51656" spans="3:3" ht="15.6" x14ac:dyDescent="0.3">
      <c r="C51656" s="227"/>
    </row>
    <row r="51657" spans="3:3" ht="15.6" x14ac:dyDescent="0.3">
      <c r="C51657" s="227"/>
    </row>
    <row r="51658" spans="3:3" ht="15.6" x14ac:dyDescent="0.3">
      <c r="C51658" s="227"/>
    </row>
    <row r="51659" spans="3:3" ht="15.6" x14ac:dyDescent="0.3">
      <c r="C51659" s="227"/>
    </row>
    <row r="51660" spans="3:3" ht="15.6" x14ac:dyDescent="0.3">
      <c r="C51660" s="227"/>
    </row>
    <row r="51661" spans="3:3" ht="15.6" x14ac:dyDescent="0.3">
      <c r="C51661" s="227"/>
    </row>
    <row r="51662" spans="3:3" ht="15.6" x14ac:dyDescent="0.3">
      <c r="C51662" s="227"/>
    </row>
    <row r="51663" spans="3:3" ht="15.6" x14ac:dyDescent="0.3">
      <c r="C51663" s="227"/>
    </row>
    <row r="51664" spans="3:3" ht="15.6" x14ac:dyDescent="0.3">
      <c r="C51664" s="227"/>
    </row>
    <row r="51665" spans="3:3" ht="15.6" x14ac:dyDescent="0.3">
      <c r="C51665" s="227"/>
    </row>
    <row r="51666" spans="3:3" ht="15.6" x14ac:dyDescent="0.3">
      <c r="C51666" s="227"/>
    </row>
    <row r="51667" spans="3:3" ht="15.6" x14ac:dyDescent="0.3">
      <c r="C51667" s="227"/>
    </row>
    <row r="51668" spans="3:3" ht="15.6" x14ac:dyDescent="0.3">
      <c r="C51668" s="227"/>
    </row>
    <row r="51669" spans="3:3" ht="15.6" x14ac:dyDescent="0.3">
      <c r="C51669" s="227"/>
    </row>
    <row r="51670" spans="3:3" ht="15.6" x14ac:dyDescent="0.3">
      <c r="C51670" s="227"/>
    </row>
    <row r="51671" spans="3:3" ht="15.6" x14ac:dyDescent="0.3">
      <c r="C51671" s="227"/>
    </row>
    <row r="51672" spans="3:3" ht="15.6" x14ac:dyDescent="0.3">
      <c r="C51672" s="227"/>
    </row>
    <row r="51673" spans="3:3" ht="15.6" x14ac:dyDescent="0.3">
      <c r="C51673" s="227"/>
    </row>
    <row r="51674" spans="3:3" ht="15.6" x14ac:dyDescent="0.3">
      <c r="C51674" s="227"/>
    </row>
    <row r="51675" spans="3:3" ht="15.6" x14ac:dyDescent="0.3">
      <c r="C51675" s="227"/>
    </row>
    <row r="51676" spans="3:3" ht="15.6" x14ac:dyDescent="0.3">
      <c r="C51676" s="227"/>
    </row>
    <row r="51677" spans="3:3" ht="15.6" x14ac:dyDescent="0.3">
      <c r="C51677" s="227"/>
    </row>
    <row r="51678" spans="3:3" ht="15.6" x14ac:dyDescent="0.3">
      <c r="C51678" s="227"/>
    </row>
    <row r="51679" spans="3:3" ht="15.6" x14ac:dyDescent="0.3">
      <c r="C51679" s="227"/>
    </row>
    <row r="51680" spans="3:3" ht="15.6" x14ac:dyDescent="0.3">
      <c r="C51680" s="227"/>
    </row>
    <row r="51681" spans="3:3" ht="15.6" x14ac:dyDescent="0.3">
      <c r="C51681" s="227"/>
    </row>
    <row r="51682" spans="3:3" ht="15.6" x14ac:dyDescent="0.3">
      <c r="C51682" s="227"/>
    </row>
    <row r="51683" spans="3:3" ht="15.6" x14ac:dyDescent="0.3">
      <c r="C51683" s="227"/>
    </row>
    <row r="51684" spans="3:3" ht="15.6" x14ac:dyDescent="0.3">
      <c r="C51684" s="227"/>
    </row>
    <row r="51685" spans="3:3" ht="15.6" x14ac:dyDescent="0.3">
      <c r="C51685" s="227"/>
    </row>
    <row r="51686" spans="3:3" ht="15.6" x14ac:dyDescent="0.3">
      <c r="C51686" s="227"/>
    </row>
    <row r="51687" spans="3:3" ht="15.6" x14ac:dyDescent="0.3">
      <c r="C51687" s="227"/>
    </row>
    <row r="51688" spans="3:3" ht="15.6" x14ac:dyDescent="0.3">
      <c r="C51688" s="227"/>
    </row>
    <row r="51689" spans="3:3" ht="15.6" x14ac:dyDescent="0.3">
      <c r="C51689" s="227"/>
    </row>
    <row r="51690" spans="3:3" ht="15.6" x14ac:dyDescent="0.3">
      <c r="C51690" s="227"/>
    </row>
    <row r="51691" spans="3:3" ht="15.6" x14ac:dyDescent="0.3">
      <c r="C51691" s="227"/>
    </row>
    <row r="51692" spans="3:3" ht="15.6" x14ac:dyDescent="0.3">
      <c r="C51692" s="227"/>
    </row>
    <row r="51693" spans="3:3" ht="15.6" x14ac:dyDescent="0.3">
      <c r="C51693" s="227"/>
    </row>
    <row r="51694" spans="3:3" ht="15.6" x14ac:dyDescent="0.3">
      <c r="C51694" s="227"/>
    </row>
    <row r="51695" spans="3:3" ht="15.6" x14ac:dyDescent="0.3">
      <c r="C51695" s="227"/>
    </row>
    <row r="51696" spans="3:3" ht="15.6" x14ac:dyDescent="0.3">
      <c r="C51696" s="227"/>
    </row>
    <row r="51697" spans="3:3" ht="15.6" x14ac:dyDescent="0.3">
      <c r="C51697" s="227"/>
    </row>
    <row r="51698" spans="3:3" ht="15.6" x14ac:dyDescent="0.3">
      <c r="C51698" s="227"/>
    </row>
    <row r="51699" spans="3:3" ht="15.6" x14ac:dyDescent="0.3">
      <c r="C51699" s="227"/>
    </row>
    <row r="51700" spans="3:3" ht="15.6" x14ac:dyDescent="0.3">
      <c r="C51700" s="227"/>
    </row>
    <row r="51701" spans="3:3" ht="15.6" x14ac:dyDescent="0.3">
      <c r="C51701" s="227"/>
    </row>
    <row r="51702" spans="3:3" ht="15.6" x14ac:dyDescent="0.3">
      <c r="C51702" s="227"/>
    </row>
    <row r="51703" spans="3:3" ht="15.6" x14ac:dyDescent="0.3">
      <c r="C51703" s="227"/>
    </row>
    <row r="51704" spans="3:3" ht="15.6" x14ac:dyDescent="0.3">
      <c r="C51704" s="227"/>
    </row>
    <row r="51705" spans="3:3" ht="15.6" x14ac:dyDescent="0.3">
      <c r="C51705" s="227"/>
    </row>
    <row r="51706" spans="3:3" ht="15.6" x14ac:dyDescent="0.3">
      <c r="C51706" s="227"/>
    </row>
    <row r="51707" spans="3:3" ht="15.6" x14ac:dyDescent="0.3">
      <c r="C51707" s="227"/>
    </row>
    <row r="51708" spans="3:3" ht="15.6" x14ac:dyDescent="0.3">
      <c r="C51708" s="227"/>
    </row>
    <row r="51709" spans="3:3" ht="15.6" x14ac:dyDescent="0.3">
      <c r="C51709" s="227"/>
    </row>
    <row r="51710" spans="3:3" ht="15.6" x14ac:dyDescent="0.3">
      <c r="C51710" s="227"/>
    </row>
    <row r="51711" spans="3:3" ht="15.6" x14ac:dyDescent="0.3">
      <c r="C51711" s="227"/>
    </row>
    <row r="51712" spans="3:3" ht="15.6" x14ac:dyDescent="0.3">
      <c r="C51712" s="227"/>
    </row>
    <row r="51713" spans="3:3" ht="15.6" x14ac:dyDescent="0.3">
      <c r="C51713" s="227"/>
    </row>
    <row r="51714" spans="3:3" ht="15.6" x14ac:dyDescent="0.3">
      <c r="C51714" s="227"/>
    </row>
    <row r="51715" spans="3:3" ht="15.6" x14ac:dyDescent="0.3">
      <c r="C51715" s="227"/>
    </row>
    <row r="51716" spans="3:3" ht="15.6" x14ac:dyDescent="0.3">
      <c r="C51716" s="227"/>
    </row>
    <row r="51717" spans="3:3" ht="15.6" x14ac:dyDescent="0.3">
      <c r="C51717" s="227"/>
    </row>
    <row r="51718" spans="3:3" ht="15.6" x14ac:dyDescent="0.3">
      <c r="C51718" s="227"/>
    </row>
    <row r="51719" spans="3:3" ht="15.6" x14ac:dyDescent="0.3">
      <c r="C51719" s="227"/>
    </row>
    <row r="51720" spans="3:3" ht="15.6" x14ac:dyDescent="0.3">
      <c r="C51720" s="227"/>
    </row>
    <row r="51721" spans="3:3" ht="15.6" x14ac:dyDescent="0.3">
      <c r="C51721" s="227"/>
    </row>
    <row r="51722" spans="3:3" ht="15.6" x14ac:dyDescent="0.3">
      <c r="C51722" s="227"/>
    </row>
    <row r="51723" spans="3:3" ht="15.6" x14ac:dyDescent="0.3">
      <c r="C51723" s="227"/>
    </row>
    <row r="51724" spans="3:3" ht="15.6" x14ac:dyDescent="0.3">
      <c r="C51724" s="227"/>
    </row>
    <row r="51725" spans="3:3" ht="15.6" x14ac:dyDescent="0.3">
      <c r="C51725" s="227"/>
    </row>
    <row r="51726" spans="3:3" ht="15.6" x14ac:dyDescent="0.3">
      <c r="C51726" s="227"/>
    </row>
    <row r="51727" spans="3:3" ht="15.6" x14ac:dyDescent="0.3">
      <c r="C51727" s="227"/>
    </row>
    <row r="51728" spans="3:3" ht="15.6" x14ac:dyDescent="0.3">
      <c r="C51728" s="227"/>
    </row>
    <row r="51729" spans="3:3" ht="15.6" x14ac:dyDescent="0.3">
      <c r="C51729" s="227"/>
    </row>
    <row r="51730" spans="3:3" ht="15.6" x14ac:dyDescent="0.3">
      <c r="C51730" s="227"/>
    </row>
    <row r="51731" spans="3:3" ht="15.6" x14ac:dyDescent="0.3">
      <c r="C51731" s="227"/>
    </row>
    <row r="51732" spans="3:3" ht="15.6" x14ac:dyDescent="0.3">
      <c r="C51732" s="227"/>
    </row>
    <row r="51733" spans="3:3" ht="15.6" x14ac:dyDescent="0.3">
      <c r="C51733" s="227"/>
    </row>
    <row r="51734" spans="3:3" ht="15.6" x14ac:dyDescent="0.3">
      <c r="C51734" s="227"/>
    </row>
    <row r="51735" spans="3:3" ht="15.6" x14ac:dyDescent="0.3">
      <c r="C51735" s="227"/>
    </row>
    <row r="51736" spans="3:3" ht="15.6" x14ac:dyDescent="0.3">
      <c r="C51736" s="227"/>
    </row>
    <row r="51737" spans="3:3" ht="15.6" x14ac:dyDescent="0.3">
      <c r="C51737" s="227"/>
    </row>
    <row r="51738" spans="3:3" ht="15.6" x14ac:dyDescent="0.3">
      <c r="C51738" s="227"/>
    </row>
    <row r="51739" spans="3:3" ht="15.6" x14ac:dyDescent="0.3">
      <c r="C51739" s="227"/>
    </row>
    <row r="51740" spans="3:3" ht="15.6" x14ac:dyDescent="0.3">
      <c r="C51740" s="227"/>
    </row>
    <row r="51741" spans="3:3" ht="15.6" x14ac:dyDescent="0.3">
      <c r="C51741" s="227"/>
    </row>
    <row r="51742" spans="3:3" ht="15.6" x14ac:dyDescent="0.3">
      <c r="C51742" s="227"/>
    </row>
    <row r="51743" spans="3:3" ht="15.6" x14ac:dyDescent="0.3">
      <c r="C51743" s="227"/>
    </row>
    <row r="51744" spans="3:3" ht="15.6" x14ac:dyDescent="0.3">
      <c r="C51744" s="227"/>
    </row>
    <row r="51745" spans="3:3" ht="15.6" x14ac:dyDescent="0.3">
      <c r="C51745" s="227"/>
    </row>
    <row r="51746" spans="3:3" ht="15.6" x14ac:dyDescent="0.3">
      <c r="C51746" s="227"/>
    </row>
    <row r="51747" spans="3:3" ht="15.6" x14ac:dyDescent="0.3">
      <c r="C51747" s="227"/>
    </row>
    <row r="51748" spans="3:3" ht="15.6" x14ac:dyDescent="0.3">
      <c r="C51748" s="227"/>
    </row>
    <row r="51749" spans="3:3" ht="15.6" x14ac:dyDescent="0.3">
      <c r="C51749" s="227"/>
    </row>
    <row r="51750" spans="3:3" ht="15.6" x14ac:dyDescent="0.3">
      <c r="C51750" s="227"/>
    </row>
    <row r="51751" spans="3:3" ht="15.6" x14ac:dyDescent="0.3">
      <c r="C51751" s="227"/>
    </row>
    <row r="51752" spans="3:3" ht="15.6" x14ac:dyDescent="0.3">
      <c r="C51752" s="227"/>
    </row>
    <row r="51753" spans="3:3" ht="15.6" x14ac:dyDescent="0.3">
      <c r="C51753" s="227"/>
    </row>
    <row r="51754" spans="3:3" ht="15.6" x14ac:dyDescent="0.3">
      <c r="C51754" s="227"/>
    </row>
    <row r="51755" spans="3:3" ht="15.6" x14ac:dyDescent="0.3">
      <c r="C51755" s="227"/>
    </row>
    <row r="51756" spans="3:3" ht="15.6" x14ac:dyDescent="0.3">
      <c r="C51756" s="227"/>
    </row>
    <row r="51757" spans="3:3" ht="15.6" x14ac:dyDescent="0.3">
      <c r="C51757" s="227"/>
    </row>
    <row r="51758" spans="3:3" ht="15.6" x14ac:dyDescent="0.3">
      <c r="C51758" s="227"/>
    </row>
    <row r="51759" spans="3:3" ht="15.6" x14ac:dyDescent="0.3">
      <c r="C51759" s="227"/>
    </row>
    <row r="51760" spans="3:3" ht="15.6" x14ac:dyDescent="0.3">
      <c r="C51760" s="227"/>
    </row>
    <row r="51761" spans="3:3" ht="15.6" x14ac:dyDescent="0.3">
      <c r="C51761" s="227"/>
    </row>
    <row r="51762" spans="3:3" ht="15.6" x14ac:dyDescent="0.3">
      <c r="C51762" s="227"/>
    </row>
    <row r="51763" spans="3:3" ht="15.6" x14ac:dyDescent="0.3">
      <c r="C51763" s="227"/>
    </row>
    <row r="51764" spans="3:3" ht="15.6" x14ac:dyDescent="0.3">
      <c r="C51764" s="227"/>
    </row>
    <row r="51765" spans="3:3" ht="15.6" x14ac:dyDescent="0.3">
      <c r="C51765" s="227"/>
    </row>
    <row r="51766" spans="3:3" ht="15.6" x14ac:dyDescent="0.3">
      <c r="C51766" s="227"/>
    </row>
    <row r="51767" spans="3:3" ht="15.6" x14ac:dyDescent="0.3">
      <c r="C51767" s="227"/>
    </row>
    <row r="51768" spans="3:3" ht="15.6" x14ac:dyDescent="0.3">
      <c r="C51768" s="227"/>
    </row>
    <row r="51769" spans="3:3" ht="15.6" x14ac:dyDescent="0.3">
      <c r="C51769" s="227"/>
    </row>
    <row r="51770" spans="3:3" ht="15.6" x14ac:dyDescent="0.3">
      <c r="C51770" s="227"/>
    </row>
    <row r="51771" spans="3:3" ht="15.6" x14ac:dyDescent="0.3">
      <c r="C51771" s="227"/>
    </row>
    <row r="51772" spans="3:3" ht="15.6" x14ac:dyDescent="0.3">
      <c r="C51772" s="227"/>
    </row>
    <row r="51773" spans="3:3" ht="15.6" x14ac:dyDescent="0.3">
      <c r="C51773" s="227"/>
    </row>
    <row r="51774" spans="3:3" ht="15.6" x14ac:dyDescent="0.3">
      <c r="C51774" s="227"/>
    </row>
    <row r="51775" spans="3:3" ht="15.6" x14ac:dyDescent="0.3">
      <c r="C51775" s="227"/>
    </row>
    <row r="51776" spans="3:3" ht="15.6" x14ac:dyDescent="0.3">
      <c r="C51776" s="227"/>
    </row>
    <row r="51777" spans="3:3" ht="15.6" x14ac:dyDescent="0.3">
      <c r="C51777" s="227"/>
    </row>
    <row r="51778" spans="3:3" ht="15.6" x14ac:dyDescent="0.3">
      <c r="C51778" s="227"/>
    </row>
    <row r="51779" spans="3:3" ht="15.6" x14ac:dyDescent="0.3">
      <c r="C51779" s="227"/>
    </row>
    <row r="51780" spans="3:3" ht="15.6" x14ac:dyDescent="0.3">
      <c r="C51780" s="227"/>
    </row>
    <row r="51781" spans="3:3" ht="15.6" x14ac:dyDescent="0.3">
      <c r="C51781" s="227"/>
    </row>
    <row r="51782" spans="3:3" ht="15.6" x14ac:dyDescent="0.3">
      <c r="C51782" s="227"/>
    </row>
    <row r="51783" spans="3:3" ht="15.6" x14ac:dyDescent="0.3">
      <c r="C51783" s="227"/>
    </row>
    <row r="51784" spans="3:3" ht="15.6" x14ac:dyDescent="0.3">
      <c r="C51784" s="227"/>
    </row>
    <row r="51785" spans="3:3" ht="15.6" x14ac:dyDescent="0.3">
      <c r="C51785" s="227"/>
    </row>
    <row r="51786" spans="3:3" ht="15.6" x14ac:dyDescent="0.3">
      <c r="C51786" s="227"/>
    </row>
    <row r="51787" spans="3:3" ht="15.6" x14ac:dyDescent="0.3">
      <c r="C51787" s="227"/>
    </row>
    <row r="51788" spans="3:3" ht="15.6" x14ac:dyDescent="0.3">
      <c r="C51788" s="227"/>
    </row>
    <row r="51789" spans="3:3" ht="15.6" x14ac:dyDescent="0.3">
      <c r="C51789" s="227"/>
    </row>
    <row r="51790" spans="3:3" ht="15.6" x14ac:dyDescent="0.3">
      <c r="C51790" s="227"/>
    </row>
    <row r="51791" spans="3:3" ht="15.6" x14ac:dyDescent="0.3">
      <c r="C51791" s="227"/>
    </row>
    <row r="51792" spans="3:3" ht="15.6" x14ac:dyDescent="0.3">
      <c r="C51792" s="227"/>
    </row>
    <row r="51793" spans="3:3" ht="15.6" x14ac:dyDescent="0.3">
      <c r="C51793" s="227"/>
    </row>
    <row r="51794" spans="3:3" ht="15.6" x14ac:dyDescent="0.3">
      <c r="C51794" s="227"/>
    </row>
    <row r="51795" spans="3:3" ht="15.6" x14ac:dyDescent="0.3">
      <c r="C51795" s="227"/>
    </row>
    <row r="51796" spans="3:3" ht="15.6" x14ac:dyDescent="0.3">
      <c r="C51796" s="227"/>
    </row>
    <row r="51797" spans="3:3" ht="15.6" x14ac:dyDescent="0.3">
      <c r="C51797" s="227"/>
    </row>
    <row r="51798" spans="3:3" ht="15.6" x14ac:dyDescent="0.3">
      <c r="C51798" s="227"/>
    </row>
    <row r="51799" spans="3:3" ht="15.6" x14ac:dyDescent="0.3">
      <c r="C51799" s="227"/>
    </row>
    <row r="51800" spans="3:3" ht="15.6" x14ac:dyDescent="0.3">
      <c r="C51800" s="227"/>
    </row>
    <row r="51801" spans="3:3" ht="15.6" x14ac:dyDescent="0.3">
      <c r="C51801" s="227"/>
    </row>
    <row r="51802" spans="3:3" ht="15.6" x14ac:dyDescent="0.3">
      <c r="C51802" s="227"/>
    </row>
    <row r="51803" spans="3:3" ht="15.6" x14ac:dyDescent="0.3">
      <c r="C51803" s="227"/>
    </row>
    <row r="51804" spans="3:3" ht="15.6" x14ac:dyDescent="0.3">
      <c r="C51804" s="227"/>
    </row>
    <row r="51805" spans="3:3" ht="15.6" x14ac:dyDescent="0.3">
      <c r="C51805" s="227"/>
    </row>
    <row r="51806" spans="3:3" ht="15.6" x14ac:dyDescent="0.3">
      <c r="C51806" s="227"/>
    </row>
    <row r="51807" spans="3:3" ht="15.6" x14ac:dyDescent="0.3">
      <c r="C51807" s="227"/>
    </row>
    <row r="51808" spans="3:3" ht="15.6" x14ac:dyDescent="0.3">
      <c r="C51808" s="227"/>
    </row>
    <row r="51809" spans="3:3" ht="15.6" x14ac:dyDescent="0.3">
      <c r="C51809" s="227"/>
    </row>
    <row r="51810" spans="3:3" ht="15.6" x14ac:dyDescent="0.3">
      <c r="C51810" s="227"/>
    </row>
    <row r="51811" spans="3:3" ht="15.6" x14ac:dyDescent="0.3">
      <c r="C51811" s="227"/>
    </row>
    <row r="51812" spans="3:3" ht="15.6" x14ac:dyDescent="0.3">
      <c r="C51812" s="227"/>
    </row>
    <row r="51813" spans="3:3" ht="15.6" x14ac:dyDescent="0.3">
      <c r="C51813" s="227"/>
    </row>
    <row r="51814" spans="3:3" ht="15.6" x14ac:dyDescent="0.3">
      <c r="C51814" s="227"/>
    </row>
    <row r="51815" spans="3:3" ht="15.6" x14ac:dyDescent="0.3">
      <c r="C51815" s="227"/>
    </row>
    <row r="51816" spans="3:3" ht="15.6" x14ac:dyDescent="0.3">
      <c r="C51816" s="227"/>
    </row>
    <row r="51817" spans="3:3" ht="15.6" x14ac:dyDescent="0.3">
      <c r="C51817" s="227"/>
    </row>
    <row r="51818" spans="3:3" ht="15.6" x14ac:dyDescent="0.3">
      <c r="C51818" s="227"/>
    </row>
    <row r="51819" spans="3:3" ht="15.6" x14ac:dyDescent="0.3">
      <c r="C51819" s="227"/>
    </row>
    <row r="51820" spans="3:3" ht="15.6" x14ac:dyDescent="0.3">
      <c r="C51820" s="227"/>
    </row>
    <row r="51821" spans="3:3" ht="15.6" x14ac:dyDescent="0.3">
      <c r="C51821" s="227"/>
    </row>
    <row r="51822" spans="3:3" ht="15.6" x14ac:dyDescent="0.3">
      <c r="C51822" s="227"/>
    </row>
    <row r="51823" spans="3:3" ht="15.6" x14ac:dyDescent="0.3">
      <c r="C51823" s="227"/>
    </row>
    <row r="51824" spans="3:3" ht="15.6" x14ac:dyDescent="0.3">
      <c r="C51824" s="227"/>
    </row>
    <row r="51825" spans="3:3" ht="15.6" x14ac:dyDescent="0.3">
      <c r="C51825" s="227"/>
    </row>
    <row r="51826" spans="3:3" ht="15.6" x14ac:dyDescent="0.3">
      <c r="C51826" s="227"/>
    </row>
    <row r="51827" spans="3:3" ht="15.6" x14ac:dyDescent="0.3">
      <c r="C51827" s="227"/>
    </row>
    <row r="51828" spans="3:3" ht="15.6" x14ac:dyDescent="0.3">
      <c r="C51828" s="227"/>
    </row>
    <row r="51829" spans="3:3" ht="15.6" x14ac:dyDescent="0.3">
      <c r="C51829" s="227"/>
    </row>
    <row r="51830" spans="3:3" ht="15.6" x14ac:dyDescent="0.3">
      <c r="C51830" s="227"/>
    </row>
    <row r="51831" spans="3:3" ht="15.6" x14ac:dyDescent="0.3">
      <c r="C51831" s="227"/>
    </row>
    <row r="51832" spans="3:3" ht="15.6" x14ac:dyDescent="0.3">
      <c r="C51832" s="227"/>
    </row>
    <row r="51833" spans="3:3" ht="15.6" x14ac:dyDescent="0.3">
      <c r="C51833" s="227"/>
    </row>
    <row r="51834" spans="3:3" ht="15.6" x14ac:dyDescent="0.3">
      <c r="C51834" s="227"/>
    </row>
    <row r="51835" spans="3:3" ht="15.6" x14ac:dyDescent="0.3">
      <c r="C51835" s="227"/>
    </row>
    <row r="51836" spans="3:3" ht="15.6" x14ac:dyDescent="0.3">
      <c r="C51836" s="227"/>
    </row>
    <row r="51837" spans="3:3" ht="15.6" x14ac:dyDescent="0.3">
      <c r="C51837" s="227"/>
    </row>
    <row r="51838" spans="3:3" ht="15.6" x14ac:dyDescent="0.3">
      <c r="C51838" s="227"/>
    </row>
    <row r="51839" spans="3:3" ht="15.6" x14ac:dyDescent="0.3">
      <c r="C51839" s="227"/>
    </row>
    <row r="51840" spans="3:3" ht="15.6" x14ac:dyDescent="0.3">
      <c r="C51840" s="227"/>
    </row>
    <row r="51841" spans="3:3" ht="15.6" x14ac:dyDescent="0.3">
      <c r="C51841" s="227"/>
    </row>
    <row r="51842" spans="3:3" ht="15.6" x14ac:dyDescent="0.3">
      <c r="C51842" s="227"/>
    </row>
    <row r="51843" spans="3:3" ht="15.6" x14ac:dyDescent="0.3">
      <c r="C51843" s="227"/>
    </row>
    <row r="51844" spans="3:3" ht="15.6" x14ac:dyDescent="0.3">
      <c r="C51844" s="227"/>
    </row>
    <row r="51845" spans="3:3" ht="15.6" x14ac:dyDescent="0.3">
      <c r="C51845" s="227"/>
    </row>
    <row r="51846" spans="3:3" ht="15.6" x14ac:dyDescent="0.3">
      <c r="C51846" s="227"/>
    </row>
    <row r="51847" spans="3:3" ht="15.6" x14ac:dyDescent="0.3">
      <c r="C51847" s="227"/>
    </row>
    <row r="51848" spans="3:3" ht="15.6" x14ac:dyDescent="0.3">
      <c r="C51848" s="227"/>
    </row>
    <row r="51849" spans="3:3" ht="15.6" x14ac:dyDescent="0.3">
      <c r="C51849" s="227"/>
    </row>
    <row r="51850" spans="3:3" ht="15.6" x14ac:dyDescent="0.3">
      <c r="C51850" s="227"/>
    </row>
    <row r="51851" spans="3:3" ht="15.6" x14ac:dyDescent="0.3">
      <c r="C51851" s="227"/>
    </row>
    <row r="51852" spans="3:3" ht="15.6" x14ac:dyDescent="0.3">
      <c r="C51852" s="227"/>
    </row>
    <row r="51853" spans="3:3" ht="15.6" x14ac:dyDescent="0.3">
      <c r="C51853" s="227"/>
    </row>
    <row r="51854" spans="3:3" ht="15.6" x14ac:dyDescent="0.3">
      <c r="C51854" s="227"/>
    </row>
    <row r="51855" spans="3:3" ht="15.6" x14ac:dyDescent="0.3">
      <c r="C51855" s="227"/>
    </row>
    <row r="51856" spans="3:3" ht="15.6" x14ac:dyDescent="0.3">
      <c r="C51856" s="227"/>
    </row>
    <row r="51857" spans="3:3" ht="15.6" x14ac:dyDescent="0.3">
      <c r="C51857" s="227"/>
    </row>
    <row r="51858" spans="3:3" ht="15.6" x14ac:dyDescent="0.3">
      <c r="C51858" s="227"/>
    </row>
    <row r="51859" spans="3:3" ht="15.6" x14ac:dyDescent="0.3">
      <c r="C51859" s="227"/>
    </row>
    <row r="51860" spans="3:3" ht="15.6" x14ac:dyDescent="0.3">
      <c r="C51860" s="227"/>
    </row>
    <row r="51861" spans="3:3" ht="15.6" x14ac:dyDescent="0.3">
      <c r="C51861" s="227"/>
    </row>
    <row r="51862" spans="3:3" ht="15.6" x14ac:dyDescent="0.3">
      <c r="C51862" s="227"/>
    </row>
    <row r="51863" spans="3:3" ht="15.6" x14ac:dyDescent="0.3">
      <c r="C51863" s="227"/>
    </row>
    <row r="51864" spans="3:3" ht="15.6" x14ac:dyDescent="0.3">
      <c r="C51864" s="227"/>
    </row>
    <row r="51865" spans="3:3" ht="15.6" x14ac:dyDescent="0.3">
      <c r="C51865" s="227"/>
    </row>
    <row r="51866" spans="3:3" ht="15.6" x14ac:dyDescent="0.3">
      <c r="C51866" s="227"/>
    </row>
    <row r="51867" spans="3:3" ht="15.6" x14ac:dyDescent="0.3">
      <c r="C51867" s="227"/>
    </row>
    <row r="51868" spans="3:3" ht="15.6" x14ac:dyDescent="0.3">
      <c r="C51868" s="227"/>
    </row>
    <row r="51869" spans="3:3" ht="15.6" x14ac:dyDescent="0.3">
      <c r="C51869" s="227"/>
    </row>
    <row r="51870" spans="3:3" ht="15.6" x14ac:dyDescent="0.3">
      <c r="C51870" s="227"/>
    </row>
    <row r="51871" spans="3:3" ht="15.6" x14ac:dyDescent="0.3">
      <c r="C51871" s="227"/>
    </row>
    <row r="51872" spans="3:3" ht="15.6" x14ac:dyDescent="0.3">
      <c r="C51872" s="227"/>
    </row>
    <row r="51873" spans="3:3" ht="15.6" x14ac:dyDescent="0.3">
      <c r="C51873" s="227"/>
    </row>
    <row r="51874" spans="3:3" ht="15.6" x14ac:dyDescent="0.3">
      <c r="C51874" s="227"/>
    </row>
    <row r="51875" spans="3:3" ht="15.6" x14ac:dyDescent="0.3">
      <c r="C51875" s="227"/>
    </row>
    <row r="51876" spans="3:3" ht="15.6" x14ac:dyDescent="0.3">
      <c r="C51876" s="227"/>
    </row>
    <row r="51877" spans="3:3" ht="15.6" x14ac:dyDescent="0.3">
      <c r="C51877" s="227"/>
    </row>
    <row r="51878" spans="3:3" ht="15.6" x14ac:dyDescent="0.3">
      <c r="C51878" s="227"/>
    </row>
    <row r="51879" spans="3:3" ht="15.6" x14ac:dyDescent="0.3">
      <c r="C51879" s="227"/>
    </row>
    <row r="51880" spans="3:3" ht="15.6" x14ac:dyDescent="0.3">
      <c r="C51880" s="227"/>
    </row>
    <row r="51881" spans="3:3" ht="15.6" x14ac:dyDescent="0.3">
      <c r="C51881" s="227"/>
    </row>
    <row r="51882" spans="3:3" ht="15.6" x14ac:dyDescent="0.3">
      <c r="C51882" s="227"/>
    </row>
    <row r="51883" spans="3:3" ht="15.6" x14ac:dyDescent="0.3">
      <c r="C51883" s="227"/>
    </row>
    <row r="51884" spans="3:3" ht="15.6" x14ac:dyDescent="0.3">
      <c r="C51884" s="227"/>
    </row>
    <row r="51885" spans="3:3" ht="15.6" x14ac:dyDescent="0.3">
      <c r="C51885" s="227"/>
    </row>
    <row r="51886" spans="3:3" ht="15.6" x14ac:dyDescent="0.3">
      <c r="C51886" s="227"/>
    </row>
    <row r="51887" spans="3:3" ht="15.6" x14ac:dyDescent="0.3">
      <c r="C51887" s="227"/>
    </row>
    <row r="51888" spans="3:3" ht="15.6" x14ac:dyDescent="0.3">
      <c r="C51888" s="227"/>
    </row>
    <row r="51889" spans="3:3" ht="15.6" x14ac:dyDescent="0.3">
      <c r="C51889" s="227"/>
    </row>
    <row r="51890" spans="3:3" ht="15.6" x14ac:dyDescent="0.3">
      <c r="C51890" s="227"/>
    </row>
    <row r="51891" spans="3:3" ht="15.6" x14ac:dyDescent="0.3">
      <c r="C51891" s="227"/>
    </row>
    <row r="51892" spans="3:3" ht="15.6" x14ac:dyDescent="0.3">
      <c r="C51892" s="227"/>
    </row>
    <row r="51893" spans="3:3" ht="15.6" x14ac:dyDescent="0.3">
      <c r="C51893" s="227"/>
    </row>
    <row r="51894" spans="3:3" ht="15.6" x14ac:dyDescent="0.3">
      <c r="C51894" s="227"/>
    </row>
    <row r="51895" spans="3:3" ht="15.6" x14ac:dyDescent="0.3">
      <c r="C51895" s="227"/>
    </row>
    <row r="51896" spans="3:3" ht="15.6" x14ac:dyDescent="0.3">
      <c r="C51896" s="227"/>
    </row>
    <row r="51897" spans="3:3" ht="15.6" x14ac:dyDescent="0.3">
      <c r="C51897" s="227"/>
    </row>
    <row r="51898" spans="3:3" ht="15.6" x14ac:dyDescent="0.3">
      <c r="C51898" s="227"/>
    </row>
    <row r="51899" spans="3:3" ht="15.6" x14ac:dyDescent="0.3">
      <c r="C51899" s="227"/>
    </row>
    <row r="51900" spans="3:3" ht="15.6" x14ac:dyDescent="0.3">
      <c r="C51900" s="227"/>
    </row>
    <row r="51901" spans="3:3" ht="15.6" x14ac:dyDescent="0.3">
      <c r="C51901" s="227"/>
    </row>
    <row r="51902" spans="3:3" ht="15.6" x14ac:dyDescent="0.3">
      <c r="C51902" s="227"/>
    </row>
    <row r="51903" spans="3:3" ht="15.6" x14ac:dyDescent="0.3">
      <c r="C51903" s="227"/>
    </row>
    <row r="51904" spans="3:3" ht="15.6" x14ac:dyDescent="0.3">
      <c r="C51904" s="227"/>
    </row>
    <row r="51905" spans="3:3" ht="15.6" x14ac:dyDescent="0.3">
      <c r="C51905" s="227"/>
    </row>
    <row r="51906" spans="3:3" ht="15.6" x14ac:dyDescent="0.3">
      <c r="C51906" s="227"/>
    </row>
    <row r="51907" spans="3:3" ht="15.6" x14ac:dyDescent="0.3">
      <c r="C51907" s="227"/>
    </row>
    <row r="51908" spans="3:3" ht="15.6" x14ac:dyDescent="0.3">
      <c r="C51908" s="227"/>
    </row>
    <row r="51909" spans="3:3" ht="15.6" x14ac:dyDescent="0.3">
      <c r="C51909" s="227"/>
    </row>
    <row r="51910" spans="3:3" ht="15.6" x14ac:dyDescent="0.3">
      <c r="C51910" s="227"/>
    </row>
    <row r="51911" spans="3:3" ht="15.6" x14ac:dyDescent="0.3">
      <c r="C51911" s="227"/>
    </row>
    <row r="51912" spans="3:3" ht="15.6" x14ac:dyDescent="0.3">
      <c r="C51912" s="227"/>
    </row>
    <row r="51913" spans="3:3" ht="15.6" x14ac:dyDescent="0.3">
      <c r="C51913" s="227"/>
    </row>
    <row r="51914" spans="3:3" ht="15.6" x14ac:dyDescent="0.3">
      <c r="C51914" s="227"/>
    </row>
    <row r="51915" spans="3:3" ht="15.6" x14ac:dyDescent="0.3">
      <c r="C51915" s="227"/>
    </row>
    <row r="51916" spans="3:3" ht="15.6" x14ac:dyDescent="0.3">
      <c r="C51916" s="227"/>
    </row>
    <row r="51917" spans="3:3" ht="15.6" x14ac:dyDescent="0.3">
      <c r="C51917" s="227"/>
    </row>
    <row r="51918" spans="3:3" ht="15.6" x14ac:dyDescent="0.3">
      <c r="C51918" s="227"/>
    </row>
    <row r="51919" spans="3:3" ht="15.6" x14ac:dyDescent="0.3">
      <c r="C51919" s="227"/>
    </row>
    <row r="51920" spans="3:3" ht="15.6" x14ac:dyDescent="0.3">
      <c r="C51920" s="227"/>
    </row>
    <row r="51921" spans="3:3" ht="15.6" x14ac:dyDescent="0.3">
      <c r="C51921" s="227"/>
    </row>
    <row r="51922" spans="3:3" ht="15.6" x14ac:dyDescent="0.3">
      <c r="C51922" s="227"/>
    </row>
    <row r="51923" spans="3:3" ht="15.6" x14ac:dyDescent="0.3">
      <c r="C51923" s="227"/>
    </row>
    <row r="51924" spans="3:3" ht="15.6" x14ac:dyDescent="0.3">
      <c r="C51924" s="227"/>
    </row>
    <row r="51925" spans="3:3" ht="15.6" x14ac:dyDescent="0.3">
      <c r="C51925" s="227"/>
    </row>
    <row r="51926" spans="3:3" ht="15.6" x14ac:dyDescent="0.3">
      <c r="C51926" s="227"/>
    </row>
    <row r="51927" spans="3:3" ht="15.6" x14ac:dyDescent="0.3">
      <c r="C51927" s="227"/>
    </row>
    <row r="51928" spans="3:3" ht="15.6" x14ac:dyDescent="0.3">
      <c r="C51928" s="227"/>
    </row>
    <row r="51929" spans="3:3" ht="15.6" x14ac:dyDescent="0.3">
      <c r="C51929" s="227"/>
    </row>
    <row r="51930" spans="3:3" ht="15.6" x14ac:dyDescent="0.3">
      <c r="C51930" s="227"/>
    </row>
    <row r="51931" spans="3:3" ht="15.6" x14ac:dyDescent="0.3">
      <c r="C51931" s="227"/>
    </row>
    <row r="51932" spans="3:3" ht="15.6" x14ac:dyDescent="0.3">
      <c r="C51932" s="227"/>
    </row>
    <row r="51933" spans="3:3" ht="15.6" x14ac:dyDescent="0.3">
      <c r="C51933" s="227"/>
    </row>
    <row r="51934" spans="3:3" ht="15.6" x14ac:dyDescent="0.3">
      <c r="C51934" s="227"/>
    </row>
    <row r="51935" spans="3:3" ht="15.6" x14ac:dyDescent="0.3">
      <c r="C51935" s="227"/>
    </row>
    <row r="51936" spans="3:3" ht="15.6" x14ac:dyDescent="0.3">
      <c r="C51936" s="227"/>
    </row>
    <row r="51937" spans="3:3" ht="15.6" x14ac:dyDescent="0.3">
      <c r="C51937" s="227"/>
    </row>
    <row r="51938" spans="3:3" ht="15.6" x14ac:dyDescent="0.3">
      <c r="C51938" s="227"/>
    </row>
    <row r="51939" spans="3:3" ht="15.6" x14ac:dyDescent="0.3">
      <c r="C51939" s="227"/>
    </row>
    <row r="51940" spans="3:3" ht="15.6" x14ac:dyDescent="0.3">
      <c r="C51940" s="227"/>
    </row>
    <row r="51941" spans="3:3" ht="15.6" x14ac:dyDescent="0.3">
      <c r="C51941" s="227"/>
    </row>
    <row r="51942" spans="3:3" ht="15.6" x14ac:dyDescent="0.3">
      <c r="C51942" s="227"/>
    </row>
    <row r="51943" spans="3:3" ht="15.6" x14ac:dyDescent="0.3">
      <c r="C51943" s="227"/>
    </row>
    <row r="51944" spans="3:3" ht="15.6" x14ac:dyDescent="0.3">
      <c r="C51944" s="227"/>
    </row>
    <row r="51945" spans="3:3" ht="15.6" x14ac:dyDescent="0.3">
      <c r="C51945" s="227"/>
    </row>
    <row r="51946" spans="3:3" ht="15.6" x14ac:dyDescent="0.3">
      <c r="C51946" s="227"/>
    </row>
    <row r="51947" spans="3:3" ht="15.6" x14ac:dyDescent="0.3">
      <c r="C51947" s="227"/>
    </row>
    <row r="51948" spans="3:3" ht="15.6" x14ac:dyDescent="0.3">
      <c r="C51948" s="227"/>
    </row>
    <row r="51949" spans="3:3" ht="15.6" x14ac:dyDescent="0.3">
      <c r="C51949" s="227"/>
    </row>
    <row r="51950" spans="3:3" ht="15.6" x14ac:dyDescent="0.3">
      <c r="C51950" s="227"/>
    </row>
    <row r="51951" spans="3:3" ht="15.6" x14ac:dyDescent="0.3">
      <c r="C51951" s="227"/>
    </row>
    <row r="51952" spans="3:3" ht="15.6" x14ac:dyDescent="0.3">
      <c r="C51952" s="227"/>
    </row>
    <row r="51953" spans="3:3" ht="15.6" x14ac:dyDescent="0.3">
      <c r="C51953" s="227"/>
    </row>
    <row r="51954" spans="3:3" ht="15.6" x14ac:dyDescent="0.3">
      <c r="C51954" s="227"/>
    </row>
    <row r="51955" spans="3:3" ht="15.6" x14ac:dyDescent="0.3">
      <c r="C51955" s="227"/>
    </row>
    <row r="51956" spans="3:3" ht="15.6" x14ac:dyDescent="0.3">
      <c r="C51956" s="227"/>
    </row>
    <row r="51957" spans="3:3" ht="15.6" x14ac:dyDescent="0.3">
      <c r="C51957" s="227"/>
    </row>
    <row r="51958" spans="3:3" ht="15.6" x14ac:dyDescent="0.3">
      <c r="C51958" s="227"/>
    </row>
    <row r="51959" spans="3:3" ht="15.6" x14ac:dyDescent="0.3">
      <c r="C51959" s="227"/>
    </row>
    <row r="51960" spans="3:3" ht="15.6" x14ac:dyDescent="0.3">
      <c r="C51960" s="227"/>
    </row>
    <row r="51961" spans="3:3" ht="15.6" x14ac:dyDescent="0.3">
      <c r="C51961" s="227"/>
    </row>
    <row r="51962" spans="3:3" ht="15.6" x14ac:dyDescent="0.3">
      <c r="C51962" s="227"/>
    </row>
    <row r="51963" spans="3:3" ht="15.6" x14ac:dyDescent="0.3">
      <c r="C51963" s="227"/>
    </row>
    <row r="51964" spans="3:3" ht="15.6" x14ac:dyDescent="0.3">
      <c r="C51964" s="227"/>
    </row>
    <row r="51965" spans="3:3" ht="15.6" x14ac:dyDescent="0.3">
      <c r="C51965" s="227"/>
    </row>
    <row r="51966" spans="3:3" ht="15.6" x14ac:dyDescent="0.3">
      <c r="C51966" s="227"/>
    </row>
    <row r="51967" spans="3:3" ht="15.6" x14ac:dyDescent="0.3">
      <c r="C51967" s="227"/>
    </row>
    <row r="51968" spans="3:3" ht="15.6" x14ac:dyDescent="0.3">
      <c r="C51968" s="227"/>
    </row>
    <row r="51969" spans="3:3" ht="15.6" x14ac:dyDescent="0.3">
      <c r="C51969" s="227"/>
    </row>
    <row r="51970" spans="3:3" ht="15.6" x14ac:dyDescent="0.3">
      <c r="C51970" s="227"/>
    </row>
    <row r="51971" spans="3:3" ht="15.6" x14ac:dyDescent="0.3">
      <c r="C51971" s="227"/>
    </row>
    <row r="51972" spans="3:3" ht="15.6" x14ac:dyDescent="0.3">
      <c r="C51972" s="227"/>
    </row>
    <row r="51973" spans="3:3" ht="15.6" x14ac:dyDescent="0.3">
      <c r="C51973" s="227"/>
    </row>
    <row r="51974" spans="3:3" ht="15.6" x14ac:dyDescent="0.3">
      <c r="C51974" s="227"/>
    </row>
    <row r="51975" spans="3:3" ht="15.6" x14ac:dyDescent="0.3">
      <c r="C51975" s="227"/>
    </row>
    <row r="51976" spans="3:3" ht="15.6" x14ac:dyDescent="0.3">
      <c r="C51976" s="227"/>
    </row>
    <row r="51977" spans="3:3" ht="15.6" x14ac:dyDescent="0.3">
      <c r="C51977" s="227"/>
    </row>
    <row r="51978" spans="3:3" ht="15.6" x14ac:dyDescent="0.3">
      <c r="C51978" s="227"/>
    </row>
    <row r="51979" spans="3:3" ht="15.6" x14ac:dyDescent="0.3">
      <c r="C51979" s="227"/>
    </row>
    <row r="51980" spans="3:3" ht="15.6" x14ac:dyDescent="0.3">
      <c r="C51980" s="227"/>
    </row>
    <row r="51981" spans="3:3" ht="15.6" x14ac:dyDescent="0.3">
      <c r="C51981" s="227"/>
    </row>
    <row r="51982" spans="3:3" ht="15.6" x14ac:dyDescent="0.3">
      <c r="C51982" s="227"/>
    </row>
    <row r="51983" spans="3:3" ht="15.6" x14ac:dyDescent="0.3">
      <c r="C51983" s="227"/>
    </row>
    <row r="51984" spans="3:3" ht="15.6" x14ac:dyDescent="0.3">
      <c r="C51984" s="227"/>
    </row>
    <row r="51985" spans="3:3" ht="15.6" x14ac:dyDescent="0.3">
      <c r="C51985" s="227"/>
    </row>
    <row r="51986" spans="3:3" ht="15.6" x14ac:dyDescent="0.3">
      <c r="C51986" s="227"/>
    </row>
    <row r="51987" spans="3:3" ht="15.6" x14ac:dyDescent="0.3">
      <c r="C51987" s="227"/>
    </row>
    <row r="51988" spans="3:3" ht="15.6" x14ac:dyDescent="0.3">
      <c r="C51988" s="227"/>
    </row>
    <row r="51989" spans="3:3" ht="15.6" x14ac:dyDescent="0.3">
      <c r="C51989" s="227"/>
    </row>
    <row r="51990" spans="3:3" ht="15.6" x14ac:dyDescent="0.3">
      <c r="C51990" s="227"/>
    </row>
    <row r="51991" spans="3:3" ht="15.6" x14ac:dyDescent="0.3">
      <c r="C51991" s="227"/>
    </row>
    <row r="51992" spans="3:3" ht="15.6" x14ac:dyDescent="0.3">
      <c r="C51992" s="227"/>
    </row>
    <row r="51993" spans="3:3" ht="15.6" x14ac:dyDescent="0.3">
      <c r="C51993" s="227"/>
    </row>
    <row r="51994" spans="3:3" ht="15.6" x14ac:dyDescent="0.3">
      <c r="C51994" s="227"/>
    </row>
    <row r="51995" spans="3:3" ht="15.6" x14ac:dyDescent="0.3">
      <c r="C51995" s="227"/>
    </row>
    <row r="51996" spans="3:3" ht="15.6" x14ac:dyDescent="0.3">
      <c r="C51996" s="227"/>
    </row>
    <row r="51997" spans="3:3" ht="15.6" x14ac:dyDescent="0.3">
      <c r="C51997" s="227"/>
    </row>
    <row r="51998" spans="3:3" ht="15.6" x14ac:dyDescent="0.3">
      <c r="C51998" s="227"/>
    </row>
    <row r="51999" spans="3:3" ht="15.6" x14ac:dyDescent="0.3">
      <c r="C51999" s="227"/>
    </row>
    <row r="52000" spans="3:3" ht="15.6" x14ac:dyDescent="0.3">
      <c r="C52000" s="227"/>
    </row>
    <row r="52001" spans="3:3" ht="15.6" x14ac:dyDescent="0.3">
      <c r="C52001" s="227"/>
    </row>
    <row r="52002" spans="3:3" ht="15.6" x14ac:dyDescent="0.3">
      <c r="C52002" s="227"/>
    </row>
    <row r="52003" spans="3:3" ht="15.6" x14ac:dyDescent="0.3">
      <c r="C52003" s="227"/>
    </row>
    <row r="52004" spans="3:3" ht="15.6" x14ac:dyDescent="0.3">
      <c r="C52004" s="227"/>
    </row>
    <row r="52005" spans="3:3" ht="15.6" x14ac:dyDescent="0.3">
      <c r="C52005" s="227"/>
    </row>
    <row r="52006" spans="3:3" ht="15.6" x14ac:dyDescent="0.3">
      <c r="C52006" s="227"/>
    </row>
    <row r="52007" spans="3:3" ht="15.6" x14ac:dyDescent="0.3">
      <c r="C52007" s="227"/>
    </row>
    <row r="52008" spans="3:3" ht="15.6" x14ac:dyDescent="0.3">
      <c r="C52008" s="227"/>
    </row>
    <row r="52009" spans="3:3" ht="15.6" x14ac:dyDescent="0.3">
      <c r="C52009" s="227"/>
    </row>
    <row r="52010" spans="3:3" ht="15.6" x14ac:dyDescent="0.3">
      <c r="C52010" s="227"/>
    </row>
    <row r="52011" spans="3:3" ht="15.6" x14ac:dyDescent="0.3">
      <c r="C52011" s="227"/>
    </row>
    <row r="52012" spans="3:3" ht="15.6" x14ac:dyDescent="0.3">
      <c r="C52012" s="227"/>
    </row>
    <row r="52013" spans="3:3" ht="15.6" x14ac:dyDescent="0.3">
      <c r="C52013" s="227"/>
    </row>
    <row r="52014" spans="3:3" ht="15.6" x14ac:dyDescent="0.3">
      <c r="C52014" s="227"/>
    </row>
    <row r="52015" spans="3:3" ht="15.6" x14ac:dyDescent="0.3">
      <c r="C52015" s="227"/>
    </row>
    <row r="52016" spans="3:3" ht="15.6" x14ac:dyDescent="0.3">
      <c r="C52016" s="227"/>
    </row>
    <row r="52017" spans="3:3" ht="15.6" x14ac:dyDescent="0.3">
      <c r="C52017" s="227"/>
    </row>
    <row r="52018" spans="3:3" ht="15.6" x14ac:dyDescent="0.3">
      <c r="C52018" s="227"/>
    </row>
    <row r="52019" spans="3:3" ht="15.6" x14ac:dyDescent="0.3">
      <c r="C52019" s="227"/>
    </row>
    <row r="52020" spans="3:3" ht="15.6" x14ac:dyDescent="0.3">
      <c r="C52020" s="227"/>
    </row>
    <row r="52021" spans="3:3" ht="15.6" x14ac:dyDescent="0.3">
      <c r="C52021" s="227"/>
    </row>
    <row r="52022" spans="3:3" ht="15.6" x14ac:dyDescent="0.3">
      <c r="C52022" s="227"/>
    </row>
    <row r="52023" spans="3:3" ht="15.6" x14ac:dyDescent="0.3">
      <c r="C52023" s="227"/>
    </row>
    <row r="52024" spans="3:3" ht="15.6" x14ac:dyDescent="0.3">
      <c r="C52024" s="227"/>
    </row>
    <row r="52025" spans="3:3" ht="15.6" x14ac:dyDescent="0.3">
      <c r="C52025" s="227"/>
    </row>
    <row r="52026" spans="3:3" ht="15.6" x14ac:dyDescent="0.3">
      <c r="C52026" s="227"/>
    </row>
    <row r="52027" spans="3:3" ht="15.6" x14ac:dyDescent="0.3">
      <c r="C52027" s="227"/>
    </row>
    <row r="52028" spans="3:3" ht="15.6" x14ac:dyDescent="0.3">
      <c r="C52028" s="227"/>
    </row>
    <row r="52029" spans="3:3" ht="15.6" x14ac:dyDescent="0.3">
      <c r="C52029" s="227"/>
    </row>
    <row r="52030" spans="3:3" ht="15.6" x14ac:dyDescent="0.3">
      <c r="C52030" s="227"/>
    </row>
    <row r="52031" spans="3:3" ht="15.6" x14ac:dyDescent="0.3">
      <c r="C52031" s="227"/>
    </row>
    <row r="52032" spans="3:3" ht="15.6" x14ac:dyDescent="0.3">
      <c r="C52032" s="227"/>
    </row>
    <row r="52033" spans="3:3" ht="15.6" x14ac:dyDescent="0.3">
      <c r="C52033" s="227"/>
    </row>
    <row r="52034" spans="3:3" ht="15.6" x14ac:dyDescent="0.3">
      <c r="C52034" s="227"/>
    </row>
    <row r="52035" spans="3:3" ht="15.6" x14ac:dyDescent="0.3">
      <c r="C52035" s="227"/>
    </row>
    <row r="52036" spans="3:3" ht="15.6" x14ac:dyDescent="0.3">
      <c r="C52036" s="227"/>
    </row>
    <row r="52037" spans="3:3" ht="15.6" x14ac:dyDescent="0.3">
      <c r="C52037" s="227"/>
    </row>
    <row r="52038" spans="3:3" ht="15.6" x14ac:dyDescent="0.3">
      <c r="C52038" s="227"/>
    </row>
    <row r="52039" spans="3:3" ht="15.6" x14ac:dyDescent="0.3">
      <c r="C52039" s="227"/>
    </row>
    <row r="52040" spans="3:3" ht="15.6" x14ac:dyDescent="0.3">
      <c r="C52040" s="227"/>
    </row>
    <row r="52041" spans="3:3" ht="15.6" x14ac:dyDescent="0.3">
      <c r="C52041" s="227"/>
    </row>
    <row r="52042" spans="3:3" ht="15.6" x14ac:dyDescent="0.3">
      <c r="C52042" s="227"/>
    </row>
    <row r="52043" spans="3:3" ht="15.6" x14ac:dyDescent="0.3">
      <c r="C52043" s="227"/>
    </row>
    <row r="52044" spans="3:3" ht="15.6" x14ac:dyDescent="0.3">
      <c r="C52044" s="227"/>
    </row>
    <row r="52045" spans="3:3" ht="15.6" x14ac:dyDescent="0.3">
      <c r="C52045" s="227"/>
    </row>
    <row r="52046" spans="3:3" ht="15.6" x14ac:dyDescent="0.3">
      <c r="C52046" s="227"/>
    </row>
    <row r="52047" spans="3:3" ht="15.6" x14ac:dyDescent="0.3">
      <c r="C52047" s="227"/>
    </row>
    <row r="52048" spans="3:3" ht="15.6" x14ac:dyDescent="0.3">
      <c r="C52048" s="227"/>
    </row>
    <row r="52049" spans="3:3" ht="15.6" x14ac:dyDescent="0.3">
      <c r="C52049" s="227"/>
    </row>
    <row r="52050" spans="3:3" ht="15.6" x14ac:dyDescent="0.3">
      <c r="C52050" s="227"/>
    </row>
    <row r="52051" spans="3:3" ht="15.6" x14ac:dyDescent="0.3">
      <c r="C52051" s="227"/>
    </row>
    <row r="52052" spans="3:3" ht="15.6" x14ac:dyDescent="0.3">
      <c r="C52052" s="227"/>
    </row>
    <row r="52053" spans="3:3" ht="15.6" x14ac:dyDescent="0.3">
      <c r="C52053" s="227"/>
    </row>
    <row r="52054" spans="3:3" ht="15.6" x14ac:dyDescent="0.3">
      <c r="C52054" s="227"/>
    </row>
    <row r="52055" spans="3:3" ht="15.6" x14ac:dyDescent="0.3">
      <c r="C52055" s="227"/>
    </row>
    <row r="52056" spans="3:3" ht="15.6" x14ac:dyDescent="0.3">
      <c r="C52056" s="227"/>
    </row>
    <row r="52057" spans="3:3" ht="15.6" x14ac:dyDescent="0.3">
      <c r="C52057" s="227"/>
    </row>
    <row r="52058" spans="3:3" ht="15.6" x14ac:dyDescent="0.3">
      <c r="C52058" s="227"/>
    </row>
    <row r="52059" spans="3:3" ht="15.6" x14ac:dyDescent="0.3">
      <c r="C52059" s="227"/>
    </row>
    <row r="52060" spans="3:3" ht="15.6" x14ac:dyDescent="0.3">
      <c r="C52060" s="227"/>
    </row>
    <row r="52061" spans="3:3" ht="15.6" x14ac:dyDescent="0.3">
      <c r="C52061" s="227"/>
    </row>
    <row r="52062" spans="3:3" ht="15.6" x14ac:dyDescent="0.3">
      <c r="C52062" s="227"/>
    </row>
    <row r="52063" spans="3:3" ht="15.6" x14ac:dyDescent="0.3">
      <c r="C52063" s="227"/>
    </row>
    <row r="52064" spans="3:3" ht="15.6" x14ac:dyDescent="0.3">
      <c r="C52064" s="227"/>
    </row>
    <row r="52065" spans="3:3" ht="15.6" x14ac:dyDescent="0.3">
      <c r="C52065" s="227"/>
    </row>
    <row r="52066" spans="3:3" ht="15.6" x14ac:dyDescent="0.3">
      <c r="C52066" s="227"/>
    </row>
    <row r="52067" spans="3:3" ht="15.6" x14ac:dyDescent="0.3">
      <c r="C52067" s="227"/>
    </row>
    <row r="52068" spans="3:3" ht="15.6" x14ac:dyDescent="0.3">
      <c r="C52068" s="227"/>
    </row>
    <row r="52069" spans="3:3" ht="15.6" x14ac:dyDescent="0.3">
      <c r="C52069" s="227"/>
    </row>
    <row r="52070" spans="3:3" ht="15.6" x14ac:dyDescent="0.3">
      <c r="C52070" s="227"/>
    </row>
    <row r="52071" spans="3:3" ht="15.6" x14ac:dyDescent="0.3">
      <c r="C52071" s="227"/>
    </row>
    <row r="52072" spans="3:3" ht="15.6" x14ac:dyDescent="0.3">
      <c r="C52072" s="227"/>
    </row>
    <row r="52073" spans="3:3" ht="15.6" x14ac:dyDescent="0.3">
      <c r="C52073" s="227"/>
    </row>
    <row r="52074" spans="3:3" ht="15.6" x14ac:dyDescent="0.3">
      <c r="C52074" s="227"/>
    </row>
    <row r="52075" spans="3:3" ht="15.6" x14ac:dyDescent="0.3">
      <c r="C52075" s="227"/>
    </row>
    <row r="52076" spans="3:3" ht="15.6" x14ac:dyDescent="0.3">
      <c r="C52076" s="227"/>
    </row>
    <row r="52077" spans="3:3" ht="15.6" x14ac:dyDescent="0.3">
      <c r="C52077" s="227"/>
    </row>
    <row r="52078" spans="3:3" ht="15.6" x14ac:dyDescent="0.3">
      <c r="C52078" s="227"/>
    </row>
    <row r="52079" spans="3:3" ht="15.6" x14ac:dyDescent="0.3">
      <c r="C52079" s="227"/>
    </row>
    <row r="52080" spans="3:3" ht="15.6" x14ac:dyDescent="0.3">
      <c r="C52080" s="227"/>
    </row>
    <row r="52081" spans="3:3" ht="15.6" x14ac:dyDescent="0.3">
      <c r="C52081" s="227"/>
    </row>
    <row r="52082" spans="3:3" ht="15.6" x14ac:dyDescent="0.3">
      <c r="C52082" s="227"/>
    </row>
    <row r="52083" spans="3:3" ht="15.6" x14ac:dyDescent="0.3">
      <c r="C52083" s="227"/>
    </row>
    <row r="52084" spans="3:3" ht="15.6" x14ac:dyDescent="0.3">
      <c r="C52084" s="227"/>
    </row>
    <row r="52085" spans="3:3" ht="15.6" x14ac:dyDescent="0.3">
      <c r="C52085" s="227"/>
    </row>
    <row r="52086" spans="3:3" ht="15.6" x14ac:dyDescent="0.3">
      <c r="C52086" s="227"/>
    </row>
    <row r="52087" spans="3:3" ht="15.6" x14ac:dyDescent="0.3">
      <c r="C52087" s="227"/>
    </row>
    <row r="52088" spans="3:3" ht="15.6" x14ac:dyDescent="0.3">
      <c r="C52088" s="227"/>
    </row>
    <row r="52089" spans="3:3" ht="15.6" x14ac:dyDescent="0.3">
      <c r="C52089" s="227"/>
    </row>
    <row r="52090" spans="3:3" ht="15.6" x14ac:dyDescent="0.3">
      <c r="C52090" s="227"/>
    </row>
    <row r="52091" spans="3:3" ht="15.6" x14ac:dyDescent="0.3">
      <c r="C52091" s="227"/>
    </row>
    <row r="52092" spans="3:3" ht="15.6" x14ac:dyDescent="0.3">
      <c r="C52092" s="227"/>
    </row>
    <row r="52093" spans="3:3" ht="15.6" x14ac:dyDescent="0.3">
      <c r="C52093" s="227"/>
    </row>
    <row r="52094" spans="3:3" ht="15.6" x14ac:dyDescent="0.3">
      <c r="C52094" s="227"/>
    </row>
    <row r="52095" spans="3:3" ht="15.6" x14ac:dyDescent="0.3">
      <c r="C52095" s="227"/>
    </row>
    <row r="52096" spans="3:3" ht="15.6" x14ac:dyDescent="0.3">
      <c r="C52096" s="227"/>
    </row>
    <row r="52097" spans="3:3" ht="15.6" x14ac:dyDescent="0.3">
      <c r="C52097" s="227"/>
    </row>
    <row r="52098" spans="3:3" ht="15.6" x14ac:dyDescent="0.3">
      <c r="C52098" s="227"/>
    </row>
    <row r="52099" spans="3:3" ht="15.6" x14ac:dyDescent="0.3">
      <c r="C52099" s="227"/>
    </row>
    <row r="52100" spans="3:3" ht="15.6" x14ac:dyDescent="0.3">
      <c r="C52100" s="227"/>
    </row>
    <row r="52101" spans="3:3" ht="15.6" x14ac:dyDescent="0.3">
      <c r="C52101" s="227"/>
    </row>
    <row r="52102" spans="3:3" ht="15.6" x14ac:dyDescent="0.3">
      <c r="C52102" s="227"/>
    </row>
    <row r="52103" spans="3:3" ht="15.6" x14ac:dyDescent="0.3">
      <c r="C52103" s="227"/>
    </row>
    <row r="52104" spans="3:3" ht="15.6" x14ac:dyDescent="0.3">
      <c r="C52104" s="227"/>
    </row>
    <row r="52105" spans="3:3" ht="15.6" x14ac:dyDescent="0.3">
      <c r="C52105" s="227"/>
    </row>
    <row r="52106" spans="3:3" ht="15.6" x14ac:dyDescent="0.3">
      <c r="C52106" s="227"/>
    </row>
    <row r="52107" spans="3:3" ht="15.6" x14ac:dyDescent="0.3">
      <c r="C52107" s="227"/>
    </row>
    <row r="52108" spans="3:3" ht="15.6" x14ac:dyDescent="0.3">
      <c r="C52108" s="227"/>
    </row>
    <row r="52109" spans="3:3" ht="15.6" x14ac:dyDescent="0.3">
      <c r="C52109" s="227"/>
    </row>
    <row r="52110" spans="3:3" ht="15.6" x14ac:dyDescent="0.3">
      <c r="C52110" s="227"/>
    </row>
    <row r="52111" spans="3:3" ht="15.6" x14ac:dyDescent="0.3">
      <c r="C52111" s="227"/>
    </row>
    <row r="52112" spans="3:3" ht="15.6" x14ac:dyDescent="0.3">
      <c r="C52112" s="227"/>
    </row>
    <row r="52113" spans="3:3" ht="15.6" x14ac:dyDescent="0.3">
      <c r="C52113" s="227"/>
    </row>
    <row r="52114" spans="3:3" ht="15.6" x14ac:dyDescent="0.3">
      <c r="C52114" s="227"/>
    </row>
    <row r="52115" spans="3:3" ht="15.6" x14ac:dyDescent="0.3">
      <c r="C52115" s="227"/>
    </row>
    <row r="52116" spans="3:3" ht="15.6" x14ac:dyDescent="0.3">
      <c r="C52116" s="227"/>
    </row>
    <row r="52117" spans="3:3" ht="15.6" x14ac:dyDescent="0.3">
      <c r="C52117" s="227"/>
    </row>
    <row r="52118" spans="3:3" ht="15.6" x14ac:dyDescent="0.3">
      <c r="C52118" s="227"/>
    </row>
    <row r="52119" spans="3:3" ht="15.6" x14ac:dyDescent="0.3">
      <c r="C52119" s="227"/>
    </row>
    <row r="52120" spans="3:3" ht="15.6" x14ac:dyDescent="0.3">
      <c r="C52120" s="227"/>
    </row>
    <row r="52121" spans="3:3" ht="15.6" x14ac:dyDescent="0.3">
      <c r="C52121" s="227"/>
    </row>
    <row r="52122" spans="3:3" ht="15.6" x14ac:dyDescent="0.3">
      <c r="C52122" s="227"/>
    </row>
    <row r="52123" spans="3:3" ht="15.6" x14ac:dyDescent="0.3">
      <c r="C52123" s="227"/>
    </row>
    <row r="52124" spans="3:3" ht="15.6" x14ac:dyDescent="0.3">
      <c r="C52124" s="227"/>
    </row>
    <row r="52125" spans="3:3" ht="15.6" x14ac:dyDescent="0.3">
      <c r="C52125" s="227"/>
    </row>
    <row r="52126" spans="3:3" ht="15.6" x14ac:dyDescent="0.3">
      <c r="C52126" s="227"/>
    </row>
    <row r="52127" spans="3:3" ht="15.6" x14ac:dyDescent="0.3">
      <c r="C52127" s="227"/>
    </row>
    <row r="52128" spans="3:3" ht="15.6" x14ac:dyDescent="0.3">
      <c r="C52128" s="227"/>
    </row>
    <row r="52129" spans="3:3" ht="15.6" x14ac:dyDescent="0.3">
      <c r="C52129" s="227"/>
    </row>
    <row r="52130" spans="3:3" ht="15.6" x14ac:dyDescent="0.3">
      <c r="C52130" s="227"/>
    </row>
    <row r="52131" spans="3:3" ht="15.6" x14ac:dyDescent="0.3">
      <c r="C52131" s="227"/>
    </row>
    <row r="52132" spans="3:3" ht="15.6" x14ac:dyDescent="0.3">
      <c r="C52132" s="227"/>
    </row>
    <row r="52133" spans="3:3" ht="15.6" x14ac:dyDescent="0.3">
      <c r="C52133" s="227"/>
    </row>
    <row r="52134" spans="3:3" ht="15.6" x14ac:dyDescent="0.3">
      <c r="C52134" s="227"/>
    </row>
    <row r="52135" spans="3:3" ht="15.6" x14ac:dyDescent="0.3">
      <c r="C52135" s="227"/>
    </row>
    <row r="52136" spans="3:3" ht="15.6" x14ac:dyDescent="0.3">
      <c r="C52136" s="227"/>
    </row>
    <row r="52137" spans="3:3" ht="15.6" x14ac:dyDescent="0.3">
      <c r="C52137" s="227"/>
    </row>
    <row r="52138" spans="3:3" ht="15.6" x14ac:dyDescent="0.3">
      <c r="C52138" s="227"/>
    </row>
    <row r="52139" spans="3:3" ht="15.6" x14ac:dyDescent="0.3">
      <c r="C52139" s="227"/>
    </row>
    <row r="52140" spans="3:3" ht="15.6" x14ac:dyDescent="0.3">
      <c r="C52140" s="227"/>
    </row>
    <row r="52141" spans="3:3" ht="15.6" x14ac:dyDescent="0.3">
      <c r="C52141" s="227"/>
    </row>
    <row r="52142" spans="3:3" ht="15.6" x14ac:dyDescent="0.3">
      <c r="C52142" s="227"/>
    </row>
    <row r="52143" spans="3:3" ht="15.6" x14ac:dyDescent="0.3">
      <c r="C52143" s="227"/>
    </row>
    <row r="52144" spans="3:3" ht="15.6" x14ac:dyDescent="0.3">
      <c r="C52144" s="227"/>
    </row>
    <row r="52145" spans="3:3" ht="15.6" x14ac:dyDescent="0.3">
      <c r="C52145" s="227"/>
    </row>
    <row r="52146" spans="3:3" ht="15.6" x14ac:dyDescent="0.3">
      <c r="C52146" s="227"/>
    </row>
    <row r="52147" spans="3:3" ht="15.6" x14ac:dyDescent="0.3">
      <c r="C52147" s="227"/>
    </row>
    <row r="52148" spans="3:3" ht="15.6" x14ac:dyDescent="0.3">
      <c r="C52148" s="227"/>
    </row>
    <row r="52149" spans="3:3" ht="15.6" x14ac:dyDescent="0.3">
      <c r="C52149" s="227"/>
    </row>
    <row r="52150" spans="3:3" ht="15.6" x14ac:dyDescent="0.3">
      <c r="C52150" s="227"/>
    </row>
    <row r="52151" spans="3:3" ht="15.6" x14ac:dyDescent="0.3">
      <c r="C52151" s="227"/>
    </row>
    <row r="52152" spans="3:3" ht="15.6" x14ac:dyDescent="0.3">
      <c r="C52152" s="227"/>
    </row>
    <row r="52153" spans="3:3" ht="15.6" x14ac:dyDescent="0.3">
      <c r="C52153" s="227"/>
    </row>
    <row r="52154" spans="3:3" ht="15.6" x14ac:dyDescent="0.3">
      <c r="C52154" s="227"/>
    </row>
    <row r="52155" spans="3:3" ht="15.6" x14ac:dyDescent="0.3">
      <c r="C52155" s="227"/>
    </row>
    <row r="52156" spans="3:3" ht="15.6" x14ac:dyDescent="0.3">
      <c r="C52156" s="227"/>
    </row>
    <row r="52157" spans="3:3" ht="15.6" x14ac:dyDescent="0.3">
      <c r="C52157" s="227"/>
    </row>
    <row r="52158" spans="3:3" ht="15.6" x14ac:dyDescent="0.3">
      <c r="C52158" s="227"/>
    </row>
    <row r="52159" spans="3:3" ht="15.6" x14ac:dyDescent="0.3">
      <c r="C52159" s="227"/>
    </row>
    <row r="52160" spans="3:3" ht="15.6" x14ac:dyDescent="0.3">
      <c r="C52160" s="227"/>
    </row>
    <row r="52161" spans="3:3" ht="15.6" x14ac:dyDescent="0.3">
      <c r="C52161" s="227"/>
    </row>
    <row r="52162" spans="3:3" ht="15.6" x14ac:dyDescent="0.3">
      <c r="C52162" s="227"/>
    </row>
    <row r="52163" spans="3:3" ht="15.6" x14ac:dyDescent="0.3">
      <c r="C52163" s="227"/>
    </row>
    <row r="52164" spans="3:3" ht="15.6" x14ac:dyDescent="0.3">
      <c r="C52164" s="227"/>
    </row>
    <row r="52165" spans="3:3" ht="15.6" x14ac:dyDescent="0.3">
      <c r="C52165" s="227"/>
    </row>
    <row r="52166" spans="3:3" ht="15.6" x14ac:dyDescent="0.3">
      <c r="C52166" s="227"/>
    </row>
    <row r="52167" spans="3:3" ht="15.6" x14ac:dyDescent="0.3">
      <c r="C52167" s="227"/>
    </row>
    <row r="52168" spans="3:3" ht="15.6" x14ac:dyDescent="0.3">
      <c r="C52168" s="227"/>
    </row>
    <row r="52169" spans="3:3" ht="15.6" x14ac:dyDescent="0.3">
      <c r="C52169" s="227"/>
    </row>
    <row r="52170" spans="3:3" ht="15.6" x14ac:dyDescent="0.3">
      <c r="C52170" s="227"/>
    </row>
    <row r="52171" spans="3:3" ht="15.6" x14ac:dyDescent="0.3">
      <c r="C52171" s="227"/>
    </row>
    <row r="52172" spans="3:3" ht="15.6" x14ac:dyDescent="0.3">
      <c r="C52172" s="227"/>
    </row>
    <row r="52173" spans="3:3" ht="15.6" x14ac:dyDescent="0.3">
      <c r="C52173" s="227"/>
    </row>
    <row r="52174" spans="3:3" ht="15.6" x14ac:dyDescent="0.3">
      <c r="C52174" s="227"/>
    </row>
    <row r="52175" spans="3:3" ht="15.6" x14ac:dyDescent="0.3">
      <c r="C52175" s="227"/>
    </row>
    <row r="52176" spans="3:3" ht="15.6" x14ac:dyDescent="0.3">
      <c r="C52176" s="227"/>
    </row>
    <row r="52177" spans="3:3" ht="15.6" x14ac:dyDescent="0.3">
      <c r="C52177" s="227"/>
    </row>
    <row r="52178" spans="3:3" ht="15.6" x14ac:dyDescent="0.3">
      <c r="C52178" s="227"/>
    </row>
    <row r="52179" spans="3:3" ht="15.6" x14ac:dyDescent="0.3">
      <c r="C52179" s="227"/>
    </row>
    <row r="52180" spans="3:3" ht="15.6" x14ac:dyDescent="0.3">
      <c r="C52180" s="227"/>
    </row>
    <row r="52181" spans="3:3" ht="15.6" x14ac:dyDescent="0.3">
      <c r="C52181" s="227"/>
    </row>
    <row r="52182" spans="3:3" ht="15.6" x14ac:dyDescent="0.3">
      <c r="C52182" s="227"/>
    </row>
    <row r="52183" spans="3:3" ht="15.6" x14ac:dyDescent="0.3">
      <c r="C52183" s="227"/>
    </row>
    <row r="52184" spans="3:3" ht="15.6" x14ac:dyDescent="0.3">
      <c r="C52184" s="227"/>
    </row>
    <row r="52185" spans="3:3" ht="15.6" x14ac:dyDescent="0.3">
      <c r="C52185" s="227"/>
    </row>
    <row r="52186" spans="3:3" ht="15.6" x14ac:dyDescent="0.3">
      <c r="C52186" s="227"/>
    </row>
    <row r="52187" spans="3:3" ht="15.6" x14ac:dyDescent="0.3">
      <c r="C52187" s="227"/>
    </row>
    <row r="52188" spans="3:3" ht="15.6" x14ac:dyDescent="0.3">
      <c r="C52188" s="227"/>
    </row>
    <row r="52189" spans="3:3" ht="15.6" x14ac:dyDescent="0.3">
      <c r="C52189" s="227"/>
    </row>
    <row r="52190" spans="3:3" ht="15.6" x14ac:dyDescent="0.3">
      <c r="C52190" s="227"/>
    </row>
    <row r="52191" spans="3:3" ht="15.6" x14ac:dyDescent="0.3">
      <c r="C52191" s="227"/>
    </row>
    <row r="52192" spans="3:3" ht="15.6" x14ac:dyDescent="0.3">
      <c r="C52192" s="227"/>
    </row>
    <row r="52193" spans="3:3" ht="15.6" x14ac:dyDescent="0.3">
      <c r="C52193" s="227"/>
    </row>
    <row r="52194" spans="3:3" ht="15.6" x14ac:dyDescent="0.3">
      <c r="C52194" s="227"/>
    </row>
    <row r="52195" spans="3:3" ht="15.6" x14ac:dyDescent="0.3">
      <c r="C52195" s="227"/>
    </row>
    <row r="52196" spans="3:3" ht="15.6" x14ac:dyDescent="0.3">
      <c r="C52196" s="227"/>
    </row>
    <row r="52197" spans="3:3" ht="15.6" x14ac:dyDescent="0.3">
      <c r="C52197" s="227"/>
    </row>
    <row r="52198" spans="3:3" ht="15.6" x14ac:dyDescent="0.3">
      <c r="C52198" s="227"/>
    </row>
    <row r="52199" spans="3:3" ht="15.6" x14ac:dyDescent="0.3">
      <c r="C52199" s="227"/>
    </row>
    <row r="52200" spans="3:3" ht="15.6" x14ac:dyDescent="0.3">
      <c r="C52200" s="227"/>
    </row>
    <row r="52201" spans="3:3" ht="15.6" x14ac:dyDescent="0.3">
      <c r="C52201" s="227"/>
    </row>
    <row r="52202" spans="3:3" ht="15.6" x14ac:dyDescent="0.3">
      <c r="C52202" s="227"/>
    </row>
    <row r="52203" spans="3:3" ht="15.6" x14ac:dyDescent="0.3">
      <c r="C52203" s="227"/>
    </row>
    <row r="52204" spans="3:3" ht="15.6" x14ac:dyDescent="0.3">
      <c r="C52204" s="227"/>
    </row>
    <row r="52205" spans="3:3" ht="15.6" x14ac:dyDescent="0.3">
      <c r="C52205" s="227"/>
    </row>
    <row r="52206" spans="3:3" ht="15.6" x14ac:dyDescent="0.3">
      <c r="C52206" s="227"/>
    </row>
    <row r="52207" spans="3:3" ht="15.6" x14ac:dyDescent="0.3">
      <c r="C52207" s="227"/>
    </row>
    <row r="52208" spans="3:3" ht="15.6" x14ac:dyDescent="0.3">
      <c r="C52208" s="227"/>
    </row>
    <row r="52209" spans="3:3" ht="15.6" x14ac:dyDescent="0.3">
      <c r="C52209" s="227"/>
    </row>
    <row r="52210" spans="3:3" ht="15.6" x14ac:dyDescent="0.3">
      <c r="C52210" s="227"/>
    </row>
    <row r="52211" spans="3:3" ht="15.6" x14ac:dyDescent="0.3">
      <c r="C52211" s="227"/>
    </row>
    <row r="52212" spans="3:3" ht="15.6" x14ac:dyDescent="0.3">
      <c r="C52212" s="227"/>
    </row>
    <row r="52213" spans="3:3" ht="15.6" x14ac:dyDescent="0.3">
      <c r="C52213" s="227"/>
    </row>
    <row r="52214" spans="3:3" ht="15.6" x14ac:dyDescent="0.3">
      <c r="C52214" s="227"/>
    </row>
    <row r="52215" spans="3:3" ht="15.6" x14ac:dyDescent="0.3">
      <c r="C52215" s="227"/>
    </row>
    <row r="52216" spans="3:3" ht="15.6" x14ac:dyDescent="0.3">
      <c r="C52216" s="227"/>
    </row>
    <row r="52217" spans="3:3" ht="15.6" x14ac:dyDescent="0.3">
      <c r="C52217" s="227"/>
    </row>
    <row r="52218" spans="3:3" ht="15.6" x14ac:dyDescent="0.3">
      <c r="C52218" s="227"/>
    </row>
    <row r="52219" spans="3:3" ht="15.6" x14ac:dyDescent="0.3">
      <c r="C52219" s="227"/>
    </row>
    <row r="52220" spans="3:3" ht="15.6" x14ac:dyDescent="0.3">
      <c r="C52220" s="227"/>
    </row>
    <row r="52221" spans="3:3" ht="15.6" x14ac:dyDescent="0.3">
      <c r="C52221" s="227"/>
    </row>
    <row r="52222" spans="3:3" ht="15.6" x14ac:dyDescent="0.3">
      <c r="C52222" s="227"/>
    </row>
    <row r="52223" spans="3:3" ht="15.6" x14ac:dyDescent="0.3">
      <c r="C52223" s="227"/>
    </row>
    <row r="52224" spans="3:3" ht="15.6" x14ac:dyDescent="0.3">
      <c r="C52224" s="227"/>
    </row>
    <row r="52225" spans="3:3" ht="15.6" x14ac:dyDescent="0.3">
      <c r="C52225" s="227"/>
    </row>
    <row r="52226" spans="3:3" ht="15.6" x14ac:dyDescent="0.3">
      <c r="C52226" s="227"/>
    </row>
    <row r="52227" spans="3:3" ht="15.6" x14ac:dyDescent="0.3">
      <c r="C52227" s="227"/>
    </row>
    <row r="52228" spans="3:3" ht="15.6" x14ac:dyDescent="0.3">
      <c r="C52228" s="227"/>
    </row>
    <row r="52229" spans="3:3" ht="15.6" x14ac:dyDescent="0.3">
      <c r="C52229" s="227"/>
    </row>
    <row r="52230" spans="3:3" ht="15.6" x14ac:dyDescent="0.3">
      <c r="C52230" s="227"/>
    </row>
    <row r="52231" spans="3:3" ht="15.6" x14ac:dyDescent="0.3">
      <c r="C52231" s="227"/>
    </row>
    <row r="52232" spans="3:3" ht="15.6" x14ac:dyDescent="0.3">
      <c r="C52232" s="227"/>
    </row>
    <row r="52233" spans="3:3" ht="15.6" x14ac:dyDescent="0.3">
      <c r="C52233" s="227"/>
    </row>
    <row r="52234" spans="3:3" ht="15.6" x14ac:dyDescent="0.3">
      <c r="C52234" s="227"/>
    </row>
    <row r="52235" spans="3:3" ht="15.6" x14ac:dyDescent="0.3">
      <c r="C52235" s="227"/>
    </row>
    <row r="52236" spans="3:3" ht="15.6" x14ac:dyDescent="0.3">
      <c r="C52236" s="227"/>
    </row>
    <row r="52237" spans="3:3" ht="15.6" x14ac:dyDescent="0.3">
      <c r="C52237" s="227"/>
    </row>
    <row r="52238" spans="3:3" ht="15.6" x14ac:dyDescent="0.3">
      <c r="C52238" s="227"/>
    </row>
    <row r="52239" spans="3:3" ht="15.6" x14ac:dyDescent="0.3">
      <c r="C52239" s="227"/>
    </row>
    <row r="52240" spans="3:3" ht="15.6" x14ac:dyDescent="0.3">
      <c r="C52240" s="227"/>
    </row>
    <row r="52241" spans="3:3" ht="15.6" x14ac:dyDescent="0.3">
      <c r="C52241" s="227"/>
    </row>
    <row r="52242" spans="3:3" ht="15.6" x14ac:dyDescent="0.3">
      <c r="C52242" s="227"/>
    </row>
    <row r="52243" spans="3:3" ht="15.6" x14ac:dyDescent="0.3">
      <c r="C52243" s="227"/>
    </row>
    <row r="52244" spans="3:3" ht="15.6" x14ac:dyDescent="0.3">
      <c r="C52244" s="227"/>
    </row>
    <row r="52245" spans="3:3" ht="15.6" x14ac:dyDescent="0.3">
      <c r="C52245" s="227"/>
    </row>
    <row r="52246" spans="3:3" ht="15.6" x14ac:dyDescent="0.3">
      <c r="C52246" s="227"/>
    </row>
    <row r="52247" spans="3:3" ht="15.6" x14ac:dyDescent="0.3">
      <c r="C52247" s="227"/>
    </row>
    <row r="52248" spans="3:3" ht="15.6" x14ac:dyDescent="0.3">
      <c r="C52248" s="227"/>
    </row>
    <row r="52249" spans="3:3" ht="15.6" x14ac:dyDescent="0.3">
      <c r="C52249" s="227"/>
    </row>
    <row r="52250" spans="3:3" ht="15.6" x14ac:dyDescent="0.3">
      <c r="C52250" s="227"/>
    </row>
    <row r="52251" spans="3:3" ht="15.6" x14ac:dyDescent="0.3">
      <c r="C52251" s="227"/>
    </row>
    <row r="52252" spans="3:3" ht="15.6" x14ac:dyDescent="0.3">
      <c r="C52252" s="227"/>
    </row>
    <row r="52253" spans="3:3" ht="15.6" x14ac:dyDescent="0.3">
      <c r="C52253" s="227"/>
    </row>
    <row r="52254" spans="3:3" ht="15.6" x14ac:dyDescent="0.3">
      <c r="C52254" s="227"/>
    </row>
    <row r="52255" spans="3:3" ht="15.6" x14ac:dyDescent="0.3">
      <c r="C52255" s="227"/>
    </row>
    <row r="52256" spans="3:3" ht="15.6" x14ac:dyDescent="0.3">
      <c r="C52256" s="227"/>
    </row>
    <row r="52257" spans="3:3" ht="15.6" x14ac:dyDescent="0.3">
      <c r="C52257" s="227"/>
    </row>
    <row r="52258" spans="3:3" ht="15.6" x14ac:dyDescent="0.3">
      <c r="C52258" s="227"/>
    </row>
    <row r="52259" spans="3:3" ht="15.6" x14ac:dyDescent="0.3">
      <c r="C52259" s="227"/>
    </row>
    <row r="52260" spans="3:3" ht="15.6" x14ac:dyDescent="0.3">
      <c r="C52260" s="227"/>
    </row>
    <row r="52261" spans="3:3" ht="15.6" x14ac:dyDescent="0.3">
      <c r="C52261" s="227"/>
    </row>
    <row r="52262" spans="3:3" ht="15.6" x14ac:dyDescent="0.3">
      <c r="C52262" s="227"/>
    </row>
    <row r="52263" spans="3:3" ht="15.6" x14ac:dyDescent="0.3">
      <c r="C52263" s="227"/>
    </row>
    <row r="52264" spans="3:3" ht="15.6" x14ac:dyDescent="0.3">
      <c r="C52264" s="227"/>
    </row>
    <row r="52265" spans="3:3" ht="15.6" x14ac:dyDescent="0.3">
      <c r="C52265" s="227"/>
    </row>
    <row r="52266" spans="3:3" ht="15.6" x14ac:dyDescent="0.3">
      <c r="C52266" s="227"/>
    </row>
    <row r="52267" spans="3:3" ht="15.6" x14ac:dyDescent="0.3">
      <c r="C52267" s="227"/>
    </row>
    <row r="52268" spans="3:3" ht="15.6" x14ac:dyDescent="0.3">
      <c r="C52268" s="227"/>
    </row>
    <row r="52269" spans="3:3" ht="15.6" x14ac:dyDescent="0.3">
      <c r="C52269" s="227"/>
    </row>
    <row r="52270" spans="3:3" ht="15.6" x14ac:dyDescent="0.3">
      <c r="C52270" s="227"/>
    </row>
    <row r="52271" spans="3:3" ht="15.6" x14ac:dyDescent="0.3">
      <c r="C52271" s="227"/>
    </row>
    <row r="52272" spans="3:3" ht="15.6" x14ac:dyDescent="0.3">
      <c r="C52272" s="227"/>
    </row>
    <row r="52273" spans="3:3" ht="15.6" x14ac:dyDescent="0.3">
      <c r="C52273" s="227"/>
    </row>
    <row r="52274" spans="3:3" ht="15.6" x14ac:dyDescent="0.3">
      <c r="C52274" s="227"/>
    </row>
    <row r="52275" spans="3:3" ht="15.6" x14ac:dyDescent="0.3">
      <c r="C52275" s="227"/>
    </row>
    <row r="52276" spans="3:3" ht="15.6" x14ac:dyDescent="0.3">
      <c r="C52276" s="227"/>
    </row>
    <row r="52277" spans="3:3" ht="15.6" x14ac:dyDescent="0.3">
      <c r="C52277" s="227"/>
    </row>
    <row r="52278" spans="3:3" ht="15.6" x14ac:dyDescent="0.3">
      <c r="C52278" s="227"/>
    </row>
    <row r="52279" spans="3:3" ht="15.6" x14ac:dyDescent="0.3">
      <c r="C52279" s="227"/>
    </row>
    <row r="52280" spans="3:3" ht="15.6" x14ac:dyDescent="0.3">
      <c r="C52280" s="227"/>
    </row>
    <row r="52281" spans="3:3" ht="15.6" x14ac:dyDescent="0.3">
      <c r="C52281" s="227"/>
    </row>
    <row r="52282" spans="3:3" ht="15.6" x14ac:dyDescent="0.3">
      <c r="C52282" s="227"/>
    </row>
    <row r="52283" spans="3:3" ht="15.6" x14ac:dyDescent="0.3">
      <c r="C52283" s="227"/>
    </row>
    <row r="52284" spans="3:3" ht="15.6" x14ac:dyDescent="0.3">
      <c r="C52284" s="227"/>
    </row>
    <row r="52285" spans="3:3" ht="15.6" x14ac:dyDescent="0.3">
      <c r="C52285" s="227"/>
    </row>
    <row r="52286" spans="3:3" ht="15.6" x14ac:dyDescent="0.3">
      <c r="C52286" s="227"/>
    </row>
    <row r="52287" spans="3:3" ht="15.6" x14ac:dyDescent="0.3">
      <c r="C52287" s="227"/>
    </row>
    <row r="52288" spans="3:3" ht="15.6" x14ac:dyDescent="0.3">
      <c r="C52288" s="227"/>
    </row>
    <row r="52289" spans="3:3" ht="15.6" x14ac:dyDescent="0.3">
      <c r="C52289" s="227"/>
    </row>
    <row r="52290" spans="3:3" ht="15.6" x14ac:dyDescent="0.3">
      <c r="C52290" s="227"/>
    </row>
    <row r="52291" spans="3:3" ht="15.6" x14ac:dyDescent="0.3">
      <c r="C52291" s="227"/>
    </row>
    <row r="52292" spans="3:3" ht="15.6" x14ac:dyDescent="0.3">
      <c r="C52292" s="227"/>
    </row>
    <row r="52293" spans="3:3" ht="15.6" x14ac:dyDescent="0.3">
      <c r="C52293" s="227"/>
    </row>
    <row r="52294" spans="3:3" ht="15.6" x14ac:dyDescent="0.3">
      <c r="C52294" s="227"/>
    </row>
    <row r="52295" spans="3:3" ht="15.6" x14ac:dyDescent="0.3">
      <c r="C52295" s="227"/>
    </row>
    <row r="52296" spans="3:3" ht="15.6" x14ac:dyDescent="0.3">
      <c r="C52296" s="227"/>
    </row>
    <row r="52297" spans="3:3" ht="15.6" x14ac:dyDescent="0.3">
      <c r="C52297" s="227"/>
    </row>
    <row r="52298" spans="3:3" ht="15.6" x14ac:dyDescent="0.3">
      <c r="C52298" s="227"/>
    </row>
    <row r="52299" spans="3:3" ht="15.6" x14ac:dyDescent="0.3">
      <c r="C52299" s="227"/>
    </row>
    <row r="52300" spans="3:3" ht="15.6" x14ac:dyDescent="0.3">
      <c r="C52300" s="227"/>
    </row>
    <row r="52301" spans="3:3" ht="15.6" x14ac:dyDescent="0.3">
      <c r="C52301" s="227"/>
    </row>
    <row r="52302" spans="3:3" ht="15.6" x14ac:dyDescent="0.3">
      <c r="C52302" s="227"/>
    </row>
    <row r="52303" spans="3:3" ht="15.6" x14ac:dyDescent="0.3">
      <c r="C52303" s="227"/>
    </row>
    <row r="52304" spans="3:3" ht="15.6" x14ac:dyDescent="0.3">
      <c r="C52304" s="227"/>
    </row>
    <row r="52305" spans="3:3" ht="15.6" x14ac:dyDescent="0.3">
      <c r="C52305" s="227"/>
    </row>
    <row r="52306" spans="3:3" ht="15.6" x14ac:dyDescent="0.3">
      <c r="C52306" s="227"/>
    </row>
    <row r="52307" spans="3:3" ht="15.6" x14ac:dyDescent="0.3">
      <c r="C52307" s="227"/>
    </row>
    <row r="52308" spans="3:3" ht="15.6" x14ac:dyDescent="0.3">
      <c r="C52308" s="227"/>
    </row>
    <row r="52309" spans="3:3" ht="15.6" x14ac:dyDescent="0.3">
      <c r="C52309" s="227"/>
    </row>
    <row r="52310" spans="3:3" ht="15.6" x14ac:dyDescent="0.3">
      <c r="C52310" s="227"/>
    </row>
    <row r="52311" spans="3:3" ht="15.6" x14ac:dyDescent="0.3">
      <c r="C52311" s="227"/>
    </row>
    <row r="52312" spans="3:3" ht="15.6" x14ac:dyDescent="0.3">
      <c r="C52312" s="227"/>
    </row>
    <row r="52313" spans="3:3" ht="15.6" x14ac:dyDescent="0.3">
      <c r="C52313" s="227"/>
    </row>
    <row r="52314" spans="3:3" ht="15.6" x14ac:dyDescent="0.3">
      <c r="C52314" s="227"/>
    </row>
    <row r="52315" spans="3:3" ht="15.6" x14ac:dyDescent="0.3">
      <c r="C52315" s="227"/>
    </row>
    <row r="52316" spans="3:3" ht="15.6" x14ac:dyDescent="0.3">
      <c r="C52316" s="227"/>
    </row>
    <row r="52317" spans="3:3" ht="15.6" x14ac:dyDescent="0.3">
      <c r="C52317" s="227"/>
    </row>
    <row r="52318" spans="3:3" ht="15.6" x14ac:dyDescent="0.3">
      <c r="C52318" s="227"/>
    </row>
    <row r="52319" spans="3:3" ht="15.6" x14ac:dyDescent="0.3">
      <c r="C52319" s="227"/>
    </row>
    <row r="52320" spans="3:3" ht="15.6" x14ac:dyDescent="0.3">
      <c r="C52320" s="227"/>
    </row>
    <row r="52321" spans="3:3" ht="15.6" x14ac:dyDescent="0.3">
      <c r="C52321" s="227"/>
    </row>
    <row r="52322" spans="3:3" ht="15.6" x14ac:dyDescent="0.3">
      <c r="C52322" s="227"/>
    </row>
    <row r="52323" spans="3:3" ht="15.6" x14ac:dyDescent="0.3">
      <c r="C52323" s="227"/>
    </row>
    <row r="52324" spans="3:3" ht="15.6" x14ac:dyDescent="0.3">
      <c r="C52324" s="227"/>
    </row>
    <row r="52325" spans="3:3" ht="15.6" x14ac:dyDescent="0.3">
      <c r="C52325" s="227"/>
    </row>
    <row r="52326" spans="3:3" ht="15.6" x14ac:dyDescent="0.3">
      <c r="C52326" s="227"/>
    </row>
    <row r="52327" spans="3:3" ht="15.6" x14ac:dyDescent="0.3">
      <c r="C52327" s="227"/>
    </row>
    <row r="52328" spans="3:3" ht="15.6" x14ac:dyDescent="0.3">
      <c r="C52328" s="227"/>
    </row>
    <row r="52329" spans="3:3" ht="15.6" x14ac:dyDescent="0.3">
      <c r="C52329" s="227"/>
    </row>
    <row r="52330" spans="3:3" ht="15.6" x14ac:dyDescent="0.3">
      <c r="C52330" s="227"/>
    </row>
    <row r="52331" spans="3:3" ht="15.6" x14ac:dyDescent="0.3">
      <c r="C52331" s="227"/>
    </row>
    <row r="52332" spans="3:3" ht="15.6" x14ac:dyDescent="0.3">
      <c r="C52332" s="227"/>
    </row>
    <row r="52333" spans="3:3" ht="15.6" x14ac:dyDescent="0.3">
      <c r="C52333" s="227"/>
    </row>
    <row r="52334" spans="3:3" ht="15.6" x14ac:dyDescent="0.3">
      <c r="C52334" s="227"/>
    </row>
    <row r="52335" spans="3:3" ht="15.6" x14ac:dyDescent="0.3">
      <c r="C52335" s="227"/>
    </row>
    <row r="52336" spans="3:3" ht="15.6" x14ac:dyDescent="0.3">
      <c r="C52336" s="227"/>
    </row>
    <row r="52337" spans="3:3" ht="15.6" x14ac:dyDescent="0.3">
      <c r="C52337" s="227"/>
    </row>
    <row r="52338" spans="3:3" ht="15.6" x14ac:dyDescent="0.3">
      <c r="C52338" s="227"/>
    </row>
    <row r="52339" spans="3:3" ht="15.6" x14ac:dyDescent="0.3">
      <c r="C52339" s="227"/>
    </row>
    <row r="52340" spans="3:3" ht="15.6" x14ac:dyDescent="0.3">
      <c r="C52340" s="227"/>
    </row>
    <row r="52341" spans="3:3" ht="15.6" x14ac:dyDescent="0.3">
      <c r="C52341" s="227"/>
    </row>
    <row r="52342" spans="3:3" ht="15.6" x14ac:dyDescent="0.3">
      <c r="C52342" s="227"/>
    </row>
    <row r="52343" spans="3:3" ht="15.6" x14ac:dyDescent="0.3">
      <c r="C52343" s="227"/>
    </row>
    <row r="52344" spans="3:3" ht="15.6" x14ac:dyDescent="0.3">
      <c r="C52344" s="227"/>
    </row>
    <row r="52345" spans="3:3" ht="15.6" x14ac:dyDescent="0.3">
      <c r="C52345" s="227"/>
    </row>
    <row r="52346" spans="3:3" ht="15.6" x14ac:dyDescent="0.3">
      <c r="C52346" s="227"/>
    </row>
    <row r="52347" spans="3:3" ht="15.6" x14ac:dyDescent="0.3">
      <c r="C52347" s="227"/>
    </row>
    <row r="52348" spans="3:3" ht="15.6" x14ac:dyDescent="0.3">
      <c r="C52348" s="227"/>
    </row>
    <row r="52349" spans="3:3" ht="15.6" x14ac:dyDescent="0.3">
      <c r="C52349" s="227"/>
    </row>
    <row r="52350" spans="3:3" ht="15.6" x14ac:dyDescent="0.3">
      <c r="C52350" s="227"/>
    </row>
    <row r="52351" spans="3:3" ht="15.6" x14ac:dyDescent="0.3">
      <c r="C52351" s="227"/>
    </row>
    <row r="52352" spans="3:3" ht="15.6" x14ac:dyDescent="0.3">
      <c r="C52352" s="227"/>
    </row>
    <row r="52353" spans="3:3" ht="15.6" x14ac:dyDescent="0.3">
      <c r="C52353" s="227"/>
    </row>
    <row r="52354" spans="3:3" ht="15.6" x14ac:dyDescent="0.3">
      <c r="C52354" s="227"/>
    </row>
    <row r="52355" spans="3:3" ht="15.6" x14ac:dyDescent="0.3">
      <c r="C52355" s="227"/>
    </row>
    <row r="52356" spans="3:3" ht="15.6" x14ac:dyDescent="0.3">
      <c r="C52356" s="227"/>
    </row>
    <row r="52357" spans="3:3" ht="15.6" x14ac:dyDescent="0.3">
      <c r="C52357" s="227"/>
    </row>
    <row r="52358" spans="3:3" ht="15.6" x14ac:dyDescent="0.3">
      <c r="C52358" s="227"/>
    </row>
    <row r="52359" spans="3:3" ht="15.6" x14ac:dyDescent="0.3">
      <c r="C52359" s="227"/>
    </row>
    <row r="52360" spans="3:3" ht="15.6" x14ac:dyDescent="0.3">
      <c r="C52360" s="227"/>
    </row>
    <row r="52361" spans="3:3" ht="15.6" x14ac:dyDescent="0.3">
      <c r="C52361" s="227"/>
    </row>
    <row r="52362" spans="3:3" ht="15.6" x14ac:dyDescent="0.3">
      <c r="C52362" s="227"/>
    </row>
    <row r="52363" spans="3:3" ht="15.6" x14ac:dyDescent="0.3">
      <c r="C52363" s="227"/>
    </row>
    <row r="52364" spans="3:3" ht="15.6" x14ac:dyDescent="0.3">
      <c r="C52364" s="227"/>
    </row>
    <row r="52365" spans="3:3" ht="15.6" x14ac:dyDescent="0.3">
      <c r="C52365" s="227"/>
    </row>
    <row r="52366" spans="3:3" ht="15.6" x14ac:dyDescent="0.3">
      <c r="C52366" s="227"/>
    </row>
    <row r="52367" spans="3:3" ht="15.6" x14ac:dyDescent="0.3">
      <c r="C52367" s="227"/>
    </row>
    <row r="52368" spans="3:3" ht="15.6" x14ac:dyDescent="0.3">
      <c r="C52368" s="227"/>
    </row>
    <row r="52369" spans="3:3" ht="15.6" x14ac:dyDescent="0.3">
      <c r="C52369" s="227"/>
    </row>
    <row r="52370" spans="3:3" ht="15.6" x14ac:dyDescent="0.3">
      <c r="C52370" s="227"/>
    </row>
    <row r="52371" spans="3:3" ht="15.6" x14ac:dyDescent="0.3">
      <c r="C52371" s="227"/>
    </row>
    <row r="52372" spans="3:3" ht="15.6" x14ac:dyDescent="0.3">
      <c r="C52372" s="227"/>
    </row>
    <row r="52373" spans="3:3" ht="15.6" x14ac:dyDescent="0.3">
      <c r="C52373" s="227"/>
    </row>
    <row r="52374" spans="3:3" ht="15.6" x14ac:dyDescent="0.3">
      <c r="C52374" s="227"/>
    </row>
    <row r="52375" spans="3:3" ht="15.6" x14ac:dyDescent="0.3">
      <c r="C52375" s="227"/>
    </row>
    <row r="52376" spans="3:3" ht="15.6" x14ac:dyDescent="0.3">
      <c r="C52376" s="227"/>
    </row>
    <row r="52377" spans="3:3" ht="15.6" x14ac:dyDescent="0.3">
      <c r="C52377" s="227"/>
    </row>
    <row r="52378" spans="3:3" ht="15.6" x14ac:dyDescent="0.3">
      <c r="C52378" s="227"/>
    </row>
    <row r="52379" spans="3:3" ht="15.6" x14ac:dyDescent="0.3">
      <c r="C52379" s="227"/>
    </row>
    <row r="52380" spans="3:3" ht="15.6" x14ac:dyDescent="0.3">
      <c r="C52380" s="227"/>
    </row>
    <row r="52381" spans="3:3" ht="15.6" x14ac:dyDescent="0.3">
      <c r="C52381" s="227"/>
    </row>
    <row r="52382" spans="3:3" ht="15.6" x14ac:dyDescent="0.3">
      <c r="C52382" s="227"/>
    </row>
    <row r="52383" spans="3:3" ht="15.6" x14ac:dyDescent="0.3">
      <c r="C52383" s="227"/>
    </row>
    <row r="52384" spans="3:3" ht="15.6" x14ac:dyDescent="0.3">
      <c r="C52384" s="227"/>
    </row>
    <row r="52385" spans="3:3" ht="15.6" x14ac:dyDescent="0.3">
      <c r="C52385" s="227"/>
    </row>
    <row r="52386" spans="3:3" ht="15.6" x14ac:dyDescent="0.3">
      <c r="C52386" s="227"/>
    </row>
    <row r="52387" spans="3:3" ht="15.6" x14ac:dyDescent="0.3">
      <c r="C52387" s="227"/>
    </row>
    <row r="52388" spans="3:3" ht="15.6" x14ac:dyDescent="0.3">
      <c r="C52388" s="227"/>
    </row>
    <row r="52389" spans="3:3" ht="15.6" x14ac:dyDescent="0.3">
      <c r="C52389" s="227"/>
    </row>
    <row r="52390" spans="3:3" ht="15.6" x14ac:dyDescent="0.3">
      <c r="C52390" s="227"/>
    </row>
    <row r="52391" spans="3:3" ht="15.6" x14ac:dyDescent="0.3">
      <c r="C52391" s="227"/>
    </row>
    <row r="52392" spans="3:3" ht="15.6" x14ac:dyDescent="0.3">
      <c r="C52392" s="227"/>
    </row>
    <row r="52393" spans="3:3" ht="15.6" x14ac:dyDescent="0.3">
      <c r="C52393" s="227"/>
    </row>
    <row r="52394" spans="3:3" ht="15.6" x14ac:dyDescent="0.3">
      <c r="C52394" s="227"/>
    </row>
    <row r="52395" spans="3:3" ht="15.6" x14ac:dyDescent="0.3">
      <c r="C52395" s="227"/>
    </row>
    <row r="52396" spans="3:3" ht="15.6" x14ac:dyDescent="0.3">
      <c r="C52396" s="227"/>
    </row>
    <row r="52397" spans="3:3" ht="15.6" x14ac:dyDescent="0.3">
      <c r="C52397" s="227"/>
    </row>
    <row r="52398" spans="3:3" ht="15.6" x14ac:dyDescent="0.3">
      <c r="C52398" s="227"/>
    </row>
    <row r="52399" spans="3:3" ht="15.6" x14ac:dyDescent="0.3">
      <c r="C52399" s="227"/>
    </row>
    <row r="52400" spans="3:3" ht="15.6" x14ac:dyDescent="0.3">
      <c r="C52400" s="227"/>
    </row>
    <row r="52401" spans="3:3" ht="15.6" x14ac:dyDescent="0.3">
      <c r="C52401" s="227"/>
    </row>
    <row r="52402" spans="3:3" ht="15.6" x14ac:dyDescent="0.3">
      <c r="C52402" s="227"/>
    </row>
    <row r="52403" spans="3:3" ht="15.6" x14ac:dyDescent="0.3">
      <c r="C52403" s="227"/>
    </row>
    <row r="52404" spans="3:3" ht="15.6" x14ac:dyDescent="0.3">
      <c r="C52404" s="227"/>
    </row>
    <row r="52405" spans="3:3" ht="15.6" x14ac:dyDescent="0.3">
      <c r="C52405" s="227"/>
    </row>
    <row r="52406" spans="3:3" ht="15.6" x14ac:dyDescent="0.3">
      <c r="C52406" s="227"/>
    </row>
    <row r="52407" spans="3:3" ht="15.6" x14ac:dyDescent="0.3">
      <c r="C52407" s="227"/>
    </row>
    <row r="52408" spans="3:3" ht="15.6" x14ac:dyDescent="0.3">
      <c r="C52408" s="227"/>
    </row>
    <row r="52409" spans="3:3" ht="15.6" x14ac:dyDescent="0.3">
      <c r="C52409" s="227"/>
    </row>
    <row r="52410" spans="3:3" ht="15.6" x14ac:dyDescent="0.3">
      <c r="C52410" s="227"/>
    </row>
    <row r="52411" spans="3:3" ht="15.6" x14ac:dyDescent="0.3">
      <c r="C52411" s="227"/>
    </row>
    <row r="52412" spans="3:3" ht="15.6" x14ac:dyDescent="0.3">
      <c r="C52412" s="227"/>
    </row>
    <row r="52413" spans="3:3" ht="15.6" x14ac:dyDescent="0.3">
      <c r="C52413" s="227"/>
    </row>
    <row r="52414" spans="3:3" ht="15.6" x14ac:dyDescent="0.3">
      <c r="C52414" s="227"/>
    </row>
    <row r="52415" spans="3:3" ht="15.6" x14ac:dyDescent="0.3">
      <c r="C52415" s="227"/>
    </row>
    <row r="52416" spans="3:3" ht="15.6" x14ac:dyDescent="0.3">
      <c r="C52416" s="227"/>
    </row>
    <row r="52417" spans="3:3" ht="15.6" x14ac:dyDescent="0.3">
      <c r="C52417" s="227"/>
    </row>
    <row r="52418" spans="3:3" ht="15.6" x14ac:dyDescent="0.3">
      <c r="C52418" s="227"/>
    </row>
    <row r="52419" spans="3:3" ht="15.6" x14ac:dyDescent="0.3">
      <c r="C52419" s="227"/>
    </row>
    <row r="52420" spans="3:3" ht="15.6" x14ac:dyDescent="0.3">
      <c r="C52420" s="227"/>
    </row>
    <row r="52421" spans="3:3" ht="15.6" x14ac:dyDescent="0.3">
      <c r="C52421" s="227"/>
    </row>
    <row r="52422" spans="3:3" ht="15.6" x14ac:dyDescent="0.3">
      <c r="C52422" s="227"/>
    </row>
    <row r="52423" spans="3:3" ht="15.6" x14ac:dyDescent="0.3">
      <c r="C52423" s="227"/>
    </row>
    <row r="52424" spans="3:3" ht="15.6" x14ac:dyDescent="0.3">
      <c r="C52424" s="227"/>
    </row>
    <row r="52425" spans="3:3" ht="15.6" x14ac:dyDescent="0.3">
      <c r="C52425" s="227"/>
    </row>
    <row r="52426" spans="3:3" ht="15.6" x14ac:dyDescent="0.3">
      <c r="C52426" s="227"/>
    </row>
    <row r="52427" spans="3:3" ht="15.6" x14ac:dyDescent="0.3">
      <c r="C52427" s="227"/>
    </row>
    <row r="52428" spans="3:3" ht="15.6" x14ac:dyDescent="0.3">
      <c r="C52428" s="227"/>
    </row>
    <row r="52429" spans="3:3" ht="15.6" x14ac:dyDescent="0.3">
      <c r="C52429" s="227"/>
    </row>
    <row r="52430" spans="3:3" ht="15.6" x14ac:dyDescent="0.3">
      <c r="C52430" s="227"/>
    </row>
    <row r="52431" spans="3:3" ht="15.6" x14ac:dyDescent="0.3">
      <c r="C52431" s="227"/>
    </row>
    <row r="52432" spans="3:3" ht="15.6" x14ac:dyDescent="0.3">
      <c r="C52432" s="227"/>
    </row>
    <row r="52433" spans="3:3" ht="15.6" x14ac:dyDescent="0.3">
      <c r="C52433" s="227"/>
    </row>
    <row r="52434" spans="3:3" ht="15.6" x14ac:dyDescent="0.3">
      <c r="C52434" s="227"/>
    </row>
    <row r="52435" spans="3:3" ht="15.6" x14ac:dyDescent="0.3">
      <c r="C52435" s="227"/>
    </row>
    <row r="52436" spans="3:3" ht="15.6" x14ac:dyDescent="0.3">
      <c r="C52436" s="227"/>
    </row>
    <row r="52437" spans="3:3" ht="15.6" x14ac:dyDescent="0.3">
      <c r="C52437" s="227"/>
    </row>
    <row r="52438" spans="3:3" ht="15.6" x14ac:dyDescent="0.3">
      <c r="C52438" s="227"/>
    </row>
    <row r="52439" spans="3:3" ht="15.6" x14ac:dyDescent="0.3">
      <c r="C52439" s="227"/>
    </row>
    <row r="52440" spans="3:3" ht="15.6" x14ac:dyDescent="0.3">
      <c r="C52440" s="227"/>
    </row>
    <row r="52441" spans="3:3" ht="15.6" x14ac:dyDescent="0.3">
      <c r="C52441" s="227"/>
    </row>
    <row r="52442" spans="3:3" ht="15.6" x14ac:dyDescent="0.3">
      <c r="C52442" s="227"/>
    </row>
    <row r="52443" spans="3:3" ht="15.6" x14ac:dyDescent="0.3">
      <c r="C52443" s="227"/>
    </row>
    <row r="52444" spans="3:3" ht="15.6" x14ac:dyDescent="0.3">
      <c r="C52444" s="227"/>
    </row>
    <row r="52445" spans="3:3" ht="15.6" x14ac:dyDescent="0.3">
      <c r="C52445" s="227"/>
    </row>
    <row r="52446" spans="3:3" ht="15.6" x14ac:dyDescent="0.3">
      <c r="C52446" s="227"/>
    </row>
    <row r="52447" spans="3:3" ht="15.6" x14ac:dyDescent="0.3">
      <c r="C52447" s="227"/>
    </row>
    <row r="52448" spans="3:3" ht="15.6" x14ac:dyDescent="0.3">
      <c r="C52448" s="227"/>
    </row>
    <row r="52449" spans="3:3" ht="15.6" x14ac:dyDescent="0.3">
      <c r="C52449" s="227"/>
    </row>
    <row r="52450" spans="3:3" ht="15.6" x14ac:dyDescent="0.3">
      <c r="C52450" s="227"/>
    </row>
    <row r="52451" spans="3:3" ht="15.6" x14ac:dyDescent="0.3">
      <c r="C52451" s="227"/>
    </row>
    <row r="52452" spans="3:3" ht="15.6" x14ac:dyDescent="0.3">
      <c r="C52452" s="227"/>
    </row>
    <row r="52453" spans="3:3" ht="15.6" x14ac:dyDescent="0.3">
      <c r="C52453" s="227"/>
    </row>
    <row r="52454" spans="3:3" ht="15.6" x14ac:dyDescent="0.3">
      <c r="C52454" s="227"/>
    </row>
    <row r="52455" spans="3:3" ht="15.6" x14ac:dyDescent="0.3">
      <c r="C52455" s="227"/>
    </row>
    <row r="52456" spans="3:3" ht="15.6" x14ac:dyDescent="0.3">
      <c r="C52456" s="227"/>
    </row>
    <row r="52457" spans="3:3" ht="15.6" x14ac:dyDescent="0.3">
      <c r="C52457" s="227"/>
    </row>
    <row r="52458" spans="3:3" ht="15.6" x14ac:dyDescent="0.3">
      <c r="C52458" s="227"/>
    </row>
    <row r="52459" spans="3:3" ht="15.6" x14ac:dyDescent="0.3">
      <c r="C52459" s="227"/>
    </row>
    <row r="52460" spans="3:3" ht="15.6" x14ac:dyDescent="0.3">
      <c r="C52460" s="227"/>
    </row>
    <row r="52461" spans="3:3" ht="15.6" x14ac:dyDescent="0.3">
      <c r="C52461" s="227"/>
    </row>
    <row r="52462" spans="3:3" ht="15.6" x14ac:dyDescent="0.3">
      <c r="C52462" s="227"/>
    </row>
    <row r="52463" spans="3:3" ht="15.6" x14ac:dyDescent="0.3">
      <c r="C52463" s="227"/>
    </row>
    <row r="52464" spans="3:3" ht="15.6" x14ac:dyDescent="0.3">
      <c r="C52464" s="227"/>
    </row>
    <row r="52465" spans="3:3" ht="15.6" x14ac:dyDescent="0.3">
      <c r="C52465" s="227"/>
    </row>
    <row r="52466" spans="3:3" ht="15.6" x14ac:dyDescent="0.3">
      <c r="C52466" s="227"/>
    </row>
    <row r="52467" spans="3:3" ht="15.6" x14ac:dyDescent="0.3">
      <c r="C52467" s="227"/>
    </row>
    <row r="52468" spans="3:3" ht="15.6" x14ac:dyDescent="0.3">
      <c r="C52468" s="227"/>
    </row>
    <row r="52469" spans="3:3" ht="15.6" x14ac:dyDescent="0.3">
      <c r="C52469" s="227"/>
    </row>
    <row r="52470" spans="3:3" ht="15.6" x14ac:dyDescent="0.3">
      <c r="C52470" s="227"/>
    </row>
    <row r="52471" spans="3:3" ht="15.6" x14ac:dyDescent="0.3">
      <c r="C52471" s="227"/>
    </row>
    <row r="52472" spans="3:3" ht="15.6" x14ac:dyDescent="0.3">
      <c r="C52472" s="227"/>
    </row>
    <row r="52473" spans="3:3" ht="15.6" x14ac:dyDescent="0.3">
      <c r="C52473" s="227"/>
    </row>
    <row r="52474" spans="3:3" ht="15.6" x14ac:dyDescent="0.3">
      <c r="C52474" s="227"/>
    </row>
    <row r="52475" spans="3:3" ht="15.6" x14ac:dyDescent="0.3">
      <c r="C52475" s="227"/>
    </row>
    <row r="52476" spans="3:3" ht="15.6" x14ac:dyDescent="0.3">
      <c r="C52476" s="227"/>
    </row>
    <row r="52477" spans="3:3" ht="15.6" x14ac:dyDescent="0.3">
      <c r="C52477" s="227"/>
    </row>
    <row r="52478" spans="3:3" ht="15.6" x14ac:dyDescent="0.3">
      <c r="C52478" s="227"/>
    </row>
    <row r="52479" spans="3:3" ht="15.6" x14ac:dyDescent="0.3">
      <c r="C52479" s="227"/>
    </row>
    <row r="52480" spans="3:3" ht="15.6" x14ac:dyDescent="0.3">
      <c r="C52480" s="227"/>
    </row>
    <row r="52481" spans="3:3" ht="15.6" x14ac:dyDescent="0.3">
      <c r="C52481" s="227"/>
    </row>
    <row r="52482" spans="3:3" ht="15.6" x14ac:dyDescent="0.3">
      <c r="C52482" s="227"/>
    </row>
    <row r="52483" spans="3:3" ht="15.6" x14ac:dyDescent="0.3">
      <c r="C52483" s="227"/>
    </row>
    <row r="52484" spans="3:3" ht="15.6" x14ac:dyDescent="0.3">
      <c r="C52484" s="227"/>
    </row>
    <row r="52485" spans="3:3" ht="15.6" x14ac:dyDescent="0.3">
      <c r="C52485" s="227"/>
    </row>
    <row r="52486" spans="3:3" ht="15.6" x14ac:dyDescent="0.3">
      <c r="C52486" s="227"/>
    </row>
    <row r="52487" spans="3:3" ht="15.6" x14ac:dyDescent="0.3">
      <c r="C52487" s="227"/>
    </row>
    <row r="52488" spans="3:3" ht="15.6" x14ac:dyDescent="0.3">
      <c r="C52488" s="227"/>
    </row>
    <row r="52489" spans="3:3" ht="15.6" x14ac:dyDescent="0.3">
      <c r="C52489" s="227"/>
    </row>
    <row r="52490" spans="3:3" ht="15.6" x14ac:dyDescent="0.3">
      <c r="C52490" s="227"/>
    </row>
    <row r="52491" spans="3:3" ht="15.6" x14ac:dyDescent="0.3">
      <c r="C52491" s="227"/>
    </row>
    <row r="52492" spans="3:3" ht="15.6" x14ac:dyDescent="0.3">
      <c r="C52492" s="227"/>
    </row>
    <row r="52493" spans="3:3" ht="15.6" x14ac:dyDescent="0.3">
      <c r="C52493" s="227"/>
    </row>
    <row r="52494" spans="3:3" ht="15.6" x14ac:dyDescent="0.3">
      <c r="C52494" s="227"/>
    </row>
    <row r="52495" spans="3:3" ht="15.6" x14ac:dyDescent="0.3">
      <c r="C52495" s="227"/>
    </row>
    <row r="52496" spans="3:3" ht="15.6" x14ac:dyDescent="0.3">
      <c r="C52496" s="227"/>
    </row>
    <row r="52497" spans="3:3" ht="15.6" x14ac:dyDescent="0.3">
      <c r="C52497" s="227"/>
    </row>
    <row r="52498" spans="3:3" ht="15.6" x14ac:dyDescent="0.3">
      <c r="C52498" s="227"/>
    </row>
    <row r="52499" spans="3:3" ht="15.6" x14ac:dyDescent="0.3">
      <c r="C52499" s="227"/>
    </row>
    <row r="52500" spans="3:3" ht="15.6" x14ac:dyDescent="0.3">
      <c r="C52500" s="227"/>
    </row>
    <row r="52501" spans="3:3" ht="15.6" x14ac:dyDescent="0.3">
      <c r="C52501" s="227"/>
    </row>
    <row r="52502" spans="3:3" ht="15.6" x14ac:dyDescent="0.3">
      <c r="C52502" s="227"/>
    </row>
    <row r="52503" spans="3:3" ht="15.6" x14ac:dyDescent="0.3">
      <c r="C52503" s="227"/>
    </row>
    <row r="52504" spans="3:3" ht="15.6" x14ac:dyDescent="0.3">
      <c r="C52504" s="227"/>
    </row>
    <row r="52505" spans="3:3" ht="15.6" x14ac:dyDescent="0.3">
      <c r="C52505" s="227"/>
    </row>
    <row r="52506" spans="3:3" ht="15.6" x14ac:dyDescent="0.3">
      <c r="C52506" s="227"/>
    </row>
    <row r="52507" spans="3:3" ht="15.6" x14ac:dyDescent="0.3">
      <c r="C52507" s="227"/>
    </row>
    <row r="52508" spans="3:3" ht="15.6" x14ac:dyDescent="0.3">
      <c r="C52508" s="227"/>
    </row>
    <row r="52509" spans="3:3" ht="15.6" x14ac:dyDescent="0.3">
      <c r="C52509" s="227"/>
    </row>
    <row r="52510" spans="3:3" ht="15.6" x14ac:dyDescent="0.3">
      <c r="C52510" s="227"/>
    </row>
    <row r="52511" spans="3:3" ht="15.6" x14ac:dyDescent="0.3">
      <c r="C52511" s="227"/>
    </row>
    <row r="52512" spans="3:3" ht="15.6" x14ac:dyDescent="0.3">
      <c r="C52512" s="227"/>
    </row>
    <row r="52513" spans="3:3" ht="15.6" x14ac:dyDescent="0.3">
      <c r="C52513" s="227"/>
    </row>
    <row r="52514" spans="3:3" ht="15.6" x14ac:dyDescent="0.3">
      <c r="C52514" s="227"/>
    </row>
    <row r="52515" spans="3:3" ht="15.6" x14ac:dyDescent="0.3">
      <c r="C52515" s="227"/>
    </row>
    <row r="52516" spans="3:3" ht="15.6" x14ac:dyDescent="0.3">
      <c r="C52516" s="227"/>
    </row>
    <row r="52517" spans="3:3" ht="15.6" x14ac:dyDescent="0.3">
      <c r="C52517" s="227"/>
    </row>
    <row r="52518" spans="3:3" ht="15.6" x14ac:dyDescent="0.3">
      <c r="C52518" s="227"/>
    </row>
    <row r="52519" spans="3:3" ht="15.6" x14ac:dyDescent="0.3">
      <c r="C52519" s="227"/>
    </row>
    <row r="52520" spans="3:3" ht="15.6" x14ac:dyDescent="0.3">
      <c r="C52520" s="227"/>
    </row>
    <row r="52521" spans="3:3" ht="15.6" x14ac:dyDescent="0.3">
      <c r="C52521" s="227"/>
    </row>
    <row r="52522" spans="3:3" ht="15.6" x14ac:dyDescent="0.3">
      <c r="C52522" s="227"/>
    </row>
    <row r="52523" spans="3:3" ht="15.6" x14ac:dyDescent="0.3">
      <c r="C52523" s="227"/>
    </row>
    <row r="52524" spans="3:3" ht="15.6" x14ac:dyDescent="0.3">
      <c r="C52524" s="227"/>
    </row>
    <row r="52525" spans="3:3" ht="15.6" x14ac:dyDescent="0.3">
      <c r="C52525" s="227"/>
    </row>
    <row r="52526" spans="3:3" ht="15.6" x14ac:dyDescent="0.3">
      <c r="C52526" s="227"/>
    </row>
    <row r="52527" spans="3:3" ht="15.6" x14ac:dyDescent="0.3">
      <c r="C52527" s="227"/>
    </row>
    <row r="52528" spans="3:3" ht="15.6" x14ac:dyDescent="0.3">
      <c r="C52528" s="227"/>
    </row>
    <row r="52529" spans="3:3" ht="15.6" x14ac:dyDescent="0.3">
      <c r="C52529" s="227"/>
    </row>
    <row r="52530" spans="3:3" ht="15.6" x14ac:dyDescent="0.3">
      <c r="C52530" s="227"/>
    </row>
    <row r="52531" spans="3:3" ht="15.6" x14ac:dyDescent="0.3">
      <c r="C52531" s="227"/>
    </row>
    <row r="52532" spans="3:3" ht="15.6" x14ac:dyDescent="0.3">
      <c r="C52532" s="227"/>
    </row>
    <row r="52533" spans="3:3" ht="15.6" x14ac:dyDescent="0.3">
      <c r="C52533" s="227"/>
    </row>
    <row r="52534" spans="3:3" ht="15.6" x14ac:dyDescent="0.3">
      <c r="C52534" s="227"/>
    </row>
    <row r="52535" spans="3:3" ht="15.6" x14ac:dyDescent="0.3">
      <c r="C52535" s="227"/>
    </row>
    <row r="52536" spans="3:3" ht="15.6" x14ac:dyDescent="0.3">
      <c r="C52536" s="227"/>
    </row>
    <row r="52537" spans="3:3" ht="15.6" x14ac:dyDescent="0.3">
      <c r="C52537" s="227"/>
    </row>
    <row r="52538" spans="3:3" ht="15.6" x14ac:dyDescent="0.3">
      <c r="C52538" s="227"/>
    </row>
    <row r="52539" spans="3:3" ht="15.6" x14ac:dyDescent="0.3">
      <c r="C52539" s="227"/>
    </row>
    <row r="52540" spans="3:3" ht="15.6" x14ac:dyDescent="0.3">
      <c r="C52540" s="227"/>
    </row>
    <row r="52541" spans="3:3" ht="15.6" x14ac:dyDescent="0.3">
      <c r="C52541" s="227"/>
    </row>
    <row r="52542" spans="3:3" ht="15.6" x14ac:dyDescent="0.3">
      <c r="C52542" s="227"/>
    </row>
    <row r="52543" spans="3:3" ht="15.6" x14ac:dyDescent="0.3">
      <c r="C52543" s="227"/>
    </row>
    <row r="52544" spans="3:3" ht="15.6" x14ac:dyDescent="0.3">
      <c r="C52544" s="227"/>
    </row>
    <row r="52545" spans="3:3" ht="15.6" x14ac:dyDescent="0.3">
      <c r="C52545" s="227"/>
    </row>
    <row r="52546" spans="3:3" ht="15.6" x14ac:dyDescent="0.3">
      <c r="C52546" s="227"/>
    </row>
    <row r="52547" spans="3:3" ht="15.6" x14ac:dyDescent="0.3">
      <c r="C52547" s="227"/>
    </row>
    <row r="52548" spans="3:3" ht="15.6" x14ac:dyDescent="0.3">
      <c r="C52548" s="227"/>
    </row>
    <row r="52549" spans="3:3" ht="15.6" x14ac:dyDescent="0.3">
      <c r="C52549" s="227"/>
    </row>
    <row r="52550" spans="3:3" ht="15.6" x14ac:dyDescent="0.3">
      <c r="C52550" s="227"/>
    </row>
    <row r="52551" spans="3:3" ht="15.6" x14ac:dyDescent="0.3">
      <c r="C52551" s="227"/>
    </row>
    <row r="52552" spans="3:3" ht="15.6" x14ac:dyDescent="0.3">
      <c r="C52552" s="227"/>
    </row>
    <row r="52553" spans="3:3" ht="15.6" x14ac:dyDescent="0.3">
      <c r="C52553" s="227"/>
    </row>
    <row r="52554" spans="3:3" ht="15.6" x14ac:dyDescent="0.3">
      <c r="C52554" s="227"/>
    </row>
    <row r="52555" spans="3:3" ht="15.6" x14ac:dyDescent="0.3">
      <c r="C52555" s="227"/>
    </row>
    <row r="52556" spans="3:3" ht="15.6" x14ac:dyDescent="0.3">
      <c r="C52556" s="227"/>
    </row>
    <row r="52557" spans="3:3" ht="15.6" x14ac:dyDescent="0.3">
      <c r="C52557" s="227"/>
    </row>
    <row r="52558" spans="3:3" ht="15.6" x14ac:dyDescent="0.3">
      <c r="C52558" s="227"/>
    </row>
    <row r="52559" spans="3:3" ht="15.6" x14ac:dyDescent="0.3">
      <c r="C52559" s="227"/>
    </row>
    <row r="52560" spans="3:3" ht="15.6" x14ac:dyDescent="0.3">
      <c r="C52560" s="227"/>
    </row>
    <row r="52561" spans="3:3" ht="15.6" x14ac:dyDescent="0.3">
      <c r="C52561" s="227"/>
    </row>
    <row r="52562" spans="3:3" ht="15.6" x14ac:dyDescent="0.3">
      <c r="C52562" s="227"/>
    </row>
    <row r="52563" spans="3:3" ht="15.6" x14ac:dyDescent="0.3">
      <c r="C52563" s="227"/>
    </row>
    <row r="52564" spans="3:3" ht="15.6" x14ac:dyDescent="0.3">
      <c r="C52564" s="227"/>
    </row>
    <row r="52565" spans="3:3" ht="15.6" x14ac:dyDescent="0.3">
      <c r="C52565" s="227"/>
    </row>
    <row r="52566" spans="3:3" ht="15.6" x14ac:dyDescent="0.3">
      <c r="C52566" s="227"/>
    </row>
    <row r="52567" spans="3:3" ht="15.6" x14ac:dyDescent="0.3">
      <c r="C52567" s="227"/>
    </row>
    <row r="52568" spans="3:3" ht="15.6" x14ac:dyDescent="0.3">
      <c r="C52568" s="227"/>
    </row>
    <row r="52569" spans="3:3" ht="15.6" x14ac:dyDescent="0.3">
      <c r="C52569" s="227"/>
    </row>
    <row r="52570" spans="3:3" ht="15.6" x14ac:dyDescent="0.3">
      <c r="C52570" s="227"/>
    </row>
    <row r="52571" spans="3:3" ht="15.6" x14ac:dyDescent="0.3">
      <c r="C52571" s="227"/>
    </row>
    <row r="52572" spans="3:3" ht="15.6" x14ac:dyDescent="0.3">
      <c r="C52572" s="227"/>
    </row>
    <row r="52573" spans="3:3" ht="15.6" x14ac:dyDescent="0.3">
      <c r="C52573" s="227"/>
    </row>
    <row r="52574" spans="3:3" ht="15.6" x14ac:dyDescent="0.3">
      <c r="C52574" s="227"/>
    </row>
    <row r="52575" spans="3:3" ht="15.6" x14ac:dyDescent="0.3">
      <c r="C52575" s="227"/>
    </row>
    <row r="52576" spans="3:3" ht="15.6" x14ac:dyDescent="0.3">
      <c r="C52576" s="227"/>
    </row>
    <row r="52577" spans="3:3" ht="15.6" x14ac:dyDescent="0.3">
      <c r="C52577" s="227"/>
    </row>
    <row r="52578" spans="3:3" ht="15.6" x14ac:dyDescent="0.3">
      <c r="C52578" s="227"/>
    </row>
    <row r="52579" spans="3:3" ht="15.6" x14ac:dyDescent="0.3">
      <c r="C52579" s="227"/>
    </row>
    <row r="52580" spans="3:3" ht="15.6" x14ac:dyDescent="0.3">
      <c r="C52580" s="227"/>
    </row>
    <row r="52581" spans="3:3" ht="15.6" x14ac:dyDescent="0.3">
      <c r="C52581" s="227"/>
    </row>
    <row r="52582" spans="3:3" ht="15.6" x14ac:dyDescent="0.3">
      <c r="C52582" s="227"/>
    </row>
    <row r="52583" spans="3:3" ht="15.6" x14ac:dyDescent="0.3">
      <c r="C52583" s="227"/>
    </row>
    <row r="52584" spans="3:3" ht="15.6" x14ac:dyDescent="0.3">
      <c r="C52584" s="227"/>
    </row>
    <row r="52585" spans="3:3" ht="15.6" x14ac:dyDescent="0.3">
      <c r="C52585" s="227"/>
    </row>
    <row r="52586" spans="3:3" ht="15.6" x14ac:dyDescent="0.3">
      <c r="C52586" s="227"/>
    </row>
    <row r="52587" spans="3:3" ht="15.6" x14ac:dyDescent="0.3">
      <c r="C52587" s="227"/>
    </row>
    <row r="52588" spans="3:3" ht="15.6" x14ac:dyDescent="0.3">
      <c r="C52588" s="227"/>
    </row>
    <row r="52589" spans="3:3" ht="15.6" x14ac:dyDescent="0.3">
      <c r="C52589" s="227"/>
    </row>
    <row r="52590" spans="3:3" ht="15.6" x14ac:dyDescent="0.3">
      <c r="C52590" s="227"/>
    </row>
    <row r="52591" spans="3:3" ht="15.6" x14ac:dyDescent="0.3">
      <c r="C52591" s="227"/>
    </row>
    <row r="52592" spans="3:3" ht="15.6" x14ac:dyDescent="0.3">
      <c r="C52592" s="227"/>
    </row>
    <row r="52593" spans="3:3" ht="15.6" x14ac:dyDescent="0.3">
      <c r="C52593" s="227"/>
    </row>
    <row r="52594" spans="3:3" ht="15.6" x14ac:dyDescent="0.3">
      <c r="C52594" s="227"/>
    </row>
    <row r="52595" spans="3:3" ht="15.6" x14ac:dyDescent="0.3">
      <c r="C52595" s="227"/>
    </row>
    <row r="52596" spans="3:3" ht="15.6" x14ac:dyDescent="0.3">
      <c r="C52596" s="227"/>
    </row>
    <row r="52597" spans="3:3" ht="15.6" x14ac:dyDescent="0.3">
      <c r="C52597" s="227"/>
    </row>
    <row r="52598" spans="3:3" ht="15.6" x14ac:dyDescent="0.3">
      <c r="C52598" s="227"/>
    </row>
    <row r="52599" spans="3:3" ht="15.6" x14ac:dyDescent="0.3">
      <c r="C52599" s="227"/>
    </row>
    <row r="52600" spans="3:3" ht="15.6" x14ac:dyDescent="0.3">
      <c r="C52600" s="227"/>
    </row>
    <row r="52601" spans="3:3" ht="15.6" x14ac:dyDescent="0.3">
      <c r="C52601" s="227"/>
    </row>
    <row r="52602" spans="3:3" ht="15.6" x14ac:dyDescent="0.3">
      <c r="C52602" s="227"/>
    </row>
    <row r="52603" spans="3:3" ht="15.6" x14ac:dyDescent="0.3">
      <c r="C52603" s="227"/>
    </row>
    <row r="52604" spans="3:3" ht="15.6" x14ac:dyDescent="0.3">
      <c r="C52604" s="227"/>
    </row>
    <row r="52605" spans="3:3" ht="15.6" x14ac:dyDescent="0.3">
      <c r="C52605" s="227"/>
    </row>
    <row r="52606" spans="3:3" ht="15.6" x14ac:dyDescent="0.3">
      <c r="C52606" s="227"/>
    </row>
    <row r="52607" spans="3:3" ht="15.6" x14ac:dyDescent="0.3">
      <c r="C52607" s="227"/>
    </row>
    <row r="52608" spans="3:3" ht="15.6" x14ac:dyDescent="0.3">
      <c r="C52608" s="227"/>
    </row>
    <row r="52609" spans="3:3" ht="15.6" x14ac:dyDescent="0.3">
      <c r="C52609" s="227"/>
    </row>
    <row r="52610" spans="3:3" ht="15.6" x14ac:dyDescent="0.3">
      <c r="C52610" s="227"/>
    </row>
    <row r="52611" spans="3:3" ht="15.6" x14ac:dyDescent="0.3">
      <c r="C52611" s="227"/>
    </row>
    <row r="52612" spans="3:3" ht="15.6" x14ac:dyDescent="0.3">
      <c r="C52612" s="227"/>
    </row>
    <row r="52613" spans="3:3" ht="15.6" x14ac:dyDescent="0.3">
      <c r="C52613" s="227"/>
    </row>
    <row r="52614" spans="3:3" ht="15.6" x14ac:dyDescent="0.3">
      <c r="C52614" s="227"/>
    </row>
    <row r="52615" spans="3:3" ht="15.6" x14ac:dyDescent="0.3">
      <c r="C52615" s="227"/>
    </row>
    <row r="52616" spans="3:3" ht="15.6" x14ac:dyDescent="0.3">
      <c r="C52616" s="227"/>
    </row>
    <row r="52617" spans="3:3" ht="15.6" x14ac:dyDescent="0.3">
      <c r="C52617" s="227"/>
    </row>
    <row r="52618" spans="3:3" ht="15.6" x14ac:dyDescent="0.3">
      <c r="C52618" s="227"/>
    </row>
    <row r="52619" spans="3:3" ht="15.6" x14ac:dyDescent="0.3">
      <c r="C52619" s="227"/>
    </row>
    <row r="52620" spans="3:3" ht="15.6" x14ac:dyDescent="0.3">
      <c r="C52620" s="227"/>
    </row>
    <row r="52621" spans="3:3" ht="15.6" x14ac:dyDescent="0.3">
      <c r="C52621" s="227"/>
    </row>
    <row r="52622" spans="3:3" ht="15.6" x14ac:dyDescent="0.3">
      <c r="C52622" s="227"/>
    </row>
    <row r="52623" spans="3:3" ht="15.6" x14ac:dyDescent="0.3">
      <c r="C52623" s="227"/>
    </row>
    <row r="52624" spans="3:3" ht="15.6" x14ac:dyDescent="0.3">
      <c r="C52624" s="227"/>
    </row>
    <row r="52625" spans="3:3" ht="15.6" x14ac:dyDescent="0.3">
      <c r="C52625" s="227"/>
    </row>
    <row r="52626" spans="3:3" ht="15.6" x14ac:dyDescent="0.3">
      <c r="C52626" s="227"/>
    </row>
    <row r="52627" spans="3:3" ht="15.6" x14ac:dyDescent="0.3">
      <c r="C52627" s="227"/>
    </row>
    <row r="52628" spans="3:3" ht="15.6" x14ac:dyDescent="0.3">
      <c r="C52628" s="227"/>
    </row>
    <row r="52629" spans="3:3" ht="15.6" x14ac:dyDescent="0.3">
      <c r="C52629" s="227"/>
    </row>
    <row r="52630" spans="3:3" ht="15.6" x14ac:dyDescent="0.3">
      <c r="C52630" s="227"/>
    </row>
    <row r="52631" spans="3:3" ht="15.6" x14ac:dyDescent="0.3">
      <c r="C52631" s="227"/>
    </row>
    <row r="52632" spans="3:3" ht="15.6" x14ac:dyDescent="0.3">
      <c r="C52632" s="227"/>
    </row>
    <row r="52633" spans="3:3" ht="15.6" x14ac:dyDescent="0.3">
      <c r="C52633" s="227"/>
    </row>
    <row r="52634" spans="3:3" ht="15.6" x14ac:dyDescent="0.3">
      <c r="C52634" s="227"/>
    </row>
    <row r="52635" spans="3:3" ht="15.6" x14ac:dyDescent="0.3">
      <c r="C52635" s="227"/>
    </row>
    <row r="52636" spans="3:3" ht="15.6" x14ac:dyDescent="0.3">
      <c r="C52636" s="227"/>
    </row>
    <row r="52637" spans="3:3" ht="15.6" x14ac:dyDescent="0.3">
      <c r="C52637" s="227"/>
    </row>
    <row r="52638" spans="3:3" ht="15.6" x14ac:dyDescent="0.3">
      <c r="C52638" s="227"/>
    </row>
    <row r="52639" spans="3:3" ht="15.6" x14ac:dyDescent="0.3">
      <c r="C52639" s="227"/>
    </row>
    <row r="52640" spans="3:3" ht="15.6" x14ac:dyDescent="0.3">
      <c r="C52640" s="227"/>
    </row>
    <row r="52641" spans="3:3" ht="15.6" x14ac:dyDescent="0.3">
      <c r="C52641" s="227"/>
    </row>
    <row r="52642" spans="3:3" ht="15.6" x14ac:dyDescent="0.3">
      <c r="C52642" s="227"/>
    </row>
    <row r="52643" spans="3:3" ht="15.6" x14ac:dyDescent="0.3">
      <c r="C52643" s="227"/>
    </row>
    <row r="52644" spans="3:3" ht="15.6" x14ac:dyDescent="0.3">
      <c r="C52644" s="227"/>
    </row>
    <row r="52645" spans="3:3" ht="15.6" x14ac:dyDescent="0.3">
      <c r="C52645" s="227"/>
    </row>
    <row r="52646" spans="3:3" ht="15.6" x14ac:dyDescent="0.3">
      <c r="C52646" s="227"/>
    </row>
    <row r="52647" spans="3:3" ht="15.6" x14ac:dyDescent="0.3">
      <c r="C52647" s="227"/>
    </row>
    <row r="52648" spans="3:3" ht="15.6" x14ac:dyDescent="0.3">
      <c r="C52648" s="227"/>
    </row>
    <row r="52649" spans="3:3" ht="15.6" x14ac:dyDescent="0.3">
      <c r="C52649" s="227"/>
    </row>
    <row r="52650" spans="3:3" ht="15.6" x14ac:dyDescent="0.3">
      <c r="C52650" s="227"/>
    </row>
    <row r="52651" spans="3:3" ht="15.6" x14ac:dyDescent="0.3">
      <c r="C52651" s="227"/>
    </row>
    <row r="52652" spans="3:3" ht="15.6" x14ac:dyDescent="0.3">
      <c r="C52652" s="227"/>
    </row>
    <row r="52653" spans="3:3" ht="15.6" x14ac:dyDescent="0.3">
      <c r="C52653" s="227"/>
    </row>
    <row r="52654" spans="3:3" ht="15.6" x14ac:dyDescent="0.3">
      <c r="C52654" s="227"/>
    </row>
    <row r="52655" spans="3:3" ht="15.6" x14ac:dyDescent="0.3">
      <c r="C52655" s="227"/>
    </row>
    <row r="52656" spans="3:3" ht="15.6" x14ac:dyDescent="0.3">
      <c r="C52656" s="227"/>
    </row>
    <row r="52657" spans="3:3" ht="15.6" x14ac:dyDescent="0.3">
      <c r="C52657" s="227"/>
    </row>
    <row r="52658" spans="3:3" ht="15.6" x14ac:dyDescent="0.3">
      <c r="C52658" s="227"/>
    </row>
    <row r="52659" spans="3:3" ht="15.6" x14ac:dyDescent="0.3">
      <c r="C52659" s="227"/>
    </row>
    <row r="52660" spans="3:3" ht="15.6" x14ac:dyDescent="0.3">
      <c r="C52660" s="227"/>
    </row>
    <row r="52661" spans="3:3" ht="15.6" x14ac:dyDescent="0.3">
      <c r="C52661" s="227"/>
    </row>
    <row r="52662" spans="3:3" ht="15.6" x14ac:dyDescent="0.3">
      <c r="C52662" s="227"/>
    </row>
    <row r="52663" spans="3:3" ht="15.6" x14ac:dyDescent="0.3">
      <c r="C52663" s="227"/>
    </row>
    <row r="52664" spans="3:3" ht="15.6" x14ac:dyDescent="0.3">
      <c r="C52664" s="227"/>
    </row>
    <row r="52665" spans="3:3" ht="15.6" x14ac:dyDescent="0.3">
      <c r="C52665" s="227"/>
    </row>
    <row r="52666" spans="3:3" ht="15.6" x14ac:dyDescent="0.3">
      <c r="C52666" s="227"/>
    </row>
    <row r="52667" spans="3:3" ht="15.6" x14ac:dyDescent="0.3">
      <c r="C52667" s="227"/>
    </row>
    <row r="52668" spans="3:3" ht="15.6" x14ac:dyDescent="0.3">
      <c r="C52668" s="227"/>
    </row>
    <row r="52669" spans="3:3" ht="15.6" x14ac:dyDescent="0.3">
      <c r="C52669" s="227"/>
    </row>
    <row r="52670" spans="3:3" ht="15.6" x14ac:dyDescent="0.3">
      <c r="C52670" s="227"/>
    </row>
    <row r="52671" spans="3:3" ht="15.6" x14ac:dyDescent="0.3">
      <c r="C52671" s="227"/>
    </row>
    <row r="52672" spans="3:3" ht="15.6" x14ac:dyDescent="0.3">
      <c r="C52672" s="227"/>
    </row>
    <row r="52673" spans="3:3" ht="15.6" x14ac:dyDescent="0.3">
      <c r="C52673" s="227"/>
    </row>
    <row r="52674" spans="3:3" ht="15.6" x14ac:dyDescent="0.3">
      <c r="C52674" s="227"/>
    </row>
    <row r="52675" spans="3:3" ht="15.6" x14ac:dyDescent="0.3">
      <c r="C52675" s="227"/>
    </row>
    <row r="52676" spans="3:3" ht="15.6" x14ac:dyDescent="0.3">
      <c r="C52676" s="227"/>
    </row>
    <row r="52677" spans="3:3" ht="15.6" x14ac:dyDescent="0.3">
      <c r="C52677" s="227"/>
    </row>
    <row r="52678" spans="3:3" ht="15.6" x14ac:dyDescent="0.3">
      <c r="C52678" s="227"/>
    </row>
    <row r="52679" spans="3:3" ht="15.6" x14ac:dyDescent="0.3">
      <c r="C52679" s="227"/>
    </row>
    <row r="52680" spans="3:3" ht="15.6" x14ac:dyDescent="0.3">
      <c r="C52680" s="227"/>
    </row>
    <row r="52681" spans="3:3" ht="15.6" x14ac:dyDescent="0.3">
      <c r="C52681" s="227"/>
    </row>
    <row r="52682" spans="3:3" ht="15.6" x14ac:dyDescent="0.3">
      <c r="C52682" s="227"/>
    </row>
    <row r="52683" spans="3:3" ht="15.6" x14ac:dyDescent="0.3">
      <c r="C52683" s="227"/>
    </row>
    <row r="52684" spans="3:3" ht="15.6" x14ac:dyDescent="0.3">
      <c r="C52684" s="227"/>
    </row>
    <row r="52685" spans="3:3" ht="15.6" x14ac:dyDescent="0.3">
      <c r="C52685" s="227"/>
    </row>
    <row r="52686" spans="3:3" ht="15.6" x14ac:dyDescent="0.3">
      <c r="C52686" s="227"/>
    </row>
    <row r="52687" spans="3:3" ht="15.6" x14ac:dyDescent="0.3">
      <c r="C52687" s="227"/>
    </row>
    <row r="52688" spans="3:3" ht="15.6" x14ac:dyDescent="0.3">
      <c r="C52688" s="227"/>
    </row>
    <row r="52689" spans="3:3" ht="15.6" x14ac:dyDescent="0.3">
      <c r="C52689" s="227"/>
    </row>
    <row r="52690" spans="3:3" ht="15.6" x14ac:dyDescent="0.3">
      <c r="C52690" s="227"/>
    </row>
    <row r="52691" spans="3:3" ht="15.6" x14ac:dyDescent="0.3">
      <c r="C52691" s="227"/>
    </row>
    <row r="52692" spans="3:3" ht="15.6" x14ac:dyDescent="0.3">
      <c r="C52692" s="227"/>
    </row>
    <row r="52693" spans="3:3" ht="15.6" x14ac:dyDescent="0.3">
      <c r="C52693" s="227"/>
    </row>
    <row r="52694" spans="3:3" ht="15.6" x14ac:dyDescent="0.3">
      <c r="C52694" s="227"/>
    </row>
    <row r="52695" spans="3:3" ht="15.6" x14ac:dyDescent="0.3">
      <c r="C52695" s="227"/>
    </row>
    <row r="52696" spans="3:3" ht="15.6" x14ac:dyDescent="0.3">
      <c r="C52696" s="227"/>
    </row>
    <row r="52697" spans="3:3" ht="15.6" x14ac:dyDescent="0.3">
      <c r="C52697" s="227"/>
    </row>
    <row r="52698" spans="3:3" ht="15.6" x14ac:dyDescent="0.3">
      <c r="C52698" s="227"/>
    </row>
    <row r="52699" spans="3:3" ht="15.6" x14ac:dyDescent="0.3">
      <c r="C52699" s="227"/>
    </row>
    <row r="52700" spans="3:3" ht="15.6" x14ac:dyDescent="0.3">
      <c r="C52700" s="227"/>
    </row>
    <row r="52701" spans="3:3" ht="15.6" x14ac:dyDescent="0.3">
      <c r="C52701" s="227"/>
    </row>
    <row r="52702" spans="3:3" ht="15.6" x14ac:dyDescent="0.3">
      <c r="C52702" s="227"/>
    </row>
    <row r="52703" spans="3:3" ht="15.6" x14ac:dyDescent="0.3">
      <c r="C52703" s="227"/>
    </row>
    <row r="52704" spans="3:3" ht="15.6" x14ac:dyDescent="0.3">
      <c r="C52704" s="227"/>
    </row>
    <row r="52705" spans="3:3" ht="15.6" x14ac:dyDescent="0.3">
      <c r="C52705" s="227"/>
    </row>
    <row r="52706" spans="3:3" ht="15.6" x14ac:dyDescent="0.3">
      <c r="C52706" s="227"/>
    </row>
    <row r="52707" spans="3:3" ht="15.6" x14ac:dyDescent="0.3">
      <c r="C52707" s="227"/>
    </row>
    <row r="52708" spans="3:3" ht="15.6" x14ac:dyDescent="0.3">
      <c r="C52708" s="227"/>
    </row>
    <row r="52709" spans="3:3" ht="15.6" x14ac:dyDescent="0.3">
      <c r="C52709" s="227"/>
    </row>
    <row r="52710" spans="3:3" ht="15.6" x14ac:dyDescent="0.3">
      <c r="C52710" s="227"/>
    </row>
    <row r="52711" spans="3:3" ht="15.6" x14ac:dyDescent="0.3">
      <c r="C52711" s="227"/>
    </row>
    <row r="52712" spans="3:3" ht="15.6" x14ac:dyDescent="0.3">
      <c r="C52712" s="227"/>
    </row>
    <row r="52713" spans="3:3" ht="15.6" x14ac:dyDescent="0.3">
      <c r="C52713" s="227"/>
    </row>
    <row r="52714" spans="3:3" ht="15.6" x14ac:dyDescent="0.3">
      <c r="C52714" s="227"/>
    </row>
    <row r="52715" spans="3:3" ht="15.6" x14ac:dyDescent="0.3">
      <c r="C52715" s="227"/>
    </row>
    <row r="52716" spans="3:3" ht="15.6" x14ac:dyDescent="0.3">
      <c r="C52716" s="227"/>
    </row>
    <row r="52717" spans="3:3" ht="15.6" x14ac:dyDescent="0.3">
      <c r="C52717" s="227"/>
    </row>
    <row r="52718" spans="3:3" ht="15.6" x14ac:dyDescent="0.3">
      <c r="C52718" s="227"/>
    </row>
    <row r="52719" spans="3:3" ht="15.6" x14ac:dyDescent="0.3">
      <c r="C52719" s="227"/>
    </row>
    <row r="52720" spans="3:3" ht="15.6" x14ac:dyDescent="0.3">
      <c r="C52720" s="227"/>
    </row>
    <row r="52721" spans="3:3" ht="15.6" x14ac:dyDescent="0.3">
      <c r="C52721" s="227"/>
    </row>
    <row r="52722" spans="3:3" ht="15.6" x14ac:dyDescent="0.3">
      <c r="C52722" s="227"/>
    </row>
    <row r="52723" spans="3:3" ht="15.6" x14ac:dyDescent="0.3">
      <c r="C52723" s="227"/>
    </row>
    <row r="52724" spans="3:3" ht="15.6" x14ac:dyDescent="0.3">
      <c r="C52724" s="227"/>
    </row>
    <row r="52725" spans="3:3" ht="15.6" x14ac:dyDescent="0.3">
      <c r="C52725" s="227"/>
    </row>
    <row r="52726" spans="3:3" ht="15.6" x14ac:dyDescent="0.3">
      <c r="C52726" s="227"/>
    </row>
    <row r="52727" spans="3:3" ht="15.6" x14ac:dyDescent="0.3">
      <c r="C52727" s="227"/>
    </row>
    <row r="52728" spans="3:3" ht="15.6" x14ac:dyDescent="0.3">
      <c r="C52728" s="227"/>
    </row>
    <row r="52729" spans="3:3" ht="15.6" x14ac:dyDescent="0.3">
      <c r="C52729" s="227"/>
    </row>
    <row r="52730" spans="3:3" ht="15.6" x14ac:dyDescent="0.3">
      <c r="C52730" s="227"/>
    </row>
    <row r="52731" spans="3:3" ht="15.6" x14ac:dyDescent="0.3">
      <c r="C52731" s="227"/>
    </row>
    <row r="52732" spans="3:3" ht="15.6" x14ac:dyDescent="0.3">
      <c r="C52732" s="227"/>
    </row>
    <row r="52733" spans="3:3" ht="15.6" x14ac:dyDescent="0.3">
      <c r="C52733" s="227"/>
    </row>
    <row r="52734" spans="3:3" ht="15.6" x14ac:dyDescent="0.3">
      <c r="C52734" s="227"/>
    </row>
    <row r="52735" spans="3:3" ht="15.6" x14ac:dyDescent="0.3">
      <c r="C52735" s="227"/>
    </row>
    <row r="52736" spans="3:3" ht="15.6" x14ac:dyDescent="0.3">
      <c r="C52736" s="227"/>
    </row>
    <row r="52737" spans="3:3" ht="15.6" x14ac:dyDescent="0.3">
      <c r="C52737" s="227"/>
    </row>
    <row r="52738" spans="3:3" ht="15.6" x14ac:dyDescent="0.3">
      <c r="C52738" s="227"/>
    </row>
    <row r="52739" spans="3:3" ht="15.6" x14ac:dyDescent="0.3">
      <c r="C52739" s="227"/>
    </row>
    <row r="52740" spans="3:3" ht="15.6" x14ac:dyDescent="0.3">
      <c r="C52740" s="227"/>
    </row>
    <row r="52741" spans="3:3" ht="15.6" x14ac:dyDescent="0.3">
      <c r="C52741" s="227"/>
    </row>
    <row r="52742" spans="3:3" ht="15.6" x14ac:dyDescent="0.3">
      <c r="C52742" s="227"/>
    </row>
    <row r="52743" spans="3:3" ht="15.6" x14ac:dyDescent="0.3">
      <c r="C52743" s="227"/>
    </row>
    <row r="52744" spans="3:3" ht="15.6" x14ac:dyDescent="0.3">
      <c r="C52744" s="227"/>
    </row>
    <row r="52745" spans="3:3" ht="15.6" x14ac:dyDescent="0.3">
      <c r="C52745" s="227"/>
    </row>
    <row r="52746" spans="3:3" ht="15.6" x14ac:dyDescent="0.3">
      <c r="C52746" s="227"/>
    </row>
    <row r="52747" spans="3:3" ht="15.6" x14ac:dyDescent="0.3">
      <c r="C52747" s="227"/>
    </row>
    <row r="52748" spans="3:3" ht="15.6" x14ac:dyDescent="0.3">
      <c r="C52748" s="227"/>
    </row>
    <row r="52749" spans="3:3" ht="15.6" x14ac:dyDescent="0.3">
      <c r="C52749" s="227"/>
    </row>
    <row r="52750" spans="3:3" ht="15.6" x14ac:dyDescent="0.3">
      <c r="C52750" s="227"/>
    </row>
    <row r="52751" spans="3:3" ht="15.6" x14ac:dyDescent="0.3">
      <c r="C52751" s="227"/>
    </row>
    <row r="52752" spans="3:3" ht="15.6" x14ac:dyDescent="0.3">
      <c r="C52752" s="227"/>
    </row>
    <row r="52753" spans="3:3" ht="15.6" x14ac:dyDescent="0.3">
      <c r="C52753" s="227"/>
    </row>
    <row r="52754" spans="3:3" ht="15.6" x14ac:dyDescent="0.3">
      <c r="C52754" s="227"/>
    </row>
    <row r="52755" spans="3:3" ht="15.6" x14ac:dyDescent="0.3">
      <c r="C52755" s="227"/>
    </row>
    <row r="52756" spans="3:3" ht="15.6" x14ac:dyDescent="0.3">
      <c r="C52756" s="227"/>
    </row>
    <row r="52757" spans="3:3" ht="15.6" x14ac:dyDescent="0.3">
      <c r="C52757" s="227"/>
    </row>
    <row r="52758" spans="3:3" ht="15.6" x14ac:dyDescent="0.3">
      <c r="C52758" s="227"/>
    </row>
    <row r="52759" spans="3:3" ht="15.6" x14ac:dyDescent="0.3">
      <c r="C52759" s="227"/>
    </row>
    <row r="52760" spans="3:3" ht="15.6" x14ac:dyDescent="0.3">
      <c r="C52760" s="227"/>
    </row>
    <row r="52761" spans="3:3" ht="15.6" x14ac:dyDescent="0.3">
      <c r="C52761" s="227"/>
    </row>
    <row r="52762" spans="3:3" ht="15.6" x14ac:dyDescent="0.3">
      <c r="C52762" s="227"/>
    </row>
    <row r="52763" spans="3:3" ht="15.6" x14ac:dyDescent="0.3">
      <c r="C52763" s="227"/>
    </row>
    <row r="52764" spans="3:3" ht="15.6" x14ac:dyDescent="0.3">
      <c r="C52764" s="227"/>
    </row>
    <row r="52765" spans="3:3" ht="15.6" x14ac:dyDescent="0.3">
      <c r="C52765" s="227"/>
    </row>
    <row r="52766" spans="3:3" ht="15.6" x14ac:dyDescent="0.3">
      <c r="C52766" s="227"/>
    </row>
    <row r="52767" spans="3:3" ht="15.6" x14ac:dyDescent="0.3">
      <c r="C52767" s="227"/>
    </row>
    <row r="52768" spans="3:3" ht="15.6" x14ac:dyDescent="0.3">
      <c r="C52768" s="227"/>
    </row>
    <row r="52769" spans="3:3" ht="15.6" x14ac:dyDescent="0.3">
      <c r="C52769" s="227"/>
    </row>
    <row r="52770" spans="3:3" ht="15.6" x14ac:dyDescent="0.3">
      <c r="C52770" s="227"/>
    </row>
    <row r="52771" spans="3:3" ht="15.6" x14ac:dyDescent="0.3">
      <c r="C52771" s="227"/>
    </row>
    <row r="52772" spans="3:3" ht="15.6" x14ac:dyDescent="0.3">
      <c r="C52772" s="227"/>
    </row>
    <row r="52773" spans="3:3" ht="15.6" x14ac:dyDescent="0.3">
      <c r="C52773" s="227"/>
    </row>
    <row r="52774" spans="3:3" ht="15.6" x14ac:dyDescent="0.3">
      <c r="C52774" s="227"/>
    </row>
    <row r="52775" spans="3:3" ht="15.6" x14ac:dyDescent="0.3">
      <c r="C52775" s="227"/>
    </row>
    <row r="52776" spans="3:3" ht="15.6" x14ac:dyDescent="0.3">
      <c r="C52776" s="227"/>
    </row>
    <row r="52777" spans="3:3" ht="15.6" x14ac:dyDescent="0.3">
      <c r="C52777" s="227"/>
    </row>
    <row r="52778" spans="3:3" ht="15.6" x14ac:dyDescent="0.3">
      <c r="C52778" s="227"/>
    </row>
    <row r="52779" spans="3:3" ht="15.6" x14ac:dyDescent="0.3">
      <c r="C52779" s="227"/>
    </row>
    <row r="52780" spans="3:3" ht="15.6" x14ac:dyDescent="0.3">
      <c r="C52780" s="227"/>
    </row>
    <row r="52781" spans="3:3" ht="15.6" x14ac:dyDescent="0.3">
      <c r="C52781" s="227"/>
    </row>
    <row r="52782" spans="3:3" ht="15.6" x14ac:dyDescent="0.3">
      <c r="C52782" s="227"/>
    </row>
    <row r="52783" spans="3:3" ht="15.6" x14ac:dyDescent="0.3">
      <c r="C52783" s="227"/>
    </row>
    <row r="52784" spans="3:3" ht="15.6" x14ac:dyDescent="0.3">
      <c r="C52784" s="227"/>
    </row>
    <row r="52785" spans="3:3" ht="15.6" x14ac:dyDescent="0.3">
      <c r="C52785" s="227"/>
    </row>
    <row r="52786" spans="3:3" ht="15.6" x14ac:dyDescent="0.3">
      <c r="C52786" s="227"/>
    </row>
    <row r="52787" spans="3:3" ht="15.6" x14ac:dyDescent="0.3">
      <c r="C52787" s="227"/>
    </row>
    <row r="52788" spans="3:3" ht="15.6" x14ac:dyDescent="0.3">
      <c r="C52788" s="227"/>
    </row>
    <row r="52789" spans="3:3" ht="15.6" x14ac:dyDescent="0.3">
      <c r="C52789" s="227"/>
    </row>
    <row r="52790" spans="3:3" ht="15.6" x14ac:dyDescent="0.3">
      <c r="C52790" s="227"/>
    </row>
    <row r="52791" spans="3:3" ht="15.6" x14ac:dyDescent="0.3">
      <c r="C52791" s="227"/>
    </row>
    <row r="52792" spans="3:3" ht="15.6" x14ac:dyDescent="0.3">
      <c r="C52792" s="227"/>
    </row>
    <row r="52793" spans="3:3" ht="15.6" x14ac:dyDescent="0.3">
      <c r="C52793" s="227"/>
    </row>
    <row r="52794" spans="3:3" ht="15.6" x14ac:dyDescent="0.3">
      <c r="C52794" s="227"/>
    </row>
    <row r="52795" spans="3:3" ht="15.6" x14ac:dyDescent="0.3">
      <c r="C52795" s="227"/>
    </row>
    <row r="52796" spans="3:3" ht="15.6" x14ac:dyDescent="0.3">
      <c r="C52796" s="227"/>
    </row>
    <row r="52797" spans="3:3" ht="15.6" x14ac:dyDescent="0.3">
      <c r="C52797" s="227"/>
    </row>
    <row r="52798" spans="3:3" ht="15.6" x14ac:dyDescent="0.3">
      <c r="C52798" s="227"/>
    </row>
    <row r="52799" spans="3:3" ht="15.6" x14ac:dyDescent="0.3">
      <c r="C52799" s="227"/>
    </row>
    <row r="52800" spans="3:3" ht="15.6" x14ac:dyDescent="0.3">
      <c r="C52800" s="227"/>
    </row>
    <row r="52801" spans="3:3" ht="15.6" x14ac:dyDescent="0.3">
      <c r="C52801" s="227"/>
    </row>
    <row r="52802" spans="3:3" ht="15.6" x14ac:dyDescent="0.3">
      <c r="C52802" s="227"/>
    </row>
    <row r="52803" spans="3:3" ht="15.6" x14ac:dyDescent="0.3">
      <c r="C52803" s="227"/>
    </row>
    <row r="52804" spans="3:3" ht="15.6" x14ac:dyDescent="0.3">
      <c r="C52804" s="227"/>
    </row>
    <row r="52805" spans="3:3" ht="15.6" x14ac:dyDescent="0.3">
      <c r="C52805" s="227"/>
    </row>
    <row r="52806" spans="3:3" ht="15.6" x14ac:dyDescent="0.3">
      <c r="C52806" s="227"/>
    </row>
    <row r="52807" spans="3:3" ht="15.6" x14ac:dyDescent="0.3">
      <c r="C52807" s="227"/>
    </row>
    <row r="52808" spans="3:3" ht="15.6" x14ac:dyDescent="0.3">
      <c r="C52808" s="227"/>
    </row>
    <row r="52809" spans="3:3" ht="15.6" x14ac:dyDescent="0.3">
      <c r="C52809" s="227"/>
    </row>
    <row r="52810" spans="3:3" ht="15.6" x14ac:dyDescent="0.3">
      <c r="C52810" s="227"/>
    </row>
    <row r="52811" spans="3:3" ht="15.6" x14ac:dyDescent="0.3">
      <c r="C52811" s="227"/>
    </row>
    <row r="52812" spans="3:3" ht="15.6" x14ac:dyDescent="0.3">
      <c r="C52812" s="227"/>
    </row>
    <row r="52813" spans="3:3" ht="15.6" x14ac:dyDescent="0.3">
      <c r="C52813" s="227"/>
    </row>
    <row r="52814" spans="3:3" ht="15.6" x14ac:dyDescent="0.3">
      <c r="C52814" s="227"/>
    </row>
    <row r="52815" spans="3:3" ht="15.6" x14ac:dyDescent="0.3">
      <c r="C52815" s="227"/>
    </row>
    <row r="52816" spans="3:3" ht="15.6" x14ac:dyDescent="0.3">
      <c r="C52816" s="227"/>
    </row>
    <row r="52817" spans="3:3" ht="15.6" x14ac:dyDescent="0.3">
      <c r="C52817" s="227"/>
    </row>
    <row r="52818" spans="3:3" ht="15.6" x14ac:dyDescent="0.3">
      <c r="C52818" s="227"/>
    </row>
    <row r="52819" spans="3:3" ht="15.6" x14ac:dyDescent="0.3">
      <c r="C52819" s="227"/>
    </row>
    <row r="52820" spans="3:3" ht="15.6" x14ac:dyDescent="0.3">
      <c r="C52820" s="227"/>
    </row>
    <row r="52821" spans="3:3" ht="15.6" x14ac:dyDescent="0.3">
      <c r="C52821" s="227"/>
    </row>
    <row r="52822" spans="3:3" ht="15.6" x14ac:dyDescent="0.3">
      <c r="C52822" s="227"/>
    </row>
    <row r="52823" spans="3:3" ht="15.6" x14ac:dyDescent="0.3">
      <c r="C52823" s="227"/>
    </row>
    <row r="52824" spans="3:3" ht="15.6" x14ac:dyDescent="0.3">
      <c r="C52824" s="227"/>
    </row>
    <row r="52825" spans="3:3" ht="15.6" x14ac:dyDescent="0.3">
      <c r="C52825" s="227"/>
    </row>
    <row r="52826" spans="3:3" ht="15.6" x14ac:dyDescent="0.3">
      <c r="C52826" s="227"/>
    </row>
    <row r="52827" spans="3:3" ht="15.6" x14ac:dyDescent="0.3">
      <c r="C52827" s="227"/>
    </row>
    <row r="52828" spans="3:3" ht="15.6" x14ac:dyDescent="0.3">
      <c r="C52828" s="227"/>
    </row>
    <row r="52829" spans="3:3" ht="15.6" x14ac:dyDescent="0.3">
      <c r="C52829" s="227"/>
    </row>
    <row r="52830" spans="3:3" ht="15.6" x14ac:dyDescent="0.3">
      <c r="C52830" s="227"/>
    </row>
    <row r="52831" spans="3:3" ht="15.6" x14ac:dyDescent="0.3">
      <c r="C52831" s="227"/>
    </row>
    <row r="52832" spans="3:3" ht="15.6" x14ac:dyDescent="0.3">
      <c r="C52832" s="227"/>
    </row>
    <row r="52833" spans="3:3" ht="15.6" x14ac:dyDescent="0.3">
      <c r="C52833" s="227"/>
    </row>
    <row r="52834" spans="3:3" ht="15.6" x14ac:dyDescent="0.3">
      <c r="C52834" s="227"/>
    </row>
    <row r="52835" spans="3:3" ht="15.6" x14ac:dyDescent="0.3">
      <c r="C52835" s="227"/>
    </row>
    <row r="52836" spans="3:3" ht="15.6" x14ac:dyDescent="0.3">
      <c r="C52836" s="227"/>
    </row>
    <row r="52837" spans="3:3" ht="15.6" x14ac:dyDescent="0.3">
      <c r="C52837" s="227"/>
    </row>
    <row r="52838" spans="3:3" ht="15.6" x14ac:dyDescent="0.3">
      <c r="C52838" s="227"/>
    </row>
    <row r="52839" spans="3:3" ht="15.6" x14ac:dyDescent="0.3">
      <c r="C52839" s="227"/>
    </row>
    <row r="52840" spans="3:3" ht="15.6" x14ac:dyDescent="0.3">
      <c r="C52840" s="227"/>
    </row>
    <row r="52841" spans="3:3" ht="15.6" x14ac:dyDescent="0.3">
      <c r="C52841" s="227"/>
    </row>
    <row r="52842" spans="3:3" ht="15.6" x14ac:dyDescent="0.3">
      <c r="C52842" s="227"/>
    </row>
    <row r="52843" spans="3:3" ht="15.6" x14ac:dyDescent="0.3">
      <c r="C52843" s="227"/>
    </row>
    <row r="52844" spans="3:3" ht="15.6" x14ac:dyDescent="0.3">
      <c r="C52844" s="227"/>
    </row>
    <row r="52845" spans="3:3" ht="15.6" x14ac:dyDescent="0.3">
      <c r="C52845" s="227"/>
    </row>
    <row r="52846" spans="3:3" ht="15.6" x14ac:dyDescent="0.3">
      <c r="C52846" s="227"/>
    </row>
    <row r="52847" spans="3:3" ht="15.6" x14ac:dyDescent="0.3">
      <c r="C52847" s="227"/>
    </row>
    <row r="52848" spans="3:3" ht="15.6" x14ac:dyDescent="0.3">
      <c r="C52848" s="227"/>
    </row>
    <row r="52849" spans="3:3" ht="15.6" x14ac:dyDescent="0.3">
      <c r="C52849" s="227"/>
    </row>
    <row r="52850" spans="3:3" ht="15.6" x14ac:dyDescent="0.3">
      <c r="C52850" s="227"/>
    </row>
    <row r="52851" spans="3:3" ht="15.6" x14ac:dyDescent="0.3">
      <c r="C52851" s="227"/>
    </row>
    <row r="52852" spans="3:3" ht="15.6" x14ac:dyDescent="0.3">
      <c r="C52852" s="227"/>
    </row>
    <row r="52853" spans="3:3" ht="15.6" x14ac:dyDescent="0.3">
      <c r="C52853" s="227"/>
    </row>
    <row r="52854" spans="3:3" ht="15.6" x14ac:dyDescent="0.3">
      <c r="C52854" s="227"/>
    </row>
    <row r="52855" spans="3:3" ht="15.6" x14ac:dyDescent="0.3">
      <c r="C52855" s="227"/>
    </row>
    <row r="52856" spans="3:3" ht="15.6" x14ac:dyDescent="0.3">
      <c r="C52856" s="227"/>
    </row>
    <row r="52857" spans="3:3" ht="15.6" x14ac:dyDescent="0.3">
      <c r="C52857" s="227"/>
    </row>
    <row r="52858" spans="3:3" ht="15.6" x14ac:dyDescent="0.3">
      <c r="C52858" s="227"/>
    </row>
    <row r="52859" spans="3:3" ht="15.6" x14ac:dyDescent="0.3">
      <c r="C52859" s="227"/>
    </row>
    <row r="52860" spans="3:3" ht="15.6" x14ac:dyDescent="0.3">
      <c r="C52860" s="227"/>
    </row>
    <row r="52861" spans="3:3" ht="15.6" x14ac:dyDescent="0.3">
      <c r="C52861" s="227"/>
    </row>
    <row r="52862" spans="3:3" ht="15.6" x14ac:dyDescent="0.3">
      <c r="C52862" s="227"/>
    </row>
    <row r="52863" spans="3:3" ht="15.6" x14ac:dyDescent="0.3">
      <c r="C52863" s="227"/>
    </row>
    <row r="52864" spans="3:3" ht="15.6" x14ac:dyDescent="0.3">
      <c r="C52864" s="227"/>
    </row>
    <row r="52865" spans="3:3" ht="15.6" x14ac:dyDescent="0.3">
      <c r="C52865" s="227"/>
    </row>
    <row r="52866" spans="3:3" ht="15.6" x14ac:dyDescent="0.3">
      <c r="C52866" s="227"/>
    </row>
    <row r="52867" spans="3:3" ht="15.6" x14ac:dyDescent="0.3">
      <c r="C52867" s="227"/>
    </row>
    <row r="52868" spans="3:3" ht="15.6" x14ac:dyDescent="0.3">
      <c r="C52868" s="227"/>
    </row>
    <row r="52869" spans="3:3" ht="15.6" x14ac:dyDescent="0.3">
      <c r="C52869" s="227"/>
    </row>
    <row r="52870" spans="3:3" ht="15.6" x14ac:dyDescent="0.3">
      <c r="C52870" s="227"/>
    </row>
    <row r="52871" spans="3:3" ht="15.6" x14ac:dyDescent="0.3">
      <c r="C52871" s="227"/>
    </row>
    <row r="52872" spans="3:3" ht="15.6" x14ac:dyDescent="0.3">
      <c r="C52872" s="227"/>
    </row>
    <row r="52873" spans="3:3" ht="15.6" x14ac:dyDescent="0.3">
      <c r="C52873" s="227"/>
    </row>
    <row r="52874" spans="3:3" ht="15.6" x14ac:dyDescent="0.3">
      <c r="C52874" s="227"/>
    </row>
    <row r="52875" spans="3:3" ht="15.6" x14ac:dyDescent="0.3">
      <c r="C52875" s="227"/>
    </row>
    <row r="52876" spans="3:3" ht="15.6" x14ac:dyDescent="0.3">
      <c r="C52876" s="227"/>
    </row>
    <row r="52877" spans="3:3" ht="15.6" x14ac:dyDescent="0.3">
      <c r="C52877" s="227"/>
    </row>
    <row r="52878" spans="3:3" ht="15.6" x14ac:dyDescent="0.3">
      <c r="C52878" s="227"/>
    </row>
    <row r="52879" spans="3:3" ht="15.6" x14ac:dyDescent="0.3">
      <c r="C52879" s="227"/>
    </row>
    <row r="52880" spans="3:3" ht="15.6" x14ac:dyDescent="0.3">
      <c r="C52880" s="227"/>
    </row>
    <row r="52881" spans="3:3" ht="15.6" x14ac:dyDescent="0.3">
      <c r="C52881" s="227"/>
    </row>
    <row r="52882" spans="3:3" ht="15.6" x14ac:dyDescent="0.3">
      <c r="C52882" s="227"/>
    </row>
    <row r="52883" spans="3:3" ht="15.6" x14ac:dyDescent="0.3">
      <c r="C52883" s="227"/>
    </row>
    <row r="52884" spans="3:3" ht="15.6" x14ac:dyDescent="0.3">
      <c r="C52884" s="227"/>
    </row>
    <row r="52885" spans="3:3" ht="15.6" x14ac:dyDescent="0.3">
      <c r="C52885" s="227"/>
    </row>
    <row r="52886" spans="3:3" ht="15.6" x14ac:dyDescent="0.3">
      <c r="C52886" s="227"/>
    </row>
    <row r="52887" spans="3:3" ht="15.6" x14ac:dyDescent="0.3">
      <c r="C52887" s="227"/>
    </row>
    <row r="52888" spans="3:3" ht="15.6" x14ac:dyDescent="0.3">
      <c r="C52888" s="227"/>
    </row>
    <row r="52889" spans="3:3" ht="15.6" x14ac:dyDescent="0.3">
      <c r="C52889" s="227"/>
    </row>
    <row r="52890" spans="3:3" ht="15.6" x14ac:dyDescent="0.3">
      <c r="C52890" s="227"/>
    </row>
    <row r="52891" spans="3:3" ht="15.6" x14ac:dyDescent="0.3">
      <c r="C52891" s="227"/>
    </row>
    <row r="52892" spans="3:3" ht="15.6" x14ac:dyDescent="0.3">
      <c r="C52892" s="227"/>
    </row>
    <row r="52893" spans="3:3" ht="15.6" x14ac:dyDescent="0.3">
      <c r="C52893" s="227"/>
    </row>
    <row r="52894" spans="3:3" ht="15.6" x14ac:dyDescent="0.3">
      <c r="C52894" s="227"/>
    </row>
    <row r="52895" spans="3:3" ht="15.6" x14ac:dyDescent="0.3">
      <c r="C52895" s="227"/>
    </row>
    <row r="52896" spans="3:3" ht="15.6" x14ac:dyDescent="0.3">
      <c r="C52896" s="227"/>
    </row>
    <row r="52897" spans="3:3" ht="15.6" x14ac:dyDescent="0.3">
      <c r="C52897" s="227"/>
    </row>
    <row r="52898" spans="3:3" ht="15.6" x14ac:dyDescent="0.3">
      <c r="C52898" s="227"/>
    </row>
    <row r="52899" spans="3:3" ht="15.6" x14ac:dyDescent="0.3">
      <c r="C52899" s="227"/>
    </row>
    <row r="52900" spans="3:3" ht="15.6" x14ac:dyDescent="0.3">
      <c r="C52900" s="227"/>
    </row>
    <row r="52901" spans="3:3" ht="15.6" x14ac:dyDescent="0.3">
      <c r="C52901" s="227"/>
    </row>
    <row r="52902" spans="3:3" ht="15.6" x14ac:dyDescent="0.3">
      <c r="C52902" s="227"/>
    </row>
    <row r="52903" spans="3:3" ht="15.6" x14ac:dyDescent="0.3">
      <c r="C52903" s="227"/>
    </row>
    <row r="52904" spans="3:3" ht="15.6" x14ac:dyDescent="0.3">
      <c r="C52904" s="227"/>
    </row>
    <row r="52905" spans="3:3" ht="15.6" x14ac:dyDescent="0.3">
      <c r="C52905" s="227"/>
    </row>
    <row r="52906" spans="3:3" ht="15.6" x14ac:dyDescent="0.3">
      <c r="C52906" s="227"/>
    </row>
    <row r="52907" spans="3:3" ht="15.6" x14ac:dyDescent="0.3">
      <c r="C52907" s="227"/>
    </row>
    <row r="52908" spans="3:3" ht="15.6" x14ac:dyDescent="0.3">
      <c r="C52908" s="227"/>
    </row>
    <row r="52909" spans="3:3" ht="15.6" x14ac:dyDescent="0.3">
      <c r="C52909" s="227"/>
    </row>
    <row r="52910" spans="3:3" ht="15.6" x14ac:dyDescent="0.3">
      <c r="C52910" s="227"/>
    </row>
    <row r="52911" spans="3:3" ht="15.6" x14ac:dyDescent="0.3">
      <c r="C52911" s="227"/>
    </row>
    <row r="52912" spans="3:3" ht="15.6" x14ac:dyDescent="0.3">
      <c r="C52912" s="227"/>
    </row>
    <row r="52913" spans="3:3" ht="15.6" x14ac:dyDescent="0.3">
      <c r="C52913" s="227"/>
    </row>
    <row r="52914" spans="3:3" ht="15.6" x14ac:dyDescent="0.3">
      <c r="C52914" s="227"/>
    </row>
    <row r="52915" spans="3:3" ht="15.6" x14ac:dyDescent="0.3">
      <c r="C52915" s="227"/>
    </row>
    <row r="52916" spans="3:3" ht="15.6" x14ac:dyDescent="0.3">
      <c r="C52916" s="227"/>
    </row>
    <row r="52917" spans="3:3" ht="15.6" x14ac:dyDescent="0.3">
      <c r="C52917" s="227"/>
    </row>
    <row r="52918" spans="3:3" ht="15.6" x14ac:dyDescent="0.3">
      <c r="C52918" s="227"/>
    </row>
    <row r="52919" spans="3:3" ht="15.6" x14ac:dyDescent="0.3">
      <c r="C52919" s="227"/>
    </row>
    <row r="52920" spans="3:3" ht="15.6" x14ac:dyDescent="0.3">
      <c r="C52920" s="227"/>
    </row>
    <row r="52921" spans="3:3" ht="15.6" x14ac:dyDescent="0.3">
      <c r="C52921" s="227"/>
    </row>
    <row r="52922" spans="3:3" ht="15.6" x14ac:dyDescent="0.3">
      <c r="C52922" s="227"/>
    </row>
    <row r="52923" spans="3:3" ht="15.6" x14ac:dyDescent="0.3">
      <c r="C52923" s="227"/>
    </row>
    <row r="52924" spans="3:3" ht="15.6" x14ac:dyDescent="0.3">
      <c r="C52924" s="227"/>
    </row>
    <row r="52925" spans="3:3" ht="15.6" x14ac:dyDescent="0.3">
      <c r="C52925" s="227"/>
    </row>
    <row r="52926" spans="3:3" ht="15.6" x14ac:dyDescent="0.3">
      <c r="C52926" s="227"/>
    </row>
    <row r="52927" spans="3:3" ht="15.6" x14ac:dyDescent="0.3">
      <c r="C52927" s="227"/>
    </row>
    <row r="52928" spans="3:3" ht="15.6" x14ac:dyDescent="0.3">
      <c r="C52928" s="227"/>
    </row>
    <row r="52929" spans="3:3" ht="15.6" x14ac:dyDescent="0.3">
      <c r="C52929" s="227"/>
    </row>
    <row r="52930" spans="3:3" ht="15.6" x14ac:dyDescent="0.3">
      <c r="C52930" s="227"/>
    </row>
    <row r="52931" spans="3:3" ht="15.6" x14ac:dyDescent="0.3">
      <c r="C52931" s="227"/>
    </row>
    <row r="52932" spans="3:3" ht="15.6" x14ac:dyDescent="0.3">
      <c r="C52932" s="227"/>
    </row>
    <row r="52933" spans="3:3" ht="15.6" x14ac:dyDescent="0.3">
      <c r="C52933" s="227"/>
    </row>
    <row r="52934" spans="3:3" ht="15.6" x14ac:dyDescent="0.3">
      <c r="C52934" s="227"/>
    </row>
    <row r="52935" spans="3:3" ht="15.6" x14ac:dyDescent="0.3">
      <c r="C52935" s="227"/>
    </row>
    <row r="52936" spans="3:3" ht="15.6" x14ac:dyDescent="0.3">
      <c r="C52936" s="227"/>
    </row>
    <row r="52937" spans="3:3" ht="15.6" x14ac:dyDescent="0.3">
      <c r="C52937" s="227"/>
    </row>
    <row r="52938" spans="3:3" ht="15.6" x14ac:dyDescent="0.3">
      <c r="C52938" s="227"/>
    </row>
    <row r="52939" spans="3:3" ht="15.6" x14ac:dyDescent="0.3">
      <c r="C52939" s="227"/>
    </row>
    <row r="52940" spans="3:3" ht="15.6" x14ac:dyDescent="0.3">
      <c r="C52940" s="227"/>
    </row>
    <row r="52941" spans="3:3" ht="15.6" x14ac:dyDescent="0.3">
      <c r="C52941" s="227"/>
    </row>
    <row r="52942" spans="3:3" ht="15.6" x14ac:dyDescent="0.3">
      <c r="C52942" s="227"/>
    </row>
    <row r="52943" spans="3:3" ht="15.6" x14ac:dyDescent="0.3">
      <c r="C52943" s="227"/>
    </row>
    <row r="52944" spans="3:3" ht="15.6" x14ac:dyDescent="0.3">
      <c r="C52944" s="227"/>
    </row>
    <row r="52945" spans="3:3" ht="15.6" x14ac:dyDescent="0.3">
      <c r="C52945" s="227"/>
    </row>
    <row r="52946" spans="3:3" ht="15.6" x14ac:dyDescent="0.3">
      <c r="C52946" s="227"/>
    </row>
    <row r="52947" spans="3:3" ht="15.6" x14ac:dyDescent="0.3">
      <c r="C52947" s="227"/>
    </row>
    <row r="52948" spans="3:3" ht="15.6" x14ac:dyDescent="0.3">
      <c r="C52948" s="227"/>
    </row>
    <row r="52949" spans="3:3" ht="15.6" x14ac:dyDescent="0.3">
      <c r="C52949" s="227"/>
    </row>
    <row r="52950" spans="3:3" ht="15.6" x14ac:dyDescent="0.3">
      <c r="C52950" s="227"/>
    </row>
    <row r="52951" spans="3:3" ht="15.6" x14ac:dyDescent="0.3">
      <c r="C52951" s="227"/>
    </row>
    <row r="52952" spans="3:3" ht="15.6" x14ac:dyDescent="0.3">
      <c r="C52952" s="227"/>
    </row>
    <row r="52953" spans="3:3" ht="15.6" x14ac:dyDescent="0.3">
      <c r="C52953" s="227"/>
    </row>
    <row r="52954" spans="3:3" ht="15.6" x14ac:dyDescent="0.3">
      <c r="C52954" s="227"/>
    </row>
    <row r="52955" spans="3:3" ht="15.6" x14ac:dyDescent="0.3">
      <c r="C52955" s="227"/>
    </row>
    <row r="52956" spans="3:3" ht="15.6" x14ac:dyDescent="0.3">
      <c r="C52956" s="227"/>
    </row>
    <row r="52957" spans="3:3" ht="15.6" x14ac:dyDescent="0.3">
      <c r="C52957" s="227"/>
    </row>
    <row r="52958" spans="3:3" ht="15.6" x14ac:dyDescent="0.3">
      <c r="C52958" s="227"/>
    </row>
    <row r="52959" spans="3:3" ht="15.6" x14ac:dyDescent="0.3">
      <c r="C52959" s="227"/>
    </row>
    <row r="52960" spans="3:3" ht="15.6" x14ac:dyDescent="0.3">
      <c r="C52960" s="227"/>
    </row>
    <row r="52961" spans="3:3" ht="15.6" x14ac:dyDescent="0.3">
      <c r="C52961" s="227"/>
    </row>
    <row r="52962" spans="3:3" ht="15.6" x14ac:dyDescent="0.3">
      <c r="C52962" s="227"/>
    </row>
    <row r="52963" spans="3:3" ht="15.6" x14ac:dyDescent="0.3">
      <c r="C52963" s="227"/>
    </row>
    <row r="52964" spans="3:3" ht="15.6" x14ac:dyDescent="0.3">
      <c r="C52964" s="227"/>
    </row>
    <row r="52965" spans="3:3" ht="15.6" x14ac:dyDescent="0.3">
      <c r="C52965" s="227"/>
    </row>
    <row r="52966" spans="3:3" ht="15.6" x14ac:dyDescent="0.3">
      <c r="C52966" s="227"/>
    </row>
    <row r="52967" spans="3:3" ht="15.6" x14ac:dyDescent="0.3">
      <c r="C52967" s="227"/>
    </row>
    <row r="52968" spans="3:3" ht="15.6" x14ac:dyDescent="0.3">
      <c r="C52968" s="227"/>
    </row>
    <row r="52969" spans="3:3" ht="15.6" x14ac:dyDescent="0.3">
      <c r="C52969" s="227"/>
    </row>
    <row r="52970" spans="3:3" ht="15.6" x14ac:dyDescent="0.3">
      <c r="C52970" s="227"/>
    </row>
    <row r="52971" spans="3:3" ht="15.6" x14ac:dyDescent="0.3">
      <c r="C52971" s="227"/>
    </row>
    <row r="52972" spans="3:3" ht="15.6" x14ac:dyDescent="0.3">
      <c r="C52972" s="227"/>
    </row>
    <row r="52973" spans="3:3" ht="15.6" x14ac:dyDescent="0.3">
      <c r="C52973" s="227"/>
    </row>
    <row r="52974" spans="3:3" ht="15.6" x14ac:dyDescent="0.3">
      <c r="C52974" s="227"/>
    </row>
    <row r="52975" spans="3:3" ht="15.6" x14ac:dyDescent="0.3">
      <c r="C52975" s="227"/>
    </row>
    <row r="52976" spans="3:3" ht="15.6" x14ac:dyDescent="0.3">
      <c r="C52976" s="227"/>
    </row>
    <row r="52977" spans="3:3" ht="15.6" x14ac:dyDescent="0.3">
      <c r="C52977" s="227"/>
    </row>
    <row r="52978" spans="3:3" ht="15.6" x14ac:dyDescent="0.3">
      <c r="C52978" s="227"/>
    </row>
    <row r="52979" spans="3:3" ht="15.6" x14ac:dyDescent="0.3">
      <c r="C52979" s="227"/>
    </row>
    <row r="52980" spans="3:3" ht="15.6" x14ac:dyDescent="0.3">
      <c r="C52980" s="227"/>
    </row>
    <row r="52981" spans="3:3" ht="15.6" x14ac:dyDescent="0.3">
      <c r="C52981" s="227"/>
    </row>
    <row r="52982" spans="3:3" ht="15.6" x14ac:dyDescent="0.3">
      <c r="C52982" s="227"/>
    </row>
    <row r="52983" spans="3:3" ht="15.6" x14ac:dyDescent="0.3">
      <c r="C52983" s="227"/>
    </row>
    <row r="52984" spans="3:3" ht="15.6" x14ac:dyDescent="0.3">
      <c r="C52984" s="227"/>
    </row>
    <row r="52985" spans="3:3" ht="15.6" x14ac:dyDescent="0.3">
      <c r="C52985" s="227"/>
    </row>
    <row r="52986" spans="3:3" ht="15.6" x14ac:dyDescent="0.3">
      <c r="C52986" s="227"/>
    </row>
    <row r="52987" spans="3:3" ht="15.6" x14ac:dyDescent="0.3">
      <c r="C52987" s="227"/>
    </row>
    <row r="52988" spans="3:3" ht="15.6" x14ac:dyDescent="0.3">
      <c r="C52988" s="227"/>
    </row>
    <row r="52989" spans="3:3" ht="15.6" x14ac:dyDescent="0.3">
      <c r="C52989" s="227"/>
    </row>
    <row r="52990" spans="3:3" ht="15.6" x14ac:dyDescent="0.3">
      <c r="C52990" s="227"/>
    </row>
    <row r="52991" spans="3:3" ht="15.6" x14ac:dyDescent="0.3">
      <c r="C52991" s="227"/>
    </row>
    <row r="52992" spans="3:3" ht="15.6" x14ac:dyDescent="0.3">
      <c r="C52992" s="227"/>
    </row>
    <row r="52993" spans="3:3" ht="15.6" x14ac:dyDescent="0.3">
      <c r="C52993" s="227"/>
    </row>
    <row r="52994" spans="3:3" ht="15.6" x14ac:dyDescent="0.3">
      <c r="C52994" s="227"/>
    </row>
    <row r="52995" spans="3:3" ht="15.6" x14ac:dyDescent="0.3">
      <c r="C52995" s="227"/>
    </row>
    <row r="52996" spans="3:3" ht="15.6" x14ac:dyDescent="0.3">
      <c r="C52996" s="227"/>
    </row>
    <row r="52997" spans="3:3" ht="15.6" x14ac:dyDescent="0.3">
      <c r="C52997" s="227"/>
    </row>
    <row r="52998" spans="3:3" ht="15.6" x14ac:dyDescent="0.3">
      <c r="C52998" s="227"/>
    </row>
    <row r="52999" spans="3:3" ht="15.6" x14ac:dyDescent="0.3">
      <c r="C52999" s="227"/>
    </row>
    <row r="53000" spans="3:3" ht="15.6" x14ac:dyDescent="0.3">
      <c r="C53000" s="227"/>
    </row>
    <row r="53001" spans="3:3" ht="15.6" x14ac:dyDescent="0.3">
      <c r="C53001" s="227"/>
    </row>
    <row r="53002" spans="3:3" ht="15.6" x14ac:dyDescent="0.3">
      <c r="C53002" s="227"/>
    </row>
    <row r="53003" spans="3:3" ht="15.6" x14ac:dyDescent="0.3">
      <c r="C53003" s="227"/>
    </row>
    <row r="53004" spans="3:3" ht="15.6" x14ac:dyDescent="0.3">
      <c r="C53004" s="227"/>
    </row>
    <row r="53005" spans="3:3" ht="15.6" x14ac:dyDescent="0.3">
      <c r="C53005" s="227"/>
    </row>
    <row r="53006" spans="3:3" ht="15.6" x14ac:dyDescent="0.3">
      <c r="C53006" s="227"/>
    </row>
    <row r="53007" spans="3:3" ht="15.6" x14ac:dyDescent="0.3">
      <c r="C53007" s="227"/>
    </row>
    <row r="53008" spans="3:3" ht="15.6" x14ac:dyDescent="0.3">
      <c r="C53008" s="227"/>
    </row>
    <row r="53009" spans="3:3" ht="15.6" x14ac:dyDescent="0.3">
      <c r="C53009" s="227"/>
    </row>
    <row r="53010" spans="3:3" ht="15.6" x14ac:dyDescent="0.3">
      <c r="C53010" s="227"/>
    </row>
    <row r="53011" spans="3:3" ht="15.6" x14ac:dyDescent="0.3">
      <c r="C53011" s="227"/>
    </row>
    <row r="53012" spans="3:3" ht="15.6" x14ac:dyDescent="0.3">
      <c r="C53012" s="227"/>
    </row>
    <row r="53013" spans="3:3" ht="15.6" x14ac:dyDescent="0.3">
      <c r="C53013" s="227"/>
    </row>
    <row r="53014" spans="3:3" ht="15.6" x14ac:dyDescent="0.3">
      <c r="C53014" s="227"/>
    </row>
    <row r="53015" spans="3:3" ht="15.6" x14ac:dyDescent="0.3">
      <c r="C53015" s="227"/>
    </row>
    <row r="53016" spans="3:3" ht="15.6" x14ac:dyDescent="0.3">
      <c r="C53016" s="227"/>
    </row>
    <row r="53017" spans="3:3" ht="15.6" x14ac:dyDescent="0.3">
      <c r="C53017" s="227"/>
    </row>
    <row r="53018" spans="3:3" ht="15.6" x14ac:dyDescent="0.3">
      <c r="C53018" s="227"/>
    </row>
    <row r="53019" spans="3:3" ht="15.6" x14ac:dyDescent="0.3">
      <c r="C53019" s="227"/>
    </row>
    <row r="53020" spans="3:3" ht="15.6" x14ac:dyDescent="0.3">
      <c r="C53020" s="227"/>
    </row>
    <row r="53021" spans="3:3" ht="15.6" x14ac:dyDescent="0.3">
      <c r="C53021" s="227"/>
    </row>
    <row r="53022" spans="3:3" ht="15.6" x14ac:dyDescent="0.3">
      <c r="C53022" s="227"/>
    </row>
    <row r="53023" spans="3:3" ht="15.6" x14ac:dyDescent="0.3">
      <c r="C53023" s="227"/>
    </row>
    <row r="53024" spans="3:3" ht="15.6" x14ac:dyDescent="0.3">
      <c r="C53024" s="227"/>
    </row>
    <row r="53025" spans="3:3" ht="15.6" x14ac:dyDescent="0.3">
      <c r="C53025" s="227"/>
    </row>
    <row r="53026" spans="3:3" ht="15.6" x14ac:dyDescent="0.3">
      <c r="C53026" s="227"/>
    </row>
    <row r="53027" spans="3:3" ht="15.6" x14ac:dyDescent="0.3">
      <c r="C53027" s="227"/>
    </row>
    <row r="53028" spans="3:3" ht="15.6" x14ac:dyDescent="0.3">
      <c r="C53028" s="227"/>
    </row>
    <row r="53029" spans="3:3" ht="15.6" x14ac:dyDescent="0.3">
      <c r="C53029" s="227"/>
    </row>
    <row r="53030" spans="3:3" ht="15.6" x14ac:dyDescent="0.3">
      <c r="C53030" s="227"/>
    </row>
    <row r="53031" spans="3:3" ht="15.6" x14ac:dyDescent="0.3">
      <c r="C53031" s="227"/>
    </row>
    <row r="53032" spans="3:3" ht="15.6" x14ac:dyDescent="0.3">
      <c r="C53032" s="227"/>
    </row>
    <row r="53033" spans="3:3" ht="15.6" x14ac:dyDescent="0.3">
      <c r="C53033" s="227"/>
    </row>
    <row r="53034" spans="3:3" ht="15.6" x14ac:dyDescent="0.3">
      <c r="C53034" s="227"/>
    </row>
    <row r="53035" spans="3:3" ht="15.6" x14ac:dyDescent="0.3">
      <c r="C53035" s="227"/>
    </row>
    <row r="53036" spans="3:3" ht="15.6" x14ac:dyDescent="0.3">
      <c r="C53036" s="227"/>
    </row>
    <row r="53037" spans="3:3" ht="15.6" x14ac:dyDescent="0.3">
      <c r="C53037" s="227"/>
    </row>
    <row r="53038" spans="3:3" ht="15.6" x14ac:dyDescent="0.3">
      <c r="C53038" s="227"/>
    </row>
    <row r="53039" spans="3:3" ht="15.6" x14ac:dyDescent="0.3">
      <c r="C53039" s="227"/>
    </row>
    <row r="53040" spans="3:3" ht="15.6" x14ac:dyDescent="0.3">
      <c r="C53040" s="227"/>
    </row>
    <row r="53041" spans="3:3" ht="15.6" x14ac:dyDescent="0.3">
      <c r="C53041" s="227"/>
    </row>
    <row r="53042" spans="3:3" ht="15.6" x14ac:dyDescent="0.3">
      <c r="C53042" s="227"/>
    </row>
    <row r="53043" spans="3:3" ht="15.6" x14ac:dyDescent="0.3">
      <c r="C53043" s="227"/>
    </row>
    <row r="53044" spans="3:3" ht="15.6" x14ac:dyDescent="0.3">
      <c r="C53044" s="227"/>
    </row>
    <row r="53045" spans="3:3" ht="15.6" x14ac:dyDescent="0.3">
      <c r="C53045" s="227"/>
    </row>
    <row r="53046" spans="3:3" ht="15.6" x14ac:dyDescent="0.3">
      <c r="C53046" s="227"/>
    </row>
    <row r="53047" spans="3:3" ht="15.6" x14ac:dyDescent="0.3">
      <c r="C53047" s="227"/>
    </row>
    <row r="53048" spans="3:3" ht="15.6" x14ac:dyDescent="0.3">
      <c r="C53048" s="227"/>
    </row>
    <row r="53049" spans="3:3" ht="15.6" x14ac:dyDescent="0.3">
      <c r="C53049" s="227"/>
    </row>
    <row r="53050" spans="3:3" ht="15.6" x14ac:dyDescent="0.3">
      <c r="C53050" s="227"/>
    </row>
    <row r="53051" spans="3:3" ht="15.6" x14ac:dyDescent="0.3">
      <c r="C53051" s="227"/>
    </row>
    <row r="53052" spans="3:3" ht="15.6" x14ac:dyDescent="0.3">
      <c r="C53052" s="227"/>
    </row>
    <row r="53053" spans="3:3" ht="15.6" x14ac:dyDescent="0.3">
      <c r="C53053" s="227"/>
    </row>
    <row r="53054" spans="3:3" ht="15.6" x14ac:dyDescent="0.3">
      <c r="C53054" s="227"/>
    </row>
    <row r="53055" spans="3:3" ht="15.6" x14ac:dyDescent="0.3">
      <c r="C53055" s="227"/>
    </row>
    <row r="53056" spans="3:3" ht="15.6" x14ac:dyDescent="0.3">
      <c r="C53056" s="227"/>
    </row>
    <row r="53057" spans="3:3" ht="15.6" x14ac:dyDescent="0.3">
      <c r="C53057" s="227"/>
    </row>
    <row r="53058" spans="3:3" ht="15.6" x14ac:dyDescent="0.3">
      <c r="C53058" s="227"/>
    </row>
    <row r="53059" spans="3:3" ht="15.6" x14ac:dyDescent="0.3">
      <c r="C53059" s="227"/>
    </row>
    <row r="53060" spans="3:3" ht="15.6" x14ac:dyDescent="0.3">
      <c r="C53060" s="227"/>
    </row>
    <row r="53061" spans="3:3" ht="15.6" x14ac:dyDescent="0.3">
      <c r="C53061" s="227"/>
    </row>
    <row r="53062" spans="3:3" ht="15.6" x14ac:dyDescent="0.3">
      <c r="C53062" s="227"/>
    </row>
    <row r="53063" spans="3:3" ht="15.6" x14ac:dyDescent="0.3">
      <c r="C53063" s="227"/>
    </row>
    <row r="53064" spans="3:3" ht="15.6" x14ac:dyDescent="0.3">
      <c r="C53064" s="227"/>
    </row>
    <row r="53065" spans="3:3" ht="15.6" x14ac:dyDescent="0.3">
      <c r="C53065" s="227"/>
    </row>
    <row r="53066" spans="3:3" ht="15.6" x14ac:dyDescent="0.3">
      <c r="C53066" s="227"/>
    </row>
    <row r="53067" spans="3:3" ht="15.6" x14ac:dyDescent="0.3">
      <c r="C53067" s="227"/>
    </row>
    <row r="53068" spans="3:3" ht="15.6" x14ac:dyDescent="0.3">
      <c r="C53068" s="227"/>
    </row>
    <row r="53069" spans="3:3" ht="15.6" x14ac:dyDescent="0.3">
      <c r="C53069" s="227"/>
    </row>
    <row r="53070" spans="3:3" ht="15.6" x14ac:dyDescent="0.3">
      <c r="C53070" s="227"/>
    </row>
    <row r="53071" spans="3:3" ht="15.6" x14ac:dyDescent="0.3">
      <c r="C53071" s="227"/>
    </row>
    <row r="53072" spans="3:3" ht="15.6" x14ac:dyDescent="0.3">
      <c r="C53072" s="227"/>
    </row>
    <row r="53073" spans="3:3" ht="15.6" x14ac:dyDescent="0.3">
      <c r="C53073" s="227"/>
    </row>
    <row r="53074" spans="3:3" ht="15.6" x14ac:dyDescent="0.3">
      <c r="C53074" s="227"/>
    </row>
    <row r="53075" spans="3:3" ht="15.6" x14ac:dyDescent="0.3">
      <c r="C53075" s="227"/>
    </row>
    <row r="53076" spans="3:3" ht="15.6" x14ac:dyDescent="0.3">
      <c r="C53076" s="227"/>
    </row>
    <row r="53077" spans="3:3" ht="15.6" x14ac:dyDescent="0.3">
      <c r="C53077" s="227"/>
    </row>
    <row r="53078" spans="3:3" ht="15.6" x14ac:dyDescent="0.3">
      <c r="C53078" s="227"/>
    </row>
    <row r="53079" spans="3:3" ht="15.6" x14ac:dyDescent="0.3">
      <c r="C53079" s="227"/>
    </row>
    <row r="53080" spans="3:3" ht="15.6" x14ac:dyDescent="0.3">
      <c r="C53080" s="227"/>
    </row>
    <row r="53081" spans="3:3" ht="15.6" x14ac:dyDescent="0.3">
      <c r="C53081" s="227"/>
    </row>
    <row r="53082" spans="3:3" ht="15.6" x14ac:dyDescent="0.3">
      <c r="C53082" s="227"/>
    </row>
    <row r="53083" spans="3:3" ht="15.6" x14ac:dyDescent="0.3">
      <c r="C53083" s="227"/>
    </row>
    <row r="53084" spans="3:3" ht="15.6" x14ac:dyDescent="0.3">
      <c r="C53084" s="227"/>
    </row>
    <row r="53085" spans="3:3" ht="15.6" x14ac:dyDescent="0.3">
      <c r="C53085" s="227"/>
    </row>
    <row r="53086" spans="3:3" ht="15.6" x14ac:dyDescent="0.3">
      <c r="C53086" s="227"/>
    </row>
    <row r="53087" spans="3:3" ht="15.6" x14ac:dyDescent="0.3">
      <c r="C53087" s="227"/>
    </row>
    <row r="53088" spans="3:3" ht="15.6" x14ac:dyDescent="0.3">
      <c r="C53088" s="227"/>
    </row>
    <row r="53089" spans="3:3" ht="15.6" x14ac:dyDescent="0.3">
      <c r="C53089" s="227"/>
    </row>
    <row r="53090" spans="3:3" ht="15.6" x14ac:dyDescent="0.3">
      <c r="C53090" s="227"/>
    </row>
    <row r="53091" spans="3:3" ht="15.6" x14ac:dyDescent="0.3">
      <c r="C53091" s="227"/>
    </row>
    <row r="53092" spans="3:3" ht="15.6" x14ac:dyDescent="0.3">
      <c r="C53092" s="227"/>
    </row>
    <row r="53093" spans="3:3" ht="15.6" x14ac:dyDescent="0.3">
      <c r="C53093" s="227"/>
    </row>
    <row r="53094" spans="3:3" ht="15.6" x14ac:dyDescent="0.3">
      <c r="C53094" s="227"/>
    </row>
    <row r="53095" spans="3:3" ht="15.6" x14ac:dyDescent="0.3">
      <c r="C53095" s="227"/>
    </row>
    <row r="53096" spans="3:3" ht="15.6" x14ac:dyDescent="0.3">
      <c r="C53096" s="227"/>
    </row>
    <row r="53097" spans="3:3" ht="15.6" x14ac:dyDescent="0.3">
      <c r="C53097" s="227"/>
    </row>
    <row r="53098" spans="3:3" ht="15.6" x14ac:dyDescent="0.3">
      <c r="C53098" s="227"/>
    </row>
    <row r="53099" spans="3:3" ht="15.6" x14ac:dyDescent="0.3">
      <c r="C53099" s="227"/>
    </row>
    <row r="53100" spans="3:3" ht="15.6" x14ac:dyDescent="0.3">
      <c r="C53100" s="227"/>
    </row>
    <row r="53101" spans="3:3" ht="15.6" x14ac:dyDescent="0.3">
      <c r="C53101" s="227"/>
    </row>
    <row r="53102" spans="3:3" ht="15.6" x14ac:dyDescent="0.3">
      <c r="C53102" s="227"/>
    </row>
    <row r="53103" spans="3:3" ht="15.6" x14ac:dyDescent="0.3">
      <c r="C53103" s="227"/>
    </row>
    <row r="53104" spans="3:3" ht="15.6" x14ac:dyDescent="0.3">
      <c r="C53104" s="227"/>
    </row>
    <row r="53105" spans="3:3" ht="15.6" x14ac:dyDescent="0.3">
      <c r="C53105" s="227"/>
    </row>
    <row r="53106" spans="3:3" ht="15.6" x14ac:dyDescent="0.3">
      <c r="C53106" s="227"/>
    </row>
    <row r="53107" spans="3:3" ht="15.6" x14ac:dyDescent="0.3">
      <c r="C53107" s="227"/>
    </row>
    <row r="53108" spans="3:3" ht="15.6" x14ac:dyDescent="0.3">
      <c r="C53108" s="227"/>
    </row>
    <row r="53109" spans="3:3" ht="15.6" x14ac:dyDescent="0.3">
      <c r="C53109" s="227"/>
    </row>
    <row r="53110" spans="3:3" ht="15.6" x14ac:dyDescent="0.3">
      <c r="C53110" s="227"/>
    </row>
    <row r="53111" spans="3:3" ht="15.6" x14ac:dyDescent="0.3">
      <c r="C53111" s="227"/>
    </row>
    <row r="53112" spans="3:3" ht="15.6" x14ac:dyDescent="0.3">
      <c r="C53112" s="227"/>
    </row>
    <row r="53113" spans="3:3" ht="15.6" x14ac:dyDescent="0.3">
      <c r="C53113" s="227"/>
    </row>
    <row r="53114" spans="3:3" ht="15.6" x14ac:dyDescent="0.3">
      <c r="C53114" s="227"/>
    </row>
    <row r="53115" spans="3:3" ht="15.6" x14ac:dyDescent="0.3">
      <c r="C53115" s="227"/>
    </row>
    <row r="53116" spans="3:3" ht="15.6" x14ac:dyDescent="0.3">
      <c r="C53116" s="227"/>
    </row>
    <row r="53117" spans="3:3" ht="15.6" x14ac:dyDescent="0.3">
      <c r="C53117" s="227"/>
    </row>
    <row r="53118" spans="3:3" ht="15.6" x14ac:dyDescent="0.3">
      <c r="C53118" s="227"/>
    </row>
    <row r="53119" spans="3:3" ht="15.6" x14ac:dyDescent="0.3">
      <c r="C53119" s="227"/>
    </row>
    <row r="53120" spans="3:3" ht="15.6" x14ac:dyDescent="0.3">
      <c r="C53120" s="227"/>
    </row>
    <row r="53121" spans="3:3" ht="15.6" x14ac:dyDescent="0.3">
      <c r="C53121" s="227"/>
    </row>
    <row r="53122" spans="3:3" ht="15.6" x14ac:dyDescent="0.3">
      <c r="C53122" s="227"/>
    </row>
    <row r="53123" spans="3:3" ht="15.6" x14ac:dyDescent="0.3">
      <c r="C53123" s="227"/>
    </row>
    <row r="53124" spans="3:3" ht="15.6" x14ac:dyDescent="0.3">
      <c r="C53124" s="227"/>
    </row>
    <row r="53125" spans="3:3" ht="15.6" x14ac:dyDescent="0.3">
      <c r="C53125" s="227"/>
    </row>
    <row r="53126" spans="3:3" ht="15.6" x14ac:dyDescent="0.3">
      <c r="C53126" s="227"/>
    </row>
    <row r="53127" spans="3:3" ht="15.6" x14ac:dyDescent="0.3">
      <c r="C53127" s="227"/>
    </row>
    <row r="53128" spans="3:3" ht="15.6" x14ac:dyDescent="0.3">
      <c r="C53128" s="227"/>
    </row>
    <row r="53129" spans="3:3" ht="15.6" x14ac:dyDescent="0.3">
      <c r="C53129" s="227"/>
    </row>
    <row r="53130" spans="3:3" ht="15.6" x14ac:dyDescent="0.3">
      <c r="C53130" s="227"/>
    </row>
    <row r="53131" spans="3:3" ht="15.6" x14ac:dyDescent="0.3">
      <c r="C53131" s="227"/>
    </row>
    <row r="53132" spans="3:3" ht="15.6" x14ac:dyDescent="0.3">
      <c r="C53132" s="227"/>
    </row>
    <row r="53133" spans="3:3" ht="15.6" x14ac:dyDescent="0.3">
      <c r="C53133" s="227"/>
    </row>
    <row r="53134" spans="3:3" ht="15.6" x14ac:dyDescent="0.3">
      <c r="C53134" s="227"/>
    </row>
    <row r="53135" spans="3:3" ht="15.6" x14ac:dyDescent="0.3">
      <c r="C53135" s="227"/>
    </row>
    <row r="53136" spans="3:3" ht="15.6" x14ac:dyDescent="0.3">
      <c r="C53136" s="227"/>
    </row>
    <row r="53137" spans="3:3" ht="15.6" x14ac:dyDescent="0.3">
      <c r="C53137" s="227"/>
    </row>
    <row r="53138" spans="3:3" ht="15.6" x14ac:dyDescent="0.3">
      <c r="C53138" s="227"/>
    </row>
    <row r="53139" spans="3:3" ht="15.6" x14ac:dyDescent="0.3">
      <c r="C53139" s="227"/>
    </row>
    <row r="53140" spans="3:3" ht="15.6" x14ac:dyDescent="0.3">
      <c r="C53140" s="227"/>
    </row>
    <row r="53141" spans="3:3" ht="15.6" x14ac:dyDescent="0.3">
      <c r="C53141" s="227"/>
    </row>
    <row r="53142" spans="3:3" ht="15.6" x14ac:dyDescent="0.3">
      <c r="C53142" s="227"/>
    </row>
    <row r="53143" spans="3:3" ht="15.6" x14ac:dyDescent="0.3">
      <c r="C53143" s="227"/>
    </row>
    <row r="53144" spans="3:3" ht="15.6" x14ac:dyDescent="0.3">
      <c r="C53144" s="227"/>
    </row>
    <row r="53145" spans="3:3" ht="15.6" x14ac:dyDescent="0.3">
      <c r="C53145" s="227"/>
    </row>
    <row r="53146" spans="3:3" ht="15.6" x14ac:dyDescent="0.3">
      <c r="C53146" s="227"/>
    </row>
    <row r="53147" spans="3:3" ht="15.6" x14ac:dyDescent="0.3">
      <c r="C53147" s="227"/>
    </row>
    <row r="53148" spans="3:3" ht="15.6" x14ac:dyDescent="0.3">
      <c r="C53148" s="227"/>
    </row>
    <row r="53149" spans="3:3" ht="15.6" x14ac:dyDescent="0.3">
      <c r="C53149" s="227"/>
    </row>
    <row r="53150" spans="3:3" ht="15.6" x14ac:dyDescent="0.3">
      <c r="C53150" s="227"/>
    </row>
    <row r="53151" spans="3:3" ht="15.6" x14ac:dyDescent="0.3">
      <c r="C53151" s="227"/>
    </row>
    <row r="53152" spans="3:3" ht="15.6" x14ac:dyDescent="0.3">
      <c r="C53152" s="227"/>
    </row>
    <row r="53153" spans="3:3" ht="15.6" x14ac:dyDescent="0.3">
      <c r="C53153" s="227"/>
    </row>
    <row r="53154" spans="3:3" ht="15.6" x14ac:dyDescent="0.3">
      <c r="C53154" s="227"/>
    </row>
    <row r="53155" spans="3:3" ht="15.6" x14ac:dyDescent="0.3">
      <c r="C53155" s="227"/>
    </row>
    <row r="53156" spans="3:3" ht="15.6" x14ac:dyDescent="0.3">
      <c r="C53156" s="227"/>
    </row>
    <row r="53157" spans="3:3" ht="15.6" x14ac:dyDescent="0.3">
      <c r="C53157" s="227"/>
    </row>
    <row r="53158" spans="3:3" ht="15.6" x14ac:dyDescent="0.3">
      <c r="C53158" s="227"/>
    </row>
    <row r="53159" spans="3:3" ht="15.6" x14ac:dyDescent="0.3">
      <c r="C53159" s="227"/>
    </row>
    <row r="53160" spans="3:3" ht="15.6" x14ac:dyDescent="0.3">
      <c r="C53160" s="227"/>
    </row>
    <row r="53161" spans="3:3" ht="15.6" x14ac:dyDescent="0.3">
      <c r="C53161" s="227"/>
    </row>
    <row r="53162" spans="3:3" ht="15.6" x14ac:dyDescent="0.3">
      <c r="C53162" s="227"/>
    </row>
    <row r="53163" spans="3:3" ht="15.6" x14ac:dyDescent="0.3">
      <c r="C53163" s="227"/>
    </row>
    <row r="53164" spans="3:3" ht="15.6" x14ac:dyDescent="0.3">
      <c r="C53164" s="227"/>
    </row>
    <row r="53165" spans="3:3" ht="15.6" x14ac:dyDescent="0.3">
      <c r="C53165" s="227"/>
    </row>
    <row r="53166" spans="3:3" ht="15.6" x14ac:dyDescent="0.3">
      <c r="C53166" s="227"/>
    </row>
    <row r="53167" spans="3:3" ht="15.6" x14ac:dyDescent="0.3">
      <c r="C53167" s="227"/>
    </row>
    <row r="53168" spans="3:3" ht="15.6" x14ac:dyDescent="0.3">
      <c r="C53168" s="227"/>
    </row>
    <row r="53169" spans="3:3" ht="15.6" x14ac:dyDescent="0.3">
      <c r="C53169" s="227"/>
    </row>
    <row r="53170" spans="3:3" ht="15.6" x14ac:dyDescent="0.3">
      <c r="C53170" s="227"/>
    </row>
    <row r="53171" spans="3:3" ht="15.6" x14ac:dyDescent="0.3">
      <c r="C53171" s="227"/>
    </row>
    <row r="53172" spans="3:3" ht="15.6" x14ac:dyDescent="0.3">
      <c r="C53172" s="227"/>
    </row>
    <row r="53173" spans="3:3" ht="15.6" x14ac:dyDescent="0.3">
      <c r="C53173" s="227"/>
    </row>
    <row r="53174" spans="3:3" ht="15.6" x14ac:dyDescent="0.3">
      <c r="C53174" s="227"/>
    </row>
    <row r="53175" spans="3:3" ht="15.6" x14ac:dyDescent="0.3">
      <c r="C53175" s="227"/>
    </row>
    <row r="53176" spans="3:3" ht="15.6" x14ac:dyDescent="0.3">
      <c r="C53176" s="227"/>
    </row>
    <row r="53177" spans="3:3" ht="15.6" x14ac:dyDescent="0.3">
      <c r="C53177" s="227"/>
    </row>
    <row r="53178" spans="3:3" ht="15.6" x14ac:dyDescent="0.3">
      <c r="C53178" s="227"/>
    </row>
    <row r="53179" spans="3:3" ht="15.6" x14ac:dyDescent="0.3">
      <c r="C53179" s="227"/>
    </row>
    <row r="53180" spans="3:3" ht="15.6" x14ac:dyDescent="0.3">
      <c r="C53180" s="227"/>
    </row>
    <row r="53181" spans="3:3" ht="15.6" x14ac:dyDescent="0.3">
      <c r="C53181" s="227"/>
    </row>
    <row r="53182" spans="3:3" ht="15.6" x14ac:dyDescent="0.3">
      <c r="C53182" s="227"/>
    </row>
    <row r="53183" spans="3:3" ht="15.6" x14ac:dyDescent="0.3">
      <c r="C53183" s="227"/>
    </row>
    <row r="53184" spans="3:3" ht="15.6" x14ac:dyDescent="0.3">
      <c r="C53184" s="227"/>
    </row>
    <row r="53185" spans="3:3" ht="15.6" x14ac:dyDescent="0.3">
      <c r="C53185" s="227"/>
    </row>
    <row r="53186" spans="3:3" ht="15.6" x14ac:dyDescent="0.3">
      <c r="C53186" s="227"/>
    </row>
    <row r="53187" spans="3:3" ht="15.6" x14ac:dyDescent="0.3">
      <c r="C53187" s="227"/>
    </row>
    <row r="53188" spans="3:3" ht="15.6" x14ac:dyDescent="0.3">
      <c r="C53188" s="227"/>
    </row>
    <row r="53189" spans="3:3" ht="15.6" x14ac:dyDescent="0.3">
      <c r="C53189" s="227"/>
    </row>
    <row r="53190" spans="3:3" ht="15.6" x14ac:dyDescent="0.3">
      <c r="C53190" s="227"/>
    </row>
    <row r="53191" spans="3:3" ht="15.6" x14ac:dyDescent="0.3">
      <c r="C53191" s="227"/>
    </row>
    <row r="53192" spans="3:3" ht="15.6" x14ac:dyDescent="0.3">
      <c r="C53192" s="227"/>
    </row>
    <row r="53193" spans="3:3" ht="15.6" x14ac:dyDescent="0.3">
      <c r="C53193" s="227"/>
    </row>
    <row r="53194" spans="3:3" ht="15.6" x14ac:dyDescent="0.3">
      <c r="C53194" s="227"/>
    </row>
    <row r="53195" spans="3:3" ht="15.6" x14ac:dyDescent="0.3">
      <c r="C53195" s="227"/>
    </row>
    <row r="53196" spans="3:3" ht="15.6" x14ac:dyDescent="0.3">
      <c r="C53196" s="227"/>
    </row>
    <row r="53197" spans="3:3" ht="15.6" x14ac:dyDescent="0.3">
      <c r="C53197" s="227"/>
    </row>
    <row r="53198" spans="3:3" ht="15.6" x14ac:dyDescent="0.3">
      <c r="C53198" s="227"/>
    </row>
    <row r="53199" spans="3:3" ht="15.6" x14ac:dyDescent="0.3">
      <c r="C53199" s="227"/>
    </row>
    <row r="53200" spans="3:3" ht="15.6" x14ac:dyDescent="0.3">
      <c r="C53200" s="227"/>
    </row>
    <row r="53201" spans="3:3" ht="15.6" x14ac:dyDescent="0.3">
      <c r="C53201" s="227"/>
    </row>
    <row r="53202" spans="3:3" ht="15.6" x14ac:dyDescent="0.3">
      <c r="C53202" s="227"/>
    </row>
    <row r="53203" spans="3:3" ht="15.6" x14ac:dyDescent="0.3">
      <c r="C53203" s="227"/>
    </row>
    <row r="53204" spans="3:3" ht="15.6" x14ac:dyDescent="0.3">
      <c r="C53204" s="227"/>
    </row>
    <row r="53205" spans="3:3" ht="15.6" x14ac:dyDescent="0.3">
      <c r="C53205" s="227"/>
    </row>
    <row r="53206" spans="3:3" ht="15.6" x14ac:dyDescent="0.3">
      <c r="C53206" s="227"/>
    </row>
    <row r="53207" spans="3:3" ht="15.6" x14ac:dyDescent="0.3">
      <c r="C53207" s="227"/>
    </row>
    <row r="53208" spans="3:3" ht="15.6" x14ac:dyDescent="0.3">
      <c r="C53208" s="227"/>
    </row>
    <row r="53209" spans="3:3" ht="15.6" x14ac:dyDescent="0.3">
      <c r="C53209" s="227"/>
    </row>
    <row r="53210" spans="3:3" ht="15.6" x14ac:dyDescent="0.3">
      <c r="C53210" s="227"/>
    </row>
    <row r="53211" spans="3:3" ht="15.6" x14ac:dyDescent="0.3">
      <c r="C53211" s="227"/>
    </row>
    <row r="53212" spans="3:3" ht="15.6" x14ac:dyDescent="0.3">
      <c r="C53212" s="227"/>
    </row>
    <row r="53213" spans="3:3" ht="15.6" x14ac:dyDescent="0.3">
      <c r="C53213" s="227"/>
    </row>
    <row r="53214" spans="3:3" ht="15.6" x14ac:dyDescent="0.3">
      <c r="C53214" s="227"/>
    </row>
    <row r="53215" spans="3:3" ht="15.6" x14ac:dyDescent="0.3">
      <c r="C53215" s="227"/>
    </row>
    <row r="53216" spans="3:3" ht="15.6" x14ac:dyDescent="0.3">
      <c r="C53216" s="227"/>
    </row>
    <row r="53217" spans="3:3" ht="15.6" x14ac:dyDescent="0.3">
      <c r="C53217" s="227"/>
    </row>
    <row r="53218" spans="3:3" ht="15.6" x14ac:dyDescent="0.3">
      <c r="C53218" s="227"/>
    </row>
    <row r="53219" spans="3:3" ht="15.6" x14ac:dyDescent="0.3">
      <c r="C53219" s="227"/>
    </row>
    <row r="53220" spans="3:3" ht="15.6" x14ac:dyDescent="0.3">
      <c r="C53220" s="227"/>
    </row>
    <row r="53221" spans="3:3" ht="15.6" x14ac:dyDescent="0.3">
      <c r="C53221" s="227"/>
    </row>
    <row r="53222" spans="3:3" ht="15.6" x14ac:dyDescent="0.3">
      <c r="C53222" s="227"/>
    </row>
    <row r="53223" spans="3:3" ht="15.6" x14ac:dyDescent="0.3">
      <c r="C53223" s="227"/>
    </row>
    <row r="53224" spans="3:3" ht="15.6" x14ac:dyDescent="0.3">
      <c r="C53224" s="227"/>
    </row>
    <row r="53225" spans="3:3" ht="15.6" x14ac:dyDescent="0.3">
      <c r="C53225" s="227"/>
    </row>
    <row r="53226" spans="3:3" ht="15.6" x14ac:dyDescent="0.3">
      <c r="C53226" s="227"/>
    </row>
    <row r="53227" spans="3:3" ht="15.6" x14ac:dyDescent="0.3">
      <c r="C53227" s="227"/>
    </row>
    <row r="53228" spans="3:3" ht="15.6" x14ac:dyDescent="0.3">
      <c r="C53228" s="227"/>
    </row>
    <row r="53229" spans="3:3" ht="15.6" x14ac:dyDescent="0.3">
      <c r="C53229" s="227"/>
    </row>
    <row r="53230" spans="3:3" ht="15.6" x14ac:dyDescent="0.3">
      <c r="C53230" s="227"/>
    </row>
    <row r="53231" spans="3:3" ht="15.6" x14ac:dyDescent="0.3">
      <c r="C53231" s="227"/>
    </row>
    <row r="53232" spans="3:3" ht="15.6" x14ac:dyDescent="0.3">
      <c r="C53232" s="227"/>
    </row>
    <row r="53233" spans="3:3" ht="15.6" x14ac:dyDescent="0.3">
      <c r="C53233" s="227"/>
    </row>
    <row r="53234" spans="3:3" ht="15.6" x14ac:dyDescent="0.3">
      <c r="C53234" s="227"/>
    </row>
    <row r="53235" spans="3:3" ht="15.6" x14ac:dyDescent="0.3">
      <c r="C53235" s="227"/>
    </row>
    <row r="53236" spans="3:3" ht="15.6" x14ac:dyDescent="0.3">
      <c r="C53236" s="227"/>
    </row>
    <row r="53237" spans="3:3" ht="15.6" x14ac:dyDescent="0.3">
      <c r="C53237" s="227"/>
    </row>
    <row r="53238" spans="3:3" ht="15.6" x14ac:dyDescent="0.3">
      <c r="C53238" s="227"/>
    </row>
    <row r="53239" spans="3:3" ht="15.6" x14ac:dyDescent="0.3">
      <c r="C53239" s="227"/>
    </row>
    <row r="53240" spans="3:3" ht="15.6" x14ac:dyDescent="0.3">
      <c r="C53240" s="227"/>
    </row>
    <row r="53241" spans="3:3" ht="15.6" x14ac:dyDescent="0.3">
      <c r="C53241" s="227"/>
    </row>
    <row r="53242" spans="3:3" ht="15.6" x14ac:dyDescent="0.3">
      <c r="C53242" s="227"/>
    </row>
    <row r="53243" spans="3:3" ht="15.6" x14ac:dyDescent="0.3">
      <c r="C53243" s="227"/>
    </row>
    <row r="53244" spans="3:3" ht="15.6" x14ac:dyDescent="0.3">
      <c r="C53244" s="227"/>
    </row>
    <row r="53245" spans="3:3" ht="15.6" x14ac:dyDescent="0.3">
      <c r="C53245" s="227"/>
    </row>
    <row r="53246" spans="3:3" ht="15.6" x14ac:dyDescent="0.3">
      <c r="C53246" s="227"/>
    </row>
    <row r="53247" spans="3:3" ht="15.6" x14ac:dyDescent="0.3">
      <c r="C53247" s="227"/>
    </row>
    <row r="53248" spans="3:3" ht="15.6" x14ac:dyDescent="0.3">
      <c r="C53248" s="227"/>
    </row>
    <row r="53249" spans="3:3" ht="15.6" x14ac:dyDescent="0.3">
      <c r="C53249" s="227"/>
    </row>
    <row r="53250" spans="3:3" ht="15.6" x14ac:dyDescent="0.3">
      <c r="C53250" s="227"/>
    </row>
    <row r="53251" spans="3:3" ht="15.6" x14ac:dyDescent="0.3">
      <c r="C53251" s="227"/>
    </row>
    <row r="53252" spans="3:3" ht="15.6" x14ac:dyDescent="0.3">
      <c r="C53252" s="227"/>
    </row>
    <row r="53253" spans="3:3" ht="15.6" x14ac:dyDescent="0.3">
      <c r="C53253" s="227"/>
    </row>
    <row r="53254" spans="3:3" ht="15.6" x14ac:dyDescent="0.3">
      <c r="C53254" s="227"/>
    </row>
    <row r="53255" spans="3:3" ht="15.6" x14ac:dyDescent="0.3">
      <c r="C53255" s="227"/>
    </row>
    <row r="53256" spans="3:3" ht="15.6" x14ac:dyDescent="0.3">
      <c r="C53256" s="227"/>
    </row>
    <row r="53257" spans="3:3" ht="15.6" x14ac:dyDescent="0.3">
      <c r="C53257" s="227"/>
    </row>
    <row r="53258" spans="3:3" ht="15.6" x14ac:dyDescent="0.3">
      <c r="C53258" s="227"/>
    </row>
    <row r="53259" spans="3:3" ht="15.6" x14ac:dyDescent="0.3">
      <c r="C53259" s="227"/>
    </row>
    <row r="53260" spans="3:3" ht="15.6" x14ac:dyDescent="0.3">
      <c r="C53260" s="227"/>
    </row>
    <row r="53261" spans="3:3" ht="15.6" x14ac:dyDescent="0.3">
      <c r="C53261" s="227"/>
    </row>
    <row r="53262" spans="3:3" ht="15.6" x14ac:dyDescent="0.3">
      <c r="C53262" s="227"/>
    </row>
    <row r="53263" spans="3:3" ht="15.6" x14ac:dyDescent="0.3">
      <c r="C53263" s="227"/>
    </row>
    <row r="53264" spans="3:3" ht="15.6" x14ac:dyDescent="0.3">
      <c r="C53264" s="227"/>
    </row>
    <row r="53265" spans="3:3" ht="15.6" x14ac:dyDescent="0.3">
      <c r="C53265" s="227"/>
    </row>
    <row r="53266" spans="3:3" ht="15.6" x14ac:dyDescent="0.3">
      <c r="C53266" s="227"/>
    </row>
    <row r="53267" spans="3:3" ht="15.6" x14ac:dyDescent="0.3">
      <c r="C53267" s="227"/>
    </row>
    <row r="53268" spans="3:3" ht="15.6" x14ac:dyDescent="0.3">
      <c r="C53268" s="227"/>
    </row>
    <row r="53269" spans="3:3" ht="15.6" x14ac:dyDescent="0.3">
      <c r="C53269" s="227"/>
    </row>
    <row r="53270" spans="3:3" ht="15.6" x14ac:dyDescent="0.3">
      <c r="C53270" s="227"/>
    </row>
    <row r="53271" spans="3:3" ht="15.6" x14ac:dyDescent="0.3">
      <c r="C53271" s="227"/>
    </row>
    <row r="53272" spans="3:3" ht="15.6" x14ac:dyDescent="0.3">
      <c r="C53272" s="227"/>
    </row>
    <row r="53273" spans="3:3" ht="15.6" x14ac:dyDescent="0.3">
      <c r="C53273" s="227"/>
    </row>
    <row r="53274" spans="3:3" ht="15.6" x14ac:dyDescent="0.3">
      <c r="C53274" s="227"/>
    </row>
    <row r="53275" spans="3:3" ht="15.6" x14ac:dyDescent="0.3">
      <c r="C53275" s="227"/>
    </row>
    <row r="53276" spans="3:3" ht="15.6" x14ac:dyDescent="0.3">
      <c r="C53276" s="227"/>
    </row>
    <row r="53277" spans="3:3" ht="15.6" x14ac:dyDescent="0.3">
      <c r="C53277" s="227"/>
    </row>
    <row r="53278" spans="3:3" ht="15.6" x14ac:dyDescent="0.3">
      <c r="C53278" s="227"/>
    </row>
    <row r="53279" spans="3:3" ht="15.6" x14ac:dyDescent="0.3">
      <c r="C53279" s="227"/>
    </row>
    <row r="53280" spans="3:3" ht="15.6" x14ac:dyDescent="0.3">
      <c r="C53280" s="227"/>
    </row>
    <row r="53281" spans="3:3" ht="15.6" x14ac:dyDescent="0.3">
      <c r="C53281" s="227"/>
    </row>
    <row r="53282" spans="3:3" ht="15.6" x14ac:dyDescent="0.3">
      <c r="C53282" s="227"/>
    </row>
    <row r="53283" spans="3:3" ht="15.6" x14ac:dyDescent="0.3">
      <c r="C53283" s="227"/>
    </row>
    <row r="53284" spans="3:3" ht="15.6" x14ac:dyDescent="0.3">
      <c r="C53284" s="227"/>
    </row>
    <row r="53285" spans="3:3" ht="15.6" x14ac:dyDescent="0.3">
      <c r="C53285" s="227"/>
    </row>
    <row r="53286" spans="3:3" ht="15.6" x14ac:dyDescent="0.3">
      <c r="C53286" s="227"/>
    </row>
    <row r="53287" spans="3:3" ht="15.6" x14ac:dyDescent="0.3">
      <c r="C53287" s="227"/>
    </row>
    <row r="53288" spans="3:3" ht="15.6" x14ac:dyDescent="0.3">
      <c r="C53288" s="227"/>
    </row>
    <row r="53289" spans="3:3" ht="15.6" x14ac:dyDescent="0.3">
      <c r="C53289" s="227"/>
    </row>
    <row r="53290" spans="3:3" ht="15.6" x14ac:dyDescent="0.3">
      <c r="C53290" s="227"/>
    </row>
    <row r="53291" spans="3:3" ht="15.6" x14ac:dyDescent="0.3">
      <c r="C53291" s="227"/>
    </row>
    <row r="53292" spans="3:3" ht="15.6" x14ac:dyDescent="0.3">
      <c r="C53292" s="227"/>
    </row>
    <row r="53293" spans="3:3" ht="15.6" x14ac:dyDescent="0.3">
      <c r="C53293" s="227"/>
    </row>
    <row r="53294" spans="3:3" ht="15.6" x14ac:dyDescent="0.3">
      <c r="C53294" s="227"/>
    </row>
    <row r="53295" spans="3:3" ht="15.6" x14ac:dyDescent="0.3">
      <c r="C53295" s="227"/>
    </row>
    <row r="53296" spans="3:3" ht="15.6" x14ac:dyDescent="0.3">
      <c r="C53296" s="227"/>
    </row>
    <row r="53297" spans="3:3" ht="15.6" x14ac:dyDescent="0.3">
      <c r="C53297" s="227"/>
    </row>
    <row r="53298" spans="3:3" ht="15.6" x14ac:dyDescent="0.3">
      <c r="C53298" s="227"/>
    </row>
    <row r="53299" spans="3:3" ht="15.6" x14ac:dyDescent="0.3">
      <c r="C53299" s="227"/>
    </row>
    <row r="53300" spans="3:3" ht="15.6" x14ac:dyDescent="0.3">
      <c r="C53300" s="227"/>
    </row>
    <row r="53301" spans="3:3" ht="15.6" x14ac:dyDescent="0.3">
      <c r="C53301" s="227"/>
    </row>
    <row r="53302" spans="3:3" ht="15.6" x14ac:dyDescent="0.3">
      <c r="C53302" s="227"/>
    </row>
    <row r="53303" spans="3:3" ht="15.6" x14ac:dyDescent="0.3">
      <c r="C53303" s="227"/>
    </row>
    <row r="53304" spans="3:3" ht="15.6" x14ac:dyDescent="0.3">
      <c r="C53304" s="227"/>
    </row>
    <row r="53305" spans="3:3" ht="15.6" x14ac:dyDescent="0.3">
      <c r="C53305" s="227"/>
    </row>
    <row r="53306" spans="3:3" ht="15.6" x14ac:dyDescent="0.3">
      <c r="C53306" s="227"/>
    </row>
    <row r="53307" spans="3:3" ht="15.6" x14ac:dyDescent="0.3">
      <c r="C53307" s="227"/>
    </row>
    <row r="53308" spans="3:3" ht="15.6" x14ac:dyDescent="0.3">
      <c r="C53308" s="227"/>
    </row>
    <row r="53309" spans="3:3" ht="15.6" x14ac:dyDescent="0.3">
      <c r="C53309" s="227"/>
    </row>
    <row r="53310" spans="3:3" ht="15.6" x14ac:dyDescent="0.3">
      <c r="C53310" s="227"/>
    </row>
    <row r="53311" spans="3:3" ht="15.6" x14ac:dyDescent="0.3">
      <c r="C53311" s="227"/>
    </row>
    <row r="53312" spans="3:3" ht="15.6" x14ac:dyDescent="0.3">
      <c r="C53312" s="227"/>
    </row>
    <row r="53313" spans="3:3" ht="15.6" x14ac:dyDescent="0.3">
      <c r="C53313" s="227"/>
    </row>
    <row r="53314" spans="3:3" ht="15.6" x14ac:dyDescent="0.3">
      <c r="C53314" s="227"/>
    </row>
    <row r="53315" spans="3:3" ht="15.6" x14ac:dyDescent="0.3">
      <c r="C53315" s="227"/>
    </row>
    <row r="53316" spans="3:3" ht="15.6" x14ac:dyDescent="0.3">
      <c r="C53316" s="227"/>
    </row>
    <row r="53317" spans="3:3" ht="15.6" x14ac:dyDescent="0.3">
      <c r="C53317" s="227"/>
    </row>
    <row r="53318" spans="3:3" ht="15.6" x14ac:dyDescent="0.3">
      <c r="C53318" s="227"/>
    </row>
    <row r="53319" spans="3:3" ht="15.6" x14ac:dyDescent="0.3">
      <c r="C53319" s="227"/>
    </row>
    <row r="53320" spans="3:3" ht="15.6" x14ac:dyDescent="0.3">
      <c r="C53320" s="227"/>
    </row>
    <row r="53321" spans="3:3" ht="15.6" x14ac:dyDescent="0.3">
      <c r="C53321" s="227"/>
    </row>
    <row r="53322" spans="3:3" ht="15.6" x14ac:dyDescent="0.3">
      <c r="C53322" s="227"/>
    </row>
    <row r="53323" spans="3:3" ht="15.6" x14ac:dyDescent="0.3">
      <c r="C53323" s="227"/>
    </row>
    <row r="53324" spans="3:3" ht="15.6" x14ac:dyDescent="0.3">
      <c r="C53324" s="227"/>
    </row>
    <row r="53325" spans="3:3" ht="15.6" x14ac:dyDescent="0.3">
      <c r="C53325" s="227"/>
    </row>
    <row r="53326" spans="3:3" ht="15.6" x14ac:dyDescent="0.3">
      <c r="C53326" s="227"/>
    </row>
    <row r="53327" spans="3:3" ht="15.6" x14ac:dyDescent="0.3">
      <c r="C53327" s="227"/>
    </row>
    <row r="53328" spans="3:3" ht="15.6" x14ac:dyDescent="0.3">
      <c r="C53328" s="227"/>
    </row>
    <row r="53329" spans="3:3" ht="15.6" x14ac:dyDescent="0.3">
      <c r="C53329" s="227"/>
    </row>
    <row r="53330" spans="3:3" ht="15.6" x14ac:dyDescent="0.3">
      <c r="C53330" s="227"/>
    </row>
    <row r="53331" spans="3:3" ht="15.6" x14ac:dyDescent="0.3">
      <c r="C53331" s="227"/>
    </row>
    <row r="53332" spans="3:3" ht="15.6" x14ac:dyDescent="0.3">
      <c r="C53332" s="227"/>
    </row>
    <row r="53333" spans="3:3" ht="15.6" x14ac:dyDescent="0.3">
      <c r="C53333" s="227"/>
    </row>
    <row r="53334" spans="3:3" ht="15.6" x14ac:dyDescent="0.3">
      <c r="C53334" s="227"/>
    </row>
    <row r="53335" spans="3:3" ht="15.6" x14ac:dyDescent="0.3">
      <c r="C53335" s="227"/>
    </row>
    <row r="53336" spans="3:3" ht="15.6" x14ac:dyDescent="0.3">
      <c r="C53336" s="227"/>
    </row>
    <row r="53337" spans="3:3" ht="15.6" x14ac:dyDescent="0.3">
      <c r="C53337" s="227"/>
    </row>
    <row r="53338" spans="3:3" ht="15.6" x14ac:dyDescent="0.3">
      <c r="C53338" s="227"/>
    </row>
    <row r="53339" spans="3:3" ht="15.6" x14ac:dyDescent="0.3">
      <c r="C53339" s="227"/>
    </row>
    <row r="53340" spans="3:3" ht="15.6" x14ac:dyDescent="0.3">
      <c r="C53340" s="227"/>
    </row>
    <row r="53341" spans="3:3" ht="15.6" x14ac:dyDescent="0.3">
      <c r="C53341" s="227"/>
    </row>
    <row r="53342" spans="3:3" ht="15.6" x14ac:dyDescent="0.3">
      <c r="C53342" s="227"/>
    </row>
    <row r="53343" spans="3:3" ht="15.6" x14ac:dyDescent="0.3">
      <c r="C53343" s="227"/>
    </row>
    <row r="53344" spans="3:3" ht="15.6" x14ac:dyDescent="0.3">
      <c r="C53344" s="227"/>
    </row>
    <row r="53345" spans="3:3" ht="15.6" x14ac:dyDescent="0.3">
      <c r="C53345" s="227"/>
    </row>
    <row r="53346" spans="3:3" ht="15.6" x14ac:dyDescent="0.3">
      <c r="C53346" s="227"/>
    </row>
    <row r="53347" spans="3:3" ht="15.6" x14ac:dyDescent="0.3">
      <c r="C53347" s="227"/>
    </row>
    <row r="53348" spans="3:3" ht="15.6" x14ac:dyDescent="0.3">
      <c r="C53348" s="227"/>
    </row>
    <row r="53349" spans="3:3" ht="15.6" x14ac:dyDescent="0.3">
      <c r="C53349" s="227"/>
    </row>
    <row r="53350" spans="3:3" ht="15.6" x14ac:dyDescent="0.3">
      <c r="C53350" s="227"/>
    </row>
    <row r="53351" spans="3:3" ht="15.6" x14ac:dyDescent="0.3">
      <c r="C53351" s="227"/>
    </row>
    <row r="53352" spans="3:3" ht="15.6" x14ac:dyDescent="0.3">
      <c r="C53352" s="227"/>
    </row>
    <row r="53353" spans="3:3" ht="15.6" x14ac:dyDescent="0.3">
      <c r="C53353" s="227"/>
    </row>
    <row r="53354" spans="3:3" ht="15.6" x14ac:dyDescent="0.3">
      <c r="C53354" s="227"/>
    </row>
    <row r="53355" spans="3:3" ht="15.6" x14ac:dyDescent="0.3">
      <c r="C53355" s="227"/>
    </row>
    <row r="53356" spans="3:3" ht="15.6" x14ac:dyDescent="0.3">
      <c r="C53356" s="227"/>
    </row>
    <row r="53357" spans="3:3" ht="15.6" x14ac:dyDescent="0.3">
      <c r="C53357" s="227"/>
    </row>
    <row r="53358" spans="3:3" ht="15.6" x14ac:dyDescent="0.3">
      <c r="C53358" s="227"/>
    </row>
    <row r="53359" spans="3:3" ht="15.6" x14ac:dyDescent="0.3">
      <c r="C53359" s="227"/>
    </row>
    <row r="53360" spans="3:3" ht="15.6" x14ac:dyDescent="0.3">
      <c r="C53360" s="227"/>
    </row>
    <row r="53361" spans="3:3" ht="15.6" x14ac:dyDescent="0.3">
      <c r="C53361" s="227"/>
    </row>
    <row r="53362" spans="3:3" ht="15.6" x14ac:dyDescent="0.3">
      <c r="C53362" s="227"/>
    </row>
    <row r="53363" spans="3:3" ht="15.6" x14ac:dyDescent="0.3">
      <c r="C53363" s="227"/>
    </row>
    <row r="53364" spans="3:3" ht="15.6" x14ac:dyDescent="0.3">
      <c r="C53364" s="227"/>
    </row>
    <row r="53365" spans="3:3" ht="15.6" x14ac:dyDescent="0.3">
      <c r="C53365" s="227"/>
    </row>
    <row r="53366" spans="3:3" ht="15.6" x14ac:dyDescent="0.3">
      <c r="C53366" s="227"/>
    </row>
    <row r="53367" spans="3:3" ht="15.6" x14ac:dyDescent="0.3">
      <c r="C53367" s="227"/>
    </row>
    <row r="53368" spans="3:3" ht="15.6" x14ac:dyDescent="0.3">
      <c r="C53368" s="227"/>
    </row>
    <row r="53369" spans="3:3" ht="15.6" x14ac:dyDescent="0.3">
      <c r="C53369" s="227"/>
    </row>
    <row r="53370" spans="3:3" ht="15.6" x14ac:dyDescent="0.3">
      <c r="C53370" s="227"/>
    </row>
    <row r="53371" spans="3:3" ht="15.6" x14ac:dyDescent="0.3">
      <c r="C53371" s="227"/>
    </row>
    <row r="53372" spans="3:3" ht="15.6" x14ac:dyDescent="0.3">
      <c r="C53372" s="227"/>
    </row>
    <row r="53373" spans="3:3" ht="15.6" x14ac:dyDescent="0.3">
      <c r="C53373" s="227"/>
    </row>
    <row r="53374" spans="3:3" ht="15.6" x14ac:dyDescent="0.3">
      <c r="C53374" s="227"/>
    </row>
    <row r="53375" spans="3:3" ht="15.6" x14ac:dyDescent="0.3">
      <c r="C53375" s="227"/>
    </row>
    <row r="53376" spans="3:3" ht="15.6" x14ac:dyDescent="0.3">
      <c r="C53376" s="227"/>
    </row>
    <row r="53377" spans="3:3" ht="15.6" x14ac:dyDescent="0.3">
      <c r="C53377" s="227"/>
    </row>
    <row r="53378" spans="3:3" ht="15.6" x14ac:dyDescent="0.3">
      <c r="C53378" s="227"/>
    </row>
    <row r="53379" spans="3:3" ht="15.6" x14ac:dyDescent="0.3">
      <c r="C53379" s="227"/>
    </row>
    <row r="53380" spans="3:3" ht="15.6" x14ac:dyDescent="0.3">
      <c r="C53380" s="227"/>
    </row>
    <row r="53381" spans="3:3" ht="15.6" x14ac:dyDescent="0.3">
      <c r="C53381" s="227"/>
    </row>
    <row r="53382" spans="3:3" ht="15.6" x14ac:dyDescent="0.3">
      <c r="C53382" s="227"/>
    </row>
    <row r="53383" spans="3:3" ht="15.6" x14ac:dyDescent="0.3">
      <c r="C53383" s="227"/>
    </row>
    <row r="53384" spans="3:3" ht="15.6" x14ac:dyDescent="0.3">
      <c r="C53384" s="227"/>
    </row>
    <row r="53385" spans="3:3" ht="15.6" x14ac:dyDescent="0.3">
      <c r="C53385" s="227"/>
    </row>
    <row r="53386" spans="3:3" ht="15.6" x14ac:dyDescent="0.3">
      <c r="C53386" s="227"/>
    </row>
    <row r="53387" spans="3:3" ht="15.6" x14ac:dyDescent="0.3">
      <c r="C53387" s="227"/>
    </row>
    <row r="53388" spans="3:3" ht="15.6" x14ac:dyDescent="0.3">
      <c r="C53388" s="227"/>
    </row>
    <row r="53389" spans="3:3" ht="15.6" x14ac:dyDescent="0.3">
      <c r="C53389" s="227"/>
    </row>
    <row r="53390" spans="3:3" ht="15.6" x14ac:dyDescent="0.3">
      <c r="C53390" s="227"/>
    </row>
    <row r="53391" spans="3:3" ht="15.6" x14ac:dyDescent="0.3">
      <c r="C53391" s="227"/>
    </row>
    <row r="53392" spans="3:3" ht="15.6" x14ac:dyDescent="0.3">
      <c r="C53392" s="227"/>
    </row>
    <row r="53393" spans="3:3" ht="15.6" x14ac:dyDescent="0.3">
      <c r="C53393" s="227"/>
    </row>
    <row r="53394" spans="3:3" ht="15.6" x14ac:dyDescent="0.3">
      <c r="C53394" s="227"/>
    </row>
    <row r="53395" spans="3:3" ht="15.6" x14ac:dyDescent="0.3">
      <c r="C53395" s="227"/>
    </row>
    <row r="53396" spans="3:3" ht="15.6" x14ac:dyDescent="0.3">
      <c r="C53396" s="227"/>
    </row>
    <row r="53397" spans="3:3" ht="15.6" x14ac:dyDescent="0.3">
      <c r="C53397" s="227"/>
    </row>
    <row r="53398" spans="3:3" ht="15.6" x14ac:dyDescent="0.3">
      <c r="C53398" s="227"/>
    </row>
    <row r="53399" spans="3:3" ht="15.6" x14ac:dyDescent="0.3">
      <c r="C53399" s="227"/>
    </row>
    <row r="53400" spans="3:3" ht="15.6" x14ac:dyDescent="0.3">
      <c r="C53400" s="227"/>
    </row>
    <row r="53401" spans="3:3" ht="15.6" x14ac:dyDescent="0.3">
      <c r="C53401" s="227"/>
    </row>
    <row r="53402" spans="3:3" ht="15.6" x14ac:dyDescent="0.3">
      <c r="C53402" s="227"/>
    </row>
    <row r="53403" spans="3:3" ht="15.6" x14ac:dyDescent="0.3">
      <c r="C53403" s="227"/>
    </row>
    <row r="53404" spans="3:3" ht="15.6" x14ac:dyDescent="0.3">
      <c r="C53404" s="227"/>
    </row>
    <row r="53405" spans="3:3" ht="15.6" x14ac:dyDescent="0.3">
      <c r="C53405" s="227"/>
    </row>
    <row r="53406" spans="3:3" ht="15.6" x14ac:dyDescent="0.3">
      <c r="C53406" s="227"/>
    </row>
    <row r="53407" spans="3:3" ht="15.6" x14ac:dyDescent="0.3">
      <c r="C53407" s="227"/>
    </row>
    <row r="53408" spans="3:3" ht="15.6" x14ac:dyDescent="0.3">
      <c r="C53408" s="227"/>
    </row>
    <row r="53409" spans="3:3" ht="15.6" x14ac:dyDescent="0.3">
      <c r="C53409" s="227"/>
    </row>
    <row r="53410" spans="3:3" ht="15.6" x14ac:dyDescent="0.3">
      <c r="C53410" s="227"/>
    </row>
    <row r="53411" spans="3:3" ht="15.6" x14ac:dyDescent="0.3">
      <c r="C53411" s="227"/>
    </row>
    <row r="53412" spans="3:3" ht="15.6" x14ac:dyDescent="0.3">
      <c r="C53412" s="227"/>
    </row>
    <row r="53413" spans="3:3" ht="15.6" x14ac:dyDescent="0.3">
      <c r="C53413" s="227"/>
    </row>
    <row r="53414" spans="3:3" ht="15.6" x14ac:dyDescent="0.3">
      <c r="C53414" s="227"/>
    </row>
    <row r="53415" spans="3:3" ht="15.6" x14ac:dyDescent="0.3">
      <c r="C53415" s="227"/>
    </row>
    <row r="53416" spans="3:3" ht="15.6" x14ac:dyDescent="0.3">
      <c r="C53416" s="227"/>
    </row>
    <row r="53417" spans="3:3" ht="15.6" x14ac:dyDescent="0.3">
      <c r="C53417" s="227"/>
    </row>
    <row r="53418" spans="3:3" ht="15.6" x14ac:dyDescent="0.3">
      <c r="C53418" s="227"/>
    </row>
    <row r="53419" spans="3:3" ht="15.6" x14ac:dyDescent="0.3">
      <c r="C53419" s="227"/>
    </row>
    <row r="53420" spans="3:3" ht="15.6" x14ac:dyDescent="0.3">
      <c r="C53420" s="227"/>
    </row>
    <row r="53421" spans="3:3" ht="15.6" x14ac:dyDescent="0.3">
      <c r="C53421" s="227"/>
    </row>
    <row r="53422" spans="3:3" ht="15.6" x14ac:dyDescent="0.3">
      <c r="C53422" s="227"/>
    </row>
    <row r="53423" spans="3:3" ht="15.6" x14ac:dyDescent="0.3">
      <c r="C53423" s="227"/>
    </row>
    <row r="53424" spans="3:3" ht="15.6" x14ac:dyDescent="0.3">
      <c r="C53424" s="227"/>
    </row>
    <row r="53425" spans="3:3" ht="15.6" x14ac:dyDescent="0.3">
      <c r="C53425" s="227"/>
    </row>
    <row r="53426" spans="3:3" ht="15.6" x14ac:dyDescent="0.3">
      <c r="C53426" s="227"/>
    </row>
    <row r="53427" spans="3:3" ht="15.6" x14ac:dyDescent="0.3">
      <c r="C53427" s="227"/>
    </row>
    <row r="53428" spans="3:3" ht="15.6" x14ac:dyDescent="0.3">
      <c r="C53428" s="227"/>
    </row>
    <row r="53429" spans="3:3" ht="15.6" x14ac:dyDescent="0.3">
      <c r="C53429" s="227"/>
    </row>
    <row r="53430" spans="3:3" ht="15.6" x14ac:dyDescent="0.3">
      <c r="C53430" s="227"/>
    </row>
    <row r="53431" spans="3:3" ht="15.6" x14ac:dyDescent="0.3">
      <c r="C53431" s="227"/>
    </row>
    <row r="53432" spans="3:3" ht="15.6" x14ac:dyDescent="0.3">
      <c r="C53432" s="227"/>
    </row>
    <row r="53433" spans="3:3" ht="15.6" x14ac:dyDescent="0.3">
      <c r="C53433" s="227"/>
    </row>
    <row r="53434" spans="3:3" ht="15.6" x14ac:dyDescent="0.3">
      <c r="C53434" s="227"/>
    </row>
    <row r="53435" spans="3:3" ht="15.6" x14ac:dyDescent="0.3">
      <c r="C53435" s="227"/>
    </row>
    <row r="53436" spans="3:3" ht="15.6" x14ac:dyDescent="0.3">
      <c r="C53436" s="227"/>
    </row>
    <row r="53437" spans="3:3" ht="15.6" x14ac:dyDescent="0.3">
      <c r="C53437" s="227"/>
    </row>
    <row r="53438" spans="3:3" ht="15.6" x14ac:dyDescent="0.3">
      <c r="C53438" s="227"/>
    </row>
    <row r="53439" spans="3:3" ht="15.6" x14ac:dyDescent="0.3">
      <c r="C53439" s="227"/>
    </row>
    <row r="53440" spans="3:3" ht="15.6" x14ac:dyDescent="0.3">
      <c r="C53440" s="227"/>
    </row>
    <row r="53441" spans="3:3" ht="15.6" x14ac:dyDescent="0.3">
      <c r="C53441" s="227"/>
    </row>
    <row r="53442" spans="3:3" ht="15.6" x14ac:dyDescent="0.3">
      <c r="C53442" s="227"/>
    </row>
    <row r="53443" spans="3:3" ht="15.6" x14ac:dyDescent="0.3">
      <c r="C53443" s="227"/>
    </row>
    <row r="53444" spans="3:3" ht="15.6" x14ac:dyDescent="0.3">
      <c r="C53444" s="227"/>
    </row>
    <row r="53445" spans="3:3" ht="15.6" x14ac:dyDescent="0.3">
      <c r="C53445" s="227"/>
    </row>
    <row r="53446" spans="3:3" ht="15.6" x14ac:dyDescent="0.3">
      <c r="C53446" s="227"/>
    </row>
    <row r="53447" spans="3:3" ht="15.6" x14ac:dyDescent="0.3">
      <c r="C53447" s="227"/>
    </row>
    <row r="53448" spans="3:3" ht="15.6" x14ac:dyDescent="0.3">
      <c r="C53448" s="227"/>
    </row>
    <row r="53449" spans="3:3" ht="15.6" x14ac:dyDescent="0.3">
      <c r="C53449" s="227"/>
    </row>
    <row r="53450" spans="3:3" ht="15.6" x14ac:dyDescent="0.3">
      <c r="C53450" s="227"/>
    </row>
    <row r="53451" spans="3:3" ht="15.6" x14ac:dyDescent="0.3">
      <c r="C53451" s="227"/>
    </row>
    <row r="53452" spans="3:3" ht="15.6" x14ac:dyDescent="0.3">
      <c r="C53452" s="227"/>
    </row>
    <row r="53453" spans="3:3" ht="15.6" x14ac:dyDescent="0.3">
      <c r="C53453" s="227"/>
    </row>
    <row r="53454" spans="3:3" ht="15.6" x14ac:dyDescent="0.3">
      <c r="C53454" s="227"/>
    </row>
    <row r="53455" spans="3:3" ht="15.6" x14ac:dyDescent="0.3">
      <c r="C53455" s="227"/>
    </row>
    <row r="53456" spans="3:3" ht="15.6" x14ac:dyDescent="0.3">
      <c r="C53456" s="227"/>
    </row>
    <row r="53457" spans="3:3" ht="15.6" x14ac:dyDescent="0.3">
      <c r="C53457" s="227"/>
    </row>
    <row r="53458" spans="3:3" ht="15.6" x14ac:dyDescent="0.3">
      <c r="C53458" s="227"/>
    </row>
    <row r="53459" spans="3:3" ht="15.6" x14ac:dyDescent="0.3">
      <c r="C53459" s="227"/>
    </row>
    <row r="53460" spans="3:3" ht="15.6" x14ac:dyDescent="0.3">
      <c r="C53460" s="227"/>
    </row>
    <row r="53461" spans="3:3" ht="15.6" x14ac:dyDescent="0.3">
      <c r="C53461" s="227"/>
    </row>
    <row r="53462" spans="3:3" ht="15.6" x14ac:dyDescent="0.3">
      <c r="C53462" s="227"/>
    </row>
    <row r="53463" spans="3:3" ht="15.6" x14ac:dyDescent="0.3">
      <c r="C53463" s="227"/>
    </row>
    <row r="53464" spans="3:3" ht="15.6" x14ac:dyDescent="0.3">
      <c r="C53464" s="227"/>
    </row>
    <row r="53465" spans="3:3" ht="15.6" x14ac:dyDescent="0.3">
      <c r="C53465" s="227"/>
    </row>
    <row r="53466" spans="3:3" ht="15.6" x14ac:dyDescent="0.3">
      <c r="C53466" s="227"/>
    </row>
    <row r="53467" spans="3:3" ht="15.6" x14ac:dyDescent="0.3">
      <c r="C53467" s="227"/>
    </row>
    <row r="53468" spans="3:3" ht="15.6" x14ac:dyDescent="0.3">
      <c r="C53468" s="227"/>
    </row>
    <row r="53469" spans="3:3" ht="15.6" x14ac:dyDescent="0.3">
      <c r="C53469" s="227"/>
    </row>
    <row r="53470" spans="3:3" ht="15.6" x14ac:dyDescent="0.3">
      <c r="C53470" s="227"/>
    </row>
    <row r="53471" spans="3:3" ht="15.6" x14ac:dyDescent="0.3">
      <c r="C53471" s="227"/>
    </row>
    <row r="53472" spans="3:3" ht="15.6" x14ac:dyDescent="0.3">
      <c r="C53472" s="227"/>
    </row>
    <row r="53473" spans="3:3" ht="15.6" x14ac:dyDescent="0.3">
      <c r="C53473" s="227"/>
    </row>
    <row r="53474" spans="3:3" ht="15.6" x14ac:dyDescent="0.3">
      <c r="C53474" s="227"/>
    </row>
    <row r="53475" spans="3:3" ht="15.6" x14ac:dyDescent="0.3">
      <c r="C53475" s="227"/>
    </row>
    <row r="53476" spans="3:3" ht="15.6" x14ac:dyDescent="0.3">
      <c r="C53476" s="227"/>
    </row>
    <row r="53477" spans="3:3" ht="15.6" x14ac:dyDescent="0.3">
      <c r="C53477" s="227"/>
    </row>
    <row r="53478" spans="3:3" ht="15.6" x14ac:dyDescent="0.3">
      <c r="C53478" s="227"/>
    </row>
    <row r="53479" spans="3:3" ht="15.6" x14ac:dyDescent="0.3">
      <c r="C53479" s="227"/>
    </row>
    <row r="53480" spans="3:3" ht="15.6" x14ac:dyDescent="0.3">
      <c r="C53480" s="227"/>
    </row>
    <row r="53481" spans="3:3" ht="15.6" x14ac:dyDescent="0.3">
      <c r="C53481" s="227"/>
    </row>
    <row r="53482" spans="3:3" ht="15.6" x14ac:dyDescent="0.3">
      <c r="C53482" s="227"/>
    </row>
    <row r="53483" spans="3:3" ht="15.6" x14ac:dyDescent="0.3">
      <c r="C53483" s="227"/>
    </row>
    <row r="53484" spans="3:3" ht="15.6" x14ac:dyDescent="0.3">
      <c r="C53484" s="227"/>
    </row>
    <row r="53485" spans="3:3" ht="15.6" x14ac:dyDescent="0.3">
      <c r="C53485" s="227"/>
    </row>
    <row r="53486" spans="3:3" ht="15.6" x14ac:dyDescent="0.3">
      <c r="C53486" s="227"/>
    </row>
    <row r="53487" spans="3:3" ht="15.6" x14ac:dyDescent="0.3">
      <c r="C53487" s="227"/>
    </row>
    <row r="53488" spans="3:3" ht="15.6" x14ac:dyDescent="0.3">
      <c r="C53488" s="227"/>
    </row>
    <row r="53489" spans="3:3" ht="15.6" x14ac:dyDescent="0.3">
      <c r="C53489" s="227"/>
    </row>
    <row r="53490" spans="3:3" ht="15.6" x14ac:dyDescent="0.3">
      <c r="C53490" s="227"/>
    </row>
    <row r="53491" spans="3:3" ht="15.6" x14ac:dyDescent="0.3">
      <c r="C53491" s="227"/>
    </row>
    <row r="53492" spans="3:3" ht="15.6" x14ac:dyDescent="0.3">
      <c r="C53492" s="227"/>
    </row>
    <row r="53493" spans="3:3" ht="15.6" x14ac:dyDescent="0.3">
      <c r="C53493" s="227"/>
    </row>
    <row r="53494" spans="3:3" ht="15.6" x14ac:dyDescent="0.3">
      <c r="C53494" s="227"/>
    </row>
    <row r="53495" spans="3:3" ht="15.6" x14ac:dyDescent="0.3">
      <c r="C53495" s="227"/>
    </row>
    <row r="53496" spans="3:3" ht="15.6" x14ac:dyDescent="0.3">
      <c r="C53496" s="227"/>
    </row>
    <row r="53497" spans="3:3" ht="15.6" x14ac:dyDescent="0.3">
      <c r="C53497" s="227"/>
    </row>
    <row r="53498" spans="3:3" ht="15.6" x14ac:dyDescent="0.3">
      <c r="C53498" s="227"/>
    </row>
    <row r="53499" spans="3:3" ht="15.6" x14ac:dyDescent="0.3">
      <c r="C53499" s="227"/>
    </row>
    <row r="53500" spans="3:3" ht="15.6" x14ac:dyDescent="0.3">
      <c r="C53500" s="227"/>
    </row>
    <row r="53501" spans="3:3" ht="15.6" x14ac:dyDescent="0.3">
      <c r="C53501" s="227"/>
    </row>
    <row r="53502" spans="3:3" ht="15.6" x14ac:dyDescent="0.3">
      <c r="C53502" s="227"/>
    </row>
    <row r="53503" spans="3:3" ht="15.6" x14ac:dyDescent="0.3">
      <c r="C53503" s="227"/>
    </row>
    <row r="53504" spans="3:3" ht="15.6" x14ac:dyDescent="0.3">
      <c r="C53504" s="227"/>
    </row>
    <row r="53505" spans="3:3" ht="15.6" x14ac:dyDescent="0.3">
      <c r="C53505" s="227"/>
    </row>
    <row r="53506" spans="3:3" ht="15.6" x14ac:dyDescent="0.3">
      <c r="C53506" s="227"/>
    </row>
    <row r="53507" spans="3:3" ht="15.6" x14ac:dyDescent="0.3">
      <c r="C53507" s="227"/>
    </row>
    <row r="53508" spans="3:3" ht="15.6" x14ac:dyDescent="0.3">
      <c r="C53508" s="227"/>
    </row>
    <row r="53509" spans="3:3" ht="15.6" x14ac:dyDescent="0.3">
      <c r="C53509" s="227"/>
    </row>
    <row r="53510" spans="3:3" ht="15.6" x14ac:dyDescent="0.3">
      <c r="C53510" s="227"/>
    </row>
    <row r="53511" spans="3:3" ht="15.6" x14ac:dyDescent="0.3">
      <c r="C53511" s="227"/>
    </row>
    <row r="53512" spans="3:3" ht="15.6" x14ac:dyDescent="0.3">
      <c r="C53512" s="227"/>
    </row>
    <row r="53513" spans="3:3" ht="15.6" x14ac:dyDescent="0.3">
      <c r="C53513" s="227"/>
    </row>
    <row r="53514" spans="3:3" ht="15.6" x14ac:dyDescent="0.3">
      <c r="C53514" s="227"/>
    </row>
    <row r="53515" spans="3:3" ht="15.6" x14ac:dyDescent="0.3">
      <c r="C53515" s="227"/>
    </row>
    <row r="53516" spans="3:3" ht="15.6" x14ac:dyDescent="0.3">
      <c r="C53516" s="227"/>
    </row>
    <row r="53517" spans="3:3" ht="15.6" x14ac:dyDescent="0.3">
      <c r="C53517" s="227"/>
    </row>
    <row r="53518" spans="3:3" ht="15.6" x14ac:dyDescent="0.3">
      <c r="C53518" s="227"/>
    </row>
    <row r="53519" spans="3:3" ht="15.6" x14ac:dyDescent="0.3">
      <c r="C53519" s="227"/>
    </row>
    <row r="53520" spans="3:3" ht="15.6" x14ac:dyDescent="0.3">
      <c r="C53520" s="227"/>
    </row>
    <row r="53521" spans="3:3" ht="15.6" x14ac:dyDescent="0.3">
      <c r="C53521" s="227"/>
    </row>
    <row r="53522" spans="3:3" ht="15.6" x14ac:dyDescent="0.3">
      <c r="C53522" s="227"/>
    </row>
    <row r="53523" spans="3:3" ht="15.6" x14ac:dyDescent="0.3">
      <c r="C53523" s="227"/>
    </row>
    <row r="53524" spans="3:3" ht="15.6" x14ac:dyDescent="0.3">
      <c r="C53524" s="227"/>
    </row>
    <row r="53525" spans="3:3" ht="15.6" x14ac:dyDescent="0.3">
      <c r="C53525" s="227"/>
    </row>
    <row r="53526" spans="3:3" ht="15.6" x14ac:dyDescent="0.3">
      <c r="C53526" s="227"/>
    </row>
    <row r="53527" spans="3:3" ht="15.6" x14ac:dyDescent="0.3">
      <c r="C53527" s="227"/>
    </row>
    <row r="53528" spans="3:3" ht="15.6" x14ac:dyDescent="0.3">
      <c r="C53528" s="227"/>
    </row>
    <row r="53529" spans="3:3" ht="15.6" x14ac:dyDescent="0.3">
      <c r="C53529" s="227"/>
    </row>
    <row r="53530" spans="3:3" ht="15.6" x14ac:dyDescent="0.3">
      <c r="C53530" s="227"/>
    </row>
    <row r="53531" spans="3:3" ht="15.6" x14ac:dyDescent="0.3">
      <c r="C53531" s="227"/>
    </row>
    <row r="53532" spans="3:3" ht="15.6" x14ac:dyDescent="0.3">
      <c r="C53532" s="227"/>
    </row>
    <row r="53533" spans="3:3" ht="15.6" x14ac:dyDescent="0.3">
      <c r="C53533" s="227"/>
    </row>
    <row r="53534" spans="3:3" ht="15.6" x14ac:dyDescent="0.3">
      <c r="C53534" s="227"/>
    </row>
    <row r="53535" spans="3:3" ht="15.6" x14ac:dyDescent="0.3">
      <c r="C53535" s="227"/>
    </row>
    <row r="53536" spans="3:3" ht="15.6" x14ac:dyDescent="0.3">
      <c r="C53536" s="227"/>
    </row>
    <row r="53537" spans="3:3" ht="15.6" x14ac:dyDescent="0.3">
      <c r="C53537" s="227"/>
    </row>
    <row r="53538" spans="3:3" ht="15.6" x14ac:dyDescent="0.3">
      <c r="C53538" s="227"/>
    </row>
    <row r="53539" spans="3:3" ht="15.6" x14ac:dyDescent="0.3">
      <c r="C53539" s="227"/>
    </row>
    <row r="53540" spans="3:3" ht="15.6" x14ac:dyDescent="0.3">
      <c r="C53540" s="227"/>
    </row>
    <row r="53541" spans="3:3" ht="15.6" x14ac:dyDescent="0.3">
      <c r="C53541" s="227"/>
    </row>
    <row r="53542" spans="3:3" ht="15.6" x14ac:dyDescent="0.3">
      <c r="C53542" s="227"/>
    </row>
    <row r="53543" spans="3:3" ht="15.6" x14ac:dyDescent="0.3">
      <c r="C53543" s="227"/>
    </row>
    <row r="53544" spans="3:3" ht="15.6" x14ac:dyDescent="0.3">
      <c r="C53544" s="227"/>
    </row>
    <row r="53545" spans="3:3" ht="15.6" x14ac:dyDescent="0.3">
      <c r="C53545" s="227"/>
    </row>
    <row r="53546" spans="3:3" ht="15.6" x14ac:dyDescent="0.3">
      <c r="C53546" s="227"/>
    </row>
    <row r="53547" spans="3:3" ht="15.6" x14ac:dyDescent="0.3">
      <c r="C53547" s="227"/>
    </row>
    <row r="53548" spans="3:3" ht="15.6" x14ac:dyDescent="0.3">
      <c r="C53548" s="227"/>
    </row>
    <row r="53549" spans="3:3" ht="15.6" x14ac:dyDescent="0.3">
      <c r="C53549" s="227"/>
    </row>
    <row r="53550" spans="3:3" ht="15.6" x14ac:dyDescent="0.3">
      <c r="C53550" s="227"/>
    </row>
    <row r="53551" spans="3:3" ht="15.6" x14ac:dyDescent="0.3">
      <c r="C53551" s="227"/>
    </row>
    <row r="53552" spans="3:3" ht="15.6" x14ac:dyDescent="0.3">
      <c r="C53552" s="227"/>
    </row>
    <row r="53553" spans="3:3" ht="15.6" x14ac:dyDescent="0.3">
      <c r="C53553" s="227"/>
    </row>
    <row r="53554" spans="3:3" ht="15.6" x14ac:dyDescent="0.3">
      <c r="C53554" s="227"/>
    </row>
    <row r="53555" spans="3:3" ht="15.6" x14ac:dyDescent="0.3">
      <c r="C53555" s="227"/>
    </row>
    <row r="53556" spans="3:3" ht="15.6" x14ac:dyDescent="0.3">
      <c r="C53556" s="227"/>
    </row>
    <row r="53557" spans="3:3" ht="15.6" x14ac:dyDescent="0.3">
      <c r="C53557" s="227"/>
    </row>
    <row r="53558" spans="3:3" ht="15.6" x14ac:dyDescent="0.3">
      <c r="C53558" s="227"/>
    </row>
    <row r="53559" spans="3:3" ht="15.6" x14ac:dyDescent="0.3">
      <c r="C53559" s="227"/>
    </row>
    <row r="53560" spans="3:3" ht="15.6" x14ac:dyDescent="0.3">
      <c r="C53560" s="227"/>
    </row>
    <row r="53561" spans="3:3" ht="15.6" x14ac:dyDescent="0.3">
      <c r="C53561" s="227"/>
    </row>
    <row r="53562" spans="3:3" ht="15.6" x14ac:dyDescent="0.3">
      <c r="C53562" s="227"/>
    </row>
    <row r="53563" spans="3:3" ht="15.6" x14ac:dyDescent="0.3">
      <c r="C53563" s="227"/>
    </row>
    <row r="53564" spans="3:3" ht="15.6" x14ac:dyDescent="0.3">
      <c r="C53564" s="227"/>
    </row>
    <row r="53565" spans="3:3" ht="15.6" x14ac:dyDescent="0.3">
      <c r="C53565" s="227"/>
    </row>
    <row r="53566" spans="3:3" ht="15.6" x14ac:dyDescent="0.3">
      <c r="C53566" s="227"/>
    </row>
    <row r="53567" spans="3:3" ht="15.6" x14ac:dyDescent="0.3">
      <c r="C53567" s="227"/>
    </row>
    <row r="53568" spans="3:3" ht="15.6" x14ac:dyDescent="0.3">
      <c r="C53568" s="227"/>
    </row>
    <row r="53569" spans="3:3" ht="15.6" x14ac:dyDescent="0.3">
      <c r="C53569" s="227"/>
    </row>
    <row r="53570" spans="3:3" ht="15.6" x14ac:dyDescent="0.3">
      <c r="C53570" s="227"/>
    </row>
    <row r="53571" spans="3:3" ht="15.6" x14ac:dyDescent="0.3">
      <c r="C53571" s="227"/>
    </row>
    <row r="53572" spans="3:3" ht="15.6" x14ac:dyDescent="0.3">
      <c r="C53572" s="227"/>
    </row>
    <row r="53573" spans="3:3" ht="15.6" x14ac:dyDescent="0.3">
      <c r="C53573" s="227"/>
    </row>
    <row r="53574" spans="3:3" ht="15.6" x14ac:dyDescent="0.3">
      <c r="C53574" s="227"/>
    </row>
    <row r="53575" spans="3:3" ht="15.6" x14ac:dyDescent="0.3">
      <c r="C53575" s="227"/>
    </row>
    <row r="53576" spans="3:3" ht="15.6" x14ac:dyDescent="0.3">
      <c r="C53576" s="227"/>
    </row>
    <row r="53577" spans="3:3" ht="15.6" x14ac:dyDescent="0.3">
      <c r="C53577" s="227"/>
    </row>
    <row r="53578" spans="3:3" ht="15.6" x14ac:dyDescent="0.3">
      <c r="C53578" s="227"/>
    </row>
    <row r="53579" spans="3:3" ht="15.6" x14ac:dyDescent="0.3">
      <c r="C53579" s="227"/>
    </row>
    <row r="53580" spans="3:3" ht="15.6" x14ac:dyDescent="0.3">
      <c r="C53580" s="227"/>
    </row>
    <row r="53581" spans="3:3" ht="15.6" x14ac:dyDescent="0.3">
      <c r="C53581" s="227"/>
    </row>
    <row r="53582" spans="3:3" ht="15.6" x14ac:dyDescent="0.3">
      <c r="C53582" s="227"/>
    </row>
    <row r="53583" spans="3:3" ht="15.6" x14ac:dyDescent="0.3">
      <c r="C53583" s="227"/>
    </row>
    <row r="53584" spans="3:3" ht="15.6" x14ac:dyDescent="0.3">
      <c r="C53584" s="227"/>
    </row>
    <row r="53585" spans="3:3" ht="15.6" x14ac:dyDescent="0.3">
      <c r="C53585" s="227"/>
    </row>
    <row r="53586" spans="3:3" ht="15.6" x14ac:dyDescent="0.3">
      <c r="C53586" s="227"/>
    </row>
    <row r="53587" spans="3:3" ht="15.6" x14ac:dyDescent="0.3">
      <c r="C53587" s="227"/>
    </row>
    <row r="53588" spans="3:3" ht="15.6" x14ac:dyDescent="0.3">
      <c r="C53588" s="227"/>
    </row>
    <row r="53589" spans="3:3" ht="15.6" x14ac:dyDescent="0.3">
      <c r="C53589" s="227"/>
    </row>
    <row r="53590" spans="3:3" ht="15.6" x14ac:dyDescent="0.3">
      <c r="C53590" s="227"/>
    </row>
    <row r="53591" spans="3:3" ht="15.6" x14ac:dyDescent="0.3">
      <c r="C53591" s="227"/>
    </row>
    <row r="53592" spans="3:3" ht="15.6" x14ac:dyDescent="0.3">
      <c r="C53592" s="227"/>
    </row>
    <row r="53593" spans="3:3" ht="15.6" x14ac:dyDescent="0.3">
      <c r="C53593" s="227"/>
    </row>
    <row r="53594" spans="3:3" ht="15.6" x14ac:dyDescent="0.3">
      <c r="C53594" s="227"/>
    </row>
    <row r="53595" spans="3:3" ht="15.6" x14ac:dyDescent="0.3">
      <c r="C53595" s="227"/>
    </row>
    <row r="53596" spans="3:3" ht="15.6" x14ac:dyDescent="0.3">
      <c r="C53596" s="227"/>
    </row>
    <row r="53597" spans="3:3" ht="15.6" x14ac:dyDescent="0.3">
      <c r="C53597" s="227"/>
    </row>
    <row r="53598" spans="3:3" ht="15.6" x14ac:dyDescent="0.3">
      <c r="C53598" s="227"/>
    </row>
    <row r="53599" spans="3:3" ht="15.6" x14ac:dyDescent="0.3">
      <c r="C53599" s="227"/>
    </row>
    <row r="53600" spans="3:3" ht="15.6" x14ac:dyDescent="0.3">
      <c r="C53600" s="227"/>
    </row>
    <row r="53601" spans="3:3" ht="15.6" x14ac:dyDescent="0.3">
      <c r="C53601" s="227"/>
    </row>
    <row r="53602" spans="3:3" ht="15.6" x14ac:dyDescent="0.3">
      <c r="C53602" s="227"/>
    </row>
    <row r="53603" spans="3:3" ht="15.6" x14ac:dyDescent="0.3">
      <c r="C53603" s="227"/>
    </row>
    <row r="53604" spans="3:3" ht="15.6" x14ac:dyDescent="0.3">
      <c r="C53604" s="227"/>
    </row>
    <row r="53605" spans="3:3" ht="15.6" x14ac:dyDescent="0.3">
      <c r="C53605" s="227"/>
    </row>
    <row r="53606" spans="3:3" ht="15.6" x14ac:dyDescent="0.3">
      <c r="C53606" s="227"/>
    </row>
    <row r="53607" spans="3:3" ht="15.6" x14ac:dyDescent="0.3">
      <c r="C53607" s="227"/>
    </row>
    <row r="53608" spans="3:3" ht="15.6" x14ac:dyDescent="0.3">
      <c r="C53608" s="227"/>
    </row>
    <row r="53609" spans="3:3" ht="15.6" x14ac:dyDescent="0.3">
      <c r="C53609" s="227"/>
    </row>
    <row r="53610" spans="3:3" ht="15.6" x14ac:dyDescent="0.3">
      <c r="C53610" s="227"/>
    </row>
    <row r="53611" spans="3:3" ht="15.6" x14ac:dyDescent="0.3">
      <c r="C53611" s="227"/>
    </row>
    <row r="53612" spans="3:3" ht="15.6" x14ac:dyDescent="0.3">
      <c r="C53612" s="227"/>
    </row>
    <row r="53613" spans="3:3" ht="15.6" x14ac:dyDescent="0.3">
      <c r="C53613" s="227"/>
    </row>
    <row r="53614" spans="3:3" ht="15.6" x14ac:dyDescent="0.3">
      <c r="C53614" s="227"/>
    </row>
    <row r="53615" spans="3:3" ht="15.6" x14ac:dyDescent="0.3">
      <c r="C53615" s="227"/>
    </row>
    <row r="53616" spans="3:3" ht="15.6" x14ac:dyDescent="0.3">
      <c r="C53616" s="227"/>
    </row>
    <row r="53617" spans="3:3" ht="15.6" x14ac:dyDescent="0.3">
      <c r="C53617" s="227"/>
    </row>
    <row r="53618" spans="3:3" ht="15.6" x14ac:dyDescent="0.3">
      <c r="C53618" s="227"/>
    </row>
    <row r="53619" spans="3:3" ht="15.6" x14ac:dyDescent="0.3">
      <c r="C53619" s="227"/>
    </row>
    <row r="53620" spans="3:3" ht="15.6" x14ac:dyDescent="0.3">
      <c r="C53620" s="227"/>
    </row>
    <row r="53621" spans="3:3" ht="15.6" x14ac:dyDescent="0.3">
      <c r="C53621" s="227"/>
    </row>
    <row r="53622" spans="3:3" ht="15.6" x14ac:dyDescent="0.3">
      <c r="C53622" s="227"/>
    </row>
    <row r="53623" spans="3:3" ht="15.6" x14ac:dyDescent="0.3">
      <c r="C53623" s="227"/>
    </row>
    <row r="53624" spans="3:3" ht="15.6" x14ac:dyDescent="0.3">
      <c r="C53624" s="227"/>
    </row>
    <row r="53625" spans="3:3" ht="15.6" x14ac:dyDescent="0.3">
      <c r="C53625" s="227"/>
    </row>
    <row r="53626" spans="3:3" ht="15.6" x14ac:dyDescent="0.3">
      <c r="C53626" s="227"/>
    </row>
    <row r="53627" spans="3:3" ht="15.6" x14ac:dyDescent="0.3">
      <c r="C53627" s="227"/>
    </row>
    <row r="53628" spans="3:3" ht="15.6" x14ac:dyDescent="0.3">
      <c r="C53628" s="227"/>
    </row>
    <row r="53629" spans="3:3" ht="15.6" x14ac:dyDescent="0.3">
      <c r="C53629" s="227"/>
    </row>
    <row r="53630" spans="3:3" ht="15.6" x14ac:dyDescent="0.3">
      <c r="C53630" s="227"/>
    </row>
    <row r="53631" spans="3:3" ht="15.6" x14ac:dyDescent="0.3">
      <c r="C53631" s="227"/>
    </row>
    <row r="53632" spans="3:3" ht="15.6" x14ac:dyDescent="0.3">
      <c r="C53632" s="227"/>
    </row>
    <row r="53633" spans="3:3" ht="15.6" x14ac:dyDescent="0.3">
      <c r="C53633" s="227"/>
    </row>
    <row r="53634" spans="3:3" ht="15.6" x14ac:dyDescent="0.3">
      <c r="C53634" s="227"/>
    </row>
    <row r="53635" spans="3:3" ht="15.6" x14ac:dyDescent="0.3">
      <c r="C53635" s="227"/>
    </row>
    <row r="53636" spans="3:3" ht="15.6" x14ac:dyDescent="0.3">
      <c r="C53636" s="227"/>
    </row>
    <row r="53637" spans="3:3" ht="15.6" x14ac:dyDescent="0.3">
      <c r="C53637" s="227"/>
    </row>
    <row r="53638" spans="3:3" ht="15.6" x14ac:dyDescent="0.3">
      <c r="C53638" s="227"/>
    </row>
    <row r="53639" spans="3:3" ht="15.6" x14ac:dyDescent="0.3">
      <c r="C53639" s="227"/>
    </row>
    <row r="53640" spans="3:3" ht="15.6" x14ac:dyDescent="0.3">
      <c r="C53640" s="227"/>
    </row>
    <row r="53641" spans="3:3" ht="15.6" x14ac:dyDescent="0.3">
      <c r="C53641" s="227"/>
    </row>
    <row r="53642" spans="3:3" ht="15.6" x14ac:dyDescent="0.3">
      <c r="C53642" s="227"/>
    </row>
    <row r="53643" spans="3:3" ht="15.6" x14ac:dyDescent="0.3">
      <c r="C53643" s="227"/>
    </row>
    <row r="53644" spans="3:3" ht="15.6" x14ac:dyDescent="0.3">
      <c r="C53644" s="227"/>
    </row>
    <row r="53645" spans="3:3" ht="15.6" x14ac:dyDescent="0.3">
      <c r="C53645" s="227"/>
    </row>
    <row r="53646" spans="3:3" ht="15.6" x14ac:dyDescent="0.3">
      <c r="C53646" s="227"/>
    </row>
    <row r="53647" spans="3:3" ht="15.6" x14ac:dyDescent="0.3">
      <c r="C53647" s="227"/>
    </row>
    <row r="53648" spans="3:3" ht="15.6" x14ac:dyDescent="0.3">
      <c r="C53648" s="227"/>
    </row>
    <row r="53649" spans="3:3" ht="15.6" x14ac:dyDescent="0.3">
      <c r="C53649" s="227"/>
    </row>
    <row r="53650" spans="3:3" ht="15.6" x14ac:dyDescent="0.3">
      <c r="C53650" s="227"/>
    </row>
    <row r="53651" spans="3:3" ht="15.6" x14ac:dyDescent="0.3">
      <c r="C53651" s="227"/>
    </row>
    <row r="53652" spans="3:3" ht="15.6" x14ac:dyDescent="0.3">
      <c r="C53652" s="227"/>
    </row>
    <row r="53653" spans="3:3" ht="15.6" x14ac:dyDescent="0.3">
      <c r="C53653" s="227"/>
    </row>
    <row r="53654" spans="3:3" ht="15.6" x14ac:dyDescent="0.3">
      <c r="C53654" s="227"/>
    </row>
    <row r="53655" spans="3:3" ht="15.6" x14ac:dyDescent="0.3">
      <c r="C53655" s="227"/>
    </row>
    <row r="53656" spans="3:3" ht="15.6" x14ac:dyDescent="0.3">
      <c r="C53656" s="227"/>
    </row>
    <row r="53657" spans="3:3" ht="15.6" x14ac:dyDescent="0.3">
      <c r="C53657" s="227"/>
    </row>
    <row r="53658" spans="3:3" ht="15.6" x14ac:dyDescent="0.3">
      <c r="C53658" s="227"/>
    </row>
    <row r="53659" spans="3:3" ht="15.6" x14ac:dyDescent="0.3">
      <c r="C53659" s="227"/>
    </row>
    <row r="53660" spans="3:3" ht="15.6" x14ac:dyDescent="0.3">
      <c r="C53660" s="227"/>
    </row>
    <row r="53661" spans="3:3" ht="15.6" x14ac:dyDescent="0.3">
      <c r="C53661" s="227"/>
    </row>
    <row r="53662" spans="3:3" ht="15.6" x14ac:dyDescent="0.3">
      <c r="C53662" s="227"/>
    </row>
    <row r="53663" spans="3:3" ht="15.6" x14ac:dyDescent="0.3">
      <c r="C53663" s="227"/>
    </row>
    <row r="53664" spans="3:3" ht="15.6" x14ac:dyDescent="0.3">
      <c r="C53664" s="227"/>
    </row>
    <row r="53665" spans="3:3" ht="15.6" x14ac:dyDescent="0.3">
      <c r="C53665" s="227"/>
    </row>
    <row r="53666" spans="3:3" ht="15.6" x14ac:dyDescent="0.3">
      <c r="C53666" s="227"/>
    </row>
    <row r="53667" spans="3:3" ht="15.6" x14ac:dyDescent="0.3">
      <c r="C53667" s="227"/>
    </row>
    <row r="53668" spans="3:3" ht="15.6" x14ac:dyDescent="0.3">
      <c r="C53668" s="227"/>
    </row>
    <row r="53669" spans="3:3" ht="15.6" x14ac:dyDescent="0.3">
      <c r="C53669" s="227"/>
    </row>
    <row r="53670" spans="3:3" ht="15.6" x14ac:dyDescent="0.3">
      <c r="C53670" s="227"/>
    </row>
    <row r="53671" spans="3:3" ht="15.6" x14ac:dyDescent="0.3">
      <c r="C53671" s="227"/>
    </row>
    <row r="53672" spans="3:3" ht="15.6" x14ac:dyDescent="0.3">
      <c r="C53672" s="227"/>
    </row>
    <row r="53673" spans="3:3" ht="15.6" x14ac:dyDescent="0.3">
      <c r="C53673" s="227"/>
    </row>
    <row r="53674" spans="3:3" ht="15.6" x14ac:dyDescent="0.3">
      <c r="C53674" s="227"/>
    </row>
    <row r="53675" spans="3:3" ht="15.6" x14ac:dyDescent="0.3">
      <c r="C53675" s="227"/>
    </row>
    <row r="53676" spans="3:3" ht="15.6" x14ac:dyDescent="0.3">
      <c r="C53676" s="227"/>
    </row>
    <row r="53677" spans="3:3" ht="15.6" x14ac:dyDescent="0.3">
      <c r="C53677" s="227"/>
    </row>
    <row r="53678" spans="3:3" ht="15.6" x14ac:dyDescent="0.3">
      <c r="C53678" s="227"/>
    </row>
    <row r="53679" spans="3:3" ht="15.6" x14ac:dyDescent="0.3">
      <c r="C53679" s="227"/>
    </row>
    <row r="53680" spans="3:3" ht="15.6" x14ac:dyDescent="0.3">
      <c r="C53680" s="227"/>
    </row>
    <row r="53681" spans="3:3" ht="15.6" x14ac:dyDescent="0.3">
      <c r="C53681" s="227"/>
    </row>
    <row r="53682" spans="3:3" ht="15.6" x14ac:dyDescent="0.3">
      <c r="C53682" s="227"/>
    </row>
    <row r="53683" spans="3:3" ht="15.6" x14ac:dyDescent="0.3">
      <c r="C53683" s="227"/>
    </row>
    <row r="53684" spans="3:3" ht="15.6" x14ac:dyDescent="0.3">
      <c r="C53684" s="227"/>
    </row>
    <row r="53685" spans="3:3" ht="15.6" x14ac:dyDescent="0.3">
      <c r="C53685" s="227"/>
    </row>
    <row r="53686" spans="3:3" ht="15.6" x14ac:dyDescent="0.3">
      <c r="C53686" s="227"/>
    </row>
    <row r="53687" spans="3:3" ht="15.6" x14ac:dyDescent="0.3">
      <c r="C53687" s="227"/>
    </row>
    <row r="53688" spans="3:3" ht="15.6" x14ac:dyDescent="0.3">
      <c r="C53688" s="227"/>
    </row>
    <row r="53689" spans="3:3" ht="15.6" x14ac:dyDescent="0.3">
      <c r="C53689" s="227"/>
    </row>
    <row r="53690" spans="3:3" ht="15.6" x14ac:dyDescent="0.3">
      <c r="C53690" s="227"/>
    </row>
    <row r="53691" spans="3:3" ht="15.6" x14ac:dyDescent="0.3">
      <c r="C53691" s="227"/>
    </row>
    <row r="53692" spans="3:3" ht="15.6" x14ac:dyDescent="0.3">
      <c r="C53692" s="227"/>
    </row>
    <row r="53693" spans="3:3" ht="15.6" x14ac:dyDescent="0.3">
      <c r="C53693" s="227"/>
    </row>
    <row r="53694" spans="3:3" ht="15.6" x14ac:dyDescent="0.3">
      <c r="C53694" s="227"/>
    </row>
    <row r="53695" spans="3:3" ht="15.6" x14ac:dyDescent="0.3">
      <c r="C53695" s="227"/>
    </row>
    <row r="53696" spans="3:3" ht="15.6" x14ac:dyDescent="0.3">
      <c r="C53696" s="227"/>
    </row>
    <row r="53697" spans="3:3" ht="15.6" x14ac:dyDescent="0.3">
      <c r="C53697" s="227"/>
    </row>
    <row r="53698" spans="3:3" ht="15.6" x14ac:dyDescent="0.3">
      <c r="C53698" s="227"/>
    </row>
    <row r="53699" spans="3:3" ht="15.6" x14ac:dyDescent="0.3">
      <c r="C53699" s="227"/>
    </row>
    <row r="53700" spans="3:3" ht="15.6" x14ac:dyDescent="0.3">
      <c r="C53700" s="227"/>
    </row>
    <row r="53701" spans="3:3" ht="15.6" x14ac:dyDescent="0.3">
      <c r="C53701" s="227"/>
    </row>
    <row r="53702" spans="3:3" ht="15.6" x14ac:dyDescent="0.3">
      <c r="C53702" s="227"/>
    </row>
    <row r="53703" spans="3:3" ht="15.6" x14ac:dyDescent="0.3">
      <c r="C53703" s="227"/>
    </row>
    <row r="53704" spans="3:3" ht="15.6" x14ac:dyDescent="0.3">
      <c r="C53704" s="227"/>
    </row>
    <row r="53705" spans="3:3" ht="15.6" x14ac:dyDescent="0.3">
      <c r="C53705" s="227"/>
    </row>
    <row r="53706" spans="3:3" ht="15.6" x14ac:dyDescent="0.3">
      <c r="C53706" s="227"/>
    </row>
    <row r="53707" spans="3:3" ht="15.6" x14ac:dyDescent="0.3">
      <c r="C53707" s="227"/>
    </row>
    <row r="53708" spans="3:3" ht="15.6" x14ac:dyDescent="0.3">
      <c r="C53708" s="227"/>
    </row>
    <row r="53709" spans="3:3" ht="15.6" x14ac:dyDescent="0.3">
      <c r="C53709" s="227"/>
    </row>
    <row r="53710" spans="3:3" ht="15.6" x14ac:dyDescent="0.3">
      <c r="C53710" s="227"/>
    </row>
    <row r="53711" spans="3:3" ht="15.6" x14ac:dyDescent="0.3">
      <c r="C53711" s="227"/>
    </row>
    <row r="53712" spans="3:3" ht="15.6" x14ac:dyDescent="0.3">
      <c r="C53712" s="227"/>
    </row>
    <row r="53713" spans="3:3" ht="15.6" x14ac:dyDescent="0.3">
      <c r="C53713" s="227"/>
    </row>
    <row r="53714" spans="3:3" ht="15.6" x14ac:dyDescent="0.3">
      <c r="C53714" s="227"/>
    </row>
    <row r="53715" spans="3:3" ht="15.6" x14ac:dyDescent="0.3">
      <c r="C53715" s="227"/>
    </row>
    <row r="53716" spans="3:3" ht="15.6" x14ac:dyDescent="0.3">
      <c r="C53716" s="227"/>
    </row>
    <row r="53717" spans="3:3" ht="15.6" x14ac:dyDescent="0.3">
      <c r="C53717" s="227"/>
    </row>
    <row r="53718" spans="3:3" ht="15.6" x14ac:dyDescent="0.3">
      <c r="C53718" s="227"/>
    </row>
    <row r="53719" spans="3:3" ht="15.6" x14ac:dyDescent="0.3">
      <c r="C53719" s="227"/>
    </row>
    <row r="53720" spans="3:3" ht="15.6" x14ac:dyDescent="0.3">
      <c r="C53720" s="227"/>
    </row>
    <row r="53721" spans="3:3" ht="15.6" x14ac:dyDescent="0.3">
      <c r="C53721" s="227"/>
    </row>
    <row r="53722" spans="3:3" ht="15.6" x14ac:dyDescent="0.3">
      <c r="C53722" s="227"/>
    </row>
    <row r="53723" spans="3:3" ht="15.6" x14ac:dyDescent="0.3">
      <c r="C53723" s="227"/>
    </row>
    <row r="53724" spans="3:3" ht="15.6" x14ac:dyDescent="0.3">
      <c r="C53724" s="227"/>
    </row>
    <row r="53725" spans="3:3" ht="15.6" x14ac:dyDescent="0.3">
      <c r="C53725" s="227"/>
    </row>
    <row r="53726" spans="3:3" ht="15.6" x14ac:dyDescent="0.3">
      <c r="C53726" s="227"/>
    </row>
    <row r="53727" spans="3:3" ht="15.6" x14ac:dyDescent="0.3">
      <c r="C53727" s="227"/>
    </row>
    <row r="53728" spans="3:3" ht="15.6" x14ac:dyDescent="0.3">
      <c r="C53728" s="227"/>
    </row>
    <row r="53729" spans="3:3" ht="15.6" x14ac:dyDescent="0.3">
      <c r="C53729" s="227"/>
    </row>
    <row r="53730" spans="3:3" ht="15.6" x14ac:dyDescent="0.3">
      <c r="C53730" s="227"/>
    </row>
    <row r="53731" spans="3:3" ht="15.6" x14ac:dyDescent="0.3">
      <c r="C53731" s="227"/>
    </row>
    <row r="53732" spans="3:3" ht="15.6" x14ac:dyDescent="0.3">
      <c r="C53732" s="227"/>
    </row>
    <row r="53733" spans="3:3" ht="15.6" x14ac:dyDescent="0.3">
      <c r="C53733" s="227"/>
    </row>
    <row r="53734" spans="3:3" ht="15.6" x14ac:dyDescent="0.3">
      <c r="C53734" s="227"/>
    </row>
    <row r="53735" spans="3:3" ht="15.6" x14ac:dyDescent="0.3">
      <c r="C53735" s="227"/>
    </row>
    <row r="53736" spans="3:3" ht="15.6" x14ac:dyDescent="0.3">
      <c r="C53736" s="227"/>
    </row>
    <row r="53737" spans="3:3" ht="15.6" x14ac:dyDescent="0.3">
      <c r="C53737" s="227"/>
    </row>
    <row r="53738" spans="3:3" ht="15.6" x14ac:dyDescent="0.3">
      <c r="C53738" s="227"/>
    </row>
    <row r="53739" spans="3:3" ht="15.6" x14ac:dyDescent="0.3">
      <c r="C53739" s="227"/>
    </row>
    <row r="53740" spans="3:3" ht="15.6" x14ac:dyDescent="0.3">
      <c r="C53740" s="227"/>
    </row>
    <row r="53741" spans="3:3" ht="15.6" x14ac:dyDescent="0.3">
      <c r="C53741" s="227"/>
    </row>
    <row r="53742" spans="3:3" ht="15.6" x14ac:dyDescent="0.3">
      <c r="C53742" s="227"/>
    </row>
    <row r="53743" spans="3:3" ht="15.6" x14ac:dyDescent="0.3">
      <c r="C53743" s="227"/>
    </row>
    <row r="53744" spans="3:3" ht="15.6" x14ac:dyDescent="0.3">
      <c r="C53744" s="227"/>
    </row>
    <row r="53745" spans="3:3" ht="15.6" x14ac:dyDescent="0.3">
      <c r="C53745" s="227"/>
    </row>
    <row r="53746" spans="3:3" ht="15.6" x14ac:dyDescent="0.3">
      <c r="C53746" s="227"/>
    </row>
    <row r="53747" spans="3:3" ht="15.6" x14ac:dyDescent="0.3">
      <c r="C53747" s="227"/>
    </row>
    <row r="53748" spans="3:3" ht="15.6" x14ac:dyDescent="0.3">
      <c r="C53748" s="227"/>
    </row>
    <row r="53749" spans="3:3" ht="15.6" x14ac:dyDescent="0.3">
      <c r="C53749" s="227"/>
    </row>
    <row r="53750" spans="3:3" ht="15.6" x14ac:dyDescent="0.3">
      <c r="C53750" s="227"/>
    </row>
    <row r="53751" spans="3:3" ht="15.6" x14ac:dyDescent="0.3">
      <c r="C53751" s="227"/>
    </row>
    <row r="53752" spans="3:3" ht="15.6" x14ac:dyDescent="0.3">
      <c r="C53752" s="227"/>
    </row>
    <row r="53753" spans="3:3" ht="15.6" x14ac:dyDescent="0.3">
      <c r="C53753" s="227"/>
    </row>
    <row r="53754" spans="3:3" ht="15.6" x14ac:dyDescent="0.3">
      <c r="C53754" s="227"/>
    </row>
    <row r="53755" spans="3:3" ht="15.6" x14ac:dyDescent="0.3">
      <c r="C53755" s="227"/>
    </row>
    <row r="53756" spans="3:3" ht="15.6" x14ac:dyDescent="0.3">
      <c r="C53756" s="227"/>
    </row>
    <row r="53757" spans="3:3" ht="15.6" x14ac:dyDescent="0.3">
      <c r="C53757" s="227"/>
    </row>
    <row r="53758" spans="3:3" ht="15.6" x14ac:dyDescent="0.3">
      <c r="C53758" s="227"/>
    </row>
    <row r="53759" spans="3:3" ht="15.6" x14ac:dyDescent="0.3">
      <c r="C53759" s="227"/>
    </row>
    <row r="53760" spans="3:3" ht="15.6" x14ac:dyDescent="0.3">
      <c r="C53760" s="227"/>
    </row>
    <row r="53761" spans="3:3" ht="15.6" x14ac:dyDescent="0.3">
      <c r="C53761" s="227"/>
    </row>
    <row r="53762" spans="3:3" ht="15.6" x14ac:dyDescent="0.3">
      <c r="C53762" s="227"/>
    </row>
    <row r="53763" spans="3:3" ht="15.6" x14ac:dyDescent="0.3">
      <c r="C53763" s="227"/>
    </row>
    <row r="53764" spans="3:3" ht="15.6" x14ac:dyDescent="0.3">
      <c r="C53764" s="227"/>
    </row>
    <row r="53765" spans="3:3" ht="15.6" x14ac:dyDescent="0.3">
      <c r="C53765" s="227"/>
    </row>
    <row r="53766" spans="3:3" ht="15.6" x14ac:dyDescent="0.3">
      <c r="C53766" s="227"/>
    </row>
    <row r="53767" spans="3:3" ht="15.6" x14ac:dyDescent="0.3">
      <c r="C53767" s="227"/>
    </row>
    <row r="53768" spans="3:3" ht="15.6" x14ac:dyDescent="0.3">
      <c r="C53768" s="227"/>
    </row>
    <row r="53769" spans="3:3" ht="15.6" x14ac:dyDescent="0.3">
      <c r="C53769" s="227"/>
    </row>
    <row r="53770" spans="3:3" ht="15.6" x14ac:dyDescent="0.3">
      <c r="C53770" s="227"/>
    </row>
    <row r="53771" spans="3:3" ht="15.6" x14ac:dyDescent="0.3">
      <c r="C53771" s="227"/>
    </row>
    <row r="53772" spans="3:3" ht="15.6" x14ac:dyDescent="0.3">
      <c r="C53772" s="227"/>
    </row>
    <row r="53773" spans="3:3" ht="15.6" x14ac:dyDescent="0.3">
      <c r="C53773" s="227"/>
    </row>
    <row r="53774" spans="3:3" ht="15.6" x14ac:dyDescent="0.3">
      <c r="C53774" s="227"/>
    </row>
    <row r="53775" spans="3:3" ht="15.6" x14ac:dyDescent="0.3">
      <c r="C53775" s="227"/>
    </row>
    <row r="53776" spans="3:3" ht="15.6" x14ac:dyDescent="0.3">
      <c r="C53776" s="227"/>
    </row>
    <row r="53777" spans="3:3" ht="15.6" x14ac:dyDescent="0.3">
      <c r="C53777" s="227"/>
    </row>
    <row r="53778" spans="3:3" ht="15.6" x14ac:dyDescent="0.3">
      <c r="C53778" s="227"/>
    </row>
    <row r="53779" spans="3:3" ht="15.6" x14ac:dyDescent="0.3">
      <c r="C53779" s="227"/>
    </row>
    <row r="53780" spans="3:3" ht="15.6" x14ac:dyDescent="0.3">
      <c r="C53780" s="227"/>
    </row>
    <row r="53781" spans="3:3" ht="15.6" x14ac:dyDescent="0.3">
      <c r="C53781" s="227"/>
    </row>
    <row r="53782" spans="3:3" ht="15.6" x14ac:dyDescent="0.3">
      <c r="C53782" s="227"/>
    </row>
    <row r="53783" spans="3:3" ht="15.6" x14ac:dyDescent="0.3">
      <c r="C53783" s="227"/>
    </row>
    <row r="53784" spans="3:3" ht="15.6" x14ac:dyDescent="0.3">
      <c r="C53784" s="227"/>
    </row>
    <row r="53785" spans="3:3" ht="15.6" x14ac:dyDescent="0.3">
      <c r="C53785" s="227"/>
    </row>
    <row r="53786" spans="3:3" ht="15.6" x14ac:dyDescent="0.3">
      <c r="C53786" s="227"/>
    </row>
    <row r="53787" spans="3:3" ht="15.6" x14ac:dyDescent="0.3">
      <c r="C53787" s="227"/>
    </row>
    <row r="53788" spans="3:3" ht="15.6" x14ac:dyDescent="0.3">
      <c r="C53788" s="227"/>
    </row>
    <row r="53789" spans="3:3" ht="15.6" x14ac:dyDescent="0.3">
      <c r="C53789" s="227"/>
    </row>
    <row r="53790" spans="3:3" ht="15.6" x14ac:dyDescent="0.3">
      <c r="C53790" s="227"/>
    </row>
    <row r="53791" spans="3:3" ht="15.6" x14ac:dyDescent="0.3">
      <c r="C53791" s="227"/>
    </row>
    <row r="53792" spans="3:3" ht="15.6" x14ac:dyDescent="0.3">
      <c r="C53792" s="227"/>
    </row>
    <row r="53793" spans="3:3" ht="15.6" x14ac:dyDescent="0.3">
      <c r="C53793" s="227"/>
    </row>
    <row r="53794" spans="3:3" ht="15.6" x14ac:dyDescent="0.3">
      <c r="C53794" s="227"/>
    </row>
    <row r="53795" spans="3:3" ht="15.6" x14ac:dyDescent="0.3">
      <c r="C53795" s="227"/>
    </row>
    <row r="53796" spans="3:3" ht="15.6" x14ac:dyDescent="0.3">
      <c r="C53796" s="227"/>
    </row>
    <row r="53797" spans="3:3" ht="15.6" x14ac:dyDescent="0.3">
      <c r="C53797" s="227"/>
    </row>
    <row r="53798" spans="3:3" ht="15.6" x14ac:dyDescent="0.3">
      <c r="C53798" s="227"/>
    </row>
    <row r="53799" spans="3:3" ht="15.6" x14ac:dyDescent="0.3">
      <c r="C53799" s="227"/>
    </row>
    <row r="53800" spans="3:3" ht="15.6" x14ac:dyDescent="0.3">
      <c r="C53800" s="227"/>
    </row>
    <row r="53801" spans="3:3" ht="15.6" x14ac:dyDescent="0.3">
      <c r="C53801" s="227"/>
    </row>
    <row r="53802" spans="3:3" ht="15.6" x14ac:dyDescent="0.3">
      <c r="C53802" s="227"/>
    </row>
    <row r="53803" spans="3:3" ht="15.6" x14ac:dyDescent="0.3">
      <c r="C53803" s="227"/>
    </row>
    <row r="53804" spans="3:3" ht="15.6" x14ac:dyDescent="0.3">
      <c r="C53804" s="227"/>
    </row>
    <row r="53805" spans="3:3" ht="15.6" x14ac:dyDescent="0.3">
      <c r="C53805" s="227"/>
    </row>
    <row r="53806" spans="3:3" ht="15.6" x14ac:dyDescent="0.3">
      <c r="C53806" s="227"/>
    </row>
    <row r="53807" spans="3:3" ht="15.6" x14ac:dyDescent="0.3">
      <c r="C53807" s="227"/>
    </row>
    <row r="53808" spans="3:3" ht="15.6" x14ac:dyDescent="0.3">
      <c r="C53808" s="227"/>
    </row>
    <row r="53809" spans="3:3" ht="15.6" x14ac:dyDescent="0.3">
      <c r="C53809" s="227"/>
    </row>
    <row r="53810" spans="3:3" ht="15.6" x14ac:dyDescent="0.3">
      <c r="C53810" s="227"/>
    </row>
    <row r="53811" spans="3:3" ht="15.6" x14ac:dyDescent="0.3">
      <c r="C53811" s="227"/>
    </row>
    <row r="53812" spans="3:3" ht="15.6" x14ac:dyDescent="0.3">
      <c r="C53812" s="227"/>
    </row>
    <row r="53813" spans="3:3" ht="15.6" x14ac:dyDescent="0.3">
      <c r="C53813" s="227"/>
    </row>
    <row r="53814" spans="3:3" ht="15.6" x14ac:dyDescent="0.3">
      <c r="C53814" s="227"/>
    </row>
    <row r="53815" spans="3:3" ht="15.6" x14ac:dyDescent="0.3">
      <c r="C53815" s="227"/>
    </row>
    <row r="53816" spans="3:3" ht="15.6" x14ac:dyDescent="0.3">
      <c r="C53816" s="227"/>
    </row>
    <row r="53817" spans="3:3" ht="15.6" x14ac:dyDescent="0.3">
      <c r="C53817" s="227"/>
    </row>
    <row r="53818" spans="3:3" ht="15.6" x14ac:dyDescent="0.3">
      <c r="C53818" s="227"/>
    </row>
    <row r="53819" spans="3:3" ht="15.6" x14ac:dyDescent="0.3">
      <c r="C53819" s="227"/>
    </row>
    <row r="53820" spans="3:3" ht="15.6" x14ac:dyDescent="0.3">
      <c r="C53820" s="227"/>
    </row>
    <row r="53821" spans="3:3" ht="15.6" x14ac:dyDescent="0.3">
      <c r="C53821" s="227"/>
    </row>
    <row r="53822" spans="3:3" ht="15.6" x14ac:dyDescent="0.3">
      <c r="C53822" s="227"/>
    </row>
    <row r="53823" spans="3:3" ht="15.6" x14ac:dyDescent="0.3">
      <c r="C53823" s="227"/>
    </row>
    <row r="53824" spans="3:3" ht="15.6" x14ac:dyDescent="0.3">
      <c r="C53824" s="227"/>
    </row>
    <row r="53825" spans="3:3" ht="15.6" x14ac:dyDescent="0.3">
      <c r="C53825" s="227"/>
    </row>
    <row r="53826" spans="3:3" ht="15.6" x14ac:dyDescent="0.3">
      <c r="C53826" s="227"/>
    </row>
    <row r="53827" spans="3:3" ht="15.6" x14ac:dyDescent="0.3">
      <c r="C53827" s="227"/>
    </row>
    <row r="53828" spans="3:3" ht="15.6" x14ac:dyDescent="0.3">
      <c r="C53828" s="227"/>
    </row>
    <row r="53829" spans="3:3" ht="15.6" x14ac:dyDescent="0.3">
      <c r="C53829" s="227"/>
    </row>
    <row r="53830" spans="3:3" ht="15.6" x14ac:dyDescent="0.3">
      <c r="C53830" s="227"/>
    </row>
    <row r="53831" spans="3:3" ht="15.6" x14ac:dyDescent="0.3">
      <c r="C53831" s="227"/>
    </row>
    <row r="53832" spans="3:3" ht="15.6" x14ac:dyDescent="0.3">
      <c r="C53832" s="227"/>
    </row>
    <row r="53833" spans="3:3" ht="15.6" x14ac:dyDescent="0.3">
      <c r="C53833" s="227"/>
    </row>
    <row r="53834" spans="3:3" ht="15.6" x14ac:dyDescent="0.3">
      <c r="C53834" s="227"/>
    </row>
    <row r="53835" spans="3:3" ht="15.6" x14ac:dyDescent="0.3">
      <c r="C53835" s="227"/>
    </row>
    <row r="53836" spans="3:3" ht="15.6" x14ac:dyDescent="0.3">
      <c r="C53836" s="227"/>
    </row>
    <row r="53837" spans="3:3" ht="15.6" x14ac:dyDescent="0.3">
      <c r="C53837" s="227"/>
    </row>
    <row r="53838" spans="3:3" ht="15.6" x14ac:dyDescent="0.3">
      <c r="C53838" s="227"/>
    </row>
    <row r="53839" spans="3:3" ht="15.6" x14ac:dyDescent="0.3">
      <c r="C53839" s="227"/>
    </row>
    <row r="53840" spans="3:3" ht="15.6" x14ac:dyDescent="0.3">
      <c r="C53840" s="227"/>
    </row>
    <row r="53841" spans="3:3" ht="15.6" x14ac:dyDescent="0.3">
      <c r="C53841" s="227"/>
    </row>
    <row r="53842" spans="3:3" ht="15.6" x14ac:dyDescent="0.3">
      <c r="C53842" s="227"/>
    </row>
    <row r="53843" spans="3:3" ht="15.6" x14ac:dyDescent="0.3">
      <c r="C53843" s="227"/>
    </row>
    <row r="53844" spans="3:3" ht="15.6" x14ac:dyDescent="0.3">
      <c r="C53844" s="227"/>
    </row>
    <row r="53845" spans="3:3" ht="15.6" x14ac:dyDescent="0.3">
      <c r="C53845" s="227"/>
    </row>
    <row r="53846" spans="3:3" ht="15.6" x14ac:dyDescent="0.3">
      <c r="C53846" s="227"/>
    </row>
    <row r="53847" spans="3:3" ht="15.6" x14ac:dyDescent="0.3">
      <c r="C53847" s="227"/>
    </row>
    <row r="53848" spans="3:3" ht="15.6" x14ac:dyDescent="0.3">
      <c r="C53848" s="227"/>
    </row>
    <row r="53849" spans="3:3" ht="15.6" x14ac:dyDescent="0.3">
      <c r="C53849" s="227"/>
    </row>
    <row r="53850" spans="3:3" ht="15.6" x14ac:dyDescent="0.3">
      <c r="C53850" s="227"/>
    </row>
    <row r="53851" spans="3:3" ht="15.6" x14ac:dyDescent="0.3">
      <c r="C53851" s="227"/>
    </row>
    <row r="53852" spans="3:3" ht="15.6" x14ac:dyDescent="0.3">
      <c r="C53852" s="227"/>
    </row>
    <row r="53853" spans="3:3" ht="15.6" x14ac:dyDescent="0.3">
      <c r="C53853" s="227"/>
    </row>
    <row r="53854" spans="3:3" ht="15.6" x14ac:dyDescent="0.3">
      <c r="C53854" s="227"/>
    </row>
    <row r="53855" spans="3:3" ht="15.6" x14ac:dyDescent="0.3">
      <c r="C53855" s="227"/>
    </row>
    <row r="53856" spans="3:3" ht="15.6" x14ac:dyDescent="0.3">
      <c r="C53856" s="227"/>
    </row>
    <row r="53857" spans="3:3" ht="15.6" x14ac:dyDescent="0.3">
      <c r="C53857" s="227"/>
    </row>
    <row r="53858" spans="3:3" ht="15.6" x14ac:dyDescent="0.3">
      <c r="C53858" s="227"/>
    </row>
    <row r="53859" spans="3:3" ht="15.6" x14ac:dyDescent="0.3">
      <c r="C53859" s="227"/>
    </row>
    <row r="53860" spans="3:3" ht="15.6" x14ac:dyDescent="0.3">
      <c r="C53860" s="227"/>
    </row>
    <row r="53861" spans="3:3" ht="15.6" x14ac:dyDescent="0.3">
      <c r="C53861" s="227"/>
    </row>
    <row r="53862" spans="3:3" ht="15.6" x14ac:dyDescent="0.3">
      <c r="C53862" s="227"/>
    </row>
    <row r="53863" spans="3:3" ht="15.6" x14ac:dyDescent="0.3">
      <c r="C53863" s="227"/>
    </row>
    <row r="53864" spans="3:3" ht="15.6" x14ac:dyDescent="0.3">
      <c r="C53864" s="227"/>
    </row>
    <row r="53865" spans="3:3" ht="15.6" x14ac:dyDescent="0.3">
      <c r="C53865" s="227"/>
    </row>
    <row r="53866" spans="3:3" ht="15.6" x14ac:dyDescent="0.3">
      <c r="C53866" s="227"/>
    </row>
    <row r="53867" spans="3:3" ht="15.6" x14ac:dyDescent="0.3">
      <c r="C53867" s="227"/>
    </row>
    <row r="53868" spans="3:3" ht="15.6" x14ac:dyDescent="0.3">
      <c r="C53868" s="227"/>
    </row>
    <row r="53869" spans="3:3" ht="15.6" x14ac:dyDescent="0.3">
      <c r="C53869" s="227"/>
    </row>
    <row r="53870" spans="3:3" ht="15.6" x14ac:dyDescent="0.3">
      <c r="C53870" s="227"/>
    </row>
    <row r="53871" spans="3:3" ht="15.6" x14ac:dyDescent="0.3">
      <c r="C53871" s="227"/>
    </row>
    <row r="53872" spans="3:3" ht="15.6" x14ac:dyDescent="0.3">
      <c r="C53872" s="227"/>
    </row>
    <row r="53873" spans="3:3" ht="15.6" x14ac:dyDescent="0.3">
      <c r="C53873" s="227"/>
    </row>
    <row r="53874" spans="3:3" ht="15.6" x14ac:dyDescent="0.3">
      <c r="C53874" s="227"/>
    </row>
    <row r="53875" spans="3:3" ht="15.6" x14ac:dyDescent="0.3">
      <c r="C53875" s="227"/>
    </row>
    <row r="53876" spans="3:3" ht="15.6" x14ac:dyDescent="0.3">
      <c r="C53876" s="227"/>
    </row>
    <row r="53877" spans="3:3" ht="15.6" x14ac:dyDescent="0.3">
      <c r="C53877" s="227"/>
    </row>
    <row r="53878" spans="3:3" ht="15.6" x14ac:dyDescent="0.3">
      <c r="C53878" s="227"/>
    </row>
    <row r="53879" spans="3:3" ht="15.6" x14ac:dyDescent="0.3">
      <c r="C53879" s="227"/>
    </row>
    <row r="53880" spans="3:3" ht="15.6" x14ac:dyDescent="0.3">
      <c r="C53880" s="227"/>
    </row>
    <row r="53881" spans="3:3" ht="15.6" x14ac:dyDescent="0.3">
      <c r="C53881" s="227"/>
    </row>
    <row r="53882" spans="3:3" ht="15.6" x14ac:dyDescent="0.3">
      <c r="C53882" s="227"/>
    </row>
    <row r="53883" spans="3:3" ht="15.6" x14ac:dyDescent="0.3">
      <c r="C53883" s="227"/>
    </row>
    <row r="53884" spans="3:3" ht="15.6" x14ac:dyDescent="0.3">
      <c r="C53884" s="227"/>
    </row>
    <row r="53885" spans="3:3" ht="15.6" x14ac:dyDescent="0.3">
      <c r="C53885" s="227"/>
    </row>
    <row r="53886" spans="3:3" ht="15.6" x14ac:dyDescent="0.3">
      <c r="C53886" s="227"/>
    </row>
    <row r="53887" spans="3:3" ht="15.6" x14ac:dyDescent="0.3">
      <c r="C53887" s="227"/>
    </row>
    <row r="53888" spans="3:3" ht="15.6" x14ac:dyDescent="0.3">
      <c r="C53888" s="227"/>
    </row>
    <row r="53889" spans="3:3" ht="15.6" x14ac:dyDescent="0.3">
      <c r="C53889" s="227"/>
    </row>
    <row r="53890" spans="3:3" ht="15.6" x14ac:dyDescent="0.3">
      <c r="C53890" s="227"/>
    </row>
    <row r="53891" spans="3:3" ht="15.6" x14ac:dyDescent="0.3">
      <c r="C53891" s="227"/>
    </row>
    <row r="53892" spans="3:3" ht="15.6" x14ac:dyDescent="0.3">
      <c r="C53892" s="227"/>
    </row>
    <row r="53893" spans="3:3" ht="15.6" x14ac:dyDescent="0.3">
      <c r="C53893" s="227"/>
    </row>
    <row r="53894" spans="3:3" ht="15.6" x14ac:dyDescent="0.3">
      <c r="C53894" s="227"/>
    </row>
    <row r="53895" spans="3:3" ht="15.6" x14ac:dyDescent="0.3">
      <c r="C53895" s="227"/>
    </row>
    <row r="53896" spans="3:3" ht="15.6" x14ac:dyDescent="0.3">
      <c r="C53896" s="227"/>
    </row>
    <row r="53897" spans="3:3" ht="15.6" x14ac:dyDescent="0.3">
      <c r="C53897" s="227"/>
    </row>
    <row r="53898" spans="3:3" ht="15.6" x14ac:dyDescent="0.3">
      <c r="C53898" s="227"/>
    </row>
    <row r="53899" spans="3:3" ht="15.6" x14ac:dyDescent="0.3">
      <c r="C53899" s="227"/>
    </row>
    <row r="53900" spans="3:3" ht="15.6" x14ac:dyDescent="0.3">
      <c r="C53900" s="227"/>
    </row>
    <row r="53901" spans="3:3" ht="15.6" x14ac:dyDescent="0.3">
      <c r="C53901" s="227"/>
    </row>
    <row r="53902" spans="3:3" ht="15.6" x14ac:dyDescent="0.3">
      <c r="C53902" s="227"/>
    </row>
    <row r="53903" spans="3:3" ht="15.6" x14ac:dyDescent="0.3">
      <c r="C53903" s="227"/>
    </row>
    <row r="53904" spans="3:3" ht="15.6" x14ac:dyDescent="0.3">
      <c r="C53904" s="227"/>
    </row>
    <row r="53905" spans="3:3" ht="15.6" x14ac:dyDescent="0.3">
      <c r="C53905" s="227"/>
    </row>
    <row r="53906" spans="3:3" ht="15.6" x14ac:dyDescent="0.3">
      <c r="C53906" s="227"/>
    </row>
    <row r="53907" spans="3:3" ht="15.6" x14ac:dyDescent="0.3">
      <c r="C53907" s="227"/>
    </row>
    <row r="53908" spans="3:3" ht="15.6" x14ac:dyDescent="0.3">
      <c r="C53908" s="227"/>
    </row>
    <row r="53909" spans="3:3" ht="15.6" x14ac:dyDescent="0.3">
      <c r="C53909" s="227"/>
    </row>
    <row r="53910" spans="3:3" ht="15.6" x14ac:dyDescent="0.3">
      <c r="C53910" s="227"/>
    </row>
    <row r="53911" spans="3:3" ht="15.6" x14ac:dyDescent="0.3">
      <c r="C53911" s="227"/>
    </row>
    <row r="53912" spans="3:3" ht="15.6" x14ac:dyDescent="0.3">
      <c r="C53912" s="227"/>
    </row>
    <row r="53913" spans="3:3" ht="15.6" x14ac:dyDescent="0.3">
      <c r="C53913" s="227"/>
    </row>
    <row r="53914" spans="3:3" ht="15.6" x14ac:dyDescent="0.3">
      <c r="C53914" s="227"/>
    </row>
    <row r="53915" spans="3:3" ht="15.6" x14ac:dyDescent="0.3">
      <c r="C53915" s="227"/>
    </row>
    <row r="53916" spans="3:3" ht="15.6" x14ac:dyDescent="0.3">
      <c r="C53916" s="227"/>
    </row>
    <row r="53917" spans="3:3" ht="15.6" x14ac:dyDescent="0.3">
      <c r="C53917" s="227"/>
    </row>
    <row r="53918" spans="3:3" ht="15.6" x14ac:dyDescent="0.3">
      <c r="C53918" s="227"/>
    </row>
    <row r="53919" spans="3:3" ht="15.6" x14ac:dyDescent="0.3">
      <c r="C53919" s="227"/>
    </row>
    <row r="53920" spans="3:3" ht="15.6" x14ac:dyDescent="0.3">
      <c r="C53920" s="227"/>
    </row>
    <row r="53921" spans="3:3" ht="15.6" x14ac:dyDescent="0.3">
      <c r="C53921" s="227"/>
    </row>
    <row r="53922" spans="3:3" ht="15.6" x14ac:dyDescent="0.3">
      <c r="C53922" s="227"/>
    </row>
    <row r="53923" spans="3:3" ht="15.6" x14ac:dyDescent="0.3">
      <c r="C53923" s="227"/>
    </row>
    <row r="53924" spans="3:3" ht="15.6" x14ac:dyDescent="0.3">
      <c r="C53924" s="227"/>
    </row>
    <row r="53925" spans="3:3" ht="15.6" x14ac:dyDescent="0.3">
      <c r="C53925" s="227"/>
    </row>
    <row r="53926" spans="3:3" ht="15.6" x14ac:dyDescent="0.3">
      <c r="C53926" s="227"/>
    </row>
    <row r="53927" spans="3:3" ht="15.6" x14ac:dyDescent="0.3">
      <c r="C53927" s="227"/>
    </row>
    <row r="53928" spans="3:3" ht="15.6" x14ac:dyDescent="0.3">
      <c r="C53928" s="227"/>
    </row>
    <row r="53929" spans="3:3" ht="15.6" x14ac:dyDescent="0.3">
      <c r="C53929" s="227"/>
    </row>
    <row r="53930" spans="3:3" ht="15.6" x14ac:dyDescent="0.3">
      <c r="C53930" s="227"/>
    </row>
    <row r="53931" spans="3:3" ht="15.6" x14ac:dyDescent="0.3">
      <c r="C53931" s="227"/>
    </row>
    <row r="53932" spans="3:3" ht="15.6" x14ac:dyDescent="0.3">
      <c r="C53932" s="227"/>
    </row>
    <row r="53933" spans="3:3" ht="15.6" x14ac:dyDescent="0.3">
      <c r="C53933" s="227"/>
    </row>
    <row r="53934" spans="3:3" ht="15.6" x14ac:dyDescent="0.3">
      <c r="C53934" s="227"/>
    </row>
    <row r="53935" spans="3:3" ht="15.6" x14ac:dyDescent="0.3">
      <c r="C53935" s="227"/>
    </row>
    <row r="53936" spans="3:3" ht="15.6" x14ac:dyDescent="0.3">
      <c r="C53936" s="227"/>
    </row>
    <row r="53937" spans="3:3" ht="15.6" x14ac:dyDescent="0.3">
      <c r="C53937" s="227"/>
    </row>
    <row r="53938" spans="3:3" ht="15.6" x14ac:dyDescent="0.3">
      <c r="C53938" s="227"/>
    </row>
    <row r="53939" spans="3:3" ht="15.6" x14ac:dyDescent="0.3">
      <c r="C53939" s="227"/>
    </row>
    <row r="53940" spans="3:3" ht="15.6" x14ac:dyDescent="0.3">
      <c r="C53940" s="227"/>
    </row>
    <row r="53941" spans="3:3" ht="15.6" x14ac:dyDescent="0.3">
      <c r="C53941" s="227"/>
    </row>
    <row r="53942" spans="3:3" ht="15.6" x14ac:dyDescent="0.3">
      <c r="C53942" s="227"/>
    </row>
    <row r="53943" spans="3:3" ht="15.6" x14ac:dyDescent="0.3">
      <c r="C53943" s="227"/>
    </row>
    <row r="53944" spans="3:3" ht="15.6" x14ac:dyDescent="0.3">
      <c r="C53944" s="227"/>
    </row>
    <row r="53945" spans="3:3" ht="15.6" x14ac:dyDescent="0.3">
      <c r="C53945" s="227"/>
    </row>
    <row r="53946" spans="3:3" ht="15.6" x14ac:dyDescent="0.3">
      <c r="C53946" s="227"/>
    </row>
    <row r="53947" spans="3:3" ht="15.6" x14ac:dyDescent="0.3">
      <c r="C53947" s="227"/>
    </row>
    <row r="53948" spans="3:3" ht="15.6" x14ac:dyDescent="0.3">
      <c r="C53948" s="227"/>
    </row>
    <row r="53949" spans="3:3" ht="15.6" x14ac:dyDescent="0.3">
      <c r="C53949" s="227"/>
    </row>
    <row r="53950" spans="3:3" ht="15.6" x14ac:dyDescent="0.3">
      <c r="C53950" s="227"/>
    </row>
    <row r="53951" spans="3:3" ht="15.6" x14ac:dyDescent="0.3">
      <c r="C53951" s="227"/>
    </row>
    <row r="53952" spans="3:3" ht="15.6" x14ac:dyDescent="0.3">
      <c r="C53952" s="227"/>
    </row>
    <row r="53953" spans="3:3" ht="15.6" x14ac:dyDescent="0.3">
      <c r="C53953" s="227"/>
    </row>
    <row r="53954" spans="3:3" ht="15.6" x14ac:dyDescent="0.3">
      <c r="C53954" s="227"/>
    </row>
    <row r="53955" spans="3:3" ht="15.6" x14ac:dyDescent="0.3">
      <c r="C53955" s="227"/>
    </row>
    <row r="53956" spans="3:3" ht="15.6" x14ac:dyDescent="0.3">
      <c r="C53956" s="227"/>
    </row>
    <row r="53957" spans="3:3" ht="15.6" x14ac:dyDescent="0.3">
      <c r="C53957" s="227"/>
    </row>
    <row r="53958" spans="3:3" ht="15.6" x14ac:dyDescent="0.3">
      <c r="C53958" s="227"/>
    </row>
    <row r="53959" spans="3:3" ht="15.6" x14ac:dyDescent="0.3">
      <c r="C53959" s="227"/>
    </row>
    <row r="53960" spans="3:3" ht="15.6" x14ac:dyDescent="0.3">
      <c r="C53960" s="227"/>
    </row>
    <row r="53961" spans="3:3" ht="15.6" x14ac:dyDescent="0.3">
      <c r="C53961" s="227"/>
    </row>
    <row r="53962" spans="3:3" ht="15.6" x14ac:dyDescent="0.3">
      <c r="C53962" s="227"/>
    </row>
    <row r="53963" spans="3:3" ht="15.6" x14ac:dyDescent="0.3">
      <c r="C53963" s="227"/>
    </row>
    <row r="53964" spans="3:3" ht="15.6" x14ac:dyDescent="0.3">
      <c r="C53964" s="227"/>
    </row>
    <row r="53965" spans="3:3" ht="15.6" x14ac:dyDescent="0.3">
      <c r="C53965" s="227"/>
    </row>
    <row r="53966" spans="3:3" ht="15.6" x14ac:dyDescent="0.3">
      <c r="C53966" s="227"/>
    </row>
    <row r="53967" spans="3:3" ht="15.6" x14ac:dyDescent="0.3">
      <c r="C53967" s="227"/>
    </row>
    <row r="53968" spans="3:3" ht="15.6" x14ac:dyDescent="0.3">
      <c r="C53968" s="227"/>
    </row>
    <row r="53969" spans="3:3" ht="15.6" x14ac:dyDescent="0.3">
      <c r="C53969" s="227"/>
    </row>
    <row r="53970" spans="3:3" ht="15.6" x14ac:dyDescent="0.3">
      <c r="C53970" s="227"/>
    </row>
    <row r="53971" spans="3:3" ht="15.6" x14ac:dyDescent="0.3">
      <c r="C53971" s="227"/>
    </row>
    <row r="53972" spans="3:3" ht="15.6" x14ac:dyDescent="0.3">
      <c r="C53972" s="227"/>
    </row>
    <row r="53973" spans="3:3" ht="15.6" x14ac:dyDescent="0.3">
      <c r="C53973" s="227"/>
    </row>
    <row r="53974" spans="3:3" ht="15.6" x14ac:dyDescent="0.3">
      <c r="C53974" s="227"/>
    </row>
    <row r="53975" spans="3:3" ht="15.6" x14ac:dyDescent="0.3">
      <c r="C53975" s="227"/>
    </row>
    <row r="53976" spans="3:3" ht="15.6" x14ac:dyDescent="0.3">
      <c r="C53976" s="227"/>
    </row>
    <row r="53977" spans="3:3" ht="15.6" x14ac:dyDescent="0.3">
      <c r="C53977" s="227"/>
    </row>
    <row r="53978" spans="3:3" ht="15.6" x14ac:dyDescent="0.3">
      <c r="C53978" s="227"/>
    </row>
    <row r="53979" spans="3:3" ht="15.6" x14ac:dyDescent="0.3">
      <c r="C53979" s="227"/>
    </row>
    <row r="53980" spans="3:3" ht="15.6" x14ac:dyDescent="0.3">
      <c r="C53980" s="227"/>
    </row>
    <row r="53981" spans="3:3" ht="15.6" x14ac:dyDescent="0.3">
      <c r="C53981" s="227"/>
    </row>
    <row r="53982" spans="3:3" ht="15.6" x14ac:dyDescent="0.3">
      <c r="C53982" s="227"/>
    </row>
    <row r="53983" spans="3:3" ht="15.6" x14ac:dyDescent="0.3">
      <c r="C53983" s="227"/>
    </row>
    <row r="53984" spans="3:3" ht="15.6" x14ac:dyDescent="0.3">
      <c r="C53984" s="227"/>
    </row>
    <row r="53985" spans="3:3" ht="15.6" x14ac:dyDescent="0.3">
      <c r="C53985" s="227"/>
    </row>
    <row r="53986" spans="3:3" ht="15.6" x14ac:dyDescent="0.3">
      <c r="C53986" s="227"/>
    </row>
    <row r="53987" spans="3:3" ht="15.6" x14ac:dyDescent="0.3">
      <c r="C53987" s="227"/>
    </row>
    <row r="53988" spans="3:3" ht="15.6" x14ac:dyDescent="0.3">
      <c r="C53988" s="227"/>
    </row>
    <row r="53989" spans="3:3" ht="15.6" x14ac:dyDescent="0.3">
      <c r="C53989" s="227"/>
    </row>
    <row r="53990" spans="3:3" ht="15.6" x14ac:dyDescent="0.3">
      <c r="C53990" s="227"/>
    </row>
    <row r="53991" spans="3:3" ht="15.6" x14ac:dyDescent="0.3">
      <c r="C53991" s="227"/>
    </row>
    <row r="53992" spans="3:3" ht="15.6" x14ac:dyDescent="0.3">
      <c r="C53992" s="227"/>
    </row>
    <row r="53993" spans="3:3" ht="15.6" x14ac:dyDescent="0.3">
      <c r="C53993" s="227"/>
    </row>
    <row r="53994" spans="3:3" ht="15.6" x14ac:dyDescent="0.3">
      <c r="C53994" s="227"/>
    </row>
    <row r="53995" spans="3:3" ht="15.6" x14ac:dyDescent="0.3">
      <c r="C53995" s="227"/>
    </row>
    <row r="53996" spans="3:3" ht="15.6" x14ac:dyDescent="0.3">
      <c r="C53996" s="227"/>
    </row>
    <row r="53997" spans="3:3" ht="15.6" x14ac:dyDescent="0.3">
      <c r="C53997" s="227"/>
    </row>
    <row r="53998" spans="3:3" ht="15.6" x14ac:dyDescent="0.3">
      <c r="C53998" s="227"/>
    </row>
    <row r="53999" spans="3:3" ht="15.6" x14ac:dyDescent="0.3">
      <c r="C53999" s="227"/>
    </row>
    <row r="54000" spans="3:3" ht="15.6" x14ac:dyDescent="0.3">
      <c r="C54000" s="227"/>
    </row>
    <row r="54001" spans="3:3" ht="15.6" x14ac:dyDescent="0.3">
      <c r="C54001" s="227"/>
    </row>
    <row r="54002" spans="3:3" ht="15.6" x14ac:dyDescent="0.3">
      <c r="C54002" s="227"/>
    </row>
    <row r="54003" spans="3:3" ht="15.6" x14ac:dyDescent="0.3">
      <c r="C54003" s="227"/>
    </row>
    <row r="54004" spans="3:3" ht="15.6" x14ac:dyDescent="0.3">
      <c r="C54004" s="227"/>
    </row>
    <row r="54005" spans="3:3" ht="15.6" x14ac:dyDescent="0.3">
      <c r="C54005" s="227"/>
    </row>
    <row r="54006" spans="3:3" ht="15.6" x14ac:dyDescent="0.3">
      <c r="C54006" s="227"/>
    </row>
    <row r="54007" spans="3:3" ht="15.6" x14ac:dyDescent="0.3">
      <c r="C54007" s="227"/>
    </row>
    <row r="54008" spans="3:3" ht="15.6" x14ac:dyDescent="0.3">
      <c r="C54008" s="227"/>
    </row>
    <row r="54009" spans="3:3" ht="15.6" x14ac:dyDescent="0.3">
      <c r="C54009" s="227"/>
    </row>
    <row r="54010" spans="3:3" ht="15.6" x14ac:dyDescent="0.3">
      <c r="C54010" s="227"/>
    </row>
    <row r="54011" spans="3:3" ht="15.6" x14ac:dyDescent="0.3">
      <c r="C54011" s="227"/>
    </row>
    <row r="54012" spans="3:3" ht="15.6" x14ac:dyDescent="0.3">
      <c r="C54012" s="227"/>
    </row>
    <row r="54013" spans="3:3" ht="15.6" x14ac:dyDescent="0.3">
      <c r="C54013" s="227"/>
    </row>
    <row r="54014" spans="3:3" ht="15.6" x14ac:dyDescent="0.3">
      <c r="C54014" s="227"/>
    </row>
    <row r="54015" spans="3:3" ht="15.6" x14ac:dyDescent="0.3">
      <c r="C54015" s="227"/>
    </row>
    <row r="54016" spans="3:3" ht="15.6" x14ac:dyDescent="0.3">
      <c r="C54016" s="227"/>
    </row>
    <row r="54017" spans="3:3" ht="15.6" x14ac:dyDescent="0.3">
      <c r="C54017" s="227"/>
    </row>
    <row r="54018" spans="3:3" ht="15.6" x14ac:dyDescent="0.3">
      <c r="C54018" s="227"/>
    </row>
    <row r="54019" spans="3:3" ht="15.6" x14ac:dyDescent="0.3">
      <c r="C54019" s="227"/>
    </row>
    <row r="54020" spans="3:3" ht="15.6" x14ac:dyDescent="0.3">
      <c r="C54020" s="227"/>
    </row>
    <row r="54021" spans="3:3" ht="15.6" x14ac:dyDescent="0.3">
      <c r="C54021" s="227"/>
    </row>
    <row r="54022" spans="3:3" ht="15.6" x14ac:dyDescent="0.3">
      <c r="C54022" s="227"/>
    </row>
    <row r="54023" spans="3:3" ht="15.6" x14ac:dyDescent="0.3">
      <c r="C54023" s="227"/>
    </row>
    <row r="54024" spans="3:3" ht="15.6" x14ac:dyDescent="0.3">
      <c r="C54024" s="227"/>
    </row>
    <row r="54025" spans="3:3" ht="15.6" x14ac:dyDescent="0.3">
      <c r="C54025" s="227"/>
    </row>
    <row r="54026" spans="3:3" ht="15.6" x14ac:dyDescent="0.3">
      <c r="C54026" s="227"/>
    </row>
    <row r="54027" spans="3:3" ht="15.6" x14ac:dyDescent="0.3">
      <c r="C54027" s="227"/>
    </row>
    <row r="54028" spans="3:3" ht="15.6" x14ac:dyDescent="0.3">
      <c r="C54028" s="227"/>
    </row>
    <row r="54029" spans="3:3" ht="15.6" x14ac:dyDescent="0.3">
      <c r="C54029" s="227"/>
    </row>
    <row r="54030" spans="3:3" ht="15.6" x14ac:dyDescent="0.3">
      <c r="C54030" s="227"/>
    </row>
    <row r="54031" spans="3:3" ht="15.6" x14ac:dyDescent="0.3">
      <c r="C54031" s="227"/>
    </row>
    <row r="54032" spans="3:3" ht="15.6" x14ac:dyDescent="0.3">
      <c r="C54032" s="227"/>
    </row>
    <row r="54033" spans="3:3" ht="15.6" x14ac:dyDescent="0.3">
      <c r="C54033" s="227"/>
    </row>
    <row r="54034" spans="3:3" ht="15.6" x14ac:dyDescent="0.3">
      <c r="C54034" s="227"/>
    </row>
    <row r="54035" spans="3:3" ht="15.6" x14ac:dyDescent="0.3">
      <c r="C54035" s="227"/>
    </row>
    <row r="54036" spans="3:3" ht="15.6" x14ac:dyDescent="0.3">
      <c r="C54036" s="227"/>
    </row>
    <row r="54037" spans="3:3" ht="15.6" x14ac:dyDescent="0.3">
      <c r="C54037" s="227"/>
    </row>
    <row r="54038" spans="3:3" ht="15.6" x14ac:dyDescent="0.3">
      <c r="C54038" s="227"/>
    </row>
    <row r="54039" spans="3:3" ht="15.6" x14ac:dyDescent="0.3">
      <c r="C54039" s="227"/>
    </row>
    <row r="54040" spans="3:3" ht="15.6" x14ac:dyDescent="0.3">
      <c r="C54040" s="227"/>
    </row>
    <row r="54041" spans="3:3" ht="15.6" x14ac:dyDescent="0.3">
      <c r="C54041" s="227"/>
    </row>
    <row r="54042" spans="3:3" ht="15.6" x14ac:dyDescent="0.3">
      <c r="C54042" s="227"/>
    </row>
    <row r="54043" spans="3:3" ht="15.6" x14ac:dyDescent="0.3">
      <c r="C54043" s="227"/>
    </row>
    <row r="54044" spans="3:3" ht="15.6" x14ac:dyDescent="0.3">
      <c r="C54044" s="227"/>
    </row>
    <row r="54045" spans="3:3" ht="15.6" x14ac:dyDescent="0.3">
      <c r="C54045" s="227"/>
    </row>
    <row r="54046" spans="3:3" ht="15.6" x14ac:dyDescent="0.3">
      <c r="C54046" s="227"/>
    </row>
    <row r="54047" spans="3:3" ht="15.6" x14ac:dyDescent="0.3">
      <c r="C54047" s="227"/>
    </row>
    <row r="54048" spans="3:3" ht="15.6" x14ac:dyDescent="0.3">
      <c r="C54048" s="227"/>
    </row>
    <row r="54049" spans="3:3" ht="15.6" x14ac:dyDescent="0.3">
      <c r="C54049" s="227"/>
    </row>
    <row r="54050" spans="3:3" ht="15.6" x14ac:dyDescent="0.3">
      <c r="C54050" s="227"/>
    </row>
    <row r="54051" spans="3:3" ht="15.6" x14ac:dyDescent="0.3">
      <c r="C54051" s="227"/>
    </row>
    <row r="54052" spans="3:3" ht="15.6" x14ac:dyDescent="0.3">
      <c r="C54052" s="227"/>
    </row>
    <row r="54053" spans="3:3" ht="15.6" x14ac:dyDescent="0.3">
      <c r="C54053" s="227"/>
    </row>
    <row r="54054" spans="3:3" ht="15.6" x14ac:dyDescent="0.3">
      <c r="C54054" s="227"/>
    </row>
    <row r="54055" spans="3:3" ht="15.6" x14ac:dyDescent="0.3">
      <c r="C54055" s="227"/>
    </row>
    <row r="54056" spans="3:3" ht="15.6" x14ac:dyDescent="0.3">
      <c r="C54056" s="227"/>
    </row>
    <row r="54057" spans="3:3" ht="15.6" x14ac:dyDescent="0.3">
      <c r="C54057" s="227"/>
    </row>
    <row r="54058" spans="3:3" ht="15.6" x14ac:dyDescent="0.3">
      <c r="C54058" s="227"/>
    </row>
    <row r="54059" spans="3:3" ht="15.6" x14ac:dyDescent="0.3">
      <c r="C54059" s="227"/>
    </row>
    <row r="54060" spans="3:3" ht="15.6" x14ac:dyDescent="0.3">
      <c r="C54060" s="227"/>
    </row>
    <row r="54061" spans="3:3" ht="15.6" x14ac:dyDescent="0.3">
      <c r="C54061" s="227"/>
    </row>
    <row r="54062" spans="3:3" ht="15.6" x14ac:dyDescent="0.3">
      <c r="C54062" s="227"/>
    </row>
    <row r="54063" spans="3:3" ht="15.6" x14ac:dyDescent="0.3">
      <c r="C54063" s="227"/>
    </row>
    <row r="54064" spans="3:3" ht="15.6" x14ac:dyDescent="0.3">
      <c r="C54064" s="227"/>
    </row>
    <row r="54065" spans="3:3" ht="15.6" x14ac:dyDescent="0.3">
      <c r="C54065" s="227"/>
    </row>
    <row r="54066" spans="3:3" ht="15.6" x14ac:dyDescent="0.3">
      <c r="C54066" s="227"/>
    </row>
    <row r="54067" spans="3:3" ht="15.6" x14ac:dyDescent="0.3">
      <c r="C54067" s="227"/>
    </row>
    <row r="54068" spans="3:3" ht="15.6" x14ac:dyDescent="0.3">
      <c r="C54068" s="227"/>
    </row>
    <row r="54069" spans="3:3" ht="15.6" x14ac:dyDescent="0.3">
      <c r="C54069" s="227"/>
    </row>
    <row r="54070" spans="3:3" ht="15.6" x14ac:dyDescent="0.3">
      <c r="C54070" s="227"/>
    </row>
    <row r="54071" spans="3:3" ht="15.6" x14ac:dyDescent="0.3">
      <c r="C54071" s="227"/>
    </row>
    <row r="54072" spans="3:3" ht="15.6" x14ac:dyDescent="0.3">
      <c r="C54072" s="227"/>
    </row>
    <row r="54073" spans="3:3" ht="15.6" x14ac:dyDescent="0.3">
      <c r="C54073" s="227"/>
    </row>
    <row r="54074" spans="3:3" ht="15.6" x14ac:dyDescent="0.3">
      <c r="C54074" s="227"/>
    </row>
    <row r="54075" spans="3:3" ht="15.6" x14ac:dyDescent="0.3">
      <c r="C54075" s="227"/>
    </row>
    <row r="54076" spans="3:3" ht="15.6" x14ac:dyDescent="0.3">
      <c r="C54076" s="227"/>
    </row>
    <row r="54077" spans="3:3" ht="15.6" x14ac:dyDescent="0.3">
      <c r="C54077" s="227"/>
    </row>
    <row r="54078" spans="3:3" ht="15.6" x14ac:dyDescent="0.3">
      <c r="C54078" s="227"/>
    </row>
    <row r="54079" spans="3:3" ht="15.6" x14ac:dyDescent="0.3">
      <c r="C54079" s="227"/>
    </row>
    <row r="54080" spans="3:3" ht="15.6" x14ac:dyDescent="0.3">
      <c r="C54080" s="227"/>
    </row>
    <row r="54081" spans="3:3" ht="15.6" x14ac:dyDescent="0.3">
      <c r="C54081" s="227"/>
    </row>
    <row r="54082" spans="3:3" ht="15.6" x14ac:dyDescent="0.3">
      <c r="C54082" s="227"/>
    </row>
    <row r="54083" spans="3:3" ht="15.6" x14ac:dyDescent="0.3">
      <c r="C54083" s="227"/>
    </row>
    <row r="54084" spans="3:3" ht="15.6" x14ac:dyDescent="0.3">
      <c r="C54084" s="227"/>
    </row>
    <row r="54085" spans="3:3" ht="15.6" x14ac:dyDescent="0.3">
      <c r="C54085" s="227"/>
    </row>
    <row r="54086" spans="3:3" ht="15.6" x14ac:dyDescent="0.3">
      <c r="C54086" s="227"/>
    </row>
    <row r="54087" spans="3:3" ht="15.6" x14ac:dyDescent="0.3">
      <c r="C54087" s="227"/>
    </row>
    <row r="54088" spans="3:3" ht="15.6" x14ac:dyDescent="0.3">
      <c r="C54088" s="227"/>
    </row>
    <row r="54089" spans="3:3" ht="15.6" x14ac:dyDescent="0.3">
      <c r="C54089" s="227"/>
    </row>
    <row r="54090" spans="3:3" ht="15.6" x14ac:dyDescent="0.3">
      <c r="C54090" s="227"/>
    </row>
    <row r="54091" spans="3:3" ht="15.6" x14ac:dyDescent="0.3">
      <c r="C54091" s="227"/>
    </row>
    <row r="54092" spans="3:3" ht="15.6" x14ac:dyDescent="0.3">
      <c r="C54092" s="227"/>
    </row>
    <row r="54093" spans="3:3" ht="15.6" x14ac:dyDescent="0.3">
      <c r="C54093" s="227"/>
    </row>
    <row r="54094" spans="3:3" ht="15.6" x14ac:dyDescent="0.3">
      <c r="C54094" s="227"/>
    </row>
    <row r="54095" spans="3:3" ht="15.6" x14ac:dyDescent="0.3">
      <c r="C54095" s="227"/>
    </row>
    <row r="54096" spans="3:3" ht="15.6" x14ac:dyDescent="0.3">
      <c r="C54096" s="227"/>
    </row>
    <row r="54097" spans="3:3" ht="15.6" x14ac:dyDescent="0.3">
      <c r="C54097" s="227"/>
    </row>
    <row r="54098" spans="3:3" ht="15.6" x14ac:dyDescent="0.3">
      <c r="C54098" s="227"/>
    </row>
    <row r="54099" spans="3:3" ht="15.6" x14ac:dyDescent="0.3">
      <c r="C54099" s="227"/>
    </row>
    <row r="54100" spans="3:3" ht="15.6" x14ac:dyDescent="0.3">
      <c r="C54100" s="227"/>
    </row>
    <row r="54101" spans="3:3" ht="15.6" x14ac:dyDescent="0.3">
      <c r="C54101" s="227"/>
    </row>
    <row r="54102" spans="3:3" ht="15.6" x14ac:dyDescent="0.3">
      <c r="C54102" s="227"/>
    </row>
    <row r="54103" spans="3:3" ht="15.6" x14ac:dyDescent="0.3">
      <c r="C54103" s="227"/>
    </row>
    <row r="54104" spans="3:3" ht="15.6" x14ac:dyDescent="0.3">
      <c r="C54104" s="227"/>
    </row>
    <row r="54105" spans="3:3" ht="15.6" x14ac:dyDescent="0.3">
      <c r="C54105" s="227"/>
    </row>
    <row r="54106" spans="3:3" ht="15.6" x14ac:dyDescent="0.3">
      <c r="C54106" s="227"/>
    </row>
    <row r="54107" spans="3:3" ht="15.6" x14ac:dyDescent="0.3">
      <c r="C54107" s="227"/>
    </row>
    <row r="54108" spans="3:3" ht="15.6" x14ac:dyDescent="0.3">
      <c r="C54108" s="227"/>
    </row>
    <row r="54109" spans="3:3" ht="15.6" x14ac:dyDescent="0.3">
      <c r="C54109" s="227"/>
    </row>
    <row r="54110" spans="3:3" ht="15.6" x14ac:dyDescent="0.3">
      <c r="C54110" s="227"/>
    </row>
    <row r="54111" spans="3:3" ht="15.6" x14ac:dyDescent="0.3">
      <c r="C54111" s="227"/>
    </row>
    <row r="54112" spans="3:3" ht="15.6" x14ac:dyDescent="0.3">
      <c r="C54112" s="227"/>
    </row>
    <row r="54113" spans="3:3" ht="15.6" x14ac:dyDescent="0.3">
      <c r="C54113" s="227"/>
    </row>
    <row r="54114" spans="3:3" ht="15.6" x14ac:dyDescent="0.3">
      <c r="C54114" s="227"/>
    </row>
    <row r="54115" spans="3:3" ht="15.6" x14ac:dyDescent="0.3">
      <c r="C54115" s="227"/>
    </row>
    <row r="54116" spans="3:3" ht="15.6" x14ac:dyDescent="0.3">
      <c r="C54116" s="227"/>
    </row>
    <row r="54117" spans="3:3" ht="15.6" x14ac:dyDescent="0.3">
      <c r="C54117" s="227"/>
    </row>
    <row r="54118" spans="3:3" ht="15.6" x14ac:dyDescent="0.3">
      <c r="C54118" s="227"/>
    </row>
    <row r="54119" spans="3:3" ht="15.6" x14ac:dyDescent="0.3">
      <c r="C54119" s="227"/>
    </row>
    <row r="54120" spans="3:3" ht="15.6" x14ac:dyDescent="0.3">
      <c r="C54120" s="227"/>
    </row>
    <row r="54121" spans="3:3" ht="15.6" x14ac:dyDescent="0.3">
      <c r="C54121" s="227"/>
    </row>
    <row r="54122" spans="3:3" ht="15.6" x14ac:dyDescent="0.3">
      <c r="C54122" s="227"/>
    </row>
    <row r="54123" spans="3:3" ht="15.6" x14ac:dyDescent="0.3">
      <c r="C54123" s="227"/>
    </row>
    <row r="54124" spans="3:3" ht="15.6" x14ac:dyDescent="0.3">
      <c r="C54124" s="227"/>
    </row>
    <row r="54125" spans="3:3" ht="15.6" x14ac:dyDescent="0.3">
      <c r="C54125" s="227"/>
    </row>
    <row r="54126" spans="3:3" ht="15.6" x14ac:dyDescent="0.3">
      <c r="C54126" s="227"/>
    </row>
    <row r="54127" spans="3:3" ht="15.6" x14ac:dyDescent="0.3">
      <c r="C54127" s="227"/>
    </row>
    <row r="54128" spans="3:3" ht="15.6" x14ac:dyDescent="0.3">
      <c r="C54128" s="227"/>
    </row>
    <row r="54129" spans="3:3" ht="15.6" x14ac:dyDescent="0.3">
      <c r="C54129" s="227"/>
    </row>
    <row r="54130" spans="3:3" ht="15.6" x14ac:dyDescent="0.3">
      <c r="C54130" s="227"/>
    </row>
    <row r="54131" spans="3:3" ht="15.6" x14ac:dyDescent="0.3">
      <c r="C54131" s="227"/>
    </row>
    <row r="54132" spans="3:3" ht="15.6" x14ac:dyDescent="0.3">
      <c r="C54132" s="227"/>
    </row>
    <row r="54133" spans="3:3" ht="15.6" x14ac:dyDescent="0.3">
      <c r="C54133" s="227"/>
    </row>
    <row r="54134" spans="3:3" ht="15.6" x14ac:dyDescent="0.3">
      <c r="C54134" s="227"/>
    </row>
    <row r="54135" spans="3:3" ht="15.6" x14ac:dyDescent="0.3">
      <c r="C54135" s="227"/>
    </row>
    <row r="54136" spans="3:3" ht="15.6" x14ac:dyDescent="0.3">
      <c r="C54136" s="227"/>
    </row>
    <row r="54137" spans="3:3" ht="15.6" x14ac:dyDescent="0.3">
      <c r="C54137" s="227"/>
    </row>
    <row r="54138" spans="3:3" ht="15.6" x14ac:dyDescent="0.3">
      <c r="C54138" s="227"/>
    </row>
    <row r="54139" spans="3:3" ht="15.6" x14ac:dyDescent="0.3">
      <c r="C54139" s="227"/>
    </row>
    <row r="54140" spans="3:3" ht="15.6" x14ac:dyDescent="0.3">
      <c r="C54140" s="227"/>
    </row>
    <row r="54141" spans="3:3" ht="15.6" x14ac:dyDescent="0.3">
      <c r="C54141" s="227"/>
    </row>
    <row r="54142" spans="3:3" ht="15.6" x14ac:dyDescent="0.3">
      <c r="C54142" s="227"/>
    </row>
    <row r="54143" spans="3:3" ht="15.6" x14ac:dyDescent="0.3">
      <c r="C54143" s="227"/>
    </row>
    <row r="54144" spans="3:3" ht="15.6" x14ac:dyDescent="0.3">
      <c r="C54144" s="227"/>
    </row>
    <row r="54145" spans="3:3" ht="15.6" x14ac:dyDescent="0.3">
      <c r="C54145" s="227"/>
    </row>
    <row r="54146" spans="3:3" ht="15.6" x14ac:dyDescent="0.3">
      <c r="C54146" s="227"/>
    </row>
    <row r="54147" spans="3:3" ht="15.6" x14ac:dyDescent="0.3">
      <c r="C54147" s="227"/>
    </row>
    <row r="54148" spans="3:3" ht="15.6" x14ac:dyDescent="0.3">
      <c r="C54148" s="227"/>
    </row>
    <row r="54149" spans="3:3" ht="15.6" x14ac:dyDescent="0.3">
      <c r="C54149" s="227"/>
    </row>
    <row r="54150" spans="3:3" ht="15.6" x14ac:dyDescent="0.3">
      <c r="C54150" s="227"/>
    </row>
    <row r="54151" spans="3:3" ht="15.6" x14ac:dyDescent="0.3">
      <c r="C54151" s="227"/>
    </row>
    <row r="54152" spans="3:3" ht="15.6" x14ac:dyDescent="0.3">
      <c r="C54152" s="227"/>
    </row>
    <row r="54153" spans="3:3" ht="15.6" x14ac:dyDescent="0.3">
      <c r="C54153" s="227"/>
    </row>
    <row r="54154" spans="3:3" ht="15.6" x14ac:dyDescent="0.3">
      <c r="C54154" s="227"/>
    </row>
    <row r="54155" spans="3:3" ht="15.6" x14ac:dyDescent="0.3">
      <c r="C54155" s="227"/>
    </row>
    <row r="54156" spans="3:3" ht="15.6" x14ac:dyDescent="0.3">
      <c r="C54156" s="227"/>
    </row>
    <row r="54157" spans="3:3" ht="15.6" x14ac:dyDescent="0.3">
      <c r="C54157" s="227"/>
    </row>
    <row r="54158" spans="3:3" ht="15.6" x14ac:dyDescent="0.3">
      <c r="C54158" s="227"/>
    </row>
    <row r="54159" spans="3:3" ht="15.6" x14ac:dyDescent="0.3">
      <c r="C54159" s="227"/>
    </row>
    <row r="54160" spans="3:3" ht="15.6" x14ac:dyDescent="0.3">
      <c r="C54160" s="227"/>
    </row>
    <row r="54161" spans="3:3" ht="15.6" x14ac:dyDescent="0.3">
      <c r="C54161" s="227"/>
    </row>
    <row r="54162" spans="3:3" ht="15.6" x14ac:dyDescent="0.3">
      <c r="C54162" s="227"/>
    </row>
    <row r="54163" spans="3:3" ht="15.6" x14ac:dyDescent="0.3">
      <c r="C54163" s="227"/>
    </row>
    <row r="54164" spans="3:3" ht="15.6" x14ac:dyDescent="0.3">
      <c r="C54164" s="227"/>
    </row>
    <row r="54165" spans="3:3" ht="15.6" x14ac:dyDescent="0.3">
      <c r="C54165" s="227"/>
    </row>
    <row r="54166" spans="3:3" ht="15.6" x14ac:dyDescent="0.3">
      <c r="C54166" s="227"/>
    </row>
    <row r="54167" spans="3:3" ht="15.6" x14ac:dyDescent="0.3">
      <c r="C54167" s="227"/>
    </row>
    <row r="54168" spans="3:3" ht="15.6" x14ac:dyDescent="0.3">
      <c r="C54168" s="227"/>
    </row>
    <row r="54169" spans="3:3" ht="15.6" x14ac:dyDescent="0.3">
      <c r="C54169" s="227"/>
    </row>
    <row r="54170" spans="3:3" ht="15.6" x14ac:dyDescent="0.3">
      <c r="C54170" s="227"/>
    </row>
    <row r="54171" spans="3:3" ht="15.6" x14ac:dyDescent="0.3">
      <c r="C54171" s="227"/>
    </row>
    <row r="54172" spans="3:3" ht="15.6" x14ac:dyDescent="0.3">
      <c r="C54172" s="227"/>
    </row>
    <row r="54173" spans="3:3" ht="15.6" x14ac:dyDescent="0.3">
      <c r="C54173" s="227"/>
    </row>
    <row r="54174" spans="3:3" ht="15.6" x14ac:dyDescent="0.3">
      <c r="C54174" s="227"/>
    </row>
    <row r="54175" spans="3:3" ht="15.6" x14ac:dyDescent="0.3">
      <c r="C54175" s="227"/>
    </row>
    <row r="54176" spans="3:3" ht="15.6" x14ac:dyDescent="0.3">
      <c r="C54176" s="227"/>
    </row>
    <row r="54177" spans="3:3" ht="15.6" x14ac:dyDescent="0.3">
      <c r="C54177" s="227"/>
    </row>
    <row r="54178" spans="3:3" ht="15.6" x14ac:dyDescent="0.3">
      <c r="C54178" s="227"/>
    </row>
    <row r="54179" spans="3:3" ht="15.6" x14ac:dyDescent="0.3">
      <c r="C54179" s="227"/>
    </row>
    <row r="54180" spans="3:3" ht="15.6" x14ac:dyDescent="0.3">
      <c r="C54180" s="227"/>
    </row>
    <row r="54181" spans="3:3" ht="15.6" x14ac:dyDescent="0.3">
      <c r="C54181" s="227"/>
    </row>
    <row r="54182" spans="3:3" ht="15.6" x14ac:dyDescent="0.3">
      <c r="C54182" s="227"/>
    </row>
    <row r="54183" spans="3:3" ht="15.6" x14ac:dyDescent="0.3">
      <c r="C54183" s="227"/>
    </row>
    <row r="54184" spans="3:3" ht="15.6" x14ac:dyDescent="0.3">
      <c r="C54184" s="227"/>
    </row>
    <row r="54185" spans="3:3" ht="15.6" x14ac:dyDescent="0.3">
      <c r="C54185" s="227"/>
    </row>
    <row r="54186" spans="3:3" ht="15.6" x14ac:dyDescent="0.3">
      <c r="C54186" s="227"/>
    </row>
    <row r="54187" spans="3:3" ht="15.6" x14ac:dyDescent="0.3">
      <c r="C54187" s="227"/>
    </row>
    <row r="54188" spans="3:3" ht="15.6" x14ac:dyDescent="0.3">
      <c r="C54188" s="227"/>
    </row>
    <row r="54189" spans="3:3" ht="15.6" x14ac:dyDescent="0.3">
      <c r="C54189" s="227"/>
    </row>
    <row r="54190" spans="3:3" ht="15.6" x14ac:dyDescent="0.3">
      <c r="C54190" s="227"/>
    </row>
    <row r="54191" spans="3:3" ht="15.6" x14ac:dyDescent="0.3">
      <c r="C54191" s="227"/>
    </row>
    <row r="54192" spans="3:3" ht="15.6" x14ac:dyDescent="0.3">
      <c r="C54192" s="227"/>
    </row>
    <row r="54193" spans="3:3" ht="15.6" x14ac:dyDescent="0.3">
      <c r="C54193" s="227"/>
    </row>
    <row r="54194" spans="3:3" ht="15.6" x14ac:dyDescent="0.3">
      <c r="C54194" s="227"/>
    </row>
    <row r="54195" spans="3:3" ht="15.6" x14ac:dyDescent="0.3">
      <c r="C54195" s="227"/>
    </row>
    <row r="54196" spans="3:3" ht="15.6" x14ac:dyDescent="0.3">
      <c r="C54196" s="227"/>
    </row>
    <row r="54197" spans="3:3" ht="15.6" x14ac:dyDescent="0.3">
      <c r="C54197" s="227"/>
    </row>
    <row r="54198" spans="3:3" ht="15.6" x14ac:dyDescent="0.3">
      <c r="C54198" s="227"/>
    </row>
    <row r="54199" spans="3:3" ht="15.6" x14ac:dyDescent="0.3">
      <c r="C54199" s="227"/>
    </row>
    <row r="54200" spans="3:3" ht="15.6" x14ac:dyDescent="0.3">
      <c r="C54200" s="227"/>
    </row>
    <row r="54201" spans="3:3" ht="15.6" x14ac:dyDescent="0.3">
      <c r="C54201" s="227"/>
    </row>
    <row r="54202" spans="3:3" ht="15.6" x14ac:dyDescent="0.3">
      <c r="C54202" s="227"/>
    </row>
    <row r="54203" spans="3:3" ht="15.6" x14ac:dyDescent="0.3">
      <c r="C54203" s="227"/>
    </row>
    <row r="54204" spans="3:3" ht="15.6" x14ac:dyDescent="0.3">
      <c r="C54204" s="227"/>
    </row>
    <row r="54205" spans="3:3" ht="15.6" x14ac:dyDescent="0.3">
      <c r="C54205" s="227"/>
    </row>
    <row r="54206" spans="3:3" ht="15.6" x14ac:dyDescent="0.3">
      <c r="C54206" s="227"/>
    </row>
    <row r="54207" spans="3:3" ht="15.6" x14ac:dyDescent="0.3">
      <c r="C54207" s="227"/>
    </row>
    <row r="54208" spans="3:3" ht="15.6" x14ac:dyDescent="0.3">
      <c r="C54208" s="227"/>
    </row>
    <row r="54209" spans="3:3" ht="15.6" x14ac:dyDescent="0.3">
      <c r="C54209" s="227"/>
    </row>
    <row r="54210" spans="3:3" ht="15.6" x14ac:dyDescent="0.3">
      <c r="C54210" s="227"/>
    </row>
    <row r="54211" spans="3:3" ht="15.6" x14ac:dyDescent="0.3">
      <c r="C54211" s="227"/>
    </row>
    <row r="54212" spans="3:3" ht="15.6" x14ac:dyDescent="0.3">
      <c r="C54212" s="227"/>
    </row>
    <row r="54213" spans="3:3" ht="15.6" x14ac:dyDescent="0.3">
      <c r="C54213" s="227"/>
    </row>
    <row r="54214" spans="3:3" ht="15.6" x14ac:dyDescent="0.3">
      <c r="C54214" s="227"/>
    </row>
    <row r="54215" spans="3:3" ht="15.6" x14ac:dyDescent="0.3">
      <c r="C54215" s="227"/>
    </row>
    <row r="54216" spans="3:3" ht="15.6" x14ac:dyDescent="0.3">
      <c r="C54216" s="227"/>
    </row>
    <row r="54217" spans="3:3" ht="15.6" x14ac:dyDescent="0.3">
      <c r="C54217" s="227"/>
    </row>
    <row r="54218" spans="3:3" ht="15.6" x14ac:dyDescent="0.3">
      <c r="C54218" s="227"/>
    </row>
    <row r="54219" spans="3:3" ht="15.6" x14ac:dyDescent="0.3">
      <c r="C54219" s="227"/>
    </row>
    <row r="54220" spans="3:3" ht="15.6" x14ac:dyDescent="0.3">
      <c r="C54220" s="227"/>
    </row>
    <row r="54221" spans="3:3" ht="15.6" x14ac:dyDescent="0.3">
      <c r="C54221" s="227"/>
    </row>
    <row r="54222" spans="3:3" ht="15.6" x14ac:dyDescent="0.3">
      <c r="C54222" s="227"/>
    </row>
    <row r="54223" spans="3:3" ht="15.6" x14ac:dyDescent="0.3">
      <c r="C54223" s="227"/>
    </row>
    <row r="54224" spans="3:3" ht="15.6" x14ac:dyDescent="0.3">
      <c r="C54224" s="227"/>
    </row>
    <row r="54225" spans="3:3" ht="15.6" x14ac:dyDescent="0.3">
      <c r="C54225" s="227"/>
    </row>
    <row r="54226" spans="3:3" ht="15.6" x14ac:dyDescent="0.3">
      <c r="C54226" s="227"/>
    </row>
    <row r="54227" spans="3:3" ht="15.6" x14ac:dyDescent="0.3">
      <c r="C54227" s="227"/>
    </row>
    <row r="54228" spans="3:3" ht="15.6" x14ac:dyDescent="0.3">
      <c r="C54228" s="227"/>
    </row>
    <row r="54229" spans="3:3" ht="15.6" x14ac:dyDescent="0.3">
      <c r="C54229" s="227"/>
    </row>
    <row r="54230" spans="3:3" ht="15.6" x14ac:dyDescent="0.3">
      <c r="C54230" s="227"/>
    </row>
    <row r="54231" spans="3:3" ht="15.6" x14ac:dyDescent="0.3">
      <c r="C54231" s="227"/>
    </row>
    <row r="54232" spans="3:3" ht="15.6" x14ac:dyDescent="0.3">
      <c r="C54232" s="227"/>
    </row>
    <row r="54233" spans="3:3" ht="15.6" x14ac:dyDescent="0.3">
      <c r="C54233" s="227"/>
    </row>
    <row r="54234" spans="3:3" ht="15.6" x14ac:dyDescent="0.3">
      <c r="C54234" s="227"/>
    </row>
    <row r="54235" spans="3:3" ht="15.6" x14ac:dyDescent="0.3">
      <c r="C54235" s="227"/>
    </row>
    <row r="54236" spans="3:3" ht="15.6" x14ac:dyDescent="0.3">
      <c r="C54236" s="227"/>
    </row>
    <row r="54237" spans="3:3" ht="15.6" x14ac:dyDescent="0.3">
      <c r="C54237" s="227"/>
    </row>
    <row r="54238" spans="3:3" ht="15.6" x14ac:dyDescent="0.3">
      <c r="C54238" s="227"/>
    </row>
    <row r="54239" spans="3:3" ht="15.6" x14ac:dyDescent="0.3">
      <c r="C54239" s="227"/>
    </row>
    <row r="54240" spans="3:3" ht="15.6" x14ac:dyDescent="0.3">
      <c r="C54240" s="227"/>
    </row>
    <row r="54241" spans="3:3" ht="15.6" x14ac:dyDescent="0.3">
      <c r="C54241" s="227"/>
    </row>
    <row r="54242" spans="3:3" ht="15.6" x14ac:dyDescent="0.3">
      <c r="C54242" s="227"/>
    </row>
    <row r="54243" spans="3:3" ht="15.6" x14ac:dyDescent="0.3">
      <c r="C54243" s="227"/>
    </row>
    <row r="54244" spans="3:3" ht="15.6" x14ac:dyDescent="0.3">
      <c r="C54244" s="227"/>
    </row>
    <row r="54245" spans="3:3" ht="15.6" x14ac:dyDescent="0.3">
      <c r="C54245" s="227"/>
    </row>
    <row r="54246" spans="3:3" ht="15.6" x14ac:dyDescent="0.3">
      <c r="C54246" s="227"/>
    </row>
    <row r="54247" spans="3:3" ht="15.6" x14ac:dyDescent="0.3">
      <c r="C54247" s="227"/>
    </row>
    <row r="54248" spans="3:3" ht="15.6" x14ac:dyDescent="0.3">
      <c r="C54248" s="227"/>
    </row>
    <row r="54249" spans="3:3" ht="15.6" x14ac:dyDescent="0.3">
      <c r="C54249" s="227"/>
    </row>
    <row r="54250" spans="3:3" ht="15.6" x14ac:dyDescent="0.3">
      <c r="C54250" s="227"/>
    </row>
    <row r="54251" spans="3:3" ht="15.6" x14ac:dyDescent="0.3">
      <c r="C54251" s="227"/>
    </row>
    <row r="54252" spans="3:3" ht="15.6" x14ac:dyDescent="0.3">
      <c r="C54252" s="227"/>
    </row>
    <row r="54253" spans="3:3" ht="15.6" x14ac:dyDescent="0.3">
      <c r="C54253" s="227"/>
    </row>
    <row r="54254" spans="3:3" ht="15.6" x14ac:dyDescent="0.3">
      <c r="C54254" s="227"/>
    </row>
    <row r="54255" spans="3:3" ht="15.6" x14ac:dyDescent="0.3">
      <c r="C54255" s="227"/>
    </row>
    <row r="54256" spans="3:3" ht="15.6" x14ac:dyDescent="0.3">
      <c r="C54256" s="227"/>
    </row>
    <row r="54257" spans="3:3" ht="15.6" x14ac:dyDescent="0.3">
      <c r="C54257" s="227"/>
    </row>
    <row r="54258" spans="3:3" ht="15.6" x14ac:dyDescent="0.3">
      <c r="C54258" s="227"/>
    </row>
    <row r="54259" spans="3:3" ht="15.6" x14ac:dyDescent="0.3">
      <c r="C54259" s="227"/>
    </row>
    <row r="54260" spans="3:3" ht="15.6" x14ac:dyDescent="0.3">
      <c r="C54260" s="227"/>
    </row>
    <row r="54261" spans="3:3" ht="15.6" x14ac:dyDescent="0.3">
      <c r="C54261" s="227"/>
    </row>
    <row r="54262" spans="3:3" ht="15.6" x14ac:dyDescent="0.3">
      <c r="C54262" s="227"/>
    </row>
    <row r="54263" spans="3:3" ht="15.6" x14ac:dyDescent="0.3">
      <c r="C54263" s="227"/>
    </row>
    <row r="54264" spans="3:3" ht="15.6" x14ac:dyDescent="0.3">
      <c r="C54264" s="227"/>
    </row>
    <row r="54265" spans="3:3" ht="15.6" x14ac:dyDescent="0.3">
      <c r="C54265" s="227"/>
    </row>
    <row r="54266" spans="3:3" ht="15.6" x14ac:dyDescent="0.3">
      <c r="C54266" s="227"/>
    </row>
    <row r="54267" spans="3:3" ht="15.6" x14ac:dyDescent="0.3">
      <c r="C54267" s="227"/>
    </row>
    <row r="54268" spans="3:3" ht="15.6" x14ac:dyDescent="0.3">
      <c r="C54268" s="227"/>
    </row>
    <row r="54269" spans="3:3" ht="15.6" x14ac:dyDescent="0.3">
      <c r="C54269" s="227"/>
    </row>
    <row r="54270" spans="3:3" ht="15.6" x14ac:dyDescent="0.3">
      <c r="C54270" s="227"/>
    </row>
    <row r="54271" spans="3:3" ht="15.6" x14ac:dyDescent="0.3">
      <c r="C54271" s="227"/>
    </row>
    <row r="54272" spans="3:3" ht="15.6" x14ac:dyDescent="0.3">
      <c r="C54272" s="227"/>
    </row>
    <row r="54273" spans="3:3" ht="15.6" x14ac:dyDescent="0.3">
      <c r="C54273" s="227"/>
    </row>
    <row r="54274" spans="3:3" ht="15.6" x14ac:dyDescent="0.3">
      <c r="C54274" s="227"/>
    </row>
    <row r="54275" spans="3:3" ht="15.6" x14ac:dyDescent="0.3">
      <c r="C54275" s="227"/>
    </row>
    <row r="54276" spans="3:3" ht="15.6" x14ac:dyDescent="0.3">
      <c r="C54276" s="227"/>
    </row>
    <row r="54277" spans="3:3" ht="15.6" x14ac:dyDescent="0.3">
      <c r="C54277" s="227"/>
    </row>
    <row r="54278" spans="3:3" ht="15.6" x14ac:dyDescent="0.3">
      <c r="C54278" s="227"/>
    </row>
    <row r="54279" spans="3:3" ht="15.6" x14ac:dyDescent="0.3">
      <c r="C54279" s="227"/>
    </row>
    <row r="54280" spans="3:3" ht="15.6" x14ac:dyDescent="0.3">
      <c r="C54280" s="227"/>
    </row>
    <row r="54281" spans="3:3" ht="15.6" x14ac:dyDescent="0.3">
      <c r="C54281" s="227"/>
    </row>
    <row r="54282" spans="3:3" ht="15.6" x14ac:dyDescent="0.3">
      <c r="C54282" s="227"/>
    </row>
    <row r="54283" spans="3:3" ht="15.6" x14ac:dyDescent="0.3">
      <c r="C54283" s="227"/>
    </row>
    <row r="54284" spans="3:3" ht="15.6" x14ac:dyDescent="0.3">
      <c r="C54284" s="227"/>
    </row>
    <row r="54285" spans="3:3" ht="15.6" x14ac:dyDescent="0.3">
      <c r="C54285" s="227"/>
    </row>
    <row r="54286" spans="3:3" ht="15.6" x14ac:dyDescent="0.3">
      <c r="C54286" s="227"/>
    </row>
    <row r="54287" spans="3:3" ht="15.6" x14ac:dyDescent="0.3">
      <c r="C54287" s="227"/>
    </row>
    <row r="54288" spans="3:3" ht="15.6" x14ac:dyDescent="0.3">
      <c r="C54288" s="227"/>
    </row>
    <row r="54289" spans="3:3" ht="15.6" x14ac:dyDescent="0.3">
      <c r="C54289" s="227"/>
    </row>
    <row r="54290" spans="3:3" ht="15.6" x14ac:dyDescent="0.3">
      <c r="C54290" s="227"/>
    </row>
    <row r="54291" spans="3:3" ht="15.6" x14ac:dyDescent="0.3">
      <c r="C54291" s="227"/>
    </row>
    <row r="54292" spans="3:3" ht="15.6" x14ac:dyDescent="0.3">
      <c r="C54292" s="227"/>
    </row>
    <row r="54293" spans="3:3" ht="15.6" x14ac:dyDescent="0.3">
      <c r="C54293" s="227"/>
    </row>
    <row r="54294" spans="3:3" ht="15.6" x14ac:dyDescent="0.3">
      <c r="C54294" s="227"/>
    </row>
    <row r="54295" spans="3:3" ht="15.6" x14ac:dyDescent="0.3">
      <c r="C54295" s="227"/>
    </row>
    <row r="54296" spans="3:3" ht="15.6" x14ac:dyDescent="0.3">
      <c r="C54296" s="227"/>
    </row>
    <row r="54297" spans="3:3" ht="15.6" x14ac:dyDescent="0.3">
      <c r="C54297" s="227"/>
    </row>
    <row r="54298" spans="3:3" ht="15.6" x14ac:dyDescent="0.3">
      <c r="C54298" s="227"/>
    </row>
    <row r="54299" spans="3:3" ht="15.6" x14ac:dyDescent="0.3">
      <c r="C54299" s="227"/>
    </row>
    <row r="54300" spans="3:3" ht="15.6" x14ac:dyDescent="0.3">
      <c r="C54300" s="227"/>
    </row>
    <row r="54301" spans="3:3" ht="15.6" x14ac:dyDescent="0.3">
      <c r="C54301" s="227"/>
    </row>
    <row r="54302" spans="3:3" ht="15.6" x14ac:dyDescent="0.3">
      <c r="C54302" s="227"/>
    </row>
    <row r="54303" spans="3:3" ht="15.6" x14ac:dyDescent="0.3">
      <c r="C54303" s="227"/>
    </row>
    <row r="54304" spans="3:3" ht="15.6" x14ac:dyDescent="0.3">
      <c r="C54304" s="227"/>
    </row>
    <row r="54305" spans="3:3" ht="15.6" x14ac:dyDescent="0.3">
      <c r="C54305" s="227"/>
    </row>
    <row r="54306" spans="3:3" ht="15.6" x14ac:dyDescent="0.3">
      <c r="C54306" s="227"/>
    </row>
    <row r="54307" spans="3:3" ht="15.6" x14ac:dyDescent="0.3">
      <c r="C54307" s="227"/>
    </row>
    <row r="54308" spans="3:3" ht="15.6" x14ac:dyDescent="0.3">
      <c r="C54308" s="227"/>
    </row>
    <row r="54309" spans="3:3" ht="15.6" x14ac:dyDescent="0.3">
      <c r="C54309" s="227"/>
    </row>
    <row r="54310" spans="3:3" ht="15.6" x14ac:dyDescent="0.3">
      <c r="C54310" s="227"/>
    </row>
    <row r="54311" spans="3:3" ht="15.6" x14ac:dyDescent="0.3">
      <c r="C54311" s="227"/>
    </row>
    <row r="54312" spans="3:3" ht="15.6" x14ac:dyDescent="0.3">
      <c r="C54312" s="227"/>
    </row>
    <row r="54313" spans="3:3" ht="15.6" x14ac:dyDescent="0.3">
      <c r="C54313" s="227"/>
    </row>
    <row r="54314" spans="3:3" ht="15.6" x14ac:dyDescent="0.3">
      <c r="C54314" s="227"/>
    </row>
    <row r="54315" spans="3:3" ht="15.6" x14ac:dyDescent="0.3">
      <c r="C54315" s="227"/>
    </row>
    <row r="54316" spans="3:3" ht="15.6" x14ac:dyDescent="0.3">
      <c r="C54316" s="227"/>
    </row>
    <row r="54317" spans="3:3" ht="15.6" x14ac:dyDescent="0.3">
      <c r="C54317" s="227"/>
    </row>
    <row r="54318" spans="3:3" ht="15.6" x14ac:dyDescent="0.3">
      <c r="C54318" s="227"/>
    </row>
    <row r="54319" spans="3:3" ht="15.6" x14ac:dyDescent="0.3">
      <c r="C54319" s="227"/>
    </row>
    <row r="54320" spans="3:3" ht="15.6" x14ac:dyDescent="0.3">
      <c r="C54320" s="227"/>
    </row>
    <row r="54321" spans="3:3" ht="15.6" x14ac:dyDescent="0.3">
      <c r="C54321" s="227"/>
    </row>
    <row r="54322" spans="3:3" ht="15.6" x14ac:dyDescent="0.3">
      <c r="C54322" s="227"/>
    </row>
    <row r="54323" spans="3:3" ht="15.6" x14ac:dyDescent="0.3">
      <c r="C54323" s="227"/>
    </row>
    <row r="54324" spans="3:3" ht="15.6" x14ac:dyDescent="0.3">
      <c r="C54324" s="227"/>
    </row>
    <row r="54325" spans="3:3" ht="15.6" x14ac:dyDescent="0.3">
      <c r="C54325" s="227"/>
    </row>
    <row r="54326" spans="3:3" ht="15.6" x14ac:dyDescent="0.3">
      <c r="C54326" s="227"/>
    </row>
    <row r="54327" spans="3:3" ht="15.6" x14ac:dyDescent="0.3">
      <c r="C54327" s="227"/>
    </row>
    <row r="54328" spans="3:3" ht="15.6" x14ac:dyDescent="0.3">
      <c r="C54328" s="227"/>
    </row>
    <row r="54329" spans="3:3" ht="15.6" x14ac:dyDescent="0.3">
      <c r="C54329" s="227"/>
    </row>
    <row r="54330" spans="3:3" ht="15.6" x14ac:dyDescent="0.3">
      <c r="C54330" s="227"/>
    </row>
    <row r="54331" spans="3:3" ht="15.6" x14ac:dyDescent="0.3">
      <c r="C54331" s="227"/>
    </row>
    <row r="54332" spans="3:3" ht="15.6" x14ac:dyDescent="0.3">
      <c r="C54332" s="227"/>
    </row>
    <row r="54333" spans="3:3" ht="15.6" x14ac:dyDescent="0.3">
      <c r="C54333" s="227"/>
    </row>
    <row r="54334" spans="3:3" ht="15.6" x14ac:dyDescent="0.3">
      <c r="C54334" s="227"/>
    </row>
    <row r="54335" spans="3:3" ht="15.6" x14ac:dyDescent="0.3">
      <c r="C54335" s="227"/>
    </row>
    <row r="54336" spans="3:3" ht="15.6" x14ac:dyDescent="0.3">
      <c r="C54336" s="227"/>
    </row>
    <row r="54337" spans="3:3" ht="15.6" x14ac:dyDescent="0.3">
      <c r="C54337" s="227"/>
    </row>
    <row r="54338" spans="3:3" ht="15.6" x14ac:dyDescent="0.3">
      <c r="C54338" s="227"/>
    </row>
    <row r="54339" spans="3:3" ht="15.6" x14ac:dyDescent="0.3">
      <c r="C54339" s="227"/>
    </row>
    <row r="54340" spans="3:3" ht="15.6" x14ac:dyDescent="0.3">
      <c r="C54340" s="227"/>
    </row>
    <row r="54341" spans="3:3" ht="15.6" x14ac:dyDescent="0.3">
      <c r="C54341" s="227"/>
    </row>
    <row r="54342" spans="3:3" ht="15.6" x14ac:dyDescent="0.3">
      <c r="C54342" s="227"/>
    </row>
    <row r="54343" spans="3:3" ht="15.6" x14ac:dyDescent="0.3">
      <c r="C54343" s="227"/>
    </row>
    <row r="54344" spans="3:3" ht="15.6" x14ac:dyDescent="0.3">
      <c r="C54344" s="227"/>
    </row>
    <row r="54345" spans="3:3" ht="15.6" x14ac:dyDescent="0.3">
      <c r="C54345" s="227"/>
    </row>
    <row r="54346" spans="3:3" ht="15.6" x14ac:dyDescent="0.3">
      <c r="C54346" s="227"/>
    </row>
    <row r="54347" spans="3:3" ht="15.6" x14ac:dyDescent="0.3">
      <c r="C54347" s="227"/>
    </row>
    <row r="54348" spans="3:3" ht="15.6" x14ac:dyDescent="0.3">
      <c r="C54348" s="227"/>
    </row>
    <row r="54349" spans="3:3" ht="15.6" x14ac:dyDescent="0.3">
      <c r="C54349" s="227"/>
    </row>
    <row r="54350" spans="3:3" ht="15.6" x14ac:dyDescent="0.3">
      <c r="C54350" s="227"/>
    </row>
    <row r="54351" spans="3:3" ht="15.6" x14ac:dyDescent="0.3">
      <c r="C54351" s="227"/>
    </row>
    <row r="54352" spans="3:3" ht="15.6" x14ac:dyDescent="0.3">
      <c r="C54352" s="227"/>
    </row>
    <row r="54353" spans="3:3" ht="15.6" x14ac:dyDescent="0.3">
      <c r="C54353" s="227"/>
    </row>
    <row r="54354" spans="3:3" ht="15.6" x14ac:dyDescent="0.3">
      <c r="C54354" s="227"/>
    </row>
    <row r="54355" spans="3:3" ht="15.6" x14ac:dyDescent="0.3">
      <c r="C54355" s="227"/>
    </row>
    <row r="54356" spans="3:3" ht="15.6" x14ac:dyDescent="0.3">
      <c r="C54356" s="227"/>
    </row>
    <row r="54357" spans="3:3" ht="15.6" x14ac:dyDescent="0.3">
      <c r="C54357" s="227"/>
    </row>
    <row r="54358" spans="3:3" ht="15.6" x14ac:dyDescent="0.3">
      <c r="C54358" s="227"/>
    </row>
    <row r="54359" spans="3:3" ht="15.6" x14ac:dyDescent="0.3">
      <c r="C54359" s="227"/>
    </row>
    <row r="54360" spans="3:3" ht="15.6" x14ac:dyDescent="0.3">
      <c r="C54360" s="227"/>
    </row>
    <row r="54361" spans="3:3" ht="15.6" x14ac:dyDescent="0.3">
      <c r="C54361" s="227"/>
    </row>
    <row r="54362" spans="3:3" ht="15.6" x14ac:dyDescent="0.3">
      <c r="C54362" s="227"/>
    </row>
    <row r="54363" spans="3:3" ht="15.6" x14ac:dyDescent="0.3">
      <c r="C54363" s="227"/>
    </row>
    <row r="54364" spans="3:3" ht="15.6" x14ac:dyDescent="0.3">
      <c r="C54364" s="227"/>
    </row>
    <row r="54365" spans="3:3" ht="15.6" x14ac:dyDescent="0.3">
      <c r="C54365" s="227"/>
    </row>
    <row r="54366" spans="3:3" ht="15.6" x14ac:dyDescent="0.3">
      <c r="C54366" s="227"/>
    </row>
    <row r="54367" spans="3:3" ht="15.6" x14ac:dyDescent="0.3">
      <c r="C54367" s="227"/>
    </row>
    <row r="54368" spans="3:3" ht="15.6" x14ac:dyDescent="0.3">
      <c r="C54368" s="227"/>
    </row>
    <row r="54369" spans="3:3" ht="15.6" x14ac:dyDescent="0.3">
      <c r="C54369" s="227"/>
    </row>
    <row r="54370" spans="3:3" ht="15.6" x14ac:dyDescent="0.3">
      <c r="C54370" s="227"/>
    </row>
    <row r="54371" spans="3:3" ht="15.6" x14ac:dyDescent="0.3">
      <c r="C54371" s="227"/>
    </row>
    <row r="54372" spans="3:3" ht="15.6" x14ac:dyDescent="0.3">
      <c r="C54372" s="227"/>
    </row>
    <row r="54373" spans="3:3" ht="15.6" x14ac:dyDescent="0.3">
      <c r="C54373" s="227"/>
    </row>
    <row r="54374" spans="3:3" ht="15.6" x14ac:dyDescent="0.3">
      <c r="C54374" s="227"/>
    </row>
    <row r="54375" spans="3:3" ht="15.6" x14ac:dyDescent="0.3">
      <c r="C54375" s="227"/>
    </row>
    <row r="54376" spans="3:3" ht="15.6" x14ac:dyDescent="0.3">
      <c r="C54376" s="227"/>
    </row>
    <row r="54377" spans="3:3" ht="15.6" x14ac:dyDescent="0.3">
      <c r="C54377" s="227"/>
    </row>
    <row r="54378" spans="3:3" ht="15.6" x14ac:dyDescent="0.3">
      <c r="C54378" s="227"/>
    </row>
    <row r="54379" spans="3:3" ht="15.6" x14ac:dyDescent="0.3">
      <c r="C54379" s="227"/>
    </row>
    <row r="54380" spans="3:3" ht="15.6" x14ac:dyDescent="0.3">
      <c r="C54380" s="227"/>
    </row>
    <row r="54381" spans="3:3" ht="15.6" x14ac:dyDescent="0.3">
      <c r="C54381" s="227"/>
    </row>
    <row r="54382" spans="3:3" ht="15.6" x14ac:dyDescent="0.3">
      <c r="C54382" s="227"/>
    </row>
    <row r="54383" spans="3:3" ht="15.6" x14ac:dyDescent="0.3">
      <c r="C54383" s="227"/>
    </row>
    <row r="54384" spans="3:3" ht="15.6" x14ac:dyDescent="0.3">
      <c r="C54384" s="227"/>
    </row>
    <row r="54385" spans="3:3" ht="15.6" x14ac:dyDescent="0.3">
      <c r="C54385" s="227"/>
    </row>
    <row r="54386" spans="3:3" ht="15.6" x14ac:dyDescent="0.3">
      <c r="C54386" s="227"/>
    </row>
    <row r="54387" spans="3:3" ht="15.6" x14ac:dyDescent="0.3">
      <c r="C54387" s="227"/>
    </row>
    <row r="54388" spans="3:3" ht="15.6" x14ac:dyDescent="0.3">
      <c r="C54388" s="227"/>
    </row>
    <row r="54389" spans="3:3" ht="15.6" x14ac:dyDescent="0.3">
      <c r="C54389" s="227"/>
    </row>
    <row r="54390" spans="3:3" ht="15.6" x14ac:dyDescent="0.3">
      <c r="C54390" s="227"/>
    </row>
    <row r="54391" spans="3:3" ht="15.6" x14ac:dyDescent="0.3">
      <c r="C54391" s="227"/>
    </row>
    <row r="54392" spans="3:3" ht="15.6" x14ac:dyDescent="0.3">
      <c r="C54392" s="227"/>
    </row>
    <row r="54393" spans="3:3" ht="15.6" x14ac:dyDescent="0.3">
      <c r="C54393" s="227"/>
    </row>
    <row r="54394" spans="3:3" ht="15.6" x14ac:dyDescent="0.3">
      <c r="C54394" s="227"/>
    </row>
    <row r="54395" spans="3:3" ht="15.6" x14ac:dyDescent="0.3">
      <c r="C54395" s="227"/>
    </row>
    <row r="54396" spans="3:3" ht="15.6" x14ac:dyDescent="0.3">
      <c r="C54396" s="227"/>
    </row>
    <row r="54397" spans="3:3" ht="15.6" x14ac:dyDescent="0.3">
      <c r="C54397" s="227"/>
    </row>
    <row r="54398" spans="3:3" ht="15.6" x14ac:dyDescent="0.3">
      <c r="C54398" s="227"/>
    </row>
    <row r="54399" spans="3:3" ht="15.6" x14ac:dyDescent="0.3">
      <c r="C54399" s="227"/>
    </row>
    <row r="54400" spans="3:3" ht="15.6" x14ac:dyDescent="0.3">
      <c r="C54400" s="227"/>
    </row>
    <row r="54401" spans="3:3" ht="15.6" x14ac:dyDescent="0.3">
      <c r="C54401" s="227"/>
    </row>
    <row r="54402" spans="3:3" ht="15.6" x14ac:dyDescent="0.3">
      <c r="C54402" s="227"/>
    </row>
    <row r="54403" spans="3:3" ht="15.6" x14ac:dyDescent="0.3">
      <c r="C54403" s="227"/>
    </row>
    <row r="54404" spans="3:3" ht="15.6" x14ac:dyDescent="0.3">
      <c r="C54404" s="227"/>
    </row>
    <row r="54405" spans="3:3" ht="15.6" x14ac:dyDescent="0.3">
      <c r="C54405" s="227"/>
    </row>
    <row r="54406" spans="3:3" ht="15.6" x14ac:dyDescent="0.3">
      <c r="C54406" s="227"/>
    </row>
    <row r="54407" spans="3:3" ht="15.6" x14ac:dyDescent="0.3">
      <c r="C54407" s="227"/>
    </row>
    <row r="54408" spans="3:3" ht="15.6" x14ac:dyDescent="0.3">
      <c r="C54408" s="227"/>
    </row>
    <row r="54409" spans="3:3" ht="15.6" x14ac:dyDescent="0.3">
      <c r="C54409" s="227"/>
    </row>
    <row r="54410" spans="3:3" ht="15.6" x14ac:dyDescent="0.3">
      <c r="C54410" s="227"/>
    </row>
    <row r="54411" spans="3:3" ht="15.6" x14ac:dyDescent="0.3">
      <c r="C54411" s="227"/>
    </row>
    <row r="54412" spans="3:3" ht="15.6" x14ac:dyDescent="0.3">
      <c r="C54412" s="227"/>
    </row>
    <row r="54413" spans="3:3" ht="15.6" x14ac:dyDescent="0.3">
      <c r="C54413" s="227"/>
    </row>
    <row r="54414" spans="3:3" ht="15.6" x14ac:dyDescent="0.3">
      <c r="C54414" s="227"/>
    </row>
    <row r="54415" spans="3:3" ht="15.6" x14ac:dyDescent="0.3">
      <c r="C54415" s="227"/>
    </row>
    <row r="54416" spans="3:3" ht="15.6" x14ac:dyDescent="0.3">
      <c r="C54416" s="227"/>
    </row>
    <row r="54417" spans="3:3" ht="15.6" x14ac:dyDescent="0.3">
      <c r="C54417" s="227"/>
    </row>
    <row r="54418" spans="3:3" ht="15.6" x14ac:dyDescent="0.3">
      <c r="C54418" s="227"/>
    </row>
    <row r="54419" spans="3:3" ht="15.6" x14ac:dyDescent="0.3">
      <c r="C54419" s="227"/>
    </row>
    <row r="54420" spans="3:3" ht="15.6" x14ac:dyDescent="0.3">
      <c r="C54420" s="227"/>
    </row>
    <row r="54421" spans="3:3" ht="15.6" x14ac:dyDescent="0.3">
      <c r="C54421" s="227"/>
    </row>
    <row r="54422" spans="3:3" ht="15.6" x14ac:dyDescent="0.3">
      <c r="C54422" s="227"/>
    </row>
    <row r="54423" spans="3:3" ht="15.6" x14ac:dyDescent="0.3">
      <c r="C54423" s="227"/>
    </row>
    <row r="54424" spans="3:3" ht="15.6" x14ac:dyDescent="0.3">
      <c r="C54424" s="227"/>
    </row>
    <row r="54425" spans="3:3" ht="15.6" x14ac:dyDescent="0.3">
      <c r="C54425" s="227"/>
    </row>
    <row r="54426" spans="3:3" ht="15.6" x14ac:dyDescent="0.3">
      <c r="C54426" s="227"/>
    </row>
    <row r="54427" spans="3:3" ht="15.6" x14ac:dyDescent="0.3">
      <c r="C54427" s="227"/>
    </row>
    <row r="54428" spans="3:3" ht="15.6" x14ac:dyDescent="0.3">
      <c r="C54428" s="227"/>
    </row>
    <row r="54429" spans="3:3" ht="15.6" x14ac:dyDescent="0.3">
      <c r="C54429" s="227"/>
    </row>
    <row r="54430" spans="3:3" ht="15.6" x14ac:dyDescent="0.3">
      <c r="C54430" s="227"/>
    </row>
    <row r="54431" spans="3:3" ht="15.6" x14ac:dyDescent="0.3">
      <c r="C54431" s="227"/>
    </row>
    <row r="54432" spans="3:3" ht="15.6" x14ac:dyDescent="0.3">
      <c r="C54432" s="227"/>
    </row>
    <row r="54433" spans="3:3" ht="15.6" x14ac:dyDescent="0.3">
      <c r="C54433" s="227"/>
    </row>
    <row r="54434" spans="3:3" ht="15.6" x14ac:dyDescent="0.3">
      <c r="C54434" s="227"/>
    </row>
    <row r="54435" spans="3:3" ht="15.6" x14ac:dyDescent="0.3">
      <c r="C54435" s="227"/>
    </row>
    <row r="54436" spans="3:3" ht="15.6" x14ac:dyDescent="0.3">
      <c r="C54436" s="227"/>
    </row>
    <row r="54437" spans="3:3" ht="15.6" x14ac:dyDescent="0.3">
      <c r="C54437" s="227"/>
    </row>
    <row r="54438" spans="3:3" ht="15.6" x14ac:dyDescent="0.3">
      <c r="C54438" s="227"/>
    </row>
    <row r="54439" spans="3:3" ht="15.6" x14ac:dyDescent="0.3">
      <c r="C54439" s="227"/>
    </row>
    <row r="54440" spans="3:3" ht="15.6" x14ac:dyDescent="0.3">
      <c r="C54440" s="227"/>
    </row>
    <row r="54441" spans="3:3" ht="15.6" x14ac:dyDescent="0.3">
      <c r="C54441" s="227"/>
    </row>
    <row r="54442" spans="3:3" ht="15.6" x14ac:dyDescent="0.3">
      <c r="C54442" s="227"/>
    </row>
    <row r="54443" spans="3:3" ht="15.6" x14ac:dyDescent="0.3">
      <c r="C54443" s="227"/>
    </row>
    <row r="54444" spans="3:3" ht="15.6" x14ac:dyDescent="0.3">
      <c r="C54444" s="227"/>
    </row>
    <row r="54445" spans="3:3" ht="15.6" x14ac:dyDescent="0.3">
      <c r="C54445" s="227"/>
    </row>
    <row r="54446" spans="3:3" ht="15.6" x14ac:dyDescent="0.3">
      <c r="C54446" s="227"/>
    </row>
    <row r="54447" spans="3:3" ht="15.6" x14ac:dyDescent="0.3">
      <c r="C54447" s="227"/>
    </row>
    <row r="54448" spans="3:3" ht="15.6" x14ac:dyDescent="0.3">
      <c r="C54448" s="227"/>
    </row>
    <row r="54449" spans="3:3" ht="15.6" x14ac:dyDescent="0.3">
      <c r="C54449" s="227"/>
    </row>
    <row r="54450" spans="3:3" ht="15.6" x14ac:dyDescent="0.3">
      <c r="C54450" s="227"/>
    </row>
    <row r="54451" spans="3:3" ht="15.6" x14ac:dyDescent="0.3">
      <c r="C54451" s="227"/>
    </row>
    <row r="54452" spans="3:3" ht="15.6" x14ac:dyDescent="0.3">
      <c r="C54452" s="227"/>
    </row>
    <row r="54453" spans="3:3" ht="15.6" x14ac:dyDescent="0.3">
      <c r="C54453" s="227"/>
    </row>
    <row r="54454" spans="3:3" ht="15.6" x14ac:dyDescent="0.3">
      <c r="C54454" s="227"/>
    </row>
    <row r="54455" spans="3:3" ht="15.6" x14ac:dyDescent="0.3">
      <c r="C54455" s="227"/>
    </row>
    <row r="54456" spans="3:3" ht="15.6" x14ac:dyDescent="0.3">
      <c r="C54456" s="227"/>
    </row>
    <row r="54457" spans="3:3" ht="15.6" x14ac:dyDescent="0.3">
      <c r="C54457" s="227"/>
    </row>
    <row r="54458" spans="3:3" ht="15.6" x14ac:dyDescent="0.3">
      <c r="C54458" s="227"/>
    </row>
    <row r="54459" spans="3:3" ht="15.6" x14ac:dyDescent="0.3">
      <c r="C54459" s="227"/>
    </row>
    <row r="54460" spans="3:3" ht="15.6" x14ac:dyDescent="0.3">
      <c r="C54460" s="227"/>
    </row>
    <row r="54461" spans="3:3" ht="15.6" x14ac:dyDescent="0.3">
      <c r="C54461" s="227"/>
    </row>
    <row r="54462" spans="3:3" ht="15.6" x14ac:dyDescent="0.3">
      <c r="C54462" s="227"/>
    </row>
    <row r="54463" spans="3:3" ht="15.6" x14ac:dyDescent="0.3">
      <c r="C54463" s="227"/>
    </row>
    <row r="54464" spans="3:3" ht="15.6" x14ac:dyDescent="0.3">
      <c r="C54464" s="227"/>
    </row>
    <row r="54465" spans="3:3" ht="15.6" x14ac:dyDescent="0.3">
      <c r="C54465" s="227"/>
    </row>
    <row r="54466" spans="3:3" ht="15.6" x14ac:dyDescent="0.3">
      <c r="C54466" s="227"/>
    </row>
    <row r="54467" spans="3:3" ht="15.6" x14ac:dyDescent="0.3">
      <c r="C54467" s="227"/>
    </row>
    <row r="54468" spans="3:3" ht="15.6" x14ac:dyDescent="0.3">
      <c r="C54468" s="227"/>
    </row>
    <row r="54469" spans="3:3" ht="15.6" x14ac:dyDescent="0.3">
      <c r="C54469" s="227"/>
    </row>
    <row r="54470" spans="3:3" ht="15.6" x14ac:dyDescent="0.3">
      <c r="C54470" s="227"/>
    </row>
    <row r="54471" spans="3:3" ht="15.6" x14ac:dyDescent="0.3">
      <c r="C54471" s="227"/>
    </row>
    <row r="54472" spans="3:3" ht="15.6" x14ac:dyDescent="0.3">
      <c r="C54472" s="227"/>
    </row>
    <row r="54473" spans="3:3" ht="15.6" x14ac:dyDescent="0.3">
      <c r="C54473" s="227"/>
    </row>
    <row r="54474" spans="3:3" ht="15.6" x14ac:dyDescent="0.3">
      <c r="C54474" s="227"/>
    </row>
    <row r="54475" spans="3:3" ht="15.6" x14ac:dyDescent="0.3">
      <c r="C54475" s="227"/>
    </row>
    <row r="54476" spans="3:3" ht="15.6" x14ac:dyDescent="0.3">
      <c r="C54476" s="227"/>
    </row>
    <row r="54477" spans="3:3" ht="15.6" x14ac:dyDescent="0.3">
      <c r="C54477" s="227"/>
    </row>
    <row r="54478" spans="3:3" ht="15.6" x14ac:dyDescent="0.3">
      <c r="C54478" s="227"/>
    </row>
    <row r="54479" spans="3:3" ht="15.6" x14ac:dyDescent="0.3">
      <c r="C54479" s="227"/>
    </row>
    <row r="54480" spans="3:3" ht="15.6" x14ac:dyDescent="0.3">
      <c r="C54480" s="227"/>
    </row>
    <row r="54481" spans="3:3" ht="15.6" x14ac:dyDescent="0.3">
      <c r="C54481" s="227"/>
    </row>
    <row r="54482" spans="3:3" ht="15.6" x14ac:dyDescent="0.3">
      <c r="C54482" s="227"/>
    </row>
    <row r="54483" spans="3:3" ht="15.6" x14ac:dyDescent="0.3">
      <c r="C54483" s="227"/>
    </row>
    <row r="54484" spans="3:3" ht="15.6" x14ac:dyDescent="0.3">
      <c r="C54484" s="227"/>
    </row>
    <row r="54485" spans="3:3" ht="15.6" x14ac:dyDescent="0.3">
      <c r="C54485" s="227"/>
    </row>
    <row r="54486" spans="3:3" ht="15.6" x14ac:dyDescent="0.3">
      <c r="C54486" s="227"/>
    </row>
    <row r="54487" spans="3:3" ht="15.6" x14ac:dyDescent="0.3">
      <c r="C54487" s="227"/>
    </row>
    <row r="54488" spans="3:3" ht="15.6" x14ac:dyDescent="0.3">
      <c r="C54488" s="227"/>
    </row>
    <row r="54489" spans="3:3" ht="15.6" x14ac:dyDescent="0.3">
      <c r="C54489" s="227"/>
    </row>
    <row r="54490" spans="3:3" ht="15.6" x14ac:dyDescent="0.3">
      <c r="C54490" s="227"/>
    </row>
    <row r="54491" spans="3:3" ht="15.6" x14ac:dyDescent="0.3">
      <c r="C54491" s="227"/>
    </row>
    <row r="54492" spans="3:3" ht="15.6" x14ac:dyDescent="0.3">
      <c r="C54492" s="227"/>
    </row>
    <row r="54493" spans="3:3" ht="15.6" x14ac:dyDescent="0.3">
      <c r="C54493" s="227"/>
    </row>
    <row r="54494" spans="3:3" ht="15.6" x14ac:dyDescent="0.3">
      <c r="C54494" s="227"/>
    </row>
    <row r="54495" spans="3:3" ht="15.6" x14ac:dyDescent="0.3">
      <c r="C54495" s="227"/>
    </row>
    <row r="54496" spans="3:3" ht="15.6" x14ac:dyDescent="0.3">
      <c r="C54496" s="227"/>
    </row>
    <row r="54497" spans="3:3" ht="15.6" x14ac:dyDescent="0.3">
      <c r="C54497" s="227"/>
    </row>
    <row r="54498" spans="3:3" ht="15.6" x14ac:dyDescent="0.3">
      <c r="C54498" s="227"/>
    </row>
    <row r="54499" spans="3:3" ht="15.6" x14ac:dyDescent="0.3">
      <c r="C54499" s="227"/>
    </row>
    <row r="54500" spans="3:3" ht="15.6" x14ac:dyDescent="0.3">
      <c r="C54500" s="227"/>
    </row>
    <row r="54501" spans="3:3" ht="15.6" x14ac:dyDescent="0.3">
      <c r="C54501" s="227"/>
    </row>
    <row r="54502" spans="3:3" ht="15.6" x14ac:dyDescent="0.3">
      <c r="C54502" s="227"/>
    </row>
    <row r="54503" spans="3:3" ht="15.6" x14ac:dyDescent="0.3">
      <c r="C54503" s="227"/>
    </row>
    <row r="54504" spans="3:3" ht="15.6" x14ac:dyDescent="0.3">
      <c r="C54504" s="227"/>
    </row>
    <row r="54505" spans="3:3" ht="15.6" x14ac:dyDescent="0.3">
      <c r="C54505" s="227"/>
    </row>
    <row r="54506" spans="3:3" ht="15.6" x14ac:dyDescent="0.3">
      <c r="C54506" s="227"/>
    </row>
    <row r="54507" spans="3:3" ht="15.6" x14ac:dyDescent="0.3">
      <c r="C54507" s="227"/>
    </row>
    <row r="54508" spans="3:3" ht="15.6" x14ac:dyDescent="0.3">
      <c r="C54508" s="227"/>
    </row>
    <row r="54509" spans="3:3" ht="15.6" x14ac:dyDescent="0.3">
      <c r="C54509" s="227"/>
    </row>
    <row r="54510" spans="3:3" ht="15.6" x14ac:dyDescent="0.3">
      <c r="C54510" s="227"/>
    </row>
    <row r="54511" spans="3:3" ht="15.6" x14ac:dyDescent="0.3">
      <c r="C54511" s="227"/>
    </row>
    <row r="54512" spans="3:3" ht="15.6" x14ac:dyDescent="0.3">
      <c r="C54512" s="227"/>
    </row>
    <row r="54513" spans="3:3" ht="15.6" x14ac:dyDescent="0.3">
      <c r="C54513" s="227"/>
    </row>
    <row r="54514" spans="3:3" ht="15.6" x14ac:dyDescent="0.3">
      <c r="C54514" s="227"/>
    </row>
    <row r="54515" spans="3:3" ht="15.6" x14ac:dyDescent="0.3">
      <c r="C54515" s="227"/>
    </row>
    <row r="54516" spans="3:3" ht="15.6" x14ac:dyDescent="0.3">
      <c r="C54516" s="227"/>
    </row>
    <row r="54517" spans="3:3" ht="15.6" x14ac:dyDescent="0.3">
      <c r="C54517" s="227"/>
    </row>
    <row r="54518" spans="3:3" ht="15.6" x14ac:dyDescent="0.3">
      <c r="C54518" s="227"/>
    </row>
    <row r="54519" spans="3:3" ht="15.6" x14ac:dyDescent="0.3">
      <c r="C54519" s="227"/>
    </row>
    <row r="54520" spans="3:3" ht="15.6" x14ac:dyDescent="0.3">
      <c r="C54520" s="227"/>
    </row>
    <row r="54521" spans="3:3" ht="15.6" x14ac:dyDescent="0.3">
      <c r="C54521" s="227"/>
    </row>
    <row r="54522" spans="3:3" ht="15.6" x14ac:dyDescent="0.3">
      <c r="C54522" s="227"/>
    </row>
    <row r="54523" spans="3:3" ht="15.6" x14ac:dyDescent="0.3">
      <c r="C54523" s="227"/>
    </row>
    <row r="54524" spans="3:3" ht="15.6" x14ac:dyDescent="0.3">
      <c r="C54524" s="227"/>
    </row>
    <row r="54525" spans="3:3" ht="15.6" x14ac:dyDescent="0.3">
      <c r="C54525" s="227"/>
    </row>
    <row r="54526" spans="3:3" ht="15.6" x14ac:dyDescent="0.3">
      <c r="C54526" s="227"/>
    </row>
    <row r="54527" spans="3:3" ht="15.6" x14ac:dyDescent="0.3">
      <c r="C54527" s="227"/>
    </row>
    <row r="54528" spans="3:3" ht="15.6" x14ac:dyDescent="0.3">
      <c r="C54528" s="227"/>
    </row>
    <row r="54529" spans="3:3" ht="15.6" x14ac:dyDescent="0.3">
      <c r="C54529" s="227"/>
    </row>
    <row r="54530" spans="3:3" ht="15.6" x14ac:dyDescent="0.3">
      <c r="C54530" s="227"/>
    </row>
    <row r="54531" spans="3:3" ht="15.6" x14ac:dyDescent="0.3">
      <c r="C54531" s="227"/>
    </row>
    <row r="54532" spans="3:3" ht="15.6" x14ac:dyDescent="0.3">
      <c r="C54532" s="227"/>
    </row>
    <row r="54533" spans="3:3" ht="15.6" x14ac:dyDescent="0.3">
      <c r="C54533" s="227"/>
    </row>
    <row r="54534" spans="3:3" ht="15.6" x14ac:dyDescent="0.3">
      <c r="C54534" s="227"/>
    </row>
    <row r="54535" spans="3:3" ht="15.6" x14ac:dyDescent="0.3">
      <c r="C54535" s="227"/>
    </row>
    <row r="54536" spans="3:3" ht="15.6" x14ac:dyDescent="0.3">
      <c r="C54536" s="227"/>
    </row>
    <row r="54537" spans="3:3" ht="15.6" x14ac:dyDescent="0.3">
      <c r="C54537" s="227"/>
    </row>
    <row r="54538" spans="3:3" ht="15.6" x14ac:dyDescent="0.3">
      <c r="C54538" s="227"/>
    </row>
    <row r="54539" spans="3:3" ht="15.6" x14ac:dyDescent="0.3">
      <c r="C54539" s="227"/>
    </row>
    <row r="54540" spans="3:3" ht="15.6" x14ac:dyDescent="0.3">
      <c r="C54540" s="227"/>
    </row>
    <row r="54541" spans="3:3" ht="15.6" x14ac:dyDescent="0.3">
      <c r="C54541" s="227"/>
    </row>
    <row r="54542" spans="3:3" ht="15.6" x14ac:dyDescent="0.3">
      <c r="C54542" s="227"/>
    </row>
    <row r="54543" spans="3:3" ht="15.6" x14ac:dyDescent="0.3">
      <c r="C54543" s="227"/>
    </row>
    <row r="54544" spans="3:3" ht="15.6" x14ac:dyDescent="0.3">
      <c r="C54544" s="227"/>
    </row>
    <row r="54545" spans="3:3" ht="15.6" x14ac:dyDescent="0.3">
      <c r="C54545" s="227"/>
    </row>
    <row r="54546" spans="3:3" ht="15.6" x14ac:dyDescent="0.3">
      <c r="C54546" s="227"/>
    </row>
    <row r="54547" spans="3:3" ht="15.6" x14ac:dyDescent="0.3">
      <c r="C54547" s="227"/>
    </row>
    <row r="54548" spans="3:3" ht="15.6" x14ac:dyDescent="0.3">
      <c r="C54548" s="227"/>
    </row>
    <row r="54549" spans="3:3" ht="15.6" x14ac:dyDescent="0.3">
      <c r="C54549" s="227"/>
    </row>
    <row r="54550" spans="3:3" ht="15.6" x14ac:dyDescent="0.3">
      <c r="C54550" s="227"/>
    </row>
    <row r="54551" spans="3:3" ht="15.6" x14ac:dyDescent="0.3">
      <c r="C54551" s="227"/>
    </row>
    <row r="54552" spans="3:3" ht="15.6" x14ac:dyDescent="0.3">
      <c r="C54552" s="227"/>
    </row>
    <row r="54553" spans="3:3" ht="15.6" x14ac:dyDescent="0.3">
      <c r="C54553" s="227"/>
    </row>
    <row r="54554" spans="3:3" ht="15.6" x14ac:dyDescent="0.3">
      <c r="C54554" s="227"/>
    </row>
    <row r="54555" spans="3:3" ht="15.6" x14ac:dyDescent="0.3">
      <c r="C54555" s="227"/>
    </row>
    <row r="54556" spans="3:3" ht="15.6" x14ac:dyDescent="0.3">
      <c r="C54556" s="227"/>
    </row>
    <row r="54557" spans="3:3" ht="15.6" x14ac:dyDescent="0.3">
      <c r="C54557" s="227"/>
    </row>
    <row r="54558" spans="3:3" ht="15.6" x14ac:dyDescent="0.3">
      <c r="C54558" s="227"/>
    </row>
    <row r="54559" spans="3:3" ht="15.6" x14ac:dyDescent="0.3">
      <c r="C54559" s="227"/>
    </row>
    <row r="54560" spans="3:3" ht="15.6" x14ac:dyDescent="0.3">
      <c r="C54560" s="227"/>
    </row>
    <row r="54561" spans="3:3" ht="15.6" x14ac:dyDescent="0.3">
      <c r="C54561" s="227"/>
    </row>
    <row r="54562" spans="3:3" ht="15.6" x14ac:dyDescent="0.3">
      <c r="C54562" s="227"/>
    </row>
    <row r="54563" spans="3:3" ht="15.6" x14ac:dyDescent="0.3">
      <c r="C54563" s="227"/>
    </row>
    <row r="54564" spans="3:3" ht="15.6" x14ac:dyDescent="0.3">
      <c r="C54564" s="227"/>
    </row>
    <row r="54565" spans="3:3" ht="15.6" x14ac:dyDescent="0.3">
      <c r="C54565" s="227"/>
    </row>
    <row r="54566" spans="3:3" ht="15.6" x14ac:dyDescent="0.3">
      <c r="C54566" s="227"/>
    </row>
    <row r="54567" spans="3:3" ht="15.6" x14ac:dyDescent="0.3">
      <c r="C54567" s="227"/>
    </row>
    <row r="54568" spans="3:3" ht="15.6" x14ac:dyDescent="0.3">
      <c r="C54568" s="227"/>
    </row>
    <row r="54569" spans="3:3" ht="15.6" x14ac:dyDescent="0.3">
      <c r="C54569" s="227"/>
    </row>
    <row r="54570" spans="3:3" ht="15.6" x14ac:dyDescent="0.3">
      <c r="C54570" s="227"/>
    </row>
    <row r="54571" spans="3:3" ht="15.6" x14ac:dyDescent="0.3">
      <c r="C54571" s="227"/>
    </row>
    <row r="54572" spans="3:3" ht="15.6" x14ac:dyDescent="0.3">
      <c r="C54572" s="227"/>
    </row>
    <row r="54573" spans="3:3" ht="15.6" x14ac:dyDescent="0.3">
      <c r="C54573" s="227"/>
    </row>
    <row r="54574" spans="3:3" ht="15.6" x14ac:dyDescent="0.3">
      <c r="C54574" s="227"/>
    </row>
    <row r="54575" spans="3:3" ht="15.6" x14ac:dyDescent="0.3">
      <c r="C54575" s="227"/>
    </row>
    <row r="54576" spans="3:3" ht="15.6" x14ac:dyDescent="0.3">
      <c r="C54576" s="227"/>
    </row>
    <row r="54577" spans="3:3" ht="15.6" x14ac:dyDescent="0.3">
      <c r="C54577" s="227"/>
    </row>
    <row r="54578" spans="3:3" ht="15.6" x14ac:dyDescent="0.3">
      <c r="C54578" s="227"/>
    </row>
    <row r="54579" spans="3:3" ht="15.6" x14ac:dyDescent="0.3">
      <c r="C54579" s="227"/>
    </row>
    <row r="54580" spans="3:3" ht="15.6" x14ac:dyDescent="0.3">
      <c r="C54580" s="227"/>
    </row>
    <row r="54581" spans="3:3" ht="15.6" x14ac:dyDescent="0.3">
      <c r="C54581" s="227"/>
    </row>
    <row r="54582" spans="3:3" ht="15.6" x14ac:dyDescent="0.3">
      <c r="C54582" s="227"/>
    </row>
    <row r="54583" spans="3:3" ht="15.6" x14ac:dyDescent="0.3">
      <c r="C54583" s="227"/>
    </row>
    <row r="54584" spans="3:3" ht="15.6" x14ac:dyDescent="0.3">
      <c r="C54584" s="227"/>
    </row>
    <row r="54585" spans="3:3" ht="15.6" x14ac:dyDescent="0.3">
      <c r="C54585" s="227"/>
    </row>
    <row r="54586" spans="3:3" ht="15.6" x14ac:dyDescent="0.3">
      <c r="C54586" s="227"/>
    </row>
    <row r="54587" spans="3:3" ht="15.6" x14ac:dyDescent="0.3">
      <c r="C54587" s="227"/>
    </row>
    <row r="54588" spans="3:3" ht="15.6" x14ac:dyDescent="0.3">
      <c r="C54588" s="227"/>
    </row>
    <row r="54589" spans="3:3" ht="15.6" x14ac:dyDescent="0.3">
      <c r="C54589" s="227"/>
    </row>
    <row r="54590" spans="3:3" ht="15.6" x14ac:dyDescent="0.3">
      <c r="C54590" s="227"/>
    </row>
    <row r="54591" spans="3:3" ht="15.6" x14ac:dyDescent="0.3">
      <c r="C54591" s="227"/>
    </row>
    <row r="54592" spans="3:3" ht="15.6" x14ac:dyDescent="0.3">
      <c r="C54592" s="227"/>
    </row>
    <row r="54593" spans="3:3" ht="15.6" x14ac:dyDescent="0.3">
      <c r="C54593" s="227"/>
    </row>
    <row r="54594" spans="3:3" ht="15.6" x14ac:dyDescent="0.3">
      <c r="C54594" s="227"/>
    </row>
    <row r="54595" spans="3:3" ht="15.6" x14ac:dyDescent="0.3">
      <c r="C54595" s="227"/>
    </row>
    <row r="54596" spans="3:3" ht="15.6" x14ac:dyDescent="0.3">
      <c r="C54596" s="227"/>
    </row>
    <row r="54597" spans="3:3" ht="15.6" x14ac:dyDescent="0.3">
      <c r="C54597" s="227"/>
    </row>
    <row r="54598" spans="3:3" ht="15.6" x14ac:dyDescent="0.3">
      <c r="C54598" s="227"/>
    </row>
    <row r="54599" spans="3:3" ht="15.6" x14ac:dyDescent="0.3">
      <c r="C54599" s="227"/>
    </row>
    <row r="54600" spans="3:3" ht="15.6" x14ac:dyDescent="0.3">
      <c r="C54600" s="227"/>
    </row>
    <row r="54601" spans="3:3" ht="15.6" x14ac:dyDescent="0.3">
      <c r="C54601" s="227"/>
    </row>
    <row r="54602" spans="3:3" ht="15.6" x14ac:dyDescent="0.3">
      <c r="C54602" s="227"/>
    </row>
    <row r="54603" spans="3:3" ht="15.6" x14ac:dyDescent="0.3">
      <c r="C54603" s="227"/>
    </row>
    <row r="54604" spans="3:3" ht="15.6" x14ac:dyDescent="0.3">
      <c r="C54604" s="227"/>
    </row>
    <row r="54605" spans="3:3" ht="15.6" x14ac:dyDescent="0.3">
      <c r="C54605" s="227"/>
    </row>
    <row r="54606" spans="3:3" ht="15.6" x14ac:dyDescent="0.3">
      <c r="C54606" s="227"/>
    </row>
    <row r="54607" spans="3:3" ht="15.6" x14ac:dyDescent="0.3">
      <c r="C54607" s="227"/>
    </row>
    <row r="54608" spans="3:3" ht="15.6" x14ac:dyDescent="0.3">
      <c r="C54608" s="227"/>
    </row>
    <row r="54609" spans="3:3" ht="15.6" x14ac:dyDescent="0.3">
      <c r="C54609" s="227"/>
    </row>
    <row r="54610" spans="3:3" ht="15.6" x14ac:dyDescent="0.3">
      <c r="C54610" s="227"/>
    </row>
    <row r="54611" spans="3:3" ht="15.6" x14ac:dyDescent="0.3">
      <c r="C54611" s="227"/>
    </row>
    <row r="54612" spans="3:3" ht="15.6" x14ac:dyDescent="0.3">
      <c r="C54612" s="227"/>
    </row>
    <row r="54613" spans="3:3" ht="15.6" x14ac:dyDescent="0.3">
      <c r="C54613" s="227"/>
    </row>
    <row r="54614" spans="3:3" ht="15.6" x14ac:dyDescent="0.3">
      <c r="C54614" s="227"/>
    </row>
    <row r="54615" spans="3:3" ht="15.6" x14ac:dyDescent="0.3">
      <c r="C54615" s="227"/>
    </row>
    <row r="54616" spans="3:3" ht="15.6" x14ac:dyDescent="0.3">
      <c r="C54616" s="227"/>
    </row>
    <row r="54617" spans="3:3" ht="15.6" x14ac:dyDescent="0.3">
      <c r="C54617" s="227"/>
    </row>
    <row r="54618" spans="3:3" ht="15.6" x14ac:dyDescent="0.3">
      <c r="C54618" s="227"/>
    </row>
    <row r="54619" spans="3:3" ht="15.6" x14ac:dyDescent="0.3">
      <c r="C54619" s="227"/>
    </row>
    <row r="54620" spans="3:3" ht="15.6" x14ac:dyDescent="0.3">
      <c r="C54620" s="227"/>
    </row>
    <row r="54621" spans="3:3" ht="15.6" x14ac:dyDescent="0.3">
      <c r="C54621" s="227"/>
    </row>
    <row r="54622" spans="3:3" ht="15.6" x14ac:dyDescent="0.3">
      <c r="C54622" s="227"/>
    </row>
    <row r="54623" spans="3:3" ht="15.6" x14ac:dyDescent="0.3">
      <c r="C54623" s="227"/>
    </row>
    <row r="54624" spans="3:3" ht="15.6" x14ac:dyDescent="0.3">
      <c r="C54624" s="227"/>
    </row>
    <row r="54625" spans="3:3" ht="15.6" x14ac:dyDescent="0.3">
      <c r="C54625" s="227"/>
    </row>
    <row r="54626" spans="3:3" ht="15.6" x14ac:dyDescent="0.3">
      <c r="C54626" s="227"/>
    </row>
    <row r="54627" spans="3:3" ht="15.6" x14ac:dyDescent="0.3">
      <c r="C54627" s="227"/>
    </row>
    <row r="54628" spans="3:3" ht="15.6" x14ac:dyDescent="0.3">
      <c r="C54628" s="227"/>
    </row>
    <row r="54629" spans="3:3" ht="15.6" x14ac:dyDescent="0.3">
      <c r="C54629" s="227"/>
    </row>
    <row r="54630" spans="3:3" ht="15.6" x14ac:dyDescent="0.3">
      <c r="C54630" s="227"/>
    </row>
    <row r="54631" spans="3:3" ht="15.6" x14ac:dyDescent="0.3">
      <c r="C54631" s="227"/>
    </row>
    <row r="54632" spans="3:3" ht="15.6" x14ac:dyDescent="0.3">
      <c r="C54632" s="227"/>
    </row>
    <row r="54633" spans="3:3" ht="15.6" x14ac:dyDescent="0.3">
      <c r="C54633" s="227"/>
    </row>
    <row r="54634" spans="3:3" ht="15.6" x14ac:dyDescent="0.3">
      <c r="C54634" s="227"/>
    </row>
    <row r="54635" spans="3:3" ht="15.6" x14ac:dyDescent="0.3">
      <c r="C54635" s="227"/>
    </row>
    <row r="54636" spans="3:3" ht="15.6" x14ac:dyDescent="0.3">
      <c r="C54636" s="227"/>
    </row>
    <row r="54637" spans="3:3" ht="15.6" x14ac:dyDescent="0.3">
      <c r="C54637" s="227"/>
    </row>
    <row r="54638" spans="3:3" ht="15.6" x14ac:dyDescent="0.3">
      <c r="C54638" s="227"/>
    </row>
    <row r="54639" spans="3:3" ht="15.6" x14ac:dyDescent="0.3">
      <c r="C54639" s="227"/>
    </row>
    <row r="54640" spans="3:3" ht="15.6" x14ac:dyDescent="0.3">
      <c r="C54640" s="227"/>
    </row>
    <row r="54641" spans="3:3" ht="15.6" x14ac:dyDescent="0.3">
      <c r="C54641" s="227"/>
    </row>
    <row r="54642" spans="3:3" ht="15.6" x14ac:dyDescent="0.3">
      <c r="C54642" s="227"/>
    </row>
    <row r="54643" spans="3:3" ht="15.6" x14ac:dyDescent="0.3">
      <c r="C54643" s="227"/>
    </row>
    <row r="54644" spans="3:3" ht="15.6" x14ac:dyDescent="0.3">
      <c r="C54644" s="227"/>
    </row>
    <row r="54645" spans="3:3" ht="15.6" x14ac:dyDescent="0.3">
      <c r="C54645" s="227"/>
    </row>
    <row r="54646" spans="3:3" ht="15.6" x14ac:dyDescent="0.3">
      <c r="C54646" s="227"/>
    </row>
    <row r="54647" spans="3:3" ht="15.6" x14ac:dyDescent="0.3">
      <c r="C54647" s="227"/>
    </row>
    <row r="54648" spans="3:3" ht="15.6" x14ac:dyDescent="0.3">
      <c r="C54648" s="227"/>
    </row>
    <row r="54649" spans="3:3" ht="15.6" x14ac:dyDescent="0.3">
      <c r="C54649" s="227"/>
    </row>
    <row r="54650" spans="3:3" ht="15.6" x14ac:dyDescent="0.3">
      <c r="C54650" s="227"/>
    </row>
    <row r="54651" spans="3:3" ht="15.6" x14ac:dyDescent="0.3">
      <c r="C54651" s="227"/>
    </row>
    <row r="54652" spans="3:3" ht="15.6" x14ac:dyDescent="0.3">
      <c r="C54652" s="227"/>
    </row>
    <row r="54653" spans="3:3" ht="15.6" x14ac:dyDescent="0.3">
      <c r="C54653" s="227"/>
    </row>
    <row r="54654" spans="3:3" ht="15.6" x14ac:dyDescent="0.3">
      <c r="C54654" s="227"/>
    </row>
    <row r="54655" spans="3:3" ht="15.6" x14ac:dyDescent="0.3">
      <c r="C54655" s="227"/>
    </row>
    <row r="54656" spans="3:3" ht="15.6" x14ac:dyDescent="0.3">
      <c r="C54656" s="227"/>
    </row>
    <row r="54657" spans="3:3" ht="15.6" x14ac:dyDescent="0.3">
      <c r="C54657" s="227"/>
    </row>
    <row r="54658" spans="3:3" ht="15.6" x14ac:dyDescent="0.3">
      <c r="C54658" s="227"/>
    </row>
    <row r="54659" spans="3:3" ht="15.6" x14ac:dyDescent="0.3">
      <c r="C54659" s="227"/>
    </row>
    <row r="54660" spans="3:3" ht="15.6" x14ac:dyDescent="0.3">
      <c r="C54660" s="227"/>
    </row>
    <row r="54661" spans="3:3" ht="15.6" x14ac:dyDescent="0.3">
      <c r="C54661" s="227"/>
    </row>
    <row r="54662" spans="3:3" ht="15.6" x14ac:dyDescent="0.3">
      <c r="C54662" s="227"/>
    </row>
    <row r="54663" spans="3:3" ht="15.6" x14ac:dyDescent="0.3">
      <c r="C54663" s="227"/>
    </row>
    <row r="54664" spans="3:3" ht="15.6" x14ac:dyDescent="0.3">
      <c r="C54664" s="227"/>
    </row>
    <row r="54665" spans="3:3" ht="15.6" x14ac:dyDescent="0.3">
      <c r="C54665" s="227"/>
    </row>
    <row r="54666" spans="3:3" ht="15.6" x14ac:dyDescent="0.3">
      <c r="C54666" s="227"/>
    </row>
    <row r="54667" spans="3:3" ht="15.6" x14ac:dyDescent="0.3">
      <c r="C54667" s="227"/>
    </row>
    <row r="54668" spans="3:3" ht="15.6" x14ac:dyDescent="0.3">
      <c r="C54668" s="227"/>
    </row>
    <row r="54669" spans="3:3" ht="15.6" x14ac:dyDescent="0.3">
      <c r="C54669" s="227"/>
    </row>
    <row r="54670" spans="3:3" ht="15.6" x14ac:dyDescent="0.3">
      <c r="C54670" s="227"/>
    </row>
    <row r="54671" spans="3:3" ht="15.6" x14ac:dyDescent="0.3">
      <c r="C54671" s="227"/>
    </row>
    <row r="54672" spans="3:3" ht="15.6" x14ac:dyDescent="0.3">
      <c r="C54672" s="227"/>
    </row>
    <row r="54673" spans="3:3" ht="15.6" x14ac:dyDescent="0.3">
      <c r="C54673" s="227"/>
    </row>
    <row r="54674" spans="3:3" ht="15.6" x14ac:dyDescent="0.3">
      <c r="C54674" s="227"/>
    </row>
    <row r="54675" spans="3:3" ht="15.6" x14ac:dyDescent="0.3">
      <c r="C54675" s="227"/>
    </row>
    <row r="54676" spans="3:3" ht="15.6" x14ac:dyDescent="0.3">
      <c r="C54676" s="227"/>
    </row>
    <row r="54677" spans="3:3" ht="15.6" x14ac:dyDescent="0.3">
      <c r="C54677" s="227"/>
    </row>
    <row r="54678" spans="3:3" ht="15.6" x14ac:dyDescent="0.3">
      <c r="C54678" s="227"/>
    </row>
    <row r="54679" spans="3:3" ht="15.6" x14ac:dyDescent="0.3">
      <c r="C54679" s="227"/>
    </row>
    <row r="54680" spans="3:3" ht="15.6" x14ac:dyDescent="0.3">
      <c r="C54680" s="227"/>
    </row>
    <row r="54681" spans="3:3" ht="15.6" x14ac:dyDescent="0.3">
      <c r="C54681" s="227"/>
    </row>
    <row r="54682" spans="3:3" ht="15.6" x14ac:dyDescent="0.3">
      <c r="C54682" s="227"/>
    </row>
    <row r="54683" spans="3:3" ht="15.6" x14ac:dyDescent="0.3">
      <c r="C54683" s="227"/>
    </row>
    <row r="54684" spans="3:3" ht="15.6" x14ac:dyDescent="0.3">
      <c r="C54684" s="227"/>
    </row>
    <row r="54685" spans="3:3" ht="15.6" x14ac:dyDescent="0.3">
      <c r="C54685" s="227"/>
    </row>
    <row r="54686" spans="3:3" ht="15.6" x14ac:dyDescent="0.3">
      <c r="C54686" s="227"/>
    </row>
    <row r="54687" spans="3:3" ht="15.6" x14ac:dyDescent="0.3">
      <c r="C54687" s="227"/>
    </row>
    <row r="54688" spans="3:3" ht="15.6" x14ac:dyDescent="0.3">
      <c r="C54688" s="227"/>
    </row>
    <row r="54689" spans="3:3" ht="15.6" x14ac:dyDescent="0.3">
      <c r="C54689" s="227"/>
    </row>
    <row r="54690" spans="3:3" ht="15.6" x14ac:dyDescent="0.3">
      <c r="C54690" s="227"/>
    </row>
    <row r="54691" spans="3:3" ht="15.6" x14ac:dyDescent="0.3">
      <c r="C54691" s="227"/>
    </row>
    <row r="54692" spans="3:3" ht="15.6" x14ac:dyDescent="0.3">
      <c r="C54692" s="227"/>
    </row>
    <row r="54693" spans="3:3" ht="15.6" x14ac:dyDescent="0.3">
      <c r="C54693" s="227"/>
    </row>
    <row r="54694" spans="3:3" ht="15.6" x14ac:dyDescent="0.3">
      <c r="C54694" s="227"/>
    </row>
    <row r="54695" spans="3:3" ht="15.6" x14ac:dyDescent="0.3">
      <c r="C54695" s="227"/>
    </row>
    <row r="54696" spans="3:3" ht="15.6" x14ac:dyDescent="0.3">
      <c r="C54696" s="227"/>
    </row>
    <row r="54697" spans="3:3" ht="15.6" x14ac:dyDescent="0.3">
      <c r="C54697" s="227"/>
    </row>
    <row r="54698" spans="3:3" ht="15.6" x14ac:dyDescent="0.3">
      <c r="C54698" s="227"/>
    </row>
    <row r="54699" spans="3:3" ht="15.6" x14ac:dyDescent="0.3">
      <c r="C54699" s="227"/>
    </row>
    <row r="54700" spans="3:3" ht="15.6" x14ac:dyDescent="0.3">
      <c r="C54700" s="227"/>
    </row>
    <row r="54701" spans="3:3" ht="15.6" x14ac:dyDescent="0.3">
      <c r="C54701" s="227"/>
    </row>
    <row r="54702" spans="3:3" ht="15.6" x14ac:dyDescent="0.3">
      <c r="C54702" s="227"/>
    </row>
    <row r="54703" spans="3:3" ht="15.6" x14ac:dyDescent="0.3">
      <c r="C54703" s="227"/>
    </row>
    <row r="54704" spans="3:3" ht="15.6" x14ac:dyDescent="0.3">
      <c r="C54704" s="227"/>
    </row>
    <row r="54705" spans="3:3" ht="15.6" x14ac:dyDescent="0.3">
      <c r="C54705" s="227"/>
    </row>
    <row r="54706" spans="3:3" ht="15.6" x14ac:dyDescent="0.3">
      <c r="C54706" s="227"/>
    </row>
    <row r="54707" spans="3:3" ht="15.6" x14ac:dyDescent="0.3">
      <c r="C54707" s="227"/>
    </row>
    <row r="54708" spans="3:3" ht="15.6" x14ac:dyDescent="0.3">
      <c r="C54708" s="227"/>
    </row>
    <row r="54709" spans="3:3" ht="15.6" x14ac:dyDescent="0.3">
      <c r="C54709" s="227"/>
    </row>
    <row r="54710" spans="3:3" ht="15.6" x14ac:dyDescent="0.3">
      <c r="C54710" s="227"/>
    </row>
    <row r="54711" spans="3:3" ht="15.6" x14ac:dyDescent="0.3">
      <c r="C54711" s="227"/>
    </row>
    <row r="54712" spans="3:3" ht="15.6" x14ac:dyDescent="0.3">
      <c r="C54712" s="227"/>
    </row>
    <row r="54713" spans="3:3" ht="15.6" x14ac:dyDescent="0.3">
      <c r="C54713" s="227"/>
    </row>
    <row r="54714" spans="3:3" ht="15.6" x14ac:dyDescent="0.3">
      <c r="C54714" s="227"/>
    </row>
    <row r="54715" spans="3:3" ht="15.6" x14ac:dyDescent="0.3">
      <c r="C54715" s="227"/>
    </row>
    <row r="54716" spans="3:3" ht="15.6" x14ac:dyDescent="0.3">
      <c r="C54716" s="227"/>
    </row>
    <row r="54717" spans="3:3" ht="15.6" x14ac:dyDescent="0.3">
      <c r="C54717" s="227"/>
    </row>
    <row r="54718" spans="3:3" ht="15.6" x14ac:dyDescent="0.3">
      <c r="C54718" s="227"/>
    </row>
    <row r="54719" spans="3:3" ht="15.6" x14ac:dyDescent="0.3">
      <c r="C54719" s="227"/>
    </row>
    <row r="54720" spans="3:3" ht="15.6" x14ac:dyDescent="0.3">
      <c r="C54720" s="227"/>
    </row>
    <row r="54721" spans="3:3" ht="15.6" x14ac:dyDescent="0.3">
      <c r="C54721" s="227"/>
    </row>
    <row r="54722" spans="3:3" ht="15.6" x14ac:dyDescent="0.3">
      <c r="C54722" s="227"/>
    </row>
    <row r="54723" spans="3:3" ht="15.6" x14ac:dyDescent="0.3">
      <c r="C54723" s="227"/>
    </row>
    <row r="54724" spans="3:3" ht="15.6" x14ac:dyDescent="0.3">
      <c r="C54724" s="227"/>
    </row>
    <row r="54725" spans="3:3" ht="15.6" x14ac:dyDescent="0.3">
      <c r="C54725" s="227"/>
    </row>
    <row r="54726" spans="3:3" ht="15.6" x14ac:dyDescent="0.3">
      <c r="C54726" s="227"/>
    </row>
    <row r="54727" spans="3:3" ht="15.6" x14ac:dyDescent="0.3">
      <c r="C54727" s="227"/>
    </row>
    <row r="54728" spans="3:3" ht="15.6" x14ac:dyDescent="0.3">
      <c r="C54728" s="227"/>
    </row>
    <row r="54729" spans="3:3" ht="15.6" x14ac:dyDescent="0.3">
      <c r="C54729" s="227"/>
    </row>
    <row r="54730" spans="3:3" ht="15.6" x14ac:dyDescent="0.3">
      <c r="C54730" s="227"/>
    </row>
    <row r="54731" spans="3:3" ht="15.6" x14ac:dyDescent="0.3">
      <c r="C54731" s="227"/>
    </row>
    <row r="54732" spans="3:3" ht="15.6" x14ac:dyDescent="0.3">
      <c r="C54732" s="227"/>
    </row>
    <row r="54733" spans="3:3" ht="15.6" x14ac:dyDescent="0.3">
      <c r="C54733" s="227"/>
    </row>
    <row r="54734" spans="3:3" ht="15.6" x14ac:dyDescent="0.3">
      <c r="C54734" s="227"/>
    </row>
    <row r="54735" spans="3:3" ht="15.6" x14ac:dyDescent="0.3">
      <c r="C54735" s="227"/>
    </row>
    <row r="54736" spans="3:3" ht="15.6" x14ac:dyDescent="0.3">
      <c r="C54736" s="227"/>
    </row>
    <row r="54737" spans="3:3" ht="15.6" x14ac:dyDescent="0.3">
      <c r="C54737" s="227"/>
    </row>
    <row r="54738" spans="3:3" ht="15.6" x14ac:dyDescent="0.3">
      <c r="C54738" s="227"/>
    </row>
    <row r="54739" spans="3:3" ht="15.6" x14ac:dyDescent="0.3">
      <c r="C54739" s="227"/>
    </row>
    <row r="54740" spans="3:3" ht="15.6" x14ac:dyDescent="0.3">
      <c r="C54740" s="227"/>
    </row>
    <row r="54741" spans="3:3" ht="15.6" x14ac:dyDescent="0.3">
      <c r="C54741" s="227"/>
    </row>
    <row r="54742" spans="3:3" ht="15.6" x14ac:dyDescent="0.3">
      <c r="C54742" s="227"/>
    </row>
    <row r="54743" spans="3:3" ht="15.6" x14ac:dyDescent="0.3">
      <c r="C54743" s="227"/>
    </row>
    <row r="54744" spans="3:3" ht="15.6" x14ac:dyDescent="0.3">
      <c r="C54744" s="227"/>
    </row>
    <row r="54745" spans="3:3" ht="15.6" x14ac:dyDescent="0.3">
      <c r="C54745" s="227"/>
    </row>
    <row r="54746" spans="3:3" ht="15.6" x14ac:dyDescent="0.3">
      <c r="C54746" s="227"/>
    </row>
    <row r="54747" spans="3:3" ht="15.6" x14ac:dyDescent="0.3">
      <c r="C54747" s="227"/>
    </row>
    <row r="54748" spans="3:3" ht="15.6" x14ac:dyDescent="0.3">
      <c r="C54748" s="227"/>
    </row>
    <row r="54749" spans="3:3" ht="15.6" x14ac:dyDescent="0.3">
      <c r="C54749" s="227"/>
    </row>
    <row r="54750" spans="3:3" ht="15.6" x14ac:dyDescent="0.3">
      <c r="C54750" s="227"/>
    </row>
    <row r="54751" spans="3:3" ht="15.6" x14ac:dyDescent="0.3">
      <c r="C54751" s="227"/>
    </row>
    <row r="54752" spans="3:3" ht="15.6" x14ac:dyDescent="0.3">
      <c r="C54752" s="227"/>
    </row>
    <row r="54753" spans="3:3" ht="15.6" x14ac:dyDescent="0.3">
      <c r="C54753" s="227"/>
    </row>
    <row r="54754" spans="3:3" ht="15.6" x14ac:dyDescent="0.3">
      <c r="C54754" s="227"/>
    </row>
    <row r="54755" spans="3:3" ht="15.6" x14ac:dyDescent="0.3">
      <c r="C54755" s="227"/>
    </row>
    <row r="54756" spans="3:3" ht="15.6" x14ac:dyDescent="0.3">
      <c r="C54756" s="227"/>
    </row>
    <row r="54757" spans="3:3" ht="15.6" x14ac:dyDescent="0.3">
      <c r="C54757" s="227"/>
    </row>
    <row r="54758" spans="3:3" ht="15.6" x14ac:dyDescent="0.3">
      <c r="C54758" s="227"/>
    </row>
    <row r="54759" spans="3:3" ht="15.6" x14ac:dyDescent="0.3">
      <c r="C54759" s="227"/>
    </row>
    <row r="54760" spans="3:3" ht="15.6" x14ac:dyDescent="0.3">
      <c r="C54760" s="227"/>
    </row>
    <row r="54761" spans="3:3" ht="15.6" x14ac:dyDescent="0.3">
      <c r="C54761" s="227"/>
    </row>
    <row r="54762" spans="3:3" ht="15.6" x14ac:dyDescent="0.3">
      <c r="C54762" s="227"/>
    </row>
    <row r="54763" spans="3:3" ht="15.6" x14ac:dyDescent="0.3">
      <c r="C54763" s="227"/>
    </row>
    <row r="54764" spans="3:3" ht="15.6" x14ac:dyDescent="0.3">
      <c r="C54764" s="227"/>
    </row>
    <row r="54765" spans="3:3" ht="15.6" x14ac:dyDescent="0.3">
      <c r="C54765" s="227"/>
    </row>
    <row r="54766" spans="3:3" ht="15.6" x14ac:dyDescent="0.3">
      <c r="C54766" s="227"/>
    </row>
    <row r="54767" spans="3:3" ht="15.6" x14ac:dyDescent="0.3">
      <c r="C54767" s="227"/>
    </row>
    <row r="54768" spans="3:3" ht="15.6" x14ac:dyDescent="0.3">
      <c r="C54768" s="227"/>
    </row>
    <row r="54769" spans="3:3" ht="15.6" x14ac:dyDescent="0.3">
      <c r="C54769" s="227"/>
    </row>
    <row r="54770" spans="3:3" ht="15.6" x14ac:dyDescent="0.3">
      <c r="C54770" s="227"/>
    </row>
    <row r="54771" spans="3:3" ht="15.6" x14ac:dyDescent="0.3">
      <c r="C54771" s="227"/>
    </row>
    <row r="54772" spans="3:3" ht="15.6" x14ac:dyDescent="0.3">
      <c r="C54772" s="227"/>
    </row>
    <row r="54773" spans="3:3" ht="15.6" x14ac:dyDescent="0.3">
      <c r="C54773" s="227"/>
    </row>
    <row r="54774" spans="3:3" ht="15.6" x14ac:dyDescent="0.3">
      <c r="C54774" s="227"/>
    </row>
    <row r="54775" spans="3:3" ht="15.6" x14ac:dyDescent="0.3">
      <c r="C54775" s="227"/>
    </row>
    <row r="54776" spans="3:3" ht="15.6" x14ac:dyDescent="0.3">
      <c r="C54776" s="227"/>
    </row>
    <row r="54777" spans="3:3" ht="15.6" x14ac:dyDescent="0.3">
      <c r="C54777" s="227"/>
    </row>
    <row r="54778" spans="3:3" ht="15.6" x14ac:dyDescent="0.3">
      <c r="C54778" s="227"/>
    </row>
    <row r="54779" spans="3:3" ht="15.6" x14ac:dyDescent="0.3">
      <c r="C54779" s="227"/>
    </row>
    <row r="54780" spans="3:3" ht="15.6" x14ac:dyDescent="0.3">
      <c r="C54780" s="227"/>
    </row>
    <row r="54781" spans="3:3" ht="15.6" x14ac:dyDescent="0.3">
      <c r="C54781" s="227"/>
    </row>
    <row r="54782" spans="3:3" ht="15.6" x14ac:dyDescent="0.3">
      <c r="C54782" s="227"/>
    </row>
    <row r="54783" spans="3:3" ht="15.6" x14ac:dyDescent="0.3">
      <c r="C54783" s="227"/>
    </row>
    <row r="54784" spans="3:3" ht="15.6" x14ac:dyDescent="0.3">
      <c r="C54784" s="227"/>
    </row>
    <row r="54785" spans="3:3" ht="15.6" x14ac:dyDescent="0.3">
      <c r="C54785" s="227"/>
    </row>
    <row r="54786" spans="3:3" ht="15.6" x14ac:dyDescent="0.3">
      <c r="C54786" s="227"/>
    </row>
    <row r="54787" spans="3:3" ht="15.6" x14ac:dyDescent="0.3">
      <c r="C54787" s="227"/>
    </row>
    <row r="54788" spans="3:3" ht="15.6" x14ac:dyDescent="0.3">
      <c r="C54788" s="227"/>
    </row>
    <row r="54789" spans="3:3" ht="15.6" x14ac:dyDescent="0.3">
      <c r="C54789" s="227"/>
    </row>
    <row r="54790" spans="3:3" ht="15.6" x14ac:dyDescent="0.3">
      <c r="C54790" s="227"/>
    </row>
    <row r="54791" spans="3:3" ht="15.6" x14ac:dyDescent="0.3">
      <c r="C54791" s="227"/>
    </row>
    <row r="54792" spans="3:3" ht="15.6" x14ac:dyDescent="0.3">
      <c r="C54792" s="227"/>
    </row>
    <row r="54793" spans="3:3" ht="15.6" x14ac:dyDescent="0.3">
      <c r="C54793" s="227"/>
    </row>
    <row r="54794" spans="3:3" ht="15.6" x14ac:dyDescent="0.3">
      <c r="C54794" s="227"/>
    </row>
    <row r="54795" spans="3:3" ht="15.6" x14ac:dyDescent="0.3">
      <c r="C54795" s="227"/>
    </row>
    <row r="54796" spans="3:3" ht="15.6" x14ac:dyDescent="0.3">
      <c r="C54796" s="227"/>
    </row>
    <row r="54797" spans="3:3" ht="15.6" x14ac:dyDescent="0.3">
      <c r="C54797" s="227"/>
    </row>
    <row r="54798" spans="3:3" ht="15.6" x14ac:dyDescent="0.3">
      <c r="C54798" s="227"/>
    </row>
    <row r="54799" spans="3:3" ht="15.6" x14ac:dyDescent="0.3">
      <c r="C54799" s="227"/>
    </row>
    <row r="54800" spans="3:3" ht="15.6" x14ac:dyDescent="0.3">
      <c r="C54800" s="227"/>
    </row>
    <row r="54801" spans="3:3" ht="15.6" x14ac:dyDescent="0.3">
      <c r="C54801" s="227"/>
    </row>
    <row r="54802" spans="3:3" ht="15.6" x14ac:dyDescent="0.3">
      <c r="C54802" s="227"/>
    </row>
    <row r="54803" spans="3:3" ht="15.6" x14ac:dyDescent="0.3">
      <c r="C54803" s="227"/>
    </row>
    <row r="54804" spans="3:3" ht="15.6" x14ac:dyDescent="0.3">
      <c r="C54804" s="227"/>
    </row>
    <row r="54805" spans="3:3" ht="15.6" x14ac:dyDescent="0.3">
      <c r="C54805" s="227"/>
    </row>
    <row r="54806" spans="3:3" ht="15.6" x14ac:dyDescent="0.3">
      <c r="C54806" s="227"/>
    </row>
    <row r="54807" spans="3:3" ht="15.6" x14ac:dyDescent="0.3">
      <c r="C54807" s="227"/>
    </row>
    <row r="54808" spans="3:3" ht="15.6" x14ac:dyDescent="0.3">
      <c r="C54808" s="227"/>
    </row>
    <row r="54809" spans="3:3" ht="15.6" x14ac:dyDescent="0.3">
      <c r="C54809" s="227"/>
    </row>
    <row r="54810" spans="3:3" ht="15.6" x14ac:dyDescent="0.3">
      <c r="C54810" s="227"/>
    </row>
    <row r="54811" spans="3:3" ht="15.6" x14ac:dyDescent="0.3">
      <c r="C54811" s="227"/>
    </row>
    <row r="54812" spans="3:3" ht="15.6" x14ac:dyDescent="0.3">
      <c r="C54812" s="227"/>
    </row>
    <row r="54813" spans="3:3" ht="15.6" x14ac:dyDescent="0.3">
      <c r="C54813" s="227"/>
    </row>
    <row r="54814" spans="3:3" ht="15.6" x14ac:dyDescent="0.3">
      <c r="C54814" s="227"/>
    </row>
    <row r="54815" spans="3:3" ht="15.6" x14ac:dyDescent="0.3">
      <c r="C54815" s="227"/>
    </row>
    <row r="54816" spans="3:3" ht="15.6" x14ac:dyDescent="0.3">
      <c r="C54816" s="227"/>
    </row>
    <row r="54817" spans="3:3" ht="15.6" x14ac:dyDescent="0.3">
      <c r="C54817" s="227"/>
    </row>
    <row r="54818" spans="3:3" ht="15.6" x14ac:dyDescent="0.3">
      <c r="C54818" s="227"/>
    </row>
    <row r="54819" spans="3:3" ht="15.6" x14ac:dyDescent="0.3">
      <c r="C54819" s="227"/>
    </row>
    <row r="54820" spans="3:3" ht="15.6" x14ac:dyDescent="0.3">
      <c r="C54820" s="227"/>
    </row>
    <row r="54821" spans="3:3" ht="15.6" x14ac:dyDescent="0.3">
      <c r="C54821" s="227"/>
    </row>
    <row r="54822" spans="3:3" ht="15.6" x14ac:dyDescent="0.3">
      <c r="C54822" s="227"/>
    </row>
    <row r="54823" spans="3:3" ht="15.6" x14ac:dyDescent="0.3">
      <c r="C54823" s="227"/>
    </row>
    <row r="54824" spans="3:3" ht="15.6" x14ac:dyDescent="0.3">
      <c r="C54824" s="227"/>
    </row>
    <row r="54825" spans="3:3" ht="15.6" x14ac:dyDescent="0.3">
      <c r="C54825" s="227"/>
    </row>
    <row r="54826" spans="3:3" ht="15.6" x14ac:dyDescent="0.3">
      <c r="C54826" s="227"/>
    </row>
    <row r="54827" spans="3:3" ht="15.6" x14ac:dyDescent="0.3">
      <c r="C54827" s="227"/>
    </row>
    <row r="54828" spans="3:3" ht="15.6" x14ac:dyDescent="0.3">
      <c r="C54828" s="227"/>
    </row>
    <row r="54829" spans="3:3" ht="15.6" x14ac:dyDescent="0.3">
      <c r="C54829" s="227"/>
    </row>
    <row r="54830" spans="3:3" ht="15.6" x14ac:dyDescent="0.3">
      <c r="C54830" s="227"/>
    </row>
    <row r="54831" spans="3:3" ht="15.6" x14ac:dyDescent="0.3">
      <c r="C54831" s="227"/>
    </row>
    <row r="54832" spans="3:3" ht="15.6" x14ac:dyDescent="0.3">
      <c r="C54832" s="227"/>
    </row>
    <row r="54833" spans="3:3" ht="15.6" x14ac:dyDescent="0.3">
      <c r="C54833" s="227"/>
    </row>
    <row r="54834" spans="3:3" ht="15.6" x14ac:dyDescent="0.3">
      <c r="C54834" s="227"/>
    </row>
    <row r="54835" spans="3:3" ht="15.6" x14ac:dyDescent="0.3">
      <c r="C54835" s="227"/>
    </row>
    <row r="54836" spans="3:3" ht="15.6" x14ac:dyDescent="0.3">
      <c r="C54836" s="227"/>
    </row>
    <row r="54837" spans="3:3" ht="15.6" x14ac:dyDescent="0.3">
      <c r="C54837" s="227"/>
    </row>
    <row r="54838" spans="3:3" ht="15.6" x14ac:dyDescent="0.3">
      <c r="C54838" s="227"/>
    </row>
    <row r="54839" spans="3:3" ht="15.6" x14ac:dyDescent="0.3">
      <c r="C54839" s="227"/>
    </row>
    <row r="54840" spans="3:3" ht="15.6" x14ac:dyDescent="0.3">
      <c r="C54840" s="227"/>
    </row>
    <row r="54841" spans="3:3" ht="15.6" x14ac:dyDescent="0.3">
      <c r="C54841" s="227"/>
    </row>
    <row r="54842" spans="3:3" ht="15.6" x14ac:dyDescent="0.3">
      <c r="C54842" s="227"/>
    </row>
    <row r="54843" spans="3:3" ht="15.6" x14ac:dyDescent="0.3">
      <c r="C54843" s="227"/>
    </row>
    <row r="54844" spans="3:3" ht="15.6" x14ac:dyDescent="0.3">
      <c r="C54844" s="227"/>
    </row>
    <row r="54845" spans="3:3" ht="15.6" x14ac:dyDescent="0.3">
      <c r="C54845" s="227"/>
    </row>
    <row r="54846" spans="3:3" ht="15.6" x14ac:dyDescent="0.3">
      <c r="C54846" s="227"/>
    </row>
    <row r="54847" spans="3:3" ht="15.6" x14ac:dyDescent="0.3">
      <c r="C54847" s="227"/>
    </row>
    <row r="54848" spans="3:3" ht="15.6" x14ac:dyDescent="0.3">
      <c r="C54848" s="227"/>
    </row>
    <row r="54849" spans="3:3" ht="15.6" x14ac:dyDescent="0.3">
      <c r="C54849" s="227"/>
    </row>
    <row r="54850" spans="3:3" ht="15.6" x14ac:dyDescent="0.3">
      <c r="C54850" s="227"/>
    </row>
    <row r="54851" spans="3:3" ht="15.6" x14ac:dyDescent="0.3">
      <c r="C54851" s="227"/>
    </row>
    <row r="54852" spans="3:3" ht="15.6" x14ac:dyDescent="0.3">
      <c r="C54852" s="227"/>
    </row>
    <row r="54853" spans="3:3" ht="15.6" x14ac:dyDescent="0.3">
      <c r="C54853" s="227"/>
    </row>
    <row r="54854" spans="3:3" ht="15.6" x14ac:dyDescent="0.3">
      <c r="C54854" s="227"/>
    </row>
    <row r="54855" spans="3:3" ht="15.6" x14ac:dyDescent="0.3">
      <c r="C54855" s="227"/>
    </row>
    <row r="54856" spans="3:3" ht="15.6" x14ac:dyDescent="0.3">
      <c r="C54856" s="227"/>
    </row>
    <row r="54857" spans="3:3" ht="15.6" x14ac:dyDescent="0.3">
      <c r="C54857" s="227"/>
    </row>
    <row r="54858" spans="3:3" ht="15.6" x14ac:dyDescent="0.3">
      <c r="C54858" s="227"/>
    </row>
    <row r="54859" spans="3:3" ht="15.6" x14ac:dyDescent="0.3">
      <c r="C54859" s="227"/>
    </row>
    <row r="54860" spans="3:3" ht="15.6" x14ac:dyDescent="0.3">
      <c r="C54860" s="227"/>
    </row>
    <row r="54861" spans="3:3" ht="15.6" x14ac:dyDescent="0.3">
      <c r="C54861" s="227"/>
    </row>
    <row r="54862" spans="3:3" ht="15.6" x14ac:dyDescent="0.3">
      <c r="C54862" s="227"/>
    </row>
    <row r="54863" spans="3:3" ht="15.6" x14ac:dyDescent="0.3">
      <c r="C54863" s="227"/>
    </row>
    <row r="54864" spans="3:3" ht="15.6" x14ac:dyDescent="0.3">
      <c r="C54864" s="227"/>
    </row>
    <row r="54865" spans="3:3" ht="15.6" x14ac:dyDescent="0.3">
      <c r="C54865" s="227"/>
    </row>
    <row r="54866" spans="3:3" ht="15.6" x14ac:dyDescent="0.3">
      <c r="C54866" s="227"/>
    </row>
    <row r="54867" spans="3:3" ht="15.6" x14ac:dyDescent="0.3">
      <c r="C54867" s="227"/>
    </row>
    <row r="54868" spans="3:3" ht="15.6" x14ac:dyDescent="0.3">
      <c r="C54868" s="227"/>
    </row>
    <row r="54869" spans="3:3" ht="15.6" x14ac:dyDescent="0.3">
      <c r="C54869" s="227"/>
    </row>
    <row r="54870" spans="3:3" ht="15.6" x14ac:dyDescent="0.3">
      <c r="C54870" s="227"/>
    </row>
    <row r="54871" spans="3:3" ht="15.6" x14ac:dyDescent="0.3">
      <c r="C54871" s="227"/>
    </row>
    <row r="54872" spans="3:3" ht="15.6" x14ac:dyDescent="0.3">
      <c r="C54872" s="227"/>
    </row>
    <row r="54873" spans="3:3" ht="15.6" x14ac:dyDescent="0.3">
      <c r="C54873" s="227"/>
    </row>
    <row r="54874" spans="3:3" ht="15.6" x14ac:dyDescent="0.3">
      <c r="C54874" s="227"/>
    </row>
    <row r="54875" spans="3:3" ht="15.6" x14ac:dyDescent="0.3">
      <c r="C54875" s="227"/>
    </row>
    <row r="54876" spans="3:3" ht="15.6" x14ac:dyDescent="0.3">
      <c r="C54876" s="227"/>
    </row>
    <row r="54877" spans="3:3" ht="15.6" x14ac:dyDescent="0.3">
      <c r="C54877" s="227"/>
    </row>
    <row r="54878" spans="3:3" ht="15.6" x14ac:dyDescent="0.3">
      <c r="C54878" s="227"/>
    </row>
    <row r="54879" spans="3:3" ht="15.6" x14ac:dyDescent="0.3">
      <c r="C54879" s="227"/>
    </row>
    <row r="54880" spans="3:3" ht="15.6" x14ac:dyDescent="0.3">
      <c r="C54880" s="227"/>
    </row>
    <row r="54881" spans="3:3" ht="15.6" x14ac:dyDescent="0.3">
      <c r="C54881" s="227"/>
    </row>
    <row r="54882" spans="3:3" ht="15.6" x14ac:dyDescent="0.3">
      <c r="C54882" s="227"/>
    </row>
    <row r="54883" spans="3:3" ht="15.6" x14ac:dyDescent="0.3">
      <c r="C54883" s="227"/>
    </row>
    <row r="54884" spans="3:3" ht="15.6" x14ac:dyDescent="0.3">
      <c r="C54884" s="227"/>
    </row>
    <row r="54885" spans="3:3" ht="15.6" x14ac:dyDescent="0.3">
      <c r="C54885" s="227"/>
    </row>
    <row r="54886" spans="3:3" ht="15.6" x14ac:dyDescent="0.3">
      <c r="C54886" s="227"/>
    </row>
    <row r="54887" spans="3:3" ht="15.6" x14ac:dyDescent="0.3">
      <c r="C54887" s="227"/>
    </row>
    <row r="54888" spans="3:3" ht="15.6" x14ac:dyDescent="0.3">
      <c r="C54888" s="227"/>
    </row>
    <row r="54889" spans="3:3" ht="15.6" x14ac:dyDescent="0.3">
      <c r="C54889" s="227"/>
    </row>
    <row r="54890" spans="3:3" ht="15.6" x14ac:dyDescent="0.3">
      <c r="C54890" s="227"/>
    </row>
    <row r="54891" spans="3:3" ht="15.6" x14ac:dyDescent="0.3">
      <c r="C54891" s="227"/>
    </row>
    <row r="54892" spans="3:3" ht="15.6" x14ac:dyDescent="0.3">
      <c r="C54892" s="227"/>
    </row>
    <row r="54893" spans="3:3" ht="15.6" x14ac:dyDescent="0.3">
      <c r="C54893" s="227"/>
    </row>
    <row r="54894" spans="3:3" ht="15.6" x14ac:dyDescent="0.3">
      <c r="C54894" s="227"/>
    </row>
    <row r="54895" spans="3:3" ht="15.6" x14ac:dyDescent="0.3">
      <c r="C54895" s="227"/>
    </row>
    <row r="54896" spans="3:3" ht="15.6" x14ac:dyDescent="0.3">
      <c r="C54896" s="227"/>
    </row>
    <row r="54897" spans="3:3" ht="15.6" x14ac:dyDescent="0.3">
      <c r="C54897" s="227"/>
    </row>
    <row r="54898" spans="3:3" ht="15.6" x14ac:dyDescent="0.3">
      <c r="C54898" s="227"/>
    </row>
    <row r="54899" spans="3:3" ht="15.6" x14ac:dyDescent="0.3">
      <c r="C54899" s="227"/>
    </row>
    <row r="54900" spans="3:3" ht="15.6" x14ac:dyDescent="0.3">
      <c r="C54900" s="227"/>
    </row>
    <row r="54901" spans="3:3" ht="15.6" x14ac:dyDescent="0.3">
      <c r="C54901" s="227"/>
    </row>
    <row r="54902" spans="3:3" ht="15.6" x14ac:dyDescent="0.3">
      <c r="C54902" s="227"/>
    </row>
    <row r="54903" spans="3:3" ht="15.6" x14ac:dyDescent="0.3">
      <c r="C54903" s="227"/>
    </row>
    <row r="54904" spans="3:3" ht="15.6" x14ac:dyDescent="0.3">
      <c r="C54904" s="227"/>
    </row>
    <row r="54905" spans="3:3" ht="15.6" x14ac:dyDescent="0.3">
      <c r="C54905" s="227"/>
    </row>
    <row r="54906" spans="3:3" ht="15.6" x14ac:dyDescent="0.3">
      <c r="C54906" s="227"/>
    </row>
    <row r="54907" spans="3:3" ht="15.6" x14ac:dyDescent="0.3">
      <c r="C54907" s="227"/>
    </row>
    <row r="54908" spans="3:3" ht="15.6" x14ac:dyDescent="0.3">
      <c r="C54908" s="227"/>
    </row>
    <row r="54909" spans="3:3" ht="15.6" x14ac:dyDescent="0.3">
      <c r="C54909" s="227"/>
    </row>
    <row r="54910" spans="3:3" ht="15.6" x14ac:dyDescent="0.3">
      <c r="C54910" s="227"/>
    </row>
    <row r="54911" spans="3:3" ht="15.6" x14ac:dyDescent="0.3">
      <c r="C54911" s="227"/>
    </row>
    <row r="54912" spans="3:3" ht="15.6" x14ac:dyDescent="0.3">
      <c r="C54912" s="227"/>
    </row>
    <row r="54913" spans="3:3" ht="15.6" x14ac:dyDescent="0.3">
      <c r="C54913" s="227"/>
    </row>
    <row r="54914" spans="3:3" ht="15.6" x14ac:dyDescent="0.3">
      <c r="C54914" s="227"/>
    </row>
    <row r="54915" spans="3:3" ht="15.6" x14ac:dyDescent="0.3">
      <c r="C54915" s="227"/>
    </row>
    <row r="54916" spans="3:3" ht="15.6" x14ac:dyDescent="0.3">
      <c r="C54916" s="227"/>
    </row>
    <row r="54917" spans="3:3" ht="15.6" x14ac:dyDescent="0.3">
      <c r="C54917" s="227"/>
    </row>
    <row r="54918" spans="3:3" ht="15.6" x14ac:dyDescent="0.3">
      <c r="C54918" s="227"/>
    </row>
    <row r="54919" spans="3:3" ht="15.6" x14ac:dyDescent="0.3">
      <c r="C54919" s="227"/>
    </row>
    <row r="54920" spans="3:3" ht="15.6" x14ac:dyDescent="0.3">
      <c r="C54920" s="227"/>
    </row>
    <row r="54921" spans="3:3" ht="15.6" x14ac:dyDescent="0.3">
      <c r="C54921" s="227"/>
    </row>
    <row r="54922" spans="3:3" ht="15.6" x14ac:dyDescent="0.3">
      <c r="C54922" s="227"/>
    </row>
    <row r="54923" spans="3:3" ht="15.6" x14ac:dyDescent="0.3">
      <c r="C54923" s="227"/>
    </row>
    <row r="54924" spans="3:3" ht="15.6" x14ac:dyDescent="0.3">
      <c r="C54924" s="227"/>
    </row>
    <row r="54925" spans="3:3" ht="15.6" x14ac:dyDescent="0.3">
      <c r="C54925" s="227"/>
    </row>
    <row r="54926" spans="3:3" ht="15.6" x14ac:dyDescent="0.3">
      <c r="C54926" s="227"/>
    </row>
    <row r="54927" spans="3:3" ht="15.6" x14ac:dyDescent="0.3">
      <c r="C54927" s="227"/>
    </row>
    <row r="54928" spans="3:3" ht="15.6" x14ac:dyDescent="0.3">
      <c r="C54928" s="227"/>
    </row>
    <row r="54929" spans="3:3" ht="15.6" x14ac:dyDescent="0.3">
      <c r="C54929" s="227"/>
    </row>
    <row r="54930" spans="3:3" ht="15.6" x14ac:dyDescent="0.3">
      <c r="C54930" s="227"/>
    </row>
    <row r="54931" spans="3:3" ht="15.6" x14ac:dyDescent="0.3">
      <c r="C54931" s="227"/>
    </row>
    <row r="54932" spans="3:3" ht="15.6" x14ac:dyDescent="0.3">
      <c r="C54932" s="227"/>
    </row>
    <row r="54933" spans="3:3" ht="15.6" x14ac:dyDescent="0.3">
      <c r="C54933" s="227"/>
    </row>
    <row r="54934" spans="3:3" ht="15.6" x14ac:dyDescent="0.3">
      <c r="C54934" s="227"/>
    </row>
    <row r="54935" spans="3:3" ht="15.6" x14ac:dyDescent="0.3">
      <c r="C54935" s="227"/>
    </row>
    <row r="54936" spans="3:3" ht="15.6" x14ac:dyDescent="0.3">
      <c r="C54936" s="227"/>
    </row>
    <row r="54937" spans="3:3" ht="15.6" x14ac:dyDescent="0.3">
      <c r="C54937" s="227"/>
    </row>
    <row r="54938" spans="3:3" ht="15.6" x14ac:dyDescent="0.3">
      <c r="C54938" s="227"/>
    </row>
    <row r="54939" spans="3:3" ht="15.6" x14ac:dyDescent="0.3">
      <c r="C54939" s="227"/>
    </row>
    <row r="54940" spans="3:3" ht="15.6" x14ac:dyDescent="0.3">
      <c r="C54940" s="227"/>
    </row>
    <row r="54941" spans="3:3" ht="15.6" x14ac:dyDescent="0.3">
      <c r="C54941" s="227"/>
    </row>
    <row r="54942" spans="3:3" ht="15.6" x14ac:dyDescent="0.3">
      <c r="C54942" s="227"/>
    </row>
    <row r="54943" spans="3:3" ht="15.6" x14ac:dyDescent="0.3">
      <c r="C54943" s="227"/>
    </row>
    <row r="54944" spans="3:3" ht="15.6" x14ac:dyDescent="0.3">
      <c r="C54944" s="227"/>
    </row>
    <row r="54945" spans="3:3" ht="15.6" x14ac:dyDescent="0.3">
      <c r="C54945" s="227"/>
    </row>
    <row r="54946" spans="3:3" ht="15.6" x14ac:dyDescent="0.3">
      <c r="C54946" s="227"/>
    </row>
    <row r="54947" spans="3:3" ht="15.6" x14ac:dyDescent="0.3">
      <c r="C54947" s="227"/>
    </row>
    <row r="54948" spans="3:3" ht="15.6" x14ac:dyDescent="0.3">
      <c r="C54948" s="227"/>
    </row>
    <row r="54949" spans="3:3" ht="15.6" x14ac:dyDescent="0.3">
      <c r="C54949" s="227"/>
    </row>
    <row r="54950" spans="3:3" ht="15.6" x14ac:dyDescent="0.3">
      <c r="C54950" s="227"/>
    </row>
    <row r="54951" spans="3:3" ht="15.6" x14ac:dyDescent="0.3">
      <c r="C54951" s="227"/>
    </row>
    <row r="54952" spans="3:3" ht="15.6" x14ac:dyDescent="0.3">
      <c r="C54952" s="227"/>
    </row>
    <row r="54953" spans="3:3" ht="15.6" x14ac:dyDescent="0.3">
      <c r="C54953" s="227"/>
    </row>
    <row r="54954" spans="3:3" ht="15.6" x14ac:dyDescent="0.3">
      <c r="C54954" s="227"/>
    </row>
    <row r="54955" spans="3:3" ht="15.6" x14ac:dyDescent="0.3">
      <c r="C54955" s="227"/>
    </row>
    <row r="54956" spans="3:3" ht="15.6" x14ac:dyDescent="0.3">
      <c r="C54956" s="227"/>
    </row>
    <row r="54957" spans="3:3" ht="15.6" x14ac:dyDescent="0.3">
      <c r="C54957" s="227"/>
    </row>
    <row r="54958" spans="3:3" ht="15.6" x14ac:dyDescent="0.3">
      <c r="C54958" s="227"/>
    </row>
    <row r="54959" spans="3:3" ht="15.6" x14ac:dyDescent="0.3">
      <c r="C54959" s="227"/>
    </row>
    <row r="54960" spans="3:3" ht="15.6" x14ac:dyDescent="0.3">
      <c r="C54960" s="227"/>
    </row>
    <row r="54961" spans="3:3" ht="15.6" x14ac:dyDescent="0.3">
      <c r="C54961" s="227"/>
    </row>
    <row r="54962" spans="3:3" ht="15.6" x14ac:dyDescent="0.3">
      <c r="C54962" s="227"/>
    </row>
    <row r="54963" spans="3:3" ht="15.6" x14ac:dyDescent="0.3">
      <c r="C54963" s="227"/>
    </row>
    <row r="54964" spans="3:3" ht="15.6" x14ac:dyDescent="0.3">
      <c r="C54964" s="227"/>
    </row>
    <row r="54965" spans="3:3" ht="15.6" x14ac:dyDescent="0.3">
      <c r="C54965" s="227"/>
    </row>
    <row r="54966" spans="3:3" ht="15.6" x14ac:dyDescent="0.3">
      <c r="C54966" s="227"/>
    </row>
    <row r="54967" spans="3:3" ht="15.6" x14ac:dyDescent="0.3">
      <c r="C54967" s="227"/>
    </row>
    <row r="54968" spans="3:3" ht="15.6" x14ac:dyDescent="0.3">
      <c r="C54968" s="227"/>
    </row>
    <row r="54969" spans="3:3" ht="15.6" x14ac:dyDescent="0.3">
      <c r="C54969" s="227"/>
    </row>
    <row r="54970" spans="3:3" ht="15.6" x14ac:dyDescent="0.3">
      <c r="C54970" s="227"/>
    </row>
    <row r="54971" spans="3:3" ht="15.6" x14ac:dyDescent="0.3">
      <c r="C54971" s="227"/>
    </row>
    <row r="54972" spans="3:3" ht="15.6" x14ac:dyDescent="0.3">
      <c r="C54972" s="227"/>
    </row>
    <row r="54973" spans="3:3" ht="15.6" x14ac:dyDescent="0.3">
      <c r="C54973" s="227"/>
    </row>
    <row r="54974" spans="3:3" ht="15.6" x14ac:dyDescent="0.3">
      <c r="C54974" s="227"/>
    </row>
    <row r="54975" spans="3:3" ht="15.6" x14ac:dyDescent="0.3">
      <c r="C54975" s="227"/>
    </row>
    <row r="54976" spans="3:3" ht="15.6" x14ac:dyDescent="0.3">
      <c r="C54976" s="227"/>
    </row>
    <row r="54977" spans="3:3" ht="15.6" x14ac:dyDescent="0.3">
      <c r="C54977" s="227"/>
    </row>
    <row r="54978" spans="3:3" ht="15.6" x14ac:dyDescent="0.3">
      <c r="C54978" s="227"/>
    </row>
    <row r="54979" spans="3:3" ht="15.6" x14ac:dyDescent="0.3">
      <c r="C54979" s="227"/>
    </row>
    <row r="54980" spans="3:3" ht="15.6" x14ac:dyDescent="0.3">
      <c r="C54980" s="227"/>
    </row>
    <row r="54981" spans="3:3" ht="15.6" x14ac:dyDescent="0.3">
      <c r="C54981" s="227"/>
    </row>
    <row r="54982" spans="3:3" ht="15.6" x14ac:dyDescent="0.3">
      <c r="C54982" s="227"/>
    </row>
    <row r="54983" spans="3:3" ht="15.6" x14ac:dyDescent="0.3">
      <c r="C54983" s="227"/>
    </row>
    <row r="54984" spans="3:3" ht="15.6" x14ac:dyDescent="0.3">
      <c r="C54984" s="227"/>
    </row>
    <row r="54985" spans="3:3" ht="15.6" x14ac:dyDescent="0.3">
      <c r="C54985" s="227"/>
    </row>
    <row r="54986" spans="3:3" ht="15.6" x14ac:dyDescent="0.3">
      <c r="C54986" s="227"/>
    </row>
    <row r="54987" spans="3:3" ht="15.6" x14ac:dyDescent="0.3">
      <c r="C54987" s="227"/>
    </row>
    <row r="54988" spans="3:3" ht="15.6" x14ac:dyDescent="0.3">
      <c r="C54988" s="227"/>
    </row>
    <row r="54989" spans="3:3" ht="15.6" x14ac:dyDescent="0.3">
      <c r="C54989" s="227"/>
    </row>
    <row r="54990" spans="3:3" ht="15.6" x14ac:dyDescent="0.3">
      <c r="C54990" s="227"/>
    </row>
    <row r="54991" spans="3:3" ht="15.6" x14ac:dyDescent="0.3">
      <c r="C54991" s="227"/>
    </row>
    <row r="54992" spans="3:3" ht="15.6" x14ac:dyDescent="0.3">
      <c r="C54992" s="227"/>
    </row>
    <row r="54993" spans="3:3" ht="15.6" x14ac:dyDescent="0.3">
      <c r="C54993" s="227"/>
    </row>
    <row r="54994" spans="3:3" ht="15.6" x14ac:dyDescent="0.3">
      <c r="C54994" s="227"/>
    </row>
    <row r="54995" spans="3:3" ht="15.6" x14ac:dyDescent="0.3">
      <c r="C54995" s="227"/>
    </row>
    <row r="54996" spans="3:3" ht="15.6" x14ac:dyDescent="0.3">
      <c r="C54996" s="227"/>
    </row>
    <row r="54997" spans="3:3" ht="15.6" x14ac:dyDescent="0.3">
      <c r="C54997" s="227"/>
    </row>
    <row r="54998" spans="3:3" ht="15.6" x14ac:dyDescent="0.3">
      <c r="C54998" s="227"/>
    </row>
    <row r="54999" spans="3:3" ht="15.6" x14ac:dyDescent="0.3">
      <c r="C54999" s="227"/>
    </row>
    <row r="55000" spans="3:3" ht="15.6" x14ac:dyDescent="0.3">
      <c r="C55000" s="227"/>
    </row>
    <row r="55001" spans="3:3" ht="15.6" x14ac:dyDescent="0.3">
      <c r="C55001" s="227"/>
    </row>
    <row r="55002" spans="3:3" ht="15.6" x14ac:dyDescent="0.3">
      <c r="C55002" s="227"/>
    </row>
    <row r="55003" spans="3:3" ht="15.6" x14ac:dyDescent="0.3">
      <c r="C55003" s="227"/>
    </row>
    <row r="55004" spans="3:3" ht="15.6" x14ac:dyDescent="0.3">
      <c r="C55004" s="227"/>
    </row>
    <row r="55005" spans="3:3" ht="15.6" x14ac:dyDescent="0.3">
      <c r="C55005" s="227"/>
    </row>
    <row r="55006" spans="3:3" ht="15.6" x14ac:dyDescent="0.3">
      <c r="C55006" s="227"/>
    </row>
    <row r="55007" spans="3:3" ht="15.6" x14ac:dyDescent="0.3">
      <c r="C55007" s="227"/>
    </row>
    <row r="55008" spans="3:3" ht="15.6" x14ac:dyDescent="0.3">
      <c r="C55008" s="227"/>
    </row>
    <row r="55009" spans="3:3" ht="15.6" x14ac:dyDescent="0.3">
      <c r="C55009" s="227"/>
    </row>
    <row r="55010" spans="3:3" ht="15.6" x14ac:dyDescent="0.3">
      <c r="C55010" s="227"/>
    </row>
    <row r="55011" spans="3:3" ht="15.6" x14ac:dyDescent="0.3">
      <c r="C55011" s="227"/>
    </row>
    <row r="55012" spans="3:3" ht="15.6" x14ac:dyDescent="0.3">
      <c r="C55012" s="227"/>
    </row>
    <row r="55013" spans="3:3" ht="15.6" x14ac:dyDescent="0.3">
      <c r="C55013" s="227"/>
    </row>
    <row r="55014" spans="3:3" ht="15.6" x14ac:dyDescent="0.3">
      <c r="C55014" s="227"/>
    </row>
    <row r="55015" spans="3:3" ht="15.6" x14ac:dyDescent="0.3">
      <c r="C55015" s="227"/>
    </row>
    <row r="55016" spans="3:3" ht="15.6" x14ac:dyDescent="0.3">
      <c r="C55016" s="227"/>
    </row>
    <row r="55017" spans="3:3" ht="15.6" x14ac:dyDescent="0.3">
      <c r="C55017" s="227"/>
    </row>
    <row r="55018" spans="3:3" ht="15.6" x14ac:dyDescent="0.3">
      <c r="C55018" s="227"/>
    </row>
    <row r="55019" spans="3:3" ht="15.6" x14ac:dyDescent="0.3">
      <c r="C55019" s="227"/>
    </row>
    <row r="55020" spans="3:3" ht="15.6" x14ac:dyDescent="0.3">
      <c r="C55020" s="227"/>
    </row>
    <row r="55021" spans="3:3" ht="15.6" x14ac:dyDescent="0.3">
      <c r="C55021" s="227"/>
    </row>
    <row r="55022" spans="3:3" ht="15.6" x14ac:dyDescent="0.3">
      <c r="C55022" s="227"/>
    </row>
    <row r="55023" spans="3:3" ht="15.6" x14ac:dyDescent="0.3">
      <c r="C55023" s="227"/>
    </row>
    <row r="55024" spans="3:3" ht="15.6" x14ac:dyDescent="0.3">
      <c r="C55024" s="227"/>
    </row>
    <row r="55025" spans="3:3" ht="15.6" x14ac:dyDescent="0.3">
      <c r="C55025" s="227"/>
    </row>
    <row r="55026" spans="3:3" ht="15.6" x14ac:dyDescent="0.3">
      <c r="C55026" s="227"/>
    </row>
    <row r="55027" spans="3:3" ht="15.6" x14ac:dyDescent="0.3">
      <c r="C55027" s="227"/>
    </row>
    <row r="55028" spans="3:3" ht="15.6" x14ac:dyDescent="0.3">
      <c r="C55028" s="227"/>
    </row>
    <row r="55029" spans="3:3" ht="15.6" x14ac:dyDescent="0.3">
      <c r="C55029" s="227"/>
    </row>
    <row r="55030" spans="3:3" ht="15.6" x14ac:dyDescent="0.3">
      <c r="C55030" s="227"/>
    </row>
    <row r="55031" spans="3:3" ht="15.6" x14ac:dyDescent="0.3">
      <c r="C55031" s="227"/>
    </row>
    <row r="55032" spans="3:3" ht="15.6" x14ac:dyDescent="0.3">
      <c r="C55032" s="227"/>
    </row>
    <row r="55033" spans="3:3" ht="15.6" x14ac:dyDescent="0.3">
      <c r="C55033" s="227"/>
    </row>
    <row r="55034" spans="3:3" ht="15.6" x14ac:dyDescent="0.3">
      <c r="C55034" s="227"/>
    </row>
    <row r="55035" spans="3:3" ht="15.6" x14ac:dyDescent="0.3">
      <c r="C55035" s="227"/>
    </row>
    <row r="55036" spans="3:3" ht="15.6" x14ac:dyDescent="0.3">
      <c r="C55036" s="227"/>
    </row>
    <row r="55037" spans="3:3" ht="15.6" x14ac:dyDescent="0.3">
      <c r="C55037" s="227"/>
    </row>
    <row r="55038" spans="3:3" ht="15.6" x14ac:dyDescent="0.3">
      <c r="C55038" s="227"/>
    </row>
    <row r="55039" spans="3:3" ht="15.6" x14ac:dyDescent="0.3">
      <c r="C55039" s="227"/>
    </row>
    <row r="55040" spans="3:3" ht="15.6" x14ac:dyDescent="0.3">
      <c r="C55040" s="227"/>
    </row>
    <row r="55041" spans="3:3" ht="15.6" x14ac:dyDescent="0.3">
      <c r="C55041" s="227"/>
    </row>
    <row r="55042" spans="3:3" ht="15.6" x14ac:dyDescent="0.3">
      <c r="C55042" s="227"/>
    </row>
    <row r="55043" spans="3:3" ht="15.6" x14ac:dyDescent="0.3">
      <c r="C55043" s="227"/>
    </row>
    <row r="55044" spans="3:3" ht="15.6" x14ac:dyDescent="0.3">
      <c r="C55044" s="227"/>
    </row>
    <row r="55045" spans="3:3" ht="15.6" x14ac:dyDescent="0.3">
      <c r="C55045" s="227"/>
    </row>
    <row r="55046" spans="3:3" ht="15.6" x14ac:dyDescent="0.3">
      <c r="C55046" s="227"/>
    </row>
    <row r="55047" spans="3:3" ht="15.6" x14ac:dyDescent="0.3">
      <c r="C55047" s="227"/>
    </row>
    <row r="55048" spans="3:3" ht="15.6" x14ac:dyDescent="0.3">
      <c r="C55048" s="227"/>
    </row>
    <row r="55049" spans="3:3" ht="15.6" x14ac:dyDescent="0.3">
      <c r="C55049" s="227"/>
    </row>
    <row r="55050" spans="3:3" ht="15.6" x14ac:dyDescent="0.3">
      <c r="C55050" s="227"/>
    </row>
    <row r="55051" spans="3:3" ht="15.6" x14ac:dyDescent="0.3">
      <c r="C55051" s="227"/>
    </row>
    <row r="55052" spans="3:3" ht="15.6" x14ac:dyDescent="0.3">
      <c r="C55052" s="227"/>
    </row>
    <row r="55053" spans="3:3" ht="15.6" x14ac:dyDescent="0.3">
      <c r="C55053" s="227"/>
    </row>
    <row r="55054" spans="3:3" ht="15.6" x14ac:dyDescent="0.3">
      <c r="C55054" s="227"/>
    </row>
    <row r="55055" spans="3:3" ht="15.6" x14ac:dyDescent="0.3">
      <c r="C55055" s="227"/>
    </row>
    <row r="55056" spans="3:3" ht="15.6" x14ac:dyDescent="0.3">
      <c r="C55056" s="227"/>
    </row>
    <row r="55057" spans="3:3" ht="15.6" x14ac:dyDescent="0.3">
      <c r="C55057" s="227"/>
    </row>
    <row r="55058" spans="3:3" ht="15.6" x14ac:dyDescent="0.3">
      <c r="C55058" s="227"/>
    </row>
    <row r="55059" spans="3:3" ht="15.6" x14ac:dyDescent="0.3">
      <c r="C55059" s="227"/>
    </row>
    <row r="55060" spans="3:3" ht="15.6" x14ac:dyDescent="0.3">
      <c r="C55060" s="227"/>
    </row>
    <row r="55061" spans="3:3" ht="15.6" x14ac:dyDescent="0.3">
      <c r="C55061" s="227"/>
    </row>
    <row r="55062" spans="3:3" ht="15.6" x14ac:dyDescent="0.3">
      <c r="C55062" s="227"/>
    </row>
    <row r="55063" spans="3:3" ht="15.6" x14ac:dyDescent="0.3">
      <c r="C55063" s="227"/>
    </row>
    <row r="55064" spans="3:3" ht="15.6" x14ac:dyDescent="0.3">
      <c r="C55064" s="227"/>
    </row>
    <row r="55065" spans="3:3" ht="15.6" x14ac:dyDescent="0.3">
      <c r="C55065" s="227"/>
    </row>
    <row r="55066" spans="3:3" ht="15.6" x14ac:dyDescent="0.3">
      <c r="C55066" s="227"/>
    </row>
    <row r="55067" spans="3:3" ht="15.6" x14ac:dyDescent="0.3">
      <c r="C55067" s="227"/>
    </row>
    <row r="55068" spans="3:3" ht="15.6" x14ac:dyDescent="0.3">
      <c r="C55068" s="227"/>
    </row>
    <row r="55069" spans="3:3" ht="15.6" x14ac:dyDescent="0.3">
      <c r="C55069" s="227"/>
    </row>
    <row r="55070" spans="3:3" ht="15.6" x14ac:dyDescent="0.3">
      <c r="C55070" s="227"/>
    </row>
    <row r="55071" spans="3:3" ht="15.6" x14ac:dyDescent="0.3">
      <c r="C55071" s="227"/>
    </row>
    <row r="55072" spans="3:3" ht="15.6" x14ac:dyDescent="0.3">
      <c r="C55072" s="227"/>
    </row>
    <row r="55073" spans="3:3" ht="15.6" x14ac:dyDescent="0.3">
      <c r="C55073" s="227"/>
    </row>
    <row r="55074" spans="3:3" ht="15.6" x14ac:dyDescent="0.3">
      <c r="C55074" s="227"/>
    </row>
    <row r="55075" spans="3:3" ht="15.6" x14ac:dyDescent="0.3">
      <c r="C55075" s="227"/>
    </row>
    <row r="55076" spans="3:3" ht="15.6" x14ac:dyDescent="0.3">
      <c r="C55076" s="227"/>
    </row>
    <row r="55077" spans="3:3" ht="15.6" x14ac:dyDescent="0.3">
      <c r="C55077" s="227"/>
    </row>
    <row r="55078" spans="3:3" ht="15.6" x14ac:dyDescent="0.3">
      <c r="C55078" s="227"/>
    </row>
    <row r="55079" spans="3:3" ht="15.6" x14ac:dyDescent="0.3">
      <c r="C55079" s="227"/>
    </row>
    <row r="55080" spans="3:3" ht="15.6" x14ac:dyDescent="0.3">
      <c r="C55080" s="227"/>
    </row>
    <row r="55081" spans="3:3" ht="15.6" x14ac:dyDescent="0.3">
      <c r="C55081" s="227"/>
    </row>
    <row r="55082" spans="3:3" ht="15.6" x14ac:dyDescent="0.3">
      <c r="C55082" s="227"/>
    </row>
    <row r="55083" spans="3:3" ht="15.6" x14ac:dyDescent="0.3">
      <c r="C55083" s="227"/>
    </row>
    <row r="55084" spans="3:3" ht="15.6" x14ac:dyDescent="0.3">
      <c r="C55084" s="227"/>
    </row>
    <row r="55085" spans="3:3" ht="15.6" x14ac:dyDescent="0.3">
      <c r="C55085" s="227"/>
    </row>
    <row r="55086" spans="3:3" ht="15.6" x14ac:dyDescent="0.3">
      <c r="C55086" s="227"/>
    </row>
    <row r="55087" spans="3:3" ht="15.6" x14ac:dyDescent="0.3">
      <c r="C55087" s="227"/>
    </row>
    <row r="55088" spans="3:3" ht="15.6" x14ac:dyDescent="0.3">
      <c r="C55088" s="227"/>
    </row>
    <row r="55089" spans="3:3" ht="15.6" x14ac:dyDescent="0.3">
      <c r="C55089" s="227"/>
    </row>
    <row r="55090" spans="3:3" ht="15.6" x14ac:dyDescent="0.3">
      <c r="C55090" s="227"/>
    </row>
    <row r="55091" spans="3:3" ht="15.6" x14ac:dyDescent="0.3">
      <c r="C55091" s="227"/>
    </row>
    <row r="55092" spans="3:3" ht="15.6" x14ac:dyDescent="0.3">
      <c r="C55092" s="227"/>
    </row>
    <row r="55093" spans="3:3" ht="15.6" x14ac:dyDescent="0.3">
      <c r="C55093" s="227"/>
    </row>
    <row r="55094" spans="3:3" ht="15.6" x14ac:dyDescent="0.3">
      <c r="C55094" s="227"/>
    </row>
    <row r="55095" spans="3:3" ht="15.6" x14ac:dyDescent="0.3">
      <c r="C55095" s="227"/>
    </row>
    <row r="55096" spans="3:3" ht="15.6" x14ac:dyDescent="0.3">
      <c r="C55096" s="227"/>
    </row>
    <row r="55097" spans="3:3" ht="15.6" x14ac:dyDescent="0.3">
      <c r="C55097" s="227"/>
    </row>
    <row r="55098" spans="3:3" ht="15.6" x14ac:dyDescent="0.3">
      <c r="C55098" s="227"/>
    </row>
    <row r="55099" spans="3:3" ht="15.6" x14ac:dyDescent="0.3">
      <c r="C55099" s="227"/>
    </row>
    <row r="55100" spans="3:3" ht="15.6" x14ac:dyDescent="0.3">
      <c r="C55100" s="227"/>
    </row>
    <row r="55101" spans="3:3" ht="15.6" x14ac:dyDescent="0.3">
      <c r="C55101" s="227"/>
    </row>
    <row r="55102" spans="3:3" ht="15.6" x14ac:dyDescent="0.3">
      <c r="C55102" s="227"/>
    </row>
    <row r="55103" spans="3:3" ht="15.6" x14ac:dyDescent="0.3">
      <c r="C55103" s="227"/>
    </row>
    <row r="55104" spans="3:3" ht="15.6" x14ac:dyDescent="0.3">
      <c r="C55104" s="227"/>
    </row>
    <row r="55105" spans="3:3" ht="15.6" x14ac:dyDescent="0.3">
      <c r="C55105" s="227"/>
    </row>
    <row r="55106" spans="3:3" ht="15.6" x14ac:dyDescent="0.3">
      <c r="C55106" s="227"/>
    </row>
    <row r="55107" spans="3:3" ht="15.6" x14ac:dyDescent="0.3">
      <c r="C55107" s="227"/>
    </row>
    <row r="55108" spans="3:3" ht="15.6" x14ac:dyDescent="0.3">
      <c r="C55108" s="227"/>
    </row>
    <row r="55109" spans="3:3" ht="15.6" x14ac:dyDescent="0.3">
      <c r="C55109" s="227"/>
    </row>
    <row r="55110" spans="3:3" ht="15.6" x14ac:dyDescent="0.3">
      <c r="C55110" s="227"/>
    </row>
    <row r="55111" spans="3:3" ht="15.6" x14ac:dyDescent="0.3">
      <c r="C55111" s="227"/>
    </row>
    <row r="55112" spans="3:3" ht="15.6" x14ac:dyDescent="0.3">
      <c r="C55112" s="227"/>
    </row>
    <row r="55113" spans="3:3" ht="15.6" x14ac:dyDescent="0.3">
      <c r="C55113" s="227"/>
    </row>
    <row r="55114" spans="3:3" ht="15.6" x14ac:dyDescent="0.3">
      <c r="C55114" s="227"/>
    </row>
    <row r="55115" spans="3:3" ht="15.6" x14ac:dyDescent="0.3">
      <c r="C55115" s="227"/>
    </row>
    <row r="55116" spans="3:3" ht="15.6" x14ac:dyDescent="0.3">
      <c r="C55116" s="227"/>
    </row>
    <row r="55117" spans="3:3" ht="15.6" x14ac:dyDescent="0.3">
      <c r="C55117" s="227"/>
    </row>
    <row r="55118" spans="3:3" ht="15.6" x14ac:dyDescent="0.3">
      <c r="C55118" s="227"/>
    </row>
    <row r="55119" spans="3:3" ht="15.6" x14ac:dyDescent="0.3">
      <c r="C55119" s="227"/>
    </row>
    <row r="55120" spans="3:3" ht="15.6" x14ac:dyDescent="0.3">
      <c r="C55120" s="227"/>
    </row>
    <row r="55121" spans="3:3" ht="15.6" x14ac:dyDescent="0.3">
      <c r="C55121" s="227"/>
    </row>
    <row r="55122" spans="3:3" ht="15.6" x14ac:dyDescent="0.3">
      <c r="C55122" s="227"/>
    </row>
    <row r="55123" spans="3:3" ht="15.6" x14ac:dyDescent="0.3">
      <c r="C55123" s="227"/>
    </row>
    <row r="55124" spans="3:3" ht="15.6" x14ac:dyDescent="0.3">
      <c r="C55124" s="227"/>
    </row>
    <row r="55125" spans="3:3" ht="15.6" x14ac:dyDescent="0.3">
      <c r="C55125" s="227"/>
    </row>
    <row r="55126" spans="3:3" ht="15.6" x14ac:dyDescent="0.3">
      <c r="C55126" s="227"/>
    </row>
    <row r="55127" spans="3:3" ht="15.6" x14ac:dyDescent="0.3">
      <c r="C55127" s="227"/>
    </row>
    <row r="55128" spans="3:3" ht="15.6" x14ac:dyDescent="0.3">
      <c r="C55128" s="227"/>
    </row>
    <row r="55129" spans="3:3" ht="15.6" x14ac:dyDescent="0.3">
      <c r="C55129" s="227"/>
    </row>
    <row r="55130" spans="3:3" ht="15.6" x14ac:dyDescent="0.3">
      <c r="C55130" s="227"/>
    </row>
    <row r="55131" spans="3:3" ht="15.6" x14ac:dyDescent="0.3">
      <c r="C55131" s="227"/>
    </row>
    <row r="55132" spans="3:3" ht="15.6" x14ac:dyDescent="0.3">
      <c r="C55132" s="227"/>
    </row>
    <row r="55133" spans="3:3" ht="15.6" x14ac:dyDescent="0.3">
      <c r="C55133" s="227"/>
    </row>
    <row r="55134" spans="3:3" ht="15.6" x14ac:dyDescent="0.3">
      <c r="C55134" s="227"/>
    </row>
    <row r="55135" spans="3:3" ht="15.6" x14ac:dyDescent="0.3">
      <c r="C55135" s="227"/>
    </row>
    <row r="55136" spans="3:3" ht="15.6" x14ac:dyDescent="0.3">
      <c r="C55136" s="227"/>
    </row>
    <row r="55137" spans="3:3" ht="15.6" x14ac:dyDescent="0.3">
      <c r="C55137" s="227"/>
    </row>
    <row r="55138" spans="3:3" ht="15.6" x14ac:dyDescent="0.3">
      <c r="C55138" s="227"/>
    </row>
    <row r="55139" spans="3:3" ht="15.6" x14ac:dyDescent="0.3">
      <c r="C55139" s="227"/>
    </row>
    <row r="55140" spans="3:3" ht="15.6" x14ac:dyDescent="0.3">
      <c r="C55140" s="227"/>
    </row>
    <row r="55141" spans="3:3" ht="15.6" x14ac:dyDescent="0.3">
      <c r="C55141" s="227"/>
    </row>
    <row r="55142" spans="3:3" ht="15.6" x14ac:dyDescent="0.3">
      <c r="C55142" s="227"/>
    </row>
    <row r="55143" spans="3:3" ht="15.6" x14ac:dyDescent="0.3">
      <c r="C55143" s="227"/>
    </row>
    <row r="55144" spans="3:3" ht="15.6" x14ac:dyDescent="0.3">
      <c r="C55144" s="227"/>
    </row>
    <row r="55145" spans="3:3" ht="15.6" x14ac:dyDescent="0.3">
      <c r="C55145" s="227"/>
    </row>
    <row r="55146" spans="3:3" ht="15.6" x14ac:dyDescent="0.3">
      <c r="C55146" s="227"/>
    </row>
    <row r="55147" spans="3:3" ht="15.6" x14ac:dyDescent="0.3">
      <c r="C55147" s="227"/>
    </row>
    <row r="55148" spans="3:3" ht="15.6" x14ac:dyDescent="0.3">
      <c r="C55148" s="227"/>
    </row>
    <row r="55149" spans="3:3" ht="15.6" x14ac:dyDescent="0.3">
      <c r="C55149" s="227"/>
    </row>
    <row r="55150" spans="3:3" ht="15.6" x14ac:dyDescent="0.3">
      <c r="C55150" s="227"/>
    </row>
    <row r="55151" spans="3:3" ht="15.6" x14ac:dyDescent="0.3">
      <c r="C55151" s="227"/>
    </row>
    <row r="55152" spans="3:3" ht="15.6" x14ac:dyDescent="0.3">
      <c r="C55152" s="227"/>
    </row>
    <row r="55153" spans="3:3" ht="15.6" x14ac:dyDescent="0.3">
      <c r="C55153" s="227"/>
    </row>
    <row r="55154" spans="3:3" ht="15.6" x14ac:dyDescent="0.3">
      <c r="C55154" s="227"/>
    </row>
    <row r="55155" spans="3:3" ht="15.6" x14ac:dyDescent="0.3">
      <c r="C55155" s="227"/>
    </row>
    <row r="55156" spans="3:3" ht="15.6" x14ac:dyDescent="0.3">
      <c r="C55156" s="227"/>
    </row>
    <row r="55157" spans="3:3" ht="15.6" x14ac:dyDescent="0.3">
      <c r="C55157" s="227"/>
    </row>
    <row r="55158" spans="3:3" ht="15.6" x14ac:dyDescent="0.3">
      <c r="C55158" s="227"/>
    </row>
    <row r="55159" spans="3:3" ht="15.6" x14ac:dyDescent="0.3">
      <c r="C55159" s="227"/>
    </row>
    <row r="55160" spans="3:3" ht="15.6" x14ac:dyDescent="0.3">
      <c r="C55160" s="227"/>
    </row>
    <row r="55161" spans="3:3" ht="15.6" x14ac:dyDescent="0.3">
      <c r="C55161" s="227"/>
    </row>
    <row r="55162" spans="3:3" ht="15.6" x14ac:dyDescent="0.3">
      <c r="C55162" s="227"/>
    </row>
    <row r="55163" spans="3:3" ht="15.6" x14ac:dyDescent="0.3">
      <c r="C55163" s="227"/>
    </row>
    <row r="55164" spans="3:3" ht="15.6" x14ac:dyDescent="0.3">
      <c r="C55164" s="227"/>
    </row>
    <row r="55165" spans="3:3" ht="15.6" x14ac:dyDescent="0.3">
      <c r="C55165" s="227"/>
    </row>
    <row r="55166" spans="3:3" ht="15.6" x14ac:dyDescent="0.3">
      <c r="C55166" s="227"/>
    </row>
    <row r="55167" spans="3:3" ht="15.6" x14ac:dyDescent="0.3">
      <c r="C55167" s="227"/>
    </row>
    <row r="55168" spans="3:3" ht="15.6" x14ac:dyDescent="0.3">
      <c r="C55168" s="227"/>
    </row>
    <row r="55169" spans="3:3" ht="15.6" x14ac:dyDescent="0.3">
      <c r="C55169" s="227"/>
    </row>
    <row r="55170" spans="3:3" ht="15.6" x14ac:dyDescent="0.3">
      <c r="C55170" s="227"/>
    </row>
    <row r="55171" spans="3:3" ht="15.6" x14ac:dyDescent="0.3">
      <c r="C55171" s="227"/>
    </row>
    <row r="55172" spans="3:3" ht="15.6" x14ac:dyDescent="0.3">
      <c r="C55172" s="227"/>
    </row>
    <row r="55173" spans="3:3" ht="15.6" x14ac:dyDescent="0.3">
      <c r="C55173" s="227"/>
    </row>
    <row r="55174" spans="3:3" ht="15.6" x14ac:dyDescent="0.3">
      <c r="C55174" s="227"/>
    </row>
    <row r="55175" spans="3:3" ht="15.6" x14ac:dyDescent="0.3">
      <c r="C55175" s="227"/>
    </row>
    <row r="55176" spans="3:3" ht="15.6" x14ac:dyDescent="0.3">
      <c r="C55176" s="227"/>
    </row>
    <row r="55177" spans="3:3" ht="15.6" x14ac:dyDescent="0.3">
      <c r="C55177" s="227"/>
    </row>
    <row r="55178" spans="3:3" ht="15.6" x14ac:dyDescent="0.3">
      <c r="C55178" s="227"/>
    </row>
    <row r="55179" spans="3:3" ht="15.6" x14ac:dyDescent="0.3">
      <c r="C55179" s="227"/>
    </row>
    <row r="55180" spans="3:3" ht="15.6" x14ac:dyDescent="0.3">
      <c r="C55180" s="227"/>
    </row>
    <row r="55181" spans="3:3" ht="15.6" x14ac:dyDescent="0.3">
      <c r="C55181" s="227"/>
    </row>
    <row r="55182" spans="3:3" ht="15.6" x14ac:dyDescent="0.3">
      <c r="C55182" s="227"/>
    </row>
    <row r="55183" spans="3:3" ht="15.6" x14ac:dyDescent="0.3">
      <c r="C55183" s="227"/>
    </row>
    <row r="55184" spans="3:3" ht="15.6" x14ac:dyDescent="0.3">
      <c r="C55184" s="227"/>
    </row>
    <row r="55185" spans="3:3" ht="15.6" x14ac:dyDescent="0.3">
      <c r="C55185" s="227"/>
    </row>
    <row r="55186" spans="3:3" ht="15.6" x14ac:dyDescent="0.3">
      <c r="C55186" s="227"/>
    </row>
    <row r="55187" spans="3:3" ht="15.6" x14ac:dyDescent="0.3">
      <c r="C55187" s="227"/>
    </row>
    <row r="55188" spans="3:3" ht="15.6" x14ac:dyDescent="0.3">
      <c r="C55188" s="227"/>
    </row>
    <row r="55189" spans="3:3" ht="15.6" x14ac:dyDescent="0.3">
      <c r="C55189" s="227"/>
    </row>
    <row r="55190" spans="3:3" ht="15.6" x14ac:dyDescent="0.3">
      <c r="C55190" s="227"/>
    </row>
    <row r="55191" spans="3:3" ht="15.6" x14ac:dyDescent="0.3">
      <c r="C55191" s="227"/>
    </row>
    <row r="55192" spans="3:3" ht="15.6" x14ac:dyDescent="0.3">
      <c r="C55192" s="227"/>
    </row>
    <row r="55193" spans="3:3" ht="15.6" x14ac:dyDescent="0.3">
      <c r="C55193" s="227"/>
    </row>
    <row r="55194" spans="3:3" ht="15.6" x14ac:dyDescent="0.3">
      <c r="C55194" s="227"/>
    </row>
    <row r="55195" spans="3:3" ht="15.6" x14ac:dyDescent="0.3">
      <c r="C55195" s="227"/>
    </row>
    <row r="55196" spans="3:3" ht="15.6" x14ac:dyDescent="0.3">
      <c r="C55196" s="227"/>
    </row>
    <row r="55197" spans="3:3" ht="15.6" x14ac:dyDescent="0.3">
      <c r="C55197" s="227"/>
    </row>
    <row r="55198" spans="3:3" ht="15.6" x14ac:dyDescent="0.3">
      <c r="C55198" s="227"/>
    </row>
    <row r="55199" spans="3:3" ht="15.6" x14ac:dyDescent="0.3">
      <c r="C55199" s="227"/>
    </row>
    <row r="55200" spans="3:3" ht="15.6" x14ac:dyDescent="0.3">
      <c r="C55200" s="227"/>
    </row>
    <row r="55201" spans="3:3" ht="15.6" x14ac:dyDescent="0.3">
      <c r="C55201" s="227"/>
    </row>
    <row r="55202" spans="3:3" ht="15.6" x14ac:dyDescent="0.3">
      <c r="C55202" s="227"/>
    </row>
    <row r="55203" spans="3:3" ht="15.6" x14ac:dyDescent="0.3">
      <c r="C55203" s="227"/>
    </row>
    <row r="55204" spans="3:3" ht="15.6" x14ac:dyDescent="0.3">
      <c r="C55204" s="227"/>
    </row>
    <row r="55205" spans="3:3" ht="15.6" x14ac:dyDescent="0.3">
      <c r="C55205" s="227"/>
    </row>
    <row r="55206" spans="3:3" ht="15.6" x14ac:dyDescent="0.3">
      <c r="C55206" s="227"/>
    </row>
    <row r="55207" spans="3:3" ht="15.6" x14ac:dyDescent="0.3">
      <c r="C55207" s="227"/>
    </row>
    <row r="55208" spans="3:3" ht="15.6" x14ac:dyDescent="0.3">
      <c r="C55208" s="227"/>
    </row>
    <row r="55209" spans="3:3" ht="15.6" x14ac:dyDescent="0.3">
      <c r="C55209" s="227"/>
    </row>
    <row r="55210" spans="3:3" ht="15.6" x14ac:dyDescent="0.3">
      <c r="C55210" s="227"/>
    </row>
    <row r="55211" spans="3:3" ht="15.6" x14ac:dyDescent="0.3">
      <c r="C55211" s="227"/>
    </row>
    <row r="55212" spans="3:3" ht="15.6" x14ac:dyDescent="0.3">
      <c r="C55212" s="227"/>
    </row>
    <row r="55213" spans="3:3" ht="15.6" x14ac:dyDescent="0.3">
      <c r="C55213" s="227"/>
    </row>
    <row r="55214" spans="3:3" ht="15.6" x14ac:dyDescent="0.3">
      <c r="C55214" s="227"/>
    </row>
    <row r="55215" spans="3:3" ht="15.6" x14ac:dyDescent="0.3">
      <c r="C55215" s="227"/>
    </row>
    <row r="55216" spans="3:3" ht="15.6" x14ac:dyDescent="0.3">
      <c r="C55216" s="227"/>
    </row>
    <row r="55217" spans="3:3" ht="15.6" x14ac:dyDescent="0.3">
      <c r="C55217" s="227"/>
    </row>
    <row r="55218" spans="3:3" ht="15.6" x14ac:dyDescent="0.3">
      <c r="C55218" s="227"/>
    </row>
    <row r="55219" spans="3:3" ht="15.6" x14ac:dyDescent="0.3">
      <c r="C55219" s="227"/>
    </row>
    <row r="55220" spans="3:3" ht="15.6" x14ac:dyDescent="0.3">
      <c r="C55220" s="227"/>
    </row>
    <row r="55221" spans="3:3" ht="15.6" x14ac:dyDescent="0.3">
      <c r="C55221" s="227"/>
    </row>
    <row r="55222" spans="3:3" ht="15.6" x14ac:dyDescent="0.3">
      <c r="C55222" s="227"/>
    </row>
    <row r="55223" spans="3:3" ht="15.6" x14ac:dyDescent="0.3">
      <c r="C55223" s="227"/>
    </row>
    <row r="55224" spans="3:3" ht="15.6" x14ac:dyDescent="0.3">
      <c r="C55224" s="227"/>
    </row>
    <row r="55225" spans="3:3" ht="15.6" x14ac:dyDescent="0.3">
      <c r="C55225" s="227"/>
    </row>
    <row r="55226" spans="3:3" ht="15.6" x14ac:dyDescent="0.3">
      <c r="C55226" s="227"/>
    </row>
    <row r="55227" spans="3:3" ht="15.6" x14ac:dyDescent="0.3">
      <c r="C55227" s="227"/>
    </row>
    <row r="55228" spans="3:3" ht="15.6" x14ac:dyDescent="0.3">
      <c r="C55228" s="227"/>
    </row>
    <row r="55229" spans="3:3" ht="15.6" x14ac:dyDescent="0.3">
      <c r="C55229" s="227"/>
    </row>
    <row r="55230" spans="3:3" ht="15.6" x14ac:dyDescent="0.3">
      <c r="C55230" s="227"/>
    </row>
    <row r="55231" spans="3:3" ht="15.6" x14ac:dyDescent="0.3">
      <c r="C55231" s="227"/>
    </row>
    <row r="55232" spans="3:3" ht="15.6" x14ac:dyDescent="0.3">
      <c r="C55232" s="227"/>
    </row>
    <row r="55233" spans="3:3" ht="15.6" x14ac:dyDescent="0.3">
      <c r="C55233" s="227"/>
    </row>
    <row r="55234" spans="3:3" ht="15.6" x14ac:dyDescent="0.3">
      <c r="C55234" s="227"/>
    </row>
    <row r="55235" spans="3:3" ht="15.6" x14ac:dyDescent="0.3">
      <c r="C55235" s="227"/>
    </row>
    <row r="55236" spans="3:3" ht="15.6" x14ac:dyDescent="0.3">
      <c r="C55236" s="227"/>
    </row>
    <row r="55237" spans="3:3" ht="15.6" x14ac:dyDescent="0.3">
      <c r="C55237" s="227"/>
    </row>
    <row r="55238" spans="3:3" ht="15.6" x14ac:dyDescent="0.3">
      <c r="C55238" s="227"/>
    </row>
    <row r="55239" spans="3:3" ht="15.6" x14ac:dyDescent="0.3">
      <c r="C55239" s="227"/>
    </row>
    <row r="55240" spans="3:3" ht="15.6" x14ac:dyDescent="0.3">
      <c r="C55240" s="227"/>
    </row>
    <row r="55241" spans="3:3" ht="15.6" x14ac:dyDescent="0.3">
      <c r="C55241" s="227"/>
    </row>
    <row r="55242" spans="3:3" ht="15.6" x14ac:dyDescent="0.3">
      <c r="C55242" s="227"/>
    </row>
    <row r="55243" spans="3:3" ht="15.6" x14ac:dyDescent="0.3">
      <c r="C55243" s="227"/>
    </row>
    <row r="55244" spans="3:3" ht="15.6" x14ac:dyDescent="0.3">
      <c r="C55244" s="227"/>
    </row>
    <row r="55245" spans="3:3" ht="15.6" x14ac:dyDescent="0.3">
      <c r="C55245" s="227"/>
    </row>
    <row r="55246" spans="3:3" ht="15.6" x14ac:dyDescent="0.3">
      <c r="C55246" s="227"/>
    </row>
    <row r="55247" spans="3:3" ht="15.6" x14ac:dyDescent="0.3">
      <c r="C55247" s="227"/>
    </row>
    <row r="55248" spans="3:3" ht="15.6" x14ac:dyDescent="0.3">
      <c r="C55248" s="227"/>
    </row>
    <row r="55249" spans="3:3" ht="15.6" x14ac:dyDescent="0.3">
      <c r="C55249" s="227"/>
    </row>
    <row r="55250" spans="3:3" ht="15.6" x14ac:dyDescent="0.3">
      <c r="C55250" s="227"/>
    </row>
    <row r="55251" spans="3:3" ht="15.6" x14ac:dyDescent="0.3">
      <c r="C55251" s="227"/>
    </row>
    <row r="55252" spans="3:3" ht="15.6" x14ac:dyDescent="0.3">
      <c r="C55252" s="227"/>
    </row>
    <row r="55253" spans="3:3" ht="15.6" x14ac:dyDescent="0.3">
      <c r="C55253" s="227"/>
    </row>
    <row r="55254" spans="3:3" ht="15.6" x14ac:dyDescent="0.3">
      <c r="C55254" s="227"/>
    </row>
    <row r="55255" spans="3:3" ht="15.6" x14ac:dyDescent="0.3">
      <c r="C55255" s="227"/>
    </row>
    <row r="55256" spans="3:3" ht="15.6" x14ac:dyDescent="0.3">
      <c r="C55256" s="227"/>
    </row>
    <row r="55257" spans="3:3" ht="15.6" x14ac:dyDescent="0.3">
      <c r="C55257" s="227"/>
    </row>
    <row r="55258" spans="3:3" ht="15.6" x14ac:dyDescent="0.3">
      <c r="C55258" s="227"/>
    </row>
    <row r="55259" spans="3:3" ht="15.6" x14ac:dyDescent="0.3">
      <c r="C55259" s="227"/>
    </row>
    <row r="55260" spans="3:3" ht="15.6" x14ac:dyDescent="0.3">
      <c r="C55260" s="227"/>
    </row>
    <row r="55261" spans="3:3" ht="15.6" x14ac:dyDescent="0.3">
      <c r="C55261" s="227"/>
    </row>
    <row r="55262" spans="3:3" ht="15.6" x14ac:dyDescent="0.3">
      <c r="C55262" s="227"/>
    </row>
    <row r="55263" spans="3:3" ht="15.6" x14ac:dyDescent="0.3">
      <c r="C55263" s="227"/>
    </row>
    <row r="55264" spans="3:3" ht="15.6" x14ac:dyDescent="0.3">
      <c r="C55264" s="227"/>
    </row>
    <row r="55265" spans="3:3" ht="15.6" x14ac:dyDescent="0.3">
      <c r="C55265" s="227"/>
    </row>
    <row r="55266" spans="3:3" ht="15.6" x14ac:dyDescent="0.3">
      <c r="C55266" s="227"/>
    </row>
    <row r="55267" spans="3:3" ht="15.6" x14ac:dyDescent="0.3">
      <c r="C55267" s="227"/>
    </row>
    <row r="55268" spans="3:3" ht="15.6" x14ac:dyDescent="0.3">
      <c r="C55268" s="227"/>
    </row>
    <row r="55269" spans="3:3" ht="15.6" x14ac:dyDescent="0.3">
      <c r="C55269" s="227"/>
    </row>
    <row r="55270" spans="3:3" ht="15.6" x14ac:dyDescent="0.3">
      <c r="C55270" s="227"/>
    </row>
    <row r="55271" spans="3:3" ht="15.6" x14ac:dyDescent="0.3">
      <c r="C55271" s="227"/>
    </row>
    <row r="55272" spans="3:3" ht="15.6" x14ac:dyDescent="0.3">
      <c r="C55272" s="227"/>
    </row>
    <row r="55273" spans="3:3" ht="15.6" x14ac:dyDescent="0.3">
      <c r="C55273" s="227"/>
    </row>
    <row r="55274" spans="3:3" ht="15.6" x14ac:dyDescent="0.3">
      <c r="C55274" s="227"/>
    </row>
    <row r="55275" spans="3:3" ht="15.6" x14ac:dyDescent="0.3">
      <c r="C55275" s="227"/>
    </row>
    <row r="55276" spans="3:3" ht="15.6" x14ac:dyDescent="0.3">
      <c r="C55276" s="227"/>
    </row>
    <row r="55277" spans="3:3" ht="15.6" x14ac:dyDescent="0.3">
      <c r="C55277" s="227"/>
    </row>
    <row r="55278" spans="3:3" ht="15.6" x14ac:dyDescent="0.3">
      <c r="C55278" s="227"/>
    </row>
    <row r="55279" spans="3:3" ht="15.6" x14ac:dyDescent="0.3">
      <c r="C55279" s="227"/>
    </row>
    <row r="55280" spans="3:3" ht="15.6" x14ac:dyDescent="0.3">
      <c r="C55280" s="227"/>
    </row>
    <row r="55281" spans="3:3" ht="15.6" x14ac:dyDescent="0.3">
      <c r="C55281" s="227"/>
    </row>
    <row r="55282" spans="3:3" ht="15.6" x14ac:dyDescent="0.3">
      <c r="C55282" s="227"/>
    </row>
    <row r="55283" spans="3:3" ht="15.6" x14ac:dyDescent="0.3">
      <c r="C55283" s="227"/>
    </row>
    <row r="55284" spans="3:3" ht="15.6" x14ac:dyDescent="0.3">
      <c r="C55284" s="227"/>
    </row>
    <row r="55285" spans="3:3" ht="15.6" x14ac:dyDescent="0.3">
      <c r="C55285" s="227"/>
    </row>
    <row r="55286" spans="3:3" ht="15.6" x14ac:dyDescent="0.3">
      <c r="C55286" s="227"/>
    </row>
    <row r="55287" spans="3:3" ht="15.6" x14ac:dyDescent="0.3">
      <c r="C55287" s="227"/>
    </row>
    <row r="55288" spans="3:3" ht="15.6" x14ac:dyDescent="0.3">
      <c r="C55288" s="227"/>
    </row>
    <row r="55289" spans="3:3" ht="15.6" x14ac:dyDescent="0.3">
      <c r="C55289" s="227"/>
    </row>
    <row r="55290" spans="3:3" ht="15.6" x14ac:dyDescent="0.3">
      <c r="C55290" s="227"/>
    </row>
    <row r="55291" spans="3:3" ht="15.6" x14ac:dyDescent="0.3">
      <c r="C55291" s="227"/>
    </row>
    <row r="55292" spans="3:3" ht="15.6" x14ac:dyDescent="0.3">
      <c r="C55292" s="227"/>
    </row>
    <row r="55293" spans="3:3" ht="15.6" x14ac:dyDescent="0.3">
      <c r="C55293" s="227"/>
    </row>
    <row r="55294" spans="3:3" ht="15.6" x14ac:dyDescent="0.3">
      <c r="C55294" s="227"/>
    </row>
    <row r="55295" spans="3:3" ht="15.6" x14ac:dyDescent="0.3">
      <c r="C55295" s="227"/>
    </row>
    <row r="55296" spans="3:3" ht="15.6" x14ac:dyDescent="0.3">
      <c r="C55296" s="227"/>
    </row>
    <row r="55297" spans="3:3" ht="15.6" x14ac:dyDescent="0.3">
      <c r="C55297" s="227"/>
    </row>
    <row r="55298" spans="3:3" ht="15.6" x14ac:dyDescent="0.3">
      <c r="C55298" s="227"/>
    </row>
    <row r="55299" spans="3:3" ht="15.6" x14ac:dyDescent="0.3">
      <c r="C55299" s="227"/>
    </row>
    <row r="55300" spans="3:3" ht="15.6" x14ac:dyDescent="0.3">
      <c r="C55300" s="227"/>
    </row>
    <row r="55301" spans="3:3" ht="15.6" x14ac:dyDescent="0.3">
      <c r="C55301" s="227"/>
    </row>
    <row r="55302" spans="3:3" ht="15.6" x14ac:dyDescent="0.3">
      <c r="C55302" s="227"/>
    </row>
    <row r="55303" spans="3:3" ht="15.6" x14ac:dyDescent="0.3">
      <c r="C55303" s="227"/>
    </row>
    <row r="55304" spans="3:3" ht="15.6" x14ac:dyDescent="0.3">
      <c r="C55304" s="227"/>
    </row>
    <row r="55305" spans="3:3" ht="15.6" x14ac:dyDescent="0.3">
      <c r="C55305" s="227"/>
    </row>
    <row r="55306" spans="3:3" ht="15.6" x14ac:dyDescent="0.3">
      <c r="C55306" s="227"/>
    </row>
    <row r="55307" spans="3:3" ht="15.6" x14ac:dyDescent="0.3">
      <c r="C55307" s="227"/>
    </row>
    <row r="55308" spans="3:3" ht="15.6" x14ac:dyDescent="0.3">
      <c r="C55308" s="227"/>
    </row>
    <row r="55309" spans="3:3" ht="15.6" x14ac:dyDescent="0.3">
      <c r="C55309" s="227"/>
    </row>
    <row r="55310" spans="3:3" ht="15.6" x14ac:dyDescent="0.3">
      <c r="C55310" s="227"/>
    </row>
    <row r="55311" spans="3:3" ht="15.6" x14ac:dyDescent="0.3">
      <c r="C55311" s="227"/>
    </row>
    <row r="55312" spans="3:3" ht="15.6" x14ac:dyDescent="0.3">
      <c r="C55312" s="227"/>
    </row>
    <row r="55313" spans="3:3" ht="15.6" x14ac:dyDescent="0.3">
      <c r="C55313" s="227"/>
    </row>
    <row r="55314" spans="3:3" ht="15.6" x14ac:dyDescent="0.3">
      <c r="C55314" s="227"/>
    </row>
    <row r="55315" spans="3:3" ht="15.6" x14ac:dyDescent="0.3">
      <c r="C55315" s="227"/>
    </row>
    <row r="55316" spans="3:3" ht="15.6" x14ac:dyDescent="0.3">
      <c r="C55316" s="227"/>
    </row>
    <row r="55317" spans="3:3" ht="15.6" x14ac:dyDescent="0.3">
      <c r="C55317" s="227"/>
    </row>
    <row r="55318" spans="3:3" ht="15.6" x14ac:dyDescent="0.3">
      <c r="C55318" s="227"/>
    </row>
    <row r="55319" spans="3:3" ht="15.6" x14ac:dyDescent="0.3">
      <c r="C55319" s="227"/>
    </row>
    <row r="55320" spans="3:3" ht="15.6" x14ac:dyDescent="0.3">
      <c r="C55320" s="227"/>
    </row>
    <row r="55321" spans="3:3" ht="15.6" x14ac:dyDescent="0.3">
      <c r="C55321" s="227"/>
    </row>
    <row r="55322" spans="3:3" ht="15.6" x14ac:dyDescent="0.3">
      <c r="C55322" s="227"/>
    </row>
    <row r="55323" spans="3:3" ht="15.6" x14ac:dyDescent="0.3">
      <c r="C55323" s="227"/>
    </row>
    <row r="55324" spans="3:3" ht="15.6" x14ac:dyDescent="0.3">
      <c r="C55324" s="227"/>
    </row>
    <row r="55325" spans="3:3" ht="15.6" x14ac:dyDescent="0.3">
      <c r="C55325" s="227"/>
    </row>
    <row r="55326" spans="3:3" ht="15.6" x14ac:dyDescent="0.3">
      <c r="C55326" s="227"/>
    </row>
    <row r="55327" spans="3:3" ht="15.6" x14ac:dyDescent="0.3">
      <c r="C55327" s="227"/>
    </row>
    <row r="55328" spans="3:3" ht="15.6" x14ac:dyDescent="0.3">
      <c r="C55328" s="227"/>
    </row>
    <row r="55329" spans="3:3" ht="15.6" x14ac:dyDescent="0.3">
      <c r="C55329" s="227"/>
    </row>
    <row r="55330" spans="3:3" ht="15.6" x14ac:dyDescent="0.3">
      <c r="C55330" s="227"/>
    </row>
    <row r="55331" spans="3:3" ht="15.6" x14ac:dyDescent="0.3">
      <c r="C55331" s="227"/>
    </row>
    <row r="55332" spans="3:3" ht="15.6" x14ac:dyDescent="0.3">
      <c r="C55332" s="227"/>
    </row>
    <row r="55333" spans="3:3" ht="15.6" x14ac:dyDescent="0.3">
      <c r="C55333" s="227"/>
    </row>
    <row r="55334" spans="3:3" ht="15.6" x14ac:dyDescent="0.3">
      <c r="C55334" s="227"/>
    </row>
    <row r="55335" spans="3:3" ht="15.6" x14ac:dyDescent="0.3">
      <c r="C55335" s="227"/>
    </row>
    <row r="55336" spans="3:3" ht="15.6" x14ac:dyDescent="0.3">
      <c r="C55336" s="227"/>
    </row>
    <row r="55337" spans="3:3" ht="15.6" x14ac:dyDescent="0.3">
      <c r="C55337" s="227"/>
    </row>
    <row r="55338" spans="3:3" ht="15.6" x14ac:dyDescent="0.3">
      <c r="C55338" s="227"/>
    </row>
    <row r="55339" spans="3:3" ht="15.6" x14ac:dyDescent="0.3">
      <c r="C55339" s="227"/>
    </row>
    <row r="55340" spans="3:3" ht="15.6" x14ac:dyDescent="0.3">
      <c r="C55340" s="227"/>
    </row>
    <row r="55341" spans="3:3" ht="15.6" x14ac:dyDescent="0.3">
      <c r="C55341" s="227"/>
    </row>
    <row r="55342" spans="3:3" ht="15.6" x14ac:dyDescent="0.3">
      <c r="C55342" s="227"/>
    </row>
    <row r="55343" spans="3:3" ht="15.6" x14ac:dyDescent="0.3">
      <c r="C55343" s="227"/>
    </row>
    <row r="55344" spans="3:3" ht="15.6" x14ac:dyDescent="0.3">
      <c r="C55344" s="227"/>
    </row>
    <row r="55345" spans="3:3" ht="15.6" x14ac:dyDescent="0.3">
      <c r="C55345" s="227"/>
    </row>
    <row r="55346" spans="3:3" ht="15.6" x14ac:dyDescent="0.3">
      <c r="C55346" s="227"/>
    </row>
    <row r="55347" spans="3:3" ht="15.6" x14ac:dyDescent="0.3">
      <c r="C55347" s="227"/>
    </row>
    <row r="55348" spans="3:3" ht="15.6" x14ac:dyDescent="0.3">
      <c r="C55348" s="227"/>
    </row>
    <row r="55349" spans="3:3" ht="15.6" x14ac:dyDescent="0.3">
      <c r="C55349" s="227"/>
    </row>
    <row r="55350" spans="3:3" ht="15.6" x14ac:dyDescent="0.3">
      <c r="C55350" s="227"/>
    </row>
    <row r="55351" spans="3:3" ht="15.6" x14ac:dyDescent="0.3">
      <c r="C55351" s="227"/>
    </row>
    <row r="55352" spans="3:3" ht="15.6" x14ac:dyDescent="0.3">
      <c r="C55352" s="227"/>
    </row>
    <row r="55353" spans="3:3" ht="15.6" x14ac:dyDescent="0.3">
      <c r="C55353" s="227"/>
    </row>
    <row r="55354" spans="3:3" ht="15.6" x14ac:dyDescent="0.3">
      <c r="C55354" s="227"/>
    </row>
    <row r="55355" spans="3:3" ht="15.6" x14ac:dyDescent="0.3">
      <c r="C55355" s="227"/>
    </row>
    <row r="55356" spans="3:3" ht="15.6" x14ac:dyDescent="0.3">
      <c r="C55356" s="227"/>
    </row>
    <row r="55357" spans="3:3" ht="15.6" x14ac:dyDescent="0.3">
      <c r="C55357" s="227"/>
    </row>
    <row r="55358" spans="3:3" ht="15.6" x14ac:dyDescent="0.3">
      <c r="C55358" s="227"/>
    </row>
    <row r="55359" spans="3:3" ht="15.6" x14ac:dyDescent="0.3">
      <c r="C55359" s="227"/>
    </row>
    <row r="55360" spans="3:3" ht="15.6" x14ac:dyDescent="0.3">
      <c r="C55360" s="227"/>
    </row>
    <row r="55361" spans="3:3" ht="15.6" x14ac:dyDescent="0.3">
      <c r="C55361" s="227"/>
    </row>
    <row r="55362" spans="3:3" ht="15.6" x14ac:dyDescent="0.3">
      <c r="C55362" s="227"/>
    </row>
    <row r="55363" spans="3:3" ht="15.6" x14ac:dyDescent="0.3">
      <c r="C55363" s="227"/>
    </row>
    <row r="55364" spans="3:3" ht="15.6" x14ac:dyDescent="0.3">
      <c r="C55364" s="227"/>
    </row>
    <row r="55365" spans="3:3" ht="15.6" x14ac:dyDescent="0.3">
      <c r="C55365" s="227"/>
    </row>
    <row r="55366" spans="3:3" ht="15.6" x14ac:dyDescent="0.3">
      <c r="C55366" s="227"/>
    </row>
    <row r="55367" spans="3:3" ht="15.6" x14ac:dyDescent="0.3">
      <c r="C55367" s="227"/>
    </row>
    <row r="55368" spans="3:3" ht="15.6" x14ac:dyDescent="0.3">
      <c r="C55368" s="227"/>
    </row>
    <row r="55369" spans="3:3" ht="15.6" x14ac:dyDescent="0.3">
      <c r="C55369" s="227"/>
    </row>
    <row r="55370" spans="3:3" ht="15.6" x14ac:dyDescent="0.3">
      <c r="C55370" s="227"/>
    </row>
    <row r="55371" spans="3:3" ht="15.6" x14ac:dyDescent="0.3">
      <c r="C55371" s="227"/>
    </row>
    <row r="55372" spans="3:3" ht="15.6" x14ac:dyDescent="0.3">
      <c r="C55372" s="227"/>
    </row>
    <row r="55373" spans="3:3" ht="15.6" x14ac:dyDescent="0.3">
      <c r="C55373" s="227"/>
    </row>
    <row r="55374" spans="3:3" ht="15.6" x14ac:dyDescent="0.3">
      <c r="C55374" s="227"/>
    </row>
    <row r="55375" spans="3:3" ht="15.6" x14ac:dyDescent="0.3">
      <c r="C55375" s="227"/>
    </row>
    <row r="55376" spans="3:3" ht="15.6" x14ac:dyDescent="0.3">
      <c r="C55376" s="227"/>
    </row>
    <row r="55377" spans="3:3" ht="15.6" x14ac:dyDescent="0.3">
      <c r="C55377" s="227"/>
    </row>
    <row r="55378" spans="3:3" ht="15.6" x14ac:dyDescent="0.3">
      <c r="C55378" s="227"/>
    </row>
    <row r="55379" spans="3:3" ht="15.6" x14ac:dyDescent="0.3">
      <c r="C55379" s="227"/>
    </row>
    <row r="55380" spans="3:3" ht="15.6" x14ac:dyDescent="0.3">
      <c r="C55380" s="227"/>
    </row>
    <row r="55381" spans="3:3" ht="15.6" x14ac:dyDescent="0.3">
      <c r="C55381" s="227"/>
    </row>
    <row r="55382" spans="3:3" ht="15.6" x14ac:dyDescent="0.3">
      <c r="C55382" s="227"/>
    </row>
    <row r="55383" spans="3:3" ht="15.6" x14ac:dyDescent="0.3">
      <c r="C55383" s="227"/>
    </row>
    <row r="55384" spans="3:3" ht="15.6" x14ac:dyDescent="0.3">
      <c r="C55384" s="227"/>
    </row>
    <row r="55385" spans="3:3" ht="15.6" x14ac:dyDescent="0.3">
      <c r="C55385" s="227"/>
    </row>
    <row r="55386" spans="3:3" ht="15.6" x14ac:dyDescent="0.3">
      <c r="C55386" s="227"/>
    </row>
    <row r="55387" spans="3:3" ht="15.6" x14ac:dyDescent="0.3">
      <c r="C55387" s="227"/>
    </row>
    <row r="55388" spans="3:3" ht="15.6" x14ac:dyDescent="0.3">
      <c r="C55388" s="227"/>
    </row>
    <row r="55389" spans="3:3" ht="15.6" x14ac:dyDescent="0.3">
      <c r="C55389" s="227"/>
    </row>
    <row r="55390" spans="3:3" ht="15.6" x14ac:dyDescent="0.3">
      <c r="C55390" s="227"/>
    </row>
    <row r="55391" spans="3:3" ht="15.6" x14ac:dyDescent="0.3">
      <c r="C55391" s="227"/>
    </row>
    <row r="55392" spans="3:3" ht="15.6" x14ac:dyDescent="0.3">
      <c r="C55392" s="227"/>
    </row>
    <row r="55393" spans="3:3" ht="15.6" x14ac:dyDescent="0.3">
      <c r="C55393" s="227"/>
    </row>
    <row r="55394" spans="3:3" ht="15.6" x14ac:dyDescent="0.3">
      <c r="C55394" s="227"/>
    </row>
    <row r="55395" spans="3:3" ht="15.6" x14ac:dyDescent="0.3">
      <c r="C55395" s="227"/>
    </row>
    <row r="55396" spans="3:3" ht="15.6" x14ac:dyDescent="0.3">
      <c r="C55396" s="227"/>
    </row>
    <row r="55397" spans="3:3" ht="15.6" x14ac:dyDescent="0.3">
      <c r="C55397" s="227"/>
    </row>
    <row r="55398" spans="3:3" ht="15.6" x14ac:dyDescent="0.3">
      <c r="C55398" s="227"/>
    </row>
    <row r="55399" spans="3:3" ht="15.6" x14ac:dyDescent="0.3">
      <c r="C55399" s="227"/>
    </row>
    <row r="55400" spans="3:3" ht="15.6" x14ac:dyDescent="0.3">
      <c r="C55400" s="227"/>
    </row>
    <row r="55401" spans="3:3" ht="15.6" x14ac:dyDescent="0.3">
      <c r="C55401" s="227"/>
    </row>
    <row r="55402" spans="3:3" ht="15.6" x14ac:dyDescent="0.3">
      <c r="C55402" s="227"/>
    </row>
    <row r="55403" spans="3:3" ht="15.6" x14ac:dyDescent="0.3">
      <c r="C55403" s="227"/>
    </row>
    <row r="55404" spans="3:3" ht="15.6" x14ac:dyDescent="0.3">
      <c r="C55404" s="227"/>
    </row>
    <row r="55405" spans="3:3" ht="15.6" x14ac:dyDescent="0.3">
      <c r="C55405" s="227"/>
    </row>
    <row r="55406" spans="3:3" ht="15.6" x14ac:dyDescent="0.3">
      <c r="C55406" s="227"/>
    </row>
    <row r="55407" spans="3:3" ht="15.6" x14ac:dyDescent="0.3">
      <c r="C55407" s="227"/>
    </row>
    <row r="55408" spans="3:3" ht="15.6" x14ac:dyDescent="0.3">
      <c r="C55408" s="227"/>
    </row>
    <row r="55409" spans="3:3" ht="15.6" x14ac:dyDescent="0.3">
      <c r="C55409" s="227"/>
    </row>
    <row r="55410" spans="3:3" ht="15.6" x14ac:dyDescent="0.3">
      <c r="C55410" s="227"/>
    </row>
    <row r="55411" spans="3:3" ht="15.6" x14ac:dyDescent="0.3">
      <c r="C55411" s="227"/>
    </row>
    <row r="55412" spans="3:3" ht="15.6" x14ac:dyDescent="0.3">
      <c r="C55412" s="227"/>
    </row>
    <row r="55413" spans="3:3" ht="15.6" x14ac:dyDescent="0.3">
      <c r="C55413" s="227"/>
    </row>
    <row r="55414" spans="3:3" ht="15.6" x14ac:dyDescent="0.3">
      <c r="C55414" s="227"/>
    </row>
    <row r="55415" spans="3:3" ht="15.6" x14ac:dyDescent="0.3">
      <c r="C55415" s="227"/>
    </row>
    <row r="55416" spans="3:3" ht="15.6" x14ac:dyDescent="0.3">
      <c r="C55416" s="227"/>
    </row>
    <row r="55417" spans="3:3" ht="15.6" x14ac:dyDescent="0.3">
      <c r="C55417" s="227"/>
    </row>
    <row r="55418" spans="3:3" ht="15.6" x14ac:dyDescent="0.3">
      <c r="C55418" s="227"/>
    </row>
    <row r="55419" spans="3:3" ht="15.6" x14ac:dyDescent="0.3">
      <c r="C55419" s="227"/>
    </row>
    <row r="55420" spans="3:3" ht="15.6" x14ac:dyDescent="0.3">
      <c r="C55420" s="227"/>
    </row>
    <row r="55421" spans="3:3" ht="15.6" x14ac:dyDescent="0.3">
      <c r="C55421" s="227"/>
    </row>
    <row r="55422" spans="3:3" ht="15.6" x14ac:dyDescent="0.3">
      <c r="C55422" s="227"/>
    </row>
    <row r="55423" spans="3:3" ht="15.6" x14ac:dyDescent="0.3">
      <c r="C55423" s="227"/>
    </row>
    <row r="55424" spans="3:3" ht="15.6" x14ac:dyDescent="0.3">
      <c r="C55424" s="227"/>
    </row>
    <row r="55425" spans="3:3" ht="15.6" x14ac:dyDescent="0.3">
      <c r="C55425" s="227"/>
    </row>
    <row r="55426" spans="3:3" ht="15.6" x14ac:dyDescent="0.3">
      <c r="C55426" s="227"/>
    </row>
    <row r="55427" spans="3:3" ht="15.6" x14ac:dyDescent="0.3">
      <c r="C55427" s="227"/>
    </row>
    <row r="55428" spans="3:3" ht="15.6" x14ac:dyDescent="0.3">
      <c r="C55428" s="227"/>
    </row>
    <row r="55429" spans="3:3" ht="15.6" x14ac:dyDescent="0.3">
      <c r="C55429" s="227"/>
    </row>
    <row r="55430" spans="3:3" ht="15.6" x14ac:dyDescent="0.3">
      <c r="C55430" s="227"/>
    </row>
    <row r="55431" spans="3:3" ht="15.6" x14ac:dyDescent="0.3">
      <c r="C55431" s="227"/>
    </row>
    <row r="55432" spans="3:3" ht="15.6" x14ac:dyDescent="0.3">
      <c r="C55432" s="227"/>
    </row>
    <row r="55433" spans="3:3" ht="15.6" x14ac:dyDescent="0.3">
      <c r="C55433" s="227"/>
    </row>
    <row r="55434" spans="3:3" ht="15.6" x14ac:dyDescent="0.3">
      <c r="C55434" s="227"/>
    </row>
    <row r="55435" spans="3:3" ht="15.6" x14ac:dyDescent="0.3">
      <c r="C55435" s="227"/>
    </row>
    <row r="55436" spans="3:3" ht="15.6" x14ac:dyDescent="0.3">
      <c r="C55436" s="227"/>
    </row>
    <row r="55437" spans="3:3" ht="15.6" x14ac:dyDescent="0.3">
      <c r="C55437" s="227"/>
    </row>
    <row r="55438" spans="3:3" ht="15.6" x14ac:dyDescent="0.3">
      <c r="C55438" s="227"/>
    </row>
    <row r="55439" spans="3:3" ht="15.6" x14ac:dyDescent="0.3">
      <c r="C55439" s="227"/>
    </row>
    <row r="55440" spans="3:3" ht="15.6" x14ac:dyDescent="0.3">
      <c r="C55440" s="227"/>
    </row>
    <row r="55441" spans="3:3" ht="15.6" x14ac:dyDescent="0.3">
      <c r="C55441" s="227"/>
    </row>
    <row r="55442" spans="3:3" ht="15.6" x14ac:dyDescent="0.3">
      <c r="C55442" s="227"/>
    </row>
    <row r="55443" spans="3:3" ht="15.6" x14ac:dyDescent="0.3">
      <c r="C55443" s="227"/>
    </row>
    <row r="55444" spans="3:3" ht="15.6" x14ac:dyDescent="0.3">
      <c r="C55444" s="227"/>
    </row>
    <row r="55445" spans="3:3" ht="15.6" x14ac:dyDescent="0.3">
      <c r="C55445" s="227"/>
    </row>
    <row r="55446" spans="3:3" ht="15.6" x14ac:dyDescent="0.3">
      <c r="C55446" s="227"/>
    </row>
    <row r="55447" spans="3:3" ht="15.6" x14ac:dyDescent="0.3">
      <c r="C55447" s="227"/>
    </row>
    <row r="55448" spans="3:3" ht="15.6" x14ac:dyDescent="0.3">
      <c r="C55448" s="227"/>
    </row>
    <row r="55449" spans="3:3" ht="15.6" x14ac:dyDescent="0.3">
      <c r="C55449" s="227"/>
    </row>
    <row r="55450" spans="3:3" ht="15.6" x14ac:dyDescent="0.3">
      <c r="C55450" s="227"/>
    </row>
    <row r="55451" spans="3:3" ht="15.6" x14ac:dyDescent="0.3">
      <c r="C55451" s="227"/>
    </row>
    <row r="55452" spans="3:3" ht="15.6" x14ac:dyDescent="0.3">
      <c r="C55452" s="227"/>
    </row>
    <row r="55453" spans="3:3" ht="15.6" x14ac:dyDescent="0.3">
      <c r="C55453" s="227"/>
    </row>
    <row r="55454" spans="3:3" ht="15.6" x14ac:dyDescent="0.3">
      <c r="C55454" s="227"/>
    </row>
    <row r="55455" spans="3:3" ht="15.6" x14ac:dyDescent="0.3">
      <c r="C55455" s="227"/>
    </row>
    <row r="55456" spans="3:3" ht="15.6" x14ac:dyDescent="0.3">
      <c r="C55456" s="227"/>
    </row>
    <row r="55457" spans="3:3" ht="15.6" x14ac:dyDescent="0.3">
      <c r="C55457" s="227"/>
    </row>
    <row r="55458" spans="3:3" ht="15.6" x14ac:dyDescent="0.3">
      <c r="C55458" s="227"/>
    </row>
    <row r="55459" spans="3:3" ht="15.6" x14ac:dyDescent="0.3">
      <c r="C55459" s="227"/>
    </row>
    <row r="55460" spans="3:3" ht="15.6" x14ac:dyDescent="0.3">
      <c r="C55460" s="227"/>
    </row>
    <row r="55461" spans="3:3" ht="15.6" x14ac:dyDescent="0.3">
      <c r="C55461" s="227"/>
    </row>
    <row r="55462" spans="3:3" ht="15.6" x14ac:dyDescent="0.3">
      <c r="C55462" s="227"/>
    </row>
    <row r="55463" spans="3:3" ht="15.6" x14ac:dyDescent="0.3">
      <c r="C55463" s="227"/>
    </row>
    <row r="55464" spans="3:3" ht="15.6" x14ac:dyDescent="0.3">
      <c r="C55464" s="227"/>
    </row>
    <row r="55465" spans="3:3" ht="15.6" x14ac:dyDescent="0.3">
      <c r="C55465" s="227"/>
    </row>
    <row r="55466" spans="3:3" ht="15.6" x14ac:dyDescent="0.3">
      <c r="C55466" s="227"/>
    </row>
    <row r="55467" spans="3:3" ht="15.6" x14ac:dyDescent="0.3">
      <c r="C55467" s="227"/>
    </row>
    <row r="55468" spans="3:3" ht="15.6" x14ac:dyDescent="0.3">
      <c r="C55468" s="227"/>
    </row>
    <row r="55469" spans="3:3" ht="15.6" x14ac:dyDescent="0.3">
      <c r="C55469" s="227"/>
    </row>
    <row r="55470" spans="3:3" ht="15.6" x14ac:dyDescent="0.3">
      <c r="C55470" s="227"/>
    </row>
    <row r="55471" spans="3:3" ht="15.6" x14ac:dyDescent="0.3">
      <c r="C55471" s="227"/>
    </row>
    <row r="55472" spans="3:3" ht="15.6" x14ac:dyDescent="0.3">
      <c r="C55472" s="227"/>
    </row>
    <row r="55473" spans="3:3" ht="15.6" x14ac:dyDescent="0.3">
      <c r="C55473" s="227"/>
    </row>
    <row r="55474" spans="3:3" ht="15.6" x14ac:dyDescent="0.3">
      <c r="C55474" s="227"/>
    </row>
    <row r="55475" spans="3:3" ht="15.6" x14ac:dyDescent="0.3">
      <c r="C55475" s="227"/>
    </row>
    <row r="55476" spans="3:3" ht="15.6" x14ac:dyDescent="0.3">
      <c r="C55476" s="227"/>
    </row>
    <row r="55477" spans="3:3" ht="15.6" x14ac:dyDescent="0.3">
      <c r="C55477" s="227"/>
    </row>
    <row r="55478" spans="3:3" ht="15.6" x14ac:dyDescent="0.3">
      <c r="C55478" s="227"/>
    </row>
    <row r="55479" spans="3:3" ht="15.6" x14ac:dyDescent="0.3">
      <c r="C55479" s="227"/>
    </row>
    <row r="55480" spans="3:3" ht="15.6" x14ac:dyDescent="0.3">
      <c r="C55480" s="227"/>
    </row>
    <row r="55481" spans="3:3" ht="15.6" x14ac:dyDescent="0.3">
      <c r="C55481" s="227"/>
    </row>
    <row r="55482" spans="3:3" ht="15.6" x14ac:dyDescent="0.3">
      <c r="C55482" s="227"/>
    </row>
    <row r="55483" spans="3:3" ht="15.6" x14ac:dyDescent="0.3">
      <c r="C55483" s="227"/>
    </row>
    <row r="55484" spans="3:3" ht="15.6" x14ac:dyDescent="0.3">
      <c r="C55484" s="227"/>
    </row>
    <row r="55485" spans="3:3" ht="15.6" x14ac:dyDescent="0.3">
      <c r="C55485" s="227"/>
    </row>
    <row r="55486" spans="3:3" ht="15.6" x14ac:dyDescent="0.3">
      <c r="C55486" s="227"/>
    </row>
    <row r="55487" spans="3:3" ht="15.6" x14ac:dyDescent="0.3">
      <c r="C55487" s="227"/>
    </row>
    <row r="55488" spans="3:3" ht="15.6" x14ac:dyDescent="0.3">
      <c r="C55488" s="227"/>
    </row>
    <row r="55489" spans="3:3" ht="15.6" x14ac:dyDescent="0.3">
      <c r="C55489" s="227"/>
    </row>
    <row r="55490" spans="3:3" ht="15.6" x14ac:dyDescent="0.3">
      <c r="C55490" s="227"/>
    </row>
    <row r="55491" spans="3:3" ht="15.6" x14ac:dyDescent="0.3">
      <c r="C55491" s="227"/>
    </row>
    <row r="55492" spans="3:3" ht="15.6" x14ac:dyDescent="0.3">
      <c r="C55492" s="227"/>
    </row>
    <row r="55493" spans="3:3" ht="15.6" x14ac:dyDescent="0.3">
      <c r="C55493" s="227"/>
    </row>
    <row r="55494" spans="3:3" ht="15.6" x14ac:dyDescent="0.3">
      <c r="C55494" s="227"/>
    </row>
    <row r="55495" spans="3:3" ht="15.6" x14ac:dyDescent="0.3">
      <c r="C55495" s="227"/>
    </row>
    <row r="55496" spans="3:3" ht="15.6" x14ac:dyDescent="0.3">
      <c r="C55496" s="227"/>
    </row>
    <row r="55497" spans="3:3" ht="15.6" x14ac:dyDescent="0.3">
      <c r="C55497" s="227"/>
    </row>
    <row r="55498" spans="3:3" ht="15.6" x14ac:dyDescent="0.3">
      <c r="C55498" s="227"/>
    </row>
    <row r="55499" spans="3:3" ht="15.6" x14ac:dyDescent="0.3">
      <c r="C55499" s="227"/>
    </row>
    <row r="55500" spans="3:3" ht="15.6" x14ac:dyDescent="0.3">
      <c r="C55500" s="227"/>
    </row>
    <row r="55501" spans="3:3" ht="15.6" x14ac:dyDescent="0.3">
      <c r="C55501" s="227"/>
    </row>
    <row r="55502" spans="3:3" ht="15.6" x14ac:dyDescent="0.3">
      <c r="C55502" s="227"/>
    </row>
    <row r="55503" spans="3:3" ht="15.6" x14ac:dyDescent="0.3">
      <c r="C55503" s="227"/>
    </row>
    <row r="55504" spans="3:3" ht="15.6" x14ac:dyDescent="0.3">
      <c r="C55504" s="227"/>
    </row>
    <row r="55505" spans="3:3" ht="15.6" x14ac:dyDescent="0.3">
      <c r="C55505" s="227"/>
    </row>
    <row r="55506" spans="3:3" ht="15.6" x14ac:dyDescent="0.3">
      <c r="C55506" s="227"/>
    </row>
    <row r="55507" spans="3:3" ht="15.6" x14ac:dyDescent="0.3">
      <c r="C55507" s="227"/>
    </row>
    <row r="55508" spans="3:3" ht="15.6" x14ac:dyDescent="0.3">
      <c r="C55508" s="227"/>
    </row>
    <row r="55509" spans="3:3" ht="15.6" x14ac:dyDescent="0.3">
      <c r="C55509" s="227"/>
    </row>
    <row r="55510" spans="3:3" ht="15.6" x14ac:dyDescent="0.3">
      <c r="C55510" s="227"/>
    </row>
    <row r="55511" spans="3:3" ht="15.6" x14ac:dyDescent="0.3">
      <c r="C55511" s="227"/>
    </row>
    <row r="55512" spans="3:3" ht="15.6" x14ac:dyDescent="0.3">
      <c r="C55512" s="227"/>
    </row>
    <row r="55513" spans="3:3" ht="15.6" x14ac:dyDescent="0.3">
      <c r="C55513" s="227"/>
    </row>
    <row r="55514" spans="3:3" ht="15.6" x14ac:dyDescent="0.3">
      <c r="C55514" s="227"/>
    </row>
    <row r="55515" spans="3:3" ht="15.6" x14ac:dyDescent="0.3">
      <c r="C55515" s="227"/>
    </row>
    <row r="55516" spans="3:3" ht="15.6" x14ac:dyDescent="0.3">
      <c r="C55516" s="227"/>
    </row>
    <row r="55517" spans="3:3" ht="15.6" x14ac:dyDescent="0.3">
      <c r="C55517" s="227"/>
    </row>
    <row r="55518" spans="3:3" ht="15.6" x14ac:dyDescent="0.3">
      <c r="C55518" s="227"/>
    </row>
    <row r="55519" spans="3:3" ht="15.6" x14ac:dyDescent="0.3">
      <c r="C55519" s="227"/>
    </row>
    <row r="55520" spans="3:3" ht="15.6" x14ac:dyDescent="0.3">
      <c r="C55520" s="227"/>
    </row>
    <row r="55521" spans="3:3" ht="15.6" x14ac:dyDescent="0.3">
      <c r="C55521" s="227"/>
    </row>
    <row r="55522" spans="3:3" ht="15.6" x14ac:dyDescent="0.3">
      <c r="C55522" s="227"/>
    </row>
    <row r="55523" spans="3:3" ht="15.6" x14ac:dyDescent="0.3">
      <c r="C55523" s="227"/>
    </row>
    <row r="55524" spans="3:3" ht="15.6" x14ac:dyDescent="0.3">
      <c r="C55524" s="227"/>
    </row>
    <row r="55525" spans="3:3" ht="15.6" x14ac:dyDescent="0.3">
      <c r="C55525" s="227"/>
    </row>
    <row r="55526" spans="3:3" ht="15.6" x14ac:dyDescent="0.3">
      <c r="C55526" s="227"/>
    </row>
    <row r="55527" spans="3:3" ht="15.6" x14ac:dyDescent="0.3">
      <c r="C55527" s="227"/>
    </row>
    <row r="55528" spans="3:3" ht="15.6" x14ac:dyDescent="0.3">
      <c r="C55528" s="227"/>
    </row>
    <row r="55529" spans="3:3" ht="15.6" x14ac:dyDescent="0.3">
      <c r="C55529" s="227"/>
    </row>
    <row r="55530" spans="3:3" ht="15.6" x14ac:dyDescent="0.3">
      <c r="C55530" s="227"/>
    </row>
    <row r="55531" spans="3:3" ht="15.6" x14ac:dyDescent="0.3">
      <c r="C55531" s="227"/>
    </row>
    <row r="55532" spans="3:3" ht="15.6" x14ac:dyDescent="0.3">
      <c r="C55532" s="227"/>
    </row>
    <row r="55533" spans="3:3" ht="15.6" x14ac:dyDescent="0.3">
      <c r="C55533" s="227"/>
    </row>
    <row r="55534" spans="3:3" ht="15.6" x14ac:dyDescent="0.3">
      <c r="C55534" s="227"/>
    </row>
    <row r="55535" spans="3:3" ht="15.6" x14ac:dyDescent="0.3">
      <c r="C55535" s="227"/>
    </row>
    <row r="55536" spans="3:3" ht="15.6" x14ac:dyDescent="0.3">
      <c r="C55536" s="227"/>
    </row>
    <row r="55537" spans="3:3" ht="15.6" x14ac:dyDescent="0.3">
      <c r="C55537" s="227"/>
    </row>
    <row r="55538" spans="3:3" ht="15.6" x14ac:dyDescent="0.3">
      <c r="C55538" s="227"/>
    </row>
    <row r="55539" spans="3:3" ht="15.6" x14ac:dyDescent="0.3">
      <c r="C55539" s="227"/>
    </row>
    <row r="55540" spans="3:3" ht="15.6" x14ac:dyDescent="0.3">
      <c r="C55540" s="227"/>
    </row>
    <row r="55541" spans="3:3" ht="15.6" x14ac:dyDescent="0.3">
      <c r="C55541" s="227"/>
    </row>
    <row r="55542" spans="3:3" ht="15.6" x14ac:dyDescent="0.3">
      <c r="C55542" s="227"/>
    </row>
    <row r="55543" spans="3:3" ht="15.6" x14ac:dyDescent="0.3">
      <c r="C55543" s="227"/>
    </row>
    <row r="55544" spans="3:3" ht="15.6" x14ac:dyDescent="0.3">
      <c r="C55544" s="227"/>
    </row>
    <row r="55545" spans="3:3" ht="15.6" x14ac:dyDescent="0.3">
      <c r="C55545" s="227"/>
    </row>
    <row r="55546" spans="3:3" ht="15.6" x14ac:dyDescent="0.3">
      <c r="C55546" s="227"/>
    </row>
    <row r="55547" spans="3:3" ht="15.6" x14ac:dyDescent="0.3">
      <c r="C55547" s="227"/>
    </row>
    <row r="55548" spans="3:3" ht="15.6" x14ac:dyDescent="0.3">
      <c r="C55548" s="227"/>
    </row>
    <row r="55549" spans="3:3" ht="15.6" x14ac:dyDescent="0.3">
      <c r="C55549" s="227"/>
    </row>
    <row r="55550" spans="3:3" ht="15.6" x14ac:dyDescent="0.3">
      <c r="C55550" s="227"/>
    </row>
    <row r="55551" spans="3:3" ht="15.6" x14ac:dyDescent="0.3">
      <c r="C55551" s="227"/>
    </row>
    <row r="55552" spans="3:3" ht="15.6" x14ac:dyDescent="0.3">
      <c r="C55552" s="227"/>
    </row>
    <row r="55553" spans="3:3" ht="15.6" x14ac:dyDescent="0.3">
      <c r="C55553" s="227"/>
    </row>
    <row r="55554" spans="3:3" ht="15.6" x14ac:dyDescent="0.3">
      <c r="C55554" s="227"/>
    </row>
    <row r="55555" spans="3:3" ht="15.6" x14ac:dyDescent="0.3">
      <c r="C55555" s="227"/>
    </row>
    <row r="55556" spans="3:3" ht="15.6" x14ac:dyDescent="0.3">
      <c r="C55556" s="227"/>
    </row>
    <row r="55557" spans="3:3" ht="15.6" x14ac:dyDescent="0.3">
      <c r="C55557" s="227"/>
    </row>
    <row r="55558" spans="3:3" ht="15.6" x14ac:dyDescent="0.3">
      <c r="C55558" s="227"/>
    </row>
    <row r="55559" spans="3:3" ht="15.6" x14ac:dyDescent="0.3">
      <c r="C55559" s="227"/>
    </row>
    <row r="55560" spans="3:3" ht="15.6" x14ac:dyDescent="0.3">
      <c r="C55560" s="227"/>
    </row>
    <row r="55561" spans="3:3" ht="15.6" x14ac:dyDescent="0.3">
      <c r="C55561" s="227"/>
    </row>
    <row r="55562" spans="3:3" ht="15.6" x14ac:dyDescent="0.3">
      <c r="C55562" s="227"/>
    </row>
    <row r="55563" spans="3:3" ht="15.6" x14ac:dyDescent="0.3">
      <c r="C55563" s="227"/>
    </row>
    <row r="55564" spans="3:3" ht="15.6" x14ac:dyDescent="0.3">
      <c r="C55564" s="227"/>
    </row>
    <row r="55565" spans="3:3" ht="15.6" x14ac:dyDescent="0.3">
      <c r="C55565" s="227"/>
    </row>
    <row r="55566" spans="3:3" ht="15.6" x14ac:dyDescent="0.3">
      <c r="C55566" s="227"/>
    </row>
    <row r="55567" spans="3:3" ht="15.6" x14ac:dyDescent="0.3">
      <c r="C55567" s="227"/>
    </row>
    <row r="55568" spans="3:3" ht="15.6" x14ac:dyDescent="0.3">
      <c r="C55568" s="227"/>
    </row>
    <row r="55569" spans="3:3" ht="15.6" x14ac:dyDescent="0.3">
      <c r="C55569" s="227"/>
    </row>
    <row r="55570" spans="3:3" ht="15.6" x14ac:dyDescent="0.3">
      <c r="C55570" s="227"/>
    </row>
    <row r="55571" spans="3:3" ht="15.6" x14ac:dyDescent="0.3">
      <c r="C55571" s="227"/>
    </row>
    <row r="55572" spans="3:3" ht="15.6" x14ac:dyDescent="0.3">
      <c r="C55572" s="227"/>
    </row>
    <row r="55573" spans="3:3" ht="15.6" x14ac:dyDescent="0.3">
      <c r="C55573" s="227"/>
    </row>
    <row r="55574" spans="3:3" ht="15.6" x14ac:dyDescent="0.3">
      <c r="C55574" s="227"/>
    </row>
    <row r="55575" spans="3:3" ht="15.6" x14ac:dyDescent="0.3">
      <c r="C55575" s="227"/>
    </row>
    <row r="55576" spans="3:3" ht="15.6" x14ac:dyDescent="0.3">
      <c r="C55576" s="227"/>
    </row>
    <row r="55577" spans="3:3" ht="15.6" x14ac:dyDescent="0.3">
      <c r="C55577" s="227"/>
    </row>
    <row r="55578" spans="3:3" ht="15.6" x14ac:dyDescent="0.3">
      <c r="C55578" s="227"/>
    </row>
    <row r="55579" spans="3:3" ht="15.6" x14ac:dyDescent="0.3">
      <c r="C55579" s="227"/>
    </row>
    <row r="55580" spans="3:3" ht="15.6" x14ac:dyDescent="0.3">
      <c r="C55580" s="227"/>
    </row>
    <row r="55581" spans="3:3" ht="15.6" x14ac:dyDescent="0.3">
      <c r="C55581" s="227"/>
    </row>
    <row r="55582" spans="3:3" ht="15.6" x14ac:dyDescent="0.3">
      <c r="C55582" s="227"/>
    </row>
    <row r="55583" spans="3:3" ht="15.6" x14ac:dyDescent="0.3">
      <c r="C55583" s="227"/>
    </row>
    <row r="55584" spans="3:3" ht="15.6" x14ac:dyDescent="0.3">
      <c r="C55584" s="227"/>
    </row>
    <row r="55585" spans="3:3" ht="15.6" x14ac:dyDescent="0.3">
      <c r="C55585" s="227"/>
    </row>
    <row r="55586" spans="3:3" ht="15.6" x14ac:dyDescent="0.3">
      <c r="C55586" s="227"/>
    </row>
    <row r="55587" spans="3:3" ht="15.6" x14ac:dyDescent="0.3">
      <c r="C55587" s="227"/>
    </row>
    <row r="55588" spans="3:3" ht="15.6" x14ac:dyDescent="0.3">
      <c r="C55588" s="227"/>
    </row>
    <row r="55589" spans="3:3" ht="15.6" x14ac:dyDescent="0.3">
      <c r="C55589" s="227"/>
    </row>
    <row r="55590" spans="3:3" ht="15.6" x14ac:dyDescent="0.3">
      <c r="C55590" s="227"/>
    </row>
    <row r="55591" spans="3:3" ht="15.6" x14ac:dyDescent="0.3">
      <c r="C55591" s="227"/>
    </row>
    <row r="55592" spans="3:3" ht="15.6" x14ac:dyDescent="0.3">
      <c r="C55592" s="227"/>
    </row>
    <row r="55593" spans="3:3" ht="15.6" x14ac:dyDescent="0.3">
      <c r="C55593" s="227"/>
    </row>
    <row r="55594" spans="3:3" ht="15.6" x14ac:dyDescent="0.3">
      <c r="C55594" s="227"/>
    </row>
    <row r="55595" spans="3:3" ht="15.6" x14ac:dyDescent="0.3">
      <c r="C55595" s="227"/>
    </row>
    <row r="55596" spans="3:3" ht="15.6" x14ac:dyDescent="0.3">
      <c r="C55596" s="227"/>
    </row>
    <row r="55597" spans="3:3" ht="15.6" x14ac:dyDescent="0.3">
      <c r="C55597" s="227"/>
    </row>
    <row r="55598" spans="3:3" ht="15.6" x14ac:dyDescent="0.3">
      <c r="C55598" s="227"/>
    </row>
    <row r="55599" spans="3:3" ht="15.6" x14ac:dyDescent="0.3">
      <c r="C55599" s="227"/>
    </row>
    <row r="55600" spans="3:3" ht="15.6" x14ac:dyDescent="0.3">
      <c r="C55600" s="227"/>
    </row>
    <row r="55601" spans="3:3" ht="15.6" x14ac:dyDescent="0.3">
      <c r="C55601" s="227"/>
    </row>
    <row r="55602" spans="3:3" ht="15.6" x14ac:dyDescent="0.3">
      <c r="C55602" s="227"/>
    </row>
    <row r="55603" spans="3:3" ht="15.6" x14ac:dyDescent="0.3">
      <c r="C55603" s="227"/>
    </row>
    <row r="55604" spans="3:3" ht="15.6" x14ac:dyDescent="0.3">
      <c r="C55604" s="227"/>
    </row>
    <row r="55605" spans="3:3" ht="15.6" x14ac:dyDescent="0.3">
      <c r="C55605" s="227"/>
    </row>
    <row r="55606" spans="3:3" ht="15.6" x14ac:dyDescent="0.3">
      <c r="C55606" s="227"/>
    </row>
    <row r="55607" spans="3:3" ht="15.6" x14ac:dyDescent="0.3">
      <c r="C55607" s="227"/>
    </row>
    <row r="55608" spans="3:3" ht="15.6" x14ac:dyDescent="0.3">
      <c r="C55608" s="227"/>
    </row>
    <row r="55609" spans="3:3" ht="15.6" x14ac:dyDescent="0.3">
      <c r="C55609" s="227"/>
    </row>
    <row r="55610" spans="3:3" ht="15.6" x14ac:dyDescent="0.3">
      <c r="C55610" s="227"/>
    </row>
    <row r="55611" spans="3:3" ht="15.6" x14ac:dyDescent="0.3">
      <c r="C55611" s="227"/>
    </row>
    <row r="55612" spans="3:3" ht="15.6" x14ac:dyDescent="0.3">
      <c r="C55612" s="227"/>
    </row>
    <row r="55613" spans="3:3" ht="15.6" x14ac:dyDescent="0.3">
      <c r="C55613" s="227"/>
    </row>
    <row r="55614" spans="3:3" ht="15.6" x14ac:dyDescent="0.3">
      <c r="C55614" s="227"/>
    </row>
    <row r="55615" spans="3:3" ht="15.6" x14ac:dyDescent="0.3">
      <c r="C55615" s="227"/>
    </row>
    <row r="55616" spans="3:3" ht="15.6" x14ac:dyDescent="0.3">
      <c r="C55616" s="227"/>
    </row>
    <row r="55617" spans="3:3" ht="15.6" x14ac:dyDescent="0.3">
      <c r="C55617" s="227"/>
    </row>
    <row r="55618" spans="3:3" ht="15.6" x14ac:dyDescent="0.3">
      <c r="C55618" s="227"/>
    </row>
    <row r="55619" spans="3:3" ht="15.6" x14ac:dyDescent="0.3">
      <c r="C55619" s="227"/>
    </row>
    <row r="55620" spans="3:3" ht="15.6" x14ac:dyDescent="0.3">
      <c r="C55620" s="227"/>
    </row>
    <row r="55621" spans="3:3" ht="15.6" x14ac:dyDescent="0.3">
      <c r="C55621" s="227"/>
    </row>
    <row r="55622" spans="3:3" ht="15.6" x14ac:dyDescent="0.3">
      <c r="C55622" s="227"/>
    </row>
    <row r="55623" spans="3:3" ht="15.6" x14ac:dyDescent="0.3">
      <c r="C55623" s="227"/>
    </row>
    <row r="55624" spans="3:3" ht="15.6" x14ac:dyDescent="0.3">
      <c r="C55624" s="227"/>
    </row>
    <row r="55625" spans="3:3" ht="15.6" x14ac:dyDescent="0.3">
      <c r="C55625" s="227"/>
    </row>
    <row r="55626" spans="3:3" ht="15.6" x14ac:dyDescent="0.3">
      <c r="C55626" s="227"/>
    </row>
    <row r="55627" spans="3:3" ht="15.6" x14ac:dyDescent="0.3">
      <c r="C55627" s="227"/>
    </row>
    <row r="55628" spans="3:3" ht="15.6" x14ac:dyDescent="0.3">
      <c r="C55628" s="227"/>
    </row>
    <row r="55629" spans="3:3" ht="15.6" x14ac:dyDescent="0.3">
      <c r="C55629" s="227"/>
    </row>
    <row r="55630" spans="3:3" ht="15.6" x14ac:dyDescent="0.3">
      <c r="C55630" s="227"/>
    </row>
    <row r="55631" spans="3:3" ht="15.6" x14ac:dyDescent="0.3">
      <c r="C55631" s="227"/>
    </row>
    <row r="55632" spans="3:3" ht="15.6" x14ac:dyDescent="0.3">
      <c r="C55632" s="227"/>
    </row>
    <row r="55633" spans="3:3" ht="15.6" x14ac:dyDescent="0.3">
      <c r="C55633" s="227"/>
    </row>
    <row r="55634" spans="3:3" ht="15.6" x14ac:dyDescent="0.3">
      <c r="C55634" s="227"/>
    </row>
    <row r="55635" spans="3:3" ht="15.6" x14ac:dyDescent="0.3">
      <c r="C55635" s="227"/>
    </row>
    <row r="55636" spans="3:3" ht="15.6" x14ac:dyDescent="0.3">
      <c r="C55636" s="227"/>
    </row>
    <row r="55637" spans="3:3" ht="15.6" x14ac:dyDescent="0.3">
      <c r="C55637" s="227"/>
    </row>
    <row r="55638" spans="3:3" ht="15.6" x14ac:dyDescent="0.3">
      <c r="C55638" s="227"/>
    </row>
    <row r="55639" spans="3:3" ht="15.6" x14ac:dyDescent="0.3">
      <c r="C55639" s="227"/>
    </row>
    <row r="55640" spans="3:3" ht="15.6" x14ac:dyDescent="0.3">
      <c r="C55640" s="227"/>
    </row>
    <row r="55641" spans="3:3" ht="15.6" x14ac:dyDescent="0.3">
      <c r="C55641" s="227"/>
    </row>
    <row r="55642" spans="3:3" ht="15.6" x14ac:dyDescent="0.3">
      <c r="C55642" s="227"/>
    </row>
    <row r="55643" spans="3:3" ht="15.6" x14ac:dyDescent="0.3">
      <c r="C55643" s="227"/>
    </row>
    <row r="55644" spans="3:3" ht="15.6" x14ac:dyDescent="0.3">
      <c r="C55644" s="227"/>
    </row>
    <row r="55645" spans="3:3" ht="15.6" x14ac:dyDescent="0.3">
      <c r="C55645" s="227"/>
    </row>
    <row r="55646" spans="3:3" ht="15.6" x14ac:dyDescent="0.3">
      <c r="C55646" s="227"/>
    </row>
    <row r="55647" spans="3:3" ht="15.6" x14ac:dyDescent="0.3">
      <c r="C55647" s="227"/>
    </row>
    <row r="55648" spans="3:3" ht="15.6" x14ac:dyDescent="0.3">
      <c r="C55648" s="227"/>
    </row>
    <row r="55649" spans="3:3" ht="15.6" x14ac:dyDescent="0.3">
      <c r="C55649" s="227"/>
    </row>
    <row r="55650" spans="3:3" ht="15.6" x14ac:dyDescent="0.3">
      <c r="C55650" s="227"/>
    </row>
    <row r="55651" spans="3:3" ht="15.6" x14ac:dyDescent="0.3">
      <c r="C55651" s="227"/>
    </row>
    <row r="55652" spans="3:3" ht="15.6" x14ac:dyDescent="0.3">
      <c r="C55652" s="227"/>
    </row>
    <row r="55653" spans="3:3" ht="15.6" x14ac:dyDescent="0.3">
      <c r="C55653" s="227"/>
    </row>
    <row r="55654" spans="3:3" ht="15.6" x14ac:dyDescent="0.3">
      <c r="C55654" s="227"/>
    </row>
    <row r="55655" spans="3:3" ht="15.6" x14ac:dyDescent="0.3">
      <c r="C55655" s="227"/>
    </row>
    <row r="55656" spans="3:3" ht="15.6" x14ac:dyDescent="0.3">
      <c r="C55656" s="227"/>
    </row>
    <row r="55657" spans="3:3" ht="15.6" x14ac:dyDescent="0.3">
      <c r="C55657" s="227"/>
    </row>
    <row r="55658" spans="3:3" ht="15.6" x14ac:dyDescent="0.3">
      <c r="C55658" s="227"/>
    </row>
    <row r="55659" spans="3:3" ht="15.6" x14ac:dyDescent="0.3">
      <c r="C55659" s="227"/>
    </row>
    <row r="55660" spans="3:3" ht="15.6" x14ac:dyDescent="0.3">
      <c r="C55660" s="227"/>
    </row>
    <row r="55661" spans="3:3" ht="15.6" x14ac:dyDescent="0.3">
      <c r="C55661" s="227"/>
    </row>
    <row r="55662" spans="3:3" ht="15.6" x14ac:dyDescent="0.3">
      <c r="C55662" s="227"/>
    </row>
    <row r="55663" spans="3:3" ht="15.6" x14ac:dyDescent="0.3">
      <c r="C55663" s="227"/>
    </row>
    <row r="55664" spans="3:3" ht="15.6" x14ac:dyDescent="0.3">
      <c r="C55664" s="227"/>
    </row>
    <row r="55665" spans="3:3" ht="15.6" x14ac:dyDescent="0.3">
      <c r="C55665" s="227"/>
    </row>
    <row r="55666" spans="3:3" ht="15.6" x14ac:dyDescent="0.3">
      <c r="C55666" s="227"/>
    </row>
    <row r="55667" spans="3:3" ht="15.6" x14ac:dyDescent="0.3">
      <c r="C55667" s="227"/>
    </row>
    <row r="55668" spans="3:3" ht="15.6" x14ac:dyDescent="0.3">
      <c r="C55668" s="227"/>
    </row>
    <row r="55669" spans="3:3" ht="15.6" x14ac:dyDescent="0.3">
      <c r="C55669" s="227"/>
    </row>
    <row r="55670" spans="3:3" ht="15.6" x14ac:dyDescent="0.3">
      <c r="C55670" s="227"/>
    </row>
    <row r="55671" spans="3:3" ht="15.6" x14ac:dyDescent="0.3">
      <c r="C55671" s="227"/>
    </row>
    <row r="55672" spans="3:3" ht="15.6" x14ac:dyDescent="0.3">
      <c r="C55672" s="227"/>
    </row>
    <row r="55673" spans="3:3" ht="15.6" x14ac:dyDescent="0.3">
      <c r="C55673" s="227"/>
    </row>
    <row r="55674" spans="3:3" ht="15.6" x14ac:dyDescent="0.3">
      <c r="C55674" s="227"/>
    </row>
    <row r="55675" spans="3:3" ht="15.6" x14ac:dyDescent="0.3">
      <c r="C55675" s="227"/>
    </row>
    <row r="55676" spans="3:3" ht="15.6" x14ac:dyDescent="0.3">
      <c r="C55676" s="227"/>
    </row>
    <row r="55677" spans="3:3" ht="15.6" x14ac:dyDescent="0.3">
      <c r="C55677" s="227"/>
    </row>
    <row r="55678" spans="3:3" ht="15.6" x14ac:dyDescent="0.3">
      <c r="C55678" s="227"/>
    </row>
    <row r="55679" spans="3:3" ht="15.6" x14ac:dyDescent="0.3">
      <c r="C55679" s="227"/>
    </row>
    <row r="55680" spans="3:3" ht="15.6" x14ac:dyDescent="0.3">
      <c r="C55680" s="227"/>
    </row>
    <row r="55681" spans="3:3" ht="15.6" x14ac:dyDescent="0.3">
      <c r="C55681" s="227"/>
    </row>
    <row r="55682" spans="3:3" ht="15.6" x14ac:dyDescent="0.3">
      <c r="C55682" s="227"/>
    </row>
    <row r="55683" spans="3:3" ht="15.6" x14ac:dyDescent="0.3">
      <c r="C55683" s="227"/>
    </row>
    <row r="55684" spans="3:3" ht="15.6" x14ac:dyDescent="0.3">
      <c r="C55684" s="227"/>
    </row>
    <row r="55685" spans="3:3" ht="15.6" x14ac:dyDescent="0.3">
      <c r="C55685" s="227"/>
    </row>
    <row r="55686" spans="3:3" ht="15.6" x14ac:dyDescent="0.3">
      <c r="C55686" s="227"/>
    </row>
    <row r="55687" spans="3:3" ht="15.6" x14ac:dyDescent="0.3">
      <c r="C55687" s="227"/>
    </row>
    <row r="55688" spans="3:3" ht="15.6" x14ac:dyDescent="0.3">
      <c r="C55688" s="227"/>
    </row>
    <row r="55689" spans="3:3" ht="15.6" x14ac:dyDescent="0.3">
      <c r="C55689" s="227"/>
    </row>
    <row r="55690" spans="3:3" ht="15.6" x14ac:dyDescent="0.3">
      <c r="C55690" s="227"/>
    </row>
    <row r="55691" spans="3:3" ht="15.6" x14ac:dyDescent="0.3">
      <c r="C55691" s="227"/>
    </row>
    <row r="55692" spans="3:3" ht="15.6" x14ac:dyDescent="0.3">
      <c r="C55692" s="227"/>
    </row>
    <row r="55693" spans="3:3" ht="15.6" x14ac:dyDescent="0.3">
      <c r="C55693" s="227"/>
    </row>
    <row r="55694" spans="3:3" ht="15.6" x14ac:dyDescent="0.3">
      <c r="C55694" s="227"/>
    </row>
    <row r="55695" spans="3:3" ht="15.6" x14ac:dyDescent="0.3">
      <c r="C55695" s="227"/>
    </row>
    <row r="55696" spans="3:3" ht="15.6" x14ac:dyDescent="0.3">
      <c r="C55696" s="227"/>
    </row>
    <row r="55697" spans="3:3" ht="15.6" x14ac:dyDescent="0.3">
      <c r="C55697" s="227"/>
    </row>
    <row r="55698" spans="3:3" ht="15.6" x14ac:dyDescent="0.3">
      <c r="C55698" s="227"/>
    </row>
    <row r="55699" spans="3:3" ht="15.6" x14ac:dyDescent="0.3">
      <c r="C55699" s="227"/>
    </row>
    <row r="55700" spans="3:3" ht="15.6" x14ac:dyDescent="0.3">
      <c r="C55700" s="227"/>
    </row>
    <row r="55701" spans="3:3" ht="15.6" x14ac:dyDescent="0.3">
      <c r="C55701" s="227"/>
    </row>
    <row r="55702" spans="3:3" ht="15.6" x14ac:dyDescent="0.3">
      <c r="C55702" s="227"/>
    </row>
    <row r="55703" spans="3:3" ht="15.6" x14ac:dyDescent="0.3">
      <c r="C55703" s="227"/>
    </row>
    <row r="55704" spans="3:3" ht="15.6" x14ac:dyDescent="0.3">
      <c r="C55704" s="227"/>
    </row>
    <row r="55705" spans="3:3" ht="15.6" x14ac:dyDescent="0.3">
      <c r="C55705" s="227"/>
    </row>
    <row r="55706" spans="3:3" ht="15.6" x14ac:dyDescent="0.3">
      <c r="C55706" s="227"/>
    </row>
    <row r="55707" spans="3:3" ht="15.6" x14ac:dyDescent="0.3">
      <c r="C55707" s="227"/>
    </row>
    <row r="55708" spans="3:3" ht="15.6" x14ac:dyDescent="0.3">
      <c r="C55708" s="227"/>
    </row>
    <row r="55709" spans="3:3" ht="15.6" x14ac:dyDescent="0.3">
      <c r="C55709" s="227"/>
    </row>
    <row r="55710" spans="3:3" ht="15.6" x14ac:dyDescent="0.3">
      <c r="C55710" s="227"/>
    </row>
    <row r="55711" spans="3:3" ht="15.6" x14ac:dyDescent="0.3">
      <c r="C55711" s="227"/>
    </row>
    <row r="55712" spans="3:3" ht="15.6" x14ac:dyDescent="0.3">
      <c r="C55712" s="227"/>
    </row>
    <row r="55713" spans="3:3" ht="15.6" x14ac:dyDescent="0.3">
      <c r="C55713" s="227"/>
    </row>
    <row r="55714" spans="3:3" ht="15.6" x14ac:dyDescent="0.3">
      <c r="C55714" s="227"/>
    </row>
    <row r="55715" spans="3:3" ht="15.6" x14ac:dyDescent="0.3">
      <c r="C55715" s="227"/>
    </row>
    <row r="55716" spans="3:3" ht="15.6" x14ac:dyDescent="0.3">
      <c r="C55716" s="227"/>
    </row>
    <row r="55717" spans="3:3" ht="15.6" x14ac:dyDescent="0.3">
      <c r="C55717" s="227"/>
    </row>
    <row r="55718" spans="3:3" ht="15.6" x14ac:dyDescent="0.3">
      <c r="C55718" s="227"/>
    </row>
    <row r="55719" spans="3:3" ht="15.6" x14ac:dyDescent="0.3">
      <c r="C55719" s="227"/>
    </row>
    <row r="55720" spans="3:3" ht="15.6" x14ac:dyDescent="0.3">
      <c r="C55720" s="227"/>
    </row>
    <row r="55721" spans="3:3" ht="15.6" x14ac:dyDescent="0.3">
      <c r="C55721" s="227"/>
    </row>
    <row r="55722" spans="3:3" ht="15.6" x14ac:dyDescent="0.3">
      <c r="C55722" s="227"/>
    </row>
    <row r="55723" spans="3:3" ht="15.6" x14ac:dyDescent="0.3">
      <c r="C55723" s="227"/>
    </row>
    <row r="55724" spans="3:3" ht="15.6" x14ac:dyDescent="0.3">
      <c r="C55724" s="227"/>
    </row>
    <row r="55725" spans="3:3" ht="15.6" x14ac:dyDescent="0.3">
      <c r="C55725" s="227"/>
    </row>
    <row r="55726" spans="3:3" ht="15.6" x14ac:dyDescent="0.3">
      <c r="C55726" s="227"/>
    </row>
    <row r="55727" spans="3:3" ht="15.6" x14ac:dyDescent="0.3">
      <c r="C55727" s="227"/>
    </row>
    <row r="55728" spans="3:3" ht="15.6" x14ac:dyDescent="0.3">
      <c r="C55728" s="227"/>
    </row>
    <row r="55729" spans="3:3" ht="15.6" x14ac:dyDescent="0.3">
      <c r="C55729" s="227"/>
    </row>
    <row r="55730" spans="3:3" ht="15.6" x14ac:dyDescent="0.3">
      <c r="C55730" s="227"/>
    </row>
    <row r="55731" spans="3:3" ht="15.6" x14ac:dyDescent="0.3">
      <c r="C55731" s="227"/>
    </row>
    <row r="55732" spans="3:3" ht="15.6" x14ac:dyDescent="0.3">
      <c r="C55732" s="227"/>
    </row>
    <row r="55733" spans="3:3" ht="15.6" x14ac:dyDescent="0.3">
      <c r="C55733" s="227"/>
    </row>
    <row r="55734" spans="3:3" ht="15.6" x14ac:dyDescent="0.3">
      <c r="C55734" s="227"/>
    </row>
    <row r="55735" spans="3:3" ht="15.6" x14ac:dyDescent="0.3">
      <c r="C55735" s="227"/>
    </row>
    <row r="55736" spans="3:3" ht="15.6" x14ac:dyDescent="0.3">
      <c r="C55736" s="227"/>
    </row>
    <row r="55737" spans="3:3" ht="15.6" x14ac:dyDescent="0.3">
      <c r="C55737" s="227"/>
    </row>
    <row r="55738" spans="3:3" ht="15.6" x14ac:dyDescent="0.3">
      <c r="C55738" s="227"/>
    </row>
    <row r="55739" spans="3:3" ht="15.6" x14ac:dyDescent="0.3">
      <c r="C55739" s="227"/>
    </row>
    <row r="55740" spans="3:3" ht="15.6" x14ac:dyDescent="0.3">
      <c r="C55740" s="227"/>
    </row>
    <row r="55741" spans="3:3" ht="15.6" x14ac:dyDescent="0.3">
      <c r="C55741" s="227"/>
    </row>
    <row r="55742" spans="3:3" ht="15.6" x14ac:dyDescent="0.3">
      <c r="C55742" s="227"/>
    </row>
    <row r="55743" spans="3:3" ht="15.6" x14ac:dyDescent="0.3">
      <c r="C55743" s="227"/>
    </row>
    <row r="55744" spans="3:3" ht="15.6" x14ac:dyDescent="0.3">
      <c r="C55744" s="227"/>
    </row>
    <row r="55745" spans="3:3" ht="15.6" x14ac:dyDescent="0.3">
      <c r="C55745" s="227"/>
    </row>
    <row r="55746" spans="3:3" ht="15.6" x14ac:dyDescent="0.3">
      <c r="C55746" s="227"/>
    </row>
    <row r="55747" spans="3:3" ht="15.6" x14ac:dyDescent="0.3">
      <c r="C55747" s="227"/>
    </row>
    <row r="55748" spans="3:3" ht="15.6" x14ac:dyDescent="0.3">
      <c r="C55748" s="227"/>
    </row>
    <row r="55749" spans="3:3" ht="15.6" x14ac:dyDescent="0.3">
      <c r="C55749" s="227"/>
    </row>
    <row r="55750" spans="3:3" ht="15.6" x14ac:dyDescent="0.3">
      <c r="C55750" s="227"/>
    </row>
    <row r="55751" spans="3:3" ht="15.6" x14ac:dyDescent="0.3">
      <c r="C55751" s="227"/>
    </row>
    <row r="55752" spans="3:3" ht="15.6" x14ac:dyDescent="0.3">
      <c r="C55752" s="227"/>
    </row>
    <row r="55753" spans="3:3" ht="15.6" x14ac:dyDescent="0.3">
      <c r="C55753" s="227"/>
    </row>
    <row r="55754" spans="3:3" ht="15.6" x14ac:dyDescent="0.3">
      <c r="C55754" s="227"/>
    </row>
    <row r="55755" spans="3:3" ht="15.6" x14ac:dyDescent="0.3">
      <c r="C55755" s="227"/>
    </row>
    <row r="55756" spans="3:3" ht="15.6" x14ac:dyDescent="0.3">
      <c r="C55756" s="227"/>
    </row>
    <row r="55757" spans="3:3" ht="15.6" x14ac:dyDescent="0.3">
      <c r="C55757" s="227"/>
    </row>
    <row r="55758" spans="3:3" ht="15.6" x14ac:dyDescent="0.3">
      <c r="C55758" s="227"/>
    </row>
    <row r="55759" spans="3:3" ht="15.6" x14ac:dyDescent="0.3">
      <c r="C55759" s="227"/>
    </row>
    <row r="55760" spans="3:3" ht="15.6" x14ac:dyDescent="0.3">
      <c r="C55760" s="227"/>
    </row>
    <row r="55761" spans="3:3" ht="15.6" x14ac:dyDescent="0.3">
      <c r="C55761" s="227"/>
    </row>
    <row r="55762" spans="3:3" ht="15.6" x14ac:dyDescent="0.3">
      <c r="C55762" s="227"/>
    </row>
    <row r="55763" spans="3:3" ht="15.6" x14ac:dyDescent="0.3">
      <c r="C55763" s="227"/>
    </row>
    <row r="55764" spans="3:3" ht="15.6" x14ac:dyDescent="0.3">
      <c r="C55764" s="227"/>
    </row>
    <row r="55765" spans="3:3" ht="15.6" x14ac:dyDescent="0.3">
      <c r="C55765" s="227"/>
    </row>
    <row r="55766" spans="3:3" ht="15.6" x14ac:dyDescent="0.3">
      <c r="C55766" s="227"/>
    </row>
    <row r="55767" spans="3:3" ht="15.6" x14ac:dyDescent="0.3">
      <c r="C55767" s="227"/>
    </row>
    <row r="55768" spans="3:3" ht="15.6" x14ac:dyDescent="0.3">
      <c r="C55768" s="227"/>
    </row>
    <row r="55769" spans="3:3" ht="15.6" x14ac:dyDescent="0.3">
      <c r="C55769" s="227"/>
    </row>
    <row r="55770" spans="3:3" ht="15.6" x14ac:dyDescent="0.3">
      <c r="C55770" s="227"/>
    </row>
    <row r="55771" spans="3:3" ht="15.6" x14ac:dyDescent="0.3">
      <c r="C55771" s="227"/>
    </row>
    <row r="55772" spans="3:3" ht="15.6" x14ac:dyDescent="0.3">
      <c r="C55772" s="227"/>
    </row>
    <row r="55773" spans="3:3" ht="15.6" x14ac:dyDescent="0.3">
      <c r="C55773" s="227"/>
    </row>
    <row r="55774" spans="3:3" ht="15.6" x14ac:dyDescent="0.3">
      <c r="C55774" s="227"/>
    </row>
    <row r="55775" spans="3:3" ht="15.6" x14ac:dyDescent="0.3">
      <c r="C55775" s="227"/>
    </row>
    <row r="55776" spans="3:3" ht="15.6" x14ac:dyDescent="0.3">
      <c r="C55776" s="227"/>
    </row>
    <row r="55777" spans="3:3" ht="15.6" x14ac:dyDescent="0.3">
      <c r="C55777" s="227"/>
    </row>
    <row r="55778" spans="3:3" ht="15.6" x14ac:dyDescent="0.3">
      <c r="C55778" s="227"/>
    </row>
    <row r="55779" spans="3:3" ht="15.6" x14ac:dyDescent="0.3">
      <c r="C55779" s="227"/>
    </row>
    <row r="55780" spans="3:3" ht="15.6" x14ac:dyDescent="0.3">
      <c r="C55780" s="227"/>
    </row>
    <row r="55781" spans="3:3" ht="15.6" x14ac:dyDescent="0.3">
      <c r="C55781" s="227"/>
    </row>
    <row r="55782" spans="3:3" ht="15.6" x14ac:dyDescent="0.3">
      <c r="C55782" s="227"/>
    </row>
    <row r="55783" spans="3:3" ht="15.6" x14ac:dyDescent="0.3">
      <c r="C55783" s="227"/>
    </row>
    <row r="55784" spans="3:3" ht="15.6" x14ac:dyDescent="0.3">
      <c r="C55784" s="227"/>
    </row>
    <row r="55785" spans="3:3" ht="15.6" x14ac:dyDescent="0.3">
      <c r="C55785" s="227"/>
    </row>
    <row r="55786" spans="3:3" ht="15.6" x14ac:dyDescent="0.3">
      <c r="C55786" s="227"/>
    </row>
    <row r="55787" spans="3:3" ht="15.6" x14ac:dyDescent="0.3">
      <c r="C55787" s="227"/>
    </row>
    <row r="55788" spans="3:3" ht="15.6" x14ac:dyDescent="0.3">
      <c r="C55788" s="227"/>
    </row>
    <row r="55789" spans="3:3" ht="15.6" x14ac:dyDescent="0.3">
      <c r="C55789" s="227"/>
    </row>
    <row r="55790" spans="3:3" ht="15.6" x14ac:dyDescent="0.3">
      <c r="C55790" s="227"/>
    </row>
    <row r="55791" spans="3:3" ht="15.6" x14ac:dyDescent="0.3">
      <c r="C55791" s="227"/>
    </row>
    <row r="55792" spans="3:3" ht="15.6" x14ac:dyDescent="0.3">
      <c r="C55792" s="227"/>
    </row>
    <row r="55793" spans="3:3" ht="15.6" x14ac:dyDescent="0.3">
      <c r="C55793" s="227"/>
    </row>
    <row r="55794" spans="3:3" ht="15.6" x14ac:dyDescent="0.3">
      <c r="C55794" s="227"/>
    </row>
    <row r="55795" spans="3:3" ht="15.6" x14ac:dyDescent="0.3">
      <c r="C55795" s="227"/>
    </row>
    <row r="55796" spans="3:3" ht="15.6" x14ac:dyDescent="0.3">
      <c r="C55796" s="227"/>
    </row>
    <row r="55797" spans="3:3" ht="15.6" x14ac:dyDescent="0.3">
      <c r="C55797" s="227"/>
    </row>
    <row r="55798" spans="3:3" ht="15.6" x14ac:dyDescent="0.3">
      <c r="C55798" s="227"/>
    </row>
    <row r="55799" spans="3:3" ht="15.6" x14ac:dyDescent="0.3">
      <c r="C55799" s="227"/>
    </row>
    <row r="55800" spans="3:3" ht="15.6" x14ac:dyDescent="0.3">
      <c r="C55800" s="227"/>
    </row>
    <row r="55801" spans="3:3" ht="15.6" x14ac:dyDescent="0.3">
      <c r="C55801" s="227"/>
    </row>
    <row r="55802" spans="3:3" ht="15.6" x14ac:dyDescent="0.3">
      <c r="C55802" s="227"/>
    </row>
    <row r="55803" spans="3:3" ht="15.6" x14ac:dyDescent="0.3">
      <c r="C55803" s="227"/>
    </row>
    <row r="55804" spans="3:3" ht="15.6" x14ac:dyDescent="0.3">
      <c r="C55804" s="227"/>
    </row>
    <row r="55805" spans="3:3" ht="15.6" x14ac:dyDescent="0.3">
      <c r="C55805" s="227"/>
    </row>
    <row r="55806" spans="3:3" ht="15.6" x14ac:dyDescent="0.3">
      <c r="C55806" s="227"/>
    </row>
    <row r="55807" spans="3:3" ht="15.6" x14ac:dyDescent="0.3">
      <c r="C55807" s="227"/>
    </row>
    <row r="55808" spans="3:3" ht="15.6" x14ac:dyDescent="0.3">
      <c r="C55808" s="227"/>
    </row>
    <row r="55809" spans="3:3" ht="15.6" x14ac:dyDescent="0.3">
      <c r="C55809" s="227"/>
    </row>
    <row r="55810" spans="3:3" ht="15.6" x14ac:dyDescent="0.3">
      <c r="C55810" s="227"/>
    </row>
    <row r="55811" spans="3:3" ht="15.6" x14ac:dyDescent="0.3">
      <c r="C55811" s="227"/>
    </row>
    <row r="55812" spans="3:3" ht="15.6" x14ac:dyDescent="0.3">
      <c r="C55812" s="227"/>
    </row>
    <row r="55813" spans="3:3" ht="15.6" x14ac:dyDescent="0.3">
      <c r="C55813" s="227"/>
    </row>
    <row r="55814" spans="3:3" ht="15.6" x14ac:dyDescent="0.3">
      <c r="C55814" s="227"/>
    </row>
    <row r="55815" spans="3:3" ht="15.6" x14ac:dyDescent="0.3">
      <c r="C55815" s="227"/>
    </row>
    <row r="55816" spans="3:3" ht="15.6" x14ac:dyDescent="0.3">
      <c r="C55816" s="227"/>
    </row>
    <row r="55817" spans="3:3" ht="15.6" x14ac:dyDescent="0.3">
      <c r="C55817" s="227"/>
    </row>
    <row r="55818" spans="3:3" ht="15.6" x14ac:dyDescent="0.3">
      <c r="C55818" s="227"/>
    </row>
    <row r="55819" spans="3:3" ht="15.6" x14ac:dyDescent="0.3">
      <c r="C55819" s="227"/>
    </row>
    <row r="55820" spans="3:3" ht="15.6" x14ac:dyDescent="0.3">
      <c r="C55820" s="227"/>
    </row>
    <row r="55821" spans="3:3" ht="15.6" x14ac:dyDescent="0.3">
      <c r="C55821" s="227"/>
    </row>
    <row r="55822" spans="3:3" ht="15.6" x14ac:dyDescent="0.3">
      <c r="C55822" s="227"/>
    </row>
    <row r="55823" spans="3:3" ht="15.6" x14ac:dyDescent="0.3">
      <c r="C55823" s="227"/>
    </row>
    <row r="55824" spans="3:3" ht="15.6" x14ac:dyDescent="0.3">
      <c r="C55824" s="227"/>
    </row>
    <row r="55825" spans="3:3" ht="15.6" x14ac:dyDescent="0.3">
      <c r="C55825" s="227"/>
    </row>
    <row r="55826" spans="3:3" ht="15.6" x14ac:dyDescent="0.3">
      <c r="C55826" s="227"/>
    </row>
    <row r="55827" spans="3:3" ht="15.6" x14ac:dyDescent="0.3">
      <c r="C55827" s="227"/>
    </row>
    <row r="55828" spans="3:3" ht="15.6" x14ac:dyDescent="0.3">
      <c r="C55828" s="227"/>
    </row>
    <row r="55829" spans="3:3" ht="15.6" x14ac:dyDescent="0.3">
      <c r="C55829" s="227"/>
    </row>
    <row r="55830" spans="3:3" ht="15.6" x14ac:dyDescent="0.3">
      <c r="C55830" s="227"/>
    </row>
    <row r="55831" spans="3:3" ht="15.6" x14ac:dyDescent="0.3">
      <c r="C55831" s="227"/>
    </row>
    <row r="55832" spans="3:3" ht="15.6" x14ac:dyDescent="0.3">
      <c r="C55832" s="227"/>
    </row>
    <row r="55833" spans="3:3" ht="15.6" x14ac:dyDescent="0.3">
      <c r="C55833" s="227"/>
    </row>
    <row r="55834" spans="3:3" ht="15.6" x14ac:dyDescent="0.3">
      <c r="C55834" s="227"/>
    </row>
    <row r="55835" spans="3:3" ht="15.6" x14ac:dyDescent="0.3">
      <c r="C55835" s="227"/>
    </row>
    <row r="55836" spans="3:3" ht="15.6" x14ac:dyDescent="0.3">
      <c r="C55836" s="227"/>
    </row>
    <row r="55837" spans="3:3" ht="15.6" x14ac:dyDescent="0.3">
      <c r="C55837" s="227"/>
    </row>
    <row r="55838" spans="3:3" ht="15.6" x14ac:dyDescent="0.3">
      <c r="C55838" s="227"/>
    </row>
    <row r="55839" spans="3:3" ht="15.6" x14ac:dyDescent="0.3">
      <c r="C55839" s="227"/>
    </row>
    <row r="55840" spans="3:3" ht="15.6" x14ac:dyDescent="0.3">
      <c r="C55840" s="227"/>
    </row>
    <row r="55841" spans="3:3" ht="15.6" x14ac:dyDescent="0.3">
      <c r="C55841" s="227"/>
    </row>
    <row r="55842" spans="3:3" ht="15.6" x14ac:dyDescent="0.3">
      <c r="C55842" s="227"/>
    </row>
    <row r="55843" spans="3:3" ht="15.6" x14ac:dyDescent="0.3">
      <c r="C55843" s="227"/>
    </row>
    <row r="55844" spans="3:3" ht="15.6" x14ac:dyDescent="0.3">
      <c r="C55844" s="227"/>
    </row>
    <row r="55845" spans="3:3" ht="15.6" x14ac:dyDescent="0.3">
      <c r="C55845" s="227"/>
    </row>
    <row r="55846" spans="3:3" ht="15.6" x14ac:dyDescent="0.3">
      <c r="C55846" s="227"/>
    </row>
    <row r="55847" spans="3:3" ht="15.6" x14ac:dyDescent="0.3">
      <c r="C55847" s="227"/>
    </row>
    <row r="55848" spans="3:3" ht="15.6" x14ac:dyDescent="0.3">
      <c r="C55848" s="227"/>
    </row>
    <row r="55849" spans="3:3" ht="15.6" x14ac:dyDescent="0.3">
      <c r="C55849" s="227"/>
    </row>
    <row r="55850" spans="3:3" ht="15.6" x14ac:dyDescent="0.3">
      <c r="C55850" s="227"/>
    </row>
    <row r="55851" spans="3:3" ht="15.6" x14ac:dyDescent="0.3">
      <c r="C55851" s="227"/>
    </row>
    <row r="55852" spans="3:3" ht="15.6" x14ac:dyDescent="0.3">
      <c r="C55852" s="227"/>
    </row>
    <row r="55853" spans="3:3" ht="15.6" x14ac:dyDescent="0.3">
      <c r="C55853" s="227"/>
    </row>
    <row r="55854" spans="3:3" ht="15.6" x14ac:dyDescent="0.3">
      <c r="C55854" s="227"/>
    </row>
    <row r="55855" spans="3:3" ht="15.6" x14ac:dyDescent="0.3">
      <c r="C55855" s="227"/>
    </row>
    <row r="55856" spans="3:3" ht="15.6" x14ac:dyDescent="0.3">
      <c r="C55856" s="227"/>
    </row>
    <row r="55857" spans="3:3" ht="15.6" x14ac:dyDescent="0.3">
      <c r="C55857" s="227"/>
    </row>
    <row r="55858" spans="3:3" ht="15.6" x14ac:dyDescent="0.3">
      <c r="C55858" s="227"/>
    </row>
    <row r="55859" spans="3:3" ht="15.6" x14ac:dyDescent="0.3">
      <c r="C55859" s="227"/>
    </row>
    <row r="55860" spans="3:3" ht="15.6" x14ac:dyDescent="0.3">
      <c r="C55860" s="227"/>
    </row>
    <row r="55861" spans="3:3" ht="15.6" x14ac:dyDescent="0.3">
      <c r="C55861" s="227"/>
    </row>
    <row r="55862" spans="3:3" ht="15.6" x14ac:dyDescent="0.3">
      <c r="C55862" s="227"/>
    </row>
    <row r="55863" spans="3:3" ht="15.6" x14ac:dyDescent="0.3">
      <c r="C55863" s="227"/>
    </row>
    <row r="55864" spans="3:3" ht="15.6" x14ac:dyDescent="0.3">
      <c r="C55864" s="227"/>
    </row>
    <row r="55865" spans="3:3" ht="15.6" x14ac:dyDescent="0.3">
      <c r="C55865" s="227"/>
    </row>
    <row r="55866" spans="3:3" ht="15.6" x14ac:dyDescent="0.3">
      <c r="C55866" s="227"/>
    </row>
    <row r="55867" spans="3:3" ht="15.6" x14ac:dyDescent="0.3">
      <c r="C55867" s="227"/>
    </row>
    <row r="55868" spans="3:3" ht="15.6" x14ac:dyDescent="0.3">
      <c r="C55868" s="227"/>
    </row>
    <row r="55869" spans="3:3" ht="15.6" x14ac:dyDescent="0.3">
      <c r="C55869" s="227"/>
    </row>
    <row r="55870" spans="3:3" ht="15.6" x14ac:dyDescent="0.3">
      <c r="C55870" s="227"/>
    </row>
    <row r="55871" spans="3:3" ht="15.6" x14ac:dyDescent="0.3">
      <c r="C55871" s="227"/>
    </row>
    <row r="55872" spans="3:3" ht="15.6" x14ac:dyDescent="0.3">
      <c r="C55872" s="227"/>
    </row>
    <row r="55873" spans="3:3" ht="15.6" x14ac:dyDescent="0.3">
      <c r="C55873" s="227"/>
    </row>
    <row r="55874" spans="3:3" ht="15.6" x14ac:dyDescent="0.3">
      <c r="C55874" s="227"/>
    </row>
    <row r="55875" spans="3:3" ht="15.6" x14ac:dyDescent="0.3">
      <c r="C55875" s="227"/>
    </row>
    <row r="55876" spans="3:3" ht="15.6" x14ac:dyDescent="0.3">
      <c r="C55876" s="227"/>
    </row>
    <row r="55877" spans="3:3" ht="15.6" x14ac:dyDescent="0.3">
      <c r="C55877" s="227"/>
    </row>
    <row r="55878" spans="3:3" ht="15.6" x14ac:dyDescent="0.3">
      <c r="C55878" s="227"/>
    </row>
    <row r="55879" spans="3:3" ht="15.6" x14ac:dyDescent="0.3">
      <c r="C55879" s="227"/>
    </row>
    <row r="55880" spans="3:3" ht="15.6" x14ac:dyDescent="0.3">
      <c r="C55880" s="227"/>
    </row>
    <row r="55881" spans="3:3" ht="15.6" x14ac:dyDescent="0.3">
      <c r="C55881" s="227"/>
    </row>
    <row r="55882" spans="3:3" ht="15.6" x14ac:dyDescent="0.3">
      <c r="C55882" s="227"/>
    </row>
    <row r="55883" spans="3:3" ht="15.6" x14ac:dyDescent="0.3">
      <c r="C55883" s="227"/>
    </row>
    <row r="55884" spans="3:3" ht="15.6" x14ac:dyDescent="0.3">
      <c r="C55884" s="227"/>
    </row>
    <row r="55885" spans="3:3" ht="15.6" x14ac:dyDescent="0.3">
      <c r="C55885" s="227"/>
    </row>
    <row r="55886" spans="3:3" ht="15.6" x14ac:dyDescent="0.3">
      <c r="C55886" s="227"/>
    </row>
    <row r="55887" spans="3:3" ht="15.6" x14ac:dyDescent="0.3">
      <c r="C55887" s="227"/>
    </row>
    <row r="55888" spans="3:3" ht="15.6" x14ac:dyDescent="0.3">
      <c r="C55888" s="227"/>
    </row>
    <row r="55889" spans="3:3" ht="15.6" x14ac:dyDescent="0.3">
      <c r="C55889" s="227"/>
    </row>
    <row r="55890" spans="3:3" ht="15.6" x14ac:dyDescent="0.3">
      <c r="C55890" s="227"/>
    </row>
    <row r="55891" spans="3:3" ht="15.6" x14ac:dyDescent="0.3">
      <c r="C55891" s="227"/>
    </row>
    <row r="55892" spans="3:3" ht="15.6" x14ac:dyDescent="0.3">
      <c r="C55892" s="227"/>
    </row>
    <row r="55893" spans="3:3" ht="15.6" x14ac:dyDescent="0.3">
      <c r="C55893" s="227"/>
    </row>
    <row r="55894" spans="3:3" ht="15.6" x14ac:dyDescent="0.3">
      <c r="C55894" s="227"/>
    </row>
    <row r="55895" spans="3:3" ht="15.6" x14ac:dyDescent="0.3">
      <c r="C55895" s="227"/>
    </row>
    <row r="55896" spans="3:3" ht="15.6" x14ac:dyDescent="0.3">
      <c r="C55896" s="227"/>
    </row>
    <row r="55897" spans="3:3" ht="15.6" x14ac:dyDescent="0.3">
      <c r="C55897" s="227"/>
    </row>
    <row r="55898" spans="3:3" ht="15.6" x14ac:dyDescent="0.3">
      <c r="C55898" s="227"/>
    </row>
    <row r="55899" spans="3:3" ht="15.6" x14ac:dyDescent="0.3">
      <c r="C55899" s="227"/>
    </row>
    <row r="55900" spans="3:3" ht="15.6" x14ac:dyDescent="0.3">
      <c r="C55900" s="227"/>
    </row>
    <row r="55901" spans="3:3" ht="15.6" x14ac:dyDescent="0.3">
      <c r="C55901" s="227"/>
    </row>
    <row r="55902" spans="3:3" ht="15.6" x14ac:dyDescent="0.3">
      <c r="C55902" s="227"/>
    </row>
    <row r="55903" spans="3:3" ht="15.6" x14ac:dyDescent="0.3">
      <c r="C55903" s="227"/>
    </row>
    <row r="55904" spans="3:3" ht="15.6" x14ac:dyDescent="0.3">
      <c r="C55904" s="227"/>
    </row>
    <row r="55905" spans="3:3" ht="15.6" x14ac:dyDescent="0.3">
      <c r="C55905" s="227"/>
    </row>
    <row r="55906" spans="3:3" ht="15.6" x14ac:dyDescent="0.3">
      <c r="C55906" s="227"/>
    </row>
    <row r="55907" spans="3:3" ht="15.6" x14ac:dyDescent="0.3">
      <c r="C55907" s="227"/>
    </row>
    <row r="55908" spans="3:3" ht="15.6" x14ac:dyDescent="0.3">
      <c r="C55908" s="227"/>
    </row>
    <row r="55909" spans="3:3" ht="15.6" x14ac:dyDescent="0.3">
      <c r="C55909" s="227"/>
    </row>
    <row r="55910" spans="3:3" ht="15.6" x14ac:dyDescent="0.3">
      <c r="C55910" s="227"/>
    </row>
    <row r="55911" spans="3:3" ht="15.6" x14ac:dyDescent="0.3">
      <c r="C55911" s="227"/>
    </row>
    <row r="55912" spans="3:3" ht="15.6" x14ac:dyDescent="0.3">
      <c r="C55912" s="227"/>
    </row>
    <row r="55913" spans="3:3" ht="15.6" x14ac:dyDescent="0.3">
      <c r="C55913" s="227"/>
    </row>
    <row r="55914" spans="3:3" ht="15.6" x14ac:dyDescent="0.3">
      <c r="C55914" s="227"/>
    </row>
    <row r="55915" spans="3:3" ht="15.6" x14ac:dyDescent="0.3">
      <c r="C55915" s="227"/>
    </row>
    <row r="55916" spans="3:3" ht="15.6" x14ac:dyDescent="0.3">
      <c r="C55916" s="227"/>
    </row>
    <row r="55917" spans="3:3" ht="15.6" x14ac:dyDescent="0.3">
      <c r="C55917" s="227"/>
    </row>
    <row r="55918" spans="3:3" ht="15.6" x14ac:dyDescent="0.3">
      <c r="C55918" s="227"/>
    </row>
    <row r="55919" spans="3:3" ht="15.6" x14ac:dyDescent="0.3">
      <c r="C55919" s="227"/>
    </row>
    <row r="55920" spans="3:3" ht="15.6" x14ac:dyDescent="0.3">
      <c r="C55920" s="227"/>
    </row>
    <row r="55921" spans="3:3" ht="15.6" x14ac:dyDescent="0.3">
      <c r="C55921" s="227"/>
    </row>
    <row r="55922" spans="3:3" ht="15.6" x14ac:dyDescent="0.3">
      <c r="C55922" s="227"/>
    </row>
    <row r="55923" spans="3:3" ht="15.6" x14ac:dyDescent="0.3">
      <c r="C55923" s="227"/>
    </row>
    <row r="55924" spans="3:3" ht="15.6" x14ac:dyDescent="0.3">
      <c r="C55924" s="227"/>
    </row>
    <row r="55925" spans="3:3" ht="15.6" x14ac:dyDescent="0.3">
      <c r="C55925" s="227"/>
    </row>
    <row r="55926" spans="3:3" ht="15.6" x14ac:dyDescent="0.3">
      <c r="C55926" s="227"/>
    </row>
    <row r="55927" spans="3:3" ht="15.6" x14ac:dyDescent="0.3">
      <c r="C55927" s="227"/>
    </row>
    <row r="55928" spans="3:3" ht="15.6" x14ac:dyDescent="0.3">
      <c r="C55928" s="227"/>
    </row>
    <row r="55929" spans="3:3" ht="15.6" x14ac:dyDescent="0.3">
      <c r="C55929" s="227"/>
    </row>
    <row r="55930" spans="3:3" ht="15.6" x14ac:dyDescent="0.3">
      <c r="C55930" s="227"/>
    </row>
    <row r="55931" spans="3:3" ht="15.6" x14ac:dyDescent="0.3">
      <c r="C55931" s="227"/>
    </row>
    <row r="55932" spans="3:3" ht="15.6" x14ac:dyDescent="0.3">
      <c r="C55932" s="227"/>
    </row>
    <row r="55933" spans="3:3" ht="15.6" x14ac:dyDescent="0.3">
      <c r="C55933" s="227"/>
    </row>
    <row r="55934" spans="3:3" ht="15.6" x14ac:dyDescent="0.3">
      <c r="C55934" s="227"/>
    </row>
    <row r="55935" spans="3:3" ht="15.6" x14ac:dyDescent="0.3">
      <c r="C55935" s="227"/>
    </row>
    <row r="55936" spans="3:3" ht="15.6" x14ac:dyDescent="0.3">
      <c r="C55936" s="227"/>
    </row>
    <row r="55937" spans="3:3" ht="15.6" x14ac:dyDescent="0.3">
      <c r="C55937" s="227"/>
    </row>
    <row r="55938" spans="3:3" ht="15.6" x14ac:dyDescent="0.3">
      <c r="C55938" s="227"/>
    </row>
    <row r="55939" spans="3:3" ht="15.6" x14ac:dyDescent="0.3">
      <c r="C55939" s="227"/>
    </row>
    <row r="55940" spans="3:3" ht="15.6" x14ac:dyDescent="0.3">
      <c r="C55940" s="227"/>
    </row>
    <row r="55941" spans="3:3" ht="15.6" x14ac:dyDescent="0.3">
      <c r="C55941" s="227"/>
    </row>
    <row r="55942" spans="3:3" ht="15.6" x14ac:dyDescent="0.3">
      <c r="C55942" s="227"/>
    </row>
    <row r="55943" spans="3:3" ht="15.6" x14ac:dyDescent="0.3">
      <c r="C55943" s="227"/>
    </row>
    <row r="55944" spans="3:3" ht="15.6" x14ac:dyDescent="0.3">
      <c r="C55944" s="227"/>
    </row>
    <row r="55945" spans="3:3" ht="15.6" x14ac:dyDescent="0.3">
      <c r="C55945" s="227"/>
    </row>
    <row r="55946" spans="3:3" ht="15.6" x14ac:dyDescent="0.3">
      <c r="C55946" s="227"/>
    </row>
    <row r="55947" spans="3:3" ht="15.6" x14ac:dyDescent="0.3">
      <c r="C55947" s="227"/>
    </row>
    <row r="55948" spans="3:3" ht="15.6" x14ac:dyDescent="0.3">
      <c r="C55948" s="227"/>
    </row>
    <row r="55949" spans="3:3" ht="15.6" x14ac:dyDescent="0.3">
      <c r="C55949" s="227"/>
    </row>
    <row r="55950" spans="3:3" ht="15.6" x14ac:dyDescent="0.3">
      <c r="C55950" s="227"/>
    </row>
    <row r="55951" spans="3:3" ht="15.6" x14ac:dyDescent="0.3">
      <c r="C55951" s="227"/>
    </row>
    <row r="55952" spans="3:3" ht="15.6" x14ac:dyDescent="0.3">
      <c r="C55952" s="227"/>
    </row>
    <row r="55953" spans="3:3" ht="15.6" x14ac:dyDescent="0.3">
      <c r="C55953" s="227"/>
    </row>
    <row r="55954" spans="3:3" ht="15.6" x14ac:dyDescent="0.3">
      <c r="C55954" s="227"/>
    </row>
    <row r="55955" spans="3:3" ht="15.6" x14ac:dyDescent="0.3">
      <c r="C55955" s="227"/>
    </row>
    <row r="55956" spans="3:3" ht="15.6" x14ac:dyDescent="0.3">
      <c r="C55956" s="227"/>
    </row>
    <row r="55957" spans="3:3" ht="15.6" x14ac:dyDescent="0.3">
      <c r="C55957" s="227"/>
    </row>
    <row r="55958" spans="3:3" ht="15.6" x14ac:dyDescent="0.3">
      <c r="C55958" s="227"/>
    </row>
    <row r="55959" spans="3:3" ht="15.6" x14ac:dyDescent="0.3">
      <c r="C55959" s="227"/>
    </row>
    <row r="55960" spans="3:3" ht="15.6" x14ac:dyDescent="0.3">
      <c r="C55960" s="227"/>
    </row>
    <row r="55961" spans="3:3" ht="15.6" x14ac:dyDescent="0.3">
      <c r="C55961" s="227"/>
    </row>
    <row r="55962" spans="3:3" ht="15.6" x14ac:dyDescent="0.3">
      <c r="C55962" s="227"/>
    </row>
    <row r="55963" spans="3:3" ht="15.6" x14ac:dyDescent="0.3">
      <c r="C55963" s="227"/>
    </row>
    <row r="55964" spans="3:3" ht="15.6" x14ac:dyDescent="0.3">
      <c r="C55964" s="227"/>
    </row>
    <row r="55965" spans="3:3" ht="15.6" x14ac:dyDescent="0.3">
      <c r="C55965" s="227"/>
    </row>
    <row r="55966" spans="3:3" ht="15.6" x14ac:dyDescent="0.3">
      <c r="C55966" s="227"/>
    </row>
    <row r="55967" spans="3:3" ht="15.6" x14ac:dyDescent="0.3">
      <c r="C55967" s="227"/>
    </row>
    <row r="55968" spans="3:3" ht="15.6" x14ac:dyDescent="0.3">
      <c r="C55968" s="227"/>
    </row>
    <row r="55969" spans="3:3" ht="15.6" x14ac:dyDescent="0.3">
      <c r="C55969" s="227"/>
    </row>
    <row r="55970" spans="3:3" ht="15.6" x14ac:dyDescent="0.3">
      <c r="C55970" s="227"/>
    </row>
    <row r="55971" spans="3:3" ht="15.6" x14ac:dyDescent="0.3">
      <c r="C55971" s="227"/>
    </row>
    <row r="55972" spans="3:3" ht="15.6" x14ac:dyDescent="0.3">
      <c r="C55972" s="227"/>
    </row>
    <row r="55973" spans="3:3" ht="15.6" x14ac:dyDescent="0.3">
      <c r="C55973" s="227"/>
    </row>
    <row r="55974" spans="3:3" ht="15.6" x14ac:dyDescent="0.3">
      <c r="C55974" s="227"/>
    </row>
    <row r="55975" spans="3:3" ht="15.6" x14ac:dyDescent="0.3">
      <c r="C55975" s="227"/>
    </row>
    <row r="55976" spans="3:3" ht="15.6" x14ac:dyDescent="0.3">
      <c r="C55976" s="227"/>
    </row>
    <row r="55977" spans="3:3" ht="15.6" x14ac:dyDescent="0.3">
      <c r="C55977" s="227"/>
    </row>
    <row r="55978" spans="3:3" ht="15.6" x14ac:dyDescent="0.3">
      <c r="C55978" s="227"/>
    </row>
    <row r="55979" spans="3:3" ht="15.6" x14ac:dyDescent="0.3">
      <c r="C55979" s="227"/>
    </row>
    <row r="55980" spans="3:3" ht="15.6" x14ac:dyDescent="0.3">
      <c r="C55980" s="227"/>
    </row>
    <row r="55981" spans="3:3" ht="15.6" x14ac:dyDescent="0.3">
      <c r="C55981" s="227"/>
    </row>
    <row r="55982" spans="3:3" ht="15.6" x14ac:dyDescent="0.3">
      <c r="C55982" s="227"/>
    </row>
    <row r="55983" spans="3:3" ht="15.6" x14ac:dyDescent="0.3">
      <c r="C55983" s="227"/>
    </row>
    <row r="55984" spans="3:3" ht="15.6" x14ac:dyDescent="0.3">
      <c r="C55984" s="227"/>
    </row>
    <row r="55985" spans="3:3" ht="15.6" x14ac:dyDescent="0.3">
      <c r="C55985" s="227"/>
    </row>
    <row r="55986" spans="3:3" ht="15.6" x14ac:dyDescent="0.3">
      <c r="C55986" s="227"/>
    </row>
    <row r="55987" spans="3:3" ht="15.6" x14ac:dyDescent="0.3">
      <c r="C55987" s="227"/>
    </row>
    <row r="55988" spans="3:3" ht="15.6" x14ac:dyDescent="0.3">
      <c r="C55988" s="227"/>
    </row>
    <row r="55989" spans="3:3" ht="15.6" x14ac:dyDescent="0.3">
      <c r="C55989" s="227"/>
    </row>
    <row r="55990" spans="3:3" ht="15.6" x14ac:dyDescent="0.3">
      <c r="C55990" s="227"/>
    </row>
    <row r="55991" spans="3:3" ht="15.6" x14ac:dyDescent="0.3">
      <c r="C55991" s="227"/>
    </row>
    <row r="55992" spans="3:3" ht="15.6" x14ac:dyDescent="0.3">
      <c r="C55992" s="227"/>
    </row>
    <row r="55993" spans="3:3" ht="15.6" x14ac:dyDescent="0.3">
      <c r="C55993" s="227"/>
    </row>
    <row r="55994" spans="3:3" ht="15.6" x14ac:dyDescent="0.3">
      <c r="C55994" s="227"/>
    </row>
    <row r="55995" spans="3:3" ht="15.6" x14ac:dyDescent="0.3">
      <c r="C55995" s="227"/>
    </row>
    <row r="55996" spans="3:3" ht="15.6" x14ac:dyDescent="0.3">
      <c r="C55996" s="227"/>
    </row>
    <row r="55997" spans="3:3" ht="15.6" x14ac:dyDescent="0.3">
      <c r="C55997" s="227"/>
    </row>
    <row r="55998" spans="3:3" ht="15.6" x14ac:dyDescent="0.3">
      <c r="C55998" s="227"/>
    </row>
    <row r="55999" spans="3:3" ht="15.6" x14ac:dyDescent="0.3">
      <c r="C55999" s="227"/>
    </row>
    <row r="56000" spans="3:3" ht="15.6" x14ac:dyDescent="0.3">
      <c r="C56000" s="227"/>
    </row>
    <row r="56001" spans="3:3" ht="15.6" x14ac:dyDescent="0.3">
      <c r="C56001" s="227"/>
    </row>
    <row r="56002" spans="3:3" ht="15.6" x14ac:dyDescent="0.3">
      <c r="C56002" s="227"/>
    </row>
    <row r="56003" spans="3:3" ht="15.6" x14ac:dyDescent="0.3">
      <c r="C56003" s="227"/>
    </row>
    <row r="56004" spans="3:3" ht="15.6" x14ac:dyDescent="0.3">
      <c r="C56004" s="227"/>
    </row>
    <row r="56005" spans="3:3" ht="15.6" x14ac:dyDescent="0.3">
      <c r="C56005" s="227"/>
    </row>
    <row r="56006" spans="3:3" ht="15.6" x14ac:dyDescent="0.3">
      <c r="C56006" s="227"/>
    </row>
    <row r="56007" spans="3:3" ht="15.6" x14ac:dyDescent="0.3">
      <c r="C56007" s="227"/>
    </row>
    <row r="56008" spans="3:3" ht="15.6" x14ac:dyDescent="0.3">
      <c r="C56008" s="227"/>
    </row>
    <row r="56009" spans="3:3" ht="15.6" x14ac:dyDescent="0.3">
      <c r="C56009" s="227"/>
    </row>
    <row r="56010" spans="3:3" ht="15.6" x14ac:dyDescent="0.3">
      <c r="C56010" s="227"/>
    </row>
    <row r="56011" spans="3:3" ht="15.6" x14ac:dyDescent="0.3">
      <c r="C56011" s="227"/>
    </row>
    <row r="56012" spans="3:3" ht="15.6" x14ac:dyDescent="0.3">
      <c r="C56012" s="227"/>
    </row>
    <row r="56013" spans="3:3" ht="15.6" x14ac:dyDescent="0.3">
      <c r="C56013" s="227"/>
    </row>
    <row r="56014" spans="3:3" ht="15.6" x14ac:dyDescent="0.3">
      <c r="C56014" s="227"/>
    </row>
    <row r="56015" spans="3:3" ht="15.6" x14ac:dyDescent="0.3">
      <c r="C56015" s="227"/>
    </row>
    <row r="56016" spans="3:3" ht="15.6" x14ac:dyDescent="0.3">
      <c r="C56016" s="227"/>
    </row>
    <row r="56017" spans="3:3" ht="15.6" x14ac:dyDescent="0.3">
      <c r="C56017" s="227"/>
    </row>
    <row r="56018" spans="3:3" ht="15.6" x14ac:dyDescent="0.3">
      <c r="C56018" s="227"/>
    </row>
    <row r="56019" spans="3:3" ht="15.6" x14ac:dyDescent="0.3">
      <c r="C56019" s="227"/>
    </row>
    <row r="56020" spans="3:3" ht="15.6" x14ac:dyDescent="0.3">
      <c r="C56020" s="227"/>
    </row>
    <row r="56021" spans="3:3" ht="15.6" x14ac:dyDescent="0.3">
      <c r="C56021" s="227"/>
    </row>
    <row r="56022" spans="3:3" ht="15.6" x14ac:dyDescent="0.3">
      <c r="C56022" s="227"/>
    </row>
    <row r="56023" spans="3:3" ht="15.6" x14ac:dyDescent="0.3">
      <c r="C56023" s="227"/>
    </row>
    <row r="56024" spans="3:3" ht="15.6" x14ac:dyDescent="0.3">
      <c r="C56024" s="227"/>
    </row>
    <row r="56025" spans="3:3" ht="15.6" x14ac:dyDescent="0.3">
      <c r="C56025" s="227"/>
    </row>
    <row r="56026" spans="3:3" ht="15.6" x14ac:dyDescent="0.3">
      <c r="C56026" s="227"/>
    </row>
    <row r="56027" spans="3:3" ht="15.6" x14ac:dyDescent="0.3">
      <c r="C56027" s="227"/>
    </row>
    <row r="56028" spans="3:3" ht="15.6" x14ac:dyDescent="0.3">
      <c r="C56028" s="227"/>
    </row>
    <row r="56029" spans="3:3" ht="15.6" x14ac:dyDescent="0.3">
      <c r="C56029" s="227"/>
    </row>
    <row r="56030" spans="3:3" ht="15.6" x14ac:dyDescent="0.3">
      <c r="C56030" s="227"/>
    </row>
    <row r="56031" spans="3:3" ht="15.6" x14ac:dyDescent="0.3">
      <c r="C56031" s="227"/>
    </row>
    <row r="56032" spans="3:3" ht="15.6" x14ac:dyDescent="0.3">
      <c r="C56032" s="227"/>
    </row>
    <row r="56033" spans="3:3" ht="15.6" x14ac:dyDescent="0.3">
      <c r="C56033" s="227"/>
    </row>
    <row r="56034" spans="3:3" ht="15.6" x14ac:dyDescent="0.3">
      <c r="C56034" s="227"/>
    </row>
    <row r="56035" spans="3:3" ht="15.6" x14ac:dyDescent="0.3">
      <c r="C56035" s="227"/>
    </row>
    <row r="56036" spans="3:3" ht="15.6" x14ac:dyDescent="0.3">
      <c r="C56036" s="227"/>
    </row>
    <row r="56037" spans="3:3" ht="15.6" x14ac:dyDescent="0.3">
      <c r="C56037" s="227"/>
    </row>
    <row r="56038" spans="3:3" ht="15.6" x14ac:dyDescent="0.3">
      <c r="C56038" s="227"/>
    </row>
    <row r="56039" spans="3:3" ht="15.6" x14ac:dyDescent="0.3">
      <c r="C56039" s="227"/>
    </row>
    <row r="56040" spans="3:3" ht="15.6" x14ac:dyDescent="0.3">
      <c r="C56040" s="227"/>
    </row>
    <row r="56041" spans="3:3" ht="15.6" x14ac:dyDescent="0.3">
      <c r="C56041" s="227"/>
    </row>
    <row r="56042" spans="3:3" ht="15.6" x14ac:dyDescent="0.3">
      <c r="C56042" s="227"/>
    </row>
    <row r="56043" spans="3:3" ht="15.6" x14ac:dyDescent="0.3">
      <c r="C56043" s="227"/>
    </row>
    <row r="56044" spans="3:3" ht="15.6" x14ac:dyDescent="0.3">
      <c r="C56044" s="227"/>
    </row>
    <row r="56045" spans="3:3" ht="15.6" x14ac:dyDescent="0.3">
      <c r="C56045" s="227"/>
    </row>
    <row r="56046" spans="3:3" ht="15.6" x14ac:dyDescent="0.3">
      <c r="C56046" s="227"/>
    </row>
    <row r="56047" spans="3:3" ht="15.6" x14ac:dyDescent="0.3">
      <c r="C56047" s="227"/>
    </row>
    <row r="56048" spans="3:3" ht="15.6" x14ac:dyDescent="0.3">
      <c r="C56048" s="227"/>
    </row>
    <row r="56049" spans="3:3" ht="15.6" x14ac:dyDescent="0.3">
      <c r="C56049" s="227"/>
    </row>
    <row r="56050" spans="3:3" ht="15.6" x14ac:dyDescent="0.3">
      <c r="C56050" s="227"/>
    </row>
    <row r="56051" spans="3:3" ht="15.6" x14ac:dyDescent="0.3">
      <c r="C56051" s="227"/>
    </row>
    <row r="56052" spans="3:3" ht="15.6" x14ac:dyDescent="0.3">
      <c r="C56052" s="227"/>
    </row>
    <row r="56053" spans="3:3" ht="15.6" x14ac:dyDescent="0.3">
      <c r="C56053" s="227"/>
    </row>
    <row r="56054" spans="3:3" ht="15.6" x14ac:dyDescent="0.3">
      <c r="C56054" s="227"/>
    </row>
    <row r="56055" spans="3:3" ht="15.6" x14ac:dyDescent="0.3">
      <c r="C56055" s="227"/>
    </row>
    <row r="56056" spans="3:3" ht="15.6" x14ac:dyDescent="0.3">
      <c r="C56056" s="227"/>
    </row>
    <row r="56057" spans="3:3" ht="15.6" x14ac:dyDescent="0.3">
      <c r="C56057" s="227"/>
    </row>
    <row r="56058" spans="3:3" ht="15.6" x14ac:dyDescent="0.3">
      <c r="C56058" s="227"/>
    </row>
    <row r="56059" spans="3:3" ht="15.6" x14ac:dyDescent="0.3">
      <c r="C56059" s="227"/>
    </row>
    <row r="56060" spans="3:3" ht="15.6" x14ac:dyDescent="0.3">
      <c r="C56060" s="227"/>
    </row>
    <row r="56061" spans="3:3" ht="15.6" x14ac:dyDescent="0.3">
      <c r="C56061" s="227"/>
    </row>
    <row r="56062" spans="3:3" ht="15.6" x14ac:dyDescent="0.3">
      <c r="C56062" s="227"/>
    </row>
    <row r="56063" spans="3:3" ht="15.6" x14ac:dyDescent="0.3">
      <c r="C56063" s="227"/>
    </row>
    <row r="56064" spans="3:3" ht="15.6" x14ac:dyDescent="0.3">
      <c r="C56064" s="227"/>
    </row>
    <row r="56065" spans="3:3" ht="15.6" x14ac:dyDescent="0.3">
      <c r="C56065" s="227"/>
    </row>
    <row r="56066" spans="3:3" ht="15.6" x14ac:dyDescent="0.3">
      <c r="C56066" s="227"/>
    </row>
    <row r="56067" spans="3:3" ht="15.6" x14ac:dyDescent="0.3">
      <c r="C56067" s="227"/>
    </row>
    <row r="56068" spans="3:3" ht="15.6" x14ac:dyDescent="0.3">
      <c r="C56068" s="227"/>
    </row>
    <row r="56069" spans="3:3" ht="15.6" x14ac:dyDescent="0.3">
      <c r="C56069" s="227"/>
    </row>
    <row r="56070" spans="3:3" ht="15.6" x14ac:dyDescent="0.3">
      <c r="C56070" s="227"/>
    </row>
    <row r="56071" spans="3:3" ht="15.6" x14ac:dyDescent="0.3">
      <c r="C56071" s="227"/>
    </row>
    <row r="56072" spans="3:3" ht="15.6" x14ac:dyDescent="0.3">
      <c r="C56072" s="227"/>
    </row>
    <row r="56073" spans="3:3" ht="15.6" x14ac:dyDescent="0.3">
      <c r="C56073" s="227"/>
    </row>
    <row r="56074" spans="3:3" ht="15.6" x14ac:dyDescent="0.3">
      <c r="C56074" s="227"/>
    </row>
    <row r="56075" spans="3:3" ht="15.6" x14ac:dyDescent="0.3">
      <c r="C56075" s="227"/>
    </row>
    <row r="56076" spans="3:3" ht="15.6" x14ac:dyDescent="0.3">
      <c r="C56076" s="227"/>
    </row>
    <row r="56077" spans="3:3" ht="15.6" x14ac:dyDescent="0.3">
      <c r="C56077" s="227"/>
    </row>
    <row r="56078" spans="3:3" ht="15.6" x14ac:dyDescent="0.3">
      <c r="C56078" s="227"/>
    </row>
    <row r="56079" spans="3:3" ht="15.6" x14ac:dyDescent="0.3">
      <c r="C56079" s="227"/>
    </row>
    <row r="56080" spans="3:3" ht="15.6" x14ac:dyDescent="0.3">
      <c r="C56080" s="227"/>
    </row>
    <row r="56081" spans="3:3" ht="15.6" x14ac:dyDescent="0.3">
      <c r="C56081" s="227"/>
    </row>
    <row r="56082" spans="3:3" ht="15.6" x14ac:dyDescent="0.3">
      <c r="C56082" s="227"/>
    </row>
    <row r="56083" spans="3:3" ht="15.6" x14ac:dyDescent="0.3">
      <c r="C56083" s="227"/>
    </row>
    <row r="56084" spans="3:3" ht="15.6" x14ac:dyDescent="0.3">
      <c r="C56084" s="227"/>
    </row>
    <row r="56085" spans="3:3" ht="15.6" x14ac:dyDescent="0.3">
      <c r="C56085" s="227"/>
    </row>
    <row r="56086" spans="3:3" ht="15.6" x14ac:dyDescent="0.3">
      <c r="C56086" s="227"/>
    </row>
    <row r="56087" spans="3:3" ht="15.6" x14ac:dyDescent="0.3">
      <c r="C56087" s="227"/>
    </row>
    <row r="56088" spans="3:3" ht="15.6" x14ac:dyDescent="0.3">
      <c r="C56088" s="227"/>
    </row>
    <row r="56089" spans="3:3" ht="15.6" x14ac:dyDescent="0.3">
      <c r="C56089" s="227"/>
    </row>
    <row r="56090" spans="3:3" ht="15.6" x14ac:dyDescent="0.3">
      <c r="C56090" s="227"/>
    </row>
    <row r="56091" spans="3:3" ht="15.6" x14ac:dyDescent="0.3">
      <c r="C56091" s="227"/>
    </row>
    <row r="56092" spans="3:3" ht="15.6" x14ac:dyDescent="0.3">
      <c r="C56092" s="227"/>
    </row>
    <row r="56093" spans="3:3" ht="15.6" x14ac:dyDescent="0.3">
      <c r="C56093" s="227"/>
    </row>
    <row r="56094" spans="3:3" ht="15.6" x14ac:dyDescent="0.3">
      <c r="C56094" s="227"/>
    </row>
    <row r="56095" spans="3:3" ht="15.6" x14ac:dyDescent="0.3">
      <c r="C56095" s="227"/>
    </row>
    <row r="56096" spans="3:3" ht="15.6" x14ac:dyDescent="0.3">
      <c r="C56096" s="227"/>
    </row>
    <row r="56097" spans="3:3" ht="15.6" x14ac:dyDescent="0.3">
      <c r="C56097" s="227"/>
    </row>
    <row r="56098" spans="3:3" ht="15.6" x14ac:dyDescent="0.3">
      <c r="C56098" s="227"/>
    </row>
    <row r="56099" spans="3:3" ht="15.6" x14ac:dyDescent="0.3">
      <c r="C56099" s="227"/>
    </row>
    <row r="56100" spans="3:3" ht="15.6" x14ac:dyDescent="0.3">
      <c r="C56100" s="227"/>
    </row>
    <row r="56101" spans="3:3" ht="15.6" x14ac:dyDescent="0.3">
      <c r="C56101" s="227"/>
    </row>
    <row r="56102" spans="3:3" ht="15.6" x14ac:dyDescent="0.3">
      <c r="C56102" s="227"/>
    </row>
    <row r="56103" spans="3:3" ht="15.6" x14ac:dyDescent="0.3">
      <c r="C56103" s="227"/>
    </row>
    <row r="56104" spans="3:3" ht="15.6" x14ac:dyDescent="0.3">
      <c r="C56104" s="227"/>
    </row>
    <row r="56105" spans="3:3" ht="15.6" x14ac:dyDescent="0.3">
      <c r="C56105" s="227"/>
    </row>
    <row r="56106" spans="3:3" ht="15.6" x14ac:dyDescent="0.3">
      <c r="C56106" s="227"/>
    </row>
    <row r="56107" spans="3:3" ht="15.6" x14ac:dyDescent="0.3">
      <c r="C56107" s="227"/>
    </row>
    <row r="56108" spans="3:3" ht="15.6" x14ac:dyDescent="0.3">
      <c r="C56108" s="227"/>
    </row>
    <row r="56109" spans="3:3" ht="15.6" x14ac:dyDescent="0.3">
      <c r="C56109" s="227"/>
    </row>
    <row r="56110" spans="3:3" ht="15.6" x14ac:dyDescent="0.3">
      <c r="C56110" s="227"/>
    </row>
    <row r="56111" spans="3:3" ht="15.6" x14ac:dyDescent="0.3">
      <c r="C56111" s="227"/>
    </row>
    <row r="56112" spans="3:3" ht="15.6" x14ac:dyDescent="0.3">
      <c r="C56112" s="227"/>
    </row>
    <row r="56113" spans="3:3" ht="15.6" x14ac:dyDescent="0.3">
      <c r="C56113" s="227"/>
    </row>
    <row r="56114" spans="3:3" ht="15.6" x14ac:dyDescent="0.3">
      <c r="C56114" s="227"/>
    </row>
    <row r="56115" spans="3:3" ht="15.6" x14ac:dyDescent="0.3">
      <c r="C56115" s="227"/>
    </row>
    <row r="56116" spans="3:3" ht="15.6" x14ac:dyDescent="0.3">
      <c r="C56116" s="227"/>
    </row>
    <row r="56117" spans="3:3" ht="15.6" x14ac:dyDescent="0.3">
      <c r="C56117" s="227"/>
    </row>
    <row r="56118" spans="3:3" ht="15.6" x14ac:dyDescent="0.3">
      <c r="C56118" s="227"/>
    </row>
    <row r="56119" spans="3:3" ht="15.6" x14ac:dyDescent="0.3">
      <c r="C56119" s="227"/>
    </row>
    <row r="56120" spans="3:3" ht="15.6" x14ac:dyDescent="0.3">
      <c r="C56120" s="227"/>
    </row>
    <row r="56121" spans="3:3" ht="15.6" x14ac:dyDescent="0.3">
      <c r="C56121" s="227"/>
    </row>
    <row r="56122" spans="3:3" ht="15.6" x14ac:dyDescent="0.3">
      <c r="C56122" s="227"/>
    </row>
    <row r="56123" spans="3:3" ht="15.6" x14ac:dyDescent="0.3">
      <c r="C56123" s="227"/>
    </row>
    <row r="56124" spans="3:3" ht="15.6" x14ac:dyDescent="0.3">
      <c r="C56124" s="227"/>
    </row>
    <row r="56125" spans="3:3" ht="15.6" x14ac:dyDescent="0.3">
      <c r="C56125" s="227"/>
    </row>
    <row r="56126" spans="3:3" ht="15.6" x14ac:dyDescent="0.3">
      <c r="C56126" s="227"/>
    </row>
    <row r="56127" spans="3:3" ht="15.6" x14ac:dyDescent="0.3">
      <c r="C56127" s="227"/>
    </row>
    <row r="56128" spans="3:3" ht="15.6" x14ac:dyDescent="0.3">
      <c r="C56128" s="227"/>
    </row>
    <row r="56129" spans="3:3" ht="15.6" x14ac:dyDescent="0.3">
      <c r="C56129" s="227"/>
    </row>
    <row r="56130" spans="3:3" ht="15.6" x14ac:dyDescent="0.3">
      <c r="C56130" s="227"/>
    </row>
    <row r="56131" spans="3:3" ht="15.6" x14ac:dyDescent="0.3">
      <c r="C56131" s="227"/>
    </row>
    <row r="56132" spans="3:3" ht="15.6" x14ac:dyDescent="0.3">
      <c r="C56132" s="227"/>
    </row>
    <row r="56133" spans="3:3" ht="15.6" x14ac:dyDescent="0.3">
      <c r="C56133" s="227"/>
    </row>
    <row r="56134" spans="3:3" ht="15.6" x14ac:dyDescent="0.3">
      <c r="C56134" s="227"/>
    </row>
    <row r="56135" spans="3:3" ht="15.6" x14ac:dyDescent="0.3">
      <c r="C56135" s="227"/>
    </row>
    <row r="56136" spans="3:3" ht="15.6" x14ac:dyDescent="0.3">
      <c r="C56136" s="227"/>
    </row>
    <row r="56137" spans="3:3" ht="15.6" x14ac:dyDescent="0.3">
      <c r="C56137" s="227"/>
    </row>
    <row r="56138" spans="3:3" ht="15.6" x14ac:dyDescent="0.3">
      <c r="C56138" s="227"/>
    </row>
    <row r="56139" spans="3:3" ht="15.6" x14ac:dyDescent="0.3">
      <c r="C56139" s="227"/>
    </row>
    <row r="56140" spans="3:3" ht="15.6" x14ac:dyDescent="0.3">
      <c r="C56140" s="227"/>
    </row>
    <row r="56141" spans="3:3" ht="15.6" x14ac:dyDescent="0.3">
      <c r="C56141" s="227"/>
    </row>
    <row r="56142" spans="3:3" ht="15.6" x14ac:dyDescent="0.3">
      <c r="C56142" s="227"/>
    </row>
    <row r="56143" spans="3:3" ht="15.6" x14ac:dyDescent="0.3">
      <c r="C56143" s="227"/>
    </row>
    <row r="56144" spans="3:3" ht="15.6" x14ac:dyDescent="0.3">
      <c r="C56144" s="227"/>
    </row>
    <row r="56145" spans="3:3" ht="15.6" x14ac:dyDescent="0.3">
      <c r="C56145" s="227"/>
    </row>
    <row r="56146" spans="3:3" ht="15.6" x14ac:dyDescent="0.3">
      <c r="C56146" s="227"/>
    </row>
    <row r="56147" spans="3:3" ht="15.6" x14ac:dyDescent="0.3">
      <c r="C56147" s="227"/>
    </row>
    <row r="56148" spans="3:3" ht="15.6" x14ac:dyDescent="0.3">
      <c r="C56148" s="227"/>
    </row>
    <row r="56149" spans="3:3" ht="15.6" x14ac:dyDescent="0.3">
      <c r="C56149" s="227"/>
    </row>
    <row r="56150" spans="3:3" ht="15.6" x14ac:dyDescent="0.3">
      <c r="C56150" s="227"/>
    </row>
    <row r="56151" spans="3:3" ht="15.6" x14ac:dyDescent="0.3">
      <c r="C56151" s="227"/>
    </row>
    <row r="56152" spans="3:3" ht="15.6" x14ac:dyDescent="0.3">
      <c r="C56152" s="227"/>
    </row>
    <row r="56153" spans="3:3" ht="15.6" x14ac:dyDescent="0.3">
      <c r="C56153" s="227"/>
    </row>
    <row r="56154" spans="3:3" ht="15.6" x14ac:dyDescent="0.3">
      <c r="C56154" s="227"/>
    </row>
    <row r="56155" spans="3:3" ht="15.6" x14ac:dyDescent="0.3">
      <c r="C56155" s="227"/>
    </row>
    <row r="56156" spans="3:3" ht="15.6" x14ac:dyDescent="0.3">
      <c r="C56156" s="227"/>
    </row>
    <row r="56157" spans="3:3" ht="15.6" x14ac:dyDescent="0.3">
      <c r="C56157" s="227"/>
    </row>
    <row r="56158" spans="3:3" ht="15.6" x14ac:dyDescent="0.3">
      <c r="C56158" s="227"/>
    </row>
    <row r="56159" spans="3:3" ht="15.6" x14ac:dyDescent="0.3">
      <c r="C56159" s="227"/>
    </row>
    <row r="56160" spans="3:3" ht="15.6" x14ac:dyDescent="0.3">
      <c r="C56160" s="227"/>
    </row>
    <row r="56161" spans="3:3" ht="15.6" x14ac:dyDescent="0.3">
      <c r="C56161" s="227"/>
    </row>
    <row r="56162" spans="3:3" ht="15.6" x14ac:dyDescent="0.3">
      <c r="C56162" s="227"/>
    </row>
    <row r="56163" spans="3:3" ht="15.6" x14ac:dyDescent="0.3">
      <c r="C56163" s="227"/>
    </row>
    <row r="56164" spans="3:3" ht="15.6" x14ac:dyDescent="0.3">
      <c r="C56164" s="227"/>
    </row>
    <row r="56165" spans="3:3" ht="15.6" x14ac:dyDescent="0.3">
      <c r="C56165" s="227"/>
    </row>
    <row r="56166" spans="3:3" ht="15.6" x14ac:dyDescent="0.3">
      <c r="C56166" s="227"/>
    </row>
    <row r="56167" spans="3:3" ht="15.6" x14ac:dyDescent="0.3">
      <c r="C56167" s="227"/>
    </row>
    <row r="56168" spans="3:3" ht="15.6" x14ac:dyDescent="0.3">
      <c r="C56168" s="227"/>
    </row>
    <row r="56169" spans="3:3" ht="15.6" x14ac:dyDescent="0.3">
      <c r="C56169" s="227"/>
    </row>
    <row r="56170" spans="3:3" ht="15.6" x14ac:dyDescent="0.3">
      <c r="C56170" s="227"/>
    </row>
    <row r="56171" spans="3:3" ht="15.6" x14ac:dyDescent="0.3">
      <c r="C56171" s="227"/>
    </row>
    <row r="56172" spans="3:3" ht="15.6" x14ac:dyDescent="0.3">
      <c r="C56172" s="227"/>
    </row>
    <row r="56173" spans="3:3" ht="15.6" x14ac:dyDescent="0.3">
      <c r="C56173" s="227"/>
    </row>
    <row r="56174" spans="3:3" ht="15.6" x14ac:dyDescent="0.3">
      <c r="C56174" s="227"/>
    </row>
    <row r="56175" spans="3:3" ht="15.6" x14ac:dyDescent="0.3">
      <c r="C56175" s="227"/>
    </row>
    <row r="56176" spans="3:3" ht="15.6" x14ac:dyDescent="0.3">
      <c r="C56176" s="227"/>
    </row>
    <row r="56177" spans="3:3" ht="15.6" x14ac:dyDescent="0.3">
      <c r="C56177" s="227"/>
    </row>
    <row r="56178" spans="3:3" ht="15.6" x14ac:dyDescent="0.3">
      <c r="C56178" s="227"/>
    </row>
    <row r="56179" spans="3:3" ht="15.6" x14ac:dyDescent="0.3">
      <c r="C56179" s="227"/>
    </row>
    <row r="56180" spans="3:3" ht="15.6" x14ac:dyDescent="0.3">
      <c r="C56180" s="227"/>
    </row>
    <row r="56181" spans="3:3" ht="15.6" x14ac:dyDescent="0.3">
      <c r="C56181" s="227"/>
    </row>
    <row r="56182" spans="3:3" ht="15.6" x14ac:dyDescent="0.3">
      <c r="C56182" s="227"/>
    </row>
    <row r="56183" spans="3:3" ht="15.6" x14ac:dyDescent="0.3">
      <c r="C56183" s="227"/>
    </row>
    <row r="56184" spans="3:3" ht="15.6" x14ac:dyDescent="0.3">
      <c r="C56184" s="227"/>
    </row>
    <row r="56185" spans="3:3" ht="15.6" x14ac:dyDescent="0.3">
      <c r="C56185" s="227"/>
    </row>
    <row r="56186" spans="3:3" ht="15.6" x14ac:dyDescent="0.3">
      <c r="C56186" s="227"/>
    </row>
    <row r="56187" spans="3:3" ht="15.6" x14ac:dyDescent="0.3">
      <c r="C56187" s="227"/>
    </row>
    <row r="56188" spans="3:3" ht="15.6" x14ac:dyDescent="0.3">
      <c r="C56188" s="227"/>
    </row>
    <row r="56189" spans="3:3" ht="15.6" x14ac:dyDescent="0.3">
      <c r="C56189" s="227"/>
    </row>
    <row r="56190" spans="3:3" ht="15.6" x14ac:dyDescent="0.3">
      <c r="C56190" s="227"/>
    </row>
    <row r="56191" spans="3:3" ht="15.6" x14ac:dyDescent="0.3">
      <c r="C56191" s="227"/>
    </row>
    <row r="56192" spans="3:3" ht="15.6" x14ac:dyDescent="0.3">
      <c r="C56192" s="227"/>
    </row>
    <row r="56193" spans="3:3" ht="15.6" x14ac:dyDescent="0.3">
      <c r="C56193" s="227"/>
    </row>
    <row r="56194" spans="3:3" ht="15.6" x14ac:dyDescent="0.3">
      <c r="C56194" s="227"/>
    </row>
    <row r="56195" spans="3:3" ht="15.6" x14ac:dyDescent="0.3">
      <c r="C56195" s="227"/>
    </row>
    <row r="56196" spans="3:3" ht="15.6" x14ac:dyDescent="0.3">
      <c r="C56196" s="227"/>
    </row>
    <row r="56197" spans="3:3" ht="15.6" x14ac:dyDescent="0.3">
      <c r="C56197" s="227"/>
    </row>
    <row r="56198" spans="3:3" ht="15.6" x14ac:dyDescent="0.3">
      <c r="C56198" s="227"/>
    </row>
    <row r="56199" spans="3:3" ht="15.6" x14ac:dyDescent="0.3">
      <c r="C56199" s="227"/>
    </row>
    <row r="56200" spans="3:3" ht="15.6" x14ac:dyDescent="0.3">
      <c r="C56200" s="227"/>
    </row>
    <row r="56201" spans="3:3" ht="15.6" x14ac:dyDescent="0.3">
      <c r="C56201" s="227"/>
    </row>
    <row r="56202" spans="3:3" ht="15.6" x14ac:dyDescent="0.3">
      <c r="C56202" s="227"/>
    </row>
    <row r="56203" spans="3:3" ht="15.6" x14ac:dyDescent="0.3">
      <c r="C56203" s="227"/>
    </row>
    <row r="56204" spans="3:3" ht="15.6" x14ac:dyDescent="0.3">
      <c r="C56204" s="227"/>
    </row>
    <row r="56205" spans="3:3" ht="15.6" x14ac:dyDescent="0.3">
      <c r="C56205" s="227"/>
    </row>
    <row r="56206" spans="3:3" ht="15.6" x14ac:dyDescent="0.3">
      <c r="C56206" s="227"/>
    </row>
    <row r="56207" spans="3:3" ht="15.6" x14ac:dyDescent="0.3">
      <c r="C56207" s="227"/>
    </row>
    <row r="56208" spans="3:3" ht="15.6" x14ac:dyDescent="0.3">
      <c r="C56208" s="227"/>
    </row>
    <row r="56209" spans="3:3" ht="15.6" x14ac:dyDescent="0.3">
      <c r="C56209" s="227"/>
    </row>
    <row r="56210" spans="3:3" ht="15.6" x14ac:dyDescent="0.3">
      <c r="C56210" s="227"/>
    </row>
    <row r="56211" spans="3:3" ht="15.6" x14ac:dyDescent="0.3">
      <c r="C56211" s="227"/>
    </row>
    <row r="56212" spans="3:3" ht="15.6" x14ac:dyDescent="0.3">
      <c r="C56212" s="227"/>
    </row>
    <row r="56213" spans="3:3" ht="15.6" x14ac:dyDescent="0.3">
      <c r="C56213" s="227"/>
    </row>
    <row r="56214" spans="3:3" ht="15.6" x14ac:dyDescent="0.3">
      <c r="C56214" s="227"/>
    </row>
    <row r="56215" spans="3:3" ht="15.6" x14ac:dyDescent="0.3">
      <c r="C56215" s="227"/>
    </row>
    <row r="56216" spans="3:3" ht="15.6" x14ac:dyDescent="0.3">
      <c r="C56216" s="227"/>
    </row>
    <row r="56217" spans="3:3" ht="15.6" x14ac:dyDescent="0.3">
      <c r="C56217" s="227"/>
    </row>
    <row r="56218" spans="3:3" ht="15.6" x14ac:dyDescent="0.3">
      <c r="C56218" s="227"/>
    </row>
    <row r="56219" spans="3:3" ht="15.6" x14ac:dyDescent="0.3">
      <c r="C56219" s="227"/>
    </row>
    <row r="56220" spans="3:3" ht="15.6" x14ac:dyDescent="0.3">
      <c r="C56220" s="227"/>
    </row>
    <row r="56221" spans="3:3" ht="15.6" x14ac:dyDescent="0.3">
      <c r="C56221" s="227"/>
    </row>
    <row r="56222" spans="3:3" ht="15.6" x14ac:dyDescent="0.3">
      <c r="C56222" s="227"/>
    </row>
    <row r="56223" spans="3:3" ht="15.6" x14ac:dyDescent="0.3">
      <c r="C56223" s="227"/>
    </row>
    <row r="56224" spans="3:3" ht="15.6" x14ac:dyDescent="0.3">
      <c r="C56224" s="227"/>
    </row>
    <row r="56225" spans="3:3" ht="15.6" x14ac:dyDescent="0.3">
      <c r="C56225" s="227"/>
    </row>
    <row r="56226" spans="3:3" ht="15.6" x14ac:dyDescent="0.3">
      <c r="C56226" s="227"/>
    </row>
    <row r="56227" spans="3:3" ht="15.6" x14ac:dyDescent="0.3">
      <c r="C56227" s="227"/>
    </row>
    <row r="56228" spans="3:3" ht="15.6" x14ac:dyDescent="0.3">
      <c r="C56228" s="227"/>
    </row>
    <row r="56229" spans="3:3" ht="15.6" x14ac:dyDescent="0.3">
      <c r="C56229" s="227"/>
    </row>
    <row r="56230" spans="3:3" ht="15.6" x14ac:dyDescent="0.3">
      <c r="C56230" s="227"/>
    </row>
    <row r="56231" spans="3:3" ht="15.6" x14ac:dyDescent="0.3">
      <c r="C56231" s="227"/>
    </row>
    <row r="56232" spans="3:3" ht="15.6" x14ac:dyDescent="0.3">
      <c r="C56232" s="227"/>
    </row>
    <row r="56233" spans="3:3" ht="15.6" x14ac:dyDescent="0.3">
      <c r="C56233" s="227"/>
    </row>
    <row r="56234" spans="3:3" ht="15.6" x14ac:dyDescent="0.3">
      <c r="C56234" s="227"/>
    </row>
    <row r="56235" spans="3:3" ht="15.6" x14ac:dyDescent="0.3">
      <c r="C56235" s="227"/>
    </row>
    <row r="56236" spans="3:3" ht="15.6" x14ac:dyDescent="0.3">
      <c r="C56236" s="227"/>
    </row>
    <row r="56237" spans="3:3" ht="15.6" x14ac:dyDescent="0.3">
      <c r="C56237" s="227"/>
    </row>
    <row r="56238" spans="3:3" ht="15.6" x14ac:dyDescent="0.3">
      <c r="C56238" s="227"/>
    </row>
    <row r="56239" spans="3:3" ht="15.6" x14ac:dyDescent="0.3">
      <c r="C56239" s="227"/>
    </row>
    <row r="56240" spans="3:3" ht="15.6" x14ac:dyDescent="0.3">
      <c r="C56240" s="227"/>
    </row>
    <row r="56241" spans="3:3" ht="15.6" x14ac:dyDescent="0.3">
      <c r="C56241" s="227"/>
    </row>
    <row r="56242" spans="3:3" ht="15.6" x14ac:dyDescent="0.3">
      <c r="C56242" s="227"/>
    </row>
    <row r="56243" spans="3:3" ht="15.6" x14ac:dyDescent="0.3">
      <c r="C56243" s="227"/>
    </row>
    <row r="56244" spans="3:3" ht="15.6" x14ac:dyDescent="0.3">
      <c r="C56244" s="227"/>
    </row>
    <row r="56245" spans="3:3" ht="15.6" x14ac:dyDescent="0.3">
      <c r="C56245" s="227"/>
    </row>
    <row r="56246" spans="3:3" ht="15.6" x14ac:dyDescent="0.3">
      <c r="C56246" s="227"/>
    </row>
    <row r="56247" spans="3:3" ht="15.6" x14ac:dyDescent="0.3">
      <c r="C56247" s="227"/>
    </row>
    <row r="56248" spans="3:3" ht="15.6" x14ac:dyDescent="0.3">
      <c r="C56248" s="227"/>
    </row>
    <row r="56249" spans="3:3" ht="15.6" x14ac:dyDescent="0.3">
      <c r="C56249" s="227"/>
    </row>
    <row r="56250" spans="3:3" ht="15.6" x14ac:dyDescent="0.3">
      <c r="C56250" s="227"/>
    </row>
    <row r="56251" spans="3:3" ht="15.6" x14ac:dyDescent="0.3">
      <c r="C56251" s="227"/>
    </row>
    <row r="56252" spans="3:3" ht="15.6" x14ac:dyDescent="0.3">
      <c r="C56252" s="227"/>
    </row>
    <row r="56253" spans="3:3" ht="15.6" x14ac:dyDescent="0.3">
      <c r="C56253" s="227"/>
    </row>
    <row r="56254" spans="3:3" ht="15.6" x14ac:dyDescent="0.3">
      <c r="C56254" s="227"/>
    </row>
    <row r="56255" spans="3:3" ht="15.6" x14ac:dyDescent="0.3">
      <c r="C56255" s="227"/>
    </row>
    <row r="56256" spans="3:3" ht="15.6" x14ac:dyDescent="0.3">
      <c r="C56256" s="227"/>
    </row>
    <row r="56257" spans="3:3" ht="15.6" x14ac:dyDescent="0.3">
      <c r="C56257" s="227"/>
    </row>
    <row r="56258" spans="3:3" ht="15.6" x14ac:dyDescent="0.3">
      <c r="C56258" s="227"/>
    </row>
    <row r="56259" spans="3:3" ht="15.6" x14ac:dyDescent="0.3">
      <c r="C56259" s="227"/>
    </row>
    <row r="56260" spans="3:3" ht="15.6" x14ac:dyDescent="0.3">
      <c r="C56260" s="227"/>
    </row>
    <row r="56261" spans="3:3" ht="15.6" x14ac:dyDescent="0.3">
      <c r="C56261" s="227"/>
    </row>
    <row r="56262" spans="3:3" ht="15.6" x14ac:dyDescent="0.3">
      <c r="C56262" s="227"/>
    </row>
    <row r="56263" spans="3:3" ht="15.6" x14ac:dyDescent="0.3">
      <c r="C56263" s="227"/>
    </row>
    <row r="56264" spans="3:3" ht="15.6" x14ac:dyDescent="0.3">
      <c r="C56264" s="227"/>
    </row>
    <row r="56265" spans="3:3" ht="15.6" x14ac:dyDescent="0.3">
      <c r="C56265" s="227"/>
    </row>
    <row r="56266" spans="3:3" ht="15.6" x14ac:dyDescent="0.3">
      <c r="C56266" s="227"/>
    </row>
    <row r="56267" spans="3:3" ht="15.6" x14ac:dyDescent="0.3">
      <c r="C56267" s="227"/>
    </row>
    <row r="56268" spans="3:3" ht="15.6" x14ac:dyDescent="0.3">
      <c r="C56268" s="227"/>
    </row>
    <row r="56269" spans="3:3" ht="15.6" x14ac:dyDescent="0.3">
      <c r="C56269" s="227"/>
    </row>
    <row r="56270" spans="3:3" ht="15.6" x14ac:dyDescent="0.3">
      <c r="C56270" s="227"/>
    </row>
    <row r="56271" spans="3:3" ht="15.6" x14ac:dyDescent="0.3">
      <c r="C56271" s="227"/>
    </row>
    <row r="56272" spans="3:3" ht="15.6" x14ac:dyDescent="0.3">
      <c r="C56272" s="227"/>
    </row>
    <row r="56273" spans="3:3" ht="15.6" x14ac:dyDescent="0.3">
      <c r="C56273" s="227"/>
    </row>
    <row r="56274" spans="3:3" ht="15.6" x14ac:dyDescent="0.3">
      <c r="C56274" s="227"/>
    </row>
    <row r="56275" spans="3:3" ht="15.6" x14ac:dyDescent="0.3">
      <c r="C56275" s="227"/>
    </row>
    <row r="56276" spans="3:3" ht="15.6" x14ac:dyDescent="0.3">
      <c r="C56276" s="227"/>
    </row>
    <row r="56277" spans="3:3" ht="15.6" x14ac:dyDescent="0.3">
      <c r="C56277" s="227"/>
    </row>
    <row r="56278" spans="3:3" ht="15.6" x14ac:dyDescent="0.3">
      <c r="C56278" s="227"/>
    </row>
    <row r="56279" spans="3:3" ht="15.6" x14ac:dyDescent="0.3">
      <c r="C56279" s="227"/>
    </row>
    <row r="56280" spans="3:3" ht="15.6" x14ac:dyDescent="0.3">
      <c r="C56280" s="227"/>
    </row>
    <row r="56281" spans="3:3" ht="15.6" x14ac:dyDescent="0.3">
      <c r="C56281" s="227"/>
    </row>
    <row r="56282" spans="3:3" ht="15.6" x14ac:dyDescent="0.3">
      <c r="C56282" s="227"/>
    </row>
    <row r="56283" spans="3:3" ht="15.6" x14ac:dyDescent="0.3">
      <c r="C56283" s="227"/>
    </row>
    <row r="56284" spans="3:3" ht="15.6" x14ac:dyDescent="0.3">
      <c r="C56284" s="227"/>
    </row>
    <row r="56285" spans="3:3" ht="15.6" x14ac:dyDescent="0.3">
      <c r="C56285" s="227"/>
    </row>
    <row r="56286" spans="3:3" ht="15.6" x14ac:dyDescent="0.3">
      <c r="C56286" s="227"/>
    </row>
    <row r="56287" spans="3:3" ht="15.6" x14ac:dyDescent="0.3">
      <c r="C56287" s="227"/>
    </row>
    <row r="56288" spans="3:3" ht="15.6" x14ac:dyDescent="0.3">
      <c r="C56288" s="227"/>
    </row>
    <row r="56289" spans="3:3" ht="15.6" x14ac:dyDescent="0.3">
      <c r="C56289" s="227"/>
    </row>
    <row r="56290" spans="3:3" ht="15.6" x14ac:dyDescent="0.3">
      <c r="C56290" s="227"/>
    </row>
    <row r="56291" spans="3:3" ht="15.6" x14ac:dyDescent="0.3">
      <c r="C56291" s="227"/>
    </row>
    <row r="56292" spans="3:3" ht="15.6" x14ac:dyDescent="0.3">
      <c r="C56292" s="227"/>
    </row>
    <row r="56293" spans="3:3" ht="15.6" x14ac:dyDescent="0.3">
      <c r="C56293" s="227"/>
    </row>
    <row r="56294" spans="3:3" ht="15.6" x14ac:dyDescent="0.3">
      <c r="C56294" s="227"/>
    </row>
    <row r="56295" spans="3:3" ht="15.6" x14ac:dyDescent="0.3">
      <c r="C56295" s="227"/>
    </row>
    <row r="56296" spans="3:3" ht="15.6" x14ac:dyDescent="0.3">
      <c r="C56296" s="227"/>
    </row>
    <row r="56297" spans="3:3" ht="15.6" x14ac:dyDescent="0.3">
      <c r="C56297" s="227"/>
    </row>
    <row r="56298" spans="3:3" ht="15.6" x14ac:dyDescent="0.3">
      <c r="C56298" s="227"/>
    </row>
    <row r="56299" spans="3:3" ht="15.6" x14ac:dyDescent="0.3">
      <c r="C56299" s="227"/>
    </row>
    <row r="56300" spans="3:3" ht="15.6" x14ac:dyDescent="0.3">
      <c r="C56300" s="227"/>
    </row>
    <row r="56301" spans="3:3" ht="15.6" x14ac:dyDescent="0.3">
      <c r="C56301" s="227"/>
    </row>
    <row r="56302" spans="3:3" ht="15.6" x14ac:dyDescent="0.3">
      <c r="C56302" s="227"/>
    </row>
    <row r="56303" spans="3:3" ht="15.6" x14ac:dyDescent="0.3">
      <c r="C56303" s="227"/>
    </row>
    <row r="56304" spans="3:3" ht="15.6" x14ac:dyDescent="0.3">
      <c r="C56304" s="227"/>
    </row>
    <row r="56305" spans="3:3" ht="15.6" x14ac:dyDescent="0.3">
      <c r="C56305" s="227"/>
    </row>
    <row r="56306" spans="3:3" ht="15.6" x14ac:dyDescent="0.3">
      <c r="C56306" s="227"/>
    </row>
    <row r="56307" spans="3:3" ht="15.6" x14ac:dyDescent="0.3">
      <c r="C56307" s="227"/>
    </row>
    <row r="56308" spans="3:3" ht="15.6" x14ac:dyDescent="0.3">
      <c r="C56308" s="227"/>
    </row>
    <row r="56309" spans="3:3" ht="15.6" x14ac:dyDescent="0.3">
      <c r="C56309" s="227"/>
    </row>
    <row r="56310" spans="3:3" ht="15.6" x14ac:dyDescent="0.3">
      <c r="C56310" s="227"/>
    </row>
    <row r="56311" spans="3:3" ht="15.6" x14ac:dyDescent="0.3">
      <c r="C56311" s="227"/>
    </row>
    <row r="56312" spans="3:3" ht="15.6" x14ac:dyDescent="0.3">
      <c r="C56312" s="227"/>
    </row>
    <row r="56313" spans="3:3" ht="15.6" x14ac:dyDescent="0.3">
      <c r="C56313" s="227"/>
    </row>
    <row r="56314" spans="3:3" ht="15.6" x14ac:dyDescent="0.3">
      <c r="C56314" s="227"/>
    </row>
    <row r="56315" spans="3:3" ht="15.6" x14ac:dyDescent="0.3">
      <c r="C56315" s="227"/>
    </row>
    <row r="56316" spans="3:3" ht="15.6" x14ac:dyDescent="0.3">
      <c r="C56316" s="227"/>
    </row>
    <row r="56317" spans="3:3" ht="15.6" x14ac:dyDescent="0.3">
      <c r="C56317" s="227"/>
    </row>
    <row r="56318" spans="3:3" ht="15.6" x14ac:dyDescent="0.3">
      <c r="C56318" s="227"/>
    </row>
    <row r="56319" spans="3:3" ht="15.6" x14ac:dyDescent="0.3">
      <c r="C56319" s="227"/>
    </row>
    <row r="56320" spans="3:3" ht="15.6" x14ac:dyDescent="0.3">
      <c r="C56320" s="227"/>
    </row>
    <row r="56321" spans="3:3" ht="15.6" x14ac:dyDescent="0.3">
      <c r="C56321" s="227"/>
    </row>
    <row r="56322" spans="3:3" ht="15.6" x14ac:dyDescent="0.3">
      <c r="C56322" s="227"/>
    </row>
    <row r="56323" spans="3:3" ht="15.6" x14ac:dyDescent="0.3">
      <c r="C56323" s="227"/>
    </row>
    <row r="56324" spans="3:3" ht="15.6" x14ac:dyDescent="0.3">
      <c r="C56324" s="227"/>
    </row>
    <row r="56325" spans="3:3" ht="15.6" x14ac:dyDescent="0.3">
      <c r="C56325" s="227"/>
    </row>
    <row r="56326" spans="3:3" ht="15.6" x14ac:dyDescent="0.3">
      <c r="C56326" s="227"/>
    </row>
    <row r="56327" spans="3:3" ht="15.6" x14ac:dyDescent="0.3">
      <c r="C56327" s="227"/>
    </row>
    <row r="56328" spans="3:3" ht="15.6" x14ac:dyDescent="0.3">
      <c r="C56328" s="227"/>
    </row>
    <row r="56329" spans="3:3" ht="15.6" x14ac:dyDescent="0.3">
      <c r="C56329" s="227"/>
    </row>
    <row r="56330" spans="3:3" ht="15.6" x14ac:dyDescent="0.3">
      <c r="C56330" s="227"/>
    </row>
    <row r="56331" spans="3:3" ht="15.6" x14ac:dyDescent="0.3">
      <c r="C56331" s="227"/>
    </row>
    <row r="56332" spans="3:3" ht="15.6" x14ac:dyDescent="0.3">
      <c r="C56332" s="227"/>
    </row>
    <row r="56333" spans="3:3" ht="15.6" x14ac:dyDescent="0.3">
      <c r="C56333" s="227"/>
    </row>
    <row r="56334" spans="3:3" ht="15.6" x14ac:dyDescent="0.3">
      <c r="C56334" s="227"/>
    </row>
    <row r="56335" spans="3:3" ht="15.6" x14ac:dyDescent="0.3">
      <c r="C56335" s="227"/>
    </row>
    <row r="56336" spans="3:3" ht="15.6" x14ac:dyDescent="0.3">
      <c r="C56336" s="227"/>
    </row>
    <row r="56337" spans="3:3" ht="15.6" x14ac:dyDescent="0.3">
      <c r="C56337" s="227"/>
    </row>
    <row r="56338" spans="3:3" ht="15.6" x14ac:dyDescent="0.3">
      <c r="C56338" s="227"/>
    </row>
    <row r="56339" spans="3:3" ht="15.6" x14ac:dyDescent="0.3">
      <c r="C56339" s="227"/>
    </row>
    <row r="56340" spans="3:3" ht="15.6" x14ac:dyDescent="0.3">
      <c r="C56340" s="227"/>
    </row>
    <row r="56341" spans="3:3" ht="15.6" x14ac:dyDescent="0.3">
      <c r="C56341" s="227"/>
    </row>
    <row r="56342" spans="3:3" ht="15.6" x14ac:dyDescent="0.3">
      <c r="C56342" s="227"/>
    </row>
    <row r="56343" spans="3:3" ht="15.6" x14ac:dyDescent="0.3">
      <c r="C56343" s="227"/>
    </row>
    <row r="56344" spans="3:3" ht="15.6" x14ac:dyDescent="0.3">
      <c r="C56344" s="227"/>
    </row>
    <row r="56345" spans="3:3" ht="15.6" x14ac:dyDescent="0.3">
      <c r="C56345" s="227"/>
    </row>
    <row r="56346" spans="3:3" ht="15.6" x14ac:dyDescent="0.3">
      <c r="C56346" s="227"/>
    </row>
    <row r="56347" spans="3:3" ht="15.6" x14ac:dyDescent="0.3">
      <c r="C56347" s="227"/>
    </row>
    <row r="56348" spans="3:3" ht="15.6" x14ac:dyDescent="0.3">
      <c r="C56348" s="227"/>
    </row>
    <row r="56349" spans="3:3" ht="15.6" x14ac:dyDescent="0.3">
      <c r="C56349" s="227"/>
    </row>
    <row r="56350" spans="3:3" ht="15.6" x14ac:dyDescent="0.3">
      <c r="C56350" s="227"/>
    </row>
    <row r="56351" spans="3:3" ht="15.6" x14ac:dyDescent="0.3">
      <c r="C56351" s="227"/>
    </row>
    <row r="56352" spans="3:3" ht="15.6" x14ac:dyDescent="0.3">
      <c r="C56352" s="227"/>
    </row>
    <row r="56353" spans="3:3" ht="15.6" x14ac:dyDescent="0.3">
      <c r="C56353" s="227"/>
    </row>
    <row r="56354" spans="3:3" ht="15.6" x14ac:dyDescent="0.3">
      <c r="C56354" s="227"/>
    </row>
    <row r="56355" spans="3:3" ht="15.6" x14ac:dyDescent="0.3">
      <c r="C56355" s="227"/>
    </row>
    <row r="56356" spans="3:3" ht="15.6" x14ac:dyDescent="0.3">
      <c r="C56356" s="227"/>
    </row>
    <row r="56357" spans="3:3" ht="15.6" x14ac:dyDescent="0.3">
      <c r="C56357" s="227"/>
    </row>
    <row r="56358" spans="3:3" ht="15.6" x14ac:dyDescent="0.3">
      <c r="C56358" s="227"/>
    </row>
    <row r="56359" spans="3:3" ht="15.6" x14ac:dyDescent="0.3">
      <c r="C56359" s="227"/>
    </row>
    <row r="56360" spans="3:3" ht="15.6" x14ac:dyDescent="0.3">
      <c r="C56360" s="227"/>
    </row>
    <row r="56361" spans="3:3" ht="15.6" x14ac:dyDescent="0.3">
      <c r="C56361" s="227"/>
    </row>
    <row r="56362" spans="3:3" ht="15.6" x14ac:dyDescent="0.3">
      <c r="C56362" s="227"/>
    </row>
    <row r="56363" spans="3:3" ht="15.6" x14ac:dyDescent="0.3">
      <c r="C56363" s="227"/>
    </row>
    <row r="56364" spans="3:3" ht="15.6" x14ac:dyDescent="0.3">
      <c r="C56364" s="227"/>
    </row>
    <row r="56365" spans="3:3" ht="15.6" x14ac:dyDescent="0.3">
      <c r="C56365" s="227"/>
    </row>
    <row r="56366" spans="3:3" ht="15.6" x14ac:dyDescent="0.3">
      <c r="C56366" s="227"/>
    </row>
    <row r="56367" spans="3:3" ht="15.6" x14ac:dyDescent="0.3">
      <c r="C56367" s="227"/>
    </row>
    <row r="56368" spans="3:3" ht="15.6" x14ac:dyDescent="0.3">
      <c r="C56368" s="227"/>
    </row>
    <row r="56369" spans="3:3" ht="15.6" x14ac:dyDescent="0.3">
      <c r="C56369" s="227"/>
    </row>
    <row r="56370" spans="3:3" ht="15.6" x14ac:dyDescent="0.3">
      <c r="C56370" s="227"/>
    </row>
    <row r="56371" spans="3:3" ht="15.6" x14ac:dyDescent="0.3">
      <c r="C56371" s="227"/>
    </row>
    <row r="56372" spans="3:3" ht="15.6" x14ac:dyDescent="0.3">
      <c r="C56372" s="227"/>
    </row>
    <row r="56373" spans="3:3" ht="15.6" x14ac:dyDescent="0.3">
      <c r="C56373" s="227"/>
    </row>
    <row r="56374" spans="3:3" ht="15.6" x14ac:dyDescent="0.3">
      <c r="C56374" s="227"/>
    </row>
    <row r="56375" spans="3:3" ht="15.6" x14ac:dyDescent="0.3">
      <c r="C56375" s="227"/>
    </row>
    <row r="56376" spans="3:3" ht="15.6" x14ac:dyDescent="0.3">
      <c r="C56376" s="227"/>
    </row>
    <row r="56377" spans="3:3" ht="15.6" x14ac:dyDescent="0.3">
      <c r="C56377" s="227"/>
    </row>
    <row r="56378" spans="3:3" ht="15.6" x14ac:dyDescent="0.3">
      <c r="C56378" s="227"/>
    </row>
    <row r="56379" spans="3:3" ht="15.6" x14ac:dyDescent="0.3">
      <c r="C56379" s="227"/>
    </row>
    <row r="56380" spans="3:3" ht="15.6" x14ac:dyDescent="0.3">
      <c r="C56380" s="227"/>
    </row>
    <row r="56381" spans="3:3" ht="15.6" x14ac:dyDescent="0.3">
      <c r="C56381" s="227"/>
    </row>
    <row r="56382" spans="3:3" ht="15.6" x14ac:dyDescent="0.3">
      <c r="C56382" s="227"/>
    </row>
    <row r="56383" spans="3:3" ht="15.6" x14ac:dyDescent="0.3">
      <c r="C56383" s="227"/>
    </row>
    <row r="56384" spans="3:3" ht="15.6" x14ac:dyDescent="0.3">
      <c r="C56384" s="227"/>
    </row>
    <row r="56385" spans="3:3" ht="15.6" x14ac:dyDescent="0.3">
      <c r="C56385" s="227"/>
    </row>
    <row r="56386" spans="3:3" ht="15.6" x14ac:dyDescent="0.3">
      <c r="C56386" s="227"/>
    </row>
    <row r="56387" spans="3:3" ht="15.6" x14ac:dyDescent="0.3">
      <c r="C56387" s="227"/>
    </row>
    <row r="56388" spans="3:3" ht="15.6" x14ac:dyDescent="0.3">
      <c r="C56388" s="227"/>
    </row>
    <row r="56389" spans="3:3" ht="15.6" x14ac:dyDescent="0.3">
      <c r="C56389" s="227"/>
    </row>
    <row r="56390" spans="3:3" ht="15.6" x14ac:dyDescent="0.3">
      <c r="C56390" s="227"/>
    </row>
    <row r="56391" spans="3:3" ht="15.6" x14ac:dyDescent="0.3">
      <c r="C56391" s="227"/>
    </row>
    <row r="56392" spans="3:3" ht="15.6" x14ac:dyDescent="0.3">
      <c r="C56392" s="227"/>
    </row>
    <row r="56393" spans="3:3" ht="15.6" x14ac:dyDescent="0.3">
      <c r="C56393" s="227"/>
    </row>
    <row r="56394" spans="3:3" ht="15.6" x14ac:dyDescent="0.3">
      <c r="C56394" s="227"/>
    </row>
    <row r="56395" spans="3:3" ht="15.6" x14ac:dyDescent="0.3">
      <c r="C56395" s="227"/>
    </row>
    <row r="56396" spans="3:3" ht="15.6" x14ac:dyDescent="0.3">
      <c r="C56396" s="227"/>
    </row>
    <row r="56397" spans="3:3" ht="15.6" x14ac:dyDescent="0.3">
      <c r="C56397" s="227"/>
    </row>
    <row r="56398" spans="3:3" ht="15.6" x14ac:dyDescent="0.3">
      <c r="C56398" s="227"/>
    </row>
    <row r="56399" spans="3:3" ht="15.6" x14ac:dyDescent="0.3">
      <c r="C56399" s="227"/>
    </row>
    <row r="56400" spans="3:3" ht="15.6" x14ac:dyDescent="0.3">
      <c r="C56400" s="227"/>
    </row>
    <row r="56401" spans="3:3" ht="15.6" x14ac:dyDescent="0.3">
      <c r="C56401" s="227"/>
    </row>
    <row r="56402" spans="3:3" ht="15.6" x14ac:dyDescent="0.3">
      <c r="C56402" s="227"/>
    </row>
    <row r="56403" spans="3:3" ht="15.6" x14ac:dyDescent="0.3">
      <c r="C56403" s="227"/>
    </row>
    <row r="56404" spans="3:3" ht="15.6" x14ac:dyDescent="0.3">
      <c r="C56404" s="227"/>
    </row>
    <row r="56405" spans="3:3" ht="15.6" x14ac:dyDescent="0.3">
      <c r="C56405" s="227"/>
    </row>
    <row r="56406" spans="3:3" ht="15.6" x14ac:dyDescent="0.3">
      <c r="C56406" s="227"/>
    </row>
    <row r="56407" spans="3:3" ht="15.6" x14ac:dyDescent="0.3">
      <c r="C56407" s="227"/>
    </row>
    <row r="56408" spans="3:3" ht="15.6" x14ac:dyDescent="0.3">
      <c r="C56408" s="227"/>
    </row>
    <row r="56409" spans="3:3" ht="15.6" x14ac:dyDescent="0.3">
      <c r="C56409" s="227"/>
    </row>
    <row r="56410" spans="3:3" ht="15.6" x14ac:dyDescent="0.3">
      <c r="C56410" s="227"/>
    </row>
    <row r="56411" spans="3:3" ht="15.6" x14ac:dyDescent="0.3">
      <c r="C56411" s="227"/>
    </row>
    <row r="56412" spans="3:3" ht="15.6" x14ac:dyDescent="0.3">
      <c r="C56412" s="227"/>
    </row>
    <row r="56413" spans="3:3" ht="15.6" x14ac:dyDescent="0.3">
      <c r="C56413" s="227"/>
    </row>
    <row r="56414" spans="3:3" ht="15.6" x14ac:dyDescent="0.3">
      <c r="C56414" s="227"/>
    </row>
    <row r="56415" spans="3:3" ht="15.6" x14ac:dyDescent="0.3">
      <c r="C56415" s="227"/>
    </row>
    <row r="56416" spans="3:3" ht="15.6" x14ac:dyDescent="0.3">
      <c r="C56416" s="227"/>
    </row>
    <row r="56417" spans="3:3" ht="15.6" x14ac:dyDescent="0.3">
      <c r="C56417" s="227"/>
    </row>
    <row r="56418" spans="3:3" ht="15.6" x14ac:dyDescent="0.3">
      <c r="C56418" s="227"/>
    </row>
    <row r="56419" spans="3:3" ht="15.6" x14ac:dyDescent="0.3">
      <c r="C56419" s="227"/>
    </row>
    <row r="56420" spans="3:3" ht="15.6" x14ac:dyDescent="0.3">
      <c r="C56420" s="227"/>
    </row>
    <row r="56421" spans="3:3" ht="15.6" x14ac:dyDescent="0.3">
      <c r="C56421" s="227"/>
    </row>
    <row r="56422" spans="3:3" ht="15.6" x14ac:dyDescent="0.3">
      <c r="C56422" s="227"/>
    </row>
    <row r="56423" spans="3:3" ht="15.6" x14ac:dyDescent="0.3">
      <c r="C56423" s="227"/>
    </row>
    <row r="56424" spans="3:3" ht="15.6" x14ac:dyDescent="0.3">
      <c r="C56424" s="227"/>
    </row>
    <row r="56425" spans="3:3" ht="15.6" x14ac:dyDescent="0.3">
      <c r="C56425" s="227"/>
    </row>
    <row r="56426" spans="3:3" ht="15.6" x14ac:dyDescent="0.3">
      <c r="C56426" s="227"/>
    </row>
    <row r="56427" spans="3:3" ht="15.6" x14ac:dyDescent="0.3">
      <c r="C56427" s="227"/>
    </row>
    <row r="56428" spans="3:3" ht="15.6" x14ac:dyDescent="0.3">
      <c r="C56428" s="227"/>
    </row>
    <row r="56429" spans="3:3" ht="15.6" x14ac:dyDescent="0.3">
      <c r="C56429" s="227"/>
    </row>
    <row r="56430" spans="3:3" ht="15.6" x14ac:dyDescent="0.3">
      <c r="C56430" s="227"/>
    </row>
    <row r="56431" spans="3:3" ht="15.6" x14ac:dyDescent="0.3">
      <c r="C56431" s="227"/>
    </row>
    <row r="56432" spans="3:3" ht="15.6" x14ac:dyDescent="0.3">
      <c r="C56432" s="227"/>
    </row>
    <row r="56433" spans="3:3" ht="15.6" x14ac:dyDescent="0.3">
      <c r="C56433" s="227"/>
    </row>
    <row r="56434" spans="3:3" ht="15.6" x14ac:dyDescent="0.3">
      <c r="C56434" s="227"/>
    </row>
    <row r="56435" spans="3:3" ht="15.6" x14ac:dyDescent="0.3">
      <c r="C56435" s="227"/>
    </row>
    <row r="56436" spans="3:3" ht="15.6" x14ac:dyDescent="0.3">
      <c r="C56436" s="227"/>
    </row>
    <row r="56437" spans="3:3" ht="15.6" x14ac:dyDescent="0.3">
      <c r="C56437" s="227"/>
    </row>
    <row r="56438" spans="3:3" ht="15.6" x14ac:dyDescent="0.3">
      <c r="C56438" s="227"/>
    </row>
    <row r="56439" spans="3:3" ht="15.6" x14ac:dyDescent="0.3">
      <c r="C56439" s="227"/>
    </row>
    <row r="56440" spans="3:3" ht="15.6" x14ac:dyDescent="0.3">
      <c r="C56440" s="227"/>
    </row>
    <row r="56441" spans="3:3" ht="15.6" x14ac:dyDescent="0.3">
      <c r="C56441" s="227"/>
    </row>
    <row r="56442" spans="3:3" ht="15.6" x14ac:dyDescent="0.3">
      <c r="C56442" s="227"/>
    </row>
    <row r="56443" spans="3:3" ht="15.6" x14ac:dyDescent="0.3">
      <c r="C56443" s="227"/>
    </row>
    <row r="56444" spans="3:3" ht="15.6" x14ac:dyDescent="0.3">
      <c r="C56444" s="227"/>
    </row>
    <row r="56445" spans="3:3" ht="15.6" x14ac:dyDescent="0.3">
      <c r="C56445" s="227"/>
    </row>
    <row r="56446" spans="3:3" ht="15.6" x14ac:dyDescent="0.3">
      <c r="C56446" s="227"/>
    </row>
    <row r="56447" spans="3:3" ht="15.6" x14ac:dyDescent="0.3">
      <c r="C56447" s="227"/>
    </row>
    <row r="56448" spans="3:3" ht="15.6" x14ac:dyDescent="0.3">
      <c r="C56448" s="227"/>
    </row>
    <row r="56449" spans="3:3" ht="15.6" x14ac:dyDescent="0.3">
      <c r="C56449" s="227"/>
    </row>
    <row r="56450" spans="3:3" ht="15.6" x14ac:dyDescent="0.3">
      <c r="C56450" s="227"/>
    </row>
    <row r="56451" spans="3:3" ht="15.6" x14ac:dyDescent="0.3">
      <c r="C56451" s="227"/>
    </row>
    <row r="56452" spans="3:3" ht="15.6" x14ac:dyDescent="0.3">
      <c r="C56452" s="227"/>
    </row>
    <row r="56453" spans="3:3" ht="15.6" x14ac:dyDescent="0.3">
      <c r="C56453" s="227"/>
    </row>
    <row r="56454" spans="3:3" ht="15.6" x14ac:dyDescent="0.3">
      <c r="C56454" s="227"/>
    </row>
    <row r="56455" spans="3:3" ht="15.6" x14ac:dyDescent="0.3">
      <c r="C56455" s="227"/>
    </row>
    <row r="56456" spans="3:3" ht="15.6" x14ac:dyDescent="0.3">
      <c r="C56456" s="227"/>
    </row>
    <row r="56457" spans="3:3" ht="15.6" x14ac:dyDescent="0.3">
      <c r="C56457" s="227"/>
    </row>
    <row r="56458" spans="3:3" ht="15.6" x14ac:dyDescent="0.3">
      <c r="C56458" s="227"/>
    </row>
    <row r="56459" spans="3:3" ht="15.6" x14ac:dyDescent="0.3">
      <c r="C56459" s="227"/>
    </row>
    <row r="56460" spans="3:3" ht="15.6" x14ac:dyDescent="0.3">
      <c r="C56460" s="227"/>
    </row>
    <row r="56461" spans="3:3" ht="15.6" x14ac:dyDescent="0.3">
      <c r="C56461" s="227"/>
    </row>
    <row r="56462" spans="3:3" ht="15.6" x14ac:dyDescent="0.3">
      <c r="C56462" s="227"/>
    </row>
    <row r="56463" spans="3:3" ht="15.6" x14ac:dyDescent="0.3">
      <c r="C56463" s="227"/>
    </row>
    <row r="56464" spans="3:3" ht="15.6" x14ac:dyDescent="0.3">
      <c r="C56464" s="227"/>
    </row>
    <row r="56465" spans="3:3" ht="15.6" x14ac:dyDescent="0.3">
      <c r="C56465" s="227"/>
    </row>
    <row r="56466" spans="3:3" ht="15.6" x14ac:dyDescent="0.3">
      <c r="C56466" s="227"/>
    </row>
    <row r="56467" spans="3:3" ht="15.6" x14ac:dyDescent="0.3">
      <c r="C56467" s="227"/>
    </row>
    <row r="56468" spans="3:3" ht="15.6" x14ac:dyDescent="0.3">
      <c r="C56468" s="227"/>
    </row>
    <row r="56469" spans="3:3" ht="15.6" x14ac:dyDescent="0.3">
      <c r="C56469" s="227"/>
    </row>
    <row r="56470" spans="3:3" ht="15.6" x14ac:dyDescent="0.3">
      <c r="C56470" s="227"/>
    </row>
    <row r="56471" spans="3:3" ht="15.6" x14ac:dyDescent="0.3">
      <c r="C56471" s="227"/>
    </row>
    <row r="56472" spans="3:3" ht="15.6" x14ac:dyDescent="0.3">
      <c r="C56472" s="227"/>
    </row>
    <row r="56473" spans="3:3" ht="15.6" x14ac:dyDescent="0.3">
      <c r="C56473" s="227"/>
    </row>
    <row r="56474" spans="3:3" ht="15.6" x14ac:dyDescent="0.3">
      <c r="C56474" s="227"/>
    </row>
    <row r="56475" spans="3:3" ht="15.6" x14ac:dyDescent="0.3">
      <c r="C56475" s="227"/>
    </row>
    <row r="56476" spans="3:3" ht="15.6" x14ac:dyDescent="0.3">
      <c r="C56476" s="227"/>
    </row>
    <row r="56477" spans="3:3" ht="15.6" x14ac:dyDescent="0.3">
      <c r="C56477" s="227"/>
    </row>
    <row r="56478" spans="3:3" ht="15.6" x14ac:dyDescent="0.3">
      <c r="C56478" s="227"/>
    </row>
    <row r="56479" spans="3:3" ht="15.6" x14ac:dyDescent="0.3">
      <c r="C56479" s="227"/>
    </row>
    <row r="56480" spans="3:3" ht="15.6" x14ac:dyDescent="0.3">
      <c r="C56480" s="227"/>
    </row>
    <row r="56481" spans="3:3" ht="15.6" x14ac:dyDescent="0.3">
      <c r="C56481" s="227"/>
    </row>
    <row r="56482" spans="3:3" ht="15.6" x14ac:dyDescent="0.3">
      <c r="C56482" s="227"/>
    </row>
    <row r="56483" spans="3:3" ht="15.6" x14ac:dyDescent="0.3">
      <c r="C56483" s="227"/>
    </row>
    <row r="56484" spans="3:3" ht="15.6" x14ac:dyDescent="0.3">
      <c r="C56484" s="227"/>
    </row>
    <row r="56485" spans="3:3" ht="15.6" x14ac:dyDescent="0.3">
      <c r="C56485" s="227"/>
    </row>
    <row r="56486" spans="3:3" ht="15.6" x14ac:dyDescent="0.3">
      <c r="C56486" s="227"/>
    </row>
    <row r="56487" spans="3:3" ht="15.6" x14ac:dyDescent="0.3">
      <c r="C56487" s="227"/>
    </row>
    <row r="56488" spans="3:3" ht="15.6" x14ac:dyDescent="0.3">
      <c r="C56488" s="227"/>
    </row>
    <row r="56489" spans="3:3" ht="15.6" x14ac:dyDescent="0.3">
      <c r="C56489" s="227"/>
    </row>
    <row r="56490" spans="3:3" ht="15.6" x14ac:dyDescent="0.3">
      <c r="C56490" s="227"/>
    </row>
    <row r="56491" spans="3:3" ht="15.6" x14ac:dyDescent="0.3">
      <c r="C56491" s="227"/>
    </row>
    <row r="56492" spans="3:3" ht="15.6" x14ac:dyDescent="0.3">
      <c r="C56492" s="227"/>
    </row>
    <row r="56493" spans="3:3" ht="15.6" x14ac:dyDescent="0.3">
      <c r="C56493" s="227"/>
    </row>
    <row r="56494" spans="3:3" ht="15.6" x14ac:dyDescent="0.3">
      <c r="C56494" s="227"/>
    </row>
    <row r="56495" spans="3:3" ht="15.6" x14ac:dyDescent="0.3">
      <c r="C56495" s="227"/>
    </row>
    <row r="56496" spans="3:3" ht="15.6" x14ac:dyDescent="0.3">
      <c r="C56496" s="227"/>
    </row>
    <row r="56497" spans="3:3" ht="15.6" x14ac:dyDescent="0.3">
      <c r="C56497" s="227"/>
    </row>
    <row r="56498" spans="3:3" ht="15.6" x14ac:dyDescent="0.3">
      <c r="C56498" s="227"/>
    </row>
    <row r="56499" spans="3:3" ht="15.6" x14ac:dyDescent="0.3">
      <c r="C56499" s="227"/>
    </row>
    <row r="56500" spans="3:3" ht="15.6" x14ac:dyDescent="0.3">
      <c r="C56500" s="227"/>
    </row>
    <row r="56501" spans="3:3" ht="15.6" x14ac:dyDescent="0.3">
      <c r="C56501" s="227"/>
    </row>
    <row r="56502" spans="3:3" ht="15.6" x14ac:dyDescent="0.3">
      <c r="C56502" s="227"/>
    </row>
    <row r="56503" spans="3:3" ht="15.6" x14ac:dyDescent="0.3">
      <c r="C56503" s="227"/>
    </row>
    <row r="56504" spans="3:3" ht="15.6" x14ac:dyDescent="0.3">
      <c r="C56504" s="227"/>
    </row>
    <row r="56505" spans="3:3" ht="15.6" x14ac:dyDescent="0.3">
      <c r="C56505" s="227"/>
    </row>
    <row r="56506" spans="3:3" ht="15.6" x14ac:dyDescent="0.3">
      <c r="C56506" s="227"/>
    </row>
    <row r="56507" spans="3:3" ht="15.6" x14ac:dyDescent="0.3">
      <c r="C56507" s="227"/>
    </row>
    <row r="56508" spans="3:3" ht="15.6" x14ac:dyDescent="0.3">
      <c r="C56508" s="227"/>
    </row>
    <row r="56509" spans="3:3" ht="15.6" x14ac:dyDescent="0.3">
      <c r="C56509" s="227"/>
    </row>
    <row r="56510" spans="3:3" ht="15.6" x14ac:dyDescent="0.3">
      <c r="C56510" s="227"/>
    </row>
    <row r="56511" spans="3:3" ht="15.6" x14ac:dyDescent="0.3">
      <c r="C56511" s="227"/>
    </row>
    <row r="56512" spans="3:3" ht="15.6" x14ac:dyDescent="0.3">
      <c r="C56512" s="227"/>
    </row>
    <row r="56513" spans="3:3" ht="15.6" x14ac:dyDescent="0.3">
      <c r="C56513" s="227"/>
    </row>
    <row r="56514" spans="3:3" ht="15.6" x14ac:dyDescent="0.3">
      <c r="C56514" s="227"/>
    </row>
    <row r="56515" spans="3:3" ht="15.6" x14ac:dyDescent="0.3">
      <c r="C56515" s="227"/>
    </row>
    <row r="56516" spans="3:3" ht="15.6" x14ac:dyDescent="0.3">
      <c r="C56516" s="227"/>
    </row>
    <row r="56517" spans="3:3" ht="15.6" x14ac:dyDescent="0.3">
      <c r="C56517" s="227"/>
    </row>
    <row r="56518" spans="3:3" ht="15.6" x14ac:dyDescent="0.3">
      <c r="C56518" s="227"/>
    </row>
    <row r="56519" spans="3:3" ht="15.6" x14ac:dyDescent="0.3">
      <c r="C56519" s="227"/>
    </row>
    <row r="56520" spans="3:3" ht="15.6" x14ac:dyDescent="0.3">
      <c r="C56520" s="227"/>
    </row>
    <row r="56521" spans="3:3" ht="15.6" x14ac:dyDescent="0.3">
      <c r="C56521" s="227"/>
    </row>
    <row r="56522" spans="3:3" ht="15.6" x14ac:dyDescent="0.3">
      <c r="C56522" s="227"/>
    </row>
    <row r="56523" spans="3:3" ht="15.6" x14ac:dyDescent="0.3">
      <c r="C56523" s="227"/>
    </row>
    <row r="56524" spans="3:3" ht="15.6" x14ac:dyDescent="0.3">
      <c r="C56524" s="227"/>
    </row>
    <row r="56525" spans="3:3" ht="15.6" x14ac:dyDescent="0.3">
      <c r="C56525" s="227"/>
    </row>
    <row r="56526" spans="3:3" ht="15.6" x14ac:dyDescent="0.3">
      <c r="C56526" s="227"/>
    </row>
    <row r="56527" spans="3:3" ht="15.6" x14ac:dyDescent="0.3">
      <c r="C56527" s="227"/>
    </row>
    <row r="56528" spans="3:3" ht="15.6" x14ac:dyDescent="0.3">
      <c r="C56528" s="227"/>
    </row>
    <row r="56529" spans="3:3" ht="15.6" x14ac:dyDescent="0.3">
      <c r="C56529" s="227"/>
    </row>
    <row r="56530" spans="3:3" ht="15.6" x14ac:dyDescent="0.3">
      <c r="C56530" s="227"/>
    </row>
    <row r="56531" spans="3:3" ht="15.6" x14ac:dyDescent="0.3">
      <c r="C56531" s="227"/>
    </row>
    <row r="56532" spans="3:3" ht="15.6" x14ac:dyDescent="0.3">
      <c r="C56532" s="227"/>
    </row>
    <row r="56533" spans="3:3" ht="15.6" x14ac:dyDescent="0.3">
      <c r="C56533" s="227"/>
    </row>
    <row r="56534" spans="3:3" ht="15.6" x14ac:dyDescent="0.3">
      <c r="C56534" s="227"/>
    </row>
    <row r="56535" spans="3:3" ht="15.6" x14ac:dyDescent="0.3">
      <c r="C56535" s="227"/>
    </row>
    <row r="56536" spans="3:3" ht="15.6" x14ac:dyDescent="0.3">
      <c r="C56536" s="227"/>
    </row>
    <row r="56537" spans="3:3" ht="15.6" x14ac:dyDescent="0.3">
      <c r="C56537" s="227"/>
    </row>
    <row r="56538" spans="3:3" ht="15.6" x14ac:dyDescent="0.3">
      <c r="C56538" s="227"/>
    </row>
    <row r="56539" spans="3:3" ht="15.6" x14ac:dyDescent="0.3">
      <c r="C56539" s="227"/>
    </row>
    <row r="56540" spans="3:3" ht="15.6" x14ac:dyDescent="0.3">
      <c r="C56540" s="227"/>
    </row>
    <row r="56541" spans="3:3" ht="15.6" x14ac:dyDescent="0.3">
      <c r="C56541" s="227"/>
    </row>
    <row r="56542" spans="3:3" ht="15.6" x14ac:dyDescent="0.3">
      <c r="C56542" s="227"/>
    </row>
    <row r="56543" spans="3:3" ht="15.6" x14ac:dyDescent="0.3">
      <c r="C56543" s="227"/>
    </row>
    <row r="56544" spans="3:3" ht="15.6" x14ac:dyDescent="0.3">
      <c r="C56544" s="227"/>
    </row>
    <row r="56545" spans="3:3" ht="15.6" x14ac:dyDescent="0.3">
      <c r="C56545" s="227"/>
    </row>
    <row r="56546" spans="3:3" ht="15.6" x14ac:dyDescent="0.3">
      <c r="C56546" s="227"/>
    </row>
    <row r="56547" spans="3:3" ht="15.6" x14ac:dyDescent="0.3">
      <c r="C56547" s="227"/>
    </row>
    <row r="56548" spans="3:3" ht="15.6" x14ac:dyDescent="0.3">
      <c r="C56548" s="227"/>
    </row>
    <row r="56549" spans="3:3" ht="15.6" x14ac:dyDescent="0.3">
      <c r="C56549" s="227"/>
    </row>
    <row r="56550" spans="3:3" ht="15.6" x14ac:dyDescent="0.3">
      <c r="C56550" s="227"/>
    </row>
    <row r="56551" spans="3:3" ht="15.6" x14ac:dyDescent="0.3">
      <c r="C56551" s="227"/>
    </row>
    <row r="56552" spans="3:3" ht="15.6" x14ac:dyDescent="0.3">
      <c r="C56552" s="227"/>
    </row>
    <row r="56553" spans="3:3" ht="15.6" x14ac:dyDescent="0.3">
      <c r="C56553" s="227"/>
    </row>
    <row r="56554" spans="3:3" ht="15.6" x14ac:dyDescent="0.3">
      <c r="C56554" s="227"/>
    </row>
    <row r="56555" spans="3:3" ht="15.6" x14ac:dyDescent="0.3">
      <c r="C56555" s="227"/>
    </row>
    <row r="56556" spans="3:3" ht="15.6" x14ac:dyDescent="0.3">
      <c r="C56556" s="227"/>
    </row>
    <row r="56557" spans="3:3" ht="15.6" x14ac:dyDescent="0.3">
      <c r="C56557" s="227"/>
    </row>
    <row r="56558" spans="3:3" ht="15.6" x14ac:dyDescent="0.3">
      <c r="C56558" s="227"/>
    </row>
    <row r="56559" spans="3:3" ht="15.6" x14ac:dyDescent="0.3">
      <c r="C56559" s="227"/>
    </row>
    <row r="56560" spans="3:3" ht="15.6" x14ac:dyDescent="0.3">
      <c r="C56560" s="227"/>
    </row>
    <row r="56561" spans="3:3" ht="15.6" x14ac:dyDescent="0.3">
      <c r="C56561" s="227"/>
    </row>
    <row r="56562" spans="3:3" ht="15.6" x14ac:dyDescent="0.3">
      <c r="C56562" s="227"/>
    </row>
    <row r="56563" spans="3:3" ht="15.6" x14ac:dyDescent="0.3">
      <c r="C56563" s="227"/>
    </row>
    <row r="56564" spans="3:3" ht="15.6" x14ac:dyDescent="0.3">
      <c r="C56564" s="227"/>
    </row>
    <row r="56565" spans="3:3" ht="15.6" x14ac:dyDescent="0.3">
      <c r="C56565" s="227"/>
    </row>
    <row r="56566" spans="3:3" ht="15.6" x14ac:dyDescent="0.3">
      <c r="C56566" s="227"/>
    </row>
    <row r="56567" spans="3:3" ht="15.6" x14ac:dyDescent="0.3">
      <c r="C56567" s="227"/>
    </row>
    <row r="56568" spans="3:3" ht="15.6" x14ac:dyDescent="0.3">
      <c r="C56568" s="227"/>
    </row>
    <row r="56569" spans="3:3" ht="15.6" x14ac:dyDescent="0.3">
      <c r="C56569" s="227"/>
    </row>
    <row r="56570" spans="3:3" ht="15.6" x14ac:dyDescent="0.3">
      <c r="C56570" s="227"/>
    </row>
    <row r="56571" spans="3:3" ht="15.6" x14ac:dyDescent="0.3">
      <c r="C56571" s="227"/>
    </row>
    <row r="56572" spans="3:3" ht="15.6" x14ac:dyDescent="0.3">
      <c r="C56572" s="227"/>
    </row>
    <row r="56573" spans="3:3" ht="15.6" x14ac:dyDescent="0.3">
      <c r="C56573" s="227"/>
    </row>
    <row r="56574" spans="3:3" ht="15.6" x14ac:dyDescent="0.3">
      <c r="C56574" s="227"/>
    </row>
    <row r="56575" spans="3:3" ht="15.6" x14ac:dyDescent="0.3">
      <c r="C56575" s="227"/>
    </row>
    <row r="56576" spans="3:3" ht="15.6" x14ac:dyDescent="0.3">
      <c r="C56576" s="227"/>
    </row>
    <row r="56577" spans="3:3" ht="15.6" x14ac:dyDescent="0.3">
      <c r="C56577" s="227"/>
    </row>
    <row r="56578" spans="3:3" ht="15.6" x14ac:dyDescent="0.3">
      <c r="C56578" s="227"/>
    </row>
    <row r="56579" spans="3:3" ht="15.6" x14ac:dyDescent="0.3">
      <c r="C56579" s="227"/>
    </row>
    <row r="56580" spans="3:3" ht="15.6" x14ac:dyDescent="0.3">
      <c r="C56580" s="227"/>
    </row>
    <row r="56581" spans="3:3" ht="15.6" x14ac:dyDescent="0.3">
      <c r="C56581" s="227"/>
    </row>
    <row r="56582" spans="3:3" ht="15.6" x14ac:dyDescent="0.3">
      <c r="C56582" s="227"/>
    </row>
    <row r="56583" spans="3:3" ht="15.6" x14ac:dyDescent="0.3">
      <c r="C56583" s="227"/>
    </row>
    <row r="56584" spans="3:3" ht="15.6" x14ac:dyDescent="0.3">
      <c r="C56584" s="227"/>
    </row>
    <row r="56585" spans="3:3" ht="15.6" x14ac:dyDescent="0.3">
      <c r="C56585" s="227"/>
    </row>
    <row r="56586" spans="3:3" ht="15.6" x14ac:dyDescent="0.3">
      <c r="C56586" s="227"/>
    </row>
    <row r="56587" spans="3:3" ht="15.6" x14ac:dyDescent="0.3">
      <c r="C56587" s="227"/>
    </row>
    <row r="56588" spans="3:3" ht="15.6" x14ac:dyDescent="0.3">
      <c r="C56588" s="227"/>
    </row>
    <row r="56589" spans="3:3" ht="15.6" x14ac:dyDescent="0.3">
      <c r="C56589" s="227"/>
    </row>
    <row r="56590" spans="3:3" ht="15.6" x14ac:dyDescent="0.3">
      <c r="C56590" s="227"/>
    </row>
    <row r="56591" spans="3:3" ht="15.6" x14ac:dyDescent="0.3">
      <c r="C56591" s="227"/>
    </row>
    <row r="56592" spans="3:3" ht="15.6" x14ac:dyDescent="0.3">
      <c r="C56592" s="227"/>
    </row>
    <row r="56593" spans="3:3" ht="15.6" x14ac:dyDescent="0.3">
      <c r="C56593" s="227"/>
    </row>
    <row r="56594" spans="3:3" ht="15.6" x14ac:dyDescent="0.3">
      <c r="C56594" s="227"/>
    </row>
    <row r="56595" spans="3:3" ht="15.6" x14ac:dyDescent="0.3">
      <c r="C56595" s="227"/>
    </row>
    <row r="56596" spans="3:3" ht="15.6" x14ac:dyDescent="0.3">
      <c r="C56596" s="227"/>
    </row>
    <row r="56597" spans="3:3" ht="15.6" x14ac:dyDescent="0.3">
      <c r="C56597" s="227"/>
    </row>
    <row r="56598" spans="3:3" ht="15.6" x14ac:dyDescent="0.3">
      <c r="C56598" s="227"/>
    </row>
    <row r="56599" spans="3:3" ht="15.6" x14ac:dyDescent="0.3">
      <c r="C56599" s="227"/>
    </row>
    <row r="56600" spans="3:3" ht="15.6" x14ac:dyDescent="0.3">
      <c r="C56600" s="227"/>
    </row>
    <row r="56601" spans="3:3" ht="15.6" x14ac:dyDescent="0.3">
      <c r="C56601" s="227"/>
    </row>
    <row r="56602" spans="3:3" ht="15.6" x14ac:dyDescent="0.3">
      <c r="C56602" s="227"/>
    </row>
    <row r="56603" spans="3:3" ht="15.6" x14ac:dyDescent="0.3">
      <c r="C56603" s="227"/>
    </row>
    <row r="56604" spans="3:3" ht="15.6" x14ac:dyDescent="0.3">
      <c r="C56604" s="227"/>
    </row>
    <row r="56605" spans="3:3" ht="15.6" x14ac:dyDescent="0.3">
      <c r="C56605" s="227"/>
    </row>
    <row r="56606" spans="3:3" ht="15.6" x14ac:dyDescent="0.3">
      <c r="C56606" s="227"/>
    </row>
    <row r="56607" spans="3:3" ht="15.6" x14ac:dyDescent="0.3">
      <c r="C56607" s="227"/>
    </row>
    <row r="56608" spans="3:3" ht="15.6" x14ac:dyDescent="0.3">
      <c r="C56608" s="227"/>
    </row>
    <row r="56609" spans="3:3" ht="15.6" x14ac:dyDescent="0.3">
      <c r="C56609" s="227"/>
    </row>
    <row r="56610" spans="3:3" ht="15.6" x14ac:dyDescent="0.3">
      <c r="C56610" s="227"/>
    </row>
    <row r="56611" spans="3:3" ht="15.6" x14ac:dyDescent="0.3">
      <c r="C56611" s="227"/>
    </row>
    <row r="56612" spans="3:3" ht="15.6" x14ac:dyDescent="0.3">
      <c r="C56612" s="227"/>
    </row>
    <row r="56613" spans="3:3" ht="15.6" x14ac:dyDescent="0.3">
      <c r="C56613" s="227"/>
    </row>
    <row r="56614" spans="3:3" ht="15.6" x14ac:dyDescent="0.3">
      <c r="C56614" s="227"/>
    </row>
    <row r="56615" spans="3:3" ht="15.6" x14ac:dyDescent="0.3">
      <c r="C56615" s="227"/>
    </row>
    <row r="56616" spans="3:3" ht="15.6" x14ac:dyDescent="0.3">
      <c r="C56616" s="227"/>
    </row>
    <row r="56617" spans="3:3" ht="15.6" x14ac:dyDescent="0.3">
      <c r="C56617" s="227"/>
    </row>
    <row r="56618" spans="3:3" ht="15.6" x14ac:dyDescent="0.3">
      <c r="C56618" s="227"/>
    </row>
    <row r="56619" spans="3:3" ht="15.6" x14ac:dyDescent="0.3">
      <c r="C56619" s="227"/>
    </row>
    <row r="56620" spans="3:3" ht="15.6" x14ac:dyDescent="0.3">
      <c r="C56620" s="227"/>
    </row>
    <row r="56621" spans="3:3" ht="15.6" x14ac:dyDescent="0.3">
      <c r="C56621" s="227"/>
    </row>
    <row r="56622" spans="3:3" ht="15.6" x14ac:dyDescent="0.3">
      <c r="C56622" s="227"/>
    </row>
    <row r="56623" spans="3:3" ht="15.6" x14ac:dyDescent="0.3">
      <c r="C56623" s="227"/>
    </row>
    <row r="56624" spans="3:3" ht="15.6" x14ac:dyDescent="0.3">
      <c r="C56624" s="227"/>
    </row>
    <row r="56625" spans="3:3" ht="15.6" x14ac:dyDescent="0.3">
      <c r="C56625" s="227"/>
    </row>
    <row r="56626" spans="3:3" ht="15.6" x14ac:dyDescent="0.3">
      <c r="C56626" s="227"/>
    </row>
    <row r="56627" spans="3:3" ht="15.6" x14ac:dyDescent="0.3">
      <c r="C56627" s="227"/>
    </row>
    <row r="56628" spans="3:3" ht="15.6" x14ac:dyDescent="0.3">
      <c r="C56628" s="227"/>
    </row>
    <row r="56629" spans="3:3" ht="15.6" x14ac:dyDescent="0.3">
      <c r="C56629" s="227"/>
    </row>
    <row r="56630" spans="3:3" ht="15.6" x14ac:dyDescent="0.3">
      <c r="C56630" s="227"/>
    </row>
    <row r="56631" spans="3:3" ht="15.6" x14ac:dyDescent="0.3">
      <c r="C56631" s="227"/>
    </row>
    <row r="56632" spans="3:3" ht="15.6" x14ac:dyDescent="0.3">
      <c r="C56632" s="227"/>
    </row>
    <row r="56633" spans="3:3" ht="15.6" x14ac:dyDescent="0.3">
      <c r="C56633" s="227"/>
    </row>
    <row r="56634" spans="3:3" ht="15.6" x14ac:dyDescent="0.3">
      <c r="C56634" s="227"/>
    </row>
    <row r="56635" spans="3:3" ht="15.6" x14ac:dyDescent="0.3">
      <c r="C56635" s="227"/>
    </row>
    <row r="56636" spans="3:3" ht="15.6" x14ac:dyDescent="0.3">
      <c r="C56636" s="227"/>
    </row>
    <row r="56637" spans="3:3" ht="15.6" x14ac:dyDescent="0.3">
      <c r="C56637" s="227"/>
    </row>
    <row r="56638" spans="3:3" ht="15.6" x14ac:dyDescent="0.3">
      <c r="C56638" s="227"/>
    </row>
    <row r="56639" spans="3:3" ht="15.6" x14ac:dyDescent="0.3">
      <c r="C56639" s="227"/>
    </row>
    <row r="56640" spans="3:3" ht="15.6" x14ac:dyDescent="0.3">
      <c r="C56640" s="227"/>
    </row>
    <row r="56641" spans="3:3" ht="15.6" x14ac:dyDescent="0.3">
      <c r="C56641" s="227"/>
    </row>
    <row r="56642" spans="3:3" ht="15.6" x14ac:dyDescent="0.3">
      <c r="C56642" s="227"/>
    </row>
    <row r="56643" spans="3:3" ht="15.6" x14ac:dyDescent="0.3">
      <c r="C56643" s="227"/>
    </row>
    <row r="56644" spans="3:3" ht="15.6" x14ac:dyDescent="0.3">
      <c r="C56644" s="227"/>
    </row>
    <row r="56645" spans="3:3" ht="15.6" x14ac:dyDescent="0.3">
      <c r="C56645" s="227"/>
    </row>
    <row r="56646" spans="3:3" ht="15.6" x14ac:dyDescent="0.3">
      <c r="C56646" s="227"/>
    </row>
    <row r="56647" spans="3:3" ht="15.6" x14ac:dyDescent="0.3">
      <c r="C56647" s="227"/>
    </row>
    <row r="56648" spans="3:3" ht="15.6" x14ac:dyDescent="0.3">
      <c r="C56648" s="227"/>
    </row>
    <row r="56649" spans="3:3" ht="15.6" x14ac:dyDescent="0.3">
      <c r="C56649" s="227"/>
    </row>
    <row r="56650" spans="3:3" ht="15.6" x14ac:dyDescent="0.3">
      <c r="C56650" s="227"/>
    </row>
    <row r="56651" spans="3:3" ht="15.6" x14ac:dyDescent="0.3">
      <c r="C56651" s="227"/>
    </row>
    <row r="56652" spans="3:3" ht="15.6" x14ac:dyDescent="0.3">
      <c r="C56652" s="227"/>
    </row>
    <row r="56653" spans="3:3" ht="15.6" x14ac:dyDescent="0.3">
      <c r="C56653" s="227"/>
    </row>
    <row r="56654" spans="3:3" ht="15.6" x14ac:dyDescent="0.3">
      <c r="C56654" s="227"/>
    </row>
    <row r="56655" spans="3:3" ht="15.6" x14ac:dyDescent="0.3">
      <c r="C56655" s="227"/>
    </row>
    <row r="56656" spans="3:3" ht="15.6" x14ac:dyDescent="0.3">
      <c r="C56656" s="227"/>
    </row>
    <row r="56657" spans="3:3" ht="15.6" x14ac:dyDescent="0.3">
      <c r="C56657" s="227"/>
    </row>
    <row r="56658" spans="3:3" ht="15.6" x14ac:dyDescent="0.3">
      <c r="C56658" s="227"/>
    </row>
    <row r="56659" spans="3:3" ht="15.6" x14ac:dyDescent="0.3">
      <c r="C56659" s="227"/>
    </row>
    <row r="56660" spans="3:3" ht="15.6" x14ac:dyDescent="0.3">
      <c r="C56660" s="227"/>
    </row>
    <row r="56661" spans="3:3" ht="15.6" x14ac:dyDescent="0.3">
      <c r="C56661" s="227"/>
    </row>
    <row r="56662" spans="3:3" ht="15.6" x14ac:dyDescent="0.3">
      <c r="C56662" s="227"/>
    </row>
    <row r="56663" spans="3:3" ht="15.6" x14ac:dyDescent="0.3">
      <c r="C56663" s="227"/>
    </row>
    <row r="56664" spans="3:3" ht="15.6" x14ac:dyDescent="0.3">
      <c r="C56664" s="227"/>
    </row>
    <row r="56665" spans="3:3" ht="15.6" x14ac:dyDescent="0.3">
      <c r="C56665" s="227"/>
    </row>
    <row r="56666" spans="3:3" ht="15.6" x14ac:dyDescent="0.3">
      <c r="C56666" s="227"/>
    </row>
    <row r="56667" spans="3:3" ht="15.6" x14ac:dyDescent="0.3">
      <c r="C56667" s="227"/>
    </row>
    <row r="56668" spans="3:3" ht="15.6" x14ac:dyDescent="0.3">
      <c r="C56668" s="227"/>
    </row>
    <row r="56669" spans="3:3" ht="15.6" x14ac:dyDescent="0.3">
      <c r="C56669" s="227"/>
    </row>
    <row r="56670" spans="3:3" ht="15.6" x14ac:dyDescent="0.3">
      <c r="C56670" s="227"/>
    </row>
    <row r="56671" spans="3:3" ht="15.6" x14ac:dyDescent="0.3">
      <c r="C56671" s="227"/>
    </row>
    <row r="56672" spans="3:3" ht="15.6" x14ac:dyDescent="0.3">
      <c r="C56672" s="227"/>
    </row>
    <row r="56673" spans="3:3" ht="15.6" x14ac:dyDescent="0.3">
      <c r="C56673" s="227"/>
    </row>
    <row r="56674" spans="3:3" ht="15.6" x14ac:dyDescent="0.3">
      <c r="C56674" s="227"/>
    </row>
    <row r="56675" spans="3:3" ht="15.6" x14ac:dyDescent="0.3">
      <c r="C56675" s="227"/>
    </row>
    <row r="56676" spans="3:3" ht="15.6" x14ac:dyDescent="0.3">
      <c r="C56676" s="227"/>
    </row>
    <row r="56677" spans="3:3" ht="15.6" x14ac:dyDescent="0.3">
      <c r="C56677" s="227"/>
    </row>
    <row r="56678" spans="3:3" ht="15.6" x14ac:dyDescent="0.3">
      <c r="C56678" s="227"/>
    </row>
    <row r="56679" spans="3:3" ht="15.6" x14ac:dyDescent="0.3">
      <c r="C56679" s="227"/>
    </row>
    <row r="56680" spans="3:3" ht="15.6" x14ac:dyDescent="0.3">
      <c r="C56680" s="227"/>
    </row>
    <row r="56681" spans="3:3" ht="15.6" x14ac:dyDescent="0.3">
      <c r="C56681" s="227"/>
    </row>
    <row r="56682" spans="3:3" ht="15.6" x14ac:dyDescent="0.3">
      <c r="C56682" s="227"/>
    </row>
    <row r="56683" spans="3:3" ht="15.6" x14ac:dyDescent="0.3">
      <c r="C56683" s="227"/>
    </row>
    <row r="56684" spans="3:3" ht="15.6" x14ac:dyDescent="0.3">
      <c r="C56684" s="227"/>
    </row>
    <row r="56685" spans="3:3" ht="15.6" x14ac:dyDescent="0.3">
      <c r="C56685" s="227"/>
    </row>
    <row r="56686" spans="3:3" ht="15.6" x14ac:dyDescent="0.3">
      <c r="C56686" s="227"/>
    </row>
    <row r="56687" spans="3:3" ht="15.6" x14ac:dyDescent="0.3">
      <c r="C56687" s="227"/>
    </row>
    <row r="56688" spans="3:3" ht="15.6" x14ac:dyDescent="0.3">
      <c r="C56688" s="227"/>
    </row>
    <row r="56689" spans="3:3" ht="15.6" x14ac:dyDescent="0.3">
      <c r="C56689" s="227"/>
    </row>
    <row r="56690" spans="3:3" ht="15.6" x14ac:dyDescent="0.3">
      <c r="C56690" s="227"/>
    </row>
    <row r="56691" spans="3:3" ht="15.6" x14ac:dyDescent="0.3">
      <c r="C56691" s="227"/>
    </row>
    <row r="56692" spans="3:3" ht="15.6" x14ac:dyDescent="0.3">
      <c r="C56692" s="227"/>
    </row>
    <row r="56693" spans="3:3" ht="15.6" x14ac:dyDescent="0.3">
      <c r="C56693" s="227"/>
    </row>
    <row r="56694" spans="3:3" ht="15.6" x14ac:dyDescent="0.3">
      <c r="C56694" s="227"/>
    </row>
    <row r="56695" spans="3:3" ht="15.6" x14ac:dyDescent="0.3">
      <c r="C56695" s="227"/>
    </row>
    <row r="56696" spans="3:3" ht="15.6" x14ac:dyDescent="0.3">
      <c r="C56696" s="227"/>
    </row>
    <row r="56697" spans="3:3" ht="15.6" x14ac:dyDescent="0.3">
      <c r="C56697" s="227"/>
    </row>
    <row r="56698" spans="3:3" ht="15.6" x14ac:dyDescent="0.3">
      <c r="C56698" s="227"/>
    </row>
    <row r="56699" spans="3:3" ht="15.6" x14ac:dyDescent="0.3">
      <c r="C56699" s="227"/>
    </row>
    <row r="56700" spans="3:3" ht="15.6" x14ac:dyDescent="0.3">
      <c r="C56700" s="227"/>
    </row>
    <row r="56701" spans="3:3" ht="15.6" x14ac:dyDescent="0.3">
      <c r="C56701" s="227"/>
    </row>
    <row r="56702" spans="3:3" ht="15.6" x14ac:dyDescent="0.3">
      <c r="C56702" s="227"/>
    </row>
    <row r="56703" spans="3:3" ht="15.6" x14ac:dyDescent="0.3">
      <c r="C56703" s="227"/>
    </row>
    <row r="56704" spans="3:3" ht="15.6" x14ac:dyDescent="0.3">
      <c r="C56704" s="227"/>
    </row>
    <row r="56705" spans="3:3" ht="15.6" x14ac:dyDescent="0.3">
      <c r="C56705" s="227"/>
    </row>
    <row r="56706" spans="3:3" ht="15.6" x14ac:dyDescent="0.3">
      <c r="C56706" s="227"/>
    </row>
    <row r="56707" spans="3:3" ht="15.6" x14ac:dyDescent="0.3">
      <c r="C56707" s="227"/>
    </row>
    <row r="56708" spans="3:3" ht="15.6" x14ac:dyDescent="0.3">
      <c r="C56708" s="227"/>
    </row>
    <row r="56709" spans="3:3" ht="15.6" x14ac:dyDescent="0.3">
      <c r="C56709" s="227"/>
    </row>
    <row r="56710" spans="3:3" ht="15.6" x14ac:dyDescent="0.3">
      <c r="C56710" s="227"/>
    </row>
    <row r="56711" spans="3:3" ht="15.6" x14ac:dyDescent="0.3">
      <c r="C56711" s="227"/>
    </row>
    <row r="56712" spans="3:3" ht="15.6" x14ac:dyDescent="0.3">
      <c r="C56712" s="227"/>
    </row>
    <row r="56713" spans="3:3" ht="15.6" x14ac:dyDescent="0.3">
      <c r="C56713" s="227"/>
    </row>
    <row r="56714" spans="3:3" ht="15.6" x14ac:dyDescent="0.3">
      <c r="C56714" s="227"/>
    </row>
    <row r="56715" spans="3:3" ht="15.6" x14ac:dyDescent="0.3">
      <c r="C56715" s="227"/>
    </row>
    <row r="56716" spans="3:3" ht="15.6" x14ac:dyDescent="0.3">
      <c r="C56716" s="227"/>
    </row>
    <row r="56717" spans="3:3" ht="15.6" x14ac:dyDescent="0.3">
      <c r="C56717" s="227"/>
    </row>
    <row r="56718" spans="3:3" ht="15.6" x14ac:dyDescent="0.3">
      <c r="C56718" s="227"/>
    </row>
    <row r="56719" spans="3:3" ht="15.6" x14ac:dyDescent="0.3">
      <c r="C56719" s="227"/>
    </row>
    <row r="56720" spans="3:3" ht="15.6" x14ac:dyDescent="0.3">
      <c r="C56720" s="227"/>
    </row>
    <row r="56721" spans="3:3" ht="15.6" x14ac:dyDescent="0.3">
      <c r="C56721" s="227"/>
    </row>
    <row r="56722" spans="3:3" ht="15.6" x14ac:dyDescent="0.3">
      <c r="C56722" s="227"/>
    </row>
    <row r="56723" spans="3:3" ht="15.6" x14ac:dyDescent="0.3">
      <c r="C56723" s="227"/>
    </row>
    <row r="56724" spans="3:3" ht="15.6" x14ac:dyDescent="0.3">
      <c r="C56724" s="227"/>
    </row>
    <row r="56725" spans="3:3" ht="15.6" x14ac:dyDescent="0.3">
      <c r="C56725" s="227"/>
    </row>
    <row r="56726" spans="3:3" ht="15.6" x14ac:dyDescent="0.3">
      <c r="C56726" s="227"/>
    </row>
    <row r="56727" spans="3:3" ht="15.6" x14ac:dyDescent="0.3">
      <c r="C56727" s="227"/>
    </row>
    <row r="56728" spans="3:3" ht="15.6" x14ac:dyDescent="0.3">
      <c r="C56728" s="227"/>
    </row>
    <row r="56729" spans="3:3" ht="15.6" x14ac:dyDescent="0.3">
      <c r="C56729" s="227"/>
    </row>
    <row r="56730" spans="3:3" ht="15.6" x14ac:dyDescent="0.3">
      <c r="C56730" s="227"/>
    </row>
    <row r="56731" spans="3:3" ht="15.6" x14ac:dyDescent="0.3">
      <c r="C56731" s="227"/>
    </row>
    <row r="56732" spans="3:3" ht="15.6" x14ac:dyDescent="0.3">
      <c r="C56732" s="227"/>
    </row>
    <row r="56733" spans="3:3" ht="15.6" x14ac:dyDescent="0.3">
      <c r="C56733" s="227"/>
    </row>
    <row r="56734" spans="3:3" ht="15.6" x14ac:dyDescent="0.3">
      <c r="C56734" s="227"/>
    </row>
    <row r="56735" spans="3:3" ht="15.6" x14ac:dyDescent="0.3">
      <c r="C56735" s="227"/>
    </row>
    <row r="56736" spans="3:3" ht="15.6" x14ac:dyDescent="0.3">
      <c r="C56736" s="227"/>
    </row>
    <row r="56737" spans="3:3" ht="15.6" x14ac:dyDescent="0.3">
      <c r="C56737" s="227"/>
    </row>
    <row r="56738" spans="3:3" ht="15.6" x14ac:dyDescent="0.3">
      <c r="C56738" s="227"/>
    </row>
    <row r="56739" spans="3:3" ht="15.6" x14ac:dyDescent="0.3">
      <c r="C56739" s="227"/>
    </row>
    <row r="56740" spans="3:3" ht="15.6" x14ac:dyDescent="0.3">
      <c r="C56740" s="227"/>
    </row>
    <row r="56741" spans="3:3" ht="15.6" x14ac:dyDescent="0.3">
      <c r="C56741" s="227"/>
    </row>
    <row r="56742" spans="3:3" ht="15.6" x14ac:dyDescent="0.3">
      <c r="C56742" s="227"/>
    </row>
    <row r="56743" spans="3:3" ht="15.6" x14ac:dyDescent="0.3">
      <c r="C56743" s="227"/>
    </row>
    <row r="56744" spans="3:3" ht="15.6" x14ac:dyDescent="0.3">
      <c r="C56744" s="227"/>
    </row>
    <row r="56745" spans="3:3" ht="15.6" x14ac:dyDescent="0.3">
      <c r="C56745" s="227"/>
    </row>
    <row r="56746" spans="3:3" ht="15.6" x14ac:dyDescent="0.3">
      <c r="C56746" s="227"/>
    </row>
    <row r="56747" spans="3:3" ht="15.6" x14ac:dyDescent="0.3">
      <c r="C56747" s="227"/>
    </row>
    <row r="56748" spans="3:3" ht="15.6" x14ac:dyDescent="0.3">
      <c r="C56748" s="227"/>
    </row>
    <row r="56749" spans="3:3" ht="15.6" x14ac:dyDescent="0.3">
      <c r="C56749" s="227"/>
    </row>
    <row r="56750" spans="3:3" ht="15.6" x14ac:dyDescent="0.3">
      <c r="C56750" s="227"/>
    </row>
    <row r="56751" spans="3:3" ht="15.6" x14ac:dyDescent="0.3">
      <c r="C56751" s="227"/>
    </row>
    <row r="56752" spans="3:3" ht="15.6" x14ac:dyDescent="0.3">
      <c r="C56752" s="227"/>
    </row>
    <row r="56753" spans="3:3" ht="15.6" x14ac:dyDescent="0.3">
      <c r="C56753" s="227"/>
    </row>
    <row r="56754" spans="3:3" ht="15.6" x14ac:dyDescent="0.3">
      <c r="C56754" s="227"/>
    </row>
    <row r="56755" spans="3:3" ht="15.6" x14ac:dyDescent="0.3">
      <c r="C56755" s="227"/>
    </row>
    <row r="56756" spans="3:3" ht="15.6" x14ac:dyDescent="0.3">
      <c r="C56756" s="227"/>
    </row>
    <row r="56757" spans="3:3" ht="15.6" x14ac:dyDescent="0.3">
      <c r="C56757" s="227"/>
    </row>
    <row r="56758" spans="3:3" ht="15.6" x14ac:dyDescent="0.3">
      <c r="C56758" s="227"/>
    </row>
    <row r="56759" spans="3:3" ht="15.6" x14ac:dyDescent="0.3">
      <c r="C56759" s="227"/>
    </row>
    <row r="56760" spans="3:3" ht="15.6" x14ac:dyDescent="0.3">
      <c r="C56760" s="227"/>
    </row>
    <row r="56761" spans="3:3" ht="15.6" x14ac:dyDescent="0.3">
      <c r="C56761" s="227"/>
    </row>
    <row r="56762" spans="3:3" ht="15.6" x14ac:dyDescent="0.3">
      <c r="C56762" s="227"/>
    </row>
    <row r="56763" spans="3:3" ht="15.6" x14ac:dyDescent="0.3">
      <c r="C56763" s="227"/>
    </row>
    <row r="56764" spans="3:3" ht="15.6" x14ac:dyDescent="0.3">
      <c r="C56764" s="227"/>
    </row>
    <row r="56765" spans="3:3" ht="15.6" x14ac:dyDescent="0.3">
      <c r="C56765" s="227"/>
    </row>
    <row r="56766" spans="3:3" ht="15.6" x14ac:dyDescent="0.3">
      <c r="C56766" s="227"/>
    </row>
    <row r="56767" spans="3:3" ht="15.6" x14ac:dyDescent="0.3">
      <c r="C56767" s="227"/>
    </row>
    <row r="56768" spans="3:3" ht="15.6" x14ac:dyDescent="0.3">
      <c r="C56768" s="227"/>
    </row>
    <row r="56769" spans="3:3" ht="15.6" x14ac:dyDescent="0.3">
      <c r="C56769" s="227"/>
    </row>
    <row r="56770" spans="3:3" ht="15.6" x14ac:dyDescent="0.3">
      <c r="C56770" s="227"/>
    </row>
    <row r="56771" spans="3:3" ht="15.6" x14ac:dyDescent="0.3">
      <c r="C56771" s="227"/>
    </row>
    <row r="56772" spans="3:3" ht="15.6" x14ac:dyDescent="0.3">
      <c r="C56772" s="227"/>
    </row>
    <row r="56773" spans="3:3" ht="15.6" x14ac:dyDescent="0.3">
      <c r="C56773" s="227"/>
    </row>
    <row r="56774" spans="3:3" ht="15.6" x14ac:dyDescent="0.3">
      <c r="C56774" s="227"/>
    </row>
    <row r="56775" spans="3:3" ht="15.6" x14ac:dyDescent="0.3">
      <c r="C56775" s="227"/>
    </row>
    <row r="56776" spans="3:3" ht="15.6" x14ac:dyDescent="0.3">
      <c r="C56776" s="227"/>
    </row>
    <row r="56777" spans="3:3" ht="15.6" x14ac:dyDescent="0.3">
      <c r="C56777" s="227"/>
    </row>
    <row r="56778" spans="3:3" ht="15.6" x14ac:dyDescent="0.3">
      <c r="C56778" s="227"/>
    </row>
    <row r="56779" spans="3:3" ht="15.6" x14ac:dyDescent="0.3">
      <c r="C56779" s="227"/>
    </row>
    <row r="56780" spans="3:3" ht="15.6" x14ac:dyDescent="0.3">
      <c r="C56780" s="227"/>
    </row>
    <row r="56781" spans="3:3" ht="15.6" x14ac:dyDescent="0.3">
      <c r="C56781" s="227"/>
    </row>
    <row r="56782" spans="3:3" ht="15.6" x14ac:dyDescent="0.3">
      <c r="C56782" s="227"/>
    </row>
    <row r="56783" spans="3:3" ht="15.6" x14ac:dyDescent="0.3">
      <c r="C56783" s="227"/>
    </row>
    <row r="56784" spans="3:3" ht="15.6" x14ac:dyDescent="0.3">
      <c r="C56784" s="227"/>
    </row>
    <row r="56785" spans="3:3" ht="15.6" x14ac:dyDescent="0.3">
      <c r="C56785" s="227"/>
    </row>
    <row r="56786" spans="3:3" ht="15.6" x14ac:dyDescent="0.3">
      <c r="C56786" s="227"/>
    </row>
    <row r="56787" spans="3:3" ht="15.6" x14ac:dyDescent="0.3">
      <c r="C56787" s="227"/>
    </row>
    <row r="56788" spans="3:3" ht="15.6" x14ac:dyDescent="0.3">
      <c r="C56788" s="227"/>
    </row>
    <row r="56789" spans="3:3" ht="15.6" x14ac:dyDescent="0.3">
      <c r="C56789" s="227"/>
    </row>
    <row r="56790" spans="3:3" ht="15.6" x14ac:dyDescent="0.3">
      <c r="C56790" s="227"/>
    </row>
    <row r="56791" spans="3:3" ht="15.6" x14ac:dyDescent="0.3">
      <c r="C56791" s="227"/>
    </row>
    <row r="56792" spans="3:3" ht="15.6" x14ac:dyDescent="0.3">
      <c r="C56792" s="227"/>
    </row>
    <row r="56793" spans="3:3" ht="15.6" x14ac:dyDescent="0.3">
      <c r="C56793" s="227"/>
    </row>
    <row r="56794" spans="3:3" ht="15.6" x14ac:dyDescent="0.3">
      <c r="C56794" s="227"/>
    </row>
    <row r="56795" spans="3:3" ht="15.6" x14ac:dyDescent="0.3">
      <c r="C56795" s="227"/>
    </row>
    <row r="56796" spans="3:3" ht="15.6" x14ac:dyDescent="0.3">
      <c r="C56796" s="227"/>
    </row>
    <row r="56797" spans="3:3" ht="15.6" x14ac:dyDescent="0.3">
      <c r="C56797" s="227"/>
    </row>
    <row r="56798" spans="3:3" ht="15.6" x14ac:dyDescent="0.3">
      <c r="C56798" s="227"/>
    </row>
    <row r="56799" spans="3:3" ht="15.6" x14ac:dyDescent="0.3">
      <c r="C56799" s="227"/>
    </row>
    <row r="56800" spans="3:3" ht="15.6" x14ac:dyDescent="0.3">
      <c r="C56800" s="227"/>
    </row>
    <row r="56801" spans="3:3" ht="15.6" x14ac:dyDescent="0.3">
      <c r="C56801" s="227"/>
    </row>
    <row r="56802" spans="3:3" ht="15.6" x14ac:dyDescent="0.3">
      <c r="C56802" s="227"/>
    </row>
    <row r="56803" spans="3:3" ht="15.6" x14ac:dyDescent="0.3">
      <c r="C56803" s="227"/>
    </row>
    <row r="56804" spans="3:3" ht="15.6" x14ac:dyDescent="0.3">
      <c r="C56804" s="227"/>
    </row>
    <row r="56805" spans="3:3" ht="15.6" x14ac:dyDescent="0.3">
      <c r="C56805" s="227"/>
    </row>
    <row r="56806" spans="3:3" ht="15.6" x14ac:dyDescent="0.3">
      <c r="C56806" s="227"/>
    </row>
    <row r="56807" spans="3:3" ht="15.6" x14ac:dyDescent="0.3">
      <c r="C56807" s="227"/>
    </row>
    <row r="56808" spans="3:3" ht="15.6" x14ac:dyDescent="0.3">
      <c r="C56808" s="227"/>
    </row>
    <row r="56809" spans="3:3" ht="15.6" x14ac:dyDescent="0.3">
      <c r="C56809" s="227"/>
    </row>
    <row r="56810" spans="3:3" ht="15.6" x14ac:dyDescent="0.3">
      <c r="C56810" s="227"/>
    </row>
    <row r="56811" spans="3:3" ht="15.6" x14ac:dyDescent="0.3">
      <c r="C56811" s="227"/>
    </row>
    <row r="56812" spans="3:3" ht="15.6" x14ac:dyDescent="0.3">
      <c r="C56812" s="227"/>
    </row>
    <row r="56813" spans="3:3" ht="15.6" x14ac:dyDescent="0.3">
      <c r="C56813" s="227"/>
    </row>
    <row r="56814" spans="3:3" ht="15.6" x14ac:dyDescent="0.3">
      <c r="C56814" s="227"/>
    </row>
    <row r="56815" spans="3:3" ht="15.6" x14ac:dyDescent="0.3">
      <c r="C56815" s="227"/>
    </row>
    <row r="56816" spans="3:3" ht="15.6" x14ac:dyDescent="0.3">
      <c r="C56816" s="227"/>
    </row>
    <row r="56817" spans="3:3" ht="15.6" x14ac:dyDescent="0.3">
      <c r="C56817" s="227"/>
    </row>
    <row r="56818" spans="3:3" ht="15.6" x14ac:dyDescent="0.3">
      <c r="C56818" s="227"/>
    </row>
    <row r="56819" spans="3:3" ht="15.6" x14ac:dyDescent="0.3">
      <c r="C56819" s="227"/>
    </row>
    <row r="56820" spans="3:3" ht="15.6" x14ac:dyDescent="0.3">
      <c r="C56820" s="227"/>
    </row>
    <row r="56821" spans="3:3" ht="15.6" x14ac:dyDescent="0.3">
      <c r="C56821" s="227"/>
    </row>
    <row r="56822" spans="3:3" ht="15.6" x14ac:dyDescent="0.3">
      <c r="C56822" s="227"/>
    </row>
    <row r="56823" spans="3:3" ht="15.6" x14ac:dyDescent="0.3">
      <c r="C56823" s="227"/>
    </row>
    <row r="56824" spans="3:3" ht="15.6" x14ac:dyDescent="0.3">
      <c r="C56824" s="227"/>
    </row>
    <row r="56825" spans="3:3" ht="15.6" x14ac:dyDescent="0.3">
      <c r="C56825" s="227"/>
    </row>
    <row r="56826" spans="3:3" ht="15.6" x14ac:dyDescent="0.3">
      <c r="C56826" s="227"/>
    </row>
    <row r="56827" spans="3:3" ht="15.6" x14ac:dyDescent="0.3">
      <c r="C56827" s="227"/>
    </row>
    <row r="56828" spans="3:3" ht="15.6" x14ac:dyDescent="0.3">
      <c r="C56828" s="227"/>
    </row>
    <row r="56829" spans="3:3" ht="15.6" x14ac:dyDescent="0.3">
      <c r="C56829" s="227"/>
    </row>
    <row r="56830" spans="3:3" ht="15.6" x14ac:dyDescent="0.3">
      <c r="C56830" s="227"/>
    </row>
    <row r="56831" spans="3:3" ht="15.6" x14ac:dyDescent="0.3">
      <c r="C56831" s="227"/>
    </row>
    <row r="56832" spans="3:3" ht="15.6" x14ac:dyDescent="0.3">
      <c r="C56832" s="227"/>
    </row>
    <row r="56833" spans="3:3" ht="15.6" x14ac:dyDescent="0.3">
      <c r="C56833" s="227"/>
    </row>
    <row r="56834" spans="3:3" ht="15.6" x14ac:dyDescent="0.3">
      <c r="C56834" s="227"/>
    </row>
    <row r="56835" spans="3:3" ht="15.6" x14ac:dyDescent="0.3">
      <c r="C56835" s="227"/>
    </row>
    <row r="56836" spans="3:3" ht="15.6" x14ac:dyDescent="0.3">
      <c r="C56836" s="227"/>
    </row>
    <row r="56837" spans="3:3" ht="15.6" x14ac:dyDescent="0.3">
      <c r="C56837" s="227"/>
    </row>
    <row r="56838" spans="3:3" ht="15.6" x14ac:dyDescent="0.3">
      <c r="C56838" s="227"/>
    </row>
    <row r="56839" spans="3:3" ht="15.6" x14ac:dyDescent="0.3">
      <c r="C56839" s="227"/>
    </row>
    <row r="56840" spans="3:3" ht="15.6" x14ac:dyDescent="0.3">
      <c r="C56840" s="227"/>
    </row>
    <row r="56841" spans="3:3" ht="15.6" x14ac:dyDescent="0.3">
      <c r="C56841" s="227"/>
    </row>
    <row r="56842" spans="3:3" ht="15.6" x14ac:dyDescent="0.3">
      <c r="C56842" s="227"/>
    </row>
    <row r="56843" spans="3:3" ht="15.6" x14ac:dyDescent="0.3">
      <c r="C56843" s="227"/>
    </row>
    <row r="56844" spans="3:3" ht="15.6" x14ac:dyDescent="0.3">
      <c r="C56844" s="227"/>
    </row>
    <row r="56845" spans="3:3" ht="15.6" x14ac:dyDescent="0.3">
      <c r="C56845" s="227"/>
    </row>
    <row r="56846" spans="3:3" ht="15.6" x14ac:dyDescent="0.3">
      <c r="C56846" s="227"/>
    </row>
    <row r="56847" spans="3:3" ht="15.6" x14ac:dyDescent="0.3">
      <c r="C56847" s="227"/>
    </row>
    <row r="56848" spans="3:3" ht="15.6" x14ac:dyDescent="0.3">
      <c r="C56848" s="227"/>
    </row>
    <row r="56849" spans="3:3" ht="15.6" x14ac:dyDescent="0.3">
      <c r="C56849" s="227"/>
    </row>
    <row r="56850" spans="3:3" ht="15.6" x14ac:dyDescent="0.3">
      <c r="C56850" s="227"/>
    </row>
    <row r="56851" spans="3:3" ht="15.6" x14ac:dyDescent="0.3">
      <c r="C56851" s="227"/>
    </row>
    <row r="56852" spans="3:3" ht="15.6" x14ac:dyDescent="0.3">
      <c r="C56852" s="227"/>
    </row>
    <row r="56853" spans="3:3" ht="15.6" x14ac:dyDescent="0.3">
      <c r="C56853" s="227"/>
    </row>
    <row r="56854" spans="3:3" ht="15.6" x14ac:dyDescent="0.3">
      <c r="C56854" s="227"/>
    </row>
    <row r="56855" spans="3:3" ht="15.6" x14ac:dyDescent="0.3">
      <c r="C56855" s="227"/>
    </row>
    <row r="56856" spans="3:3" ht="15.6" x14ac:dyDescent="0.3">
      <c r="C56856" s="227"/>
    </row>
    <row r="56857" spans="3:3" ht="15.6" x14ac:dyDescent="0.3">
      <c r="C56857" s="227"/>
    </row>
    <row r="56858" spans="3:3" ht="15.6" x14ac:dyDescent="0.3">
      <c r="C56858" s="227"/>
    </row>
    <row r="56859" spans="3:3" ht="15.6" x14ac:dyDescent="0.3">
      <c r="C56859" s="227"/>
    </row>
    <row r="56860" spans="3:3" ht="15.6" x14ac:dyDescent="0.3">
      <c r="C56860" s="227"/>
    </row>
    <row r="56861" spans="3:3" ht="15.6" x14ac:dyDescent="0.3">
      <c r="C56861" s="227"/>
    </row>
    <row r="56862" spans="3:3" ht="15.6" x14ac:dyDescent="0.3">
      <c r="C56862" s="227"/>
    </row>
    <row r="56863" spans="3:3" ht="15.6" x14ac:dyDescent="0.3">
      <c r="C56863" s="227"/>
    </row>
    <row r="56864" spans="3:3" ht="15.6" x14ac:dyDescent="0.3">
      <c r="C56864" s="227"/>
    </row>
    <row r="56865" spans="3:3" ht="15.6" x14ac:dyDescent="0.3">
      <c r="C56865" s="227"/>
    </row>
    <row r="56866" spans="3:3" ht="15.6" x14ac:dyDescent="0.3">
      <c r="C56866" s="227"/>
    </row>
    <row r="56867" spans="3:3" ht="15.6" x14ac:dyDescent="0.3">
      <c r="C56867" s="227"/>
    </row>
    <row r="56868" spans="3:3" ht="15.6" x14ac:dyDescent="0.3">
      <c r="C56868" s="227"/>
    </row>
    <row r="56869" spans="3:3" ht="15.6" x14ac:dyDescent="0.3">
      <c r="C56869" s="227"/>
    </row>
    <row r="56870" spans="3:3" ht="15.6" x14ac:dyDescent="0.3">
      <c r="C56870" s="227"/>
    </row>
    <row r="56871" spans="3:3" ht="15.6" x14ac:dyDescent="0.3">
      <c r="C56871" s="227"/>
    </row>
    <row r="56872" spans="3:3" ht="15.6" x14ac:dyDescent="0.3">
      <c r="C56872" s="227"/>
    </row>
    <row r="56873" spans="3:3" ht="15.6" x14ac:dyDescent="0.3">
      <c r="C56873" s="227"/>
    </row>
    <row r="56874" spans="3:3" ht="15.6" x14ac:dyDescent="0.3">
      <c r="C56874" s="227"/>
    </row>
    <row r="56875" spans="3:3" ht="15.6" x14ac:dyDescent="0.3">
      <c r="C56875" s="227"/>
    </row>
    <row r="56876" spans="3:3" ht="15.6" x14ac:dyDescent="0.3">
      <c r="C56876" s="227"/>
    </row>
    <row r="56877" spans="3:3" ht="15.6" x14ac:dyDescent="0.3">
      <c r="C56877" s="227"/>
    </row>
    <row r="56878" spans="3:3" ht="15.6" x14ac:dyDescent="0.3">
      <c r="C56878" s="227"/>
    </row>
    <row r="56879" spans="3:3" ht="15.6" x14ac:dyDescent="0.3">
      <c r="C56879" s="227"/>
    </row>
    <row r="56880" spans="3:3" ht="15.6" x14ac:dyDescent="0.3">
      <c r="C56880" s="227"/>
    </row>
    <row r="56881" spans="3:3" ht="15.6" x14ac:dyDescent="0.3">
      <c r="C56881" s="227"/>
    </row>
    <row r="56882" spans="3:3" ht="15.6" x14ac:dyDescent="0.3">
      <c r="C56882" s="227"/>
    </row>
    <row r="56883" spans="3:3" ht="15.6" x14ac:dyDescent="0.3">
      <c r="C56883" s="227"/>
    </row>
    <row r="56884" spans="3:3" ht="15.6" x14ac:dyDescent="0.3">
      <c r="C56884" s="227"/>
    </row>
    <row r="56885" spans="3:3" ht="15.6" x14ac:dyDescent="0.3">
      <c r="C56885" s="227"/>
    </row>
    <row r="56886" spans="3:3" ht="15.6" x14ac:dyDescent="0.3">
      <c r="C56886" s="227"/>
    </row>
    <row r="56887" spans="3:3" ht="15.6" x14ac:dyDescent="0.3">
      <c r="C56887" s="227"/>
    </row>
    <row r="56888" spans="3:3" ht="15.6" x14ac:dyDescent="0.3">
      <c r="C56888" s="227"/>
    </row>
    <row r="56889" spans="3:3" ht="15.6" x14ac:dyDescent="0.3">
      <c r="C56889" s="227"/>
    </row>
    <row r="56890" spans="3:3" ht="15.6" x14ac:dyDescent="0.3">
      <c r="C56890" s="227"/>
    </row>
    <row r="56891" spans="3:3" ht="15.6" x14ac:dyDescent="0.3">
      <c r="C56891" s="227"/>
    </row>
    <row r="56892" spans="3:3" ht="15.6" x14ac:dyDescent="0.3">
      <c r="C56892" s="227"/>
    </row>
    <row r="56893" spans="3:3" ht="15.6" x14ac:dyDescent="0.3">
      <c r="C56893" s="227"/>
    </row>
    <row r="56894" spans="3:3" ht="15.6" x14ac:dyDescent="0.3">
      <c r="C56894" s="227"/>
    </row>
    <row r="56895" spans="3:3" ht="15.6" x14ac:dyDescent="0.3">
      <c r="C56895" s="227"/>
    </row>
    <row r="56896" spans="3:3" ht="15.6" x14ac:dyDescent="0.3">
      <c r="C56896" s="227"/>
    </row>
    <row r="56897" spans="3:3" ht="15.6" x14ac:dyDescent="0.3">
      <c r="C56897" s="227"/>
    </row>
    <row r="56898" spans="3:3" ht="15.6" x14ac:dyDescent="0.3">
      <c r="C56898" s="227"/>
    </row>
    <row r="56899" spans="3:3" ht="15.6" x14ac:dyDescent="0.3">
      <c r="C56899" s="227"/>
    </row>
    <row r="56900" spans="3:3" ht="15.6" x14ac:dyDescent="0.3">
      <c r="C56900" s="227"/>
    </row>
    <row r="56901" spans="3:3" ht="15.6" x14ac:dyDescent="0.3">
      <c r="C56901" s="227"/>
    </row>
    <row r="56902" spans="3:3" ht="15.6" x14ac:dyDescent="0.3">
      <c r="C56902" s="227"/>
    </row>
    <row r="56903" spans="3:3" ht="15.6" x14ac:dyDescent="0.3">
      <c r="C56903" s="227"/>
    </row>
    <row r="56904" spans="3:3" ht="15.6" x14ac:dyDescent="0.3">
      <c r="C56904" s="227"/>
    </row>
    <row r="56905" spans="3:3" ht="15.6" x14ac:dyDescent="0.3">
      <c r="C56905" s="227"/>
    </row>
    <row r="56906" spans="3:3" ht="15.6" x14ac:dyDescent="0.3">
      <c r="C56906" s="227"/>
    </row>
    <row r="56907" spans="3:3" ht="15.6" x14ac:dyDescent="0.3">
      <c r="C56907" s="227"/>
    </row>
    <row r="56908" spans="3:3" ht="15.6" x14ac:dyDescent="0.3">
      <c r="C56908" s="227"/>
    </row>
    <row r="56909" spans="3:3" ht="15.6" x14ac:dyDescent="0.3">
      <c r="C56909" s="227"/>
    </row>
    <row r="56910" spans="3:3" ht="15.6" x14ac:dyDescent="0.3">
      <c r="C56910" s="227"/>
    </row>
    <row r="56911" spans="3:3" ht="15.6" x14ac:dyDescent="0.3">
      <c r="C56911" s="227"/>
    </row>
    <row r="56912" spans="3:3" ht="15.6" x14ac:dyDescent="0.3">
      <c r="C56912" s="227"/>
    </row>
    <row r="56913" spans="3:3" ht="15.6" x14ac:dyDescent="0.3">
      <c r="C56913" s="227"/>
    </row>
    <row r="56914" spans="3:3" ht="15.6" x14ac:dyDescent="0.3">
      <c r="C56914" s="227"/>
    </row>
    <row r="56915" spans="3:3" ht="15.6" x14ac:dyDescent="0.3">
      <c r="C56915" s="227"/>
    </row>
    <row r="56916" spans="3:3" ht="15.6" x14ac:dyDescent="0.3">
      <c r="C56916" s="227"/>
    </row>
    <row r="56917" spans="3:3" ht="15.6" x14ac:dyDescent="0.3">
      <c r="C56917" s="227"/>
    </row>
    <row r="56918" spans="3:3" ht="15.6" x14ac:dyDescent="0.3">
      <c r="C56918" s="227"/>
    </row>
    <row r="56919" spans="3:3" ht="15.6" x14ac:dyDescent="0.3">
      <c r="C56919" s="227"/>
    </row>
    <row r="56920" spans="3:3" ht="15.6" x14ac:dyDescent="0.3">
      <c r="C56920" s="227"/>
    </row>
    <row r="56921" spans="3:3" ht="15.6" x14ac:dyDescent="0.3">
      <c r="C56921" s="227"/>
    </row>
    <row r="56922" spans="3:3" ht="15.6" x14ac:dyDescent="0.3">
      <c r="C56922" s="227"/>
    </row>
    <row r="56923" spans="3:3" ht="15.6" x14ac:dyDescent="0.3">
      <c r="C56923" s="227"/>
    </row>
    <row r="56924" spans="3:3" ht="15.6" x14ac:dyDescent="0.3">
      <c r="C56924" s="227"/>
    </row>
    <row r="56925" spans="3:3" ht="15.6" x14ac:dyDescent="0.3">
      <c r="C56925" s="227"/>
    </row>
    <row r="56926" spans="3:3" ht="15.6" x14ac:dyDescent="0.3">
      <c r="C56926" s="227"/>
    </row>
    <row r="56927" spans="3:3" ht="15.6" x14ac:dyDescent="0.3">
      <c r="C56927" s="227"/>
    </row>
    <row r="56928" spans="3:3" ht="15.6" x14ac:dyDescent="0.3">
      <c r="C56928" s="227"/>
    </row>
    <row r="56929" spans="3:3" ht="15.6" x14ac:dyDescent="0.3">
      <c r="C56929" s="227"/>
    </row>
    <row r="56930" spans="3:3" ht="15.6" x14ac:dyDescent="0.3">
      <c r="C56930" s="227"/>
    </row>
    <row r="56931" spans="3:3" ht="15.6" x14ac:dyDescent="0.3">
      <c r="C56931" s="227"/>
    </row>
    <row r="56932" spans="3:3" ht="15.6" x14ac:dyDescent="0.3">
      <c r="C56932" s="227"/>
    </row>
    <row r="56933" spans="3:3" ht="15.6" x14ac:dyDescent="0.3">
      <c r="C56933" s="227"/>
    </row>
    <row r="56934" spans="3:3" ht="15.6" x14ac:dyDescent="0.3">
      <c r="C56934" s="227"/>
    </row>
    <row r="56935" spans="3:3" ht="15.6" x14ac:dyDescent="0.3">
      <c r="C56935" s="227"/>
    </row>
    <row r="56936" spans="3:3" ht="15.6" x14ac:dyDescent="0.3">
      <c r="C56936" s="227"/>
    </row>
    <row r="56937" spans="3:3" ht="15.6" x14ac:dyDescent="0.3">
      <c r="C56937" s="227"/>
    </row>
    <row r="56938" spans="3:3" ht="15.6" x14ac:dyDescent="0.3">
      <c r="C56938" s="227"/>
    </row>
    <row r="56939" spans="3:3" ht="15.6" x14ac:dyDescent="0.3">
      <c r="C56939" s="227"/>
    </row>
    <row r="56940" spans="3:3" ht="15.6" x14ac:dyDescent="0.3">
      <c r="C56940" s="227"/>
    </row>
    <row r="56941" spans="3:3" ht="15.6" x14ac:dyDescent="0.3">
      <c r="C56941" s="227"/>
    </row>
    <row r="56942" spans="3:3" ht="15.6" x14ac:dyDescent="0.3">
      <c r="C56942" s="227"/>
    </row>
    <row r="56943" spans="3:3" ht="15.6" x14ac:dyDescent="0.3">
      <c r="C56943" s="227"/>
    </row>
    <row r="56944" spans="3:3" ht="15.6" x14ac:dyDescent="0.3">
      <c r="C56944" s="227"/>
    </row>
    <row r="56945" spans="3:3" ht="15.6" x14ac:dyDescent="0.3">
      <c r="C56945" s="227"/>
    </row>
    <row r="56946" spans="3:3" ht="15.6" x14ac:dyDescent="0.3">
      <c r="C56946" s="227"/>
    </row>
    <row r="56947" spans="3:3" ht="15.6" x14ac:dyDescent="0.3">
      <c r="C56947" s="227"/>
    </row>
    <row r="56948" spans="3:3" ht="15.6" x14ac:dyDescent="0.3">
      <c r="C56948" s="227"/>
    </row>
    <row r="56949" spans="3:3" ht="15.6" x14ac:dyDescent="0.3">
      <c r="C56949" s="227"/>
    </row>
    <row r="56950" spans="3:3" ht="15.6" x14ac:dyDescent="0.3">
      <c r="C56950" s="227"/>
    </row>
    <row r="56951" spans="3:3" ht="15.6" x14ac:dyDescent="0.3">
      <c r="C56951" s="227"/>
    </row>
    <row r="56952" spans="3:3" ht="15.6" x14ac:dyDescent="0.3">
      <c r="C56952" s="227"/>
    </row>
    <row r="56953" spans="3:3" ht="15.6" x14ac:dyDescent="0.3">
      <c r="C56953" s="227"/>
    </row>
    <row r="56954" spans="3:3" ht="15.6" x14ac:dyDescent="0.3">
      <c r="C56954" s="227"/>
    </row>
    <row r="56955" spans="3:3" ht="15.6" x14ac:dyDescent="0.3">
      <c r="C56955" s="227"/>
    </row>
    <row r="56956" spans="3:3" ht="15.6" x14ac:dyDescent="0.3">
      <c r="C56956" s="227"/>
    </row>
    <row r="56957" spans="3:3" ht="15.6" x14ac:dyDescent="0.3">
      <c r="C56957" s="227"/>
    </row>
    <row r="56958" spans="3:3" ht="15.6" x14ac:dyDescent="0.3">
      <c r="C56958" s="227"/>
    </row>
    <row r="56959" spans="3:3" ht="15.6" x14ac:dyDescent="0.3">
      <c r="C56959" s="227"/>
    </row>
    <row r="56960" spans="3:3" ht="15.6" x14ac:dyDescent="0.3">
      <c r="C56960" s="227"/>
    </row>
    <row r="56961" spans="3:3" ht="15.6" x14ac:dyDescent="0.3">
      <c r="C56961" s="227"/>
    </row>
    <row r="56962" spans="3:3" ht="15.6" x14ac:dyDescent="0.3">
      <c r="C56962" s="227"/>
    </row>
    <row r="56963" spans="3:3" ht="15.6" x14ac:dyDescent="0.3">
      <c r="C56963" s="227"/>
    </row>
    <row r="56964" spans="3:3" ht="15.6" x14ac:dyDescent="0.3">
      <c r="C56964" s="227"/>
    </row>
    <row r="56965" spans="3:3" ht="15.6" x14ac:dyDescent="0.3">
      <c r="C56965" s="227"/>
    </row>
    <row r="56966" spans="3:3" ht="15.6" x14ac:dyDescent="0.3">
      <c r="C56966" s="227"/>
    </row>
    <row r="56967" spans="3:3" ht="15.6" x14ac:dyDescent="0.3">
      <c r="C56967" s="227"/>
    </row>
    <row r="56968" spans="3:3" ht="15.6" x14ac:dyDescent="0.3">
      <c r="C56968" s="227"/>
    </row>
    <row r="56969" spans="3:3" ht="15.6" x14ac:dyDescent="0.3">
      <c r="C56969" s="227"/>
    </row>
    <row r="56970" spans="3:3" ht="15.6" x14ac:dyDescent="0.3">
      <c r="C56970" s="227"/>
    </row>
    <row r="56971" spans="3:3" ht="15.6" x14ac:dyDescent="0.3">
      <c r="C56971" s="227"/>
    </row>
    <row r="56972" spans="3:3" ht="15.6" x14ac:dyDescent="0.3">
      <c r="C56972" s="227"/>
    </row>
    <row r="56973" spans="3:3" ht="15.6" x14ac:dyDescent="0.3">
      <c r="C56973" s="227"/>
    </row>
    <row r="56974" spans="3:3" ht="15.6" x14ac:dyDescent="0.3">
      <c r="C56974" s="227"/>
    </row>
    <row r="56975" spans="3:3" ht="15.6" x14ac:dyDescent="0.3">
      <c r="C56975" s="227"/>
    </row>
    <row r="56976" spans="3:3" ht="15.6" x14ac:dyDescent="0.3">
      <c r="C56976" s="227"/>
    </row>
    <row r="56977" spans="3:3" ht="15.6" x14ac:dyDescent="0.3">
      <c r="C56977" s="227"/>
    </row>
    <row r="56978" spans="3:3" ht="15.6" x14ac:dyDescent="0.3">
      <c r="C56978" s="227"/>
    </row>
    <row r="56979" spans="3:3" ht="15.6" x14ac:dyDescent="0.3">
      <c r="C56979" s="227"/>
    </row>
    <row r="56980" spans="3:3" ht="15.6" x14ac:dyDescent="0.3">
      <c r="C56980" s="227"/>
    </row>
    <row r="56981" spans="3:3" ht="15.6" x14ac:dyDescent="0.3">
      <c r="C56981" s="227"/>
    </row>
    <row r="56982" spans="3:3" ht="15.6" x14ac:dyDescent="0.3">
      <c r="C56982" s="227"/>
    </row>
    <row r="56983" spans="3:3" ht="15.6" x14ac:dyDescent="0.3">
      <c r="C56983" s="227"/>
    </row>
    <row r="56984" spans="3:3" ht="15.6" x14ac:dyDescent="0.3">
      <c r="C56984" s="227"/>
    </row>
    <row r="56985" spans="3:3" ht="15.6" x14ac:dyDescent="0.3">
      <c r="C56985" s="227"/>
    </row>
    <row r="56986" spans="3:3" ht="15.6" x14ac:dyDescent="0.3">
      <c r="C56986" s="227"/>
    </row>
    <row r="56987" spans="3:3" ht="15.6" x14ac:dyDescent="0.3">
      <c r="C56987" s="227"/>
    </row>
    <row r="56988" spans="3:3" ht="15.6" x14ac:dyDescent="0.3">
      <c r="C56988" s="227"/>
    </row>
    <row r="56989" spans="3:3" ht="15.6" x14ac:dyDescent="0.3">
      <c r="C56989" s="227"/>
    </row>
    <row r="56990" spans="3:3" ht="15.6" x14ac:dyDescent="0.3">
      <c r="C56990" s="227"/>
    </row>
    <row r="56991" spans="3:3" ht="15.6" x14ac:dyDescent="0.3">
      <c r="C56991" s="227"/>
    </row>
    <row r="56992" spans="3:3" ht="15.6" x14ac:dyDescent="0.3">
      <c r="C56992" s="227"/>
    </row>
    <row r="56993" spans="3:3" ht="15.6" x14ac:dyDescent="0.3">
      <c r="C56993" s="227"/>
    </row>
    <row r="56994" spans="3:3" ht="15.6" x14ac:dyDescent="0.3">
      <c r="C56994" s="227"/>
    </row>
    <row r="56995" spans="3:3" ht="15.6" x14ac:dyDescent="0.3">
      <c r="C56995" s="227"/>
    </row>
    <row r="56996" spans="3:3" ht="15.6" x14ac:dyDescent="0.3">
      <c r="C56996" s="227"/>
    </row>
    <row r="56997" spans="3:3" ht="15.6" x14ac:dyDescent="0.3">
      <c r="C56997" s="227"/>
    </row>
    <row r="56998" spans="3:3" ht="15.6" x14ac:dyDescent="0.3">
      <c r="C56998" s="227"/>
    </row>
    <row r="56999" spans="3:3" ht="15.6" x14ac:dyDescent="0.3">
      <c r="C56999" s="227"/>
    </row>
    <row r="57000" spans="3:3" ht="15.6" x14ac:dyDescent="0.3">
      <c r="C57000" s="227"/>
    </row>
    <row r="57001" spans="3:3" ht="15.6" x14ac:dyDescent="0.3">
      <c r="C57001" s="227"/>
    </row>
    <row r="57002" spans="3:3" ht="15.6" x14ac:dyDescent="0.3">
      <c r="C57002" s="227"/>
    </row>
    <row r="57003" spans="3:3" ht="15.6" x14ac:dyDescent="0.3">
      <c r="C57003" s="227"/>
    </row>
    <row r="57004" spans="3:3" ht="15.6" x14ac:dyDescent="0.3">
      <c r="C57004" s="227"/>
    </row>
    <row r="57005" spans="3:3" ht="15.6" x14ac:dyDescent="0.3">
      <c r="C57005" s="227"/>
    </row>
    <row r="57006" spans="3:3" ht="15.6" x14ac:dyDescent="0.3">
      <c r="C57006" s="227"/>
    </row>
    <row r="57007" spans="3:3" ht="15.6" x14ac:dyDescent="0.3">
      <c r="C57007" s="227"/>
    </row>
    <row r="57008" spans="3:3" ht="15.6" x14ac:dyDescent="0.3">
      <c r="C57008" s="227"/>
    </row>
    <row r="57009" spans="3:3" ht="15.6" x14ac:dyDescent="0.3">
      <c r="C57009" s="227"/>
    </row>
    <row r="57010" spans="3:3" ht="15.6" x14ac:dyDescent="0.3">
      <c r="C57010" s="227"/>
    </row>
    <row r="57011" spans="3:3" ht="15.6" x14ac:dyDescent="0.3">
      <c r="C57011" s="227"/>
    </row>
    <row r="57012" spans="3:3" ht="15.6" x14ac:dyDescent="0.3">
      <c r="C57012" s="227"/>
    </row>
    <row r="57013" spans="3:3" ht="15.6" x14ac:dyDescent="0.3">
      <c r="C57013" s="227"/>
    </row>
    <row r="57014" spans="3:3" ht="15.6" x14ac:dyDescent="0.3">
      <c r="C57014" s="227"/>
    </row>
    <row r="57015" spans="3:3" ht="15.6" x14ac:dyDescent="0.3">
      <c r="C57015" s="227"/>
    </row>
    <row r="57016" spans="3:3" ht="15.6" x14ac:dyDescent="0.3">
      <c r="C57016" s="227"/>
    </row>
    <row r="57017" spans="3:3" ht="15.6" x14ac:dyDescent="0.3">
      <c r="C57017" s="227"/>
    </row>
    <row r="57018" spans="3:3" ht="15.6" x14ac:dyDescent="0.3">
      <c r="C57018" s="227"/>
    </row>
    <row r="57019" spans="3:3" ht="15.6" x14ac:dyDescent="0.3">
      <c r="C57019" s="227"/>
    </row>
    <row r="57020" spans="3:3" ht="15.6" x14ac:dyDescent="0.3">
      <c r="C57020" s="227"/>
    </row>
    <row r="57021" spans="3:3" ht="15.6" x14ac:dyDescent="0.3">
      <c r="C57021" s="227"/>
    </row>
    <row r="57022" spans="3:3" ht="15.6" x14ac:dyDescent="0.3">
      <c r="C57022" s="227"/>
    </row>
    <row r="57023" spans="3:3" ht="15.6" x14ac:dyDescent="0.3">
      <c r="C57023" s="227"/>
    </row>
    <row r="57024" spans="3:3" ht="15.6" x14ac:dyDescent="0.3">
      <c r="C57024" s="227"/>
    </row>
    <row r="57025" spans="3:3" ht="15.6" x14ac:dyDescent="0.3">
      <c r="C57025" s="227"/>
    </row>
    <row r="57026" spans="3:3" ht="15.6" x14ac:dyDescent="0.3">
      <c r="C57026" s="227"/>
    </row>
    <row r="57027" spans="3:3" ht="15.6" x14ac:dyDescent="0.3">
      <c r="C57027" s="227"/>
    </row>
    <row r="57028" spans="3:3" ht="15.6" x14ac:dyDescent="0.3">
      <c r="C57028" s="227"/>
    </row>
    <row r="57029" spans="3:3" ht="15.6" x14ac:dyDescent="0.3">
      <c r="C57029" s="227"/>
    </row>
    <row r="57030" spans="3:3" ht="15.6" x14ac:dyDescent="0.3">
      <c r="C57030" s="227"/>
    </row>
    <row r="57031" spans="3:3" ht="15.6" x14ac:dyDescent="0.3">
      <c r="C57031" s="227"/>
    </row>
    <row r="57032" spans="3:3" ht="15.6" x14ac:dyDescent="0.3">
      <c r="C57032" s="227"/>
    </row>
    <row r="57033" spans="3:3" ht="15.6" x14ac:dyDescent="0.3">
      <c r="C57033" s="227"/>
    </row>
    <row r="57034" spans="3:3" ht="15.6" x14ac:dyDescent="0.3">
      <c r="C57034" s="227"/>
    </row>
    <row r="57035" spans="3:3" ht="15.6" x14ac:dyDescent="0.3">
      <c r="C57035" s="227"/>
    </row>
    <row r="57036" spans="3:3" ht="15.6" x14ac:dyDescent="0.3">
      <c r="C57036" s="227"/>
    </row>
    <row r="57037" spans="3:3" ht="15.6" x14ac:dyDescent="0.3">
      <c r="C57037" s="227"/>
    </row>
    <row r="57038" spans="3:3" ht="15.6" x14ac:dyDescent="0.3">
      <c r="C57038" s="227"/>
    </row>
    <row r="57039" spans="3:3" ht="15.6" x14ac:dyDescent="0.3">
      <c r="C57039" s="227"/>
    </row>
    <row r="57040" spans="3:3" ht="15.6" x14ac:dyDescent="0.3">
      <c r="C57040" s="227"/>
    </row>
    <row r="57041" spans="3:3" ht="15.6" x14ac:dyDescent="0.3">
      <c r="C57041" s="227"/>
    </row>
    <row r="57042" spans="3:3" ht="15.6" x14ac:dyDescent="0.3">
      <c r="C57042" s="227"/>
    </row>
    <row r="57043" spans="3:3" ht="15.6" x14ac:dyDescent="0.3">
      <c r="C57043" s="227"/>
    </row>
    <row r="57044" spans="3:3" ht="15.6" x14ac:dyDescent="0.3">
      <c r="C57044" s="227"/>
    </row>
    <row r="57045" spans="3:3" ht="15.6" x14ac:dyDescent="0.3">
      <c r="C57045" s="227"/>
    </row>
    <row r="57046" spans="3:3" ht="15.6" x14ac:dyDescent="0.3">
      <c r="C57046" s="227"/>
    </row>
    <row r="57047" spans="3:3" ht="15.6" x14ac:dyDescent="0.3">
      <c r="C57047" s="227"/>
    </row>
    <row r="57048" spans="3:3" ht="15.6" x14ac:dyDescent="0.3">
      <c r="C57048" s="227"/>
    </row>
    <row r="57049" spans="3:3" ht="15.6" x14ac:dyDescent="0.3">
      <c r="C57049" s="227"/>
    </row>
    <row r="57050" spans="3:3" ht="15.6" x14ac:dyDescent="0.3">
      <c r="C57050" s="227"/>
    </row>
    <row r="57051" spans="3:3" ht="15.6" x14ac:dyDescent="0.3">
      <c r="C57051" s="227"/>
    </row>
    <row r="57052" spans="3:3" ht="15.6" x14ac:dyDescent="0.3">
      <c r="C57052" s="227"/>
    </row>
    <row r="57053" spans="3:3" ht="15.6" x14ac:dyDescent="0.3">
      <c r="C57053" s="227"/>
    </row>
    <row r="57054" spans="3:3" ht="15.6" x14ac:dyDescent="0.3">
      <c r="C57054" s="227"/>
    </row>
    <row r="57055" spans="3:3" ht="15.6" x14ac:dyDescent="0.3">
      <c r="C57055" s="227"/>
    </row>
    <row r="57056" spans="3:3" ht="15.6" x14ac:dyDescent="0.3">
      <c r="C57056" s="227"/>
    </row>
    <row r="57057" spans="3:3" ht="15.6" x14ac:dyDescent="0.3">
      <c r="C57057" s="227"/>
    </row>
    <row r="57058" spans="3:3" ht="15.6" x14ac:dyDescent="0.3">
      <c r="C57058" s="227"/>
    </row>
    <row r="57059" spans="3:3" ht="15.6" x14ac:dyDescent="0.3">
      <c r="C57059" s="227"/>
    </row>
    <row r="57060" spans="3:3" ht="15.6" x14ac:dyDescent="0.3">
      <c r="C57060" s="227"/>
    </row>
    <row r="57061" spans="3:3" ht="15.6" x14ac:dyDescent="0.3">
      <c r="C57061" s="227"/>
    </row>
    <row r="57062" spans="3:3" ht="15.6" x14ac:dyDescent="0.3">
      <c r="C57062" s="227"/>
    </row>
    <row r="57063" spans="3:3" ht="15.6" x14ac:dyDescent="0.3">
      <c r="C57063" s="227"/>
    </row>
    <row r="57064" spans="3:3" ht="15.6" x14ac:dyDescent="0.3">
      <c r="C57064" s="227"/>
    </row>
    <row r="57065" spans="3:3" ht="15.6" x14ac:dyDescent="0.3">
      <c r="C57065" s="227"/>
    </row>
    <row r="57066" spans="3:3" ht="15.6" x14ac:dyDescent="0.3">
      <c r="C57066" s="227"/>
    </row>
    <row r="57067" spans="3:3" ht="15.6" x14ac:dyDescent="0.3">
      <c r="C57067" s="227"/>
    </row>
    <row r="57068" spans="3:3" ht="15.6" x14ac:dyDescent="0.3">
      <c r="C57068" s="227"/>
    </row>
    <row r="57069" spans="3:3" ht="15.6" x14ac:dyDescent="0.3">
      <c r="C57069" s="227"/>
    </row>
    <row r="57070" spans="3:3" ht="15.6" x14ac:dyDescent="0.3">
      <c r="C57070" s="227"/>
    </row>
    <row r="57071" spans="3:3" ht="15.6" x14ac:dyDescent="0.3">
      <c r="C57071" s="227"/>
    </row>
    <row r="57072" spans="3:3" ht="15.6" x14ac:dyDescent="0.3">
      <c r="C57072" s="227"/>
    </row>
    <row r="57073" spans="3:3" ht="15.6" x14ac:dyDescent="0.3">
      <c r="C57073" s="227"/>
    </row>
    <row r="57074" spans="3:3" ht="15.6" x14ac:dyDescent="0.3">
      <c r="C57074" s="227"/>
    </row>
    <row r="57075" spans="3:3" ht="15.6" x14ac:dyDescent="0.3">
      <c r="C57075" s="227"/>
    </row>
    <row r="57076" spans="3:3" ht="15.6" x14ac:dyDescent="0.3">
      <c r="C57076" s="227"/>
    </row>
    <row r="57077" spans="3:3" ht="15.6" x14ac:dyDescent="0.3">
      <c r="C57077" s="227"/>
    </row>
    <row r="57078" spans="3:3" ht="15.6" x14ac:dyDescent="0.3">
      <c r="C57078" s="227"/>
    </row>
    <row r="57079" spans="3:3" ht="15.6" x14ac:dyDescent="0.3">
      <c r="C57079" s="227"/>
    </row>
    <row r="57080" spans="3:3" ht="15.6" x14ac:dyDescent="0.3">
      <c r="C57080" s="227"/>
    </row>
    <row r="57081" spans="3:3" ht="15.6" x14ac:dyDescent="0.3">
      <c r="C57081" s="227"/>
    </row>
    <row r="57082" spans="3:3" ht="15.6" x14ac:dyDescent="0.3">
      <c r="C57082" s="227"/>
    </row>
    <row r="57083" spans="3:3" ht="15.6" x14ac:dyDescent="0.3">
      <c r="C57083" s="227"/>
    </row>
    <row r="57084" spans="3:3" ht="15.6" x14ac:dyDescent="0.3">
      <c r="C57084" s="227"/>
    </row>
    <row r="57085" spans="3:3" ht="15.6" x14ac:dyDescent="0.3">
      <c r="C57085" s="227"/>
    </row>
    <row r="57086" spans="3:3" ht="15.6" x14ac:dyDescent="0.3">
      <c r="C57086" s="227"/>
    </row>
    <row r="57087" spans="3:3" ht="15.6" x14ac:dyDescent="0.3">
      <c r="C57087" s="227"/>
    </row>
    <row r="57088" spans="3:3" ht="15.6" x14ac:dyDescent="0.3">
      <c r="C57088" s="227"/>
    </row>
    <row r="57089" spans="3:3" ht="15.6" x14ac:dyDescent="0.3">
      <c r="C57089" s="227"/>
    </row>
    <row r="57090" spans="3:3" ht="15.6" x14ac:dyDescent="0.3">
      <c r="C57090" s="227"/>
    </row>
    <row r="57091" spans="3:3" ht="15.6" x14ac:dyDescent="0.3">
      <c r="C57091" s="227"/>
    </row>
    <row r="57092" spans="3:3" ht="15.6" x14ac:dyDescent="0.3">
      <c r="C57092" s="227"/>
    </row>
    <row r="57093" spans="3:3" ht="15.6" x14ac:dyDescent="0.3">
      <c r="C57093" s="227"/>
    </row>
    <row r="57094" spans="3:3" ht="15.6" x14ac:dyDescent="0.3">
      <c r="C57094" s="227"/>
    </row>
    <row r="57095" spans="3:3" ht="15.6" x14ac:dyDescent="0.3">
      <c r="C57095" s="227"/>
    </row>
    <row r="57096" spans="3:3" ht="15.6" x14ac:dyDescent="0.3">
      <c r="C57096" s="227"/>
    </row>
    <row r="57097" spans="3:3" ht="15.6" x14ac:dyDescent="0.3">
      <c r="C57097" s="227"/>
    </row>
    <row r="57098" spans="3:3" ht="15.6" x14ac:dyDescent="0.3">
      <c r="C57098" s="227"/>
    </row>
    <row r="57099" spans="3:3" ht="15.6" x14ac:dyDescent="0.3">
      <c r="C57099" s="227"/>
    </row>
    <row r="57100" spans="3:3" ht="15.6" x14ac:dyDescent="0.3">
      <c r="C57100" s="227"/>
    </row>
    <row r="57101" spans="3:3" ht="15.6" x14ac:dyDescent="0.3">
      <c r="C57101" s="227"/>
    </row>
    <row r="57102" spans="3:3" ht="15.6" x14ac:dyDescent="0.3">
      <c r="C57102" s="227"/>
    </row>
    <row r="57103" spans="3:3" ht="15.6" x14ac:dyDescent="0.3">
      <c r="C57103" s="227"/>
    </row>
    <row r="57104" spans="3:3" ht="15.6" x14ac:dyDescent="0.3">
      <c r="C57104" s="227"/>
    </row>
    <row r="57105" spans="3:3" ht="15.6" x14ac:dyDescent="0.3">
      <c r="C57105" s="227"/>
    </row>
    <row r="57106" spans="3:3" ht="15.6" x14ac:dyDescent="0.3">
      <c r="C57106" s="227"/>
    </row>
    <row r="57107" spans="3:3" ht="15.6" x14ac:dyDescent="0.3">
      <c r="C57107" s="227"/>
    </row>
    <row r="57108" spans="3:3" ht="15.6" x14ac:dyDescent="0.3">
      <c r="C57108" s="227"/>
    </row>
    <row r="57109" spans="3:3" ht="15.6" x14ac:dyDescent="0.3">
      <c r="C57109" s="227"/>
    </row>
    <row r="57110" spans="3:3" ht="15.6" x14ac:dyDescent="0.3">
      <c r="C57110" s="227"/>
    </row>
    <row r="57111" spans="3:3" ht="15.6" x14ac:dyDescent="0.3">
      <c r="C57111" s="227"/>
    </row>
    <row r="57112" spans="3:3" ht="15.6" x14ac:dyDescent="0.3">
      <c r="C57112" s="227"/>
    </row>
    <row r="57113" spans="3:3" ht="15.6" x14ac:dyDescent="0.3">
      <c r="C57113" s="227"/>
    </row>
    <row r="57114" spans="3:3" ht="15.6" x14ac:dyDescent="0.3">
      <c r="C57114" s="227"/>
    </row>
    <row r="57115" spans="3:3" ht="15.6" x14ac:dyDescent="0.3">
      <c r="C57115" s="227"/>
    </row>
    <row r="57116" spans="3:3" ht="15.6" x14ac:dyDescent="0.3">
      <c r="C57116" s="227"/>
    </row>
    <row r="57117" spans="3:3" ht="15.6" x14ac:dyDescent="0.3">
      <c r="C57117" s="227"/>
    </row>
    <row r="57118" spans="3:3" ht="15.6" x14ac:dyDescent="0.3">
      <c r="C57118" s="227"/>
    </row>
    <row r="57119" spans="3:3" ht="15.6" x14ac:dyDescent="0.3">
      <c r="C57119" s="227"/>
    </row>
    <row r="57120" spans="3:3" ht="15.6" x14ac:dyDescent="0.3">
      <c r="C57120" s="227"/>
    </row>
    <row r="57121" spans="3:3" ht="15.6" x14ac:dyDescent="0.3">
      <c r="C57121" s="227"/>
    </row>
    <row r="57122" spans="3:3" ht="15.6" x14ac:dyDescent="0.3">
      <c r="C57122" s="227"/>
    </row>
    <row r="57123" spans="3:3" ht="15.6" x14ac:dyDescent="0.3">
      <c r="C57123" s="227"/>
    </row>
    <row r="57124" spans="3:3" ht="15.6" x14ac:dyDescent="0.3">
      <c r="C57124" s="227"/>
    </row>
    <row r="57125" spans="3:3" ht="15.6" x14ac:dyDescent="0.3">
      <c r="C57125" s="227"/>
    </row>
    <row r="57126" spans="3:3" ht="15.6" x14ac:dyDescent="0.3">
      <c r="C57126" s="227"/>
    </row>
    <row r="57127" spans="3:3" ht="15.6" x14ac:dyDescent="0.3">
      <c r="C57127" s="227"/>
    </row>
    <row r="57128" spans="3:3" ht="15.6" x14ac:dyDescent="0.3">
      <c r="C57128" s="227"/>
    </row>
    <row r="57129" spans="3:3" ht="15.6" x14ac:dyDescent="0.3">
      <c r="C57129" s="227"/>
    </row>
    <row r="57130" spans="3:3" ht="15.6" x14ac:dyDescent="0.3">
      <c r="C57130" s="227"/>
    </row>
    <row r="57131" spans="3:3" ht="15.6" x14ac:dyDescent="0.3">
      <c r="C57131" s="227"/>
    </row>
    <row r="57132" spans="3:3" ht="15.6" x14ac:dyDescent="0.3">
      <c r="C57132" s="227"/>
    </row>
    <row r="57133" spans="3:3" ht="15.6" x14ac:dyDescent="0.3">
      <c r="C57133" s="227"/>
    </row>
    <row r="57134" spans="3:3" ht="15.6" x14ac:dyDescent="0.3">
      <c r="C57134" s="227"/>
    </row>
    <row r="57135" spans="3:3" ht="15.6" x14ac:dyDescent="0.3">
      <c r="C57135" s="227"/>
    </row>
    <row r="57136" spans="3:3" ht="15.6" x14ac:dyDescent="0.3">
      <c r="C57136" s="227"/>
    </row>
    <row r="57137" spans="3:3" ht="15.6" x14ac:dyDescent="0.3">
      <c r="C57137" s="227"/>
    </row>
    <row r="57138" spans="3:3" ht="15.6" x14ac:dyDescent="0.3">
      <c r="C57138" s="227"/>
    </row>
    <row r="57139" spans="3:3" ht="15.6" x14ac:dyDescent="0.3">
      <c r="C57139" s="227"/>
    </row>
    <row r="57140" spans="3:3" ht="15.6" x14ac:dyDescent="0.3">
      <c r="C57140" s="227"/>
    </row>
    <row r="57141" spans="3:3" ht="15.6" x14ac:dyDescent="0.3">
      <c r="C57141" s="227"/>
    </row>
    <row r="57142" spans="3:3" ht="15.6" x14ac:dyDescent="0.3">
      <c r="C57142" s="227"/>
    </row>
    <row r="57143" spans="3:3" ht="15.6" x14ac:dyDescent="0.3">
      <c r="C57143" s="227"/>
    </row>
    <row r="57144" spans="3:3" ht="15.6" x14ac:dyDescent="0.3">
      <c r="C57144" s="227"/>
    </row>
    <row r="57145" spans="3:3" ht="15.6" x14ac:dyDescent="0.3">
      <c r="C57145" s="227"/>
    </row>
    <row r="57146" spans="3:3" ht="15.6" x14ac:dyDescent="0.3">
      <c r="C57146" s="227"/>
    </row>
    <row r="57147" spans="3:3" ht="15.6" x14ac:dyDescent="0.3">
      <c r="C57147" s="227"/>
    </row>
    <row r="57148" spans="3:3" ht="15.6" x14ac:dyDescent="0.3">
      <c r="C57148" s="227"/>
    </row>
    <row r="57149" spans="3:3" ht="15.6" x14ac:dyDescent="0.3">
      <c r="C57149" s="227"/>
    </row>
    <row r="57150" spans="3:3" ht="15.6" x14ac:dyDescent="0.3">
      <c r="C57150" s="227"/>
    </row>
    <row r="57151" spans="3:3" ht="15.6" x14ac:dyDescent="0.3">
      <c r="C57151" s="227"/>
    </row>
    <row r="57152" spans="3:3" ht="15.6" x14ac:dyDescent="0.3">
      <c r="C57152" s="227"/>
    </row>
    <row r="57153" spans="3:3" ht="15.6" x14ac:dyDescent="0.3">
      <c r="C57153" s="227"/>
    </row>
    <row r="57154" spans="3:3" ht="15.6" x14ac:dyDescent="0.3">
      <c r="C57154" s="227"/>
    </row>
    <row r="57155" spans="3:3" ht="15.6" x14ac:dyDescent="0.3">
      <c r="C57155" s="227"/>
    </row>
    <row r="57156" spans="3:3" ht="15.6" x14ac:dyDescent="0.3">
      <c r="C57156" s="227"/>
    </row>
    <row r="57157" spans="3:3" ht="15.6" x14ac:dyDescent="0.3">
      <c r="C57157" s="227"/>
    </row>
    <row r="57158" spans="3:3" ht="15.6" x14ac:dyDescent="0.3">
      <c r="C57158" s="227"/>
    </row>
    <row r="57159" spans="3:3" ht="15.6" x14ac:dyDescent="0.3">
      <c r="C57159" s="227"/>
    </row>
    <row r="57160" spans="3:3" ht="15.6" x14ac:dyDescent="0.3">
      <c r="C57160" s="227"/>
    </row>
    <row r="57161" spans="3:3" ht="15.6" x14ac:dyDescent="0.3">
      <c r="C57161" s="227"/>
    </row>
    <row r="57162" spans="3:3" ht="15.6" x14ac:dyDescent="0.3">
      <c r="C57162" s="227"/>
    </row>
    <row r="57163" spans="3:3" ht="15.6" x14ac:dyDescent="0.3">
      <c r="C57163" s="227"/>
    </row>
    <row r="57164" spans="3:3" ht="15.6" x14ac:dyDescent="0.3">
      <c r="C57164" s="227"/>
    </row>
    <row r="57165" spans="3:3" ht="15.6" x14ac:dyDescent="0.3">
      <c r="C57165" s="227"/>
    </row>
    <row r="57166" spans="3:3" ht="15.6" x14ac:dyDescent="0.3">
      <c r="C57166" s="227"/>
    </row>
    <row r="57167" spans="3:3" ht="15.6" x14ac:dyDescent="0.3">
      <c r="C57167" s="227"/>
    </row>
    <row r="57168" spans="3:3" ht="15.6" x14ac:dyDescent="0.3">
      <c r="C57168" s="227"/>
    </row>
    <row r="57169" spans="3:3" ht="15.6" x14ac:dyDescent="0.3">
      <c r="C57169" s="227"/>
    </row>
    <row r="57170" spans="3:3" ht="15.6" x14ac:dyDescent="0.3">
      <c r="C57170" s="227"/>
    </row>
    <row r="57171" spans="3:3" ht="15.6" x14ac:dyDescent="0.3">
      <c r="C57171" s="227"/>
    </row>
    <row r="57172" spans="3:3" ht="15.6" x14ac:dyDescent="0.3">
      <c r="C57172" s="227"/>
    </row>
    <row r="57173" spans="3:3" ht="15.6" x14ac:dyDescent="0.3">
      <c r="C57173" s="227"/>
    </row>
    <row r="57174" spans="3:3" ht="15.6" x14ac:dyDescent="0.3">
      <c r="C57174" s="227"/>
    </row>
    <row r="57175" spans="3:3" ht="15.6" x14ac:dyDescent="0.3">
      <c r="C57175" s="227"/>
    </row>
    <row r="57176" spans="3:3" ht="15.6" x14ac:dyDescent="0.3">
      <c r="C57176" s="227"/>
    </row>
    <row r="57177" spans="3:3" ht="15.6" x14ac:dyDescent="0.3">
      <c r="C57177" s="227"/>
    </row>
    <row r="57178" spans="3:3" ht="15.6" x14ac:dyDescent="0.3">
      <c r="C57178" s="227"/>
    </row>
    <row r="57179" spans="3:3" ht="15.6" x14ac:dyDescent="0.3">
      <c r="C57179" s="227"/>
    </row>
    <row r="57180" spans="3:3" ht="15.6" x14ac:dyDescent="0.3">
      <c r="C57180" s="227"/>
    </row>
    <row r="57181" spans="3:3" ht="15.6" x14ac:dyDescent="0.3">
      <c r="C57181" s="227"/>
    </row>
    <row r="57182" spans="3:3" ht="15.6" x14ac:dyDescent="0.3">
      <c r="C57182" s="227"/>
    </row>
    <row r="57183" spans="3:3" ht="15.6" x14ac:dyDescent="0.3">
      <c r="C57183" s="227"/>
    </row>
    <row r="57184" spans="3:3" ht="15.6" x14ac:dyDescent="0.3">
      <c r="C57184" s="227"/>
    </row>
    <row r="57185" spans="3:3" ht="15.6" x14ac:dyDescent="0.3">
      <c r="C57185" s="227"/>
    </row>
    <row r="57186" spans="3:3" ht="15.6" x14ac:dyDescent="0.3">
      <c r="C57186" s="227"/>
    </row>
    <row r="57187" spans="3:3" ht="15.6" x14ac:dyDescent="0.3">
      <c r="C57187" s="227"/>
    </row>
    <row r="57188" spans="3:3" ht="15.6" x14ac:dyDescent="0.3">
      <c r="C57188" s="227"/>
    </row>
    <row r="57189" spans="3:3" ht="15.6" x14ac:dyDescent="0.3">
      <c r="C57189" s="227"/>
    </row>
    <row r="57190" spans="3:3" ht="15.6" x14ac:dyDescent="0.3">
      <c r="C57190" s="227"/>
    </row>
    <row r="57191" spans="3:3" ht="15.6" x14ac:dyDescent="0.3">
      <c r="C57191" s="227"/>
    </row>
    <row r="57192" spans="3:3" ht="15.6" x14ac:dyDescent="0.3">
      <c r="C57192" s="227"/>
    </row>
    <row r="57193" spans="3:3" ht="15.6" x14ac:dyDescent="0.3">
      <c r="C57193" s="227"/>
    </row>
    <row r="57194" spans="3:3" ht="15.6" x14ac:dyDescent="0.3">
      <c r="C57194" s="227"/>
    </row>
    <row r="57195" spans="3:3" ht="15.6" x14ac:dyDescent="0.3">
      <c r="C57195" s="227"/>
    </row>
    <row r="57196" spans="3:3" ht="15.6" x14ac:dyDescent="0.3">
      <c r="C57196" s="227"/>
    </row>
    <row r="57197" spans="3:3" ht="15.6" x14ac:dyDescent="0.3">
      <c r="C57197" s="227"/>
    </row>
    <row r="57198" spans="3:3" ht="15.6" x14ac:dyDescent="0.3">
      <c r="C57198" s="227"/>
    </row>
    <row r="57199" spans="3:3" ht="15.6" x14ac:dyDescent="0.3">
      <c r="C57199" s="227"/>
    </row>
    <row r="57200" spans="3:3" ht="15.6" x14ac:dyDescent="0.3">
      <c r="C57200" s="227"/>
    </row>
    <row r="57201" spans="3:3" ht="15.6" x14ac:dyDescent="0.3">
      <c r="C57201" s="227"/>
    </row>
    <row r="57202" spans="3:3" ht="15.6" x14ac:dyDescent="0.3">
      <c r="C57202" s="227"/>
    </row>
    <row r="57203" spans="3:3" ht="15.6" x14ac:dyDescent="0.3">
      <c r="C57203" s="227"/>
    </row>
    <row r="57204" spans="3:3" ht="15.6" x14ac:dyDescent="0.3">
      <c r="C57204" s="227"/>
    </row>
    <row r="57205" spans="3:3" ht="15.6" x14ac:dyDescent="0.3">
      <c r="C57205" s="227"/>
    </row>
    <row r="57206" spans="3:3" ht="15.6" x14ac:dyDescent="0.3">
      <c r="C57206" s="227"/>
    </row>
    <row r="57207" spans="3:3" ht="15.6" x14ac:dyDescent="0.3">
      <c r="C57207" s="227"/>
    </row>
    <row r="57208" spans="3:3" ht="15.6" x14ac:dyDescent="0.3">
      <c r="C57208" s="227"/>
    </row>
    <row r="57209" spans="3:3" ht="15.6" x14ac:dyDescent="0.3">
      <c r="C57209" s="227"/>
    </row>
    <row r="57210" spans="3:3" ht="15.6" x14ac:dyDescent="0.3">
      <c r="C57210" s="227"/>
    </row>
    <row r="57211" spans="3:3" ht="15.6" x14ac:dyDescent="0.3">
      <c r="C57211" s="227"/>
    </row>
    <row r="57212" spans="3:3" ht="15.6" x14ac:dyDescent="0.3">
      <c r="C57212" s="227"/>
    </row>
    <row r="57213" spans="3:3" ht="15.6" x14ac:dyDescent="0.3">
      <c r="C57213" s="227"/>
    </row>
    <row r="57214" spans="3:3" ht="15.6" x14ac:dyDescent="0.3">
      <c r="C57214" s="227"/>
    </row>
    <row r="57215" spans="3:3" ht="15.6" x14ac:dyDescent="0.3">
      <c r="C57215" s="227"/>
    </row>
    <row r="57216" spans="3:3" ht="15.6" x14ac:dyDescent="0.3">
      <c r="C57216" s="227"/>
    </row>
    <row r="57217" spans="3:3" ht="15.6" x14ac:dyDescent="0.3">
      <c r="C57217" s="227"/>
    </row>
    <row r="57218" spans="3:3" ht="15.6" x14ac:dyDescent="0.3">
      <c r="C57218" s="227"/>
    </row>
    <row r="57219" spans="3:3" ht="15.6" x14ac:dyDescent="0.3">
      <c r="C57219" s="227"/>
    </row>
    <row r="57220" spans="3:3" ht="15.6" x14ac:dyDescent="0.3">
      <c r="C57220" s="227"/>
    </row>
    <row r="57221" spans="3:3" ht="15.6" x14ac:dyDescent="0.3">
      <c r="C57221" s="227"/>
    </row>
    <row r="57222" spans="3:3" ht="15.6" x14ac:dyDescent="0.3">
      <c r="C57222" s="227"/>
    </row>
    <row r="57223" spans="3:3" ht="15.6" x14ac:dyDescent="0.3">
      <c r="C57223" s="227"/>
    </row>
    <row r="57224" spans="3:3" ht="15.6" x14ac:dyDescent="0.3">
      <c r="C57224" s="227"/>
    </row>
    <row r="57225" spans="3:3" ht="15.6" x14ac:dyDescent="0.3">
      <c r="C57225" s="227"/>
    </row>
    <row r="57226" spans="3:3" ht="15.6" x14ac:dyDescent="0.3">
      <c r="C57226" s="227"/>
    </row>
    <row r="57227" spans="3:3" ht="15.6" x14ac:dyDescent="0.3">
      <c r="C57227" s="227"/>
    </row>
    <row r="57228" spans="3:3" ht="15.6" x14ac:dyDescent="0.3">
      <c r="C57228" s="227"/>
    </row>
    <row r="57229" spans="3:3" ht="15.6" x14ac:dyDescent="0.3">
      <c r="C57229" s="227"/>
    </row>
    <row r="57230" spans="3:3" ht="15.6" x14ac:dyDescent="0.3">
      <c r="C57230" s="227"/>
    </row>
    <row r="57231" spans="3:3" ht="15.6" x14ac:dyDescent="0.3">
      <c r="C57231" s="227"/>
    </row>
    <row r="57232" spans="3:3" ht="15.6" x14ac:dyDescent="0.3">
      <c r="C57232" s="227"/>
    </row>
    <row r="57233" spans="3:3" ht="15.6" x14ac:dyDescent="0.3">
      <c r="C57233" s="227"/>
    </row>
    <row r="57234" spans="3:3" ht="15.6" x14ac:dyDescent="0.3">
      <c r="C57234" s="227"/>
    </row>
    <row r="57235" spans="3:3" ht="15.6" x14ac:dyDescent="0.3">
      <c r="C57235" s="227"/>
    </row>
    <row r="57236" spans="3:3" ht="15.6" x14ac:dyDescent="0.3">
      <c r="C57236" s="227"/>
    </row>
    <row r="57237" spans="3:3" ht="15.6" x14ac:dyDescent="0.3">
      <c r="C57237" s="227"/>
    </row>
    <row r="57238" spans="3:3" ht="15.6" x14ac:dyDescent="0.3">
      <c r="C57238" s="227"/>
    </row>
    <row r="57239" spans="3:3" ht="15.6" x14ac:dyDescent="0.3">
      <c r="C57239" s="227"/>
    </row>
    <row r="57240" spans="3:3" ht="15.6" x14ac:dyDescent="0.3">
      <c r="C57240" s="227"/>
    </row>
    <row r="57241" spans="3:3" ht="15.6" x14ac:dyDescent="0.3">
      <c r="C57241" s="227"/>
    </row>
    <row r="57242" spans="3:3" ht="15.6" x14ac:dyDescent="0.3">
      <c r="C57242" s="227"/>
    </row>
    <row r="57243" spans="3:3" ht="15.6" x14ac:dyDescent="0.3">
      <c r="C57243" s="227"/>
    </row>
    <row r="57244" spans="3:3" ht="15.6" x14ac:dyDescent="0.3">
      <c r="C57244" s="227"/>
    </row>
    <row r="57245" spans="3:3" ht="15.6" x14ac:dyDescent="0.3">
      <c r="C57245" s="227"/>
    </row>
    <row r="57246" spans="3:3" ht="15.6" x14ac:dyDescent="0.3">
      <c r="C57246" s="227"/>
    </row>
    <row r="57247" spans="3:3" ht="15.6" x14ac:dyDescent="0.3">
      <c r="C57247" s="227"/>
    </row>
    <row r="57248" spans="3:3" ht="15.6" x14ac:dyDescent="0.3">
      <c r="C57248" s="227"/>
    </row>
    <row r="57249" spans="3:3" ht="15.6" x14ac:dyDescent="0.3">
      <c r="C57249" s="227"/>
    </row>
    <row r="57250" spans="3:3" ht="15.6" x14ac:dyDescent="0.3">
      <c r="C57250" s="227"/>
    </row>
    <row r="57251" spans="3:3" ht="15.6" x14ac:dyDescent="0.3">
      <c r="C57251" s="227"/>
    </row>
    <row r="57252" spans="3:3" ht="15.6" x14ac:dyDescent="0.3">
      <c r="C57252" s="227"/>
    </row>
    <row r="57253" spans="3:3" ht="15.6" x14ac:dyDescent="0.3">
      <c r="C57253" s="227"/>
    </row>
    <row r="57254" spans="3:3" ht="15.6" x14ac:dyDescent="0.3">
      <c r="C57254" s="227"/>
    </row>
    <row r="57255" spans="3:3" ht="15.6" x14ac:dyDescent="0.3">
      <c r="C57255" s="227"/>
    </row>
    <row r="57256" spans="3:3" ht="15.6" x14ac:dyDescent="0.3">
      <c r="C57256" s="227"/>
    </row>
    <row r="57257" spans="3:3" ht="15.6" x14ac:dyDescent="0.3">
      <c r="C57257" s="227"/>
    </row>
    <row r="57258" spans="3:3" ht="15.6" x14ac:dyDescent="0.3">
      <c r="C57258" s="227"/>
    </row>
    <row r="57259" spans="3:3" ht="15.6" x14ac:dyDescent="0.3">
      <c r="C57259" s="227"/>
    </row>
    <row r="57260" spans="3:3" ht="15.6" x14ac:dyDescent="0.3">
      <c r="C57260" s="227"/>
    </row>
    <row r="57261" spans="3:3" ht="15.6" x14ac:dyDescent="0.3">
      <c r="C57261" s="227"/>
    </row>
    <row r="57262" spans="3:3" ht="15.6" x14ac:dyDescent="0.3">
      <c r="C57262" s="227"/>
    </row>
    <row r="57263" spans="3:3" ht="15.6" x14ac:dyDescent="0.3">
      <c r="C57263" s="227"/>
    </row>
    <row r="57264" spans="3:3" ht="15.6" x14ac:dyDescent="0.3">
      <c r="C57264" s="227"/>
    </row>
    <row r="57265" spans="3:3" ht="15.6" x14ac:dyDescent="0.3">
      <c r="C57265" s="227"/>
    </row>
    <row r="57266" spans="3:3" ht="15.6" x14ac:dyDescent="0.3">
      <c r="C57266" s="227"/>
    </row>
    <row r="57267" spans="3:3" ht="15.6" x14ac:dyDescent="0.3">
      <c r="C57267" s="227"/>
    </row>
    <row r="57268" spans="3:3" ht="15.6" x14ac:dyDescent="0.3">
      <c r="C57268" s="227"/>
    </row>
    <row r="57269" spans="3:3" ht="15.6" x14ac:dyDescent="0.3">
      <c r="C57269" s="227"/>
    </row>
    <row r="57270" spans="3:3" ht="15.6" x14ac:dyDescent="0.3">
      <c r="C57270" s="227"/>
    </row>
    <row r="57271" spans="3:3" ht="15.6" x14ac:dyDescent="0.3">
      <c r="C57271" s="227"/>
    </row>
    <row r="57272" spans="3:3" ht="15.6" x14ac:dyDescent="0.3">
      <c r="C57272" s="227"/>
    </row>
    <row r="57273" spans="3:3" ht="15.6" x14ac:dyDescent="0.3">
      <c r="C57273" s="227"/>
    </row>
    <row r="57274" spans="3:3" ht="15.6" x14ac:dyDescent="0.3">
      <c r="C57274" s="227"/>
    </row>
    <row r="57275" spans="3:3" ht="15.6" x14ac:dyDescent="0.3">
      <c r="C57275" s="227"/>
    </row>
    <row r="57276" spans="3:3" ht="15.6" x14ac:dyDescent="0.3">
      <c r="C57276" s="227"/>
    </row>
    <row r="57277" spans="3:3" ht="15.6" x14ac:dyDescent="0.3">
      <c r="C57277" s="227"/>
    </row>
    <row r="57278" spans="3:3" ht="15.6" x14ac:dyDescent="0.3">
      <c r="C57278" s="227"/>
    </row>
    <row r="57279" spans="3:3" ht="15.6" x14ac:dyDescent="0.3">
      <c r="C57279" s="227"/>
    </row>
    <row r="57280" spans="3:3" ht="15.6" x14ac:dyDescent="0.3">
      <c r="C57280" s="227"/>
    </row>
    <row r="57281" spans="3:3" ht="15.6" x14ac:dyDescent="0.3">
      <c r="C57281" s="227"/>
    </row>
    <row r="57282" spans="3:3" ht="15.6" x14ac:dyDescent="0.3">
      <c r="C57282" s="227"/>
    </row>
    <row r="57283" spans="3:3" ht="15.6" x14ac:dyDescent="0.3">
      <c r="C57283" s="227"/>
    </row>
    <row r="57284" spans="3:3" ht="15.6" x14ac:dyDescent="0.3">
      <c r="C57284" s="227"/>
    </row>
    <row r="57285" spans="3:3" ht="15.6" x14ac:dyDescent="0.3">
      <c r="C57285" s="227"/>
    </row>
    <row r="57286" spans="3:3" ht="15.6" x14ac:dyDescent="0.3">
      <c r="C57286" s="227"/>
    </row>
    <row r="57287" spans="3:3" ht="15.6" x14ac:dyDescent="0.3">
      <c r="C57287" s="227"/>
    </row>
    <row r="57288" spans="3:3" ht="15.6" x14ac:dyDescent="0.3">
      <c r="C57288" s="227"/>
    </row>
    <row r="57289" spans="3:3" ht="15.6" x14ac:dyDescent="0.3">
      <c r="C57289" s="227"/>
    </row>
    <row r="57290" spans="3:3" ht="15.6" x14ac:dyDescent="0.3">
      <c r="C57290" s="227"/>
    </row>
    <row r="57291" spans="3:3" ht="15.6" x14ac:dyDescent="0.3">
      <c r="C57291" s="227"/>
    </row>
    <row r="57292" spans="3:3" ht="15.6" x14ac:dyDescent="0.3">
      <c r="C57292" s="227"/>
    </row>
    <row r="57293" spans="3:3" ht="15.6" x14ac:dyDescent="0.3">
      <c r="C57293" s="227"/>
    </row>
    <row r="57294" spans="3:3" ht="15.6" x14ac:dyDescent="0.3">
      <c r="C57294" s="227"/>
    </row>
    <row r="57295" spans="3:3" ht="15.6" x14ac:dyDescent="0.3">
      <c r="C57295" s="227"/>
    </row>
    <row r="57296" spans="3:3" ht="15.6" x14ac:dyDescent="0.3">
      <c r="C57296" s="227"/>
    </row>
    <row r="57297" spans="3:3" ht="15.6" x14ac:dyDescent="0.3">
      <c r="C57297" s="227"/>
    </row>
    <row r="57298" spans="3:3" ht="15.6" x14ac:dyDescent="0.3">
      <c r="C57298" s="227"/>
    </row>
    <row r="57299" spans="3:3" ht="15.6" x14ac:dyDescent="0.3">
      <c r="C57299" s="227"/>
    </row>
    <row r="57300" spans="3:3" ht="15.6" x14ac:dyDescent="0.3">
      <c r="C57300" s="227"/>
    </row>
    <row r="57301" spans="3:3" ht="15.6" x14ac:dyDescent="0.3">
      <c r="C57301" s="227"/>
    </row>
    <row r="57302" spans="3:3" ht="15.6" x14ac:dyDescent="0.3">
      <c r="C57302" s="227"/>
    </row>
    <row r="57303" spans="3:3" ht="15.6" x14ac:dyDescent="0.3">
      <c r="C57303" s="227"/>
    </row>
    <row r="57304" spans="3:3" ht="15.6" x14ac:dyDescent="0.3">
      <c r="C57304" s="227"/>
    </row>
    <row r="57305" spans="3:3" ht="15.6" x14ac:dyDescent="0.3">
      <c r="C57305" s="227"/>
    </row>
    <row r="57306" spans="3:3" ht="15.6" x14ac:dyDescent="0.3">
      <c r="C57306" s="227"/>
    </row>
    <row r="57307" spans="3:3" ht="15.6" x14ac:dyDescent="0.3">
      <c r="C57307" s="227"/>
    </row>
    <row r="57308" spans="3:3" ht="15.6" x14ac:dyDescent="0.3">
      <c r="C57308" s="227"/>
    </row>
    <row r="57309" spans="3:3" ht="15.6" x14ac:dyDescent="0.3">
      <c r="C57309" s="227"/>
    </row>
    <row r="57310" spans="3:3" ht="15.6" x14ac:dyDescent="0.3">
      <c r="C57310" s="227"/>
    </row>
    <row r="57311" spans="3:3" ht="15.6" x14ac:dyDescent="0.3">
      <c r="C57311" s="227"/>
    </row>
    <row r="57312" spans="3:3" ht="15.6" x14ac:dyDescent="0.3">
      <c r="C57312" s="227"/>
    </row>
    <row r="57313" spans="3:3" ht="15.6" x14ac:dyDescent="0.3">
      <c r="C57313" s="227"/>
    </row>
    <row r="57314" spans="3:3" ht="15.6" x14ac:dyDescent="0.3">
      <c r="C57314" s="227"/>
    </row>
    <row r="57315" spans="3:3" ht="15.6" x14ac:dyDescent="0.3">
      <c r="C57315" s="227"/>
    </row>
    <row r="57316" spans="3:3" ht="15.6" x14ac:dyDescent="0.3">
      <c r="C57316" s="227"/>
    </row>
    <row r="57317" spans="3:3" ht="15.6" x14ac:dyDescent="0.3">
      <c r="C57317" s="227"/>
    </row>
    <row r="57318" spans="3:3" ht="15.6" x14ac:dyDescent="0.3">
      <c r="C57318" s="227"/>
    </row>
    <row r="57319" spans="3:3" ht="15.6" x14ac:dyDescent="0.3">
      <c r="C57319" s="227"/>
    </row>
    <row r="57320" spans="3:3" ht="15.6" x14ac:dyDescent="0.3">
      <c r="C57320" s="227"/>
    </row>
    <row r="57321" spans="3:3" ht="15.6" x14ac:dyDescent="0.3">
      <c r="C57321" s="227"/>
    </row>
    <row r="57322" spans="3:3" ht="15.6" x14ac:dyDescent="0.3">
      <c r="C57322" s="227"/>
    </row>
    <row r="57323" spans="3:3" ht="15.6" x14ac:dyDescent="0.3">
      <c r="C57323" s="227"/>
    </row>
    <row r="57324" spans="3:3" ht="15.6" x14ac:dyDescent="0.3">
      <c r="C57324" s="227"/>
    </row>
    <row r="57325" spans="3:3" ht="15.6" x14ac:dyDescent="0.3">
      <c r="C57325" s="227"/>
    </row>
    <row r="57326" spans="3:3" ht="15.6" x14ac:dyDescent="0.3">
      <c r="C57326" s="227"/>
    </row>
    <row r="57327" spans="3:3" ht="15.6" x14ac:dyDescent="0.3">
      <c r="C57327" s="227"/>
    </row>
    <row r="57328" spans="3:3" ht="15.6" x14ac:dyDescent="0.3">
      <c r="C57328" s="227"/>
    </row>
    <row r="57329" spans="3:3" ht="15.6" x14ac:dyDescent="0.3">
      <c r="C57329" s="227"/>
    </row>
    <row r="57330" spans="3:3" ht="15.6" x14ac:dyDescent="0.3">
      <c r="C57330" s="227"/>
    </row>
    <row r="57331" spans="3:3" ht="15.6" x14ac:dyDescent="0.3">
      <c r="C57331" s="227"/>
    </row>
    <row r="57332" spans="3:3" ht="15.6" x14ac:dyDescent="0.3">
      <c r="C57332" s="227"/>
    </row>
    <row r="57333" spans="3:3" ht="15.6" x14ac:dyDescent="0.3">
      <c r="C57333" s="227"/>
    </row>
    <row r="57334" spans="3:3" ht="15.6" x14ac:dyDescent="0.3">
      <c r="C57334" s="227"/>
    </row>
    <row r="57335" spans="3:3" ht="15.6" x14ac:dyDescent="0.3">
      <c r="C57335" s="227"/>
    </row>
    <row r="57336" spans="3:3" ht="15.6" x14ac:dyDescent="0.3">
      <c r="C57336" s="227"/>
    </row>
    <row r="57337" spans="3:3" ht="15.6" x14ac:dyDescent="0.3">
      <c r="C57337" s="227"/>
    </row>
    <row r="57338" spans="3:3" ht="15.6" x14ac:dyDescent="0.3">
      <c r="C57338" s="227"/>
    </row>
    <row r="57339" spans="3:3" ht="15.6" x14ac:dyDescent="0.3">
      <c r="C57339" s="227"/>
    </row>
    <row r="57340" spans="3:3" ht="15.6" x14ac:dyDescent="0.3">
      <c r="C57340" s="227"/>
    </row>
    <row r="57341" spans="3:3" ht="15.6" x14ac:dyDescent="0.3">
      <c r="C57341" s="227"/>
    </row>
    <row r="57342" spans="3:3" ht="15.6" x14ac:dyDescent="0.3">
      <c r="C57342" s="227"/>
    </row>
    <row r="57343" spans="3:3" ht="15.6" x14ac:dyDescent="0.3">
      <c r="C57343" s="227"/>
    </row>
    <row r="57344" spans="3:3" ht="15.6" x14ac:dyDescent="0.3">
      <c r="C57344" s="227"/>
    </row>
    <row r="57345" spans="3:3" ht="15.6" x14ac:dyDescent="0.3">
      <c r="C57345" s="227"/>
    </row>
    <row r="57346" spans="3:3" ht="15.6" x14ac:dyDescent="0.3">
      <c r="C57346" s="227"/>
    </row>
    <row r="57347" spans="3:3" ht="15.6" x14ac:dyDescent="0.3">
      <c r="C57347" s="227"/>
    </row>
    <row r="57348" spans="3:3" ht="15.6" x14ac:dyDescent="0.3">
      <c r="C57348" s="227"/>
    </row>
    <row r="57349" spans="3:3" ht="15.6" x14ac:dyDescent="0.3">
      <c r="C57349" s="227"/>
    </row>
    <row r="57350" spans="3:3" ht="15.6" x14ac:dyDescent="0.3">
      <c r="C57350" s="227"/>
    </row>
    <row r="57351" spans="3:3" ht="15.6" x14ac:dyDescent="0.3">
      <c r="C57351" s="227"/>
    </row>
    <row r="57352" spans="3:3" ht="15.6" x14ac:dyDescent="0.3">
      <c r="C57352" s="227"/>
    </row>
    <row r="57353" spans="3:3" ht="15.6" x14ac:dyDescent="0.3">
      <c r="C57353" s="227"/>
    </row>
    <row r="57354" spans="3:3" ht="15.6" x14ac:dyDescent="0.3">
      <c r="C57354" s="227"/>
    </row>
    <row r="57355" spans="3:3" ht="15.6" x14ac:dyDescent="0.3">
      <c r="C57355" s="227"/>
    </row>
    <row r="57356" spans="3:3" ht="15.6" x14ac:dyDescent="0.3">
      <c r="C57356" s="227"/>
    </row>
    <row r="57357" spans="3:3" ht="15.6" x14ac:dyDescent="0.3">
      <c r="C57357" s="227"/>
    </row>
    <row r="57358" spans="3:3" ht="15.6" x14ac:dyDescent="0.3">
      <c r="C57358" s="227"/>
    </row>
    <row r="57359" spans="3:3" ht="15.6" x14ac:dyDescent="0.3">
      <c r="C57359" s="227"/>
    </row>
    <row r="57360" spans="3:3" ht="15.6" x14ac:dyDescent="0.3">
      <c r="C57360" s="227"/>
    </row>
    <row r="57361" spans="3:3" ht="15.6" x14ac:dyDescent="0.3">
      <c r="C57361" s="227"/>
    </row>
    <row r="57362" spans="3:3" ht="15.6" x14ac:dyDescent="0.3">
      <c r="C57362" s="227"/>
    </row>
    <row r="57363" spans="3:3" ht="15.6" x14ac:dyDescent="0.3">
      <c r="C57363" s="227"/>
    </row>
    <row r="57364" spans="3:3" ht="15.6" x14ac:dyDescent="0.3">
      <c r="C57364" s="227"/>
    </row>
    <row r="57365" spans="3:3" ht="15.6" x14ac:dyDescent="0.3">
      <c r="C57365" s="227"/>
    </row>
    <row r="57366" spans="3:3" ht="15.6" x14ac:dyDescent="0.3">
      <c r="C57366" s="227"/>
    </row>
    <row r="57367" spans="3:3" ht="15.6" x14ac:dyDescent="0.3">
      <c r="C57367" s="227"/>
    </row>
    <row r="57368" spans="3:3" ht="15.6" x14ac:dyDescent="0.3">
      <c r="C57368" s="227"/>
    </row>
    <row r="57369" spans="3:3" ht="15.6" x14ac:dyDescent="0.3">
      <c r="C57369" s="227"/>
    </row>
    <row r="57370" spans="3:3" ht="15.6" x14ac:dyDescent="0.3">
      <c r="C57370" s="227"/>
    </row>
    <row r="57371" spans="3:3" ht="15.6" x14ac:dyDescent="0.3">
      <c r="C57371" s="227"/>
    </row>
    <row r="57372" spans="3:3" ht="15.6" x14ac:dyDescent="0.3">
      <c r="C57372" s="227"/>
    </row>
    <row r="57373" spans="3:3" ht="15.6" x14ac:dyDescent="0.3">
      <c r="C57373" s="227"/>
    </row>
    <row r="57374" spans="3:3" ht="15.6" x14ac:dyDescent="0.3">
      <c r="C57374" s="227"/>
    </row>
    <row r="57375" spans="3:3" ht="15.6" x14ac:dyDescent="0.3">
      <c r="C57375" s="227"/>
    </row>
    <row r="57376" spans="3:3" ht="15.6" x14ac:dyDescent="0.3">
      <c r="C57376" s="227"/>
    </row>
    <row r="57377" spans="3:3" ht="15.6" x14ac:dyDescent="0.3">
      <c r="C57377" s="227"/>
    </row>
    <row r="57378" spans="3:3" ht="15.6" x14ac:dyDescent="0.3">
      <c r="C57378" s="227"/>
    </row>
    <row r="57379" spans="3:3" ht="15.6" x14ac:dyDescent="0.3">
      <c r="C57379" s="227"/>
    </row>
    <row r="57380" spans="3:3" ht="15.6" x14ac:dyDescent="0.3">
      <c r="C57380" s="227"/>
    </row>
    <row r="57381" spans="3:3" ht="15.6" x14ac:dyDescent="0.3">
      <c r="C57381" s="227"/>
    </row>
    <row r="57382" spans="3:3" ht="15.6" x14ac:dyDescent="0.3">
      <c r="C57382" s="227"/>
    </row>
    <row r="57383" spans="3:3" ht="15.6" x14ac:dyDescent="0.3">
      <c r="C57383" s="227"/>
    </row>
    <row r="57384" spans="3:3" ht="15.6" x14ac:dyDescent="0.3">
      <c r="C57384" s="227"/>
    </row>
    <row r="57385" spans="3:3" ht="15.6" x14ac:dyDescent="0.3">
      <c r="C57385" s="227"/>
    </row>
    <row r="57386" spans="3:3" ht="15.6" x14ac:dyDescent="0.3">
      <c r="C57386" s="227"/>
    </row>
    <row r="57387" spans="3:3" ht="15.6" x14ac:dyDescent="0.3">
      <c r="C57387" s="227"/>
    </row>
    <row r="57388" spans="3:3" ht="15.6" x14ac:dyDescent="0.3">
      <c r="C57388" s="227"/>
    </row>
    <row r="57389" spans="3:3" ht="15.6" x14ac:dyDescent="0.3">
      <c r="C57389" s="227"/>
    </row>
    <row r="57390" spans="3:3" ht="15.6" x14ac:dyDescent="0.3">
      <c r="C57390" s="227"/>
    </row>
    <row r="57391" spans="3:3" ht="15.6" x14ac:dyDescent="0.3">
      <c r="C57391" s="227"/>
    </row>
    <row r="57392" spans="3:3" ht="15.6" x14ac:dyDescent="0.3">
      <c r="C57392" s="227"/>
    </row>
    <row r="57393" spans="3:3" ht="15.6" x14ac:dyDescent="0.3">
      <c r="C57393" s="227"/>
    </row>
    <row r="57394" spans="3:3" ht="15.6" x14ac:dyDescent="0.3">
      <c r="C57394" s="227"/>
    </row>
    <row r="57395" spans="3:3" ht="15.6" x14ac:dyDescent="0.3">
      <c r="C57395" s="227"/>
    </row>
    <row r="57396" spans="3:3" ht="15.6" x14ac:dyDescent="0.3">
      <c r="C57396" s="227"/>
    </row>
    <row r="57397" spans="3:3" ht="15.6" x14ac:dyDescent="0.3">
      <c r="C57397" s="227"/>
    </row>
    <row r="57398" spans="3:3" ht="15.6" x14ac:dyDescent="0.3">
      <c r="C57398" s="227"/>
    </row>
    <row r="57399" spans="3:3" ht="15.6" x14ac:dyDescent="0.3">
      <c r="C57399" s="227"/>
    </row>
    <row r="57400" spans="3:3" ht="15.6" x14ac:dyDescent="0.3">
      <c r="C57400" s="227"/>
    </row>
    <row r="57401" spans="3:3" ht="15.6" x14ac:dyDescent="0.3">
      <c r="C57401" s="227"/>
    </row>
    <row r="57402" spans="3:3" ht="15.6" x14ac:dyDescent="0.3">
      <c r="C57402" s="227"/>
    </row>
    <row r="57403" spans="3:3" ht="15.6" x14ac:dyDescent="0.3">
      <c r="C57403" s="227"/>
    </row>
    <row r="57404" spans="3:3" ht="15.6" x14ac:dyDescent="0.3">
      <c r="C57404" s="227"/>
    </row>
    <row r="57405" spans="3:3" ht="15.6" x14ac:dyDescent="0.3">
      <c r="C57405" s="227"/>
    </row>
    <row r="57406" spans="3:3" ht="15.6" x14ac:dyDescent="0.3">
      <c r="C57406" s="227"/>
    </row>
    <row r="57407" spans="3:3" ht="15.6" x14ac:dyDescent="0.3">
      <c r="C57407" s="227"/>
    </row>
    <row r="57408" spans="3:3" ht="15.6" x14ac:dyDescent="0.3">
      <c r="C57408" s="227"/>
    </row>
    <row r="57409" spans="3:3" ht="15.6" x14ac:dyDescent="0.3">
      <c r="C57409" s="227"/>
    </row>
    <row r="57410" spans="3:3" ht="15.6" x14ac:dyDescent="0.3">
      <c r="C57410" s="227"/>
    </row>
    <row r="57411" spans="3:3" ht="15.6" x14ac:dyDescent="0.3">
      <c r="C57411" s="227"/>
    </row>
    <row r="57412" spans="3:3" ht="15.6" x14ac:dyDescent="0.3">
      <c r="C57412" s="227"/>
    </row>
    <row r="57413" spans="3:3" ht="15.6" x14ac:dyDescent="0.3">
      <c r="C57413" s="227"/>
    </row>
    <row r="57414" spans="3:3" ht="15.6" x14ac:dyDescent="0.3">
      <c r="C57414" s="227"/>
    </row>
    <row r="57415" spans="3:3" ht="15.6" x14ac:dyDescent="0.3">
      <c r="C57415" s="227"/>
    </row>
    <row r="57416" spans="3:3" ht="15.6" x14ac:dyDescent="0.3">
      <c r="C57416" s="227"/>
    </row>
    <row r="57417" spans="3:3" ht="15.6" x14ac:dyDescent="0.3">
      <c r="C57417" s="227"/>
    </row>
    <row r="57418" spans="3:3" ht="15.6" x14ac:dyDescent="0.3">
      <c r="C57418" s="227"/>
    </row>
    <row r="57419" spans="3:3" ht="15.6" x14ac:dyDescent="0.3">
      <c r="C57419" s="227"/>
    </row>
    <row r="57420" spans="3:3" ht="15.6" x14ac:dyDescent="0.3">
      <c r="C57420" s="227"/>
    </row>
    <row r="57421" spans="3:3" ht="15.6" x14ac:dyDescent="0.3">
      <c r="C57421" s="227"/>
    </row>
    <row r="57422" spans="3:3" ht="15.6" x14ac:dyDescent="0.3">
      <c r="C57422" s="227"/>
    </row>
    <row r="57423" spans="3:3" ht="15.6" x14ac:dyDescent="0.3">
      <c r="C57423" s="227"/>
    </row>
    <row r="57424" spans="3:3" ht="15.6" x14ac:dyDescent="0.3">
      <c r="C57424" s="227"/>
    </row>
    <row r="57425" spans="3:3" ht="15.6" x14ac:dyDescent="0.3">
      <c r="C57425" s="227"/>
    </row>
    <row r="57426" spans="3:3" ht="15.6" x14ac:dyDescent="0.3">
      <c r="C57426" s="227"/>
    </row>
    <row r="57427" spans="3:3" ht="15.6" x14ac:dyDescent="0.3">
      <c r="C57427" s="227"/>
    </row>
    <row r="57428" spans="3:3" ht="15.6" x14ac:dyDescent="0.3">
      <c r="C57428" s="227"/>
    </row>
    <row r="57429" spans="3:3" ht="15.6" x14ac:dyDescent="0.3">
      <c r="C57429" s="227"/>
    </row>
    <row r="57430" spans="3:3" ht="15.6" x14ac:dyDescent="0.3">
      <c r="C57430" s="227"/>
    </row>
    <row r="57431" spans="3:3" ht="15.6" x14ac:dyDescent="0.3">
      <c r="C57431" s="227"/>
    </row>
    <row r="57432" spans="3:3" ht="15.6" x14ac:dyDescent="0.3">
      <c r="C57432" s="227"/>
    </row>
    <row r="57433" spans="3:3" ht="15.6" x14ac:dyDescent="0.3">
      <c r="C57433" s="227"/>
    </row>
    <row r="57434" spans="3:3" ht="15.6" x14ac:dyDescent="0.3">
      <c r="C57434" s="227"/>
    </row>
    <row r="57435" spans="3:3" ht="15.6" x14ac:dyDescent="0.3">
      <c r="C57435" s="227"/>
    </row>
    <row r="57436" spans="3:3" ht="15.6" x14ac:dyDescent="0.3">
      <c r="C57436" s="227"/>
    </row>
    <row r="57437" spans="3:3" ht="15.6" x14ac:dyDescent="0.3">
      <c r="C57437" s="227"/>
    </row>
    <row r="57438" spans="3:3" ht="15.6" x14ac:dyDescent="0.3">
      <c r="C57438" s="227"/>
    </row>
    <row r="57439" spans="3:3" ht="15.6" x14ac:dyDescent="0.3">
      <c r="C57439" s="227"/>
    </row>
    <row r="57440" spans="3:3" ht="15.6" x14ac:dyDescent="0.3">
      <c r="C57440" s="227"/>
    </row>
    <row r="57441" spans="3:3" ht="15.6" x14ac:dyDescent="0.3">
      <c r="C57441" s="227"/>
    </row>
    <row r="57442" spans="3:3" ht="15.6" x14ac:dyDescent="0.3">
      <c r="C57442" s="227"/>
    </row>
    <row r="57443" spans="3:3" ht="15.6" x14ac:dyDescent="0.3">
      <c r="C57443" s="227"/>
    </row>
    <row r="57444" spans="3:3" ht="15.6" x14ac:dyDescent="0.3">
      <c r="C57444" s="227"/>
    </row>
    <row r="57445" spans="3:3" ht="15.6" x14ac:dyDescent="0.3">
      <c r="C57445" s="227"/>
    </row>
    <row r="57446" spans="3:3" ht="15.6" x14ac:dyDescent="0.3">
      <c r="C57446" s="227"/>
    </row>
    <row r="57447" spans="3:3" ht="15.6" x14ac:dyDescent="0.3">
      <c r="C57447" s="227"/>
    </row>
    <row r="57448" spans="3:3" ht="15.6" x14ac:dyDescent="0.3">
      <c r="C57448" s="227"/>
    </row>
    <row r="57449" spans="3:3" ht="15.6" x14ac:dyDescent="0.3">
      <c r="C57449" s="227"/>
    </row>
    <row r="57450" spans="3:3" ht="15.6" x14ac:dyDescent="0.3">
      <c r="C57450" s="227"/>
    </row>
    <row r="57451" spans="3:3" ht="15.6" x14ac:dyDescent="0.3">
      <c r="C57451" s="227"/>
    </row>
    <row r="57452" spans="3:3" ht="15.6" x14ac:dyDescent="0.3">
      <c r="C57452" s="227"/>
    </row>
    <row r="57453" spans="3:3" ht="15.6" x14ac:dyDescent="0.3">
      <c r="C57453" s="227"/>
    </row>
    <row r="57454" spans="3:3" ht="15.6" x14ac:dyDescent="0.3">
      <c r="C57454" s="227"/>
    </row>
    <row r="57455" spans="3:3" ht="15.6" x14ac:dyDescent="0.3">
      <c r="C57455" s="227"/>
    </row>
    <row r="57456" spans="3:3" ht="15.6" x14ac:dyDescent="0.3">
      <c r="C57456" s="227"/>
    </row>
    <row r="57457" spans="3:3" ht="15.6" x14ac:dyDescent="0.3">
      <c r="C57457" s="227"/>
    </row>
    <row r="57458" spans="3:3" ht="15.6" x14ac:dyDescent="0.3">
      <c r="C57458" s="227"/>
    </row>
    <row r="57459" spans="3:3" ht="15.6" x14ac:dyDescent="0.3">
      <c r="C57459" s="227"/>
    </row>
    <row r="57460" spans="3:3" ht="15.6" x14ac:dyDescent="0.3">
      <c r="C57460" s="227"/>
    </row>
    <row r="57461" spans="3:3" ht="15.6" x14ac:dyDescent="0.3">
      <c r="C57461" s="227"/>
    </row>
    <row r="57462" spans="3:3" ht="15.6" x14ac:dyDescent="0.3">
      <c r="C57462" s="227"/>
    </row>
    <row r="57463" spans="3:3" ht="15.6" x14ac:dyDescent="0.3">
      <c r="C57463" s="227"/>
    </row>
    <row r="57464" spans="3:3" ht="15.6" x14ac:dyDescent="0.3">
      <c r="C57464" s="227"/>
    </row>
    <row r="57465" spans="3:3" ht="15.6" x14ac:dyDescent="0.3">
      <c r="C57465" s="227"/>
    </row>
    <row r="57466" spans="3:3" ht="15.6" x14ac:dyDescent="0.3">
      <c r="C57466" s="227"/>
    </row>
    <row r="57467" spans="3:3" ht="15.6" x14ac:dyDescent="0.3">
      <c r="C57467" s="227"/>
    </row>
    <row r="57468" spans="3:3" ht="15.6" x14ac:dyDescent="0.3">
      <c r="C57468" s="227"/>
    </row>
    <row r="57469" spans="3:3" ht="15.6" x14ac:dyDescent="0.3">
      <c r="C57469" s="227"/>
    </row>
    <row r="57470" spans="3:3" ht="15.6" x14ac:dyDescent="0.3">
      <c r="C57470" s="227"/>
    </row>
    <row r="57471" spans="3:3" ht="15.6" x14ac:dyDescent="0.3">
      <c r="C57471" s="227"/>
    </row>
    <row r="57472" spans="3:3" ht="15.6" x14ac:dyDescent="0.3">
      <c r="C57472" s="227"/>
    </row>
    <row r="57473" spans="3:3" ht="15.6" x14ac:dyDescent="0.3">
      <c r="C57473" s="227"/>
    </row>
    <row r="57474" spans="3:3" ht="15.6" x14ac:dyDescent="0.3">
      <c r="C57474" s="227"/>
    </row>
    <row r="57475" spans="3:3" ht="15.6" x14ac:dyDescent="0.3">
      <c r="C57475" s="227"/>
    </row>
    <row r="57476" spans="3:3" ht="15.6" x14ac:dyDescent="0.3">
      <c r="C57476" s="227"/>
    </row>
    <row r="57477" spans="3:3" ht="15.6" x14ac:dyDescent="0.3">
      <c r="C57477" s="227"/>
    </row>
    <row r="57478" spans="3:3" ht="15.6" x14ac:dyDescent="0.3">
      <c r="C57478" s="227"/>
    </row>
    <row r="57479" spans="3:3" ht="15.6" x14ac:dyDescent="0.3">
      <c r="C57479" s="227"/>
    </row>
    <row r="57480" spans="3:3" ht="15.6" x14ac:dyDescent="0.3">
      <c r="C57480" s="227"/>
    </row>
    <row r="57481" spans="3:3" ht="15.6" x14ac:dyDescent="0.3">
      <c r="C57481" s="227"/>
    </row>
    <row r="57482" spans="3:3" ht="15.6" x14ac:dyDescent="0.3">
      <c r="C57482" s="227"/>
    </row>
    <row r="57483" spans="3:3" ht="15.6" x14ac:dyDescent="0.3">
      <c r="C57483" s="227"/>
    </row>
    <row r="57484" spans="3:3" ht="15.6" x14ac:dyDescent="0.3">
      <c r="C57484" s="227"/>
    </row>
    <row r="57485" spans="3:3" ht="15.6" x14ac:dyDescent="0.3">
      <c r="C57485" s="227"/>
    </row>
    <row r="57486" spans="3:3" ht="15.6" x14ac:dyDescent="0.3">
      <c r="C57486" s="227"/>
    </row>
    <row r="57487" spans="3:3" ht="15.6" x14ac:dyDescent="0.3">
      <c r="C57487" s="227"/>
    </row>
    <row r="57488" spans="3:3" ht="15.6" x14ac:dyDescent="0.3">
      <c r="C57488" s="227"/>
    </row>
    <row r="57489" spans="3:3" ht="15.6" x14ac:dyDescent="0.3">
      <c r="C57489" s="227"/>
    </row>
    <row r="57490" spans="3:3" ht="15.6" x14ac:dyDescent="0.3">
      <c r="C57490" s="227"/>
    </row>
    <row r="57491" spans="3:3" ht="15.6" x14ac:dyDescent="0.3">
      <c r="C57491" s="227"/>
    </row>
    <row r="57492" spans="3:3" ht="15.6" x14ac:dyDescent="0.3">
      <c r="C57492" s="227"/>
    </row>
    <row r="57493" spans="3:3" ht="15.6" x14ac:dyDescent="0.3">
      <c r="C57493" s="227"/>
    </row>
    <row r="57494" spans="3:3" ht="15.6" x14ac:dyDescent="0.3">
      <c r="C57494" s="227"/>
    </row>
    <row r="57495" spans="3:3" ht="15.6" x14ac:dyDescent="0.3">
      <c r="C57495" s="227"/>
    </row>
    <row r="57496" spans="3:3" ht="15.6" x14ac:dyDescent="0.3">
      <c r="C57496" s="227"/>
    </row>
    <row r="57497" spans="3:3" ht="15.6" x14ac:dyDescent="0.3">
      <c r="C57497" s="227"/>
    </row>
    <row r="57498" spans="3:3" ht="15.6" x14ac:dyDescent="0.3">
      <c r="C57498" s="227"/>
    </row>
    <row r="57499" spans="3:3" ht="15.6" x14ac:dyDescent="0.3">
      <c r="C57499" s="227"/>
    </row>
    <row r="57500" spans="3:3" ht="15.6" x14ac:dyDescent="0.3">
      <c r="C57500" s="227"/>
    </row>
    <row r="57501" spans="3:3" ht="15.6" x14ac:dyDescent="0.3">
      <c r="C57501" s="227"/>
    </row>
    <row r="57502" spans="3:3" ht="15.6" x14ac:dyDescent="0.3">
      <c r="C57502" s="227"/>
    </row>
    <row r="57503" spans="3:3" ht="15.6" x14ac:dyDescent="0.3">
      <c r="C57503" s="227"/>
    </row>
    <row r="57504" spans="3:3" ht="15.6" x14ac:dyDescent="0.3">
      <c r="C57504" s="227"/>
    </row>
    <row r="57505" spans="3:3" ht="15.6" x14ac:dyDescent="0.3">
      <c r="C57505" s="227"/>
    </row>
    <row r="57506" spans="3:3" ht="15.6" x14ac:dyDescent="0.3">
      <c r="C57506" s="227"/>
    </row>
    <row r="57507" spans="3:3" ht="15.6" x14ac:dyDescent="0.3">
      <c r="C57507" s="227"/>
    </row>
    <row r="57508" spans="3:3" ht="15.6" x14ac:dyDescent="0.3">
      <c r="C57508" s="227"/>
    </row>
    <row r="57509" spans="3:3" ht="15.6" x14ac:dyDescent="0.3">
      <c r="C57509" s="227"/>
    </row>
    <row r="57510" spans="3:3" ht="15.6" x14ac:dyDescent="0.3">
      <c r="C57510" s="227"/>
    </row>
    <row r="57511" spans="3:3" ht="15.6" x14ac:dyDescent="0.3">
      <c r="C57511" s="227"/>
    </row>
    <row r="57512" spans="3:3" ht="15.6" x14ac:dyDescent="0.3">
      <c r="C57512" s="227"/>
    </row>
    <row r="57513" spans="3:3" ht="15.6" x14ac:dyDescent="0.3">
      <c r="C57513" s="227"/>
    </row>
    <row r="57514" spans="3:3" ht="15.6" x14ac:dyDescent="0.3">
      <c r="C57514" s="227"/>
    </row>
    <row r="57515" spans="3:3" ht="15.6" x14ac:dyDescent="0.3">
      <c r="C57515" s="227"/>
    </row>
    <row r="57516" spans="3:3" ht="15.6" x14ac:dyDescent="0.3">
      <c r="C57516" s="227"/>
    </row>
    <row r="57517" spans="3:3" ht="15.6" x14ac:dyDescent="0.3">
      <c r="C57517" s="227"/>
    </row>
    <row r="57518" spans="3:3" ht="15.6" x14ac:dyDescent="0.3">
      <c r="C57518" s="227"/>
    </row>
    <row r="57519" spans="3:3" ht="15.6" x14ac:dyDescent="0.3">
      <c r="C57519" s="227"/>
    </row>
    <row r="57520" spans="3:3" ht="15.6" x14ac:dyDescent="0.3">
      <c r="C57520" s="227"/>
    </row>
    <row r="57521" spans="3:3" ht="15.6" x14ac:dyDescent="0.3">
      <c r="C57521" s="227"/>
    </row>
    <row r="57522" spans="3:3" ht="15.6" x14ac:dyDescent="0.3">
      <c r="C57522" s="227"/>
    </row>
    <row r="57523" spans="3:3" ht="15.6" x14ac:dyDescent="0.3">
      <c r="C57523" s="227"/>
    </row>
    <row r="57524" spans="3:3" ht="15.6" x14ac:dyDescent="0.3">
      <c r="C57524" s="227"/>
    </row>
    <row r="57525" spans="3:3" ht="15.6" x14ac:dyDescent="0.3">
      <c r="C57525" s="227"/>
    </row>
    <row r="57526" spans="3:3" ht="15.6" x14ac:dyDescent="0.3">
      <c r="C57526" s="227"/>
    </row>
    <row r="57527" spans="3:3" ht="15.6" x14ac:dyDescent="0.3">
      <c r="C57527" s="227"/>
    </row>
    <row r="57528" spans="3:3" ht="15.6" x14ac:dyDescent="0.3">
      <c r="C57528" s="227"/>
    </row>
    <row r="57529" spans="3:3" ht="15.6" x14ac:dyDescent="0.3">
      <c r="C57529" s="227"/>
    </row>
    <row r="57530" spans="3:3" ht="15.6" x14ac:dyDescent="0.3">
      <c r="C57530" s="227"/>
    </row>
    <row r="57531" spans="3:3" ht="15.6" x14ac:dyDescent="0.3">
      <c r="C57531" s="227"/>
    </row>
    <row r="57532" spans="3:3" ht="15.6" x14ac:dyDescent="0.3">
      <c r="C57532" s="227"/>
    </row>
    <row r="57533" spans="3:3" ht="15.6" x14ac:dyDescent="0.3">
      <c r="C57533" s="227"/>
    </row>
    <row r="57534" spans="3:3" ht="15.6" x14ac:dyDescent="0.3">
      <c r="C57534" s="227"/>
    </row>
    <row r="57535" spans="3:3" ht="15.6" x14ac:dyDescent="0.3">
      <c r="C57535" s="227"/>
    </row>
    <row r="57536" spans="3:3" ht="15.6" x14ac:dyDescent="0.3">
      <c r="C57536" s="227"/>
    </row>
    <row r="57537" spans="3:3" ht="15.6" x14ac:dyDescent="0.3">
      <c r="C57537" s="227"/>
    </row>
    <row r="57538" spans="3:3" ht="15.6" x14ac:dyDescent="0.3">
      <c r="C57538" s="227"/>
    </row>
    <row r="57539" spans="3:3" ht="15.6" x14ac:dyDescent="0.3">
      <c r="C57539" s="227"/>
    </row>
    <row r="57540" spans="3:3" ht="15.6" x14ac:dyDescent="0.3">
      <c r="C57540" s="227"/>
    </row>
    <row r="57541" spans="3:3" ht="15.6" x14ac:dyDescent="0.3">
      <c r="C57541" s="227"/>
    </row>
    <row r="57542" spans="3:3" ht="15.6" x14ac:dyDescent="0.3">
      <c r="C57542" s="227"/>
    </row>
    <row r="57543" spans="3:3" ht="15.6" x14ac:dyDescent="0.3">
      <c r="C57543" s="227"/>
    </row>
    <row r="57544" spans="3:3" ht="15.6" x14ac:dyDescent="0.3">
      <c r="C57544" s="227"/>
    </row>
    <row r="57545" spans="3:3" ht="15.6" x14ac:dyDescent="0.3">
      <c r="C57545" s="227"/>
    </row>
    <row r="57546" spans="3:3" ht="15.6" x14ac:dyDescent="0.3">
      <c r="C57546" s="227"/>
    </row>
    <row r="57547" spans="3:3" ht="15.6" x14ac:dyDescent="0.3">
      <c r="C57547" s="227"/>
    </row>
    <row r="57548" spans="3:3" ht="15.6" x14ac:dyDescent="0.3">
      <c r="C57548" s="227"/>
    </row>
    <row r="57549" spans="3:3" ht="15.6" x14ac:dyDescent="0.3">
      <c r="C57549" s="227"/>
    </row>
    <row r="57550" spans="3:3" ht="15.6" x14ac:dyDescent="0.3">
      <c r="C57550" s="227"/>
    </row>
    <row r="57551" spans="3:3" ht="15.6" x14ac:dyDescent="0.3">
      <c r="C57551" s="227"/>
    </row>
    <row r="57552" spans="3:3" ht="15.6" x14ac:dyDescent="0.3">
      <c r="C57552" s="227"/>
    </row>
    <row r="57553" spans="3:3" ht="15.6" x14ac:dyDescent="0.3">
      <c r="C57553" s="227"/>
    </row>
    <row r="57554" spans="3:3" ht="15.6" x14ac:dyDescent="0.3">
      <c r="C57554" s="227"/>
    </row>
    <row r="57555" spans="3:3" ht="15.6" x14ac:dyDescent="0.3">
      <c r="C57555" s="227"/>
    </row>
    <row r="57556" spans="3:3" ht="15.6" x14ac:dyDescent="0.3">
      <c r="C57556" s="227"/>
    </row>
    <row r="57557" spans="3:3" ht="15.6" x14ac:dyDescent="0.3">
      <c r="C57557" s="227"/>
    </row>
    <row r="57558" spans="3:3" ht="15.6" x14ac:dyDescent="0.3">
      <c r="C57558" s="227"/>
    </row>
    <row r="57559" spans="3:3" ht="15.6" x14ac:dyDescent="0.3">
      <c r="C57559" s="227"/>
    </row>
    <row r="57560" spans="3:3" ht="15.6" x14ac:dyDescent="0.3">
      <c r="C57560" s="227"/>
    </row>
    <row r="57561" spans="3:3" ht="15.6" x14ac:dyDescent="0.3">
      <c r="C57561" s="227"/>
    </row>
    <row r="57562" spans="3:3" ht="15.6" x14ac:dyDescent="0.3">
      <c r="C57562" s="227"/>
    </row>
    <row r="57563" spans="3:3" ht="15.6" x14ac:dyDescent="0.3">
      <c r="C57563" s="227"/>
    </row>
    <row r="57564" spans="3:3" ht="15.6" x14ac:dyDescent="0.3">
      <c r="C57564" s="227"/>
    </row>
    <row r="57565" spans="3:3" ht="15.6" x14ac:dyDescent="0.3">
      <c r="C57565" s="227"/>
    </row>
    <row r="57566" spans="3:3" ht="15.6" x14ac:dyDescent="0.3">
      <c r="C57566" s="227"/>
    </row>
    <row r="57567" spans="3:3" ht="15.6" x14ac:dyDescent="0.3">
      <c r="C57567" s="227"/>
    </row>
    <row r="57568" spans="3:3" ht="15.6" x14ac:dyDescent="0.3">
      <c r="C57568" s="227"/>
    </row>
    <row r="57569" spans="3:3" ht="15.6" x14ac:dyDescent="0.3">
      <c r="C57569" s="227"/>
    </row>
    <row r="57570" spans="3:3" ht="15.6" x14ac:dyDescent="0.3">
      <c r="C57570" s="227"/>
    </row>
    <row r="57571" spans="3:3" ht="15.6" x14ac:dyDescent="0.3">
      <c r="C57571" s="227"/>
    </row>
    <row r="57572" spans="3:3" ht="15.6" x14ac:dyDescent="0.3">
      <c r="C57572" s="227"/>
    </row>
    <row r="57573" spans="3:3" ht="15.6" x14ac:dyDescent="0.3">
      <c r="C57573" s="227"/>
    </row>
    <row r="57574" spans="3:3" ht="15.6" x14ac:dyDescent="0.3">
      <c r="C57574" s="227"/>
    </row>
    <row r="57575" spans="3:3" ht="15.6" x14ac:dyDescent="0.3">
      <c r="C57575" s="227"/>
    </row>
    <row r="57576" spans="3:3" ht="15.6" x14ac:dyDescent="0.3">
      <c r="C57576" s="227"/>
    </row>
    <row r="57577" spans="3:3" ht="15.6" x14ac:dyDescent="0.3">
      <c r="C57577" s="227"/>
    </row>
    <row r="57578" spans="3:3" ht="15.6" x14ac:dyDescent="0.3">
      <c r="C57578" s="227"/>
    </row>
    <row r="57579" spans="3:3" ht="15.6" x14ac:dyDescent="0.3">
      <c r="C57579" s="227"/>
    </row>
    <row r="57580" spans="3:3" ht="15.6" x14ac:dyDescent="0.3">
      <c r="C57580" s="227"/>
    </row>
    <row r="57581" spans="3:3" ht="15.6" x14ac:dyDescent="0.3">
      <c r="C57581" s="227"/>
    </row>
    <row r="57582" spans="3:3" ht="15.6" x14ac:dyDescent="0.3">
      <c r="C57582" s="227"/>
    </row>
    <row r="57583" spans="3:3" ht="15.6" x14ac:dyDescent="0.3">
      <c r="C57583" s="227"/>
    </row>
    <row r="57584" spans="3:3" ht="15.6" x14ac:dyDescent="0.3">
      <c r="C57584" s="227"/>
    </row>
    <row r="57585" spans="3:3" ht="15.6" x14ac:dyDescent="0.3">
      <c r="C57585" s="227"/>
    </row>
    <row r="57586" spans="3:3" ht="15.6" x14ac:dyDescent="0.3">
      <c r="C57586" s="227"/>
    </row>
    <row r="57587" spans="3:3" ht="15.6" x14ac:dyDescent="0.3">
      <c r="C57587" s="227"/>
    </row>
    <row r="57588" spans="3:3" ht="15.6" x14ac:dyDescent="0.3">
      <c r="C57588" s="227"/>
    </row>
    <row r="57589" spans="3:3" ht="15.6" x14ac:dyDescent="0.3">
      <c r="C57589" s="227"/>
    </row>
    <row r="57590" spans="3:3" ht="15.6" x14ac:dyDescent="0.3">
      <c r="C57590" s="227"/>
    </row>
    <row r="57591" spans="3:3" ht="15.6" x14ac:dyDescent="0.3">
      <c r="C57591" s="227"/>
    </row>
    <row r="57592" spans="3:3" ht="15.6" x14ac:dyDescent="0.3">
      <c r="C57592" s="227"/>
    </row>
    <row r="57593" spans="3:3" ht="15.6" x14ac:dyDescent="0.3">
      <c r="C57593" s="227"/>
    </row>
    <row r="57594" spans="3:3" ht="15.6" x14ac:dyDescent="0.3">
      <c r="C57594" s="227"/>
    </row>
    <row r="57595" spans="3:3" ht="15.6" x14ac:dyDescent="0.3">
      <c r="C57595" s="227"/>
    </row>
    <row r="57596" spans="3:3" ht="15.6" x14ac:dyDescent="0.3">
      <c r="C57596" s="227"/>
    </row>
    <row r="57597" spans="3:3" ht="15.6" x14ac:dyDescent="0.3">
      <c r="C57597" s="227"/>
    </row>
    <row r="57598" spans="3:3" ht="15.6" x14ac:dyDescent="0.3">
      <c r="C57598" s="227"/>
    </row>
    <row r="57599" spans="3:3" ht="15.6" x14ac:dyDescent="0.3">
      <c r="C57599" s="227"/>
    </row>
    <row r="57600" spans="3:3" ht="15.6" x14ac:dyDescent="0.3">
      <c r="C57600" s="227"/>
    </row>
    <row r="57601" spans="3:3" ht="15.6" x14ac:dyDescent="0.3">
      <c r="C57601" s="227"/>
    </row>
    <row r="57602" spans="3:3" ht="15.6" x14ac:dyDescent="0.3">
      <c r="C57602" s="227"/>
    </row>
    <row r="57603" spans="3:3" ht="15.6" x14ac:dyDescent="0.3">
      <c r="C57603" s="227"/>
    </row>
    <row r="57604" spans="3:3" ht="15.6" x14ac:dyDescent="0.3">
      <c r="C57604" s="227"/>
    </row>
    <row r="57605" spans="3:3" ht="15.6" x14ac:dyDescent="0.3">
      <c r="C57605" s="227"/>
    </row>
    <row r="57606" spans="3:3" ht="15.6" x14ac:dyDescent="0.3">
      <c r="C57606" s="227"/>
    </row>
    <row r="57607" spans="3:3" ht="15.6" x14ac:dyDescent="0.3">
      <c r="C57607" s="227"/>
    </row>
    <row r="57608" spans="3:3" ht="15.6" x14ac:dyDescent="0.3">
      <c r="C57608" s="227"/>
    </row>
    <row r="57609" spans="3:3" ht="15.6" x14ac:dyDescent="0.3">
      <c r="C57609" s="227"/>
    </row>
    <row r="57610" spans="3:3" ht="15.6" x14ac:dyDescent="0.3">
      <c r="C57610" s="227"/>
    </row>
    <row r="57611" spans="3:3" ht="15.6" x14ac:dyDescent="0.3">
      <c r="C57611" s="227"/>
    </row>
    <row r="57612" spans="3:3" ht="15.6" x14ac:dyDescent="0.3">
      <c r="C57612" s="227"/>
    </row>
    <row r="57613" spans="3:3" ht="15.6" x14ac:dyDescent="0.3">
      <c r="C57613" s="227"/>
    </row>
    <row r="57614" spans="3:3" ht="15.6" x14ac:dyDescent="0.3">
      <c r="C57614" s="227"/>
    </row>
    <row r="57615" spans="3:3" ht="15.6" x14ac:dyDescent="0.3">
      <c r="C57615" s="227"/>
    </row>
    <row r="57616" spans="3:3" ht="15.6" x14ac:dyDescent="0.3">
      <c r="C57616" s="227"/>
    </row>
    <row r="57617" spans="3:3" ht="15.6" x14ac:dyDescent="0.3">
      <c r="C57617" s="227"/>
    </row>
    <row r="57618" spans="3:3" ht="15.6" x14ac:dyDescent="0.3">
      <c r="C57618" s="227"/>
    </row>
    <row r="57619" spans="3:3" ht="15.6" x14ac:dyDescent="0.3">
      <c r="C57619" s="227"/>
    </row>
    <row r="57620" spans="3:3" ht="15.6" x14ac:dyDescent="0.3">
      <c r="C57620" s="227"/>
    </row>
    <row r="57621" spans="3:3" ht="15.6" x14ac:dyDescent="0.3">
      <c r="C57621" s="227"/>
    </row>
    <row r="57622" spans="3:3" ht="15.6" x14ac:dyDescent="0.3">
      <c r="C57622" s="227"/>
    </row>
    <row r="57623" spans="3:3" ht="15.6" x14ac:dyDescent="0.3">
      <c r="C57623" s="227"/>
    </row>
    <row r="57624" spans="3:3" ht="15.6" x14ac:dyDescent="0.3">
      <c r="C57624" s="227"/>
    </row>
    <row r="57625" spans="3:3" ht="15.6" x14ac:dyDescent="0.3">
      <c r="C57625" s="227"/>
    </row>
    <row r="57626" spans="3:3" ht="15.6" x14ac:dyDescent="0.3">
      <c r="C57626" s="227"/>
    </row>
    <row r="57627" spans="3:3" ht="15.6" x14ac:dyDescent="0.3">
      <c r="C57627" s="227"/>
    </row>
    <row r="57628" spans="3:3" ht="15.6" x14ac:dyDescent="0.3">
      <c r="C57628" s="227"/>
    </row>
    <row r="57629" spans="3:3" ht="15.6" x14ac:dyDescent="0.3">
      <c r="C57629" s="227"/>
    </row>
    <row r="57630" spans="3:3" ht="15.6" x14ac:dyDescent="0.3">
      <c r="C57630" s="227"/>
    </row>
    <row r="57631" spans="3:3" ht="15.6" x14ac:dyDescent="0.3">
      <c r="C57631" s="227"/>
    </row>
    <row r="57632" spans="3:3" ht="15.6" x14ac:dyDescent="0.3">
      <c r="C57632" s="227"/>
    </row>
    <row r="57633" spans="3:3" ht="15.6" x14ac:dyDescent="0.3">
      <c r="C57633" s="227"/>
    </row>
    <row r="57634" spans="3:3" ht="15.6" x14ac:dyDescent="0.3">
      <c r="C57634" s="227"/>
    </row>
    <row r="57635" spans="3:3" ht="15.6" x14ac:dyDescent="0.3">
      <c r="C57635" s="227"/>
    </row>
    <row r="57636" spans="3:3" ht="15.6" x14ac:dyDescent="0.3">
      <c r="C57636" s="227"/>
    </row>
    <row r="57637" spans="3:3" ht="15.6" x14ac:dyDescent="0.3">
      <c r="C57637" s="227"/>
    </row>
    <row r="57638" spans="3:3" ht="15.6" x14ac:dyDescent="0.3">
      <c r="C57638" s="227"/>
    </row>
    <row r="57639" spans="3:3" ht="15.6" x14ac:dyDescent="0.3">
      <c r="C57639" s="227"/>
    </row>
    <row r="57640" spans="3:3" ht="15.6" x14ac:dyDescent="0.3">
      <c r="C57640" s="227"/>
    </row>
    <row r="57641" spans="3:3" ht="15.6" x14ac:dyDescent="0.3">
      <c r="C57641" s="227"/>
    </row>
    <row r="57642" spans="3:3" ht="15.6" x14ac:dyDescent="0.3">
      <c r="C57642" s="227"/>
    </row>
    <row r="57643" spans="3:3" ht="15.6" x14ac:dyDescent="0.3">
      <c r="C57643" s="227"/>
    </row>
    <row r="57644" spans="3:3" ht="15.6" x14ac:dyDescent="0.3">
      <c r="C57644" s="227"/>
    </row>
    <row r="57645" spans="3:3" ht="15.6" x14ac:dyDescent="0.3">
      <c r="C57645" s="227"/>
    </row>
    <row r="57646" spans="3:3" ht="15.6" x14ac:dyDescent="0.3">
      <c r="C57646" s="227"/>
    </row>
    <row r="57647" spans="3:3" ht="15.6" x14ac:dyDescent="0.3">
      <c r="C57647" s="227"/>
    </row>
    <row r="57648" spans="3:3" ht="15.6" x14ac:dyDescent="0.3">
      <c r="C57648" s="227"/>
    </row>
    <row r="57649" spans="3:3" ht="15.6" x14ac:dyDescent="0.3">
      <c r="C57649" s="227"/>
    </row>
    <row r="57650" spans="3:3" ht="15.6" x14ac:dyDescent="0.3">
      <c r="C57650" s="227"/>
    </row>
    <row r="57651" spans="3:3" ht="15.6" x14ac:dyDescent="0.3">
      <c r="C57651" s="227"/>
    </row>
    <row r="57652" spans="3:3" ht="15.6" x14ac:dyDescent="0.3">
      <c r="C57652" s="227"/>
    </row>
    <row r="57653" spans="3:3" ht="15.6" x14ac:dyDescent="0.3">
      <c r="C57653" s="227"/>
    </row>
    <row r="57654" spans="3:3" ht="15.6" x14ac:dyDescent="0.3">
      <c r="C57654" s="227"/>
    </row>
    <row r="57655" spans="3:3" ht="15.6" x14ac:dyDescent="0.3">
      <c r="C57655" s="227"/>
    </row>
    <row r="57656" spans="3:3" ht="15.6" x14ac:dyDescent="0.3">
      <c r="C57656" s="227"/>
    </row>
    <row r="57657" spans="3:3" ht="15.6" x14ac:dyDescent="0.3">
      <c r="C57657" s="227"/>
    </row>
    <row r="57658" spans="3:3" ht="15.6" x14ac:dyDescent="0.3">
      <c r="C57658" s="227"/>
    </row>
    <row r="57659" spans="3:3" ht="15.6" x14ac:dyDescent="0.3">
      <c r="C57659" s="227"/>
    </row>
    <row r="57660" spans="3:3" ht="15.6" x14ac:dyDescent="0.3">
      <c r="C57660" s="227"/>
    </row>
    <row r="57661" spans="3:3" ht="15.6" x14ac:dyDescent="0.3">
      <c r="C57661" s="227"/>
    </row>
    <row r="57662" spans="3:3" ht="15.6" x14ac:dyDescent="0.3">
      <c r="C57662" s="227"/>
    </row>
    <row r="57663" spans="3:3" ht="15.6" x14ac:dyDescent="0.3">
      <c r="C57663" s="227"/>
    </row>
    <row r="57664" spans="3:3" ht="15.6" x14ac:dyDescent="0.3">
      <c r="C57664" s="227"/>
    </row>
    <row r="57665" spans="3:3" ht="15.6" x14ac:dyDescent="0.3">
      <c r="C57665" s="227"/>
    </row>
    <row r="57666" spans="3:3" ht="15.6" x14ac:dyDescent="0.3">
      <c r="C57666" s="227"/>
    </row>
    <row r="57667" spans="3:3" ht="15.6" x14ac:dyDescent="0.3">
      <c r="C57667" s="227"/>
    </row>
    <row r="57668" spans="3:3" ht="15.6" x14ac:dyDescent="0.3">
      <c r="C57668" s="227"/>
    </row>
    <row r="57669" spans="3:3" ht="15.6" x14ac:dyDescent="0.3">
      <c r="C57669" s="227"/>
    </row>
    <row r="57670" spans="3:3" ht="15.6" x14ac:dyDescent="0.3">
      <c r="C57670" s="227"/>
    </row>
    <row r="57671" spans="3:3" ht="15.6" x14ac:dyDescent="0.3">
      <c r="C57671" s="227"/>
    </row>
    <row r="57672" spans="3:3" ht="15.6" x14ac:dyDescent="0.3">
      <c r="C57672" s="227"/>
    </row>
    <row r="57673" spans="3:3" ht="15.6" x14ac:dyDescent="0.3">
      <c r="C57673" s="227"/>
    </row>
    <row r="57674" spans="3:3" ht="15.6" x14ac:dyDescent="0.3">
      <c r="C57674" s="227"/>
    </row>
    <row r="57675" spans="3:3" ht="15.6" x14ac:dyDescent="0.3">
      <c r="C57675" s="227"/>
    </row>
    <row r="57676" spans="3:3" ht="15.6" x14ac:dyDescent="0.3">
      <c r="C57676" s="227"/>
    </row>
    <row r="57677" spans="3:3" ht="15.6" x14ac:dyDescent="0.3">
      <c r="C57677" s="227"/>
    </row>
    <row r="57678" spans="3:3" ht="15.6" x14ac:dyDescent="0.3">
      <c r="C57678" s="227"/>
    </row>
    <row r="57679" spans="3:3" ht="15.6" x14ac:dyDescent="0.3">
      <c r="C57679" s="227"/>
    </row>
    <row r="57680" spans="3:3" ht="15.6" x14ac:dyDescent="0.3">
      <c r="C57680" s="227"/>
    </row>
    <row r="57681" spans="3:3" ht="15.6" x14ac:dyDescent="0.3">
      <c r="C57681" s="227"/>
    </row>
    <row r="57682" spans="3:3" ht="15.6" x14ac:dyDescent="0.3">
      <c r="C57682" s="227"/>
    </row>
    <row r="57683" spans="3:3" ht="15.6" x14ac:dyDescent="0.3">
      <c r="C57683" s="227"/>
    </row>
    <row r="57684" spans="3:3" ht="15.6" x14ac:dyDescent="0.3">
      <c r="C57684" s="227"/>
    </row>
    <row r="57685" spans="3:3" ht="15.6" x14ac:dyDescent="0.3">
      <c r="C57685" s="227"/>
    </row>
    <row r="57686" spans="3:3" ht="15.6" x14ac:dyDescent="0.3">
      <c r="C57686" s="227"/>
    </row>
    <row r="57687" spans="3:3" ht="15.6" x14ac:dyDescent="0.3">
      <c r="C57687" s="227"/>
    </row>
    <row r="57688" spans="3:3" ht="15.6" x14ac:dyDescent="0.3">
      <c r="C57688" s="227"/>
    </row>
    <row r="57689" spans="3:3" ht="15.6" x14ac:dyDescent="0.3">
      <c r="C57689" s="227"/>
    </row>
    <row r="57690" spans="3:3" ht="15.6" x14ac:dyDescent="0.3">
      <c r="C57690" s="227"/>
    </row>
    <row r="57691" spans="3:3" ht="15.6" x14ac:dyDescent="0.3">
      <c r="C57691" s="227"/>
    </row>
    <row r="57692" spans="3:3" ht="15.6" x14ac:dyDescent="0.3">
      <c r="C57692" s="227"/>
    </row>
    <row r="57693" spans="3:3" ht="15.6" x14ac:dyDescent="0.3">
      <c r="C57693" s="227"/>
    </row>
    <row r="57694" spans="3:3" ht="15.6" x14ac:dyDescent="0.3">
      <c r="C57694" s="227"/>
    </row>
    <row r="57695" spans="3:3" ht="15.6" x14ac:dyDescent="0.3">
      <c r="C57695" s="227"/>
    </row>
    <row r="57696" spans="3:3" ht="15.6" x14ac:dyDescent="0.3">
      <c r="C57696" s="227"/>
    </row>
    <row r="57697" spans="3:3" ht="15.6" x14ac:dyDescent="0.3">
      <c r="C57697" s="227"/>
    </row>
    <row r="57698" spans="3:3" ht="15.6" x14ac:dyDescent="0.3">
      <c r="C57698" s="227"/>
    </row>
    <row r="57699" spans="3:3" ht="15.6" x14ac:dyDescent="0.3">
      <c r="C57699" s="227"/>
    </row>
    <row r="57700" spans="3:3" ht="15.6" x14ac:dyDescent="0.3">
      <c r="C57700" s="227"/>
    </row>
    <row r="57701" spans="3:3" ht="15.6" x14ac:dyDescent="0.3">
      <c r="C57701" s="227"/>
    </row>
    <row r="57702" spans="3:3" ht="15.6" x14ac:dyDescent="0.3">
      <c r="C57702" s="227"/>
    </row>
    <row r="57703" spans="3:3" ht="15.6" x14ac:dyDescent="0.3">
      <c r="C57703" s="227"/>
    </row>
    <row r="57704" spans="3:3" ht="15.6" x14ac:dyDescent="0.3">
      <c r="C57704" s="227"/>
    </row>
    <row r="57705" spans="3:3" ht="15.6" x14ac:dyDescent="0.3">
      <c r="C57705" s="227"/>
    </row>
    <row r="57706" spans="3:3" ht="15.6" x14ac:dyDescent="0.3">
      <c r="C57706" s="227"/>
    </row>
    <row r="57707" spans="3:3" ht="15.6" x14ac:dyDescent="0.3">
      <c r="C57707" s="227"/>
    </row>
    <row r="57708" spans="3:3" ht="15.6" x14ac:dyDescent="0.3">
      <c r="C57708" s="227"/>
    </row>
    <row r="57709" spans="3:3" ht="15.6" x14ac:dyDescent="0.3">
      <c r="C57709" s="227"/>
    </row>
    <row r="57710" spans="3:3" ht="15.6" x14ac:dyDescent="0.3">
      <c r="C57710" s="227"/>
    </row>
    <row r="57711" spans="3:3" ht="15.6" x14ac:dyDescent="0.3">
      <c r="C57711" s="227"/>
    </row>
    <row r="57712" spans="3:3" ht="15.6" x14ac:dyDescent="0.3">
      <c r="C57712" s="227"/>
    </row>
    <row r="57713" spans="3:3" ht="15.6" x14ac:dyDescent="0.3">
      <c r="C57713" s="227"/>
    </row>
    <row r="57714" spans="3:3" ht="15.6" x14ac:dyDescent="0.3">
      <c r="C57714" s="227"/>
    </row>
    <row r="57715" spans="3:3" ht="15.6" x14ac:dyDescent="0.3">
      <c r="C57715" s="227"/>
    </row>
    <row r="57716" spans="3:3" ht="15.6" x14ac:dyDescent="0.3">
      <c r="C57716" s="227"/>
    </row>
    <row r="57717" spans="3:3" ht="15.6" x14ac:dyDescent="0.3">
      <c r="C57717" s="227"/>
    </row>
    <row r="57718" spans="3:3" ht="15.6" x14ac:dyDescent="0.3">
      <c r="C57718" s="227"/>
    </row>
    <row r="57719" spans="3:3" ht="15.6" x14ac:dyDescent="0.3">
      <c r="C57719" s="227"/>
    </row>
    <row r="57720" spans="3:3" ht="15.6" x14ac:dyDescent="0.3">
      <c r="C57720" s="227"/>
    </row>
    <row r="57721" spans="3:3" ht="15.6" x14ac:dyDescent="0.3">
      <c r="C57721" s="227"/>
    </row>
    <row r="57722" spans="3:3" ht="15.6" x14ac:dyDescent="0.3">
      <c r="C57722" s="227"/>
    </row>
    <row r="57723" spans="3:3" ht="15.6" x14ac:dyDescent="0.3">
      <c r="C57723" s="227"/>
    </row>
    <row r="57724" spans="3:3" ht="15.6" x14ac:dyDescent="0.3">
      <c r="C57724" s="227"/>
    </row>
    <row r="57725" spans="3:3" ht="15.6" x14ac:dyDescent="0.3">
      <c r="C57725" s="227"/>
    </row>
    <row r="57726" spans="3:3" ht="15.6" x14ac:dyDescent="0.3">
      <c r="C57726" s="227"/>
    </row>
    <row r="57727" spans="3:3" ht="15.6" x14ac:dyDescent="0.3">
      <c r="C57727" s="227"/>
    </row>
    <row r="57728" spans="3:3" ht="15.6" x14ac:dyDescent="0.3">
      <c r="C57728" s="227"/>
    </row>
    <row r="57729" spans="3:3" ht="15.6" x14ac:dyDescent="0.3">
      <c r="C57729" s="227"/>
    </row>
    <row r="57730" spans="3:3" ht="15.6" x14ac:dyDescent="0.3">
      <c r="C57730" s="227"/>
    </row>
    <row r="57731" spans="3:3" ht="15.6" x14ac:dyDescent="0.3">
      <c r="C57731" s="227"/>
    </row>
    <row r="57732" spans="3:3" ht="15.6" x14ac:dyDescent="0.3">
      <c r="C57732" s="227"/>
    </row>
    <row r="57733" spans="3:3" ht="15.6" x14ac:dyDescent="0.3">
      <c r="C57733" s="227"/>
    </row>
    <row r="57734" spans="3:3" ht="15.6" x14ac:dyDescent="0.3">
      <c r="C57734" s="227"/>
    </row>
    <row r="57735" spans="3:3" ht="15.6" x14ac:dyDescent="0.3">
      <c r="C57735" s="227"/>
    </row>
    <row r="57736" spans="3:3" ht="15.6" x14ac:dyDescent="0.3">
      <c r="C57736" s="227"/>
    </row>
    <row r="57737" spans="3:3" ht="15.6" x14ac:dyDescent="0.3">
      <c r="C57737" s="227"/>
    </row>
    <row r="57738" spans="3:3" ht="15.6" x14ac:dyDescent="0.3">
      <c r="C57738" s="227"/>
    </row>
    <row r="57739" spans="3:3" ht="15.6" x14ac:dyDescent="0.3">
      <c r="C57739" s="227"/>
    </row>
    <row r="57740" spans="3:3" ht="15.6" x14ac:dyDescent="0.3">
      <c r="C57740" s="227"/>
    </row>
    <row r="57741" spans="3:3" ht="15.6" x14ac:dyDescent="0.3">
      <c r="C57741" s="227"/>
    </row>
    <row r="57742" spans="3:3" ht="15.6" x14ac:dyDescent="0.3">
      <c r="C57742" s="227"/>
    </row>
    <row r="57743" spans="3:3" ht="15.6" x14ac:dyDescent="0.3">
      <c r="C57743" s="227"/>
    </row>
    <row r="57744" spans="3:3" ht="15.6" x14ac:dyDescent="0.3">
      <c r="C57744" s="227"/>
    </row>
    <row r="57745" spans="3:3" ht="15.6" x14ac:dyDescent="0.3">
      <c r="C57745" s="227"/>
    </row>
    <row r="57746" spans="3:3" ht="15.6" x14ac:dyDescent="0.3">
      <c r="C57746" s="227"/>
    </row>
    <row r="57747" spans="3:3" ht="15.6" x14ac:dyDescent="0.3">
      <c r="C57747" s="227"/>
    </row>
    <row r="57748" spans="3:3" ht="15.6" x14ac:dyDescent="0.3">
      <c r="C57748" s="227"/>
    </row>
    <row r="57749" spans="3:3" ht="15.6" x14ac:dyDescent="0.3">
      <c r="C57749" s="227"/>
    </row>
    <row r="57750" spans="3:3" ht="15.6" x14ac:dyDescent="0.3">
      <c r="C57750" s="227"/>
    </row>
    <row r="57751" spans="3:3" ht="15.6" x14ac:dyDescent="0.3">
      <c r="C57751" s="227"/>
    </row>
    <row r="57752" spans="3:3" ht="15.6" x14ac:dyDescent="0.3">
      <c r="C57752" s="227"/>
    </row>
    <row r="57753" spans="3:3" ht="15.6" x14ac:dyDescent="0.3">
      <c r="C57753" s="227"/>
    </row>
    <row r="57754" spans="3:3" ht="15.6" x14ac:dyDescent="0.3">
      <c r="C57754" s="227"/>
    </row>
    <row r="57755" spans="3:3" ht="15.6" x14ac:dyDescent="0.3">
      <c r="C57755" s="227"/>
    </row>
    <row r="57756" spans="3:3" ht="15.6" x14ac:dyDescent="0.3">
      <c r="C57756" s="227"/>
    </row>
    <row r="57757" spans="3:3" ht="15.6" x14ac:dyDescent="0.3">
      <c r="C57757" s="227"/>
    </row>
    <row r="57758" spans="3:3" ht="15.6" x14ac:dyDescent="0.3">
      <c r="C57758" s="227"/>
    </row>
    <row r="57759" spans="3:3" ht="15.6" x14ac:dyDescent="0.3">
      <c r="C57759" s="227"/>
    </row>
    <row r="57760" spans="3:3" ht="15.6" x14ac:dyDescent="0.3">
      <c r="C57760" s="227"/>
    </row>
    <row r="57761" spans="3:3" ht="15.6" x14ac:dyDescent="0.3">
      <c r="C57761" s="227"/>
    </row>
    <row r="57762" spans="3:3" ht="15.6" x14ac:dyDescent="0.3">
      <c r="C57762" s="227"/>
    </row>
    <row r="57763" spans="3:3" ht="15.6" x14ac:dyDescent="0.3">
      <c r="C57763" s="227"/>
    </row>
    <row r="57764" spans="3:3" ht="15.6" x14ac:dyDescent="0.3">
      <c r="C57764" s="227"/>
    </row>
    <row r="57765" spans="3:3" ht="15.6" x14ac:dyDescent="0.3">
      <c r="C57765" s="227"/>
    </row>
    <row r="57766" spans="3:3" ht="15.6" x14ac:dyDescent="0.3">
      <c r="C57766" s="227"/>
    </row>
    <row r="57767" spans="3:3" ht="15.6" x14ac:dyDescent="0.3">
      <c r="C57767" s="227"/>
    </row>
    <row r="57768" spans="3:3" ht="15.6" x14ac:dyDescent="0.3">
      <c r="C57768" s="227"/>
    </row>
    <row r="57769" spans="3:3" ht="15.6" x14ac:dyDescent="0.3">
      <c r="C57769" s="227"/>
    </row>
    <row r="57770" spans="3:3" ht="15.6" x14ac:dyDescent="0.3">
      <c r="C57770" s="227"/>
    </row>
    <row r="57771" spans="3:3" ht="15.6" x14ac:dyDescent="0.3">
      <c r="C57771" s="227"/>
    </row>
    <row r="57772" spans="3:3" ht="15.6" x14ac:dyDescent="0.3">
      <c r="C57772" s="227"/>
    </row>
    <row r="57773" spans="3:3" ht="15.6" x14ac:dyDescent="0.3">
      <c r="C57773" s="227"/>
    </row>
    <row r="57774" spans="3:3" ht="15.6" x14ac:dyDescent="0.3">
      <c r="C57774" s="227"/>
    </row>
    <row r="57775" spans="3:3" ht="15.6" x14ac:dyDescent="0.3">
      <c r="C57775" s="227"/>
    </row>
    <row r="57776" spans="3:3" ht="15.6" x14ac:dyDescent="0.3">
      <c r="C57776" s="227"/>
    </row>
    <row r="57777" spans="3:3" ht="15.6" x14ac:dyDescent="0.3">
      <c r="C57777" s="227"/>
    </row>
    <row r="57778" spans="3:3" ht="15.6" x14ac:dyDescent="0.3">
      <c r="C57778" s="227"/>
    </row>
    <row r="57779" spans="3:3" ht="15.6" x14ac:dyDescent="0.3">
      <c r="C57779" s="227"/>
    </row>
    <row r="57780" spans="3:3" ht="15.6" x14ac:dyDescent="0.3">
      <c r="C57780" s="227"/>
    </row>
    <row r="57781" spans="3:3" ht="15.6" x14ac:dyDescent="0.3">
      <c r="C57781" s="227"/>
    </row>
    <row r="57782" spans="3:3" ht="15.6" x14ac:dyDescent="0.3">
      <c r="C57782" s="227"/>
    </row>
    <row r="57783" spans="3:3" ht="15.6" x14ac:dyDescent="0.3">
      <c r="C57783" s="227"/>
    </row>
    <row r="57784" spans="3:3" ht="15.6" x14ac:dyDescent="0.3">
      <c r="C57784" s="227"/>
    </row>
    <row r="57785" spans="3:3" ht="15.6" x14ac:dyDescent="0.3">
      <c r="C57785" s="227"/>
    </row>
    <row r="57786" spans="3:3" ht="15.6" x14ac:dyDescent="0.3">
      <c r="C57786" s="227"/>
    </row>
    <row r="57787" spans="3:3" ht="15.6" x14ac:dyDescent="0.3">
      <c r="C57787" s="227"/>
    </row>
    <row r="57788" spans="3:3" ht="15.6" x14ac:dyDescent="0.3">
      <c r="C57788" s="227"/>
    </row>
    <row r="57789" spans="3:3" ht="15.6" x14ac:dyDescent="0.3">
      <c r="C57789" s="227"/>
    </row>
    <row r="57790" spans="3:3" ht="15.6" x14ac:dyDescent="0.3">
      <c r="C57790" s="227"/>
    </row>
    <row r="57791" spans="3:3" ht="15.6" x14ac:dyDescent="0.3">
      <c r="C57791" s="227"/>
    </row>
    <row r="57792" spans="3:3" ht="15.6" x14ac:dyDescent="0.3">
      <c r="C57792" s="227"/>
    </row>
    <row r="57793" spans="3:3" ht="15.6" x14ac:dyDescent="0.3">
      <c r="C57793" s="227"/>
    </row>
    <row r="57794" spans="3:3" ht="15.6" x14ac:dyDescent="0.3">
      <c r="C57794" s="227"/>
    </row>
    <row r="57795" spans="3:3" ht="15.6" x14ac:dyDescent="0.3">
      <c r="C57795" s="227"/>
    </row>
    <row r="57796" spans="3:3" ht="15.6" x14ac:dyDescent="0.3">
      <c r="C57796" s="227"/>
    </row>
    <row r="57797" spans="3:3" ht="15.6" x14ac:dyDescent="0.3">
      <c r="C57797" s="227"/>
    </row>
    <row r="57798" spans="3:3" ht="15.6" x14ac:dyDescent="0.3">
      <c r="C57798" s="227"/>
    </row>
    <row r="57799" spans="3:3" ht="15.6" x14ac:dyDescent="0.3">
      <c r="C57799" s="227"/>
    </row>
    <row r="57800" spans="3:3" ht="15.6" x14ac:dyDescent="0.3">
      <c r="C57800" s="227"/>
    </row>
    <row r="57801" spans="3:3" ht="15.6" x14ac:dyDescent="0.3">
      <c r="C57801" s="227"/>
    </row>
    <row r="57802" spans="3:3" ht="15.6" x14ac:dyDescent="0.3">
      <c r="C57802" s="227"/>
    </row>
    <row r="57803" spans="3:3" ht="15.6" x14ac:dyDescent="0.3">
      <c r="C57803" s="227"/>
    </row>
    <row r="57804" spans="3:3" ht="15.6" x14ac:dyDescent="0.3">
      <c r="C57804" s="227"/>
    </row>
    <row r="57805" spans="3:3" ht="15.6" x14ac:dyDescent="0.3">
      <c r="C57805" s="227"/>
    </row>
    <row r="57806" spans="3:3" ht="15.6" x14ac:dyDescent="0.3">
      <c r="C57806" s="227"/>
    </row>
    <row r="57807" spans="3:3" ht="15.6" x14ac:dyDescent="0.3">
      <c r="C57807" s="227"/>
    </row>
    <row r="57808" spans="3:3" ht="15.6" x14ac:dyDescent="0.3">
      <c r="C57808" s="227"/>
    </row>
    <row r="57809" spans="3:3" ht="15.6" x14ac:dyDescent="0.3">
      <c r="C57809" s="227"/>
    </row>
    <row r="57810" spans="3:3" ht="15.6" x14ac:dyDescent="0.3">
      <c r="C57810" s="227"/>
    </row>
    <row r="57811" spans="3:3" ht="15.6" x14ac:dyDescent="0.3">
      <c r="C57811" s="227"/>
    </row>
    <row r="57812" spans="3:3" ht="15.6" x14ac:dyDescent="0.3">
      <c r="C57812" s="227"/>
    </row>
    <row r="57813" spans="3:3" ht="15.6" x14ac:dyDescent="0.3">
      <c r="C57813" s="227"/>
    </row>
    <row r="57814" spans="3:3" ht="15.6" x14ac:dyDescent="0.3">
      <c r="C57814" s="227"/>
    </row>
    <row r="57815" spans="3:3" ht="15.6" x14ac:dyDescent="0.3">
      <c r="C57815" s="227"/>
    </row>
    <row r="57816" spans="3:3" ht="15.6" x14ac:dyDescent="0.3">
      <c r="C57816" s="227"/>
    </row>
    <row r="57817" spans="3:3" ht="15.6" x14ac:dyDescent="0.3">
      <c r="C57817" s="227"/>
    </row>
    <row r="57818" spans="3:3" ht="15.6" x14ac:dyDescent="0.3">
      <c r="C57818" s="227"/>
    </row>
    <row r="57819" spans="3:3" ht="15.6" x14ac:dyDescent="0.3">
      <c r="C57819" s="227"/>
    </row>
    <row r="57820" spans="3:3" ht="15.6" x14ac:dyDescent="0.3">
      <c r="C57820" s="227"/>
    </row>
    <row r="57821" spans="3:3" ht="15.6" x14ac:dyDescent="0.3">
      <c r="C57821" s="227"/>
    </row>
    <row r="57822" spans="3:3" ht="15.6" x14ac:dyDescent="0.3">
      <c r="C57822" s="227"/>
    </row>
    <row r="57823" spans="3:3" ht="15.6" x14ac:dyDescent="0.3">
      <c r="C57823" s="227"/>
    </row>
    <row r="57824" spans="3:3" ht="15.6" x14ac:dyDescent="0.3">
      <c r="C57824" s="227"/>
    </row>
    <row r="57825" spans="3:3" ht="15.6" x14ac:dyDescent="0.3">
      <c r="C57825" s="227"/>
    </row>
    <row r="57826" spans="3:3" ht="15.6" x14ac:dyDescent="0.3">
      <c r="C57826" s="227"/>
    </row>
    <row r="57827" spans="3:3" ht="15.6" x14ac:dyDescent="0.3">
      <c r="C57827" s="227"/>
    </row>
    <row r="57828" spans="3:3" ht="15.6" x14ac:dyDescent="0.3">
      <c r="C57828" s="227"/>
    </row>
    <row r="57829" spans="3:3" ht="15.6" x14ac:dyDescent="0.3">
      <c r="C57829" s="227"/>
    </row>
    <row r="57830" spans="3:3" ht="15.6" x14ac:dyDescent="0.3">
      <c r="C57830" s="227"/>
    </row>
    <row r="57831" spans="3:3" ht="15.6" x14ac:dyDescent="0.3">
      <c r="C57831" s="227"/>
    </row>
    <row r="57832" spans="3:3" ht="15.6" x14ac:dyDescent="0.3">
      <c r="C57832" s="227"/>
    </row>
    <row r="57833" spans="3:3" ht="15.6" x14ac:dyDescent="0.3">
      <c r="C57833" s="227"/>
    </row>
    <row r="57834" spans="3:3" ht="15.6" x14ac:dyDescent="0.3">
      <c r="C57834" s="227"/>
    </row>
    <row r="57835" spans="3:3" ht="15.6" x14ac:dyDescent="0.3">
      <c r="C57835" s="227"/>
    </row>
    <row r="57836" spans="3:3" ht="15.6" x14ac:dyDescent="0.3">
      <c r="C57836" s="227"/>
    </row>
    <row r="57837" spans="3:3" ht="15.6" x14ac:dyDescent="0.3">
      <c r="C57837" s="227"/>
    </row>
    <row r="57838" spans="3:3" ht="15.6" x14ac:dyDescent="0.3">
      <c r="C57838" s="227"/>
    </row>
    <row r="57839" spans="3:3" ht="15.6" x14ac:dyDescent="0.3">
      <c r="C57839" s="227"/>
    </row>
    <row r="57840" spans="3:3" ht="15.6" x14ac:dyDescent="0.3">
      <c r="C57840" s="227"/>
    </row>
    <row r="57841" spans="3:3" ht="15.6" x14ac:dyDescent="0.3">
      <c r="C57841" s="227"/>
    </row>
    <row r="57842" spans="3:3" ht="15.6" x14ac:dyDescent="0.3">
      <c r="C57842" s="227"/>
    </row>
    <row r="57843" spans="3:3" ht="15.6" x14ac:dyDescent="0.3">
      <c r="C57843" s="227"/>
    </row>
    <row r="57844" spans="3:3" ht="15.6" x14ac:dyDescent="0.3">
      <c r="C57844" s="227"/>
    </row>
    <row r="57845" spans="3:3" ht="15.6" x14ac:dyDescent="0.3">
      <c r="C57845" s="227"/>
    </row>
    <row r="57846" spans="3:3" ht="15.6" x14ac:dyDescent="0.3">
      <c r="C57846" s="227"/>
    </row>
    <row r="57847" spans="3:3" ht="15.6" x14ac:dyDescent="0.3">
      <c r="C57847" s="227"/>
    </row>
    <row r="57848" spans="3:3" ht="15.6" x14ac:dyDescent="0.3">
      <c r="C57848" s="227"/>
    </row>
    <row r="57849" spans="3:3" ht="15.6" x14ac:dyDescent="0.3">
      <c r="C57849" s="227"/>
    </row>
    <row r="57850" spans="3:3" ht="15.6" x14ac:dyDescent="0.3">
      <c r="C57850" s="227"/>
    </row>
    <row r="57851" spans="3:3" ht="15.6" x14ac:dyDescent="0.3">
      <c r="C57851" s="227"/>
    </row>
    <row r="57852" spans="3:3" ht="15.6" x14ac:dyDescent="0.3">
      <c r="C57852" s="227"/>
    </row>
    <row r="57853" spans="3:3" ht="15.6" x14ac:dyDescent="0.3">
      <c r="C57853" s="227"/>
    </row>
    <row r="57854" spans="3:3" ht="15.6" x14ac:dyDescent="0.3">
      <c r="C57854" s="227"/>
    </row>
    <row r="57855" spans="3:3" ht="15.6" x14ac:dyDescent="0.3">
      <c r="C57855" s="227"/>
    </row>
    <row r="57856" spans="3:3" ht="15.6" x14ac:dyDescent="0.3">
      <c r="C57856" s="227"/>
    </row>
    <row r="57857" spans="3:3" ht="15.6" x14ac:dyDescent="0.3">
      <c r="C57857" s="227"/>
    </row>
    <row r="57858" spans="3:3" ht="15.6" x14ac:dyDescent="0.3">
      <c r="C57858" s="227"/>
    </row>
    <row r="57859" spans="3:3" ht="15.6" x14ac:dyDescent="0.3">
      <c r="C57859" s="227"/>
    </row>
    <row r="57860" spans="3:3" ht="15.6" x14ac:dyDescent="0.3">
      <c r="C57860" s="227"/>
    </row>
    <row r="57861" spans="3:3" ht="15.6" x14ac:dyDescent="0.3">
      <c r="C57861" s="227"/>
    </row>
    <row r="57862" spans="3:3" ht="15.6" x14ac:dyDescent="0.3">
      <c r="C57862" s="227"/>
    </row>
    <row r="57863" spans="3:3" ht="15.6" x14ac:dyDescent="0.3">
      <c r="C57863" s="227"/>
    </row>
    <row r="57864" spans="3:3" ht="15.6" x14ac:dyDescent="0.3">
      <c r="C57864" s="227"/>
    </row>
    <row r="57865" spans="3:3" ht="15.6" x14ac:dyDescent="0.3">
      <c r="C57865" s="227"/>
    </row>
    <row r="57866" spans="3:3" ht="15.6" x14ac:dyDescent="0.3">
      <c r="C57866" s="227"/>
    </row>
    <row r="57867" spans="3:3" ht="15.6" x14ac:dyDescent="0.3">
      <c r="C57867" s="227"/>
    </row>
    <row r="57868" spans="3:3" ht="15.6" x14ac:dyDescent="0.3">
      <c r="C57868" s="227"/>
    </row>
    <row r="57869" spans="3:3" ht="15.6" x14ac:dyDescent="0.3">
      <c r="C57869" s="227"/>
    </row>
    <row r="57870" spans="3:3" ht="15.6" x14ac:dyDescent="0.3">
      <c r="C57870" s="227"/>
    </row>
    <row r="57871" spans="3:3" ht="15.6" x14ac:dyDescent="0.3">
      <c r="C57871" s="227"/>
    </row>
    <row r="57872" spans="3:3" ht="15.6" x14ac:dyDescent="0.3">
      <c r="C57872" s="227"/>
    </row>
    <row r="57873" spans="3:3" ht="15.6" x14ac:dyDescent="0.3">
      <c r="C57873" s="227"/>
    </row>
    <row r="57874" spans="3:3" ht="15.6" x14ac:dyDescent="0.3">
      <c r="C57874" s="227"/>
    </row>
    <row r="57875" spans="3:3" ht="15.6" x14ac:dyDescent="0.3">
      <c r="C57875" s="227"/>
    </row>
    <row r="57876" spans="3:3" ht="15.6" x14ac:dyDescent="0.3">
      <c r="C57876" s="227"/>
    </row>
    <row r="57877" spans="3:3" ht="15.6" x14ac:dyDescent="0.3">
      <c r="C57877" s="227"/>
    </row>
    <row r="57878" spans="3:3" ht="15.6" x14ac:dyDescent="0.3">
      <c r="C57878" s="227"/>
    </row>
    <row r="57879" spans="3:3" ht="15.6" x14ac:dyDescent="0.3">
      <c r="C57879" s="227"/>
    </row>
    <row r="57880" spans="3:3" ht="15.6" x14ac:dyDescent="0.3">
      <c r="C57880" s="227"/>
    </row>
    <row r="57881" spans="3:3" ht="15.6" x14ac:dyDescent="0.3">
      <c r="C57881" s="227"/>
    </row>
    <row r="57882" spans="3:3" ht="15.6" x14ac:dyDescent="0.3">
      <c r="C57882" s="227"/>
    </row>
    <row r="57883" spans="3:3" ht="15.6" x14ac:dyDescent="0.3">
      <c r="C57883" s="227"/>
    </row>
    <row r="57884" spans="3:3" ht="15.6" x14ac:dyDescent="0.3">
      <c r="C57884" s="227"/>
    </row>
    <row r="57885" spans="3:3" ht="15.6" x14ac:dyDescent="0.3">
      <c r="C57885" s="227"/>
    </row>
    <row r="57886" spans="3:3" ht="15.6" x14ac:dyDescent="0.3">
      <c r="C57886" s="227"/>
    </row>
    <row r="57887" spans="3:3" ht="15.6" x14ac:dyDescent="0.3">
      <c r="C57887" s="227"/>
    </row>
    <row r="57888" spans="3:3" ht="15.6" x14ac:dyDescent="0.3">
      <c r="C57888" s="227"/>
    </row>
    <row r="57889" spans="3:3" ht="15.6" x14ac:dyDescent="0.3">
      <c r="C57889" s="227"/>
    </row>
    <row r="57890" spans="3:3" ht="15.6" x14ac:dyDescent="0.3">
      <c r="C57890" s="227"/>
    </row>
    <row r="57891" spans="3:3" ht="15.6" x14ac:dyDescent="0.3">
      <c r="C57891" s="227"/>
    </row>
    <row r="57892" spans="3:3" ht="15.6" x14ac:dyDescent="0.3">
      <c r="C57892" s="227"/>
    </row>
    <row r="57893" spans="3:3" ht="15.6" x14ac:dyDescent="0.3">
      <c r="C57893" s="227"/>
    </row>
    <row r="57894" spans="3:3" ht="15.6" x14ac:dyDescent="0.3">
      <c r="C57894" s="227"/>
    </row>
    <row r="57895" spans="3:3" ht="15.6" x14ac:dyDescent="0.3">
      <c r="C57895" s="227"/>
    </row>
    <row r="57896" spans="3:3" ht="15.6" x14ac:dyDescent="0.3">
      <c r="C57896" s="227"/>
    </row>
    <row r="57897" spans="3:3" ht="15.6" x14ac:dyDescent="0.3">
      <c r="C57897" s="227"/>
    </row>
    <row r="57898" spans="3:3" ht="15.6" x14ac:dyDescent="0.3">
      <c r="C57898" s="227"/>
    </row>
    <row r="57899" spans="3:3" ht="15.6" x14ac:dyDescent="0.3">
      <c r="C57899" s="227"/>
    </row>
    <row r="57900" spans="3:3" ht="15.6" x14ac:dyDescent="0.3">
      <c r="C57900" s="227"/>
    </row>
    <row r="57901" spans="3:3" ht="15.6" x14ac:dyDescent="0.3">
      <c r="C57901" s="227"/>
    </row>
    <row r="57902" spans="3:3" ht="15.6" x14ac:dyDescent="0.3">
      <c r="C57902" s="227"/>
    </row>
    <row r="57903" spans="3:3" ht="15.6" x14ac:dyDescent="0.3">
      <c r="C57903" s="227"/>
    </row>
    <row r="57904" spans="3:3" ht="15.6" x14ac:dyDescent="0.3">
      <c r="C57904" s="227"/>
    </row>
    <row r="57905" spans="3:3" ht="15.6" x14ac:dyDescent="0.3">
      <c r="C57905" s="227"/>
    </row>
    <row r="57906" spans="3:3" ht="15.6" x14ac:dyDescent="0.3">
      <c r="C57906" s="227"/>
    </row>
    <row r="57907" spans="3:3" ht="15.6" x14ac:dyDescent="0.3">
      <c r="C57907" s="227"/>
    </row>
    <row r="57908" spans="3:3" ht="15.6" x14ac:dyDescent="0.3">
      <c r="C57908" s="227"/>
    </row>
    <row r="57909" spans="3:3" ht="15.6" x14ac:dyDescent="0.3">
      <c r="C57909" s="227"/>
    </row>
    <row r="57910" spans="3:3" ht="15.6" x14ac:dyDescent="0.3">
      <c r="C57910" s="227"/>
    </row>
    <row r="57911" spans="3:3" ht="15.6" x14ac:dyDescent="0.3">
      <c r="C57911" s="227"/>
    </row>
    <row r="57912" spans="3:3" ht="15.6" x14ac:dyDescent="0.3">
      <c r="C57912" s="227"/>
    </row>
    <row r="57913" spans="3:3" ht="15.6" x14ac:dyDescent="0.3">
      <c r="C57913" s="227"/>
    </row>
    <row r="57914" spans="3:3" ht="15.6" x14ac:dyDescent="0.3">
      <c r="C57914" s="227"/>
    </row>
    <row r="57915" spans="3:3" ht="15.6" x14ac:dyDescent="0.3">
      <c r="C57915" s="227"/>
    </row>
    <row r="57916" spans="3:3" ht="15.6" x14ac:dyDescent="0.3">
      <c r="C57916" s="227"/>
    </row>
    <row r="57917" spans="3:3" ht="15.6" x14ac:dyDescent="0.3">
      <c r="C57917" s="227"/>
    </row>
    <row r="57918" spans="3:3" ht="15.6" x14ac:dyDescent="0.3">
      <c r="C57918" s="227"/>
    </row>
    <row r="57919" spans="3:3" ht="15.6" x14ac:dyDescent="0.3">
      <c r="C57919" s="227"/>
    </row>
    <row r="57920" spans="3:3" ht="15.6" x14ac:dyDescent="0.3">
      <c r="C57920" s="227"/>
    </row>
    <row r="57921" spans="3:3" ht="15.6" x14ac:dyDescent="0.3">
      <c r="C57921" s="227"/>
    </row>
    <row r="57922" spans="3:3" ht="15.6" x14ac:dyDescent="0.3">
      <c r="C57922" s="227"/>
    </row>
    <row r="57923" spans="3:3" ht="15.6" x14ac:dyDescent="0.3">
      <c r="C57923" s="227"/>
    </row>
    <row r="57924" spans="3:3" ht="15.6" x14ac:dyDescent="0.3">
      <c r="C57924" s="227"/>
    </row>
    <row r="57925" spans="3:3" ht="15.6" x14ac:dyDescent="0.3">
      <c r="C57925" s="227"/>
    </row>
    <row r="57926" spans="3:3" ht="15.6" x14ac:dyDescent="0.3">
      <c r="C57926" s="227"/>
    </row>
    <row r="57927" spans="3:3" ht="15.6" x14ac:dyDescent="0.3">
      <c r="C57927" s="227"/>
    </row>
    <row r="57928" spans="3:3" ht="15.6" x14ac:dyDescent="0.3">
      <c r="C57928" s="227"/>
    </row>
    <row r="57929" spans="3:3" ht="15.6" x14ac:dyDescent="0.3">
      <c r="C57929" s="227"/>
    </row>
    <row r="57930" spans="3:3" ht="15.6" x14ac:dyDescent="0.3">
      <c r="C57930" s="227"/>
    </row>
    <row r="57931" spans="3:3" ht="15.6" x14ac:dyDescent="0.3">
      <c r="C57931" s="227"/>
    </row>
    <row r="57932" spans="3:3" ht="15.6" x14ac:dyDescent="0.3">
      <c r="C57932" s="227"/>
    </row>
    <row r="57933" spans="3:3" ht="15.6" x14ac:dyDescent="0.3">
      <c r="C57933" s="227"/>
    </row>
    <row r="57934" spans="3:3" ht="15.6" x14ac:dyDescent="0.3">
      <c r="C57934" s="227"/>
    </row>
    <row r="57935" spans="3:3" ht="15.6" x14ac:dyDescent="0.3">
      <c r="C57935" s="227"/>
    </row>
    <row r="57936" spans="3:3" ht="15.6" x14ac:dyDescent="0.3">
      <c r="C57936" s="227"/>
    </row>
    <row r="57937" spans="3:3" ht="15.6" x14ac:dyDescent="0.3">
      <c r="C57937" s="227"/>
    </row>
    <row r="57938" spans="3:3" ht="15.6" x14ac:dyDescent="0.3">
      <c r="C57938" s="227"/>
    </row>
    <row r="57939" spans="3:3" ht="15.6" x14ac:dyDescent="0.3">
      <c r="C57939" s="227"/>
    </row>
    <row r="57940" spans="3:3" ht="15.6" x14ac:dyDescent="0.3">
      <c r="C57940" s="227"/>
    </row>
    <row r="57941" spans="3:3" ht="15.6" x14ac:dyDescent="0.3">
      <c r="C57941" s="227"/>
    </row>
    <row r="57942" spans="3:3" ht="15.6" x14ac:dyDescent="0.3">
      <c r="C57942" s="227"/>
    </row>
    <row r="57943" spans="3:3" ht="15.6" x14ac:dyDescent="0.3">
      <c r="C57943" s="227"/>
    </row>
    <row r="57944" spans="3:3" ht="15.6" x14ac:dyDescent="0.3">
      <c r="C57944" s="227"/>
    </row>
    <row r="57945" spans="3:3" ht="15.6" x14ac:dyDescent="0.3">
      <c r="C57945" s="227"/>
    </row>
    <row r="57946" spans="3:3" ht="15.6" x14ac:dyDescent="0.3">
      <c r="C57946" s="227"/>
    </row>
    <row r="57947" spans="3:3" ht="15.6" x14ac:dyDescent="0.3">
      <c r="C57947" s="227"/>
    </row>
    <row r="57948" spans="3:3" ht="15.6" x14ac:dyDescent="0.3">
      <c r="C57948" s="227"/>
    </row>
    <row r="57949" spans="3:3" ht="15.6" x14ac:dyDescent="0.3">
      <c r="C57949" s="227"/>
    </row>
    <row r="57950" spans="3:3" ht="15.6" x14ac:dyDescent="0.3">
      <c r="C57950" s="227"/>
    </row>
    <row r="57951" spans="3:3" ht="15.6" x14ac:dyDescent="0.3">
      <c r="C57951" s="227"/>
    </row>
    <row r="57952" spans="3:3" ht="15.6" x14ac:dyDescent="0.3">
      <c r="C57952" s="227"/>
    </row>
    <row r="57953" spans="3:3" ht="15.6" x14ac:dyDescent="0.3">
      <c r="C57953" s="227"/>
    </row>
    <row r="57954" spans="3:3" ht="15.6" x14ac:dyDescent="0.3">
      <c r="C57954" s="227"/>
    </row>
    <row r="57955" spans="3:3" ht="15.6" x14ac:dyDescent="0.3">
      <c r="C57955" s="227"/>
    </row>
    <row r="57956" spans="3:3" ht="15.6" x14ac:dyDescent="0.3">
      <c r="C57956" s="227"/>
    </row>
    <row r="57957" spans="3:3" ht="15.6" x14ac:dyDescent="0.3">
      <c r="C57957" s="227"/>
    </row>
    <row r="57958" spans="3:3" ht="15.6" x14ac:dyDescent="0.3">
      <c r="C57958" s="227"/>
    </row>
    <row r="57959" spans="3:3" ht="15.6" x14ac:dyDescent="0.3">
      <c r="C57959" s="227"/>
    </row>
    <row r="57960" spans="3:3" ht="15.6" x14ac:dyDescent="0.3">
      <c r="C57960" s="227"/>
    </row>
    <row r="57961" spans="3:3" ht="15.6" x14ac:dyDescent="0.3">
      <c r="C57961" s="227"/>
    </row>
    <row r="57962" spans="3:3" ht="15.6" x14ac:dyDescent="0.3">
      <c r="C57962" s="227"/>
    </row>
    <row r="57963" spans="3:3" ht="15.6" x14ac:dyDescent="0.3">
      <c r="C57963" s="227"/>
    </row>
    <row r="57964" spans="3:3" ht="15.6" x14ac:dyDescent="0.3">
      <c r="C57964" s="227"/>
    </row>
    <row r="57965" spans="3:3" ht="15.6" x14ac:dyDescent="0.3">
      <c r="C57965" s="227"/>
    </row>
    <row r="57966" spans="3:3" ht="15.6" x14ac:dyDescent="0.3">
      <c r="C57966" s="227"/>
    </row>
    <row r="57967" spans="3:3" ht="15.6" x14ac:dyDescent="0.3">
      <c r="C57967" s="227"/>
    </row>
    <row r="57968" spans="3:3" ht="15.6" x14ac:dyDescent="0.3">
      <c r="C57968" s="227"/>
    </row>
    <row r="57969" spans="3:3" ht="15.6" x14ac:dyDescent="0.3">
      <c r="C57969" s="227"/>
    </row>
    <row r="57970" spans="3:3" ht="15.6" x14ac:dyDescent="0.3">
      <c r="C57970" s="227"/>
    </row>
    <row r="57971" spans="3:3" ht="15.6" x14ac:dyDescent="0.3">
      <c r="C57971" s="227"/>
    </row>
    <row r="57972" spans="3:3" ht="15.6" x14ac:dyDescent="0.3">
      <c r="C57972" s="227"/>
    </row>
    <row r="57973" spans="3:3" ht="15.6" x14ac:dyDescent="0.3">
      <c r="C57973" s="227"/>
    </row>
    <row r="57974" spans="3:3" ht="15.6" x14ac:dyDescent="0.3">
      <c r="C57974" s="227"/>
    </row>
    <row r="57975" spans="3:3" ht="15.6" x14ac:dyDescent="0.3">
      <c r="C57975" s="227"/>
    </row>
    <row r="57976" spans="3:3" ht="15.6" x14ac:dyDescent="0.3">
      <c r="C57976" s="227"/>
    </row>
    <row r="57977" spans="3:3" ht="15.6" x14ac:dyDescent="0.3">
      <c r="C57977" s="227"/>
    </row>
    <row r="57978" spans="3:3" ht="15.6" x14ac:dyDescent="0.3">
      <c r="C57978" s="227"/>
    </row>
    <row r="57979" spans="3:3" ht="15.6" x14ac:dyDescent="0.3">
      <c r="C57979" s="227"/>
    </row>
    <row r="57980" spans="3:3" ht="15.6" x14ac:dyDescent="0.3">
      <c r="C57980" s="227"/>
    </row>
    <row r="57981" spans="3:3" ht="15.6" x14ac:dyDescent="0.3">
      <c r="C57981" s="227"/>
    </row>
    <row r="57982" spans="3:3" ht="15.6" x14ac:dyDescent="0.3">
      <c r="C57982" s="227"/>
    </row>
    <row r="57983" spans="3:3" ht="15.6" x14ac:dyDescent="0.3">
      <c r="C57983" s="227"/>
    </row>
    <row r="57984" spans="3:3" ht="15.6" x14ac:dyDescent="0.3">
      <c r="C57984" s="227"/>
    </row>
    <row r="57985" spans="3:3" ht="15.6" x14ac:dyDescent="0.3">
      <c r="C57985" s="227"/>
    </row>
    <row r="57986" spans="3:3" ht="15.6" x14ac:dyDescent="0.3">
      <c r="C57986" s="227"/>
    </row>
    <row r="57987" spans="3:3" ht="15.6" x14ac:dyDescent="0.3">
      <c r="C57987" s="227"/>
    </row>
    <row r="57988" spans="3:3" ht="15.6" x14ac:dyDescent="0.3">
      <c r="C57988" s="227"/>
    </row>
    <row r="57989" spans="3:3" ht="15.6" x14ac:dyDescent="0.3">
      <c r="C57989" s="227"/>
    </row>
    <row r="57990" spans="3:3" ht="15.6" x14ac:dyDescent="0.3">
      <c r="C57990" s="227"/>
    </row>
    <row r="57991" spans="3:3" ht="15.6" x14ac:dyDescent="0.3">
      <c r="C57991" s="227"/>
    </row>
    <row r="57992" spans="3:3" ht="15.6" x14ac:dyDescent="0.3">
      <c r="C57992" s="227"/>
    </row>
    <row r="57993" spans="3:3" ht="15.6" x14ac:dyDescent="0.3">
      <c r="C57993" s="227"/>
    </row>
    <row r="57994" spans="3:3" ht="15.6" x14ac:dyDescent="0.3">
      <c r="C57994" s="227"/>
    </row>
    <row r="57995" spans="3:3" ht="15.6" x14ac:dyDescent="0.3">
      <c r="C57995" s="227"/>
    </row>
    <row r="57996" spans="3:3" ht="15.6" x14ac:dyDescent="0.3">
      <c r="C57996" s="227"/>
    </row>
    <row r="57997" spans="3:3" ht="15.6" x14ac:dyDescent="0.3">
      <c r="C57997" s="227"/>
    </row>
    <row r="57998" spans="3:3" ht="15.6" x14ac:dyDescent="0.3">
      <c r="C57998" s="227"/>
    </row>
    <row r="57999" spans="3:3" ht="15.6" x14ac:dyDescent="0.3">
      <c r="C57999" s="227"/>
    </row>
    <row r="58000" spans="3:3" ht="15.6" x14ac:dyDescent="0.3">
      <c r="C58000" s="227"/>
    </row>
    <row r="58001" spans="3:3" ht="15.6" x14ac:dyDescent="0.3">
      <c r="C58001" s="227"/>
    </row>
    <row r="58002" spans="3:3" ht="15.6" x14ac:dyDescent="0.3">
      <c r="C58002" s="227"/>
    </row>
    <row r="58003" spans="3:3" ht="15.6" x14ac:dyDescent="0.3">
      <c r="C58003" s="227"/>
    </row>
    <row r="58004" spans="3:3" ht="15.6" x14ac:dyDescent="0.3">
      <c r="C58004" s="227"/>
    </row>
    <row r="58005" spans="3:3" ht="15.6" x14ac:dyDescent="0.3">
      <c r="C58005" s="227"/>
    </row>
    <row r="58006" spans="3:3" ht="15.6" x14ac:dyDescent="0.3">
      <c r="C58006" s="227"/>
    </row>
    <row r="58007" spans="3:3" ht="15.6" x14ac:dyDescent="0.3">
      <c r="C58007" s="227"/>
    </row>
    <row r="58008" spans="3:3" ht="15.6" x14ac:dyDescent="0.3">
      <c r="C58008" s="227"/>
    </row>
    <row r="58009" spans="3:3" ht="15.6" x14ac:dyDescent="0.3">
      <c r="C58009" s="227"/>
    </row>
    <row r="58010" spans="3:3" ht="15.6" x14ac:dyDescent="0.3">
      <c r="C58010" s="227"/>
    </row>
    <row r="58011" spans="3:3" ht="15.6" x14ac:dyDescent="0.3">
      <c r="C58011" s="227"/>
    </row>
    <row r="58012" spans="3:3" ht="15.6" x14ac:dyDescent="0.3">
      <c r="C58012" s="227"/>
    </row>
    <row r="58013" spans="3:3" ht="15.6" x14ac:dyDescent="0.3">
      <c r="C58013" s="227"/>
    </row>
    <row r="58014" spans="3:3" ht="15.6" x14ac:dyDescent="0.3">
      <c r="C58014" s="227"/>
    </row>
    <row r="58015" spans="3:3" ht="15.6" x14ac:dyDescent="0.3">
      <c r="C58015" s="227"/>
    </row>
    <row r="58016" spans="3:3" ht="15.6" x14ac:dyDescent="0.3">
      <c r="C58016" s="227"/>
    </row>
    <row r="58017" spans="3:3" ht="15.6" x14ac:dyDescent="0.3">
      <c r="C58017" s="227"/>
    </row>
    <row r="58018" spans="3:3" ht="15.6" x14ac:dyDescent="0.3">
      <c r="C58018" s="227"/>
    </row>
    <row r="58019" spans="3:3" ht="15.6" x14ac:dyDescent="0.3">
      <c r="C58019" s="227"/>
    </row>
    <row r="58020" spans="3:3" ht="15.6" x14ac:dyDescent="0.3">
      <c r="C58020" s="227"/>
    </row>
    <row r="58021" spans="3:3" ht="15.6" x14ac:dyDescent="0.3">
      <c r="C58021" s="227"/>
    </row>
    <row r="58022" spans="3:3" ht="15.6" x14ac:dyDescent="0.3">
      <c r="C58022" s="227"/>
    </row>
    <row r="58023" spans="3:3" ht="15.6" x14ac:dyDescent="0.3">
      <c r="C58023" s="227"/>
    </row>
    <row r="58024" spans="3:3" ht="15.6" x14ac:dyDescent="0.3">
      <c r="C58024" s="227"/>
    </row>
    <row r="58025" spans="3:3" ht="15.6" x14ac:dyDescent="0.3">
      <c r="C58025" s="227"/>
    </row>
    <row r="58026" spans="3:3" ht="15.6" x14ac:dyDescent="0.3">
      <c r="C58026" s="227"/>
    </row>
    <row r="58027" spans="3:3" ht="15.6" x14ac:dyDescent="0.3">
      <c r="C58027" s="227"/>
    </row>
    <row r="58028" spans="3:3" ht="15.6" x14ac:dyDescent="0.3">
      <c r="C58028" s="227"/>
    </row>
    <row r="58029" spans="3:3" ht="15.6" x14ac:dyDescent="0.3">
      <c r="C58029" s="227"/>
    </row>
    <row r="58030" spans="3:3" ht="15.6" x14ac:dyDescent="0.3">
      <c r="C58030" s="227"/>
    </row>
    <row r="58031" spans="3:3" ht="15.6" x14ac:dyDescent="0.3">
      <c r="C58031" s="227"/>
    </row>
    <row r="58032" spans="3:3" ht="15.6" x14ac:dyDescent="0.3">
      <c r="C58032" s="227"/>
    </row>
    <row r="58033" spans="3:3" ht="15.6" x14ac:dyDescent="0.3">
      <c r="C58033" s="227"/>
    </row>
    <row r="58034" spans="3:3" ht="15.6" x14ac:dyDescent="0.3">
      <c r="C58034" s="227"/>
    </row>
    <row r="58035" spans="3:3" ht="15.6" x14ac:dyDescent="0.3">
      <c r="C58035" s="227"/>
    </row>
    <row r="58036" spans="3:3" ht="15.6" x14ac:dyDescent="0.3">
      <c r="C58036" s="227"/>
    </row>
    <row r="58037" spans="3:3" ht="15.6" x14ac:dyDescent="0.3">
      <c r="C58037" s="227"/>
    </row>
    <row r="58038" spans="3:3" ht="15.6" x14ac:dyDescent="0.3">
      <c r="C58038" s="227"/>
    </row>
    <row r="58039" spans="3:3" ht="15.6" x14ac:dyDescent="0.3">
      <c r="C58039" s="227"/>
    </row>
    <row r="58040" spans="3:3" ht="15.6" x14ac:dyDescent="0.3">
      <c r="C58040" s="227"/>
    </row>
    <row r="58041" spans="3:3" ht="15.6" x14ac:dyDescent="0.3">
      <c r="C58041" s="227"/>
    </row>
    <row r="58042" spans="3:3" ht="15.6" x14ac:dyDescent="0.3">
      <c r="C58042" s="227"/>
    </row>
    <row r="58043" spans="3:3" ht="15.6" x14ac:dyDescent="0.3">
      <c r="C58043" s="227"/>
    </row>
    <row r="58044" spans="3:3" ht="15.6" x14ac:dyDescent="0.3">
      <c r="C58044" s="227"/>
    </row>
    <row r="58045" spans="3:3" ht="15.6" x14ac:dyDescent="0.3">
      <c r="C58045" s="227"/>
    </row>
    <row r="58046" spans="3:3" ht="15.6" x14ac:dyDescent="0.3">
      <c r="C58046" s="227"/>
    </row>
    <row r="58047" spans="3:3" ht="15.6" x14ac:dyDescent="0.3">
      <c r="C58047" s="227"/>
    </row>
    <row r="58048" spans="3:3" ht="15.6" x14ac:dyDescent="0.3">
      <c r="C58048" s="227"/>
    </row>
    <row r="58049" spans="3:3" ht="15.6" x14ac:dyDescent="0.3">
      <c r="C58049" s="227"/>
    </row>
    <row r="58050" spans="3:3" ht="15.6" x14ac:dyDescent="0.3">
      <c r="C58050" s="227"/>
    </row>
    <row r="58051" spans="3:3" ht="15.6" x14ac:dyDescent="0.3">
      <c r="C58051" s="227"/>
    </row>
    <row r="58052" spans="3:3" ht="15.6" x14ac:dyDescent="0.3">
      <c r="C58052" s="227"/>
    </row>
    <row r="58053" spans="3:3" ht="15.6" x14ac:dyDescent="0.3">
      <c r="C58053" s="227"/>
    </row>
    <row r="58054" spans="3:3" ht="15.6" x14ac:dyDescent="0.3">
      <c r="C58054" s="227"/>
    </row>
    <row r="58055" spans="3:3" ht="15.6" x14ac:dyDescent="0.3">
      <c r="C58055" s="227"/>
    </row>
    <row r="58056" spans="3:3" ht="15.6" x14ac:dyDescent="0.3">
      <c r="C58056" s="227"/>
    </row>
    <row r="58057" spans="3:3" ht="15.6" x14ac:dyDescent="0.3">
      <c r="C58057" s="227"/>
    </row>
    <row r="58058" spans="3:3" ht="15.6" x14ac:dyDescent="0.3">
      <c r="C58058" s="227"/>
    </row>
    <row r="58059" spans="3:3" ht="15.6" x14ac:dyDescent="0.3">
      <c r="C58059" s="227"/>
    </row>
    <row r="58060" spans="3:3" ht="15.6" x14ac:dyDescent="0.3">
      <c r="C58060" s="227"/>
    </row>
    <row r="58061" spans="3:3" ht="15.6" x14ac:dyDescent="0.3">
      <c r="C58061" s="227"/>
    </row>
    <row r="58062" spans="3:3" ht="15.6" x14ac:dyDescent="0.3">
      <c r="C58062" s="227"/>
    </row>
    <row r="58063" spans="3:3" ht="15.6" x14ac:dyDescent="0.3">
      <c r="C58063" s="227"/>
    </row>
    <row r="58064" spans="3:3" ht="15.6" x14ac:dyDescent="0.3">
      <c r="C58064" s="227"/>
    </row>
    <row r="58065" spans="3:3" ht="15.6" x14ac:dyDescent="0.3">
      <c r="C58065" s="227"/>
    </row>
    <row r="58066" spans="3:3" ht="15.6" x14ac:dyDescent="0.3">
      <c r="C58066" s="227"/>
    </row>
    <row r="58067" spans="3:3" ht="15.6" x14ac:dyDescent="0.3">
      <c r="C58067" s="227"/>
    </row>
    <row r="58068" spans="3:3" ht="15.6" x14ac:dyDescent="0.3">
      <c r="C58068" s="227"/>
    </row>
    <row r="58069" spans="3:3" ht="15.6" x14ac:dyDescent="0.3">
      <c r="C58069" s="227"/>
    </row>
    <row r="58070" spans="3:3" ht="15.6" x14ac:dyDescent="0.3">
      <c r="C58070" s="227"/>
    </row>
    <row r="58071" spans="3:3" ht="15.6" x14ac:dyDescent="0.3">
      <c r="C58071" s="227"/>
    </row>
    <row r="58072" spans="3:3" ht="15.6" x14ac:dyDescent="0.3">
      <c r="C58072" s="227"/>
    </row>
    <row r="58073" spans="3:3" ht="15.6" x14ac:dyDescent="0.3">
      <c r="C58073" s="227"/>
    </row>
    <row r="58074" spans="3:3" ht="15.6" x14ac:dyDescent="0.3">
      <c r="C58074" s="227"/>
    </row>
    <row r="58075" spans="3:3" ht="15.6" x14ac:dyDescent="0.3">
      <c r="C58075" s="227"/>
    </row>
    <row r="58076" spans="3:3" ht="15.6" x14ac:dyDescent="0.3">
      <c r="C58076" s="227"/>
    </row>
    <row r="58077" spans="3:3" ht="15.6" x14ac:dyDescent="0.3">
      <c r="C58077" s="227"/>
    </row>
    <row r="58078" spans="3:3" ht="15.6" x14ac:dyDescent="0.3">
      <c r="C58078" s="227"/>
    </row>
    <row r="58079" spans="3:3" ht="15.6" x14ac:dyDescent="0.3">
      <c r="C58079" s="227"/>
    </row>
    <row r="58080" spans="3:3" ht="15.6" x14ac:dyDescent="0.3">
      <c r="C58080" s="227"/>
    </row>
    <row r="58081" spans="3:3" ht="15.6" x14ac:dyDescent="0.3">
      <c r="C58081" s="227"/>
    </row>
    <row r="58082" spans="3:3" ht="15.6" x14ac:dyDescent="0.3">
      <c r="C58082" s="227"/>
    </row>
    <row r="58083" spans="3:3" ht="15.6" x14ac:dyDescent="0.3">
      <c r="C58083" s="227"/>
    </row>
    <row r="58084" spans="3:3" ht="15.6" x14ac:dyDescent="0.3">
      <c r="C58084" s="227"/>
    </row>
    <row r="58085" spans="3:3" ht="15.6" x14ac:dyDescent="0.3">
      <c r="C58085" s="227"/>
    </row>
    <row r="58086" spans="3:3" ht="15.6" x14ac:dyDescent="0.3">
      <c r="C58086" s="227"/>
    </row>
    <row r="58087" spans="3:3" ht="15.6" x14ac:dyDescent="0.3">
      <c r="C58087" s="227"/>
    </row>
    <row r="58088" spans="3:3" ht="15.6" x14ac:dyDescent="0.3">
      <c r="C58088" s="227"/>
    </row>
    <row r="58089" spans="3:3" ht="15.6" x14ac:dyDescent="0.3">
      <c r="C58089" s="227"/>
    </row>
    <row r="58090" spans="3:3" ht="15.6" x14ac:dyDescent="0.3">
      <c r="C58090" s="227"/>
    </row>
    <row r="58091" spans="3:3" ht="15.6" x14ac:dyDescent="0.3">
      <c r="C58091" s="227"/>
    </row>
    <row r="58092" spans="3:3" ht="15.6" x14ac:dyDescent="0.3">
      <c r="C58092" s="227"/>
    </row>
    <row r="58093" spans="3:3" ht="15.6" x14ac:dyDescent="0.3">
      <c r="C58093" s="227"/>
    </row>
    <row r="58094" spans="3:3" ht="15.6" x14ac:dyDescent="0.3">
      <c r="C58094" s="227"/>
    </row>
    <row r="58095" spans="3:3" ht="15.6" x14ac:dyDescent="0.3">
      <c r="C58095" s="227"/>
    </row>
    <row r="58096" spans="3:3" ht="15.6" x14ac:dyDescent="0.3">
      <c r="C58096" s="227"/>
    </row>
    <row r="58097" spans="3:3" ht="15.6" x14ac:dyDescent="0.3">
      <c r="C58097" s="227"/>
    </row>
    <row r="58098" spans="3:3" ht="15.6" x14ac:dyDescent="0.3">
      <c r="C58098" s="227"/>
    </row>
    <row r="58099" spans="3:3" ht="15.6" x14ac:dyDescent="0.3">
      <c r="C58099" s="227"/>
    </row>
    <row r="58100" spans="3:3" ht="15.6" x14ac:dyDescent="0.3">
      <c r="C58100" s="227"/>
    </row>
    <row r="58101" spans="3:3" ht="15.6" x14ac:dyDescent="0.3">
      <c r="C58101" s="227"/>
    </row>
    <row r="58102" spans="3:3" ht="15.6" x14ac:dyDescent="0.3">
      <c r="C58102" s="227"/>
    </row>
    <row r="58103" spans="3:3" ht="15.6" x14ac:dyDescent="0.3">
      <c r="C58103" s="227"/>
    </row>
    <row r="58104" spans="3:3" ht="15.6" x14ac:dyDescent="0.3">
      <c r="C58104" s="227"/>
    </row>
    <row r="58105" spans="3:3" ht="15.6" x14ac:dyDescent="0.3">
      <c r="C58105" s="227"/>
    </row>
    <row r="58106" spans="3:3" ht="15.6" x14ac:dyDescent="0.3">
      <c r="C58106" s="227"/>
    </row>
    <row r="58107" spans="3:3" ht="15.6" x14ac:dyDescent="0.3">
      <c r="C58107" s="227"/>
    </row>
    <row r="58108" spans="3:3" ht="15.6" x14ac:dyDescent="0.3">
      <c r="C58108" s="227"/>
    </row>
    <row r="58109" spans="3:3" ht="15.6" x14ac:dyDescent="0.3">
      <c r="C58109" s="227"/>
    </row>
    <row r="58110" spans="3:3" ht="15.6" x14ac:dyDescent="0.3">
      <c r="C58110" s="227"/>
    </row>
    <row r="58111" spans="3:3" ht="15.6" x14ac:dyDescent="0.3">
      <c r="C58111" s="227"/>
    </row>
    <row r="58112" spans="3:3" ht="15.6" x14ac:dyDescent="0.3">
      <c r="C58112" s="227"/>
    </row>
    <row r="58113" spans="3:3" ht="15.6" x14ac:dyDescent="0.3">
      <c r="C58113" s="227"/>
    </row>
    <row r="58114" spans="3:3" ht="15.6" x14ac:dyDescent="0.3">
      <c r="C58114" s="227"/>
    </row>
    <row r="58115" spans="3:3" ht="15.6" x14ac:dyDescent="0.3">
      <c r="C58115" s="227"/>
    </row>
    <row r="58116" spans="3:3" ht="15.6" x14ac:dyDescent="0.3">
      <c r="C58116" s="227"/>
    </row>
    <row r="58117" spans="3:3" ht="15.6" x14ac:dyDescent="0.3">
      <c r="C58117" s="227"/>
    </row>
    <row r="58118" spans="3:3" ht="15.6" x14ac:dyDescent="0.3">
      <c r="C58118" s="227"/>
    </row>
    <row r="58119" spans="3:3" ht="15.6" x14ac:dyDescent="0.3">
      <c r="C58119" s="227"/>
    </row>
    <row r="58120" spans="3:3" ht="15.6" x14ac:dyDescent="0.3">
      <c r="C58120" s="227"/>
    </row>
    <row r="58121" spans="3:3" ht="15.6" x14ac:dyDescent="0.3">
      <c r="C58121" s="227"/>
    </row>
    <row r="58122" spans="3:3" ht="15.6" x14ac:dyDescent="0.3">
      <c r="C58122" s="227"/>
    </row>
    <row r="58123" spans="3:3" ht="15.6" x14ac:dyDescent="0.3">
      <c r="C58123" s="227"/>
    </row>
    <row r="58124" spans="3:3" ht="15.6" x14ac:dyDescent="0.3">
      <c r="C58124" s="227"/>
    </row>
    <row r="58125" spans="3:3" ht="15.6" x14ac:dyDescent="0.3">
      <c r="C58125" s="227"/>
    </row>
    <row r="58126" spans="3:3" ht="15.6" x14ac:dyDescent="0.3">
      <c r="C58126" s="227"/>
    </row>
    <row r="58127" spans="3:3" ht="15.6" x14ac:dyDescent="0.3">
      <c r="C58127" s="227"/>
    </row>
    <row r="58128" spans="3:3" ht="15.6" x14ac:dyDescent="0.3">
      <c r="C58128" s="227"/>
    </row>
    <row r="58129" spans="3:3" ht="15.6" x14ac:dyDescent="0.3">
      <c r="C58129" s="227"/>
    </row>
    <row r="58130" spans="3:3" ht="15.6" x14ac:dyDescent="0.3">
      <c r="C58130" s="227"/>
    </row>
    <row r="58131" spans="3:3" ht="15.6" x14ac:dyDescent="0.3">
      <c r="C58131" s="227"/>
    </row>
    <row r="58132" spans="3:3" ht="15.6" x14ac:dyDescent="0.3">
      <c r="C58132" s="227"/>
    </row>
    <row r="58133" spans="3:3" ht="15.6" x14ac:dyDescent="0.3">
      <c r="C58133" s="227"/>
    </row>
    <row r="58134" spans="3:3" ht="15.6" x14ac:dyDescent="0.3">
      <c r="C58134" s="227"/>
    </row>
    <row r="58135" spans="3:3" ht="15.6" x14ac:dyDescent="0.3">
      <c r="C58135" s="227"/>
    </row>
    <row r="58136" spans="3:3" ht="15.6" x14ac:dyDescent="0.3">
      <c r="C58136" s="227"/>
    </row>
    <row r="58137" spans="3:3" ht="15.6" x14ac:dyDescent="0.3">
      <c r="C58137" s="227"/>
    </row>
    <row r="58138" spans="3:3" ht="15.6" x14ac:dyDescent="0.3">
      <c r="C58138" s="227"/>
    </row>
    <row r="58139" spans="3:3" ht="15.6" x14ac:dyDescent="0.3">
      <c r="C58139" s="227"/>
    </row>
    <row r="58140" spans="3:3" ht="15.6" x14ac:dyDescent="0.3">
      <c r="C58140" s="227"/>
    </row>
    <row r="58141" spans="3:3" ht="15.6" x14ac:dyDescent="0.3">
      <c r="C58141" s="227"/>
    </row>
    <row r="58142" spans="3:3" ht="15.6" x14ac:dyDescent="0.3">
      <c r="C58142" s="227"/>
    </row>
    <row r="58143" spans="3:3" ht="15.6" x14ac:dyDescent="0.3">
      <c r="C58143" s="227"/>
    </row>
    <row r="58144" spans="3:3" ht="15.6" x14ac:dyDescent="0.3">
      <c r="C58144" s="227"/>
    </row>
    <row r="58145" spans="3:3" ht="15.6" x14ac:dyDescent="0.3">
      <c r="C58145" s="227"/>
    </row>
    <row r="58146" spans="3:3" ht="15.6" x14ac:dyDescent="0.3">
      <c r="C58146" s="227"/>
    </row>
    <row r="58147" spans="3:3" ht="15.6" x14ac:dyDescent="0.3">
      <c r="C58147" s="227"/>
    </row>
    <row r="58148" spans="3:3" ht="15.6" x14ac:dyDescent="0.3">
      <c r="C58148" s="227"/>
    </row>
    <row r="58149" spans="3:3" ht="15.6" x14ac:dyDescent="0.3">
      <c r="C58149" s="227"/>
    </row>
    <row r="58150" spans="3:3" ht="15.6" x14ac:dyDescent="0.3">
      <c r="C58150" s="227"/>
    </row>
    <row r="58151" spans="3:3" ht="15.6" x14ac:dyDescent="0.3">
      <c r="C58151" s="227"/>
    </row>
    <row r="58152" spans="3:3" ht="15.6" x14ac:dyDescent="0.3">
      <c r="C58152" s="227"/>
    </row>
    <row r="58153" spans="3:3" ht="15.6" x14ac:dyDescent="0.3">
      <c r="C58153" s="227"/>
    </row>
    <row r="58154" spans="3:3" ht="15.6" x14ac:dyDescent="0.3">
      <c r="C58154" s="227"/>
    </row>
    <row r="58155" spans="3:3" ht="15.6" x14ac:dyDescent="0.3">
      <c r="C58155" s="227"/>
    </row>
    <row r="58156" spans="3:3" ht="15.6" x14ac:dyDescent="0.3">
      <c r="C58156" s="227"/>
    </row>
    <row r="58157" spans="3:3" ht="15.6" x14ac:dyDescent="0.3">
      <c r="C58157" s="227"/>
    </row>
    <row r="58158" spans="3:3" ht="15.6" x14ac:dyDescent="0.3">
      <c r="C58158" s="227"/>
    </row>
    <row r="58159" spans="3:3" ht="15.6" x14ac:dyDescent="0.3">
      <c r="C58159" s="227"/>
    </row>
    <row r="58160" spans="3:3" ht="15.6" x14ac:dyDescent="0.3">
      <c r="C58160" s="227"/>
    </row>
    <row r="58161" spans="3:3" ht="15.6" x14ac:dyDescent="0.3">
      <c r="C58161" s="227"/>
    </row>
    <row r="58162" spans="3:3" ht="15.6" x14ac:dyDescent="0.3">
      <c r="C58162" s="227"/>
    </row>
    <row r="58163" spans="3:3" ht="15.6" x14ac:dyDescent="0.3">
      <c r="C58163" s="227"/>
    </row>
    <row r="58164" spans="3:3" ht="15.6" x14ac:dyDescent="0.3">
      <c r="C58164" s="227"/>
    </row>
    <row r="58165" spans="3:3" ht="15.6" x14ac:dyDescent="0.3">
      <c r="C58165" s="227"/>
    </row>
    <row r="58166" spans="3:3" ht="15.6" x14ac:dyDescent="0.3">
      <c r="C58166" s="227"/>
    </row>
    <row r="58167" spans="3:3" ht="15.6" x14ac:dyDescent="0.3">
      <c r="C58167" s="227"/>
    </row>
    <row r="58168" spans="3:3" ht="15.6" x14ac:dyDescent="0.3">
      <c r="C58168" s="227"/>
    </row>
    <row r="58169" spans="3:3" ht="15.6" x14ac:dyDescent="0.3">
      <c r="C58169" s="227"/>
    </row>
    <row r="58170" spans="3:3" ht="15.6" x14ac:dyDescent="0.3">
      <c r="C58170" s="227"/>
    </row>
    <row r="58171" spans="3:3" ht="15.6" x14ac:dyDescent="0.3">
      <c r="C58171" s="227"/>
    </row>
    <row r="58172" spans="3:3" ht="15.6" x14ac:dyDescent="0.3">
      <c r="C58172" s="227"/>
    </row>
    <row r="58173" spans="3:3" ht="15.6" x14ac:dyDescent="0.3">
      <c r="C58173" s="227"/>
    </row>
    <row r="58174" spans="3:3" ht="15.6" x14ac:dyDescent="0.3">
      <c r="C58174" s="227"/>
    </row>
    <row r="58175" spans="3:3" ht="15.6" x14ac:dyDescent="0.3">
      <c r="C58175" s="227"/>
    </row>
    <row r="58176" spans="3:3" ht="15.6" x14ac:dyDescent="0.3">
      <c r="C58176" s="227"/>
    </row>
    <row r="58177" spans="3:3" ht="15.6" x14ac:dyDescent="0.3">
      <c r="C58177" s="227"/>
    </row>
    <row r="58178" spans="3:3" ht="15.6" x14ac:dyDescent="0.3">
      <c r="C58178" s="227"/>
    </row>
    <row r="58179" spans="3:3" ht="15.6" x14ac:dyDescent="0.3">
      <c r="C58179" s="227"/>
    </row>
    <row r="58180" spans="3:3" ht="15.6" x14ac:dyDescent="0.3">
      <c r="C58180" s="227"/>
    </row>
    <row r="58181" spans="3:3" ht="15.6" x14ac:dyDescent="0.3">
      <c r="C58181" s="227"/>
    </row>
    <row r="58182" spans="3:3" ht="15.6" x14ac:dyDescent="0.3">
      <c r="C58182" s="227"/>
    </row>
    <row r="58183" spans="3:3" ht="15.6" x14ac:dyDescent="0.3">
      <c r="C58183" s="227"/>
    </row>
    <row r="58184" spans="3:3" ht="15.6" x14ac:dyDescent="0.3">
      <c r="C58184" s="227"/>
    </row>
    <row r="58185" spans="3:3" ht="15.6" x14ac:dyDescent="0.3">
      <c r="C58185" s="227"/>
    </row>
    <row r="58186" spans="3:3" ht="15.6" x14ac:dyDescent="0.3">
      <c r="C58186" s="227"/>
    </row>
    <row r="58187" spans="3:3" ht="15.6" x14ac:dyDescent="0.3">
      <c r="C58187" s="227"/>
    </row>
    <row r="58188" spans="3:3" ht="15.6" x14ac:dyDescent="0.3">
      <c r="C58188" s="227"/>
    </row>
    <row r="58189" spans="3:3" ht="15.6" x14ac:dyDescent="0.3">
      <c r="C58189" s="227"/>
    </row>
    <row r="58190" spans="3:3" ht="15.6" x14ac:dyDescent="0.3">
      <c r="C58190" s="227"/>
    </row>
    <row r="58191" spans="3:3" ht="15.6" x14ac:dyDescent="0.3">
      <c r="C58191" s="227"/>
    </row>
    <row r="58192" spans="3:3" ht="15.6" x14ac:dyDescent="0.3">
      <c r="C58192" s="227"/>
    </row>
    <row r="58193" spans="3:3" ht="15.6" x14ac:dyDescent="0.3">
      <c r="C58193" s="227"/>
    </row>
    <row r="58194" spans="3:3" ht="15.6" x14ac:dyDescent="0.3">
      <c r="C58194" s="227"/>
    </row>
    <row r="58195" spans="3:3" ht="15.6" x14ac:dyDescent="0.3">
      <c r="C58195" s="227"/>
    </row>
    <row r="58196" spans="3:3" ht="15.6" x14ac:dyDescent="0.3">
      <c r="C58196" s="227"/>
    </row>
    <row r="58197" spans="3:3" ht="15.6" x14ac:dyDescent="0.3">
      <c r="C58197" s="227"/>
    </row>
    <row r="58198" spans="3:3" ht="15.6" x14ac:dyDescent="0.3">
      <c r="C58198" s="227"/>
    </row>
    <row r="58199" spans="3:3" ht="15.6" x14ac:dyDescent="0.3">
      <c r="C58199" s="227"/>
    </row>
    <row r="58200" spans="3:3" ht="15.6" x14ac:dyDescent="0.3">
      <c r="C58200" s="227"/>
    </row>
    <row r="58201" spans="3:3" ht="15.6" x14ac:dyDescent="0.3">
      <c r="C58201" s="227"/>
    </row>
    <row r="58202" spans="3:3" ht="15.6" x14ac:dyDescent="0.3">
      <c r="C58202" s="227"/>
    </row>
    <row r="58203" spans="3:3" ht="15.6" x14ac:dyDescent="0.3">
      <c r="C58203" s="227"/>
    </row>
    <row r="58204" spans="3:3" ht="15.6" x14ac:dyDescent="0.3">
      <c r="C58204" s="227"/>
    </row>
    <row r="58205" spans="3:3" ht="15.6" x14ac:dyDescent="0.3">
      <c r="C58205" s="227"/>
    </row>
    <row r="58206" spans="3:3" ht="15.6" x14ac:dyDescent="0.3">
      <c r="C58206" s="227"/>
    </row>
    <row r="58207" spans="3:3" ht="15.6" x14ac:dyDescent="0.3">
      <c r="C58207" s="227"/>
    </row>
    <row r="58208" spans="3:3" ht="15.6" x14ac:dyDescent="0.3">
      <c r="C58208" s="227"/>
    </row>
    <row r="58209" spans="3:3" ht="15.6" x14ac:dyDescent="0.3">
      <c r="C58209" s="227"/>
    </row>
    <row r="58210" spans="3:3" ht="15.6" x14ac:dyDescent="0.3">
      <c r="C58210" s="227"/>
    </row>
    <row r="58211" spans="3:3" ht="15.6" x14ac:dyDescent="0.3">
      <c r="C58211" s="227"/>
    </row>
    <row r="58212" spans="3:3" ht="15.6" x14ac:dyDescent="0.3">
      <c r="C58212" s="227"/>
    </row>
    <row r="58213" spans="3:3" ht="15.6" x14ac:dyDescent="0.3">
      <c r="C58213" s="227"/>
    </row>
    <row r="58214" spans="3:3" ht="15.6" x14ac:dyDescent="0.3">
      <c r="C58214" s="227"/>
    </row>
    <row r="58215" spans="3:3" ht="15.6" x14ac:dyDescent="0.3">
      <c r="C58215" s="227"/>
    </row>
    <row r="58216" spans="3:3" ht="15.6" x14ac:dyDescent="0.3">
      <c r="C58216" s="227"/>
    </row>
    <row r="58217" spans="3:3" ht="15.6" x14ac:dyDescent="0.3">
      <c r="C58217" s="227"/>
    </row>
    <row r="58218" spans="3:3" ht="15.6" x14ac:dyDescent="0.3">
      <c r="C58218" s="227"/>
    </row>
    <row r="58219" spans="3:3" ht="15.6" x14ac:dyDescent="0.3">
      <c r="C58219" s="227"/>
    </row>
    <row r="58220" spans="3:3" ht="15.6" x14ac:dyDescent="0.3">
      <c r="C58220" s="227"/>
    </row>
    <row r="58221" spans="3:3" ht="15.6" x14ac:dyDescent="0.3">
      <c r="C58221" s="227"/>
    </row>
    <row r="58222" spans="3:3" ht="15.6" x14ac:dyDescent="0.3">
      <c r="C58222" s="227"/>
    </row>
    <row r="58223" spans="3:3" ht="15.6" x14ac:dyDescent="0.3">
      <c r="C58223" s="227"/>
    </row>
    <row r="58224" spans="3:3" ht="15.6" x14ac:dyDescent="0.3">
      <c r="C58224" s="227"/>
    </row>
    <row r="58225" spans="3:3" ht="15.6" x14ac:dyDescent="0.3">
      <c r="C58225" s="227"/>
    </row>
    <row r="58226" spans="3:3" ht="15.6" x14ac:dyDescent="0.3">
      <c r="C58226" s="227"/>
    </row>
    <row r="58227" spans="3:3" ht="15.6" x14ac:dyDescent="0.3">
      <c r="C58227" s="227"/>
    </row>
    <row r="58228" spans="3:3" ht="15.6" x14ac:dyDescent="0.3">
      <c r="C58228" s="227"/>
    </row>
    <row r="58229" spans="3:3" ht="15.6" x14ac:dyDescent="0.3">
      <c r="C58229" s="227"/>
    </row>
    <row r="58230" spans="3:3" ht="15.6" x14ac:dyDescent="0.3">
      <c r="C58230" s="227"/>
    </row>
    <row r="58231" spans="3:3" ht="15.6" x14ac:dyDescent="0.3">
      <c r="C58231" s="227"/>
    </row>
    <row r="58232" spans="3:3" ht="15.6" x14ac:dyDescent="0.3">
      <c r="C58232" s="227"/>
    </row>
    <row r="58233" spans="3:3" ht="15.6" x14ac:dyDescent="0.3">
      <c r="C58233" s="227"/>
    </row>
    <row r="58234" spans="3:3" ht="15.6" x14ac:dyDescent="0.3">
      <c r="C58234" s="227"/>
    </row>
    <row r="58235" spans="3:3" ht="15.6" x14ac:dyDescent="0.3">
      <c r="C58235" s="227"/>
    </row>
    <row r="58236" spans="3:3" ht="15.6" x14ac:dyDescent="0.3">
      <c r="C58236" s="227"/>
    </row>
    <row r="58237" spans="3:3" ht="15.6" x14ac:dyDescent="0.3">
      <c r="C58237" s="227"/>
    </row>
    <row r="58238" spans="3:3" ht="15.6" x14ac:dyDescent="0.3">
      <c r="C58238" s="227"/>
    </row>
    <row r="58239" spans="3:3" ht="15.6" x14ac:dyDescent="0.3">
      <c r="C58239" s="227"/>
    </row>
    <row r="58240" spans="3:3" ht="15.6" x14ac:dyDescent="0.3">
      <c r="C58240" s="227"/>
    </row>
    <row r="58241" spans="3:3" ht="15.6" x14ac:dyDescent="0.3">
      <c r="C58241" s="227"/>
    </row>
    <row r="58242" spans="3:3" ht="15.6" x14ac:dyDescent="0.3">
      <c r="C58242" s="227"/>
    </row>
    <row r="58243" spans="3:3" ht="15.6" x14ac:dyDescent="0.3">
      <c r="C58243" s="227"/>
    </row>
    <row r="58244" spans="3:3" ht="15.6" x14ac:dyDescent="0.3">
      <c r="C58244" s="227"/>
    </row>
    <row r="58245" spans="3:3" ht="15.6" x14ac:dyDescent="0.3">
      <c r="C58245" s="227"/>
    </row>
    <row r="58246" spans="3:3" ht="15.6" x14ac:dyDescent="0.3">
      <c r="C58246" s="227"/>
    </row>
    <row r="58247" spans="3:3" ht="15.6" x14ac:dyDescent="0.3">
      <c r="C58247" s="227"/>
    </row>
    <row r="58248" spans="3:3" ht="15.6" x14ac:dyDescent="0.3">
      <c r="C58248" s="227"/>
    </row>
    <row r="58249" spans="3:3" ht="15.6" x14ac:dyDescent="0.3">
      <c r="C58249" s="227"/>
    </row>
    <row r="58250" spans="3:3" ht="15.6" x14ac:dyDescent="0.3">
      <c r="C58250" s="227"/>
    </row>
    <row r="58251" spans="3:3" ht="15.6" x14ac:dyDescent="0.3">
      <c r="C58251" s="227"/>
    </row>
    <row r="58252" spans="3:3" ht="15.6" x14ac:dyDescent="0.3">
      <c r="C58252" s="227"/>
    </row>
    <row r="58253" spans="3:3" ht="15.6" x14ac:dyDescent="0.3">
      <c r="C58253" s="227"/>
    </row>
    <row r="58254" spans="3:3" ht="15.6" x14ac:dyDescent="0.3">
      <c r="C58254" s="227"/>
    </row>
    <row r="58255" spans="3:3" ht="15.6" x14ac:dyDescent="0.3">
      <c r="C58255" s="227"/>
    </row>
    <row r="58256" spans="3:3" ht="15.6" x14ac:dyDescent="0.3">
      <c r="C58256" s="227"/>
    </row>
    <row r="58257" spans="3:3" ht="15.6" x14ac:dyDescent="0.3">
      <c r="C58257" s="227"/>
    </row>
    <row r="58258" spans="3:3" ht="15.6" x14ac:dyDescent="0.3">
      <c r="C58258" s="227"/>
    </row>
    <row r="58259" spans="3:3" ht="15.6" x14ac:dyDescent="0.3">
      <c r="C58259" s="227"/>
    </row>
    <row r="58260" spans="3:3" ht="15.6" x14ac:dyDescent="0.3">
      <c r="C58260" s="227"/>
    </row>
    <row r="58261" spans="3:3" ht="15.6" x14ac:dyDescent="0.3">
      <c r="C58261" s="227"/>
    </row>
    <row r="58262" spans="3:3" ht="15.6" x14ac:dyDescent="0.3">
      <c r="C58262" s="227"/>
    </row>
    <row r="58263" spans="3:3" ht="15.6" x14ac:dyDescent="0.3">
      <c r="C58263" s="227"/>
    </row>
    <row r="58264" spans="3:3" ht="15.6" x14ac:dyDescent="0.3">
      <c r="C58264" s="227"/>
    </row>
    <row r="58265" spans="3:3" ht="15.6" x14ac:dyDescent="0.3">
      <c r="C58265" s="227"/>
    </row>
    <row r="58266" spans="3:3" ht="15.6" x14ac:dyDescent="0.3">
      <c r="C58266" s="227"/>
    </row>
    <row r="58267" spans="3:3" ht="15.6" x14ac:dyDescent="0.3">
      <c r="C58267" s="227"/>
    </row>
    <row r="58268" spans="3:3" ht="15.6" x14ac:dyDescent="0.3">
      <c r="C58268" s="227"/>
    </row>
    <row r="58269" spans="3:3" ht="15.6" x14ac:dyDescent="0.3">
      <c r="C58269" s="227"/>
    </row>
    <row r="58270" spans="3:3" ht="15.6" x14ac:dyDescent="0.3">
      <c r="C58270" s="227"/>
    </row>
    <row r="58271" spans="3:3" ht="15.6" x14ac:dyDescent="0.3">
      <c r="C58271" s="227"/>
    </row>
    <row r="58272" spans="3:3" ht="15.6" x14ac:dyDescent="0.3">
      <c r="C58272" s="227"/>
    </row>
    <row r="58273" spans="3:3" ht="15.6" x14ac:dyDescent="0.3">
      <c r="C58273" s="227"/>
    </row>
    <row r="58274" spans="3:3" ht="15.6" x14ac:dyDescent="0.3">
      <c r="C58274" s="227"/>
    </row>
    <row r="58275" spans="3:3" ht="15.6" x14ac:dyDescent="0.3">
      <c r="C58275" s="227"/>
    </row>
    <row r="58276" spans="3:3" ht="15.6" x14ac:dyDescent="0.3">
      <c r="C58276" s="227"/>
    </row>
    <row r="58277" spans="3:3" ht="15.6" x14ac:dyDescent="0.3">
      <c r="C58277" s="227"/>
    </row>
    <row r="58278" spans="3:3" ht="15.6" x14ac:dyDescent="0.3">
      <c r="C58278" s="227"/>
    </row>
    <row r="58279" spans="3:3" ht="15.6" x14ac:dyDescent="0.3">
      <c r="C58279" s="227"/>
    </row>
    <row r="58280" spans="3:3" ht="15.6" x14ac:dyDescent="0.3">
      <c r="C58280" s="227"/>
    </row>
    <row r="58281" spans="3:3" ht="15.6" x14ac:dyDescent="0.3">
      <c r="C58281" s="227"/>
    </row>
    <row r="58282" spans="3:3" ht="15.6" x14ac:dyDescent="0.3">
      <c r="C58282" s="227"/>
    </row>
    <row r="58283" spans="3:3" ht="15.6" x14ac:dyDescent="0.3">
      <c r="C58283" s="227"/>
    </row>
    <row r="58284" spans="3:3" ht="15.6" x14ac:dyDescent="0.3">
      <c r="C58284" s="227"/>
    </row>
    <row r="58285" spans="3:3" ht="15.6" x14ac:dyDescent="0.3">
      <c r="C58285" s="227"/>
    </row>
    <row r="58286" spans="3:3" ht="15.6" x14ac:dyDescent="0.3">
      <c r="C58286" s="227"/>
    </row>
    <row r="58287" spans="3:3" ht="15.6" x14ac:dyDescent="0.3">
      <c r="C58287" s="227"/>
    </row>
    <row r="58288" spans="3:3" ht="15.6" x14ac:dyDescent="0.3">
      <c r="C58288" s="227"/>
    </row>
    <row r="58289" spans="3:3" ht="15.6" x14ac:dyDescent="0.3">
      <c r="C58289" s="227"/>
    </row>
    <row r="58290" spans="3:3" ht="15.6" x14ac:dyDescent="0.3">
      <c r="C58290" s="227"/>
    </row>
    <row r="58291" spans="3:3" ht="15.6" x14ac:dyDescent="0.3">
      <c r="C58291" s="227"/>
    </row>
    <row r="58292" spans="3:3" ht="15.6" x14ac:dyDescent="0.3">
      <c r="C58292" s="227"/>
    </row>
    <row r="58293" spans="3:3" ht="15.6" x14ac:dyDescent="0.3">
      <c r="C58293" s="227"/>
    </row>
    <row r="58294" spans="3:3" ht="15.6" x14ac:dyDescent="0.3">
      <c r="C58294" s="227"/>
    </row>
    <row r="58295" spans="3:3" ht="15.6" x14ac:dyDescent="0.3">
      <c r="C58295" s="227"/>
    </row>
    <row r="58296" spans="3:3" ht="15.6" x14ac:dyDescent="0.3">
      <c r="C58296" s="227"/>
    </row>
    <row r="58297" spans="3:3" ht="15.6" x14ac:dyDescent="0.3">
      <c r="C58297" s="227"/>
    </row>
    <row r="58298" spans="3:3" ht="15.6" x14ac:dyDescent="0.3">
      <c r="C58298" s="227"/>
    </row>
    <row r="58299" spans="3:3" ht="15.6" x14ac:dyDescent="0.3">
      <c r="C58299" s="227"/>
    </row>
    <row r="58300" spans="3:3" ht="15.6" x14ac:dyDescent="0.3">
      <c r="C58300" s="227"/>
    </row>
    <row r="58301" spans="3:3" ht="15.6" x14ac:dyDescent="0.3">
      <c r="C58301" s="227"/>
    </row>
    <row r="58302" spans="3:3" ht="15.6" x14ac:dyDescent="0.3">
      <c r="C58302" s="227"/>
    </row>
    <row r="58303" spans="3:3" ht="15.6" x14ac:dyDescent="0.3">
      <c r="C58303" s="227"/>
    </row>
    <row r="58304" spans="3:3" ht="15.6" x14ac:dyDescent="0.3">
      <c r="C58304" s="227"/>
    </row>
    <row r="58305" spans="3:3" ht="15.6" x14ac:dyDescent="0.3">
      <c r="C58305" s="227"/>
    </row>
    <row r="58306" spans="3:3" ht="15.6" x14ac:dyDescent="0.3">
      <c r="C58306" s="227"/>
    </row>
    <row r="58307" spans="3:3" ht="15.6" x14ac:dyDescent="0.3">
      <c r="C58307" s="227"/>
    </row>
    <row r="58308" spans="3:3" ht="15.6" x14ac:dyDescent="0.3">
      <c r="C58308" s="227"/>
    </row>
    <row r="58309" spans="3:3" ht="15.6" x14ac:dyDescent="0.3">
      <c r="C58309" s="227"/>
    </row>
    <row r="58310" spans="3:3" ht="15.6" x14ac:dyDescent="0.3">
      <c r="C58310" s="227"/>
    </row>
    <row r="58311" spans="3:3" ht="15.6" x14ac:dyDescent="0.3">
      <c r="C58311" s="227"/>
    </row>
    <row r="58312" spans="3:3" ht="15.6" x14ac:dyDescent="0.3">
      <c r="C58312" s="227"/>
    </row>
    <row r="58313" spans="3:3" ht="15.6" x14ac:dyDescent="0.3">
      <c r="C58313" s="227"/>
    </row>
    <row r="58314" spans="3:3" ht="15.6" x14ac:dyDescent="0.3">
      <c r="C58314" s="227"/>
    </row>
    <row r="58315" spans="3:3" ht="15.6" x14ac:dyDescent="0.3">
      <c r="C58315" s="227"/>
    </row>
    <row r="58316" spans="3:3" ht="15.6" x14ac:dyDescent="0.3">
      <c r="C58316" s="227"/>
    </row>
    <row r="58317" spans="3:3" ht="15.6" x14ac:dyDescent="0.3">
      <c r="C58317" s="227"/>
    </row>
    <row r="58318" spans="3:3" ht="15.6" x14ac:dyDescent="0.3">
      <c r="C58318" s="227"/>
    </row>
    <row r="58319" spans="3:3" ht="15.6" x14ac:dyDescent="0.3">
      <c r="C58319" s="227"/>
    </row>
    <row r="58320" spans="3:3" ht="15.6" x14ac:dyDescent="0.3">
      <c r="C58320" s="227"/>
    </row>
    <row r="58321" spans="3:3" ht="15.6" x14ac:dyDescent="0.3">
      <c r="C58321" s="227"/>
    </row>
    <row r="58322" spans="3:3" ht="15.6" x14ac:dyDescent="0.3">
      <c r="C58322" s="227"/>
    </row>
    <row r="58323" spans="3:3" ht="15.6" x14ac:dyDescent="0.3">
      <c r="C58323" s="227"/>
    </row>
    <row r="58324" spans="3:3" ht="15.6" x14ac:dyDescent="0.3">
      <c r="C58324" s="227"/>
    </row>
    <row r="58325" spans="3:3" ht="15.6" x14ac:dyDescent="0.3">
      <c r="C58325" s="227"/>
    </row>
    <row r="58326" spans="3:3" ht="15.6" x14ac:dyDescent="0.3">
      <c r="C58326" s="227"/>
    </row>
    <row r="58327" spans="3:3" ht="15.6" x14ac:dyDescent="0.3">
      <c r="C58327" s="227"/>
    </row>
    <row r="58328" spans="3:3" ht="15.6" x14ac:dyDescent="0.3">
      <c r="C58328" s="227"/>
    </row>
    <row r="58329" spans="3:3" ht="15.6" x14ac:dyDescent="0.3">
      <c r="C58329" s="227"/>
    </row>
    <row r="58330" spans="3:3" ht="15.6" x14ac:dyDescent="0.3">
      <c r="C58330" s="227"/>
    </row>
    <row r="58331" spans="3:3" ht="15.6" x14ac:dyDescent="0.3">
      <c r="C58331" s="227"/>
    </row>
    <row r="58332" spans="3:3" ht="15.6" x14ac:dyDescent="0.3">
      <c r="C58332" s="227"/>
    </row>
    <row r="58333" spans="3:3" ht="15.6" x14ac:dyDescent="0.3">
      <c r="C58333" s="227"/>
    </row>
    <row r="58334" spans="3:3" ht="15.6" x14ac:dyDescent="0.3">
      <c r="C58334" s="227"/>
    </row>
    <row r="58335" spans="3:3" ht="15.6" x14ac:dyDescent="0.3">
      <c r="C58335" s="227"/>
    </row>
    <row r="58336" spans="3:3" ht="15.6" x14ac:dyDescent="0.3">
      <c r="C58336" s="227"/>
    </row>
    <row r="58337" spans="3:3" ht="15.6" x14ac:dyDescent="0.3">
      <c r="C58337" s="227"/>
    </row>
    <row r="58338" spans="3:3" ht="15.6" x14ac:dyDescent="0.3">
      <c r="C58338" s="227"/>
    </row>
    <row r="58339" spans="3:3" ht="15.6" x14ac:dyDescent="0.3">
      <c r="C58339" s="227"/>
    </row>
    <row r="58340" spans="3:3" ht="15.6" x14ac:dyDescent="0.3">
      <c r="C58340" s="227"/>
    </row>
    <row r="58341" spans="3:3" ht="15.6" x14ac:dyDescent="0.3">
      <c r="C58341" s="227"/>
    </row>
    <row r="58342" spans="3:3" ht="15.6" x14ac:dyDescent="0.3">
      <c r="C58342" s="227"/>
    </row>
    <row r="58343" spans="3:3" ht="15.6" x14ac:dyDescent="0.3">
      <c r="C58343" s="227"/>
    </row>
    <row r="58344" spans="3:3" ht="15.6" x14ac:dyDescent="0.3">
      <c r="C58344" s="227"/>
    </row>
    <row r="58345" spans="3:3" ht="15.6" x14ac:dyDescent="0.3">
      <c r="C58345" s="227"/>
    </row>
    <row r="58346" spans="3:3" ht="15.6" x14ac:dyDescent="0.3">
      <c r="C58346" s="227"/>
    </row>
    <row r="58347" spans="3:3" ht="15.6" x14ac:dyDescent="0.3">
      <c r="C58347" s="227"/>
    </row>
    <row r="58348" spans="3:3" ht="15.6" x14ac:dyDescent="0.3">
      <c r="C58348" s="227"/>
    </row>
    <row r="58349" spans="3:3" ht="15.6" x14ac:dyDescent="0.3">
      <c r="C58349" s="227"/>
    </row>
    <row r="58350" spans="3:3" ht="15.6" x14ac:dyDescent="0.3">
      <c r="C58350" s="227"/>
    </row>
    <row r="58351" spans="3:3" ht="15.6" x14ac:dyDescent="0.3">
      <c r="C58351" s="227"/>
    </row>
    <row r="58352" spans="3:3" ht="15.6" x14ac:dyDescent="0.3">
      <c r="C58352" s="227"/>
    </row>
    <row r="58353" spans="3:3" ht="15.6" x14ac:dyDescent="0.3">
      <c r="C58353" s="227"/>
    </row>
    <row r="58354" spans="3:3" ht="15.6" x14ac:dyDescent="0.3">
      <c r="C58354" s="227"/>
    </row>
    <row r="58355" spans="3:3" ht="15.6" x14ac:dyDescent="0.3">
      <c r="C58355" s="227"/>
    </row>
    <row r="58356" spans="3:3" ht="15.6" x14ac:dyDescent="0.3">
      <c r="C58356" s="227"/>
    </row>
    <row r="58357" spans="3:3" ht="15.6" x14ac:dyDescent="0.3">
      <c r="C58357" s="227"/>
    </row>
    <row r="58358" spans="3:3" ht="15.6" x14ac:dyDescent="0.3">
      <c r="C58358" s="227"/>
    </row>
    <row r="58359" spans="3:3" ht="15.6" x14ac:dyDescent="0.3">
      <c r="C58359" s="227"/>
    </row>
    <row r="58360" spans="3:3" ht="15.6" x14ac:dyDescent="0.3">
      <c r="C58360" s="227"/>
    </row>
    <row r="58361" spans="3:3" ht="15.6" x14ac:dyDescent="0.3">
      <c r="C58361" s="227"/>
    </row>
    <row r="58362" spans="3:3" ht="15.6" x14ac:dyDescent="0.3">
      <c r="C58362" s="227"/>
    </row>
    <row r="58363" spans="3:3" ht="15.6" x14ac:dyDescent="0.3">
      <c r="C58363" s="227"/>
    </row>
    <row r="58364" spans="3:3" ht="15.6" x14ac:dyDescent="0.3">
      <c r="C58364" s="227"/>
    </row>
    <row r="58365" spans="3:3" ht="15.6" x14ac:dyDescent="0.3">
      <c r="C58365" s="227"/>
    </row>
    <row r="58366" spans="3:3" ht="15.6" x14ac:dyDescent="0.3">
      <c r="C58366" s="227"/>
    </row>
    <row r="58367" spans="3:3" ht="15.6" x14ac:dyDescent="0.3">
      <c r="C58367" s="227"/>
    </row>
    <row r="58368" spans="3:3" ht="15.6" x14ac:dyDescent="0.3">
      <c r="C58368" s="227"/>
    </row>
    <row r="58369" spans="3:3" ht="15.6" x14ac:dyDescent="0.3">
      <c r="C58369" s="227"/>
    </row>
    <row r="58370" spans="3:3" ht="15.6" x14ac:dyDescent="0.3">
      <c r="C58370" s="227"/>
    </row>
    <row r="58371" spans="3:3" ht="15.6" x14ac:dyDescent="0.3">
      <c r="C58371" s="227"/>
    </row>
    <row r="58372" spans="3:3" ht="15.6" x14ac:dyDescent="0.3">
      <c r="C58372" s="227"/>
    </row>
    <row r="58373" spans="3:3" ht="15.6" x14ac:dyDescent="0.3">
      <c r="C58373" s="227"/>
    </row>
    <row r="58374" spans="3:3" ht="15.6" x14ac:dyDescent="0.3">
      <c r="C58374" s="227"/>
    </row>
    <row r="58375" spans="3:3" ht="15.6" x14ac:dyDescent="0.3">
      <c r="C58375" s="227"/>
    </row>
    <row r="58376" spans="3:3" ht="15.6" x14ac:dyDescent="0.3">
      <c r="C58376" s="227"/>
    </row>
    <row r="58377" spans="3:3" ht="15.6" x14ac:dyDescent="0.3">
      <c r="C58377" s="227"/>
    </row>
    <row r="58378" spans="3:3" ht="15.6" x14ac:dyDescent="0.3">
      <c r="C58378" s="227"/>
    </row>
    <row r="58379" spans="3:3" ht="15.6" x14ac:dyDescent="0.3">
      <c r="C58379" s="227"/>
    </row>
    <row r="58380" spans="3:3" ht="15.6" x14ac:dyDescent="0.3">
      <c r="C58380" s="227"/>
    </row>
    <row r="58381" spans="3:3" ht="15.6" x14ac:dyDescent="0.3">
      <c r="C58381" s="227"/>
    </row>
    <row r="58382" spans="3:3" ht="15.6" x14ac:dyDescent="0.3">
      <c r="C58382" s="227"/>
    </row>
    <row r="58383" spans="3:3" ht="15.6" x14ac:dyDescent="0.3">
      <c r="C58383" s="227"/>
    </row>
    <row r="58384" spans="3:3" ht="15.6" x14ac:dyDescent="0.3">
      <c r="C58384" s="227"/>
    </row>
    <row r="58385" spans="3:3" ht="15.6" x14ac:dyDescent="0.3">
      <c r="C58385" s="227"/>
    </row>
    <row r="58386" spans="3:3" ht="15.6" x14ac:dyDescent="0.3">
      <c r="C58386" s="227"/>
    </row>
    <row r="58387" spans="3:3" ht="15.6" x14ac:dyDescent="0.3">
      <c r="C58387" s="227"/>
    </row>
    <row r="58388" spans="3:3" ht="15.6" x14ac:dyDescent="0.3">
      <c r="C58388" s="227"/>
    </row>
    <row r="58389" spans="3:3" ht="15.6" x14ac:dyDescent="0.3">
      <c r="C58389" s="227"/>
    </row>
    <row r="58390" spans="3:3" ht="15.6" x14ac:dyDescent="0.3">
      <c r="C58390" s="227"/>
    </row>
    <row r="58391" spans="3:3" ht="15.6" x14ac:dyDescent="0.3">
      <c r="C58391" s="227"/>
    </row>
    <row r="58392" spans="3:3" ht="15.6" x14ac:dyDescent="0.3">
      <c r="C58392" s="227"/>
    </row>
    <row r="58393" spans="3:3" ht="15.6" x14ac:dyDescent="0.3">
      <c r="C58393" s="227"/>
    </row>
    <row r="58394" spans="3:3" ht="15.6" x14ac:dyDescent="0.3">
      <c r="C58394" s="227"/>
    </row>
    <row r="58395" spans="3:3" ht="15.6" x14ac:dyDescent="0.3">
      <c r="C58395" s="227"/>
    </row>
    <row r="58396" spans="3:3" ht="15.6" x14ac:dyDescent="0.3">
      <c r="C58396" s="227"/>
    </row>
    <row r="58397" spans="3:3" ht="15.6" x14ac:dyDescent="0.3">
      <c r="C58397" s="227"/>
    </row>
    <row r="58398" spans="3:3" ht="15.6" x14ac:dyDescent="0.3">
      <c r="C58398" s="227"/>
    </row>
    <row r="58399" spans="3:3" ht="15.6" x14ac:dyDescent="0.3">
      <c r="C58399" s="227"/>
    </row>
    <row r="58400" spans="3:3" ht="15.6" x14ac:dyDescent="0.3">
      <c r="C58400" s="227"/>
    </row>
    <row r="58401" spans="3:3" ht="15.6" x14ac:dyDescent="0.3">
      <c r="C58401" s="227"/>
    </row>
    <row r="58402" spans="3:3" ht="15.6" x14ac:dyDescent="0.3">
      <c r="C58402" s="227"/>
    </row>
    <row r="58403" spans="3:3" ht="15.6" x14ac:dyDescent="0.3">
      <c r="C58403" s="227"/>
    </row>
    <row r="58404" spans="3:3" ht="15.6" x14ac:dyDescent="0.3">
      <c r="C58404" s="227"/>
    </row>
    <row r="58405" spans="3:3" ht="15.6" x14ac:dyDescent="0.3">
      <c r="C58405" s="227"/>
    </row>
    <row r="58406" spans="3:3" ht="15.6" x14ac:dyDescent="0.3">
      <c r="C58406" s="227"/>
    </row>
    <row r="58407" spans="3:3" ht="15.6" x14ac:dyDescent="0.3">
      <c r="C58407" s="227"/>
    </row>
    <row r="58408" spans="3:3" ht="15.6" x14ac:dyDescent="0.3">
      <c r="C58408" s="227"/>
    </row>
    <row r="58409" spans="3:3" ht="15.6" x14ac:dyDescent="0.3">
      <c r="C58409" s="227"/>
    </row>
    <row r="58410" spans="3:3" ht="15.6" x14ac:dyDescent="0.3">
      <c r="C58410" s="227"/>
    </row>
    <row r="58411" spans="3:3" ht="15.6" x14ac:dyDescent="0.3">
      <c r="C58411" s="227"/>
    </row>
    <row r="58412" spans="3:3" ht="15.6" x14ac:dyDescent="0.3">
      <c r="C58412" s="227"/>
    </row>
    <row r="58413" spans="3:3" ht="15.6" x14ac:dyDescent="0.3">
      <c r="C58413" s="227"/>
    </row>
    <row r="58414" spans="3:3" ht="15.6" x14ac:dyDescent="0.3">
      <c r="C58414" s="227"/>
    </row>
    <row r="58415" spans="3:3" ht="15.6" x14ac:dyDescent="0.3">
      <c r="C58415" s="227"/>
    </row>
    <row r="58416" spans="3:3" ht="15.6" x14ac:dyDescent="0.3">
      <c r="C58416" s="227"/>
    </row>
    <row r="58417" spans="3:3" ht="15.6" x14ac:dyDescent="0.3">
      <c r="C58417" s="227"/>
    </row>
    <row r="58418" spans="3:3" ht="15.6" x14ac:dyDescent="0.3">
      <c r="C58418" s="227"/>
    </row>
    <row r="58419" spans="3:3" ht="15.6" x14ac:dyDescent="0.3">
      <c r="C58419" s="227"/>
    </row>
    <row r="58420" spans="3:3" ht="15.6" x14ac:dyDescent="0.3">
      <c r="C58420" s="227"/>
    </row>
    <row r="58421" spans="3:3" ht="15.6" x14ac:dyDescent="0.3">
      <c r="C58421" s="227"/>
    </row>
    <row r="58422" spans="3:3" ht="15.6" x14ac:dyDescent="0.3">
      <c r="C58422" s="227"/>
    </row>
    <row r="58423" spans="3:3" ht="15.6" x14ac:dyDescent="0.3">
      <c r="C58423" s="227"/>
    </row>
    <row r="58424" spans="3:3" ht="15.6" x14ac:dyDescent="0.3">
      <c r="C58424" s="227"/>
    </row>
    <row r="58425" spans="3:3" ht="15.6" x14ac:dyDescent="0.3">
      <c r="C58425" s="227"/>
    </row>
    <row r="58426" spans="3:3" ht="15.6" x14ac:dyDescent="0.3">
      <c r="C58426" s="227"/>
    </row>
    <row r="58427" spans="3:3" ht="15.6" x14ac:dyDescent="0.3">
      <c r="C58427" s="227"/>
    </row>
    <row r="58428" spans="3:3" ht="15.6" x14ac:dyDescent="0.3">
      <c r="C58428" s="227"/>
    </row>
    <row r="58429" spans="3:3" ht="15.6" x14ac:dyDescent="0.3">
      <c r="C58429" s="227"/>
    </row>
    <row r="58430" spans="3:3" ht="15.6" x14ac:dyDescent="0.3">
      <c r="C58430" s="227"/>
    </row>
    <row r="58431" spans="3:3" ht="15.6" x14ac:dyDescent="0.3">
      <c r="C58431" s="227"/>
    </row>
    <row r="58432" spans="3:3" ht="15.6" x14ac:dyDescent="0.3">
      <c r="C58432" s="227"/>
    </row>
    <row r="58433" spans="3:3" ht="15.6" x14ac:dyDescent="0.3">
      <c r="C58433" s="227"/>
    </row>
    <row r="58434" spans="3:3" ht="15.6" x14ac:dyDescent="0.3">
      <c r="C58434" s="227"/>
    </row>
    <row r="58435" spans="3:3" ht="15.6" x14ac:dyDescent="0.3">
      <c r="C58435" s="227"/>
    </row>
    <row r="58436" spans="3:3" ht="15.6" x14ac:dyDescent="0.3">
      <c r="C58436" s="227"/>
    </row>
    <row r="58437" spans="3:3" ht="15.6" x14ac:dyDescent="0.3">
      <c r="C58437" s="227"/>
    </row>
    <row r="58438" spans="3:3" ht="15.6" x14ac:dyDescent="0.3">
      <c r="C58438" s="227"/>
    </row>
    <row r="58439" spans="3:3" ht="15.6" x14ac:dyDescent="0.3">
      <c r="C58439" s="227"/>
    </row>
    <row r="58440" spans="3:3" ht="15.6" x14ac:dyDescent="0.3">
      <c r="C58440" s="227"/>
    </row>
    <row r="58441" spans="3:3" ht="15.6" x14ac:dyDescent="0.3">
      <c r="C58441" s="227"/>
    </row>
    <row r="58442" spans="3:3" ht="15.6" x14ac:dyDescent="0.3">
      <c r="C58442" s="227"/>
    </row>
    <row r="58443" spans="3:3" ht="15.6" x14ac:dyDescent="0.3">
      <c r="C58443" s="227"/>
    </row>
    <row r="58444" spans="3:3" ht="15.6" x14ac:dyDescent="0.3">
      <c r="C58444" s="227"/>
    </row>
    <row r="58445" spans="3:3" ht="15.6" x14ac:dyDescent="0.3">
      <c r="C58445" s="227"/>
    </row>
    <row r="58446" spans="3:3" ht="15.6" x14ac:dyDescent="0.3">
      <c r="C58446" s="227"/>
    </row>
    <row r="58447" spans="3:3" ht="15.6" x14ac:dyDescent="0.3">
      <c r="C58447" s="227"/>
    </row>
    <row r="58448" spans="3:3" ht="15.6" x14ac:dyDescent="0.3">
      <c r="C58448" s="227"/>
    </row>
    <row r="58449" spans="3:3" ht="15.6" x14ac:dyDescent="0.3">
      <c r="C58449" s="227"/>
    </row>
    <row r="58450" spans="3:3" ht="15.6" x14ac:dyDescent="0.3">
      <c r="C58450" s="227"/>
    </row>
    <row r="58451" spans="3:3" ht="15.6" x14ac:dyDescent="0.3">
      <c r="C58451" s="227"/>
    </row>
    <row r="58452" spans="3:3" ht="15.6" x14ac:dyDescent="0.3">
      <c r="C58452" s="227"/>
    </row>
    <row r="58453" spans="3:3" ht="15.6" x14ac:dyDescent="0.3">
      <c r="C58453" s="227"/>
    </row>
    <row r="58454" spans="3:3" ht="15.6" x14ac:dyDescent="0.3">
      <c r="C58454" s="227"/>
    </row>
    <row r="58455" spans="3:3" ht="15.6" x14ac:dyDescent="0.3">
      <c r="C58455" s="227"/>
    </row>
    <row r="58456" spans="3:3" ht="15.6" x14ac:dyDescent="0.3">
      <c r="C58456" s="227"/>
    </row>
    <row r="58457" spans="3:3" ht="15.6" x14ac:dyDescent="0.3">
      <c r="C58457" s="227"/>
    </row>
    <row r="58458" spans="3:3" ht="15.6" x14ac:dyDescent="0.3">
      <c r="C58458" s="227"/>
    </row>
    <row r="58459" spans="3:3" ht="15.6" x14ac:dyDescent="0.3">
      <c r="C58459" s="227"/>
    </row>
    <row r="58460" spans="3:3" ht="15.6" x14ac:dyDescent="0.3">
      <c r="C58460" s="227"/>
    </row>
    <row r="58461" spans="3:3" ht="15.6" x14ac:dyDescent="0.3">
      <c r="C58461" s="227"/>
    </row>
    <row r="58462" spans="3:3" ht="15.6" x14ac:dyDescent="0.3">
      <c r="C58462" s="227"/>
    </row>
    <row r="58463" spans="3:3" ht="15.6" x14ac:dyDescent="0.3">
      <c r="C58463" s="227"/>
    </row>
    <row r="58464" spans="3:3" ht="15.6" x14ac:dyDescent="0.3">
      <c r="C58464" s="227"/>
    </row>
    <row r="58465" spans="3:3" ht="15.6" x14ac:dyDescent="0.3">
      <c r="C58465" s="227"/>
    </row>
    <row r="58466" spans="3:3" ht="15.6" x14ac:dyDescent="0.3">
      <c r="C58466" s="227"/>
    </row>
    <row r="58467" spans="3:3" ht="15.6" x14ac:dyDescent="0.3">
      <c r="C58467" s="227"/>
    </row>
    <row r="58468" spans="3:3" ht="15.6" x14ac:dyDescent="0.3">
      <c r="C58468" s="227"/>
    </row>
    <row r="58469" spans="3:3" ht="15.6" x14ac:dyDescent="0.3">
      <c r="C58469" s="227"/>
    </row>
    <row r="58470" spans="3:3" ht="15.6" x14ac:dyDescent="0.3">
      <c r="C58470" s="227"/>
    </row>
    <row r="58471" spans="3:3" ht="15.6" x14ac:dyDescent="0.3">
      <c r="C58471" s="227"/>
    </row>
    <row r="58472" spans="3:3" ht="15.6" x14ac:dyDescent="0.3">
      <c r="C58472" s="227"/>
    </row>
    <row r="58473" spans="3:3" ht="15.6" x14ac:dyDescent="0.3">
      <c r="C58473" s="227"/>
    </row>
    <row r="58474" spans="3:3" ht="15.6" x14ac:dyDescent="0.3">
      <c r="C58474" s="227"/>
    </row>
    <row r="58475" spans="3:3" ht="15.6" x14ac:dyDescent="0.3">
      <c r="C58475" s="227"/>
    </row>
    <row r="58476" spans="3:3" ht="15.6" x14ac:dyDescent="0.3">
      <c r="C58476" s="227"/>
    </row>
    <row r="58477" spans="3:3" ht="15.6" x14ac:dyDescent="0.3">
      <c r="C58477" s="227"/>
    </row>
    <row r="58478" spans="3:3" ht="15.6" x14ac:dyDescent="0.3">
      <c r="C58478" s="227"/>
    </row>
    <row r="58479" spans="3:3" ht="15.6" x14ac:dyDescent="0.3">
      <c r="C58479" s="227"/>
    </row>
    <row r="58480" spans="3:3" ht="15.6" x14ac:dyDescent="0.3">
      <c r="C58480" s="227"/>
    </row>
    <row r="58481" spans="3:3" ht="15.6" x14ac:dyDescent="0.3">
      <c r="C58481" s="227"/>
    </row>
    <row r="58482" spans="3:3" ht="15.6" x14ac:dyDescent="0.3">
      <c r="C58482" s="227"/>
    </row>
    <row r="58483" spans="3:3" ht="15.6" x14ac:dyDescent="0.3">
      <c r="C58483" s="227"/>
    </row>
    <row r="58484" spans="3:3" ht="15.6" x14ac:dyDescent="0.3">
      <c r="C58484" s="227"/>
    </row>
    <row r="58485" spans="3:3" ht="15.6" x14ac:dyDescent="0.3">
      <c r="C58485" s="227"/>
    </row>
    <row r="58486" spans="3:3" ht="15.6" x14ac:dyDescent="0.3">
      <c r="C58486" s="227"/>
    </row>
    <row r="58487" spans="3:3" ht="15.6" x14ac:dyDescent="0.3">
      <c r="C58487" s="227"/>
    </row>
    <row r="58488" spans="3:3" ht="15.6" x14ac:dyDescent="0.3">
      <c r="C58488" s="227"/>
    </row>
    <row r="58489" spans="3:3" ht="15.6" x14ac:dyDescent="0.3">
      <c r="C58489" s="227"/>
    </row>
    <row r="58490" spans="3:3" ht="15.6" x14ac:dyDescent="0.3">
      <c r="C58490" s="227"/>
    </row>
    <row r="58491" spans="3:3" ht="15.6" x14ac:dyDescent="0.3">
      <c r="C58491" s="227"/>
    </row>
    <row r="58492" spans="3:3" ht="15.6" x14ac:dyDescent="0.3">
      <c r="C58492" s="227"/>
    </row>
    <row r="58493" spans="3:3" ht="15.6" x14ac:dyDescent="0.3">
      <c r="C58493" s="227"/>
    </row>
    <row r="58494" spans="3:3" ht="15.6" x14ac:dyDescent="0.3">
      <c r="C58494" s="227"/>
    </row>
    <row r="58495" spans="3:3" ht="15.6" x14ac:dyDescent="0.3">
      <c r="C58495" s="227"/>
    </row>
    <row r="58496" spans="3:3" ht="15.6" x14ac:dyDescent="0.3">
      <c r="C58496" s="227"/>
    </row>
    <row r="58497" spans="3:3" ht="15.6" x14ac:dyDescent="0.3">
      <c r="C58497" s="227"/>
    </row>
    <row r="58498" spans="3:3" ht="15.6" x14ac:dyDescent="0.3">
      <c r="C58498" s="227"/>
    </row>
    <row r="58499" spans="3:3" ht="15.6" x14ac:dyDescent="0.3">
      <c r="C58499" s="227"/>
    </row>
    <row r="58500" spans="3:3" ht="15.6" x14ac:dyDescent="0.3">
      <c r="C58500" s="227"/>
    </row>
    <row r="58501" spans="3:3" ht="15.6" x14ac:dyDescent="0.3">
      <c r="C58501" s="227"/>
    </row>
    <row r="58502" spans="3:3" ht="15.6" x14ac:dyDescent="0.3">
      <c r="C58502" s="227"/>
    </row>
    <row r="58503" spans="3:3" ht="15.6" x14ac:dyDescent="0.3">
      <c r="C58503" s="227"/>
    </row>
    <row r="58504" spans="3:3" ht="15.6" x14ac:dyDescent="0.3">
      <c r="C58504" s="227"/>
    </row>
    <row r="58505" spans="3:3" ht="15.6" x14ac:dyDescent="0.3">
      <c r="C58505" s="227"/>
    </row>
    <row r="58506" spans="3:3" ht="15.6" x14ac:dyDescent="0.3">
      <c r="C58506" s="227"/>
    </row>
    <row r="58507" spans="3:3" ht="15.6" x14ac:dyDescent="0.3">
      <c r="C58507" s="227"/>
    </row>
    <row r="58508" spans="3:3" ht="15.6" x14ac:dyDescent="0.3">
      <c r="C58508" s="227"/>
    </row>
    <row r="58509" spans="3:3" ht="15.6" x14ac:dyDescent="0.3">
      <c r="C58509" s="227"/>
    </row>
    <row r="58510" spans="3:3" ht="15.6" x14ac:dyDescent="0.3">
      <c r="C58510" s="227"/>
    </row>
    <row r="58511" spans="3:3" ht="15.6" x14ac:dyDescent="0.3">
      <c r="C58511" s="227"/>
    </row>
    <row r="58512" spans="3:3" ht="15.6" x14ac:dyDescent="0.3">
      <c r="C58512" s="227"/>
    </row>
    <row r="58513" spans="3:3" ht="15.6" x14ac:dyDescent="0.3">
      <c r="C58513" s="227"/>
    </row>
    <row r="58514" spans="3:3" ht="15.6" x14ac:dyDescent="0.3">
      <c r="C58514" s="227"/>
    </row>
    <row r="58515" spans="3:3" ht="15.6" x14ac:dyDescent="0.3">
      <c r="C58515" s="227"/>
    </row>
    <row r="58516" spans="3:3" ht="15.6" x14ac:dyDescent="0.3">
      <c r="C58516" s="227"/>
    </row>
    <row r="58517" spans="3:3" ht="15.6" x14ac:dyDescent="0.3">
      <c r="C58517" s="227"/>
    </row>
    <row r="58518" spans="3:3" ht="15.6" x14ac:dyDescent="0.3">
      <c r="C58518" s="227"/>
    </row>
    <row r="58519" spans="3:3" ht="15.6" x14ac:dyDescent="0.3">
      <c r="C58519" s="227"/>
    </row>
    <row r="58520" spans="3:3" ht="15.6" x14ac:dyDescent="0.3">
      <c r="C58520" s="227"/>
    </row>
    <row r="58521" spans="3:3" ht="15.6" x14ac:dyDescent="0.3">
      <c r="C58521" s="227"/>
    </row>
    <row r="58522" spans="3:3" ht="15.6" x14ac:dyDescent="0.3">
      <c r="C58522" s="227"/>
    </row>
    <row r="58523" spans="3:3" ht="15.6" x14ac:dyDescent="0.3">
      <c r="C58523" s="227"/>
    </row>
    <row r="58524" spans="3:3" ht="15.6" x14ac:dyDescent="0.3">
      <c r="C58524" s="227"/>
    </row>
    <row r="58525" spans="3:3" ht="15.6" x14ac:dyDescent="0.3">
      <c r="C58525" s="227"/>
    </row>
    <row r="58526" spans="3:3" ht="15.6" x14ac:dyDescent="0.3">
      <c r="C58526" s="227"/>
    </row>
    <row r="58527" spans="3:3" ht="15.6" x14ac:dyDescent="0.3">
      <c r="C58527" s="227"/>
    </row>
    <row r="58528" spans="3:3" ht="15.6" x14ac:dyDescent="0.3">
      <c r="C58528" s="227"/>
    </row>
    <row r="58529" spans="3:3" ht="15.6" x14ac:dyDescent="0.3">
      <c r="C58529" s="227"/>
    </row>
    <row r="58530" spans="3:3" ht="15.6" x14ac:dyDescent="0.3">
      <c r="C58530" s="227"/>
    </row>
    <row r="58531" spans="3:3" ht="15.6" x14ac:dyDescent="0.3">
      <c r="C58531" s="227"/>
    </row>
    <row r="58532" spans="3:3" ht="15.6" x14ac:dyDescent="0.3">
      <c r="C58532" s="227"/>
    </row>
    <row r="58533" spans="3:3" ht="15.6" x14ac:dyDescent="0.3">
      <c r="C58533" s="227"/>
    </row>
    <row r="58534" spans="3:3" ht="15.6" x14ac:dyDescent="0.3">
      <c r="C58534" s="227"/>
    </row>
    <row r="58535" spans="3:3" ht="15.6" x14ac:dyDescent="0.3">
      <c r="C58535" s="227"/>
    </row>
    <row r="58536" spans="3:3" ht="15.6" x14ac:dyDescent="0.3">
      <c r="C58536" s="227"/>
    </row>
    <row r="58537" spans="3:3" ht="15.6" x14ac:dyDescent="0.3">
      <c r="C58537" s="227"/>
    </row>
    <row r="58538" spans="3:3" ht="15.6" x14ac:dyDescent="0.3">
      <c r="C58538" s="227"/>
    </row>
    <row r="58539" spans="3:3" ht="15.6" x14ac:dyDescent="0.3">
      <c r="C58539" s="227"/>
    </row>
    <row r="58540" spans="3:3" ht="15.6" x14ac:dyDescent="0.3">
      <c r="C58540" s="227"/>
    </row>
    <row r="58541" spans="3:3" ht="15.6" x14ac:dyDescent="0.3">
      <c r="C58541" s="227"/>
    </row>
    <row r="58542" spans="3:3" ht="15.6" x14ac:dyDescent="0.3">
      <c r="C58542" s="227"/>
    </row>
    <row r="58543" spans="3:3" ht="15.6" x14ac:dyDescent="0.3">
      <c r="C58543" s="227"/>
    </row>
    <row r="58544" spans="3:3" ht="15.6" x14ac:dyDescent="0.3">
      <c r="C58544" s="227"/>
    </row>
    <row r="58545" spans="3:3" ht="15.6" x14ac:dyDescent="0.3">
      <c r="C58545" s="227"/>
    </row>
    <row r="58546" spans="3:3" ht="15.6" x14ac:dyDescent="0.3">
      <c r="C58546" s="227"/>
    </row>
    <row r="58547" spans="3:3" ht="15.6" x14ac:dyDescent="0.3">
      <c r="C58547" s="227"/>
    </row>
    <row r="58548" spans="3:3" ht="15.6" x14ac:dyDescent="0.3">
      <c r="C58548" s="227"/>
    </row>
    <row r="58549" spans="3:3" ht="15.6" x14ac:dyDescent="0.3">
      <c r="C58549" s="227"/>
    </row>
    <row r="58550" spans="3:3" ht="15.6" x14ac:dyDescent="0.3">
      <c r="C58550" s="227"/>
    </row>
    <row r="58551" spans="3:3" ht="15.6" x14ac:dyDescent="0.3">
      <c r="C58551" s="227"/>
    </row>
    <row r="58552" spans="3:3" ht="15.6" x14ac:dyDescent="0.3">
      <c r="C58552" s="227"/>
    </row>
    <row r="58553" spans="3:3" ht="15.6" x14ac:dyDescent="0.3">
      <c r="C58553" s="227"/>
    </row>
    <row r="58554" spans="3:3" ht="15.6" x14ac:dyDescent="0.3">
      <c r="C58554" s="227"/>
    </row>
    <row r="58555" spans="3:3" ht="15.6" x14ac:dyDescent="0.3">
      <c r="C58555" s="227"/>
    </row>
    <row r="58556" spans="3:3" ht="15.6" x14ac:dyDescent="0.3">
      <c r="C58556" s="227"/>
    </row>
    <row r="58557" spans="3:3" ht="15.6" x14ac:dyDescent="0.3">
      <c r="C58557" s="227"/>
    </row>
    <row r="58558" spans="3:3" ht="15.6" x14ac:dyDescent="0.3">
      <c r="C58558" s="227"/>
    </row>
    <row r="58559" spans="3:3" ht="15.6" x14ac:dyDescent="0.3">
      <c r="C58559" s="227"/>
    </row>
    <row r="58560" spans="3:3" ht="15.6" x14ac:dyDescent="0.3">
      <c r="C58560" s="227"/>
    </row>
    <row r="58561" spans="3:3" ht="15.6" x14ac:dyDescent="0.3">
      <c r="C58561" s="227"/>
    </row>
    <row r="58562" spans="3:3" ht="15.6" x14ac:dyDescent="0.3">
      <c r="C58562" s="227"/>
    </row>
    <row r="58563" spans="3:3" ht="15.6" x14ac:dyDescent="0.3">
      <c r="C58563" s="227"/>
    </row>
    <row r="58564" spans="3:3" ht="15.6" x14ac:dyDescent="0.3">
      <c r="C58564" s="227"/>
    </row>
    <row r="58565" spans="3:3" ht="15.6" x14ac:dyDescent="0.3">
      <c r="C58565" s="227"/>
    </row>
    <row r="58566" spans="3:3" ht="15.6" x14ac:dyDescent="0.3">
      <c r="C58566" s="227"/>
    </row>
    <row r="58567" spans="3:3" ht="15.6" x14ac:dyDescent="0.3">
      <c r="C58567" s="227"/>
    </row>
    <row r="58568" spans="3:3" ht="15.6" x14ac:dyDescent="0.3">
      <c r="C58568" s="227"/>
    </row>
    <row r="58569" spans="3:3" ht="15.6" x14ac:dyDescent="0.3">
      <c r="C58569" s="227"/>
    </row>
    <row r="58570" spans="3:3" ht="15.6" x14ac:dyDescent="0.3">
      <c r="C58570" s="227"/>
    </row>
    <row r="58571" spans="3:3" ht="15.6" x14ac:dyDescent="0.3">
      <c r="C58571" s="227"/>
    </row>
    <row r="58572" spans="3:3" ht="15.6" x14ac:dyDescent="0.3">
      <c r="C58572" s="227"/>
    </row>
    <row r="58573" spans="3:3" ht="15.6" x14ac:dyDescent="0.3">
      <c r="C58573" s="227"/>
    </row>
    <row r="58574" spans="3:3" ht="15.6" x14ac:dyDescent="0.3">
      <c r="C58574" s="227"/>
    </row>
    <row r="58575" spans="3:3" ht="15.6" x14ac:dyDescent="0.3">
      <c r="C58575" s="227"/>
    </row>
    <row r="58576" spans="3:3" ht="15.6" x14ac:dyDescent="0.3">
      <c r="C58576" s="227"/>
    </row>
    <row r="58577" spans="3:3" ht="15.6" x14ac:dyDescent="0.3">
      <c r="C58577" s="227"/>
    </row>
    <row r="58578" spans="3:3" ht="15.6" x14ac:dyDescent="0.3">
      <c r="C58578" s="227"/>
    </row>
    <row r="58579" spans="3:3" ht="15.6" x14ac:dyDescent="0.3">
      <c r="C58579" s="227"/>
    </row>
    <row r="58580" spans="3:3" ht="15.6" x14ac:dyDescent="0.3">
      <c r="C58580" s="227"/>
    </row>
    <row r="58581" spans="3:3" ht="15.6" x14ac:dyDescent="0.3">
      <c r="C58581" s="227"/>
    </row>
    <row r="58582" spans="3:3" ht="15.6" x14ac:dyDescent="0.3">
      <c r="C58582" s="227"/>
    </row>
    <row r="58583" spans="3:3" ht="15.6" x14ac:dyDescent="0.3">
      <c r="C58583" s="227"/>
    </row>
    <row r="58584" spans="3:3" ht="15.6" x14ac:dyDescent="0.3">
      <c r="C58584" s="227"/>
    </row>
    <row r="58585" spans="3:3" ht="15.6" x14ac:dyDescent="0.3">
      <c r="C58585" s="227"/>
    </row>
    <row r="58586" spans="3:3" ht="15.6" x14ac:dyDescent="0.3">
      <c r="C58586" s="227"/>
    </row>
    <row r="58587" spans="3:3" ht="15.6" x14ac:dyDescent="0.3">
      <c r="C58587" s="227"/>
    </row>
    <row r="58588" spans="3:3" ht="15.6" x14ac:dyDescent="0.3">
      <c r="C58588" s="227"/>
    </row>
    <row r="58589" spans="3:3" ht="15.6" x14ac:dyDescent="0.3">
      <c r="C58589" s="227"/>
    </row>
    <row r="58590" spans="3:3" ht="15.6" x14ac:dyDescent="0.3">
      <c r="C58590" s="227"/>
    </row>
    <row r="58591" spans="3:3" ht="15.6" x14ac:dyDescent="0.3">
      <c r="C58591" s="227"/>
    </row>
    <row r="58592" spans="3:3" ht="15.6" x14ac:dyDescent="0.3">
      <c r="C58592" s="227"/>
    </row>
    <row r="58593" spans="3:3" ht="15.6" x14ac:dyDescent="0.3">
      <c r="C58593" s="227"/>
    </row>
    <row r="58594" spans="3:3" ht="15.6" x14ac:dyDescent="0.3">
      <c r="C58594" s="227"/>
    </row>
    <row r="58595" spans="3:3" ht="15.6" x14ac:dyDescent="0.3">
      <c r="C58595" s="227"/>
    </row>
    <row r="58596" spans="3:3" ht="15.6" x14ac:dyDescent="0.3">
      <c r="C58596" s="227"/>
    </row>
    <row r="58597" spans="3:3" ht="15.6" x14ac:dyDescent="0.3">
      <c r="C58597" s="227"/>
    </row>
    <row r="58598" spans="3:3" ht="15.6" x14ac:dyDescent="0.3">
      <c r="C58598" s="227"/>
    </row>
    <row r="58599" spans="3:3" ht="15.6" x14ac:dyDescent="0.3">
      <c r="C58599" s="227"/>
    </row>
    <row r="58600" spans="3:3" ht="15.6" x14ac:dyDescent="0.3">
      <c r="C58600" s="227"/>
    </row>
    <row r="58601" spans="3:3" ht="15.6" x14ac:dyDescent="0.3">
      <c r="C58601" s="227"/>
    </row>
    <row r="58602" spans="3:3" ht="15.6" x14ac:dyDescent="0.3">
      <c r="C58602" s="227"/>
    </row>
    <row r="58603" spans="3:3" ht="15.6" x14ac:dyDescent="0.3">
      <c r="C58603" s="227"/>
    </row>
    <row r="58604" spans="3:3" ht="15.6" x14ac:dyDescent="0.3">
      <c r="C58604" s="227"/>
    </row>
    <row r="58605" spans="3:3" ht="15.6" x14ac:dyDescent="0.3">
      <c r="C58605" s="227"/>
    </row>
    <row r="58606" spans="3:3" ht="15.6" x14ac:dyDescent="0.3">
      <c r="C58606" s="227"/>
    </row>
    <row r="58607" spans="3:3" ht="15.6" x14ac:dyDescent="0.3">
      <c r="C58607" s="227"/>
    </row>
    <row r="58608" spans="3:3" ht="15.6" x14ac:dyDescent="0.3">
      <c r="C58608" s="227"/>
    </row>
    <row r="58609" spans="3:3" ht="15.6" x14ac:dyDescent="0.3">
      <c r="C58609" s="227"/>
    </row>
    <row r="58610" spans="3:3" ht="15.6" x14ac:dyDescent="0.3">
      <c r="C58610" s="227"/>
    </row>
    <row r="58611" spans="3:3" ht="15.6" x14ac:dyDescent="0.3">
      <c r="C58611" s="227"/>
    </row>
    <row r="58612" spans="3:3" ht="15.6" x14ac:dyDescent="0.3">
      <c r="C58612" s="227"/>
    </row>
    <row r="58613" spans="3:3" ht="15.6" x14ac:dyDescent="0.3">
      <c r="C58613" s="227"/>
    </row>
    <row r="58614" spans="3:3" ht="15.6" x14ac:dyDescent="0.3">
      <c r="C58614" s="227"/>
    </row>
    <row r="58615" spans="3:3" ht="15.6" x14ac:dyDescent="0.3">
      <c r="C58615" s="227"/>
    </row>
    <row r="58616" spans="3:3" ht="15.6" x14ac:dyDescent="0.3">
      <c r="C58616" s="227"/>
    </row>
    <row r="58617" spans="3:3" ht="15.6" x14ac:dyDescent="0.3">
      <c r="C58617" s="227"/>
    </row>
    <row r="58618" spans="3:3" ht="15.6" x14ac:dyDescent="0.3">
      <c r="C58618" s="227"/>
    </row>
    <row r="58619" spans="3:3" ht="15.6" x14ac:dyDescent="0.3">
      <c r="C58619" s="227"/>
    </row>
    <row r="58620" spans="3:3" ht="15.6" x14ac:dyDescent="0.3">
      <c r="C58620" s="227"/>
    </row>
    <row r="58621" spans="3:3" ht="15.6" x14ac:dyDescent="0.3">
      <c r="C58621" s="227"/>
    </row>
    <row r="58622" spans="3:3" ht="15.6" x14ac:dyDescent="0.3">
      <c r="C58622" s="227"/>
    </row>
    <row r="58623" spans="3:3" ht="15.6" x14ac:dyDescent="0.3">
      <c r="C58623" s="227"/>
    </row>
    <row r="58624" spans="3:3" ht="15.6" x14ac:dyDescent="0.3">
      <c r="C58624" s="227"/>
    </row>
    <row r="58625" spans="3:3" ht="15.6" x14ac:dyDescent="0.3">
      <c r="C58625" s="227"/>
    </row>
    <row r="58626" spans="3:3" ht="15.6" x14ac:dyDescent="0.3">
      <c r="C58626" s="227"/>
    </row>
    <row r="58627" spans="3:3" ht="15.6" x14ac:dyDescent="0.3">
      <c r="C58627" s="227"/>
    </row>
    <row r="58628" spans="3:3" ht="15.6" x14ac:dyDescent="0.3">
      <c r="C58628" s="227"/>
    </row>
    <row r="58629" spans="3:3" ht="15.6" x14ac:dyDescent="0.3">
      <c r="C58629" s="227"/>
    </row>
    <row r="58630" spans="3:3" ht="15.6" x14ac:dyDescent="0.3">
      <c r="C58630" s="227"/>
    </row>
    <row r="58631" spans="3:3" ht="15.6" x14ac:dyDescent="0.3">
      <c r="C58631" s="227"/>
    </row>
    <row r="58632" spans="3:3" ht="15.6" x14ac:dyDescent="0.3">
      <c r="C58632" s="227"/>
    </row>
    <row r="58633" spans="3:3" ht="15.6" x14ac:dyDescent="0.3">
      <c r="C58633" s="227"/>
    </row>
    <row r="58634" spans="3:3" ht="15.6" x14ac:dyDescent="0.3">
      <c r="C58634" s="227"/>
    </row>
    <row r="58635" spans="3:3" ht="15.6" x14ac:dyDescent="0.3">
      <c r="C58635" s="227"/>
    </row>
    <row r="58636" spans="3:3" ht="15.6" x14ac:dyDescent="0.3">
      <c r="C58636" s="227"/>
    </row>
    <row r="58637" spans="3:3" ht="15.6" x14ac:dyDescent="0.3">
      <c r="C58637" s="227"/>
    </row>
    <row r="58638" spans="3:3" ht="15.6" x14ac:dyDescent="0.3">
      <c r="C58638" s="227"/>
    </row>
    <row r="58639" spans="3:3" ht="15.6" x14ac:dyDescent="0.3">
      <c r="C58639" s="227"/>
    </row>
    <row r="58640" spans="3:3" ht="15.6" x14ac:dyDescent="0.3">
      <c r="C58640" s="227"/>
    </row>
    <row r="58641" spans="3:3" ht="15.6" x14ac:dyDescent="0.3">
      <c r="C58641" s="227"/>
    </row>
    <row r="58642" spans="3:3" ht="15.6" x14ac:dyDescent="0.3">
      <c r="C58642" s="227"/>
    </row>
    <row r="58643" spans="3:3" ht="15.6" x14ac:dyDescent="0.3">
      <c r="C58643" s="227"/>
    </row>
    <row r="58644" spans="3:3" ht="15.6" x14ac:dyDescent="0.3">
      <c r="C58644" s="227"/>
    </row>
    <row r="58645" spans="3:3" ht="15.6" x14ac:dyDescent="0.3">
      <c r="C58645" s="227"/>
    </row>
    <row r="58646" spans="3:3" ht="15.6" x14ac:dyDescent="0.3">
      <c r="C58646" s="227"/>
    </row>
    <row r="58647" spans="3:3" ht="15.6" x14ac:dyDescent="0.3">
      <c r="C58647" s="227"/>
    </row>
    <row r="58648" spans="3:3" ht="15.6" x14ac:dyDescent="0.3">
      <c r="C58648" s="227"/>
    </row>
    <row r="58649" spans="3:3" ht="15.6" x14ac:dyDescent="0.3">
      <c r="C58649" s="227"/>
    </row>
    <row r="58650" spans="3:3" ht="15.6" x14ac:dyDescent="0.3">
      <c r="C58650" s="227"/>
    </row>
    <row r="58651" spans="3:3" ht="15.6" x14ac:dyDescent="0.3">
      <c r="C58651" s="227"/>
    </row>
    <row r="58652" spans="3:3" ht="15.6" x14ac:dyDescent="0.3">
      <c r="C58652" s="227"/>
    </row>
    <row r="58653" spans="3:3" ht="15.6" x14ac:dyDescent="0.3">
      <c r="C58653" s="227"/>
    </row>
    <row r="58654" spans="3:3" ht="15.6" x14ac:dyDescent="0.3">
      <c r="C58654" s="227"/>
    </row>
    <row r="58655" spans="3:3" ht="15.6" x14ac:dyDescent="0.3">
      <c r="C58655" s="227"/>
    </row>
    <row r="58656" spans="3:3" ht="15.6" x14ac:dyDescent="0.3">
      <c r="C58656" s="227"/>
    </row>
    <row r="58657" spans="3:3" ht="15.6" x14ac:dyDescent="0.3">
      <c r="C58657" s="227"/>
    </row>
    <row r="58658" spans="3:3" ht="15.6" x14ac:dyDescent="0.3">
      <c r="C58658" s="227"/>
    </row>
    <row r="58659" spans="3:3" ht="15.6" x14ac:dyDescent="0.3">
      <c r="C58659" s="227"/>
    </row>
    <row r="58660" spans="3:3" ht="15.6" x14ac:dyDescent="0.3">
      <c r="C58660" s="227"/>
    </row>
    <row r="58661" spans="3:3" ht="15.6" x14ac:dyDescent="0.3">
      <c r="C58661" s="227"/>
    </row>
    <row r="58662" spans="3:3" ht="15.6" x14ac:dyDescent="0.3">
      <c r="C58662" s="227"/>
    </row>
    <row r="58663" spans="3:3" ht="15.6" x14ac:dyDescent="0.3">
      <c r="C58663" s="227"/>
    </row>
    <row r="58664" spans="3:3" ht="15.6" x14ac:dyDescent="0.3">
      <c r="C58664" s="227"/>
    </row>
    <row r="58665" spans="3:3" ht="15.6" x14ac:dyDescent="0.3">
      <c r="C58665" s="227"/>
    </row>
    <row r="58666" spans="3:3" ht="15.6" x14ac:dyDescent="0.3">
      <c r="C58666" s="227"/>
    </row>
    <row r="58667" spans="3:3" ht="15.6" x14ac:dyDescent="0.3">
      <c r="C58667" s="227"/>
    </row>
    <row r="58668" spans="3:3" ht="15.6" x14ac:dyDescent="0.3">
      <c r="C58668" s="227"/>
    </row>
    <row r="58669" spans="3:3" ht="15.6" x14ac:dyDescent="0.3">
      <c r="C58669" s="227"/>
    </row>
    <row r="58670" spans="3:3" ht="15.6" x14ac:dyDescent="0.3">
      <c r="C58670" s="227"/>
    </row>
    <row r="58671" spans="3:3" ht="15.6" x14ac:dyDescent="0.3">
      <c r="C58671" s="227"/>
    </row>
    <row r="58672" spans="3:3" ht="15.6" x14ac:dyDescent="0.3">
      <c r="C58672" s="227"/>
    </row>
    <row r="58673" spans="3:3" ht="15.6" x14ac:dyDescent="0.3">
      <c r="C58673" s="227"/>
    </row>
    <row r="58674" spans="3:3" ht="15.6" x14ac:dyDescent="0.3">
      <c r="C58674" s="227"/>
    </row>
    <row r="58675" spans="3:3" ht="15.6" x14ac:dyDescent="0.3">
      <c r="C58675" s="227"/>
    </row>
    <row r="58676" spans="3:3" ht="15.6" x14ac:dyDescent="0.3">
      <c r="C58676" s="227"/>
    </row>
    <row r="58677" spans="3:3" ht="15.6" x14ac:dyDescent="0.3">
      <c r="C58677" s="227"/>
    </row>
    <row r="58678" spans="3:3" ht="15.6" x14ac:dyDescent="0.3">
      <c r="C58678" s="227"/>
    </row>
    <row r="58679" spans="3:3" ht="15.6" x14ac:dyDescent="0.3">
      <c r="C58679" s="227"/>
    </row>
    <row r="58680" spans="3:3" ht="15.6" x14ac:dyDescent="0.3">
      <c r="C58680" s="227"/>
    </row>
    <row r="58681" spans="3:3" ht="15.6" x14ac:dyDescent="0.3">
      <c r="C58681" s="227"/>
    </row>
    <row r="58682" spans="3:3" ht="15.6" x14ac:dyDescent="0.3">
      <c r="C58682" s="227"/>
    </row>
    <row r="58683" spans="3:3" ht="15.6" x14ac:dyDescent="0.3">
      <c r="C58683" s="227"/>
    </row>
    <row r="58684" spans="3:3" ht="15.6" x14ac:dyDescent="0.3">
      <c r="C58684" s="227"/>
    </row>
    <row r="58685" spans="3:3" ht="15.6" x14ac:dyDescent="0.3">
      <c r="C58685" s="227"/>
    </row>
    <row r="58686" spans="3:3" ht="15.6" x14ac:dyDescent="0.3">
      <c r="C58686" s="227"/>
    </row>
    <row r="58687" spans="3:3" ht="15.6" x14ac:dyDescent="0.3">
      <c r="C58687" s="227"/>
    </row>
    <row r="58688" spans="3:3" ht="15.6" x14ac:dyDescent="0.3">
      <c r="C58688" s="227"/>
    </row>
    <row r="58689" spans="3:3" ht="15.6" x14ac:dyDescent="0.3">
      <c r="C58689" s="227"/>
    </row>
    <row r="58690" spans="3:3" ht="15.6" x14ac:dyDescent="0.3">
      <c r="C58690" s="227"/>
    </row>
    <row r="58691" spans="3:3" ht="15.6" x14ac:dyDescent="0.3">
      <c r="C58691" s="227"/>
    </row>
    <row r="58692" spans="3:3" ht="15.6" x14ac:dyDescent="0.3">
      <c r="C58692" s="227"/>
    </row>
    <row r="58693" spans="3:3" ht="15.6" x14ac:dyDescent="0.3">
      <c r="C58693" s="227"/>
    </row>
    <row r="58694" spans="3:3" ht="15.6" x14ac:dyDescent="0.3">
      <c r="C58694" s="227"/>
    </row>
    <row r="58695" spans="3:3" ht="15.6" x14ac:dyDescent="0.3">
      <c r="C58695" s="227"/>
    </row>
    <row r="58696" spans="3:3" ht="15.6" x14ac:dyDescent="0.3">
      <c r="C58696" s="227"/>
    </row>
    <row r="58697" spans="3:3" ht="15.6" x14ac:dyDescent="0.3">
      <c r="C58697" s="227"/>
    </row>
    <row r="58698" spans="3:3" ht="15.6" x14ac:dyDescent="0.3">
      <c r="C58698" s="227"/>
    </row>
    <row r="58699" spans="3:3" ht="15.6" x14ac:dyDescent="0.3">
      <c r="C58699" s="227"/>
    </row>
    <row r="58700" spans="3:3" ht="15.6" x14ac:dyDescent="0.3">
      <c r="C58700" s="227"/>
    </row>
    <row r="58701" spans="3:3" ht="15.6" x14ac:dyDescent="0.3">
      <c r="C58701" s="227"/>
    </row>
    <row r="58702" spans="3:3" ht="15.6" x14ac:dyDescent="0.3">
      <c r="C58702" s="227"/>
    </row>
    <row r="58703" spans="3:3" ht="15.6" x14ac:dyDescent="0.3">
      <c r="C58703" s="227"/>
    </row>
    <row r="58704" spans="3:3" ht="15.6" x14ac:dyDescent="0.3">
      <c r="C58704" s="227"/>
    </row>
    <row r="58705" spans="3:3" ht="15.6" x14ac:dyDescent="0.3">
      <c r="C58705" s="227"/>
    </row>
    <row r="58706" spans="3:3" ht="15.6" x14ac:dyDescent="0.3">
      <c r="C58706" s="227"/>
    </row>
    <row r="58707" spans="3:3" ht="15.6" x14ac:dyDescent="0.3">
      <c r="C58707" s="227"/>
    </row>
    <row r="58708" spans="3:3" ht="15.6" x14ac:dyDescent="0.3">
      <c r="C58708" s="227"/>
    </row>
    <row r="58709" spans="3:3" ht="15.6" x14ac:dyDescent="0.3">
      <c r="C58709" s="227"/>
    </row>
    <row r="58710" spans="3:3" ht="15.6" x14ac:dyDescent="0.3">
      <c r="C58710" s="227"/>
    </row>
    <row r="58711" spans="3:3" ht="15.6" x14ac:dyDescent="0.3">
      <c r="C58711" s="227"/>
    </row>
    <row r="58712" spans="3:3" ht="15.6" x14ac:dyDescent="0.3">
      <c r="C58712" s="227"/>
    </row>
    <row r="58713" spans="3:3" ht="15.6" x14ac:dyDescent="0.3">
      <c r="C58713" s="227"/>
    </row>
    <row r="58714" spans="3:3" ht="15.6" x14ac:dyDescent="0.3">
      <c r="C58714" s="227"/>
    </row>
    <row r="58715" spans="3:3" ht="15.6" x14ac:dyDescent="0.3">
      <c r="C58715" s="227"/>
    </row>
    <row r="58716" spans="3:3" ht="15.6" x14ac:dyDescent="0.3">
      <c r="C58716" s="227"/>
    </row>
    <row r="58717" spans="3:3" ht="15.6" x14ac:dyDescent="0.3">
      <c r="C58717" s="227"/>
    </row>
    <row r="58718" spans="3:3" ht="15.6" x14ac:dyDescent="0.3">
      <c r="C58718" s="227"/>
    </row>
    <row r="58719" spans="3:3" ht="15.6" x14ac:dyDescent="0.3">
      <c r="C58719" s="227"/>
    </row>
    <row r="58720" spans="3:3" ht="15.6" x14ac:dyDescent="0.3">
      <c r="C58720" s="227"/>
    </row>
    <row r="58721" spans="3:3" ht="15.6" x14ac:dyDescent="0.3">
      <c r="C58721" s="227"/>
    </row>
    <row r="58722" spans="3:3" ht="15.6" x14ac:dyDescent="0.3">
      <c r="C58722" s="227"/>
    </row>
    <row r="58723" spans="3:3" ht="15.6" x14ac:dyDescent="0.3">
      <c r="C58723" s="227"/>
    </row>
    <row r="58724" spans="3:3" ht="15.6" x14ac:dyDescent="0.3">
      <c r="C58724" s="227"/>
    </row>
    <row r="58725" spans="3:3" ht="15.6" x14ac:dyDescent="0.3">
      <c r="C58725" s="227"/>
    </row>
    <row r="58726" spans="3:3" ht="15.6" x14ac:dyDescent="0.3">
      <c r="C58726" s="227"/>
    </row>
    <row r="58727" spans="3:3" ht="15.6" x14ac:dyDescent="0.3">
      <c r="C58727" s="227"/>
    </row>
    <row r="58728" spans="3:3" ht="15.6" x14ac:dyDescent="0.3">
      <c r="C58728" s="227"/>
    </row>
    <row r="58729" spans="3:3" ht="15.6" x14ac:dyDescent="0.3">
      <c r="C58729" s="227"/>
    </row>
    <row r="58730" spans="3:3" ht="15.6" x14ac:dyDescent="0.3">
      <c r="C58730" s="227"/>
    </row>
    <row r="58731" spans="3:3" ht="15.6" x14ac:dyDescent="0.3">
      <c r="C58731" s="227"/>
    </row>
    <row r="58732" spans="3:3" ht="15.6" x14ac:dyDescent="0.3">
      <c r="C58732" s="227"/>
    </row>
    <row r="58733" spans="3:3" ht="15.6" x14ac:dyDescent="0.3">
      <c r="C58733" s="227"/>
    </row>
    <row r="58734" spans="3:3" ht="15.6" x14ac:dyDescent="0.3">
      <c r="C58734" s="227"/>
    </row>
    <row r="58735" spans="3:3" ht="15.6" x14ac:dyDescent="0.3">
      <c r="C58735" s="227"/>
    </row>
    <row r="58736" spans="3:3" ht="15.6" x14ac:dyDescent="0.3">
      <c r="C58736" s="227"/>
    </row>
    <row r="58737" spans="3:3" ht="15.6" x14ac:dyDescent="0.3">
      <c r="C58737" s="227"/>
    </row>
    <row r="58738" spans="3:3" ht="15.6" x14ac:dyDescent="0.3">
      <c r="C58738" s="227"/>
    </row>
    <row r="58739" spans="3:3" ht="15.6" x14ac:dyDescent="0.3">
      <c r="C58739" s="227"/>
    </row>
    <row r="58740" spans="3:3" ht="15.6" x14ac:dyDescent="0.3">
      <c r="C58740" s="227"/>
    </row>
    <row r="58741" spans="3:3" ht="15.6" x14ac:dyDescent="0.3">
      <c r="C58741" s="227"/>
    </row>
    <row r="58742" spans="3:3" ht="15.6" x14ac:dyDescent="0.3">
      <c r="C58742" s="227"/>
    </row>
    <row r="58743" spans="3:3" ht="15.6" x14ac:dyDescent="0.3">
      <c r="C58743" s="227"/>
    </row>
    <row r="58744" spans="3:3" ht="15.6" x14ac:dyDescent="0.3">
      <c r="C58744" s="227"/>
    </row>
    <row r="58745" spans="3:3" ht="15.6" x14ac:dyDescent="0.3">
      <c r="C58745" s="227"/>
    </row>
    <row r="58746" spans="3:3" ht="15.6" x14ac:dyDescent="0.3">
      <c r="C58746" s="227"/>
    </row>
    <row r="58747" spans="3:3" ht="15.6" x14ac:dyDescent="0.3">
      <c r="C58747" s="227"/>
    </row>
    <row r="58748" spans="3:3" ht="15.6" x14ac:dyDescent="0.3">
      <c r="C58748" s="227"/>
    </row>
    <row r="58749" spans="3:3" ht="15.6" x14ac:dyDescent="0.3">
      <c r="C58749" s="227"/>
    </row>
    <row r="58750" spans="3:3" ht="15.6" x14ac:dyDescent="0.3">
      <c r="C58750" s="227"/>
    </row>
    <row r="58751" spans="3:3" ht="15.6" x14ac:dyDescent="0.3">
      <c r="C58751" s="227"/>
    </row>
    <row r="58752" spans="3:3" ht="15.6" x14ac:dyDescent="0.3">
      <c r="C58752" s="227"/>
    </row>
    <row r="58753" spans="3:3" ht="15.6" x14ac:dyDescent="0.3">
      <c r="C58753" s="227"/>
    </row>
    <row r="58754" spans="3:3" ht="15.6" x14ac:dyDescent="0.3">
      <c r="C58754" s="227"/>
    </row>
    <row r="58755" spans="3:3" ht="15.6" x14ac:dyDescent="0.3">
      <c r="C58755" s="227"/>
    </row>
    <row r="58756" spans="3:3" ht="15.6" x14ac:dyDescent="0.3">
      <c r="C58756" s="227"/>
    </row>
    <row r="58757" spans="3:3" ht="15.6" x14ac:dyDescent="0.3">
      <c r="C58757" s="227"/>
    </row>
    <row r="58758" spans="3:3" ht="15.6" x14ac:dyDescent="0.3">
      <c r="C58758" s="227"/>
    </row>
    <row r="58759" spans="3:3" ht="15.6" x14ac:dyDescent="0.3">
      <c r="C58759" s="227"/>
    </row>
    <row r="58760" spans="3:3" ht="15.6" x14ac:dyDescent="0.3">
      <c r="C58760" s="227"/>
    </row>
    <row r="58761" spans="3:3" ht="15.6" x14ac:dyDescent="0.3">
      <c r="C58761" s="227"/>
    </row>
    <row r="58762" spans="3:3" ht="15.6" x14ac:dyDescent="0.3">
      <c r="C58762" s="227"/>
    </row>
    <row r="58763" spans="3:3" ht="15.6" x14ac:dyDescent="0.3">
      <c r="C58763" s="227"/>
    </row>
    <row r="58764" spans="3:3" ht="15.6" x14ac:dyDescent="0.3">
      <c r="C58764" s="227"/>
    </row>
    <row r="58765" spans="3:3" ht="15.6" x14ac:dyDescent="0.3">
      <c r="C58765" s="227"/>
    </row>
    <row r="58766" spans="3:3" ht="15.6" x14ac:dyDescent="0.3">
      <c r="C58766" s="227"/>
    </row>
    <row r="58767" spans="3:3" ht="15.6" x14ac:dyDescent="0.3">
      <c r="C58767" s="227"/>
    </row>
    <row r="58768" spans="3:3" ht="15.6" x14ac:dyDescent="0.3">
      <c r="C58768" s="227"/>
    </row>
    <row r="58769" spans="3:3" ht="15.6" x14ac:dyDescent="0.3">
      <c r="C58769" s="227"/>
    </row>
    <row r="58770" spans="3:3" ht="15.6" x14ac:dyDescent="0.3">
      <c r="C58770" s="227"/>
    </row>
    <row r="58771" spans="3:3" ht="15.6" x14ac:dyDescent="0.3">
      <c r="C58771" s="227"/>
    </row>
    <row r="58772" spans="3:3" ht="15.6" x14ac:dyDescent="0.3">
      <c r="C58772" s="227"/>
    </row>
    <row r="58773" spans="3:3" ht="15.6" x14ac:dyDescent="0.3">
      <c r="C58773" s="227"/>
    </row>
    <row r="58774" spans="3:3" ht="15.6" x14ac:dyDescent="0.3">
      <c r="C58774" s="227"/>
    </row>
    <row r="58775" spans="3:3" ht="15.6" x14ac:dyDescent="0.3">
      <c r="C58775" s="227"/>
    </row>
    <row r="58776" spans="3:3" ht="15.6" x14ac:dyDescent="0.3">
      <c r="C58776" s="227"/>
    </row>
    <row r="58777" spans="3:3" ht="15.6" x14ac:dyDescent="0.3">
      <c r="C58777" s="227"/>
    </row>
    <row r="58778" spans="3:3" ht="15.6" x14ac:dyDescent="0.3">
      <c r="C58778" s="227"/>
    </row>
    <row r="58779" spans="3:3" ht="15.6" x14ac:dyDescent="0.3">
      <c r="C58779" s="227"/>
    </row>
    <row r="58780" spans="3:3" ht="15.6" x14ac:dyDescent="0.3">
      <c r="C58780" s="227"/>
    </row>
    <row r="58781" spans="3:3" ht="15.6" x14ac:dyDescent="0.3">
      <c r="C58781" s="227"/>
    </row>
    <row r="58782" spans="3:3" ht="15.6" x14ac:dyDescent="0.3">
      <c r="C58782" s="227"/>
    </row>
    <row r="58783" spans="3:3" ht="15.6" x14ac:dyDescent="0.3">
      <c r="C58783" s="227"/>
    </row>
    <row r="58784" spans="3:3" ht="15.6" x14ac:dyDescent="0.3">
      <c r="C58784" s="227"/>
    </row>
    <row r="58785" spans="3:3" ht="15.6" x14ac:dyDescent="0.3">
      <c r="C58785" s="227"/>
    </row>
    <row r="58786" spans="3:3" ht="15.6" x14ac:dyDescent="0.3">
      <c r="C58786" s="227"/>
    </row>
    <row r="58787" spans="3:3" ht="15.6" x14ac:dyDescent="0.3">
      <c r="C58787" s="227"/>
    </row>
    <row r="58788" spans="3:3" ht="15.6" x14ac:dyDescent="0.3">
      <c r="C58788" s="227"/>
    </row>
    <row r="58789" spans="3:3" ht="15.6" x14ac:dyDescent="0.3">
      <c r="C58789" s="227"/>
    </row>
    <row r="58790" spans="3:3" ht="15.6" x14ac:dyDescent="0.3">
      <c r="C58790" s="227"/>
    </row>
    <row r="58791" spans="3:3" ht="15.6" x14ac:dyDescent="0.3">
      <c r="C58791" s="227"/>
    </row>
    <row r="58792" spans="3:3" ht="15.6" x14ac:dyDescent="0.3">
      <c r="C58792" s="227"/>
    </row>
    <row r="58793" spans="3:3" ht="15.6" x14ac:dyDescent="0.3">
      <c r="C58793" s="227"/>
    </row>
    <row r="58794" spans="3:3" ht="15.6" x14ac:dyDescent="0.3">
      <c r="C58794" s="227"/>
    </row>
    <row r="58795" spans="3:3" ht="15.6" x14ac:dyDescent="0.3">
      <c r="C58795" s="227"/>
    </row>
    <row r="58796" spans="3:3" ht="15.6" x14ac:dyDescent="0.3">
      <c r="C58796" s="227"/>
    </row>
    <row r="58797" spans="3:3" ht="15.6" x14ac:dyDescent="0.3">
      <c r="C58797" s="227"/>
    </row>
    <row r="58798" spans="3:3" ht="15.6" x14ac:dyDescent="0.3">
      <c r="C58798" s="227"/>
    </row>
    <row r="58799" spans="3:3" ht="15.6" x14ac:dyDescent="0.3">
      <c r="C58799" s="227"/>
    </row>
    <row r="58800" spans="3:3" ht="15.6" x14ac:dyDescent="0.3">
      <c r="C58800" s="227"/>
    </row>
    <row r="58801" spans="3:3" ht="15.6" x14ac:dyDescent="0.3">
      <c r="C58801" s="227"/>
    </row>
    <row r="58802" spans="3:3" ht="15.6" x14ac:dyDescent="0.3">
      <c r="C58802" s="227"/>
    </row>
    <row r="58803" spans="3:3" ht="15.6" x14ac:dyDescent="0.3">
      <c r="C58803" s="227"/>
    </row>
    <row r="58804" spans="3:3" ht="15.6" x14ac:dyDescent="0.3">
      <c r="C58804" s="227"/>
    </row>
    <row r="58805" spans="3:3" ht="15.6" x14ac:dyDescent="0.3">
      <c r="C58805" s="227"/>
    </row>
    <row r="58806" spans="3:3" ht="15.6" x14ac:dyDescent="0.3">
      <c r="C58806" s="227"/>
    </row>
    <row r="58807" spans="3:3" ht="15.6" x14ac:dyDescent="0.3">
      <c r="C58807" s="227"/>
    </row>
    <row r="58808" spans="3:3" ht="15.6" x14ac:dyDescent="0.3">
      <c r="C58808" s="227"/>
    </row>
    <row r="58809" spans="3:3" ht="15.6" x14ac:dyDescent="0.3">
      <c r="C58809" s="227"/>
    </row>
    <row r="58810" spans="3:3" ht="15.6" x14ac:dyDescent="0.3">
      <c r="C58810" s="227"/>
    </row>
    <row r="58811" spans="3:3" ht="15.6" x14ac:dyDescent="0.3">
      <c r="C58811" s="227"/>
    </row>
    <row r="58812" spans="3:3" ht="15.6" x14ac:dyDescent="0.3">
      <c r="C58812" s="227"/>
    </row>
    <row r="58813" spans="3:3" ht="15.6" x14ac:dyDescent="0.3">
      <c r="C58813" s="227"/>
    </row>
    <row r="58814" spans="3:3" ht="15.6" x14ac:dyDescent="0.3">
      <c r="C58814" s="227"/>
    </row>
    <row r="58815" spans="3:3" ht="15.6" x14ac:dyDescent="0.3">
      <c r="C58815" s="227"/>
    </row>
    <row r="58816" spans="3:3" ht="15.6" x14ac:dyDescent="0.3">
      <c r="C58816" s="227"/>
    </row>
    <row r="58817" spans="3:3" ht="15.6" x14ac:dyDescent="0.3">
      <c r="C58817" s="227"/>
    </row>
    <row r="58818" spans="3:3" ht="15.6" x14ac:dyDescent="0.3">
      <c r="C58818" s="227"/>
    </row>
    <row r="58819" spans="3:3" ht="15.6" x14ac:dyDescent="0.3">
      <c r="C58819" s="227"/>
    </row>
    <row r="58820" spans="3:3" ht="15.6" x14ac:dyDescent="0.3">
      <c r="C58820" s="227"/>
    </row>
    <row r="58821" spans="3:3" ht="15.6" x14ac:dyDescent="0.3">
      <c r="C58821" s="227"/>
    </row>
    <row r="58822" spans="3:3" ht="15.6" x14ac:dyDescent="0.3">
      <c r="C58822" s="227"/>
    </row>
    <row r="58823" spans="3:3" ht="15.6" x14ac:dyDescent="0.3">
      <c r="C58823" s="227"/>
    </row>
    <row r="58824" spans="3:3" ht="15.6" x14ac:dyDescent="0.3">
      <c r="C58824" s="227"/>
    </row>
    <row r="58825" spans="3:3" ht="15.6" x14ac:dyDescent="0.3">
      <c r="C58825" s="227"/>
    </row>
    <row r="58826" spans="3:3" ht="15.6" x14ac:dyDescent="0.3">
      <c r="C58826" s="227"/>
    </row>
    <row r="58827" spans="3:3" ht="15.6" x14ac:dyDescent="0.3">
      <c r="C58827" s="227"/>
    </row>
    <row r="58828" spans="3:3" ht="15.6" x14ac:dyDescent="0.3">
      <c r="C58828" s="227"/>
    </row>
    <row r="58829" spans="3:3" ht="15.6" x14ac:dyDescent="0.3">
      <c r="C58829" s="227"/>
    </row>
    <row r="58830" spans="3:3" ht="15.6" x14ac:dyDescent="0.3">
      <c r="C58830" s="227"/>
    </row>
    <row r="58831" spans="3:3" ht="15.6" x14ac:dyDescent="0.3">
      <c r="C58831" s="227"/>
    </row>
    <row r="58832" spans="3:3" ht="15.6" x14ac:dyDescent="0.3">
      <c r="C58832" s="227"/>
    </row>
    <row r="58833" spans="3:3" ht="15.6" x14ac:dyDescent="0.3">
      <c r="C58833" s="227"/>
    </row>
    <row r="58834" spans="3:3" ht="15.6" x14ac:dyDescent="0.3">
      <c r="C58834" s="227"/>
    </row>
    <row r="58835" spans="3:3" ht="15.6" x14ac:dyDescent="0.3">
      <c r="C58835" s="227"/>
    </row>
    <row r="58836" spans="3:3" ht="15.6" x14ac:dyDescent="0.3">
      <c r="C58836" s="227"/>
    </row>
    <row r="58837" spans="3:3" ht="15.6" x14ac:dyDescent="0.3">
      <c r="C58837" s="227"/>
    </row>
    <row r="58838" spans="3:3" ht="15.6" x14ac:dyDescent="0.3">
      <c r="C58838" s="227"/>
    </row>
    <row r="58839" spans="3:3" ht="15.6" x14ac:dyDescent="0.3">
      <c r="C58839" s="227"/>
    </row>
    <row r="58840" spans="3:3" ht="15.6" x14ac:dyDescent="0.3">
      <c r="C58840" s="227"/>
    </row>
    <row r="58841" spans="3:3" ht="15.6" x14ac:dyDescent="0.3">
      <c r="C58841" s="227"/>
    </row>
    <row r="58842" spans="3:3" ht="15.6" x14ac:dyDescent="0.3">
      <c r="C58842" s="227"/>
    </row>
    <row r="58843" spans="3:3" ht="15.6" x14ac:dyDescent="0.3">
      <c r="C58843" s="227"/>
    </row>
    <row r="58844" spans="3:3" ht="15.6" x14ac:dyDescent="0.3">
      <c r="C58844" s="227"/>
    </row>
    <row r="58845" spans="3:3" ht="15.6" x14ac:dyDescent="0.3">
      <c r="C58845" s="227"/>
    </row>
    <row r="58846" spans="3:3" ht="15.6" x14ac:dyDescent="0.3">
      <c r="C58846" s="227"/>
    </row>
    <row r="58847" spans="3:3" ht="15.6" x14ac:dyDescent="0.3">
      <c r="C58847" s="227"/>
    </row>
    <row r="58848" spans="3:3" ht="15.6" x14ac:dyDescent="0.3">
      <c r="C58848" s="227"/>
    </row>
    <row r="58849" spans="3:3" ht="15.6" x14ac:dyDescent="0.3">
      <c r="C58849" s="227"/>
    </row>
    <row r="58850" spans="3:3" ht="15.6" x14ac:dyDescent="0.3">
      <c r="C58850" s="227"/>
    </row>
    <row r="58851" spans="3:3" ht="15.6" x14ac:dyDescent="0.3">
      <c r="C58851" s="227"/>
    </row>
    <row r="58852" spans="3:3" ht="15.6" x14ac:dyDescent="0.3">
      <c r="C58852" s="227"/>
    </row>
    <row r="58853" spans="3:3" ht="15.6" x14ac:dyDescent="0.3">
      <c r="C58853" s="227"/>
    </row>
    <row r="58854" spans="3:3" ht="15.6" x14ac:dyDescent="0.3">
      <c r="C58854" s="227"/>
    </row>
    <row r="58855" spans="3:3" ht="15.6" x14ac:dyDescent="0.3">
      <c r="C58855" s="227"/>
    </row>
    <row r="58856" spans="3:3" ht="15.6" x14ac:dyDescent="0.3">
      <c r="C58856" s="227"/>
    </row>
    <row r="58857" spans="3:3" ht="15.6" x14ac:dyDescent="0.3">
      <c r="C58857" s="227"/>
    </row>
    <row r="58858" spans="3:3" ht="15.6" x14ac:dyDescent="0.3">
      <c r="C58858" s="227"/>
    </row>
    <row r="58859" spans="3:3" ht="15.6" x14ac:dyDescent="0.3">
      <c r="C58859" s="227"/>
    </row>
    <row r="58860" spans="3:3" ht="15.6" x14ac:dyDescent="0.3">
      <c r="C58860" s="227"/>
    </row>
    <row r="58861" spans="3:3" ht="15.6" x14ac:dyDescent="0.3">
      <c r="C58861" s="227"/>
    </row>
    <row r="58862" spans="3:3" ht="15.6" x14ac:dyDescent="0.3">
      <c r="C58862" s="227"/>
    </row>
    <row r="58863" spans="3:3" ht="15.6" x14ac:dyDescent="0.3">
      <c r="C58863" s="227"/>
    </row>
    <row r="58864" spans="3:3" ht="15.6" x14ac:dyDescent="0.3">
      <c r="C58864" s="227"/>
    </row>
    <row r="58865" spans="3:3" ht="15.6" x14ac:dyDescent="0.3">
      <c r="C58865" s="227"/>
    </row>
    <row r="58866" spans="3:3" ht="15.6" x14ac:dyDescent="0.3">
      <c r="C58866" s="227"/>
    </row>
    <row r="58867" spans="3:3" ht="15.6" x14ac:dyDescent="0.3">
      <c r="C58867" s="227"/>
    </row>
    <row r="58868" spans="3:3" ht="15.6" x14ac:dyDescent="0.3">
      <c r="C58868" s="227"/>
    </row>
    <row r="58869" spans="3:3" ht="15.6" x14ac:dyDescent="0.3">
      <c r="C58869" s="227"/>
    </row>
    <row r="58870" spans="3:3" ht="15.6" x14ac:dyDescent="0.3">
      <c r="C58870" s="227"/>
    </row>
    <row r="58871" spans="3:3" ht="15.6" x14ac:dyDescent="0.3">
      <c r="C58871" s="227"/>
    </row>
    <row r="58872" spans="3:3" ht="15.6" x14ac:dyDescent="0.3">
      <c r="C58872" s="227"/>
    </row>
    <row r="58873" spans="3:3" ht="15.6" x14ac:dyDescent="0.3">
      <c r="C58873" s="227"/>
    </row>
    <row r="58874" spans="3:3" ht="15.6" x14ac:dyDescent="0.3">
      <c r="C58874" s="227"/>
    </row>
    <row r="58875" spans="3:3" ht="15.6" x14ac:dyDescent="0.3">
      <c r="C58875" s="227"/>
    </row>
    <row r="58876" spans="3:3" ht="15.6" x14ac:dyDescent="0.3">
      <c r="C58876" s="227"/>
    </row>
    <row r="58877" spans="3:3" ht="15.6" x14ac:dyDescent="0.3">
      <c r="C58877" s="227"/>
    </row>
    <row r="58878" spans="3:3" ht="15.6" x14ac:dyDescent="0.3">
      <c r="C58878" s="227"/>
    </row>
    <row r="58879" spans="3:3" ht="15.6" x14ac:dyDescent="0.3">
      <c r="C58879" s="227"/>
    </row>
    <row r="58880" spans="3:3" ht="15.6" x14ac:dyDescent="0.3">
      <c r="C58880" s="227"/>
    </row>
    <row r="58881" spans="3:3" ht="15.6" x14ac:dyDescent="0.3">
      <c r="C58881" s="227"/>
    </row>
    <row r="58882" spans="3:3" ht="15.6" x14ac:dyDescent="0.3">
      <c r="C58882" s="227"/>
    </row>
    <row r="58883" spans="3:3" ht="15.6" x14ac:dyDescent="0.3">
      <c r="C58883" s="227"/>
    </row>
    <row r="58884" spans="3:3" ht="15.6" x14ac:dyDescent="0.3">
      <c r="C58884" s="227"/>
    </row>
    <row r="58885" spans="3:3" ht="15.6" x14ac:dyDescent="0.3">
      <c r="C58885" s="227"/>
    </row>
    <row r="58886" spans="3:3" ht="15.6" x14ac:dyDescent="0.3">
      <c r="C58886" s="227"/>
    </row>
    <row r="58887" spans="3:3" ht="15.6" x14ac:dyDescent="0.3">
      <c r="C58887" s="227"/>
    </row>
    <row r="58888" spans="3:3" ht="15.6" x14ac:dyDescent="0.3">
      <c r="C58888" s="227"/>
    </row>
    <row r="58889" spans="3:3" ht="15.6" x14ac:dyDescent="0.3">
      <c r="C58889" s="227"/>
    </row>
    <row r="58890" spans="3:3" ht="15.6" x14ac:dyDescent="0.3">
      <c r="C58890" s="227"/>
    </row>
    <row r="58891" spans="3:3" ht="15.6" x14ac:dyDescent="0.3">
      <c r="C58891" s="227"/>
    </row>
    <row r="58892" spans="3:3" ht="15.6" x14ac:dyDescent="0.3">
      <c r="C58892" s="227"/>
    </row>
    <row r="58893" spans="3:3" ht="15.6" x14ac:dyDescent="0.3">
      <c r="C58893" s="227"/>
    </row>
    <row r="58894" spans="3:3" ht="15.6" x14ac:dyDescent="0.3">
      <c r="C58894" s="227"/>
    </row>
    <row r="58895" spans="3:3" ht="15.6" x14ac:dyDescent="0.3">
      <c r="C58895" s="227"/>
    </row>
    <row r="58896" spans="3:3" ht="15.6" x14ac:dyDescent="0.3">
      <c r="C58896" s="227"/>
    </row>
    <row r="58897" spans="3:3" ht="15.6" x14ac:dyDescent="0.3">
      <c r="C58897" s="227"/>
    </row>
    <row r="58898" spans="3:3" ht="15.6" x14ac:dyDescent="0.3">
      <c r="C58898" s="227"/>
    </row>
    <row r="58899" spans="3:3" ht="15.6" x14ac:dyDescent="0.3">
      <c r="C58899" s="227"/>
    </row>
    <row r="58900" spans="3:3" ht="15.6" x14ac:dyDescent="0.3">
      <c r="C58900" s="227"/>
    </row>
    <row r="58901" spans="3:3" ht="15.6" x14ac:dyDescent="0.3">
      <c r="C58901" s="227"/>
    </row>
    <row r="58902" spans="3:3" ht="15.6" x14ac:dyDescent="0.3">
      <c r="C58902" s="227"/>
    </row>
    <row r="58903" spans="3:3" ht="15.6" x14ac:dyDescent="0.3">
      <c r="C58903" s="227"/>
    </row>
    <row r="58904" spans="3:3" ht="15.6" x14ac:dyDescent="0.3">
      <c r="C58904" s="227"/>
    </row>
    <row r="58905" spans="3:3" ht="15.6" x14ac:dyDescent="0.3">
      <c r="C58905" s="227"/>
    </row>
    <row r="58906" spans="3:3" ht="15.6" x14ac:dyDescent="0.3">
      <c r="C58906" s="227"/>
    </row>
    <row r="58907" spans="3:3" ht="15.6" x14ac:dyDescent="0.3">
      <c r="C58907" s="227"/>
    </row>
    <row r="58908" spans="3:3" ht="15.6" x14ac:dyDescent="0.3">
      <c r="C58908" s="227"/>
    </row>
    <row r="58909" spans="3:3" ht="15.6" x14ac:dyDescent="0.3">
      <c r="C58909" s="227"/>
    </row>
    <row r="58910" spans="3:3" ht="15.6" x14ac:dyDescent="0.3">
      <c r="C58910" s="227"/>
    </row>
    <row r="58911" spans="3:3" ht="15.6" x14ac:dyDescent="0.3">
      <c r="C58911" s="227"/>
    </row>
    <row r="58912" spans="3:3" ht="15.6" x14ac:dyDescent="0.3">
      <c r="C58912" s="227"/>
    </row>
    <row r="58913" spans="3:3" ht="15.6" x14ac:dyDescent="0.3">
      <c r="C58913" s="227"/>
    </row>
    <row r="58914" spans="3:3" ht="15.6" x14ac:dyDescent="0.3">
      <c r="C58914" s="227"/>
    </row>
    <row r="58915" spans="3:3" ht="15.6" x14ac:dyDescent="0.3">
      <c r="C58915" s="227"/>
    </row>
    <row r="58916" spans="3:3" ht="15.6" x14ac:dyDescent="0.3">
      <c r="C58916" s="227"/>
    </row>
    <row r="58917" spans="3:3" ht="15.6" x14ac:dyDescent="0.3">
      <c r="C58917" s="227"/>
    </row>
    <row r="58918" spans="3:3" ht="15.6" x14ac:dyDescent="0.3">
      <c r="C58918" s="227"/>
    </row>
    <row r="58919" spans="3:3" ht="15.6" x14ac:dyDescent="0.3">
      <c r="C58919" s="227"/>
    </row>
    <row r="58920" spans="3:3" ht="15.6" x14ac:dyDescent="0.3">
      <c r="C58920" s="227"/>
    </row>
    <row r="58921" spans="3:3" ht="15.6" x14ac:dyDescent="0.3">
      <c r="C58921" s="227"/>
    </row>
    <row r="58922" spans="3:3" ht="15.6" x14ac:dyDescent="0.3">
      <c r="C58922" s="227"/>
    </row>
    <row r="58923" spans="3:3" ht="15.6" x14ac:dyDescent="0.3">
      <c r="C58923" s="227"/>
    </row>
    <row r="58924" spans="3:3" ht="15.6" x14ac:dyDescent="0.3">
      <c r="C58924" s="227"/>
    </row>
    <row r="58925" spans="3:3" ht="15.6" x14ac:dyDescent="0.3">
      <c r="C58925" s="227"/>
    </row>
    <row r="58926" spans="3:3" ht="15.6" x14ac:dyDescent="0.3">
      <c r="C58926" s="227"/>
    </row>
    <row r="58927" spans="3:3" ht="15.6" x14ac:dyDescent="0.3">
      <c r="C58927" s="227"/>
    </row>
    <row r="58928" spans="3:3" ht="15.6" x14ac:dyDescent="0.3">
      <c r="C58928" s="227"/>
    </row>
    <row r="58929" spans="3:3" ht="15.6" x14ac:dyDescent="0.3">
      <c r="C58929" s="227"/>
    </row>
    <row r="58930" spans="3:3" ht="15.6" x14ac:dyDescent="0.3">
      <c r="C58930" s="227"/>
    </row>
    <row r="58931" spans="3:3" ht="15.6" x14ac:dyDescent="0.3">
      <c r="C58931" s="227"/>
    </row>
    <row r="58932" spans="3:3" ht="15.6" x14ac:dyDescent="0.3">
      <c r="C58932" s="227"/>
    </row>
    <row r="58933" spans="3:3" ht="15.6" x14ac:dyDescent="0.3">
      <c r="C58933" s="227"/>
    </row>
    <row r="58934" spans="3:3" ht="15.6" x14ac:dyDescent="0.3">
      <c r="C58934" s="227"/>
    </row>
    <row r="58935" spans="3:3" ht="15.6" x14ac:dyDescent="0.3">
      <c r="C58935" s="227"/>
    </row>
    <row r="58936" spans="3:3" ht="15.6" x14ac:dyDescent="0.3">
      <c r="C58936" s="227"/>
    </row>
    <row r="58937" spans="3:3" ht="15.6" x14ac:dyDescent="0.3">
      <c r="C58937" s="227"/>
    </row>
    <row r="58938" spans="3:3" ht="15.6" x14ac:dyDescent="0.3">
      <c r="C58938" s="227"/>
    </row>
    <row r="58939" spans="3:3" ht="15.6" x14ac:dyDescent="0.3">
      <c r="C58939" s="227"/>
    </row>
    <row r="58940" spans="3:3" ht="15.6" x14ac:dyDescent="0.3">
      <c r="C58940" s="227"/>
    </row>
    <row r="58941" spans="3:3" ht="15.6" x14ac:dyDescent="0.3">
      <c r="C58941" s="227"/>
    </row>
    <row r="58942" spans="3:3" ht="15.6" x14ac:dyDescent="0.3">
      <c r="C58942" s="227"/>
    </row>
    <row r="58943" spans="3:3" ht="15.6" x14ac:dyDescent="0.3">
      <c r="C58943" s="227"/>
    </row>
    <row r="58944" spans="3:3" ht="15.6" x14ac:dyDescent="0.3">
      <c r="C58944" s="227"/>
    </row>
    <row r="58945" spans="3:3" ht="15.6" x14ac:dyDescent="0.3">
      <c r="C58945" s="227"/>
    </row>
    <row r="58946" spans="3:3" ht="15.6" x14ac:dyDescent="0.3">
      <c r="C58946" s="227"/>
    </row>
    <row r="58947" spans="3:3" ht="15.6" x14ac:dyDescent="0.3">
      <c r="C58947" s="227"/>
    </row>
    <row r="58948" spans="3:3" ht="15.6" x14ac:dyDescent="0.3">
      <c r="C58948" s="227"/>
    </row>
    <row r="58949" spans="3:3" ht="15.6" x14ac:dyDescent="0.3">
      <c r="C58949" s="227"/>
    </row>
    <row r="58950" spans="3:3" ht="15.6" x14ac:dyDescent="0.3">
      <c r="C58950" s="227"/>
    </row>
    <row r="58951" spans="3:3" ht="15.6" x14ac:dyDescent="0.3">
      <c r="C58951" s="227"/>
    </row>
    <row r="58952" spans="3:3" ht="15.6" x14ac:dyDescent="0.3">
      <c r="C58952" s="227"/>
    </row>
    <row r="58953" spans="3:3" ht="15.6" x14ac:dyDescent="0.3">
      <c r="C58953" s="227"/>
    </row>
    <row r="58954" spans="3:3" ht="15.6" x14ac:dyDescent="0.3">
      <c r="C58954" s="227"/>
    </row>
    <row r="58955" spans="3:3" ht="15.6" x14ac:dyDescent="0.3">
      <c r="C58955" s="227"/>
    </row>
    <row r="58956" spans="3:3" ht="15.6" x14ac:dyDescent="0.3">
      <c r="C58956" s="227"/>
    </row>
    <row r="58957" spans="3:3" ht="15.6" x14ac:dyDescent="0.3">
      <c r="C58957" s="227"/>
    </row>
    <row r="58958" spans="3:3" ht="15.6" x14ac:dyDescent="0.3">
      <c r="C58958" s="227"/>
    </row>
    <row r="58959" spans="3:3" ht="15.6" x14ac:dyDescent="0.3">
      <c r="C58959" s="227"/>
    </row>
    <row r="58960" spans="3:3" ht="15.6" x14ac:dyDescent="0.3">
      <c r="C58960" s="227"/>
    </row>
    <row r="58961" spans="3:3" ht="15.6" x14ac:dyDescent="0.3">
      <c r="C58961" s="227"/>
    </row>
    <row r="58962" spans="3:3" ht="15.6" x14ac:dyDescent="0.3">
      <c r="C58962" s="227"/>
    </row>
    <row r="58963" spans="3:3" ht="15.6" x14ac:dyDescent="0.3">
      <c r="C58963" s="227"/>
    </row>
    <row r="58964" spans="3:3" ht="15.6" x14ac:dyDescent="0.3">
      <c r="C58964" s="227"/>
    </row>
    <row r="58965" spans="3:3" ht="15.6" x14ac:dyDescent="0.3">
      <c r="C58965" s="227"/>
    </row>
    <row r="58966" spans="3:3" ht="15.6" x14ac:dyDescent="0.3">
      <c r="C58966" s="227"/>
    </row>
    <row r="58967" spans="3:3" ht="15.6" x14ac:dyDescent="0.3">
      <c r="C58967" s="227"/>
    </row>
    <row r="58968" spans="3:3" ht="15.6" x14ac:dyDescent="0.3">
      <c r="C58968" s="227"/>
    </row>
    <row r="58969" spans="3:3" ht="15.6" x14ac:dyDescent="0.3">
      <c r="C58969" s="227"/>
    </row>
    <row r="58970" spans="3:3" ht="15.6" x14ac:dyDescent="0.3">
      <c r="C58970" s="227"/>
    </row>
    <row r="58971" spans="3:3" ht="15.6" x14ac:dyDescent="0.3">
      <c r="C58971" s="227"/>
    </row>
    <row r="58972" spans="3:3" ht="15.6" x14ac:dyDescent="0.3">
      <c r="C58972" s="227"/>
    </row>
    <row r="58973" spans="3:3" ht="15.6" x14ac:dyDescent="0.3">
      <c r="C58973" s="227"/>
    </row>
    <row r="58974" spans="3:3" ht="15.6" x14ac:dyDescent="0.3">
      <c r="C58974" s="227"/>
    </row>
    <row r="58975" spans="3:3" ht="15.6" x14ac:dyDescent="0.3">
      <c r="C58975" s="227"/>
    </row>
    <row r="58976" spans="3:3" ht="15.6" x14ac:dyDescent="0.3">
      <c r="C58976" s="227"/>
    </row>
    <row r="58977" spans="3:3" ht="15.6" x14ac:dyDescent="0.3">
      <c r="C58977" s="227"/>
    </row>
    <row r="58978" spans="3:3" ht="15.6" x14ac:dyDescent="0.3">
      <c r="C58978" s="227"/>
    </row>
    <row r="58979" spans="3:3" ht="15.6" x14ac:dyDescent="0.3">
      <c r="C58979" s="227"/>
    </row>
    <row r="58980" spans="3:3" ht="15.6" x14ac:dyDescent="0.3">
      <c r="C58980" s="227"/>
    </row>
    <row r="58981" spans="3:3" ht="15.6" x14ac:dyDescent="0.3">
      <c r="C58981" s="227"/>
    </row>
    <row r="58982" spans="3:3" ht="15.6" x14ac:dyDescent="0.3">
      <c r="C58982" s="227"/>
    </row>
    <row r="58983" spans="3:3" ht="15.6" x14ac:dyDescent="0.3">
      <c r="C58983" s="227"/>
    </row>
    <row r="58984" spans="3:3" ht="15.6" x14ac:dyDescent="0.3">
      <c r="C58984" s="227"/>
    </row>
    <row r="58985" spans="3:3" ht="15.6" x14ac:dyDescent="0.3">
      <c r="C58985" s="227"/>
    </row>
    <row r="58986" spans="3:3" ht="15.6" x14ac:dyDescent="0.3">
      <c r="C58986" s="227"/>
    </row>
    <row r="58987" spans="3:3" ht="15.6" x14ac:dyDescent="0.3">
      <c r="C58987" s="227"/>
    </row>
    <row r="58988" spans="3:3" ht="15.6" x14ac:dyDescent="0.3">
      <c r="C58988" s="227"/>
    </row>
    <row r="58989" spans="3:3" ht="15.6" x14ac:dyDescent="0.3">
      <c r="C58989" s="227"/>
    </row>
    <row r="58990" spans="3:3" ht="15.6" x14ac:dyDescent="0.3">
      <c r="C58990" s="227"/>
    </row>
    <row r="58991" spans="3:3" ht="15.6" x14ac:dyDescent="0.3">
      <c r="C58991" s="227"/>
    </row>
    <row r="58992" spans="3:3" ht="15.6" x14ac:dyDescent="0.3">
      <c r="C58992" s="227"/>
    </row>
    <row r="58993" spans="3:3" ht="15.6" x14ac:dyDescent="0.3">
      <c r="C58993" s="227"/>
    </row>
    <row r="58994" spans="3:3" ht="15.6" x14ac:dyDescent="0.3">
      <c r="C58994" s="227"/>
    </row>
    <row r="58995" spans="3:3" ht="15.6" x14ac:dyDescent="0.3">
      <c r="C58995" s="227"/>
    </row>
    <row r="58996" spans="3:3" ht="15.6" x14ac:dyDescent="0.3">
      <c r="C58996" s="227"/>
    </row>
    <row r="58997" spans="3:3" ht="15.6" x14ac:dyDescent="0.3">
      <c r="C58997" s="227"/>
    </row>
    <row r="58998" spans="3:3" ht="15.6" x14ac:dyDescent="0.3">
      <c r="C58998" s="227"/>
    </row>
    <row r="58999" spans="3:3" ht="15.6" x14ac:dyDescent="0.3">
      <c r="C58999" s="227"/>
    </row>
    <row r="59000" spans="3:3" ht="15.6" x14ac:dyDescent="0.3">
      <c r="C59000" s="227"/>
    </row>
    <row r="59001" spans="3:3" ht="15.6" x14ac:dyDescent="0.3">
      <c r="C59001" s="227"/>
    </row>
    <row r="59002" spans="3:3" ht="15.6" x14ac:dyDescent="0.3">
      <c r="C59002" s="227"/>
    </row>
    <row r="59003" spans="3:3" ht="15.6" x14ac:dyDescent="0.3">
      <c r="C59003" s="227"/>
    </row>
    <row r="59004" spans="3:3" ht="15.6" x14ac:dyDescent="0.3">
      <c r="C59004" s="227"/>
    </row>
    <row r="59005" spans="3:3" ht="15.6" x14ac:dyDescent="0.3">
      <c r="C59005" s="227"/>
    </row>
    <row r="59006" spans="3:3" ht="15.6" x14ac:dyDescent="0.3">
      <c r="C59006" s="227"/>
    </row>
    <row r="59007" spans="3:3" ht="15.6" x14ac:dyDescent="0.3">
      <c r="C59007" s="227"/>
    </row>
    <row r="59008" spans="3:3" ht="15.6" x14ac:dyDescent="0.3">
      <c r="C59008" s="227"/>
    </row>
    <row r="59009" spans="3:3" ht="15.6" x14ac:dyDescent="0.3">
      <c r="C59009" s="227"/>
    </row>
    <row r="59010" spans="3:3" ht="15.6" x14ac:dyDescent="0.3">
      <c r="C59010" s="227"/>
    </row>
    <row r="59011" spans="3:3" ht="15.6" x14ac:dyDescent="0.3">
      <c r="C59011" s="227"/>
    </row>
    <row r="59012" spans="3:3" ht="15.6" x14ac:dyDescent="0.3">
      <c r="C59012" s="227"/>
    </row>
    <row r="59013" spans="3:3" ht="15.6" x14ac:dyDescent="0.3">
      <c r="C59013" s="227"/>
    </row>
    <row r="59014" spans="3:3" ht="15.6" x14ac:dyDescent="0.3">
      <c r="C59014" s="227"/>
    </row>
    <row r="59015" spans="3:3" ht="15.6" x14ac:dyDescent="0.3">
      <c r="C59015" s="227"/>
    </row>
    <row r="59016" spans="3:3" ht="15.6" x14ac:dyDescent="0.3">
      <c r="C59016" s="227"/>
    </row>
    <row r="59017" spans="3:3" ht="15.6" x14ac:dyDescent="0.3">
      <c r="C59017" s="227"/>
    </row>
    <row r="59018" spans="3:3" ht="15.6" x14ac:dyDescent="0.3">
      <c r="C59018" s="227"/>
    </row>
    <row r="59019" spans="3:3" ht="15.6" x14ac:dyDescent="0.3">
      <c r="C59019" s="227"/>
    </row>
    <row r="59020" spans="3:3" ht="15.6" x14ac:dyDescent="0.3">
      <c r="C59020" s="227"/>
    </row>
    <row r="59021" spans="3:3" ht="15.6" x14ac:dyDescent="0.3">
      <c r="C59021" s="227"/>
    </row>
    <row r="59022" spans="3:3" ht="15.6" x14ac:dyDescent="0.3">
      <c r="C59022" s="227"/>
    </row>
    <row r="59023" spans="3:3" ht="15.6" x14ac:dyDescent="0.3">
      <c r="C59023" s="227"/>
    </row>
    <row r="59024" spans="3:3" ht="15.6" x14ac:dyDescent="0.3">
      <c r="C59024" s="227"/>
    </row>
    <row r="59025" spans="3:3" ht="15.6" x14ac:dyDescent="0.3">
      <c r="C59025" s="227"/>
    </row>
    <row r="59026" spans="3:3" ht="15.6" x14ac:dyDescent="0.3">
      <c r="C59026" s="227"/>
    </row>
    <row r="59027" spans="3:3" ht="15.6" x14ac:dyDescent="0.3">
      <c r="C59027" s="227"/>
    </row>
    <row r="59028" spans="3:3" ht="15.6" x14ac:dyDescent="0.3">
      <c r="C59028" s="227"/>
    </row>
    <row r="59029" spans="3:3" ht="15.6" x14ac:dyDescent="0.3">
      <c r="C59029" s="227"/>
    </row>
    <row r="59030" spans="3:3" ht="15.6" x14ac:dyDescent="0.3">
      <c r="C59030" s="227"/>
    </row>
    <row r="59031" spans="3:3" ht="15.6" x14ac:dyDescent="0.3">
      <c r="C59031" s="227"/>
    </row>
    <row r="59032" spans="3:3" ht="15.6" x14ac:dyDescent="0.3">
      <c r="C59032" s="227"/>
    </row>
    <row r="59033" spans="3:3" ht="15.6" x14ac:dyDescent="0.3">
      <c r="C59033" s="227"/>
    </row>
    <row r="59034" spans="3:3" ht="15.6" x14ac:dyDescent="0.3">
      <c r="C59034" s="227"/>
    </row>
    <row r="59035" spans="3:3" ht="15.6" x14ac:dyDescent="0.3">
      <c r="C59035" s="227"/>
    </row>
    <row r="59036" spans="3:3" ht="15.6" x14ac:dyDescent="0.3">
      <c r="C59036" s="227"/>
    </row>
    <row r="59037" spans="3:3" ht="15.6" x14ac:dyDescent="0.3">
      <c r="C59037" s="227"/>
    </row>
    <row r="59038" spans="3:3" ht="15.6" x14ac:dyDescent="0.3">
      <c r="C59038" s="227"/>
    </row>
    <row r="59039" spans="3:3" ht="15.6" x14ac:dyDescent="0.3">
      <c r="C59039" s="227"/>
    </row>
    <row r="59040" spans="3:3" ht="15.6" x14ac:dyDescent="0.3">
      <c r="C59040" s="227"/>
    </row>
    <row r="59041" spans="3:3" ht="15.6" x14ac:dyDescent="0.3">
      <c r="C59041" s="227"/>
    </row>
    <row r="59042" spans="3:3" ht="15.6" x14ac:dyDescent="0.3">
      <c r="C59042" s="227"/>
    </row>
    <row r="59043" spans="3:3" ht="15.6" x14ac:dyDescent="0.3">
      <c r="C59043" s="227"/>
    </row>
    <row r="59044" spans="3:3" ht="15.6" x14ac:dyDescent="0.3">
      <c r="C59044" s="227"/>
    </row>
    <row r="59045" spans="3:3" ht="15.6" x14ac:dyDescent="0.3">
      <c r="C59045" s="227"/>
    </row>
    <row r="59046" spans="3:3" ht="15.6" x14ac:dyDescent="0.3">
      <c r="C59046" s="227"/>
    </row>
    <row r="59047" spans="3:3" ht="15.6" x14ac:dyDescent="0.3">
      <c r="C59047" s="227"/>
    </row>
    <row r="59048" spans="3:3" ht="15.6" x14ac:dyDescent="0.3">
      <c r="C59048" s="227"/>
    </row>
    <row r="59049" spans="3:3" ht="15.6" x14ac:dyDescent="0.3">
      <c r="C59049" s="227"/>
    </row>
    <row r="59050" spans="3:3" ht="15.6" x14ac:dyDescent="0.3">
      <c r="C59050" s="227"/>
    </row>
    <row r="59051" spans="3:3" ht="15.6" x14ac:dyDescent="0.3">
      <c r="C59051" s="227"/>
    </row>
    <row r="59052" spans="3:3" ht="15.6" x14ac:dyDescent="0.3">
      <c r="C59052" s="227"/>
    </row>
    <row r="59053" spans="3:3" ht="15.6" x14ac:dyDescent="0.3">
      <c r="C59053" s="227"/>
    </row>
    <row r="59054" spans="3:3" ht="15.6" x14ac:dyDescent="0.3">
      <c r="C59054" s="227"/>
    </row>
    <row r="59055" spans="3:3" ht="15.6" x14ac:dyDescent="0.3">
      <c r="C59055" s="227"/>
    </row>
    <row r="59056" spans="3:3" ht="15.6" x14ac:dyDescent="0.3">
      <c r="C59056" s="227"/>
    </row>
    <row r="59057" spans="3:3" ht="15.6" x14ac:dyDescent="0.3">
      <c r="C59057" s="227"/>
    </row>
    <row r="59058" spans="3:3" ht="15.6" x14ac:dyDescent="0.3">
      <c r="C59058" s="227"/>
    </row>
    <row r="59059" spans="3:3" ht="15.6" x14ac:dyDescent="0.3">
      <c r="C59059" s="227"/>
    </row>
    <row r="59060" spans="3:3" ht="15.6" x14ac:dyDescent="0.3">
      <c r="C59060" s="227"/>
    </row>
    <row r="59061" spans="3:3" ht="15.6" x14ac:dyDescent="0.3">
      <c r="C59061" s="227"/>
    </row>
    <row r="59062" spans="3:3" ht="15.6" x14ac:dyDescent="0.3">
      <c r="C59062" s="227"/>
    </row>
    <row r="59063" spans="3:3" ht="15.6" x14ac:dyDescent="0.3">
      <c r="C59063" s="227"/>
    </row>
    <row r="59064" spans="3:3" ht="15.6" x14ac:dyDescent="0.3">
      <c r="C59064" s="227"/>
    </row>
    <row r="59065" spans="3:3" ht="15.6" x14ac:dyDescent="0.3">
      <c r="C59065" s="227"/>
    </row>
    <row r="59066" spans="3:3" ht="15.6" x14ac:dyDescent="0.3">
      <c r="C59066" s="227"/>
    </row>
    <row r="59067" spans="3:3" ht="15.6" x14ac:dyDescent="0.3">
      <c r="C59067" s="227"/>
    </row>
    <row r="59068" spans="3:3" ht="15.6" x14ac:dyDescent="0.3">
      <c r="C59068" s="227"/>
    </row>
    <row r="59069" spans="3:3" ht="15.6" x14ac:dyDescent="0.3">
      <c r="C59069" s="227"/>
    </row>
    <row r="59070" spans="3:3" ht="15.6" x14ac:dyDescent="0.3">
      <c r="C59070" s="227"/>
    </row>
    <row r="59071" spans="3:3" ht="15.6" x14ac:dyDescent="0.3">
      <c r="C59071" s="227"/>
    </row>
    <row r="59072" spans="3:3" ht="15.6" x14ac:dyDescent="0.3">
      <c r="C59072" s="227"/>
    </row>
    <row r="59073" spans="3:3" ht="15.6" x14ac:dyDescent="0.3">
      <c r="C59073" s="227"/>
    </row>
    <row r="59074" spans="3:3" ht="15.6" x14ac:dyDescent="0.3">
      <c r="C59074" s="227"/>
    </row>
    <row r="59075" spans="3:3" ht="15.6" x14ac:dyDescent="0.3">
      <c r="C59075" s="227"/>
    </row>
    <row r="59076" spans="3:3" ht="15.6" x14ac:dyDescent="0.3">
      <c r="C59076" s="227"/>
    </row>
    <row r="59077" spans="3:3" ht="15.6" x14ac:dyDescent="0.3">
      <c r="C59077" s="227"/>
    </row>
    <row r="59078" spans="3:3" ht="15.6" x14ac:dyDescent="0.3">
      <c r="C59078" s="227"/>
    </row>
    <row r="59079" spans="3:3" ht="15.6" x14ac:dyDescent="0.3">
      <c r="C59079" s="227"/>
    </row>
    <row r="59080" spans="3:3" ht="15.6" x14ac:dyDescent="0.3">
      <c r="C59080" s="227"/>
    </row>
    <row r="59081" spans="3:3" ht="15.6" x14ac:dyDescent="0.3">
      <c r="C59081" s="227"/>
    </row>
    <row r="59082" spans="3:3" ht="15.6" x14ac:dyDescent="0.3">
      <c r="C59082" s="227"/>
    </row>
    <row r="59083" spans="3:3" ht="15.6" x14ac:dyDescent="0.3">
      <c r="C59083" s="227"/>
    </row>
    <row r="59084" spans="3:3" ht="15.6" x14ac:dyDescent="0.3">
      <c r="C59084" s="227"/>
    </row>
    <row r="59085" spans="3:3" ht="15.6" x14ac:dyDescent="0.3">
      <c r="C59085" s="227"/>
    </row>
    <row r="59086" spans="3:3" ht="15.6" x14ac:dyDescent="0.3">
      <c r="C59086" s="227"/>
    </row>
    <row r="59087" spans="3:3" ht="15.6" x14ac:dyDescent="0.3">
      <c r="C59087" s="227"/>
    </row>
    <row r="59088" spans="3:3" ht="15.6" x14ac:dyDescent="0.3">
      <c r="C59088" s="227"/>
    </row>
    <row r="59089" spans="3:3" ht="15.6" x14ac:dyDescent="0.3">
      <c r="C59089" s="227"/>
    </row>
    <row r="59090" spans="3:3" ht="15.6" x14ac:dyDescent="0.3">
      <c r="C59090" s="227"/>
    </row>
    <row r="59091" spans="3:3" ht="15.6" x14ac:dyDescent="0.3">
      <c r="C59091" s="227"/>
    </row>
    <row r="59092" spans="3:3" ht="15.6" x14ac:dyDescent="0.3">
      <c r="C59092" s="227"/>
    </row>
    <row r="59093" spans="3:3" ht="15.6" x14ac:dyDescent="0.3">
      <c r="C59093" s="227"/>
    </row>
    <row r="59094" spans="3:3" ht="15.6" x14ac:dyDescent="0.3">
      <c r="C59094" s="227"/>
    </row>
    <row r="59095" spans="3:3" ht="15.6" x14ac:dyDescent="0.3">
      <c r="C59095" s="227"/>
    </row>
    <row r="59096" spans="3:3" ht="15.6" x14ac:dyDescent="0.3">
      <c r="C59096" s="227"/>
    </row>
    <row r="59097" spans="3:3" ht="15.6" x14ac:dyDescent="0.3">
      <c r="C59097" s="227"/>
    </row>
    <row r="59098" spans="3:3" ht="15.6" x14ac:dyDescent="0.3">
      <c r="C59098" s="227"/>
    </row>
    <row r="59099" spans="3:3" ht="15.6" x14ac:dyDescent="0.3">
      <c r="C59099" s="227"/>
    </row>
    <row r="59100" spans="3:3" ht="15.6" x14ac:dyDescent="0.3">
      <c r="C59100" s="227"/>
    </row>
    <row r="59101" spans="3:3" ht="15.6" x14ac:dyDescent="0.3">
      <c r="C59101" s="227"/>
    </row>
    <row r="59102" spans="3:3" ht="15.6" x14ac:dyDescent="0.3">
      <c r="C59102" s="227"/>
    </row>
    <row r="59103" spans="3:3" ht="15.6" x14ac:dyDescent="0.3">
      <c r="C59103" s="227"/>
    </row>
    <row r="59104" spans="3:3" ht="15.6" x14ac:dyDescent="0.3">
      <c r="C59104" s="227"/>
    </row>
    <row r="59105" spans="3:3" ht="15.6" x14ac:dyDescent="0.3">
      <c r="C59105" s="227"/>
    </row>
    <row r="59106" spans="3:3" ht="15.6" x14ac:dyDescent="0.3">
      <c r="C59106" s="227"/>
    </row>
    <row r="59107" spans="3:3" ht="15.6" x14ac:dyDescent="0.3">
      <c r="C59107" s="227"/>
    </row>
    <row r="59108" spans="3:3" ht="15.6" x14ac:dyDescent="0.3">
      <c r="C59108" s="227"/>
    </row>
    <row r="59109" spans="3:3" ht="15.6" x14ac:dyDescent="0.3">
      <c r="C59109" s="227"/>
    </row>
    <row r="59110" spans="3:3" ht="15.6" x14ac:dyDescent="0.3">
      <c r="C59110" s="227"/>
    </row>
    <row r="59111" spans="3:3" ht="15.6" x14ac:dyDescent="0.3">
      <c r="C59111" s="227"/>
    </row>
    <row r="59112" spans="3:3" ht="15.6" x14ac:dyDescent="0.3">
      <c r="C59112" s="227"/>
    </row>
    <row r="59113" spans="3:3" ht="15.6" x14ac:dyDescent="0.3">
      <c r="C59113" s="227"/>
    </row>
    <row r="59114" spans="3:3" ht="15.6" x14ac:dyDescent="0.3">
      <c r="C59114" s="227"/>
    </row>
    <row r="59115" spans="3:3" ht="15.6" x14ac:dyDescent="0.3">
      <c r="C59115" s="227"/>
    </row>
    <row r="59116" spans="3:3" ht="15.6" x14ac:dyDescent="0.3">
      <c r="C59116" s="227"/>
    </row>
    <row r="59117" spans="3:3" ht="15.6" x14ac:dyDescent="0.3">
      <c r="C59117" s="227"/>
    </row>
    <row r="59118" spans="3:3" ht="15.6" x14ac:dyDescent="0.3">
      <c r="C59118" s="227"/>
    </row>
    <row r="59119" spans="3:3" ht="15.6" x14ac:dyDescent="0.3">
      <c r="C59119" s="227"/>
    </row>
    <row r="59120" spans="3:3" ht="15.6" x14ac:dyDescent="0.3">
      <c r="C59120" s="227"/>
    </row>
    <row r="59121" spans="3:3" ht="15.6" x14ac:dyDescent="0.3">
      <c r="C59121" s="227"/>
    </row>
    <row r="59122" spans="3:3" ht="15.6" x14ac:dyDescent="0.3">
      <c r="C59122" s="227"/>
    </row>
    <row r="59123" spans="3:3" ht="15.6" x14ac:dyDescent="0.3">
      <c r="C59123" s="227"/>
    </row>
    <row r="59124" spans="3:3" ht="15.6" x14ac:dyDescent="0.3">
      <c r="C59124" s="227"/>
    </row>
    <row r="59125" spans="3:3" ht="15.6" x14ac:dyDescent="0.3">
      <c r="C59125" s="227"/>
    </row>
    <row r="59126" spans="3:3" ht="15.6" x14ac:dyDescent="0.3">
      <c r="C59126" s="227"/>
    </row>
    <row r="59127" spans="3:3" ht="15.6" x14ac:dyDescent="0.3">
      <c r="C59127" s="227"/>
    </row>
    <row r="59128" spans="3:3" ht="15.6" x14ac:dyDescent="0.3">
      <c r="C59128" s="227"/>
    </row>
    <row r="59129" spans="3:3" ht="15.6" x14ac:dyDescent="0.3">
      <c r="C59129" s="227"/>
    </row>
    <row r="59130" spans="3:3" ht="15.6" x14ac:dyDescent="0.3">
      <c r="C59130" s="227"/>
    </row>
    <row r="59131" spans="3:3" ht="15.6" x14ac:dyDescent="0.3">
      <c r="C59131" s="227"/>
    </row>
    <row r="59132" spans="3:3" ht="15.6" x14ac:dyDescent="0.3">
      <c r="C59132" s="227"/>
    </row>
    <row r="59133" spans="3:3" ht="15.6" x14ac:dyDescent="0.3">
      <c r="C59133" s="227"/>
    </row>
    <row r="59134" spans="3:3" ht="15.6" x14ac:dyDescent="0.3">
      <c r="C59134" s="227"/>
    </row>
    <row r="59135" spans="3:3" ht="15.6" x14ac:dyDescent="0.3">
      <c r="C59135" s="227"/>
    </row>
    <row r="59136" spans="3:3" ht="15.6" x14ac:dyDescent="0.3">
      <c r="C59136" s="227"/>
    </row>
    <row r="59137" spans="3:3" ht="15.6" x14ac:dyDescent="0.3">
      <c r="C59137" s="227"/>
    </row>
    <row r="59138" spans="3:3" ht="15.6" x14ac:dyDescent="0.3">
      <c r="C59138" s="227"/>
    </row>
    <row r="59139" spans="3:3" ht="15.6" x14ac:dyDescent="0.3">
      <c r="C59139" s="227"/>
    </row>
    <row r="59140" spans="3:3" ht="15.6" x14ac:dyDescent="0.3">
      <c r="C59140" s="227"/>
    </row>
    <row r="59141" spans="3:3" ht="15.6" x14ac:dyDescent="0.3">
      <c r="C59141" s="227"/>
    </row>
    <row r="59142" spans="3:3" ht="15.6" x14ac:dyDescent="0.3">
      <c r="C59142" s="227"/>
    </row>
    <row r="59143" spans="3:3" ht="15.6" x14ac:dyDescent="0.3">
      <c r="C59143" s="227"/>
    </row>
    <row r="59144" spans="3:3" ht="15.6" x14ac:dyDescent="0.3">
      <c r="C59144" s="227"/>
    </row>
    <row r="59145" spans="3:3" ht="15.6" x14ac:dyDescent="0.3">
      <c r="C59145" s="227"/>
    </row>
    <row r="59146" spans="3:3" ht="15.6" x14ac:dyDescent="0.3">
      <c r="C59146" s="227"/>
    </row>
    <row r="59147" spans="3:3" ht="15.6" x14ac:dyDescent="0.3">
      <c r="C59147" s="227"/>
    </row>
    <row r="59148" spans="3:3" ht="15.6" x14ac:dyDescent="0.3">
      <c r="C59148" s="227"/>
    </row>
    <row r="59149" spans="3:3" ht="15.6" x14ac:dyDescent="0.3">
      <c r="C59149" s="227"/>
    </row>
    <row r="59150" spans="3:3" ht="15.6" x14ac:dyDescent="0.3">
      <c r="C59150" s="227"/>
    </row>
    <row r="59151" spans="3:3" ht="15.6" x14ac:dyDescent="0.3">
      <c r="C59151" s="227"/>
    </row>
    <row r="59152" spans="3:3" ht="15.6" x14ac:dyDescent="0.3">
      <c r="C59152" s="227"/>
    </row>
    <row r="59153" spans="3:3" ht="15.6" x14ac:dyDescent="0.3">
      <c r="C59153" s="227"/>
    </row>
    <row r="59154" spans="3:3" ht="15.6" x14ac:dyDescent="0.3">
      <c r="C59154" s="227"/>
    </row>
    <row r="59155" spans="3:3" ht="15.6" x14ac:dyDescent="0.3">
      <c r="C59155" s="227"/>
    </row>
    <row r="59156" spans="3:3" ht="15.6" x14ac:dyDescent="0.3">
      <c r="C59156" s="227"/>
    </row>
    <row r="59157" spans="3:3" ht="15.6" x14ac:dyDescent="0.3">
      <c r="C59157" s="227"/>
    </row>
    <row r="59158" spans="3:3" ht="15.6" x14ac:dyDescent="0.3">
      <c r="C59158" s="227"/>
    </row>
    <row r="59159" spans="3:3" ht="15.6" x14ac:dyDescent="0.3">
      <c r="C59159" s="227"/>
    </row>
    <row r="59160" spans="3:3" ht="15.6" x14ac:dyDescent="0.3">
      <c r="C59160" s="227"/>
    </row>
    <row r="59161" spans="3:3" ht="15.6" x14ac:dyDescent="0.3">
      <c r="C59161" s="227"/>
    </row>
    <row r="59162" spans="3:3" ht="15.6" x14ac:dyDescent="0.3">
      <c r="C59162" s="227"/>
    </row>
    <row r="59163" spans="3:3" ht="15.6" x14ac:dyDescent="0.3">
      <c r="C59163" s="227"/>
    </row>
    <row r="59164" spans="3:3" ht="15.6" x14ac:dyDescent="0.3">
      <c r="C59164" s="227"/>
    </row>
    <row r="59165" spans="3:3" ht="15.6" x14ac:dyDescent="0.3">
      <c r="C59165" s="227"/>
    </row>
    <row r="59166" spans="3:3" ht="15.6" x14ac:dyDescent="0.3">
      <c r="C59166" s="227"/>
    </row>
    <row r="59167" spans="3:3" ht="15.6" x14ac:dyDescent="0.3">
      <c r="C59167" s="227"/>
    </row>
    <row r="59168" spans="3:3" ht="15.6" x14ac:dyDescent="0.3">
      <c r="C59168" s="227"/>
    </row>
    <row r="59169" spans="3:3" ht="15.6" x14ac:dyDescent="0.3">
      <c r="C59169" s="227"/>
    </row>
    <row r="59170" spans="3:3" ht="15.6" x14ac:dyDescent="0.3">
      <c r="C59170" s="227"/>
    </row>
    <row r="59171" spans="3:3" ht="15.6" x14ac:dyDescent="0.3">
      <c r="C59171" s="227"/>
    </row>
    <row r="59172" spans="3:3" ht="15.6" x14ac:dyDescent="0.3">
      <c r="C59172" s="227"/>
    </row>
    <row r="59173" spans="3:3" ht="15.6" x14ac:dyDescent="0.3">
      <c r="C59173" s="227"/>
    </row>
    <row r="59174" spans="3:3" ht="15.6" x14ac:dyDescent="0.3">
      <c r="C59174" s="227"/>
    </row>
    <row r="59175" spans="3:3" ht="15.6" x14ac:dyDescent="0.3">
      <c r="C59175" s="227"/>
    </row>
    <row r="59176" spans="3:3" ht="15.6" x14ac:dyDescent="0.3">
      <c r="C59176" s="227"/>
    </row>
    <row r="59177" spans="3:3" ht="15.6" x14ac:dyDescent="0.3">
      <c r="C59177" s="227"/>
    </row>
    <row r="59178" spans="3:3" ht="15.6" x14ac:dyDescent="0.3">
      <c r="C59178" s="227"/>
    </row>
    <row r="59179" spans="3:3" ht="15.6" x14ac:dyDescent="0.3">
      <c r="C59179" s="227"/>
    </row>
    <row r="59180" spans="3:3" ht="15.6" x14ac:dyDescent="0.3">
      <c r="C59180" s="227"/>
    </row>
    <row r="59181" spans="3:3" ht="15.6" x14ac:dyDescent="0.3">
      <c r="C59181" s="227"/>
    </row>
    <row r="59182" spans="3:3" ht="15.6" x14ac:dyDescent="0.3">
      <c r="C59182" s="227"/>
    </row>
    <row r="59183" spans="3:3" ht="15.6" x14ac:dyDescent="0.3">
      <c r="C59183" s="227"/>
    </row>
    <row r="59184" spans="3:3" ht="15.6" x14ac:dyDescent="0.3">
      <c r="C59184" s="227"/>
    </row>
    <row r="59185" spans="3:3" ht="15.6" x14ac:dyDescent="0.3">
      <c r="C59185" s="227"/>
    </row>
    <row r="59186" spans="3:3" ht="15.6" x14ac:dyDescent="0.3">
      <c r="C59186" s="227"/>
    </row>
    <row r="59187" spans="3:3" ht="15.6" x14ac:dyDescent="0.3">
      <c r="C59187" s="227"/>
    </row>
    <row r="59188" spans="3:3" ht="15.6" x14ac:dyDescent="0.3">
      <c r="C59188" s="227"/>
    </row>
    <row r="59189" spans="3:3" ht="15.6" x14ac:dyDescent="0.3">
      <c r="C59189" s="227"/>
    </row>
    <row r="59190" spans="3:3" ht="15.6" x14ac:dyDescent="0.3">
      <c r="C59190" s="227"/>
    </row>
    <row r="59191" spans="3:3" ht="15.6" x14ac:dyDescent="0.3">
      <c r="C59191" s="227"/>
    </row>
    <row r="59192" spans="3:3" ht="15.6" x14ac:dyDescent="0.3">
      <c r="C59192" s="227"/>
    </row>
    <row r="59193" spans="3:3" ht="15.6" x14ac:dyDescent="0.3">
      <c r="C59193" s="227"/>
    </row>
    <row r="59194" spans="3:3" ht="15.6" x14ac:dyDescent="0.3">
      <c r="C59194" s="227"/>
    </row>
    <row r="59195" spans="3:3" ht="15.6" x14ac:dyDescent="0.3">
      <c r="C59195" s="227"/>
    </row>
    <row r="59196" spans="3:3" ht="15.6" x14ac:dyDescent="0.3">
      <c r="C59196" s="227"/>
    </row>
    <row r="59197" spans="3:3" ht="15.6" x14ac:dyDescent="0.3">
      <c r="C59197" s="227"/>
    </row>
    <row r="59198" spans="3:3" ht="15.6" x14ac:dyDescent="0.3">
      <c r="C59198" s="227"/>
    </row>
    <row r="59199" spans="3:3" ht="15.6" x14ac:dyDescent="0.3">
      <c r="C59199" s="227"/>
    </row>
    <row r="59200" spans="3:3" ht="15.6" x14ac:dyDescent="0.3">
      <c r="C59200" s="227"/>
    </row>
    <row r="59201" spans="3:3" ht="15.6" x14ac:dyDescent="0.3">
      <c r="C59201" s="227"/>
    </row>
    <row r="59202" spans="3:3" ht="15.6" x14ac:dyDescent="0.3">
      <c r="C59202" s="227"/>
    </row>
    <row r="59203" spans="3:3" ht="15.6" x14ac:dyDescent="0.3">
      <c r="C59203" s="227"/>
    </row>
    <row r="59204" spans="3:3" ht="15.6" x14ac:dyDescent="0.3">
      <c r="C59204" s="227"/>
    </row>
    <row r="59205" spans="3:3" ht="15.6" x14ac:dyDescent="0.3">
      <c r="C59205" s="227"/>
    </row>
    <row r="59206" spans="3:3" ht="15.6" x14ac:dyDescent="0.3">
      <c r="C59206" s="227"/>
    </row>
    <row r="59207" spans="3:3" ht="15.6" x14ac:dyDescent="0.3">
      <c r="C59207" s="227"/>
    </row>
    <row r="59208" spans="3:3" ht="15.6" x14ac:dyDescent="0.3">
      <c r="C59208" s="227"/>
    </row>
    <row r="59209" spans="3:3" ht="15.6" x14ac:dyDescent="0.3">
      <c r="C59209" s="227"/>
    </row>
    <row r="59210" spans="3:3" ht="15.6" x14ac:dyDescent="0.3">
      <c r="C59210" s="227"/>
    </row>
    <row r="59211" spans="3:3" ht="15.6" x14ac:dyDescent="0.3">
      <c r="C59211" s="227"/>
    </row>
    <row r="59212" spans="3:3" ht="15.6" x14ac:dyDescent="0.3">
      <c r="C59212" s="227"/>
    </row>
    <row r="59213" spans="3:3" ht="15.6" x14ac:dyDescent="0.3">
      <c r="C59213" s="227"/>
    </row>
    <row r="59214" spans="3:3" ht="15.6" x14ac:dyDescent="0.3">
      <c r="C59214" s="227"/>
    </row>
    <row r="59215" spans="3:3" ht="15.6" x14ac:dyDescent="0.3">
      <c r="C59215" s="227"/>
    </row>
    <row r="59216" spans="3:3" ht="15.6" x14ac:dyDescent="0.3">
      <c r="C59216" s="227"/>
    </row>
    <row r="59217" spans="3:3" ht="15.6" x14ac:dyDescent="0.3">
      <c r="C59217" s="227"/>
    </row>
    <row r="59218" spans="3:3" ht="15.6" x14ac:dyDescent="0.3">
      <c r="C59218" s="227"/>
    </row>
    <row r="59219" spans="3:3" ht="15.6" x14ac:dyDescent="0.3">
      <c r="C59219" s="227"/>
    </row>
    <row r="59220" spans="3:3" ht="15.6" x14ac:dyDescent="0.3">
      <c r="C59220" s="227"/>
    </row>
    <row r="59221" spans="3:3" ht="15.6" x14ac:dyDescent="0.3">
      <c r="C59221" s="227"/>
    </row>
    <row r="59222" spans="3:3" ht="15.6" x14ac:dyDescent="0.3">
      <c r="C59222" s="227"/>
    </row>
    <row r="59223" spans="3:3" ht="15.6" x14ac:dyDescent="0.3">
      <c r="C59223" s="227"/>
    </row>
    <row r="59224" spans="3:3" ht="15.6" x14ac:dyDescent="0.3">
      <c r="C59224" s="227"/>
    </row>
    <row r="59225" spans="3:3" ht="15.6" x14ac:dyDescent="0.3">
      <c r="C59225" s="227"/>
    </row>
    <row r="59226" spans="3:3" ht="15.6" x14ac:dyDescent="0.3">
      <c r="C59226" s="227"/>
    </row>
    <row r="59227" spans="3:3" ht="15.6" x14ac:dyDescent="0.3">
      <c r="C59227" s="227"/>
    </row>
    <row r="59228" spans="3:3" ht="15.6" x14ac:dyDescent="0.3">
      <c r="C59228" s="227"/>
    </row>
    <row r="59229" spans="3:3" ht="15.6" x14ac:dyDescent="0.3">
      <c r="C59229" s="227"/>
    </row>
    <row r="59230" spans="3:3" ht="15.6" x14ac:dyDescent="0.3">
      <c r="C59230" s="227"/>
    </row>
    <row r="59231" spans="3:3" ht="15.6" x14ac:dyDescent="0.3">
      <c r="C59231" s="227"/>
    </row>
    <row r="59232" spans="3:3" ht="15.6" x14ac:dyDescent="0.3">
      <c r="C59232" s="227"/>
    </row>
    <row r="59233" spans="3:3" ht="15.6" x14ac:dyDescent="0.3">
      <c r="C59233" s="227"/>
    </row>
    <row r="59234" spans="3:3" ht="15.6" x14ac:dyDescent="0.3">
      <c r="C59234" s="227"/>
    </row>
    <row r="59235" spans="3:3" ht="15.6" x14ac:dyDescent="0.3">
      <c r="C59235" s="227"/>
    </row>
    <row r="59236" spans="3:3" ht="15.6" x14ac:dyDescent="0.3">
      <c r="C59236" s="227"/>
    </row>
    <row r="59237" spans="3:3" ht="15.6" x14ac:dyDescent="0.3">
      <c r="C59237" s="227"/>
    </row>
    <row r="59238" spans="3:3" ht="15.6" x14ac:dyDescent="0.3">
      <c r="C59238" s="227"/>
    </row>
    <row r="59239" spans="3:3" ht="15.6" x14ac:dyDescent="0.3">
      <c r="C59239" s="227"/>
    </row>
    <row r="59240" spans="3:3" ht="15.6" x14ac:dyDescent="0.3">
      <c r="C59240" s="227"/>
    </row>
    <row r="59241" spans="3:3" ht="15.6" x14ac:dyDescent="0.3">
      <c r="C59241" s="227"/>
    </row>
    <row r="59242" spans="3:3" ht="15.6" x14ac:dyDescent="0.3">
      <c r="C59242" s="227"/>
    </row>
    <row r="59243" spans="3:3" ht="15.6" x14ac:dyDescent="0.3">
      <c r="C59243" s="227"/>
    </row>
    <row r="59244" spans="3:3" ht="15.6" x14ac:dyDescent="0.3">
      <c r="C59244" s="227"/>
    </row>
    <row r="59245" spans="3:3" ht="15.6" x14ac:dyDescent="0.3">
      <c r="C59245" s="227"/>
    </row>
    <row r="59246" spans="3:3" ht="15.6" x14ac:dyDescent="0.3">
      <c r="C59246" s="227"/>
    </row>
    <row r="59247" spans="3:3" ht="15.6" x14ac:dyDescent="0.3">
      <c r="C59247" s="227"/>
    </row>
    <row r="59248" spans="3:3" ht="15.6" x14ac:dyDescent="0.3">
      <c r="C59248" s="227"/>
    </row>
    <row r="59249" spans="3:3" ht="15.6" x14ac:dyDescent="0.3">
      <c r="C59249" s="227"/>
    </row>
    <row r="59250" spans="3:3" ht="15.6" x14ac:dyDescent="0.3">
      <c r="C59250" s="227"/>
    </row>
    <row r="59251" spans="3:3" ht="15.6" x14ac:dyDescent="0.3">
      <c r="C59251" s="227"/>
    </row>
    <row r="59252" spans="3:3" ht="15.6" x14ac:dyDescent="0.3">
      <c r="C59252" s="227"/>
    </row>
    <row r="59253" spans="3:3" ht="15.6" x14ac:dyDescent="0.3">
      <c r="C59253" s="227"/>
    </row>
    <row r="59254" spans="3:3" ht="15.6" x14ac:dyDescent="0.3">
      <c r="C59254" s="227"/>
    </row>
    <row r="59255" spans="3:3" ht="15.6" x14ac:dyDescent="0.3">
      <c r="C59255" s="227"/>
    </row>
    <row r="59256" spans="3:3" ht="15.6" x14ac:dyDescent="0.3">
      <c r="C59256" s="227"/>
    </row>
    <row r="59257" spans="3:3" ht="15.6" x14ac:dyDescent="0.3">
      <c r="C59257" s="227"/>
    </row>
    <row r="59258" spans="3:3" ht="15.6" x14ac:dyDescent="0.3">
      <c r="C59258" s="227"/>
    </row>
    <row r="59259" spans="3:3" ht="15.6" x14ac:dyDescent="0.3">
      <c r="C59259" s="227"/>
    </row>
    <row r="59260" spans="3:3" ht="15.6" x14ac:dyDescent="0.3">
      <c r="C59260" s="227"/>
    </row>
    <row r="59261" spans="3:3" ht="15.6" x14ac:dyDescent="0.3">
      <c r="C59261" s="227"/>
    </row>
    <row r="59262" spans="3:3" ht="15.6" x14ac:dyDescent="0.3">
      <c r="C59262" s="227"/>
    </row>
    <row r="59263" spans="3:3" ht="15.6" x14ac:dyDescent="0.3">
      <c r="C59263" s="227"/>
    </row>
    <row r="59264" spans="3:3" ht="15.6" x14ac:dyDescent="0.3">
      <c r="C59264" s="227"/>
    </row>
    <row r="59265" spans="3:3" ht="15.6" x14ac:dyDescent="0.3">
      <c r="C59265" s="227"/>
    </row>
    <row r="59266" spans="3:3" ht="15.6" x14ac:dyDescent="0.3">
      <c r="C59266" s="227"/>
    </row>
    <row r="59267" spans="3:3" ht="15.6" x14ac:dyDescent="0.3">
      <c r="C59267" s="227"/>
    </row>
    <row r="59268" spans="3:3" ht="15.6" x14ac:dyDescent="0.3">
      <c r="C59268" s="227"/>
    </row>
    <row r="59269" spans="3:3" ht="15.6" x14ac:dyDescent="0.3">
      <c r="C59269" s="227"/>
    </row>
    <row r="59270" spans="3:3" ht="15.6" x14ac:dyDescent="0.3">
      <c r="C59270" s="227"/>
    </row>
    <row r="59271" spans="3:3" ht="15.6" x14ac:dyDescent="0.3">
      <c r="C59271" s="227"/>
    </row>
    <row r="59272" spans="3:3" ht="15.6" x14ac:dyDescent="0.3">
      <c r="C59272" s="227"/>
    </row>
    <row r="59273" spans="3:3" ht="15.6" x14ac:dyDescent="0.3">
      <c r="C59273" s="227"/>
    </row>
    <row r="59274" spans="3:3" ht="15.6" x14ac:dyDescent="0.3">
      <c r="C59274" s="227"/>
    </row>
    <row r="59275" spans="3:3" ht="15.6" x14ac:dyDescent="0.3">
      <c r="C59275" s="227"/>
    </row>
    <row r="59276" spans="3:3" ht="15.6" x14ac:dyDescent="0.3">
      <c r="C59276" s="227"/>
    </row>
    <row r="59277" spans="3:3" ht="15.6" x14ac:dyDescent="0.3">
      <c r="C59277" s="227"/>
    </row>
    <row r="59278" spans="3:3" ht="15.6" x14ac:dyDescent="0.3">
      <c r="C59278" s="227"/>
    </row>
    <row r="59279" spans="3:3" ht="15.6" x14ac:dyDescent="0.3">
      <c r="C59279" s="227"/>
    </row>
    <row r="59280" spans="3:3" ht="15.6" x14ac:dyDescent="0.3">
      <c r="C59280" s="227"/>
    </row>
    <row r="59281" spans="3:3" ht="15.6" x14ac:dyDescent="0.3">
      <c r="C59281" s="227"/>
    </row>
    <row r="59282" spans="3:3" ht="15.6" x14ac:dyDescent="0.3">
      <c r="C59282" s="227"/>
    </row>
    <row r="59283" spans="3:3" ht="15.6" x14ac:dyDescent="0.3">
      <c r="C59283" s="227"/>
    </row>
    <row r="59284" spans="3:3" ht="15.6" x14ac:dyDescent="0.3">
      <c r="C59284" s="227"/>
    </row>
    <row r="59285" spans="3:3" ht="15.6" x14ac:dyDescent="0.3">
      <c r="C59285" s="227"/>
    </row>
    <row r="59286" spans="3:3" ht="15.6" x14ac:dyDescent="0.3">
      <c r="C59286" s="227"/>
    </row>
    <row r="59287" spans="3:3" ht="15.6" x14ac:dyDescent="0.3">
      <c r="C59287" s="227"/>
    </row>
    <row r="59288" spans="3:3" ht="15.6" x14ac:dyDescent="0.3">
      <c r="C59288" s="227"/>
    </row>
    <row r="59289" spans="3:3" ht="15.6" x14ac:dyDescent="0.3">
      <c r="C59289" s="227"/>
    </row>
    <row r="59290" spans="3:3" ht="15.6" x14ac:dyDescent="0.3">
      <c r="C59290" s="227"/>
    </row>
    <row r="59291" spans="3:3" ht="15.6" x14ac:dyDescent="0.3">
      <c r="C59291" s="227"/>
    </row>
    <row r="59292" spans="3:3" ht="15.6" x14ac:dyDescent="0.3">
      <c r="C59292" s="227"/>
    </row>
    <row r="59293" spans="3:3" ht="15.6" x14ac:dyDescent="0.3">
      <c r="C59293" s="227"/>
    </row>
    <row r="59294" spans="3:3" ht="15.6" x14ac:dyDescent="0.3">
      <c r="C59294" s="227"/>
    </row>
    <row r="59295" spans="3:3" ht="15.6" x14ac:dyDescent="0.3">
      <c r="C59295" s="227"/>
    </row>
    <row r="59296" spans="3:3" ht="15.6" x14ac:dyDescent="0.3">
      <c r="C59296" s="227"/>
    </row>
    <row r="59297" spans="3:3" ht="15.6" x14ac:dyDescent="0.3">
      <c r="C59297" s="227"/>
    </row>
    <row r="59298" spans="3:3" ht="15.6" x14ac:dyDescent="0.3">
      <c r="C59298" s="227"/>
    </row>
    <row r="59299" spans="3:3" ht="15.6" x14ac:dyDescent="0.3">
      <c r="C59299" s="227"/>
    </row>
    <row r="59300" spans="3:3" ht="15.6" x14ac:dyDescent="0.3">
      <c r="C59300" s="227"/>
    </row>
    <row r="59301" spans="3:3" ht="15.6" x14ac:dyDescent="0.3">
      <c r="C59301" s="227"/>
    </row>
    <row r="59302" spans="3:3" ht="15.6" x14ac:dyDescent="0.3">
      <c r="C59302" s="227"/>
    </row>
    <row r="59303" spans="3:3" ht="15.6" x14ac:dyDescent="0.3">
      <c r="C59303" s="227"/>
    </row>
    <row r="59304" spans="3:3" ht="15.6" x14ac:dyDescent="0.3">
      <c r="C59304" s="227"/>
    </row>
    <row r="59305" spans="3:3" ht="15.6" x14ac:dyDescent="0.3">
      <c r="C59305" s="227"/>
    </row>
    <row r="59306" spans="3:3" ht="15.6" x14ac:dyDescent="0.3">
      <c r="C59306" s="227"/>
    </row>
    <row r="59307" spans="3:3" ht="15.6" x14ac:dyDescent="0.3">
      <c r="C59307" s="227"/>
    </row>
    <row r="59308" spans="3:3" ht="15.6" x14ac:dyDescent="0.3">
      <c r="C59308" s="227"/>
    </row>
    <row r="59309" spans="3:3" ht="15.6" x14ac:dyDescent="0.3">
      <c r="C59309" s="227"/>
    </row>
    <row r="59310" spans="3:3" ht="15.6" x14ac:dyDescent="0.3">
      <c r="C59310" s="227"/>
    </row>
    <row r="59311" spans="3:3" ht="15.6" x14ac:dyDescent="0.3">
      <c r="C59311" s="227"/>
    </row>
    <row r="59312" spans="3:3" ht="15.6" x14ac:dyDescent="0.3">
      <c r="C59312" s="227"/>
    </row>
    <row r="59313" spans="3:3" ht="15.6" x14ac:dyDescent="0.3">
      <c r="C59313" s="227"/>
    </row>
    <row r="59314" spans="3:3" ht="15.6" x14ac:dyDescent="0.3">
      <c r="C59314" s="227"/>
    </row>
    <row r="59315" spans="3:3" ht="15.6" x14ac:dyDescent="0.3">
      <c r="C59315" s="227"/>
    </row>
    <row r="59316" spans="3:3" ht="15.6" x14ac:dyDescent="0.3">
      <c r="C59316" s="227"/>
    </row>
    <row r="59317" spans="3:3" ht="15.6" x14ac:dyDescent="0.3">
      <c r="C59317" s="227"/>
    </row>
    <row r="59318" spans="3:3" ht="15.6" x14ac:dyDescent="0.3">
      <c r="C59318" s="227"/>
    </row>
    <row r="59319" spans="3:3" ht="15.6" x14ac:dyDescent="0.3">
      <c r="C59319" s="227"/>
    </row>
    <row r="59320" spans="3:3" ht="15.6" x14ac:dyDescent="0.3">
      <c r="C59320" s="227"/>
    </row>
    <row r="59321" spans="3:3" ht="15.6" x14ac:dyDescent="0.3">
      <c r="C59321" s="227"/>
    </row>
    <row r="59322" spans="3:3" ht="15.6" x14ac:dyDescent="0.3">
      <c r="C59322" s="227"/>
    </row>
    <row r="59323" spans="3:3" ht="15.6" x14ac:dyDescent="0.3">
      <c r="C59323" s="227"/>
    </row>
    <row r="59324" spans="3:3" ht="15.6" x14ac:dyDescent="0.3">
      <c r="C59324" s="227"/>
    </row>
    <row r="59325" spans="3:3" ht="15.6" x14ac:dyDescent="0.3">
      <c r="C59325" s="227"/>
    </row>
    <row r="59326" spans="3:3" ht="15.6" x14ac:dyDescent="0.3">
      <c r="C59326" s="227"/>
    </row>
    <row r="59327" spans="3:3" ht="15.6" x14ac:dyDescent="0.3">
      <c r="C59327" s="227"/>
    </row>
    <row r="59328" spans="3:3" ht="15.6" x14ac:dyDescent="0.3">
      <c r="C59328" s="227"/>
    </row>
    <row r="59329" spans="3:3" ht="15.6" x14ac:dyDescent="0.3">
      <c r="C59329" s="227"/>
    </row>
    <row r="59330" spans="3:3" ht="15.6" x14ac:dyDescent="0.3">
      <c r="C59330" s="227"/>
    </row>
    <row r="59331" spans="3:3" ht="15.6" x14ac:dyDescent="0.3">
      <c r="C59331" s="227"/>
    </row>
    <row r="59332" spans="3:3" ht="15.6" x14ac:dyDescent="0.3">
      <c r="C59332" s="227"/>
    </row>
    <row r="59333" spans="3:3" ht="15.6" x14ac:dyDescent="0.3">
      <c r="C59333" s="227"/>
    </row>
    <row r="59334" spans="3:3" ht="15.6" x14ac:dyDescent="0.3">
      <c r="C59334" s="227"/>
    </row>
    <row r="59335" spans="3:3" ht="15.6" x14ac:dyDescent="0.3">
      <c r="C59335" s="227"/>
    </row>
    <row r="59336" spans="3:3" ht="15.6" x14ac:dyDescent="0.3">
      <c r="C59336" s="227"/>
    </row>
    <row r="59337" spans="3:3" ht="15.6" x14ac:dyDescent="0.3">
      <c r="C59337" s="227"/>
    </row>
    <row r="59338" spans="3:3" ht="15.6" x14ac:dyDescent="0.3">
      <c r="C59338" s="227"/>
    </row>
    <row r="59339" spans="3:3" ht="15.6" x14ac:dyDescent="0.3">
      <c r="C59339" s="227"/>
    </row>
    <row r="59340" spans="3:3" ht="15.6" x14ac:dyDescent="0.3">
      <c r="C59340" s="227"/>
    </row>
    <row r="59341" spans="3:3" ht="15.6" x14ac:dyDescent="0.3">
      <c r="C59341" s="227"/>
    </row>
    <row r="59342" spans="3:3" ht="15.6" x14ac:dyDescent="0.3">
      <c r="C59342" s="227"/>
    </row>
    <row r="59343" spans="3:3" ht="15.6" x14ac:dyDescent="0.3">
      <c r="C59343" s="227"/>
    </row>
    <row r="59344" spans="3:3" ht="15.6" x14ac:dyDescent="0.3">
      <c r="C59344" s="227"/>
    </row>
    <row r="59345" spans="3:3" ht="15.6" x14ac:dyDescent="0.3">
      <c r="C59345" s="227"/>
    </row>
    <row r="59346" spans="3:3" ht="15.6" x14ac:dyDescent="0.3">
      <c r="C59346" s="227"/>
    </row>
    <row r="59347" spans="3:3" ht="15.6" x14ac:dyDescent="0.3">
      <c r="C59347" s="227"/>
    </row>
    <row r="59348" spans="3:3" ht="15.6" x14ac:dyDescent="0.3">
      <c r="C59348" s="227"/>
    </row>
    <row r="59349" spans="3:3" ht="15.6" x14ac:dyDescent="0.3">
      <c r="C59349" s="227"/>
    </row>
    <row r="59350" spans="3:3" ht="15.6" x14ac:dyDescent="0.3">
      <c r="C59350" s="227"/>
    </row>
    <row r="59351" spans="3:3" ht="15.6" x14ac:dyDescent="0.3">
      <c r="C59351" s="227"/>
    </row>
    <row r="59352" spans="3:3" ht="15.6" x14ac:dyDescent="0.3">
      <c r="C59352" s="227"/>
    </row>
    <row r="59353" spans="3:3" ht="15.6" x14ac:dyDescent="0.3">
      <c r="C59353" s="227"/>
    </row>
    <row r="59354" spans="3:3" ht="15.6" x14ac:dyDescent="0.3">
      <c r="C59354" s="227"/>
    </row>
    <row r="59355" spans="3:3" ht="15.6" x14ac:dyDescent="0.3">
      <c r="C59355" s="227"/>
    </row>
    <row r="59356" spans="3:3" ht="15.6" x14ac:dyDescent="0.3">
      <c r="C59356" s="227"/>
    </row>
    <row r="59357" spans="3:3" ht="15.6" x14ac:dyDescent="0.3">
      <c r="C59357" s="227"/>
    </row>
    <row r="59358" spans="3:3" ht="15.6" x14ac:dyDescent="0.3">
      <c r="C59358" s="227"/>
    </row>
    <row r="59359" spans="3:3" ht="15.6" x14ac:dyDescent="0.3">
      <c r="C59359" s="227"/>
    </row>
    <row r="59360" spans="3:3" ht="15.6" x14ac:dyDescent="0.3">
      <c r="C59360" s="227"/>
    </row>
    <row r="59361" spans="3:3" ht="15.6" x14ac:dyDescent="0.3">
      <c r="C59361" s="227"/>
    </row>
    <row r="59362" spans="3:3" ht="15.6" x14ac:dyDescent="0.3">
      <c r="C59362" s="227"/>
    </row>
    <row r="59363" spans="3:3" ht="15.6" x14ac:dyDescent="0.3">
      <c r="C59363" s="227"/>
    </row>
    <row r="59364" spans="3:3" ht="15.6" x14ac:dyDescent="0.3">
      <c r="C59364" s="227"/>
    </row>
    <row r="59365" spans="3:3" ht="15.6" x14ac:dyDescent="0.3">
      <c r="C59365" s="227"/>
    </row>
    <row r="59366" spans="3:3" ht="15.6" x14ac:dyDescent="0.3">
      <c r="C59366" s="227"/>
    </row>
    <row r="59367" spans="3:3" ht="15.6" x14ac:dyDescent="0.3">
      <c r="C59367" s="227"/>
    </row>
    <row r="59368" spans="3:3" ht="15.6" x14ac:dyDescent="0.3">
      <c r="C59368" s="227"/>
    </row>
    <row r="59369" spans="3:3" ht="15.6" x14ac:dyDescent="0.3">
      <c r="C59369" s="227"/>
    </row>
    <row r="59370" spans="3:3" ht="15.6" x14ac:dyDescent="0.3">
      <c r="C59370" s="227"/>
    </row>
    <row r="59371" spans="3:3" ht="15.6" x14ac:dyDescent="0.3">
      <c r="C59371" s="227"/>
    </row>
    <row r="59372" spans="3:3" ht="15.6" x14ac:dyDescent="0.3">
      <c r="C59372" s="227"/>
    </row>
    <row r="59373" spans="3:3" ht="15.6" x14ac:dyDescent="0.3">
      <c r="C59373" s="227"/>
    </row>
    <row r="59374" spans="3:3" ht="15.6" x14ac:dyDescent="0.3">
      <c r="C59374" s="227"/>
    </row>
    <row r="59375" spans="3:3" ht="15.6" x14ac:dyDescent="0.3">
      <c r="C59375" s="227"/>
    </row>
    <row r="59376" spans="3:3" ht="15.6" x14ac:dyDescent="0.3">
      <c r="C59376" s="227"/>
    </row>
    <row r="59377" spans="3:3" ht="15.6" x14ac:dyDescent="0.3">
      <c r="C59377" s="227"/>
    </row>
    <row r="59378" spans="3:3" ht="15.6" x14ac:dyDescent="0.3">
      <c r="C59378" s="227"/>
    </row>
    <row r="59379" spans="3:3" ht="15.6" x14ac:dyDescent="0.3">
      <c r="C59379" s="227"/>
    </row>
    <row r="59380" spans="3:3" ht="15.6" x14ac:dyDescent="0.3">
      <c r="C59380" s="227"/>
    </row>
    <row r="59381" spans="3:3" ht="15.6" x14ac:dyDescent="0.3">
      <c r="C59381" s="227"/>
    </row>
    <row r="59382" spans="3:3" ht="15.6" x14ac:dyDescent="0.3">
      <c r="C59382" s="227"/>
    </row>
    <row r="59383" spans="3:3" ht="15.6" x14ac:dyDescent="0.3">
      <c r="C59383" s="227"/>
    </row>
    <row r="59384" spans="3:3" ht="15.6" x14ac:dyDescent="0.3">
      <c r="C59384" s="227"/>
    </row>
    <row r="59385" spans="3:3" ht="15.6" x14ac:dyDescent="0.3">
      <c r="C59385" s="227"/>
    </row>
    <row r="59386" spans="3:3" ht="15.6" x14ac:dyDescent="0.3">
      <c r="C59386" s="227"/>
    </row>
    <row r="59387" spans="3:3" ht="15.6" x14ac:dyDescent="0.3">
      <c r="C59387" s="227"/>
    </row>
    <row r="59388" spans="3:3" ht="15.6" x14ac:dyDescent="0.3">
      <c r="C59388" s="227"/>
    </row>
    <row r="59389" spans="3:3" ht="15.6" x14ac:dyDescent="0.3">
      <c r="C59389" s="227"/>
    </row>
    <row r="59390" spans="3:3" ht="15.6" x14ac:dyDescent="0.3">
      <c r="C59390" s="227"/>
    </row>
    <row r="59391" spans="3:3" ht="15.6" x14ac:dyDescent="0.3">
      <c r="C59391" s="227"/>
    </row>
    <row r="59392" spans="3:3" ht="15.6" x14ac:dyDescent="0.3">
      <c r="C59392" s="227"/>
    </row>
    <row r="59393" spans="3:3" ht="15.6" x14ac:dyDescent="0.3">
      <c r="C59393" s="227"/>
    </row>
    <row r="59394" spans="3:3" ht="15.6" x14ac:dyDescent="0.3">
      <c r="C59394" s="227"/>
    </row>
    <row r="59395" spans="3:3" ht="15.6" x14ac:dyDescent="0.3">
      <c r="C59395" s="227"/>
    </row>
    <row r="59396" spans="3:3" ht="15.6" x14ac:dyDescent="0.3">
      <c r="C59396" s="227"/>
    </row>
    <row r="59397" spans="3:3" ht="15.6" x14ac:dyDescent="0.3">
      <c r="C59397" s="227"/>
    </row>
    <row r="59398" spans="3:3" ht="15.6" x14ac:dyDescent="0.3">
      <c r="C59398" s="227"/>
    </row>
    <row r="59399" spans="3:3" ht="15.6" x14ac:dyDescent="0.3">
      <c r="C59399" s="227"/>
    </row>
    <row r="59400" spans="3:3" ht="15.6" x14ac:dyDescent="0.3">
      <c r="C59400" s="227"/>
    </row>
    <row r="59401" spans="3:3" ht="15.6" x14ac:dyDescent="0.3">
      <c r="C59401" s="227"/>
    </row>
    <row r="59402" spans="3:3" ht="15.6" x14ac:dyDescent="0.3">
      <c r="C59402" s="227"/>
    </row>
    <row r="59403" spans="3:3" ht="15.6" x14ac:dyDescent="0.3">
      <c r="C59403" s="227"/>
    </row>
    <row r="59404" spans="3:3" ht="15.6" x14ac:dyDescent="0.3">
      <c r="C59404" s="227"/>
    </row>
    <row r="59405" spans="3:3" ht="15.6" x14ac:dyDescent="0.3">
      <c r="C59405" s="227"/>
    </row>
    <row r="59406" spans="3:3" ht="15.6" x14ac:dyDescent="0.3">
      <c r="C59406" s="227"/>
    </row>
    <row r="59407" spans="3:3" ht="15.6" x14ac:dyDescent="0.3">
      <c r="C59407" s="227"/>
    </row>
    <row r="59408" spans="3:3" ht="15.6" x14ac:dyDescent="0.3">
      <c r="C59408" s="227"/>
    </row>
    <row r="59409" spans="3:3" ht="15.6" x14ac:dyDescent="0.3">
      <c r="C59409" s="227"/>
    </row>
    <row r="59410" spans="3:3" ht="15.6" x14ac:dyDescent="0.3">
      <c r="C59410" s="227"/>
    </row>
    <row r="59411" spans="3:3" ht="15.6" x14ac:dyDescent="0.3">
      <c r="C59411" s="227"/>
    </row>
    <row r="59412" spans="3:3" ht="15.6" x14ac:dyDescent="0.3">
      <c r="C59412" s="227"/>
    </row>
    <row r="59413" spans="3:3" ht="15.6" x14ac:dyDescent="0.3">
      <c r="C59413" s="227"/>
    </row>
    <row r="59414" spans="3:3" ht="15.6" x14ac:dyDescent="0.3">
      <c r="C59414" s="227"/>
    </row>
    <row r="59415" spans="3:3" ht="15.6" x14ac:dyDescent="0.3">
      <c r="C59415" s="227"/>
    </row>
    <row r="59416" spans="3:3" ht="15.6" x14ac:dyDescent="0.3">
      <c r="C59416" s="227"/>
    </row>
    <row r="59417" spans="3:3" ht="15.6" x14ac:dyDescent="0.3">
      <c r="C59417" s="227"/>
    </row>
    <row r="59418" spans="3:3" ht="15.6" x14ac:dyDescent="0.3">
      <c r="C59418" s="227"/>
    </row>
    <row r="59419" spans="3:3" ht="15.6" x14ac:dyDescent="0.3">
      <c r="C59419" s="227"/>
    </row>
    <row r="59420" spans="3:3" ht="15.6" x14ac:dyDescent="0.3">
      <c r="C59420" s="227"/>
    </row>
    <row r="59421" spans="3:3" ht="15.6" x14ac:dyDescent="0.3">
      <c r="C59421" s="227"/>
    </row>
    <row r="59422" spans="3:3" ht="15.6" x14ac:dyDescent="0.3">
      <c r="C59422" s="227"/>
    </row>
    <row r="59423" spans="3:3" ht="15.6" x14ac:dyDescent="0.3">
      <c r="C59423" s="227"/>
    </row>
    <row r="59424" spans="3:3" ht="15.6" x14ac:dyDescent="0.3">
      <c r="C59424" s="227"/>
    </row>
    <row r="59425" spans="3:3" ht="15.6" x14ac:dyDescent="0.3">
      <c r="C59425" s="227"/>
    </row>
    <row r="59426" spans="3:3" ht="15.6" x14ac:dyDescent="0.3">
      <c r="C59426" s="227"/>
    </row>
    <row r="59427" spans="3:3" ht="15.6" x14ac:dyDescent="0.3">
      <c r="C59427" s="227"/>
    </row>
    <row r="59428" spans="3:3" ht="15.6" x14ac:dyDescent="0.3">
      <c r="C59428" s="227"/>
    </row>
    <row r="59429" spans="3:3" ht="15.6" x14ac:dyDescent="0.3">
      <c r="C59429" s="227"/>
    </row>
    <row r="59430" spans="3:3" ht="15.6" x14ac:dyDescent="0.3">
      <c r="C59430" s="227"/>
    </row>
    <row r="59431" spans="3:3" ht="15.6" x14ac:dyDescent="0.3">
      <c r="C59431" s="227"/>
    </row>
    <row r="59432" spans="3:3" ht="15.6" x14ac:dyDescent="0.3">
      <c r="C59432" s="227"/>
    </row>
    <row r="59433" spans="3:3" ht="15.6" x14ac:dyDescent="0.3">
      <c r="C59433" s="227"/>
    </row>
    <row r="59434" spans="3:3" ht="15.6" x14ac:dyDescent="0.3">
      <c r="C59434" s="227"/>
    </row>
    <row r="59435" spans="3:3" ht="15.6" x14ac:dyDescent="0.3">
      <c r="C59435" s="227"/>
    </row>
    <row r="59436" spans="3:3" ht="15.6" x14ac:dyDescent="0.3">
      <c r="C59436" s="227"/>
    </row>
    <row r="59437" spans="3:3" ht="15.6" x14ac:dyDescent="0.3">
      <c r="C59437" s="227"/>
    </row>
    <row r="59438" spans="3:3" ht="15.6" x14ac:dyDescent="0.3">
      <c r="C59438" s="227"/>
    </row>
    <row r="59439" spans="3:3" ht="15.6" x14ac:dyDescent="0.3">
      <c r="C59439" s="227"/>
    </row>
    <row r="59440" spans="3:3" ht="15.6" x14ac:dyDescent="0.3">
      <c r="C59440" s="227"/>
    </row>
    <row r="59441" spans="3:3" ht="15.6" x14ac:dyDescent="0.3">
      <c r="C59441" s="227"/>
    </row>
    <row r="59442" spans="3:3" ht="15.6" x14ac:dyDescent="0.3">
      <c r="C59442" s="227"/>
    </row>
    <row r="59443" spans="3:3" ht="15.6" x14ac:dyDescent="0.3">
      <c r="C59443" s="227"/>
    </row>
    <row r="59444" spans="3:3" ht="15.6" x14ac:dyDescent="0.3">
      <c r="C59444" s="227"/>
    </row>
    <row r="59445" spans="3:3" ht="15.6" x14ac:dyDescent="0.3">
      <c r="C59445" s="227"/>
    </row>
    <row r="59446" spans="3:3" ht="15.6" x14ac:dyDescent="0.3">
      <c r="C59446" s="227"/>
    </row>
    <row r="59447" spans="3:3" ht="15.6" x14ac:dyDescent="0.3">
      <c r="C59447" s="227"/>
    </row>
    <row r="59448" spans="3:3" ht="15.6" x14ac:dyDescent="0.3">
      <c r="C59448" s="227"/>
    </row>
    <row r="59449" spans="3:3" ht="15.6" x14ac:dyDescent="0.3">
      <c r="C59449" s="227"/>
    </row>
    <row r="59450" spans="3:3" ht="15.6" x14ac:dyDescent="0.3">
      <c r="C59450" s="227"/>
    </row>
    <row r="59451" spans="3:3" ht="15.6" x14ac:dyDescent="0.3">
      <c r="C59451" s="227"/>
    </row>
    <row r="59452" spans="3:3" ht="15.6" x14ac:dyDescent="0.3">
      <c r="C59452" s="227"/>
    </row>
    <row r="59453" spans="3:3" ht="15.6" x14ac:dyDescent="0.3">
      <c r="C59453" s="227"/>
    </row>
    <row r="59454" spans="3:3" ht="15.6" x14ac:dyDescent="0.3">
      <c r="C59454" s="227"/>
    </row>
    <row r="59455" spans="3:3" ht="15.6" x14ac:dyDescent="0.3">
      <c r="C59455" s="227"/>
    </row>
    <row r="59456" spans="3:3" ht="15.6" x14ac:dyDescent="0.3">
      <c r="C59456" s="227"/>
    </row>
    <row r="59457" spans="3:3" ht="15.6" x14ac:dyDescent="0.3">
      <c r="C59457" s="227"/>
    </row>
    <row r="59458" spans="3:3" ht="15.6" x14ac:dyDescent="0.3">
      <c r="C59458" s="227"/>
    </row>
    <row r="59459" spans="3:3" ht="15.6" x14ac:dyDescent="0.3">
      <c r="C59459" s="227"/>
    </row>
    <row r="59460" spans="3:3" ht="15.6" x14ac:dyDescent="0.3">
      <c r="C59460" s="227"/>
    </row>
    <row r="59461" spans="3:3" ht="15.6" x14ac:dyDescent="0.3">
      <c r="C59461" s="227"/>
    </row>
    <row r="59462" spans="3:3" ht="15.6" x14ac:dyDescent="0.3">
      <c r="C59462" s="227"/>
    </row>
    <row r="59463" spans="3:3" ht="15.6" x14ac:dyDescent="0.3">
      <c r="C59463" s="227"/>
    </row>
    <row r="59464" spans="3:3" ht="15.6" x14ac:dyDescent="0.3">
      <c r="C59464" s="227"/>
    </row>
    <row r="59465" spans="3:3" ht="15.6" x14ac:dyDescent="0.3">
      <c r="C59465" s="227"/>
    </row>
    <row r="59466" spans="3:3" ht="15.6" x14ac:dyDescent="0.3">
      <c r="C59466" s="227"/>
    </row>
    <row r="59467" spans="3:3" ht="15.6" x14ac:dyDescent="0.3">
      <c r="C59467" s="227"/>
    </row>
    <row r="59468" spans="3:3" ht="15.6" x14ac:dyDescent="0.3">
      <c r="C59468" s="227"/>
    </row>
    <row r="59469" spans="3:3" ht="15.6" x14ac:dyDescent="0.3">
      <c r="C59469" s="227"/>
    </row>
    <row r="59470" spans="3:3" ht="15.6" x14ac:dyDescent="0.3">
      <c r="C59470" s="227"/>
    </row>
    <row r="59471" spans="3:3" ht="15.6" x14ac:dyDescent="0.3">
      <c r="C59471" s="227"/>
    </row>
    <row r="59472" spans="3:3" ht="15.6" x14ac:dyDescent="0.3">
      <c r="C59472" s="227"/>
    </row>
    <row r="59473" spans="3:3" ht="15.6" x14ac:dyDescent="0.3">
      <c r="C59473" s="227"/>
    </row>
    <row r="59474" spans="3:3" ht="15.6" x14ac:dyDescent="0.3">
      <c r="C59474" s="227"/>
    </row>
    <row r="59475" spans="3:3" ht="15.6" x14ac:dyDescent="0.3">
      <c r="C59475" s="227"/>
    </row>
    <row r="59476" spans="3:3" ht="15.6" x14ac:dyDescent="0.3">
      <c r="C59476" s="227"/>
    </row>
    <row r="59477" spans="3:3" ht="15.6" x14ac:dyDescent="0.3">
      <c r="C59477" s="227"/>
    </row>
    <row r="59478" spans="3:3" ht="15.6" x14ac:dyDescent="0.3">
      <c r="C59478" s="227"/>
    </row>
    <row r="59479" spans="3:3" ht="15.6" x14ac:dyDescent="0.3">
      <c r="C59479" s="227"/>
    </row>
    <row r="59480" spans="3:3" ht="15.6" x14ac:dyDescent="0.3">
      <c r="C59480" s="227"/>
    </row>
    <row r="59481" spans="3:3" ht="15.6" x14ac:dyDescent="0.3">
      <c r="C59481" s="227"/>
    </row>
    <row r="59482" spans="3:3" ht="15.6" x14ac:dyDescent="0.3">
      <c r="C59482" s="227"/>
    </row>
    <row r="59483" spans="3:3" ht="15.6" x14ac:dyDescent="0.3">
      <c r="C59483" s="227"/>
    </row>
    <row r="59484" spans="3:3" ht="15.6" x14ac:dyDescent="0.3">
      <c r="C59484" s="227"/>
    </row>
    <row r="59485" spans="3:3" ht="15.6" x14ac:dyDescent="0.3">
      <c r="C59485" s="227"/>
    </row>
    <row r="59486" spans="3:3" ht="15.6" x14ac:dyDescent="0.3">
      <c r="C59486" s="227"/>
    </row>
    <row r="59487" spans="3:3" ht="15.6" x14ac:dyDescent="0.3">
      <c r="C59487" s="227"/>
    </row>
    <row r="59488" spans="3:3" ht="15.6" x14ac:dyDescent="0.3">
      <c r="C59488" s="227"/>
    </row>
    <row r="59489" spans="3:3" ht="15.6" x14ac:dyDescent="0.3">
      <c r="C59489" s="227"/>
    </row>
    <row r="59490" spans="3:3" ht="15.6" x14ac:dyDescent="0.3">
      <c r="C59490" s="227"/>
    </row>
    <row r="59491" spans="3:3" ht="15.6" x14ac:dyDescent="0.3">
      <c r="C59491" s="227"/>
    </row>
    <row r="59492" spans="3:3" ht="15.6" x14ac:dyDescent="0.3">
      <c r="C59492" s="227"/>
    </row>
    <row r="59493" spans="3:3" ht="15.6" x14ac:dyDescent="0.3">
      <c r="C59493" s="227"/>
    </row>
    <row r="59494" spans="3:3" ht="15.6" x14ac:dyDescent="0.3">
      <c r="C59494" s="227"/>
    </row>
    <row r="59495" spans="3:3" ht="15.6" x14ac:dyDescent="0.3">
      <c r="C59495" s="227"/>
    </row>
    <row r="59496" spans="3:3" ht="15.6" x14ac:dyDescent="0.3">
      <c r="C59496" s="227"/>
    </row>
    <row r="59497" spans="3:3" ht="15.6" x14ac:dyDescent="0.3">
      <c r="C59497" s="227"/>
    </row>
    <row r="59498" spans="3:3" ht="15.6" x14ac:dyDescent="0.3">
      <c r="C59498" s="227"/>
    </row>
    <row r="59499" spans="3:3" ht="15.6" x14ac:dyDescent="0.3">
      <c r="C59499" s="227"/>
    </row>
    <row r="59500" spans="3:3" ht="15.6" x14ac:dyDescent="0.3">
      <c r="C59500" s="227"/>
    </row>
    <row r="59501" spans="3:3" ht="15.6" x14ac:dyDescent="0.3">
      <c r="C59501" s="227"/>
    </row>
    <row r="59502" spans="3:3" ht="15.6" x14ac:dyDescent="0.3">
      <c r="C59502" s="227"/>
    </row>
    <row r="59503" spans="3:3" ht="15.6" x14ac:dyDescent="0.3">
      <c r="C59503" s="227"/>
    </row>
    <row r="59504" spans="3:3" ht="15.6" x14ac:dyDescent="0.3">
      <c r="C59504" s="227"/>
    </row>
    <row r="59505" spans="3:3" ht="15.6" x14ac:dyDescent="0.3">
      <c r="C59505" s="227"/>
    </row>
    <row r="59506" spans="3:3" ht="15.6" x14ac:dyDescent="0.3">
      <c r="C59506" s="227"/>
    </row>
    <row r="59507" spans="3:3" ht="15.6" x14ac:dyDescent="0.3">
      <c r="C59507" s="227"/>
    </row>
    <row r="59508" spans="3:3" ht="15.6" x14ac:dyDescent="0.3">
      <c r="C59508" s="227"/>
    </row>
    <row r="59509" spans="3:3" ht="15.6" x14ac:dyDescent="0.3">
      <c r="C59509" s="227"/>
    </row>
    <row r="59510" spans="3:3" ht="15.6" x14ac:dyDescent="0.3">
      <c r="C59510" s="227"/>
    </row>
    <row r="59511" spans="3:3" ht="15.6" x14ac:dyDescent="0.3">
      <c r="C59511" s="227"/>
    </row>
    <row r="59512" spans="3:3" ht="15.6" x14ac:dyDescent="0.3">
      <c r="C59512" s="227"/>
    </row>
    <row r="59513" spans="3:3" ht="15.6" x14ac:dyDescent="0.3">
      <c r="C59513" s="227"/>
    </row>
    <row r="59514" spans="3:3" ht="15.6" x14ac:dyDescent="0.3">
      <c r="C59514" s="227"/>
    </row>
    <row r="59515" spans="3:3" ht="15.6" x14ac:dyDescent="0.3">
      <c r="C59515" s="227"/>
    </row>
    <row r="59516" spans="3:3" ht="15.6" x14ac:dyDescent="0.3">
      <c r="C59516" s="227"/>
    </row>
    <row r="59517" spans="3:3" ht="15.6" x14ac:dyDescent="0.3">
      <c r="C59517" s="227"/>
    </row>
    <row r="59518" spans="3:3" ht="15.6" x14ac:dyDescent="0.3">
      <c r="C59518" s="227"/>
    </row>
    <row r="59519" spans="3:3" ht="15.6" x14ac:dyDescent="0.3">
      <c r="C59519" s="227"/>
    </row>
    <row r="59520" spans="3:3" ht="15.6" x14ac:dyDescent="0.3">
      <c r="C59520" s="227"/>
    </row>
    <row r="59521" spans="3:3" ht="15.6" x14ac:dyDescent="0.3">
      <c r="C59521" s="227"/>
    </row>
    <row r="59522" spans="3:3" ht="15.6" x14ac:dyDescent="0.3">
      <c r="C59522" s="227"/>
    </row>
    <row r="59523" spans="3:3" ht="15.6" x14ac:dyDescent="0.3">
      <c r="C59523" s="227"/>
    </row>
    <row r="59524" spans="3:3" ht="15.6" x14ac:dyDescent="0.3">
      <c r="C59524" s="227"/>
    </row>
    <row r="59525" spans="3:3" ht="15.6" x14ac:dyDescent="0.3">
      <c r="C59525" s="227"/>
    </row>
    <row r="59526" spans="3:3" ht="15.6" x14ac:dyDescent="0.3">
      <c r="C59526" s="227"/>
    </row>
    <row r="59527" spans="3:3" ht="15.6" x14ac:dyDescent="0.3">
      <c r="C59527" s="227"/>
    </row>
    <row r="59528" spans="3:3" ht="15.6" x14ac:dyDescent="0.3">
      <c r="C59528" s="227"/>
    </row>
    <row r="59529" spans="3:3" ht="15.6" x14ac:dyDescent="0.3">
      <c r="C59529" s="227"/>
    </row>
    <row r="59530" spans="3:3" ht="15.6" x14ac:dyDescent="0.3">
      <c r="C59530" s="227"/>
    </row>
    <row r="59531" spans="3:3" ht="15.6" x14ac:dyDescent="0.3">
      <c r="C59531" s="227"/>
    </row>
    <row r="59532" spans="3:3" ht="15.6" x14ac:dyDescent="0.3">
      <c r="C59532" s="227"/>
    </row>
    <row r="59533" spans="3:3" ht="15.6" x14ac:dyDescent="0.3">
      <c r="C59533" s="227"/>
    </row>
    <row r="59534" spans="3:3" ht="15.6" x14ac:dyDescent="0.3">
      <c r="C59534" s="227"/>
    </row>
    <row r="59535" spans="3:3" ht="15.6" x14ac:dyDescent="0.3">
      <c r="C59535" s="227"/>
    </row>
    <row r="59536" spans="3:3" ht="15.6" x14ac:dyDescent="0.3">
      <c r="C59536" s="227"/>
    </row>
    <row r="59537" spans="3:3" ht="15.6" x14ac:dyDescent="0.3">
      <c r="C59537" s="227"/>
    </row>
    <row r="59538" spans="3:3" ht="15.6" x14ac:dyDescent="0.3">
      <c r="C59538" s="227"/>
    </row>
    <row r="59539" spans="3:3" ht="15.6" x14ac:dyDescent="0.3">
      <c r="C59539" s="227"/>
    </row>
    <row r="59540" spans="3:3" ht="15.6" x14ac:dyDescent="0.3">
      <c r="C59540" s="227"/>
    </row>
    <row r="59541" spans="3:3" ht="15.6" x14ac:dyDescent="0.3">
      <c r="C59541" s="227"/>
    </row>
    <row r="59542" spans="3:3" ht="15.6" x14ac:dyDescent="0.3">
      <c r="C59542" s="227"/>
    </row>
    <row r="59543" spans="3:3" ht="15.6" x14ac:dyDescent="0.3">
      <c r="C59543" s="227"/>
    </row>
    <row r="59544" spans="3:3" ht="15.6" x14ac:dyDescent="0.3">
      <c r="C59544" s="227"/>
    </row>
    <row r="59545" spans="3:3" ht="15.6" x14ac:dyDescent="0.3">
      <c r="C59545" s="227"/>
    </row>
    <row r="59546" spans="3:3" ht="15.6" x14ac:dyDescent="0.3">
      <c r="C59546" s="227"/>
    </row>
    <row r="59547" spans="3:3" ht="15.6" x14ac:dyDescent="0.3">
      <c r="C59547" s="227"/>
    </row>
    <row r="59548" spans="3:3" ht="15.6" x14ac:dyDescent="0.3">
      <c r="C59548" s="227"/>
    </row>
    <row r="59549" spans="3:3" ht="15.6" x14ac:dyDescent="0.3">
      <c r="C59549" s="227"/>
    </row>
    <row r="59550" spans="3:3" ht="15.6" x14ac:dyDescent="0.3">
      <c r="C59550" s="227"/>
    </row>
    <row r="59551" spans="3:3" ht="15.6" x14ac:dyDescent="0.3">
      <c r="C59551" s="227"/>
    </row>
    <row r="59552" spans="3:3" ht="15.6" x14ac:dyDescent="0.3">
      <c r="C59552" s="227"/>
    </row>
    <row r="59553" spans="3:3" ht="15.6" x14ac:dyDescent="0.3">
      <c r="C59553" s="227"/>
    </row>
    <row r="59554" spans="3:3" ht="15.6" x14ac:dyDescent="0.3">
      <c r="C59554" s="227"/>
    </row>
    <row r="59555" spans="3:3" ht="15.6" x14ac:dyDescent="0.3">
      <c r="C59555" s="227"/>
    </row>
    <row r="59556" spans="3:3" ht="15.6" x14ac:dyDescent="0.3">
      <c r="C59556" s="227"/>
    </row>
    <row r="59557" spans="3:3" ht="15.6" x14ac:dyDescent="0.3">
      <c r="C59557" s="227"/>
    </row>
    <row r="59558" spans="3:3" ht="15.6" x14ac:dyDescent="0.3">
      <c r="C59558" s="227"/>
    </row>
    <row r="59559" spans="3:3" ht="15.6" x14ac:dyDescent="0.3">
      <c r="C59559" s="227"/>
    </row>
    <row r="59560" spans="3:3" ht="15.6" x14ac:dyDescent="0.3">
      <c r="C59560" s="227"/>
    </row>
    <row r="59561" spans="3:3" ht="15.6" x14ac:dyDescent="0.3">
      <c r="C59561" s="227"/>
    </row>
    <row r="59562" spans="3:3" ht="15.6" x14ac:dyDescent="0.3">
      <c r="C59562" s="227"/>
    </row>
    <row r="59563" spans="3:3" ht="15.6" x14ac:dyDescent="0.3">
      <c r="C59563" s="227"/>
    </row>
    <row r="59564" spans="3:3" ht="15.6" x14ac:dyDescent="0.3">
      <c r="C59564" s="227"/>
    </row>
    <row r="59565" spans="3:3" ht="15.6" x14ac:dyDescent="0.3">
      <c r="C59565" s="227"/>
    </row>
    <row r="59566" spans="3:3" ht="15.6" x14ac:dyDescent="0.3">
      <c r="C59566" s="227"/>
    </row>
    <row r="59567" spans="3:3" ht="15.6" x14ac:dyDescent="0.3">
      <c r="C59567" s="227"/>
    </row>
    <row r="59568" spans="3:3" ht="15.6" x14ac:dyDescent="0.3">
      <c r="C59568" s="227"/>
    </row>
    <row r="59569" spans="3:3" ht="15.6" x14ac:dyDescent="0.3">
      <c r="C59569" s="227"/>
    </row>
    <row r="59570" spans="3:3" ht="15.6" x14ac:dyDescent="0.3">
      <c r="C59570" s="227"/>
    </row>
    <row r="59571" spans="3:3" ht="15.6" x14ac:dyDescent="0.3">
      <c r="C59571" s="227"/>
    </row>
    <row r="59572" spans="3:3" ht="15.6" x14ac:dyDescent="0.3">
      <c r="C59572" s="227"/>
    </row>
    <row r="59573" spans="3:3" ht="15.6" x14ac:dyDescent="0.3">
      <c r="C59573" s="227"/>
    </row>
    <row r="59574" spans="3:3" ht="15.6" x14ac:dyDescent="0.3">
      <c r="C59574" s="227"/>
    </row>
    <row r="59575" spans="3:3" ht="15.6" x14ac:dyDescent="0.3">
      <c r="C59575" s="227"/>
    </row>
    <row r="59576" spans="3:3" ht="15.6" x14ac:dyDescent="0.3">
      <c r="C59576" s="227"/>
    </row>
    <row r="59577" spans="3:3" ht="15.6" x14ac:dyDescent="0.3">
      <c r="C59577" s="227"/>
    </row>
    <row r="59578" spans="3:3" ht="15.6" x14ac:dyDescent="0.3">
      <c r="C59578" s="227"/>
    </row>
    <row r="59579" spans="3:3" ht="15.6" x14ac:dyDescent="0.3">
      <c r="C59579" s="227"/>
    </row>
    <row r="59580" spans="3:3" ht="15.6" x14ac:dyDescent="0.3">
      <c r="C59580" s="227"/>
    </row>
    <row r="59581" spans="3:3" ht="15.6" x14ac:dyDescent="0.3">
      <c r="C59581" s="227"/>
    </row>
    <row r="59582" spans="3:3" ht="15.6" x14ac:dyDescent="0.3">
      <c r="C59582" s="227"/>
    </row>
    <row r="59583" spans="3:3" ht="15.6" x14ac:dyDescent="0.3">
      <c r="C59583" s="227"/>
    </row>
    <row r="59584" spans="3:3" ht="15.6" x14ac:dyDescent="0.3">
      <c r="C59584" s="227"/>
    </row>
    <row r="59585" spans="3:3" ht="15.6" x14ac:dyDescent="0.3">
      <c r="C59585" s="227"/>
    </row>
    <row r="59586" spans="3:3" ht="15.6" x14ac:dyDescent="0.3">
      <c r="C59586" s="227"/>
    </row>
    <row r="59587" spans="3:3" ht="15.6" x14ac:dyDescent="0.3">
      <c r="C59587" s="227"/>
    </row>
    <row r="59588" spans="3:3" ht="15.6" x14ac:dyDescent="0.3">
      <c r="C59588" s="227"/>
    </row>
    <row r="59589" spans="3:3" ht="15.6" x14ac:dyDescent="0.3">
      <c r="C59589" s="227"/>
    </row>
    <row r="59590" spans="3:3" ht="15.6" x14ac:dyDescent="0.3">
      <c r="C59590" s="227"/>
    </row>
    <row r="59591" spans="3:3" ht="15.6" x14ac:dyDescent="0.3">
      <c r="C59591" s="227"/>
    </row>
    <row r="59592" spans="3:3" ht="15.6" x14ac:dyDescent="0.3">
      <c r="C59592" s="227"/>
    </row>
    <row r="59593" spans="3:3" ht="15.6" x14ac:dyDescent="0.3">
      <c r="C59593" s="227"/>
    </row>
    <row r="59594" spans="3:3" ht="15.6" x14ac:dyDescent="0.3">
      <c r="C59594" s="227"/>
    </row>
    <row r="59595" spans="3:3" ht="15.6" x14ac:dyDescent="0.3">
      <c r="C59595" s="227"/>
    </row>
    <row r="59596" spans="3:3" ht="15.6" x14ac:dyDescent="0.3">
      <c r="C59596" s="227"/>
    </row>
    <row r="59597" spans="3:3" ht="15.6" x14ac:dyDescent="0.3">
      <c r="C59597" s="227"/>
    </row>
    <row r="59598" spans="3:3" ht="15.6" x14ac:dyDescent="0.3">
      <c r="C59598" s="227"/>
    </row>
    <row r="59599" spans="3:3" ht="15.6" x14ac:dyDescent="0.3">
      <c r="C59599" s="227"/>
    </row>
    <row r="59600" spans="3:3" ht="15.6" x14ac:dyDescent="0.3">
      <c r="C59600" s="227"/>
    </row>
    <row r="59601" spans="3:3" ht="15.6" x14ac:dyDescent="0.3">
      <c r="C59601" s="227"/>
    </row>
    <row r="59602" spans="3:3" ht="15.6" x14ac:dyDescent="0.3">
      <c r="C59602" s="227"/>
    </row>
    <row r="59603" spans="3:3" ht="15.6" x14ac:dyDescent="0.3">
      <c r="C59603" s="227"/>
    </row>
    <row r="59604" spans="3:3" ht="15.6" x14ac:dyDescent="0.3">
      <c r="C59604" s="227"/>
    </row>
    <row r="59605" spans="3:3" ht="15.6" x14ac:dyDescent="0.3">
      <c r="C59605" s="227"/>
    </row>
    <row r="59606" spans="3:3" ht="15.6" x14ac:dyDescent="0.3">
      <c r="C59606" s="227"/>
    </row>
    <row r="59607" spans="3:3" ht="15.6" x14ac:dyDescent="0.3">
      <c r="C59607" s="227"/>
    </row>
    <row r="59608" spans="3:3" ht="15.6" x14ac:dyDescent="0.3">
      <c r="C59608" s="227"/>
    </row>
    <row r="59609" spans="3:3" ht="15.6" x14ac:dyDescent="0.3">
      <c r="C59609" s="227"/>
    </row>
    <row r="59610" spans="3:3" ht="15.6" x14ac:dyDescent="0.3">
      <c r="C59610" s="227"/>
    </row>
    <row r="59611" spans="3:3" ht="15.6" x14ac:dyDescent="0.3">
      <c r="C59611" s="227"/>
    </row>
    <row r="59612" spans="3:3" ht="15.6" x14ac:dyDescent="0.3">
      <c r="C59612" s="227"/>
    </row>
    <row r="59613" spans="3:3" ht="15.6" x14ac:dyDescent="0.3">
      <c r="C59613" s="227"/>
    </row>
    <row r="59614" spans="3:3" ht="15.6" x14ac:dyDescent="0.3">
      <c r="C59614" s="227"/>
    </row>
    <row r="59615" spans="3:3" ht="15.6" x14ac:dyDescent="0.3">
      <c r="C59615" s="227"/>
    </row>
    <row r="59616" spans="3:3" ht="15.6" x14ac:dyDescent="0.3">
      <c r="C59616" s="227"/>
    </row>
    <row r="59617" spans="3:3" ht="15.6" x14ac:dyDescent="0.3">
      <c r="C59617" s="227"/>
    </row>
    <row r="59618" spans="3:3" ht="15.6" x14ac:dyDescent="0.3">
      <c r="C59618" s="227"/>
    </row>
    <row r="59619" spans="3:3" ht="15.6" x14ac:dyDescent="0.3">
      <c r="C59619" s="227"/>
    </row>
    <row r="59620" spans="3:3" ht="15.6" x14ac:dyDescent="0.3">
      <c r="C59620" s="227"/>
    </row>
    <row r="59621" spans="3:3" ht="15.6" x14ac:dyDescent="0.3">
      <c r="C59621" s="227"/>
    </row>
    <row r="59622" spans="3:3" ht="15.6" x14ac:dyDescent="0.3">
      <c r="C59622" s="227"/>
    </row>
    <row r="59623" spans="3:3" ht="15.6" x14ac:dyDescent="0.3">
      <c r="C59623" s="227"/>
    </row>
    <row r="59624" spans="3:3" ht="15.6" x14ac:dyDescent="0.3">
      <c r="C59624" s="227"/>
    </row>
    <row r="59625" spans="3:3" ht="15.6" x14ac:dyDescent="0.3">
      <c r="C59625" s="227"/>
    </row>
    <row r="59626" spans="3:3" ht="15.6" x14ac:dyDescent="0.3">
      <c r="C59626" s="227"/>
    </row>
    <row r="59627" spans="3:3" ht="15.6" x14ac:dyDescent="0.3">
      <c r="C59627" s="227"/>
    </row>
    <row r="59628" spans="3:3" ht="15.6" x14ac:dyDescent="0.3">
      <c r="C59628" s="227"/>
    </row>
    <row r="59629" spans="3:3" ht="15.6" x14ac:dyDescent="0.3">
      <c r="C59629" s="227"/>
    </row>
    <row r="59630" spans="3:3" ht="15.6" x14ac:dyDescent="0.3">
      <c r="C59630" s="227"/>
    </row>
    <row r="59631" spans="3:3" ht="15.6" x14ac:dyDescent="0.3">
      <c r="C59631" s="227"/>
    </row>
    <row r="59632" spans="3:3" ht="15.6" x14ac:dyDescent="0.3">
      <c r="C59632" s="227"/>
    </row>
    <row r="59633" spans="3:3" ht="15.6" x14ac:dyDescent="0.3">
      <c r="C59633" s="227"/>
    </row>
    <row r="59634" spans="3:3" ht="15.6" x14ac:dyDescent="0.3">
      <c r="C59634" s="227"/>
    </row>
    <row r="59635" spans="3:3" ht="15.6" x14ac:dyDescent="0.3">
      <c r="C59635" s="227"/>
    </row>
    <row r="59636" spans="3:3" ht="15.6" x14ac:dyDescent="0.3">
      <c r="C59636" s="227"/>
    </row>
    <row r="59637" spans="3:3" ht="15.6" x14ac:dyDescent="0.3">
      <c r="C59637" s="227"/>
    </row>
    <row r="59638" spans="3:3" ht="15.6" x14ac:dyDescent="0.3">
      <c r="C59638" s="227"/>
    </row>
    <row r="59639" spans="3:3" ht="15.6" x14ac:dyDescent="0.3">
      <c r="C59639" s="227"/>
    </row>
    <row r="59640" spans="3:3" ht="15.6" x14ac:dyDescent="0.3">
      <c r="C59640" s="227"/>
    </row>
    <row r="59641" spans="3:3" ht="15.6" x14ac:dyDescent="0.3">
      <c r="C59641" s="227"/>
    </row>
    <row r="59642" spans="3:3" ht="15.6" x14ac:dyDescent="0.3">
      <c r="C59642" s="227"/>
    </row>
    <row r="59643" spans="3:3" ht="15.6" x14ac:dyDescent="0.3">
      <c r="C59643" s="227"/>
    </row>
    <row r="59644" spans="3:3" ht="15.6" x14ac:dyDescent="0.3">
      <c r="C59644" s="227"/>
    </row>
    <row r="59645" spans="3:3" ht="15.6" x14ac:dyDescent="0.3">
      <c r="C59645" s="227"/>
    </row>
    <row r="59646" spans="3:3" ht="15.6" x14ac:dyDescent="0.3">
      <c r="C59646" s="227"/>
    </row>
    <row r="59647" spans="3:3" ht="15.6" x14ac:dyDescent="0.3">
      <c r="C59647" s="227"/>
    </row>
    <row r="59648" spans="3:3" ht="15.6" x14ac:dyDescent="0.3">
      <c r="C59648" s="227"/>
    </row>
    <row r="59649" spans="3:3" ht="15.6" x14ac:dyDescent="0.3">
      <c r="C59649" s="227"/>
    </row>
    <row r="59650" spans="3:3" ht="15.6" x14ac:dyDescent="0.3">
      <c r="C59650" s="227"/>
    </row>
    <row r="59651" spans="3:3" ht="15.6" x14ac:dyDescent="0.3">
      <c r="C59651" s="227"/>
    </row>
    <row r="59652" spans="3:3" ht="15.6" x14ac:dyDescent="0.3">
      <c r="C59652" s="227"/>
    </row>
    <row r="59653" spans="3:3" ht="15.6" x14ac:dyDescent="0.3">
      <c r="C59653" s="227"/>
    </row>
    <row r="59654" spans="3:3" ht="15.6" x14ac:dyDescent="0.3">
      <c r="C59654" s="227"/>
    </row>
    <row r="59655" spans="3:3" ht="15.6" x14ac:dyDescent="0.3">
      <c r="C59655" s="227"/>
    </row>
    <row r="59656" spans="3:3" ht="15.6" x14ac:dyDescent="0.3">
      <c r="C59656" s="227"/>
    </row>
    <row r="59657" spans="3:3" ht="15.6" x14ac:dyDescent="0.3">
      <c r="C59657" s="227"/>
    </row>
    <row r="59658" spans="3:3" ht="15.6" x14ac:dyDescent="0.3">
      <c r="C59658" s="227"/>
    </row>
    <row r="59659" spans="3:3" ht="15.6" x14ac:dyDescent="0.3">
      <c r="C59659" s="227"/>
    </row>
    <row r="59660" spans="3:3" ht="15.6" x14ac:dyDescent="0.3">
      <c r="C59660" s="227"/>
    </row>
    <row r="59661" spans="3:3" ht="15.6" x14ac:dyDescent="0.3">
      <c r="C59661" s="227"/>
    </row>
    <row r="59662" spans="3:3" ht="15.6" x14ac:dyDescent="0.3">
      <c r="C59662" s="227"/>
    </row>
    <row r="59663" spans="3:3" ht="15.6" x14ac:dyDescent="0.3">
      <c r="C59663" s="227"/>
    </row>
    <row r="59664" spans="3:3" ht="15.6" x14ac:dyDescent="0.3">
      <c r="C59664" s="227"/>
    </row>
    <row r="59665" spans="3:3" ht="15.6" x14ac:dyDescent="0.3">
      <c r="C59665" s="227"/>
    </row>
    <row r="59666" spans="3:3" ht="15.6" x14ac:dyDescent="0.3">
      <c r="C59666" s="227"/>
    </row>
    <row r="59667" spans="3:3" ht="15.6" x14ac:dyDescent="0.3">
      <c r="C59667" s="227"/>
    </row>
    <row r="59668" spans="3:3" ht="15.6" x14ac:dyDescent="0.3">
      <c r="C59668" s="227"/>
    </row>
    <row r="59669" spans="3:3" ht="15.6" x14ac:dyDescent="0.3">
      <c r="C59669" s="227"/>
    </row>
    <row r="59670" spans="3:3" ht="15.6" x14ac:dyDescent="0.3">
      <c r="C59670" s="227"/>
    </row>
    <row r="59671" spans="3:3" ht="15.6" x14ac:dyDescent="0.3">
      <c r="C59671" s="227"/>
    </row>
    <row r="59672" spans="3:3" ht="15.6" x14ac:dyDescent="0.3">
      <c r="C59672" s="227"/>
    </row>
    <row r="59673" spans="3:3" ht="15.6" x14ac:dyDescent="0.3">
      <c r="C59673" s="227"/>
    </row>
    <row r="59674" spans="3:3" ht="15.6" x14ac:dyDescent="0.3">
      <c r="C59674" s="227"/>
    </row>
    <row r="59675" spans="3:3" ht="15.6" x14ac:dyDescent="0.3">
      <c r="C59675" s="227"/>
    </row>
    <row r="59676" spans="3:3" ht="15.6" x14ac:dyDescent="0.3">
      <c r="C59676" s="227"/>
    </row>
    <row r="59677" spans="3:3" ht="15.6" x14ac:dyDescent="0.3">
      <c r="C59677" s="227"/>
    </row>
    <row r="59678" spans="3:3" ht="15.6" x14ac:dyDescent="0.3">
      <c r="C59678" s="227"/>
    </row>
    <row r="59679" spans="3:3" ht="15.6" x14ac:dyDescent="0.3">
      <c r="C59679" s="227"/>
    </row>
    <row r="59680" spans="3:3" ht="15.6" x14ac:dyDescent="0.3">
      <c r="C59680" s="227"/>
    </row>
    <row r="59681" spans="3:3" ht="15.6" x14ac:dyDescent="0.3">
      <c r="C59681" s="227"/>
    </row>
    <row r="59682" spans="3:3" ht="15.6" x14ac:dyDescent="0.3">
      <c r="C59682" s="227"/>
    </row>
    <row r="59683" spans="3:3" ht="15.6" x14ac:dyDescent="0.3">
      <c r="C59683" s="227"/>
    </row>
    <row r="59684" spans="3:3" ht="15.6" x14ac:dyDescent="0.3">
      <c r="C59684" s="227"/>
    </row>
    <row r="59685" spans="3:3" ht="15.6" x14ac:dyDescent="0.3">
      <c r="C59685" s="227"/>
    </row>
    <row r="59686" spans="3:3" ht="15.6" x14ac:dyDescent="0.3">
      <c r="C59686" s="227"/>
    </row>
    <row r="59687" spans="3:3" ht="15.6" x14ac:dyDescent="0.3">
      <c r="C59687" s="227"/>
    </row>
    <row r="59688" spans="3:3" ht="15.6" x14ac:dyDescent="0.3">
      <c r="C59688" s="227"/>
    </row>
    <row r="59689" spans="3:3" ht="15.6" x14ac:dyDescent="0.3">
      <c r="C59689" s="227"/>
    </row>
    <row r="59690" spans="3:3" ht="15.6" x14ac:dyDescent="0.3">
      <c r="C59690" s="227"/>
    </row>
    <row r="59691" spans="3:3" ht="15.6" x14ac:dyDescent="0.3">
      <c r="C59691" s="227"/>
    </row>
    <row r="59692" spans="3:3" ht="15.6" x14ac:dyDescent="0.3">
      <c r="C59692" s="227"/>
    </row>
    <row r="59693" spans="3:3" ht="15.6" x14ac:dyDescent="0.3">
      <c r="C59693" s="227"/>
    </row>
    <row r="59694" spans="3:3" ht="15.6" x14ac:dyDescent="0.3">
      <c r="C59694" s="227"/>
    </row>
    <row r="59695" spans="3:3" ht="15.6" x14ac:dyDescent="0.3">
      <c r="C59695" s="227"/>
    </row>
    <row r="59696" spans="3:3" ht="15.6" x14ac:dyDescent="0.3">
      <c r="C59696" s="227"/>
    </row>
    <row r="59697" spans="3:3" ht="15.6" x14ac:dyDescent="0.3">
      <c r="C59697" s="227"/>
    </row>
    <row r="59698" spans="3:3" ht="15.6" x14ac:dyDescent="0.3">
      <c r="C59698" s="227"/>
    </row>
    <row r="59699" spans="3:3" ht="15.6" x14ac:dyDescent="0.3">
      <c r="C59699" s="227"/>
    </row>
    <row r="59700" spans="3:3" ht="15.6" x14ac:dyDescent="0.3">
      <c r="C59700" s="227"/>
    </row>
    <row r="59701" spans="3:3" ht="15.6" x14ac:dyDescent="0.3">
      <c r="C59701" s="227"/>
    </row>
    <row r="59702" spans="3:3" ht="15.6" x14ac:dyDescent="0.3">
      <c r="C59702" s="227"/>
    </row>
    <row r="59703" spans="3:3" ht="15.6" x14ac:dyDescent="0.3">
      <c r="C59703" s="227"/>
    </row>
    <row r="59704" spans="3:3" ht="15.6" x14ac:dyDescent="0.3">
      <c r="C59704" s="227"/>
    </row>
    <row r="59705" spans="3:3" ht="15.6" x14ac:dyDescent="0.3">
      <c r="C59705" s="227"/>
    </row>
    <row r="59706" spans="3:3" ht="15.6" x14ac:dyDescent="0.3">
      <c r="C59706" s="227"/>
    </row>
    <row r="59707" spans="3:3" ht="15.6" x14ac:dyDescent="0.3">
      <c r="C59707" s="227"/>
    </row>
    <row r="59708" spans="3:3" ht="15.6" x14ac:dyDescent="0.3">
      <c r="C59708" s="227"/>
    </row>
    <row r="59709" spans="3:3" ht="15.6" x14ac:dyDescent="0.3">
      <c r="C59709" s="227"/>
    </row>
    <row r="59710" spans="3:3" ht="15.6" x14ac:dyDescent="0.3">
      <c r="C59710" s="227"/>
    </row>
    <row r="59711" spans="3:3" ht="15.6" x14ac:dyDescent="0.3">
      <c r="C59711" s="227"/>
    </row>
    <row r="59712" spans="3:3" ht="15.6" x14ac:dyDescent="0.3">
      <c r="C59712" s="227"/>
    </row>
    <row r="59713" spans="3:3" ht="15.6" x14ac:dyDescent="0.3">
      <c r="C59713" s="227"/>
    </row>
    <row r="59714" spans="3:3" ht="15.6" x14ac:dyDescent="0.3">
      <c r="C59714" s="227"/>
    </row>
    <row r="59715" spans="3:3" ht="15.6" x14ac:dyDescent="0.3">
      <c r="C59715" s="227"/>
    </row>
    <row r="59716" spans="3:3" ht="15.6" x14ac:dyDescent="0.3">
      <c r="C59716" s="227"/>
    </row>
    <row r="59717" spans="3:3" ht="15.6" x14ac:dyDescent="0.3">
      <c r="C59717" s="227"/>
    </row>
    <row r="59718" spans="3:3" ht="15.6" x14ac:dyDescent="0.3">
      <c r="C59718" s="227"/>
    </row>
    <row r="59719" spans="3:3" ht="15.6" x14ac:dyDescent="0.3">
      <c r="C59719" s="227"/>
    </row>
    <row r="59720" spans="3:3" ht="15.6" x14ac:dyDescent="0.3">
      <c r="C59720" s="227"/>
    </row>
    <row r="59721" spans="3:3" ht="15.6" x14ac:dyDescent="0.3">
      <c r="C59721" s="227"/>
    </row>
    <row r="59722" spans="3:3" ht="15.6" x14ac:dyDescent="0.3">
      <c r="C59722" s="227"/>
    </row>
    <row r="59723" spans="3:3" ht="15.6" x14ac:dyDescent="0.3">
      <c r="C59723" s="227"/>
    </row>
    <row r="59724" spans="3:3" ht="15.6" x14ac:dyDescent="0.3">
      <c r="C59724" s="227"/>
    </row>
    <row r="59725" spans="3:3" ht="15.6" x14ac:dyDescent="0.3">
      <c r="C59725" s="227"/>
    </row>
    <row r="59726" spans="3:3" ht="15.6" x14ac:dyDescent="0.3">
      <c r="C59726" s="227"/>
    </row>
    <row r="59727" spans="3:3" ht="15.6" x14ac:dyDescent="0.3">
      <c r="C59727" s="227"/>
    </row>
    <row r="59728" spans="3:3" ht="15.6" x14ac:dyDescent="0.3">
      <c r="C59728" s="227"/>
    </row>
    <row r="59729" spans="3:3" ht="15.6" x14ac:dyDescent="0.3">
      <c r="C59729" s="227"/>
    </row>
    <row r="59730" spans="3:3" ht="15.6" x14ac:dyDescent="0.3">
      <c r="C59730" s="227"/>
    </row>
    <row r="59731" spans="3:3" ht="15.6" x14ac:dyDescent="0.3">
      <c r="C59731" s="227"/>
    </row>
    <row r="59732" spans="3:3" ht="15.6" x14ac:dyDescent="0.3">
      <c r="C59732" s="227"/>
    </row>
    <row r="59733" spans="3:3" ht="15.6" x14ac:dyDescent="0.3">
      <c r="C59733" s="227"/>
    </row>
    <row r="59734" spans="3:3" ht="15.6" x14ac:dyDescent="0.3">
      <c r="C59734" s="227"/>
    </row>
    <row r="59735" spans="3:3" ht="15.6" x14ac:dyDescent="0.3">
      <c r="C59735" s="227"/>
    </row>
    <row r="59736" spans="3:3" ht="15.6" x14ac:dyDescent="0.3">
      <c r="C59736" s="227"/>
    </row>
    <row r="59737" spans="3:3" ht="15.6" x14ac:dyDescent="0.3">
      <c r="C59737" s="227"/>
    </row>
    <row r="59738" spans="3:3" ht="15.6" x14ac:dyDescent="0.3">
      <c r="C59738" s="227"/>
    </row>
    <row r="59739" spans="3:3" ht="15.6" x14ac:dyDescent="0.3">
      <c r="C59739" s="227"/>
    </row>
    <row r="59740" spans="3:3" ht="15.6" x14ac:dyDescent="0.3">
      <c r="C59740" s="227"/>
    </row>
    <row r="59741" spans="3:3" ht="15.6" x14ac:dyDescent="0.3">
      <c r="C59741" s="227"/>
    </row>
    <row r="59742" spans="3:3" ht="15.6" x14ac:dyDescent="0.3">
      <c r="C59742" s="227"/>
    </row>
    <row r="59743" spans="3:3" ht="15.6" x14ac:dyDescent="0.3">
      <c r="C59743" s="227"/>
    </row>
    <row r="59744" spans="3:3" ht="15.6" x14ac:dyDescent="0.3">
      <c r="C59744" s="227"/>
    </row>
    <row r="59745" spans="3:3" ht="15.6" x14ac:dyDescent="0.3">
      <c r="C59745" s="227"/>
    </row>
    <row r="59746" spans="3:3" ht="15.6" x14ac:dyDescent="0.3">
      <c r="C59746" s="227"/>
    </row>
    <row r="59747" spans="3:3" ht="15.6" x14ac:dyDescent="0.3">
      <c r="C59747" s="227"/>
    </row>
    <row r="59748" spans="3:3" ht="15.6" x14ac:dyDescent="0.3">
      <c r="C59748" s="227"/>
    </row>
    <row r="59749" spans="3:3" ht="15.6" x14ac:dyDescent="0.3">
      <c r="C59749" s="227"/>
    </row>
    <row r="59750" spans="3:3" ht="15.6" x14ac:dyDescent="0.3">
      <c r="C59750" s="227"/>
    </row>
    <row r="59751" spans="3:3" ht="15.6" x14ac:dyDescent="0.3">
      <c r="C59751" s="227"/>
    </row>
    <row r="59752" spans="3:3" ht="15.6" x14ac:dyDescent="0.3">
      <c r="C59752" s="227"/>
    </row>
    <row r="59753" spans="3:3" ht="15.6" x14ac:dyDescent="0.3">
      <c r="C59753" s="227"/>
    </row>
    <row r="59754" spans="3:3" ht="15.6" x14ac:dyDescent="0.3">
      <c r="C59754" s="227"/>
    </row>
    <row r="59755" spans="3:3" ht="15.6" x14ac:dyDescent="0.3">
      <c r="C59755" s="227"/>
    </row>
    <row r="59756" spans="3:3" ht="15.6" x14ac:dyDescent="0.3">
      <c r="C59756" s="227"/>
    </row>
    <row r="59757" spans="3:3" ht="15.6" x14ac:dyDescent="0.3">
      <c r="C59757" s="227"/>
    </row>
    <row r="59758" spans="3:3" ht="15.6" x14ac:dyDescent="0.3">
      <c r="C59758" s="227"/>
    </row>
    <row r="59759" spans="3:3" ht="15.6" x14ac:dyDescent="0.3">
      <c r="C59759" s="227"/>
    </row>
    <row r="59760" spans="3:3" ht="15.6" x14ac:dyDescent="0.3">
      <c r="C59760" s="227"/>
    </row>
    <row r="59761" spans="3:3" ht="15.6" x14ac:dyDescent="0.3">
      <c r="C59761" s="227"/>
    </row>
    <row r="59762" spans="3:3" ht="15.6" x14ac:dyDescent="0.3">
      <c r="C59762" s="227"/>
    </row>
    <row r="59763" spans="3:3" ht="15.6" x14ac:dyDescent="0.3">
      <c r="C59763" s="227"/>
    </row>
    <row r="59764" spans="3:3" ht="15.6" x14ac:dyDescent="0.3">
      <c r="C59764" s="227"/>
    </row>
    <row r="59765" spans="3:3" ht="15.6" x14ac:dyDescent="0.3">
      <c r="C59765" s="227"/>
    </row>
    <row r="59766" spans="3:3" ht="15.6" x14ac:dyDescent="0.3">
      <c r="C59766" s="227"/>
    </row>
    <row r="59767" spans="3:3" ht="15.6" x14ac:dyDescent="0.3">
      <c r="C59767" s="227"/>
    </row>
    <row r="59768" spans="3:3" ht="15.6" x14ac:dyDescent="0.3">
      <c r="C59768" s="227"/>
    </row>
    <row r="59769" spans="3:3" ht="15.6" x14ac:dyDescent="0.3">
      <c r="C59769" s="227"/>
    </row>
    <row r="59770" spans="3:3" ht="15.6" x14ac:dyDescent="0.3">
      <c r="C59770" s="227"/>
    </row>
    <row r="59771" spans="3:3" ht="15.6" x14ac:dyDescent="0.3">
      <c r="C59771" s="227"/>
    </row>
    <row r="59772" spans="3:3" ht="15.6" x14ac:dyDescent="0.3">
      <c r="C59772" s="227"/>
    </row>
    <row r="59773" spans="3:3" ht="15.6" x14ac:dyDescent="0.3">
      <c r="C59773" s="227"/>
    </row>
    <row r="59774" spans="3:3" ht="15.6" x14ac:dyDescent="0.3">
      <c r="C59774" s="227"/>
    </row>
    <row r="59775" spans="3:3" ht="15.6" x14ac:dyDescent="0.3">
      <c r="C59775" s="227"/>
    </row>
    <row r="59776" spans="3:3" ht="15.6" x14ac:dyDescent="0.3">
      <c r="C59776" s="227"/>
    </row>
    <row r="59777" spans="3:3" ht="15.6" x14ac:dyDescent="0.3">
      <c r="C59777" s="227"/>
    </row>
    <row r="59778" spans="3:3" ht="15.6" x14ac:dyDescent="0.3">
      <c r="C59778" s="227"/>
    </row>
    <row r="59779" spans="3:3" ht="15.6" x14ac:dyDescent="0.3">
      <c r="C59779" s="227"/>
    </row>
    <row r="59780" spans="3:3" ht="15.6" x14ac:dyDescent="0.3">
      <c r="C59780" s="227"/>
    </row>
    <row r="59781" spans="3:3" ht="15.6" x14ac:dyDescent="0.3">
      <c r="C59781" s="227"/>
    </row>
    <row r="59782" spans="3:3" ht="15.6" x14ac:dyDescent="0.3">
      <c r="C59782" s="227"/>
    </row>
    <row r="59783" spans="3:3" ht="15.6" x14ac:dyDescent="0.3">
      <c r="C59783" s="227"/>
    </row>
    <row r="59784" spans="3:3" ht="15.6" x14ac:dyDescent="0.3">
      <c r="C59784" s="227"/>
    </row>
    <row r="59785" spans="3:3" ht="15.6" x14ac:dyDescent="0.3">
      <c r="C59785" s="227"/>
    </row>
    <row r="59786" spans="3:3" ht="15.6" x14ac:dyDescent="0.3">
      <c r="C59786" s="227"/>
    </row>
    <row r="59787" spans="3:3" ht="15.6" x14ac:dyDescent="0.3">
      <c r="C59787" s="227"/>
    </row>
    <row r="59788" spans="3:3" ht="15.6" x14ac:dyDescent="0.3">
      <c r="C59788" s="227"/>
    </row>
    <row r="59789" spans="3:3" ht="15.6" x14ac:dyDescent="0.3">
      <c r="C59789" s="227"/>
    </row>
    <row r="59790" spans="3:3" ht="15.6" x14ac:dyDescent="0.3">
      <c r="C59790" s="227"/>
    </row>
    <row r="59791" spans="3:3" ht="15.6" x14ac:dyDescent="0.3">
      <c r="C59791" s="227"/>
    </row>
    <row r="59792" spans="3:3" ht="15.6" x14ac:dyDescent="0.3">
      <c r="C59792" s="227"/>
    </row>
    <row r="59793" spans="3:3" ht="15.6" x14ac:dyDescent="0.3">
      <c r="C59793" s="227"/>
    </row>
    <row r="59794" spans="3:3" ht="15.6" x14ac:dyDescent="0.3">
      <c r="C59794" s="227"/>
    </row>
    <row r="59795" spans="3:3" ht="15.6" x14ac:dyDescent="0.3">
      <c r="C59795" s="227"/>
    </row>
    <row r="59796" spans="3:3" ht="15.6" x14ac:dyDescent="0.3">
      <c r="C59796" s="227"/>
    </row>
    <row r="59797" spans="3:3" ht="15.6" x14ac:dyDescent="0.3">
      <c r="C59797" s="227"/>
    </row>
    <row r="59798" spans="3:3" ht="15.6" x14ac:dyDescent="0.3">
      <c r="C59798" s="227"/>
    </row>
    <row r="59799" spans="3:3" ht="15.6" x14ac:dyDescent="0.3">
      <c r="C59799" s="227"/>
    </row>
    <row r="59800" spans="3:3" ht="15.6" x14ac:dyDescent="0.3">
      <c r="C59800" s="227"/>
    </row>
    <row r="59801" spans="3:3" ht="15.6" x14ac:dyDescent="0.3">
      <c r="C59801" s="227"/>
    </row>
    <row r="59802" spans="3:3" ht="15.6" x14ac:dyDescent="0.3">
      <c r="C59802" s="227"/>
    </row>
    <row r="59803" spans="3:3" ht="15.6" x14ac:dyDescent="0.3">
      <c r="C59803" s="227"/>
    </row>
    <row r="59804" spans="3:3" ht="15.6" x14ac:dyDescent="0.3">
      <c r="C59804" s="227"/>
    </row>
    <row r="59805" spans="3:3" ht="15.6" x14ac:dyDescent="0.3">
      <c r="C59805" s="227"/>
    </row>
    <row r="59806" spans="3:3" ht="15.6" x14ac:dyDescent="0.3">
      <c r="C59806" s="227"/>
    </row>
    <row r="59807" spans="3:3" ht="15.6" x14ac:dyDescent="0.3">
      <c r="C59807" s="227"/>
    </row>
    <row r="59808" spans="3:3" ht="15.6" x14ac:dyDescent="0.3">
      <c r="C59808" s="227"/>
    </row>
    <row r="59809" spans="3:3" ht="15.6" x14ac:dyDescent="0.3">
      <c r="C59809" s="227"/>
    </row>
    <row r="59810" spans="3:3" ht="15.6" x14ac:dyDescent="0.3">
      <c r="C59810" s="227"/>
    </row>
    <row r="59811" spans="3:3" ht="15.6" x14ac:dyDescent="0.3">
      <c r="C59811" s="227"/>
    </row>
    <row r="59812" spans="3:3" ht="15.6" x14ac:dyDescent="0.3">
      <c r="C59812" s="227"/>
    </row>
    <row r="59813" spans="3:3" ht="15.6" x14ac:dyDescent="0.3">
      <c r="C59813" s="227"/>
    </row>
    <row r="59814" spans="3:3" ht="15.6" x14ac:dyDescent="0.3">
      <c r="C59814" s="227"/>
    </row>
    <row r="59815" spans="3:3" ht="15.6" x14ac:dyDescent="0.3">
      <c r="C59815" s="227"/>
    </row>
    <row r="59816" spans="3:3" ht="15.6" x14ac:dyDescent="0.3">
      <c r="C59816" s="227"/>
    </row>
    <row r="59817" spans="3:3" ht="15.6" x14ac:dyDescent="0.3">
      <c r="C59817" s="227"/>
    </row>
    <row r="59818" spans="3:3" ht="15.6" x14ac:dyDescent="0.3">
      <c r="C59818" s="227"/>
    </row>
    <row r="59819" spans="3:3" ht="15.6" x14ac:dyDescent="0.3">
      <c r="C59819" s="227"/>
    </row>
    <row r="59820" spans="3:3" ht="15.6" x14ac:dyDescent="0.3">
      <c r="C59820" s="227"/>
    </row>
    <row r="59821" spans="3:3" ht="15.6" x14ac:dyDescent="0.3">
      <c r="C59821" s="227"/>
    </row>
    <row r="59822" spans="3:3" ht="15.6" x14ac:dyDescent="0.3">
      <c r="C59822" s="227"/>
    </row>
    <row r="59823" spans="3:3" ht="15.6" x14ac:dyDescent="0.3">
      <c r="C59823" s="227"/>
    </row>
    <row r="59824" spans="3:3" ht="15.6" x14ac:dyDescent="0.3">
      <c r="C59824" s="227"/>
    </row>
    <row r="59825" spans="3:3" ht="15.6" x14ac:dyDescent="0.3">
      <c r="C59825" s="227"/>
    </row>
    <row r="59826" spans="3:3" ht="15.6" x14ac:dyDescent="0.3">
      <c r="C59826" s="227"/>
    </row>
    <row r="59827" spans="3:3" ht="15.6" x14ac:dyDescent="0.3">
      <c r="C59827" s="227"/>
    </row>
    <row r="59828" spans="3:3" ht="15.6" x14ac:dyDescent="0.3">
      <c r="C59828" s="227"/>
    </row>
    <row r="59829" spans="3:3" ht="15.6" x14ac:dyDescent="0.3">
      <c r="C59829" s="227"/>
    </row>
    <row r="59830" spans="3:3" ht="15.6" x14ac:dyDescent="0.3">
      <c r="C59830" s="227"/>
    </row>
    <row r="59831" spans="3:3" ht="15.6" x14ac:dyDescent="0.3">
      <c r="C59831" s="227"/>
    </row>
    <row r="59832" spans="3:3" ht="15.6" x14ac:dyDescent="0.3">
      <c r="C59832" s="227"/>
    </row>
    <row r="59833" spans="3:3" ht="15.6" x14ac:dyDescent="0.3">
      <c r="C59833" s="227"/>
    </row>
    <row r="59834" spans="3:3" ht="15.6" x14ac:dyDescent="0.3">
      <c r="C59834" s="227"/>
    </row>
    <row r="59835" spans="3:3" ht="15.6" x14ac:dyDescent="0.3">
      <c r="C59835" s="227"/>
    </row>
    <row r="59836" spans="3:3" ht="15.6" x14ac:dyDescent="0.3">
      <c r="C59836" s="227"/>
    </row>
    <row r="59837" spans="3:3" ht="15.6" x14ac:dyDescent="0.3">
      <c r="C59837" s="227"/>
    </row>
    <row r="59838" spans="3:3" ht="15.6" x14ac:dyDescent="0.3">
      <c r="C59838" s="227"/>
    </row>
    <row r="59839" spans="3:3" ht="15.6" x14ac:dyDescent="0.3">
      <c r="C59839" s="227"/>
    </row>
    <row r="59840" spans="3:3" ht="15.6" x14ac:dyDescent="0.3">
      <c r="C59840" s="227"/>
    </row>
    <row r="59841" spans="3:3" ht="15.6" x14ac:dyDescent="0.3">
      <c r="C59841" s="227"/>
    </row>
    <row r="59842" spans="3:3" ht="15.6" x14ac:dyDescent="0.3">
      <c r="C59842" s="227"/>
    </row>
    <row r="59843" spans="3:3" ht="15.6" x14ac:dyDescent="0.3">
      <c r="C59843" s="227"/>
    </row>
    <row r="59844" spans="3:3" ht="15.6" x14ac:dyDescent="0.3">
      <c r="C59844" s="227"/>
    </row>
    <row r="59845" spans="3:3" ht="15.6" x14ac:dyDescent="0.3">
      <c r="C59845" s="227"/>
    </row>
    <row r="59846" spans="3:3" ht="15.6" x14ac:dyDescent="0.3">
      <c r="C59846" s="227"/>
    </row>
    <row r="59847" spans="3:3" ht="15.6" x14ac:dyDescent="0.3">
      <c r="C59847" s="227"/>
    </row>
    <row r="59848" spans="3:3" ht="15.6" x14ac:dyDescent="0.3">
      <c r="C59848" s="227"/>
    </row>
    <row r="59849" spans="3:3" ht="15.6" x14ac:dyDescent="0.3">
      <c r="C59849" s="227"/>
    </row>
    <row r="59850" spans="3:3" ht="15.6" x14ac:dyDescent="0.3">
      <c r="C59850" s="227"/>
    </row>
    <row r="59851" spans="3:3" ht="15.6" x14ac:dyDescent="0.3">
      <c r="C59851" s="227"/>
    </row>
    <row r="59852" spans="3:3" ht="15.6" x14ac:dyDescent="0.3">
      <c r="C59852" s="227"/>
    </row>
    <row r="59853" spans="3:3" ht="15.6" x14ac:dyDescent="0.3">
      <c r="C59853" s="227"/>
    </row>
    <row r="59854" spans="3:3" ht="15.6" x14ac:dyDescent="0.3">
      <c r="C59854" s="227"/>
    </row>
    <row r="59855" spans="3:3" ht="15.6" x14ac:dyDescent="0.3">
      <c r="C59855" s="227"/>
    </row>
    <row r="59856" spans="3:3" ht="15.6" x14ac:dyDescent="0.3">
      <c r="C59856" s="227"/>
    </row>
    <row r="59857" spans="3:3" ht="15.6" x14ac:dyDescent="0.3">
      <c r="C59857" s="227"/>
    </row>
    <row r="59858" spans="3:3" ht="15.6" x14ac:dyDescent="0.3">
      <c r="C59858" s="227"/>
    </row>
    <row r="59859" spans="3:3" ht="15.6" x14ac:dyDescent="0.3">
      <c r="C59859" s="227"/>
    </row>
    <row r="59860" spans="3:3" ht="15.6" x14ac:dyDescent="0.3">
      <c r="C59860" s="227"/>
    </row>
    <row r="59861" spans="3:3" ht="15.6" x14ac:dyDescent="0.3">
      <c r="C59861" s="227"/>
    </row>
    <row r="59862" spans="3:3" ht="15.6" x14ac:dyDescent="0.3">
      <c r="C59862" s="227"/>
    </row>
    <row r="59863" spans="3:3" ht="15.6" x14ac:dyDescent="0.3">
      <c r="C59863" s="227"/>
    </row>
    <row r="59864" spans="3:3" ht="15.6" x14ac:dyDescent="0.3">
      <c r="C59864" s="227"/>
    </row>
    <row r="59865" spans="3:3" ht="15.6" x14ac:dyDescent="0.3">
      <c r="C59865" s="227"/>
    </row>
    <row r="59866" spans="3:3" ht="15.6" x14ac:dyDescent="0.3">
      <c r="C59866" s="227"/>
    </row>
    <row r="59867" spans="3:3" ht="15.6" x14ac:dyDescent="0.3">
      <c r="C59867" s="227"/>
    </row>
    <row r="59868" spans="3:3" ht="15.6" x14ac:dyDescent="0.3">
      <c r="C59868" s="227"/>
    </row>
    <row r="59869" spans="3:3" ht="15.6" x14ac:dyDescent="0.3">
      <c r="C59869" s="227"/>
    </row>
    <row r="59870" spans="3:3" ht="15.6" x14ac:dyDescent="0.3">
      <c r="C59870" s="227"/>
    </row>
    <row r="59871" spans="3:3" ht="15.6" x14ac:dyDescent="0.3">
      <c r="C59871" s="227"/>
    </row>
    <row r="59872" spans="3:3" ht="15.6" x14ac:dyDescent="0.3">
      <c r="C59872" s="227"/>
    </row>
    <row r="59873" spans="3:3" ht="15.6" x14ac:dyDescent="0.3">
      <c r="C59873" s="227"/>
    </row>
    <row r="59874" spans="3:3" ht="15.6" x14ac:dyDescent="0.3">
      <c r="C59874" s="227"/>
    </row>
    <row r="59875" spans="3:3" ht="15.6" x14ac:dyDescent="0.3">
      <c r="C59875" s="227"/>
    </row>
    <row r="59876" spans="3:3" ht="15.6" x14ac:dyDescent="0.3">
      <c r="C59876" s="227"/>
    </row>
    <row r="59877" spans="3:3" ht="15.6" x14ac:dyDescent="0.3">
      <c r="C59877" s="227"/>
    </row>
    <row r="59878" spans="3:3" ht="15.6" x14ac:dyDescent="0.3">
      <c r="C59878" s="227"/>
    </row>
    <row r="59879" spans="3:3" ht="15.6" x14ac:dyDescent="0.3">
      <c r="C59879" s="227"/>
    </row>
    <row r="59880" spans="3:3" ht="15.6" x14ac:dyDescent="0.3">
      <c r="C59880" s="227"/>
    </row>
    <row r="59881" spans="3:3" ht="15.6" x14ac:dyDescent="0.3">
      <c r="C59881" s="227"/>
    </row>
    <row r="59882" spans="3:3" ht="15.6" x14ac:dyDescent="0.3">
      <c r="C59882" s="227"/>
    </row>
    <row r="59883" spans="3:3" ht="15.6" x14ac:dyDescent="0.3">
      <c r="C59883" s="227"/>
    </row>
    <row r="59884" spans="3:3" ht="15.6" x14ac:dyDescent="0.3">
      <c r="C59884" s="227"/>
    </row>
    <row r="59885" spans="3:3" ht="15.6" x14ac:dyDescent="0.3">
      <c r="C59885" s="227"/>
    </row>
    <row r="59886" spans="3:3" ht="15.6" x14ac:dyDescent="0.3">
      <c r="C59886" s="227"/>
    </row>
    <row r="59887" spans="3:3" ht="15.6" x14ac:dyDescent="0.3">
      <c r="C59887" s="227"/>
    </row>
    <row r="59888" spans="3:3" ht="15.6" x14ac:dyDescent="0.3">
      <c r="C59888" s="227"/>
    </row>
    <row r="59889" spans="3:3" ht="15.6" x14ac:dyDescent="0.3">
      <c r="C59889" s="227"/>
    </row>
    <row r="59890" spans="3:3" ht="15.6" x14ac:dyDescent="0.3">
      <c r="C59890" s="227"/>
    </row>
    <row r="59891" spans="3:3" ht="15.6" x14ac:dyDescent="0.3">
      <c r="C59891" s="227"/>
    </row>
    <row r="59892" spans="3:3" ht="15.6" x14ac:dyDescent="0.3">
      <c r="C59892" s="227"/>
    </row>
    <row r="59893" spans="3:3" ht="15.6" x14ac:dyDescent="0.3">
      <c r="C59893" s="227"/>
    </row>
    <row r="59894" spans="3:3" ht="15.6" x14ac:dyDescent="0.3">
      <c r="C59894" s="227"/>
    </row>
    <row r="59895" spans="3:3" ht="15.6" x14ac:dyDescent="0.3">
      <c r="C59895" s="227"/>
    </row>
    <row r="59896" spans="3:3" ht="15.6" x14ac:dyDescent="0.3">
      <c r="C59896" s="227"/>
    </row>
    <row r="59897" spans="3:3" ht="15.6" x14ac:dyDescent="0.3">
      <c r="C59897" s="227"/>
    </row>
    <row r="59898" spans="3:3" ht="15.6" x14ac:dyDescent="0.3">
      <c r="C59898" s="227"/>
    </row>
    <row r="59899" spans="3:3" ht="15.6" x14ac:dyDescent="0.3">
      <c r="C59899" s="227"/>
    </row>
    <row r="59900" spans="3:3" ht="15.6" x14ac:dyDescent="0.3">
      <c r="C59900" s="227"/>
    </row>
    <row r="59901" spans="3:3" ht="15.6" x14ac:dyDescent="0.3">
      <c r="C59901" s="227"/>
    </row>
    <row r="59902" spans="3:3" ht="15.6" x14ac:dyDescent="0.3">
      <c r="C59902" s="227"/>
    </row>
    <row r="59903" spans="3:3" ht="15.6" x14ac:dyDescent="0.3">
      <c r="C59903" s="227"/>
    </row>
    <row r="59904" spans="3:3" ht="15.6" x14ac:dyDescent="0.3">
      <c r="C59904" s="227"/>
    </row>
    <row r="59905" spans="3:3" ht="15.6" x14ac:dyDescent="0.3">
      <c r="C59905" s="227"/>
    </row>
    <row r="59906" spans="3:3" ht="15.6" x14ac:dyDescent="0.3">
      <c r="C59906" s="227"/>
    </row>
    <row r="59907" spans="3:3" ht="15.6" x14ac:dyDescent="0.3">
      <c r="C59907" s="227"/>
    </row>
    <row r="59908" spans="3:3" ht="15.6" x14ac:dyDescent="0.3">
      <c r="C59908" s="227"/>
    </row>
    <row r="59909" spans="3:3" ht="15.6" x14ac:dyDescent="0.3">
      <c r="C59909" s="227"/>
    </row>
    <row r="59910" spans="3:3" ht="15.6" x14ac:dyDescent="0.3">
      <c r="C59910" s="227"/>
    </row>
    <row r="59911" spans="3:3" ht="15.6" x14ac:dyDescent="0.3">
      <c r="C59911" s="227"/>
    </row>
    <row r="59912" spans="3:3" ht="15.6" x14ac:dyDescent="0.3">
      <c r="C59912" s="227"/>
    </row>
    <row r="59913" spans="3:3" ht="15.6" x14ac:dyDescent="0.3">
      <c r="C59913" s="227"/>
    </row>
    <row r="59914" spans="3:3" ht="15.6" x14ac:dyDescent="0.3">
      <c r="C59914" s="227"/>
    </row>
    <row r="59915" spans="3:3" ht="15.6" x14ac:dyDescent="0.3">
      <c r="C59915" s="227"/>
    </row>
    <row r="59916" spans="3:3" ht="15.6" x14ac:dyDescent="0.3">
      <c r="C59916" s="227"/>
    </row>
    <row r="59917" spans="3:3" ht="15.6" x14ac:dyDescent="0.3">
      <c r="C59917" s="227"/>
    </row>
    <row r="59918" spans="3:3" ht="15.6" x14ac:dyDescent="0.3">
      <c r="C59918" s="227"/>
    </row>
    <row r="59919" spans="3:3" ht="15.6" x14ac:dyDescent="0.3">
      <c r="C59919" s="227"/>
    </row>
    <row r="59920" spans="3:3" ht="15.6" x14ac:dyDescent="0.3">
      <c r="C59920" s="227"/>
    </row>
    <row r="59921" spans="3:3" ht="15.6" x14ac:dyDescent="0.3">
      <c r="C59921" s="227"/>
    </row>
    <row r="59922" spans="3:3" ht="15.6" x14ac:dyDescent="0.3">
      <c r="C59922" s="227"/>
    </row>
    <row r="59923" spans="3:3" ht="15.6" x14ac:dyDescent="0.3">
      <c r="C59923" s="227"/>
    </row>
    <row r="59924" spans="3:3" ht="15.6" x14ac:dyDescent="0.3">
      <c r="C59924" s="227"/>
    </row>
    <row r="59925" spans="3:3" ht="15.6" x14ac:dyDescent="0.3">
      <c r="C59925" s="227"/>
    </row>
    <row r="59926" spans="3:3" ht="15.6" x14ac:dyDescent="0.3">
      <c r="C59926" s="227"/>
    </row>
    <row r="59927" spans="3:3" ht="15.6" x14ac:dyDescent="0.3">
      <c r="C59927" s="227"/>
    </row>
    <row r="59928" spans="3:3" ht="15.6" x14ac:dyDescent="0.3">
      <c r="C59928" s="227"/>
    </row>
    <row r="59929" spans="3:3" ht="15.6" x14ac:dyDescent="0.3">
      <c r="C59929" s="227"/>
    </row>
    <row r="59930" spans="3:3" ht="15.6" x14ac:dyDescent="0.3">
      <c r="C59930" s="227"/>
    </row>
    <row r="59931" spans="3:3" ht="15.6" x14ac:dyDescent="0.3">
      <c r="C59931" s="227"/>
    </row>
    <row r="59932" spans="3:3" ht="15.6" x14ac:dyDescent="0.3">
      <c r="C59932" s="227"/>
    </row>
    <row r="59933" spans="3:3" ht="15.6" x14ac:dyDescent="0.3">
      <c r="C59933" s="227"/>
    </row>
    <row r="59934" spans="3:3" ht="15.6" x14ac:dyDescent="0.3">
      <c r="C59934" s="227"/>
    </row>
    <row r="59935" spans="3:3" ht="15.6" x14ac:dyDescent="0.3">
      <c r="C59935" s="227"/>
    </row>
    <row r="59936" spans="3:3" ht="15.6" x14ac:dyDescent="0.3">
      <c r="C59936" s="227"/>
    </row>
    <row r="59937" spans="3:3" ht="15.6" x14ac:dyDescent="0.3">
      <c r="C59937" s="227"/>
    </row>
    <row r="59938" spans="3:3" ht="15.6" x14ac:dyDescent="0.3">
      <c r="C59938" s="227"/>
    </row>
    <row r="59939" spans="3:3" ht="15.6" x14ac:dyDescent="0.3">
      <c r="C59939" s="227"/>
    </row>
    <row r="59940" spans="3:3" ht="15.6" x14ac:dyDescent="0.3">
      <c r="C59940" s="227"/>
    </row>
    <row r="59941" spans="3:3" ht="15.6" x14ac:dyDescent="0.3">
      <c r="C59941" s="227"/>
    </row>
    <row r="59942" spans="3:3" ht="15.6" x14ac:dyDescent="0.3">
      <c r="C59942" s="227"/>
    </row>
    <row r="59943" spans="3:3" ht="15.6" x14ac:dyDescent="0.3">
      <c r="C59943" s="227"/>
    </row>
    <row r="59944" spans="3:3" ht="15.6" x14ac:dyDescent="0.3">
      <c r="C59944" s="227"/>
    </row>
    <row r="59945" spans="3:3" ht="15.6" x14ac:dyDescent="0.3">
      <c r="C59945" s="227"/>
    </row>
    <row r="59946" spans="3:3" ht="15.6" x14ac:dyDescent="0.3">
      <c r="C59946" s="227"/>
    </row>
    <row r="59947" spans="3:3" ht="15.6" x14ac:dyDescent="0.3">
      <c r="C59947" s="227"/>
    </row>
    <row r="59948" spans="3:3" ht="15.6" x14ac:dyDescent="0.3">
      <c r="C59948" s="227"/>
    </row>
    <row r="59949" spans="3:3" ht="15.6" x14ac:dyDescent="0.3">
      <c r="C59949" s="227"/>
    </row>
    <row r="59950" spans="3:3" ht="15.6" x14ac:dyDescent="0.3">
      <c r="C59950" s="227"/>
    </row>
    <row r="59951" spans="3:3" ht="15.6" x14ac:dyDescent="0.3">
      <c r="C59951" s="227"/>
    </row>
    <row r="59952" spans="3:3" ht="15.6" x14ac:dyDescent="0.3">
      <c r="C59952" s="227"/>
    </row>
    <row r="59953" spans="3:3" ht="15.6" x14ac:dyDescent="0.3">
      <c r="C59953" s="227"/>
    </row>
    <row r="59954" spans="3:3" ht="15.6" x14ac:dyDescent="0.3">
      <c r="C59954" s="227"/>
    </row>
    <row r="59955" spans="3:3" ht="15.6" x14ac:dyDescent="0.3">
      <c r="C59955" s="227"/>
    </row>
    <row r="59956" spans="3:3" ht="15.6" x14ac:dyDescent="0.3">
      <c r="C59956" s="227"/>
    </row>
    <row r="59957" spans="3:3" ht="15.6" x14ac:dyDescent="0.3">
      <c r="C59957" s="227"/>
    </row>
    <row r="59958" spans="3:3" ht="15.6" x14ac:dyDescent="0.3">
      <c r="C59958" s="227"/>
    </row>
    <row r="59959" spans="3:3" ht="15.6" x14ac:dyDescent="0.3">
      <c r="C59959" s="227"/>
    </row>
    <row r="59960" spans="3:3" ht="15.6" x14ac:dyDescent="0.3">
      <c r="C59960" s="227"/>
    </row>
    <row r="59961" spans="3:3" ht="15.6" x14ac:dyDescent="0.3">
      <c r="C59961" s="227"/>
    </row>
    <row r="59962" spans="3:3" ht="15.6" x14ac:dyDescent="0.3">
      <c r="C59962" s="227"/>
    </row>
    <row r="59963" spans="3:3" ht="15.6" x14ac:dyDescent="0.3">
      <c r="C59963" s="227"/>
    </row>
    <row r="59964" spans="3:3" ht="15.6" x14ac:dyDescent="0.3">
      <c r="C59964" s="227"/>
    </row>
    <row r="59965" spans="3:3" ht="15.6" x14ac:dyDescent="0.3">
      <c r="C59965" s="227"/>
    </row>
    <row r="59966" spans="3:3" ht="15.6" x14ac:dyDescent="0.3">
      <c r="C59966" s="227"/>
    </row>
    <row r="59967" spans="3:3" ht="15.6" x14ac:dyDescent="0.3">
      <c r="C59967" s="227"/>
    </row>
    <row r="59968" spans="3:3" ht="15.6" x14ac:dyDescent="0.3">
      <c r="C59968" s="227"/>
    </row>
    <row r="59969" spans="3:3" ht="15.6" x14ac:dyDescent="0.3">
      <c r="C59969" s="227"/>
    </row>
    <row r="59970" spans="3:3" ht="15.6" x14ac:dyDescent="0.3">
      <c r="C59970" s="227"/>
    </row>
    <row r="59971" spans="3:3" ht="15.6" x14ac:dyDescent="0.3">
      <c r="C59971" s="227"/>
    </row>
    <row r="59972" spans="3:3" ht="15.6" x14ac:dyDescent="0.3">
      <c r="C59972" s="227"/>
    </row>
    <row r="59973" spans="3:3" ht="15.6" x14ac:dyDescent="0.3">
      <c r="C59973" s="227"/>
    </row>
    <row r="59974" spans="3:3" ht="15.6" x14ac:dyDescent="0.3">
      <c r="C59974" s="227"/>
    </row>
    <row r="59975" spans="3:3" ht="15.6" x14ac:dyDescent="0.3">
      <c r="C59975" s="227"/>
    </row>
    <row r="59976" spans="3:3" ht="15.6" x14ac:dyDescent="0.3">
      <c r="C59976" s="227"/>
    </row>
    <row r="59977" spans="3:3" ht="15.6" x14ac:dyDescent="0.3">
      <c r="C59977" s="227"/>
    </row>
    <row r="59978" spans="3:3" ht="15.6" x14ac:dyDescent="0.3">
      <c r="C59978" s="227"/>
    </row>
    <row r="59979" spans="3:3" ht="15.6" x14ac:dyDescent="0.3">
      <c r="C59979" s="227"/>
    </row>
    <row r="59980" spans="3:3" ht="15.6" x14ac:dyDescent="0.3">
      <c r="C59980" s="227"/>
    </row>
    <row r="59981" spans="3:3" ht="15.6" x14ac:dyDescent="0.3">
      <c r="C59981" s="227"/>
    </row>
    <row r="59982" spans="3:3" ht="15.6" x14ac:dyDescent="0.3">
      <c r="C59982" s="227"/>
    </row>
    <row r="59983" spans="3:3" ht="15.6" x14ac:dyDescent="0.3">
      <c r="C59983" s="227"/>
    </row>
    <row r="59984" spans="3:3" ht="15.6" x14ac:dyDescent="0.3">
      <c r="C59984" s="227"/>
    </row>
    <row r="59985" spans="3:3" ht="15.6" x14ac:dyDescent="0.3">
      <c r="C59985" s="227"/>
    </row>
    <row r="59986" spans="3:3" ht="15.6" x14ac:dyDescent="0.3">
      <c r="C59986" s="227"/>
    </row>
    <row r="59987" spans="3:3" ht="15.6" x14ac:dyDescent="0.3">
      <c r="C59987" s="227"/>
    </row>
    <row r="59988" spans="3:3" ht="15.6" x14ac:dyDescent="0.3">
      <c r="C59988" s="227"/>
    </row>
    <row r="59989" spans="3:3" ht="15.6" x14ac:dyDescent="0.3">
      <c r="C59989" s="227"/>
    </row>
    <row r="59990" spans="3:3" ht="15.6" x14ac:dyDescent="0.3">
      <c r="C59990" s="227"/>
    </row>
    <row r="59991" spans="3:3" ht="15.6" x14ac:dyDescent="0.3">
      <c r="C59991" s="227"/>
    </row>
    <row r="59992" spans="3:3" ht="15.6" x14ac:dyDescent="0.3">
      <c r="C59992" s="227"/>
    </row>
    <row r="59993" spans="3:3" ht="15.6" x14ac:dyDescent="0.3">
      <c r="C59993" s="227"/>
    </row>
    <row r="59994" spans="3:3" ht="15.6" x14ac:dyDescent="0.3">
      <c r="C59994" s="227"/>
    </row>
    <row r="59995" spans="3:3" ht="15.6" x14ac:dyDescent="0.3">
      <c r="C59995" s="227"/>
    </row>
    <row r="59996" spans="3:3" ht="15.6" x14ac:dyDescent="0.3">
      <c r="C59996" s="227"/>
    </row>
    <row r="59997" spans="3:3" ht="15.6" x14ac:dyDescent="0.3">
      <c r="C59997" s="227"/>
    </row>
    <row r="59998" spans="3:3" ht="15.6" x14ac:dyDescent="0.3">
      <c r="C59998" s="227"/>
    </row>
    <row r="59999" spans="3:3" ht="15.6" x14ac:dyDescent="0.3">
      <c r="C59999" s="227"/>
    </row>
    <row r="60000" spans="3:3" ht="15.6" x14ac:dyDescent="0.3">
      <c r="C60000" s="227"/>
    </row>
    <row r="60001" spans="3:3" ht="15.6" x14ac:dyDescent="0.3">
      <c r="C60001" s="227"/>
    </row>
    <row r="60002" spans="3:3" ht="15.6" x14ac:dyDescent="0.3">
      <c r="C60002" s="227"/>
    </row>
    <row r="60003" spans="3:3" ht="15.6" x14ac:dyDescent="0.3">
      <c r="C60003" s="227"/>
    </row>
    <row r="60004" spans="3:3" ht="15.6" x14ac:dyDescent="0.3">
      <c r="C60004" s="227"/>
    </row>
    <row r="60005" spans="3:3" ht="15.6" x14ac:dyDescent="0.3">
      <c r="C60005" s="227"/>
    </row>
    <row r="60006" spans="3:3" ht="15.6" x14ac:dyDescent="0.3">
      <c r="C60006" s="227"/>
    </row>
    <row r="60007" spans="3:3" ht="15.6" x14ac:dyDescent="0.3">
      <c r="C60007" s="227"/>
    </row>
    <row r="60008" spans="3:3" ht="15.6" x14ac:dyDescent="0.3">
      <c r="C60008" s="227"/>
    </row>
    <row r="60009" spans="3:3" ht="15.6" x14ac:dyDescent="0.3">
      <c r="C60009" s="227"/>
    </row>
    <row r="60010" spans="3:3" ht="15.6" x14ac:dyDescent="0.3">
      <c r="C60010" s="227"/>
    </row>
    <row r="60011" spans="3:3" ht="15.6" x14ac:dyDescent="0.3">
      <c r="C60011" s="227"/>
    </row>
    <row r="60012" spans="3:3" ht="15.6" x14ac:dyDescent="0.3">
      <c r="C60012" s="227"/>
    </row>
    <row r="60013" spans="3:3" ht="15.6" x14ac:dyDescent="0.3">
      <c r="C60013" s="227"/>
    </row>
    <row r="60014" spans="3:3" ht="15.6" x14ac:dyDescent="0.3">
      <c r="C60014" s="227"/>
    </row>
    <row r="60015" spans="3:3" ht="15.6" x14ac:dyDescent="0.3">
      <c r="C60015" s="227"/>
    </row>
    <row r="60016" spans="3:3" ht="15.6" x14ac:dyDescent="0.3">
      <c r="C60016" s="227"/>
    </row>
    <row r="60017" spans="3:3" ht="15.6" x14ac:dyDescent="0.3">
      <c r="C60017" s="227"/>
    </row>
    <row r="60018" spans="3:3" ht="15.6" x14ac:dyDescent="0.3">
      <c r="C60018" s="227"/>
    </row>
    <row r="60019" spans="3:3" ht="15.6" x14ac:dyDescent="0.3">
      <c r="C60019" s="227"/>
    </row>
    <row r="60020" spans="3:3" ht="15.6" x14ac:dyDescent="0.3">
      <c r="C60020" s="227"/>
    </row>
    <row r="60021" spans="3:3" ht="15.6" x14ac:dyDescent="0.3">
      <c r="C60021" s="227"/>
    </row>
    <row r="60022" spans="3:3" ht="15.6" x14ac:dyDescent="0.3">
      <c r="C60022" s="227"/>
    </row>
    <row r="60023" spans="3:3" ht="15.6" x14ac:dyDescent="0.3">
      <c r="C60023" s="227"/>
    </row>
    <row r="60024" spans="3:3" ht="15.6" x14ac:dyDescent="0.3">
      <c r="C60024" s="227"/>
    </row>
    <row r="60025" spans="3:3" ht="15.6" x14ac:dyDescent="0.3">
      <c r="C60025" s="227"/>
    </row>
    <row r="60026" spans="3:3" ht="15.6" x14ac:dyDescent="0.3">
      <c r="C60026" s="227"/>
    </row>
    <row r="60027" spans="3:3" ht="15.6" x14ac:dyDescent="0.3">
      <c r="C60027" s="227"/>
    </row>
    <row r="60028" spans="3:3" ht="15.6" x14ac:dyDescent="0.3">
      <c r="C60028" s="227"/>
    </row>
    <row r="60029" spans="3:3" ht="15.6" x14ac:dyDescent="0.3">
      <c r="C60029" s="227"/>
    </row>
    <row r="60030" spans="3:3" ht="15.6" x14ac:dyDescent="0.3">
      <c r="C60030" s="227"/>
    </row>
    <row r="60031" spans="3:3" ht="15.6" x14ac:dyDescent="0.3">
      <c r="C60031" s="227"/>
    </row>
    <row r="60032" spans="3:3" ht="15.6" x14ac:dyDescent="0.3">
      <c r="C60032" s="227"/>
    </row>
    <row r="60033" spans="3:3" ht="15.6" x14ac:dyDescent="0.3">
      <c r="C60033" s="227"/>
    </row>
    <row r="60034" spans="3:3" ht="15.6" x14ac:dyDescent="0.3">
      <c r="C60034" s="227"/>
    </row>
    <row r="60035" spans="3:3" ht="15.6" x14ac:dyDescent="0.3">
      <c r="C60035" s="227"/>
    </row>
    <row r="60036" spans="3:3" ht="15.6" x14ac:dyDescent="0.3">
      <c r="C60036" s="227"/>
    </row>
    <row r="60037" spans="3:3" ht="15.6" x14ac:dyDescent="0.3">
      <c r="C60037" s="227"/>
    </row>
    <row r="60038" spans="3:3" ht="15.6" x14ac:dyDescent="0.3">
      <c r="C60038" s="227"/>
    </row>
    <row r="60039" spans="3:3" ht="15.6" x14ac:dyDescent="0.3">
      <c r="C60039" s="227"/>
    </row>
    <row r="60040" spans="3:3" ht="15.6" x14ac:dyDescent="0.3">
      <c r="C60040" s="227"/>
    </row>
    <row r="60041" spans="3:3" ht="15.6" x14ac:dyDescent="0.3">
      <c r="C60041" s="227"/>
    </row>
    <row r="60042" spans="3:3" ht="15.6" x14ac:dyDescent="0.3">
      <c r="C60042" s="227"/>
    </row>
    <row r="60043" spans="3:3" ht="15.6" x14ac:dyDescent="0.3">
      <c r="C60043" s="227"/>
    </row>
    <row r="60044" spans="3:3" ht="15.6" x14ac:dyDescent="0.3">
      <c r="C60044" s="227"/>
    </row>
    <row r="60045" spans="3:3" ht="15.6" x14ac:dyDescent="0.3">
      <c r="C60045" s="227"/>
    </row>
    <row r="60046" spans="3:3" ht="15.6" x14ac:dyDescent="0.3">
      <c r="C60046" s="227"/>
    </row>
    <row r="60047" spans="3:3" ht="15.6" x14ac:dyDescent="0.3">
      <c r="C60047" s="227"/>
    </row>
    <row r="60048" spans="3:3" ht="15.6" x14ac:dyDescent="0.3">
      <c r="C60048" s="227"/>
    </row>
    <row r="60049" spans="3:3" ht="15.6" x14ac:dyDescent="0.3">
      <c r="C60049" s="227"/>
    </row>
    <row r="60050" spans="3:3" ht="15.6" x14ac:dyDescent="0.3">
      <c r="C60050" s="227"/>
    </row>
    <row r="60051" spans="3:3" ht="15.6" x14ac:dyDescent="0.3">
      <c r="C60051" s="227"/>
    </row>
    <row r="60052" spans="3:3" ht="15.6" x14ac:dyDescent="0.3">
      <c r="C60052" s="227"/>
    </row>
    <row r="60053" spans="3:3" ht="15.6" x14ac:dyDescent="0.3">
      <c r="C60053" s="227"/>
    </row>
    <row r="60054" spans="3:3" ht="15.6" x14ac:dyDescent="0.3">
      <c r="C60054" s="227"/>
    </row>
    <row r="60055" spans="3:3" ht="15.6" x14ac:dyDescent="0.3">
      <c r="C60055" s="227"/>
    </row>
    <row r="60056" spans="3:3" ht="15.6" x14ac:dyDescent="0.3">
      <c r="C60056" s="227"/>
    </row>
    <row r="60057" spans="3:3" ht="15.6" x14ac:dyDescent="0.3">
      <c r="C60057" s="227"/>
    </row>
    <row r="60058" spans="3:3" ht="15.6" x14ac:dyDescent="0.3">
      <c r="C60058" s="227"/>
    </row>
    <row r="60059" spans="3:3" ht="15.6" x14ac:dyDescent="0.3">
      <c r="C60059" s="227"/>
    </row>
    <row r="60060" spans="3:3" ht="15.6" x14ac:dyDescent="0.3">
      <c r="C60060" s="227"/>
    </row>
    <row r="60061" spans="3:3" ht="15.6" x14ac:dyDescent="0.3">
      <c r="C60061" s="227"/>
    </row>
    <row r="60062" spans="3:3" ht="15.6" x14ac:dyDescent="0.3">
      <c r="C60062" s="227"/>
    </row>
    <row r="60063" spans="3:3" ht="15.6" x14ac:dyDescent="0.3">
      <c r="C60063" s="227"/>
    </row>
    <row r="60064" spans="3:3" ht="15.6" x14ac:dyDescent="0.3">
      <c r="C60064" s="227"/>
    </row>
    <row r="60065" spans="3:3" ht="15.6" x14ac:dyDescent="0.3">
      <c r="C60065" s="227"/>
    </row>
    <row r="60066" spans="3:3" ht="15.6" x14ac:dyDescent="0.3">
      <c r="C60066" s="227"/>
    </row>
    <row r="60067" spans="3:3" ht="15.6" x14ac:dyDescent="0.3">
      <c r="C60067" s="227"/>
    </row>
    <row r="60068" spans="3:3" ht="15.6" x14ac:dyDescent="0.3">
      <c r="C60068" s="227"/>
    </row>
    <row r="60069" spans="3:3" ht="15.6" x14ac:dyDescent="0.3">
      <c r="C60069" s="227"/>
    </row>
    <row r="60070" spans="3:3" ht="15.6" x14ac:dyDescent="0.3">
      <c r="C60070" s="227"/>
    </row>
    <row r="60071" spans="3:3" ht="15.6" x14ac:dyDescent="0.3">
      <c r="C60071" s="227"/>
    </row>
    <row r="60072" spans="3:3" ht="15.6" x14ac:dyDescent="0.3">
      <c r="C60072" s="227"/>
    </row>
    <row r="60073" spans="3:3" ht="15.6" x14ac:dyDescent="0.3">
      <c r="C60073" s="227"/>
    </row>
    <row r="60074" spans="3:3" ht="15.6" x14ac:dyDescent="0.3">
      <c r="C60074" s="227"/>
    </row>
    <row r="60075" spans="3:3" ht="15.6" x14ac:dyDescent="0.3">
      <c r="C60075" s="227"/>
    </row>
    <row r="60076" spans="3:3" ht="15.6" x14ac:dyDescent="0.3">
      <c r="C60076" s="227"/>
    </row>
    <row r="60077" spans="3:3" ht="15.6" x14ac:dyDescent="0.3">
      <c r="C60077" s="227"/>
    </row>
    <row r="60078" spans="3:3" ht="15.6" x14ac:dyDescent="0.3">
      <c r="C60078" s="227"/>
    </row>
    <row r="60079" spans="3:3" ht="15.6" x14ac:dyDescent="0.3">
      <c r="C60079" s="227"/>
    </row>
    <row r="60080" spans="3:3" ht="15.6" x14ac:dyDescent="0.3">
      <c r="C60080" s="227"/>
    </row>
    <row r="60081" spans="3:3" ht="15.6" x14ac:dyDescent="0.3">
      <c r="C60081" s="227"/>
    </row>
    <row r="60082" spans="3:3" ht="15.6" x14ac:dyDescent="0.3">
      <c r="C60082" s="227"/>
    </row>
    <row r="60083" spans="3:3" ht="15.6" x14ac:dyDescent="0.3">
      <c r="C60083" s="227"/>
    </row>
    <row r="60084" spans="3:3" ht="15.6" x14ac:dyDescent="0.3">
      <c r="C60084" s="227"/>
    </row>
    <row r="60085" spans="3:3" ht="15.6" x14ac:dyDescent="0.3">
      <c r="C60085" s="227"/>
    </row>
    <row r="60086" spans="3:3" ht="15.6" x14ac:dyDescent="0.3">
      <c r="C60086" s="227"/>
    </row>
    <row r="60087" spans="3:3" ht="15.6" x14ac:dyDescent="0.3">
      <c r="C60087" s="227"/>
    </row>
    <row r="60088" spans="3:3" ht="15.6" x14ac:dyDescent="0.3">
      <c r="C60088" s="227"/>
    </row>
    <row r="60089" spans="3:3" ht="15.6" x14ac:dyDescent="0.3">
      <c r="C60089" s="227"/>
    </row>
    <row r="60090" spans="3:3" ht="15.6" x14ac:dyDescent="0.3">
      <c r="C60090" s="227"/>
    </row>
    <row r="60091" spans="3:3" ht="15.6" x14ac:dyDescent="0.3">
      <c r="C60091" s="227"/>
    </row>
    <row r="60092" spans="3:3" ht="15.6" x14ac:dyDescent="0.3">
      <c r="C60092" s="227"/>
    </row>
    <row r="60093" spans="3:3" ht="15.6" x14ac:dyDescent="0.3">
      <c r="C60093" s="227"/>
    </row>
    <row r="60094" spans="3:3" ht="15.6" x14ac:dyDescent="0.3">
      <c r="C60094" s="227"/>
    </row>
    <row r="60095" spans="3:3" ht="15.6" x14ac:dyDescent="0.3">
      <c r="C60095" s="227"/>
    </row>
    <row r="60096" spans="3:3" ht="15.6" x14ac:dyDescent="0.3">
      <c r="C60096" s="227"/>
    </row>
    <row r="60097" spans="3:3" ht="15.6" x14ac:dyDescent="0.3">
      <c r="C60097" s="227"/>
    </row>
    <row r="60098" spans="3:3" ht="15.6" x14ac:dyDescent="0.3">
      <c r="C60098" s="227"/>
    </row>
    <row r="60099" spans="3:3" ht="15.6" x14ac:dyDescent="0.3">
      <c r="C60099" s="227"/>
    </row>
    <row r="60100" spans="3:3" ht="15.6" x14ac:dyDescent="0.3">
      <c r="C60100" s="227"/>
    </row>
    <row r="60101" spans="3:3" ht="15.6" x14ac:dyDescent="0.3">
      <c r="C60101" s="227"/>
    </row>
    <row r="60102" spans="3:3" ht="15.6" x14ac:dyDescent="0.3">
      <c r="C60102" s="227"/>
    </row>
    <row r="60103" spans="3:3" ht="15.6" x14ac:dyDescent="0.3">
      <c r="C60103" s="227"/>
    </row>
    <row r="60104" spans="3:3" ht="15.6" x14ac:dyDescent="0.3">
      <c r="C60104" s="227"/>
    </row>
    <row r="60105" spans="3:3" ht="15.6" x14ac:dyDescent="0.3">
      <c r="C60105" s="227"/>
    </row>
    <row r="60106" spans="3:3" ht="15.6" x14ac:dyDescent="0.3">
      <c r="C60106" s="227"/>
    </row>
    <row r="60107" spans="3:3" ht="15.6" x14ac:dyDescent="0.3">
      <c r="C60107" s="227"/>
    </row>
    <row r="60108" spans="3:3" ht="15.6" x14ac:dyDescent="0.3">
      <c r="C60108" s="227"/>
    </row>
    <row r="60109" spans="3:3" ht="15.6" x14ac:dyDescent="0.3">
      <c r="C60109" s="227"/>
    </row>
    <row r="60110" spans="3:3" ht="15.6" x14ac:dyDescent="0.3">
      <c r="C60110" s="227"/>
    </row>
    <row r="60111" spans="3:3" ht="15.6" x14ac:dyDescent="0.3">
      <c r="C60111" s="227"/>
    </row>
    <row r="60112" spans="3:3" ht="15.6" x14ac:dyDescent="0.3">
      <c r="C60112" s="227"/>
    </row>
    <row r="60113" spans="3:3" ht="15.6" x14ac:dyDescent="0.3">
      <c r="C60113" s="227"/>
    </row>
    <row r="60114" spans="3:3" ht="15.6" x14ac:dyDescent="0.3">
      <c r="C60114" s="227"/>
    </row>
    <row r="60115" spans="3:3" ht="15.6" x14ac:dyDescent="0.3">
      <c r="C60115" s="227"/>
    </row>
    <row r="60116" spans="3:3" ht="15.6" x14ac:dyDescent="0.3">
      <c r="C60116" s="227"/>
    </row>
    <row r="60117" spans="3:3" ht="15.6" x14ac:dyDescent="0.3">
      <c r="C60117" s="227"/>
    </row>
    <row r="60118" spans="3:3" ht="15.6" x14ac:dyDescent="0.3">
      <c r="C60118" s="227"/>
    </row>
    <row r="60119" spans="3:3" ht="15.6" x14ac:dyDescent="0.3">
      <c r="C60119" s="227"/>
    </row>
    <row r="60120" spans="3:3" ht="15.6" x14ac:dyDescent="0.3">
      <c r="C60120" s="227"/>
    </row>
    <row r="60121" spans="3:3" ht="15.6" x14ac:dyDescent="0.3">
      <c r="C60121" s="227"/>
    </row>
    <row r="60122" spans="3:3" ht="15.6" x14ac:dyDescent="0.3">
      <c r="C60122" s="227"/>
    </row>
    <row r="60123" spans="3:3" ht="15.6" x14ac:dyDescent="0.3">
      <c r="C60123" s="227"/>
    </row>
    <row r="60124" spans="3:3" ht="15.6" x14ac:dyDescent="0.3">
      <c r="C60124" s="227"/>
    </row>
    <row r="60125" spans="3:3" ht="15.6" x14ac:dyDescent="0.3">
      <c r="C60125" s="227"/>
    </row>
    <row r="60126" spans="3:3" ht="15.6" x14ac:dyDescent="0.3">
      <c r="C60126" s="227"/>
    </row>
    <row r="60127" spans="3:3" ht="15.6" x14ac:dyDescent="0.3">
      <c r="C60127" s="227"/>
    </row>
    <row r="60128" spans="3:3" ht="15.6" x14ac:dyDescent="0.3">
      <c r="C60128" s="227"/>
    </row>
    <row r="60129" spans="3:3" ht="15.6" x14ac:dyDescent="0.3">
      <c r="C60129" s="227"/>
    </row>
    <row r="60130" spans="3:3" ht="15.6" x14ac:dyDescent="0.3">
      <c r="C60130" s="227"/>
    </row>
    <row r="60131" spans="3:3" ht="15.6" x14ac:dyDescent="0.3">
      <c r="C60131" s="227"/>
    </row>
    <row r="60132" spans="3:3" ht="15.6" x14ac:dyDescent="0.3">
      <c r="C60132" s="227"/>
    </row>
    <row r="60133" spans="3:3" ht="15.6" x14ac:dyDescent="0.3">
      <c r="C60133" s="227"/>
    </row>
    <row r="60134" spans="3:3" ht="15.6" x14ac:dyDescent="0.3">
      <c r="C60134" s="227"/>
    </row>
    <row r="60135" spans="3:3" ht="15.6" x14ac:dyDescent="0.3">
      <c r="C60135" s="227"/>
    </row>
    <row r="60136" spans="3:3" ht="15.6" x14ac:dyDescent="0.3">
      <c r="C60136" s="227"/>
    </row>
    <row r="60137" spans="3:3" ht="15.6" x14ac:dyDescent="0.3">
      <c r="C60137" s="227"/>
    </row>
    <row r="60138" spans="3:3" ht="15.6" x14ac:dyDescent="0.3">
      <c r="C60138" s="227"/>
    </row>
    <row r="60139" spans="3:3" ht="15.6" x14ac:dyDescent="0.3">
      <c r="C60139" s="227"/>
    </row>
    <row r="60140" spans="3:3" ht="15.6" x14ac:dyDescent="0.3">
      <c r="C60140" s="227"/>
    </row>
    <row r="60141" spans="3:3" ht="15.6" x14ac:dyDescent="0.3">
      <c r="C60141" s="227"/>
    </row>
    <row r="60142" spans="3:3" ht="15.6" x14ac:dyDescent="0.3">
      <c r="C60142" s="227"/>
    </row>
    <row r="60143" spans="3:3" ht="15.6" x14ac:dyDescent="0.3">
      <c r="C60143" s="227"/>
    </row>
    <row r="60144" spans="3:3" ht="15.6" x14ac:dyDescent="0.3">
      <c r="C60144" s="227"/>
    </row>
    <row r="60145" spans="3:3" ht="15.6" x14ac:dyDescent="0.3">
      <c r="C60145" s="227"/>
    </row>
    <row r="60146" spans="3:3" ht="15.6" x14ac:dyDescent="0.3">
      <c r="C60146" s="227"/>
    </row>
    <row r="60147" spans="3:3" ht="15.6" x14ac:dyDescent="0.3">
      <c r="C60147" s="227"/>
    </row>
    <row r="60148" spans="3:3" ht="15.6" x14ac:dyDescent="0.3">
      <c r="C60148" s="227"/>
    </row>
    <row r="60149" spans="3:3" ht="15.6" x14ac:dyDescent="0.3">
      <c r="C60149" s="227"/>
    </row>
    <row r="60150" spans="3:3" ht="15.6" x14ac:dyDescent="0.3">
      <c r="C60150" s="227"/>
    </row>
    <row r="60151" spans="3:3" ht="15.6" x14ac:dyDescent="0.3">
      <c r="C60151" s="227"/>
    </row>
    <row r="60152" spans="3:3" ht="15.6" x14ac:dyDescent="0.3">
      <c r="C60152" s="227"/>
    </row>
    <row r="60153" spans="3:3" ht="15.6" x14ac:dyDescent="0.3">
      <c r="C60153" s="227"/>
    </row>
    <row r="60154" spans="3:3" ht="15.6" x14ac:dyDescent="0.3">
      <c r="C60154" s="227"/>
    </row>
    <row r="60155" spans="3:3" ht="15.6" x14ac:dyDescent="0.3">
      <c r="C60155" s="227"/>
    </row>
    <row r="60156" spans="3:3" ht="15.6" x14ac:dyDescent="0.3">
      <c r="C60156" s="227"/>
    </row>
    <row r="60157" spans="3:3" ht="15.6" x14ac:dyDescent="0.3">
      <c r="C60157" s="227"/>
    </row>
    <row r="60158" spans="3:3" ht="15.6" x14ac:dyDescent="0.3">
      <c r="C60158" s="227"/>
    </row>
    <row r="60159" spans="3:3" ht="15.6" x14ac:dyDescent="0.3">
      <c r="C60159" s="227"/>
    </row>
    <row r="60160" spans="3:3" ht="15.6" x14ac:dyDescent="0.3">
      <c r="C60160" s="227"/>
    </row>
    <row r="60161" spans="3:3" ht="15.6" x14ac:dyDescent="0.3">
      <c r="C60161" s="227"/>
    </row>
    <row r="60162" spans="3:3" ht="15.6" x14ac:dyDescent="0.3">
      <c r="C60162" s="227"/>
    </row>
    <row r="60163" spans="3:3" ht="15.6" x14ac:dyDescent="0.3">
      <c r="C60163" s="227"/>
    </row>
    <row r="60164" spans="3:3" ht="15.6" x14ac:dyDescent="0.3">
      <c r="C60164" s="227"/>
    </row>
    <row r="60165" spans="3:3" ht="15.6" x14ac:dyDescent="0.3">
      <c r="C60165" s="227"/>
    </row>
    <row r="60166" spans="3:3" ht="15.6" x14ac:dyDescent="0.3">
      <c r="C60166" s="227"/>
    </row>
    <row r="60167" spans="3:3" ht="15.6" x14ac:dyDescent="0.3">
      <c r="C60167" s="227"/>
    </row>
    <row r="60168" spans="3:3" ht="15.6" x14ac:dyDescent="0.3">
      <c r="C60168" s="227"/>
    </row>
    <row r="60169" spans="3:3" ht="15.6" x14ac:dyDescent="0.3">
      <c r="C60169" s="227"/>
    </row>
    <row r="60170" spans="3:3" ht="15.6" x14ac:dyDescent="0.3">
      <c r="C60170" s="227"/>
    </row>
    <row r="60171" spans="3:3" ht="15.6" x14ac:dyDescent="0.3">
      <c r="C60171" s="227"/>
    </row>
    <row r="60172" spans="3:3" ht="15.6" x14ac:dyDescent="0.3">
      <c r="C60172" s="227"/>
    </row>
    <row r="60173" spans="3:3" ht="15.6" x14ac:dyDescent="0.3">
      <c r="C60173" s="227"/>
    </row>
    <row r="60174" spans="3:3" ht="15.6" x14ac:dyDescent="0.3">
      <c r="C60174" s="227"/>
    </row>
    <row r="60175" spans="3:3" ht="15.6" x14ac:dyDescent="0.3">
      <c r="C60175" s="227"/>
    </row>
    <row r="60176" spans="3:3" ht="15.6" x14ac:dyDescent="0.3">
      <c r="C60176" s="227"/>
    </row>
    <row r="60177" spans="3:3" ht="15.6" x14ac:dyDescent="0.3">
      <c r="C60177" s="227"/>
    </row>
    <row r="60178" spans="3:3" ht="15.6" x14ac:dyDescent="0.3">
      <c r="C60178" s="227"/>
    </row>
    <row r="60179" spans="3:3" ht="15.6" x14ac:dyDescent="0.3">
      <c r="C60179" s="227"/>
    </row>
    <row r="60180" spans="3:3" ht="15.6" x14ac:dyDescent="0.3">
      <c r="C60180" s="227"/>
    </row>
    <row r="60181" spans="3:3" ht="15.6" x14ac:dyDescent="0.3">
      <c r="C60181" s="227"/>
    </row>
    <row r="60182" spans="3:3" ht="15.6" x14ac:dyDescent="0.3">
      <c r="C60182" s="227"/>
    </row>
    <row r="60183" spans="3:3" ht="15.6" x14ac:dyDescent="0.3">
      <c r="C60183" s="227"/>
    </row>
    <row r="60184" spans="3:3" ht="15.6" x14ac:dyDescent="0.3">
      <c r="C60184" s="227"/>
    </row>
    <row r="60185" spans="3:3" ht="15.6" x14ac:dyDescent="0.3">
      <c r="C60185" s="227"/>
    </row>
    <row r="60186" spans="3:3" ht="15.6" x14ac:dyDescent="0.3">
      <c r="C60186" s="227"/>
    </row>
    <row r="60187" spans="3:3" ht="15.6" x14ac:dyDescent="0.3">
      <c r="C60187" s="227"/>
    </row>
    <row r="60188" spans="3:3" ht="15.6" x14ac:dyDescent="0.3">
      <c r="C60188" s="227"/>
    </row>
    <row r="60189" spans="3:3" ht="15.6" x14ac:dyDescent="0.3">
      <c r="C60189" s="227"/>
    </row>
    <row r="60190" spans="3:3" ht="15.6" x14ac:dyDescent="0.3">
      <c r="C60190" s="227"/>
    </row>
    <row r="60191" spans="3:3" ht="15.6" x14ac:dyDescent="0.3">
      <c r="C60191" s="227"/>
    </row>
    <row r="60192" spans="3:3" ht="15.6" x14ac:dyDescent="0.3">
      <c r="C60192" s="227"/>
    </row>
    <row r="60193" spans="3:3" ht="15.6" x14ac:dyDescent="0.3">
      <c r="C60193" s="227"/>
    </row>
    <row r="60194" spans="3:3" ht="15.6" x14ac:dyDescent="0.3">
      <c r="C60194" s="227"/>
    </row>
    <row r="60195" spans="3:3" ht="15.6" x14ac:dyDescent="0.3">
      <c r="C60195" s="227"/>
    </row>
    <row r="60196" spans="3:3" ht="15.6" x14ac:dyDescent="0.3">
      <c r="C60196" s="227"/>
    </row>
    <row r="60197" spans="3:3" ht="15.6" x14ac:dyDescent="0.3">
      <c r="C60197" s="227"/>
    </row>
    <row r="60198" spans="3:3" ht="15.6" x14ac:dyDescent="0.3">
      <c r="C60198" s="227"/>
    </row>
    <row r="60199" spans="3:3" ht="15.6" x14ac:dyDescent="0.3">
      <c r="C60199" s="227"/>
    </row>
    <row r="60200" spans="3:3" ht="15.6" x14ac:dyDescent="0.3">
      <c r="C60200" s="227"/>
    </row>
    <row r="60201" spans="3:3" ht="15.6" x14ac:dyDescent="0.3">
      <c r="C60201" s="227"/>
    </row>
    <row r="60202" spans="3:3" ht="15.6" x14ac:dyDescent="0.3">
      <c r="C60202" s="227"/>
    </row>
    <row r="60203" spans="3:3" ht="15.6" x14ac:dyDescent="0.3">
      <c r="C60203" s="227"/>
    </row>
    <row r="60204" spans="3:3" ht="15.6" x14ac:dyDescent="0.3">
      <c r="C60204" s="227"/>
    </row>
    <row r="60205" spans="3:3" ht="15.6" x14ac:dyDescent="0.3">
      <c r="C60205" s="227"/>
    </row>
    <row r="60206" spans="3:3" ht="15.6" x14ac:dyDescent="0.3">
      <c r="C60206" s="227"/>
    </row>
    <row r="60207" spans="3:3" ht="15.6" x14ac:dyDescent="0.3">
      <c r="C60207" s="227"/>
    </row>
    <row r="60208" spans="3:3" ht="15.6" x14ac:dyDescent="0.3">
      <c r="C60208" s="227"/>
    </row>
    <row r="60209" spans="3:3" ht="15.6" x14ac:dyDescent="0.3">
      <c r="C60209" s="227"/>
    </row>
    <row r="60210" spans="3:3" ht="15.6" x14ac:dyDescent="0.3">
      <c r="C60210" s="227"/>
    </row>
    <row r="60211" spans="3:3" ht="15.6" x14ac:dyDescent="0.3">
      <c r="C60211" s="227"/>
    </row>
    <row r="60212" spans="3:3" ht="15.6" x14ac:dyDescent="0.3">
      <c r="C60212" s="227"/>
    </row>
    <row r="60213" spans="3:3" ht="15.6" x14ac:dyDescent="0.3">
      <c r="C60213" s="227"/>
    </row>
    <row r="60214" spans="3:3" ht="15.6" x14ac:dyDescent="0.3">
      <c r="C60214" s="227"/>
    </row>
    <row r="60215" spans="3:3" ht="15.6" x14ac:dyDescent="0.3">
      <c r="C60215" s="227"/>
    </row>
    <row r="60216" spans="3:3" ht="15.6" x14ac:dyDescent="0.3">
      <c r="C60216" s="227"/>
    </row>
    <row r="60217" spans="3:3" ht="15.6" x14ac:dyDescent="0.3">
      <c r="C60217" s="227"/>
    </row>
    <row r="60218" spans="3:3" ht="15.6" x14ac:dyDescent="0.3">
      <c r="C60218" s="227"/>
    </row>
    <row r="60219" spans="3:3" ht="15.6" x14ac:dyDescent="0.3">
      <c r="C60219" s="227"/>
    </row>
    <row r="60220" spans="3:3" ht="15.6" x14ac:dyDescent="0.3">
      <c r="C60220" s="227"/>
    </row>
    <row r="60221" spans="3:3" ht="15.6" x14ac:dyDescent="0.3">
      <c r="C60221" s="227"/>
    </row>
    <row r="60222" spans="3:3" ht="15.6" x14ac:dyDescent="0.3">
      <c r="C60222" s="227"/>
    </row>
    <row r="60223" spans="3:3" ht="15.6" x14ac:dyDescent="0.3">
      <c r="C60223" s="227"/>
    </row>
    <row r="60224" spans="3:3" ht="15.6" x14ac:dyDescent="0.3">
      <c r="C60224" s="227"/>
    </row>
    <row r="60225" spans="3:3" ht="15.6" x14ac:dyDescent="0.3">
      <c r="C60225" s="227"/>
    </row>
    <row r="60226" spans="3:3" ht="15.6" x14ac:dyDescent="0.3">
      <c r="C60226" s="227"/>
    </row>
    <row r="60227" spans="3:3" ht="15.6" x14ac:dyDescent="0.3">
      <c r="C60227" s="227"/>
    </row>
    <row r="60228" spans="3:3" ht="15.6" x14ac:dyDescent="0.3">
      <c r="C60228" s="227"/>
    </row>
    <row r="60229" spans="3:3" ht="15.6" x14ac:dyDescent="0.3">
      <c r="C60229" s="227"/>
    </row>
    <row r="60230" spans="3:3" ht="15.6" x14ac:dyDescent="0.3">
      <c r="C60230" s="227"/>
    </row>
    <row r="60231" spans="3:3" ht="15.6" x14ac:dyDescent="0.3">
      <c r="C60231" s="227"/>
    </row>
    <row r="60232" spans="3:3" ht="15.6" x14ac:dyDescent="0.3">
      <c r="C60232" s="227"/>
    </row>
    <row r="60233" spans="3:3" ht="15.6" x14ac:dyDescent="0.3">
      <c r="C60233" s="227"/>
    </row>
    <row r="60234" spans="3:3" ht="15.6" x14ac:dyDescent="0.3">
      <c r="C60234" s="227"/>
    </row>
    <row r="60235" spans="3:3" ht="15.6" x14ac:dyDescent="0.3">
      <c r="C60235" s="227"/>
    </row>
    <row r="60236" spans="3:3" ht="15.6" x14ac:dyDescent="0.3">
      <c r="C60236" s="227"/>
    </row>
    <row r="60237" spans="3:3" ht="15.6" x14ac:dyDescent="0.3">
      <c r="C60237" s="227"/>
    </row>
    <row r="60238" spans="3:3" ht="15.6" x14ac:dyDescent="0.3">
      <c r="C60238" s="227"/>
    </row>
    <row r="60239" spans="3:3" ht="15.6" x14ac:dyDescent="0.3">
      <c r="C60239" s="227"/>
    </row>
    <row r="60240" spans="3:3" ht="15.6" x14ac:dyDescent="0.3">
      <c r="C60240" s="227"/>
    </row>
    <row r="60241" spans="3:3" ht="15.6" x14ac:dyDescent="0.3">
      <c r="C60241" s="227"/>
    </row>
    <row r="60242" spans="3:3" ht="15.6" x14ac:dyDescent="0.3">
      <c r="C60242" s="227"/>
    </row>
    <row r="60243" spans="3:3" ht="15.6" x14ac:dyDescent="0.3">
      <c r="C60243" s="227"/>
    </row>
    <row r="60244" spans="3:3" ht="15.6" x14ac:dyDescent="0.3">
      <c r="C60244" s="227"/>
    </row>
    <row r="60245" spans="3:3" ht="15.6" x14ac:dyDescent="0.3">
      <c r="C60245" s="227"/>
    </row>
    <row r="60246" spans="3:3" ht="15.6" x14ac:dyDescent="0.3">
      <c r="C60246" s="227"/>
    </row>
    <row r="60247" spans="3:3" ht="15.6" x14ac:dyDescent="0.3">
      <c r="C60247" s="227"/>
    </row>
    <row r="60248" spans="3:3" ht="15.6" x14ac:dyDescent="0.3">
      <c r="C60248" s="227"/>
    </row>
    <row r="60249" spans="3:3" ht="15.6" x14ac:dyDescent="0.3">
      <c r="C60249" s="227"/>
    </row>
    <row r="60250" spans="3:3" ht="15.6" x14ac:dyDescent="0.3">
      <c r="C60250" s="227"/>
    </row>
    <row r="60251" spans="3:3" ht="15.6" x14ac:dyDescent="0.3">
      <c r="C60251" s="227"/>
    </row>
    <row r="60252" spans="3:3" ht="15.6" x14ac:dyDescent="0.3">
      <c r="C60252" s="227"/>
    </row>
    <row r="60253" spans="3:3" ht="15.6" x14ac:dyDescent="0.3">
      <c r="C60253" s="227"/>
    </row>
    <row r="60254" spans="3:3" ht="15.6" x14ac:dyDescent="0.3">
      <c r="C60254" s="227"/>
    </row>
    <row r="60255" spans="3:3" ht="15.6" x14ac:dyDescent="0.3">
      <c r="C60255" s="227"/>
    </row>
    <row r="60256" spans="3:3" ht="15.6" x14ac:dyDescent="0.3">
      <c r="C60256" s="227"/>
    </row>
    <row r="60257" spans="3:3" ht="15.6" x14ac:dyDescent="0.3">
      <c r="C60257" s="227"/>
    </row>
    <row r="60258" spans="3:3" ht="15.6" x14ac:dyDescent="0.3">
      <c r="C60258" s="227"/>
    </row>
    <row r="60259" spans="3:3" ht="15.6" x14ac:dyDescent="0.3">
      <c r="C60259" s="227"/>
    </row>
    <row r="60260" spans="3:3" ht="15.6" x14ac:dyDescent="0.3">
      <c r="C60260" s="227"/>
    </row>
    <row r="60261" spans="3:3" ht="15.6" x14ac:dyDescent="0.3">
      <c r="C60261" s="227"/>
    </row>
    <row r="60262" spans="3:3" ht="15.6" x14ac:dyDescent="0.3">
      <c r="C60262" s="227"/>
    </row>
    <row r="60263" spans="3:3" ht="15.6" x14ac:dyDescent="0.3">
      <c r="C60263" s="227"/>
    </row>
    <row r="60264" spans="3:3" ht="15.6" x14ac:dyDescent="0.3">
      <c r="C60264" s="227"/>
    </row>
    <row r="60265" spans="3:3" ht="15.6" x14ac:dyDescent="0.3">
      <c r="C60265" s="227"/>
    </row>
    <row r="60266" spans="3:3" ht="15.6" x14ac:dyDescent="0.3">
      <c r="C60266" s="227"/>
    </row>
    <row r="60267" spans="3:3" ht="15.6" x14ac:dyDescent="0.3">
      <c r="C60267" s="227"/>
    </row>
    <row r="60268" spans="3:3" ht="15.6" x14ac:dyDescent="0.3">
      <c r="C60268" s="227"/>
    </row>
    <row r="60269" spans="3:3" ht="15.6" x14ac:dyDescent="0.3">
      <c r="C60269" s="227"/>
    </row>
    <row r="60270" spans="3:3" ht="15.6" x14ac:dyDescent="0.3">
      <c r="C60270" s="227"/>
    </row>
    <row r="60271" spans="3:3" ht="15.6" x14ac:dyDescent="0.3">
      <c r="C60271" s="227"/>
    </row>
    <row r="60272" spans="3:3" ht="15.6" x14ac:dyDescent="0.3">
      <c r="C60272" s="227"/>
    </row>
    <row r="60273" spans="3:3" ht="15.6" x14ac:dyDescent="0.3">
      <c r="C60273" s="227"/>
    </row>
    <row r="60274" spans="3:3" ht="15.6" x14ac:dyDescent="0.3">
      <c r="C60274" s="227"/>
    </row>
    <row r="60275" spans="3:3" ht="15.6" x14ac:dyDescent="0.3">
      <c r="C60275" s="227"/>
    </row>
    <row r="60276" spans="3:3" ht="15.6" x14ac:dyDescent="0.3">
      <c r="C60276" s="227"/>
    </row>
    <row r="60277" spans="3:3" ht="15.6" x14ac:dyDescent="0.3">
      <c r="C60277" s="227"/>
    </row>
    <row r="60278" spans="3:3" ht="15.6" x14ac:dyDescent="0.3">
      <c r="C60278" s="227"/>
    </row>
    <row r="60279" spans="3:3" ht="15.6" x14ac:dyDescent="0.3">
      <c r="C60279" s="227"/>
    </row>
    <row r="60280" spans="3:3" ht="15.6" x14ac:dyDescent="0.3">
      <c r="C60280" s="227"/>
    </row>
    <row r="60281" spans="3:3" ht="15.6" x14ac:dyDescent="0.3">
      <c r="C60281" s="227"/>
    </row>
    <row r="60282" spans="3:3" ht="15.6" x14ac:dyDescent="0.3">
      <c r="C60282" s="227"/>
    </row>
    <row r="60283" spans="3:3" ht="15.6" x14ac:dyDescent="0.3">
      <c r="C60283" s="227"/>
    </row>
    <row r="60284" spans="3:3" ht="15.6" x14ac:dyDescent="0.3">
      <c r="C60284" s="227"/>
    </row>
    <row r="60285" spans="3:3" ht="15.6" x14ac:dyDescent="0.3">
      <c r="C60285" s="227"/>
    </row>
    <row r="60286" spans="3:3" ht="15.6" x14ac:dyDescent="0.3">
      <c r="C60286" s="227"/>
    </row>
    <row r="60287" spans="3:3" ht="15.6" x14ac:dyDescent="0.3">
      <c r="C60287" s="227"/>
    </row>
    <row r="60288" spans="3:3" ht="15.6" x14ac:dyDescent="0.3">
      <c r="C60288" s="227"/>
    </row>
    <row r="60289" spans="3:3" ht="15.6" x14ac:dyDescent="0.3">
      <c r="C60289" s="227"/>
    </row>
    <row r="60290" spans="3:3" ht="15.6" x14ac:dyDescent="0.3">
      <c r="C60290" s="227"/>
    </row>
    <row r="60291" spans="3:3" ht="15.6" x14ac:dyDescent="0.3">
      <c r="C60291" s="227"/>
    </row>
    <row r="60292" spans="3:3" ht="15.6" x14ac:dyDescent="0.3">
      <c r="C60292" s="227"/>
    </row>
    <row r="60293" spans="3:3" ht="15.6" x14ac:dyDescent="0.3">
      <c r="C60293" s="227"/>
    </row>
    <row r="60294" spans="3:3" ht="15.6" x14ac:dyDescent="0.3">
      <c r="C60294" s="227"/>
    </row>
    <row r="60295" spans="3:3" ht="15.6" x14ac:dyDescent="0.3">
      <c r="C60295" s="227"/>
    </row>
    <row r="60296" spans="3:3" ht="15.6" x14ac:dyDescent="0.3">
      <c r="C60296" s="227"/>
    </row>
    <row r="60297" spans="3:3" ht="15.6" x14ac:dyDescent="0.3">
      <c r="C60297" s="227"/>
    </row>
    <row r="60298" spans="3:3" ht="15.6" x14ac:dyDescent="0.3">
      <c r="C60298" s="227"/>
    </row>
    <row r="60299" spans="3:3" ht="15.6" x14ac:dyDescent="0.3">
      <c r="C60299" s="227"/>
    </row>
    <row r="60300" spans="3:3" ht="15.6" x14ac:dyDescent="0.3">
      <c r="C60300" s="227"/>
    </row>
    <row r="60301" spans="3:3" ht="15.6" x14ac:dyDescent="0.3">
      <c r="C60301" s="227"/>
    </row>
    <row r="60302" spans="3:3" ht="15.6" x14ac:dyDescent="0.3">
      <c r="C60302" s="227"/>
    </row>
    <row r="60303" spans="3:3" ht="15.6" x14ac:dyDescent="0.3">
      <c r="C60303" s="227"/>
    </row>
    <row r="60304" spans="3:3" ht="15.6" x14ac:dyDescent="0.3">
      <c r="C60304" s="227"/>
    </row>
    <row r="60305" spans="3:3" ht="15.6" x14ac:dyDescent="0.3">
      <c r="C60305" s="227"/>
    </row>
    <row r="60306" spans="3:3" ht="15.6" x14ac:dyDescent="0.3">
      <c r="C60306" s="227"/>
    </row>
    <row r="60307" spans="3:3" ht="15.6" x14ac:dyDescent="0.3">
      <c r="C60307" s="227"/>
    </row>
    <row r="60308" spans="3:3" ht="15.6" x14ac:dyDescent="0.3">
      <c r="C60308" s="227"/>
    </row>
    <row r="60309" spans="3:3" ht="15.6" x14ac:dyDescent="0.3">
      <c r="C60309" s="227"/>
    </row>
    <row r="60310" spans="3:3" ht="15.6" x14ac:dyDescent="0.3">
      <c r="C60310" s="227"/>
    </row>
    <row r="60311" spans="3:3" ht="15.6" x14ac:dyDescent="0.3">
      <c r="C60311" s="227"/>
    </row>
    <row r="60312" spans="3:3" ht="15.6" x14ac:dyDescent="0.3">
      <c r="C60312" s="227"/>
    </row>
    <row r="60313" spans="3:3" ht="15.6" x14ac:dyDescent="0.3">
      <c r="C60313" s="227"/>
    </row>
    <row r="60314" spans="3:3" ht="15.6" x14ac:dyDescent="0.3">
      <c r="C60314" s="227"/>
    </row>
    <row r="60315" spans="3:3" ht="15.6" x14ac:dyDescent="0.3">
      <c r="C60315" s="227"/>
    </row>
    <row r="60316" spans="3:3" ht="15.6" x14ac:dyDescent="0.3">
      <c r="C60316" s="227"/>
    </row>
    <row r="60317" spans="3:3" ht="15.6" x14ac:dyDescent="0.3">
      <c r="C60317" s="227"/>
    </row>
    <row r="60318" spans="3:3" ht="15.6" x14ac:dyDescent="0.3">
      <c r="C60318" s="227"/>
    </row>
    <row r="60319" spans="3:3" ht="15.6" x14ac:dyDescent="0.3">
      <c r="C60319" s="227"/>
    </row>
    <row r="60320" spans="3:3" ht="15.6" x14ac:dyDescent="0.3">
      <c r="C60320" s="227"/>
    </row>
    <row r="60321" spans="3:3" ht="15.6" x14ac:dyDescent="0.3">
      <c r="C60321" s="227"/>
    </row>
    <row r="60322" spans="3:3" ht="15.6" x14ac:dyDescent="0.3">
      <c r="C60322" s="227"/>
    </row>
    <row r="60323" spans="3:3" ht="15.6" x14ac:dyDescent="0.3">
      <c r="C60323" s="227"/>
    </row>
    <row r="60324" spans="3:3" ht="15.6" x14ac:dyDescent="0.3">
      <c r="C60324" s="227"/>
    </row>
    <row r="60325" spans="3:3" ht="15.6" x14ac:dyDescent="0.3">
      <c r="C60325" s="227"/>
    </row>
    <row r="60326" spans="3:3" ht="15.6" x14ac:dyDescent="0.3">
      <c r="C60326" s="227"/>
    </row>
    <row r="60327" spans="3:3" ht="15.6" x14ac:dyDescent="0.3">
      <c r="C60327" s="227"/>
    </row>
    <row r="60328" spans="3:3" ht="15.6" x14ac:dyDescent="0.3">
      <c r="C60328" s="227"/>
    </row>
    <row r="60329" spans="3:3" ht="15.6" x14ac:dyDescent="0.3">
      <c r="C60329" s="227"/>
    </row>
    <row r="60330" spans="3:3" ht="15.6" x14ac:dyDescent="0.3">
      <c r="C60330" s="227"/>
    </row>
    <row r="60331" spans="3:3" ht="15.6" x14ac:dyDescent="0.3">
      <c r="C60331" s="227"/>
    </row>
    <row r="60332" spans="3:3" ht="15.6" x14ac:dyDescent="0.3">
      <c r="C60332" s="227"/>
    </row>
    <row r="60333" spans="3:3" ht="15.6" x14ac:dyDescent="0.3">
      <c r="C60333" s="227"/>
    </row>
    <row r="60334" spans="3:3" ht="15.6" x14ac:dyDescent="0.3">
      <c r="C60334" s="227"/>
    </row>
    <row r="60335" spans="3:3" ht="15.6" x14ac:dyDescent="0.3">
      <c r="C60335" s="227"/>
    </row>
    <row r="60336" spans="3:3" ht="15.6" x14ac:dyDescent="0.3">
      <c r="C60336" s="227"/>
    </row>
    <row r="60337" spans="3:3" ht="15.6" x14ac:dyDescent="0.3">
      <c r="C60337" s="227"/>
    </row>
    <row r="60338" spans="3:3" ht="15.6" x14ac:dyDescent="0.3">
      <c r="C60338" s="227"/>
    </row>
    <row r="60339" spans="3:3" ht="15.6" x14ac:dyDescent="0.3">
      <c r="C60339" s="227"/>
    </row>
    <row r="60340" spans="3:3" ht="15.6" x14ac:dyDescent="0.3">
      <c r="C60340" s="227"/>
    </row>
    <row r="60341" spans="3:3" ht="15.6" x14ac:dyDescent="0.3">
      <c r="C60341" s="227"/>
    </row>
    <row r="60342" spans="3:3" ht="15.6" x14ac:dyDescent="0.3">
      <c r="C60342" s="227"/>
    </row>
    <row r="60343" spans="3:3" ht="15.6" x14ac:dyDescent="0.3">
      <c r="C60343" s="227"/>
    </row>
    <row r="60344" spans="3:3" ht="15.6" x14ac:dyDescent="0.3">
      <c r="C60344" s="227"/>
    </row>
    <row r="60345" spans="3:3" ht="15.6" x14ac:dyDescent="0.3">
      <c r="C60345" s="227"/>
    </row>
    <row r="60346" spans="3:3" ht="15.6" x14ac:dyDescent="0.3">
      <c r="C60346" s="227"/>
    </row>
    <row r="60347" spans="3:3" ht="15.6" x14ac:dyDescent="0.3">
      <c r="C60347" s="227"/>
    </row>
    <row r="60348" spans="3:3" ht="15.6" x14ac:dyDescent="0.3">
      <c r="C60348" s="227"/>
    </row>
    <row r="60349" spans="3:3" ht="15.6" x14ac:dyDescent="0.3">
      <c r="C60349" s="227"/>
    </row>
    <row r="60350" spans="3:3" ht="15.6" x14ac:dyDescent="0.3">
      <c r="C60350" s="227"/>
    </row>
    <row r="60351" spans="3:3" ht="15.6" x14ac:dyDescent="0.3">
      <c r="C60351" s="227"/>
    </row>
    <row r="60352" spans="3:3" ht="15.6" x14ac:dyDescent="0.3">
      <c r="C60352" s="227"/>
    </row>
    <row r="60353" spans="3:3" ht="15.6" x14ac:dyDescent="0.3">
      <c r="C60353" s="227"/>
    </row>
    <row r="60354" spans="3:3" ht="15.6" x14ac:dyDescent="0.3">
      <c r="C60354" s="227"/>
    </row>
    <row r="60355" spans="3:3" ht="15.6" x14ac:dyDescent="0.3">
      <c r="C60355" s="227"/>
    </row>
    <row r="60356" spans="3:3" ht="15.6" x14ac:dyDescent="0.3">
      <c r="C60356" s="227"/>
    </row>
    <row r="60357" spans="3:3" ht="15.6" x14ac:dyDescent="0.3">
      <c r="C60357" s="227"/>
    </row>
    <row r="60358" spans="3:3" ht="15.6" x14ac:dyDescent="0.3">
      <c r="C60358" s="227"/>
    </row>
    <row r="60359" spans="3:3" ht="15.6" x14ac:dyDescent="0.3">
      <c r="C60359" s="227"/>
    </row>
    <row r="60360" spans="3:3" ht="15.6" x14ac:dyDescent="0.3">
      <c r="C60360" s="227"/>
    </row>
    <row r="60361" spans="3:3" ht="15.6" x14ac:dyDescent="0.3">
      <c r="C60361" s="227"/>
    </row>
    <row r="60362" spans="3:3" ht="15.6" x14ac:dyDescent="0.3">
      <c r="C60362" s="227"/>
    </row>
    <row r="60363" spans="3:3" ht="15.6" x14ac:dyDescent="0.3">
      <c r="C60363" s="227"/>
    </row>
    <row r="60364" spans="3:3" ht="15.6" x14ac:dyDescent="0.3">
      <c r="C60364" s="227"/>
    </row>
    <row r="60365" spans="3:3" ht="15.6" x14ac:dyDescent="0.3">
      <c r="C60365" s="227"/>
    </row>
    <row r="60366" spans="3:3" ht="15.6" x14ac:dyDescent="0.3">
      <c r="C60366" s="227"/>
    </row>
    <row r="60367" spans="3:3" ht="15.6" x14ac:dyDescent="0.3">
      <c r="C60367" s="227"/>
    </row>
    <row r="60368" spans="3:3" ht="15.6" x14ac:dyDescent="0.3">
      <c r="C60368" s="227"/>
    </row>
    <row r="60369" spans="3:3" ht="15.6" x14ac:dyDescent="0.3">
      <c r="C60369" s="227"/>
    </row>
    <row r="60370" spans="3:3" ht="15.6" x14ac:dyDescent="0.3">
      <c r="C60370" s="227"/>
    </row>
    <row r="60371" spans="3:3" ht="15.6" x14ac:dyDescent="0.3">
      <c r="C60371" s="227"/>
    </row>
    <row r="60372" spans="3:3" ht="15.6" x14ac:dyDescent="0.3">
      <c r="C60372" s="227"/>
    </row>
    <row r="60373" spans="3:3" ht="15.6" x14ac:dyDescent="0.3">
      <c r="C60373" s="227"/>
    </row>
    <row r="60374" spans="3:3" ht="15.6" x14ac:dyDescent="0.3">
      <c r="C60374" s="227"/>
    </row>
    <row r="60375" spans="3:3" ht="15.6" x14ac:dyDescent="0.3">
      <c r="C60375" s="227"/>
    </row>
    <row r="60376" spans="3:3" ht="15.6" x14ac:dyDescent="0.3">
      <c r="C60376" s="227"/>
    </row>
    <row r="60377" spans="3:3" ht="15.6" x14ac:dyDescent="0.3">
      <c r="C60377" s="227"/>
    </row>
    <row r="60378" spans="3:3" ht="15.6" x14ac:dyDescent="0.3">
      <c r="C60378" s="227"/>
    </row>
    <row r="60379" spans="3:3" ht="15.6" x14ac:dyDescent="0.3">
      <c r="C60379" s="227"/>
    </row>
    <row r="60380" spans="3:3" ht="15.6" x14ac:dyDescent="0.3">
      <c r="C60380" s="227"/>
    </row>
    <row r="60381" spans="3:3" ht="15.6" x14ac:dyDescent="0.3">
      <c r="C60381" s="227"/>
    </row>
    <row r="60382" spans="3:3" ht="15.6" x14ac:dyDescent="0.3">
      <c r="C60382" s="227"/>
    </row>
    <row r="60383" spans="3:3" ht="15.6" x14ac:dyDescent="0.3">
      <c r="C60383" s="227"/>
    </row>
    <row r="60384" spans="3:3" ht="15.6" x14ac:dyDescent="0.3">
      <c r="C60384" s="227"/>
    </row>
    <row r="60385" spans="3:3" ht="15.6" x14ac:dyDescent="0.3">
      <c r="C60385" s="227"/>
    </row>
    <row r="60386" spans="3:3" ht="15.6" x14ac:dyDescent="0.3">
      <c r="C60386" s="227"/>
    </row>
    <row r="60387" spans="3:3" ht="15.6" x14ac:dyDescent="0.3">
      <c r="C60387" s="227"/>
    </row>
    <row r="60388" spans="3:3" ht="15.6" x14ac:dyDescent="0.3">
      <c r="C60388" s="227"/>
    </row>
    <row r="60389" spans="3:3" ht="15.6" x14ac:dyDescent="0.3">
      <c r="C60389" s="227"/>
    </row>
    <row r="60390" spans="3:3" ht="15.6" x14ac:dyDescent="0.3">
      <c r="C60390" s="227"/>
    </row>
    <row r="60391" spans="3:3" ht="15.6" x14ac:dyDescent="0.3">
      <c r="C60391" s="227"/>
    </row>
    <row r="60392" spans="3:3" ht="15.6" x14ac:dyDescent="0.3">
      <c r="C60392" s="227"/>
    </row>
    <row r="60393" spans="3:3" ht="15.6" x14ac:dyDescent="0.3">
      <c r="C60393" s="227"/>
    </row>
    <row r="60394" spans="3:3" ht="15.6" x14ac:dyDescent="0.3">
      <c r="C60394" s="227"/>
    </row>
    <row r="60395" spans="3:3" ht="15.6" x14ac:dyDescent="0.3">
      <c r="C60395" s="227"/>
    </row>
    <row r="60396" spans="3:3" ht="15.6" x14ac:dyDescent="0.3">
      <c r="C60396" s="227"/>
    </row>
    <row r="60397" spans="3:3" ht="15.6" x14ac:dyDescent="0.3">
      <c r="C60397" s="227"/>
    </row>
    <row r="60398" spans="3:3" ht="15.6" x14ac:dyDescent="0.3">
      <c r="C60398" s="227"/>
    </row>
    <row r="60399" spans="3:3" ht="15.6" x14ac:dyDescent="0.3">
      <c r="C60399" s="227"/>
    </row>
    <row r="60400" spans="3:3" ht="15.6" x14ac:dyDescent="0.3">
      <c r="C60400" s="227"/>
    </row>
    <row r="60401" spans="3:3" ht="15.6" x14ac:dyDescent="0.3">
      <c r="C60401" s="227"/>
    </row>
    <row r="60402" spans="3:3" ht="15.6" x14ac:dyDescent="0.3">
      <c r="C60402" s="227"/>
    </row>
    <row r="60403" spans="3:3" ht="15.6" x14ac:dyDescent="0.3">
      <c r="C60403" s="227"/>
    </row>
    <row r="60404" spans="3:3" ht="15.6" x14ac:dyDescent="0.3">
      <c r="C60404" s="227"/>
    </row>
    <row r="60405" spans="3:3" ht="15.6" x14ac:dyDescent="0.3">
      <c r="C60405" s="227"/>
    </row>
    <row r="60406" spans="3:3" ht="15.6" x14ac:dyDescent="0.3">
      <c r="C60406" s="227"/>
    </row>
    <row r="60407" spans="3:3" ht="15.6" x14ac:dyDescent="0.3">
      <c r="C60407" s="227"/>
    </row>
    <row r="60408" spans="3:3" ht="15.6" x14ac:dyDescent="0.3">
      <c r="C60408" s="227"/>
    </row>
    <row r="60409" spans="3:3" ht="15.6" x14ac:dyDescent="0.3">
      <c r="C60409" s="227"/>
    </row>
    <row r="60410" spans="3:3" ht="15.6" x14ac:dyDescent="0.3">
      <c r="C60410" s="227"/>
    </row>
    <row r="60411" spans="3:3" ht="15.6" x14ac:dyDescent="0.3">
      <c r="C60411" s="227"/>
    </row>
    <row r="60412" spans="3:3" ht="15.6" x14ac:dyDescent="0.3">
      <c r="C60412" s="227"/>
    </row>
    <row r="60413" spans="3:3" ht="15.6" x14ac:dyDescent="0.3">
      <c r="C60413" s="227"/>
    </row>
    <row r="60414" spans="3:3" ht="15.6" x14ac:dyDescent="0.3">
      <c r="C60414" s="227"/>
    </row>
    <row r="60415" spans="3:3" ht="15.6" x14ac:dyDescent="0.3">
      <c r="C60415" s="227"/>
    </row>
    <row r="60416" spans="3:3" ht="15.6" x14ac:dyDescent="0.3">
      <c r="C60416" s="227"/>
    </row>
    <row r="60417" spans="3:3" ht="15.6" x14ac:dyDescent="0.3">
      <c r="C60417" s="227"/>
    </row>
    <row r="60418" spans="3:3" ht="15.6" x14ac:dyDescent="0.3">
      <c r="C60418" s="227"/>
    </row>
    <row r="60419" spans="3:3" ht="15.6" x14ac:dyDescent="0.3">
      <c r="C60419" s="227"/>
    </row>
    <row r="60420" spans="3:3" ht="15.6" x14ac:dyDescent="0.3">
      <c r="C60420" s="227"/>
    </row>
    <row r="60421" spans="3:3" ht="15.6" x14ac:dyDescent="0.3">
      <c r="C60421" s="227"/>
    </row>
    <row r="60422" spans="3:3" ht="15.6" x14ac:dyDescent="0.3">
      <c r="C60422" s="227"/>
    </row>
    <row r="60423" spans="3:3" ht="15.6" x14ac:dyDescent="0.3">
      <c r="C60423" s="227"/>
    </row>
    <row r="60424" spans="3:3" ht="15.6" x14ac:dyDescent="0.3">
      <c r="C60424" s="227"/>
    </row>
    <row r="60425" spans="3:3" ht="15.6" x14ac:dyDescent="0.3">
      <c r="C60425" s="227"/>
    </row>
    <row r="60426" spans="3:3" ht="15.6" x14ac:dyDescent="0.3">
      <c r="C60426" s="227"/>
    </row>
    <row r="60427" spans="3:3" ht="15.6" x14ac:dyDescent="0.3">
      <c r="C60427" s="227"/>
    </row>
    <row r="60428" spans="3:3" ht="15.6" x14ac:dyDescent="0.3">
      <c r="C60428" s="227"/>
    </row>
    <row r="60429" spans="3:3" ht="15.6" x14ac:dyDescent="0.3">
      <c r="C60429" s="227"/>
    </row>
    <row r="60430" spans="3:3" ht="15.6" x14ac:dyDescent="0.3">
      <c r="C60430" s="227"/>
    </row>
    <row r="60431" spans="3:3" ht="15.6" x14ac:dyDescent="0.3">
      <c r="C60431" s="227"/>
    </row>
    <row r="60432" spans="3:3" ht="15.6" x14ac:dyDescent="0.3">
      <c r="C60432" s="227"/>
    </row>
    <row r="60433" spans="3:3" ht="15.6" x14ac:dyDescent="0.3">
      <c r="C60433" s="227"/>
    </row>
    <row r="60434" spans="3:3" ht="15.6" x14ac:dyDescent="0.3">
      <c r="C60434" s="227"/>
    </row>
    <row r="60435" spans="3:3" ht="15.6" x14ac:dyDescent="0.3">
      <c r="C60435" s="227"/>
    </row>
    <row r="60436" spans="3:3" ht="15.6" x14ac:dyDescent="0.3">
      <c r="C60436" s="227"/>
    </row>
    <row r="60437" spans="3:3" ht="15.6" x14ac:dyDescent="0.3">
      <c r="C60437" s="227"/>
    </row>
    <row r="60438" spans="3:3" ht="15.6" x14ac:dyDescent="0.3">
      <c r="C60438" s="227"/>
    </row>
    <row r="60439" spans="3:3" ht="15.6" x14ac:dyDescent="0.3">
      <c r="C60439" s="227"/>
    </row>
    <row r="60440" spans="3:3" ht="15.6" x14ac:dyDescent="0.3">
      <c r="C60440" s="227"/>
    </row>
    <row r="60441" spans="3:3" ht="15.6" x14ac:dyDescent="0.3">
      <c r="C60441" s="227"/>
    </row>
    <row r="60442" spans="3:3" ht="15.6" x14ac:dyDescent="0.3">
      <c r="C60442" s="227"/>
    </row>
    <row r="60443" spans="3:3" ht="15.6" x14ac:dyDescent="0.3">
      <c r="C60443" s="227"/>
    </row>
    <row r="60444" spans="3:3" ht="15.6" x14ac:dyDescent="0.3">
      <c r="C60444" s="227"/>
    </row>
    <row r="60445" spans="3:3" ht="15.6" x14ac:dyDescent="0.3">
      <c r="C60445" s="227"/>
    </row>
    <row r="60446" spans="3:3" ht="15.6" x14ac:dyDescent="0.3">
      <c r="C60446" s="227"/>
    </row>
    <row r="60447" spans="3:3" ht="15.6" x14ac:dyDescent="0.3">
      <c r="C60447" s="227"/>
    </row>
    <row r="60448" spans="3:3" ht="15.6" x14ac:dyDescent="0.3">
      <c r="C60448" s="227"/>
    </row>
    <row r="60449" spans="3:3" ht="15.6" x14ac:dyDescent="0.3">
      <c r="C60449" s="227"/>
    </row>
    <row r="60450" spans="3:3" ht="15.6" x14ac:dyDescent="0.3">
      <c r="C60450" s="227"/>
    </row>
    <row r="60451" spans="3:3" ht="15.6" x14ac:dyDescent="0.3">
      <c r="C60451" s="227"/>
    </row>
    <row r="60452" spans="3:3" ht="15.6" x14ac:dyDescent="0.3">
      <c r="C60452" s="227"/>
    </row>
    <row r="60453" spans="3:3" ht="15.6" x14ac:dyDescent="0.3">
      <c r="C60453" s="227"/>
    </row>
    <row r="60454" spans="3:3" ht="15.6" x14ac:dyDescent="0.3">
      <c r="C60454" s="227"/>
    </row>
    <row r="60455" spans="3:3" ht="15.6" x14ac:dyDescent="0.3">
      <c r="C60455" s="227"/>
    </row>
    <row r="60456" spans="3:3" ht="15.6" x14ac:dyDescent="0.3">
      <c r="C60456" s="227"/>
    </row>
    <row r="60457" spans="3:3" ht="15.6" x14ac:dyDescent="0.3">
      <c r="C60457" s="227"/>
    </row>
    <row r="60458" spans="3:3" ht="15.6" x14ac:dyDescent="0.3">
      <c r="C60458" s="227"/>
    </row>
    <row r="60459" spans="3:3" ht="15.6" x14ac:dyDescent="0.3">
      <c r="C60459" s="227"/>
    </row>
    <row r="60460" spans="3:3" ht="15.6" x14ac:dyDescent="0.3">
      <c r="C60460" s="227"/>
    </row>
    <row r="60461" spans="3:3" ht="15.6" x14ac:dyDescent="0.3">
      <c r="C60461" s="227"/>
    </row>
    <row r="60462" spans="3:3" ht="15.6" x14ac:dyDescent="0.3">
      <c r="C60462" s="227"/>
    </row>
    <row r="60463" spans="3:3" ht="15.6" x14ac:dyDescent="0.3">
      <c r="C60463" s="227"/>
    </row>
    <row r="60464" spans="3:3" ht="15.6" x14ac:dyDescent="0.3">
      <c r="C60464" s="227"/>
    </row>
    <row r="60465" spans="3:3" ht="15.6" x14ac:dyDescent="0.3">
      <c r="C60465" s="227"/>
    </row>
    <row r="60466" spans="3:3" ht="15.6" x14ac:dyDescent="0.3">
      <c r="C60466" s="227"/>
    </row>
    <row r="60467" spans="3:3" ht="15.6" x14ac:dyDescent="0.3">
      <c r="C60467" s="227"/>
    </row>
    <row r="60468" spans="3:3" ht="15.6" x14ac:dyDescent="0.3">
      <c r="C60468" s="227"/>
    </row>
    <row r="60469" spans="3:3" ht="15.6" x14ac:dyDescent="0.3">
      <c r="C60469" s="227"/>
    </row>
    <row r="60470" spans="3:3" ht="15.6" x14ac:dyDescent="0.3">
      <c r="C60470" s="227"/>
    </row>
    <row r="60471" spans="3:3" ht="15.6" x14ac:dyDescent="0.3">
      <c r="C60471" s="227"/>
    </row>
    <row r="60472" spans="3:3" ht="15.6" x14ac:dyDescent="0.3">
      <c r="C60472" s="227"/>
    </row>
    <row r="60473" spans="3:3" ht="15.6" x14ac:dyDescent="0.3">
      <c r="C60473" s="227"/>
    </row>
    <row r="60474" spans="3:3" ht="15.6" x14ac:dyDescent="0.3">
      <c r="C60474" s="227"/>
    </row>
    <row r="60475" spans="3:3" ht="15.6" x14ac:dyDescent="0.3">
      <c r="C60475" s="227"/>
    </row>
    <row r="60476" spans="3:3" ht="15.6" x14ac:dyDescent="0.3">
      <c r="C60476" s="227"/>
    </row>
    <row r="60477" spans="3:3" ht="15.6" x14ac:dyDescent="0.3">
      <c r="C60477" s="227"/>
    </row>
    <row r="60478" spans="3:3" ht="15.6" x14ac:dyDescent="0.3">
      <c r="C60478" s="227"/>
    </row>
    <row r="60479" spans="3:3" ht="15.6" x14ac:dyDescent="0.3">
      <c r="C60479" s="227"/>
    </row>
    <row r="60480" spans="3:3" ht="15.6" x14ac:dyDescent="0.3">
      <c r="C60480" s="227"/>
    </row>
    <row r="60481" spans="3:3" ht="15.6" x14ac:dyDescent="0.3">
      <c r="C60481" s="227"/>
    </row>
    <row r="60482" spans="3:3" ht="15.6" x14ac:dyDescent="0.3">
      <c r="C60482" s="227"/>
    </row>
    <row r="60483" spans="3:3" ht="15.6" x14ac:dyDescent="0.3">
      <c r="C60483" s="227"/>
    </row>
    <row r="60484" spans="3:3" ht="15.6" x14ac:dyDescent="0.3">
      <c r="C60484" s="227"/>
    </row>
    <row r="60485" spans="3:3" ht="15.6" x14ac:dyDescent="0.3">
      <c r="C60485" s="227"/>
    </row>
    <row r="60486" spans="3:3" ht="15.6" x14ac:dyDescent="0.3">
      <c r="C60486" s="227"/>
    </row>
    <row r="60487" spans="3:3" ht="15.6" x14ac:dyDescent="0.3">
      <c r="C60487" s="227"/>
    </row>
    <row r="60488" spans="3:3" ht="15.6" x14ac:dyDescent="0.3">
      <c r="C60488" s="227"/>
    </row>
    <row r="60489" spans="3:3" ht="15.6" x14ac:dyDescent="0.3">
      <c r="C60489" s="227"/>
    </row>
    <row r="60490" spans="3:3" ht="15.6" x14ac:dyDescent="0.3">
      <c r="C60490" s="227"/>
    </row>
    <row r="60491" spans="3:3" ht="15.6" x14ac:dyDescent="0.3">
      <c r="C60491" s="227"/>
    </row>
    <row r="60492" spans="3:3" ht="15.6" x14ac:dyDescent="0.3">
      <c r="C60492" s="227"/>
    </row>
    <row r="60493" spans="3:3" ht="15.6" x14ac:dyDescent="0.3">
      <c r="C60493" s="227"/>
    </row>
    <row r="60494" spans="3:3" ht="15.6" x14ac:dyDescent="0.3">
      <c r="C60494" s="227"/>
    </row>
    <row r="60495" spans="3:3" ht="15.6" x14ac:dyDescent="0.3">
      <c r="C60495" s="227"/>
    </row>
    <row r="60496" spans="3:3" ht="15.6" x14ac:dyDescent="0.3">
      <c r="C60496" s="227"/>
    </row>
    <row r="60497" spans="3:3" ht="15.6" x14ac:dyDescent="0.3">
      <c r="C60497" s="227"/>
    </row>
    <row r="60498" spans="3:3" ht="15.6" x14ac:dyDescent="0.3">
      <c r="C60498" s="227"/>
    </row>
    <row r="60499" spans="3:3" ht="15.6" x14ac:dyDescent="0.3">
      <c r="C60499" s="227"/>
    </row>
    <row r="60500" spans="3:3" ht="15.6" x14ac:dyDescent="0.3">
      <c r="C60500" s="227"/>
    </row>
    <row r="60501" spans="3:3" ht="15.6" x14ac:dyDescent="0.3">
      <c r="C60501" s="227"/>
    </row>
    <row r="60502" spans="3:3" ht="15.6" x14ac:dyDescent="0.3">
      <c r="C60502" s="227"/>
    </row>
    <row r="60503" spans="3:3" ht="15.6" x14ac:dyDescent="0.3">
      <c r="C60503" s="227"/>
    </row>
    <row r="60504" spans="3:3" ht="15.6" x14ac:dyDescent="0.3">
      <c r="C60504" s="227"/>
    </row>
    <row r="60505" spans="3:3" ht="15.6" x14ac:dyDescent="0.3">
      <c r="C60505" s="227"/>
    </row>
    <row r="60506" spans="3:3" ht="15.6" x14ac:dyDescent="0.3">
      <c r="C60506" s="227"/>
    </row>
    <row r="60507" spans="3:3" ht="15.6" x14ac:dyDescent="0.3">
      <c r="C60507" s="227"/>
    </row>
    <row r="60508" spans="3:3" ht="15.6" x14ac:dyDescent="0.3">
      <c r="C60508" s="227"/>
    </row>
    <row r="60509" spans="3:3" ht="15.6" x14ac:dyDescent="0.3">
      <c r="C60509" s="227"/>
    </row>
    <row r="60510" spans="3:3" ht="15.6" x14ac:dyDescent="0.3">
      <c r="C60510" s="227"/>
    </row>
    <row r="60511" spans="3:3" ht="15.6" x14ac:dyDescent="0.3">
      <c r="C60511" s="227"/>
    </row>
    <row r="60512" spans="3:3" ht="15.6" x14ac:dyDescent="0.3">
      <c r="C60512" s="227"/>
    </row>
    <row r="60513" spans="3:3" ht="15.6" x14ac:dyDescent="0.3">
      <c r="C60513" s="227"/>
    </row>
    <row r="60514" spans="3:3" ht="15.6" x14ac:dyDescent="0.3">
      <c r="C60514" s="227"/>
    </row>
    <row r="60515" spans="3:3" ht="15.6" x14ac:dyDescent="0.3">
      <c r="C60515" s="227"/>
    </row>
    <row r="60516" spans="3:3" ht="15.6" x14ac:dyDescent="0.3">
      <c r="C60516" s="227"/>
    </row>
    <row r="60517" spans="3:3" ht="15.6" x14ac:dyDescent="0.3">
      <c r="C60517" s="227"/>
    </row>
    <row r="60518" spans="3:3" ht="15.6" x14ac:dyDescent="0.3">
      <c r="C60518" s="227"/>
    </row>
    <row r="60519" spans="3:3" ht="15.6" x14ac:dyDescent="0.3">
      <c r="C60519" s="227"/>
    </row>
    <row r="60520" spans="3:3" ht="15.6" x14ac:dyDescent="0.3">
      <c r="C60520" s="227"/>
    </row>
    <row r="60521" spans="3:3" ht="15.6" x14ac:dyDescent="0.3">
      <c r="C60521" s="227"/>
    </row>
    <row r="60522" spans="3:3" ht="15.6" x14ac:dyDescent="0.3">
      <c r="C60522" s="227"/>
    </row>
    <row r="60523" spans="3:3" ht="15.6" x14ac:dyDescent="0.3">
      <c r="C60523" s="227"/>
    </row>
    <row r="60524" spans="3:3" ht="15.6" x14ac:dyDescent="0.3">
      <c r="C60524" s="227"/>
    </row>
    <row r="60525" spans="3:3" ht="15.6" x14ac:dyDescent="0.3">
      <c r="C60525" s="227"/>
    </row>
    <row r="60526" spans="3:3" ht="15.6" x14ac:dyDescent="0.3">
      <c r="C60526" s="227"/>
    </row>
    <row r="60527" spans="3:3" ht="15.6" x14ac:dyDescent="0.3">
      <c r="C60527" s="227"/>
    </row>
    <row r="60528" spans="3:3" ht="15.6" x14ac:dyDescent="0.3">
      <c r="C60528" s="227"/>
    </row>
    <row r="60529" spans="3:3" ht="15.6" x14ac:dyDescent="0.3">
      <c r="C60529" s="227"/>
    </row>
    <row r="60530" spans="3:3" ht="15.6" x14ac:dyDescent="0.3">
      <c r="C60530" s="227"/>
    </row>
    <row r="60531" spans="3:3" ht="15.6" x14ac:dyDescent="0.3">
      <c r="C60531" s="227"/>
    </row>
    <row r="60532" spans="3:3" ht="15.6" x14ac:dyDescent="0.3">
      <c r="C60532" s="227"/>
    </row>
    <row r="60533" spans="3:3" ht="15.6" x14ac:dyDescent="0.3">
      <c r="C60533" s="227"/>
    </row>
    <row r="60534" spans="3:3" ht="15.6" x14ac:dyDescent="0.3">
      <c r="C60534" s="227"/>
    </row>
    <row r="60535" spans="3:3" ht="15.6" x14ac:dyDescent="0.3">
      <c r="C60535" s="227"/>
    </row>
    <row r="60536" spans="3:3" ht="15.6" x14ac:dyDescent="0.3">
      <c r="C60536" s="227"/>
    </row>
    <row r="60537" spans="3:3" ht="15.6" x14ac:dyDescent="0.3">
      <c r="C60537" s="227"/>
    </row>
    <row r="60538" spans="3:3" ht="15.6" x14ac:dyDescent="0.3">
      <c r="C60538" s="227"/>
    </row>
    <row r="60539" spans="3:3" ht="15.6" x14ac:dyDescent="0.3">
      <c r="C60539" s="227"/>
    </row>
    <row r="60540" spans="3:3" ht="15.6" x14ac:dyDescent="0.3">
      <c r="C60540" s="227"/>
    </row>
    <row r="60541" spans="3:3" ht="15.6" x14ac:dyDescent="0.3">
      <c r="C60541" s="227"/>
    </row>
    <row r="60542" spans="3:3" ht="15.6" x14ac:dyDescent="0.3">
      <c r="C60542" s="227"/>
    </row>
    <row r="60543" spans="3:3" ht="15.6" x14ac:dyDescent="0.3">
      <c r="C60543" s="227"/>
    </row>
    <row r="60544" spans="3:3" ht="15.6" x14ac:dyDescent="0.3">
      <c r="C60544" s="227"/>
    </row>
    <row r="60545" spans="3:3" ht="15.6" x14ac:dyDescent="0.3">
      <c r="C60545" s="227"/>
    </row>
    <row r="60546" spans="3:3" ht="15.6" x14ac:dyDescent="0.3">
      <c r="C60546" s="227"/>
    </row>
    <row r="60547" spans="3:3" ht="15.6" x14ac:dyDescent="0.3">
      <c r="C60547" s="227"/>
    </row>
    <row r="60548" spans="3:3" ht="15.6" x14ac:dyDescent="0.3">
      <c r="C60548" s="227"/>
    </row>
    <row r="60549" spans="3:3" ht="15.6" x14ac:dyDescent="0.3">
      <c r="C60549" s="227"/>
    </row>
    <row r="60550" spans="3:3" ht="15.6" x14ac:dyDescent="0.3">
      <c r="C60550" s="227"/>
    </row>
    <row r="60551" spans="3:3" ht="15.6" x14ac:dyDescent="0.3">
      <c r="C60551" s="227"/>
    </row>
    <row r="60552" spans="3:3" ht="15.6" x14ac:dyDescent="0.3">
      <c r="C60552" s="227"/>
    </row>
    <row r="60553" spans="3:3" ht="15.6" x14ac:dyDescent="0.3">
      <c r="C60553" s="227"/>
    </row>
    <row r="60554" spans="3:3" ht="15.6" x14ac:dyDescent="0.3">
      <c r="C60554" s="227"/>
    </row>
    <row r="60555" spans="3:3" ht="15.6" x14ac:dyDescent="0.3">
      <c r="C60555" s="227"/>
    </row>
    <row r="60556" spans="3:3" ht="15.6" x14ac:dyDescent="0.3">
      <c r="C60556" s="227"/>
    </row>
    <row r="60557" spans="3:3" ht="15.6" x14ac:dyDescent="0.3">
      <c r="C60557" s="227"/>
    </row>
    <row r="60558" spans="3:3" ht="15.6" x14ac:dyDescent="0.3">
      <c r="C60558" s="227"/>
    </row>
    <row r="60559" spans="3:3" ht="15.6" x14ac:dyDescent="0.3">
      <c r="C60559" s="227"/>
    </row>
    <row r="60560" spans="3:3" ht="15.6" x14ac:dyDescent="0.3">
      <c r="C60560" s="227"/>
    </row>
    <row r="60561" spans="3:3" ht="15.6" x14ac:dyDescent="0.3">
      <c r="C60561" s="227"/>
    </row>
    <row r="60562" spans="3:3" ht="15.6" x14ac:dyDescent="0.3">
      <c r="C60562" s="227"/>
    </row>
    <row r="60563" spans="3:3" ht="15.6" x14ac:dyDescent="0.3">
      <c r="C60563" s="227"/>
    </row>
    <row r="60564" spans="3:3" ht="15.6" x14ac:dyDescent="0.3">
      <c r="C60564" s="227"/>
    </row>
    <row r="60565" spans="3:3" ht="15.6" x14ac:dyDescent="0.3">
      <c r="C60565" s="227"/>
    </row>
    <row r="60566" spans="3:3" ht="15.6" x14ac:dyDescent="0.3">
      <c r="C60566" s="227"/>
    </row>
    <row r="60567" spans="3:3" ht="15.6" x14ac:dyDescent="0.3">
      <c r="C60567" s="227"/>
    </row>
    <row r="60568" spans="3:3" ht="15.6" x14ac:dyDescent="0.3">
      <c r="C60568" s="227"/>
    </row>
    <row r="60569" spans="3:3" ht="15.6" x14ac:dyDescent="0.3">
      <c r="C60569" s="227"/>
    </row>
    <row r="60570" spans="3:3" ht="15.6" x14ac:dyDescent="0.3">
      <c r="C60570" s="227"/>
    </row>
    <row r="60571" spans="3:3" ht="15.6" x14ac:dyDescent="0.3">
      <c r="C60571" s="227"/>
    </row>
    <row r="60572" spans="3:3" ht="15.6" x14ac:dyDescent="0.3">
      <c r="C60572" s="227"/>
    </row>
    <row r="60573" spans="3:3" ht="15.6" x14ac:dyDescent="0.3">
      <c r="C60573" s="227"/>
    </row>
    <row r="60574" spans="3:3" ht="15.6" x14ac:dyDescent="0.3">
      <c r="C60574" s="227"/>
    </row>
    <row r="60575" spans="3:3" ht="15.6" x14ac:dyDescent="0.3">
      <c r="C60575" s="227"/>
    </row>
    <row r="60576" spans="3:3" ht="15.6" x14ac:dyDescent="0.3">
      <c r="C60576" s="227"/>
    </row>
    <row r="60577" spans="3:3" ht="15.6" x14ac:dyDescent="0.3">
      <c r="C60577" s="227"/>
    </row>
    <row r="60578" spans="3:3" ht="15.6" x14ac:dyDescent="0.3">
      <c r="C60578" s="227"/>
    </row>
    <row r="60579" spans="3:3" ht="15.6" x14ac:dyDescent="0.3">
      <c r="C60579" s="227"/>
    </row>
    <row r="60580" spans="3:3" ht="15.6" x14ac:dyDescent="0.3">
      <c r="C60580" s="227"/>
    </row>
    <row r="60581" spans="3:3" ht="15.6" x14ac:dyDescent="0.3">
      <c r="C60581" s="227"/>
    </row>
    <row r="60582" spans="3:3" ht="15.6" x14ac:dyDescent="0.3">
      <c r="C60582" s="227"/>
    </row>
    <row r="60583" spans="3:3" ht="15.6" x14ac:dyDescent="0.3">
      <c r="C60583" s="227"/>
    </row>
    <row r="60584" spans="3:3" ht="15.6" x14ac:dyDescent="0.3">
      <c r="C60584" s="227"/>
    </row>
    <row r="60585" spans="3:3" ht="15.6" x14ac:dyDescent="0.3">
      <c r="C60585" s="227"/>
    </row>
    <row r="60586" spans="3:3" ht="15.6" x14ac:dyDescent="0.3">
      <c r="C60586" s="227"/>
    </row>
    <row r="60587" spans="3:3" ht="15.6" x14ac:dyDescent="0.3">
      <c r="C60587" s="227"/>
    </row>
    <row r="60588" spans="3:3" ht="15.6" x14ac:dyDescent="0.3">
      <c r="C60588" s="227"/>
    </row>
    <row r="60589" spans="3:3" ht="15.6" x14ac:dyDescent="0.3">
      <c r="C60589" s="227"/>
    </row>
    <row r="60590" spans="3:3" ht="15.6" x14ac:dyDescent="0.3">
      <c r="C60590" s="227"/>
    </row>
    <row r="60591" spans="3:3" ht="15.6" x14ac:dyDescent="0.3">
      <c r="C60591" s="227"/>
    </row>
    <row r="60592" spans="3:3" ht="15.6" x14ac:dyDescent="0.3">
      <c r="C60592" s="227"/>
    </row>
    <row r="60593" spans="3:3" ht="15.6" x14ac:dyDescent="0.3">
      <c r="C60593" s="227"/>
    </row>
    <row r="60594" spans="3:3" ht="15.6" x14ac:dyDescent="0.3">
      <c r="C60594" s="227"/>
    </row>
    <row r="60595" spans="3:3" ht="15.6" x14ac:dyDescent="0.3">
      <c r="C60595" s="227"/>
    </row>
    <row r="60596" spans="3:3" ht="15.6" x14ac:dyDescent="0.3">
      <c r="C60596" s="227"/>
    </row>
    <row r="60597" spans="3:3" ht="15.6" x14ac:dyDescent="0.3">
      <c r="C60597" s="227"/>
    </row>
    <row r="60598" spans="3:3" ht="15.6" x14ac:dyDescent="0.3">
      <c r="C60598" s="227"/>
    </row>
    <row r="60599" spans="3:3" ht="15.6" x14ac:dyDescent="0.3">
      <c r="C60599" s="227"/>
    </row>
    <row r="60600" spans="3:3" ht="15.6" x14ac:dyDescent="0.3">
      <c r="C60600" s="227"/>
    </row>
    <row r="60601" spans="3:3" ht="15.6" x14ac:dyDescent="0.3">
      <c r="C60601" s="227"/>
    </row>
    <row r="60602" spans="3:3" ht="15.6" x14ac:dyDescent="0.3">
      <c r="C60602" s="227"/>
    </row>
    <row r="60603" spans="3:3" ht="15.6" x14ac:dyDescent="0.3">
      <c r="C60603" s="227"/>
    </row>
    <row r="60604" spans="3:3" ht="15.6" x14ac:dyDescent="0.3">
      <c r="C60604" s="227"/>
    </row>
    <row r="60605" spans="3:3" ht="15.6" x14ac:dyDescent="0.3">
      <c r="C60605" s="227"/>
    </row>
    <row r="60606" spans="3:3" ht="15.6" x14ac:dyDescent="0.3">
      <c r="C60606" s="227"/>
    </row>
    <row r="60607" spans="3:3" ht="15.6" x14ac:dyDescent="0.3">
      <c r="C60607" s="227"/>
    </row>
    <row r="60608" spans="3:3" ht="15.6" x14ac:dyDescent="0.3">
      <c r="C60608" s="227"/>
    </row>
    <row r="60609" spans="3:3" ht="15.6" x14ac:dyDescent="0.3">
      <c r="C60609" s="227"/>
    </row>
    <row r="60610" spans="3:3" ht="15.6" x14ac:dyDescent="0.3">
      <c r="C60610" s="227"/>
    </row>
    <row r="60611" spans="3:3" ht="15.6" x14ac:dyDescent="0.3">
      <c r="C60611" s="227"/>
    </row>
    <row r="60612" spans="3:3" ht="15.6" x14ac:dyDescent="0.3">
      <c r="C60612" s="227"/>
    </row>
    <row r="60613" spans="3:3" ht="15.6" x14ac:dyDescent="0.3">
      <c r="C60613" s="227"/>
    </row>
    <row r="60614" spans="3:3" ht="15.6" x14ac:dyDescent="0.3">
      <c r="C60614" s="227"/>
    </row>
    <row r="60615" spans="3:3" ht="15.6" x14ac:dyDescent="0.3">
      <c r="C60615" s="227"/>
    </row>
    <row r="60616" spans="3:3" ht="15.6" x14ac:dyDescent="0.3">
      <c r="C60616" s="227"/>
    </row>
    <row r="60617" spans="3:3" ht="15.6" x14ac:dyDescent="0.3">
      <c r="C60617" s="227"/>
    </row>
    <row r="60618" spans="3:3" ht="15.6" x14ac:dyDescent="0.3">
      <c r="C60618" s="227"/>
    </row>
    <row r="60619" spans="3:3" ht="15.6" x14ac:dyDescent="0.3">
      <c r="C60619" s="227"/>
    </row>
    <row r="60620" spans="3:3" ht="15.6" x14ac:dyDescent="0.3">
      <c r="C60620" s="227"/>
    </row>
    <row r="60621" spans="3:3" ht="15.6" x14ac:dyDescent="0.3">
      <c r="C60621" s="227"/>
    </row>
    <row r="60622" spans="3:3" ht="15.6" x14ac:dyDescent="0.3">
      <c r="C60622" s="227"/>
    </row>
    <row r="60623" spans="3:3" ht="15.6" x14ac:dyDescent="0.3">
      <c r="C60623" s="227"/>
    </row>
    <row r="60624" spans="3:3" ht="15.6" x14ac:dyDescent="0.3">
      <c r="C60624" s="227"/>
    </row>
    <row r="60625" spans="3:3" ht="15.6" x14ac:dyDescent="0.3">
      <c r="C60625" s="227"/>
    </row>
    <row r="60626" spans="3:3" ht="15.6" x14ac:dyDescent="0.3">
      <c r="C60626" s="227"/>
    </row>
    <row r="60627" spans="3:3" ht="15.6" x14ac:dyDescent="0.3">
      <c r="C60627" s="227"/>
    </row>
    <row r="60628" spans="3:3" ht="15.6" x14ac:dyDescent="0.3">
      <c r="C60628" s="227"/>
    </row>
    <row r="60629" spans="3:3" ht="15.6" x14ac:dyDescent="0.3">
      <c r="C60629" s="227"/>
    </row>
    <row r="60630" spans="3:3" ht="15.6" x14ac:dyDescent="0.3">
      <c r="C60630" s="227"/>
    </row>
    <row r="60631" spans="3:3" ht="15.6" x14ac:dyDescent="0.3">
      <c r="C60631" s="227"/>
    </row>
    <row r="60632" spans="3:3" ht="15.6" x14ac:dyDescent="0.3">
      <c r="C60632" s="227"/>
    </row>
    <row r="60633" spans="3:3" ht="15.6" x14ac:dyDescent="0.3">
      <c r="C60633" s="227"/>
    </row>
    <row r="60634" spans="3:3" ht="15.6" x14ac:dyDescent="0.3">
      <c r="C60634" s="227"/>
    </row>
    <row r="60635" spans="3:3" ht="15.6" x14ac:dyDescent="0.3">
      <c r="C60635" s="227"/>
    </row>
    <row r="60636" spans="3:3" ht="15.6" x14ac:dyDescent="0.3">
      <c r="C60636" s="227"/>
    </row>
    <row r="60637" spans="3:3" ht="15.6" x14ac:dyDescent="0.3">
      <c r="C60637" s="227"/>
    </row>
    <row r="60638" spans="3:3" ht="15.6" x14ac:dyDescent="0.3">
      <c r="C60638" s="227"/>
    </row>
    <row r="60639" spans="3:3" ht="15.6" x14ac:dyDescent="0.3">
      <c r="C60639" s="227"/>
    </row>
    <row r="60640" spans="3:3" ht="15.6" x14ac:dyDescent="0.3">
      <c r="C60640" s="227"/>
    </row>
    <row r="60641" spans="3:3" ht="15.6" x14ac:dyDescent="0.3">
      <c r="C60641" s="227"/>
    </row>
    <row r="60642" spans="3:3" ht="15.6" x14ac:dyDescent="0.3">
      <c r="C60642" s="227"/>
    </row>
    <row r="60643" spans="3:3" ht="15.6" x14ac:dyDescent="0.3">
      <c r="C60643" s="227"/>
    </row>
    <row r="60644" spans="3:3" ht="15.6" x14ac:dyDescent="0.3">
      <c r="C60644" s="227"/>
    </row>
    <row r="60645" spans="3:3" ht="15.6" x14ac:dyDescent="0.3">
      <c r="C60645" s="227"/>
    </row>
    <row r="60646" spans="3:3" ht="15.6" x14ac:dyDescent="0.3">
      <c r="C60646" s="227"/>
    </row>
    <row r="60647" spans="3:3" ht="15.6" x14ac:dyDescent="0.3">
      <c r="C60647" s="227"/>
    </row>
    <row r="60648" spans="3:3" ht="15.6" x14ac:dyDescent="0.3">
      <c r="C60648" s="227"/>
    </row>
    <row r="60649" spans="3:3" ht="15.6" x14ac:dyDescent="0.3">
      <c r="C60649" s="227"/>
    </row>
    <row r="60650" spans="3:3" ht="15.6" x14ac:dyDescent="0.3">
      <c r="C60650" s="227"/>
    </row>
    <row r="60651" spans="3:3" ht="15.6" x14ac:dyDescent="0.3">
      <c r="C60651" s="227"/>
    </row>
    <row r="60652" spans="3:3" ht="15.6" x14ac:dyDescent="0.3">
      <c r="C60652" s="227"/>
    </row>
    <row r="60653" spans="3:3" ht="15.6" x14ac:dyDescent="0.3">
      <c r="C60653" s="227"/>
    </row>
    <row r="60654" spans="3:3" ht="15.6" x14ac:dyDescent="0.3">
      <c r="C60654" s="227"/>
    </row>
    <row r="60655" spans="3:3" ht="15.6" x14ac:dyDescent="0.3">
      <c r="C60655" s="227"/>
    </row>
    <row r="60656" spans="3:3" ht="15.6" x14ac:dyDescent="0.3">
      <c r="C60656" s="227"/>
    </row>
    <row r="60657" spans="3:3" ht="15.6" x14ac:dyDescent="0.3">
      <c r="C60657" s="227"/>
    </row>
    <row r="60658" spans="3:3" ht="15.6" x14ac:dyDescent="0.3">
      <c r="C60658" s="227"/>
    </row>
    <row r="60659" spans="3:3" ht="15.6" x14ac:dyDescent="0.3">
      <c r="C60659" s="227"/>
    </row>
    <row r="60660" spans="3:3" ht="15.6" x14ac:dyDescent="0.3">
      <c r="C60660" s="227"/>
    </row>
    <row r="60661" spans="3:3" ht="15.6" x14ac:dyDescent="0.3">
      <c r="C60661" s="227"/>
    </row>
    <row r="60662" spans="3:3" ht="15.6" x14ac:dyDescent="0.3">
      <c r="C60662" s="227"/>
    </row>
    <row r="60663" spans="3:3" ht="15.6" x14ac:dyDescent="0.3">
      <c r="C60663" s="227"/>
    </row>
    <row r="60664" spans="3:3" ht="15.6" x14ac:dyDescent="0.3">
      <c r="C60664" s="227"/>
    </row>
    <row r="60665" spans="3:3" ht="15.6" x14ac:dyDescent="0.3">
      <c r="C60665" s="227"/>
    </row>
    <row r="60666" spans="3:3" ht="15.6" x14ac:dyDescent="0.3">
      <c r="C60666" s="227"/>
    </row>
    <row r="60667" spans="3:3" ht="15.6" x14ac:dyDescent="0.3">
      <c r="C60667" s="227"/>
    </row>
    <row r="60668" spans="3:3" ht="15.6" x14ac:dyDescent="0.3">
      <c r="C60668" s="227"/>
    </row>
    <row r="60669" spans="3:3" ht="15.6" x14ac:dyDescent="0.3">
      <c r="C60669" s="227"/>
    </row>
    <row r="60670" spans="3:3" ht="15.6" x14ac:dyDescent="0.3">
      <c r="C60670" s="227"/>
    </row>
    <row r="60671" spans="3:3" ht="15.6" x14ac:dyDescent="0.3">
      <c r="C60671" s="227"/>
    </row>
    <row r="60672" spans="3:3" ht="15.6" x14ac:dyDescent="0.3">
      <c r="C60672" s="227"/>
    </row>
    <row r="60673" spans="3:3" ht="15.6" x14ac:dyDescent="0.3">
      <c r="C60673" s="227"/>
    </row>
    <row r="60674" spans="3:3" ht="15.6" x14ac:dyDescent="0.3">
      <c r="C60674" s="227"/>
    </row>
    <row r="60675" spans="3:3" ht="15.6" x14ac:dyDescent="0.3">
      <c r="C60675" s="227"/>
    </row>
    <row r="60676" spans="3:3" ht="15.6" x14ac:dyDescent="0.3">
      <c r="C60676" s="227"/>
    </row>
    <row r="60677" spans="3:3" ht="15.6" x14ac:dyDescent="0.3">
      <c r="C60677" s="227"/>
    </row>
    <row r="60678" spans="3:3" ht="15.6" x14ac:dyDescent="0.3">
      <c r="C60678" s="227"/>
    </row>
    <row r="60679" spans="3:3" ht="15.6" x14ac:dyDescent="0.3">
      <c r="C60679" s="227"/>
    </row>
    <row r="60680" spans="3:3" ht="15.6" x14ac:dyDescent="0.3">
      <c r="C60680" s="227"/>
    </row>
    <row r="60681" spans="3:3" ht="15.6" x14ac:dyDescent="0.3">
      <c r="C60681" s="227"/>
    </row>
    <row r="60682" spans="3:3" ht="15.6" x14ac:dyDescent="0.3">
      <c r="C60682" s="227"/>
    </row>
    <row r="60683" spans="3:3" ht="15.6" x14ac:dyDescent="0.3">
      <c r="C60683" s="227"/>
    </row>
    <row r="60684" spans="3:3" ht="15.6" x14ac:dyDescent="0.3">
      <c r="C60684" s="227"/>
    </row>
    <row r="60685" spans="3:3" ht="15.6" x14ac:dyDescent="0.3">
      <c r="C60685" s="227"/>
    </row>
    <row r="60686" spans="3:3" ht="15.6" x14ac:dyDescent="0.3">
      <c r="C60686" s="227"/>
    </row>
    <row r="60687" spans="3:3" ht="15.6" x14ac:dyDescent="0.3">
      <c r="C60687" s="227"/>
    </row>
    <row r="60688" spans="3:3" ht="15.6" x14ac:dyDescent="0.3">
      <c r="C60688" s="227"/>
    </row>
    <row r="60689" spans="3:3" ht="15.6" x14ac:dyDescent="0.3">
      <c r="C60689" s="227"/>
    </row>
    <row r="60690" spans="3:3" ht="15.6" x14ac:dyDescent="0.3">
      <c r="C60690" s="227"/>
    </row>
    <row r="60691" spans="3:3" ht="15.6" x14ac:dyDescent="0.3">
      <c r="C60691" s="227"/>
    </row>
    <row r="60692" spans="3:3" ht="15.6" x14ac:dyDescent="0.3">
      <c r="C60692" s="227"/>
    </row>
    <row r="60693" spans="3:3" ht="15.6" x14ac:dyDescent="0.3">
      <c r="C60693" s="227"/>
    </row>
    <row r="60694" spans="3:3" ht="15.6" x14ac:dyDescent="0.3">
      <c r="C60694" s="227"/>
    </row>
    <row r="60695" spans="3:3" ht="15.6" x14ac:dyDescent="0.3">
      <c r="C60695" s="227"/>
    </row>
    <row r="60696" spans="3:3" ht="15.6" x14ac:dyDescent="0.3">
      <c r="C60696" s="227"/>
    </row>
    <row r="60697" spans="3:3" ht="15.6" x14ac:dyDescent="0.3">
      <c r="C60697" s="227"/>
    </row>
    <row r="60698" spans="3:3" ht="15.6" x14ac:dyDescent="0.3">
      <c r="C60698" s="227"/>
    </row>
    <row r="60699" spans="3:3" ht="15.6" x14ac:dyDescent="0.3">
      <c r="C60699" s="227"/>
    </row>
    <row r="60700" spans="3:3" ht="15.6" x14ac:dyDescent="0.3">
      <c r="C60700" s="227"/>
    </row>
    <row r="60701" spans="3:3" ht="15.6" x14ac:dyDescent="0.3">
      <c r="C60701" s="227"/>
    </row>
    <row r="60702" spans="3:3" ht="15.6" x14ac:dyDescent="0.3">
      <c r="C60702" s="227"/>
    </row>
    <row r="60703" spans="3:3" ht="15.6" x14ac:dyDescent="0.3">
      <c r="C60703" s="227"/>
    </row>
    <row r="60704" spans="3:3" ht="15.6" x14ac:dyDescent="0.3">
      <c r="C60704" s="227"/>
    </row>
    <row r="60705" spans="3:3" ht="15.6" x14ac:dyDescent="0.3">
      <c r="C60705" s="227"/>
    </row>
    <row r="60706" spans="3:3" ht="15.6" x14ac:dyDescent="0.3">
      <c r="C60706" s="227"/>
    </row>
    <row r="60707" spans="3:3" ht="15.6" x14ac:dyDescent="0.3">
      <c r="C60707" s="227"/>
    </row>
    <row r="60708" spans="3:3" ht="15.6" x14ac:dyDescent="0.3">
      <c r="C60708" s="227"/>
    </row>
    <row r="60709" spans="3:3" ht="15.6" x14ac:dyDescent="0.3">
      <c r="C60709" s="227"/>
    </row>
    <row r="60710" spans="3:3" ht="15.6" x14ac:dyDescent="0.3">
      <c r="C60710" s="227"/>
    </row>
    <row r="60711" spans="3:3" ht="15.6" x14ac:dyDescent="0.3">
      <c r="C60711" s="227"/>
    </row>
    <row r="60712" spans="3:3" ht="15.6" x14ac:dyDescent="0.3">
      <c r="C60712" s="227"/>
    </row>
    <row r="60713" spans="3:3" ht="15.6" x14ac:dyDescent="0.3">
      <c r="C60713" s="227"/>
    </row>
    <row r="60714" spans="3:3" ht="15.6" x14ac:dyDescent="0.3">
      <c r="C60714" s="227"/>
    </row>
    <row r="60715" spans="3:3" ht="15.6" x14ac:dyDescent="0.3">
      <c r="C60715" s="227"/>
    </row>
    <row r="60716" spans="3:3" ht="15.6" x14ac:dyDescent="0.3">
      <c r="C60716" s="227"/>
    </row>
    <row r="60717" spans="3:3" ht="15.6" x14ac:dyDescent="0.3">
      <c r="C60717" s="227"/>
    </row>
    <row r="60718" spans="3:3" ht="15.6" x14ac:dyDescent="0.3">
      <c r="C60718" s="227"/>
    </row>
    <row r="60719" spans="3:3" ht="15.6" x14ac:dyDescent="0.3">
      <c r="C60719" s="227"/>
    </row>
    <row r="60720" spans="3:3" ht="15.6" x14ac:dyDescent="0.3">
      <c r="C60720" s="227"/>
    </row>
    <row r="60721" spans="3:3" ht="15.6" x14ac:dyDescent="0.3">
      <c r="C60721" s="227"/>
    </row>
    <row r="60722" spans="3:3" ht="15.6" x14ac:dyDescent="0.3">
      <c r="C60722" s="227"/>
    </row>
    <row r="60723" spans="3:3" ht="15.6" x14ac:dyDescent="0.3">
      <c r="C60723" s="227"/>
    </row>
    <row r="60724" spans="3:3" ht="15.6" x14ac:dyDescent="0.3">
      <c r="C60724" s="227"/>
    </row>
    <row r="60725" spans="3:3" ht="15.6" x14ac:dyDescent="0.3">
      <c r="C60725" s="227"/>
    </row>
    <row r="60726" spans="3:3" ht="15.6" x14ac:dyDescent="0.3">
      <c r="C60726" s="227"/>
    </row>
    <row r="60727" spans="3:3" ht="15.6" x14ac:dyDescent="0.3">
      <c r="C60727" s="227"/>
    </row>
    <row r="60728" spans="3:3" ht="15.6" x14ac:dyDescent="0.3">
      <c r="C60728" s="227"/>
    </row>
    <row r="60729" spans="3:3" ht="15.6" x14ac:dyDescent="0.3">
      <c r="C60729" s="227"/>
    </row>
    <row r="60730" spans="3:3" ht="15.6" x14ac:dyDescent="0.3">
      <c r="C60730" s="227"/>
    </row>
    <row r="60731" spans="3:3" ht="15.6" x14ac:dyDescent="0.3">
      <c r="C60731" s="227"/>
    </row>
    <row r="60732" spans="3:3" ht="15.6" x14ac:dyDescent="0.3">
      <c r="C60732" s="227"/>
    </row>
    <row r="60733" spans="3:3" ht="15.6" x14ac:dyDescent="0.3">
      <c r="C60733" s="227"/>
    </row>
    <row r="60734" spans="3:3" ht="15.6" x14ac:dyDescent="0.3">
      <c r="C60734" s="227"/>
    </row>
    <row r="60735" spans="3:3" ht="15.6" x14ac:dyDescent="0.3">
      <c r="C60735" s="227"/>
    </row>
    <row r="60736" spans="3:3" ht="15.6" x14ac:dyDescent="0.3">
      <c r="C60736" s="227"/>
    </row>
    <row r="60737" spans="3:3" ht="15.6" x14ac:dyDescent="0.3">
      <c r="C60737" s="227"/>
    </row>
    <row r="60738" spans="3:3" ht="15.6" x14ac:dyDescent="0.3">
      <c r="C60738" s="227"/>
    </row>
    <row r="60739" spans="3:3" ht="15.6" x14ac:dyDescent="0.3">
      <c r="C60739" s="227"/>
    </row>
    <row r="60740" spans="3:3" ht="15.6" x14ac:dyDescent="0.3">
      <c r="C60740" s="227"/>
    </row>
    <row r="60741" spans="3:3" ht="15.6" x14ac:dyDescent="0.3">
      <c r="C60741" s="227"/>
    </row>
    <row r="60742" spans="3:3" ht="15.6" x14ac:dyDescent="0.3">
      <c r="C60742" s="227"/>
    </row>
    <row r="60743" spans="3:3" ht="15.6" x14ac:dyDescent="0.3">
      <c r="C60743" s="227"/>
    </row>
    <row r="60744" spans="3:3" ht="15.6" x14ac:dyDescent="0.3">
      <c r="C60744" s="227"/>
    </row>
    <row r="60745" spans="3:3" ht="15.6" x14ac:dyDescent="0.3">
      <c r="C60745" s="227"/>
    </row>
    <row r="60746" spans="3:3" ht="15.6" x14ac:dyDescent="0.3">
      <c r="C60746" s="227"/>
    </row>
    <row r="60747" spans="3:3" ht="15.6" x14ac:dyDescent="0.3">
      <c r="C60747" s="227"/>
    </row>
    <row r="60748" spans="3:3" ht="15.6" x14ac:dyDescent="0.3">
      <c r="C60748" s="227"/>
    </row>
    <row r="60749" spans="3:3" ht="15.6" x14ac:dyDescent="0.3">
      <c r="C60749" s="227"/>
    </row>
    <row r="60750" spans="3:3" ht="15.6" x14ac:dyDescent="0.3">
      <c r="C60750" s="227"/>
    </row>
    <row r="60751" spans="3:3" ht="15.6" x14ac:dyDescent="0.3">
      <c r="C60751" s="227"/>
    </row>
    <row r="60752" spans="3:3" ht="15.6" x14ac:dyDescent="0.3">
      <c r="C60752" s="227"/>
    </row>
    <row r="60753" spans="3:3" ht="15.6" x14ac:dyDescent="0.3">
      <c r="C60753" s="227"/>
    </row>
    <row r="60754" spans="3:3" ht="15.6" x14ac:dyDescent="0.3">
      <c r="C60754" s="227"/>
    </row>
    <row r="60755" spans="3:3" ht="15.6" x14ac:dyDescent="0.3">
      <c r="C60755" s="227"/>
    </row>
    <row r="60756" spans="3:3" ht="15.6" x14ac:dyDescent="0.3">
      <c r="C60756" s="227"/>
    </row>
    <row r="60757" spans="3:3" ht="15.6" x14ac:dyDescent="0.3">
      <c r="C60757" s="227"/>
    </row>
    <row r="60758" spans="3:3" ht="15.6" x14ac:dyDescent="0.3">
      <c r="C60758" s="227"/>
    </row>
    <row r="60759" spans="3:3" ht="15.6" x14ac:dyDescent="0.3">
      <c r="C60759" s="227"/>
    </row>
    <row r="60760" spans="3:3" ht="15.6" x14ac:dyDescent="0.3">
      <c r="C60760" s="227"/>
    </row>
    <row r="60761" spans="3:3" ht="15.6" x14ac:dyDescent="0.3">
      <c r="C60761" s="227"/>
    </row>
    <row r="60762" spans="3:3" ht="15.6" x14ac:dyDescent="0.3">
      <c r="C60762" s="227"/>
    </row>
    <row r="60763" spans="3:3" ht="15.6" x14ac:dyDescent="0.3">
      <c r="C60763" s="227"/>
    </row>
    <row r="60764" spans="3:3" ht="15.6" x14ac:dyDescent="0.3">
      <c r="C60764" s="227"/>
    </row>
    <row r="60765" spans="3:3" ht="15.6" x14ac:dyDescent="0.3">
      <c r="C60765" s="227"/>
    </row>
    <row r="60766" spans="3:3" ht="15.6" x14ac:dyDescent="0.3">
      <c r="C60766" s="227"/>
    </row>
    <row r="60767" spans="3:3" ht="15.6" x14ac:dyDescent="0.3">
      <c r="C60767" s="227"/>
    </row>
    <row r="60768" spans="3:3" ht="15.6" x14ac:dyDescent="0.3">
      <c r="C60768" s="227"/>
    </row>
    <row r="60769" spans="3:3" ht="15.6" x14ac:dyDescent="0.3">
      <c r="C60769" s="227"/>
    </row>
    <row r="60770" spans="3:3" ht="15.6" x14ac:dyDescent="0.3">
      <c r="C60770" s="227"/>
    </row>
    <row r="60771" spans="3:3" ht="15.6" x14ac:dyDescent="0.3">
      <c r="C60771" s="227"/>
    </row>
    <row r="60772" spans="3:3" ht="15.6" x14ac:dyDescent="0.3">
      <c r="C60772" s="227"/>
    </row>
    <row r="60773" spans="3:3" ht="15.6" x14ac:dyDescent="0.3">
      <c r="C60773" s="227"/>
    </row>
    <row r="60774" spans="3:3" ht="15.6" x14ac:dyDescent="0.3">
      <c r="C60774" s="227"/>
    </row>
    <row r="60775" spans="3:3" ht="15.6" x14ac:dyDescent="0.3">
      <c r="C60775" s="227"/>
    </row>
    <row r="60776" spans="3:3" ht="15.6" x14ac:dyDescent="0.3">
      <c r="C60776" s="227"/>
    </row>
    <row r="60777" spans="3:3" ht="15.6" x14ac:dyDescent="0.3">
      <c r="C60777" s="227"/>
    </row>
    <row r="60778" spans="3:3" ht="15.6" x14ac:dyDescent="0.3">
      <c r="C60778" s="227"/>
    </row>
    <row r="60779" spans="3:3" ht="15.6" x14ac:dyDescent="0.3">
      <c r="C60779" s="227"/>
    </row>
    <row r="60780" spans="3:3" ht="15.6" x14ac:dyDescent="0.3">
      <c r="C60780" s="227"/>
    </row>
    <row r="60781" spans="3:3" ht="15.6" x14ac:dyDescent="0.3">
      <c r="C60781" s="227"/>
    </row>
    <row r="60782" spans="3:3" ht="15.6" x14ac:dyDescent="0.3">
      <c r="C60782" s="227"/>
    </row>
    <row r="60783" spans="3:3" ht="15.6" x14ac:dyDescent="0.3">
      <c r="C60783" s="227"/>
    </row>
    <row r="60784" spans="3:3" ht="15.6" x14ac:dyDescent="0.3">
      <c r="C60784" s="227"/>
    </row>
    <row r="60785" spans="3:3" ht="15.6" x14ac:dyDescent="0.3">
      <c r="C60785" s="227"/>
    </row>
    <row r="60786" spans="3:3" ht="15.6" x14ac:dyDescent="0.3">
      <c r="C60786" s="227"/>
    </row>
    <row r="60787" spans="3:3" ht="15.6" x14ac:dyDescent="0.3">
      <c r="C60787" s="227"/>
    </row>
    <row r="60788" spans="3:3" ht="15.6" x14ac:dyDescent="0.3">
      <c r="C60788" s="227"/>
    </row>
    <row r="60789" spans="3:3" ht="15.6" x14ac:dyDescent="0.3">
      <c r="C60789" s="227"/>
    </row>
    <row r="60790" spans="3:3" ht="15.6" x14ac:dyDescent="0.3">
      <c r="C60790" s="227"/>
    </row>
    <row r="60791" spans="3:3" ht="15.6" x14ac:dyDescent="0.3">
      <c r="C60791" s="227"/>
    </row>
    <row r="60792" spans="3:3" ht="15.6" x14ac:dyDescent="0.3">
      <c r="C60792" s="227"/>
    </row>
    <row r="60793" spans="3:3" ht="15.6" x14ac:dyDescent="0.3">
      <c r="C60793" s="227"/>
    </row>
    <row r="60794" spans="3:3" ht="15.6" x14ac:dyDescent="0.3">
      <c r="C60794" s="227"/>
    </row>
    <row r="60795" spans="3:3" ht="15.6" x14ac:dyDescent="0.3">
      <c r="C60795" s="227"/>
    </row>
    <row r="60796" spans="3:3" ht="15.6" x14ac:dyDescent="0.3">
      <c r="C60796" s="227"/>
    </row>
    <row r="60797" spans="3:3" ht="15.6" x14ac:dyDescent="0.3">
      <c r="C60797" s="227"/>
    </row>
    <row r="60798" spans="3:3" ht="15.6" x14ac:dyDescent="0.3">
      <c r="C60798" s="227"/>
    </row>
    <row r="60799" spans="3:3" ht="15.6" x14ac:dyDescent="0.3">
      <c r="C60799" s="227"/>
    </row>
    <row r="60800" spans="3:3" ht="15.6" x14ac:dyDescent="0.3">
      <c r="C60800" s="227"/>
    </row>
    <row r="60801" spans="3:3" ht="15.6" x14ac:dyDescent="0.3">
      <c r="C60801" s="227"/>
    </row>
    <row r="60802" spans="3:3" ht="15.6" x14ac:dyDescent="0.3">
      <c r="C60802" s="227"/>
    </row>
    <row r="60803" spans="3:3" ht="15.6" x14ac:dyDescent="0.3">
      <c r="C60803" s="227"/>
    </row>
    <row r="60804" spans="3:3" ht="15.6" x14ac:dyDescent="0.3">
      <c r="C60804" s="227"/>
    </row>
    <row r="60805" spans="3:3" ht="15.6" x14ac:dyDescent="0.3">
      <c r="C60805" s="227"/>
    </row>
    <row r="60806" spans="3:3" ht="15.6" x14ac:dyDescent="0.3">
      <c r="C60806" s="227"/>
    </row>
    <row r="60807" spans="3:3" ht="15.6" x14ac:dyDescent="0.3">
      <c r="C60807" s="227"/>
    </row>
    <row r="60808" spans="3:3" ht="15.6" x14ac:dyDescent="0.3">
      <c r="C60808" s="227"/>
    </row>
    <row r="60809" spans="3:3" ht="15.6" x14ac:dyDescent="0.3">
      <c r="C60809" s="227"/>
    </row>
    <row r="60810" spans="3:3" ht="15.6" x14ac:dyDescent="0.3">
      <c r="C60810" s="227"/>
    </row>
    <row r="60811" spans="3:3" ht="15.6" x14ac:dyDescent="0.3">
      <c r="C60811" s="227"/>
    </row>
    <row r="60812" spans="3:3" ht="15.6" x14ac:dyDescent="0.3">
      <c r="C60812" s="227"/>
    </row>
    <row r="60813" spans="3:3" ht="15.6" x14ac:dyDescent="0.3">
      <c r="C60813" s="227"/>
    </row>
    <row r="60814" spans="3:3" ht="15.6" x14ac:dyDescent="0.3">
      <c r="C60814" s="227"/>
    </row>
    <row r="60815" spans="3:3" ht="15.6" x14ac:dyDescent="0.3">
      <c r="C60815" s="227"/>
    </row>
    <row r="60816" spans="3:3" ht="15.6" x14ac:dyDescent="0.3">
      <c r="C60816" s="227"/>
    </row>
    <row r="60817" spans="3:3" ht="15.6" x14ac:dyDescent="0.3">
      <c r="C60817" s="227"/>
    </row>
    <row r="60818" spans="3:3" ht="15.6" x14ac:dyDescent="0.3">
      <c r="C60818" s="227"/>
    </row>
    <row r="60819" spans="3:3" ht="15.6" x14ac:dyDescent="0.3">
      <c r="C60819" s="227"/>
    </row>
    <row r="60820" spans="3:3" ht="15.6" x14ac:dyDescent="0.3">
      <c r="C60820" s="227"/>
    </row>
    <row r="60821" spans="3:3" ht="15.6" x14ac:dyDescent="0.3">
      <c r="C60821" s="227"/>
    </row>
    <row r="60822" spans="3:3" ht="15.6" x14ac:dyDescent="0.3">
      <c r="C60822" s="227"/>
    </row>
    <row r="60823" spans="3:3" ht="15.6" x14ac:dyDescent="0.3">
      <c r="C60823" s="227"/>
    </row>
    <row r="60824" spans="3:3" ht="15.6" x14ac:dyDescent="0.3">
      <c r="C60824" s="227"/>
    </row>
    <row r="60825" spans="3:3" ht="15.6" x14ac:dyDescent="0.3">
      <c r="C60825" s="227"/>
    </row>
    <row r="60826" spans="3:3" ht="15.6" x14ac:dyDescent="0.3">
      <c r="C60826" s="227"/>
    </row>
    <row r="60827" spans="3:3" ht="15.6" x14ac:dyDescent="0.3">
      <c r="C60827" s="227"/>
    </row>
    <row r="60828" spans="3:3" ht="15.6" x14ac:dyDescent="0.3">
      <c r="C60828" s="227"/>
    </row>
    <row r="60829" spans="3:3" ht="15.6" x14ac:dyDescent="0.3">
      <c r="C60829" s="227"/>
    </row>
    <row r="60830" spans="3:3" ht="15.6" x14ac:dyDescent="0.3">
      <c r="C60830" s="227"/>
    </row>
    <row r="60831" spans="3:3" ht="15.6" x14ac:dyDescent="0.3">
      <c r="C60831" s="227"/>
    </row>
    <row r="60832" spans="3:3" ht="15.6" x14ac:dyDescent="0.3">
      <c r="C60832" s="227"/>
    </row>
    <row r="60833" spans="3:3" ht="15.6" x14ac:dyDescent="0.3">
      <c r="C60833" s="227"/>
    </row>
    <row r="60834" spans="3:3" ht="15.6" x14ac:dyDescent="0.3">
      <c r="C60834" s="227"/>
    </row>
    <row r="60835" spans="3:3" ht="15.6" x14ac:dyDescent="0.3">
      <c r="C60835" s="227"/>
    </row>
    <row r="60836" spans="3:3" ht="15.6" x14ac:dyDescent="0.3">
      <c r="C60836" s="227"/>
    </row>
    <row r="60837" spans="3:3" ht="15.6" x14ac:dyDescent="0.3">
      <c r="C60837" s="227"/>
    </row>
    <row r="60838" spans="3:3" ht="15.6" x14ac:dyDescent="0.3">
      <c r="C60838" s="227"/>
    </row>
    <row r="60839" spans="3:3" ht="15.6" x14ac:dyDescent="0.3">
      <c r="C60839" s="227"/>
    </row>
    <row r="60840" spans="3:3" ht="15.6" x14ac:dyDescent="0.3">
      <c r="C60840" s="227"/>
    </row>
    <row r="60841" spans="3:3" ht="15.6" x14ac:dyDescent="0.3">
      <c r="C60841" s="227"/>
    </row>
    <row r="60842" spans="3:3" ht="15.6" x14ac:dyDescent="0.3">
      <c r="C60842" s="227"/>
    </row>
    <row r="60843" spans="3:3" ht="15.6" x14ac:dyDescent="0.3">
      <c r="C60843" s="227"/>
    </row>
    <row r="60844" spans="3:3" ht="15.6" x14ac:dyDescent="0.3">
      <c r="C60844" s="227"/>
    </row>
    <row r="60845" spans="3:3" ht="15.6" x14ac:dyDescent="0.3">
      <c r="C60845" s="227"/>
    </row>
    <row r="60846" spans="3:3" ht="15.6" x14ac:dyDescent="0.3">
      <c r="C60846" s="227"/>
    </row>
    <row r="60847" spans="3:3" ht="15.6" x14ac:dyDescent="0.3">
      <c r="C60847" s="227"/>
    </row>
    <row r="60848" spans="3:3" ht="15.6" x14ac:dyDescent="0.3">
      <c r="C60848" s="227"/>
    </row>
    <row r="60849" spans="3:3" ht="15.6" x14ac:dyDescent="0.3">
      <c r="C60849" s="227"/>
    </row>
    <row r="60850" spans="3:3" ht="15.6" x14ac:dyDescent="0.3">
      <c r="C60850" s="227"/>
    </row>
    <row r="60851" spans="3:3" ht="15.6" x14ac:dyDescent="0.3">
      <c r="C60851" s="227"/>
    </row>
    <row r="60852" spans="3:3" ht="15.6" x14ac:dyDescent="0.3">
      <c r="C60852" s="227"/>
    </row>
    <row r="60853" spans="3:3" ht="15.6" x14ac:dyDescent="0.3">
      <c r="C60853" s="227"/>
    </row>
    <row r="60854" spans="3:3" ht="15.6" x14ac:dyDescent="0.3">
      <c r="C60854" s="227"/>
    </row>
    <row r="60855" spans="3:3" ht="15.6" x14ac:dyDescent="0.3">
      <c r="C60855" s="227"/>
    </row>
    <row r="60856" spans="3:3" ht="15.6" x14ac:dyDescent="0.3">
      <c r="C60856" s="227"/>
    </row>
    <row r="60857" spans="3:3" ht="15.6" x14ac:dyDescent="0.3">
      <c r="C60857" s="227"/>
    </row>
    <row r="60858" spans="3:3" ht="15.6" x14ac:dyDescent="0.3">
      <c r="C60858" s="227"/>
    </row>
    <row r="60859" spans="3:3" ht="15.6" x14ac:dyDescent="0.3">
      <c r="C60859" s="227"/>
    </row>
    <row r="60860" spans="3:3" ht="15.6" x14ac:dyDescent="0.3">
      <c r="C60860" s="227"/>
    </row>
    <row r="60861" spans="3:3" ht="15.6" x14ac:dyDescent="0.3">
      <c r="C60861" s="227"/>
    </row>
    <row r="60862" spans="3:3" ht="15.6" x14ac:dyDescent="0.3">
      <c r="C60862" s="227"/>
    </row>
    <row r="60863" spans="3:3" ht="15.6" x14ac:dyDescent="0.3">
      <c r="C60863" s="227"/>
    </row>
    <row r="60864" spans="3:3" ht="15.6" x14ac:dyDescent="0.3">
      <c r="C60864" s="227"/>
    </row>
    <row r="60865" spans="3:3" ht="15.6" x14ac:dyDescent="0.3">
      <c r="C60865" s="227"/>
    </row>
    <row r="60866" spans="3:3" ht="15.6" x14ac:dyDescent="0.3">
      <c r="C60866" s="227"/>
    </row>
    <row r="60867" spans="3:3" ht="15.6" x14ac:dyDescent="0.3">
      <c r="C60867" s="227"/>
    </row>
    <row r="60868" spans="3:3" ht="15.6" x14ac:dyDescent="0.3">
      <c r="C60868" s="227"/>
    </row>
    <row r="60869" spans="3:3" ht="15.6" x14ac:dyDescent="0.3">
      <c r="C60869" s="227"/>
    </row>
    <row r="60870" spans="3:3" ht="15.6" x14ac:dyDescent="0.3">
      <c r="C60870" s="227"/>
    </row>
    <row r="60871" spans="3:3" ht="15.6" x14ac:dyDescent="0.3">
      <c r="C60871" s="227"/>
    </row>
    <row r="60872" spans="3:3" ht="15.6" x14ac:dyDescent="0.3">
      <c r="C60872" s="227"/>
    </row>
    <row r="60873" spans="3:3" ht="15.6" x14ac:dyDescent="0.3">
      <c r="C60873" s="227"/>
    </row>
    <row r="60874" spans="3:3" ht="15.6" x14ac:dyDescent="0.3">
      <c r="C60874" s="227"/>
    </row>
    <row r="60875" spans="3:3" ht="15.6" x14ac:dyDescent="0.3">
      <c r="C60875" s="227"/>
    </row>
    <row r="60876" spans="3:3" ht="15.6" x14ac:dyDescent="0.3">
      <c r="C60876" s="227"/>
    </row>
    <row r="60877" spans="3:3" ht="15.6" x14ac:dyDescent="0.3">
      <c r="C60877" s="227"/>
    </row>
    <row r="60878" spans="3:3" ht="15.6" x14ac:dyDescent="0.3">
      <c r="C60878" s="227"/>
    </row>
    <row r="60879" spans="3:3" ht="15.6" x14ac:dyDescent="0.3">
      <c r="C60879" s="227"/>
    </row>
    <row r="60880" spans="3:3" ht="15.6" x14ac:dyDescent="0.3">
      <c r="C60880" s="227"/>
    </row>
    <row r="60881" spans="3:3" ht="15.6" x14ac:dyDescent="0.3">
      <c r="C60881" s="227"/>
    </row>
    <row r="60882" spans="3:3" ht="15.6" x14ac:dyDescent="0.3">
      <c r="C60882" s="227"/>
    </row>
    <row r="60883" spans="3:3" ht="15.6" x14ac:dyDescent="0.3">
      <c r="C60883" s="227"/>
    </row>
    <row r="60884" spans="3:3" ht="15.6" x14ac:dyDescent="0.3">
      <c r="C60884" s="227"/>
    </row>
    <row r="60885" spans="3:3" ht="15.6" x14ac:dyDescent="0.3">
      <c r="C60885" s="227"/>
    </row>
    <row r="60886" spans="3:3" ht="15.6" x14ac:dyDescent="0.3">
      <c r="C60886" s="227"/>
    </row>
    <row r="60887" spans="3:3" ht="15.6" x14ac:dyDescent="0.3">
      <c r="C60887" s="227"/>
    </row>
    <row r="60888" spans="3:3" ht="15.6" x14ac:dyDescent="0.3">
      <c r="C60888" s="227"/>
    </row>
    <row r="60889" spans="3:3" ht="15.6" x14ac:dyDescent="0.3">
      <c r="C60889" s="227"/>
    </row>
    <row r="60890" spans="3:3" ht="15.6" x14ac:dyDescent="0.3">
      <c r="C60890" s="227"/>
    </row>
    <row r="60891" spans="3:3" ht="15.6" x14ac:dyDescent="0.3">
      <c r="C60891" s="227"/>
    </row>
    <row r="60892" spans="3:3" ht="15.6" x14ac:dyDescent="0.3">
      <c r="C60892" s="227"/>
    </row>
    <row r="60893" spans="3:3" ht="15.6" x14ac:dyDescent="0.3">
      <c r="C60893" s="227"/>
    </row>
    <row r="60894" spans="3:3" ht="15.6" x14ac:dyDescent="0.3">
      <c r="C60894" s="227"/>
    </row>
    <row r="60895" spans="3:3" ht="15.6" x14ac:dyDescent="0.3">
      <c r="C60895" s="227"/>
    </row>
    <row r="60896" spans="3:3" ht="15.6" x14ac:dyDescent="0.3">
      <c r="C60896" s="227"/>
    </row>
    <row r="60897" spans="3:3" ht="15.6" x14ac:dyDescent="0.3">
      <c r="C60897" s="227"/>
    </row>
    <row r="60898" spans="3:3" ht="15.6" x14ac:dyDescent="0.3">
      <c r="C60898" s="227"/>
    </row>
    <row r="60899" spans="3:3" ht="15.6" x14ac:dyDescent="0.3">
      <c r="C60899" s="227"/>
    </row>
    <row r="60900" spans="3:3" ht="15.6" x14ac:dyDescent="0.3">
      <c r="C60900" s="227"/>
    </row>
    <row r="60901" spans="3:3" ht="15.6" x14ac:dyDescent="0.3">
      <c r="C60901" s="227"/>
    </row>
    <row r="60902" spans="3:3" ht="15.6" x14ac:dyDescent="0.3">
      <c r="C60902" s="227"/>
    </row>
    <row r="60903" spans="3:3" ht="15.6" x14ac:dyDescent="0.3">
      <c r="C60903" s="227"/>
    </row>
    <row r="60904" spans="3:3" ht="15.6" x14ac:dyDescent="0.3">
      <c r="C60904" s="227"/>
    </row>
    <row r="60905" spans="3:3" ht="15.6" x14ac:dyDescent="0.3">
      <c r="C60905" s="227"/>
    </row>
    <row r="60906" spans="3:3" ht="15.6" x14ac:dyDescent="0.3">
      <c r="C60906" s="227"/>
    </row>
    <row r="60907" spans="3:3" ht="15.6" x14ac:dyDescent="0.3">
      <c r="C60907" s="227"/>
    </row>
    <row r="60908" spans="3:3" ht="15.6" x14ac:dyDescent="0.3">
      <c r="C60908" s="227"/>
    </row>
    <row r="60909" spans="3:3" ht="15.6" x14ac:dyDescent="0.3">
      <c r="C60909" s="227"/>
    </row>
    <row r="60910" spans="3:3" ht="15.6" x14ac:dyDescent="0.3">
      <c r="C60910" s="227"/>
    </row>
    <row r="60911" spans="3:3" ht="15.6" x14ac:dyDescent="0.3">
      <c r="C60911" s="227"/>
    </row>
    <row r="60912" spans="3:3" ht="15.6" x14ac:dyDescent="0.3">
      <c r="C60912" s="227"/>
    </row>
    <row r="60913" spans="3:3" ht="15.6" x14ac:dyDescent="0.3">
      <c r="C60913" s="227"/>
    </row>
    <row r="60914" spans="3:3" ht="15.6" x14ac:dyDescent="0.3">
      <c r="C60914" s="227"/>
    </row>
    <row r="60915" spans="3:3" ht="15.6" x14ac:dyDescent="0.3">
      <c r="C60915" s="227"/>
    </row>
    <row r="60916" spans="3:3" ht="15.6" x14ac:dyDescent="0.3">
      <c r="C60916" s="227"/>
    </row>
    <row r="60917" spans="3:3" ht="15.6" x14ac:dyDescent="0.3">
      <c r="C60917" s="227"/>
    </row>
    <row r="60918" spans="3:3" ht="15.6" x14ac:dyDescent="0.3">
      <c r="C60918" s="227"/>
    </row>
    <row r="60919" spans="3:3" ht="15.6" x14ac:dyDescent="0.3">
      <c r="C60919" s="227"/>
    </row>
    <row r="60920" spans="3:3" ht="15.6" x14ac:dyDescent="0.3">
      <c r="C60920" s="227"/>
    </row>
    <row r="60921" spans="3:3" ht="15.6" x14ac:dyDescent="0.3">
      <c r="C60921" s="227"/>
    </row>
    <row r="60922" spans="3:3" ht="15.6" x14ac:dyDescent="0.3">
      <c r="C60922" s="227"/>
    </row>
    <row r="60923" spans="3:3" ht="15.6" x14ac:dyDescent="0.3">
      <c r="C60923" s="227"/>
    </row>
    <row r="60924" spans="3:3" ht="15.6" x14ac:dyDescent="0.3">
      <c r="C60924" s="227"/>
    </row>
    <row r="60925" spans="3:3" ht="15.6" x14ac:dyDescent="0.3">
      <c r="C60925" s="227"/>
    </row>
    <row r="60926" spans="3:3" ht="15.6" x14ac:dyDescent="0.3">
      <c r="C60926" s="227"/>
    </row>
    <row r="60927" spans="3:3" ht="15.6" x14ac:dyDescent="0.3">
      <c r="C60927" s="227"/>
    </row>
    <row r="60928" spans="3:3" ht="15.6" x14ac:dyDescent="0.3">
      <c r="C60928" s="227"/>
    </row>
    <row r="60929" spans="3:3" ht="15.6" x14ac:dyDescent="0.3">
      <c r="C60929" s="227"/>
    </row>
    <row r="60930" spans="3:3" ht="15.6" x14ac:dyDescent="0.3">
      <c r="C60930" s="227"/>
    </row>
    <row r="60931" spans="3:3" ht="15.6" x14ac:dyDescent="0.3">
      <c r="C60931" s="227"/>
    </row>
    <row r="60932" spans="3:3" ht="15.6" x14ac:dyDescent="0.3">
      <c r="C60932" s="227"/>
    </row>
    <row r="60933" spans="3:3" ht="15.6" x14ac:dyDescent="0.3">
      <c r="C60933" s="227"/>
    </row>
    <row r="60934" spans="3:3" ht="15.6" x14ac:dyDescent="0.3">
      <c r="C60934" s="227"/>
    </row>
    <row r="60935" spans="3:3" ht="15.6" x14ac:dyDescent="0.3">
      <c r="C60935" s="227"/>
    </row>
    <row r="60936" spans="3:3" ht="15.6" x14ac:dyDescent="0.3">
      <c r="C60936" s="227"/>
    </row>
    <row r="60937" spans="3:3" ht="15.6" x14ac:dyDescent="0.3">
      <c r="C60937" s="227"/>
    </row>
    <row r="60938" spans="3:3" ht="15.6" x14ac:dyDescent="0.3">
      <c r="C60938" s="227"/>
    </row>
    <row r="60939" spans="3:3" ht="15.6" x14ac:dyDescent="0.3">
      <c r="C60939" s="227"/>
    </row>
    <row r="60940" spans="3:3" ht="15.6" x14ac:dyDescent="0.3">
      <c r="C60940" s="227"/>
    </row>
    <row r="60941" spans="3:3" ht="15.6" x14ac:dyDescent="0.3">
      <c r="C60941" s="227"/>
    </row>
    <row r="60942" spans="3:3" ht="15.6" x14ac:dyDescent="0.3">
      <c r="C60942" s="227"/>
    </row>
    <row r="60943" spans="3:3" ht="15.6" x14ac:dyDescent="0.3">
      <c r="C60943" s="227"/>
    </row>
    <row r="60944" spans="3:3" ht="15.6" x14ac:dyDescent="0.3">
      <c r="C60944" s="227"/>
    </row>
    <row r="60945" spans="3:3" ht="15.6" x14ac:dyDescent="0.3">
      <c r="C60945" s="227"/>
    </row>
    <row r="60946" spans="3:3" ht="15.6" x14ac:dyDescent="0.3">
      <c r="C60946" s="227"/>
    </row>
    <row r="60947" spans="3:3" ht="15.6" x14ac:dyDescent="0.3">
      <c r="C60947" s="227"/>
    </row>
    <row r="60948" spans="3:3" ht="15.6" x14ac:dyDescent="0.3">
      <c r="C60948" s="227"/>
    </row>
    <row r="60949" spans="3:3" ht="15.6" x14ac:dyDescent="0.3">
      <c r="C60949" s="227"/>
    </row>
    <row r="60950" spans="3:3" ht="15.6" x14ac:dyDescent="0.3">
      <c r="C60950" s="227"/>
    </row>
    <row r="60951" spans="3:3" ht="15.6" x14ac:dyDescent="0.3">
      <c r="C60951" s="227"/>
    </row>
    <row r="60952" spans="3:3" ht="15.6" x14ac:dyDescent="0.3">
      <c r="C60952" s="227"/>
    </row>
    <row r="60953" spans="3:3" ht="15.6" x14ac:dyDescent="0.3">
      <c r="C60953" s="227"/>
    </row>
    <row r="60954" spans="3:3" ht="15.6" x14ac:dyDescent="0.3">
      <c r="C60954" s="227"/>
    </row>
    <row r="60955" spans="3:3" ht="15.6" x14ac:dyDescent="0.3">
      <c r="C60955" s="227"/>
    </row>
    <row r="60956" spans="3:3" ht="15.6" x14ac:dyDescent="0.3">
      <c r="C60956" s="227"/>
    </row>
    <row r="60957" spans="3:3" ht="15.6" x14ac:dyDescent="0.3">
      <c r="C60957" s="227"/>
    </row>
    <row r="60958" spans="3:3" ht="15.6" x14ac:dyDescent="0.3">
      <c r="C60958" s="227"/>
    </row>
    <row r="60959" spans="3:3" ht="15.6" x14ac:dyDescent="0.3">
      <c r="C60959" s="227"/>
    </row>
    <row r="60960" spans="3:3" ht="15.6" x14ac:dyDescent="0.3">
      <c r="C60960" s="227"/>
    </row>
    <row r="60961" spans="3:3" ht="15.6" x14ac:dyDescent="0.3">
      <c r="C60961" s="227"/>
    </row>
    <row r="60962" spans="3:3" ht="15.6" x14ac:dyDescent="0.3">
      <c r="C60962" s="227"/>
    </row>
    <row r="60963" spans="3:3" ht="15.6" x14ac:dyDescent="0.3">
      <c r="C60963" s="227"/>
    </row>
    <row r="60964" spans="3:3" ht="15.6" x14ac:dyDescent="0.3">
      <c r="C60964" s="227"/>
    </row>
    <row r="60965" spans="3:3" ht="15.6" x14ac:dyDescent="0.3">
      <c r="C60965" s="227"/>
    </row>
    <row r="60966" spans="3:3" ht="15.6" x14ac:dyDescent="0.3">
      <c r="C60966" s="227"/>
    </row>
    <row r="60967" spans="3:3" ht="15.6" x14ac:dyDescent="0.3">
      <c r="C60967" s="227"/>
    </row>
    <row r="60968" spans="3:3" ht="15.6" x14ac:dyDescent="0.3">
      <c r="C60968" s="227"/>
    </row>
    <row r="60969" spans="3:3" ht="15.6" x14ac:dyDescent="0.3">
      <c r="C60969" s="227"/>
    </row>
    <row r="60970" spans="3:3" ht="15.6" x14ac:dyDescent="0.3">
      <c r="C60970" s="227"/>
    </row>
    <row r="60971" spans="3:3" ht="15.6" x14ac:dyDescent="0.3">
      <c r="C60971" s="227"/>
    </row>
    <row r="60972" spans="3:3" ht="15.6" x14ac:dyDescent="0.3">
      <c r="C60972" s="227"/>
    </row>
    <row r="60973" spans="3:3" ht="15.6" x14ac:dyDescent="0.3">
      <c r="C60973" s="227"/>
    </row>
    <row r="60974" spans="3:3" ht="15.6" x14ac:dyDescent="0.3">
      <c r="C60974" s="227"/>
    </row>
    <row r="60975" spans="3:3" ht="15.6" x14ac:dyDescent="0.3">
      <c r="C60975" s="227"/>
    </row>
    <row r="60976" spans="3:3" ht="15.6" x14ac:dyDescent="0.3">
      <c r="C60976" s="227"/>
    </row>
    <row r="60977" spans="3:3" ht="15.6" x14ac:dyDescent="0.3">
      <c r="C60977" s="227"/>
    </row>
    <row r="60978" spans="3:3" ht="15.6" x14ac:dyDescent="0.3">
      <c r="C60978" s="227"/>
    </row>
    <row r="60979" spans="3:3" ht="15.6" x14ac:dyDescent="0.3">
      <c r="C60979" s="227"/>
    </row>
    <row r="60980" spans="3:3" ht="15.6" x14ac:dyDescent="0.3">
      <c r="C60980" s="227"/>
    </row>
    <row r="60981" spans="3:3" ht="15.6" x14ac:dyDescent="0.3">
      <c r="C60981" s="227"/>
    </row>
    <row r="60982" spans="3:3" ht="15.6" x14ac:dyDescent="0.3">
      <c r="C60982" s="227"/>
    </row>
    <row r="60983" spans="3:3" ht="15.6" x14ac:dyDescent="0.3">
      <c r="C60983" s="227"/>
    </row>
    <row r="60984" spans="3:3" ht="15.6" x14ac:dyDescent="0.3">
      <c r="C60984" s="227"/>
    </row>
    <row r="60985" spans="3:3" ht="15.6" x14ac:dyDescent="0.3">
      <c r="C60985" s="227"/>
    </row>
    <row r="60986" spans="3:3" ht="15.6" x14ac:dyDescent="0.3">
      <c r="C60986" s="227"/>
    </row>
    <row r="60987" spans="3:3" ht="15.6" x14ac:dyDescent="0.3">
      <c r="C60987" s="227"/>
    </row>
    <row r="60988" spans="3:3" ht="15.6" x14ac:dyDescent="0.3">
      <c r="C60988" s="227"/>
    </row>
    <row r="60989" spans="3:3" ht="15.6" x14ac:dyDescent="0.3">
      <c r="C60989" s="227"/>
    </row>
    <row r="60990" spans="3:3" ht="15.6" x14ac:dyDescent="0.3">
      <c r="C60990" s="227"/>
    </row>
    <row r="60991" spans="3:3" ht="15.6" x14ac:dyDescent="0.3">
      <c r="C60991" s="227"/>
    </row>
    <row r="60992" spans="3:3" ht="15.6" x14ac:dyDescent="0.3">
      <c r="C60992" s="227"/>
    </row>
    <row r="60993" spans="3:3" ht="15.6" x14ac:dyDescent="0.3">
      <c r="C60993" s="227"/>
    </row>
    <row r="60994" spans="3:3" ht="15.6" x14ac:dyDescent="0.3">
      <c r="C60994" s="227"/>
    </row>
    <row r="60995" spans="3:3" ht="15.6" x14ac:dyDescent="0.3">
      <c r="C60995" s="227"/>
    </row>
    <row r="60996" spans="3:3" ht="15.6" x14ac:dyDescent="0.3">
      <c r="C60996" s="227"/>
    </row>
    <row r="60997" spans="3:3" ht="15.6" x14ac:dyDescent="0.3">
      <c r="C60997" s="227"/>
    </row>
    <row r="60998" spans="3:3" ht="15.6" x14ac:dyDescent="0.3">
      <c r="C60998" s="227"/>
    </row>
    <row r="60999" spans="3:3" ht="15.6" x14ac:dyDescent="0.3">
      <c r="C60999" s="227"/>
    </row>
    <row r="61000" spans="3:3" ht="15.6" x14ac:dyDescent="0.3">
      <c r="C61000" s="227"/>
    </row>
    <row r="61001" spans="3:3" ht="15.6" x14ac:dyDescent="0.3">
      <c r="C61001" s="227"/>
    </row>
    <row r="61002" spans="3:3" ht="15.6" x14ac:dyDescent="0.3">
      <c r="C61002" s="227"/>
    </row>
    <row r="61003" spans="3:3" ht="15.6" x14ac:dyDescent="0.3">
      <c r="C61003" s="227"/>
    </row>
    <row r="61004" spans="3:3" ht="15.6" x14ac:dyDescent="0.3">
      <c r="C61004" s="227"/>
    </row>
    <row r="61005" spans="3:3" ht="15.6" x14ac:dyDescent="0.3">
      <c r="C61005" s="227"/>
    </row>
    <row r="61006" spans="3:3" ht="15.6" x14ac:dyDescent="0.3">
      <c r="C61006" s="227"/>
    </row>
    <row r="61007" spans="3:3" ht="15.6" x14ac:dyDescent="0.3">
      <c r="C61007" s="227"/>
    </row>
    <row r="61008" spans="3:3" ht="15.6" x14ac:dyDescent="0.3">
      <c r="C61008" s="227"/>
    </row>
    <row r="61009" spans="3:3" ht="15.6" x14ac:dyDescent="0.3">
      <c r="C61009" s="227"/>
    </row>
    <row r="61010" spans="3:3" ht="15.6" x14ac:dyDescent="0.3">
      <c r="C61010" s="227"/>
    </row>
    <row r="61011" spans="3:3" ht="15.6" x14ac:dyDescent="0.3">
      <c r="C61011" s="227"/>
    </row>
    <row r="61012" spans="3:3" ht="15.6" x14ac:dyDescent="0.3">
      <c r="C61012" s="227"/>
    </row>
    <row r="61013" spans="3:3" ht="15.6" x14ac:dyDescent="0.3">
      <c r="C61013" s="227"/>
    </row>
    <row r="61014" spans="3:3" ht="15.6" x14ac:dyDescent="0.3">
      <c r="C61014" s="227"/>
    </row>
    <row r="61015" spans="3:3" ht="15.6" x14ac:dyDescent="0.3">
      <c r="C61015" s="227"/>
    </row>
    <row r="61016" spans="3:3" ht="15.6" x14ac:dyDescent="0.3">
      <c r="C61016" s="227"/>
    </row>
    <row r="61017" spans="3:3" ht="15.6" x14ac:dyDescent="0.3">
      <c r="C61017" s="227"/>
    </row>
    <row r="61018" spans="3:3" ht="15.6" x14ac:dyDescent="0.3">
      <c r="C61018" s="227"/>
    </row>
    <row r="61019" spans="3:3" ht="15.6" x14ac:dyDescent="0.3">
      <c r="C61019" s="227"/>
    </row>
    <row r="61020" spans="3:3" ht="15.6" x14ac:dyDescent="0.3">
      <c r="C61020" s="227"/>
    </row>
    <row r="61021" spans="3:3" ht="15.6" x14ac:dyDescent="0.3">
      <c r="C61021" s="227"/>
    </row>
    <row r="61022" spans="3:3" ht="15.6" x14ac:dyDescent="0.3">
      <c r="C61022" s="227"/>
    </row>
    <row r="61023" spans="3:3" ht="15.6" x14ac:dyDescent="0.3">
      <c r="C61023" s="227"/>
    </row>
    <row r="61024" spans="3:3" ht="15.6" x14ac:dyDescent="0.3">
      <c r="C61024" s="227"/>
    </row>
    <row r="61025" spans="3:3" ht="15.6" x14ac:dyDescent="0.3">
      <c r="C61025" s="227"/>
    </row>
    <row r="61026" spans="3:3" ht="15.6" x14ac:dyDescent="0.3">
      <c r="C61026" s="227"/>
    </row>
    <row r="61027" spans="3:3" ht="15.6" x14ac:dyDescent="0.3">
      <c r="C61027" s="227"/>
    </row>
    <row r="61028" spans="3:3" ht="15.6" x14ac:dyDescent="0.3">
      <c r="C61028" s="227"/>
    </row>
    <row r="61029" spans="3:3" ht="15.6" x14ac:dyDescent="0.3">
      <c r="C61029" s="227"/>
    </row>
    <row r="61030" spans="3:3" ht="15.6" x14ac:dyDescent="0.3">
      <c r="C61030" s="227"/>
    </row>
    <row r="61031" spans="3:3" ht="15.6" x14ac:dyDescent="0.3">
      <c r="C61031" s="227"/>
    </row>
    <row r="61032" spans="3:3" ht="15.6" x14ac:dyDescent="0.3">
      <c r="C61032" s="227"/>
    </row>
    <row r="61033" spans="3:3" ht="15.6" x14ac:dyDescent="0.3">
      <c r="C61033" s="227"/>
    </row>
    <row r="61034" spans="3:3" ht="15.6" x14ac:dyDescent="0.3">
      <c r="C61034" s="227"/>
    </row>
    <row r="61035" spans="3:3" ht="15.6" x14ac:dyDescent="0.3">
      <c r="C61035" s="227"/>
    </row>
    <row r="61036" spans="3:3" ht="15.6" x14ac:dyDescent="0.3">
      <c r="C61036" s="227"/>
    </row>
    <row r="61037" spans="3:3" ht="15.6" x14ac:dyDescent="0.3">
      <c r="C61037" s="227"/>
    </row>
    <row r="61038" spans="3:3" ht="15.6" x14ac:dyDescent="0.3">
      <c r="C61038" s="227"/>
    </row>
    <row r="61039" spans="3:3" ht="15.6" x14ac:dyDescent="0.3">
      <c r="C61039" s="227"/>
    </row>
    <row r="61040" spans="3:3" ht="15.6" x14ac:dyDescent="0.3">
      <c r="C61040" s="227"/>
    </row>
    <row r="61041" spans="3:3" ht="15.6" x14ac:dyDescent="0.3">
      <c r="C61041" s="227"/>
    </row>
    <row r="61042" spans="3:3" ht="15.6" x14ac:dyDescent="0.3">
      <c r="C61042" s="227"/>
    </row>
    <row r="61043" spans="3:3" ht="15.6" x14ac:dyDescent="0.3">
      <c r="C61043" s="227"/>
    </row>
    <row r="61044" spans="3:3" ht="15.6" x14ac:dyDescent="0.3">
      <c r="C61044" s="227"/>
    </row>
    <row r="61045" spans="3:3" ht="15.6" x14ac:dyDescent="0.3">
      <c r="C61045" s="227"/>
    </row>
    <row r="61046" spans="3:3" ht="15.6" x14ac:dyDescent="0.3">
      <c r="C61046" s="227"/>
    </row>
    <row r="61047" spans="3:3" ht="15.6" x14ac:dyDescent="0.3">
      <c r="C61047" s="227"/>
    </row>
    <row r="61048" spans="3:3" ht="15.6" x14ac:dyDescent="0.3">
      <c r="C61048" s="227"/>
    </row>
    <row r="61049" spans="3:3" ht="15.6" x14ac:dyDescent="0.3">
      <c r="C61049" s="227"/>
    </row>
    <row r="61050" spans="3:3" ht="15.6" x14ac:dyDescent="0.3">
      <c r="C61050" s="227"/>
    </row>
    <row r="61051" spans="3:3" ht="15.6" x14ac:dyDescent="0.3">
      <c r="C61051" s="227"/>
    </row>
    <row r="61052" spans="3:3" ht="15.6" x14ac:dyDescent="0.3">
      <c r="C61052" s="227"/>
    </row>
    <row r="61053" spans="3:3" ht="15.6" x14ac:dyDescent="0.3">
      <c r="C61053" s="227"/>
    </row>
    <row r="61054" spans="3:3" ht="15.6" x14ac:dyDescent="0.3">
      <c r="C61054" s="227"/>
    </row>
    <row r="61055" spans="3:3" ht="15.6" x14ac:dyDescent="0.3">
      <c r="C61055" s="227"/>
    </row>
    <row r="61056" spans="3:3" ht="15.6" x14ac:dyDescent="0.3">
      <c r="C61056" s="227"/>
    </row>
    <row r="61057" spans="3:3" ht="15.6" x14ac:dyDescent="0.3">
      <c r="C61057" s="227"/>
    </row>
    <row r="61058" spans="3:3" ht="15.6" x14ac:dyDescent="0.3">
      <c r="C61058" s="227"/>
    </row>
    <row r="61059" spans="3:3" ht="15.6" x14ac:dyDescent="0.3">
      <c r="C61059" s="227"/>
    </row>
    <row r="61060" spans="3:3" ht="15.6" x14ac:dyDescent="0.3">
      <c r="C61060" s="227"/>
    </row>
    <row r="61061" spans="3:3" ht="15.6" x14ac:dyDescent="0.3">
      <c r="C61061" s="227"/>
    </row>
    <row r="61062" spans="3:3" ht="15.6" x14ac:dyDescent="0.3">
      <c r="C61062" s="227"/>
    </row>
    <row r="61063" spans="3:3" ht="15.6" x14ac:dyDescent="0.3">
      <c r="C61063" s="227"/>
    </row>
    <row r="61064" spans="3:3" ht="15.6" x14ac:dyDescent="0.3">
      <c r="C61064" s="227"/>
    </row>
    <row r="61065" spans="3:3" ht="15.6" x14ac:dyDescent="0.3">
      <c r="C61065" s="227"/>
    </row>
    <row r="61066" spans="3:3" ht="15.6" x14ac:dyDescent="0.3">
      <c r="C61066" s="227"/>
    </row>
    <row r="61067" spans="3:3" ht="15.6" x14ac:dyDescent="0.3">
      <c r="C61067" s="227"/>
    </row>
    <row r="61068" spans="3:3" ht="15.6" x14ac:dyDescent="0.3">
      <c r="C61068" s="227"/>
    </row>
    <row r="61069" spans="3:3" ht="15.6" x14ac:dyDescent="0.3">
      <c r="C61069" s="227"/>
    </row>
    <row r="61070" spans="3:3" ht="15.6" x14ac:dyDescent="0.3">
      <c r="C61070" s="227"/>
    </row>
    <row r="61071" spans="3:3" ht="15.6" x14ac:dyDescent="0.3">
      <c r="C61071" s="227"/>
    </row>
    <row r="61072" spans="3:3" ht="15.6" x14ac:dyDescent="0.3">
      <c r="C61072" s="227"/>
    </row>
    <row r="61073" spans="3:3" ht="15.6" x14ac:dyDescent="0.3">
      <c r="C61073" s="227"/>
    </row>
    <row r="61074" spans="3:3" ht="15.6" x14ac:dyDescent="0.3">
      <c r="C61074" s="227"/>
    </row>
    <row r="61075" spans="3:3" ht="15.6" x14ac:dyDescent="0.3">
      <c r="C61075" s="227"/>
    </row>
    <row r="61076" spans="3:3" ht="15.6" x14ac:dyDescent="0.3">
      <c r="C61076" s="227"/>
    </row>
    <row r="61077" spans="3:3" ht="15.6" x14ac:dyDescent="0.3">
      <c r="C61077" s="227"/>
    </row>
    <row r="61078" spans="3:3" ht="15.6" x14ac:dyDescent="0.3">
      <c r="C61078" s="227"/>
    </row>
    <row r="61079" spans="3:3" ht="15.6" x14ac:dyDescent="0.3">
      <c r="C61079" s="227"/>
    </row>
    <row r="61080" spans="3:3" ht="15.6" x14ac:dyDescent="0.3">
      <c r="C61080" s="227"/>
    </row>
    <row r="61081" spans="3:3" ht="15.6" x14ac:dyDescent="0.3">
      <c r="C61081" s="227"/>
    </row>
    <row r="61082" spans="3:3" ht="15.6" x14ac:dyDescent="0.3">
      <c r="C61082" s="227"/>
    </row>
    <row r="61083" spans="3:3" ht="15.6" x14ac:dyDescent="0.3">
      <c r="C61083" s="227"/>
    </row>
    <row r="61084" spans="3:3" ht="15.6" x14ac:dyDescent="0.3">
      <c r="C61084" s="227"/>
    </row>
    <row r="61085" spans="3:3" ht="15.6" x14ac:dyDescent="0.3">
      <c r="C61085" s="227"/>
    </row>
    <row r="61086" spans="3:3" ht="15.6" x14ac:dyDescent="0.3">
      <c r="C61086" s="227"/>
    </row>
    <row r="61087" spans="3:3" ht="15.6" x14ac:dyDescent="0.3">
      <c r="C61087" s="227"/>
    </row>
    <row r="61088" spans="3:3" ht="15.6" x14ac:dyDescent="0.3">
      <c r="C61088" s="227"/>
    </row>
    <row r="61089" spans="3:3" ht="15.6" x14ac:dyDescent="0.3">
      <c r="C61089" s="227"/>
    </row>
    <row r="61090" spans="3:3" ht="15.6" x14ac:dyDescent="0.3">
      <c r="C61090" s="227"/>
    </row>
    <row r="61091" spans="3:3" ht="15.6" x14ac:dyDescent="0.3">
      <c r="C61091" s="227"/>
    </row>
    <row r="61092" spans="3:3" ht="15.6" x14ac:dyDescent="0.3">
      <c r="C61092" s="227"/>
    </row>
    <row r="61093" spans="3:3" ht="15.6" x14ac:dyDescent="0.3">
      <c r="C61093" s="227"/>
    </row>
    <row r="61094" spans="3:3" ht="15.6" x14ac:dyDescent="0.3">
      <c r="C61094" s="227"/>
    </row>
    <row r="61095" spans="3:3" ht="15.6" x14ac:dyDescent="0.3">
      <c r="C61095" s="227"/>
    </row>
    <row r="61096" spans="3:3" ht="15.6" x14ac:dyDescent="0.3">
      <c r="C61096" s="227"/>
    </row>
    <row r="61097" spans="3:3" ht="15.6" x14ac:dyDescent="0.3">
      <c r="C61097" s="227"/>
    </row>
    <row r="61098" spans="3:3" ht="15.6" x14ac:dyDescent="0.3">
      <c r="C61098" s="227"/>
    </row>
    <row r="61099" spans="3:3" ht="15.6" x14ac:dyDescent="0.3">
      <c r="C61099" s="227"/>
    </row>
    <row r="61100" spans="3:3" ht="15.6" x14ac:dyDescent="0.3">
      <c r="C61100" s="227"/>
    </row>
    <row r="61101" spans="3:3" ht="15.6" x14ac:dyDescent="0.3">
      <c r="C61101" s="227"/>
    </row>
    <row r="61102" spans="3:3" ht="15.6" x14ac:dyDescent="0.3">
      <c r="C61102" s="227"/>
    </row>
    <row r="61103" spans="3:3" ht="15.6" x14ac:dyDescent="0.3">
      <c r="C61103" s="227"/>
    </row>
    <row r="61104" spans="3:3" ht="15.6" x14ac:dyDescent="0.3">
      <c r="C61104" s="227"/>
    </row>
    <row r="61105" spans="3:3" ht="15.6" x14ac:dyDescent="0.3">
      <c r="C61105" s="227"/>
    </row>
    <row r="61106" spans="3:3" ht="15.6" x14ac:dyDescent="0.3">
      <c r="C61106" s="227"/>
    </row>
    <row r="61107" spans="3:3" ht="15.6" x14ac:dyDescent="0.3">
      <c r="C61107" s="227"/>
    </row>
    <row r="61108" spans="3:3" ht="15.6" x14ac:dyDescent="0.3">
      <c r="C61108" s="227"/>
    </row>
    <row r="61109" spans="3:3" ht="15.6" x14ac:dyDescent="0.3">
      <c r="C61109" s="227"/>
    </row>
    <row r="61110" spans="3:3" ht="15.6" x14ac:dyDescent="0.3">
      <c r="C61110" s="227"/>
    </row>
    <row r="61111" spans="3:3" ht="15.6" x14ac:dyDescent="0.3">
      <c r="C61111" s="227"/>
    </row>
    <row r="61112" spans="3:3" ht="15.6" x14ac:dyDescent="0.3">
      <c r="C61112" s="227"/>
    </row>
    <row r="61113" spans="3:3" ht="15.6" x14ac:dyDescent="0.3">
      <c r="C61113" s="227"/>
    </row>
    <row r="61114" spans="3:3" ht="15.6" x14ac:dyDescent="0.3">
      <c r="C61114" s="227"/>
    </row>
    <row r="61115" spans="3:3" ht="15.6" x14ac:dyDescent="0.3">
      <c r="C61115" s="227"/>
    </row>
    <row r="61116" spans="3:3" ht="15.6" x14ac:dyDescent="0.3">
      <c r="C61116" s="227"/>
    </row>
    <row r="61117" spans="3:3" ht="15.6" x14ac:dyDescent="0.3">
      <c r="C61117" s="227"/>
    </row>
    <row r="61118" spans="3:3" ht="15.6" x14ac:dyDescent="0.3">
      <c r="C61118" s="227"/>
    </row>
    <row r="61119" spans="3:3" ht="15.6" x14ac:dyDescent="0.3">
      <c r="C61119" s="227"/>
    </row>
    <row r="61120" spans="3:3" ht="15.6" x14ac:dyDescent="0.3">
      <c r="C61120" s="227"/>
    </row>
    <row r="61121" spans="3:3" ht="15.6" x14ac:dyDescent="0.3">
      <c r="C61121" s="227"/>
    </row>
    <row r="61122" spans="3:3" ht="15.6" x14ac:dyDescent="0.3">
      <c r="C61122" s="227"/>
    </row>
    <row r="61123" spans="3:3" ht="15.6" x14ac:dyDescent="0.3">
      <c r="C61123" s="227"/>
    </row>
    <row r="61124" spans="3:3" ht="15.6" x14ac:dyDescent="0.3">
      <c r="C61124" s="227"/>
    </row>
    <row r="61125" spans="3:3" ht="15.6" x14ac:dyDescent="0.3">
      <c r="C61125" s="227"/>
    </row>
    <row r="61126" spans="3:3" ht="15.6" x14ac:dyDescent="0.3">
      <c r="C61126" s="227"/>
    </row>
    <row r="61127" spans="3:3" ht="15.6" x14ac:dyDescent="0.3">
      <c r="C61127" s="227"/>
    </row>
    <row r="61128" spans="3:3" ht="15.6" x14ac:dyDescent="0.3">
      <c r="C61128" s="227"/>
    </row>
    <row r="61129" spans="3:3" ht="15.6" x14ac:dyDescent="0.3">
      <c r="C61129" s="227"/>
    </row>
    <row r="61130" spans="3:3" ht="15.6" x14ac:dyDescent="0.3">
      <c r="C61130" s="227"/>
    </row>
    <row r="61131" spans="3:3" ht="15.6" x14ac:dyDescent="0.3">
      <c r="C61131" s="227"/>
    </row>
    <row r="61132" spans="3:3" ht="15.6" x14ac:dyDescent="0.3">
      <c r="C61132" s="227"/>
    </row>
    <row r="61133" spans="3:3" ht="15.6" x14ac:dyDescent="0.3">
      <c r="C61133" s="227"/>
    </row>
    <row r="61134" spans="3:3" ht="15.6" x14ac:dyDescent="0.3">
      <c r="C61134" s="227"/>
    </row>
    <row r="61135" spans="3:3" ht="15.6" x14ac:dyDescent="0.3">
      <c r="C61135" s="227"/>
    </row>
    <row r="61136" spans="3:3" ht="15.6" x14ac:dyDescent="0.3">
      <c r="C61136" s="227"/>
    </row>
    <row r="61137" spans="3:3" ht="15.6" x14ac:dyDescent="0.3">
      <c r="C61137" s="227"/>
    </row>
    <row r="61138" spans="3:3" ht="15.6" x14ac:dyDescent="0.3">
      <c r="C61138" s="227"/>
    </row>
    <row r="61139" spans="3:3" ht="15.6" x14ac:dyDescent="0.3">
      <c r="C61139" s="227"/>
    </row>
    <row r="61140" spans="3:3" ht="15.6" x14ac:dyDescent="0.3">
      <c r="C61140" s="227"/>
    </row>
    <row r="61141" spans="3:3" ht="15.6" x14ac:dyDescent="0.3">
      <c r="C61141" s="227"/>
    </row>
    <row r="61142" spans="3:3" ht="15.6" x14ac:dyDescent="0.3">
      <c r="C61142" s="227"/>
    </row>
    <row r="61143" spans="3:3" ht="15.6" x14ac:dyDescent="0.3">
      <c r="C61143" s="227"/>
    </row>
    <row r="61144" spans="3:3" ht="15.6" x14ac:dyDescent="0.3">
      <c r="C61144" s="227"/>
    </row>
    <row r="61145" spans="3:3" ht="15.6" x14ac:dyDescent="0.3">
      <c r="C61145" s="227"/>
    </row>
    <row r="61146" spans="3:3" ht="15.6" x14ac:dyDescent="0.3">
      <c r="C61146" s="227"/>
    </row>
    <row r="61147" spans="3:3" ht="15.6" x14ac:dyDescent="0.3">
      <c r="C61147" s="227"/>
    </row>
    <row r="61148" spans="3:3" ht="15.6" x14ac:dyDescent="0.3">
      <c r="C61148" s="227"/>
    </row>
    <row r="61149" spans="3:3" ht="15.6" x14ac:dyDescent="0.3">
      <c r="C61149" s="227"/>
    </row>
    <row r="61150" spans="3:3" ht="15.6" x14ac:dyDescent="0.3">
      <c r="C61150" s="227"/>
    </row>
    <row r="61151" spans="3:3" ht="15.6" x14ac:dyDescent="0.3">
      <c r="C61151" s="227"/>
    </row>
    <row r="61152" spans="3:3" ht="15.6" x14ac:dyDescent="0.3">
      <c r="C61152" s="227"/>
    </row>
    <row r="61153" spans="3:3" ht="15.6" x14ac:dyDescent="0.3">
      <c r="C61153" s="227"/>
    </row>
    <row r="61154" spans="3:3" ht="15.6" x14ac:dyDescent="0.3">
      <c r="C61154" s="227"/>
    </row>
    <row r="61155" spans="3:3" ht="15.6" x14ac:dyDescent="0.3">
      <c r="C61155" s="227"/>
    </row>
    <row r="61156" spans="3:3" ht="15.6" x14ac:dyDescent="0.3">
      <c r="C61156" s="227"/>
    </row>
    <row r="61157" spans="3:3" ht="15.6" x14ac:dyDescent="0.3">
      <c r="C61157" s="227"/>
    </row>
    <row r="61158" spans="3:3" ht="15.6" x14ac:dyDescent="0.3">
      <c r="C61158" s="227"/>
    </row>
    <row r="61159" spans="3:3" ht="15.6" x14ac:dyDescent="0.3">
      <c r="C61159" s="227"/>
    </row>
    <row r="61160" spans="3:3" ht="15.6" x14ac:dyDescent="0.3">
      <c r="C61160" s="227"/>
    </row>
    <row r="61161" spans="3:3" ht="15.6" x14ac:dyDescent="0.3">
      <c r="C61161" s="227"/>
    </row>
    <row r="61162" spans="3:3" ht="15.6" x14ac:dyDescent="0.3">
      <c r="C61162" s="227"/>
    </row>
    <row r="61163" spans="3:3" ht="15.6" x14ac:dyDescent="0.3">
      <c r="C61163" s="227"/>
    </row>
    <row r="61164" spans="3:3" ht="15.6" x14ac:dyDescent="0.3">
      <c r="C61164" s="227"/>
    </row>
    <row r="61165" spans="3:3" ht="15.6" x14ac:dyDescent="0.3">
      <c r="C61165" s="227"/>
    </row>
    <row r="61166" spans="3:3" ht="15.6" x14ac:dyDescent="0.3">
      <c r="C61166" s="227"/>
    </row>
    <row r="61167" spans="3:3" ht="15.6" x14ac:dyDescent="0.3">
      <c r="C61167" s="227"/>
    </row>
    <row r="61168" spans="3:3" ht="15.6" x14ac:dyDescent="0.3">
      <c r="C61168" s="227"/>
    </row>
    <row r="61169" spans="3:3" ht="15.6" x14ac:dyDescent="0.3">
      <c r="C61169" s="227"/>
    </row>
    <row r="61170" spans="3:3" ht="15.6" x14ac:dyDescent="0.3">
      <c r="C61170" s="227"/>
    </row>
    <row r="61171" spans="3:3" ht="15.6" x14ac:dyDescent="0.3">
      <c r="C61171" s="227"/>
    </row>
    <row r="61172" spans="3:3" ht="15.6" x14ac:dyDescent="0.3">
      <c r="C61172" s="227"/>
    </row>
    <row r="61173" spans="3:3" ht="15.6" x14ac:dyDescent="0.3">
      <c r="C61173" s="227"/>
    </row>
    <row r="61174" spans="3:3" ht="15.6" x14ac:dyDescent="0.3">
      <c r="C61174" s="227"/>
    </row>
    <row r="61175" spans="3:3" ht="15.6" x14ac:dyDescent="0.3">
      <c r="C61175" s="227"/>
    </row>
    <row r="61176" spans="3:3" ht="15.6" x14ac:dyDescent="0.3">
      <c r="C61176" s="227"/>
    </row>
    <row r="61177" spans="3:3" ht="15.6" x14ac:dyDescent="0.3">
      <c r="C61177" s="227"/>
    </row>
    <row r="61178" spans="3:3" ht="15.6" x14ac:dyDescent="0.3">
      <c r="C61178" s="227"/>
    </row>
    <row r="61179" spans="3:3" ht="15.6" x14ac:dyDescent="0.3">
      <c r="C61179" s="227"/>
    </row>
    <row r="61180" spans="3:3" ht="15.6" x14ac:dyDescent="0.3">
      <c r="C61180" s="227"/>
    </row>
    <row r="61181" spans="3:3" ht="15.6" x14ac:dyDescent="0.3">
      <c r="C61181" s="227"/>
    </row>
    <row r="61182" spans="3:3" ht="15.6" x14ac:dyDescent="0.3">
      <c r="C61182" s="227"/>
    </row>
    <row r="61183" spans="3:3" ht="15.6" x14ac:dyDescent="0.3">
      <c r="C61183" s="227"/>
    </row>
    <row r="61184" spans="3:3" ht="15.6" x14ac:dyDescent="0.3">
      <c r="C61184" s="227"/>
    </row>
    <row r="61185" spans="3:3" ht="15.6" x14ac:dyDescent="0.3">
      <c r="C61185" s="227"/>
    </row>
    <row r="61186" spans="3:3" ht="15.6" x14ac:dyDescent="0.3">
      <c r="C61186" s="227"/>
    </row>
    <row r="61187" spans="3:3" ht="15.6" x14ac:dyDescent="0.3">
      <c r="C61187" s="227"/>
    </row>
    <row r="61188" spans="3:3" ht="15.6" x14ac:dyDescent="0.3">
      <c r="C61188" s="227"/>
    </row>
    <row r="61189" spans="3:3" ht="15.6" x14ac:dyDescent="0.3">
      <c r="C61189" s="227"/>
    </row>
    <row r="61190" spans="3:3" ht="15.6" x14ac:dyDescent="0.3">
      <c r="C61190" s="227"/>
    </row>
    <row r="61191" spans="3:3" ht="15.6" x14ac:dyDescent="0.3">
      <c r="C61191" s="227"/>
    </row>
    <row r="61192" spans="3:3" ht="15.6" x14ac:dyDescent="0.3">
      <c r="C61192" s="227"/>
    </row>
    <row r="61193" spans="3:3" ht="15.6" x14ac:dyDescent="0.3">
      <c r="C61193" s="227"/>
    </row>
    <row r="61194" spans="3:3" ht="15.6" x14ac:dyDescent="0.3">
      <c r="C61194" s="227"/>
    </row>
    <row r="61195" spans="3:3" ht="15.6" x14ac:dyDescent="0.3">
      <c r="C61195" s="227"/>
    </row>
    <row r="61196" spans="3:3" ht="15.6" x14ac:dyDescent="0.3">
      <c r="C61196" s="227"/>
    </row>
    <row r="61197" spans="3:3" ht="15.6" x14ac:dyDescent="0.3">
      <c r="C61197" s="227"/>
    </row>
    <row r="61198" spans="3:3" ht="15.6" x14ac:dyDescent="0.3">
      <c r="C61198" s="227"/>
    </row>
    <row r="61199" spans="3:3" ht="15.6" x14ac:dyDescent="0.3">
      <c r="C61199" s="227"/>
    </row>
    <row r="61200" spans="3:3" ht="15.6" x14ac:dyDescent="0.3">
      <c r="C61200" s="227"/>
    </row>
    <row r="61201" spans="3:3" ht="15.6" x14ac:dyDescent="0.3">
      <c r="C61201" s="227"/>
    </row>
    <row r="61202" spans="3:3" ht="15.6" x14ac:dyDescent="0.3">
      <c r="C61202" s="227"/>
    </row>
    <row r="61203" spans="3:3" ht="15.6" x14ac:dyDescent="0.3">
      <c r="C61203" s="227"/>
    </row>
    <row r="61204" spans="3:3" ht="15.6" x14ac:dyDescent="0.3">
      <c r="C61204" s="227"/>
    </row>
    <row r="61205" spans="3:3" ht="15.6" x14ac:dyDescent="0.3">
      <c r="C61205" s="227"/>
    </row>
    <row r="61206" spans="3:3" ht="15.6" x14ac:dyDescent="0.3">
      <c r="C61206" s="227"/>
    </row>
    <row r="61207" spans="3:3" ht="15.6" x14ac:dyDescent="0.3">
      <c r="C61207" s="227"/>
    </row>
    <row r="61208" spans="3:3" ht="15.6" x14ac:dyDescent="0.3">
      <c r="C61208" s="227"/>
    </row>
    <row r="61209" spans="3:3" ht="15.6" x14ac:dyDescent="0.3">
      <c r="C61209" s="227"/>
    </row>
    <row r="61210" spans="3:3" ht="15.6" x14ac:dyDescent="0.3">
      <c r="C61210" s="227"/>
    </row>
    <row r="61211" spans="3:3" ht="15.6" x14ac:dyDescent="0.3">
      <c r="C61211" s="227"/>
    </row>
    <row r="61212" spans="3:3" ht="15.6" x14ac:dyDescent="0.3">
      <c r="C61212" s="227"/>
    </row>
    <row r="61213" spans="3:3" ht="15.6" x14ac:dyDescent="0.3">
      <c r="C61213" s="227"/>
    </row>
    <row r="61214" spans="3:3" ht="15.6" x14ac:dyDescent="0.3">
      <c r="C61214" s="227"/>
    </row>
    <row r="61215" spans="3:3" ht="15.6" x14ac:dyDescent="0.3">
      <c r="C61215" s="227"/>
    </row>
    <row r="61216" spans="3:3" ht="15.6" x14ac:dyDescent="0.3">
      <c r="C61216" s="227"/>
    </row>
    <row r="61217" spans="3:3" ht="15.6" x14ac:dyDescent="0.3">
      <c r="C61217" s="227"/>
    </row>
    <row r="61218" spans="3:3" ht="15.6" x14ac:dyDescent="0.3">
      <c r="C61218" s="227"/>
    </row>
    <row r="61219" spans="3:3" ht="15.6" x14ac:dyDescent="0.3">
      <c r="C61219" s="227"/>
    </row>
    <row r="61220" spans="3:3" ht="15.6" x14ac:dyDescent="0.3">
      <c r="C61220" s="227"/>
    </row>
    <row r="61221" spans="3:3" ht="15.6" x14ac:dyDescent="0.3">
      <c r="C61221" s="227"/>
    </row>
    <row r="61222" spans="3:3" ht="15.6" x14ac:dyDescent="0.3">
      <c r="C61222" s="227"/>
    </row>
    <row r="61223" spans="3:3" ht="15.6" x14ac:dyDescent="0.3">
      <c r="C61223" s="227"/>
    </row>
    <row r="61224" spans="3:3" ht="15.6" x14ac:dyDescent="0.3">
      <c r="C61224" s="227"/>
    </row>
    <row r="61225" spans="3:3" ht="15.6" x14ac:dyDescent="0.3">
      <c r="C61225" s="227"/>
    </row>
    <row r="61226" spans="3:3" ht="15.6" x14ac:dyDescent="0.3">
      <c r="C61226" s="227"/>
    </row>
    <row r="61227" spans="3:3" ht="15.6" x14ac:dyDescent="0.3">
      <c r="C61227" s="227"/>
    </row>
    <row r="61228" spans="3:3" ht="15.6" x14ac:dyDescent="0.3">
      <c r="C61228" s="227"/>
    </row>
    <row r="61229" spans="3:3" ht="15.6" x14ac:dyDescent="0.3">
      <c r="C61229" s="227"/>
    </row>
    <row r="61230" spans="3:3" ht="15.6" x14ac:dyDescent="0.3">
      <c r="C61230" s="227"/>
    </row>
    <row r="61231" spans="3:3" ht="15.6" x14ac:dyDescent="0.3">
      <c r="C61231" s="227"/>
    </row>
    <row r="61232" spans="3:3" ht="15.6" x14ac:dyDescent="0.3">
      <c r="C61232" s="227"/>
    </row>
    <row r="61233" spans="3:3" ht="15.6" x14ac:dyDescent="0.3">
      <c r="C61233" s="227"/>
    </row>
    <row r="61234" spans="3:3" ht="15.6" x14ac:dyDescent="0.3">
      <c r="C61234" s="227"/>
    </row>
    <row r="61235" spans="3:3" ht="15.6" x14ac:dyDescent="0.3">
      <c r="C61235" s="227"/>
    </row>
    <row r="61236" spans="3:3" ht="15.6" x14ac:dyDescent="0.3">
      <c r="C61236" s="227"/>
    </row>
    <row r="61237" spans="3:3" ht="15.6" x14ac:dyDescent="0.3">
      <c r="C61237" s="227"/>
    </row>
    <row r="61238" spans="3:3" ht="15.6" x14ac:dyDescent="0.3">
      <c r="C61238" s="227"/>
    </row>
    <row r="61239" spans="3:3" ht="15.6" x14ac:dyDescent="0.3">
      <c r="C61239" s="227"/>
    </row>
    <row r="61240" spans="3:3" ht="15.6" x14ac:dyDescent="0.3">
      <c r="C61240" s="227"/>
    </row>
    <row r="61241" spans="3:3" ht="15.6" x14ac:dyDescent="0.3">
      <c r="C61241" s="227"/>
    </row>
    <row r="61242" spans="3:3" ht="15.6" x14ac:dyDescent="0.3">
      <c r="C61242" s="227"/>
    </row>
    <row r="61243" spans="3:3" ht="15.6" x14ac:dyDescent="0.3">
      <c r="C61243" s="227"/>
    </row>
    <row r="61244" spans="3:3" ht="15.6" x14ac:dyDescent="0.3">
      <c r="C61244" s="227"/>
    </row>
    <row r="61245" spans="3:3" ht="15.6" x14ac:dyDescent="0.3">
      <c r="C61245" s="227"/>
    </row>
    <row r="61246" spans="3:3" ht="15.6" x14ac:dyDescent="0.3">
      <c r="C61246" s="227"/>
    </row>
    <row r="61247" spans="3:3" ht="15.6" x14ac:dyDescent="0.3">
      <c r="C61247" s="227"/>
    </row>
    <row r="61248" spans="3:3" ht="15.6" x14ac:dyDescent="0.3">
      <c r="C61248" s="227"/>
    </row>
    <row r="61249" spans="3:3" ht="15.6" x14ac:dyDescent="0.3">
      <c r="C61249" s="227"/>
    </row>
    <row r="61250" spans="3:3" ht="15.6" x14ac:dyDescent="0.3">
      <c r="C61250" s="227"/>
    </row>
    <row r="61251" spans="3:3" ht="15.6" x14ac:dyDescent="0.3">
      <c r="C61251" s="227"/>
    </row>
    <row r="61252" spans="3:3" ht="15.6" x14ac:dyDescent="0.3">
      <c r="C61252" s="227"/>
    </row>
    <row r="61253" spans="3:3" ht="15.6" x14ac:dyDescent="0.3">
      <c r="C61253" s="227"/>
    </row>
    <row r="61254" spans="3:3" ht="15.6" x14ac:dyDescent="0.3">
      <c r="C61254" s="227"/>
    </row>
    <row r="61255" spans="3:3" ht="15.6" x14ac:dyDescent="0.3">
      <c r="C61255" s="227"/>
    </row>
    <row r="61256" spans="3:3" ht="15.6" x14ac:dyDescent="0.3">
      <c r="C61256" s="227"/>
    </row>
    <row r="61257" spans="3:3" ht="15.6" x14ac:dyDescent="0.3">
      <c r="C61257" s="227"/>
    </row>
    <row r="61258" spans="3:3" ht="15.6" x14ac:dyDescent="0.3">
      <c r="C61258" s="227"/>
    </row>
    <row r="61259" spans="3:3" ht="15.6" x14ac:dyDescent="0.3">
      <c r="C61259" s="227"/>
    </row>
    <row r="61260" spans="3:3" ht="15.6" x14ac:dyDescent="0.3">
      <c r="C61260" s="227"/>
    </row>
    <row r="61261" spans="3:3" ht="15.6" x14ac:dyDescent="0.3">
      <c r="C61261" s="227"/>
    </row>
    <row r="61262" spans="3:3" ht="15.6" x14ac:dyDescent="0.3">
      <c r="C61262" s="227"/>
    </row>
    <row r="61263" spans="3:3" ht="15.6" x14ac:dyDescent="0.3">
      <c r="C61263" s="227"/>
    </row>
    <row r="61264" spans="3:3" ht="15.6" x14ac:dyDescent="0.3">
      <c r="C61264" s="227"/>
    </row>
    <row r="61265" spans="3:3" ht="15.6" x14ac:dyDescent="0.3">
      <c r="C61265" s="227"/>
    </row>
    <row r="61266" spans="3:3" ht="15.6" x14ac:dyDescent="0.3">
      <c r="C61266" s="227"/>
    </row>
    <row r="61267" spans="3:3" ht="15.6" x14ac:dyDescent="0.3">
      <c r="C61267" s="227"/>
    </row>
    <row r="61268" spans="3:3" ht="15.6" x14ac:dyDescent="0.3">
      <c r="C61268" s="227"/>
    </row>
    <row r="61269" spans="3:3" ht="15.6" x14ac:dyDescent="0.3">
      <c r="C61269" s="227"/>
    </row>
    <row r="61270" spans="3:3" ht="15.6" x14ac:dyDescent="0.3">
      <c r="C61270" s="227"/>
    </row>
    <row r="61271" spans="3:3" ht="15.6" x14ac:dyDescent="0.3">
      <c r="C61271" s="227"/>
    </row>
    <row r="61272" spans="3:3" ht="15.6" x14ac:dyDescent="0.3">
      <c r="C61272" s="227"/>
    </row>
    <row r="61273" spans="3:3" ht="15.6" x14ac:dyDescent="0.3">
      <c r="C61273" s="227"/>
    </row>
    <row r="61274" spans="3:3" ht="15.6" x14ac:dyDescent="0.3">
      <c r="C61274" s="227"/>
    </row>
    <row r="61275" spans="3:3" ht="15.6" x14ac:dyDescent="0.3">
      <c r="C61275" s="227"/>
    </row>
    <row r="61276" spans="3:3" ht="15.6" x14ac:dyDescent="0.3">
      <c r="C61276" s="227"/>
    </row>
    <row r="61277" spans="3:3" ht="15.6" x14ac:dyDescent="0.3">
      <c r="C61277" s="227"/>
    </row>
    <row r="61278" spans="3:3" ht="15.6" x14ac:dyDescent="0.3">
      <c r="C61278" s="227"/>
    </row>
    <row r="61279" spans="3:3" ht="15.6" x14ac:dyDescent="0.3">
      <c r="C61279" s="227"/>
    </row>
    <row r="61280" spans="3:3" ht="15.6" x14ac:dyDescent="0.3">
      <c r="C61280" s="227"/>
    </row>
    <row r="61281" spans="3:3" ht="15.6" x14ac:dyDescent="0.3">
      <c r="C61281" s="227"/>
    </row>
    <row r="61282" spans="3:3" ht="15.6" x14ac:dyDescent="0.3">
      <c r="C61282" s="227"/>
    </row>
    <row r="61283" spans="3:3" ht="15.6" x14ac:dyDescent="0.3">
      <c r="C61283" s="227"/>
    </row>
    <row r="61284" spans="3:3" ht="15.6" x14ac:dyDescent="0.3">
      <c r="C61284" s="227"/>
    </row>
    <row r="61285" spans="3:3" ht="15.6" x14ac:dyDescent="0.3">
      <c r="C61285" s="227"/>
    </row>
    <row r="61286" spans="3:3" ht="15.6" x14ac:dyDescent="0.3">
      <c r="C61286" s="227"/>
    </row>
    <row r="61287" spans="3:3" ht="15.6" x14ac:dyDescent="0.3">
      <c r="C61287" s="227"/>
    </row>
    <row r="61288" spans="3:3" ht="15.6" x14ac:dyDescent="0.3">
      <c r="C61288" s="227"/>
    </row>
    <row r="61289" spans="3:3" ht="15.6" x14ac:dyDescent="0.3">
      <c r="C61289" s="227"/>
    </row>
    <row r="61290" spans="3:3" ht="15.6" x14ac:dyDescent="0.3">
      <c r="C61290" s="227"/>
    </row>
    <row r="61291" spans="3:3" ht="15.6" x14ac:dyDescent="0.3">
      <c r="C61291" s="227"/>
    </row>
    <row r="61292" spans="3:3" ht="15.6" x14ac:dyDescent="0.3">
      <c r="C61292" s="227"/>
    </row>
    <row r="61293" spans="3:3" ht="15.6" x14ac:dyDescent="0.3">
      <c r="C61293" s="227"/>
    </row>
    <row r="61294" spans="3:3" ht="15.6" x14ac:dyDescent="0.3">
      <c r="C61294" s="227"/>
    </row>
    <row r="61295" spans="3:3" ht="15.6" x14ac:dyDescent="0.3">
      <c r="C61295" s="227"/>
    </row>
    <row r="61296" spans="3:3" ht="15.6" x14ac:dyDescent="0.3">
      <c r="C61296" s="227"/>
    </row>
    <row r="61297" spans="3:3" ht="15.6" x14ac:dyDescent="0.3">
      <c r="C61297" s="227"/>
    </row>
    <row r="61298" spans="3:3" ht="15.6" x14ac:dyDescent="0.3">
      <c r="C61298" s="227"/>
    </row>
    <row r="61299" spans="3:3" ht="15.6" x14ac:dyDescent="0.3">
      <c r="C61299" s="227"/>
    </row>
    <row r="61300" spans="3:3" ht="15.6" x14ac:dyDescent="0.3">
      <c r="C61300" s="227"/>
    </row>
    <row r="61301" spans="3:3" ht="15.6" x14ac:dyDescent="0.3">
      <c r="C61301" s="227"/>
    </row>
    <row r="61302" spans="3:3" ht="15.6" x14ac:dyDescent="0.3">
      <c r="C61302" s="227"/>
    </row>
    <row r="61303" spans="3:3" ht="15.6" x14ac:dyDescent="0.3">
      <c r="C61303" s="227"/>
    </row>
    <row r="61304" spans="3:3" ht="15.6" x14ac:dyDescent="0.3">
      <c r="C61304" s="227"/>
    </row>
    <row r="61305" spans="3:3" ht="15.6" x14ac:dyDescent="0.3">
      <c r="C61305" s="227"/>
    </row>
    <row r="61306" spans="3:3" ht="15.6" x14ac:dyDescent="0.3">
      <c r="C61306" s="227"/>
    </row>
    <row r="61307" spans="3:3" ht="15.6" x14ac:dyDescent="0.3">
      <c r="C61307" s="227"/>
    </row>
    <row r="61308" spans="3:3" ht="15.6" x14ac:dyDescent="0.3">
      <c r="C61308" s="227"/>
    </row>
    <row r="61309" spans="3:3" ht="15.6" x14ac:dyDescent="0.3">
      <c r="C61309" s="227"/>
    </row>
    <row r="61310" spans="3:3" ht="15.6" x14ac:dyDescent="0.3">
      <c r="C61310" s="227"/>
    </row>
    <row r="61311" spans="3:3" ht="15.6" x14ac:dyDescent="0.3">
      <c r="C61311" s="227"/>
    </row>
    <row r="61312" spans="3:3" ht="15.6" x14ac:dyDescent="0.3">
      <c r="C61312" s="227"/>
    </row>
    <row r="61313" spans="3:3" ht="15.6" x14ac:dyDescent="0.3">
      <c r="C61313" s="227"/>
    </row>
    <row r="61314" spans="3:3" ht="15.6" x14ac:dyDescent="0.3">
      <c r="C61314" s="227"/>
    </row>
    <row r="61315" spans="3:3" ht="15.6" x14ac:dyDescent="0.3">
      <c r="C61315" s="227"/>
    </row>
    <row r="61316" spans="3:3" ht="15.6" x14ac:dyDescent="0.3">
      <c r="C61316" s="227"/>
    </row>
    <row r="61317" spans="3:3" ht="15.6" x14ac:dyDescent="0.3">
      <c r="C61317" s="227"/>
    </row>
    <row r="61318" spans="3:3" ht="15.6" x14ac:dyDescent="0.3">
      <c r="C61318" s="227"/>
    </row>
    <row r="61319" spans="3:3" ht="15.6" x14ac:dyDescent="0.3">
      <c r="C61319" s="227"/>
    </row>
    <row r="61320" spans="3:3" ht="15.6" x14ac:dyDescent="0.3">
      <c r="C61320" s="227"/>
    </row>
    <row r="61321" spans="3:3" ht="15.6" x14ac:dyDescent="0.3">
      <c r="C61321" s="227"/>
    </row>
    <row r="61322" spans="3:3" ht="15.6" x14ac:dyDescent="0.3">
      <c r="C61322" s="227"/>
    </row>
    <row r="61323" spans="3:3" ht="15.6" x14ac:dyDescent="0.3">
      <c r="C61323" s="227"/>
    </row>
    <row r="61324" spans="3:3" ht="15.6" x14ac:dyDescent="0.3">
      <c r="C61324" s="227"/>
    </row>
    <row r="61325" spans="3:3" ht="15.6" x14ac:dyDescent="0.3">
      <c r="C61325" s="227"/>
    </row>
    <row r="61326" spans="3:3" ht="15.6" x14ac:dyDescent="0.3">
      <c r="C61326" s="227"/>
    </row>
    <row r="61327" spans="3:3" ht="15.6" x14ac:dyDescent="0.3">
      <c r="C61327" s="227"/>
    </row>
    <row r="61328" spans="3:3" ht="15.6" x14ac:dyDescent="0.3">
      <c r="C61328" s="227"/>
    </row>
    <row r="61329" spans="3:3" ht="15.6" x14ac:dyDescent="0.3">
      <c r="C61329" s="227"/>
    </row>
    <row r="61330" spans="3:3" ht="15.6" x14ac:dyDescent="0.3">
      <c r="C61330" s="227"/>
    </row>
    <row r="61331" spans="3:3" ht="15.6" x14ac:dyDescent="0.3">
      <c r="C61331" s="227"/>
    </row>
    <row r="61332" spans="3:3" ht="15.6" x14ac:dyDescent="0.3">
      <c r="C61332" s="227"/>
    </row>
    <row r="61333" spans="3:3" ht="15.6" x14ac:dyDescent="0.3">
      <c r="C61333" s="227"/>
    </row>
    <row r="61334" spans="3:3" ht="15.6" x14ac:dyDescent="0.3">
      <c r="C61334" s="227"/>
    </row>
    <row r="61335" spans="3:3" ht="15.6" x14ac:dyDescent="0.3">
      <c r="C61335" s="227"/>
    </row>
    <row r="61336" spans="3:3" ht="15.6" x14ac:dyDescent="0.3">
      <c r="C61336" s="227"/>
    </row>
    <row r="61337" spans="3:3" ht="15.6" x14ac:dyDescent="0.3">
      <c r="C61337" s="227"/>
    </row>
    <row r="61338" spans="3:3" ht="15.6" x14ac:dyDescent="0.3">
      <c r="C61338" s="227"/>
    </row>
    <row r="61339" spans="3:3" ht="15.6" x14ac:dyDescent="0.3">
      <c r="C61339" s="227"/>
    </row>
    <row r="61340" spans="3:3" ht="15.6" x14ac:dyDescent="0.3">
      <c r="C61340" s="227"/>
    </row>
    <row r="61341" spans="3:3" ht="15.6" x14ac:dyDescent="0.3">
      <c r="C61341" s="227"/>
    </row>
    <row r="61342" spans="3:3" ht="15.6" x14ac:dyDescent="0.3">
      <c r="C61342" s="227"/>
    </row>
    <row r="61343" spans="3:3" ht="15.6" x14ac:dyDescent="0.3">
      <c r="C61343" s="227"/>
    </row>
    <row r="61344" spans="3:3" ht="15.6" x14ac:dyDescent="0.3">
      <c r="C61344" s="227"/>
    </row>
    <row r="61345" spans="3:3" ht="15.6" x14ac:dyDescent="0.3">
      <c r="C61345" s="227"/>
    </row>
    <row r="61346" spans="3:3" ht="15.6" x14ac:dyDescent="0.3">
      <c r="C61346" s="227"/>
    </row>
    <row r="61347" spans="3:3" ht="15.6" x14ac:dyDescent="0.3">
      <c r="C61347" s="227"/>
    </row>
    <row r="61348" spans="3:3" ht="15.6" x14ac:dyDescent="0.3">
      <c r="C61348" s="227"/>
    </row>
    <row r="61349" spans="3:3" ht="15.6" x14ac:dyDescent="0.3">
      <c r="C61349" s="227"/>
    </row>
    <row r="61350" spans="3:3" ht="15.6" x14ac:dyDescent="0.3">
      <c r="C61350" s="227"/>
    </row>
    <row r="61351" spans="3:3" ht="15.6" x14ac:dyDescent="0.3">
      <c r="C61351" s="227"/>
    </row>
    <row r="61352" spans="3:3" ht="15.6" x14ac:dyDescent="0.3">
      <c r="C61352" s="227"/>
    </row>
    <row r="61353" spans="3:3" ht="15.6" x14ac:dyDescent="0.3">
      <c r="C61353" s="227"/>
    </row>
    <row r="61354" spans="3:3" ht="15.6" x14ac:dyDescent="0.3">
      <c r="C61354" s="227"/>
    </row>
    <row r="61355" spans="3:3" ht="15.6" x14ac:dyDescent="0.3">
      <c r="C61355" s="227"/>
    </row>
    <row r="61356" spans="3:3" ht="15.6" x14ac:dyDescent="0.3">
      <c r="C61356" s="227"/>
    </row>
    <row r="61357" spans="3:3" ht="15.6" x14ac:dyDescent="0.3">
      <c r="C61357" s="227"/>
    </row>
    <row r="61358" spans="3:3" ht="15.6" x14ac:dyDescent="0.3">
      <c r="C61358" s="227"/>
    </row>
    <row r="61359" spans="3:3" ht="15.6" x14ac:dyDescent="0.3">
      <c r="C61359" s="227"/>
    </row>
    <row r="61360" spans="3:3" ht="15.6" x14ac:dyDescent="0.3">
      <c r="C61360" s="227"/>
    </row>
    <row r="61361" spans="3:3" ht="15.6" x14ac:dyDescent="0.3">
      <c r="C61361" s="227"/>
    </row>
    <row r="61362" spans="3:3" ht="15.6" x14ac:dyDescent="0.3">
      <c r="C61362" s="227"/>
    </row>
    <row r="61363" spans="3:3" ht="15.6" x14ac:dyDescent="0.3">
      <c r="C61363" s="227"/>
    </row>
    <row r="61364" spans="3:3" ht="15.6" x14ac:dyDescent="0.3">
      <c r="C61364" s="227"/>
    </row>
    <row r="61365" spans="3:3" ht="15.6" x14ac:dyDescent="0.3">
      <c r="C61365" s="227"/>
    </row>
    <row r="61366" spans="3:3" ht="15.6" x14ac:dyDescent="0.3">
      <c r="C61366" s="227"/>
    </row>
    <row r="61367" spans="3:3" ht="15.6" x14ac:dyDescent="0.3">
      <c r="C61367" s="227"/>
    </row>
    <row r="61368" spans="3:3" ht="15.6" x14ac:dyDescent="0.3">
      <c r="C61368" s="227"/>
    </row>
    <row r="61369" spans="3:3" ht="15.6" x14ac:dyDescent="0.3">
      <c r="C61369" s="227"/>
    </row>
    <row r="61370" spans="3:3" ht="15.6" x14ac:dyDescent="0.3">
      <c r="C61370" s="227"/>
    </row>
    <row r="61371" spans="3:3" ht="15.6" x14ac:dyDescent="0.3">
      <c r="C61371" s="227"/>
    </row>
    <row r="61372" spans="3:3" ht="15.6" x14ac:dyDescent="0.3">
      <c r="C61372" s="227"/>
    </row>
    <row r="61373" spans="3:3" ht="15.6" x14ac:dyDescent="0.3">
      <c r="C61373" s="227"/>
    </row>
    <row r="61374" spans="3:3" ht="15.6" x14ac:dyDescent="0.3">
      <c r="C61374" s="227"/>
    </row>
    <row r="61375" spans="3:3" ht="15.6" x14ac:dyDescent="0.3">
      <c r="C61375" s="227"/>
    </row>
    <row r="61376" spans="3:3" ht="15.6" x14ac:dyDescent="0.3">
      <c r="C61376" s="227"/>
    </row>
    <row r="61377" spans="3:3" ht="15.6" x14ac:dyDescent="0.3">
      <c r="C61377" s="227"/>
    </row>
    <row r="61378" spans="3:3" ht="15.6" x14ac:dyDescent="0.3">
      <c r="C61378" s="227"/>
    </row>
    <row r="61379" spans="3:3" ht="15.6" x14ac:dyDescent="0.3">
      <c r="C61379" s="227"/>
    </row>
    <row r="61380" spans="3:3" ht="15.6" x14ac:dyDescent="0.3">
      <c r="C61380" s="227"/>
    </row>
    <row r="61381" spans="3:3" ht="15.6" x14ac:dyDescent="0.3">
      <c r="C61381" s="227"/>
    </row>
    <row r="61382" spans="3:3" ht="15.6" x14ac:dyDescent="0.3">
      <c r="C61382" s="227"/>
    </row>
    <row r="61383" spans="3:3" ht="15.6" x14ac:dyDescent="0.3">
      <c r="C61383" s="227"/>
    </row>
    <row r="61384" spans="3:3" ht="15.6" x14ac:dyDescent="0.3">
      <c r="C61384" s="227"/>
    </row>
    <row r="61385" spans="3:3" ht="15.6" x14ac:dyDescent="0.3">
      <c r="C61385" s="227"/>
    </row>
    <row r="61386" spans="3:3" ht="15.6" x14ac:dyDescent="0.3">
      <c r="C61386" s="227"/>
    </row>
    <row r="61387" spans="3:3" ht="15.6" x14ac:dyDescent="0.3">
      <c r="C61387" s="227"/>
    </row>
    <row r="61388" spans="3:3" ht="15.6" x14ac:dyDescent="0.3">
      <c r="C61388" s="227"/>
    </row>
    <row r="61389" spans="3:3" ht="15.6" x14ac:dyDescent="0.3">
      <c r="C61389" s="227"/>
    </row>
    <row r="61390" spans="3:3" ht="15.6" x14ac:dyDescent="0.3">
      <c r="C61390" s="227"/>
    </row>
    <row r="61391" spans="3:3" ht="15.6" x14ac:dyDescent="0.3">
      <c r="C61391" s="227"/>
    </row>
    <row r="61392" spans="3:3" ht="15.6" x14ac:dyDescent="0.3">
      <c r="C61392" s="227"/>
    </row>
    <row r="61393" spans="3:3" ht="15.6" x14ac:dyDescent="0.3">
      <c r="C61393" s="227"/>
    </row>
    <row r="61394" spans="3:3" ht="15.6" x14ac:dyDescent="0.3">
      <c r="C61394" s="227"/>
    </row>
    <row r="61395" spans="3:3" ht="15.6" x14ac:dyDescent="0.3">
      <c r="C61395" s="227"/>
    </row>
    <row r="61396" spans="3:3" ht="15.6" x14ac:dyDescent="0.3">
      <c r="C61396" s="227"/>
    </row>
    <row r="61397" spans="3:3" ht="15.6" x14ac:dyDescent="0.3">
      <c r="C61397" s="227"/>
    </row>
    <row r="61398" spans="3:3" ht="15.6" x14ac:dyDescent="0.3">
      <c r="C61398" s="227"/>
    </row>
    <row r="61399" spans="3:3" ht="15.6" x14ac:dyDescent="0.3">
      <c r="C61399" s="227"/>
    </row>
    <row r="61400" spans="3:3" ht="15.6" x14ac:dyDescent="0.3">
      <c r="C61400" s="227"/>
    </row>
    <row r="61401" spans="3:3" ht="15.6" x14ac:dyDescent="0.3">
      <c r="C61401" s="227"/>
    </row>
    <row r="61402" spans="3:3" ht="15.6" x14ac:dyDescent="0.3">
      <c r="C61402" s="227"/>
    </row>
    <row r="61403" spans="3:3" ht="15.6" x14ac:dyDescent="0.3">
      <c r="C61403" s="227"/>
    </row>
    <row r="61404" spans="3:3" ht="15.6" x14ac:dyDescent="0.3">
      <c r="C61404" s="227"/>
    </row>
    <row r="61405" spans="3:3" ht="15.6" x14ac:dyDescent="0.3">
      <c r="C61405" s="227"/>
    </row>
    <row r="61406" spans="3:3" ht="15.6" x14ac:dyDescent="0.3">
      <c r="C61406" s="227"/>
    </row>
    <row r="61407" spans="3:3" ht="15.6" x14ac:dyDescent="0.3">
      <c r="C61407" s="227"/>
    </row>
    <row r="61408" spans="3:3" ht="15.6" x14ac:dyDescent="0.3">
      <c r="C61408" s="227"/>
    </row>
    <row r="61409" spans="3:3" ht="15.6" x14ac:dyDescent="0.3">
      <c r="C61409" s="227"/>
    </row>
    <row r="61410" spans="3:3" ht="15.6" x14ac:dyDescent="0.3">
      <c r="C61410" s="227"/>
    </row>
    <row r="61411" spans="3:3" ht="15.6" x14ac:dyDescent="0.3">
      <c r="C61411" s="227"/>
    </row>
    <row r="61412" spans="3:3" ht="15.6" x14ac:dyDescent="0.3">
      <c r="C61412" s="227"/>
    </row>
    <row r="61413" spans="3:3" ht="15.6" x14ac:dyDescent="0.3">
      <c r="C61413" s="227"/>
    </row>
    <row r="61414" spans="3:3" ht="15.6" x14ac:dyDescent="0.3">
      <c r="C61414" s="227"/>
    </row>
    <row r="61415" spans="3:3" ht="15.6" x14ac:dyDescent="0.3">
      <c r="C61415" s="227"/>
    </row>
    <row r="61416" spans="3:3" ht="15.6" x14ac:dyDescent="0.3">
      <c r="C61416" s="227"/>
    </row>
    <row r="61417" spans="3:3" ht="15.6" x14ac:dyDescent="0.3">
      <c r="C61417" s="227"/>
    </row>
    <row r="61418" spans="3:3" ht="15.6" x14ac:dyDescent="0.3">
      <c r="C61418" s="227"/>
    </row>
    <row r="61419" spans="3:3" ht="15.6" x14ac:dyDescent="0.3">
      <c r="C61419" s="227"/>
    </row>
    <row r="61420" spans="3:3" ht="15.6" x14ac:dyDescent="0.3">
      <c r="C61420" s="227"/>
    </row>
    <row r="61421" spans="3:3" ht="15.6" x14ac:dyDescent="0.3">
      <c r="C61421" s="227"/>
    </row>
    <row r="61422" spans="3:3" ht="15.6" x14ac:dyDescent="0.3">
      <c r="C61422" s="227"/>
    </row>
    <row r="61423" spans="3:3" ht="15.6" x14ac:dyDescent="0.3">
      <c r="C61423" s="227"/>
    </row>
    <row r="61424" spans="3:3" ht="15.6" x14ac:dyDescent="0.3">
      <c r="C61424" s="227"/>
    </row>
    <row r="61425" spans="3:3" ht="15.6" x14ac:dyDescent="0.3">
      <c r="C61425" s="227"/>
    </row>
    <row r="61426" spans="3:3" ht="15.6" x14ac:dyDescent="0.3">
      <c r="C61426" s="227"/>
    </row>
    <row r="61427" spans="3:3" ht="15.6" x14ac:dyDescent="0.3">
      <c r="C61427" s="227"/>
    </row>
    <row r="61428" spans="3:3" ht="15.6" x14ac:dyDescent="0.3">
      <c r="C61428" s="227"/>
    </row>
    <row r="61429" spans="3:3" ht="15.6" x14ac:dyDescent="0.3">
      <c r="C61429" s="227"/>
    </row>
    <row r="61430" spans="3:3" ht="15.6" x14ac:dyDescent="0.3">
      <c r="C61430" s="227"/>
    </row>
    <row r="61431" spans="3:3" ht="15.6" x14ac:dyDescent="0.3">
      <c r="C61431" s="227"/>
    </row>
    <row r="61432" spans="3:3" ht="15.6" x14ac:dyDescent="0.3">
      <c r="C61432" s="227"/>
    </row>
    <row r="61433" spans="3:3" ht="15.6" x14ac:dyDescent="0.3">
      <c r="C61433" s="227"/>
    </row>
    <row r="61434" spans="3:3" ht="15.6" x14ac:dyDescent="0.3">
      <c r="C61434" s="227"/>
    </row>
    <row r="61435" spans="3:3" ht="15.6" x14ac:dyDescent="0.3">
      <c r="C61435" s="227"/>
    </row>
    <row r="61436" spans="3:3" ht="15.6" x14ac:dyDescent="0.3">
      <c r="C61436" s="227"/>
    </row>
    <row r="61437" spans="3:3" ht="15.6" x14ac:dyDescent="0.3">
      <c r="C61437" s="227"/>
    </row>
    <row r="61438" spans="3:3" ht="15.6" x14ac:dyDescent="0.3">
      <c r="C61438" s="227"/>
    </row>
    <row r="61439" spans="3:3" ht="15.6" x14ac:dyDescent="0.3">
      <c r="C61439" s="227"/>
    </row>
    <row r="61440" spans="3:3" ht="15.6" x14ac:dyDescent="0.3">
      <c r="C61440" s="227"/>
    </row>
    <row r="61441" spans="3:3" ht="15.6" x14ac:dyDescent="0.3">
      <c r="C61441" s="227"/>
    </row>
    <row r="61442" spans="3:3" ht="15.6" x14ac:dyDescent="0.3">
      <c r="C61442" s="227"/>
    </row>
    <row r="61443" spans="3:3" ht="15.6" x14ac:dyDescent="0.3">
      <c r="C61443" s="227"/>
    </row>
    <row r="61444" spans="3:3" ht="15.6" x14ac:dyDescent="0.3">
      <c r="C61444" s="227"/>
    </row>
    <row r="61445" spans="3:3" ht="15.6" x14ac:dyDescent="0.3">
      <c r="C61445" s="227"/>
    </row>
    <row r="61446" spans="3:3" ht="15.6" x14ac:dyDescent="0.3">
      <c r="C61446" s="227"/>
    </row>
    <row r="61447" spans="3:3" ht="15.6" x14ac:dyDescent="0.3">
      <c r="C61447" s="227"/>
    </row>
    <row r="61448" spans="3:3" ht="15.6" x14ac:dyDescent="0.3">
      <c r="C61448" s="227"/>
    </row>
    <row r="61449" spans="3:3" ht="15.6" x14ac:dyDescent="0.3">
      <c r="C61449" s="227"/>
    </row>
    <row r="61450" spans="3:3" ht="15.6" x14ac:dyDescent="0.3">
      <c r="C61450" s="227"/>
    </row>
    <row r="61451" spans="3:3" ht="15.6" x14ac:dyDescent="0.3">
      <c r="C61451" s="227"/>
    </row>
    <row r="61452" spans="3:3" ht="15.6" x14ac:dyDescent="0.3">
      <c r="C61452" s="227"/>
    </row>
    <row r="61453" spans="3:3" ht="15.6" x14ac:dyDescent="0.3">
      <c r="C61453" s="227"/>
    </row>
    <row r="61454" spans="3:3" ht="15.6" x14ac:dyDescent="0.3">
      <c r="C61454" s="227"/>
    </row>
    <row r="61455" spans="3:3" ht="15.6" x14ac:dyDescent="0.3">
      <c r="C61455" s="227"/>
    </row>
    <row r="61456" spans="3:3" ht="15.6" x14ac:dyDescent="0.3">
      <c r="C61456" s="227"/>
    </row>
    <row r="61457" spans="3:3" ht="15.6" x14ac:dyDescent="0.3">
      <c r="C61457" s="227"/>
    </row>
    <row r="61458" spans="3:3" ht="15.6" x14ac:dyDescent="0.3">
      <c r="C61458" s="227"/>
    </row>
    <row r="61459" spans="3:3" ht="15.6" x14ac:dyDescent="0.3">
      <c r="C61459" s="227"/>
    </row>
    <row r="61460" spans="3:3" ht="15.6" x14ac:dyDescent="0.3">
      <c r="C61460" s="227"/>
    </row>
    <row r="61461" spans="3:3" ht="15.6" x14ac:dyDescent="0.3">
      <c r="C61461" s="227"/>
    </row>
    <row r="61462" spans="3:3" ht="15.6" x14ac:dyDescent="0.3">
      <c r="C61462" s="227"/>
    </row>
    <row r="61463" spans="3:3" ht="15.6" x14ac:dyDescent="0.3">
      <c r="C61463" s="227"/>
    </row>
    <row r="61464" spans="3:3" ht="15.6" x14ac:dyDescent="0.3">
      <c r="C61464" s="227"/>
    </row>
    <row r="61465" spans="3:3" ht="15.6" x14ac:dyDescent="0.3">
      <c r="C61465" s="227"/>
    </row>
    <row r="61466" spans="3:3" ht="15.6" x14ac:dyDescent="0.3">
      <c r="C61466" s="227"/>
    </row>
    <row r="61467" spans="3:3" ht="15.6" x14ac:dyDescent="0.3">
      <c r="C61467" s="227"/>
    </row>
    <row r="61468" spans="3:3" ht="15.6" x14ac:dyDescent="0.3">
      <c r="C61468" s="227"/>
    </row>
    <row r="61469" spans="3:3" ht="15.6" x14ac:dyDescent="0.3">
      <c r="C61469" s="227"/>
    </row>
    <row r="61470" spans="3:3" ht="15.6" x14ac:dyDescent="0.3">
      <c r="C61470" s="227"/>
    </row>
    <row r="61471" spans="3:3" ht="15.6" x14ac:dyDescent="0.3">
      <c r="C61471" s="227"/>
    </row>
    <row r="61472" spans="3:3" ht="15.6" x14ac:dyDescent="0.3">
      <c r="C61472" s="227"/>
    </row>
    <row r="61473" spans="3:3" ht="15.6" x14ac:dyDescent="0.3">
      <c r="C61473" s="227"/>
    </row>
    <row r="61474" spans="3:3" ht="15.6" x14ac:dyDescent="0.3">
      <c r="C61474" s="227"/>
    </row>
    <row r="61475" spans="3:3" ht="15.6" x14ac:dyDescent="0.3">
      <c r="C61475" s="227"/>
    </row>
    <row r="61476" spans="3:3" ht="15.6" x14ac:dyDescent="0.3">
      <c r="C61476" s="227"/>
    </row>
    <row r="61477" spans="3:3" ht="15.6" x14ac:dyDescent="0.3">
      <c r="C61477" s="227"/>
    </row>
    <row r="61478" spans="3:3" ht="15.6" x14ac:dyDescent="0.3">
      <c r="C61478" s="227"/>
    </row>
    <row r="61479" spans="3:3" ht="15.6" x14ac:dyDescent="0.3">
      <c r="C61479" s="227"/>
    </row>
    <row r="61480" spans="3:3" ht="15.6" x14ac:dyDescent="0.3">
      <c r="C61480" s="227"/>
    </row>
    <row r="61481" spans="3:3" ht="15.6" x14ac:dyDescent="0.3">
      <c r="C61481" s="227"/>
    </row>
    <row r="61482" spans="3:3" ht="15.6" x14ac:dyDescent="0.3">
      <c r="C61482" s="227"/>
    </row>
    <row r="61483" spans="3:3" ht="15.6" x14ac:dyDescent="0.3">
      <c r="C61483" s="227"/>
    </row>
    <row r="61484" spans="3:3" ht="15.6" x14ac:dyDescent="0.3">
      <c r="C61484" s="227"/>
    </row>
    <row r="61485" spans="3:3" ht="15.6" x14ac:dyDescent="0.3">
      <c r="C61485" s="227"/>
    </row>
    <row r="61486" spans="3:3" ht="15.6" x14ac:dyDescent="0.3">
      <c r="C61486" s="227"/>
    </row>
    <row r="61487" spans="3:3" ht="15.6" x14ac:dyDescent="0.3">
      <c r="C61487" s="227"/>
    </row>
    <row r="61488" spans="3:3" ht="15.6" x14ac:dyDescent="0.3">
      <c r="C61488" s="227"/>
    </row>
    <row r="61489" spans="3:3" ht="15.6" x14ac:dyDescent="0.3">
      <c r="C61489" s="227"/>
    </row>
    <row r="61490" spans="3:3" ht="15.6" x14ac:dyDescent="0.3">
      <c r="C61490" s="227"/>
    </row>
    <row r="61491" spans="3:3" ht="15.6" x14ac:dyDescent="0.3">
      <c r="C61491" s="227"/>
    </row>
    <row r="61492" spans="3:3" ht="15.6" x14ac:dyDescent="0.3">
      <c r="C61492" s="227"/>
    </row>
    <row r="61493" spans="3:3" ht="15.6" x14ac:dyDescent="0.3">
      <c r="C61493" s="227"/>
    </row>
    <row r="61494" spans="3:3" ht="15.6" x14ac:dyDescent="0.3">
      <c r="C61494" s="227"/>
    </row>
    <row r="61495" spans="3:3" ht="15.6" x14ac:dyDescent="0.3">
      <c r="C61495" s="227"/>
    </row>
    <row r="61496" spans="3:3" ht="15.6" x14ac:dyDescent="0.3">
      <c r="C61496" s="227"/>
    </row>
    <row r="61497" spans="3:3" ht="15.6" x14ac:dyDescent="0.3">
      <c r="C61497" s="227"/>
    </row>
    <row r="61498" spans="3:3" ht="15.6" x14ac:dyDescent="0.3">
      <c r="C61498" s="227"/>
    </row>
    <row r="61499" spans="3:3" ht="15.6" x14ac:dyDescent="0.3">
      <c r="C61499" s="227"/>
    </row>
    <row r="61500" spans="3:3" ht="15.6" x14ac:dyDescent="0.3">
      <c r="C61500" s="227"/>
    </row>
    <row r="61501" spans="3:3" ht="15.6" x14ac:dyDescent="0.3">
      <c r="C61501" s="227"/>
    </row>
    <row r="61502" spans="3:3" ht="15.6" x14ac:dyDescent="0.3">
      <c r="C61502" s="227"/>
    </row>
    <row r="61503" spans="3:3" ht="15.6" x14ac:dyDescent="0.3">
      <c r="C61503" s="227"/>
    </row>
    <row r="61504" spans="3:3" ht="15.6" x14ac:dyDescent="0.3">
      <c r="C61504" s="227"/>
    </row>
    <row r="61505" spans="3:3" ht="15.6" x14ac:dyDescent="0.3">
      <c r="C61505" s="227"/>
    </row>
    <row r="61506" spans="3:3" ht="15.6" x14ac:dyDescent="0.3">
      <c r="C61506" s="227"/>
    </row>
    <row r="61507" spans="3:3" ht="15.6" x14ac:dyDescent="0.3">
      <c r="C61507" s="227"/>
    </row>
    <row r="61508" spans="3:3" ht="15.6" x14ac:dyDescent="0.3">
      <c r="C61508" s="227"/>
    </row>
    <row r="61509" spans="3:3" ht="15.6" x14ac:dyDescent="0.3">
      <c r="C61509" s="227"/>
    </row>
    <row r="61510" spans="3:3" ht="15.6" x14ac:dyDescent="0.3">
      <c r="C61510" s="227"/>
    </row>
    <row r="61511" spans="3:3" ht="15.6" x14ac:dyDescent="0.3">
      <c r="C61511" s="227"/>
    </row>
    <row r="61512" spans="3:3" ht="15.6" x14ac:dyDescent="0.3">
      <c r="C61512" s="227"/>
    </row>
    <row r="61513" spans="3:3" ht="15.6" x14ac:dyDescent="0.3">
      <c r="C61513" s="227"/>
    </row>
    <row r="61514" spans="3:3" ht="15.6" x14ac:dyDescent="0.3">
      <c r="C61514" s="227"/>
    </row>
    <row r="61515" spans="3:3" ht="15.6" x14ac:dyDescent="0.3">
      <c r="C61515" s="227"/>
    </row>
    <row r="61516" spans="3:3" ht="15.6" x14ac:dyDescent="0.3">
      <c r="C61516" s="227"/>
    </row>
    <row r="61517" spans="3:3" ht="15.6" x14ac:dyDescent="0.3">
      <c r="C61517" s="227"/>
    </row>
    <row r="61518" spans="3:3" ht="15.6" x14ac:dyDescent="0.3">
      <c r="C61518" s="227"/>
    </row>
    <row r="61519" spans="3:3" ht="15.6" x14ac:dyDescent="0.3">
      <c r="C61519" s="227"/>
    </row>
    <row r="61520" spans="3:3" ht="15.6" x14ac:dyDescent="0.3">
      <c r="C61520" s="227"/>
    </row>
    <row r="61521" spans="3:3" ht="15.6" x14ac:dyDescent="0.3">
      <c r="C61521" s="227"/>
    </row>
    <row r="61522" spans="3:3" ht="15.6" x14ac:dyDescent="0.3">
      <c r="C61522" s="227"/>
    </row>
    <row r="61523" spans="3:3" ht="15.6" x14ac:dyDescent="0.3">
      <c r="C61523" s="227"/>
    </row>
    <row r="61524" spans="3:3" ht="15.6" x14ac:dyDescent="0.3">
      <c r="C61524" s="227"/>
    </row>
    <row r="61525" spans="3:3" ht="15.6" x14ac:dyDescent="0.3">
      <c r="C61525" s="227"/>
    </row>
    <row r="61526" spans="3:3" ht="15.6" x14ac:dyDescent="0.3">
      <c r="C61526" s="227"/>
    </row>
    <row r="61527" spans="3:3" ht="15.6" x14ac:dyDescent="0.3">
      <c r="C61527" s="227"/>
    </row>
    <row r="61528" spans="3:3" ht="15.6" x14ac:dyDescent="0.3">
      <c r="C61528" s="227"/>
    </row>
    <row r="61529" spans="3:3" ht="15.6" x14ac:dyDescent="0.3">
      <c r="C61529" s="227"/>
    </row>
    <row r="61530" spans="3:3" ht="15.6" x14ac:dyDescent="0.3">
      <c r="C61530" s="227"/>
    </row>
    <row r="61531" spans="3:3" ht="15.6" x14ac:dyDescent="0.3">
      <c r="C61531" s="227"/>
    </row>
    <row r="61532" spans="3:3" ht="15.6" x14ac:dyDescent="0.3">
      <c r="C61532" s="227"/>
    </row>
    <row r="61533" spans="3:3" ht="15.6" x14ac:dyDescent="0.3">
      <c r="C61533" s="227"/>
    </row>
    <row r="61534" spans="3:3" ht="15.6" x14ac:dyDescent="0.3">
      <c r="C61534" s="227"/>
    </row>
    <row r="61535" spans="3:3" ht="15.6" x14ac:dyDescent="0.3">
      <c r="C61535" s="227"/>
    </row>
    <row r="61536" spans="3:3" ht="15.6" x14ac:dyDescent="0.3">
      <c r="C61536" s="227"/>
    </row>
    <row r="61537" spans="3:3" ht="15.6" x14ac:dyDescent="0.3">
      <c r="C61537" s="227"/>
    </row>
    <row r="61538" spans="3:3" ht="15.6" x14ac:dyDescent="0.3">
      <c r="C61538" s="227"/>
    </row>
    <row r="61539" spans="3:3" ht="15.6" x14ac:dyDescent="0.3">
      <c r="C61539" s="227"/>
    </row>
    <row r="61540" spans="3:3" ht="15.6" x14ac:dyDescent="0.3">
      <c r="C61540" s="227"/>
    </row>
    <row r="61541" spans="3:3" ht="15.6" x14ac:dyDescent="0.3">
      <c r="C61541" s="227"/>
    </row>
    <row r="61542" spans="3:3" ht="15.6" x14ac:dyDescent="0.3">
      <c r="C61542" s="227"/>
    </row>
    <row r="61543" spans="3:3" ht="15.6" x14ac:dyDescent="0.3">
      <c r="C61543" s="227"/>
    </row>
    <row r="61544" spans="3:3" ht="15.6" x14ac:dyDescent="0.3">
      <c r="C61544" s="227"/>
    </row>
    <row r="61545" spans="3:3" ht="15.6" x14ac:dyDescent="0.3">
      <c r="C61545" s="227"/>
    </row>
    <row r="61546" spans="3:3" ht="15.6" x14ac:dyDescent="0.3">
      <c r="C61546" s="227"/>
    </row>
    <row r="61547" spans="3:3" ht="15.6" x14ac:dyDescent="0.3">
      <c r="C61547" s="227"/>
    </row>
    <row r="61548" spans="3:3" ht="15.6" x14ac:dyDescent="0.3">
      <c r="C61548" s="227"/>
    </row>
    <row r="61549" spans="3:3" ht="15.6" x14ac:dyDescent="0.3">
      <c r="C61549" s="227"/>
    </row>
    <row r="61550" spans="3:3" ht="15.6" x14ac:dyDescent="0.3">
      <c r="C61550" s="227"/>
    </row>
    <row r="61551" spans="3:3" ht="15.6" x14ac:dyDescent="0.3">
      <c r="C61551" s="227"/>
    </row>
    <row r="61552" spans="3:3" ht="15.6" x14ac:dyDescent="0.3">
      <c r="C61552" s="227"/>
    </row>
    <row r="61553" spans="3:3" ht="15.6" x14ac:dyDescent="0.3">
      <c r="C61553" s="227"/>
    </row>
    <row r="61554" spans="3:3" ht="15.6" x14ac:dyDescent="0.3">
      <c r="C61554" s="227"/>
    </row>
    <row r="61555" spans="3:3" ht="15.6" x14ac:dyDescent="0.3">
      <c r="C61555" s="227"/>
    </row>
    <row r="61556" spans="3:3" ht="15.6" x14ac:dyDescent="0.3">
      <c r="C61556" s="227"/>
    </row>
    <row r="61557" spans="3:3" ht="15.6" x14ac:dyDescent="0.3">
      <c r="C61557" s="227"/>
    </row>
    <row r="61558" spans="3:3" ht="15.6" x14ac:dyDescent="0.3">
      <c r="C61558" s="227"/>
    </row>
    <row r="61559" spans="3:3" ht="15.6" x14ac:dyDescent="0.3">
      <c r="C61559" s="227"/>
    </row>
    <row r="61560" spans="3:3" ht="15.6" x14ac:dyDescent="0.3">
      <c r="C61560" s="227"/>
    </row>
    <row r="61561" spans="3:3" ht="15.6" x14ac:dyDescent="0.3">
      <c r="C61561" s="227"/>
    </row>
    <row r="61562" spans="3:3" ht="15.6" x14ac:dyDescent="0.3">
      <c r="C61562" s="227"/>
    </row>
    <row r="61563" spans="3:3" ht="15.6" x14ac:dyDescent="0.3">
      <c r="C61563" s="227"/>
    </row>
    <row r="61564" spans="3:3" ht="15.6" x14ac:dyDescent="0.3">
      <c r="C61564" s="227"/>
    </row>
    <row r="61565" spans="3:3" ht="15.6" x14ac:dyDescent="0.3">
      <c r="C61565" s="227"/>
    </row>
    <row r="61566" spans="3:3" ht="15.6" x14ac:dyDescent="0.3">
      <c r="C61566" s="227"/>
    </row>
    <row r="61567" spans="3:3" ht="15.6" x14ac:dyDescent="0.3">
      <c r="C61567" s="227"/>
    </row>
    <row r="61568" spans="3:3" ht="15.6" x14ac:dyDescent="0.3">
      <c r="C61568" s="227"/>
    </row>
    <row r="61569" spans="3:3" ht="15.6" x14ac:dyDescent="0.3">
      <c r="C61569" s="227"/>
    </row>
    <row r="61570" spans="3:3" ht="15.6" x14ac:dyDescent="0.3">
      <c r="C61570" s="227"/>
    </row>
    <row r="61571" spans="3:3" ht="15.6" x14ac:dyDescent="0.3">
      <c r="C61571" s="227"/>
    </row>
    <row r="61572" spans="3:3" ht="15.6" x14ac:dyDescent="0.3">
      <c r="C61572" s="227"/>
    </row>
    <row r="61573" spans="3:3" ht="15.6" x14ac:dyDescent="0.3">
      <c r="C61573" s="227"/>
    </row>
    <row r="61574" spans="3:3" ht="15.6" x14ac:dyDescent="0.3">
      <c r="C61574" s="227"/>
    </row>
    <row r="61575" spans="3:3" ht="15.6" x14ac:dyDescent="0.3">
      <c r="C61575" s="227"/>
    </row>
    <row r="61576" spans="3:3" ht="15.6" x14ac:dyDescent="0.3">
      <c r="C61576" s="227"/>
    </row>
    <row r="61577" spans="3:3" ht="15.6" x14ac:dyDescent="0.3">
      <c r="C61577" s="227"/>
    </row>
    <row r="61578" spans="3:3" ht="15.6" x14ac:dyDescent="0.3">
      <c r="C61578" s="227"/>
    </row>
    <row r="61579" spans="3:3" ht="15.6" x14ac:dyDescent="0.3">
      <c r="C61579" s="227"/>
    </row>
    <row r="61580" spans="3:3" ht="15.6" x14ac:dyDescent="0.3">
      <c r="C61580" s="227"/>
    </row>
    <row r="61581" spans="3:3" ht="15.6" x14ac:dyDescent="0.3">
      <c r="C61581" s="227"/>
    </row>
    <row r="61582" spans="3:3" ht="15.6" x14ac:dyDescent="0.3">
      <c r="C61582" s="227"/>
    </row>
    <row r="61583" spans="3:3" ht="15.6" x14ac:dyDescent="0.3">
      <c r="C61583" s="227"/>
    </row>
    <row r="61584" spans="3:3" ht="15.6" x14ac:dyDescent="0.3">
      <c r="C61584" s="227"/>
    </row>
    <row r="61585" spans="3:3" ht="15.6" x14ac:dyDescent="0.3">
      <c r="C61585" s="227"/>
    </row>
    <row r="61586" spans="3:3" ht="15.6" x14ac:dyDescent="0.3">
      <c r="C61586" s="227"/>
    </row>
    <row r="61587" spans="3:3" ht="15.6" x14ac:dyDescent="0.3">
      <c r="C61587" s="227"/>
    </row>
    <row r="61588" spans="3:3" ht="15.6" x14ac:dyDescent="0.3">
      <c r="C61588" s="227"/>
    </row>
    <row r="61589" spans="3:3" ht="15.6" x14ac:dyDescent="0.3">
      <c r="C61589" s="227"/>
    </row>
    <row r="61590" spans="3:3" ht="15.6" x14ac:dyDescent="0.3">
      <c r="C61590" s="227"/>
    </row>
    <row r="61591" spans="3:3" ht="15.6" x14ac:dyDescent="0.3">
      <c r="C61591" s="227"/>
    </row>
    <row r="61592" spans="3:3" ht="15.6" x14ac:dyDescent="0.3">
      <c r="C61592" s="227"/>
    </row>
    <row r="61593" spans="3:3" ht="15.6" x14ac:dyDescent="0.3">
      <c r="C61593" s="227"/>
    </row>
    <row r="61594" spans="3:3" ht="15.6" x14ac:dyDescent="0.3">
      <c r="C61594" s="227"/>
    </row>
    <row r="61595" spans="3:3" ht="15.6" x14ac:dyDescent="0.3">
      <c r="C61595" s="227"/>
    </row>
    <row r="61596" spans="3:3" ht="15.6" x14ac:dyDescent="0.3">
      <c r="C61596" s="227"/>
    </row>
    <row r="61597" spans="3:3" ht="15.6" x14ac:dyDescent="0.3">
      <c r="C61597" s="227"/>
    </row>
    <row r="61598" spans="3:3" ht="15.6" x14ac:dyDescent="0.3">
      <c r="C61598" s="227"/>
    </row>
    <row r="61599" spans="3:3" ht="15.6" x14ac:dyDescent="0.3">
      <c r="C61599" s="227"/>
    </row>
    <row r="61600" spans="3:3" ht="15.6" x14ac:dyDescent="0.3">
      <c r="C61600" s="227"/>
    </row>
    <row r="61601" spans="3:3" ht="15.6" x14ac:dyDescent="0.3">
      <c r="C61601" s="227"/>
    </row>
    <row r="61602" spans="3:3" ht="15.6" x14ac:dyDescent="0.3">
      <c r="C61602" s="227"/>
    </row>
    <row r="61603" spans="3:3" ht="15.6" x14ac:dyDescent="0.3">
      <c r="C61603" s="227"/>
    </row>
    <row r="61604" spans="3:3" ht="15.6" x14ac:dyDescent="0.3">
      <c r="C61604" s="227"/>
    </row>
    <row r="61605" spans="3:3" ht="15.6" x14ac:dyDescent="0.3">
      <c r="C61605" s="227"/>
    </row>
    <row r="61606" spans="3:3" ht="15.6" x14ac:dyDescent="0.3">
      <c r="C61606" s="227"/>
    </row>
    <row r="61607" spans="3:3" ht="15.6" x14ac:dyDescent="0.3">
      <c r="C61607" s="227"/>
    </row>
    <row r="61608" spans="3:3" ht="15.6" x14ac:dyDescent="0.3">
      <c r="C61608" s="227"/>
    </row>
    <row r="61609" spans="3:3" ht="15.6" x14ac:dyDescent="0.3">
      <c r="C61609" s="227"/>
    </row>
    <row r="61610" spans="3:3" ht="15.6" x14ac:dyDescent="0.3">
      <c r="C61610" s="227"/>
    </row>
    <row r="61611" spans="3:3" ht="15.6" x14ac:dyDescent="0.3">
      <c r="C61611" s="227"/>
    </row>
    <row r="61612" spans="3:3" ht="15.6" x14ac:dyDescent="0.3">
      <c r="C61612" s="227"/>
    </row>
    <row r="61613" spans="3:3" ht="15.6" x14ac:dyDescent="0.3">
      <c r="C61613" s="227"/>
    </row>
    <row r="61614" spans="3:3" ht="15.6" x14ac:dyDescent="0.3">
      <c r="C61614" s="227"/>
    </row>
    <row r="61615" spans="3:3" ht="15.6" x14ac:dyDescent="0.3">
      <c r="C61615" s="227"/>
    </row>
    <row r="61616" spans="3:3" ht="15.6" x14ac:dyDescent="0.3">
      <c r="C61616" s="227"/>
    </row>
    <row r="61617" spans="3:3" ht="15.6" x14ac:dyDescent="0.3">
      <c r="C61617" s="227"/>
    </row>
    <row r="61618" spans="3:3" ht="15.6" x14ac:dyDescent="0.3">
      <c r="C61618" s="227"/>
    </row>
    <row r="61619" spans="3:3" ht="15.6" x14ac:dyDescent="0.3">
      <c r="C61619" s="227"/>
    </row>
    <row r="61620" spans="3:3" ht="15.6" x14ac:dyDescent="0.3">
      <c r="C61620" s="227"/>
    </row>
    <row r="61621" spans="3:3" ht="15.6" x14ac:dyDescent="0.3">
      <c r="C61621" s="227"/>
    </row>
    <row r="61622" spans="3:3" ht="15.6" x14ac:dyDescent="0.3">
      <c r="C61622" s="227"/>
    </row>
    <row r="61623" spans="3:3" ht="15.6" x14ac:dyDescent="0.3">
      <c r="C61623" s="227"/>
    </row>
    <row r="61624" spans="3:3" ht="15.6" x14ac:dyDescent="0.3">
      <c r="C61624" s="227"/>
    </row>
    <row r="61625" spans="3:3" ht="15.6" x14ac:dyDescent="0.3">
      <c r="C61625" s="227"/>
    </row>
    <row r="61626" spans="3:3" ht="15.6" x14ac:dyDescent="0.3">
      <c r="C61626" s="227"/>
    </row>
    <row r="61627" spans="3:3" ht="15.6" x14ac:dyDescent="0.3">
      <c r="C61627" s="227"/>
    </row>
    <row r="61628" spans="3:3" ht="15.6" x14ac:dyDescent="0.3">
      <c r="C61628" s="227"/>
    </row>
    <row r="61629" spans="3:3" ht="15.6" x14ac:dyDescent="0.3">
      <c r="C61629" s="227"/>
    </row>
    <row r="61630" spans="3:3" ht="15.6" x14ac:dyDescent="0.3">
      <c r="C61630" s="227"/>
    </row>
    <row r="61631" spans="3:3" ht="15.6" x14ac:dyDescent="0.3">
      <c r="C61631" s="227"/>
    </row>
    <row r="61632" spans="3:3" ht="15.6" x14ac:dyDescent="0.3">
      <c r="C61632" s="227"/>
    </row>
    <row r="61633" spans="3:3" ht="15.6" x14ac:dyDescent="0.3">
      <c r="C61633" s="227"/>
    </row>
    <row r="61634" spans="3:3" ht="15.6" x14ac:dyDescent="0.3">
      <c r="C61634" s="227"/>
    </row>
    <row r="61635" spans="3:3" ht="15.6" x14ac:dyDescent="0.3">
      <c r="C61635" s="227"/>
    </row>
    <row r="61636" spans="3:3" ht="15.6" x14ac:dyDescent="0.3">
      <c r="C61636" s="227"/>
    </row>
    <row r="61637" spans="3:3" ht="15.6" x14ac:dyDescent="0.3">
      <c r="C61637" s="227"/>
    </row>
    <row r="61638" spans="3:3" ht="15.6" x14ac:dyDescent="0.3">
      <c r="C61638" s="227"/>
    </row>
    <row r="61639" spans="3:3" ht="15.6" x14ac:dyDescent="0.3">
      <c r="C61639" s="227"/>
    </row>
    <row r="61640" spans="3:3" ht="15.6" x14ac:dyDescent="0.3">
      <c r="C61640" s="227"/>
    </row>
    <row r="61641" spans="3:3" ht="15.6" x14ac:dyDescent="0.3">
      <c r="C61641" s="227"/>
    </row>
    <row r="61642" spans="3:3" ht="15.6" x14ac:dyDescent="0.3">
      <c r="C61642" s="227"/>
    </row>
    <row r="61643" spans="3:3" ht="15.6" x14ac:dyDescent="0.3">
      <c r="C61643" s="227"/>
    </row>
    <row r="61644" spans="3:3" ht="15.6" x14ac:dyDescent="0.3">
      <c r="C61644" s="227"/>
    </row>
    <row r="61645" spans="3:3" ht="15.6" x14ac:dyDescent="0.3">
      <c r="C61645" s="227"/>
    </row>
    <row r="61646" spans="3:3" ht="15.6" x14ac:dyDescent="0.3">
      <c r="C61646" s="227"/>
    </row>
    <row r="61647" spans="3:3" ht="15.6" x14ac:dyDescent="0.3">
      <c r="C61647" s="227"/>
    </row>
    <row r="61648" spans="3:3" ht="15.6" x14ac:dyDescent="0.3">
      <c r="C61648" s="227"/>
    </row>
    <row r="61649" spans="3:3" ht="15.6" x14ac:dyDescent="0.3">
      <c r="C61649" s="227"/>
    </row>
    <row r="61650" spans="3:3" ht="15.6" x14ac:dyDescent="0.3">
      <c r="C61650" s="227"/>
    </row>
    <row r="61651" spans="3:3" ht="15.6" x14ac:dyDescent="0.3">
      <c r="C61651" s="227"/>
    </row>
    <row r="61652" spans="3:3" ht="15.6" x14ac:dyDescent="0.3">
      <c r="C61652" s="227"/>
    </row>
    <row r="61653" spans="3:3" ht="15.6" x14ac:dyDescent="0.3">
      <c r="C61653" s="227"/>
    </row>
    <row r="61654" spans="3:3" ht="15.6" x14ac:dyDescent="0.3">
      <c r="C61654" s="227"/>
    </row>
    <row r="61655" spans="3:3" ht="15.6" x14ac:dyDescent="0.3">
      <c r="C61655" s="227"/>
    </row>
    <row r="61656" spans="3:3" ht="15.6" x14ac:dyDescent="0.3">
      <c r="C61656" s="227"/>
    </row>
    <row r="61657" spans="3:3" ht="15.6" x14ac:dyDescent="0.3">
      <c r="C61657" s="227"/>
    </row>
    <row r="61658" spans="3:3" ht="15.6" x14ac:dyDescent="0.3">
      <c r="C61658" s="227"/>
    </row>
    <row r="61659" spans="3:3" ht="15.6" x14ac:dyDescent="0.3">
      <c r="C61659" s="227"/>
    </row>
    <row r="61660" spans="3:3" ht="15.6" x14ac:dyDescent="0.3">
      <c r="C61660" s="227"/>
    </row>
    <row r="61661" spans="3:3" ht="15.6" x14ac:dyDescent="0.3">
      <c r="C61661" s="227"/>
    </row>
    <row r="61662" spans="3:3" ht="15.6" x14ac:dyDescent="0.3">
      <c r="C61662" s="227"/>
    </row>
    <row r="61663" spans="3:3" ht="15.6" x14ac:dyDescent="0.3">
      <c r="C61663" s="227"/>
    </row>
    <row r="61664" spans="3:3" ht="15.6" x14ac:dyDescent="0.3">
      <c r="C61664" s="227"/>
    </row>
    <row r="61665" spans="3:3" ht="15.6" x14ac:dyDescent="0.3">
      <c r="C61665" s="227"/>
    </row>
    <row r="61666" spans="3:3" ht="15.6" x14ac:dyDescent="0.3">
      <c r="C61666" s="227"/>
    </row>
    <row r="61667" spans="3:3" ht="15.6" x14ac:dyDescent="0.3">
      <c r="C61667" s="227"/>
    </row>
    <row r="61668" spans="3:3" ht="15.6" x14ac:dyDescent="0.3">
      <c r="C61668" s="227"/>
    </row>
    <row r="61669" spans="3:3" ht="15.6" x14ac:dyDescent="0.3">
      <c r="C61669" s="227"/>
    </row>
    <row r="61670" spans="3:3" ht="15.6" x14ac:dyDescent="0.3">
      <c r="C61670" s="227"/>
    </row>
    <row r="61671" spans="3:3" ht="15.6" x14ac:dyDescent="0.3">
      <c r="C61671" s="227"/>
    </row>
    <row r="61672" spans="3:3" ht="15.6" x14ac:dyDescent="0.3">
      <c r="C61672" s="227"/>
    </row>
    <row r="61673" spans="3:3" ht="15.6" x14ac:dyDescent="0.3">
      <c r="C61673" s="227"/>
    </row>
    <row r="61674" spans="3:3" ht="15.6" x14ac:dyDescent="0.3">
      <c r="C61674" s="227"/>
    </row>
    <row r="61675" spans="3:3" ht="15.6" x14ac:dyDescent="0.3">
      <c r="C61675" s="227"/>
    </row>
    <row r="61676" spans="3:3" ht="15.6" x14ac:dyDescent="0.3">
      <c r="C61676" s="227"/>
    </row>
    <row r="61677" spans="3:3" ht="15.6" x14ac:dyDescent="0.3">
      <c r="C61677" s="227"/>
    </row>
    <row r="61678" spans="3:3" ht="15.6" x14ac:dyDescent="0.3">
      <c r="C61678" s="227"/>
    </row>
    <row r="61679" spans="3:3" ht="15.6" x14ac:dyDescent="0.3">
      <c r="C61679" s="227"/>
    </row>
    <row r="61680" spans="3:3" ht="15.6" x14ac:dyDescent="0.3">
      <c r="C61680" s="227"/>
    </row>
    <row r="61681" spans="3:3" ht="15.6" x14ac:dyDescent="0.3">
      <c r="C61681" s="227"/>
    </row>
    <row r="61682" spans="3:3" ht="15.6" x14ac:dyDescent="0.3">
      <c r="C61682" s="227"/>
    </row>
    <row r="61683" spans="3:3" ht="15.6" x14ac:dyDescent="0.3">
      <c r="C61683" s="227"/>
    </row>
    <row r="61684" spans="3:3" ht="15.6" x14ac:dyDescent="0.3">
      <c r="C61684" s="227"/>
    </row>
    <row r="61685" spans="3:3" ht="15.6" x14ac:dyDescent="0.3">
      <c r="C61685" s="227"/>
    </row>
    <row r="61686" spans="3:3" ht="15.6" x14ac:dyDescent="0.3">
      <c r="C61686" s="227"/>
    </row>
    <row r="61687" spans="3:3" ht="15.6" x14ac:dyDescent="0.3">
      <c r="C61687" s="227"/>
    </row>
    <row r="61688" spans="3:3" ht="15.6" x14ac:dyDescent="0.3">
      <c r="C61688" s="227"/>
    </row>
    <row r="61689" spans="3:3" ht="15.6" x14ac:dyDescent="0.3">
      <c r="C61689" s="227"/>
    </row>
    <row r="61690" spans="3:3" ht="15.6" x14ac:dyDescent="0.3">
      <c r="C61690" s="227"/>
    </row>
    <row r="61691" spans="3:3" ht="15.6" x14ac:dyDescent="0.3">
      <c r="C61691" s="227"/>
    </row>
    <row r="61692" spans="3:3" ht="15.6" x14ac:dyDescent="0.3">
      <c r="C61692" s="227"/>
    </row>
    <row r="61693" spans="3:3" ht="15.6" x14ac:dyDescent="0.3">
      <c r="C61693" s="227"/>
    </row>
    <row r="61694" spans="3:3" ht="15.6" x14ac:dyDescent="0.3">
      <c r="C61694" s="227"/>
    </row>
    <row r="61695" spans="3:3" ht="15.6" x14ac:dyDescent="0.3">
      <c r="C61695" s="227"/>
    </row>
    <row r="61696" spans="3:3" ht="15.6" x14ac:dyDescent="0.3">
      <c r="C61696" s="227"/>
    </row>
    <row r="61697" spans="3:3" ht="15.6" x14ac:dyDescent="0.3">
      <c r="C61697" s="227"/>
    </row>
    <row r="61698" spans="3:3" ht="15.6" x14ac:dyDescent="0.3">
      <c r="C61698" s="227"/>
    </row>
    <row r="61699" spans="3:3" ht="15.6" x14ac:dyDescent="0.3">
      <c r="C61699" s="227"/>
    </row>
    <row r="61700" spans="3:3" ht="15.6" x14ac:dyDescent="0.3">
      <c r="C61700" s="227"/>
    </row>
    <row r="61701" spans="3:3" ht="15.6" x14ac:dyDescent="0.3">
      <c r="C61701" s="227"/>
    </row>
    <row r="61702" spans="3:3" ht="15.6" x14ac:dyDescent="0.3">
      <c r="C61702" s="227"/>
    </row>
    <row r="61703" spans="3:3" ht="15.6" x14ac:dyDescent="0.3">
      <c r="C61703" s="227"/>
    </row>
    <row r="61704" spans="3:3" ht="15.6" x14ac:dyDescent="0.3">
      <c r="C61704" s="227"/>
    </row>
    <row r="61705" spans="3:3" ht="15.6" x14ac:dyDescent="0.3">
      <c r="C61705" s="227"/>
    </row>
    <row r="61706" spans="3:3" ht="15.6" x14ac:dyDescent="0.3">
      <c r="C61706" s="227"/>
    </row>
    <row r="61707" spans="3:3" ht="15.6" x14ac:dyDescent="0.3">
      <c r="C61707" s="227"/>
    </row>
    <row r="61708" spans="3:3" ht="15.6" x14ac:dyDescent="0.3">
      <c r="C61708" s="227"/>
    </row>
    <row r="61709" spans="3:3" ht="15.6" x14ac:dyDescent="0.3">
      <c r="C61709" s="227"/>
    </row>
    <row r="61710" spans="3:3" ht="15.6" x14ac:dyDescent="0.3">
      <c r="C61710" s="227"/>
    </row>
    <row r="61711" spans="3:3" ht="15.6" x14ac:dyDescent="0.3">
      <c r="C61711" s="227"/>
    </row>
    <row r="61712" spans="3:3" ht="15.6" x14ac:dyDescent="0.3">
      <c r="C61712" s="227"/>
    </row>
    <row r="61713" spans="3:3" ht="15.6" x14ac:dyDescent="0.3">
      <c r="C61713" s="227"/>
    </row>
    <row r="61714" spans="3:3" ht="15.6" x14ac:dyDescent="0.3">
      <c r="C61714" s="227"/>
    </row>
    <row r="61715" spans="3:3" ht="15.6" x14ac:dyDescent="0.3">
      <c r="C61715" s="227"/>
    </row>
    <row r="61716" spans="3:3" ht="15.6" x14ac:dyDescent="0.3">
      <c r="C61716" s="227"/>
    </row>
    <row r="61717" spans="3:3" ht="15.6" x14ac:dyDescent="0.3">
      <c r="C61717" s="227"/>
    </row>
    <row r="61718" spans="3:3" ht="15.6" x14ac:dyDescent="0.3">
      <c r="C61718" s="227"/>
    </row>
    <row r="61719" spans="3:3" ht="15.6" x14ac:dyDescent="0.3">
      <c r="C61719" s="227"/>
    </row>
    <row r="61720" spans="3:3" ht="15.6" x14ac:dyDescent="0.3">
      <c r="C61720" s="227"/>
    </row>
    <row r="61721" spans="3:3" ht="15.6" x14ac:dyDescent="0.3">
      <c r="C61721" s="227"/>
    </row>
    <row r="61722" spans="3:3" ht="15.6" x14ac:dyDescent="0.3">
      <c r="C61722" s="227"/>
    </row>
    <row r="61723" spans="3:3" ht="15.6" x14ac:dyDescent="0.3">
      <c r="C61723" s="227"/>
    </row>
    <row r="61724" spans="3:3" ht="15.6" x14ac:dyDescent="0.3">
      <c r="C61724" s="227"/>
    </row>
    <row r="61725" spans="3:3" ht="15.6" x14ac:dyDescent="0.3">
      <c r="C61725" s="227"/>
    </row>
    <row r="61726" spans="3:3" ht="15.6" x14ac:dyDescent="0.3">
      <c r="C61726" s="227"/>
    </row>
    <row r="61727" spans="3:3" ht="15.6" x14ac:dyDescent="0.3">
      <c r="C61727" s="227"/>
    </row>
    <row r="61728" spans="3:3" ht="15.6" x14ac:dyDescent="0.3">
      <c r="C61728" s="227"/>
    </row>
    <row r="61729" spans="3:3" ht="15.6" x14ac:dyDescent="0.3">
      <c r="C61729" s="227"/>
    </row>
    <row r="61730" spans="3:3" ht="15.6" x14ac:dyDescent="0.3">
      <c r="C61730" s="227"/>
    </row>
    <row r="61731" spans="3:3" ht="15.6" x14ac:dyDescent="0.3">
      <c r="C61731" s="227"/>
    </row>
    <row r="61732" spans="3:3" ht="15.6" x14ac:dyDescent="0.3">
      <c r="C61732" s="227"/>
    </row>
    <row r="61733" spans="3:3" ht="15.6" x14ac:dyDescent="0.3">
      <c r="C61733" s="227"/>
    </row>
    <row r="61734" spans="3:3" ht="15.6" x14ac:dyDescent="0.3">
      <c r="C61734" s="227"/>
    </row>
    <row r="61735" spans="3:3" ht="15.6" x14ac:dyDescent="0.3">
      <c r="C61735" s="227"/>
    </row>
    <row r="61736" spans="3:3" ht="15.6" x14ac:dyDescent="0.3">
      <c r="C61736" s="227"/>
    </row>
    <row r="61737" spans="3:3" ht="15.6" x14ac:dyDescent="0.3">
      <c r="C61737" s="227"/>
    </row>
    <row r="61738" spans="3:3" ht="15.6" x14ac:dyDescent="0.3">
      <c r="C61738" s="227"/>
    </row>
    <row r="61739" spans="3:3" ht="15.6" x14ac:dyDescent="0.3">
      <c r="C61739" s="227"/>
    </row>
    <row r="61740" spans="3:3" ht="15.6" x14ac:dyDescent="0.3">
      <c r="C61740" s="227"/>
    </row>
    <row r="61741" spans="3:3" ht="15.6" x14ac:dyDescent="0.3">
      <c r="C61741" s="227"/>
    </row>
    <row r="61742" spans="3:3" ht="15.6" x14ac:dyDescent="0.3">
      <c r="C61742" s="227"/>
    </row>
    <row r="61743" spans="3:3" ht="15.6" x14ac:dyDescent="0.3">
      <c r="C61743" s="227"/>
    </row>
    <row r="61744" spans="3:3" ht="15.6" x14ac:dyDescent="0.3">
      <c r="C61744" s="227"/>
    </row>
    <row r="61745" spans="3:3" ht="15.6" x14ac:dyDescent="0.3">
      <c r="C61745" s="227"/>
    </row>
    <row r="61746" spans="3:3" ht="15.6" x14ac:dyDescent="0.3">
      <c r="C61746" s="227"/>
    </row>
    <row r="61747" spans="3:3" ht="15.6" x14ac:dyDescent="0.3">
      <c r="C61747" s="227"/>
    </row>
    <row r="61748" spans="3:3" ht="15.6" x14ac:dyDescent="0.3">
      <c r="C61748" s="227"/>
    </row>
    <row r="61749" spans="3:3" ht="15.6" x14ac:dyDescent="0.3">
      <c r="C61749" s="227"/>
    </row>
    <row r="61750" spans="3:3" ht="15.6" x14ac:dyDescent="0.3">
      <c r="C61750" s="227"/>
    </row>
    <row r="61751" spans="3:3" ht="15.6" x14ac:dyDescent="0.3">
      <c r="C61751" s="227"/>
    </row>
    <row r="61752" spans="3:3" ht="15.6" x14ac:dyDescent="0.3">
      <c r="C61752" s="227"/>
    </row>
    <row r="61753" spans="3:3" ht="15.6" x14ac:dyDescent="0.3">
      <c r="C61753" s="227"/>
    </row>
    <row r="61754" spans="3:3" ht="15.6" x14ac:dyDescent="0.3">
      <c r="C61754" s="227"/>
    </row>
    <row r="61755" spans="3:3" ht="15.6" x14ac:dyDescent="0.3">
      <c r="C61755" s="227"/>
    </row>
    <row r="61756" spans="3:3" ht="15.6" x14ac:dyDescent="0.3">
      <c r="C61756" s="227"/>
    </row>
    <row r="61757" spans="3:3" ht="15.6" x14ac:dyDescent="0.3">
      <c r="C61757" s="227"/>
    </row>
    <row r="61758" spans="3:3" ht="15.6" x14ac:dyDescent="0.3">
      <c r="C61758" s="227"/>
    </row>
    <row r="61759" spans="3:3" ht="15.6" x14ac:dyDescent="0.3">
      <c r="C61759" s="227"/>
    </row>
    <row r="61760" spans="3:3" ht="15.6" x14ac:dyDescent="0.3">
      <c r="C61760" s="227"/>
    </row>
    <row r="61761" spans="3:3" ht="15.6" x14ac:dyDescent="0.3">
      <c r="C61761" s="227"/>
    </row>
    <row r="61762" spans="3:3" ht="15.6" x14ac:dyDescent="0.3">
      <c r="C61762" s="227"/>
    </row>
    <row r="61763" spans="3:3" ht="15.6" x14ac:dyDescent="0.3">
      <c r="C61763" s="227"/>
    </row>
    <row r="61764" spans="3:3" ht="15.6" x14ac:dyDescent="0.3">
      <c r="C61764" s="227"/>
    </row>
    <row r="61765" spans="3:3" ht="15.6" x14ac:dyDescent="0.3">
      <c r="C61765" s="227"/>
    </row>
    <row r="61766" spans="3:3" ht="15.6" x14ac:dyDescent="0.3">
      <c r="C61766" s="227"/>
    </row>
    <row r="61767" spans="3:3" ht="15.6" x14ac:dyDescent="0.3">
      <c r="C61767" s="227"/>
    </row>
    <row r="61768" spans="3:3" ht="15.6" x14ac:dyDescent="0.3">
      <c r="C61768" s="227"/>
    </row>
    <row r="61769" spans="3:3" ht="15.6" x14ac:dyDescent="0.3">
      <c r="C61769" s="227"/>
    </row>
    <row r="61770" spans="3:3" ht="15.6" x14ac:dyDescent="0.3">
      <c r="C61770" s="227"/>
    </row>
    <row r="61771" spans="3:3" ht="15.6" x14ac:dyDescent="0.3">
      <c r="C61771" s="227"/>
    </row>
    <row r="61772" spans="3:3" ht="15.6" x14ac:dyDescent="0.3">
      <c r="C61772" s="227"/>
    </row>
    <row r="61773" spans="3:3" ht="15.6" x14ac:dyDescent="0.3">
      <c r="C61773" s="227"/>
    </row>
    <row r="61774" spans="3:3" ht="15.6" x14ac:dyDescent="0.3">
      <c r="C61774" s="227"/>
    </row>
    <row r="61775" spans="3:3" ht="15.6" x14ac:dyDescent="0.3">
      <c r="C61775" s="227"/>
    </row>
    <row r="61776" spans="3:3" ht="15.6" x14ac:dyDescent="0.3">
      <c r="C61776" s="227"/>
    </row>
    <row r="61777" spans="3:3" ht="15.6" x14ac:dyDescent="0.3">
      <c r="C61777" s="227"/>
    </row>
    <row r="61778" spans="3:3" ht="15.6" x14ac:dyDescent="0.3">
      <c r="C61778" s="227"/>
    </row>
    <row r="61779" spans="3:3" ht="15.6" x14ac:dyDescent="0.3">
      <c r="C61779" s="227"/>
    </row>
    <row r="61780" spans="3:3" ht="15.6" x14ac:dyDescent="0.3">
      <c r="C61780" s="227"/>
    </row>
    <row r="61781" spans="3:3" ht="15.6" x14ac:dyDescent="0.3">
      <c r="C61781" s="227"/>
    </row>
    <row r="61782" spans="3:3" ht="15.6" x14ac:dyDescent="0.3">
      <c r="C61782" s="227"/>
    </row>
    <row r="61783" spans="3:3" ht="15.6" x14ac:dyDescent="0.3">
      <c r="C61783" s="227"/>
    </row>
    <row r="61784" spans="3:3" ht="15.6" x14ac:dyDescent="0.3">
      <c r="C61784" s="227"/>
    </row>
    <row r="61785" spans="3:3" ht="15.6" x14ac:dyDescent="0.3">
      <c r="C61785" s="227"/>
    </row>
    <row r="61786" spans="3:3" ht="15.6" x14ac:dyDescent="0.3">
      <c r="C61786" s="227"/>
    </row>
    <row r="61787" spans="3:3" ht="15.6" x14ac:dyDescent="0.3">
      <c r="C61787" s="227"/>
    </row>
    <row r="61788" spans="3:3" ht="15.6" x14ac:dyDescent="0.3">
      <c r="C61788" s="227"/>
    </row>
    <row r="61789" spans="3:3" ht="15.6" x14ac:dyDescent="0.3">
      <c r="C61789" s="227"/>
    </row>
    <row r="61790" spans="3:3" ht="15.6" x14ac:dyDescent="0.3">
      <c r="C61790" s="227"/>
    </row>
    <row r="61791" spans="3:3" ht="15.6" x14ac:dyDescent="0.3">
      <c r="C61791" s="227"/>
    </row>
    <row r="61792" spans="3:3" ht="15.6" x14ac:dyDescent="0.3">
      <c r="C61792" s="227"/>
    </row>
    <row r="61793" spans="3:3" ht="15.6" x14ac:dyDescent="0.3">
      <c r="C61793" s="227"/>
    </row>
    <row r="61794" spans="3:3" ht="15.6" x14ac:dyDescent="0.3">
      <c r="C61794" s="227"/>
    </row>
    <row r="61795" spans="3:3" ht="15.6" x14ac:dyDescent="0.3">
      <c r="C61795" s="227"/>
    </row>
    <row r="61796" spans="3:3" ht="15.6" x14ac:dyDescent="0.3">
      <c r="C61796" s="227"/>
    </row>
    <row r="61797" spans="3:3" ht="15.6" x14ac:dyDescent="0.3">
      <c r="C61797" s="227"/>
    </row>
    <row r="61798" spans="3:3" ht="15.6" x14ac:dyDescent="0.3">
      <c r="C61798" s="227"/>
    </row>
    <row r="61799" spans="3:3" ht="15.6" x14ac:dyDescent="0.3">
      <c r="C61799" s="227"/>
    </row>
    <row r="61800" spans="3:3" ht="15.6" x14ac:dyDescent="0.3">
      <c r="C61800" s="227"/>
    </row>
    <row r="61801" spans="3:3" ht="15.6" x14ac:dyDescent="0.3">
      <c r="C61801" s="227"/>
    </row>
    <row r="61802" spans="3:3" ht="15.6" x14ac:dyDescent="0.3">
      <c r="C61802" s="227"/>
    </row>
    <row r="61803" spans="3:3" ht="15.6" x14ac:dyDescent="0.3">
      <c r="C61803" s="227"/>
    </row>
    <row r="61804" spans="3:3" ht="15.6" x14ac:dyDescent="0.3">
      <c r="C61804" s="227"/>
    </row>
    <row r="61805" spans="3:3" ht="15.6" x14ac:dyDescent="0.3">
      <c r="C61805" s="227"/>
    </row>
    <row r="61806" spans="3:3" ht="15.6" x14ac:dyDescent="0.3">
      <c r="C61806" s="227"/>
    </row>
    <row r="61807" spans="3:3" ht="15.6" x14ac:dyDescent="0.3">
      <c r="C61807" s="227"/>
    </row>
    <row r="61808" spans="3:3" ht="15.6" x14ac:dyDescent="0.3">
      <c r="C61808" s="227"/>
    </row>
    <row r="61809" spans="3:3" ht="15.6" x14ac:dyDescent="0.3">
      <c r="C61809" s="227"/>
    </row>
    <row r="61810" spans="3:3" ht="15.6" x14ac:dyDescent="0.3">
      <c r="C61810" s="227"/>
    </row>
    <row r="61811" spans="3:3" ht="15.6" x14ac:dyDescent="0.3">
      <c r="C61811" s="227"/>
    </row>
    <row r="61812" spans="3:3" ht="15.6" x14ac:dyDescent="0.3">
      <c r="C61812" s="227"/>
    </row>
    <row r="61813" spans="3:3" ht="15.6" x14ac:dyDescent="0.3">
      <c r="C61813" s="227"/>
    </row>
    <row r="61814" spans="3:3" ht="15.6" x14ac:dyDescent="0.3">
      <c r="C61814" s="227"/>
    </row>
    <row r="61815" spans="3:3" ht="15.6" x14ac:dyDescent="0.3">
      <c r="C61815" s="227"/>
    </row>
    <row r="61816" spans="3:3" ht="15.6" x14ac:dyDescent="0.3">
      <c r="C61816" s="227"/>
    </row>
    <row r="61817" spans="3:3" ht="15.6" x14ac:dyDescent="0.3">
      <c r="C61817" s="227"/>
    </row>
    <row r="61818" spans="3:3" ht="15.6" x14ac:dyDescent="0.3">
      <c r="C61818" s="227"/>
    </row>
    <row r="61819" spans="3:3" ht="15.6" x14ac:dyDescent="0.3">
      <c r="C61819" s="227"/>
    </row>
    <row r="61820" spans="3:3" ht="15.6" x14ac:dyDescent="0.3">
      <c r="C61820" s="227"/>
    </row>
    <row r="61821" spans="3:3" ht="15.6" x14ac:dyDescent="0.3">
      <c r="C61821" s="227"/>
    </row>
    <row r="61822" spans="3:3" ht="15.6" x14ac:dyDescent="0.3">
      <c r="C61822" s="227"/>
    </row>
    <row r="61823" spans="3:3" ht="15.6" x14ac:dyDescent="0.3">
      <c r="C61823" s="227"/>
    </row>
    <row r="61824" spans="3:3" ht="15.6" x14ac:dyDescent="0.3">
      <c r="C61824" s="227"/>
    </row>
    <row r="61825" spans="3:3" ht="15.6" x14ac:dyDescent="0.3">
      <c r="C61825" s="227"/>
    </row>
    <row r="61826" spans="3:3" ht="15.6" x14ac:dyDescent="0.3">
      <c r="C61826" s="227"/>
    </row>
    <row r="61827" spans="3:3" ht="15.6" x14ac:dyDescent="0.3">
      <c r="C61827" s="227"/>
    </row>
    <row r="61828" spans="3:3" ht="15.6" x14ac:dyDescent="0.3">
      <c r="C61828" s="227"/>
    </row>
    <row r="61829" spans="3:3" ht="15.6" x14ac:dyDescent="0.3">
      <c r="C61829" s="227"/>
    </row>
    <row r="61830" spans="3:3" ht="15.6" x14ac:dyDescent="0.3">
      <c r="C61830" s="227"/>
    </row>
    <row r="61831" spans="3:3" ht="15.6" x14ac:dyDescent="0.3">
      <c r="C61831" s="227"/>
    </row>
    <row r="61832" spans="3:3" ht="15.6" x14ac:dyDescent="0.3">
      <c r="C61832" s="227"/>
    </row>
    <row r="61833" spans="3:3" ht="15.6" x14ac:dyDescent="0.3">
      <c r="C61833" s="227"/>
    </row>
    <row r="61834" spans="3:3" ht="15.6" x14ac:dyDescent="0.3">
      <c r="C61834" s="227"/>
    </row>
    <row r="61835" spans="3:3" ht="15.6" x14ac:dyDescent="0.3">
      <c r="C61835" s="227"/>
    </row>
    <row r="61836" spans="3:3" ht="15.6" x14ac:dyDescent="0.3">
      <c r="C61836" s="227"/>
    </row>
    <row r="61837" spans="3:3" ht="15.6" x14ac:dyDescent="0.3">
      <c r="C61837" s="227"/>
    </row>
    <row r="61838" spans="3:3" ht="15.6" x14ac:dyDescent="0.3">
      <c r="C61838" s="227"/>
    </row>
    <row r="61839" spans="3:3" ht="15.6" x14ac:dyDescent="0.3">
      <c r="C61839" s="227"/>
    </row>
    <row r="61840" spans="3:3" ht="15.6" x14ac:dyDescent="0.3">
      <c r="C61840" s="227"/>
    </row>
    <row r="61841" spans="3:3" ht="15.6" x14ac:dyDescent="0.3">
      <c r="C61841" s="227"/>
    </row>
    <row r="61842" spans="3:3" ht="15.6" x14ac:dyDescent="0.3">
      <c r="C61842" s="227"/>
    </row>
    <row r="61843" spans="3:3" ht="15.6" x14ac:dyDescent="0.3">
      <c r="C61843" s="227"/>
    </row>
    <row r="61844" spans="3:3" ht="15.6" x14ac:dyDescent="0.3">
      <c r="C61844" s="227"/>
    </row>
    <row r="61845" spans="3:3" ht="15.6" x14ac:dyDescent="0.3">
      <c r="C61845" s="227"/>
    </row>
    <row r="61846" spans="3:3" ht="15.6" x14ac:dyDescent="0.3">
      <c r="C61846" s="227"/>
    </row>
    <row r="61847" spans="3:3" ht="15.6" x14ac:dyDescent="0.3">
      <c r="C61847" s="227"/>
    </row>
    <row r="61848" spans="3:3" ht="15.6" x14ac:dyDescent="0.3">
      <c r="C61848" s="227"/>
    </row>
    <row r="61849" spans="3:3" ht="15.6" x14ac:dyDescent="0.3">
      <c r="C61849" s="227"/>
    </row>
    <row r="61850" spans="3:3" ht="15.6" x14ac:dyDescent="0.3">
      <c r="C61850" s="227"/>
    </row>
    <row r="61851" spans="3:3" ht="15.6" x14ac:dyDescent="0.3">
      <c r="C61851" s="227"/>
    </row>
    <row r="61852" spans="3:3" ht="15.6" x14ac:dyDescent="0.3">
      <c r="C61852" s="227"/>
    </row>
    <row r="61853" spans="3:3" ht="15.6" x14ac:dyDescent="0.3">
      <c r="C61853" s="227"/>
    </row>
    <row r="61854" spans="3:3" ht="15.6" x14ac:dyDescent="0.3">
      <c r="C61854" s="227"/>
    </row>
    <row r="61855" spans="3:3" ht="15.6" x14ac:dyDescent="0.3">
      <c r="C61855" s="227"/>
    </row>
    <row r="61856" spans="3:3" ht="15.6" x14ac:dyDescent="0.3">
      <c r="C61856" s="227"/>
    </row>
    <row r="61857" spans="3:3" ht="15.6" x14ac:dyDescent="0.3">
      <c r="C61857" s="227"/>
    </row>
    <row r="61858" spans="3:3" ht="15.6" x14ac:dyDescent="0.3">
      <c r="C61858" s="227"/>
    </row>
    <row r="61859" spans="3:3" ht="15.6" x14ac:dyDescent="0.3">
      <c r="C61859" s="227"/>
    </row>
    <row r="61860" spans="3:3" ht="15.6" x14ac:dyDescent="0.3">
      <c r="C61860" s="227"/>
    </row>
    <row r="61861" spans="3:3" ht="15.6" x14ac:dyDescent="0.3">
      <c r="C61861" s="227"/>
    </row>
    <row r="61862" spans="3:3" ht="15.6" x14ac:dyDescent="0.3">
      <c r="C61862" s="227"/>
    </row>
    <row r="61863" spans="3:3" ht="15.6" x14ac:dyDescent="0.3">
      <c r="C61863" s="227"/>
    </row>
    <row r="61864" spans="3:3" ht="15.6" x14ac:dyDescent="0.3">
      <c r="C61864" s="227"/>
    </row>
    <row r="61865" spans="3:3" ht="15.6" x14ac:dyDescent="0.3">
      <c r="C61865" s="227"/>
    </row>
    <row r="61866" spans="3:3" ht="15.6" x14ac:dyDescent="0.3">
      <c r="C61866" s="227"/>
    </row>
    <row r="61867" spans="3:3" ht="15.6" x14ac:dyDescent="0.3">
      <c r="C61867" s="227"/>
    </row>
    <row r="61868" spans="3:3" ht="15.6" x14ac:dyDescent="0.3">
      <c r="C61868" s="227"/>
    </row>
    <row r="61869" spans="3:3" ht="15.6" x14ac:dyDescent="0.3">
      <c r="C61869" s="227"/>
    </row>
    <row r="61870" spans="3:3" ht="15.6" x14ac:dyDescent="0.3">
      <c r="C61870" s="227"/>
    </row>
    <row r="61871" spans="3:3" ht="15.6" x14ac:dyDescent="0.3">
      <c r="C61871" s="227"/>
    </row>
    <row r="61872" spans="3:3" ht="15.6" x14ac:dyDescent="0.3">
      <c r="C61872" s="227"/>
    </row>
    <row r="61873" spans="3:3" ht="15.6" x14ac:dyDescent="0.3">
      <c r="C61873" s="227"/>
    </row>
    <row r="61874" spans="3:3" ht="15.6" x14ac:dyDescent="0.3">
      <c r="C61874" s="227"/>
    </row>
    <row r="61875" spans="3:3" ht="15.6" x14ac:dyDescent="0.3">
      <c r="C61875" s="227"/>
    </row>
    <row r="61876" spans="3:3" ht="15.6" x14ac:dyDescent="0.3">
      <c r="C61876" s="227"/>
    </row>
    <row r="61877" spans="3:3" ht="15.6" x14ac:dyDescent="0.3">
      <c r="C61877" s="227"/>
    </row>
    <row r="61878" spans="3:3" ht="15.6" x14ac:dyDescent="0.3">
      <c r="C61878" s="227"/>
    </row>
    <row r="61879" spans="3:3" ht="15.6" x14ac:dyDescent="0.3">
      <c r="C61879" s="227"/>
    </row>
    <row r="61880" spans="3:3" ht="15.6" x14ac:dyDescent="0.3">
      <c r="C61880" s="227"/>
    </row>
    <row r="61881" spans="3:3" ht="15.6" x14ac:dyDescent="0.3">
      <c r="C61881" s="227"/>
    </row>
    <row r="61882" spans="3:3" ht="15.6" x14ac:dyDescent="0.3">
      <c r="C61882" s="227"/>
    </row>
    <row r="61883" spans="3:3" ht="15.6" x14ac:dyDescent="0.3">
      <c r="C61883" s="227"/>
    </row>
    <row r="61884" spans="3:3" ht="15.6" x14ac:dyDescent="0.3">
      <c r="C61884" s="227"/>
    </row>
    <row r="61885" spans="3:3" ht="15.6" x14ac:dyDescent="0.3">
      <c r="C61885" s="227"/>
    </row>
    <row r="61886" spans="3:3" ht="15.6" x14ac:dyDescent="0.3">
      <c r="C61886" s="227"/>
    </row>
    <row r="61887" spans="3:3" ht="15.6" x14ac:dyDescent="0.3">
      <c r="C61887" s="227"/>
    </row>
    <row r="61888" spans="3:3" ht="15.6" x14ac:dyDescent="0.3">
      <c r="C61888" s="227"/>
    </row>
    <row r="61889" spans="3:3" ht="15.6" x14ac:dyDescent="0.3">
      <c r="C61889" s="227"/>
    </row>
    <row r="61890" spans="3:3" ht="15.6" x14ac:dyDescent="0.3">
      <c r="C61890" s="227"/>
    </row>
    <row r="61891" spans="3:3" ht="15.6" x14ac:dyDescent="0.3">
      <c r="C61891" s="227"/>
    </row>
    <row r="61892" spans="3:3" ht="15.6" x14ac:dyDescent="0.3">
      <c r="C61892" s="227"/>
    </row>
    <row r="61893" spans="3:3" ht="15.6" x14ac:dyDescent="0.3">
      <c r="C61893" s="227"/>
    </row>
    <row r="61894" spans="3:3" ht="15.6" x14ac:dyDescent="0.3">
      <c r="C61894" s="227"/>
    </row>
    <row r="61895" spans="3:3" ht="15.6" x14ac:dyDescent="0.3">
      <c r="C61895" s="227"/>
    </row>
    <row r="61896" spans="3:3" ht="15.6" x14ac:dyDescent="0.3">
      <c r="C61896" s="227"/>
    </row>
    <row r="61897" spans="3:3" ht="15.6" x14ac:dyDescent="0.3">
      <c r="C61897" s="227"/>
    </row>
    <row r="61898" spans="3:3" ht="15.6" x14ac:dyDescent="0.3">
      <c r="C61898" s="227"/>
    </row>
    <row r="61899" spans="3:3" ht="15.6" x14ac:dyDescent="0.3">
      <c r="C61899" s="227"/>
    </row>
    <row r="61900" spans="3:3" ht="15.6" x14ac:dyDescent="0.3">
      <c r="C61900" s="227"/>
    </row>
    <row r="61901" spans="3:3" ht="15.6" x14ac:dyDescent="0.3">
      <c r="C61901" s="227"/>
    </row>
    <row r="61902" spans="3:3" ht="15.6" x14ac:dyDescent="0.3">
      <c r="C61902" s="227"/>
    </row>
    <row r="61903" spans="3:3" ht="15.6" x14ac:dyDescent="0.3">
      <c r="C61903" s="227"/>
    </row>
    <row r="61904" spans="3:3" ht="15.6" x14ac:dyDescent="0.3">
      <c r="C61904" s="227"/>
    </row>
    <row r="61905" spans="3:3" ht="15.6" x14ac:dyDescent="0.3">
      <c r="C61905" s="227"/>
    </row>
    <row r="61906" spans="3:3" ht="15.6" x14ac:dyDescent="0.3">
      <c r="C61906" s="227"/>
    </row>
    <row r="61907" spans="3:3" ht="15.6" x14ac:dyDescent="0.3">
      <c r="C61907" s="227"/>
    </row>
    <row r="61908" spans="3:3" ht="15.6" x14ac:dyDescent="0.3">
      <c r="C61908" s="227"/>
    </row>
    <row r="61909" spans="3:3" ht="15.6" x14ac:dyDescent="0.3">
      <c r="C61909" s="227"/>
    </row>
    <row r="61910" spans="3:3" ht="15.6" x14ac:dyDescent="0.3">
      <c r="C61910" s="227"/>
    </row>
    <row r="61911" spans="3:3" ht="15.6" x14ac:dyDescent="0.3">
      <c r="C61911" s="227"/>
    </row>
    <row r="61912" spans="3:3" ht="15.6" x14ac:dyDescent="0.3">
      <c r="C61912" s="227"/>
    </row>
    <row r="61913" spans="3:3" ht="15.6" x14ac:dyDescent="0.3">
      <c r="C61913" s="227"/>
    </row>
    <row r="61914" spans="3:3" ht="15.6" x14ac:dyDescent="0.3">
      <c r="C61914" s="227"/>
    </row>
    <row r="61915" spans="3:3" ht="15.6" x14ac:dyDescent="0.3">
      <c r="C61915" s="227"/>
    </row>
    <row r="61916" spans="3:3" ht="15.6" x14ac:dyDescent="0.3">
      <c r="C61916" s="227"/>
    </row>
    <row r="61917" spans="3:3" ht="15.6" x14ac:dyDescent="0.3">
      <c r="C61917" s="227"/>
    </row>
    <row r="61918" spans="3:3" ht="15.6" x14ac:dyDescent="0.3">
      <c r="C61918" s="227"/>
    </row>
    <row r="61919" spans="3:3" ht="15.6" x14ac:dyDescent="0.3">
      <c r="C61919" s="227"/>
    </row>
    <row r="61920" spans="3:3" ht="15.6" x14ac:dyDescent="0.3">
      <c r="C61920" s="227"/>
    </row>
    <row r="61921" spans="3:3" ht="15.6" x14ac:dyDescent="0.3">
      <c r="C61921" s="227"/>
    </row>
    <row r="61922" spans="3:3" ht="15.6" x14ac:dyDescent="0.3">
      <c r="C61922" s="227"/>
    </row>
    <row r="61923" spans="3:3" ht="15.6" x14ac:dyDescent="0.3">
      <c r="C61923" s="227"/>
    </row>
    <row r="61924" spans="3:3" ht="15.6" x14ac:dyDescent="0.3">
      <c r="C61924" s="227"/>
    </row>
    <row r="61925" spans="3:3" ht="15.6" x14ac:dyDescent="0.3">
      <c r="C61925" s="227"/>
    </row>
    <row r="61926" spans="3:3" ht="15.6" x14ac:dyDescent="0.3">
      <c r="C61926" s="227"/>
    </row>
    <row r="61927" spans="3:3" ht="15.6" x14ac:dyDescent="0.3">
      <c r="C61927" s="227"/>
    </row>
    <row r="61928" spans="3:3" ht="15.6" x14ac:dyDescent="0.3">
      <c r="C61928" s="227"/>
    </row>
    <row r="61929" spans="3:3" ht="15.6" x14ac:dyDescent="0.3">
      <c r="C61929" s="227"/>
    </row>
    <row r="61930" spans="3:3" ht="15.6" x14ac:dyDescent="0.3">
      <c r="C61930" s="227"/>
    </row>
    <row r="61931" spans="3:3" ht="15.6" x14ac:dyDescent="0.3">
      <c r="C61931" s="227"/>
    </row>
    <row r="61932" spans="3:3" ht="15.6" x14ac:dyDescent="0.3">
      <c r="C61932" s="227"/>
    </row>
    <row r="61933" spans="3:3" ht="15.6" x14ac:dyDescent="0.3">
      <c r="C61933" s="227"/>
    </row>
    <row r="61934" spans="3:3" ht="15.6" x14ac:dyDescent="0.3">
      <c r="C61934" s="227"/>
    </row>
    <row r="61935" spans="3:3" ht="15.6" x14ac:dyDescent="0.3">
      <c r="C61935" s="227"/>
    </row>
    <row r="61936" spans="3:3" ht="15.6" x14ac:dyDescent="0.3">
      <c r="C61936" s="227"/>
    </row>
    <row r="61937" spans="3:3" ht="15.6" x14ac:dyDescent="0.3">
      <c r="C61937" s="227"/>
    </row>
    <row r="61938" spans="3:3" ht="15.6" x14ac:dyDescent="0.3">
      <c r="C61938" s="227"/>
    </row>
    <row r="61939" spans="3:3" ht="15.6" x14ac:dyDescent="0.3">
      <c r="C61939" s="227"/>
    </row>
    <row r="61940" spans="3:3" ht="15.6" x14ac:dyDescent="0.3">
      <c r="C61940" s="227"/>
    </row>
    <row r="61941" spans="3:3" ht="15.6" x14ac:dyDescent="0.3">
      <c r="C61941" s="227"/>
    </row>
    <row r="61942" spans="3:3" ht="15.6" x14ac:dyDescent="0.3">
      <c r="C61942" s="227"/>
    </row>
    <row r="61943" spans="3:3" ht="15.6" x14ac:dyDescent="0.3">
      <c r="C61943" s="227"/>
    </row>
    <row r="61944" spans="3:3" ht="15.6" x14ac:dyDescent="0.3">
      <c r="C61944" s="227"/>
    </row>
    <row r="61945" spans="3:3" ht="15.6" x14ac:dyDescent="0.3">
      <c r="C61945" s="227"/>
    </row>
    <row r="61946" spans="3:3" ht="15.6" x14ac:dyDescent="0.3">
      <c r="C61946" s="227"/>
    </row>
    <row r="61947" spans="3:3" ht="15.6" x14ac:dyDescent="0.3">
      <c r="C61947" s="227"/>
    </row>
    <row r="61948" spans="3:3" ht="15.6" x14ac:dyDescent="0.3">
      <c r="C61948" s="227"/>
    </row>
    <row r="61949" spans="3:3" ht="15.6" x14ac:dyDescent="0.3">
      <c r="C61949" s="227"/>
    </row>
    <row r="61950" spans="3:3" ht="15.6" x14ac:dyDescent="0.3">
      <c r="C61950" s="227"/>
    </row>
    <row r="61951" spans="3:3" ht="15.6" x14ac:dyDescent="0.3">
      <c r="C61951" s="227"/>
    </row>
    <row r="61952" spans="3:3" ht="15.6" x14ac:dyDescent="0.3">
      <c r="C61952" s="227"/>
    </row>
    <row r="61953" spans="3:3" ht="15.6" x14ac:dyDescent="0.3">
      <c r="C61953" s="227"/>
    </row>
    <row r="61954" spans="3:3" ht="15.6" x14ac:dyDescent="0.3">
      <c r="C61954" s="227"/>
    </row>
    <row r="61955" spans="3:3" ht="15.6" x14ac:dyDescent="0.3">
      <c r="C61955" s="227"/>
    </row>
    <row r="61956" spans="3:3" ht="15.6" x14ac:dyDescent="0.3">
      <c r="C61956" s="227"/>
    </row>
    <row r="61957" spans="3:3" ht="15.6" x14ac:dyDescent="0.3">
      <c r="C61957" s="227"/>
    </row>
    <row r="61958" spans="3:3" ht="15.6" x14ac:dyDescent="0.3">
      <c r="C61958" s="227"/>
    </row>
    <row r="61959" spans="3:3" ht="15.6" x14ac:dyDescent="0.3">
      <c r="C61959" s="227"/>
    </row>
    <row r="61960" spans="3:3" ht="15.6" x14ac:dyDescent="0.3">
      <c r="C61960" s="227"/>
    </row>
    <row r="61961" spans="3:3" ht="15.6" x14ac:dyDescent="0.3">
      <c r="C61961" s="227"/>
    </row>
    <row r="61962" spans="3:3" ht="15.6" x14ac:dyDescent="0.3">
      <c r="C61962" s="227"/>
    </row>
    <row r="61963" spans="3:3" ht="15.6" x14ac:dyDescent="0.3">
      <c r="C61963" s="227"/>
    </row>
    <row r="61964" spans="3:3" ht="15.6" x14ac:dyDescent="0.3">
      <c r="C61964" s="227"/>
    </row>
    <row r="61965" spans="3:3" ht="15.6" x14ac:dyDescent="0.3">
      <c r="C61965" s="227"/>
    </row>
    <row r="61966" spans="3:3" ht="15.6" x14ac:dyDescent="0.3">
      <c r="C61966" s="227"/>
    </row>
    <row r="61967" spans="3:3" ht="15.6" x14ac:dyDescent="0.3">
      <c r="C61967" s="227"/>
    </row>
    <row r="61968" spans="3:3" ht="15.6" x14ac:dyDescent="0.3">
      <c r="C61968" s="227"/>
    </row>
    <row r="61969" spans="3:3" ht="15.6" x14ac:dyDescent="0.3">
      <c r="C61969" s="227"/>
    </row>
    <row r="61970" spans="3:3" ht="15.6" x14ac:dyDescent="0.3">
      <c r="C61970" s="227"/>
    </row>
    <row r="61971" spans="3:3" ht="15.6" x14ac:dyDescent="0.3">
      <c r="C61971" s="227"/>
    </row>
    <row r="61972" spans="3:3" ht="15.6" x14ac:dyDescent="0.3">
      <c r="C61972" s="227"/>
    </row>
    <row r="61973" spans="3:3" ht="15.6" x14ac:dyDescent="0.3">
      <c r="C61973" s="227"/>
    </row>
    <row r="61974" spans="3:3" ht="15.6" x14ac:dyDescent="0.3">
      <c r="C61974" s="227"/>
    </row>
    <row r="61975" spans="3:3" ht="15.6" x14ac:dyDescent="0.3">
      <c r="C61975" s="227"/>
    </row>
    <row r="61976" spans="3:3" ht="15.6" x14ac:dyDescent="0.3">
      <c r="C61976" s="227"/>
    </row>
    <row r="61977" spans="3:3" ht="15.6" x14ac:dyDescent="0.3">
      <c r="C61977" s="227"/>
    </row>
    <row r="61978" spans="3:3" ht="15.6" x14ac:dyDescent="0.3">
      <c r="C61978" s="227"/>
    </row>
    <row r="61979" spans="3:3" ht="15.6" x14ac:dyDescent="0.3">
      <c r="C61979" s="227"/>
    </row>
    <row r="61980" spans="3:3" ht="15.6" x14ac:dyDescent="0.3">
      <c r="C61980" s="227"/>
    </row>
    <row r="61981" spans="3:3" ht="15.6" x14ac:dyDescent="0.3">
      <c r="C61981" s="227"/>
    </row>
    <row r="61982" spans="3:3" ht="15.6" x14ac:dyDescent="0.3">
      <c r="C61982" s="227"/>
    </row>
    <row r="61983" spans="3:3" ht="15.6" x14ac:dyDescent="0.3">
      <c r="C61983" s="227"/>
    </row>
    <row r="61984" spans="3:3" ht="15.6" x14ac:dyDescent="0.3">
      <c r="C61984" s="227"/>
    </row>
    <row r="61985" spans="3:3" ht="15.6" x14ac:dyDescent="0.3">
      <c r="C61985" s="227"/>
    </row>
    <row r="61986" spans="3:3" ht="15.6" x14ac:dyDescent="0.3">
      <c r="C61986" s="227"/>
    </row>
    <row r="61987" spans="3:3" ht="15.6" x14ac:dyDescent="0.3">
      <c r="C61987" s="227"/>
    </row>
    <row r="61988" spans="3:3" ht="15.6" x14ac:dyDescent="0.3">
      <c r="C61988" s="227"/>
    </row>
    <row r="61989" spans="3:3" ht="15.6" x14ac:dyDescent="0.3">
      <c r="C61989" s="227"/>
    </row>
    <row r="61990" spans="3:3" ht="15.6" x14ac:dyDescent="0.3">
      <c r="C61990" s="227"/>
    </row>
    <row r="61991" spans="3:3" ht="15.6" x14ac:dyDescent="0.3">
      <c r="C61991" s="227"/>
    </row>
    <row r="61992" spans="3:3" ht="15.6" x14ac:dyDescent="0.3">
      <c r="C61992" s="227"/>
    </row>
    <row r="61993" spans="3:3" ht="15.6" x14ac:dyDescent="0.3">
      <c r="C61993" s="227"/>
    </row>
    <row r="61994" spans="3:3" ht="15.6" x14ac:dyDescent="0.3">
      <c r="C61994" s="227"/>
    </row>
    <row r="61995" spans="3:3" ht="15.6" x14ac:dyDescent="0.3">
      <c r="C61995" s="227"/>
    </row>
    <row r="61996" spans="3:3" ht="15.6" x14ac:dyDescent="0.3">
      <c r="C61996" s="227"/>
    </row>
    <row r="61997" spans="3:3" ht="15.6" x14ac:dyDescent="0.3">
      <c r="C61997" s="227"/>
    </row>
    <row r="61998" spans="3:3" ht="15.6" x14ac:dyDescent="0.3">
      <c r="C61998" s="227"/>
    </row>
    <row r="61999" spans="3:3" ht="15.6" x14ac:dyDescent="0.3">
      <c r="C61999" s="227"/>
    </row>
    <row r="62000" spans="3:3" ht="15.6" x14ac:dyDescent="0.3">
      <c r="C62000" s="227"/>
    </row>
    <row r="62001" spans="3:3" ht="15.6" x14ac:dyDescent="0.3">
      <c r="C62001" s="227"/>
    </row>
    <row r="62002" spans="3:3" ht="15.6" x14ac:dyDescent="0.3">
      <c r="C62002" s="227"/>
    </row>
    <row r="62003" spans="3:3" ht="15.6" x14ac:dyDescent="0.3">
      <c r="C62003" s="227"/>
    </row>
    <row r="62004" spans="3:3" ht="15.6" x14ac:dyDescent="0.3">
      <c r="C62004" s="227"/>
    </row>
    <row r="62005" spans="3:3" ht="15.6" x14ac:dyDescent="0.3">
      <c r="C62005" s="227"/>
    </row>
    <row r="62006" spans="3:3" ht="15.6" x14ac:dyDescent="0.3">
      <c r="C62006" s="227"/>
    </row>
    <row r="62007" spans="3:3" ht="15.6" x14ac:dyDescent="0.3">
      <c r="C62007" s="227"/>
    </row>
    <row r="62008" spans="3:3" ht="15.6" x14ac:dyDescent="0.3">
      <c r="C62008" s="227"/>
    </row>
    <row r="62009" spans="3:3" ht="15.6" x14ac:dyDescent="0.3">
      <c r="C62009" s="227"/>
    </row>
    <row r="62010" spans="3:3" ht="15.6" x14ac:dyDescent="0.3">
      <c r="C62010" s="227"/>
    </row>
    <row r="62011" spans="3:3" ht="15.6" x14ac:dyDescent="0.3">
      <c r="C62011" s="227"/>
    </row>
    <row r="62012" spans="3:3" ht="15.6" x14ac:dyDescent="0.3">
      <c r="C62012" s="227"/>
    </row>
    <row r="62013" spans="3:3" ht="15.6" x14ac:dyDescent="0.3">
      <c r="C62013" s="227"/>
    </row>
    <row r="62014" spans="3:3" ht="15.6" x14ac:dyDescent="0.3">
      <c r="C62014" s="227"/>
    </row>
    <row r="62015" spans="3:3" ht="15.6" x14ac:dyDescent="0.3">
      <c r="C62015" s="227"/>
    </row>
    <row r="62016" spans="3:3" ht="15.6" x14ac:dyDescent="0.3">
      <c r="C62016" s="227"/>
    </row>
    <row r="62017" spans="3:3" ht="15.6" x14ac:dyDescent="0.3">
      <c r="C62017" s="227"/>
    </row>
    <row r="62018" spans="3:3" ht="15.6" x14ac:dyDescent="0.3">
      <c r="C62018" s="227"/>
    </row>
    <row r="62019" spans="3:3" ht="15.6" x14ac:dyDescent="0.3">
      <c r="C62019" s="227"/>
    </row>
    <row r="62020" spans="3:3" ht="15.6" x14ac:dyDescent="0.3">
      <c r="C62020" s="227"/>
    </row>
    <row r="62021" spans="3:3" ht="15.6" x14ac:dyDescent="0.3">
      <c r="C62021" s="227"/>
    </row>
    <row r="62022" spans="3:3" ht="15.6" x14ac:dyDescent="0.3">
      <c r="C62022" s="227"/>
    </row>
    <row r="62023" spans="3:3" ht="15.6" x14ac:dyDescent="0.3">
      <c r="C62023" s="227"/>
    </row>
    <row r="62024" spans="3:3" ht="15.6" x14ac:dyDescent="0.3">
      <c r="C62024" s="227"/>
    </row>
    <row r="62025" spans="3:3" ht="15.6" x14ac:dyDescent="0.3">
      <c r="C62025" s="227"/>
    </row>
    <row r="62026" spans="3:3" ht="15.6" x14ac:dyDescent="0.3">
      <c r="C62026" s="227"/>
    </row>
    <row r="62027" spans="3:3" ht="15.6" x14ac:dyDescent="0.3">
      <c r="C62027" s="227"/>
    </row>
    <row r="62028" spans="3:3" ht="15.6" x14ac:dyDescent="0.3">
      <c r="C62028" s="227"/>
    </row>
    <row r="62029" spans="3:3" ht="15.6" x14ac:dyDescent="0.3">
      <c r="C62029" s="227"/>
    </row>
    <row r="62030" spans="3:3" ht="15.6" x14ac:dyDescent="0.3">
      <c r="C62030" s="227"/>
    </row>
    <row r="62031" spans="3:3" ht="15.6" x14ac:dyDescent="0.3">
      <c r="C62031" s="227"/>
    </row>
    <row r="62032" spans="3:3" ht="15.6" x14ac:dyDescent="0.3">
      <c r="C62032" s="227"/>
    </row>
    <row r="62033" spans="3:3" ht="15.6" x14ac:dyDescent="0.3">
      <c r="C62033" s="227"/>
    </row>
    <row r="62034" spans="3:3" ht="15.6" x14ac:dyDescent="0.3">
      <c r="C62034" s="227"/>
    </row>
    <row r="62035" spans="3:3" ht="15.6" x14ac:dyDescent="0.3">
      <c r="C62035" s="227"/>
    </row>
    <row r="62036" spans="3:3" ht="15.6" x14ac:dyDescent="0.3">
      <c r="C62036" s="227"/>
    </row>
    <row r="62037" spans="3:3" ht="15.6" x14ac:dyDescent="0.3">
      <c r="C62037" s="227"/>
    </row>
    <row r="62038" spans="3:3" ht="15.6" x14ac:dyDescent="0.3">
      <c r="C62038" s="227"/>
    </row>
    <row r="62039" spans="3:3" ht="15.6" x14ac:dyDescent="0.3">
      <c r="C62039" s="227"/>
    </row>
    <row r="62040" spans="3:3" ht="15.6" x14ac:dyDescent="0.3">
      <c r="C62040" s="227"/>
    </row>
    <row r="62041" spans="3:3" ht="15.6" x14ac:dyDescent="0.3">
      <c r="C62041" s="227"/>
    </row>
    <row r="62042" spans="3:3" ht="15.6" x14ac:dyDescent="0.3">
      <c r="C62042" s="227"/>
    </row>
    <row r="62043" spans="3:3" ht="15.6" x14ac:dyDescent="0.3">
      <c r="C62043" s="227"/>
    </row>
    <row r="62044" spans="3:3" ht="15.6" x14ac:dyDescent="0.3">
      <c r="C62044" s="227"/>
    </row>
    <row r="62045" spans="3:3" ht="15.6" x14ac:dyDescent="0.3">
      <c r="C62045" s="227"/>
    </row>
    <row r="62046" spans="3:3" ht="15.6" x14ac:dyDescent="0.3">
      <c r="C62046" s="227"/>
    </row>
    <row r="62047" spans="3:3" ht="15.6" x14ac:dyDescent="0.3">
      <c r="C62047" s="227"/>
    </row>
    <row r="62048" spans="3:3" ht="15.6" x14ac:dyDescent="0.3">
      <c r="C62048" s="227"/>
    </row>
    <row r="62049" spans="3:3" ht="15.6" x14ac:dyDescent="0.3">
      <c r="C62049" s="227"/>
    </row>
    <row r="62050" spans="3:3" ht="15.6" x14ac:dyDescent="0.3">
      <c r="C62050" s="227"/>
    </row>
    <row r="62051" spans="3:3" ht="15.6" x14ac:dyDescent="0.3">
      <c r="C62051" s="227"/>
    </row>
    <row r="62052" spans="3:3" ht="15.6" x14ac:dyDescent="0.3">
      <c r="C62052" s="227"/>
    </row>
    <row r="62053" spans="3:3" ht="15.6" x14ac:dyDescent="0.3">
      <c r="C62053" s="227"/>
    </row>
    <row r="62054" spans="3:3" ht="15.6" x14ac:dyDescent="0.3">
      <c r="C62054" s="227"/>
    </row>
    <row r="62055" spans="3:3" ht="15.6" x14ac:dyDescent="0.3">
      <c r="C62055" s="227"/>
    </row>
    <row r="62056" spans="3:3" ht="15.6" x14ac:dyDescent="0.3">
      <c r="C62056" s="227"/>
    </row>
    <row r="62057" spans="3:3" ht="15.6" x14ac:dyDescent="0.3">
      <c r="C62057" s="227"/>
    </row>
    <row r="62058" spans="3:3" ht="15.6" x14ac:dyDescent="0.3">
      <c r="C62058" s="227"/>
    </row>
    <row r="62059" spans="3:3" ht="15.6" x14ac:dyDescent="0.3">
      <c r="C62059" s="227"/>
    </row>
    <row r="62060" spans="3:3" ht="15.6" x14ac:dyDescent="0.3">
      <c r="C62060" s="227"/>
    </row>
    <row r="62061" spans="3:3" ht="15.6" x14ac:dyDescent="0.3">
      <c r="C62061" s="227"/>
    </row>
    <row r="62062" spans="3:3" ht="15.6" x14ac:dyDescent="0.3">
      <c r="C62062" s="227"/>
    </row>
    <row r="62063" spans="3:3" ht="15.6" x14ac:dyDescent="0.3">
      <c r="C62063" s="227"/>
    </row>
    <row r="62064" spans="3:3" ht="15.6" x14ac:dyDescent="0.3">
      <c r="C62064" s="227"/>
    </row>
    <row r="62065" spans="3:3" ht="15.6" x14ac:dyDescent="0.3">
      <c r="C62065" s="227"/>
    </row>
    <row r="62066" spans="3:3" ht="15.6" x14ac:dyDescent="0.3">
      <c r="C62066" s="227"/>
    </row>
    <row r="62067" spans="3:3" ht="15.6" x14ac:dyDescent="0.3">
      <c r="C62067" s="227"/>
    </row>
    <row r="62068" spans="3:3" ht="15.6" x14ac:dyDescent="0.3">
      <c r="C62068" s="227"/>
    </row>
    <row r="62069" spans="3:3" ht="15.6" x14ac:dyDescent="0.3">
      <c r="C62069" s="227"/>
    </row>
    <row r="62070" spans="3:3" ht="15.6" x14ac:dyDescent="0.3">
      <c r="C62070" s="227"/>
    </row>
    <row r="62071" spans="3:3" ht="15.6" x14ac:dyDescent="0.3">
      <c r="C62071" s="227"/>
    </row>
    <row r="62072" spans="3:3" ht="15.6" x14ac:dyDescent="0.3">
      <c r="C62072" s="227"/>
    </row>
    <row r="62073" spans="3:3" ht="15.6" x14ac:dyDescent="0.3">
      <c r="C62073" s="227"/>
    </row>
    <row r="62074" spans="3:3" ht="15.6" x14ac:dyDescent="0.3">
      <c r="C62074" s="227"/>
    </row>
    <row r="62075" spans="3:3" ht="15.6" x14ac:dyDescent="0.3">
      <c r="C62075" s="227"/>
    </row>
    <row r="62076" spans="3:3" ht="15.6" x14ac:dyDescent="0.3">
      <c r="C62076" s="227"/>
    </row>
    <row r="62077" spans="3:3" ht="15.6" x14ac:dyDescent="0.3">
      <c r="C62077" s="227"/>
    </row>
    <row r="62078" spans="3:3" ht="15.6" x14ac:dyDescent="0.3">
      <c r="C62078" s="227"/>
    </row>
    <row r="62079" spans="3:3" ht="15.6" x14ac:dyDescent="0.3">
      <c r="C62079" s="227"/>
    </row>
    <row r="62080" spans="3:3" ht="15.6" x14ac:dyDescent="0.3">
      <c r="C62080" s="227"/>
    </row>
    <row r="62081" spans="3:3" ht="15.6" x14ac:dyDescent="0.3">
      <c r="C62081" s="227"/>
    </row>
    <row r="62082" spans="3:3" ht="15.6" x14ac:dyDescent="0.3">
      <c r="C62082" s="227"/>
    </row>
    <row r="62083" spans="3:3" ht="15.6" x14ac:dyDescent="0.3">
      <c r="C62083" s="227"/>
    </row>
    <row r="62084" spans="3:3" ht="15.6" x14ac:dyDescent="0.3">
      <c r="C62084" s="227"/>
    </row>
    <row r="62085" spans="3:3" ht="15.6" x14ac:dyDescent="0.3">
      <c r="C62085" s="227"/>
    </row>
    <row r="62086" spans="3:3" ht="15.6" x14ac:dyDescent="0.3">
      <c r="C62086" s="227"/>
    </row>
    <row r="62087" spans="3:3" ht="15.6" x14ac:dyDescent="0.3">
      <c r="C62087" s="227"/>
    </row>
    <row r="62088" spans="3:3" ht="15.6" x14ac:dyDescent="0.3">
      <c r="C62088" s="227"/>
    </row>
    <row r="62089" spans="3:3" ht="15.6" x14ac:dyDescent="0.3">
      <c r="C62089" s="227"/>
    </row>
    <row r="62090" spans="3:3" ht="15.6" x14ac:dyDescent="0.3">
      <c r="C62090" s="227"/>
    </row>
    <row r="62091" spans="3:3" ht="15.6" x14ac:dyDescent="0.3">
      <c r="C62091" s="227"/>
    </row>
    <row r="62092" spans="3:3" ht="15.6" x14ac:dyDescent="0.3">
      <c r="C62092" s="227"/>
    </row>
    <row r="62093" spans="3:3" ht="15.6" x14ac:dyDescent="0.3">
      <c r="C62093" s="227"/>
    </row>
    <row r="62094" spans="3:3" ht="15.6" x14ac:dyDescent="0.3">
      <c r="C62094" s="227"/>
    </row>
    <row r="62095" spans="3:3" ht="15.6" x14ac:dyDescent="0.3">
      <c r="C62095" s="227"/>
    </row>
    <row r="62096" spans="3:3" ht="15.6" x14ac:dyDescent="0.3">
      <c r="C62096" s="227"/>
    </row>
    <row r="62097" spans="3:3" ht="15.6" x14ac:dyDescent="0.3">
      <c r="C62097" s="227"/>
    </row>
    <row r="62098" spans="3:3" ht="15.6" x14ac:dyDescent="0.3">
      <c r="C62098" s="227"/>
    </row>
    <row r="62099" spans="3:3" ht="15.6" x14ac:dyDescent="0.3">
      <c r="C62099" s="227"/>
    </row>
    <row r="62100" spans="3:3" ht="15.6" x14ac:dyDescent="0.3">
      <c r="C62100" s="227"/>
    </row>
    <row r="62101" spans="3:3" ht="15.6" x14ac:dyDescent="0.3">
      <c r="C62101" s="227"/>
    </row>
    <row r="62102" spans="3:3" ht="15.6" x14ac:dyDescent="0.3">
      <c r="C62102" s="227"/>
    </row>
    <row r="62103" spans="3:3" ht="15.6" x14ac:dyDescent="0.3">
      <c r="C62103" s="227"/>
    </row>
    <row r="62104" spans="3:3" ht="15.6" x14ac:dyDescent="0.3">
      <c r="C62104" s="227"/>
    </row>
    <row r="62105" spans="3:3" ht="15.6" x14ac:dyDescent="0.3">
      <c r="C62105" s="227"/>
    </row>
    <row r="62106" spans="3:3" ht="15.6" x14ac:dyDescent="0.3">
      <c r="C62106" s="227"/>
    </row>
    <row r="62107" spans="3:3" ht="15.6" x14ac:dyDescent="0.3">
      <c r="C62107" s="227"/>
    </row>
    <row r="62108" spans="3:3" ht="15.6" x14ac:dyDescent="0.3">
      <c r="C62108" s="227"/>
    </row>
    <row r="62109" spans="3:3" ht="15.6" x14ac:dyDescent="0.3">
      <c r="C62109" s="227"/>
    </row>
    <row r="62110" spans="3:3" ht="15.6" x14ac:dyDescent="0.3">
      <c r="C62110" s="227"/>
    </row>
    <row r="62111" spans="3:3" ht="15.6" x14ac:dyDescent="0.3">
      <c r="C62111" s="227"/>
    </row>
    <row r="62112" spans="3:3" ht="15.6" x14ac:dyDescent="0.3">
      <c r="C62112" s="227"/>
    </row>
    <row r="62113" spans="3:3" ht="15.6" x14ac:dyDescent="0.3">
      <c r="C62113" s="227"/>
    </row>
    <row r="62114" spans="3:3" ht="15.6" x14ac:dyDescent="0.3">
      <c r="C62114" s="227"/>
    </row>
    <row r="62115" spans="3:3" ht="15.6" x14ac:dyDescent="0.3">
      <c r="C62115" s="227"/>
    </row>
    <row r="62116" spans="3:3" ht="15.6" x14ac:dyDescent="0.3">
      <c r="C62116" s="227"/>
    </row>
    <row r="62117" spans="3:3" ht="15.6" x14ac:dyDescent="0.3">
      <c r="C62117" s="227"/>
    </row>
    <row r="62118" spans="3:3" ht="15.6" x14ac:dyDescent="0.3">
      <c r="C62118" s="227"/>
    </row>
    <row r="62119" spans="3:3" ht="15.6" x14ac:dyDescent="0.3">
      <c r="C62119" s="227"/>
    </row>
    <row r="62120" spans="3:3" ht="15.6" x14ac:dyDescent="0.3">
      <c r="C62120" s="227"/>
    </row>
    <row r="62121" spans="3:3" ht="15.6" x14ac:dyDescent="0.3">
      <c r="C62121" s="227"/>
    </row>
    <row r="62122" spans="3:3" ht="15.6" x14ac:dyDescent="0.3">
      <c r="C62122" s="227"/>
    </row>
    <row r="62123" spans="3:3" ht="15.6" x14ac:dyDescent="0.3">
      <c r="C62123" s="227"/>
    </row>
    <row r="62124" spans="3:3" ht="15.6" x14ac:dyDescent="0.3">
      <c r="C62124" s="227"/>
    </row>
    <row r="62125" spans="3:3" ht="15.6" x14ac:dyDescent="0.3">
      <c r="C62125" s="227"/>
    </row>
    <row r="62126" spans="3:3" ht="15.6" x14ac:dyDescent="0.3">
      <c r="C62126" s="227"/>
    </row>
    <row r="62127" spans="3:3" ht="15.6" x14ac:dyDescent="0.3">
      <c r="C62127" s="227"/>
    </row>
    <row r="62128" spans="3:3" ht="15.6" x14ac:dyDescent="0.3">
      <c r="C62128" s="227"/>
    </row>
    <row r="62129" spans="3:3" ht="15.6" x14ac:dyDescent="0.3">
      <c r="C62129" s="227"/>
    </row>
    <row r="62130" spans="3:3" ht="15.6" x14ac:dyDescent="0.3">
      <c r="C62130" s="227"/>
    </row>
    <row r="62131" spans="3:3" ht="15.6" x14ac:dyDescent="0.3">
      <c r="C62131" s="227"/>
    </row>
    <row r="62132" spans="3:3" ht="15.6" x14ac:dyDescent="0.3">
      <c r="C62132" s="227"/>
    </row>
    <row r="62133" spans="3:3" ht="15.6" x14ac:dyDescent="0.3">
      <c r="C62133" s="227"/>
    </row>
    <row r="62134" spans="3:3" ht="15.6" x14ac:dyDescent="0.3">
      <c r="C62134" s="227"/>
    </row>
    <row r="62135" spans="3:3" ht="15.6" x14ac:dyDescent="0.3">
      <c r="C62135" s="227"/>
    </row>
    <row r="62136" spans="3:3" ht="15.6" x14ac:dyDescent="0.3">
      <c r="C62136" s="227"/>
    </row>
    <row r="62137" spans="3:3" ht="15.6" x14ac:dyDescent="0.3">
      <c r="C62137" s="227"/>
    </row>
    <row r="62138" spans="3:3" ht="15.6" x14ac:dyDescent="0.3">
      <c r="C62138" s="227"/>
    </row>
    <row r="62139" spans="3:3" ht="15.6" x14ac:dyDescent="0.3">
      <c r="C62139" s="227"/>
    </row>
    <row r="62140" spans="3:3" ht="15.6" x14ac:dyDescent="0.3">
      <c r="C62140" s="227"/>
    </row>
    <row r="62141" spans="3:3" ht="15.6" x14ac:dyDescent="0.3">
      <c r="C62141" s="227"/>
    </row>
    <row r="62142" spans="3:3" ht="15.6" x14ac:dyDescent="0.3">
      <c r="C62142" s="227"/>
    </row>
    <row r="62143" spans="3:3" ht="15.6" x14ac:dyDescent="0.3">
      <c r="C62143" s="227"/>
    </row>
    <row r="62144" spans="3:3" ht="15.6" x14ac:dyDescent="0.3">
      <c r="C62144" s="227"/>
    </row>
    <row r="62145" spans="3:3" ht="15.6" x14ac:dyDescent="0.3">
      <c r="C62145" s="227"/>
    </row>
    <row r="62146" spans="3:3" ht="15.6" x14ac:dyDescent="0.3">
      <c r="C62146" s="227"/>
    </row>
    <row r="62147" spans="3:3" ht="15.6" x14ac:dyDescent="0.3">
      <c r="C62147" s="227"/>
    </row>
    <row r="62148" spans="3:3" ht="15.6" x14ac:dyDescent="0.3">
      <c r="C62148" s="227"/>
    </row>
    <row r="62149" spans="3:3" ht="15.6" x14ac:dyDescent="0.3">
      <c r="C62149" s="227"/>
    </row>
    <row r="62150" spans="3:3" ht="15.6" x14ac:dyDescent="0.3">
      <c r="C62150" s="227"/>
    </row>
    <row r="62151" spans="3:3" ht="15.6" x14ac:dyDescent="0.3">
      <c r="C62151" s="227"/>
    </row>
    <row r="62152" spans="3:3" ht="15.6" x14ac:dyDescent="0.3">
      <c r="C62152" s="227"/>
    </row>
    <row r="62153" spans="3:3" ht="15.6" x14ac:dyDescent="0.3">
      <c r="C62153" s="227"/>
    </row>
    <row r="62154" spans="3:3" ht="15.6" x14ac:dyDescent="0.3">
      <c r="C62154" s="227"/>
    </row>
    <row r="62155" spans="3:3" ht="15.6" x14ac:dyDescent="0.3">
      <c r="C62155" s="227"/>
    </row>
    <row r="62156" spans="3:3" ht="15.6" x14ac:dyDescent="0.3">
      <c r="C62156" s="227"/>
    </row>
    <row r="62157" spans="3:3" ht="15.6" x14ac:dyDescent="0.3">
      <c r="C62157" s="227"/>
    </row>
    <row r="62158" spans="3:3" ht="15.6" x14ac:dyDescent="0.3">
      <c r="C62158" s="227"/>
    </row>
    <row r="62159" spans="3:3" ht="15.6" x14ac:dyDescent="0.3">
      <c r="C62159" s="227"/>
    </row>
    <row r="62160" spans="3:3" ht="15.6" x14ac:dyDescent="0.3">
      <c r="C62160" s="227"/>
    </row>
    <row r="62161" spans="3:3" ht="15.6" x14ac:dyDescent="0.3">
      <c r="C62161" s="227"/>
    </row>
    <row r="62162" spans="3:3" ht="15.6" x14ac:dyDescent="0.3">
      <c r="C62162" s="227"/>
    </row>
    <row r="62163" spans="3:3" ht="15.6" x14ac:dyDescent="0.3">
      <c r="C62163" s="227"/>
    </row>
    <row r="62164" spans="3:3" ht="15.6" x14ac:dyDescent="0.3">
      <c r="C62164" s="227"/>
    </row>
    <row r="62165" spans="3:3" ht="15.6" x14ac:dyDescent="0.3">
      <c r="C62165" s="227"/>
    </row>
    <row r="62166" spans="3:3" ht="15.6" x14ac:dyDescent="0.3">
      <c r="C62166" s="227"/>
    </row>
    <row r="62167" spans="3:3" ht="15.6" x14ac:dyDescent="0.3">
      <c r="C62167" s="227"/>
    </row>
    <row r="62168" spans="3:3" ht="15.6" x14ac:dyDescent="0.3">
      <c r="C62168" s="227"/>
    </row>
    <row r="62169" spans="3:3" ht="15.6" x14ac:dyDescent="0.3">
      <c r="C62169" s="227"/>
    </row>
    <row r="62170" spans="3:3" ht="15.6" x14ac:dyDescent="0.3">
      <c r="C62170" s="227"/>
    </row>
    <row r="62171" spans="3:3" ht="15.6" x14ac:dyDescent="0.3">
      <c r="C62171" s="227"/>
    </row>
    <row r="62172" spans="3:3" ht="15.6" x14ac:dyDescent="0.3">
      <c r="C62172" s="227"/>
    </row>
    <row r="62173" spans="3:3" ht="15.6" x14ac:dyDescent="0.3">
      <c r="C62173" s="227"/>
    </row>
    <row r="62174" spans="3:3" ht="15.6" x14ac:dyDescent="0.3">
      <c r="C62174" s="227"/>
    </row>
    <row r="62175" spans="3:3" ht="15.6" x14ac:dyDescent="0.3">
      <c r="C62175" s="227"/>
    </row>
    <row r="62176" spans="3:3" ht="15.6" x14ac:dyDescent="0.3">
      <c r="C62176" s="227"/>
    </row>
    <row r="62177" spans="3:3" ht="15.6" x14ac:dyDescent="0.3">
      <c r="C62177" s="227"/>
    </row>
    <row r="62178" spans="3:3" ht="15.6" x14ac:dyDescent="0.3">
      <c r="C62178" s="227"/>
    </row>
    <row r="62179" spans="3:3" ht="15.6" x14ac:dyDescent="0.3">
      <c r="C62179" s="227"/>
    </row>
    <row r="62180" spans="3:3" ht="15.6" x14ac:dyDescent="0.3">
      <c r="C62180" s="227"/>
    </row>
    <row r="62181" spans="3:3" ht="15.6" x14ac:dyDescent="0.3">
      <c r="C62181" s="227"/>
    </row>
    <row r="62182" spans="3:3" ht="15.6" x14ac:dyDescent="0.3">
      <c r="C62182" s="227"/>
    </row>
    <row r="62183" spans="3:3" ht="15.6" x14ac:dyDescent="0.3">
      <c r="C62183" s="227"/>
    </row>
    <row r="62184" spans="3:3" ht="15.6" x14ac:dyDescent="0.3">
      <c r="C62184" s="227"/>
    </row>
    <row r="62185" spans="3:3" ht="15.6" x14ac:dyDescent="0.3">
      <c r="C62185" s="227"/>
    </row>
    <row r="62186" spans="3:3" ht="15.6" x14ac:dyDescent="0.3">
      <c r="C62186" s="227"/>
    </row>
    <row r="62187" spans="3:3" ht="15.6" x14ac:dyDescent="0.3">
      <c r="C62187" s="227"/>
    </row>
    <row r="62188" spans="3:3" ht="15.6" x14ac:dyDescent="0.3">
      <c r="C62188" s="227"/>
    </row>
    <row r="62189" spans="3:3" ht="15.6" x14ac:dyDescent="0.3">
      <c r="C62189" s="227"/>
    </row>
    <row r="62190" spans="3:3" ht="15.6" x14ac:dyDescent="0.3">
      <c r="C62190" s="227"/>
    </row>
    <row r="62191" spans="3:3" ht="15.6" x14ac:dyDescent="0.3">
      <c r="C62191" s="227"/>
    </row>
    <row r="62192" spans="3:3" ht="15.6" x14ac:dyDescent="0.3">
      <c r="C62192" s="227"/>
    </row>
    <row r="62193" spans="3:3" ht="15.6" x14ac:dyDescent="0.3">
      <c r="C62193" s="227"/>
    </row>
    <row r="62194" spans="3:3" ht="15.6" x14ac:dyDescent="0.3">
      <c r="C62194" s="227"/>
    </row>
    <row r="62195" spans="3:3" ht="15.6" x14ac:dyDescent="0.3">
      <c r="C62195" s="227"/>
    </row>
    <row r="62196" spans="3:3" ht="15.6" x14ac:dyDescent="0.3">
      <c r="C62196" s="227"/>
    </row>
    <row r="62197" spans="3:3" ht="15.6" x14ac:dyDescent="0.3">
      <c r="C62197" s="227"/>
    </row>
    <row r="62198" spans="3:3" ht="15.6" x14ac:dyDescent="0.3">
      <c r="C62198" s="227"/>
    </row>
    <row r="62199" spans="3:3" ht="15.6" x14ac:dyDescent="0.3">
      <c r="C62199" s="227"/>
    </row>
    <row r="62200" spans="3:3" ht="15.6" x14ac:dyDescent="0.3">
      <c r="C62200" s="227"/>
    </row>
    <row r="62201" spans="3:3" ht="15.6" x14ac:dyDescent="0.3">
      <c r="C62201" s="227"/>
    </row>
    <row r="62202" spans="3:3" ht="15.6" x14ac:dyDescent="0.3">
      <c r="C62202" s="227"/>
    </row>
    <row r="62203" spans="3:3" ht="15.6" x14ac:dyDescent="0.3">
      <c r="C62203" s="227"/>
    </row>
    <row r="62204" spans="3:3" ht="15.6" x14ac:dyDescent="0.3">
      <c r="C62204" s="227"/>
    </row>
    <row r="62205" spans="3:3" ht="15.6" x14ac:dyDescent="0.3">
      <c r="C62205" s="227"/>
    </row>
    <row r="62206" spans="3:3" ht="15.6" x14ac:dyDescent="0.3">
      <c r="C62206" s="227"/>
    </row>
    <row r="62207" spans="3:3" ht="15.6" x14ac:dyDescent="0.3">
      <c r="C62207" s="227"/>
    </row>
    <row r="62208" spans="3:3" ht="15.6" x14ac:dyDescent="0.3">
      <c r="C62208" s="227"/>
    </row>
    <row r="62209" spans="3:3" ht="15.6" x14ac:dyDescent="0.3">
      <c r="C62209" s="227"/>
    </row>
    <row r="62210" spans="3:3" ht="15.6" x14ac:dyDescent="0.3">
      <c r="C62210" s="227"/>
    </row>
    <row r="62211" spans="3:3" ht="15.6" x14ac:dyDescent="0.3">
      <c r="C62211" s="227"/>
    </row>
    <row r="62212" spans="3:3" ht="15.6" x14ac:dyDescent="0.3">
      <c r="C62212" s="227"/>
    </row>
    <row r="62213" spans="3:3" ht="15.6" x14ac:dyDescent="0.3">
      <c r="C62213" s="227"/>
    </row>
    <row r="62214" spans="3:3" ht="15.6" x14ac:dyDescent="0.3">
      <c r="C62214" s="227"/>
    </row>
    <row r="62215" spans="3:3" ht="15.6" x14ac:dyDescent="0.3">
      <c r="C62215" s="227"/>
    </row>
    <row r="62216" spans="3:3" ht="15.6" x14ac:dyDescent="0.3">
      <c r="C62216" s="227"/>
    </row>
    <row r="62217" spans="3:3" ht="15.6" x14ac:dyDescent="0.3">
      <c r="C62217" s="227"/>
    </row>
    <row r="62218" spans="3:3" ht="15.6" x14ac:dyDescent="0.3">
      <c r="C62218" s="227"/>
    </row>
    <row r="62219" spans="3:3" ht="15.6" x14ac:dyDescent="0.3">
      <c r="C62219" s="227"/>
    </row>
    <row r="62220" spans="3:3" ht="15.6" x14ac:dyDescent="0.3">
      <c r="C62220" s="227"/>
    </row>
    <row r="62221" spans="3:3" ht="15.6" x14ac:dyDescent="0.3">
      <c r="C62221" s="227"/>
    </row>
    <row r="62222" spans="3:3" ht="15.6" x14ac:dyDescent="0.3">
      <c r="C62222" s="227"/>
    </row>
    <row r="62223" spans="3:3" ht="15.6" x14ac:dyDescent="0.3">
      <c r="C62223" s="227"/>
    </row>
    <row r="62224" spans="3:3" ht="15.6" x14ac:dyDescent="0.3">
      <c r="C62224" s="227"/>
    </row>
    <row r="62225" spans="3:3" ht="15.6" x14ac:dyDescent="0.3">
      <c r="C62225" s="227"/>
    </row>
    <row r="62226" spans="3:3" ht="15.6" x14ac:dyDescent="0.3">
      <c r="C62226" s="227"/>
    </row>
    <row r="62227" spans="3:3" ht="15.6" x14ac:dyDescent="0.3">
      <c r="C62227" s="227"/>
    </row>
    <row r="62228" spans="3:3" ht="15.6" x14ac:dyDescent="0.3">
      <c r="C62228" s="227"/>
    </row>
    <row r="62229" spans="3:3" ht="15.6" x14ac:dyDescent="0.3">
      <c r="C62229" s="227"/>
    </row>
    <row r="62230" spans="3:3" ht="15.6" x14ac:dyDescent="0.3">
      <c r="C62230" s="227"/>
    </row>
    <row r="62231" spans="3:3" ht="15.6" x14ac:dyDescent="0.3">
      <c r="C62231" s="227"/>
    </row>
    <row r="62232" spans="3:3" ht="15.6" x14ac:dyDescent="0.3">
      <c r="C62232" s="227"/>
    </row>
    <row r="62233" spans="3:3" ht="15.6" x14ac:dyDescent="0.3">
      <c r="C62233" s="227"/>
    </row>
    <row r="62234" spans="3:3" ht="15.6" x14ac:dyDescent="0.3">
      <c r="C62234" s="227"/>
    </row>
    <row r="62235" spans="3:3" ht="15.6" x14ac:dyDescent="0.3">
      <c r="C62235" s="227"/>
    </row>
    <row r="62236" spans="3:3" ht="15.6" x14ac:dyDescent="0.3">
      <c r="C62236" s="227"/>
    </row>
    <row r="62237" spans="3:3" ht="15.6" x14ac:dyDescent="0.3">
      <c r="C62237" s="227"/>
    </row>
    <row r="62238" spans="3:3" ht="15.6" x14ac:dyDescent="0.3">
      <c r="C62238" s="227"/>
    </row>
    <row r="62239" spans="3:3" ht="15.6" x14ac:dyDescent="0.3">
      <c r="C62239" s="227"/>
    </row>
    <row r="62240" spans="3:3" ht="15.6" x14ac:dyDescent="0.3">
      <c r="C62240" s="227"/>
    </row>
    <row r="62241" spans="3:3" ht="15.6" x14ac:dyDescent="0.3">
      <c r="C62241" s="227"/>
    </row>
    <row r="62242" spans="3:3" ht="15.6" x14ac:dyDescent="0.3">
      <c r="C62242" s="227"/>
    </row>
    <row r="62243" spans="3:3" ht="15.6" x14ac:dyDescent="0.3">
      <c r="C62243" s="227"/>
    </row>
    <row r="62244" spans="3:3" ht="15.6" x14ac:dyDescent="0.3">
      <c r="C62244" s="227"/>
    </row>
    <row r="62245" spans="3:3" ht="15.6" x14ac:dyDescent="0.3">
      <c r="C62245" s="227"/>
    </row>
    <row r="62246" spans="3:3" ht="15.6" x14ac:dyDescent="0.3">
      <c r="C62246" s="227"/>
    </row>
    <row r="62247" spans="3:3" ht="15.6" x14ac:dyDescent="0.3">
      <c r="C62247" s="227"/>
    </row>
    <row r="62248" spans="3:3" ht="15.6" x14ac:dyDescent="0.3">
      <c r="C62248" s="227"/>
    </row>
    <row r="62249" spans="3:3" ht="15.6" x14ac:dyDescent="0.3">
      <c r="C62249" s="227"/>
    </row>
    <row r="62250" spans="3:3" ht="15.6" x14ac:dyDescent="0.3">
      <c r="C62250" s="227"/>
    </row>
    <row r="62251" spans="3:3" ht="15.6" x14ac:dyDescent="0.3">
      <c r="C62251" s="227"/>
    </row>
    <row r="62252" spans="3:3" ht="15.6" x14ac:dyDescent="0.3">
      <c r="C62252" s="227"/>
    </row>
    <row r="62253" spans="3:3" ht="15.6" x14ac:dyDescent="0.3">
      <c r="C62253" s="227"/>
    </row>
    <row r="62254" spans="3:3" ht="15.6" x14ac:dyDescent="0.3">
      <c r="C62254" s="227"/>
    </row>
    <row r="62255" spans="3:3" ht="15.6" x14ac:dyDescent="0.3">
      <c r="C62255" s="227"/>
    </row>
    <row r="62256" spans="3:3" ht="15.6" x14ac:dyDescent="0.3">
      <c r="C62256" s="227"/>
    </row>
    <row r="62257" spans="3:3" ht="15.6" x14ac:dyDescent="0.3">
      <c r="C62257" s="227"/>
    </row>
    <row r="62258" spans="3:3" ht="15.6" x14ac:dyDescent="0.3">
      <c r="C62258" s="227"/>
    </row>
    <row r="62259" spans="3:3" ht="15.6" x14ac:dyDescent="0.3">
      <c r="C62259" s="227"/>
    </row>
    <row r="62260" spans="3:3" ht="15.6" x14ac:dyDescent="0.3">
      <c r="C62260" s="227"/>
    </row>
    <row r="62261" spans="3:3" ht="15.6" x14ac:dyDescent="0.3">
      <c r="C62261" s="227"/>
    </row>
    <row r="62262" spans="3:3" ht="15.6" x14ac:dyDescent="0.3">
      <c r="C62262" s="227"/>
    </row>
    <row r="62263" spans="3:3" ht="15.6" x14ac:dyDescent="0.3">
      <c r="C62263" s="227"/>
    </row>
    <row r="62264" spans="3:3" ht="15.6" x14ac:dyDescent="0.3">
      <c r="C62264" s="227"/>
    </row>
    <row r="62265" spans="3:3" ht="15.6" x14ac:dyDescent="0.3">
      <c r="C62265" s="227"/>
    </row>
    <row r="62266" spans="3:3" ht="15.6" x14ac:dyDescent="0.3">
      <c r="C62266" s="227"/>
    </row>
    <row r="62267" spans="3:3" ht="15.6" x14ac:dyDescent="0.3">
      <c r="C62267" s="227"/>
    </row>
    <row r="62268" spans="3:3" ht="15.6" x14ac:dyDescent="0.3">
      <c r="C62268" s="227"/>
    </row>
    <row r="62269" spans="3:3" ht="15.6" x14ac:dyDescent="0.3">
      <c r="C62269" s="227"/>
    </row>
    <row r="62270" spans="3:3" ht="15.6" x14ac:dyDescent="0.3">
      <c r="C62270" s="227"/>
    </row>
    <row r="62271" spans="3:3" ht="15.6" x14ac:dyDescent="0.3">
      <c r="C62271" s="227"/>
    </row>
    <row r="62272" spans="3:3" ht="15.6" x14ac:dyDescent="0.3">
      <c r="C62272" s="227"/>
    </row>
    <row r="62273" spans="3:3" ht="15.6" x14ac:dyDescent="0.3">
      <c r="C62273" s="227"/>
    </row>
    <row r="62274" spans="3:3" ht="15.6" x14ac:dyDescent="0.3">
      <c r="C62274" s="227"/>
    </row>
    <row r="62275" spans="3:3" ht="15.6" x14ac:dyDescent="0.3">
      <c r="C62275" s="227"/>
    </row>
    <row r="62276" spans="3:3" ht="15.6" x14ac:dyDescent="0.3">
      <c r="C62276" s="227"/>
    </row>
    <row r="62277" spans="3:3" ht="15.6" x14ac:dyDescent="0.3">
      <c r="C62277" s="227"/>
    </row>
    <row r="62278" spans="3:3" ht="15.6" x14ac:dyDescent="0.3">
      <c r="C62278" s="227"/>
    </row>
    <row r="62279" spans="3:3" ht="15.6" x14ac:dyDescent="0.3">
      <c r="C62279" s="227"/>
    </row>
    <row r="62280" spans="3:3" ht="15.6" x14ac:dyDescent="0.3">
      <c r="C62280" s="227"/>
    </row>
    <row r="62281" spans="3:3" ht="15.6" x14ac:dyDescent="0.3">
      <c r="C62281" s="227"/>
    </row>
    <row r="62282" spans="3:3" ht="15.6" x14ac:dyDescent="0.3">
      <c r="C62282" s="227"/>
    </row>
    <row r="62283" spans="3:3" ht="15.6" x14ac:dyDescent="0.3">
      <c r="C62283" s="227"/>
    </row>
    <row r="62284" spans="3:3" ht="15.6" x14ac:dyDescent="0.3">
      <c r="C62284" s="227"/>
    </row>
    <row r="62285" spans="3:3" ht="15.6" x14ac:dyDescent="0.3">
      <c r="C62285" s="227"/>
    </row>
    <row r="62286" spans="3:3" ht="15.6" x14ac:dyDescent="0.3">
      <c r="C62286" s="227"/>
    </row>
    <row r="62287" spans="3:3" ht="15.6" x14ac:dyDescent="0.3">
      <c r="C62287" s="227"/>
    </row>
    <row r="62288" spans="3:3" ht="15.6" x14ac:dyDescent="0.3">
      <c r="C62288" s="227"/>
    </row>
    <row r="62289" spans="3:3" ht="15.6" x14ac:dyDescent="0.3">
      <c r="C62289" s="227"/>
    </row>
    <row r="62290" spans="3:3" ht="15.6" x14ac:dyDescent="0.3">
      <c r="C62290" s="227"/>
    </row>
    <row r="62291" spans="3:3" ht="15.6" x14ac:dyDescent="0.3">
      <c r="C62291" s="227"/>
    </row>
    <row r="62292" spans="3:3" ht="15.6" x14ac:dyDescent="0.3">
      <c r="C62292" s="227"/>
    </row>
    <row r="62293" spans="3:3" ht="15.6" x14ac:dyDescent="0.3">
      <c r="C62293" s="227"/>
    </row>
    <row r="62294" spans="3:3" ht="15.6" x14ac:dyDescent="0.3">
      <c r="C62294" s="227"/>
    </row>
    <row r="62295" spans="3:3" ht="15.6" x14ac:dyDescent="0.3">
      <c r="C62295" s="227"/>
    </row>
    <row r="62296" spans="3:3" ht="15.6" x14ac:dyDescent="0.3">
      <c r="C62296" s="227"/>
    </row>
    <row r="62297" spans="3:3" ht="15.6" x14ac:dyDescent="0.3">
      <c r="C62297" s="227"/>
    </row>
    <row r="62298" spans="3:3" ht="15.6" x14ac:dyDescent="0.3">
      <c r="C62298" s="227"/>
    </row>
    <row r="62299" spans="3:3" ht="15.6" x14ac:dyDescent="0.3">
      <c r="C62299" s="227"/>
    </row>
    <row r="62300" spans="3:3" ht="15.6" x14ac:dyDescent="0.3">
      <c r="C62300" s="227"/>
    </row>
    <row r="62301" spans="3:3" ht="15.6" x14ac:dyDescent="0.3">
      <c r="C62301" s="227"/>
    </row>
    <row r="62302" spans="3:3" ht="15.6" x14ac:dyDescent="0.3">
      <c r="C62302" s="227"/>
    </row>
    <row r="62303" spans="3:3" ht="15.6" x14ac:dyDescent="0.3">
      <c r="C62303" s="227"/>
    </row>
    <row r="62304" spans="3:3" ht="15.6" x14ac:dyDescent="0.3">
      <c r="C62304" s="227"/>
    </row>
    <row r="62305" spans="3:3" ht="15.6" x14ac:dyDescent="0.3">
      <c r="C62305" s="227"/>
    </row>
    <row r="62306" spans="3:3" ht="15.6" x14ac:dyDescent="0.3">
      <c r="C62306" s="227"/>
    </row>
    <row r="62307" spans="3:3" ht="15.6" x14ac:dyDescent="0.3">
      <c r="C62307" s="227"/>
    </row>
    <row r="62308" spans="3:3" ht="15.6" x14ac:dyDescent="0.3">
      <c r="C62308" s="227"/>
    </row>
    <row r="62309" spans="3:3" ht="15.6" x14ac:dyDescent="0.3">
      <c r="C62309" s="227"/>
    </row>
    <row r="62310" spans="3:3" ht="15.6" x14ac:dyDescent="0.3">
      <c r="C62310" s="227"/>
    </row>
    <row r="62311" spans="3:3" ht="15.6" x14ac:dyDescent="0.3">
      <c r="C62311" s="227"/>
    </row>
    <row r="62312" spans="3:3" ht="15.6" x14ac:dyDescent="0.3">
      <c r="C62312" s="227"/>
    </row>
    <row r="62313" spans="3:3" ht="15.6" x14ac:dyDescent="0.3">
      <c r="C62313" s="227"/>
    </row>
    <row r="62314" spans="3:3" ht="15.6" x14ac:dyDescent="0.3">
      <c r="C62314" s="227"/>
    </row>
    <row r="62315" spans="3:3" ht="15.6" x14ac:dyDescent="0.3">
      <c r="C62315" s="227"/>
    </row>
    <row r="62316" spans="3:3" ht="15.6" x14ac:dyDescent="0.3">
      <c r="C62316" s="227"/>
    </row>
    <row r="62317" spans="3:3" ht="15.6" x14ac:dyDescent="0.3">
      <c r="C62317" s="227"/>
    </row>
    <row r="62318" spans="3:3" ht="15.6" x14ac:dyDescent="0.3">
      <c r="C62318" s="227"/>
    </row>
    <row r="62319" spans="3:3" ht="15.6" x14ac:dyDescent="0.3">
      <c r="C62319" s="227"/>
    </row>
    <row r="62320" spans="3:3" ht="15.6" x14ac:dyDescent="0.3">
      <c r="C62320" s="227"/>
    </row>
    <row r="62321" spans="3:3" ht="15.6" x14ac:dyDescent="0.3">
      <c r="C62321" s="227"/>
    </row>
    <row r="62322" spans="3:3" ht="15.6" x14ac:dyDescent="0.3">
      <c r="C62322" s="227"/>
    </row>
    <row r="62323" spans="3:3" ht="15.6" x14ac:dyDescent="0.3">
      <c r="C62323" s="227"/>
    </row>
    <row r="62324" spans="3:3" ht="15.6" x14ac:dyDescent="0.3">
      <c r="C62324" s="227"/>
    </row>
    <row r="62325" spans="3:3" ht="15.6" x14ac:dyDescent="0.3">
      <c r="C62325" s="227"/>
    </row>
    <row r="62326" spans="3:3" ht="15.6" x14ac:dyDescent="0.3">
      <c r="C62326" s="227"/>
    </row>
    <row r="62327" spans="3:3" ht="15.6" x14ac:dyDescent="0.3">
      <c r="C62327" s="227"/>
    </row>
    <row r="62328" spans="3:3" ht="15.6" x14ac:dyDescent="0.3">
      <c r="C62328" s="227"/>
    </row>
    <row r="62329" spans="3:3" ht="15.6" x14ac:dyDescent="0.3">
      <c r="C62329" s="227"/>
    </row>
    <row r="62330" spans="3:3" ht="15.6" x14ac:dyDescent="0.3">
      <c r="C62330" s="227"/>
    </row>
    <row r="62331" spans="3:3" ht="15.6" x14ac:dyDescent="0.3">
      <c r="C62331" s="227"/>
    </row>
    <row r="62332" spans="3:3" ht="15.6" x14ac:dyDescent="0.3">
      <c r="C62332" s="227"/>
    </row>
    <row r="62333" spans="3:3" ht="15.6" x14ac:dyDescent="0.3">
      <c r="C62333" s="227"/>
    </row>
    <row r="62334" spans="3:3" ht="15.6" x14ac:dyDescent="0.3">
      <c r="C62334" s="227"/>
    </row>
    <row r="62335" spans="3:3" ht="15.6" x14ac:dyDescent="0.3">
      <c r="C62335" s="227"/>
    </row>
    <row r="62336" spans="3:3" ht="15.6" x14ac:dyDescent="0.3">
      <c r="C62336" s="227"/>
    </row>
    <row r="62337" spans="3:3" ht="15.6" x14ac:dyDescent="0.3">
      <c r="C62337" s="227"/>
    </row>
    <row r="62338" spans="3:3" ht="15.6" x14ac:dyDescent="0.3">
      <c r="C62338" s="227"/>
    </row>
    <row r="62339" spans="3:3" ht="15.6" x14ac:dyDescent="0.3">
      <c r="C62339" s="227"/>
    </row>
    <row r="62340" spans="3:3" ht="15.6" x14ac:dyDescent="0.3">
      <c r="C62340" s="227"/>
    </row>
    <row r="62341" spans="3:3" ht="15.6" x14ac:dyDescent="0.3">
      <c r="C62341" s="227"/>
    </row>
    <row r="62342" spans="3:3" ht="15.6" x14ac:dyDescent="0.3">
      <c r="C62342" s="227"/>
    </row>
    <row r="62343" spans="3:3" ht="15.6" x14ac:dyDescent="0.3">
      <c r="C62343" s="227"/>
    </row>
    <row r="62344" spans="3:3" ht="15.6" x14ac:dyDescent="0.3">
      <c r="C62344" s="227"/>
    </row>
    <row r="62345" spans="3:3" ht="15.6" x14ac:dyDescent="0.3">
      <c r="C62345" s="227"/>
    </row>
    <row r="62346" spans="3:3" ht="15.6" x14ac:dyDescent="0.3">
      <c r="C62346" s="227"/>
    </row>
    <row r="62347" spans="3:3" ht="15.6" x14ac:dyDescent="0.3">
      <c r="C62347" s="227"/>
    </row>
    <row r="62348" spans="3:3" ht="15.6" x14ac:dyDescent="0.3">
      <c r="C62348" s="227"/>
    </row>
    <row r="62349" spans="3:3" ht="15.6" x14ac:dyDescent="0.3">
      <c r="C62349" s="227"/>
    </row>
    <row r="62350" spans="3:3" ht="15.6" x14ac:dyDescent="0.3">
      <c r="C62350" s="227"/>
    </row>
    <row r="62351" spans="3:3" ht="15.6" x14ac:dyDescent="0.3">
      <c r="C62351" s="227"/>
    </row>
    <row r="62352" spans="3:3" ht="15.6" x14ac:dyDescent="0.3">
      <c r="C62352" s="227"/>
    </row>
    <row r="62353" spans="3:3" ht="15.6" x14ac:dyDescent="0.3">
      <c r="C62353" s="227"/>
    </row>
    <row r="62354" spans="3:3" ht="15.6" x14ac:dyDescent="0.3">
      <c r="C62354" s="227"/>
    </row>
    <row r="62355" spans="3:3" ht="15.6" x14ac:dyDescent="0.3">
      <c r="C62355" s="227"/>
    </row>
    <row r="62356" spans="3:3" ht="15.6" x14ac:dyDescent="0.3">
      <c r="C62356" s="227"/>
    </row>
    <row r="62357" spans="3:3" ht="15.6" x14ac:dyDescent="0.3">
      <c r="C62357" s="227"/>
    </row>
    <row r="62358" spans="3:3" ht="15.6" x14ac:dyDescent="0.3">
      <c r="C62358" s="227"/>
    </row>
    <row r="62359" spans="3:3" ht="15.6" x14ac:dyDescent="0.3">
      <c r="C62359" s="227"/>
    </row>
    <row r="62360" spans="3:3" ht="15.6" x14ac:dyDescent="0.3">
      <c r="C62360" s="227"/>
    </row>
    <row r="62361" spans="3:3" ht="15.6" x14ac:dyDescent="0.3">
      <c r="C62361" s="227"/>
    </row>
    <row r="62362" spans="3:3" ht="15.6" x14ac:dyDescent="0.3">
      <c r="C62362" s="227"/>
    </row>
    <row r="62363" spans="3:3" ht="15.6" x14ac:dyDescent="0.3">
      <c r="C62363" s="227"/>
    </row>
    <row r="62364" spans="3:3" ht="15.6" x14ac:dyDescent="0.3">
      <c r="C62364" s="227"/>
    </row>
    <row r="62365" spans="3:3" ht="15.6" x14ac:dyDescent="0.3">
      <c r="C62365" s="227"/>
    </row>
    <row r="62366" spans="3:3" ht="15.6" x14ac:dyDescent="0.3">
      <c r="C62366" s="227"/>
    </row>
    <row r="62367" spans="3:3" ht="15.6" x14ac:dyDescent="0.3">
      <c r="C62367" s="227"/>
    </row>
    <row r="62368" spans="3:3" ht="15.6" x14ac:dyDescent="0.3">
      <c r="C62368" s="227"/>
    </row>
    <row r="62369" spans="3:3" ht="15.6" x14ac:dyDescent="0.3">
      <c r="C62369" s="227"/>
    </row>
    <row r="62370" spans="3:3" ht="15.6" x14ac:dyDescent="0.3">
      <c r="C62370" s="227"/>
    </row>
    <row r="62371" spans="3:3" ht="15.6" x14ac:dyDescent="0.3">
      <c r="C62371" s="227"/>
    </row>
    <row r="62372" spans="3:3" ht="15.6" x14ac:dyDescent="0.3">
      <c r="C62372" s="227"/>
    </row>
    <row r="62373" spans="3:3" ht="15.6" x14ac:dyDescent="0.3">
      <c r="C62373" s="227"/>
    </row>
    <row r="62374" spans="3:3" ht="15.6" x14ac:dyDescent="0.3">
      <c r="C62374" s="227"/>
    </row>
    <row r="62375" spans="3:3" ht="15.6" x14ac:dyDescent="0.3">
      <c r="C62375" s="227"/>
    </row>
    <row r="62376" spans="3:3" ht="15.6" x14ac:dyDescent="0.3">
      <c r="C62376" s="227"/>
    </row>
    <row r="62377" spans="3:3" ht="15.6" x14ac:dyDescent="0.3">
      <c r="C62377" s="227"/>
    </row>
    <row r="62378" spans="3:3" ht="15.6" x14ac:dyDescent="0.3">
      <c r="C62378" s="227"/>
    </row>
    <row r="62379" spans="3:3" ht="15.6" x14ac:dyDescent="0.3">
      <c r="C62379" s="227"/>
    </row>
    <row r="62380" spans="3:3" ht="15.6" x14ac:dyDescent="0.3">
      <c r="C62380" s="227"/>
    </row>
    <row r="62381" spans="3:3" ht="15.6" x14ac:dyDescent="0.3">
      <c r="C62381" s="227"/>
    </row>
    <row r="62382" spans="3:3" ht="15.6" x14ac:dyDescent="0.3">
      <c r="C62382" s="227"/>
    </row>
    <row r="62383" spans="3:3" ht="15.6" x14ac:dyDescent="0.3">
      <c r="C62383" s="227"/>
    </row>
    <row r="62384" spans="3:3" ht="15.6" x14ac:dyDescent="0.3">
      <c r="C62384" s="227"/>
    </row>
    <row r="62385" spans="3:3" ht="15.6" x14ac:dyDescent="0.3">
      <c r="C62385" s="227"/>
    </row>
    <row r="62386" spans="3:3" ht="15.6" x14ac:dyDescent="0.3">
      <c r="C62386" s="227"/>
    </row>
    <row r="62387" spans="3:3" ht="15.6" x14ac:dyDescent="0.3">
      <c r="C62387" s="227"/>
    </row>
    <row r="62388" spans="3:3" ht="15.6" x14ac:dyDescent="0.3">
      <c r="C62388" s="227"/>
    </row>
    <row r="62389" spans="3:3" ht="15.6" x14ac:dyDescent="0.3">
      <c r="C62389" s="227"/>
    </row>
    <row r="62390" spans="3:3" ht="15.6" x14ac:dyDescent="0.3">
      <c r="C62390" s="227"/>
    </row>
    <row r="62391" spans="3:3" ht="15.6" x14ac:dyDescent="0.3">
      <c r="C62391" s="227"/>
    </row>
    <row r="62392" spans="3:3" ht="15.6" x14ac:dyDescent="0.3">
      <c r="C62392" s="227"/>
    </row>
    <row r="62393" spans="3:3" ht="15.6" x14ac:dyDescent="0.3">
      <c r="C62393" s="227"/>
    </row>
    <row r="62394" spans="3:3" ht="15.6" x14ac:dyDescent="0.3">
      <c r="C62394" s="227"/>
    </row>
    <row r="62395" spans="3:3" ht="15.6" x14ac:dyDescent="0.3">
      <c r="C62395" s="227"/>
    </row>
    <row r="62396" spans="3:3" ht="15.6" x14ac:dyDescent="0.3">
      <c r="C62396" s="227"/>
    </row>
    <row r="62397" spans="3:3" ht="15.6" x14ac:dyDescent="0.3">
      <c r="C62397" s="227"/>
    </row>
    <row r="62398" spans="3:3" ht="15.6" x14ac:dyDescent="0.3">
      <c r="C62398" s="227"/>
    </row>
    <row r="62399" spans="3:3" ht="15.6" x14ac:dyDescent="0.3">
      <c r="C62399" s="227"/>
    </row>
    <row r="62400" spans="3:3" ht="15.6" x14ac:dyDescent="0.3">
      <c r="C62400" s="227"/>
    </row>
    <row r="62401" spans="3:3" ht="15.6" x14ac:dyDescent="0.3">
      <c r="C62401" s="227"/>
    </row>
    <row r="62402" spans="3:3" ht="15.6" x14ac:dyDescent="0.3">
      <c r="C62402" s="227"/>
    </row>
    <row r="62403" spans="3:3" ht="15.6" x14ac:dyDescent="0.3">
      <c r="C62403" s="227"/>
    </row>
    <row r="62404" spans="3:3" ht="15.6" x14ac:dyDescent="0.3">
      <c r="C62404" s="227"/>
    </row>
    <row r="62405" spans="3:3" ht="15.6" x14ac:dyDescent="0.3">
      <c r="C62405" s="227"/>
    </row>
    <row r="62406" spans="3:3" ht="15.6" x14ac:dyDescent="0.3">
      <c r="C62406" s="227"/>
    </row>
    <row r="62407" spans="3:3" ht="15.6" x14ac:dyDescent="0.3">
      <c r="C62407" s="227"/>
    </row>
    <row r="62408" spans="3:3" ht="15.6" x14ac:dyDescent="0.3">
      <c r="C62408" s="227"/>
    </row>
    <row r="62409" spans="3:3" ht="15.6" x14ac:dyDescent="0.3">
      <c r="C62409" s="227"/>
    </row>
    <row r="62410" spans="3:3" ht="15.6" x14ac:dyDescent="0.3">
      <c r="C62410" s="227"/>
    </row>
    <row r="62411" spans="3:3" ht="15.6" x14ac:dyDescent="0.3">
      <c r="C62411" s="227"/>
    </row>
    <row r="62412" spans="3:3" ht="15.6" x14ac:dyDescent="0.3">
      <c r="C62412" s="227"/>
    </row>
    <row r="62413" spans="3:3" ht="15.6" x14ac:dyDescent="0.3">
      <c r="C62413" s="227"/>
    </row>
    <row r="62414" spans="3:3" ht="15.6" x14ac:dyDescent="0.3">
      <c r="C62414" s="227"/>
    </row>
    <row r="62415" spans="3:3" ht="15.6" x14ac:dyDescent="0.3">
      <c r="C62415" s="227"/>
    </row>
    <row r="62416" spans="3:3" ht="15.6" x14ac:dyDescent="0.3">
      <c r="C62416" s="227"/>
    </row>
    <row r="62417" spans="3:3" ht="15.6" x14ac:dyDescent="0.3">
      <c r="C62417" s="227"/>
    </row>
    <row r="62418" spans="3:3" ht="15.6" x14ac:dyDescent="0.3">
      <c r="C62418" s="227"/>
    </row>
    <row r="62419" spans="3:3" ht="15.6" x14ac:dyDescent="0.3">
      <c r="C62419" s="227"/>
    </row>
    <row r="62420" spans="3:3" ht="15.6" x14ac:dyDescent="0.3">
      <c r="C62420" s="227"/>
    </row>
    <row r="62421" spans="3:3" ht="15.6" x14ac:dyDescent="0.3">
      <c r="C62421" s="227"/>
    </row>
    <row r="62422" spans="3:3" ht="15.6" x14ac:dyDescent="0.3">
      <c r="C62422" s="227"/>
    </row>
    <row r="62423" spans="3:3" ht="15.6" x14ac:dyDescent="0.3">
      <c r="C62423" s="227"/>
    </row>
    <row r="62424" spans="3:3" ht="15.6" x14ac:dyDescent="0.3">
      <c r="C62424" s="227"/>
    </row>
    <row r="62425" spans="3:3" ht="15.6" x14ac:dyDescent="0.3">
      <c r="C62425" s="227"/>
    </row>
    <row r="62426" spans="3:3" ht="15.6" x14ac:dyDescent="0.3">
      <c r="C62426" s="227"/>
    </row>
    <row r="62427" spans="3:3" ht="15.6" x14ac:dyDescent="0.3">
      <c r="C62427" s="227"/>
    </row>
    <row r="62428" spans="3:3" ht="15.6" x14ac:dyDescent="0.3">
      <c r="C62428" s="227"/>
    </row>
    <row r="62429" spans="3:3" ht="15.6" x14ac:dyDescent="0.3">
      <c r="C62429" s="227"/>
    </row>
    <row r="62430" spans="3:3" ht="15.6" x14ac:dyDescent="0.3">
      <c r="C62430" s="227"/>
    </row>
    <row r="62431" spans="3:3" ht="15.6" x14ac:dyDescent="0.3">
      <c r="C62431" s="227"/>
    </row>
    <row r="62432" spans="3:3" ht="15.6" x14ac:dyDescent="0.3">
      <c r="C62432" s="227"/>
    </row>
    <row r="62433" spans="3:3" ht="15.6" x14ac:dyDescent="0.3">
      <c r="C62433" s="227"/>
    </row>
    <row r="62434" spans="3:3" ht="15.6" x14ac:dyDescent="0.3">
      <c r="C62434" s="227"/>
    </row>
    <row r="62435" spans="3:3" ht="15.6" x14ac:dyDescent="0.3">
      <c r="C62435" s="227"/>
    </row>
    <row r="62436" spans="3:3" ht="15.6" x14ac:dyDescent="0.3">
      <c r="C62436" s="227"/>
    </row>
    <row r="62437" spans="3:3" ht="15.6" x14ac:dyDescent="0.3">
      <c r="C62437" s="227"/>
    </row>
    <row r="62438" spans="3:3" ht="15.6" x14ac:dyDescent="0.3">
      <c r="C62438" s="227"/>
    </row>
    <row r="62439" spans="3:3" ht="15.6" x14ac:dyDescent="0.3">
      <c r="C62439" s="227"/>
    </row>
    <row r="62440" spans="3:3" ht="15.6" x14ac:dyDescent="0.3">
      <c r="C62440" s="227"/>
    </row>
    <row r="62441" spans="3:3" ht="15.6" x14ac:dyDescent="0.3">
      <c r="C62441" s="227"/>
    </row>
    <row r="62442" spans="3:3" ht="15.6" x14ac:dyDescent="0.3">
      <c r="C62442" s="227"/>
    </row>
    <row r="62443" spans="3:3" ht="15.6" x14ac:dyDescent="0.3">
      <c r="C62443" s="227"/>
    </row>
    <row r="62444" spans="3:3" ht="15.6" x14ac:dyDescent="0.3">
      <c r="C62444" s="227"/>
    </row>
    <row r="62445" spans="3:3" ht="15.6" x14ac:dyDescent="0.3">
      <c r="C62445" s="227"/>
    </row>
    <row r="62446" spans="3:3" ht="15.6" x14ac:dyDescent="0.3">
      <c r="C62446" s="227"/>
    </row>
    <row r="62447" spans="3:3" ht="15.6" x14ac:dyDescent="0.3">
      <c r="C62447" s="227"/>
    </row>
    <row r="62448" spans="3:3" ht="15.6" x14ac:dyDescent="0.3">
      <c r="C62448" s="227"/>
    </row>
    <row r="62449" spans="3:3" ht="15.6" x14ac:dyDescent="0.3">
      <c r="C62449" s="227"/>
    </row>
    <row r="62450" spans="3:3" ht="15.6" x14ac:dyDescent="0.3">
      <c r="C62450" s="227"/>
    </row>
    <row r="62451" spans="3:3" ht="15.6" x14ac:dyDescent="0.3">
      <c r="C62451" s="227"/>
    </row>
    <row r="62452" spans="3:3" ht="15.6" x14ac:dyDescent="0.3">
      <c r="C62452" s="227"/>
    </row>
    <row r="62453" spans="3:3" ht="15.6" x14ac:dyDescent="0.3">
      <c r="C62453" s="227"/>
    </row>
    <row r="62454" spans="3:3" ht="15.6" x14ac:dyDescent="0.3">
      <c r="C62454" s="227"/>
    </row>
    <row r="62455" spans="3:3" ht="15.6" x14ac:dyDescent="0.3">
      <c r="C62455" s="227"/>
    </row>
    <row r="62456" spans="3:3" ht="15.6" x14ac:dyDescent="0.3">
      <c r="C62456" s="227"/>
    </row>
    <row r="62457" spans="3:3" ht="15.6" x14ac:dyDescent="0.3">
      <c r="C62457" s="227"/>
    </row>
    <row r="62458" spans="3:3" ht="15.6" x14ac:dyDescent="0.3">
      <c r="C62458" s="227"/>
    </row>
    <row r="62459" spans="3:3" ht="15.6" x14ac:dyDescent="0.3">
      <c r="C62459" s="227"/>
    </row>
    <row r="62460" spans="3:3" ht="15.6" x14ac:dyDescent="0.3">
      <c r="C62460" s="227"/>
    </row>
    <row r="62461" spans="3:3" ht="15.6" x14ac:dyDescent="0.3">
      <c r="C62461" s="227"/>
    </row>
    <row r="62462" spans="3:3" ht="15.6" x14ac:dyDescent="0.3">
      <c r="C62462" s="227"/>
    </row>
    <row r="62463" spans="3:3" ht="15.6" x14ac:dyDescent="0.3">
      <c r="C62463" s="227"/>
    </row>
    <row r="62464" spans="3:3" ht="15.6" x14ac:dyDescent="0.3">
      <c r="C62464" s="227"/>
    </row>
    <row r="62465" spans="3:3" ht="15.6" x14ac:dyDescent="0.3">
      <c r="C62465" s="227"/>
    </row>
    <row r="62466" spans="3:3" ht="15.6" x14ac:dyDescent="0.3">
      <c r="C62466" s="227"/>
    </row>
    <row r="62467" spans="3:3" ht="15.6" x14ac:dyDescent="0.3">
      <c r="C62467" s="227"/>
    </row>
    <row r="62468" spans="3:3" ht="15.6" x14ac:dyDescent="0.3">
      <c r="C62468" s="227"/>
    </row>
    <row r="62469" spans="3:3" ht="15.6" x14ac:dyDescent="0.3">
      <c r="C62469" s="227"/>
    </row>
    <row r="62470" spans="3:3" ht="15.6" x14ac:dyDescent="0.3">
      <c r="C62470" s="227"/>
    </row>
    <row r="62471" spans="3:3" ht="15.6" x14ac:dyDescent="0.3">
      <c r="C62471" s="227"/>
    </row>
    <row r="62472" spans="3:3" ht="15.6" x14ac:dyDescent="0.3">
      <c r="C62472" s="227"/>
    </row>
    <row r="62473" spans="3:3" ht="15.6" x14ac:dyDescent="0.3">
      <c r="C62473" s="227"/>
    </row>
    <row r="62474" spans="3:3" ht="15.6" x14ac:dyDescent="0.3">
      <c r="C62474" s="227"/>
    </row>
    <row r="62475" spans="3:3" ht="15.6" x14ac:dyDescent="0.3">
      <c r="C62475" s="227"/>
    </row>
    <row r="62476" spans="3:3" ht="15.6" x14ac:dyDescent="0.3">
      <c r="C62476" s="227"/>
    </row>
    <row r="62477" spans="3:3" ht="15.6" x14ac:dyDescent="0.3">
      <c r="C62477" s="227"/>
    </row>
    <row r="62478" spans="3:3" ht="15.6" x14ac:dyDescent="0.3">
      <c r="C62478" s="227"/>
    </row>
    <row r="62479" spans="3:3" ht="15.6" x14ac:dyDescent="0.3">
      <c r="C62479" s="227"/>
    </row>
    <row r="62480" spans="3:3" ht="15.6" x14ac:dyDescent="0.3">
      <c r="C62480" s="227"/>
    </row>
    <row r="62481" spans="3:3" ht="15.6" x14ac:dyDescent="0.3">
      <c r="C62481" s="227"/>
    </row>
    <row r="62482" spans="3:3" ht="15.6" x14ac:dyDescent="0.3">
      <c r="C62482" s="227"/>
    </row>
    <row r="62483" spans="3:3" ht="15.6" x14ac:dyDescent="0.3">
      <c r="C62483" s="227"/>
    </row>
    <row r="62484" spans="3:3" ht="15.6" x14ac:dyDescent="0.3">
      <c r="C62484" s="227"/>
    </row>
    <row r="62485" spans="3:3" ht="15.6" x14ac:dyDescent="0.3">
      <c r="C62485" s="227"/>
    </row>
    <row r="62486" spans="3:3" ht="15.6" x14ac:dyDescent="0.3">
      <c r="C62486" s="227"/>
    </row>
    <row r="62487" spans="3:3" ht="15.6" x14ac:dyDescent="0.3">
      <c r="C62487" s="227"/>
    </row>
    <row r="62488" spans="3:3" ht="15.6" x14ac:dyDescent="0.3">
      <c r="C62488" s="227"/>
    </row>
    <row r="62489" spans="3:3" ht="15.6" x14ac:dyDescent="0.3">
      <c r="C62489" s="227"/>
    </row>
    <row r="62490" spans="3:3" ht="15.6" x14ac:dyDescent="0.3">
      <c r="C62490" s="227"/>
    </row>
    <row r="62491" spans="3:3" ht="15.6" x14ac:dyDescent="0.3">
      <c r="C62491" s="227"/>
    </row>
    <row r="62492" spans="3:3" ht="15.6" x14ac:dyDescent="0.3">
      <c r="C62492" s="227"/>
    </row>
    <row r="62493" spans="3:3" ht="15.6" x14ac:dyDescent="0.3">
      <c r="C62493" s="227"/>
    </row>
    <row r="62494" spans="3:3" ht="15.6" x14ac:dyDescent="0.3">
      <c r="C62494" s="227"/>
    </row>
    <row r="62495" spans="3:3" ht="15.6" x14ac:dyDescent="0.3">
      <c r="C62495" s="227"/>
    </row>
    <row r="62496" spans="3:3" ht="15.6" x14ac:dyDescent="0.3">
      <c r="C62496" s="227"/>
    </row>
    <row r="62497" spans="3:3" ht="15.6" x14ac:dyDescent="0.3">
      <c r="C62497" s="227"/>
    </row>
    <row r="62498" spans="3:3" ht="15.6" x14ac:dyDescent="0.3">
      <c r="C62498" s="227"/>
    </row>
    <row r="62499" spans="3:3" ht="15.6" x14ac:dyDescent="0.3">
      <c r="C62499" s="227"/>
    </row>
    <row r="62500" spans="3:3" ht="15.6" x14ac:dyDescent="0.3">
      <c r="C62500" s="227"/>
    </row>
    <row r="62501" spans="3:3" ht="15.6" x14ac:dyDescent="0.3">
      <c r="C62501" s="227"/>
    </row>
    <row r="62502" spans="3:3" ht="15.6" x14ac:dyDescent="0.3">
      <c r="C62502" s="227"/>
    </row>
    <row r="62503" spans="3:3" ht="15.6" x14ac:dyDescent="0.3">
      <c r="C62503" s="227"/>
    </row>
    <row r="62504" spans="3:3" ht="15.6" x14ac:dyDescent="0.3">
      <c r="C62504" s="227"/>
    </row>
    <row r="62505" spans="3:3" ht="15.6" x14ac:dyDescent="0.3">
      <c r="C62505" s="227"/>
    </row>
    <row r="62506" spans="3:3" ht="15.6" x14ac:dyDescent="0.3">
      <c r="C62506" s="227"/>
    </row>
    <row r="62507" spans="3:3" ht="15.6" x14ac:dyDescent="0.3">
      <c r="C62507" s="227"/>
    </row>
    <row r="62508" spans="3:3" ht="15.6" x14ac:dyDescent="0.3">
      <c r="C62508" s="227"/>
    </row>
    <row r="62509" spans="3:3" ht="15.6" x14ac:dyDescent="0.3">
      <c r="C62509" s="227"/>
    </row>
    <row r="62510" spans="3:3" ht="15.6" x14ac:dyDescent="0.3">
      <c r="C62510" s="227"/>
    </row>
    <row r="62511" spans="3:3" ht="15.6" x14ac:dyDescent="0.3">
      <c r="C62511" s="227"/>
    </row>
    <row r="62512" spans="3:3" ht="15.6" x14ac:dyDescent="0.3">
      <c r="C62512" s="227"/>
    </row>
    <row r="62513" spans="3:3" ht="15.6" x14ac:dyDescent="0.3">
      <c r="C62513" s="227"/>
    </row>
    <row r="62514" spans="3:3" ht="15.6" x14ac:dyDescent="0.3">
      <c r="C62514" s="227"/>
    </row>
    <row r="62515" spans="3:3" ht="15.6" x14ac:dyDescent="0.3">
      <c r="C62515" s="227"/>
    </row>
    <row r="62516" spans="3:3" ht="15.6" x14ac:dyDescent="0.3">
      <c r="C62516" s="227"/>
    </row>
    <row r="62517" spans="3:3" ht="15.6" x14ac:dyDescent="0.3">
      <c r="C62517" s="227"/>
    </row>
    <row r="62518" spans="3:3" ht="15.6" x14ac:dyDescent="0.3">
      <c r="C62518" s="227"/>
    </row>
    <row r="62519" spans="3:3" ht="15.6" x14ac:dyDescent="0.3">
      <c r="C62519" s="227"/>
    </row>
    <row r="62520" spans="3:3" ht="15.6" x14ac:dyDescent="0.3">
      <c r="C62520" s="227"/>
    </row>
    <row r="62521" spans="3:3" ht="15.6" x14ac:dyDescent="0.3">
      <c r="C62521" s="227"/>
    </row>
    <row r="62522" spans="3:3" ht="15.6" x14ac:dyDescent="0.3">
      <c r="C62522" s="227"/>
    </row>
    <row r="62523" spans="3:3" ht="15.6" x14ac:dyDescent="0.3">
      <c r="C62523" s="227"/>
    </row>
    <row r="62524" spans="3:3" ht="15.6" x14ac:dyDescent="0.3">
      <c r="C62524" s="227"/>
    </row>
    <row r="62525" spans="3:3" ht="15.6" x14ac:dyDescent="0.3">
      <c r="C62525" s="227"/>
    </row>
    <row r="62526" spans="3:3" ht="15.6" x14ac:dyDescent="0.3">
      <c r="C62526" s="227"/>
    </row>
    <row r="62527" spans="3:3" ht="15.6" x14ac:dyDescent="0.3">
      <c r="C62527" s="227"/>
    </row>
    <row r="62528" spans="3:3" ht="15.6" x14ac:dyDescent="0.3">
      <c r="C62528" s="227"/>
    </row>
    <row r="62529" spans="3:3" ht="15.6" x14ac:dyDescent="0.3">
      <c r="C62529" s="227"/>
    </row>
    <row r="62530" spans="3:3" ht="15.6" x14ac:dyDescent="0.3">
      <c r="C62530" s="227"/>
    </row>
    <row r="62531" spans="3:3" ht="15.6" x14ac:dyDescent="0.3">
      <c r="C62531" s="227"/>
    </row>
    <row r="62532" spans="3:3" ht="15.6" x14ac:dyDescent="0.3">
      <c r="C62532" s="227"/>
    </row>
    <row r="62533" spans="3:3" ht="15.6" x14ac:dyDescent="0.3">
      <c r="C62533" s="227"/>
    </row>
    <row r="62534" spans="3:3" ht="15.6" x14ac:dyDescent="0.3">
      <c r="C62534" s="227"/>
    </row>
    <row r="62535" spans="3:3" ht="15.6" x14ac:dyDescent="0.3">
      <c r="C62535" s="227"/>
    </row>
    <row r="62536" spans="3:3" ht="15.6" x14ac:dyDescent="0.3">
      <c r="C62536" s="227"/>
    </row>
    <row r="62537" spans="3:3" ht="15.6" x14ac:dyDescent="0.3">
      <c r="C62537" s="227"/>
    </row>
    <row r="62538" spans="3:3" ht="15.6" x14ac:dyDescent="0.3">
      <c r="C62538" s="227"/>
    </row>
    <row r="62539" spans="3:3" ht="15.6" x14ac:dyDescent="0.3">
      <c r="C62539" s="227"/>
    </row>
    <row r="62540" spans="3:3" ht="15.6" x14ac:dyDescent="0.3">
      <c r="C62540" s="227"/>
    </row>
    <row r="62541" spans="3:3" ht="15.6" x14ac:dyDescent="0.3">
      <c r="C62541" s="227"/>
    </row>
    <row r="62542" spans="3:3" ht="15.6" x14ac:dyDescent="0.3">
      <c r="C62542" s="227"/>
    </row>
    <row r="62543" spans="3:3" ht="15.6" x14ac:dyDescent="0.3">
      <c r="C62543" s="227"/>
    </row>
    <row r="62544" spans="3:3" ht="15.6" x14ac:dyDescent="0.3">
      <c r="C62544" s="227"/>
    </row>
    <row r="62545" spans="3:3" ht="15.6" x14ac:dyDescent="0.3">
      <c r="C62545" s="227"/>
    </row>
    <row r="62546" spans="3:3" ht="15.6" x14ac:dyDescent="0.3">
      <c r="C62546" s="227"/>
    </row>
    <row r="62547" spans="3:3" ht="15.6" x14ac:dyDescent="0.3">
      <c r="C62547" s="227"/>
    </row>
    <row r="62548" spans="3:3" ht="15.6" x14ac:dyDescent="0.3">
      <c r="C62548" s="227"/>
    </row>
    <row r="62549" spans="3:3" ht="15.6" x14ac:dyDescent="0.3">
      <c r="C62549" s="227"/>
    </row>
    <row r="62550" spans="3:3" ht="15.6" x14ac:dyDescent="0.3">
      <c r="C62550" s="227"/>
    </row>
    <row r="62551" spans="3:3" ht="15.6" x14ac:dyDescent="0.3">
      <c r="C62551" s="227"/>
    </row>
    <row r="62552" spans="3:3" ht="15.6" x14ac:dyDescent="0.3">
      <c r="C62552" s="227"/>
    </row>
    <row r="62553" spans="3:3" ht="15.6" x14ac:dyDescent="0.3">
      <c r="C62553" s="227"/>
    </row>
    <row r="62554" spans="3:3" ht="15.6" x14ac:dyDescent="0.3">
      <c r="C62554" s="227"/>
    </row>
    <row r="62555" spans="3:3" ht="15.6" x14ac:dyDescent="0.3">
      <c r="C62555" s="227"/>
    </row>
    <row r="62556" spans="3:3" ht="15.6" x14ac:dyDescent="0.3">
      <c r="C62556" s="227"/>
    </row>
    <row r="62557" spans="3:3" ht="15.6" x14ac:dyDescent="0.3">
      <c r="C62557" s="227"/>
    </row>
    <row r="62558" spans="3:3" ht="15.6" x14ac:dyDescent="0.3">
      <c r="C62558" s="227"/>
    </row>
    <row r="62559" spans="3:3" ht="15.6" x14ac:dyDescent="0.3">
      <c r="C62559" s="227"/>
    </row>
    <row r="62560" spans="3:3" ht="15.6" x14ac:dyDescent="0.3">
      <c r="C62560" s="227"/>
    </row>
    <row r="62561" spans="3:3" ht="15.6" x14ac:dyDescent="0.3">
      <c r="C62561" s="227"/>
    </row>
    <row r="62562" spans="3:3" ht="15.6" x14ac:dyDescent="0.3">
      <c r="C62562" s="227"/>
    </row>
    <row r="62563" spans="3:3" ht="15.6" x14ac:dyDescent="0.3">
      <c r="C62563" s="227"/>
    </row>
    <row r="62564" spans="3:3" ht="15.6" x14ac:dyDescent="0.3">
      <c r="C62564" s="227"/>
    </row>
    <row r="62565" spans="3:3" ht="15.6" x14ac:dyDescent="0.3">
      <c r="C62565" s="227"/>
    </row>
    <row r="62566" spans="3:3" ht="15.6" x14ac:dyDescent="0.3">
      <c r="C62566" s="227"/>
    </row>
    <row r="62567" spans="3:3" ht="15.6" x14ac:dyDescent="0.3">
      <c r="C62567" s="227"/>
    </row>
    <row r="62568" spans="3:3" ht="15.6" x14ac:dyDescent="0.3">
      <c r="C62568" s="227"/>
    </row>
    <row r="62569" spans="3:3" ht="15.6" x14ac:dyDescent="0.3">
      <c r="C62569" s="227"/>
    </row>
    <row r="62570" spans="3:3" ht="15.6" x14ac:dyDescent="0.3">
      <c r="C62570" s="227"/>
    </row>
    <row r="62571" spans="3:3" ht="15.6" x14ac:dyDescent="0.3">
      <c r="C62571" s="227"/>
    </row>
    <row r="62572" spans="3:3" ht="15.6" x14ac:dyDescent="0.3">
      <c r="C62572" s="227"/>
    </row>
    <row r="62573" spans="3:3" ht="15.6" x14ac:dyDescent="0.3">
      <c r="C62573" s="227"/>
    </row>
    <row r="62574" spans="3:3" ht="15.6" x14ac:dyDescent="0.3">
      <c r="C62574" s="227"/>
    </row>
    <row r="62575" spans="3:3" ht="15.6" x14ac:dyDescent="0.3">
      <c r="C62575" s="227"/>
    </row>
    <row r="62576" spans="3:3" ht="15.6" x14ac:dyDescent="0.3">
      <c r="C62576" s="227"/>
    </row>
    <row r="62577" spans="3:3" ht="15.6" x14ac:dyDescent="0.3">
      <c r="C62577" s="227"/>
    </row>
    <row r="62578" spans="3:3" ht="15.6" x14ac:dyDescent="0.3">
      <c r="C62578" s="227"/>
    </row>
    <row r="62579" spans="3:3" ht="15.6" x14ac:dyDescent="0.3">
      <c r="C62579" s="227"/>
    </row>
    <row r="62580" spans="3:3" ht="15.6" x14ac:dyDescent="0.3">
      <c r="C62580" s="227"/>
    </row>
    <row r="62581" spans="3:3" ht="15.6" x14ac:dyDescent="0.3">
      <c r="C62581" s="227"/>
    </row>
    <row r="62582" spans="3:3" ht="15.6" x14ac:dyDescent="0.3">
      <c r="C62582" s="227"/>
    </row>
    <row r="62583" spans="3:3" ht="15.6" x14ac:dyDescent="0.3">
      <c r="C62583" s="227"/>
    </row>
    <row r="62584" spans="3:3" ht="15.6" x14ac:dyDescent="0.3">
      <c r="C62584" s="227"/>
    </row>
    <row r="62585" spans="3:3" ht="15.6" x14ac:dyDescent="0.3">
      <c r="C62585" s="227"/>
    </row>
    <row r="62586" spans="3:3" ht="15.6" x14ac:dyDescent="0.3">
      <c r="C62586" s="227"/>
    </row>
    <row r="62587" spans="3:3" ht="15.6" x14ac:dyDescent="0.3">
      <c r="C62587" s="227"/>
    </row>
    <row r="62588" spans="3:3" ht="15.6" x14ac:dyDescent="0.3">
      <c r="C62588" s="227"/>
    </row>
    <row r="62589" spans="3:3" ht="15.6" x14ac:dyDescent="0.3">
      <c r="C62589" s="227"/>
    </row>
    <row r="62590" spans="3:3" ht="15.6" x14ac:dyDescent="0.3">
      <c r="C62590" s="227"/>
    </row>
    <row r="62591" spans="3:3" ht="15.6" x14ac:dyDescent="0.3">
      <c r="C62591" s="227"/>
    </row>
    <row r="62592" spans="3:3" ht="15.6" x14ac:dyDescent="0.3">
      <c r="C62592" s="227"/>
    </row>
    <row r="62593" spans="3:3" ht="15.6" x14ac:dyDescent="0.3">
      <c r="C62593" s="227"/>
    </row>
    <row r="62594" spans="3:3" ht="15.6" x14ac:dyDescent="0.3">
      <c r="C62594" s="227"/>
    </row>
    <row r="62595" spans="3:3" ht="15.6" x14ac:dyDescent="0.3">
      <c r="C62595" s="227"/>
    </row>
    <row r="62596" spans="3:3" ht="15.6" x14ac:dyDescent="0.3">
      <c r="C62596" s="227"/>
    </row>
    <row r="62597" spans="3:3" ht="15.6" x14ac:dyDescent="0.3">
      <c r="C62597" s="227"/>
    </row>
    <row r="62598" spans="3:3" ht="15.6" x14ac:dyDescent="0.3">
      <c r="C62598" s="227"/>
    </row>
    <row r="62599" spans="3:3" ht="15.6" x14ac:dyDescent="0.3">
      <c r="C62599" s="227"/>
    </row>
    <row r="62600" spans="3:3" ht="15.6" x14ac:dyDescent="0.3">
      <c r="C62600" s="227"/>
    </row>
    <row r="62601" spans="3:3" ht="15.6" x14ac:dyDescent="0.3">
      <c r="C62601" s="227"/>
    </row>
    <row r="62602" spans="3:3" ht="15.6" x14ac:dyDescent="0.3">
      <c r="C62602" s="227"/>
    </row>
    <row r="62603" spans="3:3" ht="15.6" x14ac:dyDescent="0.3">
      <c r="C62603" s="227"/>
    </row>
    <row r="62604" spans="3:3" ht="15.6" x14ac:dyDescent="0.3">
      <c r="C62604" s="227"/>
    </row>
    <row r="62605" spans="3:3" ht="15.6" x14ac:dyDescent="0.3">
      <c r="C62605" s="227"/>
    </row>
    <row r="62606" spans="3:3" ht="15.6" x14ac:dyDescent="0.3">
      <c r="C62606" s="227"/>
    </row>
    <row r="62607" spans="3:3" ht="15.6" x14ac:dyDescent="0.3">
      <c r="C62607" s="227"/>
    </row>
    <row r="62608" spans="3:3" ht="15.6" x14ac:dyDescent="0.3">
      <c r="C62608" s="227"/>
    </row>
    <row r="62609" spans="3:3" ht="15.6" x14ac:dyDescent="0.3">
      <c r="C62609" s="227"/>
    </row>
    <row r="62610" spans="3:3" ht="15.6" x14ac:dyDescent="0.3">
      <c r="C62610" s="227"/>
    </row>
    <row r="62611" spans="3:3" ht="15.6" x14ac:dyDescent="0.3">
      <c r="C62611" s="227"/>
    </row>
    <row r="62612" spans="3:3" ht="15.6" x14ac:dyDescent="0.3">
      <c r="C62612" s="227"/>
    </row>
    <row r="62613" spans="3:3" ht="15.6" x14ac:dyDescent="0.3">
      <c r="C62613" s="227"/>
    </row>
    <row r="62614" spans="3:3" ht="15.6" x14ac:dyDescent="0.3">
      <c r="C62614" s="227"/>
    </row>
    <row r="62615" spans="3:3" ht="15.6" x14ac:dyDescent="0.3">
      <c r="C62615" s="227"/>
    </row>
    <row r="62616" spans="3:3" ht="15.6" x14ac:dyDescent="0.3">
      <c r="C62616" s="227"/>
    </row>
    <row r="62617" spans="3:3" ht="15.6" x14ac:dyDescent="0.3">
      <c r="C62617" s="227"/>
    </row>
    <row r="62618" spans="3:3" ht="15.6" x14ac:dyDescent="0.3">
      <c r="C62618" s="227"/>
    </row>
    <row r="62619" spans="3:3" ht="15.6" x14ac:dyDescent="0.3">
      <c r="C62619" s="227"/>
    </row>
    <row r="62620" spans="3:3" ht="15.6" x14ac:dyDescent="0.3">
      <c r="C62620" s="227"/>
    </row>
    <row r="62621" spans="3:3" ht="15.6" x14ac:dyDescent="0.3">
      <c r="C62621" s="227"/>
    </row>
    <row r="62622" spans="3:3" ht="15.6" x14ac:dyDescent="0.3">
      <c r="C62622" s="227"/>
    </row>
    <row r="62623" spans="3:3" ht="15.6" x14ac:dyDescent="0.3">
      <c r="C62623" s="227"/>
    </row>
    <row r="62624" spans="3:3" ht="15.6" x14ac:dyDescent="0.3">
      <c r="C62624" s="227"/>
    </row>
    <row r="62625" spans="3:3" ht="15.6" x14ac:dyDescent="0.3">
      <c r="C62625" s="227"/>
    </row>
    <row r="62626" spans="3:3" ht="15.6" x14ac:dyDescent="0.3">
      <c r="C62626" s="227"/>
    </row>
    <row r="62627" spans="3:3" ht="15.6" x14ac:dyDescent="0.3">
      <c r="C62627" s="227"/>
    </row>
    <row r="62628" spans="3:3" ht="15.6" x14ac:dyDescent="0.3">
      <c r="C62628" s="227"/>
    </row>
    <row r="62629" spans="3:3" ht="15.6" x14ac:dyDescent="0.3">
      <c r="C62629" s="227"/>
    </row>
    <row r="62630" spans="3:3" ht="15.6" x14ac:dyDescent="0.3">
      <c r="C62630" s="227"/>
    </row>
    <row r="62631" spans="3:3" ht="15.6" x14ac:dyDescent="0.3">
      <c r="C62631" s="227"/>
    </row>
    <row r="62632" spans="3:3" ht="15.6" x14ac:dyDescent="0.3">
      <c r="C62632" s="227"/>
    </row>
    <row r="62633" spans="3:3" ht="15.6" x14ac:dyDescent="0.3">
      <c r="C62633" s="227"/>
    </row>
    <row r="62634" spans="3:3" ht="15.6" x14ac:dyDescent="0.3">
      <c r="C62634" s="227"/>
    </row>
    <row r="62635" spans="3:3" ht="15.6" x14ac:dyDescent="0.3">
      <c r="C62635" s="227"/>
    </row>
    <row r="62636" spans="3:3" ht="15.6" x14ac:dyDescent="0.3">
      <c r="C62636" s="227"/>
    </row>
    <row r="62637" spans="3:3" ht="15.6" x14ac:dyDescent="0.3">
      <c r="C62637" s="227"/>
    </row>
    <row r="62638" spans="3:3" ht="15.6" x14ac:dyDescent="0.3">
      <c r="C62638" s="227"/>
    </row>
    <row r="62639" spans="3:3" ht="15.6" x14ac:dyDescent="0.3">
      <c r="C62639" s="227"/>
    </row>
    <row r="62640" spans="3:3" ht="15.6" x14ac:dyDescent="0.3">
      <c r="C62640" s="227"/>
    </row>
    <row r="62641" spans="3:3" ht="15.6" x14ac:dyDescent="0.3">
      <c r="C62641" s="227"/>
    </row>
    <row r="62642" spans="3:3" ht="15.6" x14ac:dyDescent="0.3">
      <c r="C62642" s="227"/>
    </row>
    <row r="62643" spans="3:3" ht="15.6" x14ac:dyDescent="0.3">
      <c r="C62643" s="227"/>
    </row>
    <row r="62644" spans="3:3" ht="15.6" x14ac:dyDescent="0.3">
      <c r="C62644" s="227"/>
    </row>
    <row r="62645" spans="3:3" ht="15.6" x14ac:dyDescent="0.3">
      <c r="C62645" s="227"/>
    </row>
    <row r="62646" spans="3:3" ht="15.6" x14ac:dyDescent="0.3">
      <c r="C62646" s="227"/>
    </row>
    <row r="62647" spans="3:3" ht="15.6" x14ac:dyDescent="0.3">
      <c r="C62647" s="227"/>
    </row>
    <row r="62648" spans="3:3" ht="15.6" x14ac:dyDescent="0.3">
      <c r="C62648" s="227"/>
    </row>
    <row r="62649" spans="3:3" ht="15.6" x14ac:dyDescent="0.3">
      <c r="C62649" s="227"/>
    </row>
    <row r="62650" spans="3:3" ht="15.6" x14ac:dyDescent="0.3">
      <c r="C62650" s="227"/>
    </row>
    <row r="62651" spans="3:3" ht="15.6" x14ac:dyDescent="0.3">
      <c r="C62651" s="227"/>
    </row>
    <row r="62652" spans="3:3" ht="15.6" x14ac:dyDescent="0.3">
      <c r="C62652" s="227"/>
    </row>
    <row r="62653" spans="3:3" ht="15.6" x14ac:dyDescent="0.3">
      <c r="C62653" s="227"/>
    </row>
    <row r="62654" spans="3:3" ht="15.6" x14ac:dyDescent="0.3">
      <c r="C62654" s="227"/>
    </row>
    <row r="62655" spans="3:3" ht="15.6" x14ac:dyDescent="0.3">
      <c r="C62655" s="227"/>
    </row>
    <row r="62656" spans="3:3" ht="15.6" x14ac:dyDescent="0.3">
      <c r="C62656" s="227"/>
    </row>
    <row r="62657" spans="3:3" ht="15.6" x14ac:dyDescent="0.3">
      <c r="C62657" s="227"/>
    </row>
    <row r="62658" spans="3:3" ht="15.6" x14ac:dyDescent="0.3">
      <c r="C62658" s="227"/>
    </row>
    <row r="62659" spans="3:3" ht="15.6" x14ac:dyDescent="0.3">
      <c r="C62659" s="227"/>
    </row>
    <row r="62660" spans="3:3" ht="15.6" x14ac:dyDescent="0.3">
      <c r="C62660" s="227"/>
    </row>
    <row r="62661" spans="3:3" ht="15.6" x14ac:dyDescent="0.3">
      <c r="C62661" s="227"/>
    </row>
    <row r="62662" spans="3:3" ht="15.6" x14ac:dyDescent="0.3">
      <c r="C62662" s="227"/>
    </row>
    <row r="62663" spans="3:3" ht="15.6" x14ac:dyDescent="0.3">
      <c r="C62663" s="227"/>
    </row>
    <row r="62664" spans="3:3" ht="15.6" x14ac:dyDescent="0.3">
      <c r="C62664" s="227"/>
    </row>
    <row r="62665" spans="3:3" ht="15.6" x14ac:dyDescent="0.3">
      <c r="C62665" s="227"/>
    </row>
    <row r="62666" spans="3:3" ht="15.6" x14ac:dyDescent="0.3">
      <c r="C62666" s="227"/>
    </row>
    <row r="62667" spans="3:3" ht="15.6" x14ac:dyDescent="0.3">
      <c r="C62667" s="227"/>
    </row>
    <row r="62668" spans="3:3" ht="15.6" x14ac:dyDescent="0.3">
      <c r="C62668" s="227"/>
    </row>
    <row r="62669" spans="3:3" ht="15.6" x14ac:dyDescent="0.3">
      <c r="C62669" s="227"/>
    </row>
    <row r="62670" spans="3:3" ht="15.6" x14ac:dyDescent="0.3">
      <c r="C62670" s="227"/>
    </row>
    <row r="62671" spans="3:3" ht="15.6" x14ac:dyDescent="0.3">
      <c r="C62671" s="227"/>
    </row>
    <row r="62672" spans="3:3" ht="15.6" x14ac:dyDescent="0.3">
      <c r="C62672" s="227"/>
    </row>
    <row r="62673" spans="3:3" ht="15.6" x14ac:dyDescent="0.3">
      <c r="C62673" s="227"/>
    </row>
    <row r="62674" spans="3:3" ht="15.6" x14ac:dyDescent="0.3">
      <c r="C62674" s="227"/>
    </row>
    <row r="62675" spans="3:3" ht="15.6" x14ac:dyDescent="0.3">
      <c r="C62675" s="227"/>
    </row>
    <row r="62676" spans="3:3" ht="15.6" x14ac:dyDescent="0.3">
      <c r="C62676" s="227"/>
    </row>
    <row r="62677" spans="3:3" ht="15.6" x14ac:dyDescent="0.3">
      <c r="C62677" s="227"/>
    </row>
    <row r="62678" spans="3:3" ht="15.6" x14ac:dyDescent="0.3">
      <c r="C62678" s="227"/>
    </row>
    <row r="62679" spans="3:3" ht="15.6" x14ac:dyDescent="0.3">
      <c r="C62679" s="227"/>
    </row>
    <row r="62680" spans="3:3" ht="15.6" x14ac:dyDescent="0.3">
      <c r="C62680" s="227"/>
    </row>
    <row r="62681" spans="3:3" ht="15.6" x14ac:dyDescent="0.3">
      <c r="C62681" s="227"/>
    </row>
    <row r="62682" spans="3:3" ht="15.6" x14ac:dyDescent="0.3">
      <c r="C62682" s="227"/>
    </row>
    <row r="62683" spans="3:3" ht="15.6" x14ac:dyDescent="0.3">
      <c r="C62683" s="227"/>
    </row>
    <row r="62684" spans="3:3" ht="15.6" x14ac:dyDescent="0.3">
      <c r="C62684" s="227"/>
    </row>
    <row r="62685" spans="3:3" ht="15.6" x14ac:dyDescent="0.3">
      <c r="C62685" s="227"/>
    </row>
    <row r="62686" spans="3:3" ht="15.6" x14ac:dyDescent="0.3">
      <c r="C62686" s="227"/>
    </row>
    <row r="62687" spans="3:3" ht="15.6" x14ac:dyDescent="0.3">
      <c r="C62687" s="227"/>
    </row>
    <row r="62688" spans="3:3" ht="15.6" x14ac:dyDescent="0.3">
      <c r="C62688" s="227"/>
    </row>
    <row r="62689" spans="3:3" ht="15.6" x14ac:dyDescent="0.3">
      <c r="C62689" s="227"/>
    </row>
    <row r="62690" spans="3:3" ht="15.6" x14ac:dyDescent="0.3">
      <c r="C62690" s="227"/>
    </row>
    <row r="62691" spans="3:3" ht="15.6" x14ac:dyDescent="0.3">
      <c r="C62691" s="227"/>
    </row>
    <row r="62692" spans="3:3" ht="15.6" x14ac:dyDescent="0.3">
      <c r="C62692" s="227"/>
    </row>
    <row r="62693" spans="3:3" ht="15.6" x14ac:dyDescent="0.3">
      <c r="C62693" s="227"/>
    </row>
    <row r="62694" spans="3:3" ht="15.6" x14ac:dyDescent="0.3">
      <c r="C62694" s="227"/>
    </row>
    <row r="62695" spans="3:3" ht="15.6" x14ac:dyDescent="0.3">
      <c r="C62695" s="227"/>
    </row>
    <row r="62696" spans="3:3" ht="15.6" x14ac:dyDescent="0.3">
      <c r="C62696" s="227"/>
    </row>
    <row r="62697" spans="3:3" ht="15.6" x14ac:dyDescent="0.3">
      <c r="C62697" s="227"/>
    </row>
    <row r="62698" spans="3:3" ht="15.6" x14ac:dyDescent="0.3">
      <c r="C62698" s="227"/>
    </row>
    <row r="62699" spans="3:3" ht="15.6" x14ac:dyDescent="0.3">
      <c r="C62699" s="227"/>
    </row>
    <row r="62700" spans="3:3" ht="15.6" x14ac:dyDescent="0.3">
      <c r="C62700" s="227"/>
    </row>
    <row r="62701" spans="3:3" ht="15.6" x14ac:dyDescent="0.3">
      <c r="C62701" s="227"/>
    </row>
    <row r="62702" spans="3:3" ht="15.6" x14ac:dyDescent="0.3">
      <c r="C62702" s="227"/>
    </row>
    <row r="62703" spans="3:3" ht="15.6" x14ac:dyDescent="0.3">
      <c r="C62703" s="227"/>
    </row>
    <row r="62704" spans="3:3" ht="15.6" x14ac:dyDescent="0.3">
      <c r="C62704" s="227"/>
    </row>
    <row r="62705" spans="3:3" ht="15.6" x14ac:dyDescent="0.3">
      <c r="C62705" s="227"/>
    </row>
    <row r="62706" spans="3:3" ht="15.6" x14ac:dyDescent="0.3">
      <c r="C62706" s="227"/>
    </row>
    <row r="62707" spans="3:3" ht="15.6" x14ac:dyDescent="0.3">
      <c r="C62707" s="227"/>
    </row>
    <row r="62708" spans="3:3" ht="15.6" x14ac:dyDescent="0.3">
      <c r="C62708" s="227"/>
    </row>
    <row r="62709" spans="3:3" ht="15.6" x14ac:dyDescent="0.3">
      <c r="C62709" s="227"/>
    </row>
    <row r="62710" spans="3:3" ht="15.6" x14ac:dyDescent="0.3">
      <c r="C62710" s="227"/>
    </row>
    <row r="62711" spans="3:3" ht="15.6" x14ac:dyDescent="0.3">
      <c r="C62711" s="227"/>
    </row>
    <row r="62712" spans="3:3" ht="15.6" x14ac:dyDescent="0.3">
      <c r="C62712" s="227"/>
    </row>
    <row r="62713" spans="3:3" ht="15.6" x14ac:dyDescent="0.3">
      <c r="C62713" s="227"/>
    </row>
    <row r="62714" spans="3:3" ht="15.6" x14ac:dyDescent="0.3">
      <c r="C62714" s="227"/>
    </row>
    <row r="62715" spans="3:3" ht="15.6" x14ac:dyDescent="0.3">
      <c r="C62715" s="227"/>
    </row>
    <row r="62716" spans="3:3" ht="15.6" x14ac:dyDescent="0.3">
      <c r="C62716" s="227"/>
    </row>
    <row r="62717" spans="3:3" ht="15.6" x14ac:dyDescent="0.3">
      <c r="C62717" s="227"/>
    </row>
    <row r="62718" spans="3:3" ht="15.6" x14ac:dyDescent="0.3">
      <c r="C62718" s="227"/>
    </row>
    <row r="62719" spans="3:3" ht="15.6" x14ac:dyDescent="0.3">
      <c r="C62719" s="227"/>
    </row>
    <row r="62720" spans="3:3" ht="15.6" x14ac:dyDescent="0.3">
      <c r="C62720" s="227"/>
    </row>
    <row r="62721" spans="3:3" ht="15.6" x14ac:dyDescent="0.3">
      <c r="C62721" s="227"/>
    </row>
    <row r="62722" spans="3:3" ht="15.6" x14ac:dyDescent="0.3">
      <c r="C62722" s="227"/>
    </row>
    <row r="62723" spans="3:3" ht="15.6" x14ac:dyDescent="0.3">
      <c r="C62723" s="227"/>
    </row>
    <row r="62724" spans="3:3" ht="15.6" x14ac:dyDescent="0.3">
      <c r="C62724" s="227"/>
    </row>
    <row r="62725" spans="3:3" ht="15.6" x14ac:dyDescent="0.3">
      <c r="C62725" s="227"/>
    </row>
    <row r="62726" spans="3:3" ht="15.6" x14ac:dyDescent="0.3">
      <c r="C62726" s="227"/>
    </row>
    <row r="62727" spans="3:3" ht="15.6" x14ac:dyDescent="0.3">
      <c r="C62727" s="227"/>
    </row>
    <row r="62728" spans="3:3" ht="15.6" x14ac:dyDescent="0.3">
      <c r="C62728" s="227"/>
    </row>
    <row r="62729" spans="3:3" ht="15.6" x14ac:dyDescent="0.3">
      <c r="C62729" s="227"/>
    </row>
    <row r="62730" spans="3:3" ht="15.6" x14ac:dyDescent="0.3">
      <c r="C62730" s="227"/>
    </row>
    <row r="62731" spans="3:3" ht="15.6" x14ac:dyDescent="0.3">
      <c r="C62731" s="227"/>
    </row>
    <row r="62732" spans="3:3" ht="15.6" x14ac:dyDescent="0.3">
      <c r="C62732" s="227"/>
    </row>
    <row r="62733" spans="3:3" ht="15.6" x14ac:dyDescent="0.3">
      <c r="C62733" s="227"/>
    </row>
    <row r="62734" spans="3:3" ht="15.6" x14ac:dyDescent="0.3">
      <c r="C62734" s="227"/>
    </row>
    <row r="62735" spans="3:3" ht="15.6" x14ac:dyDescent="0.3">
      <c r="C62735" s="227"/>
    </row>
    <row r="62736" spans="3:3" ht="15.6" x14ac:dyDescent="0.3">
      <c r="C62736" s="227"/>
    </row>
    <row r="62737" spans="3:3" ht="15.6" x14ac:dyDescent="0.3">
      <c r="C62737" s="227"/>
    </row>
    <row r="62738" spans="3:3" ht="15.6" x14ac:dyDescent="0.3">
      <c r="C62738" s="227"/>
    </row>
    <row r="62739" spans="3:3" ht="15.6" x14ac:dyDescent="0.3">
      <c r="C62739" s="227"/>
    </row>
    <row r="62740" spans="3:3" ht="15.6" x14ac:dyDescent="0.3">
      <c r="C62740" s="227"/>
    </row>
    <row r="62741" spans="3:3" ht="15.6" x14ac:dyDescent="0.3">
      <c r="C62741" s="227"/>
    </row>
    <row r="62742" spans="3:3" ht="15.6" x14ac:dyDescent="0.3">
      <c r="C62742" s="227"/>
    </row>
    <row r="62743" spans="3:3" ht="15.6" x14ac:dyDescent="0.3">
      <c r="C62743" s="227"/>
    </row>
    <row r="62744" spans="3:3" ht="15.6" x14ac:dyDescent="0.3">
      <c r="C62744" s="227"/>
    </row>
    <row r="62745" spans="3:3" ht="15.6" x14ac:dyDescent="0.3">
      <c r="C62745" s="227"/>
    </row>
    <row r="62746" spans="3:3" ht="15.6" x14ac:dyDescent="0.3">
      <c r="C62746" s="227"/>
    </row>
    <row r="62747" spans="3:3" ht="15.6" x14ac:dyDescent="0.3">
      <c r="C62747" s="227"/>
    </row>
    <row r="62748" spans="3:3" ht="15.6" x14ac:dyDescent="0.3">
      <c r="C62748" s="227"/>
    </row>
    <row r="62749" spans="3:3" ht="15.6" x14ac:dyDescent="0.3">
      <c r="C62749" s="227"/>
    </row>
    <row r="62750" spans="3:3" ht="15.6" x14ac:dyDescent="0.3">
      <c r="C62750" s="227"/>
    </row>
    <row r="62751" spans="3:3" ht="15.6" x14ac:dyDescent="0.3">
      <c r="C62751" s="227"/>
    </row>
    <row r="62752" spans="3:3" ht="15.6" x14ac:dyDescent="0.3">
      <c r="C62752" s="227"/>
    </row>
    <row r="62753" spans="3:3" ht="15.6" x14ac:dyDescent="0.3">
      <c r="C62753" s="227"/>
    </row>
    <row r="62754" spans="3:3" ht="15.6" x14ac:dyDescent="0.3">
      <c r="C62754" s="227"/>
    </row>
    <row r="62755" spans="3:3" ht="15.6" x14ac:dyDescent="0.3">
      <c r="C62755" s="227"/>
    </row>
    <row r="62756" spans="3:3" ht="15.6" x14ac:dyDescent="0.3">
      <c r="C62756" s="227"/>
    </row>
    <row r="62757" spans="3:3" ht="15.6" x14ac:dyDescent="0.3">
      <c r="C62757" s="227"/>
    </row>
    <row r="62758" spans="3:3" ht="15.6" x14ac:dyDescent="0.3">
      <c r="C62758" s="227"/>
    </row>
    <row r="62759" spans="3:3" ht="15.6" x14ac:dyDescent="0.3">
      <c r="C62759" s="227"/>
    </row>
    <row r="62760" spans="3:3" ht="15.6" x14ac:dyDescent="0.3">
      <c r="C62760" s="227"/>
    </row>
    <row r="62761" spans="3:3" ht="15.6" x14ac:dyDescent="0.3">
      <c r="C62761" s="227"/>
    </row>
    <row r="62762" spans="3:3" ht="15.6" x14ac:dyDescent="0.3">
      <c r="C62762" s="227"/>
    </row>
    <row r="62763" spans="3:3" ht="15.6" x14ac:dyDescent="0.3">
      <c r="C62763" s="227"/>
    </row>
    <row r="62764" spans="3:3" ht="15.6" x14ac:dyDescent="0.3">
      <c r="C62764" s="227"/>
    </row>
    <row r="62765" spans="3:3" ht="15.6" x14ac:dyDescent="0.3">
      <c r="C62765" s="227"/>
    </row>
    <row r="62766" spans="3:3" ht="15.6" x14ac:dyDescent="0.3">
      <c r="C62766" s="227"/>
    </row>
    <row r="62767" spans="3:3" ht="15.6" x14ac:dyDescent="0.3">
      <c r="C62767" s="227"/>
    </row>
    <row r="62768" spans="3:3" ht="15.6" x14ac:dyDescent="0.3">
      <c r="C62768" s="227"/>
    </row>
    <row r="62769" spans="3:3" ht="15.6" x14ac:dyDescent="0.3">
      <c r="C62769" s="227"/>
    </row>
    <row r="62770" spans="3:3" ht="15.6" x14ac:dyDescent="0.3">
      <c r="C62770" s="227"/>
    </row>
    <row r="62771" spans="3:3" ht="15.6" x14ac:dyDescent="0.3">
      <c r="C62771" s="227"/>
    </row>
    <row r="62772" spans="3:3" ht="15.6" x14ac:dyDescent="0.3">
      <c r="C62772" s="227"/>
    </row>
    <row r="62773" spans="3:3" ht="15.6" x14ac:dyDescent="0.3">
      <c r="C62773" s="227"/>
    </row>
    <row r="62774" spans="3:3" ht="15.6" x14ac:dyDescent="0.3">
      <c r="C62774" s="227"/>
    </row>
    <row r="62775" spans="3:3" ht="15.6" x14ac:dyDescent="0.3">
      <c r="C62775" s="227"/>
    </row>
    <row r="62776" spans="3:3" ht="15.6" x14ac:dyDescent="0.3">
      <c r="C62776" s="227"/>
    </row>
    <row r="62777" spans="3:3" ht="15.6" x14ac:dyDescent="0.3">
      <c r="C62777" s="227"/>
    </row>
    <row r="62778" spans="3:3" ht="15.6" x14ac:dyDescent="0.3">
      <c r="C62778" s="227"/>
    </row>
    <row r="62779" spans="3:3" ht="15.6" x14ac:dyDescent="0.3">
      <c r="C62779" s="227"/>
    </row>
    <row r="62780" spans="3:3" ht="15.6" x14ac:dyDescent="0.3">
      <c r="C62780" s="227"/>
    </row>
    <row r="62781" spans="3:3" ht="15.6" x14ac:dyDescent="0.3">
      <c r="C62781" s="227"/>
    </row>
    <row r="62782" spans="3:3" ht="15.6" x14ac:dyDescent="0.3">
      <c r="C62782" s="227"/>
    </row>
    <row r="62783" spans="3:3" ht="15.6" x14ac:dyDescent="0.3">
      <c r="C62783" s="227"/>
    </row>
    <row r="62784" spans="3:3" ht="15.6" x14ac:dyDescent="0.3">
      <c r="C62784" s="227"/>
    </row>
    <row r="62785" spans="3:3" ht="15.6" x14ac:dyDescent="0.3">
      <c r="C62785" s="227"/>
    </row>
    <row r="62786" spans="3:3" ht="15.6" x14ac:dyDescent="0.3">
      <c r="C62786" s="227"/>
    </row>
    <row r="62787" spans="3:3" ht="15.6" x14ac:dyDescent="0.3">
      <c r="C62787" s="227"/>
    </row>
    <row r="62788" spans="3:3" ht="15.6" x14ac:dyDescent="0.3">
      <c r="C62788" s="227"/>
    </row>
    <row r="62789" spans="3:3" ht="15.6" x14ac:dyDescent="0.3">
      <c r="C62789" s="227"/>
    </row>
    <row r="62790" spans="3:3" ht="15.6" x14ac:dyDescent="0.3">
      <c r="C62790" s="227"/>
    </row>
    <row r="62791" spans="3:3" ht="15.6" x14ac:dyDescent="0.3">
      <c r="C62791" s="227"/>
    </row>
    <row r="62792" spans="3:3" ht="15.6" x14ac:dyDescent="0.3">
      <c r="C62792" s="227"/>
    </row>
    <row r="62793" spans="3:3" ht="15.6" x14ac:dyDescent="0.3">
      <c r="C62793" s="227"/>
    </row>
    <row r="62794" spans="3:3" ht="15.6" x14ac:dyDescent="0.3">
      <c r="C62794" s="227"/>
    </row>
    <row r="62795" spans="3:3" ht="15.6" x14ac:dyDescent="0.3">
      <c r="C62795" s="227"/>
    </row>
    <row r="62796" spans="3:3" ht="15.6" x14ac:dyDescent="0.3">
      <c r="C62796" s="227"/>
    </row>
    <row r="62797" spans="3:3" ht="15.6" x14ac:dyDescent="0.3">
      <c r="C62797" s="227"/>
    </row>
    <row r="62798" spans="3:3" ht="15.6" x14ac:dyDescent="0.3">
      <c r="C62798" s="227"/>
    </row>
    <row r="62799" spans="3:3" ht="15.6" x14ac:dyDescent="0.3">
      <c r="C62799" s="227"/>
    </row>
    <row r="62800" spans="3:3" ht="15.6" x14ac:dyDescent="0.3">
      <c r="C62800" s="227"/>
    </row>
    <row r="62801" spans="3:3" ht="15.6" x14ac:dyDescent="0.3">
      <c r="C62801" s="227"/>
    </row>
    <row r="62802" spans="3:3" ht="15.6" x14ac:dyDescent="0.3">
      <c r="C62802" s="227"/>
    </row>
    <row r="62803" spans="3:3" ht="15.6" x14ac:dyDescent="0.3">
      <c r="C62803" s="227"/>
    </row>
    <row r="62804" spans="3:3" ht="15.6" x14ac:dyDescent="0.3">
      <c r="C62804" s="227"/>
    </row>
    <row r="62805" spans="3:3" ht="15.6" x14ac:dyDescent="0.3">
      <c r="C62805" s="227"/>
    </row>
    <row r="62806" spans="3:3" ht="15.6" x14ac:dyDescent="0.3">
      <c r="C62806" s="227"/>
    </row>
    <row r="62807" spans="3:3" ht="15.6" x14ac:dyDescent="0.3">
      <c r="C62807" s="227"/>
    </row>
    <row r="62808" spans="3:3" ht="15.6" x14ac:dyDescent="0.3">
      <c r="C62808" s="227"/>
    </row>
    <row r="62809" spans="3:3" ht="15.6" x14ac:dyDescent="0.3">
      <c r="C62809" s="227"/>
    </row>
    <row r="62810" spans="3:3" ht="15.6" x14ac:dyDescent="0.3">
      <c r="C62810" s="227"/>
    </row>
    <row r="62811" spans="3:3" ht="15.6" x14ac:dyDescent="0.3">
      <c r="C62811" s="227"/>
    </row>
    <row r="62812" spans="3:3" ht="15.6" x14ac:dyDescent="0.3">
      <c r="C62812" s="227"/>
    </row>
    <row r="62813" spans="3:3" ht="15.6" x14ac:dyDescent="0.3">
      <c r="C62813" s="227"/>
    </row>
    <row r="62814" spans="3:3" ht="15.6" x14ac:dyDescent="0.3">
      <c r="C62814" s="227"/>
    </row>
    <row r="62815" spans="3:3" ht="15.6" x14ac:dyDescent="0.3">
      <c r="C62815" s="227"/>
    </row>
    <row r="62816" spans="3:3" ht="15.6" x14ac:dyDescent="0.3">
      <c r="C62816" s="227"/>
    </row>
    <row r="62817" spans="3:3" ht="15.6" x14ac:dyDescent="0.3">
      <c r="C62817" s="227"/>
    </row>
    <row r="62818" spans="3:3" ht="15.6" x14ac:dyDescent="0.3">
      <c r="C62818" s="227"/>
    </row>
    <row r="62819" spans="3:3" ht="15.6" x14ac:dyDescent="0.3">
      <c r="C62819" s="227"/>
    </row>
    <row r="62820" spans="3:3" ht="15.6" x14ac:dyDescent="0.3">
      <c r="C62820" s="227"/>
    </row>
    <row r="62821" spans="3:3" ht="15.6" x14ac:dyDescent="0.3">
      <c r="C62821" s="227"/>
    </row>
    <row r="62822" spans="3:3" ht="15.6" x14ac:dyDescent="0.3">
      <c r="C62822" s="227"/>
    </row>
    <row r="62823" spans="3:3" ht="15.6" x14ac:dyDescent="0.3">
      <c r="C62823" s="227"/>
    </row>
    <row r="62824" spans="3:3" ht="15.6" x14ac:dyDescent="0.3">
      <c r="C62824" s="227"/>
    </row>
    <row r="62825" spans="3:3" ht="15.6" x14ac:dyDescent="0.3">
      <c r="C62825" s="227"/>
    </row>
    <row r="62826" spans="3:3" ht="15.6" x14ac:dyDescent="0.3">
      <c r="C62826" s="227"/>
    </row>
    <row r="62827" spans="3:3" ht="15.6" x14ac:dyDescent="0.3">
      <c r="C62827" s="227"/>
    </row>
    <row r="62828" spans="3:3" ht="15.6" x14ac:dyDescent="0.3">
      <c r="C62828" s="227"/>
    </row>
    <row r="62829" spans="3:3" ht="15.6" x14ac:dyDescent="0.3">
      <c r="C62829" s="227"/>
    </row>
    <row r="62830" spans="3:3" ht="15.6" x14ac:dyDescent="0.3">
      <c r="C62830" s="227"/>
    </row>
    <row r="62831" spans="3:3" ht="15.6" x14ac:dyDescent="0.3">
      <c r="C62831" s="227"/>
    </row>
    <row r="62832" spans="3:3" ht="15.6" x14ac:dyDescent="0.3">
      <c r="C62832" s="227"/>
    </row>
    <row r="62833" spans="3:3" ht="15.6" x14ac:dyDescent="0.3">
      <c r="C62833" s="227"/>
    </row>
    <row r="62834" spans="3:3" ht="15.6" x14ac:dyDescent="0.3">
      <c r="C62834" s="227"/>
    </row>
    <row r="62835" spans="3:3" ht="15.6" x14ac:dyDescent="0.3">
      <c r="C62835" s="227"/>
    </row>
    <row r="62836" spans="3:3" ht="15.6" x14ac:dyDescent="0.3">
      <c r="C62836" s="227"/>
    </row>
    <row r="62837" spans="3:3" ht="15.6" x14ac:dyDescent="0.3">
      <c r="C62837" s="227"/>
    </row>
    <row r="62838" spans="3:3" ht="15.6" x14ac:dyDescent="0.3">
      <c r="C62838" s="227"/>
    </row>
    <row r="62839" spans="3:3" ht="15.6" x14ac:dyDescent="0.3">
      <c r="C62839" s="227"/>
    </row>
    <row r="62840" spans="3:3" ht="15.6" x14ac:dyDescent="0.3">
      <c r="C62840" s="227"/>
    </row>
    <row r="62841" spans="3:3" ht="15.6" x14ac:dyDescent="0.3">
      <c r="C62841" s="227"/>
    </row>
    <row r="62842" spans="3:3" ht="15.6" x14ac:dyDescent="0.3">
      <c r="C62842" s="227"/>
    </row>
    <row r="62843" spans="3:3" ht="15.6" x14ac:dyDescent="0.3">
      <c r="C62843" s="227"/>
    </row>
    <row r="62844" spans="3:3" ht="15.6" x14ac:dyDescent="0.3">
      <c r="C62844" s="227"/>
    </row>
    <row r="62845" spans="3:3" ht="15.6" x14ac:dyDescent="0.3">
      <c r="C62845" s="227"/>
    </row>
    <row r="62846" spans="3:3" ht="15.6" x14ac:dyDescent="0.3">
      <c r="C62846" s="227"/>
    </row>
    <row r="62847" spans="3:3" ht="15.6" x14ac:dyDescent="0.3">
      <c r="C62847" s="227"/>
    </row>
    <row r="62848" spans="3:3" ht="15.6" x14ac:dyDescent="0.3">
      <c r="C62848" s="227"/>
    </row>
    <row r="62849" spans="3:3" ht="15.6" x14ac:dyDescent="0.3">
      <c r="C62849" s="227"/>
    </row>
    <row r="62850" spans="3:3" ht="15.6" x14ac:dyDescent="0.3">
      <c r="C62850" s="227"/>
    </row>
    <row r="62851" spans="3:3" ht="15.6" x14ac:dyDescent="0.3">
      <c r="C62851" s="227"/>
    </row>
    <row r="62852" spans="3:3" ht="15.6" x14ac:dyDescent="0.3">
      <c r="C62852" s="227"/>
    </row>
    <row r="62853" spans="3:3" ht="15.6" x14ac:dyDescent="0.3">
      <c r="C62853" s="227"/>
    </row>
    <row r="62854" spans="3:3" ht="15.6" x14ac:dyDescent="0.3">
      <c r="C62854" s="227"/>
    </row>
    <row r="62855" spans="3:3" ht="15.6" x14ac:dyDescent="0.3">
      <c r="C62855" s="227"/>
    </row>
    <row r="62856" spans="3:3" ht="15.6" x14ac:dyDescent="0.3">
      <c r="C62856" s="227"/>
    </row>
    <row r="62857" spans="3:3" ht="15.6" x14ac:dyDescent="0.3">
      <c r="C62857" s="227"/>
    </row>
    <row r="62858" spans="3:3" ht="15.6" x14ac:dyDescent="0.3">
      <c r="C62858" s="227"/>
    </row>
    <row r="62859" spans="3:3" ht="15.6" x14ac:dyDescent="0.3">
      <c r="C62859" s="227"/>
    </row>
    <row r="62860" spans="3:3" ht="15.6" x14ac:dyDescent="0.3">
      <c r="C62860" s="227"/>
    </row>
    <row r="62861" spans="3:3" ht="15.6" x14ac:dyDescent="0.3">
      <c r="C62861" s="227"/>
    </row>
    <row r="62862" spans="3:3" ht="15.6" x14ac:dyDescent="0.3">
      <c r="C62862" s="227"/>
    </row>
    <row r="62863" spans="3:3" ht="15.6" x14ac:dyDescent="0.3">
      <c r="C62863" s="227"/>
    </row>
    <row r="62864" spans="3:3" ht="15.6" x14ac:dyDescent="0.3">
      <c r="C62864" s="227"/>
    </row>
    <row r="62865" spans="3:3" ht="15.6" x14ac:dyDescent="0.3">
      <c r="C62865" s="227"/>
    </row>
    <row r="62866" spans="3:3" ht="15.6" x14ac:dyDescent="0.3">
      <c r="C62866" s="227"/>
    </row>
    <row r="62867" spans="3:3" ht="15.6" x14ac:dyDescent="0.3">
      <c r="C62867" s="227"/>
    </row>
    <row r="62868" spans="3:3" ht="15.6" x14ac:dyDescent="0.3">
      <c r="C62868" s="227"/>
    </row>
    <row r="62869" spans="3:3" ht="15.6" x14ac:dyDescent="0.3">
      <c r="C62869" s="227"/>
    </row>
    <row r="62870" spans="3:3" ht="15.6" x14ac:dyDescent="0.3">
      <c r="C62870" s="227"/>
    </row>
    <row r="62871" spans="3:3" ht="15.6" x14ac:dyDescent="0.3">
      <c r="C62871" s="227"/>
    </row>
    <row r="62872" spans="3:3" ht="15.6" x14ac:dyDescent="0.3">
      <c r="C62872" s="227"/>
    </row>
    <row r="62873" spans="3:3" ht="15.6" x14ac:dyDescent="0.3">
      <c r="C62873" s="227"/>
    </row>
    <row r="62874" spans="3:3" ht="15.6" x14ac:dyDescent="0.3">
      <c r="C62874" s="227"/>
    </row>
    <row r="62875" spans="3:3" ht="15.6" x14ac:dyDescent="0.3">
      <c r="C62875" s="227"/>
    </row>
    <row r="62876" spans="3:3" ht="15.6" x14ac:dyDescent="0.3">
      <c r="C62876" s="227"/>
    </row>
    <row r="62877" spans="3:3" ht="15.6" x14ac:dyDescent="0.3">
      <c r="C62877" s="227"/>
    </row>
    <row r="62878" spans="3:3" ht="15.6" x14ac:dyDescent="0.3">
      <c r="C62878" s="227"/>
    </row>
    <row r="62879" spans="3:3" ht="15.6" x14ac:dyDescent="0.3">
      <c r="C62879" s="227"/>
    </row>
    <row r="62880" spans="3:3" ht="15.6" x14ac:dyDescent="0.3">
      <c r="C62880" s="227"/>
    </row>
    <row r="62881" spans="3:3" ht="15.6" x14ac:dyDescent="0.3">
      <c r="C62881" s="227"/>
    </row>
    <row r="62882" spans="3:3" ht="15.6" x14ac:dyDescent="0.3">
      <c r="C62882" s="227"/>
    </row>
    <row r="62883" spans="3:3" ht="15.6" x14ac:dyDescent="0.3">
      <c r="C62883" s="227"/>
    </row>
    <row r="62884" spans="3:3" ht="15.6" x14ac:dyDescent="0.3">
      <c r="C62884" s="227"/>
    </row>
    <row r="62885" spans="3:3" ht="15.6" x14ac:dyDescent="0.3">
      <c r="C62885" s="227"/>
    </row>
    <row r="62886" spans="3:3" ht="15.6" x14ac:dyDescent="0.3">
      <c r="C62886" s="227"/>
    </row>
    <row r="62887" spans="3:3" ht="15.6" x14ac:dyDescent="0.3">
      <c r="C62887" s="227"/>
    </row>
    <row r="62888" spans="3:3" ht="15.6" x14ac:dyDescent="0.3">
      <c r="C62888" s="227"/>
    </row>
    <row r="62889" spans="3:3" ht="15.6" x14ac:dyDescent="0.3">
      <c r="C62889" s="227"/>
    </row>
    <row r="62890" spans="3:3" ht="15.6" x14ac:dyDescent="0.3">
      <c r="C62890" s="227"/>
    </row>
    <row r="62891" spans="3:3" ht="15.6" x14ac:dyDescent="0.3">
      <c r="C62891" s="227"/>
    </row>
    <row r="62892" spans="3:3" ht="15.6" x14ac:dyDescent="0.3">
      <c r="C62892" s="227"/>
    </row>
    <row r="62893" spans="3:3" ht="15.6" x14ac:dyDescent="0.3">
      <c r="C62893" s="227"/>
    </row>
    <row r="62894" spans="3:3" ht="15.6" x14ac:dyDescent="0.3">
      <c r="C62894" s="227"/>
    </row>
    <row r="62895" spans="3:3" ht="15.6" x14ac:dyDescent="0.3">
      <c r="C62895" s="227"/>
    </row>
    <row r="62896" spans="3:3" ht="15.6" x14ac:dyDescent="0.3">
      <c r="C62896" s="227"/>
    </row>
    <row r="62897" spans="3:3" ht="15.6" x14ac:dyDescent="0.3">
      <c r="C62897" s="227"/>
    </row>
    <row r="62898" spans="3:3" ht="15.6" x14ac:dyDescent="0.3">
      <c r="C62898" s="227"/>
    </row>
    <row r="62899" spans="3:3" ht="15.6" x14ac:dyDescent="0.3">
      <c r="C62899" s="227"/>
    </row>
    <row r="62900" spans="3:3" ht="15.6" x14ac:dyDescent="0.3">
      <c r="C62900" s="227"/>
    </row>
    <row r="62901" spans="3:3" ht="15.6" x14ac:dyDescent="0.3">
      <c r="C62901" s="227"/>
    </row>
    <row r="62902" spans="3:3" ht="15.6" x14ac:dyDescent="0.3">
      <c r="C62902" s="227"/>
    </row>
    <row r="62903" spans="3:3" ht="15.6" x14ac:dyDescent="0.3">
      <c r="C62903" s="227"/>
    </row>
    <row r="62904" spans="3:3" ht="15.6" x14ac:dyDescent="0.3">
      <c r="C62904" s="227"/>
    </row>
    <row r="62905" spans="3:3" ht="15.6" x14ac:dyDescent="0.3">
      <c r="C62905" s="227"/>
    </row>
    <row r="62906" spans="3:3" ht="15.6" x14ac:dyDescent="0.3">
      <c r="C62906" s="227"/>
    </row>
    <row r="62907" spans="3:3" ht="15.6" x14ac:dyDescent="0.3">
      <c r="C62907" s="227"/>
    </row>
    <row r="62908" spans="3:3" ht="15.6" x14ac:dyDescent="0.3">
      <c r="C62908" s="227"/>
    </row>
    <row r="62909" spans="3:3" ht="15.6" x14ac:dyDescent="0.3">
      <c r="C62909" s="227"/>
    </row>
    <row r="62910" spans="3:3" ht="15.6" x14ac:dyDescent="0.3">
      <c r="C62910" s="227"/>
    </row>
    <row r="62911" spans="3:3" ht="15.6" x14ac:dyDescent="0.3">
      <c r="C62911" s="227"/>
    </row>
    <row r="62912" spans="3:3" ht="15.6" x14ac:dyDescent="0.3">
      <c r="C62912" s="227"/>
    </row>
    <row r="62913" spans="3:3" ht="15.6" x14ac:dyDescent="0.3">
      <c r="C62913" s="227"/>
    </row>
    <row r="62914" spans="3:3" ht="15.6" x14ac:dyDescent="0.3">
      <c r="C62914" s="227"/>
    </row>
    <row r="62915" spans="3:3" ht="15.6" x14ac:dyDescent="0.3">
      <c r="C62915" s="227"/>
    </row>
    <row r="62916" spans="3:3" ht="15.6" x14ac:dyDescent="0.3">
      <c r="C62916" s="227"/>
    </row>
    <row r="62917" spans="3:3" ht="15.6" x14ac:dyDescent="0.3">
      <c r="C62917" s="227"/>
    </row>
    <row r="62918" spans="3:3" ht="15.6" x14ac:dyDescent="0.3">
      <c r="C62918" s="227"/>
    </row>
    <row r="62919" spans="3:3" ht="15.6" x14ac:dyDescent="0.3">
      <c r="C62919" s="227"/>
    </row>
    <row r="62920" spans="3:3" ht="15.6" x14ac:dyDescent="0.3">
      <c r="C62920" s="227"/>
    </row>
    <row r="62921" spans="3:3" ht="15.6" x14ac:dyDescent="0.3">
      <c r="C62921" s="227"/>
    </row>
    <row r="62922" spans="3:3" ht="15.6" x14ac:dyDescent="0.3">
      <c r="C62922" s="227"/>
    </row>
    <row r="62923" spans="3:3" ht="15.6" x14ac:dyDescent="0.3">
      <c r="C62923" s="227"/>
    </row>
    <row r="62924" spans="3:3" ht="15.6" x14ac:dyDescent="0.3">
      <c r="C62924" s="227"/>
    </row>
    <row r="62925" spans="3:3" ht="15.6" x14ac:dyDescent="0.3">
      <c r="C62925" s="227"/>
    </row>
    <row r="62926" spans="3:3" ht="15.6" x14ac:dyDescent="0.3">
      <c r="C62926" s="227"/>
    </row>
    <row r="62927" spans="3:3" ht="15.6" x14ac:dyDescent="0.3">
      <c r="C62927" s="227"/>
    </row>
    <row r="62928" spans="3:3" ht="15.6" x14ac:dyDescent="0.3">
      <c r="C62928" s="227"/>
    </row>
    <row r="62929" spans="3:3" ht="15.6" x14ac:dyDescent="0.3">
      <c r="C62929" s="227"/>
    </row>
    <row r="62930" spans="3:3" ht="15.6" x14ac:dyDescent="0.3">
      <c r="C62930" s="227"/>
    </row>
    <row r="62931" spans="3:3" ht="15.6" x14ac:dyDescent="0.3">
      <c r="C62931" s="227"/>
    </row>
    <row r="62932" spans="3:3" ht="15.6" x14ac:dyDescent="0.3">
      <c r="C62932" s="227"/>
    </row>
    <row r="62933" spans="3:3" ht="15.6" x14ac:dyDescent="0.3">
      <c r="C62933" s="227"/>
    </row>
    <row r="62934" spans="3:3" ht="15.6" x14ac:dyDescent="0.3">
      <c r="C62934" s="227"/>
    </row>
    <row r="62935" spans="3:3" ht="15.6" x14ac:dyDescent="0.3">
      <c r="C62935" s="227"/>
    </row>
    <row r="62936" spans="3:3" ht="15.6" x14ac:dyDescent="0.3">
      <c r="C62936" s="227"/>
    </row>
    <row r="62937" spans="3:3" ht="15.6" x14ac:dyDescent="0.3">
      <c r="C62937" s="227"/>
    </row>
    <row r="62938" spans="3:3" ht="15.6" x14ac:dyDescent="0.3">
      <c r="C62938" s="227"/>
    </row>
    <row r="62939" spans="3:3" ht="15.6" x14ac:dyDescent="0.3">
      <c r="C62939" s="227"/>
    </row>
    <row r="62940" spans="3:3" ht="15.6" x14ac:dyDescent="0.3">
      <c r="C62940" s="227"/>
    </row>
    <row r="62941" spans="3:3" ht="15.6" x14ac:dyDescent="0.3">
      <c r="C62941" s="227"/>
    </row>
    <row r="62942" spans="3:3" ht="15.6" x14ac:dyDescent="0.3">
      <c r="C62942" s="227"/>
    </row>
    <row r="62943" spans="3:3" ht="15.6" x14ac:dyDescent="0.3">
      <c r="C62943" s="227"/>
    </row>
    <row r="62944" spans="3:3" ht="15.6" x14ac:dyDescent="0.3">
      <c r="C62944" s="227"/>
    </row>
    <row r="62945" spans="3:3" ht="15.6" x14ac:dyDescent="0.3">
      <c r="C62945" s="227"/>
    </row>
    <row r="62946" spans="3:3" ht="15.6" x14ac:dyDescent="0.3">
      <c r="C62946" s="227"/>
    </row>
    <row r="62947" spans="3:3" ht="15.6" x14ac:dyDescent="0.3">
      <c r="C62947" s="227"/>
    </row>
    <row r="62948" spans="3:3" ht="15.6" x14ac:dyDescent="0.3">
      <c r="C62948" s="227"/>
    </row>
    <row r="62949" spans="3:3" ht="15.6" x14ac:dyDescent="0.3">
      <c r="C62949" s="227"/>
    </row>
    <row r="62950" spans="3:3" ht="15.6" x14ac:dyDescent="0.3">
      <c r="C62950" s="227"/>
    </row>
    <row r="62951" spans="3:3" ht="15.6" x14ac:dyDescent="0.3">
      <c r="C62951" s="227"/>
    </row>
    <row r="62952" spans="3:3" ht="15.6" x14ac:dyDescent="0.3">
      <c r="C62952" s="227"/>
    </row>
    <row r="62953" spans="3:3" ht="15.6" x14ac:dyDescent="0.3">
      <c r="C62953" s="227"/>
    </row>
    <row r="62954" spans="3:3" ht="15.6" x14ac:dyDescent="0.3">
      <c r="C62954" s="227"/>
    </row>
    <row r="62955" spans="3:3" ht="15.6" x14ac:dyDescent="0.3">
      <c r="C62955" s="227"/>
    </row>
    <row r="62956" spans="3:3" ht="15.6" x14ac:dyDescent="0.3">
      <c r="C62956" s="227"/>
    </row>
    <row r="62957" spans="3:3" ht="15.6" x14ac:dyDescent="0.3">
      <c r="C62957" s="227"/>
    </row>
    <row r="62958" spans="3:3" ht="15.6" x14ac:dyDescent="0.3">
      <c r="C62958" s="227"/>
    </row>
    <row r="62959" spans="3:3" ht="15.6" x14ac:dyDescent="0.3">
      <c r="C62959" s="227"/>
    </row>
    <row r="62960" spans="3:3" ht="15.6" x14ac:dyDescent="0.3">
      <c r="C62960" s="227"/>
    </row>
    <row r="62961" spans="3:3" ht="15.6" x14ac:dyDescent="0.3">
      <c r="C62961" s="227"/>
    </row>
    <row r="62962" spans="3:3" ht="15.6" x14ac:dyDescent="0.3">
      <c r="C62962" s="227"/>
    </row>
    <row r="62963" spans="3:3" ht="15.6" x14ac:dyDescent="0.3">
      <c r="C62963" s="227"/>
    </row>
    <row r="62964" spans="3:3" ht="15.6" x14ac:dyDescent="0.3">
      <c r="C62964" s="227"/>
    </row>
    <row r="62965" spans="3:3" ht="15.6" x14ac:dyDescent="0.3">
      <c r="C62965" s="227"/>
    </row>
    <row r="62966" spans="3:3" ht="15.6" x14ac:dyDescent="0.3">
      <c r="C62966" s="227"/>
    </row>
    <row r="62967" spans="3:3" ht="15.6" x14ac:dyDescent="0.3">
      <c r="C62967" s="227"/>
    </row>
    <row r="62968" spans="3:3" ht="15.6" x14ac:dyDescent="0.3">
      <c r="C62968" s="227"/>
    </row>
    <row r="62969" spans="3:3" ht="15.6" x14ac:dyDescent="0.3">
      <c r="C62969" s="227"/>
    </row>
    <row r="62970" spans="3:3" ht="15.6" x14ac:dyDescent="0.3">
      <c r="C62970" s="227"/>
    </row>
    <row r="62971" spans="3:3" ht="15.6" x14ac:dyDescent="0.3">
      <c r="C62971" s="227"/>
    </row>
    <row r="62972" spans="3:3" ht="15.6" x14ac:dyDescent="0.3">
      <c r="C62972" s="227"/>
    </row>
    <row r="62973" spans="3:3" ht="15.6" x14ac:dyDescent="0.3">
      <c r="C62973" s="227"/>
    </row>
    <row r="62974" spans="3:3" ht="15.6" x14ac:dyDescent="0.3">
      <c r="C62974" s="227"/>
    </row>
    <row r="62975" spans="3:3" ht="15.6" x14ac:dyDescent="0.3">
      <c r="C62975" s="227"/>
    </row>
    <row r="62976" spans="3:3" ht="15.6" x14ac:dyDescent="0.3">
      <c r="C62976" s="227"/>
    </row>
    <row r="62977" spans="3:3" ht="15.6" x14ac:dyDescent="0.3">
      <c r="C62977" s="227"/>
    </row>
    <row r="62978" spans="3:3" ht="15.6" x14ac:dyDescent="0.3">
      <c r="C62978" s="227"/>
    </row>
    <row r="62979" spans="3:3" ht="15.6" x14ac:dyDescent="0.3">
      <c r="C62979" s="227"/>
    </row>
    <row r="62980" spans="3:3" ht="15.6" x14ac:dyDescent="0.3">
      <c r="C62980" s="227"/>
    </row>
    <row r="62981" spans="3:3" ht="15.6" x14ac:dyDescent="0.3">
      <c r="C62981" s="227"/>
    </row>
    <row r="62982" spans="3:3" ht="15.6" x14ac:dyDescent="0.3">
      <c r="C62982" s="227"/>
    </row>
    <row r="62983" spans="3:3" ht="15.6" x14ac:dyDescent="0.3">
      <c r="C62983" s="227"/>
    </row>
    <row r="62984" spans="3:3" ht="15.6" x14ac:dyDescent="0.3">
      <c r="C62984" s="227"/>
    </row>
    <row r="62985" spans="3:3" ht="15.6" x14ac:dyDescent="0.3">
      <c r="C62985" s="227"/>
    </row>
    <row r="62986" spans="3:3" ht="15.6" x14ac:dyDescent="0.3">
      <c r="C62986" s="227"/>
    </row>
    <row r="62987" spans="3:3" ht="15.6" x14ac:dyDescent="0.3">
      <c r="C62987" s="227"/>
    </row>
    <row r="62988" spans="3:3" ht="15.6" x14ac:dyDescent="0.3">
      <c r="C62988" s="227"/>
    </row>
    <row r="62989" spans="3:3" ht="15.6" x14ac:dyDescent="0.3">
      <c r="C62989" s="227"/>
    </row>
    <row r="62990" spans="3:3" ht="15.6" x14ac:dyDescent="0.3">
      <c r="C62990" s="227"/>
    </row>
    <row r="62991" spans="3:3" ht="15.6" x14ac:dyDescent="0.3">
      <c r="C62991" s="227"/>
    </row>
    <row r="62992" spans="3:3" ht="15.6" x14ac:dyDescent="0.3">
      <c r="C62992" s="227"/>
    </row>
    <row r="62993" spans="3:3" ht="15.6" x14ac:dyDescent="0.3">
      <c r="C62993" s="227"/>
    </row>
    <row r="62994" spans="3:3" ht="15.6" x14ac:dyDescent="0.3">
      <c r="C62994" s="227"/>
    </row>
    <row r="62995" spans="3:3" ht="15.6" x14ac:dyDescent="0.3">
      <c r="C62995" s="227"/>
    </row>
    <row r="62996" spans="3:3" ht="15.6" x14ac:dyDescent="0.3">
      <c r="C62996" s="227"/>
    </row>
    <row r="62997" spans="3:3" ht="15.6" x14ac:dyDescent="0.3">
      <c r="C62997" s="227"/>
    </row>
    <row r="62998" spans="3:3" ht="15.6" x14ac:dyDescent="0.3">
      <c r="C62998" s="227"/>
    </row>
    <row r="62999" spans="3:3" ht="15.6" x14ac:dyDescent="0.3">
      <c r="C62999" s="227"/>
    </row>
    <row r="63000" spans="3:3" ht="15.6" x14ac:dyDescent="0.3">
      <c r="C63000" s="227"/>
    </row>
    <row r="63001" spans="3:3" ht="15.6" x14ac:dyDescent="0.3">
      <c r="C63001" s="227"/>
    </row>
    <row r="63002" spans="3:3" ht="15.6" x14ac:dyDescent="0.3">
      <c r="C63002" s="227"/>
    </row>
    <row r="63003" spans="3:3" ht="15.6" x14ac:dyDescent="0.3">
      <c r="C63003" s="227"/>
    </row>
    <row r="63004" spans="3:3" ht="15.6" x14ac:dyDescent="0.3">
      <c r="C63004" s="227"/>
    </row>
    <row r="63005" spans="3:3" ht="15.6" x14ac:dyDescent="0.3">
      <c r="C63005" s="227"/>
    </row>
    <row r="63006" spans="3:3" ht="15.6" x14ac:dyDescent="0.3">
      <c r="C63006" s="227"/>
    </row>
    <row r="63007" spans="3:3" ht="15.6" x14ac:dyDescent="0.3">
      <c r="C63007" s="227"/>
    </row>
    <row r="63008" spans="3:3" ht="15.6" x14ac:dyDescent="0.3">
      <c r="C63008" s="227"/>
    </row>
    <row r="63009" spans="3:3" ht="15.6" x14ac:dyDescent="0.3">
      <c r="C63009" s="227"/>
    </row>
    <row r="63010" spans="3:3" ht="15.6" x14ac:dyDescent="0.3">
      <c r="C63010" s="227"/>
    </row>
    <row r="63011" spans="3:3" ht="15.6" x14ac:dyDescent="0.3">
      <c r="C63011" s="227"/>
    </row>
    <row r="63012" spans="3:3" ht="15.6" x14ac:dyDescent="0.3">
      <c r="C63012" s="227"/>
    </row>
    <row r="63013" spans="3:3" ht="15.6" x14ac:dyDescent="0.3">
      <c r="C63013" s="227"/>
    </row>
    <row r="63014" spans="3:3" ht="15.6" x14ac:dyDescent="0.3">
      <c r="C63014" s="227"/>
    </row>
    <row r="63015" spans="3:3" ht="15.6" x14ac:dyDescent="0.3">
      <c r="C63015" s="227"/>
    </row>
    <row r="63016" spans="3:3" ht="15.6" x14ac:dyDescent="0.3">
      <c r="C63016" s="227"/>
    </row>
    <row r="63017" spans="3:3" ht="15.6" x14ac:dyDescent="0.3">
      <c r="C63017" s="227"/>
    </row>
    <row r="63018" spans="3:3" ht="15.6" x14ac:dyDescent="0.3">
      <c r="C63018" s="227"/>
    </row>
    <row r="63019" spans="3:3" ht="15.6" x14ac:dyDescent="0.3">
      <c r="C63019" s="227"/>
    </row>
    <row r="63020" spans="3:3" ht="15.6" x14ac:dyDescent="0.3">
      <c r="C63020" s="227"/>
    </row>
    <row r="63021" spans="3:3" ht="15.6" x14ac:dyDescent="0.3">
      <c r="C63021" s="227"/>
    </row>
    <row r="63022" spans="3:3" ht="15.6" x14ac:dyDescent="0.3">
      <c r="C63022" s="227"/>
    </row>
    <row r="63023" spans="3:3" ht="15.6" x14ac:dyDescent="0.3">
      <c r="C63023" s="227"/>
    </row>
    <row r="63024" spans="3:3" ht="15.6" x14ac:dyDescent="0.3">
      <c r="C63024" s="227"/>
    </row>
    <row r="63025" spans="3:3" ht="15.6" x14ac:dyDescent="0.3">
      <c r="C63025" s="227"/>
    </row>
    <row r="63026" spans="3:3" ht="15.6" x14ac:dyDescent="0.3">
      <c r="C63026" s="227"/>
    </row>
    <row r="63027" spans="3:3" ht="15.6" x14ac:dyDescent="0.3">
      <c r="C63027" s="227"/>
    </row>
    <row r="63028" spans="3:3" ht="15.6" x14ac:dyDescent="0.3">
      <c r="C63028" s="227"/>
    </row>
    <row r="63029" spans="3:3" ht="15.6" x14ac:dyDescent="0.3">
      <c r="C63029" s="227"/>
    </row>
    <row r="63030" spans="3:3" ht="15.6" x14ac:dyDescent="0.3">
      <c r="C63030" s="227"/>
    </row>
    <row r="63031" spans="3:3" ht="15.6" x14ac:dyDescent="0.3">
      <c r="C63031" s="227"/>
    </row>
    <row r="63032" spans="3:3" ht="15.6" x14ac:dyDescent="0.3">
      <c r="C63032" s="227"/>
    </row>
    <row r="63033" spans="3:3" ht="15.6" x14ac:dyDescent="0.3">
      <c r="C63033" s="227"/>
    </row>
    <row r="63034" spans="3:3" ht="15.6" x14ac:dyDescent="0.3">
      <c r="C63034" s="227"/>
    </row>
    <row r="63035" spans="3:3" ht="15.6" x14ac:dyDescent="0.3">
      <c r="C63035" s="227"/>
    </row>
    <row r="63036" spans="3:3" ht="15.6" x14ac:dyDescent="0.3">
      <c r="C63036" s="227"/>
    </row>
    <row r="63037" spans="3:3" ht="15.6" x14ac:dyDescent="0.3">
      <c r="C63037" s="227"/>
    </row>
    <row r="63038" spans="3:3" ht="15.6" x14ac:dyDescent="0.3">
      <c r="C63038" s="227"/>
    </row>
    <row r="63039" spans="3:3" ht="15.6" x14ac:dyDescent="0.3">
      <c r="C63039" s="227"/>
    </row>
    <row r="63040" spans="3:3" ht="15.6" x14ac:dyDescent="0.3">
      <c r="C63040" s="227"/>
    </row>
    <row r="63041" spans="3:3" ht="15.6" x14ac:dyDescent="0.3">
      <c r="C63041" s="227"/>
    </row>
    <row r="63042" spans="3:3" ht="15.6" x14ac:dyDescent="0.3">
      <c r="C63042" s="227"/>
    </row>
    <row r="63043" spans="3:3" ht="15.6" x14ac:dyDescent="0.3">
      <c r="C63043" s="227"/>
    </row>
    <row r="63044" spans="3:3" ht="15.6" x14ac:dyDescent="0.3">
      <c r="C63044" s="227"/>
    </row>
    <row r="63045" spans="3:3" ht="15.6" x14ac:dyDescent="0.3">
      <c r="C63045" s="227"/>
    </row>
    <row r="63046" spans="3:3" ht="15.6" x14ac:dyDescent="0.3">
      <c r="C63046" s="227"/>
    </row>
    <row r="63047" spans="3:3" ht="15.6" x14ac:dyDescent="0.3">
      <c r="C63047" s="227"/>
    </row>
    <row r="63048" spans="3:3" ht="15.6" x14ac:dyDescent="0.3">
      <c r="C63048" s="227"/>
    </row>
    <row r="63049" spans="3:3" ht="15.6" x14ac:dyDescent="0.3">
      <c r="C63049" s="227"/>
    </row>
    <row r="63050" spans="3:3" ht="15.6" x14ac:dyDescent="0.3">
      <c r="C63050" s="227"/>
    </row>
    <row r="63051" spans="3:3" ht="15.6" x14ac:dyDescent="0.3">
      <c r="C63051" s="227"/>
    </row>
    <row r="63052" spans="3:3" ht="15.6" x14ac:dyDescent="0.3">
      <c r="C63052" s="227"/>
    </row>
    <row r="63053" spans="3:3" ht="15.6" x14ac:dyDescent="0.3">
      <c r="C63053" s="227"/>
    </row>
    <row r="63054" spans="3:3" ht="15.6" x14ac:dyDescent="0.3">
      <c r="C63054" s="227"/>
    </row>
    <row r="63055" spans="3:3" ht="15.6" x14ac:dyDescent="0.3">
      <c r="C63055" s="227"/>
    </row>
    <row r="63056" spans="3:3" ht="15.6" x14ac:dyDescent="0.3">
      <c r="C63056" s="227"/>
    </row>
    <row r="63057" spans="3:3" ht="15.6" x14ac:dyDescent="0.3">
      <c r="C63057" s="227"/>
    </row>
    <row r="63058" spans="3:3" ht="15.6" x14ac:dyDescent="0.3">
      <c r="C63058" s="227"/>
    </row>
    <row r="63059" spans="3:3" ht="15.6" x14ac:dyDescent="0.3">
      <c r="C63059" s="227"/>
    </row>
    <row r="63060" spans="3:3" ht="15.6" x14ac:dyDescent="0.3">
      <c r="C63060" s="227"/>
    </row>
    <row r="63061" spans="3:3" ht="15.6" x14ac:dyDescent="0.3">
      <c r="C63061" s="227"/>
    </row>
    <row r="63062" spans="3:3" ht="15.6" x14ac:dyDescent="0.3">
      <c r="C63062" s="227"/>
    </row>
    <row r="63063" spans="3:3" ht="15.6" x14ac:dyDescent="0.3">
      <c r="C63063" s="227"/>
    </row>
    <row r="63064" spans="3:3" ht="15.6" x14ac:dyDescent="0.3">
      <c r="C63064" s="227"/>
    </row>
    <row r="63065" spans="3:3" ht="15.6" x14ac:dyDescent="0.3">
      <c r="C63065" s="227"/>
    </row>
    <row r="63066" spans="3:3" ht="15.6" x14ac:dyDescent="0.3">
      <c r="C63066" s="227"/>
    </row>
    <row r="63067" spans="3:3" ht="15.6" x14ac:dyDescent="0.3">
      <c r="C63067" s="227"/>
    </row>
    <row r="63068" spans="3:3" ht="15.6" x14ac:dyDescent="0.3">
      <c r="C63068" s="227"/>
    </row>
    <row r="63069" spans="3:3" ht="15.6" x14ac:dyDescent="0.3">
      <c r="C63069" s="227"/>
    </row>
    <row r="63070" spans="3:3" ht="15.6" x14ac:dyDescent="0.3">
      <c r="C63070" s="227"/>
    </row>
    <row r="63071" spans="3:3" ht="15.6" x14ac:dyDescent="0.3">
      <c r="C63071" s="227"/>
    </row>
    <row r="63072" spans="3:3" ht="15.6" x14ac:dyDescent="0.3">
      <c r="C63072" s="227"/>
    </row>
    <row r="63073" spans="3:3" ht="15.6" x14ac:dyDescent="0.3">
      <c r="C63073" s="227"/>
    </row>
    <row r="63074" spans="3:3" ht="15.6" x14ac:dyDescent="0.3">
      <c r="C63074" s="227"/>
    </row>
    <row r="63075" spans="3:3" ht="15.6" x14ac:dyDescent="0.3">
      <c r="C63075" s="227"/>
    </row>
    <row r="63076" spans="3:3" ht="15.6" x14ac:dyDescent="0.3">
      <c r="C63076" s="227"/>
    </row>
    <row r="63077" spans="3:3" ht="15.6" x14ac:dyDescent="0.3">
      <c r="C63077" s="227"/>
    </row>
    <row r="63078" spans="3:3" ht="15.6" x14ac:dyDescent="0.3">
      <c r="C63078" s="227"/>
    </row>
    <row r="63079" spans="3:3" ht="15.6" x14ac:dyDescent="0.3">
      <c r="C63079" s="227"/>
    </row>
    <row r="63080" spans="3:3" ht="15.6" x14ac:dyDescent="0.3">
      <c r="C63080" s="227"/>
    </row>
    <row r="63081" spans="3:3" ht="15.6" x14ac:dyDescent="0.3">
      <c r="C63081" s="227"/>
    </row>
    <row r="63082" spans="3:3" ht="15.6" x14ac:dyDescent="0.3">
      <c r="C63082" s="227"/>
    </row>
    <row r="63083" spans="3:3" ht="15.6" x14ac:dyDescent="0.3">
      <c r="C63083" s="227"/>
    </row>
    <row r="63084" spans="3:3" ht="15.6" x14ac:dyDescent="0.3">
      <c r="C63084" s="227"/>
    </row>
    <row r="63085" spans="3:3" ht="15.6" x14ac:dyDescent="0.3">
      <c r="C63085" s="227"/>
    </row>
    <row r="63086" spans="3:3" ht="15.6" x14ac:dyDescent="0.3">
      <c r="C63086" s="227"/>
    </row>
    <row r="63087" spans="3:3" ht="15.6" x14ac:dyDescent="0.3">
      <c r="C63087" s="227"/>
    </row>
    <row r="63088" spans="3:3" ht="15.6" x14ac:dyDescent="0.3">
      <c r="C63088" s="227"/>
    </row>
    <row r="63089" spans="3:3" ht="15.6" x14ac:dyDescent="0.3">
      <c r="C63089" s="227"/>
    </row>
    <row r="63090" spans="3:3" ht="15.6" x14ac:dyDescent="0.3">
      <c r="C63090" s="227"/>
    </row>
    <row r="63091" spans="3:3" ht="15.6" x14ac:dyDescent="0.3">
      <c r="C63091" s="227"/>
    </row>
    <row r="63092" spans="3:3" ht="15.6" x14ac:dyDescent="0.3">
      <c r="C63092" s="227"/>
    </row>
    <row r="63093" spans="3:3" ht="15.6" x14ac:dyDescent="0.3">
      <c r="C63093" s="227"/>
    </row>
    <row r="63094" spans="3:3" ht="15.6" x14ac:dyDescent="0.3">
      <c r="C63094" s="227"/>
    </row>
    <row r="63095" spans="3:3" ht="15.6" x14ac:dyDescent="0.3">
      <c r="C63095" s="227"/>
    </row>
    <row r="63096" spans="3:3" ht="15.6" x14ac:dyDescent="0.3">
      <c r="C63096" s="227"/>
    </row>
    <row r="63097" spans="3:3" ht="15.6" x14ac:dyDescent="0.3">
      <c r="C63097" s="227"/>
    </row>
    <row r="63098" spans="3:3" ht="15.6" x14ac:dyDescent="0.3">
      <c r="C63098" s="227"/>
    </row>
    <row r="63099" spans="3:3" ht="15.6" x14ac:dyDescent="0.3">
      <c r="C63099" s="227"/>
    </row>
    <row r="63100" spans="3:3" ht="15.6" x14ac:dyDescent="0.3">
      <c r="C63100" s="227"/>
    </row>
    <row r="63101" spans="3:3" ht="15.6" x14ac:dyDescent="0.3">
      <c r="C63101" s="227"/>
    </row>
    <row r="63102" spans="3:3" ht="15.6" x14ac:dyDescent="0.3">
      <c r="C63102" s="227"/>
    </row>
    <row r="63103" spans="3:3" ht="15.6" x14ac:dyDescent="0.3">
      <c r="C63103" s="227"/>
    </row>
    <row r="63104" spans="3:3" ht="15.6" x14ac:dyDescent="0.3">
      <c r="C63104" s="227"/>
    </row>
    <row r="63105" spans="3:3" ht="15.6" x14ac:dyDescent="0.3">
      <c r="C63105" s="227"/>
    </row>
    <row r="63106" spans="3:3" ht="15.6" x14ac:dyDescent="0.3">
      <c r="C63106" s="227"/>
    </row>
    <row r="63107" spans="3:3" ht="15.6" x14ac:dyDescent="0.3">
      <c r="C63107" s="227"/>
    </row>
    <row r="63108" spans="3:3" ht="15.6" x14ac:dyDescent="0.3">
      <c r="C63108" s="227"/>
    </row>
    <row r="63109" spans="3:3" ht="15.6" x14ac:dyDescent="0.3">
      <c r="C63109" s="227"/>
    </row>
    <row r="63110" spans="3:3" ht="15.6" x14ac:dyDescent="0.3">
      <c r="C63110" s="227"/>
    </row>
    <row r="63111" spans="3:3" ht="15.6" x14ac:dyDescent="0.3">
      <c r="C63111" s="227"/>
    </row>
    <row r="63112" spans="3:3" ht="15.6" x14ac:dyDescent="0.3">
      <c r="C63112" s="227"/>
    </row>
    <row r="63113" spans="3:3" ht="15.6" x14ac:dyDescent="0.3">
      <c r="C63113" s="227"/>
    </row>
    <row r="63114" spans="3:3" ht="15.6" x14ac:dyDescent="0.3">
      <c r="C63114" s="227"/>
    </row>
    <row r="63115" spans="3:3" ht="15.6" x14ac:dyDescent="0.3">
      <c r="C63115" s="227"/>
    </row>
    <row r="63116" spans="3:3" ht="15.6" x14ac:dyDescent="0.3">
      <c r="C63116" s="227"/>
    </row>
    <row r="63117" spans="3:3" ht="15.6" x14ac:dyDescent="0.3">
      <c r="C63117" s="227"/>
    </row>
    <row r="63118" spans="3:3" ht="15.6" x14ac:dyDescent="0.3">
      <c r="C63118" s="227"/>
    </row>
    <row r="63119" spans="3:3" ht="15.6" x14ac:dyDescent="0.3">
      <c r="C63119" s="227"/>
    </row>
    <row r="63120" spans="3:3" ht="15.6" x14ac:dyDescent="0.3">
      <c r="C63120" s="227"/>
    </row>
    <row r="63121" spans="3:3" ht="15.6" x14ac:dyDescent="0.3">
      <c r="C63121" s="227"/>
    </row>
    <row r="63122" spans="3:3" ht="15.6" x14ac:dyDescent="0.3">
      <c r="C63122" s="227"/>
    </row>
    <row r="63123" spans="3:3" ht="15.6" x14ac:dyDescent="0.3">
      <c r="C63123" s="227"/>
    </row>
    <row r="63124" spans="3:3" ht="15.6" x14ac:dyDescent="0.3">
      <c r="C63124" s="227"/>
    </row>
    <row r="63125" spans="3:3" ht="15.6" x14ac:dyDescent="0.3">
      <c r="C63125" s="227"/>
    </row>
    <row r="63126" spans="3:3" ht="15.6" x14ac:dyDescent="0.3">
      <c r="C63126" s="227"/>
    </row>
    <row r="63127" spans="3:3" ht="15.6" x14ac:dyDescent="0.3">
      <c r="C63127" s="227"/>
    </row>
    <row r="63128" spans="3:3" ht="15.6" x14ac:dyDescent="0.3">
      <c r="C63128" s="227"/>
    </row>
    <row r="63129" spans="3:3" ht="15.6" x14ac:dyDescent="0.3">
      <c r="C63129" s="227"/>
    </row>
    <row r="63130" spans="3:3" ht="15.6" x14ac:dyDescent="0.3">
      <c r="C63130" s="227"/>
    </row>
    <row r="63131" spans="3:3" ht="15.6" x14ac:dyDescent="0.3">
      <c r="C63131" s="227"/>
    </row>
    <row r="63132" spans="3:3" ht="15.6" x14ac:dyDescent="0.3">
      <c r="C63132" s="227"/>
    </row>
    <row r="63133" spans="3:3" ht="15.6" x14ac:dyDescent="0.3">
      <c r="C63133" s="227"/>
    </row>
    <row r="63134" spans="3:3" ht="15.6" x14ac:dyDescent="0.3">
      <c r="C63134" s="227"/>
    </row>
    <row r="63135" spans="3:3" ht="15.6" x14ac:dyDescent="0.3">
      <c r="C63135" s="227"/>
    </row>
    <row r="63136" spans="3:3" ht="15.6" x14ac:dyDescent="0.3">
      <c r="C63136" s="227"/>
    </row>
    <row r="63137" spans="3:3" ht="15.6" x14ac:dyDescent="0.3">
      <c r="C63137" s="227"/>
    </row>
    <row r="63138" spans="3:3" ht="15.6" x14ac:dyDescent="0.3">
      <c r="C63138" s="227"/>
    </row>
    <row r="63139" spans="3:3" ht="15.6" x14ac:dyDescent="0.3">
      <c r="C63139" s="227"/>
    </row>
    <row r="63140" spans="3:3" ht="15.6" x14ac:dyDescent="0.3">
      <c r="C63140" s="227"/>
    </row>
    <row r="63141" spans="3:3" ht="15.6" x14ac:dyDescent="0.3">
      <c r="C63141" s="227"/>
    </row>
    <row r="63142" spans="3:3" ht="15.6" x14ac:dyDescent="0.3">
      <c r="C63142" s="227"/>
    </row>
    <row r="63143" spans="3:3" ht="15.6" x14ac:dyDescent="0.3">
      <c r="C63143" s="227"/>
    </row>
    <row r="63144" spans="3:3" ht="15.6" x14ac:dyDescent="0.3">
      <c r="C63144" s="227"/>
    </row>
    <row r="63145" spans="3:3" ht="15.6" x14ac:dyDescent="0.3">
      <c r="C63145" s="227"/>
    </row>
    <row r="63146" spans="3:3" ht="15.6" x14ac:dyDescent="0.3">
      <c r="C63146" s="227"/>
    </row>
    <row r="63147" spans="3:3" ht="15.6" x14ac:dyDescent="0.3">
      <c r="C63147" s="227"/>
    </row>
    <row r="63148" spans="3:3" ht="15.6" x14ac:dyDescent="0.3">
      <c r="C63148" s="227"/>
    </row>
    <row r="63149" spans="3:3" ht="15.6" x14ac:dyDescent="0.3">
      <c r="C63149" s="227"/>
    </row>
    <row r="63150" spans="3:3" ht="15.6" x14ac:dyDescent="0.3">
      <c r="C63150" s="227"/>
    </row>
    <row r="63151" spans="3:3" ht="15.6" x14ac:dyDescent="0.3">
      <c r="C63151" s="227"/>
    </row>
    <row r="63152" spans="3:3" ht="15.6" x14ac:dyDescent="0.3">
      <c r="C63152" s="227"/>
    </row>
    <row r="63153" spans="3:3" ht="15.6" x14ac:dyDescent="0.3">
      <c r="C63153" s="227"/>
    </row>
    <row r="63154" spans="3:3" ht="15.6" x14ac:dyDescent="0.3">
      <c r="C63154" s="227"/>
    </row>
    <row r="63155" spans="3:3" ht="15.6" x14ac:dyDescent="0.3">
      <c r="C63155" s="227"/>
    </row>
    <row r="63156" spans="3:3" ht="15.6" x14ac:dyDescent="0.3">
      <c r="C63156" s="227"/>
    </row>
    <row r="63157" spans="3:3" ht="15.6" x14ac:dyDescent="0.3">
      <c r="C63157" s="227"/>
    </row>
    <row r="63158" spans="3:3" ht="15.6" x14ac:dyDescent="0.3">
      <c r="C63158" s="227"/>
    </row>
    <row r="63159" spans="3:3" ht="15.6" x14ac:dyDescent="0.3">
      <c r="C63159" s="227"/>
    </row>
    <row r="63160" spans="3:3" ht="15.6" x14ac:dyDescent="0.3">
      <c r="C63160" s="227"/>
    </row>
    <row r="63161" spans="3:3" ht="15.6" x14ac:dyDescent="0.3">
      <c r="C63161" s="227"/>
    </row>
    <row r="63162" spans="3:3" ht="15.6" x14ac:dyDescent="0.3">
      <c r="C63162" s="227"/>
    </row>
    <row r="63163" spans="3:3" ht="15.6" x14ac:dyDescent="0.3">
      <c r="C63163" s="227"/>
    </row>
    <row r="63164" spans="3:3" ht="15.6" x14ac:dyDescent="0.3">
      <c r="C63164" s="227"/>
    </row>
    <row r="63165" spans="3:3" ht="15.6" x14ac:dyDescent="0.3">
      <c r="C63165" s="227"/>
    </row>
    <row r="63166" spans="3:3" ht="15.6" x14ac:dyDescent="0.3">
      <c r="C63166" s="227"/>
    </row>
    <row r="63167" spans="3:3" ht="15.6" x14ac:dyDescent="0.3">
      <c r="C63167" s="227"/>
    </row>
    <row r="63168" spans="3:3" ht="15.6" x14ac:dyDescent="0.3">
      <c r="C63168" s="227"/>
    </row>
    <row r="63169" spans="3:3" ht="15.6" x14ac:dyDescent="0.3">
      <c r="C63169" s="227"/>
    </row>
    <row r="63170" spans="3:3" ht="15.6" x14ac:dyDescent="0.3">
      <c r="C63170" s="227"/>
    </row>
    <row r="63171" spans="3:3" ht="15.6" x14ac:dyDescent="0.3">
      <c r="C63171" s="227"/>
    </row>
    <row r="63172" spans="3:3" ht="15.6" x14ac:dyDescent="0.3">
      <c r="C63172" s="227"/>
    </row>
    <row r="63173" spans="3:3" ht="15.6" x14ac:dyDescent="0.3">
      <c r="C63173" s="227"/>
    </row>
    <row r="63174" spans="3:3" ht="15.6" x14ac:dyDescent="0.3">
      <c r="C63174" s="227"/>
    </row>
    <row r="63175" spans="3:3" ht="15.6" x14ac:dyDescent="0.3">
      <c r="C63175" s="227"/>
    </row>
    <row r="63176" spans="3:3" ht="15.6" x14ac:dyDescent="0.3">
      <c r="C63176" s="227"/>
    </row>
    <row r="63177" spans="3:3" ht="15.6" x14ac:dyDescent="0.3">
      <c r="C63177" s="227"/>
    </row>
    <row r="63178" spans="3:3" ht="15.6" x14ac:dyDescent="0.3">
      <c r="C63178" s="227"/>
    </row>
    <row r="63179" spans="3:3" ht="15.6" x14ac:dyDescent="0.3">
      <c r="C63179" s="227"/>
    </row>
    <row r="63180" spans="3:3" ht="15.6" x14ac:dyDescent="0.3">
      <c r="C63180" s="227"/>
    </row>
    <row r="63181" spans="3:3" ht="15.6" x14ac:dyDescent="0.3">
      <c r="C63181" s="227"/>
    </row>
    <row r="63182" spans="3:3" ht="15.6" x14ac:dyDescent="0.3">
      <c r="C63182" s="227"/>
    </row>
    <row r="63183" spans="3:3" ht="15.6" x14ac:dyDescent="0.3">
      <c r="C63183" s="227"/>
    </row>
    <row r="63184" spans="3:3" ht="15.6" x14ac:dyDescent="0.3">
      <c r="C63184" s="227"/>
    </row>
    <row r="63185" spans="3:3" ht="15.6" x14ac:dyDescent="0.3">
      <c r="C63185" s="227"/>
    </row>
    <row r="63186" spans="3:3" ht="15.6" x14ac:dyDescent="0.3">
      <c r="C63186" s="227"/>
    </row>
    <row r="63187" spans="3:3" ht="15.6" x14ac:dyDescent="0.3">
      <c r="C63187" s="227"/>
    </row>
    <row r="63188" spans="3:3" ht="15.6" x14ac:dyDescent="0.3">
      <c r="C63188" s="227"/>
    </row>
    <row r="63189" spans="3:3" ht="15.6" x14ac:dyDescent="0.3">
      <c r="C63189" s="227"/>
    </row>
    <row r="63190" spans="3:3" ht="15.6" x14ac:dyDescent="0.3">
      <c r="C63190" s="227"/>
    </row>
    <row r="63191" spans="3:3" ht="15.6" x14ac:dyDescent="0.3">
      <c r="C63191" s="227"/>
    </row>
    <row r="63192" spans="3:3" ht="15.6" x14ac:dyDescent="0.3">
      <c r="C63192" s="227"/>
    </row>
    <row r="63193" spans="3:3" ht="15.6" x14ac:dyDescent="0.3">
      <c r="C63193" s="227"/>
    </row>
    <row r="63194" spans="3:3" ht="15.6" x14ac:dyDescent="0.3">
      <c r="C63194" s="227"/>
    </row>
    <row r="63195" spans="3:3" ht="15.6" x14ac:dyDescent="0.3">
      <c r="C63195" s="227"/>
    </row>
    <row r="63196" spans="3:3" ht="15.6" x14ac:dyDescent="0.3">
      <c r="C63196" s="227"/>
    </row>
    <row r="63197" spans="3:3" ht="15.6" x14ac:dyDescent="0.3">
      <c r="C63197" s="227"/>
    </row>
    <row r="63198" spans="3:3" ht="15.6" x14ac:dyDescent="0.3">
      <c r="C63198" s="227"/>
    </row>
    <row r="63199" spans="3:3" ht="15.6" x14ac:dyDescent="0.3">
      <c r="C63199" s="227"/>
    </row>
    <row r="63200" spans="3:3" ht="15.6" x14ac:dyDescent="0.3">
      <c r="C63200" s="227"/>
    </row>
    <row r="63201" spans="3:3" ht="15.6" x14ac:dyDescent="0.3">
      <c r="C63201" s="227"/>
    </row>
    <row r="63202" spans="3:3" ht="15.6" x14ac:dyDescent="0.3">
      <c r="C63202" s="227"/>
    </row>
    <row r="63203" spans="3:3" ht="15.6" x14ac:dyDescent="0.3">
      <c r="C63203" s="227"/>
    </row>
    <row r="63204" spans="3:3" ht="15.6" x14ac:dyDescent="0.3">
      <c r="C63204" s="227"/>
    </row>
    <row r="63205" spans="3:3" ht="15.6" x14ac:dyDescent="0.3">
      <c r="C63205" s="227"/>
    </row>
    <row r="63206" spans="3:3" ht="15.6" x14ac:dyDescent="0.3">
      <c r="C63206" s="227"/>
    </row>
    <row r="63207" spans="3:3" ht="15.6" x14ac:dyDescent="0.3">
      <c r="C63207" s="227"/>
    </row>
    <row r="63208" spans="3:3" ht="15.6" x14ac:dyDescent="0.3">
      <c r="C63208" s="227"/>
    </row>
    <row r="63209" spans="3:3" ht="15.6" x14ac:dyDescent="0.3">
      <c r="C63209" s="227"/>
    </row>
    <row r="63210" spans="3:3" ht="15.6" x14ac:dyDescent="0.3">
      <c r="C63210" s="227"/>
    </row>
    <row r="63211" spans="3:3" ht="15.6" x14ac:dyDescent="0.3">
      <c r="C63211" s="227"/>
    </row>
    <row r="63212" spans="3:3" ht="15.6" x14ac:dyDescent="0.3">
      <c r="C63212" s="227"/>
    </row>
    <row r="63213" spans="3:3" ht="15.6" x14ac:dyDescent="0.3">
      <c r="C63213" s="227"/>
    </row>
    <row r="63214" spans="3:3" ht="15.6" x14ac:dyDescent="0.3">
      <c r="C63214" s="227"/>
    </row>
    <row r="63215" spans="3:3" ht="15.6" x14ac:dyDescent="0.3">
      <c r="C63215" s="227"/>
    </row>
    <row r="63216" spans="3:3" ht="15.6" x14ac:dyDescent="0.3">
      <c r="C63216" s="227"/>
    </row>
    <row r="63217" spans="3:3" ht="15.6" x14ac:dyDescent="0.3">
      <c r="C63217" s="227"/>
    </row>
    <row r="63218" spans="3:3" ht="15.6" x14ac:dyDescent="0.3">
      <c r="C63218" s="227"/>
    </row>
    <row r="63219" spans="3:3" ht="15.6" x14ac:dyDescent="0.3">
      <c r="C63219" s="227"/>
    </row>
    <row r="63220" spans="3:3" ht="15.6" x14ac:dyDescent="0.3">
      <c r="C63220" s="227"/>
    </row>
    <row r="63221" spans="3:3" ht="15.6" x14ac:dyDescent="0.3">
      <c r="C63221" s="227"/>
    </row>
    <row r="63222" spans="3:3" ht="15.6" x14ac:dyDescent="0.3">
      <c r="C63222" s="227"/>
    </row>
    <row r="63223" spans="3:3" ht="15.6" x14ac:dyDescent="0.3">
      <c r="C63223" s="227"/>
    </row>
    <row r="63224" spans="3:3" ht="15.6" x14ac:dyDescent="0.3">
      <c r="C63224" s="227"/>
    </row>
    <row r="63225" spans="3:3" ht="15.6" x14ac:dyDescent="0.3">
      <c r="C63225" s="227"/>
    </row>
    <row r="63226" spans="3:3" ht="15.6" x14ac:dyDescent="0.3">
      <c r="C63226" s="227"/>
    </row>
    <row r="63227" spans="3:3" ht="15.6" x14ac:dyDescent="0.3">
      <c r="C63227" s="227"/>
    </row>
    <row r="63228" spans="3:3" ht="15.6" x14ac:dyDescent="0.3">
      <c r="C63228" s="227"/>
    </row>
    <row r="63229" spans="3:3" ht="15.6" x14ac:dyDescent="0.3">
      <c r="C63229" s="227"/>
    </row>
    <row r="63230" spans="3:3" ht="15.6" x14ac:dyDescent="0.3">
      <c r="C63230" s="227"/>
    </row>
    <row r="63231" spans="3:3" ht="15.6" x14ac:dyDescent="0.3">
      <c r="C63231" s="227"/>
    </row>
    <row r="63232" spans="3:3" ht="15.6" x14ac:dyDescent="0.3">
      <c r="C63232" s="227"/>
    </row>
    <row r="63233" spans="3:3" ht="15.6" x14ac:dyDescent="0.3">
      <c r="C63233" s="227"/>
    </row>
    <row r="63234" spans="3:3" ht="15.6" x14ac:dyDescent="0.3">
      <c r="C63234" s="227"/>
    </row>
    <row r="63235" spans="3:3" ht="15.6" x14ac:dyDescent="0.3">
      <c r="C63235" s="227"/>
    </row>
    <row r="63236" spans="3:3" ht="15.6" x14ac:dyDescent="0.3">
      <c r="C63236" s="227"/>
    </row>
    <row r="63237" spans="3:3" ht="15.6" x14ac:dyDescent="0.3">
      <c r="C63237" s="227"/>
    </row>
    <row r="63238" spans="3:3" ht="15.6" x14ac:dyDescent="0.3">
      <c r="C63238" s="227"/>
    </row>
    <row r="63239" spans="3:3" ht="15.6" x14ac:dyDescent="0.3">
      <c r="C63239" s="227"/>
    </row>
    <row r="63240" spans="3:3" ht="15.6" x14ac:dyDescent="0.3">
      <c r="C63240" s="227"/>
    </row>
    <row r="63241" spans="3:3" ht="15.6" x14ac:dyDescent="0.3">
      <c r="C63241" s="227"/>
    </row>
    <row r="63242" spans="3:3" ht="15.6" x14ac:dyDescent="0.3">
      <c r="C63242" s="227"/>
    </row>
    <row r="63243" spans="3:3" ht="15.6" x14ac:dyDescent="0.3">
      <c r="C63243" s="227"/>
    </row>
    <row r="63244" spans="3:3" ht="15.6" x14ac:dyDescent="0.3">
      <c r="C63244" s="227"/>
    </row>
    <row r="63245" spans="3:3" ht="15.6" x14ac:dyDescent="0.3">
      <c r="C63245" s="227"/>
    </row>
    <row r="63246" spans="3:3" ht="15.6" x14ac:dyDescent="0.3">
      <c r="C63246" s="227"/>
    </row>
    <row r="63247" spans="3:3" ht="15.6" x14ac:dyDescent="0.3">
      <c r="C63247" s="227"/>
    </row>
    <row r="63248" spans="3:3" ht="15.6" x14ac:dyDescent="0.3">
      <c r="C63248" s="227"/>
    </row>
    <row r="63249" spans="3:3" ht="15.6" x14ac:dyDescent="0.3">
      <c r="C63249" s="227"/>
    </row>
    <row r="63250" spans="3:3" ht="15.6" x14ac:dyDescent="0.3">
      <c r="C63250" s="227"/>
    </row>
    <row r="63251" spans="3:3" ht="15.6" x14ac:dyDescent="0.3">
      <c r="C63251" s="227"/>
    </row>
    <row r="63252" spans="3:3" ht="15.6" x14ac:dyDescent="0.3">
      <c r="C63252" s="227"/>
    </row>
    <row r="63253" spans="3:3" ht="15.6" x14ac:dyDescent="0.3">
      <c r="C63253" s="227"/>
    </row>
    <row r="63254" spans="3:3" ht="15.6" x14ac:dyDescent="0.3">
      <c r="C63254" s="227"/>
    </row>
    <row r="63255" spans="3:3" ht="15.6" x14ac:dyDescent="0.3">
      <c r="C63255" s="227"/>
    </row>
    <row r="63256" spans="3:3" ht="15.6" x14ac:dyDescent="0.3">
      <c r="C63256" s="227"/>
    </row>
    <row r="63257" spans="3:3" ht="15.6" x14ac:dyDescent="0.3">
      <c r="C63257" s="227"/>
    </row>
    <row r="63258" spans="3:3" ht="15.6" x14ac:dyDescent="0.3">
      <c r="C63258" s="227"/>
    </row>
    <row r="63259" spans="3:3" ht="15.6" x14ac:dyDescent="0.3">
      <c r="C63259" s="227"/>
    </row>
    <row r="63260" spans="3:3" ht="15.6" x14ac:dyDescent="0.3">
      <c r="C63260" s="227"/>
    </row>
    <row r="63261" spans="3:3" ht="15.6" x14ac:dyDescent="0.3">
      <c r="C63261" s="227"/>
    </row>
    <row r="63262" spans="3:3" ht="15.6" x14ac:dyDescent="0.3">
      <c r="C63262" s="227"/>
    </row>
    <row r="63263" spans="3:3" ht="15.6" x14ac:dyDescent="0.3">
      <c r="C63263" s="227"/>
    </row>
    <row r="63264" spans="3:3" ht="15.6" x14ac:dyDescent="0.3">
      <c r="C63264" s="227"/>
    </row>
    <row r="63265" spans="3:3" ht="15.6" x14ac:dyDescent="0.3">
      <c r="C63265" s="227"/>
    </row>
    <row r="63266" spans="3:3" ht="15.6" x14ac:dyDescent="0.3">
      <c r="C63266" s="227"/>
    </row>
    <row r="63267" spans="3:3" ht="15.6" x14ac:dyDescent="0.3">
      <c r="C63267" s="227"/>
    </row>
    <row r="63268" spans="3:3" ht="15.6" x14ac:dyDescent="0.3">
      <c r="C63268" s="227"/>
    </row>
    <row r="63269" spans="3:3" ht="15.6" x14ac:dyDescent="0.3">
      <c r="C63269" s="227"/>
    </row>
    <row r="63270" spans="3:3" ht="15.6" x14ac:dyDescent="0.3">
      <c r="C63270" s="227"/>
    </row>
    <row r="63271" spans="3:3" ht="15.6" x14ac:dyDescent="0.3">
      <c r="C63271" s="227"/>
    </row>
    <row r="63272" spans="3:3" ht="15.6" x14ac:dyDescent="0.3">
      <c r="C63272" s="227"/>
    </row>
    <row r="63273" spans="3:3" ht="15.6" x14ac:dyDescent="0.3">
      <c r="C63273" s="227"/>
    </row>
    <row r="63274" spans="3:3" ht="15.6" x14ac:dyDescent="0.3">
      <c r="C63274" s="227"/>
    </row>
    <row r="63275" spans="3:3" ht="15.6" x14ac:dyDescent="0.3">
      <c r="C63275" s="227"/>
    </row>
    <row r="63276" spans="3:3" ht="15.6" x14ac:dyDescent="0.3">
      <c r="C63276" s="227"/>
    </row>
    <row r="63277" spans="3:3" ht="15.6" x14ac:dyDescent="0.3">
      <c r="C63277" s="227"/>
    </row>
    <row r="63278" spans="3:3" ht="15.6" x14ac:dyDescent="0.3">
      <c r="C63278" s="227"/>
    </row>
    <row r="63279" spans="3:3" ht="15.6" x14ac:dyDescent="0.3">
      <c r="C63279" s="227"/>
    </row>
    <row r="63280" spans="3:3" ht="15.6" x14ac:dyDescent="0.3">
      <c r="C63280" s="227"/>
    </row>
    <row r="63281" spans="3:3" ht="15.6" x14ac:dyDescent="0.3">
      <c r="C63281" s="227"/>
    </row>
    <row r="63282" spans="3:3" ht="15.6" x14ac:dyDescent="0.3">
      <c r="C63282" s="227"/>
    </row>
    <row r="63283" spans="3:3" ht="15.6" x14ac:dyDescent="0.3">
      <c r="C63283" s="227"/>
    </row>
    <row r="63284" spans="3:3" ht="15.6" x14ac:dyDescent="0.3">
      <c r="C63284" s="227"/>
    </row>
    <row r="63285" spans="3:3" ht="15.6" x14ac:dyDescent="0.3">
      <c r="C63285" s="227"/>
    </row>
    <row r="63286" spans="3:3" ht="15.6" x14ac:dyDescent="0.3">
      <c r="C63286" s="227"/>
    </row>
    <row r="63287" spans="3:3" ht="15.6" x14ac:dyDescent="0.3">
      <c r="C63287" s="227"/>
    </row>
    <row r="63288" spans="3:3" ht="15.6" x14ac:dyDescent="0.3">
      <c r="C63288" s="227"/>
    </row>
    <row r="63289" spans="3:3" ht="15.6" x14ac:dyDescent="0.3">
      <c r="C63289" s="227"/>
    </row>
    <row r="63290" spans="3:3" ht="15.6" x14ac:dyDescent="0.3">
      <c r="C63290" s="227"/>
    </row>
    <row r="63291" spans="3:3" ht="15.6" x14ac:dyDescent="0.3">
      <c r="C63291" s="227"/>
    </row>
    <row r="63292" spans="3:3" ht="15.6" x14ac:dyDescent="0.3">
      <c r="C63292" s="227"/>
    </row>
    <row r="63293" spans="3:3" ht="15.6" x14ac:dyDescent="0.3">
      <c r="C63293" s="227"/>
    </row>
    <row r="63294" spans="3:3" ht="15.6" x14ac:dyDescent="0.3">
      <c r="C63294" s="227"/>
    </row>
    <row r="63295" spans="3:3" ht="15.6" x14ac:dyDescent="0.3">
      <c r="C63295" s="227"/>
    </row>
    <row r="63296" spans="3:3" ht="15.6" x14ac:dyDescent="0.3">
      <c r="C63296" s="227"/>
    </row>
    <row r="63297" spans="3:3" ht="15.6" x14ac:dyDescent="0.3">
      <c r="C63297" s="227"/>
    </row>
    <row r="63298" spans="3:3" ht="15.6" x14ac:dyDescent="0.3">
      <c r="C63298" s="227"/>
    </row>
    <row r="63299" spans="3:3" ht="15.6" x14ac:dyDescent="0.3">
      <c r="C63299" s="227"/>
    </row>
    <row r="63300" spans="3:3" ht="15.6" x14ac:dyDescent="0.3">
      <c r="C63300" s="227"/>
    </row>
    <row r="63301" spans="3:3" ht="15.6" x14ac:dyDescent="0.3">
      <c r="C63301" s="227"/>
    </row>
    <row r="63302" spans="3:3" ht="15.6" x14ac:dyDescent="0.3">
      <c r="C63302" s="227"/>
    </row>
    <row r="63303" spans="3:3" ht="15.6" x14ac:dyDescent="0.3">
      <c r="C63303" s="227"/>
    </row>
    <row r="63304" spans="3:3" ht="15.6" x14ac:dyDescent="0.3">
      <c r="C63304" s="227"/>
    </row>
    <row r="63305" spans="3:3" ht="15.6" x14ac:dyDescent="0.3">
      <c r="C63305" s="227"/>
    </row>
    <row r="63306" spans="3:3" ht="15.6" x14ac:dyDescent="0.3">
      <c r="C63306" s="227"/>
    </row>
    <row r="63307" spans="3:3" ht="15.6" x14ac:dyDescent="0.3">
      <c r="C63307" s="227"/>
    </row>
    <row r="63308" spans="3:3" ht="15.6" x14ac:dyDescent="0.3">
      <c r="C63308" s="227"/>
    </row>
    <row r="63309" spans="3:3" ht="15.6" x14ac:dyDescent="0.3">
      <c r="C63309" s="227"/>
    </row>
    <row r="63310" spans="3:3" ht="15.6" x14ac:dyDescent="0.3">
      <c r="C63310" s="227"/>
    </row>
    <row r="63311" spans="3:3" ht="15.6" x14ac:dyDescent="0.3">
      <c r="C63311" s="227"/>
    </row>
    <row r="63312" spans="3:3" ht="15.6" x14ac:dyDescent="0.3">
      <c r="C63312" s="227"/>
    </row>
    <row r="63313" spans="3:3" ht="15.6" x14ac:dyDescent="0.3">
      <c r="C63313" s="227"/>
    </row>
    <row r="63314" spans="3:3" ht="15.6" x14ac:dyDescent="0.3">
      <c r="C63314" s="227"/>
    </row>
    <row r="63315" spans="3:3" ht="15.6" x14ac:dyDescent="0.3">
      <c r="C63315" s="227"/>
    </row>
    <row r="63316" spans="3:3" ht="15.6" x14ac:dyDescent="0.3">
      <c r="C63316" s="227"/>
    </row>
    <row r="63317" spans="3:3" ht="15.6" x14ac:dyDescent="0.3">
      <c r="C63317" s="227"/>
    </row>
    <row r="63318" spans="3:3" ht="15.6" x14ac:dyDescent="0.3">
      <c r="C63318" s="227"/>
    </row>
    <row r="63319" spans="3:3" ht="15.6" x14ac:dyDescent="0.3">
      <c r="C63319" s="227"/>
    </row>
    <row r="63320" spans="3:3" ht="15.6" x14ac:dyDescent="0.3">
      <c r="C63320" s="227"/>
    </row>
    <row r="63321" spans="3:3" ht="15.6" x14ac:dyDescent="0.3">
      <c r="C63321" s="227"/>
    </row>
    <row r="63322" spans="3:3" ht="15.6" x14ac:dyDescent="0.3">
      <c r="C63322" s="227"/>
    </row>
    <row r="63323" spans="3:3" ht="15.6" x14ac:dyDescent="0.3">
      <c r="C63323" s="227"/>
    </row>
    <row r="63324" spans="3:3" ht="15.6" x14ac:dyDescent="0.3">
      <c r="C63324" s="227"/>
    </row>
    <row r="63325" spans="3:3" ht="15.6" x14ac:dyDescent="0.3">
      <c r="C63325" s="227"/>
    </row>
    <row r="63326" spans="3:3" ht="15.6" x14ac:dyDescent="0.3">
      <c r="C63326" s="227"/>
    </row>
    <row r="63327" spans="3:3" ht="15.6" x14ac:dyDescent="0.3">
      <c r="C63327" s="227"/>
    </row>
    <row r="63328" spans="3:3" ht="15.6" x14ac:dyDescent="0.3">
      <c r="C63328" s="227"/>
    </row>
    <row r="63329" spans="3:3" ht="15.6" x14ac:dyDescent="0.3">
      <c r="C63329" s="227"/>
    </row>
    <row r="63330" spans="3:3" ht="15.6" x14ac:dyDescent="0.3">
      <c r="C63330" s="227"/>
    </row>
    <row r="63331" spans="3:3" ht="15.6" x14ac:dyDescent="0.3">
      <c r="C63331" s="227"/>
    </row>
    <row r="63332" spans="3:3" ht="15.6" x14ac:dyDescent="0.3">
      <c r="C63332" s="227"/>
    </row>
    <row r="63333" spans="3:3" ht="15.6" x14ac:dyDescent="0.3">
      <c r="C63333" s="227"/>
    </row>
    <row r="63334" spans="3:3" ht="15.6" x14ac:dyDescent="0.3">
      <c r="C63334" s="227"/>
    </row>
    <row r="63335" spans="3:3" ht="15.6" x14ac:dyDescent="0.3">
      <c r="C63335" s="227"/>
    </row>
    <row r="63336" spans="3:3" ht="15.6" x14ac:dyDescent="0.3">
      <c r="C63336" s="227"/>
    </row>
    <row r="63337" spans="3:3" ht="15.6" x14ac:dyDescent="0.3">
      <c r="C63337" s="227"/>
    </row>
    <row r="63338" spans="3:3" ht="15.6" x14ac:dyDescent="0.3">
      <c r="C63338" s="227"/>
    </row>
    <row r="63339" spans="3:3" ht="15.6" x14ac:dyDescent="0.3">
      <c r="C63339" s="227"/>
    </row>
    <row r="63340" spans="3:3" ht="15.6" x14ac:dyDescent="0.3">
      <c r="C63340" s="227"/>
    </row>
    <row r="63341" spans="3:3" ht="15.6" x14ac:dyDescent="0.3">
      <c r="C63341" s="227"/>
    </row>
    <row r="63342" spans="3:3" ht="15.6" x14ac:dyDescent="0.3">
      <c r="C63342" s="227"/>
    </row>
    <row r="63343" spans="3:3" ht="15.6" x14ac:dyDescent="0.3">
      <c r="C63343" s="227"/>
    </row>
    <row r="63344" spans="3:3" ht="15.6" x14ac:dyDescent="0.3">
      <c r="C63344" s="227"/>
    </row>
    <row r="63345" spans="3:3" ht="15.6" x14ac:dyDescent="0.3">
      <c r="C63345" s="227"/>
    </row>
    <row r="63346" spans="3:3" ht="15.6" x14ac:dyDescent="0.3">
      <c r="C63346" s="227"/>
    </row>
    <row r="63347" spans="3:3" ht="15.6" x14ac:dyDescent="0.3">
      <c r="C63347" s="227"/>
    </row>
    <row r="63348" spans="3:3" ht="15.6" x14ac:dyDescent="0.3">
      <c r="C63348" s="227"/>
    </row>
    <row r="63349" spans="3:3" ht="15.6" x14ac:dyDescent="0.3">
      <c r="C63349" s="227"/>
    </row>
    <row r="63350" spans="3:3" ht="15.6" x14ac:dyDescent="0.3">
      <c r="C63350" s="227"/>
    </row>
    <row r="63351" spans="3:3" ht="15.6" x14ac:dyDescent="0.3">
      <c r="C63351" s="227"/>
    </row>
    <row r="63352" spans="3:3" ht="15.6" x14ac:dyDescent="0.3">
      <c r="C63352" s="227"/>
    </row>
    <row r="63353" spans="3:3" ht="15.6" x14ac:dyDescent="0.3">
      <c r="C63353" s="227"/>
    </row>
    <row r="63354" spans="3:3" ht="15.6" x14ac:dyDescent="0.3">
      <c r="C63354" s="227"/>
    </row>
    <row r="63355" spans="3:3" ht="15.6" x14ac:dyDescent="0.3">
      <c r="C63355" s="227"/>
    </row>
    <row r="63356" spans="3:3" ht="15.6" x14ac:dyDescent="0.3">
      <c r="C63356" s="227"/>
    </row>
    <row r="63357" spans="3:3" ht="15.6" x14ac:dyDescent="0.3">
      <c r="C63357" s="227"/>
    </row>
    <row r="63358" spans="3:3" ht="15.6" x14ac:dyDescent="0.3">
      <c r="C63358" s="227"/>
    </row>
    <row r="63359" spans="3:3" ht="15.6" x14ac:dyDescent="0.3">
      <c r="C63359" s="227"/>
    </row>
    <row r="63360" spans="3:3" ht="15.6" x14ac:dyDescent="0.3">
      <c r="C63360" s="227"/>
    </row>
    <row r="63361" spans="3:3" ht="15.6" x14ac:dyDescent="0.3">
      <c r="C63361" s="227"/>
    </row>
    <row r="63362" spans="3:3" ht="15.6" x14ac:dyDescent="0.3">
      <c r="C63362" s="227"/>
    </row>
    <row r="63363" spans="3:3" ht="15.6" x14ac:dyDescent="0.3">
      <c r="C63363" s="227"/>
    </row>
    <row r="63364" spans="3:3" ht="15.6" x14ac:dyDescent="0.3">
      <c r="C63364" s="227"/>
    </row>
    <row r="63365" spans="3:3" ht="15.6" x14ac:dyDescent="0.3">
      <c r="C63365" s="227"/>
    </row>
    <row r="63366" spans="3:3" ht="15.6" x14ac:dyDescent="0.3">
      <c r="C63366" s="227"/>
    </row>
    <row r="63367" spans="3:3" ht="15.6" x14ac:dyDescent="0.3">
      <c r="C63367" s="227"/>
    </row>
    <row r="63368" spans="3:3" ht="15.6" x14ac:dyDescent="0.3">
      <c r="C63368" s="227"/>
    </row>
    <row r="63369" spans="3:3" ht="15.6" x14ac:dyDescent="0.3">
      <c r="C63369" s="227"/>
    </row>
    <row r="63370" spans="3:3" ht="15.6" x14ac:dyDescent="0.3">
      <c r="C63370" s="227"/>
    </row>
    <row r="63371" spans="3:3" ht="15.6" x14ac:dyDescent="0.3">
      <c r="C63371" s="227"/>
    </row>
    <row r="63372" spans="3:3" ht="15.6" x14ac:dyDescent="0.3">
      <c r="C63372" s="227"/>
    </row>
    <row r="63373" spans="3:3" ht="15.6" x14ac:dyDescent="0.3">
      <c r="C63373" s="227"/>
    </row>
    <row r="63374" spans="3:3" ht="15.6" x14ac:dyDescent="0.3">
      <c r="C63374" s="227"/>
    </row>
    <row r="63375" spans="3:3" ht="15.6" x14ac:dyDescent="0.3">
      <c r="C63375" s="227"/>
    </row>
    <row r="63376" spans="3:3" ht="15.6" x14ac:dyDescent="0.3">
      <c r="C63376" s="227"/>
    </row>
    <row r="63377" spans="3:3" ht="15.6" x14ac:dyDescent="0.3">
      <c r="C63377" s="227"/>
    </row>
    <row r="63378" spans="3:3" ht="15.6" x14ac:dyDescent="0.3">
      <c r="C63378" s="227"/>
    </row>
    <row r="63379" spans="3:3" ht="15.6" x14ac:dyDescent="0.3">
      <c r="C63379" s="227"/>
    </row>
    <row r="63380" spans="3:3" ht="15.6" x14ac:dyDescent="0.3">
      <c r="C63380" s="227"/>
    </row>
    <row r="63381" spans="3:3" ht="15.6" x14ac:dyDescent="0.3">
      <c r="C63381" s="227"/>
    </row>
    <row r="63382" spans="3:3" ht="15.6" x14ac:dyDescent="0.3">
      <c r="C63382" s="227"/>
    </row>
    <row r="63383" spans="3:3" ht="15.6" x14ac:dyDescent="0.3">
      <c r="C63383" s="227"/>
    </row>
    <row r="63384" spans="3:3" ht="15.6" x14ac:dyDescent="0.3">
      <c r="C63384" s="227"/>
    </row>
    <row r="63385" spans="3:3" ht="15.6" x14ac:dyDescent="0.3">
      <c r="C63385" s="227"/>
    </row>
    <row r="63386" spans="3:3" ht="15.6" x14ac:dyDescent="0.3">
      <c r="C63386" s="227"/>
    </row>
    <row r="63387" spans="3:3" ht="15.6" x14ac:dyDescent="0.3">
      <c r="C63387" s="227"/>
    </row>
    <row r="63388" spans="3:3" ht="15.6" x14ac:dyDescent="0.3">
      <c r="C63388" s="227"/>
    </row>
    <row r="63389" spans="3:3" ht="15.6" x14ac:dyDescent="0.3">
      <c r="C63389" s="227"/>
    </row>
    <row r="63390" spans="3:3" ht="15.6" x14ac:dyDescent="0.3">
      <c r="C63390" s="227"/>
    </row>
    <row r="63391" spans="3:3" ht="15.6" x14ac:dyDescent="0.3">
      <c r="C63391" s="227"/>
    </row>
    <row r="63392" spans="3:3" ht="15.6" x14ac:dyDescent="0.3">
      <c r="C63392" s="227"/>
    </row>
    <row r="63393" spans="3:3" ht="15.6" x14ac:dyDescent="0.3">
      <c r="C63393" s="227"/>
    </row>
    <row r="63394" spans="3:3" ht="15.6" x14ac:dyDescent="0.3">
      <c r="C63394" s="227"/>
    </row>
    <row r="63395" spans="3:3" ht="15.6" x14ac:dyDescent="0.3">
      <c r="C63395" s="227"/>
    </row>
    <row r="63396" spans="3:3" ht="15.6" x14ac:dyDescent="0.3">
      <c r="C63396" s="227"/>
    </row>
    <row r="63397" spans="3:3" ht="15.6" x14ac:dyDescent="0.3">
      <c r="C63397" s="227"/>
    </row>
    <row r="63398" spans="3:3" ht="15.6" x14ac:dyDescent="0.3">
      <c r="C63398" s="227"/>
    </row>
    <row r="63399" spans="3:3" ht="15.6" x14ac:dyDescent="0.3">
      <c r="C63399" s="227"/>
    </row>
    <row r="63400" spans="3:3" ht="15.6" x14ac:dyDescent="0.3">
      <c r="C63400" s="227"/>
    </row>
    <row r="63401" spans="3:3" ht="15.6" x14ac:dyDescent="0.3">
      <c r="C63401" s="227"/>
    </row>
    <row r="63402" spans="3:3" ht="15.6" x14ac:dyDescent="0.3">
      <c r="C63402" s="227"/>
    </row>
    <row r="63403" spans="3:3" ht="15.6" x14ac:dyDescent="0.3">
      <c r="C63403" s="227"/>
    </row>
    <row r="63404" spans="3:3" ht="15.6" x14ac:dyDescent="0.3">
      <c r="C63404" s="227"/>
    </row>
    <row r="63405" spans="3:3" ht="15.6" x14ac:dyDescent="0.3">
      <c r="C63405" s="227"/>
    </row>
    <row r="63406" spans="3:3" ht="15.6" x14ac:dyDescent="0.3">
      <c r="C63406" s="227"/>
    </row>
    <row r="63407" spans="3:3" ht="15.6" x14ac:dyDescent="0.3">
      <c r="C63407" s="227"/>
    </row>
    <row r="63408" spans="3:3" ht="15.6" x14ac:dyDescent="0.3">
      <c r="C63408" s="227"/>
    </row>
    <row r="63409" spans="3:3" ht="15.6" x14ac:dyDescent="0.3">
      <c r="C63409" s="227"/>
    </row>
    <row r="63410" spans="3:3" ht="15.6" x14ac:dyDescent="0.3">
      <c r="C63410" s="227"/>
    </row>
    <row r="63411" spans="3:3" ht="15.6" x14ac:dyDescent="0.3">
      <c r="C63411" s="227"/>
    </row>
    <row r="63412" spans="3:3" ht="15.6" x14ac:dyDescent="0.3">
      <c r="C63412" s="227"/>
    </row>
    <row r="63413" spans="3:3" ht="15.6" x14ac:dyDescent="0.3">
      <c r="C63413" s="227"/>
    </row>
    <row r="63414" spans="3:3" ht="15.6" x14ac:dyDescent="0.3">
      <c r="C63414" s="227"/>
    </row>
    <row r="63415" spans="3:3" ht="15.6" x14ac:dyDescent="0.3">
      <c r="C63415" s="227"/>
    </row>
    <row r="63416" spans="3:3" ht="15.6" x14ac:dyDescent="0.3">
      <c r="C63416" s="227"/>
    </row>
    <row r="63417" spans="3:3" ht="15.6" x14ac:dyDescent="0.3">
      <c r="C63417" s="227"/>
    </row>
    <row r="63418" spans="3:3" ht="15.6" x14ac:dyDescent="0.3">
      <c r="C63418" s="227"/>
    </row>
    <row r="63419" spans="3:3" ht="15.6" x14ac:dyDescent="0.3">
      <c r="C63419" s="227"/>
    </row>
    <row r="63420" spans="3:3" ht="15.6" x14ac:dyDescent="0.3">
      <c r="C63420" s="227"/>
    </row>
    <row r="63421" spans="3:3" ht="15.6" x14ac:dyDescent="0.3">
      <c r="C63421" s="227"/>
    </row>
    <row r="63422" spans="3:3" ht="15.6" x14ac:dyDescent="0.3">
      <c r="C63422" s="227"/>
    </row>
    <row r="63423" spans="3:3" ht="15.6" x14ac:dyDescent="0.3">
      <c r="C63423" s="227"/>
    </row>
    <row r="63424" spans="3:3" ht="15.6" x14ac:dyDescent="0.3">
      <c r="C63424" s="227"/>
    </row>
    <row r="63425" spans="3:3" ht="15.6" x14ac:dyDescent="0.3">
      <c r="C63425" s="227"/>
    </row>
    <row r="63426" spans="3:3" ht="15.6" x14ac:dyDescent="0.3">
      <c r="C63426" s="227"/>
    </row>
    <row r="63427" spans="3:3" ht="15.6" x14ac:dyDescent="0.3">
      <c r="C63427" s="227"/>
    </row>
    <row r="63428" spans="3:3" ht="15.6" x14ac:dyDescent="0.3">
      <c r="C63428" s="227"/>
    </row>
    <row r="63429" spans="3:3" ht="15.6" x14ac:dyDescent="0.3">
      <c r="C63429" s="227"/>
    </row>
    <row r="63430" spans="3:3" ht="15.6" x14ac:dyDescent="0.3">
      <c r="C63430" s="227"/>
    </row>
    <row r="63431" spans="3:3" ht="15.6" x14ac:dyDescent="0.3">
      <c r="C63431" s="227"/>
    </row>
    <row r="63432" spans="3:3" ht="15.6" x14ac:dyDescent="0.3">
      <c r="C63432" s="227"/>
    </row>
    <row r="63433" spans="3:3" ht="15.6" x14ac:dyDescent="0.3">
      <c r="C63433" s="227"/>
    </row>
    <row r="63434" spans="3:3" ht="15.6" x14ac:dyDescent="0.3">
      <c r="C63434" s="227"/>
    </row>
    <row r="63435" spans="3:3" ht="15.6" x14ac:dyDescent="0.3">
      <c r="C63435" s="227"/>
    </row>
    <row r="63436" spans="3:3" ht="15.6" x14ac:dyDescent="0.3">
      <c r="C63436" s="227"/>
    </row>
    <row r="63437" spans="3:3" ht="15.6" x14ac:dyDescent="0.3">
      <c r="C63437" s="227"/>
    </row>
    <row r="63438" spans="3:3" ht="15.6" x14ac:dyDescent="0.3">
      <c r="C63438" s="227"/>
    </row>
    <row r="63439" spans="3:3" ht="15.6" x14ac:dyDescent="0.3">
      <c r="C63439" s="227"/>
    </row>
    <row r="63440" spans="3:3" ht="15.6" x14ac:dyDescent="0.3">
      <c r="C63440" s="227"/>
    </row>
    <row r="63441" spans="3:3" ht="15.6" x14ac:dyDescent="0.3">
      <c r="C63441" s="227"/>
    </row>
    <row r="63442" spans="3:3" ht="15.6" x14ac:dyDescent="0.3">
      <c r="C63442" s="227"/>
    </row>
    <row r="63443" spans="3:3" ht="15.6" x14ac:dyDescent="0.3">
      <c r="C63443" s="227"/>
    </row>
    <row r="63444" spans="3:3" ht="15.6" x14ac:dyDescent="0.3">
      <c r="C63444" s="227"/>
    </row>
    <row r="63445" spans="3:3" ht="15.6" x14ac:dyDescent="0.3">
      <c r="C63445" s="227"/>
    </row>
    <row r="63446" spans="3:3" ht="15.6" x14ac:dyDescent="0.3">
      <c r="C63446" s="227"/>
    </row>
    <row r="63447" spans="3:3" ht="15.6" x14ac:dyDescent="0.3">
      <c r="C63447" s="227"/>
    </row>
    <row r="63448" spans="3:3" ht="15.6" x14ac:dyDescent="0.3">
      <c r="C63448" s="227"/>
    </row>
    <row r="63449" spans="3:3" ht="15.6" x14ac:dyDescent="0.3">
      <c r="C63449" s="227"/>
    </row>
    <row r="63450" spans="3:3" ht="15.6" x14ac:dyDescent="0.3">
      <c r="C63450" s="227"/>
    </row>
    <row r="63451" spans="3:3" ht="15.6" x14ac:dyDescent="0.3">
      <c r="C63451" s="227"/>
    </row>
    <row r="63452" spans="3:3" ht="15.6" x14ac:dyDescent="0.3">
      <c r="C63452" s="227"/>
    </row>
    <row r="63453" spans="3:3" ht="15.6" x14ac:dyDescent="0.3">
      <c r="C63453" s="227"/>
    </row>
    <row r="63454" spans="3:3" ht="15.6" x14ac:dyDescent="0.3">
      <c r="C63454" s="227"/>
    </row>
    <row r="63455" spans="3:3" ht="15.6" x14ac:dyDescent="0.3">
      <c r="C63455" s="227"/>
    </row>
    <row r="63456" spans="3:3" ht="15.6" x14ac:dyDescent="0.3">
      <c r="C63456" s="227"/>
    </row>
    <row r="63457" spans="3:3" ht="15.6" x14ac:dyDescent="0.3">
      <c r="C63457" s="227"/>
    </row>
    <row r="63458" spans="3:3" ht="15.6" x14ac:dyDescent="0.3">
      <c r="C63458" s="227"/>
    </row>
    <row r="63459" spans="3:3" ht="15.6" x14ac:dyDescent="0.3">
      <c r="C63459" s="227"/>
    </row>
    <row r="63460" spans="3:3" ht="15.6" x14ac:dyDescent="0.3">
      <c r="C63460" s="227"/>
    </row>
    <row r="63461" spans="3:3" ht="15.6" x14ac:dyDescent="0.3">
      <c r="C63461" s="227"/>
    </row>
    <row r="63462" spans="3:3" ht="15.6" x14ac:dyDescent="0.3">
      <c r="C63462" s="227"/>
    </row>
    <row r="63463" spans="3:3" ht="15.6" x14ac:dyDescent="0.3">
      <c r="C63463" s="227"/>
    </row>
    <row r="63464" spans="3:3" ht="15.6" x14ac:dyDescent="0.3">
      <c r="C63464" s="227"/>
    </row>
    <row r="63465" spans="3:3" ht="15.6" x14ac:dyDescent="0.3">
      <c r="C63465" s="227"/>
    </row>
    <row r="63466" spans="3:3" ht="15.6" x14ac:dyDescent="0.3">
      <c r="C63466" s="227"/>
    </row>
    <row r="63467" spans="3:3" ht="15.6" x14ac:dyDescent="0.3">
      <c r="C63467" s="227"/>
    </row>
    <row r="63468" spans="3:3" ht="15.6" x14ac:dyDescent="0.3">
      <c r="C63468" s="227"/>
    </row>
    <row r="63469" spans="3:3" ht="15.6" x14ac:dyDescent="0.3">
      <c r="C63469" s="227"/>
    </row>
    <row r="63470" spans="3:3" ht="15.6" x14ac:dyDescent="0.3">
      <c r="C63470" s="227"/>
    </row>
    <row r="63471" spans="3:3" ht="15.6" x14ac:dyDescent="0.3">
      <c r="C63471" s="227"/>
    </row>
    <row r="63472" spans="3:3" ht="15.6" x14ac:dyDescent="0.3">
      <c r="C63472" s="227"/>
    </row>
    <row r="63473" spans="3:3" ht="15.6" x14ac:dyDescent="0.3">
      <c r="C63473" s="227"/>
    </row>
    <row r="63474" spans="3:3" ht="15.6" x14ac:dyDescent="0.3">
      <c r="C63474" s="227"/>
    </row>
    <row r="63475" spans="3:3" ht="15.6" x14ac:dyDescent="0.3">
      <c r="C63475" s="227"/>
    </row>
    <row r="63476" spans="3:3" ht="15.6" x14ac:dyDescent="0.3">
      <c r="C63476" s="227"/>
    </row>
    <row r="63477" spans="3:3" ht="15.6" x14ac:dyDescent="0.3">
      <c r="C63477" s="227"/>
    </row>
    <row r="63478" spans="3:3" ht="15.6" x14ac:dyDescent="0.3">
      <c r="C63478" s="227"/>
    </row>
    <row r="63479" spans="3:3" ht="15.6" x14ac:dyDescent="0.3">
      <c r="C63479" s="227"/>
    </row>
    <row r="63480" spans="3:3" ht="15.6" x14ac:dyDescent="0.3">
      <c r="C63480" s="227"/>
    </row>
    <row r="63481" spans="3:3" ht="15.6" x14ac:dyDescent="0.3">
      <c r="C63481" s="227"/>
    </row>
    <row r="63482" spans="3:3" ht="15.6" x14ac:dyDescent="0.3">
      <c r="C63482" s="227"/>
    </row>
    <row r="63483" spans="3:3" ht="15.6" x14ac:dyDescent="0.3">
      <c r="C63483" s="227"/>
    </row>
    <row r="63484" spans="3:3" ht="15.6" x14ac:dyDescent="0.3">
      <c r="C63484" s="227"/>
    </row>
    <row r="63485" spans="3:3" ht="15.6" x14ac:dyDescent="0.3">
      <c r="C63485" s="227"/>
    </row>
    <row r="63486" spans="3:3" ht="15.6" x14ac:dyDescent="0.3">
      <c r="C63486" s="227"/>
    </row>
    <row r="63487" spans="3:3" ht="15.6" x14ac:dyDescent="0.3">
      <c r="C63487" s="227"/>
    </row>
    <row r="63488" spans="3:3" ht="15.6" x14ac:dyDescent="0.3">
      <c r="C63488" s="227"/>
    </row>
    <row r="63489" spans="3:3" ht="15.6" x14ac:dyDescent="0.3">
      <c r="C63489" s="227"/>
    </row>
    <row r="63490" spans="3:3" ht="15.6" x14ac:dyDescent="0.3">
      <c r="C63490" s="227"/>
    </row>
    <row r="63491" spans="3:3" ht="15.6" x14ac:dyDescent="0.3">
      <c r="C63491" s="227"/>
    </row>
    <row r="63492" spans="3:3" ht="15.6" x14ac:dyDescent="0.3">
      <c r="C63492" s="227"/>
    </row>
    <row r="63493" spans="3:3" ht="15.6" x14ac:dyDescent="0.3">
      <c r="C63493" s="227"/>
    </row>
    <row r="63494" spans="3:3" ht="15.6" x14ac:dyDescent="0.3">
      <c r="C63494" s="227"/>
    </row>
    <row r="63495" spans="3:3" ht="15.6" x14ac:dyDescent="0.3">
      <c r="C63495" s="227"/>
    </row>
    <row r="63496" spans="3:3" ht="15.6" x14ac:dyDescent="0.3">
      <c r="C63496" s="227"/>
    </row>
    <row r="63497" spans="3:3" ht="15.6" x14ac:dyDescent="0.3">
      <c r="C63497" s="227"/>
    </row>
    <row r="63498" spans="3:3" ht="15.6" x14ac:dyDescent="0.3">
      <c r="C63498" s="227"/>
    </row>
    <row r="63499" spans="3:3" ht="15.6" x14ac:dyDescent="0.3">
      <c r="C63499" s="227"/>
    </row>
    <row r="63500" spans="3:3" ht="15.6" x14ac:dyDescent="0.3">
      <c r="C63500" s="227"/>
    </row>
    <row r="63501" spans="3:3" ht="15.6" x14ac:dyDescent="0.3">
      <c r="C63501" s="227"/>
    </row>
    <row r="63502" spans="3:3" ht="15.6" x14ac:dyDescent="0.3">
      <c r="C63502" s="227"/>
    </row>
    <row r="63503" spans="3:3" ht="15.6" x14ac:dyDescent="0.3">
      <c r="C63503" s="227"/>
    </row>
    <row r="63504" spans="3:3" ht="15.6" x14ac:dyDescent="0.3">
      <c r="C63504" s="227"/>
    </row>
    <row r="63505" spans="3:3" ht="15.6" x14ac:dyDescent="0.3">
      <c r="C63505" s="227"/>
    </row>
    <row r="63506" spans="3:3" ht="15.6" x14ac:dyDescent="0.3">
      <c r="C63506" s="227"/>
    </row>
    <row r="63507" spans="3:3" ht="15.6" x14ac:dyDescent="0.3">
      <c r="C63507" s="227"/>
    </row>
    <row r="63508" spans="3:3" ht="15.6" x14ac:dyDescent="0.3">
      <c r="C63508" s="227"/>
    </row>
    <row r="63509" spans="3:3" ht="15.6" x14ac:dyDescent="0.3">
      <c r="C63509" s="227"/>
    </row>
    <row r="63510" spans="3:3" ht="15.6" x14ac:dyDescent="0.3">
      <c r="C63510" s="227"/>
    </row>
    <row r="63511" spans="3:3" ht="15.6" x14ac:dyDescent="0.3">
      <c r="C63511" s="227"/>
    </row>
    <row r="63512" spans="3:3" ht="15.6" x14ac:dyDescent="0.3">
      <c r="C63512" s="227"/>
    </row>
    <row r="63513" spans="3:3" ht="15.6" x14ac:dyDescent="0.3">
      <c r="C63513" s="227"/>
    </row>
    <row r="63514" spans="3:3" ht="15.6" x14ac:dyDescent="0.3">
      <c r="C63514" s="227"/>
    </row>
    <row r="63515" spans="3:3" ht="15.6" x14ac:dyDescent="0.3">
      <c r="C63515" s="227"/>
    </row>
    <row r="63516" spans="3:3" ht="15.6" x14ac:dyDescent="0.3">
      <c r="C63516" s="227"/>
    </row>
    <row r="63517" spans="3:3" ht="15.6" x14ac:dyDescent="0.3">
      <c r="C63517" s="227"/>
    </row>
    <row r="63518" spans="3:3" ht="15.6" x14ac:dyDescent="0.3">
      <c r="C63518" s="227"/>
    </row>
    <row r="63519" spans="3:3" ht="15.6" x14ac:dyDescent="0.3">
      <c r="C63519" s="227"/>
    </row>
    <row r="63520" spans="3:3" ht="15.6" x14ac:dyDescent="0.3">
      <c r="C63520" s="227"/>
    </row>
    <row r="63521" spans="3:3" ht="15.6" x14ac:dyDescent="0.3">
      <c r="C63521" s="227"/>
    </row>
    <row r="63522" spans="3:3" ht="15.6" x14ac:dyDescent="0.3">
      <c r="C63522" s="227"/>
    </row>
    <row r="63523" spans="3:3" ht="15.6" x14ac:dyDescent="0.3">
      <c r="C63523" s="227"/>
    </row>
    <row r="63524" spans="3:3" ht="15.6" x14ac:dyDescent="0.3">
      <c r="C63524" s="227"/>
    </row>
    <row r="63525" spans="3:3" ht="15.6" x14ac:dyDescent="0.3">
      <c r="C63525" s="227"/>
    </row>
    <row r="63526" spans="3:3" ht="15.6" x14ac:dyDescent="0.3">
      <c r="C63526" s="227"/>
    </row>
    <row r="63527" spans="3:3" ht="15.6" x14ac:dyDescent="0.3">
      <c r="C63527" s="227"/>
    </row>
    <row r="63528" spans="3:3" ht="15.6" x14ac:dyDescent="0.3">
      <c r="C63528" s="227"/>
    </row>
    <row r="63529" spans="3:3" ht="15.6" x14ac:dyDescent="0.3">
      <c r="C63529" s="227"/>
    </row>
    <row r="63530" spans="3:3" ht="15.6" x14ac:dyDescent="0.3">
      <c r="C63530" s="227"/>
    </row>
    <row r="63531" spans="3:3" ht="15.6" x14ac:dyDescent="0.3">
      <c r="C63531" s="227"/>
    </row>
    <row r="63532" spans="3:3" ht="15.6" x14ac:dyDescent="0.3">
      <c r="C63532" s="227"/>
    </row>
    <row r="63533" spans="3:3" ht="15.6" x14ac:dyDescent="0.3">
      <c r="C63533" s="227"/>
    </row>
    <row r="63534" spans="3:3" ht="15.6" x14ac:dyDescent="0.3">
      <c r="C63534" s="227"/>
    </row>
    <row r="63535" spans="3:3" ht="15.6" x14ac:dyDescent="0.3">
      <c r="C63535" s="227"/>
    </row>
    <row r="63536" spans="3:3" ht="15.6" x14ac:dyDescent="0.3">
      <c r="C63536" s="227"/>
    </row>
    <row r="63537" spans="3:3" ht="15.6" x14ac:dyDescent="0.3">
      <c r="C63537" s="227"/>
    </row>
    <row r="63538" spans="3:3" ht="15.6" x14ac:dyDescent="0.3">
      <c r="C63538" s="227"/>
    </row>
    <row r="63539" spans="3:3" ht="15.6" x14ac:dyDescent="0.3">
      <c r="C63539" s="227"/>
    </row>
    <row r="63540" spans="3:3" ht="15.6" x14ac:dyDescent="0.3">
      <c r="C63540" s="227"/>
    </row>
    <row r="63541" spans="3:3" ht="15.6" x14ac:dyDescent="0.3">
      <c r="C63541" s="227"/>
    </row>
    <row r="63542" spans="3:3" ht="15.6" x14ac:dyDescent="0.3">
      <c r="C63542" s="227"/>
    </row>
    <row r="63543" spans="3:3" ht="15.6" x14ac:dyDescent="0.3">
      <c r="C63543" s="227"/>
    </row>
    <row r="63544" spans="3:3" ht="15.6" x14ac:dyDescent="0.3">
      <c r="C63544" s="227"/>
    </row>
    <row r="63545" spans="3:3" ht="15.6" x14ac:dyDescent="0.3">
      <c r="C63545" s="227"/>
    </row>
    <row r="63546" spans="3:3" ht="15.6" x14ac:dyDescent="0.3">
      <c r="C63546" s="227"/>
    </row>
    <row r="63547" spans="3:3" ht="15.6" x14ac:dyDescent="0.3">
      <c r="C63547" s="227"/>
    </row>
    <row r="63548" spans="3:3" ht="15.6" x14ac:dyDescent="0.3">
      <c r="C63548" s="227"/>
    </row>
    <row r="63549" spans="3:3" ht="15.6" x14ac:dyDescent="0.3">
      <c r="C63549" s="227"/>
    </row>
    <row r="63550" spans="3:3" ht="15.6" x14ac:dyDescent="0.3">
      <c r="C63550" s="227"/>
    </row>
    <row r="63551" spans="3:3" ht="15.6" x14ac:dyDescent="0.3">
      <c r="C63551" s="227"/>
    </row>
    <row r="63552" spans="3:3" ht="15.6" x14ac:dyDescent="0.3">
      <c r="C63552" s="227"/>
    </row>
    <row r="63553" spans="3:3" ht="15.6" x14ac:dyDescent="0.3">
      <c r="C63553" s="227"/>
    </row>
    <row r="63554" spans="3:3" ht="15.6" x14ac:dyDescent="0.3">
      <c r="C63554" s="227"/>
    </row>
    <row r="63555" spans="3:3" ht="15.6" x14ac:dyDescent="0.3">
      <c r="C63555" s="227"/>
    </row>
    <row r="63556" spans="3:3" ht="15.6" x14ac:dyDescent="0.3">
      <c r="C63556" s="227"/>
    </row>
    <row r="63557" spans="3:3" ht="15.6" x14ac:dyDescent="0.3">
      <c r="C63557" s="227"/>
    </row>
    <row r="63558" spans="3:3" ht="15.6" x14ac:dyDescent="0.3">
      <c r="C63558" s="227"/>
    </row>
    <row r="63559" spans="3:3" ht="15.6" x14ac:dyDescent="0.3">
      <c r="C63559" s="227"/>
    </row>
    <row r="63560" spans="3:3" ht="15.6" x14ac:dyDescent="0.3">
      <c r="C63560" s="227"/>
    </row>
    <row r="63561" spans="3:3" ht="15.6" x14ac:dyDescent="0.3">
      <c r="C63561" s="227"/>
    </row>
    <row r="63562" spans="3:3" ht="15.6" x14ac:dyDescent="0.3">
      <c r="C63562" s="227"/>
    </row>
    <row r="63563" spans="3:3" ht="15.6" x14ac:dyDescent="0.3">
      <c r="C63563" s="227"/>
    </row>
    <row r="63564" spans="3:3" ht="15.6" x14ac:dyDescent="0.3">
      <c r="C63564" s="227"/>
    </row>
    <row r="63565" spans="3:3" ht="15.6" x14ac:dyDescent="0.3">
      <c r="C63565" s="227"/>
    </row>
    <row r="63566" spans="3:3" ht="15.6" x14ac:dyDescent="0.3">
      <c r="C63566" s="227"/>
    </row>
    <row r="63567" spans="3:3" ht="15.6" x14ac:dyDescent="0.3">
      <c r="C63567" s="227"/>
    </row>
    <row r="63568" spans="3:3" ht="15.6" x14ac:dyDescent="0.3">
      <c r="C63568" s="227"/>
    </row>
    <row r="63569" spans="3:3" ht="15.6" x14ac:dyDescent="0.3">
      <c r="C63569" s="227"/>
    </row>
    <row r="63570" spans="3:3" ht="15.6" x14ac:dyDescent="0.3">
      <c r="C63570" s="227"/>
    </row>
    <row r="63571" spans="3:3" ht="15.6" x14ac:dyDescent="0.3">
      <c r="C63571" s="227"/>
    </row>
    <row r="63572" spans="3:3" ht="15.6" x14ac:dyDescent="0.3">
      <c r="C63572" s="227"/>
    </row>
    <row r="63573" spans="3:3" ht="15.6" x14ac:dyDescent="0.3">
      <c r="C63573" s="227"/>
    </row>
    <row r="63574" spans="3:3" ht="15.6" x14ac:dyDescent="0.3">
      <c r="C63574" s="227"/>
    </row>
    <row r="63575" spans="3:3" ht="15.6" x14ac:dyDescent="0.3">
      <c r="C63575" s="227"/>
    </row>
    <row r="63576" spans="3:3" ht="15.6" x14ac:dyDescent="0.3">
      <c r="C63576" s="227"/>
    </row>
    <row r="63577" spans="3:3" ht="15.6" x14ac:dyDescent="0.3">
      <c r="C63577" s="227"/>
    </row>
    <row r="63578" spans="3:3" ht="15.6" x14ac:dyDescent="0.3">
      <c r="C63578" s="227"/>
    </row>
    <row r="63579" spans="3:3" ht="15.6" x14ac:dyDescent="0.3">
      <c r="C63579" s="227"/>
    </row>
    <row r="63580" spans="3:3" ht="15.6" x14ac:dyDescent="0.3">
      <c r="C63580" s="227"/>
    </row>
    <row r="63581" spans="3:3" ht="15.6" x14ac:dyDescent="0.3">
      <c r="C63581" s="227"/>
    </row>
    <row r="63582" spans="3:3" ht="15.6" x14ac:dyDescent="0.3">
      <c r="C63582" s="227"/>
    </row>
    <row r="63583" spans="3:3" ht="15.6" x14ac:dyDescent="0.3">
      <c r="C63583" s="227"/>
    </row>
    <row r="63584" spans="3:3" ht="15.6" x14ac:dyDescent="0.3">
      <c r="C63584" s="227"/>
    </row>
    <row r="63585" spans="3:3" ht="15.6" x14ac:dyDescent="0.3">
      <c r="C63585" s="227"/>
    </row>
    <row r="63586" spans="3:3" ht="15.6" x14ac:dyDescent="0.3">
      <c r="C63586" s="227"/>
    </row>
    <row r="63587" spans="3:3" ht="15.6" x14ac:dyDescent="0.3">
      <c r="C63587" s="227"/>
    </row>
    <row r="63588" spans="3:3" ht="15.6" x14ac:dyDescent="0.3">
      <c r="C63588" s="227"/>
    </row>
    <row r="63589" spans="3:3" ht="15.6" x14ac:dyDescent="0.3">
      <c r="C63589" s="227"/>
    </row>
    <row r="63590" spans="3:3" ht="15.6" x14ac:dyDescent="0.3">
      <c r="C63590" s="227"/>
    </row>
    <row r="63591" spans="3:3" ht="15.6" x14ac:dyDescent="0.3">
      <c r="C63591" s="227"/>
    </row>
    <row r="63592" spans="3:3" ht="15.6" x14ac:dyDescent="0.3">
      <c r="C63592" s="227"/>
    </row>
    <row r="63593" spans="3:3" ht="15.6" x14ac:dyDescent="0.3">
      <c r="C63593" s="227"/>
    </row>
    <row r="63594" spans="3:3" ht="15.6" x14ac:dyDescent="0.3">
      <c r="C63594" s="227"/>
    </row>
    <row r="63595" spans="3:3" ht="15.6" x14ac:dyDescent="0.3">
      <c r="C63595" s="227"/>
    </row>
    <row r="63596" spans="3:3" ht="15.6" x14ac:dyDescent="0.3">
      <c r="C63596" s="227"/>
    </row>
    <row r="63597" spans="3:3" ht="15.6" x14ac:dyDescent="0.3">
      <c r="C63597" s="227"/>
    </row>
    <row r="63598" spans="3:3" ht="15.6" x14ac:dyDescent="0.3">
      <c r="C63598" s="227"/>
    </row>
    <row r="63599" spans="3:3" ht="15.6" x14ac:dyDescent="0.3">
      <c r="C63599" s="227"/>
    </row>
    <row r="63600" spans="3:3" ht="15.6" x14ac:dyDescent="0.3">
      <c r="C63600" s="227"/>
    </row>
    <row r="63601" spans="3:3" ht="15.6" x14ac:dyDescent="0.3">
      <c r="C63601" s="227"/>
    </row>
    <row r="63602" spans="3:3" ht="15.6" x14ac:dyDescent="0.3">
      <c r="C63602" s="227"/>
    </row>
    <row r="63603" spans="3:3" ht="15.6" x14ac:dyDescent="0.3">
      <c r="C63603" s="227"/>
    </row>
    <row r="63604" spans="3:3" ht="15.6" x14ac:dyDescent="0.3">
      <c r="C63604" s="227"/>
    </row>
    <row r="63605" spans="3:3" ht="15.6" x14ac:dyDescent="0.3">
      <c r="C63605" s="227"/>
    </row>
    <row r="63606" spans="3:3" ht="15.6" x14ac:dyDescent="0.3">
      <c r="C63606" s="227"/>
    </row>
    <row r="63607" spans="3:3" ht="15.6" x14ac:dyDescent="0.3">
      <c r="C63607" s="227"/>
    </row>
    <row r="63608" spans="3:3" ht="15.6" x14ac:dyDescent="0.3">
      <c r="C63608" s="227"/>
    </row>
    <row r="63609" spans="3:3" ht="15.6" x14ac:dyDescent="0.3">
      <c r="C63609" s="227"/>
    </row>
    <row r="63610" spans="3:3" ht="15.6" x14ac:dyDescent="0.3">
      <c r="C63610" s="227"/>
    </row>
    <row r="63611" spans="3:3" ht="15.6" x14ac:dyDescent="0.3">
      <c r="C63611" s="227"/>
    </row>
    <row r="63612" spans="3:3" ht="15.6" x14ac:dyDescent="0.3">
      <c r="C63612" s="227"/>
    </row>
    <row r="63613" spans="3:3" ht="15.6" x14ac:dyDescent="0.3">
      <c r="C63613" s="227"/>
    </row>
    <row r="63614" spans="3:3" ht="15.6" x14ac:dyDescent="0.3">
      <c r="C63614" s="227"/>
    </row>
    <row r="63615" spans="3:3" ht="15.6" x14ac:dyDescent="0.3">
      <c r="C63615" s="227"/>
    </row>
    <row r="63616" spans="3:3" ht="15.6" x14ac:dyDescent="0.3">
      <c r="C63616" s="227"/>
    </row>
    <row r="63617" spans="3:3" ht="15.6" x14ac:dyDescent="0.3">
      <c r="C63617" s="227"/>
    </row>
    <row r="63618" spans="3:3" ht="15.6" x14ac:dyDescent="0.3">
      <c r="C63618" s="227"/>
    </row>
    <row r="63619" spans="3:3" ht="15.6" x14ac:dyDescent="0.3">
      <c r="C63619" s="227"/>
    </row>
    <row r="63620" spans="3:3" ht="15.6" x14ac:dyDescent="0.3">
      <c r="C63620" s="227"/>
    </row>
    <row r="63621" spans="3:3" ht="15.6" x14ac:dyDescent="0.3">
      <c r="C63621" s="227"/>
    </row>
    <row r="63622" spans="3:3" ht="15.6" x14ac:dyDescent="0.3">
      <c r="C63622" s="227"/>
    </row>
    <row r="63623" spans="3:3" ht="15.6" x14ac:dyDescent="0.3">
      <c r="C63623" s="227"/>
    </row>
    <row r="63624" spans="3:3" ht="15.6" x14ac:dyDescent="0.3">
      <c r="C63624" s="227"/>
    </row>
    <row r="63625" spans="3:3" ht="15.6" x14ac:dyDescent="0.3">
      <c r="C63625" s="227"/>
    </row>
    <row r="63626" spans="3:3" ht="15.6" x14ac:dyDescent="0.3">
      <c r="C63626" s="227"/>
    </row>
    <row r="63627" spans="3:3" ht="15.6" x14ac:dyDescent="0.3">
      <c r="C63627" s="227"/>
    </row>
    <row r="63628" spans="3:3" ht="15.6" x14ac:dyDescent="0.3">
      <c r="C63628" s="227"/>
    </row>
    <row r="63629" spans="3:3" ht="15.6" x14ac:dyDescent="0.3">
      <c r="C63629" s="227"/>
    </row>
    <row r="63630" spans="3:3" ht="15.6" x14ac:dyDescent="0.3">
      <c r="C63630" s="227"/>
    </row>
    <row r="63631" spans="3:3" ht="15.6" x14ac:dyDescent="0.3">
      <c r="C63631" s="227"/>
    </row>
    <row r="63632" spans="3:3" ht="15.6" x14ac:dyDescent="0.3">
      <c r="C63632" s="227"/>
    </row>
    <row r="63633" spans="3:3" ht="15.6" x14ac:dyDescent="0.3">
      <c r="C63633" s="227"/>
    </row>
    <row r="63634" spans="3:3" ht="15.6" x14ac:dyDescent="0.3">
      <c r="C63634" s="227"/>
    </row>
    <row r="63635" spans="3:3" ht="15.6" x14ac:dyDescent="0.3">
      <c r="C63635" s="227"/>
    </row>
    <row r="63636" spans="3:3" ht="15.6" x14ac:dyDescent="0.3">
      <c r="C63636" s="227"/>
    </row>
    <row r="63637" spans="3:3" ht="15.6" x14ac:dyDescent="0.3">
      <c r="C63637" s="227"/>
    </row>
    <row r="63638" spans="3:3" ht="15.6" x14ac:dyDescent="0.3">
      <c r="C63638" s="227"/>
    </row>
    <row r="63639" spans="3:3" ht="15.6" x14ac:dyDescent="0.3">
      <c r="C63639" s="227"/>
    </row>
    <row r="63640" spans="3:3" ht="15.6" x14ac:dyDescent="0.3">
      <c r="C63640" s="227"/>
    </row>
    <row r="63641" spans="3:3" ht="15.6" x14ac:dyDescent="0.3">
      <c r="C63641" s="227"/>
    </row>
    <row r="63642" spans="3:3" ht="15.6" x14ac:dyDescent="0.3">
      <c r="C63642" s="227"/>
    </row>
    <row r="63643" spans="3:3" ht="15.6" x14ac:dyDescent="0.3">
      <c r="C63643" s="227"/>
    </row>
    <row r="63644" spans="3:3" ht="15.6" x14ac:dyDescent="0.3">
      <c r="C63644" s="227"/>
    </row>
    <row r="63645" spans="3:3" ht="15.6" x14ac:dyDescent="0.3">
      <c r="C63645" s="227"/>
    </row>
    <row r="63646" spans="3:3" ht="15.6" x14ac:dyDescent="0.3">
      <c r="C63646" s="227"/>
    </row>
    <row r="63647" spans="3:3" ht="15.6" x14ac:dyDescent="0.3">
      <c r="C63647" s="227"/>
    </row>
    <row r="63648" spans="3:3" ht="15.6" x14ac:dyDescent="0.3">
      <c r="C63648" s="227"/>
    </row>
    <row r="63649" spans="3:3" ht="15.6" x14ac:dyDescent="0.3">
      <c r="C63649" s="227"/>
    </row>
    <row r="63650" spans="3:3" ht="15.6" x14ac:dyDescent="0.3">
      <c r="C63650" s="227"/>
    </row>
    <row r="63651" spans="3:3" ht="15.6" x14ac:dyDescent="0.3">
      <c r="C63651" s="227"/>
    </row>
    <row r="63652" spans="3:3" ht="15.6" x14ac:dyDescent="0.3">
      <c r="C63652" s="227"/>
    </row>
    <row r="63653" spans="3:3" ht="15.6" x14ac:dyDescent="0.3">
      <c r="C63653" s="227"/>
    </row>
    <row r="63654" spans="3:3" ht="15.6" x14ac:dyDescent="0.3">
      <c r="C63654" s="227"/>
    </row>
    <row r="63655" spans="3:3" ht="15.6" x14ac:dyDescent="0.3">
      <c r="C63655" s="227"/>
    </row>
    <row r="63656" spans="3:3" ht="15.6" x14ac:dyDescent="0.3">
      <c r="C63656" s="227"/>
    </row>
    <row r="63657" spans="3:3" ht="15.6" x14ac:dyDescent="0.3">
      <c r="C63657" s="227"/>
    </row>
    <row r="63658" spans="3:3" ht="15.6" x14ac:dyDescent="0.3">
      <c r="C63658" s="227"/>
    </row>
    <row r="63659" spans="3:3" ht="15.6" x14ac:dyDescent="0.3">
      <c r="C63659" s="227"/>
    </row>
    <row r="63660" spans="3:3" ht="15.6" x14ac:dyDescent="0.3">
      <c r="C63660" s="227"/>
    </row>
    <row r="63661" spans="3:3" ht="15.6" x14ac:dyDescent="0.3">
      <c r="C63661" s="227"/>
    </row>
    <row r="63662" spans="3:3" ht="15.6" x14ac:dyDescent="0.3">
      <c r="C63662" s="227"/>
    </row>
    <row r="63663" spans="3:3" ht="15.6" x14ac:dyDescent="0.3">
      <c r="C63663" s="227"/>
    </row>
    <row r="63664" spans="3:3" ht="15.6" x14ac:dyDescent="0.3">
      <c r="C63664" s="227"/>
    </row>
    <row r="63665" spans="3:3" ht="15.6" x14ac:dyDescent="0.3">
      <c r="C63665" s="227"/>
    </row>
    <row r="63666" spans="3:3" ht="15.6" x14ac:dyDescent="0.3">
      <c r="C63666" s="227"/>
    </row>
    <row r="63667" spans="3:3" ht="15.6" x14ac:dyDescent="0.3">
      <c r="C63667" s="227"/>
    </row>
    <row r="63668" spans="3:3" ht="15.6" x14ac:dyDescent="0.3">
      <c r="C63668" s="227"/>
    </row>
    <row r="63669" spans="3:3" ht="15.6" x14ac:dyDescent="0.3">
      <c r="C63669" s="227"/>
    </row>
    <row r="63670" spans="3:3" ht="15.6" x14ac:dyDescent="0.3">
      <c r="C63670" s="227"/>
    </row>
    <row r="63671" spans="3:3" ht="15.6" x14ac:dyDescent="0.3">
      <c r="C63671" s="227"/>
    </row>
    <row r="63672" spans="3:3" ht="15.6" x14ac:dyDescent="0.3">
      <c r="C63672" s="227"/>
    </row>
    <row r="63673" spans="3:3" ht="15.6" x14ac:dyDescent="0.3">
      <c r="C63673" s="227"/>
    </row>
    <row r="63674" spans="3:3" ht="15.6" x14ac:dyDescent="0.3">
      <c r="C63674" s="227"/>
    </row>
    <row r="63675" spans="3:3" ht="15.6" x14ac:dyDescent="0.3">
      <c r="C63675" s="227"/>
    </row>
    <row r="63676" spans="3:3" ht="15.6" x14ac:dyDescent="0.3">
      <c r="C63676" s="227"/>
    </row>
    <row r="63677" spans="3:3" ht="15.6" x14ac:dyDescent="0.3">
      <c r="C63677" s="227"/>
    </row>
    <row r="63678" spans="3:3" ht="15.6" x14ac:dyDescent="0.3">
      <c r="C63678" s="227"/>
    </row>
    <row r="63679" spans="3:3" ht="15.6" x14ac:dyDescent="0.3">
      <c r="C63679" s="227"/>
    </row>
    <row r="63680" spans="3:3" ht="15.6" x14ac:dyDescent="0.3">
      <c r="C63680" s="227"/>
    </row>
    <row r="63681" spans="3:3" ht="15.6" x14ac:dyDescent="0.3">
      <c r="C63681" s="227"/>
    </row>
    <row r="63682" spans="3:3" ht="15.6" x14ac:dyDescent="0.3">
      <c r="C63682" s="227"/>
    </row>
    <row r="63683" spans="3:3" ht="15.6" x14ac:dyDescent="0.3">
      <c r="C63683" s="227"/>
    </row>
    <row r="63684" spans="3:3" ht="15.6" x14ac:dyDescent="0.3">
      <c r="C63684" s="227"/>
    </row>
    <row r="63685" spans="3:3" ht="15.6" x14ac:dyDescent="0.3">
      <c r="C63685" s="227"/>
    </row>
    <row r="63686" spans="3:3" ht="15.6" x14ac:dyDescent="0.3">
      <c r="C63686" s="227"/>
    </row>
    <row r="63687" spans="3:3" ht="15.6" x14ac:dyDescent="0.3">
      <c r="C63687" s="227"/>
    </row>
    <row r="63688" spans="3:3" ht="15.6" x14ac:dyDescent="0.3">
      <c r="C63688" s="227"/>
    </row>
    <row r="63689" spans="3:3" ht="15.6" x14ac:dyDescent="0.3">
      <c r="C63689" s="227"/>
    </row>
    <row r="63690" spans="3:3" ht="15.6" x14ac:dyDescent="0.3">
      <c r="C63690" s="227"/>
    </row>
    <row r="63691" spans="3:3" ht="15.6" x14ac:dyDescent="0.3">
      <c r="C63691" s="227"/>
    </row>
    <row r="63692" spans="3:3" ht="15.6" x14ac:dyDescent="0.3">
      <c r="C63692" s="227"/>
    </row>
    <row r="63693" spans="3:3" ht="15.6" x14ac:dyDescent="0.3">
      <c r="C63693" s="227"/>
    </row>
    <row r="63694" spans="3:3" ht="15.6" x14ac:dyDescent="0.3">
      <c r="C63694" s="227"/>
    </row>
    <row r="63695" spans="3:3" ht="15.6" x14ac:dyDescent="0.3">
      <c r="C63695" s="227"/>
    </row>
    <row r="63696" spans="3:3" ht="15.6" x14ac:dyDescent="0.3">
      <c r="C63696" s="227"/>
    </row>
    <row r="63697" spans="3:3" ht="15.6" x14ac:dyDescent="0.3">
      <c r="C63697" s="227"/>
    </row>
    <row r="63698" spans="3:3" ht="15.6" x14ac:dyDescent="0.3">
      <c r="C63698" s="227"/>
    </row>
    <row r="63699" spans="3:3" ht="15.6" x14ac:dyDescent="0.3">
      <c r="C63699" s="227"/>
    </row>
    <row r="63700" spans="3:3" ht="15.6" x14ac:dyDescent="0.3">
      <c r="C63700" s="227"/>
    </row>
    <row r="63701" spans="3:3" ht="15.6" x14ac:dyDescent="0.3">
      <c r="C63701" s="227"/>
    </row>
    <row r="63702" spans="3:3" ht="15.6" x14ac:dyDescent="0.3">
      <c r="C63702" s="227"/>
    </row>
    <row r="63703" spans="3:3" ht="15.6" x14ac:dyDescent="0.3">
      <c r="C63703" s="227"/>
    </row>
    <row r="63704" spans="3:3" ht="15.6" x14ac:dyDescent="0.3">
      <c r="C63704" s="227"/>
    </row>
    <row r="63705" spans="3:3" ht="15.6" x14ac:dyDescent="0.3">
      <c r="C63705" s="227"/>
    </row>
    <row r="63706" spans="3:3" ht="15.6" x14ac:dyDescent="0.3">
      <c r="C63706" s="227"/>
    </row>
    <row r="63707" spans="3:3" ht="15.6" x14ac:dyDescent="0.3">
      <c r="C63707" s="227"/>
    </row>
    <row r="63708" spans="3:3" ht="15.6" x14ac:dyDescent="0.3">
      <c r="C63708" s="227"/>
    </row>
    <row r="63709" spans="3:3" ht="15.6" x14ac:dyDescent="0.3">
      <c r="C63709" s="227"/>
    </row>
    <row r="63710" spans="3:3" ht="15.6" x14ac:dyDescent="0.3">
      <c r="C63710" s="227"/>
    </row>
    <row r="63711" spans="3:3" ht="15.6" x14ac:dyDescent="0.3">
      <c r="C63711" s="227"/>
    </row>
    <row r="63712" spans="3:3" ht="15.6" x14ac:dyDescent="0.3">
      <c r="C63712" s="227"/>
    </row>
    <row r="63713" spans="3:3" ht="15.6" x14ac:dyDescent="0.3">
      <c r="C63713" s="227"/>
    </row>
    <row r="63714" spans="3:3" ht="15.6" x14ac:dyDescent="0.3">
      <c r="C63714" s="227"/>
    </row>
    <row r="63715" spans="3:3" ht="15.6" x14ac:dyDescent="0.3">
      <c r="C63715" s="227"/>
    </row>
    <row r="63716" spans="3:3" ht="15.6" x14ac:dyDescent="0.3">
      <c r="C63716" s="227"/>
    </row>
    <row r="63717" spans="3:3" ht="15.6" x14ac:dyDescent="0.3">
      <c r="C63717" s="227"/>
    </row>
    <row r="63718" spans="3:3" ht="15.6" x14ac:dyDescent="0.3">
      <c r="C63718" s="227"/>
    </row>
    <row r="63719" spans="3:3" ht="15.6" x14ac:dyDescent="0.3">
      <c r="C63719" s="227"/>
    </row>
    <row r="63720" spans="3:3" ht="15.6" x14ac:dyDescent="0.3">
      <c r="C63720" s="227"/>
    </row>
    <row r="63721" spans="3:3" ht="15.6" x14ac:dyDescent="0.3">
      <c r="C63721" s="227"/>
    </row>
    <row r="63722" spans="3:3" ht="15.6" x14ac:dyDescent="0.3">
      <c r="C63722" s="227"/>
    </row>
    <row r="63723" spans="3:3" ht="15.6" x14ac:dyDescent="0.3">
      <c r="C63723" s="227"/>
    </row>
    <row r="63724" spans="3:3" ht="15.6" x14ac:dyDescent="0.3">
      <c r="C63724" s="227"/>
    </row>
    <row r="63725" spans="3:3" ht="15.6" x14ac:dyDescent="0.3">
      <c r="C63725" s="227"/>
    </row>
    <row r="63726" spans="3:3" ht="15.6" x14ac:dyDescent="0.3">
      <c r="C63726" s="227"/>
    </row>
    <row r="63727" spans="3:3" ht="15.6" x14ac:dyDescent="0.3">
      <c r="C63727" s="227"/>
    </row>
    <row r="63728" spans="3:3" ht="15.6" x14ac:dyDescent="0.3">
      <c r="C63728" s="227"/>
    </row>
    <row r="63729" spans="3:3" ht="15.6" x14ac:dyDescent="0.3">
      <c r="C63729" s="227"/>
    </row>
    <row r="63730" spans="3:3" ht="15.6" x14ac:dyDescent="0.3">
      <c r="C63730" s="227"/>
    </row>
    <row r="63731" spans="3:3" ht="15.6" x14ac:dyDescent="0.3">
      <c r="C63731" s="227"/>
    </row>
    <row r="63732" spans="3:3" ht="15.6" x14ac:dyDescent="0.3">
      <c r="C63732" s="227"/>
    </row>
    <row r="63733" spans="3:3" ht="15.6" x14ac:dyDescent="0.3">
      <c r="C63733" s="227"/>
    </row>
    <row r="63734" spans="3:3" ht="15.6" x14ac:dyDescent="0.3">
      <c r="C63734" s="227"/>
    </row>
    <row r="63735" spans="3:3" ht="15.6" x14ac:dyDescent="0.3">
      <c r="C63735" s="227"/>
    </row>
    <row r="63736" spans="3:3" ht="15.6" x14ac:dyDescent="0.3">
      <c r="C63736" s="227"/>
    </row>
    <row r="63737" spans="3:3" ht="15.6" x14ac:dyDescent="0.3">
      <c r="C63737" s="227"/>
    </row>
    <row r="63738" spans="3:3" ht="15.6" x14ac:dyDescent="0.3">
      <c r="C63738" s="227"/>
    </row>
    <row r="63739" spans="3:3" ht="15.6" x14ac:dyDescent="0.3">
      <c r="C63739" s="227"/>
    </row>
    <row r="63740" spans="3:3" ht="15.6" x14ac:dyDescent="0.3">
      <c r="C63740" s="227"/>
    </row>
    <row r="63741" spans="3:3" ht="15.6" x14ac:dyDescent="0.3">
      <c r="C63741" s="227"/>
    </row>
    <row r="63742" spans="3:3" ht="15.6" x14ac:dyDescent="0.3">
      <c r="C63742" s="227"/>
    </row>
    <row r="63743" spans="3:3" ht="15.6" x14ac:dyDescent="0.3">
      <c r="C63743" s="227"/>
    </row>
    <row r="63744" spans="3:3" ht="15.6" x14ac:dyDescent="0.3">
      <c r="C63744" s="227"/>
    </row>
    <row r="63745" spans="3:3" ht="15.6" x14ac:dyDescent="0.3">
      <c r="C63745" s="227"/>
    </row>
    <row r="63746" spans="3:3" ht="15.6" x14ac:dyDescent="0.3">
      <c r="C63746" s="227"/>
    </row>
    <row r="63747" spans="3:3" ht="15.6" x14ac:dyDescent="0.3">
      <c r="C63747" s="227"/>
    </row>
    <row r="63748" spans="3:3" ht="15.6" x14ac:dyDescent="0.3">
      <c r="C63748" s="227"/>
    </row>
    <row r="63749" spans="3:3" ht="15.6" x14ac:dyDescent="0.3">
      <c r="C63749" s="227"/>
    </row>
    <row r="63750" spans="3:3" ht="15.6" x14ac:dyDescent="0.3">
      <c r="C63750" s="227"/>
    </row>
    <row r="63751" spans="3:3" ht="15.6" x14ac:dyDescent="0.3">
      <c r="C63751" s="227"/>
    </row>
    <row r="63752" spans="3:3" ht="15.6" x14ac:dyDescent="0.3">
      <c r="C63752" s="227"/>
    </row>
    <row r="63753" spans="3:3" ht="15.6" x14ac:dyDescent="0.3">
      <c r="C63753" s="227"/>
    </row>
    <row r="63754" spans="3:3" ht="15.6" x14ac:dyDescent="0.3">
      <c r="C63754" s="227"/>
    </row>
    <row r="63755" spans="3:3" ht="15.6" x14ac:dyDescent="0.3">
      <c r="C63755" s="227"/>
    </row>
    <row r="63756" spans="3:3" ht="15.6" x14ac:dyDescent="0.3">
      <c r="C63756" s="227"/>
    </row>
    <row r="63757" spans="3:3" ht="15.6" x14ac:dyDescent="0.3">
      <c r="C63757" s="227"/>
    </row>
    <row r="63758" spans="3:3" ht="15.6" x14ac:dyDescent="0.3">
      <c r="C63758" s="227"/>
    </row>
    <row r="63759" spans="3:3" ht="15.6" x14ac:dyDescent="0.3">
      <c r="C63759" s="227"/>
    </row>
    <row r="63760" spans="3:3" ht="15.6" x14ac:dyDescent="0.3">
      <c r="C63760" s="227"/>
    </row>
    <row r="63761" spans="3:3" ht="15.6" x14ac:dyDescent="0.3">
      <c r="C63761" s="227"/>
    </row>
    <row r="63762" spans="3:3" ht="15.6" x14ac:dyDescent="0.3">
      <c r="C63762" s="227"/>
    </row>
    <row r="63763" spans="3:3" ht="15.6" x14ac:dyDescent="0.3">
      <c r="C63763" s="227"/>
    </row>
    <row r="63764" spans="3:3" ht="15.6" x14ac:dyDescent="0.3">
      <c r="C63764" s="227"/>
    </row>
    <row r="63765" spans="3:3" ht="15.6" x14ac:dyDescent="0.3">
      <c r="C63765" s="227"/>
    </row>
    <row r="63766" spans="3:3" ht="15.6" x14ac:dyDescent="0.3">
      <c r="C63766" s="227"/>
    </row>
    <row r="63767" spans="3:3" ht="15.6" x14ac:dyDescent="0.3">
      <c r="C63767" s="227"/>
    </row>
    <row r="63768" spans="3:3" ht="15.6" x14ac:dyDescent="0.3">
      <c r="C63768" s="227"/>
    </row>
    <row r="63769" spans="3:3" ht="15.6" x14ac:dyDescent="0.3">
      <c r="C63769" s="227"/>
    </row>
    <row r="63770" spans="3:3" ht="15.6" x14ac:dyDescent="0.3">
      <c r="C63770" s="227"/>
    </row>
    <row r="63771" spans="3:3" ht="15.6" x14ac:dyDescent="0.3">
      <c r="C63771" s="227"/>
    </row>
    <row r="63772" spans="3:3" ht="15.6" x14ac:dyDescent="0.3">
      <c r="C63772" s="227"/>
    </row>
    <row r="63773" spans="3:3" ht="15.6" x14ac:dyDescent="0.3">
      <c r="C63773" s="227"/>
    </row>
    <row r="63774" spans="3:3" ht="15.6" x14ac:dyDescent="0.3">
      <c r="C63774" s="227"/>
    </row>
    <row r="63775" spans="3:3" ht="15.6" x14ac:dyDescent="0.3">
      <c r="C63775" s="227"/>
    </row>
    <row r="63776" spans="3:3" ht="15.6" x14ac:dyDescent="0.3">
      <c r="C63776" s="227"/>
    </row>
    <row r="63777" spans="3:3" ht="15.6" x14ac:dyDescent="0.3">
      <c r="C63777" s="227"/>
    </row>
    <row r="63778" spans="3:3" ht="15.6" x14ac:dyDescent="0.3">
      <c r="C63778" s="227"/>
    </row>
    <row r="63779" spans="3:3" ht="15.6" x14ac:dyDescent="0.3">
      <c r="C63779" s="227"/>
    </row>
    <row r="63780" spans="3:3" ht="15.6" x14ac:dyDescent="0.3">
      <c r="C63780" s="227"/>
    </row>
    <row r="63781" spans="3:3" ht="15.6" x14ac:dyDescent="0.3">
      <c r="C63781" s="227"/>
    </row>
    <row r="63782" spans="3:3" ht="15.6" x14ac:dyDescent="0.3">
      <c r="C63782" s="227"/>
    </row>
    <row r="63783" spans="3:3" ht="15.6" x14ac:dyDescent="0.3">
      <c r="C63783" s="227"/>
    </row>
    <row r="63784" spans="3:3" ht="15.6" x14ac:dyDescent="0.3">
      <c r="C63784" s="227"/>
    </row>
    <row r="63785" spans="3:3" ht="15.6" x14ac:dyDescent="0.3">
      <c r="C63785" s="227"/>
    </row>
    <row r="63786" spans="3:3" ht="15.6" x14ac:dyDescent="0.3">
      <c r="C63786" s="227"/>
    </row>
    <row r="63787" spans="3:3" ht="15.6" x14ac:dyDescent="0.3">
      <c r="C63787" s="227"/>
    </row>
    <row r="63788" spans="3:3" ht="15.6" x14ac:dyDescent="0.3">
      <c r="C63788" s="227"/>
    </row>
    <row r="63789" spans="3:3" ht="15.6" x14ac:dyDescent="0.3">
      <c r="C63789" s="227"/>
    </row>
    <row r="63790" spans="3:3" ht="15.6" x14ac:dyDescent="0.3">
      <c r="C63790" s="227"/>
    </row>
    <row r="63791" spans="3:3" ht="15.6" x14ac:dyDescent="0.3">
      <c r="C63791" s="227"/>
    </row>
    <row r="63792" spans="3:3" ht="15.6" x14ac:dyDescent="0.3">
      <c r="C63792" s="227"/>
    </row>
    <row r="63793" spans="3:3" ht="15.6" x14ac:dyDescent="0.3">
      <c r="C63793" s="227"/>
    </row>
    <row r="63794" spans="3:3" ht="15.6" x14ac:dyDescent="0.3">
      <c r="C63794" s="227"/>
    </row>
    <row r="63795" spans="3:3" ht="15.6" x14ac:dyDescent="0.3">
      <c r="C63795" s="227"/>
    </row>
    <row r="63796" spans="3:3" ht="15.6" x14ac:dyDescent="0.3">
      <c r="C63796" s="227"/>
    </row>
    <row r="63797" spans="3:3" ht="15.6" x14ac:dyDescent="0.3">
      <c r="C63797" s="227"/>
    </row>
    <row r="63798" spans="3:3" ht="15.6" x14ac:dyDescent="0.3">
      <c r="C63798" s="227"/>
    </row>
    <row r="63799" spans="3:3" ht="15.6" x14ac:dyDescent="0.3">
      <c r="C63799" s="227"/>
    </row>
    <row r="63800" spans="3:3" ht="15.6" x14ac:dyDescent="0.3">
      <c r="C63800" s="227"/>
    </row>
    <row r="63801" spans="3:3" ht="15.6" x14ac:dyDescent="0.3">
      <c r="C63801" s="227"/>
    </row>
    <row r="63802" spans="3:3" ht="15.6" x14ac:dyDescent="0.3">
      <c r="C63802" s="227"/>
    </row>
    <row r="63803" spans="3:3" ht="15.6" x14ac:dyDescent="0.3">
      <c r="C63803" s="227"/>
    </row>
    <row r="63804" spans="3:3" ht="15.6" x14ac:dyDescent="0.3">
      <c r="C63804" s="227"/>
    </row>
    <row r="63805" spans="3:3" ht="15.6" x14ac:dyDescent="0.3">
      <c r="C63805" s="227"/>
    </row>
    <row r="63806" spans="3:3" ht="15.6" x14ac:dyDescent="0.3">
      <c r="C63806" s="227"/>
    </row>
    <row r="63807" spans="3:3" ht="15.6" x14ac:dyDescent="0.3">
      <c r="C63807" s="227"/>
    </row>
    <row r="63808" spans="3:3" ht="15.6" x14ac:dyDescent="0.3">
      <c r="C63808" s="227"/>
    </row>
    <row r="63809" spans="3:3" ht="15.6" x14ac:dyDescent="0.3">
      <c r="C63809" s="227"/>
    </row>
    <row r="63810" spans="3:3" ht="15.6" x14ac:dyDescent="0.3">
      <c r="C63810" s="227"/>
    </row>
    <row r="63811" spans="3:3" ht="15.6" x14ac:dyDescent="0.3">
      <c r="C63811" s="227"/>
    </row>
    <row r="63812" spans="3:3" ht="15.6" x14ac:dyDescent="0.3">
      <c r="C63812" s="227"/>
    </row>
    <row r="63813" spans="3:3" ht="15.6" x14ac:dyDescent="0.3">
      <c r="C63813" s="227"/>
    </row>
    <row r="63814" spans="3:3" ht="15.6" x14ac:dyDescent="0.3">
      <c r="C63814" s="227"/>
    </row>
    <row r="63815" spans="3:3" ht="15.6" x14ac:dyDescent="0.3">
      <c r="C63815" s="227"/>
    </row>
    <row r="63816" spans="3:3" ht="15.6" x14ac:dyDescent="0.3">
      <c r="C63816" s="227"/>
    </row>
    <row r="63817" spans="3:3" ht="15.6" x14ac:dyDescent="0.3">
      <c r="C63817" s="227"/>
    </row>
    <row r="63818" spans="3:3" ht="15.6" x14ac:dyDescent="0.3">
      <c r="C63818" s="227"/>
    </row>
    <row r="63819" spans="3:3" ht="15.6" x14ac:dyDescent="0.3">
      <c r="C63819" s="227"/>
    </row>
    <row r="63820" spans="3:3" ht="15.6" x14ac:dyDescent="0.3">
      <c r="C63820" s="227"/>
    </row>
    <row r="63821" spans="3:3" ht="15.6" x14ac:dyDescent="0.3">
      <c r="C63821" s="227"/>
    </row>
    <row r="63822" spans="3:3" ht="15.6" x14ac:dyDescent="0.3">
      <c r="C63822" s="227"/>
    </row>
    <row r="63823" spans="3:3" ht="15.6" x14ac:dyDescent="0.3">
      <c r="C63823" s="227"/>
    </row>
    <row r="63824" spans="3:3" ht="15.6" x14ac:dyDescent="0.3">
      <c r="C63824" s="227"/>
    </row>
    <row r="63825" spans="3:3" ht="15.6" x14ac:dyDescent="0.3">
      <c r="C63825" s="227"/>
    </row>
    <row r="63826" spans="3:3" ht="15.6" x14ac:dyDescent="0.3">
      <c r="C63826" s="227"/>
    </row>
    <row r="63827" spans="3:3" ht="15.6" x14ac:dyDescent="0.3">
      <c r="C63827" s="227"/>
    </row>
    <row r="63828" spans="3:3" ht="15.6" x14ac:dyDescent="0.3">
      <c r="C63828" s="227"/>
    </row>
    <row r="63829" spans="3:3" ht="15.6" x14ac:dyDescent="0.3">
      <c r="C63829" s="227"/>
    </row>
    <row r="63830" spans="3:3" ht="15.6" x14ac:dyDescent="0.3">
      <c r="C63830" s="227"/>
    </row>
    <row r="63831" spans="3:3" ht="15.6" x14ac:dyDescent="0.3">
      <c r="C63831" s="227"/>
    </row>
    <row r="63832" spans="3:3" ht="15.6" x14ac:dyDescent="0.3">
      <c r="C63832" s="227"/>
    </row>
    <row r="63833" spans="3:3" ht="15.6" x14ac:dyDescent="0.3">
      <c r="C63833" s="227"/>
    </row>
    <row r="63834" spans="3:3" ht="15.6" x14ac:dyDescent="0.3">
      <c r="C63834" s="227"/>
    </row>
    <row r="63835" spans="3:3" ht="15.6" x14ac:dyDescent="0.3">
      <c r="C63835" s="227"/>
    </row>
    <row r="63836" spans="3:3" ht="15.6" x14ac:dyDescent="0.3">
      <c r="C63836" s="227"/>
    </row>
    <row r="63837" spans="3:3" ht="15.6" x14ac:dyDescent="0.3">
      <c r="C63837" s="227"/>
    </row>
    <row r="63838" spans="3:3" ht="15.6" x14ac:dyDescent="0.3">
      <c r="C63838" s="227"/>
    </row>
    <row r="63839" spans="3:3" ht="15.6" x14ac:dyDescent="0.3">
      <c r="C63839" s="227"/>
    </row>
    <row r="63840" spans="3:3" ht="15.6" x14ac:dyDescent="0.3">
      <c r="C63840" s="227"/>
    </row>
    <row r="63841" spans="3:3" ht="15.6" x14ac:dyDescent="0.3">
      <c r="C63841" s="227"/>
    </row>
    <row r="63842" spans="3:3" ht="15.6" x14ac:dyDescent="0.3">
      <c r="C63842" s="227"/>
    </row>
    <row r="63843" spans="3:3" ht="15.6" x14ac:dyDescent="0.3">
      <c r="C63843" s="227"/>
    </row>
    <row r="63844" spans="3:3" ht="15.6" x14ac:dyDescent="0.3">
      <c r="C63844" s="227"/>
    </row>
    <row r="63845" spans="3:3" ht="15.6" x14ac:dyDescent="0.3">
      <c r="C63845" s="227"/>
    </row>
    <row r="63846" spans="3:3" ht="15.6" x14ac:dyDescent="0.3">
      <c r="C63846" s="227"/>
    </row>
    <row r="63847" spans="3:3" ht="15.6" x14ac:dyDescent="0.3">
      <c r="C63847" s="227"/>
    </row>
    <row r="63848" spans="3:3" ht="15.6" x14ac:dyDescent="0.3">
      <c r="C63848" s="227"/>
    </row>
    <row r="63849" spans="3:3" ht="15.6" x14ac:dyDescent="0.3">
      <c r="C63849" s="227"/>
    </row>
    <row r="63850" spans="3:3" ht="15.6" x14ac:dyDescent="0.3">
      <c r="C63850" s="227"/>
    </row>
    <row r="63851" spans="3:3" ht="15.6" x14ac:dyDescent="0.3">
      <c r="C63851" s="227"/>
    </row>
    <row r="63852" spans="3:3" ht="15.6" x14ac:dyDescent="0.3">
      <c r="C63852" s="227"/>
    </row>
    <row r="63853" spans="3:3" ht="15.6" x14ac:dyDescent="0.3">
      <c r="C63853" s="227"/>
    </row>
    <row r="63854" spans="3:3" ht="15.6" x14ac:dyDescent="0.3">
      <c r="C63854" s="227"/>
    </row>
    <row r="63855" spans="3:3" ht="15.6" x14ac:dyDescent="0.3">
      <c r="C63855" s="227"/>
    </row>
    <row r="63856" spans="3:3" ht="15.6" x14ac:dyDescent="0.3">
      <c r="C63856" s="227"/>
    </row>
    <row r="63857" spans="3:3" ht="15.6" x14ac:dyDescent="0.3">
      <c r="C63857" s="227"/>
    </row>
    <row r="63858" spans="3:3" ht="15.6" x14ac:dyDescent="0.3">
      <c r="C63858" s="227"/>
    </row>
    <row r="63859" spans="3:3" ht="15.6" x14ac:dyDescent="0.3">
      <c r="C63859" s="227"/>
    </row>
    <row r="63860" spans="3:3" ht="15.6" x14ac:dyDescent="0.3">
      <c r="C63860" s="227"/>
    </row>
    <row r="63861" spans="3:3" ht="15.6" x14ac:dyDescent="0.3">
      <c r="C63861" s="227"/>
    </row>
    <row r="63862" spans="3:3" ht="15.6" x14ac:dyDescent="0.3">
      <c r="C63862" s="227"/>
    </row>
    <row r="63863" spans="3:3" ht="15.6" x14ac:dyDescent="0.3">
      <c r="C63863" s="227"/>
    </row>
    <row r="63864" spans="3:3" ht="15.6" x14ac:dyDescent="0.3">
      <c r="C63864" s="227"/>
    </row>
    <row r="63865" spans="3:3" ht="15.6" x14ac:dyDescent="0.3">
      <c r="C63865" s="227"/>
    </row>
    <row r="63866" spans="3:3" ht="15.6" x14ac:dyDescent="0.3">
      <c r="C63866" s="227"/>
    </row>
    <row r="63867" spans="3:3" ht="15.6" x14ac:dyDescent="0.3">
      <c r="C63867" s="227"/>
    </row>
    <row r="63868" spans="3:3" ht="15.6" x14ac:dyDescent="0.3">
      <c r="C63868" s="227"/>
    </row>
    <row r="63869" spans="3:3" ht="15.6" x14ac:dyDescent="0.3">
      <c r="C63869" s="227"/>
    </row>
    <row r="63870" spans="3:3" ht="15.6" x14ac:dyDescent="0.3">
      <c r="C63870" s="227"/>
    </row>
    <row r="63871" spans="3:3" ht="15.6" x14ac:dyDescent="0.3">
      <c r="C63871" s="227"/>
    </row>
    <row r="63872" spans="3:3" ht="15.6" x14ac:dyDescent="0.3">
      <c r="C63872" s="227"/>
    </row>
    <row r="63873" spans="3:3" ht="15.6" x14ac:dyDescent="0.3">
      <c r="C63873" s="227"/>
    </row>
    <row r="63874" spans="3:3" ht="15.6" x14ac:dyDescent="0.3">
      <c r="C63874" s="227"/>
    </row>
    <row r="63875" spans="3:3" ht="15.6" x14ac:dyDescent="0.3">
      <c r="C63875" s="227"/>
    </row>
    <row r="63876" spans="3:3" ht="15.6" x14ac:dyDescent="0.3">
      <c r="C63876" s="227"/>
    </row>
    <row r="63877" spans="3:3" ht="15.6" x14ac:dyDescent="0.3">
      <c r="C63877" s="227"/>
    </row>
    <row r="63878" spans="3:3" ht="15.6" x14ac:dyDescent="0.3">
      <c r="C63878" s="227"/>
    </row>
    <row r="63879" spans="3:3" ht="15.6" x14ac:dyDescent="0.3">
      <c r="C63879" s="227"/>
    </row>
    <row r="63880" spans="3:3" ht="15.6" x14ac:dyDescent="0.3">
      <c r="C63880" s="227"/>
    </row>
    <row r="63881" spans="3:3" ht="15.6" x14ac:dyDescent="0.3">
      <c r="C63881" s="227"/>
    </row>
    <row r="63882" spans="3:3" ht="15.6" x14ac:dyDescent="0.3">
      <c r="C63882" s="227"/>
    </row>
    <row r="63883" spans="3:3" ht="15.6" x14ac:dyDescent="0.3">
      <c r="C63883" s="227"/>
    </row>
    <row r="63884" spans="3:3" ht="15.6" x14ac:dyDescent="0.3">
      <c r="C63884" s="227"/>
    </row>
    <row r="63885" spans="3:3" ht="15.6" x14ac:dyDescent="0.3">
      <c r="C63885" s="227"/>
    </row>
    <row r="63886" spans="3:3" ht="15.6" x14ac:dyDescent="0.3">
      <c r="C63886" s="227"/>
    </row>
    <row r="63887" spans="3:3" ht="15.6" x14ac:dyDescent="0.3">
      <c r="C63887" s="227"/>
    </row>
    <row r="63888" spans="3:3" ht="15.6" x14ac:dyDescent="0.3">
      <c r="C63888" s="227"/>
    </row>
    <row r="63889" spans="3:3" ht="15.6" x14ac:dyDescent="0.3">
      <c r="C63889" s="227"/>
    </row>
    <row r="63890" spans="3:3" ht="15.6" x14ac:dyDescent="0.3">
      <c r="C63890" s="227"/>
    </row>
    <row r="63891" spans="3:3" ht="15.6" x14ac:dyDescent="0.3">
      <c r="C63891" s="227"/>
    </row>
    <row r="63892" spans="3:3" ht="15.6" x14ac:dyDescent="0.3">
      <c r="C63892" s="227"/>
    </row>
    <row r="63893" spans="3:3" ht="15.6" x14ac:dyDescent="0.3">
      <c r="C63893" s="227"/>
    </row>
    <row r="63894" spans="3:3" ht="15.6" x14ac:dyDescent="0.3">
      <c r="C63894" s="227"/>
    </row>
    <row r="63895" spans="3:3" ht="15.6" x14ac:dyDescent="0.3">
      <c r="C63895" s="227"/>
    </row>
    <row r="63896" spans="3:3" ht="15.6" x14ac:dyDescent="0.3">
      <c r="C63896" s="227"/>
    </row>
    <row r="63897" spans="3:3" ht="15.6" x14ac:dyDescent="0.3">
      <c r="C63897" s="227"/>
    </row>
    <row r="63898" spans="3:3" ht="15.6" x14ac:dyDescent="0.3">
      <c r="C63898" s="227"/>
    </row>
    <row r="63899" spans="3:3" ht="15.6" x14ac:dyDescent="0.3">
      <c r="C63899" s="227"/>
    </row>
    <row r="63900" spans="3:3" ht="15.6" x14ac:dyDescent="0.3">
      <c r="C63900" s="227"/>
    </row>
    <row r="63901" spans="3:3" ht="15.6" x14ac:dyDescent="0.3">
      <c r="C63901" s="227"/>
    </row>
    <row r="63902" spans="3:3" ht="15.6" x14ac:dyDescent="0.3">
      <c r="C63902" s="227"/>
    </row>
    <row r="63903" spans="3:3" ht="15.6" x14ac:dyDescent="0.3">
      <c r="C63903" s="227"/>
    </row>
    <row r="63904" spans="3:3" ht="15.6" x14ac:dyDescent="0.3">
      <c r="C63904" s="227"/>
    </row>
    <row r="63905" spans="3:3" ht="15.6" x14ac:dyDescent="0.3">
      <c r="C63905" s="227"/>
    </row>
    <row r="63906" spans="3:3" ht="15.6" x14ac:dyDescent="0.3">
      <c r="C63906" s="227"/>
    </row>
    <row r="63907" spans="3:3" ht="15.6" x14ac:dyDescent="0.3">
      <c r="C63907" s="227"/>
    </row>
    <row r="63908" spans="3:3" ht="15.6" x14ac:dyDescent="0.3">
      <c r="C63908" s="227"/>
    </row>
    <row r="63909" spans="3:3" ht="15.6" x14ac:dyDescent="0.3">
      <c r="C63909" s="227"/>
    </row>
    <row r="63910" spans="3:3" ht="15.6" x14ac:dyDescent="0.3">
      <c r="C63910" s="227"/>
    </row>
    <row r="63911" spans="3:3" ht="15.6" x14ac:dyDescent="0.3">
      <c r="C63911" s="227"/>
    </row>
    <row r="63912" spans="3:3" ht="15.6" x14ac:dyDescent="0.3">
      <c r="C63912" s="227"/>
    </row>
    <row r="63913" spans="3:3" ht="15.6" x14ac:dyDescent="0.3">
      <c r="C63913" s="227"/>
    </row>
    <row r="63914" spans="3:3" ht="15.6" x14ac:dyDescent="0.3">
      <c r="C63914" s="227"/>
    </row>
    <row r="63915" spans="3:3" ht="15.6" x14ac:dyDescent="0.3">
      <c r="C63915" s="227"/>
    </row>
    <row r="63916" spans="3:3" ht="15.6" x14ac:dyDescent="0.3">
      <c r="C63916" s="227"/>
    </row>
    <row r="63917" spans="3:3" ht="15.6" x14ac:dyDescent="0.3">
      <c r="C63917" s="227"/>
    </row>
    <row r="63918" spans="3:3" ht="15.6" x14ac:dyDescent="0.3">
      <c r="C63918" s="227"/>
    </row>
    <row r="63919" spans="3:3" ht="15.6" x14ac:dyDescent="0.3">
      <c r="C63919" s="227"/>
    </row>
    <row r="63920" spans="3:3" ht="15.6" x14ac:dyDescent="0.3">
      <c r="C63920" s="227"/>
    </row>
    <row r="63921" spans="3:3" ht="15.6" x14ac:dyDescent="0.3">
      <c r="C63921" s="227"/>
    </row>
    <row r="63922" spans="3:3" ht="15.6" x14ac:dyDescent="0.3">
      <c r="C63922" s="227"/>
    </row>
    <row r="63923" spans="3:3" ht="15.6" x14ac:dyDescent="0.3">
      <c r="C63923" s="227"/>
    </row>
    <row r="63924" spans="3:3" ht="15.6" x14ac:dyDescent="0.3">
      <c r="C63924" s="227"/>
    </row>
    <row r="63925" spans="3:3" ht="15.6" x14ac:dyDescent="0.3">
      <c r="C63925" s="227"/>
    </row>
    <row r="63926" spans="3:3" ht="15.6" x14ac:dyDescent="0.3">
      <c r="C63926" s="227"/>
    </row>
    <row r="63927" spans="3:3" ht="15.6" x14ac:dyDescent="0.3">
      <c r="C63927" s="227"/>
    </row>
    <row r="63928" spans="3:3" ht="15.6" x14ac:dyDescent="0.3">
      <c r="C63928" s="227"/>
    </row>
    <row r="63929" spans="3:3" ht="15.6" x14ac:dyDescent="0.3">
      <c r="C63929" s="227"/>
    </row>
    <row r="63930" spans="3:3" ht="15.6" x14ac:dyDescent="0.3">
      <c r="C63930" s="227"/>
    </row>
    <row r="63931" spans="3:3" ht="15.6" x14ac:dyDescent="0.3">
      <c r="C63931" s="227"/>
    </row>
    <row r="63932" spans="3:3" ht="15.6" x14ac:dyDescent="0.3">
      <c r="C63932" s="227"/>
    </row>
    <row r="63933" spans="3:3" ht="15.6" x14ac:dyDescent="0.3">
      <c r="C63933" s="227"/>
    </row>
    <row r="63934" spans="3:3" ht="15.6" x14ac:dyDescent="0.3">
      <c r="C63934" s="227"/>
    </row>
    <row r="63935" spans="3:3" ht="15.6" x14ac:dyDescent="0.3">
      <c r="C63935" s="227"/>
    </row>
    <row r="63936" spans="3:3" ht="15.6" x14ac:dyDescent="0.3">
      <c r="C63936" s="227"/>
    </row>
    <row r="63937" spans="3:3" ht="15.6" x14ac:dyDescent="0.3">
      <c r="C63937" s="227"/>
    </row>
    <row r="63938" spans="3:3" ht="15.6" x14ac:dyDescent="0.3">
      <c r="C63938" s="227"/>
    </row>
    <row r="63939" spans="3:3" ht="15.6" x14ac:dyDescent="0.3">
      <c r="C63939" s="227"/>
    </row>
    <row r="63940" spans="3:3" ht="15.6" x14ac:dyDescent="0.3">
      <c r="C63940" s="227"/>
    </row>
    <row r="63941" spans="3:3" ht="15.6" x14ac:dyDescent="0.3">
      <c r="C63941" s="227"/>
    </row>
    <row r="63942" spans="3:3" ht="15.6" x14ac:dyDescent="0.3">
      <c r="C63942" s="227"/>
    </row>
    <row r="63943" spans="3:3" ht="15.6" x14ac:dyDescent="0.3">
      <c r="C63943" s="227"/>
    </row>
    <row r="63944" spans="3:3" ht="15.6" x14ac:dyDescent="0.3">
      <c r="C63944" s="227"/>
    </row>
    <row r="63945" spans="3:3" ht="15.6" x14ac:dyDescent="0.3">
      <c r="C63945" s="227"/>
    </row>
    <row r="63946" spans="3:3" ht="15.6" x14ac:dyDescent="0.3">
      <c r="C63946" s="227"/>
    </row>
    <row r="63947" spans="3:3" ht="15.6" x14ac:dyDescent="0.3">
      <c r="C63947" s="227"/>
    </row>
    <row r="63948" spans="3:3" ht="15.6" x14ac:dyDescent="0.3">
      <c r="C63948" s="227"/>
    </row>
    <row r="63949" spans="3:3" ht="15.6" x14ac:dyDescent="0.3">
      <c r="C63949" s="227"/>
    </row>
    <row r="63950" spans="3:3" ht="15.6" x14ac:dyDescent="0.3">
      <c r="C63950" s="227"/>
    </row>
    <row r="63951" spans="3:3" ht="15.6" x14ac:dyDescent="0.3">
      <c r="C63951" s="227"/>
    </row>
    <row r="63952" spans="3:3" ht="15.6" x14ac:dyDescent="0.3">
      <c r="C63952" s="227"/>
    </row>
    <row r="63953" spans="3:3" ht="15.6" x14ac:dyDescent="0.3">
      <c r="C63953" s="227"/>
    </row>
    <row r="63954" spans="3:3" ht="15.6" x14ac:dyDescent="0.3">
      <c r="C63954" s="227"/>
    </row>
    <row r="63955" spans="3:3" ht="15.6" x14ac:dyDescent="0.3">
      <c r="C63955" s="227"/>
    </row>
    <row r="63956" spans="3:3" ht="15.6" x14ac:dyDescent="0.3">
      <c r="C63956" s="227"/>
    </row>
    <row r="63957" spans="3:3" ht="15.6" x14ac:dyDescent="0.3">
      <c r="C63957" s="227"/>
    </row>
    <row r="63958" spans="3:3" ht="15.6" x14ac:dyDescent="0.3">
      <c r="C63958" s="227"/>
    </row>
    <row r="63959" spans="3:3" ht="15.6" x14ac:dyDescent="0.3">
      <c r="C63959" s="227"/>
    </row>
    <row r="63960" spans="3:3" ht="15.6" x14ac:dyDescent="0.3">
      <c r="C63960" s="227"/>
    </row>
    <row r="63961" spans="3:3" ht="15.6" x14ac:dyDescent="0.3">
      <c r="C63961" s="227"/>
    </row>
    <row r="63962" spans="3:3" ht="15.6" x14ac:dyDescent="0.3">
      <c r="C63962" s="227"/>
    </row>
    <row r="63963" spans="3:3" ht="15.6" x14ac:dyDescent="0.3">
      <c r="C63963" s="227"/>
    </row>
    <row r="63964" spans="3:3" ht="15.6" x14ac:dyDescent="0.3">
      <c r="C63964" s="227"/>
    </row>
    <row r="63965" spans="3:3" ht="15.6" x14ac:dyDescent="0.3">
      <c r="C63965" s="227"/>
    </row>
    <row r="63966" spans="3:3" ht="15.6" x14ac:dyDescent="0.3">
      <c r="C63966" s="227"/>
    </row>
    <row r="63967" spans="3:3" ht="15.6" x14ac:dyDescent="0.3">
      <c r="C63967" s="227"/>
    </row>
    <row r="63968" spans="3:3" ht="15.6" x14ac:dyDescent="0.3">
      <c r="C63968" s="227"/>
    </row>
    <row r="63969" spans="3:3" ht="15.6" x14ac:dyDescent="0.3">
      <c r="C63969" s="227"/>
    </row>
    <row r="63970" spans="3:3" ht="15.6" x14ac:dyDescent="0.3">
      <c r="C63970" s="227"/>
    </row>
    <row r="63971" spans="3:3" ht="15.6" x14ac:dyDescent="0.3">
      <c r="C63971" s="227"/>
    </row>
    <row r="63972" spans="3:3" ht="15.6" x14ac:dyDescent="0.3">
      <c r="C63972" s="227"/>
    </row>
    <row r="63973" spans="3:3" ht="15.6" x14ac:dyDescent="0.3">
      <c r="C63973" s="227"/>
    </row>
    <row r="63974" spans="3:3" ht="15.6" x14ac:dyDescent="0.3">
      <c r="C63974" s="227"/>
    </row>
    <row r="63975" spans="3:3" ht="15.6" x14ac:dyDescent="0.3">
      <c r="C63975" s="227"/>
    </row>
    <row r="63976" spans="3:3" ht="15.6" x14ac:dyDescent="0.3">
      <c r="C63976" s="227"/>
    </row>
    <row r="63977" spans="3:3" ht="15.6" x14ac:dyDescent="0.3">
      <c r="C63977" s="227"/>
    </row>
    <row r="63978" spans="3:3" ht="15.6" x14ac:dyDescent="0.3">
      <c r="C63978" s="227"/>
    </row>
    <row r="63979" spans="3:3" ht="15.6" x14ac:dyDescent="0.3">
      <c r="C63979" s="227"/>
    </row>
    <row r="63980" spans="3:3" ht="15.6" x14ac:dyDescent="0.3">
      <c r="C63980" s="227"/>
    </row>
    <row r="63981" spans="3:3" ht="15.6" x14ac:dyDescent="0.3">
      <c r="C63981" s="227"/>
    </row>
    <row r="63982" spans="3:3" ht="15.6" x14ac:dyDescent="0.3">
      <c r="C63982" s="227"/>
    </row>
    <row r="63983" spans="3:3" ht="15.6" x14ac:dyDescent="0.3">
      <c r="C63983" s="227"/>
    </row>
    <row r="63984" spans="3:3" ht="15.6" x14ac:dyDescent="0.3">
      <c r="C63984" s="227"/>
    </row>
    <row r="63985" spans="3:3" ht="15.6" x14ac:dyDescent="0.3">
      <c r="C63985" s="227"/>
    </row>
    <row r="63986" spans="3:3" ht="15.6" x14ac:dyDescent="0.3">
      <c r="C63986" s="227"/>
    </row>
    <row r="63987" spans="3:3" ht="15.6" x14ac:dyDescent="0.3">
      <c r="C63987" s="227"/>
    </row>
    <row r="63988" spans="3:3" ht="15.6" x14ac:dyDescent="0.3">
      <c r="C63988" s="227"/>
    </row>
    <row r="63989" spans="3:3" ht="15.6" x14ac:dyDescent="0.3">
      <c r="C63989" s="227"/>
    </row>
    <row r="63990" spans="3:3" ht="15.6" x14ac:dyDescent="0.3">
      <c r="C63990" s="227"/>
    </row>
    <row r="63991" spans="3:3" ht="15.6" x14ac:dyDescent="0.3">
      <c r="C63991" s="227"/>
    </row>
    <row r="63992" spans="3:3" ht="15.6" x14ac:dyDescent="0.3">
      <c r="C63992" s="227"/>
    </row>
    <row r="63993" spans="3:3" ht="15.6" x14ac:dyDescent="0.3">
      <c r="C63993" s="227"/>
    </row>
    <row r="63994" spans="3:3" ht="15.6" x14ac:dyDescent="0.3">
      <c r="C63994" s="227"/>
    </row>
    <row r="63995" spans="3:3" ht="15.6" x14ac:dyDescent="0.3">
      <c r="C63995" s="227"/>
    </row>
    <row r="63996" spans="3:3" ht="15.6" x14ac:dyDescent="0.3">
      <c r="C63996" s="227"/>
    </row>
    <row r="63997" spans="3:3" ht="15.6" x14ac:dyDescent="0.3">
      <c r="C63997" s="227"/>
    </row>
    <row r="63998" spans="3:3" ht="15.6" x14ac:dyDescent="0.3">
      <c r="C63998" s="227"/>
    </row>
    <row r="63999" spans="3:3" ht="15.6" x14ac:dyDescent="0.3">
      <c r="C63999" s="227"/>
    </row>
    <row r="64000" spans="3:3" ht="15.6" x14ac:dyDescent="0.3">
      <c r="C64000" s="227"/>
    </row>
    <row r="64001" spans="3:3" ht="15.6" x14ac:dyDescent="0.3">
      <c r="C64001" s="227"/>
    </row>
    <row r="64002" spans="3:3" ht="15.6" x14ac:dyDescent="0.3">
      <c r="C64002" s="227"/>
    </row>
    <row r="64003" spans="3:3" ht="15.6" x14ac:dyDescent="0.3">
      <c r="C64003" s="227"/>
    </row>
    <row r="64004" spans="3:3" ht="15.6" x14ac:dyDescent="0.3">
      <c r="C64004" s="227"/>
    </row>
    <row r="64005" spans="3:3" ht="15.6" x14ac:dyDescent="0.3">
      <c r="C64005" s="227"/>
    </row>
    <row r="64006" spans="3:3" ht="15.6" x14ac:dyDescent="0.3">
      <c r="C64006" s="227"/>
    </row>
    <row r="64007" spans="3:3" ht="15.6" x14ac:dyDescent="0.3">
      <c r="C64007" s="227"/>
    </row>
    <row r="64008" spans="3:3" ht="15.6" x14ac:dyDescent="0.3">
      <c r="C64008" s="227"/>
    </row>
    <row r="64009" spans="3:3" ht="15.6" x14ac:dyDescent="0.3">
      <c r="C64009" s="227"/>
    </row>
    <row r="64010" spans="3:3" ht="15.6" x14ac:dyDescent="0.3">
      <c r="C64010" s="227"/>
    </row>
    <row r="64011" spans="3:3" ht="15.6" x14ac:dyDescent="0.3">
      <c r="C64011" s="227"/>
    </row>
    <row r="64012" spans="3:3" ht="15.6" x14ac:dyDescent="0.3">
      <c r="C64012" s="227"/>
    </row>
    <row r="64013" spans="3:3" ht="15.6" x14ac:dyDescent="0.3">
      <c r="C64013" s="227"/>
    </row>
    <row r="64014" spans="3:3" ht="15.6" x14ac:dyDescent="0.3">
      <c r="C64014" s="227"/>
    </row>
    <row r="64015" spans="3:3" ht="15.6" x14ac:dyDescent="0.3">
      <c r="C64015" s="227"/>
    </row>
    <row r="64016" spans="3:3" ht="15.6" x14ac:dyDescent="0.3">
      <c r="C64016" s="227"/>
    </row>
    <row r="64017" spans="3:3" ht="15.6" x14ac:dyDescent="0.3">
      <c r="C64017" s="227"/>
    </row>
    <row r="64018" spans="3:3" ht="15.6" x14ac:dyDescent="0.3">
      <c r="C64018" s="227"/>
    </row>
    <row r="64019" spans="3:3" ht="15.6" x14ac:dyDescent="0.3">
      <c r="C64019" s="227"/>
    </row>
    <row r="64020" spans="3:3" ht="15.6" x14ac:dyDescent="0.3">
      <c r="C64020" s="227"/>
    </row>
    <row r="64021" spans="3:3" ht="15.6" x14ac:dyDescent="0.3">
      <c r="C64021" s="227"/>
    </row>
    <row r="64022" spans="3:3" ht="15.6" x14ac:dyDescent="0.3">
      <c r="C64022" s="227"/>
    </row>
    <row r="64023" spans="3:3" ht="15.6" x14ac:dyDescent="0.3">
      <c r="C64023" s="227"/>
    </row>
    <row r="64024" spans="3:3" ht="15.6" x14ac:dyDescent="0.3">
      <c r="C64024" s="227"/>
    </row>
    <row r="64025" spans="3:3" ht="15.6" x14ac:dyDescent="0.3">
      <c r="C64025" s="227"/>
    </row>
    <row r="64026" spans="3:3" ht="15.6" x14ac:dyDescent="0.3">
      <c r="C64026" s="227"/>
    </row>
    <row r="64027" spans="3:3" ht="15.6" x14ac:dyDescent="0.3">
      <c r="C64027" s="227"/>
    </row>
    <row r="64028" spans="3:3" ht="15.6" x14ac:dyDescent="0.3">
      <c r="C64028" s="227"/>
    </row>
    <row r="64029" spans="3:3" ht="15.6" x14ac:dyDescent="0.3">
      <c r="C64029" s="227"/>
    </row>
    <row r="64030" spans="3:3" ht="15.6" x14ac:dyDescent="0.3">
      <c r="C64030" s="227"/>
    </row>
    <row r="64031" spans="3:3" ht="15.6" x14ac:dyDescent="0.3">
      <c r="C64031" s="227"/>
    </row>
    <row r="64032" spans="3:3" ht="15.6" x14ac:dyDescent="0.3">
      <c r="C64032" s="227"/>
    </row>
    <row r="64033" spans="3:3" ht="15.6" x14ac:dyDescent="0.3">
      <c r="C64033" s="227"/>
    </row>
    <row r="64034" spans="3:3" ht="15.6" x14ac:dyDescent="0.3">
      <c r="C64034" s="227"/>
    </row>
    <row r="64035" spans="3:3" ht="15.6" x14ac:dyDescent="0.3">
      <c r="C64035" s="227"/>
    </row>
    <row r="64036" spans="3:3" ht="15.6" x14ac:dyDescent="0.3">
      <c r="C64036" s="227"/>
    </row>
    <row r="64037" spans="3:3" ht="15.6" x14ac:dyDescent="0.3">
      <c r="C64037" s="227"/>
    </row>
    <row r="64038" spans="3:3" ht="15.6" x14ac:dyDescent="0.3">
      <c r="C64038" s="227"/>
    </row>
    <row r="64039" spans="3:3" ht="15.6" x14ac:dyDescent="0.3">
      <c r="C64039" s="227"/>
    </row>
    <row r="64040" spans="3:3" ht="15.6" x14ac:dyDescent="0.3">
      <c r="C64040" s="227"/>
    </row>
    <row r="64041" spans="3:3" ht="15.6" x14ac:dyDescent="0.3">
      <c r="C64041" s="227"/>
    </row>
    <row r="64042" spans="3:3" ht="15.6" x14ac:dyDescent="0.3">
      <c r="C64042" s="227"/>
    </row>
    <row r="64043" spans="3:3" ht="15.6" x14ac:dyDescent="0.3">
      <c r="C64043" s="227"/>
    </row>
    <row r="64044" spans="3:3" ht="15.6" x14ac:dyDescent="0.3">
      <c r="C64044" s="227"/>
    </row>
    <row r="64045" spans="3:3" ht="15.6" x14ac:dyDescent="0.3">
      <c r="C64045" s="227"/>
    </row>
    <row r="64046" spans="3:3" ht="15.6" x14ac:dyDescent="0.3">
      <c r="C64046" s="227"/>
    </row>
    <row r="64047" spans="3:3" ht="15.6" x14ac:dyDescent="0.3">
      <c r="C64047" s="227"/>
    </row>
    <row r="64048" spans="3:3" ht="15.6" x14ac:dyDescent="0.3">
      <c r="C64048" s="227"/>
    </row>
    <row r="64049" spans="3:3" ht="15.6" x14ac:dyDescent="0.3">
      <c r="C64049" s="227"/>
    </row>
    <row r="64050" spans="3:3" ht="15.6" x14ac:dyDescent="0.3">
      <c r="C64050" s="227"/>
    </row>
    <row r="64051" spans="3:3" ht="15.6" x14ac:dyDescent="0.3">
      <c r="C64051" s="227"/>
    </row>
    <row r="64052" spans="3:3" ht="15.6" x14ac:dyDescent="0.3">
      <c r="C64052" s="227"/>
    </row>
    <row r="64053" spans="3:3" ht="15.6" x14ac:dyDescent="0.3">
      <c r="C64053" s="227"/>
    </row>
    <row r="64054" spans="3:3" ht="15.6" x14ac:dyDescent="0.3">
      <c r="C64054" s="227"/>
    </row>
    <row r="64055" spans="3:3" ht="15.6" x14ac:dyDescent="0.3">
      <c r="C64055" s="227"/>
    </row>
    <row r="64056" spans="3:3" ht="15.6" x14ac:dyDescent="0.3">
      <c r="C64056" s="227"/>
    </row>
    <row r="64057" spans="3:3" ht="15.6" x14ac:dyDescent="0.3">
      <c r="C64057" s="227"/>
    </row>
    <row r="64058" spans="3:3" ht="15.6" x14ac:dyDescent="0.3">
      <c r="C64058" s="227"/>
    </row>
    <row r="64059" spans="3:3" ht="15.6" x14ac:dyDescent="0.3">
      <c r="C64059" s="227"/>
    </row>
    <row r="64060" spans="3:3" ht="15.6" x14ac:dyDescent="0.3">
      <c r="C64060" s="227"/>
    </row>
    <row r="64061" spans="3:3" ht="15.6" x14ac:dyDescent="0.3">
      <c r="C64061" s="227"/>
    </row>
    <row r="64062" spans="3:3" ht="15.6" x14ac:dyDescent="0.3">
      <c r="C64062" s="227"/>
    </row>
    <row r="64063" spans="3:3" ht="15.6" x14ac:dyDescent="0.3">
      <c r="C64063" s="227"/>
    </row>
    <row r="64064" spans="3:3" ht="15.6" x14ac:dyDescent="0.3">
      <c r="C64064" s="227"/>
    </row>
    <row r="64065" spans="3:3" ht="15.6" x14ac:dyDescent="0.3">
      <c r="C64065" s="227"/>
    </row>
    <row r="64066" spans="3:3" ht="15.6" x14ac:dyDescent="0.3">
      <c r="C64066" s="227"/>
    </row>
    <row r="64067" spans="3:3" ht="15.6" x14ac:dyDescent="0.3">
      <c r="C64067" s="227"/>
    </row>
    <row r="64068" spans="3:3" ht="15.6" x14ac:dyDescent="0.3">
      <c r="C64068" s="227"/>
    </row>
    <row r="64069" spans="3:3" ht="15.6" x14ac:dyDescent="0.3">
      <c r="C64069" s="227"/>
    </row>
    <row r="64070" spans="3:3" ht="15.6" x14ac:dyDescent="0.3">
      <c r="C64070" s="227"/>
    </row>
    <row r="64071" spans="3:3" ht="15.6" x14ac:dyDescent="0.3">
      <c r="C64071" s="227"/>
    </row>
    <row r="64072" spans="3:3" ht="15.6" x14ac:dyDescent="0.3">
      <c r="C64072" s="227"/>
    </row>
    <row r="64073" spans="3:3" ht="15.6" x14ac:dyDescent="0.3">
      <c r="C64073" s="227"/>
    </row>
    <row r="64074" spans="3:3" ht="15.6" x14ac:dyDescent="0.3">
      <c r="C64074" s="227"/>
    </row>
    <row r="64075" spans="3:3" ht="15.6" x14ac:dyDescent="0.3">
      <c r="C64075" s="227"/>
    </row>
    <row r="64076" spans="3:3" ht="15.6" x14ac:dyDescent="0.3">
      <c r="C64076" s="227"/>
    </row>
    <row r="64077" spans="3:3" ht="15.6" x14ac:dyDescent="0.3">
      <c r="C64077" s="227"/>
    </row>
    <row r="64078" spans="3:3" ht="15.6" x14ac:dyDescent="0.3">
      <c r="C64078" s="227"/>
    </row>
    <row r="64079" spans="3:3" ht="15.6" x14ac:dyDescent="0.3">
      <c r="C64079" s="227"/>
    </row>
    <row r="64080" spans="3:3" ht="15.6" x14ac:dyDescent="0.3">
      <c r="C64080" s="227"/>
    </row>
    <row r="64081" spans="3:3" ht="15.6" x14ac:dyDescent="0.3">
      <c r="C64081" s="227"/>
    </row>
    <row r="64082" spans="3:3" ht="15.6" x14ac:dyDescent="0.3">
      <c r="C64082" s="227"/>
    </row>
    <row r="64083" spans="3:3" ht="15.6" x14ac:dyDescent="0.3">
      <c r="C64083" s="227"/>
    </row>
    <row r="64084" spans="3:3" ht="15.6" x14ac:dyDescent="0.3">
      <c r="C64084" s="227"/>
    </row>
    <row r="64085" spans="3:3" ht="15.6" x14ac:dyDescent="0.3">
      <c r="C64085" s="227"/>
    </row>
    <row r="64086" spans="3:3" ht="15.6" x14ac:dyDescent="0.3">
      <c r="C64086" s="227"/>
    </row>
    <row r="64087" spans="3:3" ht="15.6" x14ac:dyDescent="0.3">
      <c r="C64087" s="227"/>
    </row>
    <row r="64088" spans="3:3" ht="15.6" x14ac:dyDescent="0.3">
      <c r="C64088" s="227"/>
    </row>
    <row r="64089" spans="3:3" ht="15.6" x14ac:dyDescent="0.3">
      <c r="C64089" s="227"/>
    </row>
    <row r="64090" spans="3:3" ht="15.6" x14ac:dyDescent="0.3">
      <c r="C64090" s="227"/>
    </row>
    <row r="64091" spans="3:3" ht="15.6" x14ac:dyDescent="0.3">
      <c r="C64091" s="227"/>
    </row>
    <row r="64092" spans="3:3" ht="15.6" x14ac:dyDescent="0.3">
      <c r="C64092" s="227"/>
    </row>
    <row r="64093" spans="3:3" ht="15.6" x14ac:dyDescent="0.3">
      <c r="C64093" s="227"/>
    </row>
    <row r="64094" spans="3:3" ht="15.6" x14ac:dyDescent="0.3">
      <c r="C64094" s="227"/>
    </row>
    <row r="64095" spans="3:3" ht="15.6" x14ac:dyDescent="0.3">
      <c r="C64095" s="227"/>
    </row>
    <row r="64096" spans="3:3" ht="15.6" x14ac:dyDescent="0.3">
      <c r="C64096" s="227"/>
    </row>
    <row r="64097" spans="3:3" ht="15.6" x14ac:dyDescent="0.3">
      <c r="C64097" s="227"/>
    </row>
    <row r="64098" spans="3:3" ht="15.6" x14ac:dyDescent="0.3">
      <c r="C64098" s="227"/>
    </row>
    <row r="64099" spans="3:3" ht="15.6" x14ac:dyDescent="0.3">
      <c r="C64099" s="227"/>
    </row>
    <row r="64100" spans="3:3" ht="15.6" x14ac:dyDescent="0.3">
      <c r="C64100" s="227"/>
    </row>
    <row r="64101" spans="3:3" ht="15.6" x14ac:dyDescent="0.3">
      <c r="C64101" s="227"/>
    </row>
    <row r="64102" spans="3:3" ht="15.6" x14ac:dyDescent="0.3">
      <c r="C64102" s="227"/>
    </row>
    <row r="64103" spans="3:3" ht="15.6" x14ac:dyDescent="0.3">
      <c r="C64103" s="227"/>
    </row>
    <row r="64104" spans="3:3" ht="15.6" x14ac:dyDescent="0.3">
      <c r="C64104" s="227"/>
    </row>
    <row r="64105" spans="3:3" ht="15.6" x14ac:dyDescent="0.3">
      <c r="C64105" s="227"/>
    </row>
    <row r="64106" spans="3:3" ht="15.6" x14ac:dyDescent="0.3">
      <c r="C64106" s="227"/>
    </row>
    <row r="64107" spans="3:3" ht="15.6" x14ac:dyDescent="0.3">
      <c r="C64107" s="227"/>
    </row>
    <row r="64108" spans="3:3" ht="15.6" x14ac:dyDescent="0.3">
      <c r="C64108" s="227"/>
    </row>
    <row r="64109" spans="3:3" ht="15.6" x14ac:dyDescent="0.3">
      <c r="C64109" s="227"/>
    </row>
    <row r="64110" spans="3:3" ht="15.6" x14ac:dyDescent="0.3">
      <c r="C64110" s="227"/>
    </row>
    <row r="64111" spans="3:3" ht="15.6" x14ac:dyDescent="0.3">
      <c r="C64111" s="227"/>
    </row>
    <row r="64112" spans="3:3" ht="15.6" x14ac:dyDescent="0.3">
      <c r="C64112" s="227"/>
    </row>
    <row r="64113" spans="3:3" ht="15.6" x14ac:dyDescent="0.3">
      <c r="C64113" s="227"/>
    </row>
    <row r="64114" spans="3:3" ht="15.6" x14ac:dyDescent="0.3">
      <c r="C64114" s="227"/>
    </row>
    <row r="64115" spans="3:3" ht="15.6" x14ac:dyDescent="0.3">
      <c r="C64115" s="227"/>
    </row>
    <row r="64116" spans="3:3" ht="15.6" x14ac:dyDescent="0.3">
      <c r="C64116" s="227"/>
    </row>
    <row r="64117" spans="3:3" ht="15.6" x14ac:dyDescent="0.3">
      <c r="C64117" s="227"/>
    </row>
    <row r="64118" spans="3:3" ht="15.6" x14ac:dyDescent="0.3">
      <c r="C64118" s="227"/>
    </row>
    <row r="64119" spans="3:3" ht="15.6" x14ac:dyDescent="0.3">
      <c r="C64119" s="227"/>
    </row>
    <row r="64120" spans="3:3" ht="15.6" x14ac:dyDescent="0.3">
      <c r="C64120" s="227"/>
    </row>
    <row r="64121" spans="3:3" ht="15.6" x14ac:dyDescent="0.3">
      <c r="C64121" s="227"/>
    </row>
    <row r="64122" spans="3:3" ht="15.6" x14ac:dyDescent="0.3">
      <c r="C64122" s="227"/>
    </row>
    <row r="64123" spans="3:3" ht="15.6" x14ac:dyDescent="0.3">
      <c r="C64123" s="227"/>
    </row>
    <row r="64124" spans="3:3" ht="15.6" x14ac:dyDescent="0.3">
      <c r="C64124" s="227"/>
    </row>
    <row r="64125" spans="3:3" ht="15.6" x14ac:dyDescent="0.3">
      <c r="C64125" s="227"/>
    </row>
    <row r="64126" spans="3:3" ht="15.6" x14ac:dyDescent="0.3">
      <c r="C64126" s="227"/>
    </row>
    <row r="64127" spans="3:3" ht="15.6" x14ac:dyDescent="0.3">
      <c r="C64127" s="227"/>
    </row>
    <row r="64128" spans="3:3" ht="15.6" x14ac:dyDescent="0.3">
      <c r="C64128" s="227"/>
    </row>
    <row r="64129" spans="3:3" ht="15.6" x14ac:dyDescent="0.3">
      <c r="C64129" s="227"/>
    </row>
    <row r="64130" spans="3:3" ht="15.6" x14ac:dyDescent="0.3">
      <c r="C64130" s="227"/>
    </row>
    <row r="64131" spans="3:3" ht="15.6" x14ac:dyDescent="0.3">
      <c r="C64131" s="227"/>
    </row>
    <row r="64132" spans="3:3" ht="15.6" x14ac:dyDescent="0.3">
      <c r="C64132" s="227"/>
    </row>
    <row r="64133" spans="3:3" ht="15.6" x14ac:dyDescent="0.3">
      <c r="C64133" s="227"/>
    </row>
    <row r="64134" spans="3:3" ht="15.6" x14ac:dyDescent="0.3">
      <c r="C64134" s="227"/>
    </row>
    <row r="64135" spans="3:3" ht="15.6" x14ac:dyDescent="0.3">
      <c r="C64135" s="227"/>
    </row>
    <row r="64136" spans="3:3" ht="15.6" x14ac:dyDescent="0.3">
      <c r="C64136" s="227"/>
    </row>
    <row r="64137" spans="3:3" ht="15.6" x14ac:dyDescent="0.3">
      <c r="C64137" s="227"/>
    </row>
    <row r="64138" spans="3:3" ht="15.6" x14ac:dyDescent="0.3">
      <c r="C64138" s="227"/>
    </row>
    <row r="64139" spans="3:3" ht="15.6" x14ac:dyDescent="0.3">
      <c r="C64139" s="227"/>
    </row>
    <row r="64140" spans="3:3" ht="15.6" x14ac:dyDescent="0.3">
      <c r="C64140" s="227"/>
    </row>
    <row r="64141" spans="3:3" ht="15.6" x14ac:dyDescent="0.3">
      <c r="C64141" s="227"/>
    </row>
    <row r="64142" spans="3:3" ht="15.6" x14ac:dyDescent="0.3">
      <c r="C64142" s="227"/>
    </row>
    <row r="64143" spans="3:3" ht="15.6" x14ac:dyDescent="0.3">
      <c r="C64143" s="227"/>
    </row>
    <row r="64144" spans="3:3" ht="15.6" x14ac:dyDescent="0.3">
      <c r="C64144" s="227"/>
    </row>
    <row r="64145" spans="3:3" ht="15.6" x14ac:dyDescent="0.3">
      <c r="C64145" s="227"/>
    </row>
    <row r="64146" spans="3:3" ht="15.6" x14ac:dyDescent="0.3">
      <c r="C64146" s="227"/>
    </row>
    <row r="64147" spans="3:3" ht="15.6" x14ac:dyDescent="0.3">
      <c r="C64147" s="227"/>
    </row>
    <row r="64148" spans="3:3" ht="15.6" x14ac:dyDescent="0.3">
      <c r="C64148" s="227"/>
    </row>
    <row r="64149" spans="3:3" ht="15.6" x14ac:dyDescent="0.3">
      <c r="C64149" s="227"/>
    </row>
    <row r="64150" spans="3:3" ht="15.6" x14ac:dyDescent="0.3">
      <c r="C64150" s="227"/>
    </row>
    <row r="64151" spans="3:3" ht="15.6" x14ac:dyDescent="0.3">
      <c r="C64151" s="227"/>
    </row>
    <row r="64152" spans="3:3" ht="15.6" x14ac:dyDescent="0.3">
      <c r="C64152" s="227"/>
    </row>
    <row r="64153" spans="3:3" ht="15.6" x14ac:dyDescent="0.3">
      <c r="C64153" s="227"/>
    </row>
    <row r="64154" spans="3:3" ht="15.6" x14ac:dyDescent="0.3">
      <c r="C64154" s="227"/>
    </row>
    <row r="64155" spans="3:3" ht="15.6" x14ac:dyDescent="0.3">
      <c r="C64155" s="227"/>
    </row>
    <row r="64156" spans="3:3" ht="15.6" x14ac:dyDescent="0.3">
      <c r="C64156" s="227"/>
    </row>
    <row r="64157" spans="3:3" ht="15.6" x14ac:dyDescent="0.3">
      <c r="C64157" s="227"/>
    </row>
    <row r="64158" spans="3:3" ht="15.6" x14ac:dyDescent="0.3">
      <c r="C64158" s="227"/>
    </row>
    <row r="64159" spans="3:3" ht="15.6" x14ac:dyDescent="0.3">
      <c r="C64159" s="227"/>
    </row>
    <row r="64160" spans="3:3" ht="15.6" x14ac:dyDescent="0.3">
      <c r="C64160" s="227"/>
    </row>
    <row r="64161" spans="3:3" ht="15.6" x14ac:dyDescent="0.3">
      <c r="C64161" s="227"/>
    </row>
    <row r="64162" spans="3:3" ht="15.6" x14ac:dyDescent="0.3">
      <c r="C64162" s="227"/>
    </row>
    <row r="64163" spans="3:3" ht="15.6" x14ac:dyDescent="0.3">
      <c r="C64163" s="227"/>
    </row>
    <row r="64164" spans="3:3" ht="15.6" x14ac:dyDescent="0.3">
      <c r="C64164" s="227"/>
    </row>
    <row r="64165" spans="3:3" ht="15.6" x14ac:dyDescent="0.3">
      <c r="C64165" s="227"/>
    </row>
    <row r="64166" spans="3:3" ht="15.6" x14ac:dyDescent="0.3">
      <c r="C64166" s="227"/>
    </row>
    <row r="64167" spans="3:3" ht="15.6" x14ac:dyDescent="0.3">
      <c r="C64167" s="227"/>
    </row>
    <row r="64168" spans="3:3" ht="15.6" x14ac:dyDescent="0.3">
      <c r="C64168" s="227"/>
    </row>
    <row r="64169" spans="3:3" ht="15.6" x14ac:dyDescent="0.3">
      <c r="C64169" s="227"/>
    </row>
    <row r="64170" spans="3:3" ht="15.6" x14ac:dyDescent="0.3">
      <c r="C64170" s="227"/>
    </row>
    <row r="64171" spans="3:3" ht="15.6" x14ac:dyDescent="0.3">
      <c r="C64171" s="227"/>
    </row>
    <row r="64172" spans="3:3" ht="15.6" x14ac:dyDescent="0.3">
      <c r="C64172" s="227"/>
    </row>
    <row r="64173" spans="3:3" ht="15.6" x14ac:dyDescent="0.3">
      <c r="C64173" s="227"/>
    </row>
    <row r="64174" spans="3:3" ht="15.6" x14ac:dyDescent="0.3">
      <c r="C64174" s="227"/>
    </row>
    <row r="64175" spans="3:3" ht="15.6" x14ac:dyDescent="0.3">
      <c r="C64175" s="227"/>
    </row>
    <row r="64176" spans="3:3" ht="15.6" x14ac:dyDescent="0.3">
      <c r="C64176" s="227"/>
    </row>
    <row r="64177" spans="3:3" ht="15.6" x14ac:dyDescent="0.3">
      <c r="C64177" s="227"/>
    </row>
    <row r="64178" spans="3:3" ht="15.6" x14ac:dyDescent="0.3">
      <c r="C64178" s="227"/>
    </row>
    <row r="64179" spans="3:3" ht="15.6" x14ac:dyDescent="0.3">
      <c r="C64179" s="227"/>
    </row>
    <row r="64180" spans="3:3" ht="15.6" x14ac:dyDescent="0.3">
      <c r="C64180" s="227"/>
    </row>
    <row r="64181" spans="3:3" ht="15.6" x14ac:dyDescent="0.3">
      <c r="C64181" s="227"/>
    </row>
    <row r="64182" spans="3:3" ht="15.6" x14ac:dyDescent="0.3">
      <c r="C64182" s="227"/>
    </row>
    <row r="64183" spans="3:3" ht="15.6" x14ac:dyDescent="0.3">
      <c r="C64183" s="227"/>
    </row>
    <row r="64184" spans="3:3" ht="15.6" x14ac:dyDescent="0.3">
      <c r="C64184" s="227"/>
    </row>
    <row r="64185" spans="3:3" ht="15.6" x14ac:dyDescent="0.3">
      <c r="C64185" s="227"/>
    </row>
    <row r="64186" spans="3:3" ht="15.6" x14ac:dyDescent="0.3">
      <c r="C64186" s="227"/>
    </row>
    <row r="64187" spans="3:3" ht="15.6" x14ac:dyDescent="0.3">
      <c r="C64187" s="227"/>
    </row>
    <row r="64188" spans="3:3" ht="15.6" x14ac:dyDescent="0.3">
      <c r="C64188" s="227"/>
    </row>
    <row r="64189" spans="3:3" ht="15.6" x14ac:dyDescent="0.3">
      <c r="C64189" s="227"/>
    </row>
    <row r="64190" spans="3:3" ht="15.6" x14ac:dyDescent="0.3">
      <c r="C64190" s="227"/>
    </row>
    <row r="64191" spans="3:3" ht="15.6" x14ac:dyDescent="0.3">
      <c r="C64191" s="227"/>
    </row>
    <row r="64192" spans="3:3" ht="15.6" x14ac:dyDescent="0.3">
      <c r="C64192" s="227"/>
    </row>
    <row r="64193" spans="3:3" ht="15.6" x14ac:dyDescent="0.3">
      <c r="C64193" s="227"/>
    </row>
    <row r="64194" spans="3:3" ht="15.6" x14ac:dyDescent="0.3">
      <c r="C64194" s="227"/>
    </row>
    <row r="64195" spans="3:3" ht="15.6" x14ac:dyDescent="0.3">
      <c r="C64195" s="227"/>
    </row>
    <row r="64196" spans="3:3" ht="15.6" x14ac:dyDescent="0.3">
      <c r="C64196" s="227"/>
    </row>
    <row r="64197" spans="3:3" ht="15.6" x14ac:dyDescent="0.3">
      <c r="C64197" s="227"/>
    </row>
    <row r="64198" spans="3:3" ht="15.6" x14ac:dyDescent="0.3">
      <c r="C64198" s="227"/>
    </row>
    <row r="64199" spans="3:3" ht="15.6" x14ac:dyDescent="0.3">
      <c r="C64199" s="227"/>
    </row>
    <row r="64200" spans="3:3" ht="15.6" x14ac:dyDescent="0.3">
      <c r="C64200" s="227"/>
    </row>
    <row r="64201" spans="3:3" ht="15.6" x14ac:dyDescent="0.3">
      <c r="C64201" s="227"/>
    </row>
    <row r="64202" spans="3:3" ht="15.6" x14ac:dyDescent="0.3">
      <c r="C64202" s="227"/>
    </row>
    <row r="64203" spans="3:3" ht="15.6" x14ac:dyDescent="0.3">
      <c r="C64203" s="227"/>
    </row>
    <row r="64204" spans="3:3" ht="15.6" x14ac:dyDescent="0.3">
      <c r="C64204" s="227"/>
    </row>
    <row r="64205" spans="3:3" ht="15.6" x14ac:dyDescent="0.3">
      <c r="C64205" s="227"/>
    </row>
    <row r="64206" spans="3:3" ht="15.6" x14ac:dyDescent="0.3">
      <c r="C64206" s="227"/>
    </row>
    <row r="64207" spans="3:3" ht="15.6" x14ac:dyDescent="0.3">
      <c r="C64207" s="227"/>
    </row>
    <row r="64208" spans="3:3" ht="15.6" x14ac:dyDescent="0.3">
      <c r="C64208" s="227"/>
    </row>
    <row r="64209" spans="3:3" ht="15.6" x14ac:dyDescent="0.3">
      <c r="C64209" s="227"/>
    </row>
    <row r="64210" spans="3:3" ht="15.6" x14ac:dyDescent="0.3">
      <c r="C64210" s="227"/>
    </row>
    <row r="64211" spans="3:3" ht="15.6" x14ac:dyDescent="0.3">
      <c r="C64211" s="227"/>
    </row>
    <row r="64212" spans="3:3" ht="15.6" x14ac:dyDescent="0.3">
      <c r="C64212" s="227"/>
    </row>
    <row r="64213" spans="3:3" ht="15.6" x14ac:dyDescent="0.3">
      <c r="C64213" s="227"/>
    </row>
    <row r="64214" spans="3:3" ht="15.6" x14ac:dyDescent="0.3">
      <c r="C64214" s="227"/>
    </row>
    <row r="64215" spans="3:3" ht="15.6" x14ac:dyDescent="0.3">
      <c r="C64215" s="227"/>
    </row>
    <row r="64216" spans="3:3" ht="15.6" x14ac:dyDescent="0.3">
      <c r="C64216" s="227"/>
    </row>
    <row r="64217" spans="3:3" ht="15.6" x14ac:dyDescent="0.3">
      <c r="C64217" s="227"/>
    </row>
    <row r="64218" spans="3:3" ht="15.6" x14ac:dyDescent="0.3">
      <c r="C64218" s="227"/>
    </row>
    <row r="64219" spans="3:3" ht="15.6" x14ac:dyDescent="0.3">
      <c r="C64219" s="227"/>
    </row>
    <row r="64220" spans="3:3" ht="15.6" x14ac:dyDescent="0.3">
      <c r="C64220" s="227"/>
    </row>
    <row r="64221" spans="3:3" ht="15.6" x14ac:dyDescent="0.3">
      <c r="C64221" s="227"/>
    </row>
    <row r="64222" spans="3:3" ht="15.6" x14ac:dyDescent="0.3">
      <c r="C64222" s="227"/>
    </row>
    <row r="64223" spans="3:3" ht="15.6" x14ac:dyDescent="0.3">
      <c r="C64223" s="227"/>
    </row>
    <row r="64224" spans="3:3" ht="15.6" x14ac:dyDescent="0.3">
      <c r="C64224" s="227"/>
    </row>
    <row r="64225" spans="3:3" ht="15.6" x14ac:dyDescent="0.3">
      <c r="C64225" s="227"/>
    </row>
    <row r="64226" spans="3:3" ht="15.6" x14ac:dyDescent="0.3">
      <c r="C64226" s="227"/>
    </row>
    <row r="64227" spans="3:3" ht="15.6" x14ac:dyDescent="0.3">
      <c r="C64227" s="227"/>
    </row>
    <row r="64228" spans="3:3" ht="15.6" x14ac:dyDescent="0.3">
      <c r="C64228" s="227"/>
    </row>
    <row r="64229" spans="3:3" ht="15.6" x14ac:dyDescent="0.3">
      <c r="C64229" s="227"/>
    </row>
    <row r="64230" spans="3:3" ht="15.6" x14ac:dyDescent="0.3">
      <c r="C64230" s="227"/>
    </row>
    <row r="64231" spans="3:3" ht="15.6" x14ac:dyDescent="0.3">
      <c r="C64231" s="227"/>
    </row>
    <row r="64232" spans="3:3" ht="15.6" x14ac:dyDescent="0.3">
      <c r="C64232" s="227"/>
    </row>
    <row r="64233" spans="3:3" ht="15.6" x14ac:dyDescent="0.3">
      <c r="C64233" s="227"/>
    </row>
    <row r="64234" spans="3:3" ht="15.6" x14ac:dyDescent="0.3">
      <c r="C64234" s="227"/>
    </row>
    <row r="64235" spans="3:3" ht="15.6" x14ac:dyDescent="0.3">
      <c r="C64235" s="227"/>
    </row>
    <row r="64236" spans="3:3" ht="15.6" x14ac:dyDescent="0.3">
      <c r="C64236" s="227"/>
    </row>
    <row r="64237" spans="3:3" ht="15.6" x14ac:dyDescent="0.3">
      <c r="C64237" s="227"/>
    </row>
    <row r="64238" spans="3:3" ht="15.6" x14ac:dyDescent="0.3">
      <c r="C64238" s="227"/>
    </row>
    <row r="64239" spans="3:3" ht="15.6" x14ac:dyDescent="0.3">
      <c r="C64239" s="227"/>
    </row>
    <row r="64240" spans="3:3" ht="15.6" x14ac:dyDescent="0.3">
      <c r="C64240" s="227"/>
    </row>
    <row r="64241" spans="3:3" ht="15.6" x14ac:dyDescent="0.3">
      <c r="C64241" s="227"/>
    </row>
    <row r="64242" spans="3:3" ht="15.6" x14ac:dyDescent="0.3">
      <c r="C64242" s="227"/>
    </row>
    <row r="64243" spans="3:3" ht="15.6" x14ac:dyDescent="0.3">
      <c r="C64243" s="227"/>
    </row>
    <row r="64244" spans="3:3" ht="15.6" x14ac:dyDescent="0.3">
      <c r="C64244" s="227"/>
    </row>
    <row r="64245" spans="3:3" ht="15.6" x14ac:dyDescent="0.3">
      <c r="C64245" s="227"/>
    </row>
    <row r="64246" spans="3:3" ht="15.6" x14ac:dyDescent="0.3">
      <c r="C64246" s="227"/>
    </row>
    <row r="64247" spans="3:3" ht="15.6" x14ac:dyDescent="0.3">
      <c r="C64247" s="227"/>
    </row>
    <row r="64248" spans="3:3" ht="15.6" x14ac:dyDescent="0.3">
      <c r="C64248" s="227"/>
    </row>
    <row r="64249" spans="3:3" ht="15.6" x14ac:dyDescent="0.3">
      <c r="C64249" s="227"/>
    </row>
    <row r="64250" spans="3:3" ht="15.6" x14ac:dyDescent="0.3">
      <c r="C64250" s="227"/>
    </row>
    <row r="64251" spans="3:3" ht="15.6" x14ac:dyDescent="0.3">
      <c r="C64251" s="227"/>
    </row>
    <row r="64252" spans="3:3" ht="15.6" x14ac:dyDescent="0.3">
      <c r="C64252" s="227"/>
    </row>
    <row r="64253" spans="3:3" ht="15.6" x14ac:dyDescent="0.3">
      <c r="C64253" s="227"/>
    </row>
    <row r="64254" spans="3:3" ht="15.6" x14ac:dyDescent="0.3">
      <c r="C64254" s="227"/>
    </row>
    <row r="64255" spans="3:3" ht="15.6" x14ac:dyDescent="0.3">
      <c r="C64255" s="227"/>
    </row>
    <row r="64256" spans="3:3" ht="15.6" x14ac:dyDescent="0.3">
      <c r="C64256" s="227"/>
    </row>
    <row r="64257" spans="3:3" ht="15.6" x14ac:dyDescent="0.3">
      <c r="C64257" s="227"/>
    </row>
    <row r="64258" spans="3:3" ht="15.6" x14ac:dyDescent="0.3">
      <c r="C64258" s="227"/>
    </row>
    <row r="64259" spans="3:3" ht="15.6" x14ac:dyDescent="0.3">
      <c r="C64259" s="227"/>
    </row>
    <row r="64260" spans="3:3" ht="15.6" x14ac:dyDescent="0.3">
      <c r="C64260" s="227"/>
    </row>
    <row r="64261" spans="3:3" ht="15.6" x14ac:dyDescent="0.3">
      <c r="C64261" s="227"/>
    </row>
    <row r="64262" spans="3:3" ht="15.6" x14ac:dyDescent="0.3">
      <c r="C64262" s="227"/>
    </row>
    <row r="64263" spans="3:3" ht="15.6" x14ac:dyDescent="0.3">
      <c r="C64263" s="227"/>
    </row>
    <row r="64264" spans="3:3" ht="15.6" x14ac:dyDescent="0.3">
      <c r="C64264" s="227"/>
    </row>
    <row r="64265" spans="3:3" ht="15.6" x14ac:dyDescent="0.3">
      <c r="C64265" s="227"/>
    </row>
    <row r="64266" spans="3:3" ht="15.6" x14ac:dyDescent="0.3">
      <c r="C64266" s="227"/>
    </row>
    <row r="64267" spans="3:3" ht="15.6" x14ac:dyDescent="0.3">
      <c r="C64267" s="227"/>
    </row>
    <row r="64268" spans="3:3" ht="15.6" x14ac:dyDescent="0.3">
      <c r="C64268" s="227"/>
    </row>
    <row r="64269" spans="3:3" ht="15.6" x14ac:dyDescent="0.3">
      <c r="C64269" s="227"/>
    </row>
    <row r="64270" spans="3:3" ht="15.6" x14ac:dyDescent="0.3">
      <c r="C64270" s="227"/>
    </row>
    <row r="64271" spans="3:3" ht="15.6" x14ac:dyDescent="0.3">
      <c r="C64271" s="227"/>
    </row>
    <row r="64272" spans="3:3" ht="15.6" x14ac:dyDescent="0.3">
      <c r="C64272" s="227"/>
    </row>
    <row r="64273" spans="3:3" ht="15.6" x14ac:dyDescent="0.3">
      <c r="C64273" s="227"/>
    </row>
    <row r="64274" spans="3:3" ht="15.6" x14ac:dyDescent="0.3">
      <c r="C64274" s="227"/>
    </row>
    <row r="64275" spans="3:3" ht="15.6" x14ac:dyDescent="0.3">
      <c r="C64275" s="227"/>
    </row>
    <row r="64276" spans="3:3" ht="15.6" x14ac:dyDescent="0.3">
      <c r="C64276" s="227"/>
    </row>
    <row r="64277" spans="3:3" ht="15.6" x14ac:dyDescent="0.3">
      <c r="C64277" s="227"/>
    </row>
    <row r="64278" spans="3:3" ht="15.6" x14ac:dyDescent="0.3">
      <c r="C64278" s="227"/>
    </row>
    <row r="64279" spans="3:3" ht="15.6" x14ac:dyDescent="0.3">
      <c r="C64279" s="227"/>
    </row>
    <row r="64280" spans="3:3" ht="15.6" x14ac:dyDescent="0.3">
      <c r="C64280" s="227"/>
    </row>
    <row r="64281" spans="3:3" ht="15.6" x14ac:dyDescent="0.3">
      <c r="C64281" s="227"/>
    </row>
    <row r="64282" spans="3:3" ht="15.6" x14ac:dyDescent="0.3">
      <c r="C64282" s="227"/>
    </row>
    <row r="64283" spans="3:3" ht="15.6" x14ac:dyDescent="0.3">
      <c r="C64283" s="227"/>
    </row>
    <row r="64284" spans="3:3" ht="15.6" x14ac:dyDescent="0.3">
      <c r="C64284" s="227"/>
    </row>
    <row r="64285" spans="3:3" ht="15.6" x14ac:dyDescent="0.3">
      <c r="C64285" s="227"/>
    </row>
    <row r="64286" spans="3:3" ht="15.6" x14ac:dyDescent="0.3">
      <c r="C64286" s="227"/>
    </row>
    <row r="64287" spans="3:3" ht="15.6" x14ac:dyDescent="0.3">
      <c r="C64287" s="227"/>
    </row>
    <row r="64288" spans="3:3" ht="15.6" x14ac:dyDescent="0.3">
      <c r="C64288" s="227"/>
    </row>
    <row r="64289" spans="3:3" ht="15.6" x14ac:dyDescent="0.3">
      <c r="C64289" s="227"/>
    </row>
    <row r="64290" spans="3:3" ht="15.6" x14ac:dyDescent="0.3">
      <c r="C64290" s="227"/>
    </row>
    <row r="64291" spans="3:3" ht="15.6" x14ac:dyDescent="0.3">
      <c r="C64291" s="227"/>
    </row>
    <row r="64292" spans="3:3" ht="15.6" x14ac:dyDescent="0.3">
      <c r="C64292" s="227"/>
    </row>
    <row r="64293" spans="3:3" ht="15.6" x14ac:dyDescent="0.3">
      <c r="C64293" s="227"/>
    </row>
    <row r="64294" spans="3:3" ht="15.6" x14ac:dyDescent="0.3">
      <c r="C64294" s="227"/>
    </row>
    <row r="64295" spans="3:3" ht="15.6" x14ac:dyDescent="0.3">
      <c r="C64295" s="227"/>
    </row>
    <row r="64296" spans="3:3" ht="15.6" x14ac:dyDescent="0.3">
      <c r="C64296" s="227"/>
    </row>
    <row r="64297" spans="3:3" ht="15.6" x14ac:dyDescent="0.3">
      <c r="C64297" s="227"/>
    </row>
    <row r="64298" spans="3:3" ht="15.6" x14ac:dyDescent="0.3">
      <c r="C64298" s="227"/>
    </row>
    <row r="64299" spans="3:3" ht="15.6" x14ac:dyDescent="0.3">
      <c r="C64299" s="227"/>
    </row>
    <row r="64300" spans="3:3" ht="15.6" x14ac:dyDescent="0.3">
      <c r="C64300" s="227"/>
    </row>
    <row r="64301" spans="3:3" ht="15.6" x14ac:dyDescent="0.3">
      <c r="C64301" s="227"/>
    </row>
    <row r="64302" spans="3:3" ht="15.6" x14ac:dyDescent="0.3">
      <c r="C64302" s="227"/>
    </row>
    <row r="64303" spans="3:3" ht="15.6" x14ac:dyDescent="0.3">
      <c r="C64303" s="227"/>
    </row>
    <row r="64304" spans="3:3" ht="15.6" x14ac:dyDescent="0.3">
      <c r="C64304" s="227"/>
    </row>
    <row r="64305" spans="3:3" ht="15.6" x14ac:dyDescent="0.3">
      <c r="C64305" s="227"/>
    </row>
    <row r="64306" spans="3:3" ht="15.6" x14ac:dyDescent="0.3">
      <c r="C64306" s="227"/>
    </row>
    <row r="64307" spans="3:3" ht="15.6" x14ac:dyDescent="0.3">
      <c r="C64307" s="227"/>
    </row>
    <row r="64308" spans="3:3" ht="15.6" x14ac:dyDescent="0.3">
      <c r="C64308" s="227"/>
    </row>
    <row r="64309" spans="3:3" ht="15.6" x14ac:dyDescent="0.3">
      <c r="C64309" s="227"/>
    </row>
    <row r="64310" spans="3:3" ht="15.6" x14ac:dyDescent="0.3">
      <c r="C64310" s="227"/>
    </row>
    <row r="64311" spans="3:3" ht="15.6" x14ac:dyDescent="0.3">
      <c r="C64311" s="227"/>
    </row>
    <row r="64312" spans="3:3" ht="15.6" x14ac:dyDescent="0.3">
      <c r="C64312" s="227"/>
    </row>
    <row r="64313" spans="3:3" ht="15.6" x14ac:dyDescent="0.3">
      <c r="C64313" s="227"/>
    </row>
    <row r="64314" spans="3:3" ht="15.6" x14ac:dyDescent="0.3">
      <c r="C64314" s="227"/>
    </row>
    <row r="64315" spans="3:3" ht="15.6" x14ac:dyDescent="0.3">
      <c r="C64315" s="227"/>
    </row>
    <row r="64316" spans="3:3" ht="15.6" x14ac:dyDescent="0.3">
      <c r="C64316" s="227"/>
    </row>
    <row r="64317" spans="3:3" ht="15.6" x14ac:dyDescent="0.3">
      <c r="C64317" s="227"/>
    </row>
    <row r="64318" spans="3:3" ht="15.6" x14ac:dyDescent="0.3">
      <c r="C64318" s="227"/>
    </row>
    <row r="64319" spans="3:3" ht="15.6" x14ac:dyDescent="0.3">
      <c r="C64319" s="227"/>
    </row>
    <row r="64320" spans="3:3" ht="15.6" x14ac:dyDescent="0.3">
      <c r="C64320" s="227"/>
    </row>
    <row r="64321" spans="3:3" ht="15.6" x14ac:dyDescent="0.3">
      <c r="C64321" s="227"/>
    </row>
    <row r="64322" spans="3:3" ht="15.6" x14ac:dyDescent="0.3">
      <c r="C64322" s="227"/>
    </row>
    <row r="64323" spans="3:3" ht="15.6" x14ac:dyDescent="0.3">
      <c r="C64323" s="227"/>
    </row>
    <row r="64324" spans="3:3" ht="15.6" x14ac:dyDescent="0.3">
      <c r="C64324" s="227"/>
    </row>
    <row r="64325" spans="3:3" ht="15.6" x14ac:dyDescent="0.3">
      <c r="C64325" s="227"/>
    </row>
    <row r="64326" spans="3:3" ht="15.6" x14ac:dyDescent="0.3">
      <c r="C64326" s="227"/>
    </row>
    <row r="64327" spans="3:3" ht="15.6" x14ac:dyDescent="0.3">
      <c r="C64327" s="227"/>
    </row>
    <row r="64328" spans="3:3" ht="15.6" x14ac:dyDescent="0.3">
      <c r="C64328" s="227"/>
    </row>
    <row r="64329" spans="3:3" ht="15.6" x14ac:dyDescent="0.3">
      <c r="C64329" s="227"/>
    </row>
    <row r="64330" spans="3:3" ht="15.6" x14ac:dyDescent="0.3">
      <c r="C64330" s="227"/>
    </row>
    <row r="64331" spans="3:3" ht="15.6" x14ac:dyDescent="0.3">
      <c r="C64331" s="227"/>
    </row>
    <row r="64332" spans="3:3" ht="15.6" x14ac:dyDescent="0.3">
      <c r="C64332" s="227"/>
    </row>
    <row r="64333" spans="3:3" ht="15.6" x14ac:dyDescent="0.3">
      <c r="C64333" s="227"/>
    </row>
    <row r="64334" spans="3:3" ht="15.6" x14ac:dyDescent="0.3">
      <c r="C64334" s="227"/>
    </row>
    <row r="64335" spans="3:3" ht="15.6" x14ac:dyDescent="0.3">
      <c r="C64335" s="227"/>
    </row>
    <row r="64336" spans="3:3" ht="15.6" x14ac:dyDescent="0.3">
      <c r="C64336" s="227"/>
    </row>
    <row r="64337" spans="3:3" ht="15.6" x14ac:dyDescent="0.3">
      <c r="C64337" s="227"/>
    </row>
    <row r="64338" spans="3:3" ht="15.6" x14ac:dyDescent="0.3">
      <c r="C64338" s="227"/>
    </row>
    <row r="64339" spans="3:3" ht="15.6" x14ac:dyDescent="0.3">
      <c r="C64339" s="227"/>
    </row>
    <row r="64340" spans="3:3" ht="15.6" x14ac:dyDescent="0.3">
      <c r="C64340" s="227"/>
    </row>
    <row r="64341" spans="3:3" ht="15.6" x14ac:dyDescent="0.3">
      <c r="C64341" s="227"/>
    </row>
    <row r="64342" spans="3:3" ht="15.6" x14ac:dyDescent="0.3">
      <c r="C64342" s="227"/>
    </row>
    <row r="64343" spans="3:3" ht="15.6" x14ac:dyDescent="0.3">
      <c r="C64343" s="227"/>
    </row>
    <row r="64344" spans="3:3" ht="15.6" x14ac:dyDescent="0.3">
      <c r="C64344" s="227"/>
    </row>
    <row r="64345" spans="3:3" ht="15.6" x14ac:dyDescent="0.3">
      <c r="C64345" s="227"/>
    </row>
    <row r="64346" spans="3:3" ht="15.6" x14ac:dyDescent="0.3">
      <c r="C64346" s="227"/>
    </row>
    <row r="64347" spans="3:3" ht="15.6" x14ac:dyDescent="0.3">
      <c r="C64347" s="227"/>
    </row>
    <row r="64348" spans="3:3" ht="15.6" x14ac:dyDescent="0.3">
      <c r="C64348" s="227"/>
    </row>
    <row r="64349" spans="3:3" ht="15.6" x14ac:dyDescent="0.3">
      <c r="C64349" s="227"/>
    </row>
    <row r="64350" spans="3:3" ht="15.6" x14ac:dyDescent="0.3">
      <c r="C64350" s="227"/>
    </row>
    <row r="64351" spans="3:3" ht="15.6" x14ac:dyDescent="0.3">
      <c r="C64351" s="227"/>
    </row>
    <row r="64352" spans="3:3" ht="15.6" x14ac:dyDescent="0.3">
      <c r="C64352" s="227"/>
    </row>
    <row r="64353" spans="3:3" ht="15.6" x14ac:dyDescent="0.3">
      <c r="C64353" s="227"/>
    </row>
    <row r="64354" spans="3:3" ht="15.6" x14ac:dyDescent="0.3">
      <c r="C64354" s="227"/>
    </row>
    <row r="64355" spans="3:3" ht="15.6" x14ac:dyDescent="0.3">
      <c r="C64355" s="227"/>
    </row>
    <row r="64356" spans="3:3" ht="15.6" x14ac:dyDescent="0.3">
      <c r="C64356" s="227"/>
    </row>
    <row r="64357" spans="3:3" ht="15.6" x14ac:dyDescent="0.3">
      <c r="C64357" s="227"/>
    </row>
    <row r="64358" spans="3:3" ht="15.6" x14ac:dyDescent="0.3">
      <c r="C64358" s="227"/>
    </row>
    <row r="64359" spans="3:3" ht="15.6" x14ac:dyDescent="0.3">
      <c r="C64359" s="227"/>
    </row>
    <row r="64360" spans="3:3" ht="15.6" x14ac:dyDescent="0.3">
      <c r="C64360" s="227"/>
    </row>
    <row r="64361" spans="3:3" ht="15.6" x14ac:dyDescent="0.3">
      <c r="C64361" s="227"/>
    </row>
    <row r="64362" spans="3:3" ht="15.6" x14ac:dyDescent="0.3">
      <c r="C64362" s="227"/>
    </row>
    <row r="64363" spans="3:3" ht="15.6" x14ac:dyDescent="0.3">
      <c r="C64363" s="227"/>
    </row>
    <row r="64364" spans="3:3" ht="15.6" x14ac:dyDescent="0.3">
      <c r="C64364" s="227"/>
    </row>
    <row r="64365" spans="3:3" ht="15.6" x14ac:dyDescent="0.3">
      <c r="C64365" s="227"/>
    </row>
    <row r="64366" spans="3:3" ht="15.6" x14ac:dyDescent="0.3">
      <c r="C64366" s="227"/>
    </row>
    <row r="64367" spans="3:3" ht="15.6" x14ac:dyDescent="0.3">
      <c r="C64367" s="227"/>
    </row>
    <row r="64368" spans="3:3" ht="15.6" x14ac:dyDescent="0.3">
      <c r="C64368" s="227"/>
    </row>
    <row r="64369" spans="3:3" ht="15.6" x14ac:dyDescent="0.3">
      <c r="C64369" s="227"/>
    </row>
    <row r="64370" spans="3:3" ht="15.6" x14ac:dyDescent="0.3">
      <c r="C64370" s="227"/>
    </row>
    <row r="64371" spans="3:3" ht="15.6" x14ac:dyDescent="0.3">
      <c r="C64371" s="227"/>
    </row>
    <row r="64372" spans="3:3" ht="15.6" x14ac:dyDescent="0.3">
      <c r="C64372" s="227"/>
    </row>
    <row r="64373" spans="3:3" ht="15.6" x14ac:dyDescent="0.3">
      <c r="C64373" s="227"/>
    </row>
    <row r="64374" spans="3:3" ht="15.6" x14ac:dyDescent="0.3">
      <c r="C64374" s="227"/>
    </row>
    <row r="64375" spans="3:3" ht="15.6" x14ac:dyDescent="0.3">
      <c r="C64375" s="227"/>
    </row>
    <row r="64376" spans="3:3" ht="15.6" x14ac:dyDescent="0.3">
      <c r="C64376" s="227"/>
    </row>
    <row r="64377" spans="3:3" ht="15.6" x14ac:dyDescent="0.3">
      <c r="C64377" s="227"/>
    </row>
    <row r="64378" spans="3:3" ht="15.6" x14ac:dyDescent="0.3">
      <c r="C64378" s="227"/>
    </row>
    <row r="64379" spans="3:3" ht="15.6" x14ac:dyDescent="0.3">
      <c r="C64379" s="227"/>
    </row>
    <row r="64380" spans="3:3" ht="15.6" x14ac:dyDescent="0.3">
      <c r="C64380" s="227"/>
    </row>
    <row r="64381" spans="3:3" ht="15.6" x14ac:dyDescent="0.3">
      <c r="C64381" s="227"/>
    </row>
    <row r="64382" spans="3:3" ht="15.6" x14ac:dyDescent="0.3">
      <c r="C64382" s="227"/>
    </row>
    <row r="64383" spans="3:3" ht="15.6" x14ac:dyDescent="0.3">
      <c r="C64383" s="227"/>
    </row>
    <row r="64384" spans="3:3" ht="15.6" x14ac:dyDescent="0.3">
      <c r="C64384" s="227"/>
    </row>
    <row r="64385" spans="3:3" ht="15.6" x14ac:dyDescent="0.3">
      <c r="C64385" s="227"/>
    </row>
    <row r="64386" spans="3:3" ht="15.6" x14ac:dyDescent="0.3">
      <c r="C64386" s="227"/>
    </row>
    <row r="64387" spans="3:3" ht="15.6" x14ac:dyDescent="0.3">
      <c r="C64387" s="227"/>
    </row>
    <row r="64388" spans="3:3" ht="15.6" x14ac:dyDescent="0.3">
      <c r="C64388" s="227"/>
    </row>
    <row r="64389" spans="3:3" ht="15.6" x14ac:dyDescent="0.3">
      <c r="C64389" s="227"/>
    </row>
    <row r="64390" spans="3:3" ht="15.6" x14ac:dyDescent="0.3">
      <c r="C64390" s="227"/>
    </row>
    <row r="64391" spans="3:3" ht="15.6" x14ac:dyDescent="0.3">
      <c r="C64391" s="227"/>
    </row>
    <row r="64392" spans="3:3" ht="15.6" x14ac:dyDescent="0.3">
      <c r="C64392" s="227"/>
    </row>
    <row r="64393" spans="3:3" ht="15.6" x14ac:dyDescent="0.3">
      <c r="C64393" s="227"/>
    </row>
    <row r="64394" spans="3:3" ht="15.6" x14ac:dyDescent="0.3">
      <c r="C64394" s="227"/>
    </row>
    <row r="64395" spans="3:3" ht="15.6" x14ac:dyDescent="0.3">
      <c r="C64395" s="227"/>
    </row>
    <row r="64396" spans="3:3" ht="15.6" x14ac:dyDescent="0.3">
      <c r="C64396" s="227"/>
    </row>
    <row r="64397" spans="3:3" ht="15.6" x14ac:dyDescent="0.3">
      <c r="C64397" s="227"/>
    </row>
    <row r="64398" spans="3:3" ht="15.6" x14ac:dyDescent="0.3">
      <c r="C64398" s="227"/>
    </row>
    <row r="64399" spans="3:3" ht="15.6" x14ac:dyDescent="0.3">
      <c r="C64399" s="227"/>
    </row>
    <row r="64400" spans="3:3" ht="15.6" x14ac:dyDescent="0.3">
      <c r="C64400" s="227"/>
    </row>
    <row r="64401" spans="3:3" ht="15.6" x14ac:dyDescent="0.3">
      <c r="C64401" s="227"/>
    </row>
    <row r="64402" spans="3:3" ht="15.6" x14ac:dyDescent="0.3">
      <c r="C64402" s="227"/>
    </row>
    <row r="64403" spans="3:3" ht="15.6" x14ac:dyDescent="0.3">
      <c r="C64403" s="227"/>
    </row>
    <row r="64404" spans="3:3" ht="15.6" x14ac:dyDescent="0.3">
      <c r="C64404" s="227"/>
    </row>
    <row r="64405" spans="3:3" ht="15.6" x14ac:dyDescent="0.3">
      <c r="C64405" s="227"/>
    </row>
    <row r="64406" spans="3:3" ht="15.6" x14ac:dyDescent="0.3">
      <c r="C64406" s="227"/>
    </row>
    <row r="64407" spans="3:3" ht="15.6" x14ac:dyDescent="0.3">
      <c r="C64407" s="227"/>
    </row>
    <row r="64408" spans="3:3" ht="15.6" x14ac:dyDescent="0.3">
      <c r="C64408" s="227"/>
    </row>
    <row r="64409" spans="3:3" ht="15.6" x14ac:dyDescent="0.3">
      <c r="C64409" s="227"/>
    </row>
    <row r="64410" spans="3:3" ht="15.6" x14ac:dyDescent="0.3">
      <c r="C64410" s="227"/>
    </row>
    <row r="64411" spans="3:3" ht="15.6" x14ac:dyDescent="0.3">
      <c r="C64411" s="227"/>
    </row>
    <row r="64412" spans="3:3" ht="15.6" x14ac:dyDescent="0.3">
      <c r="C64412" s="227"/>
    </row>
    <row r="64413" spans="3:3" ht="15.6" x14ac:dyDescent="0.3">
      <c r="C64413" s="227"/>
    </row>
    <row r="64414" spans="3:3" ht="15.6" x14ac:dyDescent="0.3">
      <c r="C64414" s="227"/>
    </row>
    <row r="64415" spans="3:3" ht="15.6" x14ac:dyDescent="0.3">
      <c r="C64415" s="227"/>
    </row>
    <row r="64416" spans="3:3" ht="15.6" x14ac:dyDescent="0.3">
      <c r="C64416" s="227"/>
    </row>
    <row r="64417" spans="3:3" ht="15.6" x14ac:dyDescent="0.3">
      <c r="C64417" s="227"/>
    </row>
    <row r="64418" spans="3:3" ht="15.6" x14ac:dyDescent="0.3">
      <c r="C64418" s="227"/>
    </row>
    <row r="64419" spans="3:3" ht="15.6" x14ac:dyDescent="0.3">
      <c r="C64419" s="227"/>
    </row>
    <row r="64420" spans="3:3" ht="15.6" x14ac:dyDescent="0.3">
      <c r="C64420" s="227"/>
    </row>
    <row r="64421" spans="3:3" ht="15.6" x14ac:dyDescent="0.3">
      <c r="C64421" s="227"/>
    </row>
    <row r="64422" spans="3:3" ht="15.6" x14ac:dyDescent="0.3">
      <c r="C64422" s="227"/>
    </row>
    <row r="64423" spans="3:3" ht="15.6" x14ac:dyDescent="0.3">
      <c r="C64423" s="227"/>
    </row>
    <row r="64424" spans="3:3" ht="15.6" x14ac:dyDescent="0.3">
      <c r="C64424" s="227"/>
    </row>
    <row r="64425" spans="3:3" ht="15.6" x14ac:dyDescent="0.3">
      <c r="C64425" s="227"/>
    </row>
    <row r="64426" spans="3:3" ht="15.6" x14ac:dyDescent="0.3">
      <c r="C64426" s="227"/>
    </row>
    <row r="64427" spans="3:3" ht="15.6" x14ac:dyDescent="0.3">
      <c r="C64427" s="227"/>
    </row>
    <row r="64428" spans="3:3" ht="15.6" x14ac:dyDescent="0.3">
      <c r="C64428" s="227"/>
    </row>
    <row r="64429" spans="3:3" ht="15.6" x14ac:dyDescent="0.3">
      <c r="C64429" s="227"/>
    </row>
    <row r="64430" spans="3:3" ht="15.6" x14ac:dyDescent="0.3">
      <c r="C64430" s="227"/>
    </row>
    <row r="64431" spans="3:3" ht="15.6" x14ac:dyDescent="0.3">
      <c r="C64431" s="227"/>
    </row>
    <row r="64432" spans="3:3" ht="15.6" x14ac:dyDescent="0.3">
      <c r="C64432" s="227"/>
    </row>
    <row r="64433" spans="3:3" ht="15.6" x14ac:dyDescent="0.3">
      <c r="C64433" s="227"/>
    </row>
    <row r="64434" spans="3:3" ht="15.6" x14ac:dyDescent="0.3">
      <c r="C64434" s="227"/>
    </row>
    <row r="64435" spans="3:3" ht="15.6" x14ac:dyDescent="0.3">
      <c r="C64435" s="227"/>
    </row>
    <row r="64436" spans="3:3" ht="15.6" x14ac:dyDescent="0.3">
      <c r="C64436" s="227"/>
    </row>
    <row r="64437" spans="3:3" ht="15.6" x14ac:dyDescent="0.3">
      <c r="C64437" s="227"/>
    </row>
    <row r="64438" spans="3:3" ht="15.6" x14ac:dyDescent="0.3">
      <c r="C64438" s="227"/>
    </row>
    <row r="64439" spans="3:3" ht="15.6" x14ac:dyDescent="0.3">
      <c r="C64439" s="227"/>
    </row>
    <row r="64440" spans="3:3" ht="15.6" x14ac:dyDescent="0.3">
      <c r="C64440" s="227"/>
    </row>
    <row r="64441" spans="3:3" ht="15.6" x14ac:dyDescent="0.3">
      <c r="C64441" s="227"/>
    </row>
    <row r="64442" spans="3:3" ht="15.6" x14ac:dyDescent="0.3">
      <c r="C64442" s="227"/>
    </row>
    <row r="64443" spans="3:3" ht="15.6" x14ac:dyDescent="0.3">
      <c r="C64443" s="227"/>
    </row>
    <row r="64444" spans="3:3" ht="15.6" x14ac:dyDescent="0.3">
      <c r="C64444" s="227"/>
    </row>
    <row r="64445" spans="3:3" ht="15.6" x14ac:dyDescent="0.3">
      <c r="C64445" s="227"/>
    </row>
    <row r="64446" spans="3:3" ht="15.6" x14ac:dyDescent="0.3">
      <c r="C64446" s="227"/>
    </row>
    <row r="64447" spans="3:3" ht="15.6" x14ac:dyDescent="0.3">
      <c r="C64447" s="227"/>
    </row>
    <row r="64448" spans="3:3" ht="15.6" x14ac:dyDescent="0.3">
      <c r="C64448" s="227"/>
    </row>
    <row r="64449" spans="3:3" ht="15.6" x14ac:dyDescent="0.3">
      <c r="C64449" s="227"/>
    </row>
    <row r="64450" spans="3:3" ht="15.6" x14ac:dyDescent="0.3">
      <c r="C64450" s="227"/>
    </row>
    <row r="64451" spans="3:3" ht="15.6" x14ac:dyDescent="0.3">
      <c r="C64451" s="227"/>
    </row>
    <row r="64452" spans="3:3" ht="15.6" x14ac:dyDescent="0.3">
      <c r="C64452" s="227"/>
    </row>
    <row r="64453" spans="3:3" ht="15.6" x14ac:dyDescent="0.3">
      <c r="C64453" s="227"/>
    </row>
    <row r="64454" spans="3:3" ht="15.6" x14ac:dyDescent="0.3">
      <c r="C64454" s="227"/>
    </row>
    <row r="64455" spans="3:3" ht="15.6" x14ac:dyDescent="0.3">
      <c r="C64455" s="227"/>
    </row>
    <row r="64456" spans="3:3" ht="15.6" x14ac:dyDescent="0.3">
      <c r="C64456" s="227"/>
    </row>
    <row r="64457" spans="3:3" ht="15.6" x14ac:dyDescent="0.3">
      <c r="C64457" s="227"/>
    </row>
    <row r="64458" spans="3:3" ht="15.6" x14ac:dyDescent="0.3">
      <c r="C64458" s="227"/>
    </row>
    <row r="64459" spans="3:3" ht="15.6" x14ac:dyDescent="0.3">
      <c r="C64459" s="227"/>
    </row>
    <row r="64460" spans="3:3" ht="15.6" x14ac:dyDescent="0.3">
      <c r="C64460" s="227"/>
    </row>
    <row r="64461" spans="3:3" ht="15.6" x14ac:dyDescent="0.3">
      <c r="C64461" s="227"/>
    </row>
    <row r="64462" spans="3:3" ht="15.6" x14ac:dyDescent="0.3">
      <c r="C64462" s="227"/>
    </row>
    <row r="64463" spans="3:3" ht="15.6" x14ac:dyDescent="0.3">
      <c r="C64463" s="227"/>
    </row>
    <row r="64464" spans="3:3" ht="15.6" x14ac:dyDescent="0.3">
      <c r="C64464" s="227"/>
    </row>
    <row r="64465" spans="3:3" ht="15.6" x14ac:dyDescent="0.3">
      <c r="C64465" s="227"/>
    </row>
    <row r="64466" spans="3:3" ht="15.6" x14ac:dyDescent="0.3">
      <c r="C64466" s="227"/>
    </row>
    <row r="64467" spans="3:3" ht="15.6" x14ac:dyDescent="0.3">
      <c r="C64467" s="227"/>
    </row>
    <row r="64468" spans="3:3" ht="15.6" x14ac:dyDescent="0.3">
      <c r="C64468" s="227"/>
    </row>
    <row r="64469" spans="3:3" ht="15.6" x14ac:dyDescent="0.3">
      <c r="C64469" s="227"/>
    </row>
    <row r="64470" spans="3:3" ht="15.6" x14ac:dyDescent="0.3">
      <c r="C64470" s="227"/>
    </row>
    <row r="64471" spans="3:3" ht="15.6" x14ac:dyDescent="0.3">
      <c r="C64471" s="227"/>
    </row>
    <row r="64472" spans="3:3" ht="15.6" x14ac:dyDescent="0.3">
      <c r="C64472" s="227"/>
    </row>
    <row r="64473" spans="3:3" ht="15.6" x14ac:dyDescent="0.3">
      <c r="C64473" s="227"/>
    </row>
    <row r="64474" spans="3:3" ht="15.6" x14ac:dyDescent="0.3">
      <c r="C64474" s="227"/>
    </row>
    <row r="64475" spans="3:3" ht="15.6" x14ac:dyDescent="0.3">
      <c r="C64475" s="227"/>
    </row>
    <row r="64476" spans="3:3" ht="15.6" x14ac:dyDescent="0.3">
      <c r="C64476" s="227"/>
    </row>
    <row r="64477" spans="3:3" ht="15.6" x14ac:dyDescent="0.3">
      <c r="C64477" s="227"/>
    </row>
    <row r="64478" spans="3:3" ht="15.6" x14ac:dyDescent="0.3">
      <c r="C64478" s="227"/>
    </row>
    <row r="64479" spans="3:3" ht="15.6" x14ac:dyDescent="0.3">
      <c r="C64479" s="227"/>
    </row>
    <row r="64480" spans="3:3" ht="15.6" x14ac:dyDescent="0.3">
      <c r="C64480" s="227"/>
    </row>
    <row r="64481" spans="3:3" ht="15.6" x14ac:dyDescent="0.3">
      <c r="C64481" s="227"/>
    </row>
    <row r="64482" spans="3:3" ht="15.6" x14ac:dyDescent="0.3">
      <c r="C64482" s="227"/>
    </row>
    <row r="64483" spans="3:3" ht="15.6" x14ac:dyDescent="0.3">
      <c r="C64483" s="227"/>
    </row>
    <row r="64484" spans="3:3" ht="15.6" x14ac:dyDescent="0.3">
      <c r="C64484" s="227"/>
    </row>
    <row r="64485" spans="3:3" ht="15.6" x14ac:dyDescent="0.3">
      <c r="C64485" s="227"/>
    </row>
    <row r="64486" spans="3:3" ht="15.6" x14ac:dyDescent="0.3">
      <c r="C64486" s="227"/>
    </row>
    <row r="64487" spans="3:3" ht="15.6" x14ac:dyDescent="0.3">
      <c r="C64487" s="227"/>
    </row>
    <row r="64488" spans="3:3" ht="15.6" x14ac:dyDescent="0.3">
      <c r="C64488" s="227"/>
    </row>
    <row r="64489" spans="3:3" ht="15.6" x14ac:dyDescent="0.3">
      <c r="C64489" s="227"/>
    </row>
    <row r="64490" spans="3:3" ht="15.6" x14ac:dyDescent="0.3">
      <c r="C64490" s="227"/>
    </row>
    <row r="64491" spans="3:3" ht="15.6" x14ac:dyDescent="0.3">
      <c r="C64491" s="227"/>
    </row>
    <row r="64492" spans="3:3" ht="15.6" x14ac:dyDescent="0.3">
      <c r="C64492" s="227"/>
    </row>
    <row r="64493" spans="3:3" ht="15.6" x14ac:dyDescent="0.3">
      <c r="C64493" s="227"/>
    </row>
    <row r="64494" spans="3:3" ht="15.6" x14ac:dyDescent="0.3">
      <c r="C64494" s="227"/>
    </row>
    <row r="64495" spans="3:3" ht="15.6" x14ac:dyDescent="0.3">
      <c r="C64495" s="227"/>
    </row>
    <row r="64496" spans="3:3" ht="15.6" x14ac:dyDescent="0.3">
      <c r="C64496" s="227"/>
    </row>
    <row r="64497" spans="3:3" ht="15.6" x14ac:dyDescent="0.3">
      <c r="C64497" s="227"/>
    </row>
    <row r="64498" spans="3:3" ht="15.6" x14ac:dyDescent="0.3">
      <c r="C64498" s="227"/>
    </row>
    <row r="64499" spans="3:3" ht="15.6" x14ac:dyDescent="0.3">
      <c r="C64499" s="227"/>
    </row>
    <row r="64500" spans="3:3" ht="15.6" x14ac:dyDescent="0.3">
      <c r="C64500" s="227"/>
    </row>
    <row r="64501" spans="3:3" ht="15.6" x14ac:dyDescent="0.3">
      <c r="C64501" s="227"/>
    </row>
    <row r="64502" spans="3:3" ht="15.6" x14ac:dyDescent="0.3">
      <c r="C64502" s="227"/>
    </row>
    <row r="64503" spans="3:3" ht="15.6" x14ac:dyDescent="0.3">
      <c r="C64503" s="227"/>
    </row>
    <row r="64504" spans="3:3" ht="15.6" x14ac:dyDescent="0.3">
      <c r="C64504" s="227"/>
    </row>
    <row r="64505" spans="3:3" ht="15.6" x14ac:dyDescent="0.3">
      <c r="C64505" s="227"/>
    </row>
    <row r="64506" spans="3:3" ht="15.6" x14ac:dyDescent="0.3">
      <c r="C64506" s="227"/>
    </row>
    <row r="64507" spans="3:3" ht="15.6" x14ac:dyDescent="0.3">
      <c r="C64507" s="227"/>
    </row>
    <row r="64508" spans="3:3" ht="15.6" x14ac:dyDescent="0.3">
      <c r="C64508" s="227"/>
    </row>
    <row r="64509" spans="3:3" ht="15.6" x14ac:dyDescent="0.3">
      <c r="C64509" s="227"/>
    </row>
    <row r="64510" spans="3:3" ht="15.6" x14ac:dyDescent="0.3">
      <c r="C64510" s="227"/>
    </row>
    <row r="64511" spans="3:3" ht="15.6" x14ac:dyDescent="0.3">
      <c r="C64511" s="227"/>
    </row>
    <row r="64512" spans="3:3" ht="15.6" x14ac:dyDescent="0.3">
      <c r="C64512" s="227"/>
    </row>
    <row r="64513" spans="3:3" ht="15.6" x14ac:dyDescent="0.3">
      <c r="C64513" s="227"/>
    </row>
    <row r="64514" spans="3:3" ht="15.6" x14ac:dyDescent="0.3">
      <c r="C64514" s="227"/>
    </row>
    <row r="64515" spans="3:3" ht="15.6" x14ac:dyDescent="0.3">
      <c r="C64515" s="227"/>
    </row>
    <row r="64516" spans="3:3" ht="15.6" x14ac:dyDescent="0.3">
      <c r="C64516" s="227"/>
    </row>
    <row r="64517" spans="3:3" ht="15.6" x14ac:dyDescent="0.3">
      <c r="C64517" s="227"/>
    </row>
    <row r="64518" spans="3:3" ht="15.6" x14ac:dyDescent="0.3">
      <c r="C64518" s="227"/>
    </row>
    <row r="64519" spans="3:3" ht="15.6" x14ac:dyDescent="0.3">
      <c r="C64519" s="227"/>
    </row>
    <row r="64520" spans="3:3" ht="15.6" x14ac:dyDescent="0.3">
      <c r="C64520" s="227"/>
    </row>
    <row r="64521" spans="3:3" ht="15.6" x14ac:dyDescent="0.3">
      <c r="C64521" s="227"/>
    </row>
    <row r="64522" spans="3:3" ht="15.6" x14ac:dyDescent="0.3">
      <c r="C64522" s="227"/>
    </row>
    <row r="64523" spans="3:3" ht="15.6" x14ac:dyDescent="0.3">
      <c r="C64523" s="227"/>
    </row>
    <row r="64524" spans="3:3" ht="15.6" x14ac:dyDescent="0.3">
      <c r="C64524" s="227"/>
    </row>
    <row r="64525" spans="3:3" ht="15.6" x14ac:dyDescent="0.3">
      <c r="C64525" s="227"/>
    </row>
    <row r="64526" spans="3:3" ht="15.6" x14ac:dyDescent="0.3">
      <c r="C64526" s="227"/>
    </row>
    <row r="64527" spans="3:3" ht="15.6" x14ac:dyDescent="0.3">
      <c r="C64527" s="227"/>
    </row>
    <row r="64528" spans="3:3" ht="15.6" x14ac:dyDescent="0.3">
      <c r="C64528" s="227"/>
    </row>
    <row r="64529" spans="3:3" ht="15.6" x14ac:dyDescent="0.3">
      <c r="C64529" s="227"/>
    </row>
    <row r="64530" spans="3:3" ht="15.6" x14ac:dyDescent="0.3">
      <c r="C64530" s="227"/>
    </row>
    <row r="64531" spans="3:3" ht="15.6" x14ac:dyDescent="0.3">
      <c r="C64531" s="227"/>
    </row>
    <row r="64532" spans="3:3" ht="15.6" x14ac:dyDescent="0.3">
      <c r="C64532" s="227"/>
    </row>
    <row r="64533" spans="3:3" ht="15.6" x14ac:dyDescent="0.3">
      <c r="C64533" s="227"/>
    </row>
    <row r="64534" spans="3:3" ht="15.6" x14ac:dyDescent="0.3">
      <c r="C64534" s="227"/>
    </row>
    <row r="64535" spans="3:3" ht="15.6" x14ac:dyDescent="0.3">
      <c r="C64535" s="227"/>
    </row>
    <row r="64536" spans="3:3" ht="15.6" x14ac:dyDescent="0.3">
      <c r="C64536" s="227"/>
    </row>
    <row r="64537" spans="3:3" ht="15.6" x14ac:dyDescent="0.3">
      <c r="C64537" s="227"/>
    </row>
    <row r="64538" spans="3:3" ht="15.6" x14ac:dyDescent="0.3">
      <c r="C64538" s="227"/>
    </row>
    <row r="64539" spans="3:3" ht="15.6" x14ac:dyDescent="0.3">
      <c r="C64539" s="227"/>
    </row>
    <row r="64540" spans="3:3" ht="15.6" x14ac:dyDescent="0.3">
      <c r="C64540" s="227"/>
    </row>
    <row r="64541" spans="3:3" ht="15.6" x14ac:dyDescent="0.3">
      <c r="C64541" s="227"/>
    </row>
    <row r="64542" spans="3:3" ht="15.6" x14ac:dyDescent="0.3">
      <c r="C64542" s="227"/>
    </row>
    <row r="64543" spans="3:3" ht="15.6" x14ac:dyDescent="0.3">
      <c r="C64543" s="227"/>
    </row>
    <row r="64544" spans="3:3" ht="15.6" x14ac:dyDescent="0.3">
      <c r="C64544" s="227"/>
    </row>
    <row r="64545" spans="3:3" ht="15.6" x14ac:dyDescent="0.3">
      <c r="C64545" s="227"/>
    </row>
    <row r="64546" spans="3:3" ht="15.6" x14ac:dyDescent="0.3">
      <c r="C64546" s="227"/>
    </row>
    <row r="64547" spans="3:3" ht="15.6" x14ac:dyDescent="0.3">
      <c r="C64547" s="227"/>
    </row>
    <row r="64548" spans="3:3" ht="15.6" x14ac:dyDescent="0.3">
      <c r="C64548" s="227"/>
    </row>
    <row r="64549" spans="3:3" ht="15.6" x14ac:dyDescent="0.3">
      <c r="C64549" s="227"/>
    </row>
    <row r="64550" spans="3:3" ht="15.6" x14ac:dyDescent="0.3">
      <c r="C64550" s="227"/>
    </row>
    <row r="64551" spans="3:3" ht="15.6" x14ac:dyDescent="0.3">
      <c r="C64551" s="227"/>
    </row>
    <row r="64552" spans="3:3" ht="15.6" x14ac:dyDescent="0.3">
      <c r="C64552" s="227"/>
    </row>
    <row r="64553" spans="3:3" ht="15.6" x14ac:dyDescent="0.3">
      <c r="C64553" s="227"/>
    </row>
    <row r="64554" spans="3:3" ht="15.6" x14ac:dyDescent="0.3">
      <c r="C64554" s="227"/>
    </row>
    <row r="64555" spans="3:3" ht="15.6" x14ac:dyDescent="0.3">
      <c r="C64555" s="227"/>
    </row>
    <row r="64556" spans="3:3" ht="15.6" x14ac:dyDescent="0.3">
      <c r="C64556" s="227"/>
    </row>
    <row r="64557" spans="3:3" ht="15.6" x14ac:dyDescent="0.3">
      <c r="C64557" s="227"/>
    </row>
    <row r="64558" spans="3:3" ht="15.6" x14ac:dyDescent="0.3">
      <c r="C64558" s="227"/>
    </row>
    <row r="64559" spans="3:3" ht="15.6" x14ac:dyDescent="0.3">
      <c r="C64559" s="227"/>
    </row>
    <row r="64560" spans="3:3" ht="15.6" x14ac:dyDescent="0.3">
      <c r="C64560" s="227"/>
    </row>
    <row r="64561" spans="3:3" ht="15.6" x14ac:dyDescent="0.3">
      <c r="C64561" s="227"/>
    </row>
    <row r="64562" spans="3:3" ht="15.6" x14ac:dyDescent="0.3">
      <c r="C64562" s="227"/>
    </row>
    <row r="64563" spans="3:3" ht="15.6" x14ac:dyDescent="0.3">
      <c r="C64563" s="227"/>
    </row>
    <row r="64564" spans="3:3" ht="15.6" x14ac:dyDescent="0.3">
      <c r="C64564" s="227"/>
    </row>
    <row r="64565" spans="3:3" ht="15.6" x14ac:dyDescent="0.3">
      <c r="C64565" s="227"/>
    </row>
    <row r="64566" spans="3:3" ht="15.6" x14ac:dyDescent="0.3">
      <c r="C64566" s="227"/>
    </row>
    <row r="64567" spans="3:3" ht="15.6" x14ac:dyDescent="0.3">
      <c r="C64567" s="227"/>
    </row>
    <row r="64568" spans="3:3" ht="15.6" x14ac:dyDescent="0.3">
      <c r="C64568" s="227"/>
    </row>
    <row r="64569" spans="3:3" ht="15.6" x14ac:dyDescent="0.3">
      <c r="C64569" s="227"/>
    </row>
    <row r="64570" spans="3:3" ht="15.6" x14ac:dyDescent="0.3">
      <c r="C64570" s="227"/>
    </row>
    <row r="64571" spans="3:3" ht="15.6" x14ac:dyDescent="0.3">
      <c r="C64571" s="227"/>
    </row>
    <row r="64572" spans="3:3" ht="15.6" x14ac:dyDescent="0.3">
      <c r="C64572" s="227"/>
    </row>
    <row r="64573" spans="3:3" ht="15.6" x14ac:dyDescent="0.3">
      <c r="C64573" s="227"/>
    </row>
    <row r="64574" spans="3:3" ht="15.6" x14ac:dyDescent="0.3">
      <c r="C64574" s="227"/>
    </row>
    <row r="64575" spans="3:3" ht="15.6" x14ac:dyDescent="0.3">
      <c r="C64575" s="227"/>
    </row>
    <row r="64576" spans="3:3" ht="15.6" x14ac:dyDescent="0.3">
      <c r="C64576" s="227"/>
    </row>
    <row r="64577" spans="3:3" ht="15.6" x14ac:dyDescent="0.3">
      <c r="C64577" s="227"/>
    </row>
    <row r="64578" spans="3:3" ht="15.6" x14ac:dyDescent="0.3">
      <c r="C64578" s="227"/>
    </row>
    <row r="64579" spans="3:3" ht="15.6" x14ac:dyDescent="0.3">
      <c r="C64579" s="227"/>
    </row>
    <row r="64580" spans="3:3" ht="15.6" x14ac:dyDescent="0.3">
      <c r="C64580" s="227"/>
    </row>
    <row r="64581" spans="3:3" ht="15.6" x14ac:dyDescent="0.3">
      <c r="C64581" s="227"/>
    </row>
    <row r="64582" spans="3:3" ht="15.6" x14ac:dyDescent="0.3">
      <c r="C64582" s="227"/>
    </row>
    <row r="64583" spans="3:3" ht="15.6" x14ac:dyDescent="0.3">
      <c r="C64583" s="227"/>
    </row>
    <row r="64584" spans="3:3" ht="15.6" x14ac:dyDescent="0.3">
      <c r="C64584" s="227"/>
    </row>
    <row r="64585" spans="3:3" ht="15.6" x14ac:dyDescent="0.3">
      <c r="C64585" s="227"/>
    </row>
    <row r="64586" spans="3:3" ht="15.6" x14ac:dyDescent="0.3">
      <c r="C64586" s="227"/>
    </row>
    <row r="64587" spans="3:3" ht="15.6" x14ac:dyDescent="0.3">
      <c r="C64587" s="227"/>
    </row>
    <row r="64588" spans="3:3" ht="15.6" x14ac:dyDescent="0.3">
      <c r="C64588" s="227"/>
    </row>
    <row r="64589" spans="3:3" ht="15.6" x14ac:dyDescent="0.3">
      <c r="C64589" s="227"/>
    </row>
    <row r="64590" spans="3:3" ht="15.6" x14ac:dyDescent="0.3">
      <c r="C64590" s="227"/>
    </row>
    <row r="64591" spans="3:3" ht="15.6" x14ac:dyDescent="0.3">
      <c r="C64591" s="227"/>
    </row>
    <row r="64592" spans="3:3" ht="15.6" x14ac:dyDescent="0.3">
      <c r="C64592" s="227"/>
    </row>
    <row r="64593" spans="3:3" ht="15.6" x14ac:dyDescent="0.3">
      <c r="C64593" s="227"/>
    </row>
    <row r="64594" spans="3:3" ht="15.6" x14ac:dyDescent="0.3">
      <c r="C64594" s="227"/>
    </row>
    <row r="64595" spans="3:3" ht="15.6" x14ac:dyDescent="0.3">
      <c r="C64595" s="227"/>
    </row>
    <row r="64596" spans="3:3" ht="15.6" x14ac:dyDescent="0.3">
      <c r="C64596" s="227"/>
    </row>
    <row r="64597" spans="3:3" ht="15.6" x14ac:dyDescent="0.3">
      <c r="C64597" s="227"/>
    </row>
    <row r="64598" spans="3:3" ht="15.6" x14ac:dyDescent="0.3">
      <c r="C64598" s="227"/>
    </row>
    <row r="64599" spans="3:3" ht="15.6" x14ac:dyDescent="0.3">
      <c r="C64599" s="227"/>
    </row>
    <row r="64600" spans="3:3" ht="15.6" x14ac:dyDescent="0.3">
      <c r="C64600" s="227"/>
    </row>
    <row r="64601" spans="3:3" ht="15.6" x14ac:dyDescent="0.3">
      <c r="C64601" s="227"/>
    </row>
    <row r="64602" spans="3:3" ht="15.6" x14ac:dyDescent="0.3">
      <c r="C64602" s="227"/>
    </row>
    <row r="64603" spans="3:3" ht="15.6" x14ac:dyDescent="0.3">
      <c r="C64603" s="227"/>
    </row>
    <row r="64604" spans="3:3" ht="15.6" x14ac:dyDescent="0.3">
      <c r="C64604" s="227"/>
    </row>
    <row r="64605" spans="3:3" ht="15.6" x14ac:dyDescent="0.3">
      <c r="C64605" s="227"/>
    </row>
    <row r="64606" spans="3:3" ht="15.6" x14ac:dyDescent="0.3">
      <c r="C64606" s="227"/>
    </row>
    <row r="64607" spans="3:3" ht="15.6" x14ac:dyDescent="0.3">
      <c r="C64607" s="227"/>
    </row>
    <row r="64608" spans="3:3" ht="15.6" x14ac:dyDescent="0.3">
      <c r="C64608" s="227"/>
    </row>
    <row r="64609" spans="3:3" ht="15.6" x14ac:dyDescent="0.3">
      <c r="C64609" s="227"/>
    </row>
    <row r="64610" spans="3:3" ht="15.6" x14ac:dyDescent="0.3">
      <c r="C64610" s="227"/>
    </row>
    <row r="64611" spans="3:3" ht="15.6" x14ac:dyDescent="0.3">
      <c r="C64611" s="227"/>
    </row>
    <row r="64612" spans="3:3" ht="15.6" x14ac:dyDescent="0.3">
      <c r="C64612" s="227"/>
    </row>
    <row r="64613" spans="3:3" ht="15.6" x14ac:dyDescent="0.3">
      <c r="C64613" s="227"/>
    </row>
    <row r="64614" spans="3:3" ht="15.6" x14ac:dyDescent="0.3">
      <c r="C64614" s="227"/>
    </row>
    <row r="64615" spans="3:3" ht="15.6" x14ac:dyDescent="0.3">
      <c r="C64615" s="227"/>
    </row>
    <row r="64616" spans="3:3" ht="15.6" x14ac:dyDescent="0.3">
      <c r="C64616" s="227"/>
    </row>
    <row r="64617" spans="3:3" ht="15.6" x14ac:dyDescent="0.3">
      <c r="C64617" s="227"/>
    </row>
    <row r="64618" spans="3:3" ht="15.6" x14ac:dyDescent="0.3">
      <c r="C64618" s="227"/>
    </row>
    <row r="64619" spans="3:3" ht="15.6" x14ac:dyDescent="0.3">
      <c r="C64619" s="227"/>
    </row>
    <row r="64620" spans="3:3" ht="15.6" x14ac:dyDescent="0.3">
      <c r="C64620" s="227"/>
    </row>
    <row r="64621" spans="3:3" ht="15.6" x14ac:dyDescent="0.3">
      <c r="C64621" s="227"/>
    </row>
    <row r="64622" spans="3:3" ht="15.6" x14ac:dyDescent="0.3">
      <c r="C64622" s="227"/>
    </row>
    <row r="64623" spans="3:3" ht="15.6" x14ac:dyDescent="0.3">
      <c r="C64623" s="227"/>
    </row>
    <row r="64624" spans="3:3" ht="15.6" x14ac:dyDescent="0.3">
      <c r="C64624" s="227"/>
    </row>
    <row r="64625" spans="3:3" ht="15.6" x14ac:dyDescent="0.3">
      <c r="C64625" s="227"/>
    </row>
    <row r="64626" spans="3:3" ht="15.6" x14ac:dyDescent="0.3">
      <c r="C64626" s="227"/>
    </row>
    <row r="64627" spans="3:3" ht="15.6" x14ac:dyDescent="0.3">
      <c r="C64627" s="227"/>
    </row>
    <row r="64628" spans="3:3" ht="15.6" x14ac:dyDescent="0.3">
      <c r="C64628" s="227"/>
    </row>
    <row r="64629" spans="3:3" ht="15.6" x14ac:dyDescent="0.3">
      <c r="C64629" s="227"/>
    </row>
    <row r="64630" spans="3:3" ht="15.6" x14ac:dyDescent="0.3">
      <c r="C64630" s="227"/>
    </row>
    <row r="64631" spans="3:3" ht="15.6" x14ac:dyDescent="0.3">
      <c r="C64631" s="227"/>
    </row>
    <row r="64632" spans="3:3" ht="15.6" x14ac:dyDescent="0.3">
      <c r="C64632" s="227"/>
    </row>
    <row r="64633" spans="3:3" ht="15.6" x14ac:dyDescent="0.3">
      <c r="C64633" s="227"/>
    </row>
    <row r="64634" spans="3:3" ht="15.6" x14ac:dyDescent="0.3">
      <c r="C64634" s="227"/>
    </row>
    <row r="64635" spans="3:3" ht="15.6" x14ac:dyDescent="0.3">
      <c r="C64635" s="227"/>
    </row>
    <row r="64636" spans="3:3" ht="15.6" x14ac:dyDescent="0.3">
      <c r="C64636" s="227"/>
    </row>
    <row r="64637" spans="3:3" ht="15.6" x14ac:dyDescent="0.3">
      <c r="C64637" s="227"/>
    </row>
    <row r="64638" spans="3:3" ht="15.6" x14ac:dyDescent="0.3">
      <c r="C64638" s="227"/>
    </row>
    <row r="64639" spans="3:3" ht="15.6" x14ac:dyDescent="0.3">
      <c r="C64639" s="227"/>
    </row>
    <row r="64640" spans="3:3" ht="15.6" x14ac:dyDescent="0.3">
      <c r="C64640" s="227"/>
    </row>
    <row r="64641" spans="3:3" ht="15.6" x14ac:dyDescent="0.3">
      <c r="C64641" s="227"/>
    </row>
    <row r="64642" spans="3:3" ht="15.6" x14ac:dyDescent="0.3">
      <c r="C64642" s="227"/>
    </row>
    <row r="64643" spans="3:3" ht="15.6" x14ac:dyDescent="0.3">
      <c r="C64643" s="227"/>
    </row>
    <row r="64644" spans="3:3" ht="15.6" x14ac:dyDescent="0.3">
      <c r="C64644" s="227"/>
    </row>
    <row r="64645" spans="3:3" ht="15.6" x14ac:dyDescent="0.3">
      <c r="C64645" s="227"/>
    </row>
    <row r="64646" spans="3:3" ht="15.6" x14ac:dyDescent="0.3">
      <c r="C64646" s="227"/>
    </row>
    <row r="64647" spans="3:3" ht="15.6" x14ac:dyDescent="0.3">
      <c r="C64647" s="227"/>
    </row>
    <row r="64648" spans="3:3" ht="15.6" x14ac:dyDescent="0.3">
      <c r="C64648" s="227"/>
    </row>
    <row r="64649" spans="3:3" ht="15.6" x14ac:dyDescent="0.3">
      <c r="C64649" s="227"/>
    </row>
    <row r="64650" spans="3:3" ht="15.6" x14ac:dyDescent="0.3">
      <c r="C64650" s="227"/>
    </row>
    <row r="64651" spans="3:3" ht="15.6" x14ac:dyDescent="0.3">
      <c r="C64651" s="227"/>
    </row>
    <row r="64652" spans="3:3" ht="15.6" x14ac:dyDescent="0.3">
      <c r="C64652" s="227"/>
    </row>
    <row r="64653" spans="3:3" ht="15.6" x14ac:dyDescent="0.3">
      <c r="C64653" s="227"/>
    </row>
    <row r="64654" spans="3:3" ht="15.6" x14ac:dyDescent="0.3">
      <c r="C64654" s="227"/>
    </row>
    <row r="64655" spans="3:3" ht="15.6" x14ac:dyDescent="0.3">
      <c r="C64655" s="227"/>
    </row>
    <row r="64656" spans="3:3" ht="15.6" x14ac:dyDescent="0.3">
      <c r="C64656" s="227"/>
    </row>
    <row r="64657" spans="3:3" ht="15.6" x14ac:dyDescent="0.3">
      <c r="C64657" s="227"/>
    </row>
    <row r="64658" spans="3:3" ht="15.6" x14ac:dyDescent="0.3">
      <c r="C64658" s="227"/>
    </row>
    <row r="64659" spans="3:3" ht="15.6" x14ac:dyDescent="0.3">
      <c r="C64659" s="227"/>
    </row>
    <row r="64660" spans="3:3" ht="15.6" x14ac:dyDescent="0.3">
      <c r="C64660" s="227"/>
    </row>
    <row r="64661" spans="3:3" ht="15.6" x14ac:dyDescent="0.3">
      <c r="C64661" s="227"/>
    </row>
    <row r="64662" spans="3:3" ht="15.6" x14ac:dyDescent="0.3">
      <c r="C64662" s="227"/>
    </row>
    <row r="64663" spans="3:3" ht="15.6" x14ac:dyDescent="0.3">
      <c r="C64663" s="227"/>
    </row>
    <row r="64664" spans="3:3" ht="15.6" x14ac:dyDescent="0.3">
      <c r="C64664" s="227"/>
    </row>
    <row r="64665" spans="3:3" ht="15.6" x14ac:dyDescent="0.3">
      <c r="C64665" s="227"/>
    </row>
    <row r="64666" spans="3:3" ht="15.6" x14ac:dyDescent="0.3">
      <c r="C64666" s="227"/>
    </row>
    <row r="64667" spans="3:3" ht="15.6" x14ac:dyDescent="0.3">
      <c r="C64667" s="227"/>
    </row>
    <row r="64668" spans="3:3" ht="15.6" x14ac:dyDescent="0.3">
      <c r="C64668" s="227"/>
    </row>
    <row r="64669" spans="3:3" ht="15.6" x14ac:dyDescent="0.3">
      <c r="C64669" s="227"/>
    </row>
    <row r="64670" spans="3:3" ht="15.6" x14ac:dyDescent="0.3">
      <c r="C64670" s="227"/>
    </row>
    <row r="64671" spans="3:3" ht="15.6" x14ac:dyDescent="0.3">
      <c r="C64671" s="227"/>
    </row>
    <row r="64672" spans="3:3" ht="15.6" x14ac:dyDescent="0.3">
      <c r="C64672" s="227"/>
    </row>
    <row r="64673" spans="3:3" ht="15.6" x14ac:dyDescent="0.3">
      <c r="C64673" s="227"/>
    </row>
    <row r="64674" spans="3:3" ht="15.6" x14ac:dyDescent="0.3">
      <c r="C64674" s="227"/>
    </row>
    <row r="64675" spans="3:3" ht="15.6" x14ac:dyDescent="0.3">
      <c r="C64675" s="227"/>
    </row>
    <row r="64676" spans="3:3" ht="15.6" x14ac:dyDescent="0.3">
      <c r="C64676" s="227"/>
    </row>
    <row r="64677" spans="3:3" ht="15.6" x14ac:dyDescent="0.3">
      <c r="C64677" s="227"/>
    </row>
    <row r="64678" spans="3:3" ht="15.6" x14ac:dyDescent="0.3">
      <c r="C64678" s="227"/>
    </row>
    <row r="64679" spans="3:3" ht="15.6" x14ac:dyDescent="0.3">
      <c r="C64679" s="227"/>
    </row>
    <row r="64680" spans="3:3" ht="15.6" x14ac:dyDescent="0.3">
      <c r="C64680" s="227"/>
    </row>
    <row r="64681" spans="3:3" ht="15.6" x14ac:dyDescent="0.3">
      <c r="C64681" s="227"/>
    </row>
    <row r="64682" spans="3:3" ht="15.6" x14ac:dyDescent="0.3">
      <c r="C64682" s="227"/>
    </row>
    <row r="64683" spans="3:3" ht="15.6" x14ac:dyDescent="0.3">
      <c r="C64683" s="227"/>
    </row>
    <row r="64684" spans="3:3" ht="15.6" x14ac:dyDescent="0.3">
      <c r="C64684" s="227"/>
    </row>
    <row r="64685" spans="3:3" ht="15.6" x14ac:dyDescent="0.3">
      <c r="C64685" s="227"/>
    </row>
    <row r="64686" spans="3:3" ht="15.6" x14ac:dyDescent="0.3">
      <c r="C64686" s="227"/>
    </row>
    <row r="64687" spans="3:3" ht="15.6" x14ac:dyDescent="0.3">
      <c r="C64687" s="227"/>
    </row>
    <row r="64688" spans="3:3" ht="15.6" x14ac:dyDescent="0.3">
      <c r="C64688" s="227"/>
    </row>
    <row r="64689" spans="3:3" ht="15.6" x14ac:dyDescent="0.3">
      <c r="C64689" s="227"/>
    </row>
    <row r="64690" spans="3:3" ht="15.6" x14ac:dyDescent="0.3">
      <c r="C64690" s="227"/>
    </row>
    <row r="64691" spans="3:3" ht="15.6" x14ac:dyDescent="0.3">
      <c r="C64691" s="227"/>
    </row>
    <row r="64692" spans="3:3" ht="15.6" x14ac:dyDescent="0.3">
      <c r="C64692" s="227"/>
    </row>
    <row r="64693" spans="3:3" ht="15.6" x14ac:dyDescent="0.3">
      <c r="C64693" s="227"/>
    </row>
    <row r="64694" spans="3:3" ht="15.6" x14ac:dyDescent="0.3">
      <c r="C64694" s="227"/>
    </row>
    <row r="64695" spans="3:3" ht="15.6" x14ac:dyDescent="0.3">
      <c r="C64695" s="227"/>
    </row>
    <row r="64696" spans="3:3" ht="15.6" x14ac:dyDescent="0.3">
      <c r="C64696" s="227"/>
    </row>
    <row r="64697" spans="3:3" ht="15.6" x14ac:dyDescent="0.3">
      <c r="C64697" s="227"/>
    </row>
    <row r="64698" spans="3:3" ht="15.6" x14ac:dyDescent="0.3">
      <c r="C64698" s="227"/>
    </row>
    <row r="64699" spans="3:3" ht="15.6" x14ac:dyDescent="0.3">
      <c r="C64699" s="227"/>
    </row>
    <row r="64700" spans="3:3" ht="15.6" x14ac:dyDescent="0.3">
      <c r="C64700" s="227"/>
    </row>
    <row r="64701" spans="3:3" ht="15.6" x14ac:dyDescent="0.3">
      <c r="C64701" s="227"/>
    </row>
    <row r="64702" spans="3:3" ht="15.6" x14ac:dyDescent="0.3">
      <c r="C64702" s="227"/>
    </row>
    <row r="64703" spans="3:3" ht="15.6" x14ac:dyDescent="0.3">
      <c r="C64703" s="227"/>
    </row>
    <row r="64704" spans="3:3" ht="15.6" x14ac:dyDescent="0.3">
      <c r="C64704" s="227"/>
    </row>
    <row r="64705" spans="3:3" ht="15.6" x14ac:dyDescent="0.3">
      <c r="C64705" s="227"/>
    </row>
    <row r="64706" spans="3:3" ht="15.6" x14ac:dyDescent="0.3">
      <c r="C64706" s="227"/>
    </row>
    <row r="64707" spans="3:3" ht="15.6" x14ac:dyDescent="0.3">
      <c r="C64707" s="227"/>
    </row>
    <row r="64708" spans="3:3" ht="15.6" x14ac:dyDescent="0.3">
      <c r="C64708" s="227"/>
    </row>
    <row r="64709" spans="3:3" ht="15.6" x14ac:dyDescent="0.3">
      <c r="C64709" s="227"/>
    </row>
    <row r="64710" spans="3:3" ht="15.6" x14ac:dyDescent="0.3">
      <c r="C64710" s="227"/>
    </row>
    <row r="64711" spans="3:3" ht="15.6" x14ac:dyDescent="0.3">
      <c r="C64711" s="227"/>
    </row>
    <row r="64712" spans="3:3" ht="15.6" x14ac:dyDescent="0.3">
      <c r="C64712" s="227"/>
    </row>
    <row r="64713" spans="3:3" ht="15.6" x14ac:dyDescent="0.3">
      <c r="C64713" s="227"/>
    </row>
    <row r="64714" spans="3:3" ht="15.6" x14ac:dyDescent="0.3">
      <c r="C64714" s="227"/>
    </row>
    <row r="64715" spans="3:3" ht="15.6" x14ac:dyDescent="0.3">
      <c r="C64715" s="227"/>
    </row>
    <row r="64716" spans="3:3" ht="15.6" x14ac:dyDescent="0.3">
      <c r="C64716" s="227"/>
    </row>
    <row r="64717" spans="3:3" ht="15.6" x14ac:dyDescent="0.3">
      <c r="C64717" s="227"/>
    </row>
    <row r="64718" spans="3:3" ht="15.6" x14ac:dyDescent="0.3">
      <c r="C64718" s="227"/>
    </row>
    <row r="64719" spans="3:3" ht="15.6" x14ac:dyDescent="0.3">
      <c r="C64719" s="227"/>
    </row>
    <row r="64720" spans="3:3" ht="15.6" x14ac:dyDescent="0.3">
      <c r="C64720" s="227"/>
    </row>
    <row r="64721" spans="3:3" ht="15.6" x14ac:dyDescent="0.3">
      <c r="C64721" s="227"/>
    </row>
    <row r="64722" spans="3:3" ht="15.6" x14ac:dyDescent="0.3">
      <c r="C64722" s="227"/>
    </row>
    <row r="64723" spans="3:3" ht="15.6" x14ac:dyDescent="0.3">
      <c r="C64723" s="227"/>
    </row>
    <row r="64724" spans="3:3" ht="15.6" x14ac:dyDescent="0.3">
      <c r="C64724" s="227"/>
    </row>
    <row r="64725" spans="3:3" ht="15.6" x14ac:dyDescent="0.3">
      <c r="C64725" s="227"/>
    </row>
    <row r="64726" spans="3:3" ht="15.6" x14ac:dyDescent="0.3">
      <c r="C64726" s="227"/>
    </row>
    <row r="64727" spans="3:3" ht="15.6" x14ac:dyDescent="0.3">
      <c r="C64727" s="227"/>
    </row>
    <row r="64728" spans="3:3" ht="15.6" x14ac:dyDescent="0.3">
      <c r="C64728" s="227"/>
    </row>
    <row r="64729" spans="3:3" ht="15.6" x14ac:dyDescent="0.3">
      <c r="C64729" s="227"/>
    </row>
    <row r="64730" spans="3:3" ht="15.6" x14ac:dyDescent="0.3">
      <c r="C64730" s="227"/>
    </row>
    <row r="64731" spans="3:3" ht="15.6" x14ac:dyDescent="0.3">
      <c r="C64731" s="227"/>
    </row>
    <row r="64732" spans="3:3" ht="15.6" x14ac:dyDescent="0.3">
      <c r="C64732" s="227"/>
    </row>
    <row r="64733" spans="3:3" ht="15.6" x14ac:dyDescent="0.3">
      <c r="C64733" s="227"/>
    </row>
    <row r="64734" spans="3:3" ht="15.6" x14ac:dyDescent="0.3">
      <c r="C64734" s="227"/>
    </row>
    <row r="64735" spans="3:3" ht="15.6" x14ac:dyDescent="0.3">
      <c r="C64735" s="227"/>
    </row>
    <row r="64736" spans="3:3" ht="15.6" x14ac:dyDescent="0.3">
      <c r="C64736" s="227"/>
    </row>
    <row r="64737" spans="3:3" ht="15.6" x14ac:dyDescent="0.3">
      <c r="C64737" s="227"/>
    </row>
    <row r="64738" spans="3:3" ht="15.6" x14ac:dyDescent="0.3">
      <c r="C64738" s="227"/>
    </row>
    <row r="64739" spans="3:3" ht="15.6" x14ac:dyDescent="0.3">
      <c r="C64739" s="227"/>
    </row>
    <row r="64740" spans="3:3" ht="15.6" x14ac:dyDescent="0.3">
      <c r="C64740" s="227"/>
    </row>
    <row r="64741" spans="3:3" ht="15.6" x14ac:dyDescent="0.3">
      <c r="C64741" s="227"/>
    </row>
    <row r="64742" spans="3:3" ht="15.6" x14ac:dyDescent="0.3">
      <c r="C64742" s="227"/>
    </row>
    <row r="64743" spans="3:3" ht="15.6" x14ac:dyDescent="0.3">
      <c r="C64743" s="227"/>
    </row>
    <row r="64744" spans="3:3" ht="15.6" x14ac:dyDescent="0.3">
      <c r="C64744" s="227"/>
    </row>
    <row r="64745" spans="3:3" ht="15.6" x14ac:dyDescent="0.3">
      <c r="C64745" s="227"/>
    </row>
    <row r="64746" spans="3:3" ht="15.6" x14ac:dyDescent="0.3">
      <c r="C64746" s="227"/>
    </row>
    <row r="64747" spans="3:3" ht="15.6" x14ac:dyDescent="0.3">
      <c r="C64747" s="227"/>
    </row>
    <row r="64748" spans="3:3" ht="15.6" x14ac:dyDescent="0.3">
      <c r="C64748" s="227"/>
    </row>
    <row r="64749" spans="3:3" ht="15.6" x14ac:dyDescent="0.3">
      <c r="C64749" s="227"/>
    </row>
    <row r="64750" spans="3:3" ht="15.6" x14ac:dyDescent="0.3">
      <c r="C64750" s="227"/>
    </row>
    <row r="64751" spans="3:3" ht="15.6" x14ac:dyDescent="0.3">
      <c r="C64751" s="227"/>
    </row>
    <row r="64752" spans="3:3" ht="15.6" x14ac:dyDescent="0.3">
      <c r="C64752" s="227"/>
    </row>
    <row r="64753" spans="3:3" ht="15.6" x14ac:dyDescent="0.3">
      <c r="C64753" s="227"/>
    </row>
    <row r="64754" spans="3:3" ht="15.6" x14ac:dyDescent="0.3">
      <c r="C64754" s="227"/>
    </row>
    <row r="64755" spans="3:3" ht="15.6" x14ac:dyDescent="0.3">
      <c r="C64755" s="227"/>
    </row>
    <row r="64756" spans="3:3" ht="15.6" x14ac:dyDescent="0.3">
      <c r="C64756" s="227"/>
    </row>
    <row r="64757" spans="3:3" ht="15.6" x14ac:dyDescent="0.3">
      <c r="C64757" s="227"/>
    </row>
    <row r="64758" spans="3:3" ht="15.6" x14ac:dyDescent="0.3">
      <c r="C64758" s="227"/>
    </row>
    <row r="64759" spans="3:3" ht="15.6" x14ac:dyDescent="0.3">
      <c r="C64759" s="227"/>
    </row>
    <row r="64760" spans="3:3" ht="15.6" x14ac:dyDescent="0.3">
      <c r="C64760" s="227"/>
    </row>
    <row r="64761" spans="3:3" ht="15.6" x14ac:dyDescent="0.3">
      <c r="C64761" s="227"/>
    </row>
    <row r="64762" spans="3:3" ht="15.6" x14ac:dyDescent="0.3">
      <c r="C64762" s="227"/>
    </row>
    <row r="64763" spans="3:3" ht="15.6" x14ac:dyDescent="0.3">
      <c r="C64763" s="227"/>
    </row>
    <row r="64764" spans="3:3" ht="15.6" x14ac:dyDescent="0.3">
      <c r="C64764" s="227"/>
    </row>
    <row r="64765" spans="3:3" ht="15.6" x14ac:dyDescent="0.3">
      <c r="C64765" s="227"/>
    </row>
    <row r="64766" spans="3:3" ht="15.6" x14ac:dyDescent="0.3">
      <c r="C64766" s="227"/>
    </row>
    <row r="64767" spans="3:3" ht="15.6" x14ac:dyDescent="0.3">
      <c r="C64767" s="227"/>
    </row>
    <row r="64768" spans="3:3" ht="15.6" x14ac:dyDescent="0.3">
      <c r="C64768" s="227"/>
    </row>
    <row r="64769" spans="3:3" ht="15.6" x14ac:dyDescent="0.3">
      <c r="C64769" s="227"/>
    </row>
    <row r="64770" spans="3:3" ht="15.6" x14ac:dyDescent="0.3">
      <c r="C64770" s="227"/>
    </row>
    <row r="64771" spans="3:3" ht="15.6" x14ac:dyDescent="0.3">
      <c r="C64771" s="227"/>
    </row>
    <row r="64772" spans="3:3" ht="15.6" x14ac:dyDescent="0.3">
      <c r="C64772" s="227"/>
    </row>
    <row r="64773" spans="3:3" ht="15.6" x14ac:dyDescent="0.3">
      <c r="C64773" s="227"/>
    </row>
    <row r="64774" spans="3:3" ht="15.6" x14ac:dyDescent="0.3">
      <c r="C64774" s="227"/>
    </row>
    <row r="64775" spans="3:3" ht="15.6" x14ac:dyDescent="0.3">
      <c r="C64775" s="227"/>
    </row>
    <row r="64776" spans="3:3" ht="15.6" x14ac:dyDescent="0.3">
      <c r="C64776" s="227"/>
    </row>
    <row r="64777" spans="3:3" ht="15.6" x14ac:dyDescent="0.3">
      <c r="C64777" s="227"/>
    </row>
    <row r="64778" spans="3:3" ht="15.6" x14ac:dyDescent="0.3">
      <c r="C64778" s="227"/>
    </row>
    <row r="64779" spans="3:3" ht="15.6" x14ac:dyDescent="0.3">
      <c r="C64779" s="227"/>
    </row>
    <row r="64780" spans="3:3" ht="15.6" x14ac:dyDescent="0.3">
      <c r="C64780" s="227"/>
    </row>
    <row r="64781" spans="3:3" ht="15.6" x14ac:dyDescent="0.3">
      <c r="C64781" s="227"/>
    </row>
    <row r="64782" spans="3:3" ht="15.6" x14ac:dyDescent="0.3">
      <c r="C64782" s="227"/>
    </row>
    <row r="64783" spans="3:3" ht="15.6" x14ac:dyDescent="0.3">
      <c r="C64783" s="227"/>
    </row>
    <row r="64784" spans="3:3" ht="15.6" x14ac:dyDescent="0.3">
      <c r="C64784" s="227"/>
    </row>
    <row r="64785" spans="3:3" ht="15.6" x14ac:dyDescent="0.3">
      <c r="C64785" s="227"/>
    </row>
    <row r="64786" spans="3:3" ht="15.6" x14ac:dyDescent="0.3">
      <c r="C64786" s="227"/>
    </row>
    <row r="64787" spans="3:3" ht="15.6" x14ac:dyDescent="0.3">
      <c r="C64787" s="227"/>
    </row>
    <row r="64788" spans="3:3" ht="15.6" x14ac:dyDescent="0.3">
      <c r="C64788" s="227"/>
    </row>
    <row r="64789" spans="3:3" ht="15.6" x14ac:dyDescent="0.3">
      <c r="C64789" s="227"/>
    </row>
    <row r="64790" spans="3:3" ht="15.6" x14ac:dyDescent="0.3">
      <c r="C64790" s="227"/>
    </row>
    <row r="64791" spans="3:3" ht="15.6" x14ac:dyDescent="0.3">
      <c r="C64791" s="227"/>
    </row>
    <row r="64792" spans="3:3" ht="15.6" x14ac:dyDescent="0.3">
      <c r="C64792" s="227"/>
    </row>
    <row r="64793" spans="3:3" ht="15.6" x14ac:dyDescent="0.3">
      <c r="C64793" s="227"/>
    </row>
    <row r="64794" spans="3:3" ht="15.6" x14ac:dyDescent="0.3">
      <c r="C64794" s="227"/>
    </row>
    <row r="64795" spans="3:3" ht="15.6" x14ac:dyDescent="0.3">
      <c r="C64795" s="227"/>
    </row>
    <row r="64796" spans="3:3" ht="15.6" x14ac:dyDescent="0.3">
      <c r="C64796" s="227"/>
    </row>
    <row r="64797" spans="3:3" ht="15.6" x14ac:dyDescent="0.3">
      <c r="C64797" s="227"/>
    </row>
    <row r="64798" spans="3:3" ht="15.6" x14ac:dyDescent="0.3">
      <c r="C64798" s="227"/>
    </row>
    <row r="64799" spans="3:3" ht="15.6" x14ac:dyDescent="0.3">
      <c r="C64799" s="227"/>
    </row>
    <row r="64800" spans="3:3" ht="15.6" x14ac:dyDescent="0.3">
      <c r="C64800" s="227"/>
    </row>
    <row r="64801" spans="3:3" ht="15.6" x14ac:dyDescent="0.3">
      <c r="C64801" s="227"/>
    </row>
    <row r="64802" spans="3:3" ht="15.6" x14ac:dyDescent="0.3">
      <c r="C64802" s="227"/>
    </row>
    <row r="64803" spans="3:3" ht="15.6" x14ac:dyDescent="0.3">
      <c r="C64803" s="227"/>
    </row>
    <row r="64804" spans="3:3" ht="15.6" x14ac:dyDescent="0.3">
      <c r="C64804" s="227"/>
    </row>
    <row r="64805" spans="3:3" ht="15.6" x14ac:dyDescent="0.3">
      <c r="C64805" s="227"/>
    </row>
    <row r="64806" spans="3:3" ht="15.6" x14ac:dyDescent="0.3">
      <c r="C64806" s="227"/>
    </row>
    <row r="64807" spans="3:3" ht="15.6" x14ac:dyDescent="0.3">
      <c r="C64807" s="227"/>
    </row>
    <row r="64808" spans="3:3" ht="15.6" x14ac:dyDescent="0.3">
      <c r="C64808" s="227"/>
    </row>
    <row r="64809" spans="3:3" ht="15.6" x14ac:dyDescent="0.3">
      <c r="C64809" s="227"/>
    </row>
    <row r="64810" spans="3:3" ht="15.6" x14ac:dyDescent="0.3">
      <c r="C64810" s="227"/>
    </row>
    <row r="64811" spans="3:3" ht="15.6" x14ac:dyDescent="0.3">
      <c r="C64811" s="227"/>
    </row>
    <row r="64812" spans="3:3" ht="15.6" x14ac:dyDescent="0.3">
      <c r="C64812" s="227"/>
    </row>
    <row r="64813" spans="3:3" ht="15.6" x14ac:dyDescent="0.3">
      <c r="C64813" s="227"/>
    </row>
    <row r="64814" spans="3:3" ht="15.6" x14ac:dyDescent="0.3">
      <c r="C64814" s="227"/>
    </row>
    <row r="64815" spans="3:3" ht="15.6" x14ac:dyDescent="0.3">
      <c r="C64815" s="227"/>
    </row>
    <row r="64816" spans="3:3" ht="15.6" x14ac:dyDescent="0.3">
      <c r="C64816" s="227"/>
    </row>
    <row r="64817" spans="3:3" ht="15.6" x14ac:dyDescent="0.3">
      <c r="C64817" s="227"/>
    </row>
    <row r="64818" spans="3:3" ht="15.6" x14ac:dyDescent="0.3">
      <c r="C64818" s="227"/>
    </row>
    <row r="64819" spans="3:3" ht="15.6" x14ac:dyDescent="0.3">
      <c r="C64819" s="227"/>
    </row>
    <row r="64820" spans="3:3" ht="15.6" x14ac:dyDescent="0.3">
      <c r="C64820" s="227"/>
    </row>
    <row r="64821" spans="3:3" ht="15.6" x14ac:dyDescent="0.3">
      <c r="C64821" s="227"/>
    </row>
    <row r="64822" spans="3:3" ht="15.6" x14ac:dyDescent="0.3">
      <c r="C64822" s="227"/>
    </row>
    <row r="64823" spans="3:3" ht="15.6" x14ac:dyDescent="0.3">
      <c r="C64823" s="227"/>
    </row>
    <row r="64824" spans="3:3" ht="15.6" x14ac:dyDescent="0.3">
      <c r="C64824" s="227"/>
    </row>
    <row r="64825" spans="3:3" ht="15.6" x14ac:dyDescent="0.3">
      <c r="C64825" s="227"/>
    </row>
    <row r="64826" spans="3:3" ht="15.6" x14ac:dyDescent="0.3">
      <c r="C64826" s="227"/>
    </row>
    <row r="64827" spans="3:3" ht="15.6" x14ac:dyDescent="0.3">
      <c r="C64827" s="227"/>
    </row>
    <row r="64828" spans="3:3" ht="15.6" x14ac:dyDescent="0.3">
      <c r="C64828" s="227"/>
    </row>
    <row r="64829" spans="3:3" ht="15.6" x14ac:dyDescent="0.3">
      <c r="C64829" s="227"/>
    </row>
    <row r="64830" spans="3:3" ht="15.6" x14ac:dyDescent="0.3">
      <c r="C64830" s="227"/>
    </row>
    <row r="64831" spans="3:3" ht="15.6" x14ac:dyDescent="0.3">
      <c r="C64831" s="227"/>
    </row>
    <row r="64832" spans="3:3" ht="15.6" x14ac:dyDescent="0.3">
      <c r="C64832" s="227"/>
    </row>
    <row r="64833" spans="3:3" ht="15.6" x14ac:dyDescent="0.3">
      <c r="C64833" s="227"/>
    </row>
    <row r="64834" spans="3:3" ht="15.6" x14ac:dyDescent="0.3">
      <c r="C64834" s="227"/>
    </row>
    <row r="64835" spans="3:3" ht="15.6" x14ac:dyDescent="0.3">
      <c r="C64835" s="227"/>
    </row>
    <row r="64836" spans="3:3" ht="15.6" x14ac:dyDescent="0.3">
      <c r="C64836" s="227"/>
    </row>
    <row r="64837" spans="3:3" ht="15.6" x14ac:dyDescent="0.3">
      <c r="C64837" s="227"/>
    </row>
    <row r="64838" spans="3:3" ht="15.6" x14ac:dyDescent="0.3">
      <c r="C64838" s="227"/>
    </row>
    <row r="64839" spans="3:3" ht="15.6" x14ac:dyDescent="0.3">
      <c r="C64839" s="227"/>
    </row>
    <row r="64840" spans="3:3" ht="15.6" x14ac:dyDescent="0.3">
      <c r="C64840" s="227"/>
    </row>
    <row r="64841" spans="3:3" ht="15.6" x14ac:dyDescent="0.3">
      <c r="C64841" s="227"/>
    </row>
    <row r="64842" spans="3:3" ht="15.6" x14ac:dyDescent="0.3">
      <c r="C64842" s="227"/>
    </row>
    <row r="64843" spans="3:3" ht="15.6" x14ac:dyDescent="0.3">
      <c r="C64843" s="227"/>
    </row>
    <row r="64844" spans="3:3" ht="15.6" x14ac:dyDescent="0.3">
      <c r="C64844" s="227"/>
    </row>
    <row r="64845" spans="3:3" ht="15.6" x14ac:dyDescent="0.3">
      <c r="C64845" s="227"/>
    </row>
    <row r="64846" spans="3:3" ht="15.6" x14ac:dyDescent="0.3">
      <c r="C64846" s="227"/>
    </row>
    <row r="64847" spans="3:3" ht="15.6" x14ac:dyDescent="0.3">
      <c r="C64847" s="227"/>
    </row>
    <row r="64848" spans="3:3" ht="15.6" x14ac:dyDescent="0.3">
      <c r="C64848" s="227"/>
    </row>
    <row r="64849" spans="3:3" ht="15.6" x14ac:dyDescent="0.3">
      <c r="C64849" s="227"/>
    </row>
    <row r="64850" spans="3:3" ht="15.6" x14ac:dyDescent="0.3">
      <c r="C64850" s="227"/>
    </row>
    <row r="64851" spans="3:3" ht="15.6" x14ac:dyDescent="0.3">
      <c r="C64851" s="227"/>
    </row>
    <row r="64852" spans="3:3" ht="15.6" x14ac:dyDescent="0.3">
      <c r="C64852" s="227"/>
    </row>
    <row r="64853" spans="3:3" ht="15.6" x14ac:dyDescent="0.3">
      <c r="C64853" s="227"/>
    </row>
    <row r="64854" spans="3:3" ht="15.6" x14ac:dyDescent="0.3">
      <c r="C64854" s="227"/>
    </row>
    <row r="64855" spans="3:3" ht="15.6" x14ac:dyDescent="0.3">
      <c r="C64855" s="227"/>
    </row>
    <row r="64856" spans="3:3" ht="15.6" x14ac:dyDescent="0.3">
      <c r="C64856" s="227"/>
    </row>
    <row r="64857" spans="3:3" ht="15.6" x14ac:dyDescent="0.3">
      <c r="C64857" s="227"/>
    </row>
    <row r="64858" spans="3:3" ht="15.6" x14ac:dyDescent="0.3">
      <c r="C64858" s="227"/>
    </row>
    <row r="64859" spans="3:3" ht="15.6" x14ac:dyDescent="0.3">
      <c r="C64859" s="227"/>
    </row>
    <row r="64860" spans="3:3" ht="15.6" x14ac:dyDescent="0.3">
      <c r="C64860" s="227"/>
    </row>
    <row r="64861" spans="3:3" ht="15.6" x14ac:dyDescent="0.3">
      <c r="C64861" s="227"/>
    </row>
    <row r="64862" spans="3:3" ht="15.6" x14ac:dyDescent="0.3">
      <c r="C64862" s="227"/>
    </row>
    <row r="64863" spans="3:3" ht="15.6" x14ac:dyDescent="0.3">
      <c r="C64863" s="227"/>
    </row>
    <row r="64864" spans="3:3" ht="15.6" x14ac:dyDescent="0.3">
      <c r="C64864" s="227"/>
    </row>
    <row r="64865" spans="3:3" ht="15.6" x14ac:dyDescent="0.3">
      <c r="C64865" s="227"/>
    </row>
    <row r="64866" spans="3:3" ht="15.6" x14ac:dyDescent="0.3">
      <c r="C64866" s="227"/>
    </row>
    <row r="64867" spans="3:3" ht="15.6" x14ac:dyDescent="0.3">
      <c r="C64867" s="227"/>
    </row>
    <row r="64868" spans="3:3" ht="15.6" x14ac:dyDescent="0.3">
      <c r="C64868" s="227"/>
    </row>
    <row r="64869" spans="3:3" ht="15.6" x14ac:dyDescent="0.3">
      <c r="C64869" s="227"/>
    </row>
    <row r="64870" spans="3:3" ht="15.6" x14ac:dyDescent="0.3">
      <c r="C64870" s="227"/>
    </row>
    <row r="64871" spans="3:3" ht="15.6" x14ac:dyDescent="0.3">
      <c r="C64871" s="227"/>
    </row>
    <row r="64872" spans="3:3" ht="15.6" x14ac:dyDescent="0.3">
      <c r="C64872" s="227"/>
    </row>
    <row r="64873" spans="3:3" ht="15.6" x14ac:dyDescent="0.3">
      <c r="C64873" s="227"/>
    </row>
    <row r="64874" spans="3:3" ht="15.6" x14ac:dyDescent="0.3">
      <c r="C64874" s="227"/>
    </row>
    <row r="64875" spans="3:3" ht="15.6" x14ac:dyDescent="0.3">
      <c r="C64875" s="227"/>
    </row>
    <row r="64876" spans="3:3" ht="15.6" x14ac:dyDescent="0.3">
      <c r="C64876" s="227"/>
    </row>
    <row r="64877" spans="3:3" ht="15.6" x14ac:dyDescent="0.3">
      <c r="C64877" s="227"/>
    </row>
    <row r="64878" spans="3:3" ht="15.6" x14ac:dyDescent="0.3">
      <c r="C64878" s="227"/>
    </row>
    <row r="64879" spans="3:3" ht="15.6" x14ac:dyDescent="0.3">
      <c r="C64879" s="227"/>
    </row>
    <row r="64880" spans="3:3" ht="15.6" x14ac:dyDescent="0.3">
      <c r="C64880" s="227"/>
    </row>
    <row r="64881" spans="3:3" ht="15.6" x14ac:dyDescent="0.3">
      <c r="C64881" s="227"/>
    </row>
    <row r="64882" spans="3:3" ht="15.6" x14ac:dyDescent="0.3">
      <c r="C64882" s="227"/>
    </row>
    <row r="64883" spans="3:3" ht="15.6" x14ac:dyDescent="0.3">
      <c r="C64883" s="227"/>
    </row>
    <row r="64884" spans="3:3" ht="15.6" x14ac:dyDescent="0.3">
      <c r="C64884" s="227"/>
    </row>
    <row r="64885" spans="3:3" ht="15.6" x14ac:dyDescent="0.3">
      <c r="C64885" s="227"/>
    </row>
    <row r="64886" spans="3:3" ht="15.6" x14ac:dyDescent="0.3">
      <c r="C64886" s="227"/>
    </row>
    <row r="64887" spans="3:3" ht="15.6" x14ac:dyDescent="0.3">
      <c r="C64887" s="227"/>
    </row>
    <row r="64888" spans="3:3" ht="15.6" x14ac:dyDescent="0.3">
      <c r="C64888" s="227"/>
    </row>
    <row r="64889" spans="3:3" ht="15.6" x14ac:dyDescent="0.3">
      <c r="C64889" s="227"/>
    </row>
    <row r="64890" spans="3:3" ht="15.6" x14ac:dyDescent="0.3">
      <c r="C64890" s="227"/>
    </row>
    <row r="64891" spans="3:3" ht="15.6" x14ac:dyDescent="0.3">
      <c r="C64891" s="227"/>
    </row>
    <row r="64892" spans="3:3" ht="15.6" x14ac:dyDescent="0.3">
      <c r="C64892" s="227"/>
    </row>
    <row r="64893" spans="3:3" ht="15.6" x14ac:dyDescent="0.3">
      <c r="C64893" s="227"/>
    </row>
    <row r="64894" spans="3:3" ht="15.6" x14ac:dyDescent="0.3">
      <c r="C64894" s="227"/>
    </row>
    <row r="64895" spans="3:3" ht="15.6" x14ac:dyDescent="0.3">
      <c r="C64895" s="227"/>
    </row>
    <row r="64896" spans="3:3" ht="15.6" x14ac:dyDescent="0.3">
      <c r="C64896" s="227"/>
    </row>
    <row r="64897" spans="3:3" ht="15.6" x14ac:dyDescent="0.3">
      <c r="C64897" s="227"/>
    </row>
    <row r="64898" spans="3:3" ht="15.6" x14ac:dyDescent="0.3">
      <c r="C64898" s="227"/>
    </row>
    <row r="64899" spans="3:3" ht="15.6" x14ac:dyDescent="0.3">
      <c r="C64899" s="227"/>
    </row>
    <row r="64900" spans="3:3" ht="15.6" x14ac:dyDescent="0.3">
      <c r="C64900" s="227"/>
    </row>
    <row r="64901" spans="3:3" ht="15.6" x14ac:dyDescent="0.3">
      <c r="C64901" s="227"/>
    </row>
    <row r="64902" spans="3:3" ht="15.6" x14ac:dyDescent="0.3">
      <c r="C64902" s="227"/>
    </row>
    <row r="64903" spans="3:3" ht="15.6" x14ac:dyDescent="0.3">
      <c r="C64903" s="227"/>
    </row>
    <row r="64904" spans="3:3" ht="15.6" x14ac:dyDescent="0.3">
      <c r="C64904" s="227"/>
    </row>
    <row r="64905" spans="3:3" ht="15.6" x14ac:dyDescent="0.3">
      <c r="C64905" s="227"/>
    </row>
    <row r="64906" spans="3:3" ht="15.6" x14ac:dyDescent="0.3">
      <c r="C64906" s="227"/>
    </row>
    <row r="64907" spans="3:3" ht="15.6" x14ac:dyDescent="0.3">
      <c r="C64907" s="227"/>
    </row>
    <row r="64908" spans="3:3" ht="15.6" x14ac:dyDescent="0.3">
      <c r="C64908" s="227"/>
    </row>
    <row r="64909" spans="3:3" ht="15.6" x14ac:dyDescent="0.3">
      <c r="C64909" s="227"/>
    </row>
    <row r="64910" spans="3:3" ht="15.6" x14ac:dyDescent="0.3">
      <c r="C64910" s="227"/>
    </row>
    <row r="64911" spans="3:3" ht="15.6" x14ac:dyDescent="0.3">
      <c r="C64911" s="227"/>
    </row>
    <row r="64912" spans="3:3" ht="15.6" x14ac:dyDescent="0.3">
      <c r="C64912" s="227"/>
    </row>
    <row r="64913" spans="3:3" ht="15.6" x14ac:dyDescent="0.3">
      <c r="C64913" s="227"/>
    </row>
    <row r="64914" spans="3:3" ht="15.6" x14ac:dyDescent="0.3">
      <c r="C64914" s="227"/>
    </row>
    <row r="64915" spans="3:3" ht="15.6" x14ac:dyDescent="0.3">
      <c r="C64915" s="227"/>
    </row>
    <row r="64916" spans="3:3" ht="15.6" x14ac:dyDescent="0.3">
      <c r="C64916" s="227"/>
    </row>
    <row r="64917" spans="3:3" ht="15.6" x14ac:dyDescent="0.3">
      <c r="C64917" s="227"/>
    </row>
    <row r="64918" spans="3:3" ht="15.6" x14ac:dyDescent="0.3">
      <c r="C64918" s="227"/>
    </row>
    <row r="64919" spans="3:3" ht="15.6" x14ac:dyDescent="0.3">
      <c r="C64919" s="227"/>
    </row>
    <row r="64920" spans="3:3" ht="15.6" x14ac:dyDescent="0.3">
      <c r="C64920" s="227"/>
    </row>
    <row r="64921" spans="3:3" ht="15.6" x14ac:dyDescent="0.3">
      <c r="C64921" s="227"/>
    </row>
    <row r="64922" spans="3:3" ht="15.6" x14ac:dyDescent="0.3">
      <c r="C64922" s="227"/>
    </row>
    <row r="64923" spans="3:3" ht="15.6" x14ac:dyDescent="0.3">
      <c r="C64923" s="227"/>
    </row>
    <row r="64924" spans="3:3" ht="15.6" x14ac:dyDescent="0.3">
      <c r="C64924" s="227"/>
    </row>
    <row r="64925" spans="3:3" ht="15.6" x14ac:dyDescent="0.3">
      <c r="C64925" s="227"/>
    </row>
    <row r="64926" spans="3:3" ht="15.6" x14ac:dyDescent="0.3">
      <c r="C64926" s="227"/>
    </row>
    <row r="64927" spans="3:3" ht="15.6" x14ac:dyDescent="0.3">
      <c r="C64927" s="227"/>
    </row>
    <row r="64928" spans="3:3" ht="15.6" x14ac:dyDescent="0.3">
      <c r="C64928" s="227"/>
    </row>
    <row r="64929" spans="3:3" ht="15.6" x14ac:dyDescent="0.3">
      <c r="C64929" s="227"/>
    </row>
    <row r="64930" spans="3:3" ht="15.6" x14ac:dyDescent="0.3">
      <c r="C64930" s="227"/>
    </row>
    <row r="64931" spans="3:3" ht="15.6" x14ac:dyDescent="0.3">
      <c r="C64931" s="227"/>
    </row>
    <row r="64932" spans="3:3" ht="15.6" x14ac:dyDescent="0.3">
      <c r="C64932" s="227"/>
    </row>
    <row r="64933" spans="3:3" ht="15.6" x14ac:dyDescent="0.3">
      <c r="C64933" s="227"/>
    </row>
    <row r="64934" spans="3:3" ht="15.6" x14ac:dyDescent="0.3">
      <c r="C64934" s="227"/>
    </row>
    <row r="64935" spans="3:3" ht="15.6" x14ac:dyDescent="0.3">
      <c r="C64935" s="227"/>
    </row>
    <row r="64936" spans="3:3" ht="15.6" x14ac:dyDescent="0.3">
      <c r="C64936" s="227"/>
    </row>
    <row r="64937" spans="3:3" ht="15.6" x14ac:dyDescent="0.3">
      <c r="C64937" s="227"/>
    </row>
    <row r="64938" spans="3:3" ht="15.6" x14ac:dyDescent="0.3">
      <c r="C64938" s="227"/>
    </row>
    <row r="64939" spans="3:3" ht="15.6" x14ac:dyDescent="0.3">
      <c r="C64939" s="227"/>
    </row>
    <row r="64940" spans="3:3" ht="15.6" x14ac:dyDescent="0.3">
      <c r="C64940" s="227"/>
    </row>
    <row r="64941" spans="3:3" ht="15.6" x14ac:dyDescent="0.3">
      <c r="C64941" s="227"/>
    </row>
    <row r="64942" spans="3:3" ht="15.6" x14ac:dyDescent="0.3">
      <c r="C64942" s="227"/>
    </row>
    <row r="64943" spans="3:3" ht="15.6" x14ac:dyDescent="0.3">
      <c r="C64943" s="227"/>
    </row>
    <row r="64944" spans="3:3" ht="15.6" x14ac:dyDescent="0.3">
      <c r="C64944" s="227"/>
    </row>
    <row r="64945" spans="3:3" ht="15.6" x14ac:dyDescent="0.3">
      <c r="C64945" s="227"/>
    </row>
    <row r="64946" spans="3:3" ht="15.6" x14ac:dyDescent="0.3">
      <c r="C64946" s="227"/>
    </row>
    <row r="64947" spans="3:3" ht="15.6" x14ac:dyDescent="0.3">
      <c r="C64947" s="227"/>
    </row>
    <row r="64948" spans="3:3" ht="15.6" x14ac:dyDescent="0.3">
      <c r="C64948" s="227"/>
    </row>
    <row r="64949" spans="3:3" ht="15.6" x14ac:dyDescent="0.3">
      <c r="C64949" s="227"/>
    </row>
    <row r="64950" spans="3:3" ht="15.6" x14ac:dyDescent="0.3">
      <c r="C64950" s="227"/>
    </row>
    <row r="64951" spans="3:3" ht="15.6" x14ac:dyDescent="0.3">
      <c r="C64951" s="227"/>
    </row>
    <row r="64952" spans="3:3" ht="15.6" x14ac:dyDescent="0.3">
      <c r="C64952" s="227"/>
    </row>
    <row r="64953" spans="3:3" ht="15.6" x14ac:dyDescent="0.3">
      <c r="C64953" s="227"/>
    </row>
    <row r="64954" spans="3:3" ht="15.6" x14ac:dyDescent="0.3">
      <c r="C64954" s="227"/>
    </row>
    <row r="64955" spans="3:3" ht="15.6" x14ac:dyDescent="0.3">
      <c r="C64955" s="227"/>
    </row>
    <row r="64956" spans="3:3" ht="15.6" x14ac:dyDescent="0.3">
      <c r="C64956" s="227"/>
    </row>
    <row r="64957" spans="3:3" ht="15.6" x14ac:dyDescent="0.3">
      <c r="C64957" s="227"/>
    </row>
    <row r="64958" spans="3:3" ht="15.6" x14ac:dyDescent="0.3">
      <c r="C64958" s="227"/>
    </row>
    <row r="64959" spans="3:3" ht="15.6" x14ac:dyDescent="0.3">
      <c r="C64959" s="227"/>
    </row>
    <row r="64960" spans="3:3" ht="15.6" x14ac:dyDescent="0.3">
      <c r="C64960" s="227"/>
    </row>
    <row r="64961" spans="3:3" ht="15.6" x14ac:dyDescent="0.3">
      <c r="C64961" s="227"/>
    </row>
    <row r="64962" spans="3:3" ht="15.6" x14ac:dyDescent="0.3">
      <c r="C64962" s="227"/>
    </row>
    <row r="64963" spans="3:3" ht="15.6" x14ac:dyDescent="0.3">
      <c r="C64963" s="227"/>
    </row>
    <row r="64964" spans="3:3" ht="15.6" x14ac:dyDescent="0.3">
      <c r="C64964" s="227"/>
    </row>
    <row r="64965" spans="3:3" ht="15.6" x14ac:dyDescent="0.3">
      <c r="C64965" s="227"/>
    </row>
    <row r="64966" spans="3:3" ht="15.6" x14ac:dyDescent="0.3">
      <c r="C64966" s="227"/>
    </row>
    <row r="64967" spans="3:3" ht="15.6" x14ac:dyDescent="0.3">
      <c r="C64967" s="227"/>
    </row>
    <row r="64968" spans="3:3" ht="15.6" x14ac:dyDescent="0.3">
      <c r="C64968" s="227"/>
    </row>
    <row r="64969" spans="3:3" ht="15.6" x14ac:dyDescent="0.3">
      <c r="C64969" s="227"/>
    </row>
    <row r="64970" spans="3:3" ht="15.6" x14ac:dyDescent="0.3">
      <c r="C64970" s="227"/>
    </row>
    <row r="64971" spans="3:3" ht="15.6" x14ac:dyDescent="0.3">
      <c r="C64971" s="227"/>
    </row>
    <row r="64972" spans="3:3" ht="15.6" x14ac:dyDescent="0.3">
      <c r="C64972" s="227"/>
    </row>
    <row r="64973" spans="3:3" ht="15.6" x14ac:dyDescent="0.3">
      <c r="C64973" s="227"/>
    </row>
    <row r="64974" spans="3:3" ht="15.6" x14ac:dyDescent="0.3">
      <c r="C64974" s="227"/>
    </row>
    <row r="64975" spans="3:3" ht="15.6" x14ac:dyDescent="0.3">
      <c r="C64975" s="227"/>
    </row>
    <row r="64976" spans="3:3" ht="15.6" x14ac:dyDescent="0.3">
      <c r="C64976" s="227"/>
    </row>
    <row r="64977" spans="3:3" ht="15.6" x14ac:dyDescent="0.3">
      <c r="C64977" s="227"/>
    </row>
    <row r="64978" spans="3:3" ht="15.6" x14ac:dyDescent="0.3">
      <c r="C64978" s="227"/>
    </row>
    <row r="64979" spans="3:3" ht="15.6" x14ac:dyDescent="0.3">
      <c r="C64979" s="227"/>
    </row>
    <row r="64980" spans="3:3" ht="15.6" x14ac:dyDescent="0.3">
      <c r="C64980" s="227"/>
    </row>
    <row r="64981" spans="3:3" ht="15.6" x14ac:dyDescent="0.3">
      <c r="C64981" s="227"/>
    </row>
    <row r="64982" spans="3:3" ht="15.6" x14ac:dyDescent="0.3">
      <c r="C64982" s="227"/>
    </row>
    <row r="64983" spans="3:3" ht="15.6" x14ac:dyDescent="0.3">
      <c r="C64983" s="227"/>
    </row>
    <row r="64984" spans="3:3" ht="15.6" x14ac:dyDescent="0.3">
      <c r="C64984" s="227"/>
    </row>
    <row r="64985" spans="3:3" ht="15.6" x14ac:dyDescent="0.3">
      <c r="C64985" s="227"/>
    </row>
    <row r="64986" spans="3:3" ht="15.6" x14ac:dyDescent="0.3">
      <c r="C64986" s="227"/>
    </row>
    <row r="64987" spans="3:3" ht="15.6" x14ac:dyDescent="0.3">
      <c r="C64987" s="227"/>
    </row>
    <row r="64988" spans="3:3" ht="15.6" x14ac:dyDescent="0.3">
      <c r="C64988" s="227"/>
    </row>
    <row r="64989" spans="3:3" ht="15.6" x14ac:dyDescent="0.3">
      <c r="C64989" s="227"/>
    </row>
    <row r="64990" spans="3:3" ht="15.6" x14ac:dyDescent="0.3">
      <c r="C64990" s="227"/>
    </row>
    <row r="64991" spans="3:3" ht="15.6" x14ac:dyDescent="0.3">
      <c r="C64991" s="227"/>
    </row>
    <row r="64992" spans="3:3" ht="15.6" x14ac:dyDescent="0.3">
      <c r="C64992" s="227"/>
    </row>
    <row r="64993" spans="3:3" ht="15.6" x14ac:dyDescent="0.3">
      <c r="C64993" s="227"/>
    </row>
    <row r="64994" spans="3:3" ht="15.6" x14ac:dyDescent="0.3">
      <c r="C64994" s="227"/>
    </row>
    <row r="64995" spans="3:3" ht="15.6" x14ac:dyDescent="0.3">
      <c r="C64995" s="227"/>
    </row>
    <row r="64996" spans="3:3" ht="15.6" x14ac:dyDescent="0.3">
      <c r="C64996" s="227"/>
    </row>
    <row r="64997" spans="3:3" ht="15.6" x14ac:dyDescent="0.3">
      <c r="C64997" s="227"/>
    </row>
    <row r="64998" spans="3:3" ht="15.6" x14ac:dyDescent="0.3">
      <c r="C64998" s="227"/>
    </row>
    <row r="64999" spans="3:3" ht="15.6" x14ac:dyDescent="0.3">
      <c r="C64999" s="227"/>
    </row>
    <row r="65000" spans="3:3" ht="15.6" x14ac:dyDescent="0.3">
      <c r="C65000" s="227"/>
    </row>
    <row r="65001" spans="3:3" ht="15.6" x14ac:dyDescent="0.3">
      <c r="C65001" s="227"/>
    </row>
    <row r="65002" spans="3:3" ht="15.6" x14ac:dyDescent="0.3">
      <c r="C65002" s="227"/>
    </row>
    <row r="65003" spans="3:3" ht="15.6" x14ac:dyDescent="0.3">
      <c r="C65003" s="227"/>
    </row>
    <row r="65004" spans="3:3" ht="15.6" x14ac:dyDescent="0.3">
      <c r="C65004" s="227"/>
    </row>
    <row r="65005" spans="3:3" ht="15.6" x14ac:dyDescent="0.3">
      <c r="C65005" s="227"/>
    </row>
    <row r="65006" spans="3:3" ht="15.6" x14ac:dyDescent="0.3">
      <c r="C65006" s="227"/>
    </row>
    <row r="65007" spans="3:3" ht="15.6" x14ac:dyDescent="0.3">
      <c r="C65007" s="227"/>
    </row>
    <row r="65008" spans="3:3" ht="15.6" x14ac:dyDescent="0.3">
      <c r="C65008" s="227"/>
    </row>
    <row r="65009" spans="3:3" ht="15.6" x14ac:dyDescent="0.3">
      <c r="C65009" s="227"/>
    </row>
    <row r="65010" spans="3:3" ht="15.6" x14ac:dyDescent="0.3">
      <c r="C65010" s="227"/>
    </row>
    <row r="65011" spans="3:3" ht="15.6" x14ac:dyDescent="0.3">
      <c r="C65011" s="227"/>
    </row>
    <row r="65012" spans="3:3" ht="15.6" x14ac:dyDescent="0.3">
      <c r="C65012" s="227"/>
    </row>
    <row r="65013" spans="3:3" ht="15.6" x14ac:dyDescent="0.3">
      <c r="C65013" s="227"/>
    </row>
    <row r="65014" spans="3:3" ht="15.6" x14ac:dyDescent="0.3">
      <c r="C65014" s="227"/>
    </row>
    <row r="65015" spans="3:3" ht="15.6" x14ac:dyDescent="0.3">
      <c r="C65015" s="227"/>
    </row>
    <row r="65016" spans="3:3" ht="15.6" x14ac:dyDescent="0.3">
      <c r="C65016" s="227"/>
    </row>
    <row r="65017" spans="3:3" ht="15.6" x14ac:dyDescent="0.3">
      <c r="C65017" s="227"/>
    </row>
    <row r="65018" spans="3:3" ht="15.6" x14ac:dyDescent="0.3">
      <c r="C65018" s="227"/>
    </row>
    <row r="65019" spans="3:3" ht="15.6" x14ac:dyDescent="0.3">
      <c r="C65019" s="227"/>
    </row>
    <row r="65020" spans="3:3" ht="15.6" x14ac:dyDescent="0.3">
      <c r="C65020" s="227"/>
    </row>
    <row r="65021" spans="3:3" ht="15.6" x14ac:dyDescent="0.3">
      <c r="C65021" s="227"/>
    </row>
    <row r="65022" spans="3:3" ht="15.6" x14ac:dyDescent="0.3">
      <c r="C65022" s="227"/>
    </row>
    <row r="65023" spans="3:3" ht="15.6" x14ac:dyDescent="0.3">
      <c r="C65023" s="227"/>
    </row>
    <row r="65024" spans="3:3" ht="15.6" x14ac:dyDescent="0.3">
      <c r="C65024" s="227"/>
    </row>
    <row r="65025" spans="3:3" ht="15.6" x14ac:dyDescent="0.3">
      <c r="C65025" s="227"/>
    </row>
    <row r="65026" spans="3:3" ht="15.6" x14ac:dyDescent="0.3">
      <c r="C65026" s="227"/>
    </row>
    <row r="65027" spans="3:3" ht="15.6" x14ac:dyDescent="0.3">
      <c r="C65027" s="227"/>
    </row>
    <row r="65028" spans="3:3" ht="15.6" x14ac:dyDescent="0.3">
      <c r="C65028" s="227"/>
    </row>
    <row r="65029" spans="3:3" ht="15.6" x14ac:dyDescent="0.3">
      <c r="C65029" s="227"/>
    </row>
    <row r="65030" spans="3:3" ht="15.6" x14ac:dyDescent="0.3">
      <c r="C65030" s="227"/>
    </row>
    <row r="65031" spans="3:3" ht="15.6" x14ac:dyDescent="0.3">
      <c r="C65031" s="227"/>
    </row>
    <row r="65032" spans="3:3" ht="15.6" x14ac:dyDescent="0.3">
      <c r="C65032" s="227"/>
    </row>
    <row r="65033" spans="3:3" ht="15.6" x14ac:dyDescent="0.3">
      <c r="C65033" s="227"/>
    </row>
    <row r="65034" spans="3:3" ht="15.6" x14ac:dyDescent="0.3">
      <c r="C65034" s="227"/>
    </row>
    <row r="65035" spans="3:3" ht="15.6" x14ac:dyDescent="0.3">
      <c r="C65035" s="227"/>
    </row>
    <row r="65036" spans="3:3" ht="15.6" x14ac:dyDescent="0.3">
      <c r="C65036" s="227"/>
    </row>
    <row r="65037" spans="3:3" ht="15.6" x14ac:dyDescent="0.3">
      <c r="C65037" s="227"/>
    </row>
    <row r="65038" spans="3:3" ht="15.6" x14ac:dyDescent="0.3">
      <c r="C65038" s="227"/>
    </row>
    <row r="65039" spans="3:3" ht="15.6" x14ac:dyDescent="0.3">
      <c r="C65039" s="227"/>
    </row>
    <row r="65040" spans="3:3" ht="15.6" x14ac:dyDescent="0.3">
      <c r="C65040" s="227"/>
    </row>
    <row r="65041" spans="3:3" ht="15.6" x14ac:dyDescent="0.3">
      <c r="C65041" s="227"/>
    </row>
    <row r="65042" spans="3:3" ht="15.6" x14ac:dyDescent="0.3">
      <c r="C65042" s="227"/>
    </row>
    <row r="65043" spans="3:3" ht="15.6" x14ac:dyDescent="0.3">
      <c r="C65043" s="227"/>
    </row>
    <row r="65044" spans="3:3" ht="15.6" x14ac:dyDescent="0.3">
      <c r="C65044" s="227"/>
    </row>
    <row r="65045" spans="3:3" ht="15.6" x14ac:dyDescent="0.3">
      <c r="C65045" s="227"/>
    </row>
    <row r="65046" spans="3:3" ht="15.6" x14ac:dyDescent="0.3">
      <c r="C65046" s="227"/>
    </row>
    <row r="65047" spans="3:3" ht="15.6" x14ac:dyDescent="0.3">
      <c r="C65047" s="227"/>
    </row>
    <row r="65048" spans="3:3" ht="15.6" x14ac:dyDescent="0.3">
      <c r="C65048" s="227"/>
    </row>
    <row r="65049" spans="3:3" ht="15.6" x14ac:dyDescent="0.3">
      <c r="C65049" s="227"/>
    </row>
    <row r="65050" spans="3:3" ht="15.6" x14ac:dyDescent="0.3">
      <c r="C65050" s="227"/>
    </row>
    <row r="65051" spans="3:3" ht="15.6" x14ac:dyDescent="0.3">
      <c r="C65051" s="227"/>
    </row>
    <row r="65052" spans="3:3" ht="15.6" x14ac:dyDescent="0.3">
      <c r="C65052" s="227"/>
    </row>
    <row r="65053" spans="3:3" ht="15.6" x14ac:dyDescent="0.3">
      <c r="C65053" s="227"/>
    </row>
    <row r="65054" spans="3:3" ht="15.6" x14ac:dyDescent="0.3">
      <c r="C65054" s="227"/>
    </row>
    <row r="65055" spans="3:3" ht="15.6" x14ac:dyDescent="0.3">
      <c r="C65055" s="227"/>
    </row>
    <row r="65056" spans="3:3" ht="15.6" x14ac:dyDescent="0.3">
      <c r="C65056" s="227"/>
    </row>
    <row r="65057" spans="3:3" ht="15.6" x14ac:dyDescent="0.3">
      <c r="C65057" s="227"/>
    </row>
    <row r="65058" spans="3:3" ht="15.6" x14ac:dyDescent="0.3">
      <c r="C65058" s="227"/>
    </row>
    <row r="65059" spans="3:3" ht="15.6" x14ac:dyDescent="0.3">
      <c r="C65059" s="227"/>
    </row>
    <row r="65060" spans="3:3" ht="15.6" x14ac:dyDescent="0.3">
      <c r="C65060" s="227"/>
    </row>
    <row r="65061" spans="3:3" ht="15.6" x14ac:dyDescent="0.3">
      <c r="C65061" s="227"/>
    </row>
    <row r="65062" spans="3:3" ht="15.6" x14ac:dyDescent="0.3">
      <c r="C65062" s="227"/>
    </row>
    <row r="65063" spans="3:3" ht="15.6" x14ac:dyDescent="0.3">
      <c r="C65063" s="227"/>
    </row>
    <row r="65064" spans="3:3" ht="15.6" x14ac:dyDescent="0.3">
      <c r="C65064" s="227"/>
    </row>
    <row r="65065" spans="3:3" ht="15.6" x14ac:dyDescent="0.3">
      <c r="C65065" s="227"/>
    </row>
    <row r="65066" spans="3:3" ht="15.6" x14ac:dyDescent="0.3">
      <c r="C65066" s="227"/>
    </row>
    <row r="65067" spans="3:3" ht="15.6" x14ac:dyDescent="0.3">
      <c r="C65067" s="227"/>
    </row>
    <row r="65068" spans="3:3" ht="15.6" x14ac:dyDescent="0.3">
      <c r="C65068" s="227"/>
    </row>
    <row r="65069" spans="3:3" ht="15.6" x14ac:dyDescent="0.3">
      <c r="C65069" s="227"/>
    </row>
    <row r="65070" spans="3:3" ht="15.6" x14ac:dyDescent="0.3">
      <c r="C65070" s="227"/>
    </row>
    <row r="65071" spans="3:3" ht="15.6" x14ac:dyDescent="0.3">
      <c r="C65071" s="227"/>
    </row>
    <row r="65072" spans="3:3" ht="15.6" x14ac:dyDescent="0.3">
      <c r="C65072" s="227"/>
    </row>
    <row r="65073" spans="3:3" ht="15.6" x14ac:dyDescent="0.3">
      <c r="C65073" s="227"/>
    </row>
    <row r="65074" spans="3:3" ht="15.6" x14ac:dyDescent="0.3">
      <c r="C65074" s="227"/>
    </row>
    <row r="65075" spans="3:3" ht="15.6" x14ac:dyDescent="0.3">
      <c r="C65075" s="227"/>
    </row>
    <row r="65076" spans="3:3" ht="15.6" x14ac:dyDescent="0.3">
      <c r="C65076" s="227"/>
    </row>
    <row r="65077" spans="3:3" ht="15.6" x14ac:dyDescent="0.3">
      <c r="C65077" s="227"/>
    </row>
    <row r="65078" spans="3:3" ht="15.6" x14ac:dyDescent="0.3">
      <c r="C65078" s="227"/>
    </row>
    <row r="65079" spans="3:3" ht="15.6" x14ac:dyDescent="0.3">
      <c r="C65079" s="227"/>
    </row>
    <row r="65080" spans="3:3" ht="15.6" x14ac:dyDescent="0.3">
      <c r="C65080" s="227"/>
    </row>
    <row r="65081" spans="3:3" ht="15.6" x14ac:dyDescent="0.3">
      <c r="C65081" s="227"/>
    </row>
    <row r="65082" spans="3:3" ht="15.6" x14ac:dyDescent="0.3">
      <c r="C65082" s="227"/>
    </row>
    <row r="65083" spans="3:3" ht="15.6" x14ac:dyDescent="0.3">
      <c r="C65083" s="227"/>
    </row>
    <row r="65084" spans="3:3" ht="15.6" x14ac:dyDescent="0.3">
      <c r="C65084" s="227"/>
    </row>
    <row r="65085" spans="3:3" ht="15.6" x14ac:dyDescent="0.3">
      <c r="C65085" s="227"/>
    </row>
    <row r="65086" spans="3:3" ht="15.6" x14ac:dyDescent="0.3">
      <c r="C65086" s="227"/>
    </row>
    <row r="65087" spans="3:3" ht="15.6" x14ac:dyDescent="0.3">
      <c r="C65087" s="227"/>
    </row>
    <row r="65088" spans="3:3" ht="15.6" x14ac:dyDescent="0.3">
      <c r="C65088" s="227"/>
    </row>
    <row r="65089" spans="3:3" ht="15.6" x14ac:dyDescent="0.3">
      <c r="C65089" s="227"/>
    </row>
    <row r="65090" spans="3:3" ht="15.6" x14ac:dyDescent="0.3">
      <c r="C65090" s="227"/>
    </row>
    <row r="65091" spans="3:3" ht="15.6" x14ac:dyDescent="0.3">
      <c r="C65091" s="227"/>
    </row>
    <row r="65092" spans="3:3" ht="15.6" x14ac:dyDescent="0.3">
      <c r="C65092" s="227"/>
    </row>
    <row r="65093" spans="3:3" ht="15.6" x14ac:dyDescent="0.3">
      <c r="C65093" s="227"/>
    </row>
    <row r="65094" spans="3:3" ht="15.6" x14ac:dyDescent="0.3">
      <c r="C65094" s="227"/>
    </row>
    <row r="65095" spans="3:3" ht="15.6" x14ac:dyDescent="0.3">
      <c r="C65095" s="227"/>
    </row>
    <row r="65096" spans="3:3" ht="15.6" x14ac:dyDescent="0.3">
      <c r="C65096" s="227"/>
    </row>
    <row r="65097" spans="3:3" ht="15.6" x14ac:dyDescent="0.3">
      <c r="C65097" s="227"/>
    </row>
    <row r="65098" spans="3:3" ht="15.6" x14ac:dyDescent="0.3">
      <c r="C65098" s="227"/>
    </row>
    <row r="65099" spans="3:3" ht="15.6" x14ac:dyDescent="0.3">
      <c r="C65099" s="227"/>
    </row>
    <row r="65100" spans="3:3" ht="15.6" x14ac:dyDescent="0.3">
      <c r="C65100" s="227"/>
    </row>
    <row r="65101" spans="3:3" ht="15.6" x14ac:dyDescent="0.3">
      <c r="C65101" s="227"/>
    </row>
    <row r="65102" spans="3:3" ht="15.6" x14ac:dyDescent="0.3">
      <c r="C65102" s="227"/>
    </row>
    <row r="65103" spans="3:3" ht="15.6" x14ac:dyDescent="0.3">
      <c r="C65103" s="227"/>
    </row>
    <row r="65104" spans="3:3" ht="15.6" x14ac:dyDescent="0.3">
      <c r="C65104" s="227"/>
    </row>
    <row r="65105" spans="3:3" ht="15.6" x14ac:dyDescent="0.3">
      <c r="C65105" s="227"/>
    </row>
    <row r="65106" spans="3:3" ht="15.6" x14ac:dyDescent="0.3">
      <c r="C65106" s="227"/>
    </row>
    <row r="65107" spans="3:3" ht="15.6" x14ac:dyDescent="0.3">
      <c r="C65107" s="227"/>
    </row>
    <row r="65108" spans="3:3" ht="15.6" x14ac:dyDescent="0.3">
      <c r="C65108" s="227"/>
    </row>
    <row r="65109" spans="3:3" ht="15.6" x14ac:dyDescent="0.3">
      <c r="C65109" s="227"/>
    </row>
    <row r="65110" spans="3:3" ht="15.6" x14ac:dyDescent="0.3">
      <c r="C65110" s="227"/>
    </row>
    <row r="65111" spans="3:3" ht="15.6" x14ac:dyDescent="0.3">
      <c r="C65111" s="227"/>
    </row>
    <row r="65112" spans="3:3" ht="15.6" x14ac:dyDescent="0.3">
      <c r="C65112" s="227"/>
    </row>
    <row r="65113" spans="3:3" ht="15.6" x14ac:dyDescent="0.3">
      <c r="C65113" s="227"/>
    </row>
    <row r="65114" spans="3:3" ht="15.6" x14ac:dyDescent="0.3">
      <c r="C65114" s="227"/>
    </row>
    <row r="65115" spans="3:3" ht="15.6" x14ac:dyDescent="0.3">
      <c r="C65115" s="227"/>
    </row>
    <row r="65116" spans="3:3" ht="15.6" x14ac:dyDescent="0.3">
      <c r="C65116" s="227"/>
    </row>
    <row r="65117" spans="3:3" ht="15.6" x14ac:dyDescent="0.3">
      <c r="C65117" s="227"/>
    </row>
    <row r="65118" spans="3:3" ht="15.6" x14ac:dyDescent="0.3">
      <c r="C65118" s="227"/>
    </row>
    <row r="65119" spans="3:3" ht="15.6" x14ac:dyDescent="0.3">
      <c r="C65119" s="227"/>
    </row>
    <row r="65120" spans="3:3" ht="15.6" x14ac:dyDescent="0.3">
      <c r="C65120" s="227"/>
    </row>
    <row r="65121" spans="3:3" ht="15.6" x14ac:dyDescent="0.3">
      <c r="C65121" s="227"/>
    </row>
    <row r="65122" spans="3:3" ht="15.6" x14ac:dyDescent="0.3">
      <c r="C65122" s="227"/>
    </row>
    <row r="65123" spans="3:3" ht="15.6" x14ac:dyDescent="0.3">
      <c r="C65123" s="227"/>
    </row>
    <row r="65124" spans="3:3" ht="15.6" x14ac:dyDescent="0.3">
      <c r="C65124" s="227"/>
    </row>
    <row r="65125" spans="3:3" ht="15.6" x14ac:dyDescent="0.3">
      <c r="C65125" s="227"/>
    </row>
    <row r="65126" spans="3:3" ht="15.6" x14ac:dyDescent="0.3">
      <c r="C65126" s="227"/>
    </row>
    <row r="65127" spans="3:3" ht="15.6" x14ac:dyDescent="0.3">
      <c r="C65127" s="227"/>
    </row>
    <row r="65128" spans="3:3" ht="15.6" x14ac:dyDescent="0.3">
      <c r="C65128" s="227"/>
    </row>
    <row r="65129" spans="3:3" ht="15.6" x14ac:dyDescent="0.3">
      <c r="C65129" s="227"/>
    </row>
    <row r="65130" spans="3:3" ht="15.6" x14ac:dyDescent="0.3">
      <c r="C65130" s="227"/>
    </row>
    <row r="65131" spans="3:3" ht="15.6" x14ac:dyDescent="0.3">
      <c r="C65131" s="227"/>
    </row>
    <row r="65132" spans="3:3" ht="15.6" x14ac:dyDescent="0.3">
      <c r="C65132" s="227"/>
    </row>
    <row r="65133" spans="3:3" ht="15.6" x14ac:dyDescent="0.3">
      <c r="C65133" s="227"/>
    </row>
    <row r="65134" spans="3:3" ht="15.6" x14ac:dyDescent="0.3">
      <c r="C65134" s="227"/>
    </row>
    <row r="65135" spans="3:3" ht="15.6" x14ac:dyDescent="0.3">
      <c r="C65135" s="227"/>
    </row>
    <row r="65136" spans="3:3" ht="15.6" x14ac:dyDescent="0.3">
      <c r="C65136" s="227"/>
    </row>
    <row r="65137" spans="3:3" ht="15.6" x14ac:dyDescent="0.3">
      <c r="C65137" s="227"/>
    </row>
    <row r="65138" spans="3:3" ht="15.6" x14ac:dyDescent="0.3">
      <c r="C65138" s="227"/>
    </row>
    <row r="65139" spans="3:3" ht="15.6" x14ac:dyDescent="0.3">
      <c r="C65139" s="227"/>
    </row>
    <row r="65140" spans="3:3" ht="15.6" x14ac:dyDescent="0.3">
      <c r="C65140" s="227"/>
    </row>
    <row r="65141" spans="3:3" ht="15.6" x14ac:dyDescent="0.3">
      <c r="C65141" s="227"/>
    </row>
    <row r="65142" spans="3:3" ht="15.6" x14ac:dyDescent="0.3">
      <c r="C65142" s="227"/>
    </row>
    <row r="65143" spans="3:3" ht="15.6" x14ac:dyDescent="0.3">
      <c r="C65143" s="227"/>
    </row>
    <row r="65144" spans="3:3" ht="15.6" x14ac:dyDescent="0.3">
      <c r="C65144" s="227"/>
    </row>
    <row r="65145" spans="3:3" ht="15.6" x14ac:dyDescent="0.3">
      <c r="C65145" s="227"/>
    </row>
    <row r="65146" spans="3:3" ht="15.6" x14ac:dyDescent="0.3">
      <c r="C65146" s="227"/>
    </row>
    <row r="65147" spans="3:3" ht="15.6" x14ac:dyDescent="0.3">
      <c r="C65147" s="227"/>
    </row>
    <row r="65148" spans="3:3" ht="15.6" x14ac:dyDescent="0.3">
      <c r="C65148" s="227"/>
    </row>
    <row r="65149" spans="3:3" ht="15.6" x14ac:dyDescent="0.3">
      <c r="C65149" s="227"/>
    </row>
    <row r="65150" spans="3:3" ht="15.6" x14ac:dyDescent="0.3">
      <c r="C65150" s="227"/>
    </row>
    <row r="65151" spans="3:3" ht="15.6" x14ac:dyDescent="0.3">
      <c r="C65151" s="227"/>
    </row>
    <row r="65152" spans="3:3" ht="15.6" x14ac:dyDescent="0.3">
      <c r="C65152" s="227"/>
    </row>
    <row r="65153" spans="3:3" ht="15.6" x14ac:dyDescent="0.3">
      <c r="C65153" s="227"/>
    </row>
    <row r="65154" spans="3:3" ht="15.6" x14ac:dyDescent="0.3">
      <c r="C65154" s="227"/>
    </row>
    <row r="65155" spans="3:3" ht="15.6" x14ac:dyDescent="0.3">
      <c r="C65155" s="227"/>
    </row>
    <row r="65156" spans="3:3" ht="15.6" x14ac:dyDescent="0.3">
      <c r="C65156" s="227"/>
    </row>
    <row r="65157" spans="3:3" ht="15.6" x14ac:dyDescent="0.3">
      <c r="C65157" s="227"/>
    </row>
    <row r="65158" spans="3:3" ht="15.6" x14ac:dyDescent="0.3">
      <c r="C65158" s="227"/>
    </row>
    <row r="65159" spans="3:3" ht="15.6" x14ac:dyDescent="0.3">
      <c r="C65159" s="227"/>
    </row>
    <row r="65160" spans="3:3" ht="15.6" x14ac:dyDescent="0.3">
      <c r="C65160" s="227"/>
    </row>
    <row r="65161" spans="3:3" ht="15.6" x14ac:dyDescent="0.3">
      <c r="C65161" s="227"/>
    </row>
    <row r="65162" spans="3:3" ht="15.6" x14ac:dyDescent="0.3">
      <c r="C65162" s="227"/>
    </row>
    <row r="65163" spans="3:3" ht="15.6" x14ac:dyDescent="0.3">
      <c r="C65163" s="227"/>
    </row>
    <row r="65164" spans="3:3" ht="15.6" x14ac:dyDescent="0.3">
      <c r="C65164" s="227"/>
    </row>
    <row r="65165" spans="3:3" ht="15.6" x14ac:dyDescent="0.3">
      <c r="C65165" s="227"/>
    </row>
    <row r="65166" spans="3:3" ht="15.6" x14ac:dyDescent="0.3">
      <c r="C65166" s="227"/>
    </row>
    <row r="65167" spans="3:3" ht="15.6" x14ac:dyDescent="0.3">
      <c r="C65167" s="227"/>
    </row>
    <row r="65168" spans="3:3" ht="15.6" x14ac:dyDescent="0.3">
      <c r="C65168" s="227"/>
    </row>
    <row r="65169" spans="3:3" ht="15.6" x14ac:dyDescent="0.3">
      <c r="C65169" s="227"/>
    </row>
    <row r="65170" spans="3:3" ht="15.6" x14ac:dyDescent="0.3">
      <c r="C65170" s="227"/>
    </row>
    <row r="65171" spans="3:3" ht="15.6" x14ac:dyDescent="0.3">
      <c r="C65171" s="227"/>
    </row>
    <row r="65172" spans="3:3" ht="15.6" x14ac:dyDescent="0.3">
      <c r="C65172" s="227"/>
    </row>
    <row r="65173" spans="3:3" ht="15.6" x14ac:dyDescent="0.3">
      <c r="C65173" s="227"/>
    </row>
    <row r="65174" spans="3:3" ht="15.6" x14ac:dyDescent="0.3">
      <c r="C65174" s="227"/>
    </row>
    <row r="65175" spans="3:3" ht="15.6" x14ac:dyDescent="0.3">
      <c r="C65175" s="227"/>
    </row>
    <row r="65176" spans="3:3" ht="15.6" x14ac:dyDescent="0.3">
      <c r="C65176" s="227"/>
    </row>
    <row r="65177" spans="3:3" ht="15.6" x14ac:dyDescent="0.3">
      <c r="C65177" s="227"/>
    </row>
    <row r="65178" spans="3:3" ht="15.6" x14ac:dyDescent="0.3">
      <c r="C65178" s="227"/>
    </row>
    <row r="65179" spans="3:3" ht="15.6" x14ac:dyDescent="0.3">
      <c r="C65179" s="227"/>
    </row>
    <row r="65180" spans="3:3" ht="15.6" x14ac:dyDescent="0.3">
      <c r="C65180" s="227"/>
    </row>
    <row r="65181" spans="3:3" ht="15.6" x14ac:dyDescent="0.3">
      <c r="C65181" s="227"/>
    </row>
    <row r="65182" spans="3:3" ht="15.6" x14ac:dyDescent="0.3">
      <c r="C65182" s="227"/>
    </row>
    <row r="65183" spans="3:3" ht="15.6" x14ac:dyDescent="0.3">
      <c r="C65183" s="227"/>
    </row>
    <row r="65184" spans="3:3" ht="15.6" x14ac:dyDescent="0.3">
      <c r="C65184" s="227"/>
    </row>
    <row r="65185" spans="3:3" ht="15.6" x14ac:dyDescent="0.3">
      <c r="C65185" s="227"/>
    </row>
    <row r="65186" spans="3:3" ht="15.6" x14ac:dyDescent="0.3">
      <c r="C65186" s="227"/>
    </row>
    <row r="65187" spans="3:3" ht="15.6" x14ac:dyDescent="0.3">
      <c r="C65187" s="227"/>
    </row>
    <row r="65188" spans="3:3" ht="15.6" x14ac:dyDescent="0.3">
      <c r="C65188" s="227"/>
    </row>
    <row r="65189" spans="3:3" ht="15.6" x14ac:dyDescent="0.3">
      <c r="C65189" s="227"/>
    </row>
    <row r="65190" spans="3:3" ht="15.6" x14ac:dyDescent="0.3">
      <c r="C65190" s="227"/>
    </row>
    <row r="65191" spans="3:3" ht="15.6" x14ac:dyDescent="0.3">
      <c r="C65191" s="227"/>
    </row>
    <row r="65192" spans="3:3" ht="15.6" x14ac:dyDescent="0.3">
      <c r="C65192" s="227"/>
    </row>
    <row r="65193" spans="3:3" ht="15.6" x14ac:dyDescent="0.3">
      <c r="C65193" s="227"/>
    </row>
    <row r="65194" spans="3:3" ht="15.6" x14ac:dyDescent="0.3">
      <c r="C65194" s="227"/>
    </row>
    <row r="65195" spans="3:3" ht="15.6" x14ac:dyDescent="0.3">
      <c r="C65195" s="227"/>
    </row>
    <row r="65196" spans="3:3" ht="15.6" x14ac:dyDescent="0.3">
      <c r="C65196" s="227"/>
    </row>
    <row r="65197" spans="3:3" ht="15.6" x14ac:dyDescent="0.3">
      <c r="C65197" s="227"/>
    </row>
    <row r="65198" spans="3:3" ht="15.6" x14ac:dyDescent="0.3">
      <c r="C65198" s="227"/>
    </row>
    <row r="65199" spans="3:3" ht="15.6" x14ac:dyDescent="0.3">
      <c r="C65199" s="227"/>
    </row>
    <row r="65200" spans="3:3" ht="15.6" x14ac:dyDescent="0.3">
      <c r="C65200" s="227"/>
    </row>
    <row r="65201" spans="3:3" ht="15.6" x14ac:dyDescent="0.3">
      <c r="C65201" s="227"/>
    </row>
    <row r="65202" spans="3:3" ht="15.6" x14ac:dyDescent="0.3">
      <c r="C65202" s="227"/>
    </row>
    <row r="65203" spans="3:3" ht="15.6" x14ac:dyDescent="0.3">
      <c r="C65203" s="227"/>
    </row>
    <row r="65204" spans="3:3" ht="15.6" x14ac:dyDescent="0.3">
      <c r="C65204" s="227"/>
    </row>
    <row r="65205" spans="3:3" ht="15.6" x14ac:dyDescent="0.3">
      <c r="C65205" s="227"/>
    </row>
    <row r="65206" spans="3:3" ht="15.6" x14ac:dyDescent="0.3">
      <c r="C65206" s="227"/>
    </row>
    <row r="65207" spans="3:3" ht="15.6" x14ac:dyDescent="0.3">
      <c r="C65207" s="227"/>
    </row>
    <row r="65208" spans="3:3" ht="15.6" x14ac:dyDescent="0.3">
      <c r="C65208" s="227"/>
    </row>
    <row r="65209" spans="3:3" ht="15.6" x14ac:dyDescent="0.3">
      <c r="C65209" s="227"/>
    </row>
    <row r="65210" spans="3:3" ht="15.6" x14ac:dyDescent="0.3">
      <c r="C65210" s="227"/>
    </row>
    <row r="65211" spans="3:3" ht="15.6" x14ac:dyDescent="0.3">
      <c r="C65211" s="227"/>
    </row>
    <row r="65212" spans="3:3" ht="15.6" x14ac:dyDescent="0.3">
      <c r="C65212" s="227"/>
    </row>
    <row r="65213" spans="3:3" ht="15.6" x14ac:dyDescent="0.3">
      <c r="C65213" s="227"/>
    </row>
    <row r="65214" spans="3:3" ht="15.6" x14ac:dyDescent="0.3">
      <c r="C65214" s="227"/>
    </row>
    <row r="65215" spans="3:3" ht="15.6" x14ac:dyDescent="0.3">
      <c r="C65215" s="227"/>
    </row>
    <row r="65216" spans="3:3" ht="15.6" x14ac:dyDescent="0.3">
      <c r="C65216" s="227"/>
    </row>
    <row r="65217" spans="3:3" ht="15.6" x14ac:dyDescent="0.3">
      <c r="C65217" s="227"/>
    </row>
    <row r="65218" spans="3:3" ht="15.6" x14ac:dyDescent="0.3">
      <c r="C65218" s="227"/>
    </row>
    <row r="65219" spans="3:3" ht="15.6" x14ac:dyDescent="0.3">
      <c r="C65219" s="227"/>
    </row>
    <row r="65220" spans="3:3" ht="15.6" x14ac:dyDescent="0.3">
      <c r="C65220" s="227"/>
    </row>
    <row r="65221" spans="3:3" ht="15.6" x14ac:dyDescent="0.3">
      <c r="C65221" s="227"/>
    </row>
    <row r="65222" spans="3:3" ht="15.6" x14ac:dyDescent="0.3">
      <c r="C65222" s="227"/>
    </row>
    <row r="65223" spans="3:3" ht="15.6" x14ac:dyDescent="0.3">
      <c r="C65223" s="227"/>
    </row>
    <row r="65224" spans="3:3" ht="15.6" x14ac:dyDescent="0.3">
      <c r="C65224" s="227"/>
    </row>
    <row r="65225" spans="3:3" ht="15.6" x14ac:dyDescent="0.3">
      <c r="C65225" s="227"/>
    </row>
    <row r="65226" spans="3:3" ht="15.6" x14ac:dyDescent="0.3">
      <c r="C65226" s="227"/>
    </row>
    <row r="65227" spans="3:3" ht="15.6" x14ac:dyDescent="0.3">
      <c r="C65227" s="227"/>
    </row>
    <row r="65228" spans="3:3" ht="15.6" x14ac:dyDescent="0.3">
      <c r="C65228" s="227"/>
    </row>
    <row r="65229" spans="3:3" ht="15.6" x14ac:dyDescent="0.3">
      <c r="C65229" s="227"/>
    </row>
    <row r="65230" spans="3:3" ht="15.6" x14ac:dyDescent="0.3">
      <c r="C65230" s="227"/>
    </row>
    <row r="65231" spans="3:3" ht="15.6" x14ac:dyDescent="0.3">
      <c r="C65231" s="227"/>
    </row>
    <row r="65232" spans="3:3" ht="15.6" x14ac:dyDescent="0.3">
      <c r="C65232" s="227"/>
    </row>
    <row r="65233" spans="3:3" ht="15.6" x14ac:dyDescent="0.3">
      <c r="C65233" s="227"/>
    </row>
    <row r="65234" spans="3:3" ht="15.6" x14ac:dyDescent="0.3">
      <c r="C65234" s="227"/>
    </row>
    <row r="65235" spans="3:3" ht="15.6" x14ac:dyDescent="0.3">
      <c r="C65235" s="227"/>
    </row>
    <row r="65236" spans="3:3" ht="15.6" x14ac:dyDescent="0.3">
      <c r="C65236" s="227"/>
    </row>
    <row r="65237" spans="3:3" ht="15.6" x14ac:dyDescent="0.3">
      <c r="C65237" s="227"/>
    </row>
    <row r="65238" spans="3:3" ht="15.6" x14ac:dyDescent="0.3">
      <c r="C65238" s="227"/>
    </row>
    <row r="65239" spans="3:3" ht="15.6" x14ac:dyDescent="0.3">
      <c r="C65239" s="227"/>
    </row>
    <row r="65240" spans="3:3" ht="15.6" x14ac:dyDescent="0.3">
      <c r="C65240" s="227"/>
    </row>
    <row r="65241" spans="3:3" ht="15.6" x14ac:dyDescent="0.3">
      <c r="C65241" s="227"/>
    </row>
    <row r="65242" spans="3:3" ht="15.6" x14ac:dyDescent="0.3">
      <c r="C65242" s="227"/>
    </row>
    <row r="65243" spans="3:3" ht="15.6" x14ac:dyDescent="0.3">
      <c r="C65243" s="227"/>
    </row>
    <row r="65244" spans="3:3" ht="15.6" x14ac:dyDescent="0.3">
      <c r="C65244" s="227"/>
    </row>
    <row r="65245" spans="3:3" ht="15.6" x14ac:dyDescent="0.3">
      <c r="C65245" s="227"/>
    </row>
    <row r="65246" spans="3:3" ht="15.6" x14ac:dyDescent="0.3">
      <c r="C65246" s="227"/>
    </row>
    <row r="65247" spans="3:3" ht="15.6" x14ac:dyDescent="0.3">
      <c r="C65247" s="227"/>
    </row>
    <row r="65248" spans="3:3" ht="15.6" x14ac:dyDescent="0.3">
      <c r="C65248" s="227"/>
    </row>
    <row r="65249" spans="3:3" ht="15.6" x14ac:dyDescent="0.3">
      <c r="C65249" s="227"/>
    </row>
    <row r="65250" spans="3:3" ht="15.6" x14ac:dyDescent="0.3">
      <c r="C65250" s="227"/>
    </row>
    <row r="65251" spans="3:3" ht="15.6" x14ac:dyDescent="0.3">
      <c r="C65251" s="227"/>
    </row>
    <row r="65252" spans="3:3" ht="15.6" x14ac:dyDescent="0.3">
      <c r="C65252" s="227"/>
    </row>
    <row r="65253" spans="3:3" ht="15.6" x14ac:dyDescent="0.3">
      <c r="C65253" s="227"/>
    </row>
    <row r="65254" spans="3:3" ht="15.6" x14ac:dyDescent="0.3">
      <c r="C65254" s="227"/>
    </row>
    <row r="65255" spans="3:3" ht="15.6" x14ac:dyDescent="0.3">
      <c r="C65255" s="227"/>
    </row>
    <row r="65256" spans="3:3" ht="15.6" x14ac:dyDescent="0.3">
      <c r="C65256" s="227"/>
    </row>
    <row r="65257" spans="3:3" ht="15.6" x14ac:dyDescent="0.3">
      <c r="C65257" s="227"/>
    </row>
    <row r="65258" spans="3:3" ht="15.6" x14ac:dyDescent="0.3">
      <c r="C65258" s="227"/>
    </row>
    <row r="65259" spans="3:3" ht="15.6" x14ac:dyDescent="0.3">
      <c r="C65259" s="227"/>
    </row>
    <row r="65260" spans="3:3" ht="15.6" x14ac:dyDescent="0.3">
      <c r="C65260" s="227"/>
    </row>
    <row r="65261" spans="3:3" ht="15.6" x14ac:dyDescent="0.3">
      <c r="C65261" s="227"/>
    </row>
    <row r="65262" spans="3:3" ht="15.6" x14ac:dyDescent="0.3">
      <c r="C65262" s="227"/>
    </row>
    <row r="65263" spans="3:3" ht="15.6" x14ac:dyDescent="0.3">
      <c r="C65263" s="227"/>
    </row>
    <row r="65264" spans="3:3" ht="15.6" x14ac:dyDescent="0.3">
      <c r="C65264" s="227"/>
    </row>
    <row r="65265" spans="3:3" ht="15.6" x14ac:dyDescent="0.3">
      <c r="C65265" s="227"/>
    </row>
    <row r="65266" spans="3:3" ht="15.6" x14ac:dyDescent="0.3">
      <c r="C65266" s="227"/>
    </row>
    <row r="65267" spans="3:3" ht="15.6" x14ac:dyDescent="0.3">
      <c r="C65267" s="227"/>
    </row>
    <row r="65268" spans="3:3" ht="15.6" x14ac:dyDescent="0.3">
      <c r="C65268" s="227"/>
    </row>
    <row r="65269" spans="3:3" ht="15.6" x14ac:dyDescent="0.3">
      <c r="C65269" s="227"/>
    </row>
    <row r="65270" spans="3:3" ht="15.6" x14ac:dyDescent="0.3">
      <c r="C65270" s="227"/>
    </row>
    <row r="65271" spans="3:3" ht="15.6" x14ac:dyDescent="0.3">
      <c r="C65271" s="227"/>
    </row>
    <row r="65272" spans="3:3" ht="15.6" x14ac:dyDescent="0.3">
      <c r="C65272" s="227"/>
    </row>
    <row r="65273" spans="3:3" ht="15.6" x14ac:dyDescent="0.3">
      <c r="C65273" s="227"/>
    </row>
    <row r="65274" spans="3:3" ht="15.6" x14ac:dyDescent="0.3">
      <c r="C65274" s="227"/>
    </row>
    <row r="65275" spans="3:3" ht="15.6" x14ac:dyDescent="0.3">
      <c r="C65275" s="227"/>
    </row>
    <row r="65276" spans="3:3" ht="15.6" x14ac:dyDescent="0.3">
      <c r="C65276" s="227"/>
    </row>
    <row r="65277" spans="3:3" ht="15.6" x14ac:dyDescent="0.3">
      <c r="C65277" s="227"/>
    </row>
    <row r="65278" spans="3:3" ht="15.6" x14ac:dyDescent="0.3">
      <c r="C65278" s="227"/>
    </row>
    <row r="65279" spans="3:3" ht="15.6" x14ac:dyDescent="0.3">
      <c r="C65279" s="227"/>
    </row>
    <row r="65280" spans="3:3" ht="15.6" x14ac:dyDescent="0.3">
      <c r="C65280" s="227"/>
    </row>
    <row r="65281" spans="3:3" ht="15.6" x14ac:dyDescent="0.3">
      <c r="C65281" s="227"/>
    </row>
    <row r="65282" spans="3:3" ht="15.6" x14ac:dyDescent="0.3">
      <c r="C65282" s="227"/>
    </row>
    <row r="65283" spans="3:3" ht="15.6" x14ac:dyDescent="0.3">
      <c r="C65283" s="227"/>
    </row>
    <row r="65284" spans="3:3" ht="15.6" x14ac:dyDescent="0.3">
      <c r="C65284" s="227"/>
    </row>
    <row r="65285" spans="3:3" ht="15.6" x14ac:dyDescent="0.3">
      <c r="C65285" s="227"/>
    </row>
    <row r="65286" spans="3:3" ht="15.6" x14ac:dyDescent="0.3">
      <c r="C65286" s="227"/>
    </row>
    <row r="65287" spans="3:3" ht="15.6" x14ac:dyDescent="0.3">
      <c r="C65287" s="227"/>
    </row>
    <row r="65288" spans="3:3" ht="15.6" x14ac:dyDescent="0.3">
      <c r="C65288" s="227"/>
    </row>
    <row r="65289" spans="3:3" ht="15.6" x14ac:dyDescent="0.3">
      <c r="C65289" s="227"/>
    </row>
    <row r="65290" spans="3:3" ht="15.6" x14ac:dyDescent="0.3">
      <c r="C65290" s="227"/>
    </row>
    <row r="65291" spans="3:3" ht="15.6" x14ac:dyDescent="0.3">
      <c r="C65291" s="227"/>
    </row>
    <row r="65292" spans="3:3" ht="15.6" x14ac:dyDescent="0.3">
      <c r="C65292" s="227"/>
    </row>
    <row r="65293" spans="3:3" ht="15.6" x14ac:dyDescent="0.3">
      <c r="C65293" s="227"/>
    </row>
    <row r="65294" spans="3:3" ht="15.6" x14ac:dyDescent="0.3">
      <c r="C65294" s="227"/>
    </row>
    <row r="65295" spans="3:3" ht="15.6" x14ac:dyDescent="0.3">
      <c r="C65295" s="227"/>
    </row>
    <row r="65296" spans="3:3" ht="15.6" x14ac:dyDescent="0.3">
      <c r="C65296" s="227"/>
    </row>
    <row r="65297" spans="3:3" ht="15.6" x14ac:dyDescent="0.3">
      <c r="C65297" s="227"/>
    </row>
    <row r="65298" spans="3:3" ht="15.6" x14ac:dyDescent="0.3">
      <c r="C65298" s="227"/>
    </row>
    <row r="65299" spans="3:3" ht="15.6" x14ac:dyDescent="0.3">
      <c r="C65299" s="227"/>
    </row>
    <row r="65300" spans="3:3" ht="15.6" x14ac:dyDescent="0.3">
      <c r="C65300" s="227"/>
    </row>
    <row r="65301" spans="3:3" ht="15.6" x14ac:dyDescent="0.3">
      <c r="C65301" s="227"/>
    </row>
    <row r="65302" spans="3:3" ht="15.6" x14ac:dyDescent="0.3">
      <c r="C65302" s="227"/>
    </row>
    <row r="65303" spans="3:3" ht="15.6" x14ac:dyDescent="0.3">
      <c r="C65303" s="227"/>
    </row>
    <row r="65304" spans="3:3" ht="15.6" x14ac:dyDescent="0.3">
      <c r="C65304" s="227"/>
    </row>
    <row r="65305" spans="3:3" ht="15.6" x14ac:dyDescent="0.3">
      <c r="C65305" s="227"/>
    </row>
    <row r="65306" spans="3:3" ht="15.6" x14ac:dyDescent="0.3">
      <c r="C65306" s="227"/>
    </row>
    <row r="65307" spans="3:3" ht="15.6" x14ac:dyDescent="0.3">
      <c r="C65307" s="227"/>
    </row>
    <row r="65308" spans="3:3" ht="15.6" x14ac:dyDescent="0.3">
      <c r="C65308" s="227"/>
    </row>
    <row r="65309" spans="3:3" ht="15.6" x14ac:dyDescent="0.3">
      <c r="C65309" s="227"/>
    </row>
    <row r="65310" spans="3:3" ht="15.6" x14ac:dyDescent="0.3">
      <c r="C65310" s="227"/>
    </row>
    <row r="65311" spans="3:3" ht="15.6" x14ac:dyDescent="0.3">
      <c r="C65311" s="227"/>
    </row>
    <row r="65312" spans="3:3" ht="15.6" x14ac:dyDescent="0.3">
      <c r="C65312" s="227"/>
    </row>
    <row r="65313" spans="3:3" ht="15.6" x14ac:dyDescent="0.3">
      <c r="C65313" s="227"/>
    </row>
    <row r="65314" spans="3:3" ht="15.6" x14ac:dyDescent="0.3">
      <c r="C65314" s="227"/>
    </row>
    <row r="65315" spans="3:3" ht="15.6" x14ac:dyDescent="0.3">
      <c r="C65315" s="227"/>
    </row>
    <row r="65316" spans="3:3" ht="15.6" x14ac:dyDescent="0.3">
      <c r="C65316" s="227"/>
    </row>
    <row r="65317" spans="3:3" ht="15.6" x14ac:dyDescent="0.3">
      <c r="C65317" s="227"/>
    </row>
    <row r="65318" spans="3:3" ht="15.6" x14ac:dyDescent="0.3">
      <c r="C65318" s="227"/>
    </row>
    <row r="65319" spans="3:3" ht="15.6" x14ac:dyDescent="0.3">
      <c r="C65319" s="227"/>
    </row>
    <row r="65320" spans="3:3" ht="15.6" x14ac:dyDescent="0.3">
      <c r="C65320" s="227"/>
    </row>
    <row r="65321" spans="3:3" ht="15.6" x14ac:dyDescent="0.3">
      <c r="C65321" s="227"/>
    </row>
    <row r="65322" spans="3:3" ht="15.6" x14ac:dyDescent="0.3">
      <c r="C65322" s="227"/>
    </row>
    <row r="65323" spans="3:3" ht="15.6" x14ac:dyDescent="0.3">
      <c r="C65323" s="227"/>
    </row>
    <row r="65324" spans="3:3" ht="15.6" x14ac:dyDescent="0.3">
      <c r="C65324" s="227"/>
    </row>
    <row r="65325" spans="3:3" ht="15.6" x14ac:dyDescent="0.3">
      <c r="C65325" s="227"/>
    </row>
    <row r="65326" spans="3:3" ht="15.6" x14ac:dyDescent="0.3">
      <c r="C65326" s="227"/>
    </row>
    <row r="65327" spans="3:3" ht="15.6" x14ac:dyDescent="0.3">
      <c r="C65327" s="227"/>
    </row>
    <row r="65328" spans="3:3" ht="15.6" x14ac:dyDescent="0.3">
      <c r="C65328" s="227"/>
    </row>
    <row r="65329" spans="3:3" ht="15.6" x14ac:dyDescent="0.3">
      <c r="C65329" s="227"/>
    </row>
    <row r="65330" spans="3:3" ht="15.6" x14ac:dyDescent="0.3">
      <c r="C65330" s="227"/>
    </row>
    <row r="65331" spans="3:3" ht="15.6" x14ac:dyDescent="0.3">
      <c r="C65331" s="227"/>
    </row>
    <row r="65332" spans="3:3" ht="15.6" x14ac:dyDescent="0.3">
      <c r="C65332" s="227"/>
    </row>
    <row r="65333" spans="3:3" ht="15.6" x14ac:dyDescent="0.3">
      <c r="C65333" s="227"/>
    </row>
    <row r="65334" spans="3:3" ht="15.6" x14ac:dyDescent="0.3">
      <c r="C65334" s="227"/>
    </row>
    <row r="65335" spans="3:3" ht="15.6" x14ac:dyDescent="0.3">
      <c r="C65335" s="227"/>
    </row>
    <row r="65336" spans="3:3" ht="15.6" x14ac:dyDescent="0.3">
      <c r="C65336" s="227"/>
    </row>
    <row r="65337" spans="3:3" ht="15.6" x14ac:dyDescent="0.3">
      <c r="C65337" s="227"/>
    </row>
    <row r="65338" spans="3:3" ht="15.6" x14ac:dyDescent="0.3">
      <c r="C65338" s="227"/>
    </row>
    <row r="65339" spans="3:3" ht="15.6" x14ac:dyDescent="0.3">
      <c r="C65339" s="227"/>
    </row>
    <row r="65340" spans="3:3" ht="15.6" x14ac:dyDescent="0.3">
      <c r="C65340" s="227"/>
    </row>
    <row r="65341" spans="3:3" ht="15.6" x14ac:dyDescent="0.3">
      <c r="C65341" s="227"/>
    </row>
    <row r="65342" spans="3:3" ht="15.6" x14ac:dyDescent="0.3">
      <c r="C65342" s="227"/>
    </row>
    <row r="65343" spans="3:3" ht="15.6" x14ac:dyDescent="0.3">
      <c r="C65343" s="227"/>
    </row>
    <row r="65344" spans="3:3" ht="15.6" x14ac:dyDescent="0.3">
      <c r="C65344" s="227"/>
    </row>
    <row r="65345" spans="3:3" ht="15.6" x14ac:dyDescent="0.3">
      <c r="C65345" s="227"/>
    </row>
    <row r="65346" spans="3:3" ht="15.6" x14ac:dyDescent="0.3">
      <c r="C65346" s="227"/>
    </row>
    <row r="65347" spans="3:3" ht="15.6" x14ac:dyDescent="0.3">
      <c r="C65347" s="227"/>
    </row>
    <row r="65348" spans="3:3" ht="15.6" x14ac:dyDescent="0.3">
      <c r="C65348" s="227"/>
    </row>
    <row r="65349" spans="3:3" ht="15.6" x14ac:dyDescent="0.3">
      <c r="C65349" s="227"/>
    </row>
    <row r="65350" spans="3:3" ht="15.6" x14ac:dyDescent="0.3">
      <c r="C65350" s="227"/>
    </row>
    <row r="65351" spans="3:3" ht="15.6" x14ac:dyDescent="0.3">
      <c r="C65351" s="227"/>
    </row>
    <row r="65352" spans="3:3" ht="15.6" x14ac:dyDescent="0.3">
      <c r="C65352" s="227"/>
    </row>
    <row r="65353" spans="3:3" ht="15.6" x14ac:dyDescent="0.3">
      <c r="C65353" s="227"/>
    </row>
    <row r="65354" spans="3:3" ht="15.6" x14ac:dyDescent="0.3">
      <c r="C65354" s="227"/>
    </row>
    <row r="65355" spans="3:3" ht="15.6" x14ac:dyDescent="0.3">
      <c r="C65355" s="227"/>
    </row>
    <row r="65356" spans="3:3" ht="15.6" x14ac:dyDescent="0.3">
      <c r="C65356" s="227"/>
    </row>
    <row r="65357" spans="3:3" ht="15.6" x14ac:dyDescent="0.3">
      <c r="C65357" s="227"/>
    </row>
    <row r="65358" spans="3:3" ht="15.6" x14ac:dyDescent="0.3">
      <c r="C65358" s="227"/>
    </row>
    <row r="65359" spans="3:3" ht="15.6" x14ac:dyDescent="0.3">
      <c r="C65359" s="227"/>
    </row>
    <row r="65360" spans="3:3" ht="15.6" x14ac:dyDescent="0.3">
      <c r="C65360" s="227"/>
    </row>
    <row r="65361" spans="3:3" ht="15.6" x14ac:dyDescent="0.3">
      <c r="C65361" s="227"/>
    </row>
    <row r="65362" spans="3:3" ht="15.6" x14ac:dyDescent="0.3">
      <c r="C65362" s="227"/>
    </row>
    <row r="65363" spans="3:3" ht="15.6" x14ac:dyDescent="0.3">
      <c r="C65363" s="227"/>
    </row>
    <row r="65364" spans="3:3" ht="15.6" x14ac:dyDescent="0.3">
      <c r="C65364" s="227"/>
    </row>
    <row r="65365" spans="3:3" ht="15.6" x14ac:dyDescent="0.3">
      <c r="C65365" s="227"/>
    </row>
    <row r="65366" spans="3:3" ht="15.6" x14ac:dyDescent="0.3">
      <c r="C65366" s="227"/>
    </row>
    <row r="65367" spans="3:3" ht="15.6" x14ac:dyDescent="0.3">
      <c r="C65367" s="227"/>
    </row>
    <row r="65368" spans="3:3" ht="15.6" x14ac:dyDescent="0.3">
      <c r="C65368" s="227"/>
    </row>
    <row r="65369" spans="3:3" ht="15.6" x14ac:dyDescent="0.3">
      <c r="C65369" s="227"/>
    </row>
    <row r="65370" spans="3:3" ht="15.6" x14ac:dyDescent="0.3">
      <c r="C65370" s="227"/>
    </row>
    <row r="65371" spans="3:3" ht="15.6" x14ac:dyDescent="0.3">
      <c r="C65371" s="227"/>
    </row>
    <row r="65372" spans="3:3" ht="15.6" x14ac:dyDescent="0.3">
      <c r="C65372" s="227"/>
    </row>
    <row r="65373" spans="3:3" ht="15.6" x14ac:dyDescent="0.3">
      <c r="C65373" s="227"/>
    </row>
    <row r="65374" spans="3:3" ht="15.6" x14ac:dyDescent="0.3">
      <c r="C65374" s="227"/>
    </row>
    <row r="65375" spans="3:3" ht="15.6" x14ac:dyDescent="0.3">
      <c r="C65375" s="227"/>
    </row>
    <row r="65376" spans="3:3" ht="15.6" x14ac:dyDescent="0.3">
      <c r="C65376" s="227"/>
    </row>
    <row r="65377" spans="3:3" ht="15.6" x14ac:dyDescent="0.3">
      <c r="C65377" s="227"/>
    </row>
    <row r="65378" spans="3:3" ht="15.6" x14ac:dyDescent="0.3">
      <c r="C65378" s="227"/>
    </row>
    <row r="65379" spans="3:3" ht="15.6" x14ac:dyDescent="0.3">
      <c r="C65379" s="227"/>
    </row>
    <row r="65380" spans="3:3" ht="15.6" x14ac:dyDescent="0.3">
      <c r="C65380" s="227"/>
    </row>
    <row r="65381" spans="3:3" ht="15.6" x14ac:dyDescent="0.3">
      <c r="C65381" s="227"/>
    </row>
    <row r="65382" spans="3:3" ht="15.6" x14ac:dyDescent="0.3">
      <c r="C65382" s="227"/>
    </row>
    <row r="65383" spans="3:3" ht="15.6" x14ac:dyDescent="0.3">
      <c r="C65383" s="227"/>
    </row>
    <row r="65384" spans="3:3" ht="15.6" x14ac:dyDescent="0.3">
      <c r="C65384" s="227"/>
    </row>
    <row r="65385" spans="3:3" ht="15.6" x14ac:dyDescent="0.3">
      <c r="C65385" s="227"/>
    </row>
    <row r="65386" spans="3:3" ht="15.6" x14ac:dyDescent="0.3">
      <c r="C65386" s="227"/>
    </row>
    <row r="65387" spans="3:3" ht="15.6" x14ac:dyDescent="0.3">
      <c r="C65387" s="227"/>
    </row>
    <row r="65388" spans="3:3" ht="15.6" x14ac:dyDescent="0.3">
      <c r="C65388" s="227"/>
    </row>
    <row r="65389" spans="3:3" ht="15.6" x14ac:dyDescent="0.3">
      <c r="C65389" s="227"/>
    </row>
    <row r="65390" spans="3:3" ht="15.6" x14ac:dyDescent="0.3">
      <c r="C65390" s="227"/>
    </row>
    <row r="65391" spans="3:3" ht="15.6" x14ac:dyDescent="0.3">
      <c r="C65391" s="227"/>
    </row>
    <row r="65392" spans="3:3" ht="15.6" x14ac:dyDescent="0.3">
      <c r="C65392" s="227"/>
    </row>
    <row r="65393" spans="3:3" ht="15.6" x14ac:dyDescent="0.3">
      <c r="C65393" s="227"/>
    </row>
    <row r="65394" spans="3:3" ht="15.6" x14ac:dyDescent="0.3">
      <c r="C65394" s="227"/>
    </row>
    <row r="65395" spans="3:3" ht="15.6" x14ac:dyDescent="0.3">
      <c r="C65395" s="227"/>
    </row>
    <row r="65396" spans="3:3" ht="15.6" x14ac:dyDescent="0.3">
      <c r="C65396" s="227"/>
    </row>
    <row r="65397" spans="3:3" ht="15.6" x14ac:dyDescent="0.3">
      <c r="C65397" s="227"/>
    </row>
    <row r="65398" spans="3:3" ht="15.6" x14ac:dyDescent="0.3">
      <c r="C65398" s="227"/>
    </row>
    <row r="65399" spans="3:3" ht="15.6" x14ac:dyDescent="0.3">
      <c r="C65399" s="227"/>
    </row>
    <row r="65400" spans="3:3" ht="15.6" x14ac:dyDescent="0.3">
      <c r="C65400" s="227"/>
    </row>
    <row r="65401" spans="3:3" ht="15.6" x14ac:dyDescent="0.3">
      <c r="C65401" s="227"/>
    </row>
    <row r="65402" spans="3:3" ht="15.6" x14ac:dyDescent="0.3">
      <c r="C65402" s="227"/>
    </row>
    <row r="65403" spans="3:3" ht="15.6" x14ac:dyDescent="0.3">
      <c r="C65403" s="227"/>
    </row>
    <row r="65404" spans="3:3" ht="15.6" x14ac:dyDescent="0.3">
      <c r="C65404" s="227"/>
    </row>
    <row r="65405" spans="3:3" ht="15.6" x14ac:dyDescent="0.3">
      <c r="C65405" s="227"/>
    </row>
    <row r="65406" spans="3:3" ht="15.6" x14ac:dyDescent="0.3">
      <c r="C65406" s="227"/>
    </row>
    <row r="65407" spans="3:3" ht="15.6" x14ac:dyDescent="0.3">
      <c r="C65407" s="227"/>
    </row>
    <row r="65408" spans="3:3" ht="15.6" x14ac:dyDescent="0.3">
      <c r="C65408" s="227"/>
    </row>
    <row r="65409" spans="3:3" ht="15.6" x14ac:dyDescent="0.3">
      <c r="C65409" s="227"/>
    </row>
    <row r="65410" spans="3:3" ht="15.6" x14ac:dyDescent="0.3">
      <c r="C65410" s="227"/>
    </row>
    <row r="65411" spans="3:3" ht="15.6" x14ac:dyDescent="0.3">
      <c r="C65411" s="227"/>
    </row>
    <row r="65412" spans="3:3" ht="15.6" x14ac:dyDescent="0.3">
      <c r="C65412" s="227"/>
    </row>
    <row r="65413" spans="3:3" ht="15.6" x14ac:dyDescent="0.3">
      <c r="C65413" s="227"/>
    </row>
    <row r="65414" spans="3:3" ht="15.6" x14ac:dyDescent="0.3">
      <c r="C65414" s="227"/>
    </row>
    <row r="65415" spans="3:3" ht="15.6" x14ac:dyDescent="0.3">
      <c r="C65415" s="227"/>
    </row>
    <row r="65416" spans="3:3" ht="15.6" x14ac:dyDescent="0.3">
      <c r="C65416" s="227"/>
    </row>
    <row r="65417" spans="3:3" ht="15.6" x14ac:dyDescent="0.3">
      <c r="C65417" s="227"/>
    </row>
    <row r="65418" spans="3:3" ht="15.6" x14ac:dyDescent="0.3">
      <c r="C65418" s="227"/>
    </row>
    <row r="65419" spans="3:3" ht="15.6" x14ac:dyDescent="0.3">
      <c r="C65419" s="227"/>
    </row>
    <row r="65420" spans="3:3" ht="15.6" x14ac:dyDescent="0.3">
      <c r="C65420" s="227"/>
    </row>
    <row r="65421" spans="3:3" ht="15.6" x14ac:dyDescent="0.3">
      <c r="C65421" s="227"/>
    </row>
    <row r="65422" spans="3:3" ht="15.6" x14ac:dyDescent="0.3">
      <c r="C65422" s="227"/>
    </row>
    <row r="65423" spans="3:3" ht="15.6" x14ac:dyDescent="0.3">
      <c r="C65423" s="227"/>
    </row>
    <row r="65424" spans="3:3" ht="15.6" x14ac:dyDescent="0.3">
      <c r="C65424" s="227"/>
    </row>
    <row r="65425" spans="3:3" ht="15.6" x14ac:dyDescent="0.3">
      <c r="C65425" s="227"/>
    </row>
    <row r="65426" spans="3:3" ht="15.6" x14ac:dyDescent="0.3">
      <c r="C65426" s="227"/>
    </row>
    <row r="65427" spans="3:3" ht="15.6" x14ac:dyDescent="0.3">
      <c r="C65427" s="227"/>
    </row>
    <row r="65428" spans="3:3" ht="15.6" x14ac:dyDescent="0.3">
      <c r="C65428" s="227"/>
    </row>
    <row r="65429" spans="3:3" ht="15.6" x14ac:dyDescent="0.3">
      <c r="C65429" s="227"/>
    </row>
    <row r="65430" spans="3:3" ht="15.6" x14ac:dyDescent="0.3">
      <c r="C65430" s="227"/>
    </row>
    <row r="65431" spans="3:3" ht="15.6" x14ac:dyDescent="0.3">
      <c r="C65431" s="227"/>
    </row>
    <row r="65432" spans="3:3" ht="15.6" x14ac:dyDescent="0.3">
      <c r="C65432" s="227"/>
    </row>
    <row r="65433" spans="3:3" ht="15.6" x14ac:dyDescent="0.3">
      <c r="C65433" s="227"/>
    </row>
    <row r="65434" spans="3:3" ht="15.6" x14ac:dyDescent="0.3">
      <c r="C65434" s="227"/>
    </row>
    <row r="65435" spans="3:3" ht="15.6" x14ac:dyDescent="0.3">
      <c r="C65435" s="227"/>
    </row>
    <row r="65436" spans="3:3" ht="15.6" x14ac:dyDescent="0.3">
      <c r="C65436" s="227"/>
    </row>
    <row r="65437" spans="3:3" ht="15.6" x14ac:dyDescent="0.3">
      <c r="C65437" s="227"/>
    </row>
    <row r="65438" spans="3:3" ht="15.6" x14ac:dyDescent="0.3">
      <c r="C65438" s="227"/>
    </row>
    <row r="65439" spans="3:3" ht="15.6" x14ac:dyDescent="0.3">
      <c r="C65439" s="227"/>
    </row>
    <row r="65440" spans="3:3" ht="15.6" x14ac:dyDescent="0.3">
      <c r="C65440" s="227"/>
    </row>
    <row r="65441" spans="3:3" ht="15.6" x14ac:dyDescent="0.3">
      <c r="C65441" s="227"/>
    </row>
    <row r="65442" spans="3:3" ht="15.6" x14ac:dyDescent="0.3">
      <c r="C65442" s="227"/>
    </row>
    <row r="65443" spans="3:3" ht="15.6" x14ac:dyDescent="0.3">
      <c r="C65443" s="227"/>
    </row>
    <row r="65444" spans="3:3" ht="15.6" x14ac:dyDescent="0.3">
      <c r="C65444" s="227"/>
    </row>
    <row r="65445" spans="3:3" ht="15.6" x14ac:dyDescent="0.3">
      <c r="C65445" s="227"/>
    </row>
    <row r="65446" spans="3:3" ht="15.6" x14ac:dyDescent="0.3">
      <c r="C65446" s="227"/>
    </row>
    <row r="65447" spans="3:3" ht="15.6" x14ac:dyDescent="0.3">
      <c r="C65447" s="227"/>
    </row>
    <row r="65448" spans="3:3" ht="15.6" x14ac:dyDescent="0.3">
      <c r="C65448" s="227"/>
    </row>
    <row r="65449" spans="3:3" ht="15.6" x14ac:dyDescent="0.3">
      <c r="C65449" s="227"/>
    </row>
    <row r="65450" spans="3:3" ht="15.6" x14ac:dyDescent="0.3">
      <c r="C65450" s="227"/>
    </row>
    <row r="65451" spans="3:3" ht="15.6" x14ac:dyDescent="0.3">
      <c r="C65451" s="227"/>
    </row>
    <row r="65452" spans="3:3" ht="15.6" x14ac:dyDescent="0.3">
      <c r="C65452" s="227"/>
    </row>
    <row r="65453" spans="3:3" ht="15.6" x14ac:dyDescent="0.3">
      <c r="C65453" s="227"/>
    </row>
    <row r="65454" spans="3:3" ht="15.6" x14ac:dyDescent="0.3">
      <c r="C65454" s="227"/>
    </row>
    <row r="65455" spans="3:3" ht="15.6" x14ac:dyDescent="0.3">
      <c r="C65455" s="227"/>
    </row>
    <row r="65456" spans="3:3" ht="15.6" x14ac:dyDescent="0.3">
      <c r="C65456" s="227"/>
    </row>
    <row r="65457" spans="3:3" ht="15.6" x14ac:dyDescent="0.3">
      <c r="C65457" s="227"/>
    </row>
    <row r="65458" spans="3:3" ht="15.6" x14ac:dyDescent="0.3">
      <c r="C65458" s="227"/>
    </row>
    <row r="65459" spans="3:3" ht="15.6" x14ac:dyDescent="0.3">
      <c r="C65459" s="227"/>
    </row>
    <row r="65460" spans="3:3" ht="15.6" x14ac:dyDescent="0.3">
      <c r="C65460" s="227"/>
    </row>
    <row r="65461" spans="3:3" ht="15.6" x14ac:dyDescent="0.3">
      <c r="C65461" s="227"/>
    </row>
    <row r="65462" spans="3:3" ht="15.6" x14ac:dyDescent="0.3">
      <c r="C65462" s="227"/>
    </row>
    <row r="65463" spans="3:3" ht="15.6" x14ac:dyDescent="0.3">
      <c r="C65463" s="227"/>
    </row>
    <row r="65464" spans="3:3" ht="15.6" x14ac:dyDescent="0.3">
      <c r="C65464" s="227"/>
    </row>
    <row r="65465" spans="3:3" ht="15.6" x14ac:dyDescent="0.3">
      <c r="C65465" s="227"/>
    </row>
    <row r="65466" spans="3:3" ht="15.6" x14ac:dyDescent="0.3">
      <c r="C65466" s="227"/>
    </row>
    <row r="65467" spans="3:3" ht="15.6" x14ac:dyDescent="0.3">
      <c r="C65467" s="227"/>
    </row>
    <row r="65468" spans="3:3" ht="15.6" x14ac:dyDescent="0.3">
      <c r="C65468" s="227"/>
    </row>
    <row r="65469" spans="3:3" ht="15.6" x14ac:dyDescent="0.3">
      <c r="C65469" s="227"/>
    </row>
    <row r="65470" spans="3:3" ht="15.6" x14ac:dyDescent="0.3">
      <c r="C65470" s="227"/>
    </row>
    <row r="65471" spans="3:3" ht="15.6" x14ac:dyDescent="0.3">
      <c r="C65471" s="227"/>
    </row>
    <row r="65472" spans="3:3" ht="15.6" x14ac:dyDescent="0.3">
      <c r="C65472" s="227"/>
    </row>
    <row r="65473" spans="3:3" ht="15.6" x14ac:dyDescent="0.3">
      <c r="C65473" s="227"/>
    </row>
    <row r="65474" spans="3:3" ht="15.6" x14ac:dyDescent="0.3">
      <c r="C65474" s="227"/>
    </row>
    <row r="65475" spans="3:3" ht="15.6" x14ac:dyDescent="0.3">
      <c r="C65475" s="227"/>
    </row>
    <row r="65476" spans="3:3" ht="15.6" x14ac:dyDescent="0.3">
      <c r="C65476" s="227"/>
    </row>
    <row r="65477" spans="3:3" ht="15.6" x14ac:dyDescent="0.3">
      <c r="C65477" s="227"/>
    </row>
    <row r="65478" spans="3:3" ht="15.6" x14ac:dyDescent="0.3">
      <c r="C65478" s="227"/>
    </row>
    <row r="65479" spans="3:3" ht="15.6" x14ac:dyDescent="0.3">
      <c r="C65479" s="227"/>
    </row>
    <row r="65480" spans="3:3" ht="15.6" x14ac:dyDescent="0.3">
      <c r="C65480" s="227"/>
    </row>
    <row r="65481" spans="3:3" ht="15.6" x14ac:dyDescent="0.3">
      <c r="C65481" s="227"/>
    </row>
    <row r="65482" spans="3:3" ht="15.6" x14ac:dyDescent="0.3">
      <c r="C65482" s="227"/>
    </row>
    <row r="65483" spans="3:3" ht="15.6" x14ac:dyDescent="0.3">
      <c r="C65483" s="227"/>
    </row>
    <row r="65484" spans="3:3" ht="15.6" x14ac:dyDescent="0.3">
      <c r="C65484" s="227"/>
    </row>
    <row r="65485" spans="3:3" ht="15.6" x14ac:dyDescent="0.3">
      <c r="C65485" s="227"/>
    </row>
    <row r="65486" spans="3:3" ht="15.6" x14ac:dyDescent="0.3">
      <c r="C65486" s="227"/>
    </row>
    <row r="65487" spans="3:3" ht="15.6" x14ac:dyDescent="0.3">
      <c r="C65487" s="227"/>
    </row>
    <row r="65488" spans="3:3" ht="15.6" x14ac:dyDescent="0.3">
      <c r="C65488" s="227"/>
    </row>
    <row r="65489" spans="3:3" ht="15.6" x14ac:dyDescent="0.3">
      <c r="C65489" s="227"/>
    </row>
    <row r="65490" spans="3:3" ht="15.6" x14ac:dyDescent="0.3">
      <c r="C65490" s="227"/>
    </row>
    <row r="65491" spans="3:3" ht="15.6" x14ac:dyDescent="0.3">
      <c r="C65491" s="227"/>
    </row>
    <row r="65492" spans="3:3" ht="15.6" x14ac:dyDescent="0.3">
      <c r="C65492" s="227"/>
    </row>
    <row r="65493" spans="3:3" ht="15.6" x14ac:dyDescent="0.3">
      <c r="C65493" s="227"/>
    </row>
    <row r="65494" spans="3:3" ht="15.6" x14ac:dyDescent="0.3">
      <c r="C65494" s="227"/>
    </row>
    <row r="65495" spans="3:3" ht="15.6" x14ac:dyDescent="0.3">
      <c r="C65495" s="227"/>
    </row>
    <row r="65496" spans="3:3" ht="15.6" x14ac:dyDescent="0.3">
      <c r="C65496" s="227"/>
    </row>
    <row r="65497" spans="3:3" ht="15.6" x14ac:dyDescent="0.3">
      <c r="C65497" s="227"/>
    </row>
    <row r="65498" spans="3:3" ht="15.6" x14ac:dyDescent="0.3">
      <c r="C65498" s="227"/>
    </row>
    <row r="65499" spans="3:3" ht="15.6" x14ac:dyDescent="0.3">
      <c r="C65499" s="227"/>
    </row>
    <row r="65500" spans="3:3" ht="15.6" x14ac:dyDescent="0.3">
      <c r="C65500" s="227"/>
    </row>
    <row r="65501" spans="3:3" ht="15.6" x14ac:dyDescent="0.3">
      <c r="C65501" s="227"/>
    </row>
    <row r="65502" spans="3:3" ht="15.6" x14ac:dyDescent="0.3">
      <c r="C65502" s="227"/>
    </row>
    <row r="65503" spans="3:3" ht="15.6" x14ac:dyDescent="0.3">
      <c r="C65503" s="227"/>
    </row>
    <row r="65504" spans="3:3" ht="15.6" x14ac:dyDescent="0.3">
      <c r="C65504" s="227"/>
    </row>
    <row r="65505" spans="3:3" ht="15.6" x14ac:dyDescent="0.3">
      <c r="C65505" s="227"/>
    </row>
    <row r="65506" spans="3:3" ht="15.6" x14ac:dyDescent="0.3">
      <c r="C65506" s="227"/>
    </row>
    <row r="65507" spans="3:3" ht="15.6" x14ac:dyDescent="0.3">
      <c r="C65507" s="227"/>
    </row>
    <row r="65508" spans="3:3" ht="15.6" x14ac:dyDescent="0.3">
      <c r="C65508" s="227"/>
    </row>
    <row r="65509" spans="3:3" ht="15.6" x14ac:dyDescent="0.3">
      <c r="C65509" s="227"/>
    </row>
    <row r="65510" spans="3:3" ht="15.6" x14ac:dyDescent="0.3">
      <c r="C65510" s="227"/>
    </row>
    <row r="65511" spans="3:3" ht="15.6" x14ac:dyDescent="0.3">
      <c r="C65511" s="227"/>
    </row>
    <row r="65512" spans="3:3" ht="15.6" x14ac:dyDescent="0.3">
      <c r="C65512" s="227"/>
    </row>
    <row r="65513" spans="3:3" ht="15.6" x14ac:dyDescent="0.3">
      <c r="C65513" s="227"/>
    </row>
    <row r="65514" spans="3:3" ht="15.6" x14ac:dyDescent="0.3">
      <c r="C65514" s="227"/>
    </row>
    <row r="65515" spans="3:3" ht="15.6" x14ac:dyDescent="0.3">
      <c r="C65515" s="227"/>
    </row>
    <row r="65516" spans="3:3" ht="15.6" x14ac:dyDescent="0.3">
      <c r="C65516" s="227"/>
    </row>
    <row r="65517" spans="3:3" ht="15.6" x14ac:dyDescent="0.3">
      <c r="C65517" s="227"/>
    </row>
    <row r="65518" spans="3:3" ht="15.6" x14ac:dyDescent="0.3">
      <c r="C65518" s="227"/>
    </row>
    <row r="65519" spans="3:3" ht="15.6" x14ac:dyDescent="0.3">
      <c r="C65519" s="227"/>
    </row>
    <row r="65520" spans="3:3" ht="15.6" x14ac:dyDescent="0.3">
      <c r="C65520" s="227"/>
    </row>
    <row r="65521" spans="3:3" ht="15.6" x14ac:dyDescent="0.3">
      <c r="C65521" s="227"/>
    </row>
    <row r="65522" spans="3:3" ht="15.6" x14ac:dyDescent="0.3">
      <c r="C65522" s="227"/>
    </row>
    <row r="65523" spans="3:3" ht="15.6" x14ac:dyDescent="0.3">
      <c r="C65523" s="227"/>
    </row>
    <row r="65524" spans="3:3" ht="15.6" x14ac:dyDescent="0.3">
      <c r="C65524" s="227"/>
    </row>
    <row r="65525" spans="3:3" ht="15.6" x14ac:dyDescent="0.3">
      <c r="C65525" s="227"/>
    </row>
    <row r="65526" spans="3:3" ht="15.6" x14ac:dyDescent="0.3">
      <c r="C65526" s="227"/>
    </row>
    <row r="65527" spans="3:3" ht="15.6" x14ac:dyDescent="0.3">
      <c r="C65527" s="227"/>
    </row>
    <row r="65528" spans="3:3" ht="15.6" x14ac:dyDescent="0.3">
      <c r="C65528" s="227"/>
    </row>
    <row r="65529" spans="3:3" ht="15.6" x14ac:dyDescent="0.3">
      <c r="C65529" s="227"/>
    </row>
    <row r="65530" spans="3:3" ht="15.6" x14ac:dyDescent="0.3">
      <c r="C65530" s="227"/>
    </row>
    <row r="65531" spans="3:3" ht="15.6" x14ac:dyDescent="0.3">
      <c r="C65531" s="227"/>
    </row>
    <row r="65532" spans="3:3" ht="15.6" x14ac:dyDescent="0.3">
      <c r="C65532" s="227"/>
    </row>
    <row r="65533" spans="3:3" ht="15.6" x14ac:dyDescent="0.3">
      <c r="C65533" s="227"/>
    </row>
    <row r="65534" spans="3:3" ht="15.6" x14ac:dyDescent="0.3">
      <c r="C65534" s="227"/>
    </row>
    <row r="65535" spans="3:3" ht="15.6" x14ac:dyDescent="0.3">
      <c r="C65535" s="227"/>
    </row>
    <row r="65536" spans="3:3" ht="15.6" x14ac:dyDescent="0.3">
      <c r="C65536" s="227"/>
    </row>
  </sheetData>
  <sheetCalcPr fullCalcOnLoad="1"/>
  <phoneticPr fontId="0" type="noConversion"/>
  <pageMargins left="0.25" right="0" top="0.25" bottom="0" header="0.5" footer="0.5"/>
  <pageSetup scale="49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">
    <pageSetUpPr autoPageBreaks="0" fitToPage="1"/>
  </sheetPr>
  <dimension ref="A1:AG1873"/>
  <sheetViews>
    <sheetView showGridLines="0" zoomScale="80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5" sqref="D5"/>
    </sheetView>
  </sheetViews>
  <sheetFormatPr defaultColWidth="15.6640625" defaultRowHeight="13.2" x14ac:dyDescent="0.25"/>
  <cols>
    <col min="1" max="2" width="3.6640625" customWidth="1"/>
    <col min="3" max="3" width="15.6640625" style="3" customWidth="1"/>
    <col min="4" max="4" width="12.6640625" style="42" customWidth="1"/>
    <col min="5" max="6" width="12.6640625" style="36" customWidth="1"/>
    <col min="7" max="7" width="18.6640625" customWidth="1"/>
    <col min="8" max="8" width="3.6640625" style="53" customWidth="1"/>
    <col min="9" max="9" width="12.6640625" style="42" customWidth="1"/>
    <col min="10" max="11" width="12.6640625" style="36" customWidth="1"/>
    <col min="12" max="12" width="18.6640625" style="60" customWidth="1"/>
    <col min="13" max="13" width="3.6640625" style="101" customWidth="1"/>
    <col min="14" max="14" width="15.6640625" style="67" customWidth="1"/>
    <col min="15" max="15" width="15.6640625" style="69" customWidth="1"/>
    <col min="16" max="17" width="15.6640625" style="67" customWidth="1"/>
    <col min="18" max="19" width="15.6640625" style="71" customWidth="1"/>
    <col min="20" max="20" width="3.6640625" customWidth="1"/>
    <col min="21" max="21" width="15.6640625" style="67" customWidth="1"/>
    <col min="22" max="22" width="15.6640625" style="69" customWidth="1"/>
    <col min="23" max="24" width="15.6640625" style="67" customWidth="1"/>
    <col min="25" max="26" width="15.6640625" style="71" customWidth="1"/>
    <col min="27" max="27" width="3.6640625" customWidth="1"/>
    <col min="28" max="29" width="15.6640625" style="40" customWidth="1"/>
  </cols>
  <sheetData>
    <row r="1" spans="1:33" ht="17.399999999999999" x14ac:dyDescent="0.3">
      <c r="A1" s="58">
        <f>COLUMN(C1)</f>
        <v>3</v>
      </c>
      <c r="C1" s="59" t="s">
        <v>68</v>
      </c>
      <c r="G1" t="e">
        <f>_xll.EURO()</f>
        <v>#VALUE!</v>
      </c>
    </row>
    <row r="2" spans="1:33" x14ac:dyDescent="0.25">
      <c r="A2" s="58">
        <f>COLUMN(D1)</f>
        <v>4</v>
      </c>
      <c r="AE2" s="274">
        <f ca="1">SUM(AE5:AE1873)</f>
        <v>9158499.9999999981</v>
      </c>
      <c r="AF2" s="274">
        <f ca="1">SUM(AF5:AF1873)</f>
        <v>-1512250.0000000009</v>
      </c>
      <c r="AG2" s="274">
        <f ca="1">SUM(AG5:AG1873)</f>
        <v>7646249.9999999981</v>
      </c>
    </row>
    <row r="3" spans="1:33" ht="15.6" x14ac:dyDescent="0.3">
      <c r="A3" s="58">
        <f>COLUMN(I1)</f>
        <v>9</v>
      </c>
      <c r="D3" s="326" t="s">
        <v>65</v>
      </c>
      <c r="E3" s="327"/>
      <c r="F3" s="327"/>
      <c r="G3" s="328"/>
      <c r="I3" s="326" t="s">
        <v>66</v>
      </c>
      <c r="J3" s="327"/>
      <c r="K3" s="327"/>
      <c r="L3" s="328"/>
      <c r="N3" s="329" t="s">
        <v>65</v>
      </c>
      <c r="O3" s="329"/>
      <c r="P3" s="329"/>
      <c r="Q3" s="329"/>
      <c r="R3" s="329"/>
      <c r="S3" s="329"/>
      <c r="U3" s="329" t="s">
        <v>66</v>
      </c>
      <c r="V3" s="329"/>
      <c r="W3" s="329"/>
      <c r="X3" s="329"/>
      <c r="Y3" s="329"/>
      <c r="Z3" s="329"/>
    </row>
    <row r="4" spans="1:33" x14ac:dyDescent="0.25">
      <c r="A4" s="58">
        <f>ROW(D5)</f>
        <v>5</v>
      </c>
      <c r="D4" s="55" t="s">
        <v>12</v>
      </c>
      <c r="E4" s="56" t="s">
        <v>64</v>
      </c>
      <c r="F4" s="56" t="s">
        <v>5</v>
      </c>
      <c r="G4" s="57" t="s">
        <v>67</v>
      </c>
      <c r="H4" s="54"/>
      <c r="I4" s="55" t="s">
        <v>12</v>
      </c>
      <c r="J4" s="56" t="s">
        <v>64</v>
      </c>
      <c r="K4" s="56" t="s">
        <v>5</v>
      </c>
      <c r="L4" s="61" t="s">
        <v>67</v>
      </c>
      <c r="M4" s="102"/>
      <c r="N4" s="68" t="s">
        <v>8</v>
      </c>
      <c r="O4" s="70" t="s">
        <v>5</v>
      </c>
      <c r="P4" s="68" t="s">
        <v>14</v>
      </c>
      <c r="Q4" s="68" t="s">
        <v>61</v>
      </c>
      <c r="R4" s="72" t="s">
        <v>69</v>
      </c>
      <c r="S4" s="72" t="s">
        <v>70</v>
      </c>
      <c r="U4" s="68" t="s">
        <v>8</v>
      </c>
      <c r="V4" s="70" t="s">
        <v>5</v>
      </c>
      <c r="W4" s="68" t="s">
        <v>14</v>
      </c>
      <c r="X4" s="68" t="s">
        <v>61</v>
      </c>
      <c r="Y4" s="72" t="s">
        <v>69</v>
      </c>
      <c r="Z4" s="72" t="s">
        <v>70</v>
      </c>
      <c r="AB4" s="73" t="s">
        <v>71</v>
      </c>
      <c r="AC4" s="73" t="s">
        <v>72</v>
      </c>
      <c r="AE4" s="73" t="s">
        <v>187</v>
      </c>
      <c r="AF4" s="73" t="s">
        <v>197</v>
      </c>
      <c r="AG4" s="73" t="s">
        <v>11</v>
      </c>
    </row>
    <row r="5" spans="1:33" x14ac:dyDescent="0.25">
      <c r="C5" s="34">
        <f ca="1">Inputs!C5</f>
        <v>37226</v>
      </c>
      <c r="D5" s="52">
        <v>100</v>
      </c>
      <c r="E5" s="39">
        <v>2.5</v>
      </c>
      <c r="F5" s="39">
        <v>0.11749999999999999</v>
      </c>
      <c r="G5" s="35" t="s">
        <v>261</v>
      </c>
      <c r="I5" s="52">
        <v>100</v>
      </c>
      <c r="J5" s="39">
        <v>2.7</v>
      </c>
      <c r="K5" s="39">
        <v>0.06</v>
      </c>
      <c r="L5" s="62" t="s">
        <v>258</v>
      </c>
      <c r="M5" s="101">
        <v>0</v>
      </c>
      <c r="N5" s="67">
        <f ca="1">IF(D5="","",_xll.xEURO(OFFSET(C5,-M5+1,0),E5,OFFSET(C5,-M5+2,0),OFFSET(C5,-M5+2,0),OFFSET(C5,-M5+3,0)+AB5,OFFSET(C5,-M5+4,0),0,1)*D5)</f>
        <v>-36.06289317728158</v>
      </c>
      <c r="O5" s="69">
        <f ca="1">IF(D5="","",_xll.xEURO(OFFSET(C5,-M5+1,0),E5,OFFSET(C5,-M5+2,0),OFFSET(C5,-M5+2,0),OFFSET(C5,-M5+3,0)+AB5,OFFSET(C5,-M5+4,0),0,0))</f>
        <v>9.4024337449244433E-2</v>
      </c>
      <c r="P5" s="67">
        <f ca="1">IF(D5="","",(O5-F5)*D5*10)</f>
        <v>-23.475662550755558</v>
      </c>
      <c r="Q5" s="67">
        <f ca="1">IF(D5="","",_xll.xEURO(OFFSET(C5,-M5+1,0),E5,OFFSET(C5,-M5+2,0),OFFSET(C5,-M5+2,0),OFFSET(C5,-M5+3,0)+AB5,OFFSET(C5,-M5+4,0),0,2)/10*D5)</f>
        <v>10.571041210291359</v>
      </c>
      <c r="R5" s="71">
        <f ca="1">IF(D5="","",_xll.xEURO(OFFSET(C5,-M5+1,0),E5,OFFSET(C5,-M5+2,0),OFFSET(C5,-M5+2,0),OFFSET(C5,-M5+3,0)+AB5,OFFSET(C5,-M5+4,0),0,3)/100*D5*10000)</f>
        <v>1688.339846241355</v>
      </c>
      <c r="S5" s="71">
        <f ca="1">IF(D5="","",_xll.xEURO(OFFSET(C5,-M5+1,0),E5,OFFSET(C5,-M5+2,0),OFFSET(C5,-M5+2,0),OFFSET(C5,-M5+3,0)+AB5,OFFSET(C5,-M5+4,0),0,5)/365.25*D5*10000)</f>
        <v>-6014.9523902307947</v>
      </c>
      <c r="U5" s="67">
        <f ca="1">IF(I5="","",_xll.xEURO(OFFSET(C5,-M5+1,0),J5,OFFSET(C5,-M5+2,0),OFFSET(C5,-M5+2,0),OFFSET(C5,-M5+3,0)+AC5,OFFSET(C5,-M5+4,0),1,1)*I5)</f>
        <v>41.775456408436654</v>
      </c>
      <c r="V5" s="69">
        <f ca="1">IF(I5="","",_xll.xEURO(OFFSET(C5,-M5+1,0),J5,OFFSET(C5,-M5+2,0),OFFSET(C5,-M5+2,0),OFFSET(C5,-M5+3,0)+AC5,OFFSET(C5,-M5+4,0),1,0))</f>
        <v>0.10011613181694301</v>
      </c>
      <c r="W5" s="67">
        <f ca="1">IF(I5="","",(V5-K5)*I5*10)</f>
        <v>40.11613181694301</v>
      </c>
      <c r="X5" s="67">
        <f ca="1">IF(I5="","",_xll.xEURO(OFFSET(C5,-M5+1,0),J5,OFFSET(C5,-M5+2,0),OFFSET(C5,-M5+2,0),OFFSET(C5,-M5+3,0)+AC5,OFFSET(C5,-M5+4,0),1,2)/10*I5)</f>
        <v>10.954765065541208</v>
      </c>
      <c r="Y5" s="71">
        <f ca="1">IF(I5="","",_xll.xEURO(OFFSET(C5,-M5+1,0),J5,OFFSET(C5,-M5+2,0),OFFSET(C5,-M5+2,0),OFFSET(C5,-M5+3,0)+AC5,OFFSET(C5,-M5+4,0),1,3)/100*I5*10000)</f>
        <v>1760.7770095853314</v>
      </c>
      <c r="Z5" s="71">
        <f ca="1">IF(I5="","",_xll.xEURO(OFFSET(C5,-M5+1,0),J5,OFFSET(C5,-M5+2,0),OFFSET(C5,-M5+2,0),OFFSET(C5,-M5+3,0)+AC5,OFFSET(C5,-M5+4,0),1,5)/365.25*I5*10000)</f>
        <v>-6312.9171382190207</v>
      </c>
      <c r="AB5" s="40">
        <f ca="1">IF(D5="","",_xll.xCalcSkew(OFFSET(C5,-M5,0),E5-OFFSET(C5,-M5+1,0),b)/100)</f>
        <v>-5.0000000000000044E-4</v>
      </c>
      <c r="AC5" s="40">
        <f ca="1">IF(I5="","",_xll.xCalcSkew(OFFSET(C5,-M5,0),J5-OFFSET(C5,-M5+1,0),b)/100)</f>
        <v>4.500000000000004E-3</v>
      </c>
      <c r="AE5">
        <f>D5*F5*10000*-1</f>
        <v>-117500</v>
      </c>
      <c r="AF5">
        <f>I5*K5*10000*-1</f>
        <v>-60000</v>
      </c>
      <c r="AG5">
        <f>AE5+AF5</f>
        <v>-177500</v>
      </c>
    </row>
    <row r="6" spans="1:33" x14ac:dyDescent="0.25">
      <c r="C6" s="41">
        <f ca="1">INDEX(Inputs!$1:$1048576,MATCH(C5,Inputs!C:C,0),5)</f>
        <v>2.6</v>
      </c>
      <c r="D6" s="52">
        <v>-100</v>
      </c>
      <c r="E6" s="39">
        <v>2.25</v>
      </c>
      <c r="F6" s="39">
        <v>0.04</v>
      </c>
      <c r="G6" s="35" t="s">
        <v>262</v>
      </c>
      <c r="I6" s="52">
        <v>-100</v>
      </c>
      <c r="J6" s="39">
        <v>2.65</v>
      </c>
      <c r="K6" s="39">
        <v>8.2500000000000004E-2</v>
      </c>
      <c r="L6" s="62" t="s">
        <v>260</v>
      </c>
      <c r="M6" s="101">
        <f>M5+1</f>
        <v>1</v>
      </c>
      <c r="N6" s="67">
        <f ca="1">IF(D6="","",_xll.xEURO(OFFSET(C6,-M6+1,0),E6,OFFSET(C6,-M6+2,0),OFFSET(C6,-M6+2,0),OFFSET(C6,-M6+3,0)+AB6,OFFSET(C6,-M6+4,0),0,1)*D6)</f>
        <v>12.880960369459263</v>
      </c>
      <c r="O6" s="69">
        <f ca="1">IF(D6="","",_xll.xEURO(OFFSET(C6,-M6+1,0),E6,OFFSET(C6,-M6+2,0),OFFSET(C6,-M6+2,0),OFFSET(C6,-M6+3,0)+AB6,OFFSET(C6,-M6+4,0),0,0))</f>
        <v>2.4175332812284289E-2</v>
      </c>
      <c r="P6" s="67">
        <f t="shared" ref="P6:P44" ca="1" si="0">IF(D6="","",(O6-F6)*D6*10)</f>
        <v>15.824667187715711</v>
      </c>
      <c r="Q6" s="67">
        <f ca="1">IF(D6="","",_xll.xEURO(OFFSET(C6,-M6+1,0),E6,OFFSET(C6,-M6+2,0),OFFSET(C6,-M6+2,0),OFFSET(C6,-M6+3,0)+AB6,OFFSET(C6,-M6+4,0),0,2)/10*D6)</f>
        <v>-5.9466674281960898</v>
      </c>
      <c r="R6" s="71">
        <f ca="1">IF(D6="","",_xll.xEURO(OFFSET(C6,-M6+1,0),E6,OFFSET(C6,-M6+2,0),OFFSET(C6,-M6+2,0),OFFSET(C6,-M6+3,0)+AB6,OFFSET(C6,-M6+4,0),0,3)/100*D6*10000)</f>
        <v>-948.25078517915949</v>
      </c>
      <c r="S6" s="71">
        <f ca="1">IF(D6="","",_xll.xEURO(OFFSET(C6,-M6+1,0),E6,OFFSET(C6,-M6+2,0),OFFSET(C6,-M6+2,0),OFFSET(C6,-M6+3,0)+AB6,OFFSET(C6,-M6+4,0),0,5)/365.25*D6*10000)</f>
        <v>3374.5705549917893</v>
      </c>
      <c r="U6" s="67">
        <f ca="1">IF(I6="","",_xll.xEURO(OFFSET(C6,-M6+1,0),J6,OFFSET(C6,-M6+2,0),OFFSET(C6,-M6+2,0),OFFSET(C6,-M6+3,0)+AC6,OFFSET(C6,-M6+4,0),1,1)*I6)</f>
        <v>-47.13489526431858</v>
      </c>
      <c r="V6" s="69">
        <f ca="1">IF(I6="","",_xll.xEURO(OFFSET(C6,-M6+1,0),J6,OFFSET(C6,-M6+2,0),OFFSET(C6,-M6+2,0),OFFSET(C6,-M6+3,0)+AC6,OFFSET(C6,-M6+4,0),1,0))</f>
        <v>0.11926820491677081</v>
      </c>
      <c r="W6" s="67">
        <f t="shared" ref="W6:W44" ca="1" si="1">IF(I6="","",(V6-K6)*I6*10)</f>
        <v>-36.768204916770813</v>
      </c>
      <c r="X6" s="67">
        <f ca="1">IF(I6="","",_xll.xEURO(OFFSET(C6,-M6+1,0),J6,OFFSET(C6,-M6+2,0),OFFSET(C6,-M6+2,0),OFFSET(C6,-M6+3,0)+AC6,OFFSET(C6,-M6+4,0),1,2)/10*I6)</f>
        <v>-11.195525316741605</v>
      </c>
      <c r="Y6" s="71">
        <f ca="1">IF(I6="","",_xll.xEURO(OFFSET(C6,-M6+1,0),J6,OFFSET(C6,-M6+2,0),OFFSET(C6,-M6+2,0),OFFSET(C6,-M6+3,0)+AC6,OFFSET(C6,-M6+4,0),1,3)/100*I6*10000)</f>
        <v>-1794.3464598077353</v>
      </c>
      <c r="Z6" s="71">
        <f ca="1">IF(I6="","",_xll.xEURO(OFFSET(C6,-M6+1,0),J6,OFFSET(C6,-M6+2,0),OFFSET(C6,-M6+2,0),OFFSET(C6,-M6+3,0)+AC6,OFFSET(C6,-M6+4,0),1,5)/365.25*I6*10000)</f>
        <v>6413.9112524569955</v>
      </c>
      <c r="AB6" s="40">
        <f ca="1">IF(D6="","",_xll.xCalcSkew(OFFSET(C6,-M6,0),E6-OFFSET(C6,-M6+1,0),b)/100)</f>
        <v>-1.7500000000000005E-3</v>
      </c>
      <c r="AC6" s="40">
        <f ca="1">IF(I6="","",_xll.xCalcSkew(OFFSET(C6,-M6,0),J6-OFFSET(C6,-M6+1,0),b)/100)</f>
        <v>2.249999999999992E-3</v>
      </c>
      <c r="AE6">
        <f t="shared" ref="AE6:AE69" si="2">D6*F6*10000*-1</f>
        <v>40000</v>
      </c>
      <c r="AF6">
        <f t="shared" ref="AF6:AF69" si="3">I6*K6*10000*-1</f>
        <v>82500</v>
      </c>
      <c r="AG6">
        <f t="shared" ref="AG6:AG69" si="4">AE6+AF6</f>
        <v>122500</v>
      </c>
    </row>
    <row r="7" spans="1:33" x14ac:dyDescent="0.25">
      <c r="C7" s="40">
        <f ca="1">INDEX(Inputs!$1:$1048576,MATCH(C5,Inputs!C:C,0),7)</f>
        <v>2.1419926030643601E-2</v>
      </c>
      <c r="D7" s="52">
        <v>-100</v>
      </c>
      <c r="E7" s="39">
        <v>2.5</v>
      </c>
      <c r="F7" s="39">
        <v>0.115</v>
      </c>
      <c r="G7" s="35" t="s">
        <v>261</v>
      </c>
      <c r="I7" s="52">
        <v>100</v>
      </c>
      <c r="J7" s="39">
        <v>2.6</v>
      </c>
      <c r="K7" s="39">
        <v>9.5000000000000001E-2</v>
      </c>
      <c r="L7" s="62" t="s">
        <v>261</v>
      </c>
      <c r="M7" s="101">
        <f t="shared" ref="M7:M40" si="5">M6+1</f>
        <v>2</v>
      </c>
      <c r="N7" s="67">
        <f ca="1">IF(D7="","",_xll.xEURO(OFFSET(C7,-M7+1,0),E7,OFFSET(C7,-M7+2,0),OFFSET(C7,-M7+2,0),OFFSET(C7,-M7+3,0)+AB7,OFFSET(C7,-M7+4,0),0,1)*D7)</f>
        <v>36.06289317728158</v>
      </c>
      <c r="O7" s="69">
        <f ca="1">IF(D7="","",_xll.xEURO(OFFSET(C7,-M7+1,0),E7,OFFSET(C7,-M7+2,0),OFFSET(C7,-M7+2,0),OFFSET(C7,-M7+3,0)+AB7,OFFSET(C7,-M7+4,0),0,0))</f>
        <v>9.4024337449244433E-2</v>
      </c>
      <c r="P7" s="67">
        <f t="shared" ca="1" si="0"/>
        <v>20.975662550755573</v>
      </c>
      <c r="Q7" s="67">
        <f ca="1">IF(D7="","",_xll.xEURO(OFFSET(C7,-M7+1,0),E7,OFFSET(C7,-M7+2,0),OFFSET(C7,-M7+2,0),OFFSET(C7,-M7+3,0)+AB7,OFFSET(C7,-M7+4,0),0,2)/10*D7)</f>
        <v>-10.571041210291359</v>
      </c>
      <c r="R7" s="71">
        <f ca="1">IF(D7="","",_xll.xEURO(OFFSET(C7,-M7+1,0),E7,OFFSET(C7,-M7+2,0),OFFSET(C7,-M7+2,0),OFFSET(C7,-M7+3,0)+AB7,OFFSET(C7,-M7+4,0),0,3)/100*D7*10000)</f>
        <v>-1688.339846241355</v>
      </c>
      <c r="S7" s="71">
        <f ca="1">IF(D7="","",_xll.xEURO(OFFSET(C7,-M7+1,0),E7,OFFSET(C7,-M7+2,0),OFFSET(C7,-M7+2,0),OFFSET(C7,-M7+3,0)+AB7,OFFSET(C7,-M7+4,0),0,5)/365.25*D7*10000)</f>
        <v>6014.9523902307947</v>
      </c>
      <c r="U7" s="67">
        <f ca="1">IF(I7="","",_xll.xEURO(OFFSET(C7,-M7+1,0),J7,OFFSET(C7,-M7+2,0),OFFSET(C7,-M7+2,0),OFFSET(C7,-M7+3,0)+AC7,OFFSET(C7,-M7+4,0),1,1)*I7)</f>
        <v>52.681295771927203</v>
      </c>
      <c r="V7" s="69">
        <f ca="1">IF(I7="","",_xll.xEURO(OFFSET(C7,-M7+1,0),J7,OFFSET(C7,-M7+2,0),OFFSET(C7,-M7+2,0),OFFSET(C7,-M7+3,0)+AC7,OFFSET(C7,-M7+4,0),1,0))</f>
        <v>0.14110407372720868</v>
      </c>
      <c r="W7" s="67">
        <f t="shared" ca="1" si="1"/>
        <v>46.104073727208679</v>
      </c>
      <c r="X7" s="67">
        <f ca="1">IF(I7="","",_xll.xEURO(OFFSET(C7,-M7+1,0),J7,OFFSET(C7,-M7+2,0),OFFSET(C7,-M7+2,0),OFFSET(C7,-M7+3,0)+AC7,OFFSET(C7,-M7+4,0),1,2)/10*I7)</f>
        <v>11.229959564363041</v>
      </c>
      <c r="Y7" s="71">
        <f ca="1">IF(I7="","",_xll.xEURO(OFFSET(C7,-M7+1,0),J7,OFFSET(C7,-M7+2,0),OFFSET(C7,-M7+2,0),OFFSET(C7,-M7+3,0)+AC7,OFFSET(C7,-M7+4,0),1,3)/100*I7*10000)</f>
        <v>1794.7212530232398</v>
      </c>
      <c r="Z7" s="71">
        <f ca="1">IF(I7="","",_xll.xEURO(OFFSET(C7,-M7+1,0),J7,OFFSET(C7,-M7+2,0),OFFSET(C7,-M7+2,0),OFFSET(C7,-M7+3,0)+AC7,OFFSET(C7,-M7+4,0),1,5)/365.25*I7*10000)</f>
        <v>-6395.6167572345266</v>
      </c>
      <c r="AB7" s="40">
        <f ca="1">IF(D7="","",_xll.xCalcSkew(OFFSET(C7,-M7,0),E7-OFFSET(C7,-M7+1,0),b)/100)</f>
        <v>-5.0000000000000044E-4</v>
      </c>
      <c r="AC7" s="40">
        <f ca="1">IF(I7="","",_xll.xCalcSkew(OFFSET(C7,-M7,0),J7-OFFSET(C7,-M7+1,0),b)/100)</f>
        <v>0</v>
      </c>
      <c r="AE7">
        <f t="shared" si="2"/>
        <v>115000</v>
      </c>
      <c r="AF7">
        <f t="shared" si="3"/>
        <v>-95000</v>
      </c>
      <c r="AG7">
        <f t="shared" si="4"/>
        <v>20000</v>
      </c>
    </row>
    <row r="8" spans="1:33" x14ac:dyDescent="0.25">
      <c r="C8" s="66">
        <f ca="1">INDEX(Inputs!$1:$1048576,MATCH(C5,Inputs!C:C,0),6)</f>
        <v>0.78500000000000003</v>
      </c>
      <c r="D8" s="52">
        <v>100</v>
      </c>
      <c r="E8" s="39">
        <v>2.5</v>
      </c>
      <c r="F8" s="39">
        <v>0.10249999999999999</v>
      </c>
      <c r="G8" s="35" t="s">
        <v>261</v>
      </c>
      <c r="I8" s="52">
        <v>100</v>
      </c>
      <c r="J8" s="39">
        <v>3</v>
      </c>
      <c r="K8" s="39">
        <v>0.03</v>
      </c>
      <c r="L8" s="62" t="s">
        <v>276</v>
      </c>
      <c r="M8" s="101">
        <f t="shared" si="5"/>
        <v>3</v>
      </c>
      <c r="N8" s="67">
        <f ca="1">IF(D8="","",_xll.xEURO(OFFSET(C8,-M8+1,0),E8,OFFSET(C8,-M8+2,0),OFFSET(C8,-M8+2,0),OFFSET(C8,-M8+3,0)+AB8,OFFSET(C8,-M8+4,0),0,1)*D8)</f>
        <v>-36.06289317728158</v>
      </c>
      <c r="O8" s="69">
        <f ca="1">IF(D8="","",_xll.xEURO(OFFSET(C8,-M8+1,0),E8,OFFSET(C8,-M8+2,0),OFFSET(C8,-M8+2,0),OFFSET(C8,-M8+3,0)+AB8,OFFSET(C8,-M8+4,0),0,0))</f>
        <v>9.4024337449244433E-2</v>
      </c>
      <c r="P8" s="67">
        <f t="shared" ca="1" si="0"/>
        <v>-8.4756625507555601</v>
      </c>
      <c r="Q8" s="67">
        <f ca="1">IF(D8="","",_xll.xEURO(OFFSET(C8,-M8+1,0),E8,OFFSET(C8,-M8+2,0),OFFSET(C8,-M8+2,0),OFFSET(C8,-M8+3,0)+AB8,OFFSET(C8,-M8+4,0),0,2)/10*D8)</f>
        <v>10.571041210291359</v>
      </c>
      <c r="R8" s="71">
        <f ca="1">IF(D8="","",_xll.xEURO(OFFSET(C8,-M8+1,0),E8,OFFSET(C8,-M8+2,0),OFFSET(C8,-M8+2,0),OFFSET(C8,-M8+3,0)+AB8,OFFSET(C8,-M8+4,0),0,3)/100*D8*10000)</f>
        <v>1688.339846241355</v>
      </c>
      <c r="S8" s="71">
        <f ca="1">IF(D8="","",_xll.xEURO(OFFSET(C8,-M8+1,0),E8,OFFSET(C8,-M8+2,0),OFFSET(C8,-M8+2,0),OFFSET(C8,-M8+3,0)+AB8,OFFSET(C8,-M8+4,0),0,5)/365.25*D8*10000)</f>
        <v>-6014.9523902307947</v>
      </c>
      <c r="U8" s="67">
        <f ca="1">IF(I8="","",_xll.xEURO(OFFSET(C8,-M8+1,0),J8,OFFSET(C8,-M8+2,0),OFFSET(C8,-M8+2,0),OFFSET(C8,-M8+3,0)+AC8,OFFSET(C8,-M8+4,0),1,1)*I8)</f>
        <v>16.911973520647315</v>
      </c>
      <c r="V8" s="69">
        <f ca="1">IF(I8="","",_xll.xEURO(OFFSET(C8,-M8+1,0),J8,OFFSET(C8,-M8+2,0),OFFSET(C8,-M8+2,0),OFFSET(C8,-M8+3,0)+AC8,OFFSET(C8,-M8+4,0),1,0))</f>
        <v>3.0731064930043128E-2</v>
      </c>
      <c r="W8" s="67">
        <f t="shared" ca="1" si="1"/>
        <v>0.73106493004312934</v>
      </c>
      <c r="X8" s="67">
        <f ca="1">IF(I8="","",_xll.xEURO(OFFSET(C8,-M8+1,0),J8,OFFSET(C8,-M8+2,0),OFFSET(C8,-M8+2,0),OFFSET(C8,-M8+3,0)+AC8,OFFSET(C8,-M8+4,0),1,2)/10*I8)</f>
        <v>6.9594595785858182</v>
      </c>
      <c r="Y8" s="71">
        <f ca="1">IF(I8="","",_xll.xEURO(OFFSET(C8,-M8+1,0),J8,OFFSET(C8,-M8+2,0),OFFSET(C8,-M8+2,0),OFFSET(C8,-M8+3,0)+AC8,OFFSET(C8,-M8+4,0),1,3)/100*I8*10000)</f>
        <v>1137.7326424468288</v>
      </c>
      <c r="Z8" s="71">
        <f ca="1">IF(I8="","",_xll.xEURO(OFFSET(C8,-M8+1,0),J8,OFFSET(C8,-M8+2,0),OFFSET(C8,-M8+2,0),OFFSET(C8,-M8+3,0)+AC8,OFFSET(C8,-M8+4,0),1,5)/365.25*I8*10000)</f>
        <v>-4150.9219351084894</v>
      </c>
      <c r="AB8" s="40">
        <f ca="1">IF(D8="","",_xll.xCalcSkew(OFFSET(C8,-M8,0),E8-OFFSET(C8,-M8+1,0),b)/100)</f>
        <v>-5.0000000000000044E-4</v>
      </c>
      <c r="AC8" s="40">
        <f ca="1">IF(I8="","",_xll.xCalcSkew(OFFSET(C8,-M8,0),J8-OFFSET(C8,-M8+1,0),b)/100)</f>
        <v>1.7999999999999995E-2</v>
      </c>
      <c r="AE8">
        <f t="shared" si="2"/>
        <v>-102500</v>
      </c>
      <c r="AF8">
        <f t="shared" si="3"/>
        <v>-30000</v>
      </c>
      <c r="AG8">
        <f t="shared" si="4"/>
        <v>-132500</v>
      </c>
    </row>
    <row r="9" spans="1:33" x14ac:dyDescent="0.25">
      <c r="C9" s="65">
        <f ca="1">INDEX(Inputs!$1:$1048576,MATCH(C5,Inputs!C:C,0),9)</f>
        <v>11</v>
      </c>
      <c r="D9" s="52">
        <v>-100</v>
      </c>
      <c r="E9" s="39">
        <v>2.5</v>
      </c>
      <c r="F9" s="39">
        <v>9.7500000000000003E-2</v>
      </c>
      <c r="G9" s="35" t="s">
        <v>261</v>
      </c>
      <c r="I9" s="52">
        <v>100</v>
      </c>
      <c r="J9" s="39">
        <v>3</v>
      </c>
      <c r="K9" s="39">
        <v>0.03</v>
      </c>
      <c r="L9" s="62" t="s">
        <v>276</v>
      </c>
      <c r="M9" s="101">
        <f t="shared" si="5"/>
        <v>4</v>
      </c>
      <c r="N9" s="67">
        <f ca="1">IF(D9="","",_xll.xEURO(OFFSET(C9,-M9+1,0),E9,OFFSET(C9,-M9+2,0),OFFSET(C9,-M9+2,0),OFFSET(C9,-M9+3,0)+AB9,OFFSET(C9,-M9+4,0),0,1)*D9)</f>
        <v>36.06289317728158</v>
      </c>
      <c r="O9" s="69">
        <f ca="1">IF(D9="","",_xll.xEURO(OFFSET(C9,-M9+1,0),E9,OFFSET(C9,-M9+2,0),OFFSET(C9,-M9+2,0),OFFSET(C9,-M9+3,0)+AB9,OFFSET(C9,-M9+4,0),0,0))</f>
        <v>9.4024337449244433E-2</v>
      </c>
      <c r="P9" s="67">
        <f t="shared" ca="1" si="0"/>
        <v>3.4756625507555707</v>
      </c>
      <c r="Q9" s="67">
        <f ca="1">IF(D9="","",_xll.xEURO(OFFSET(C9,-M9+1,0),E9,OFFSET(C9,-M9+2,0),OFFSET(C9,-M9+2,0),OFFSET(C9,-M9+3,0)+AB9,OFFSET(C9,-M9+4,0),0,2)/10*D9)</f>
        <v>-10.571041210291359</v>
      </c>
      <c r="R9" s="71">
        <f ca="1">IF(D9="","",_xll.xEURO(OFFSET(C9,-M9+1,0),E9,OFFSET(C9,-M9+2,0),OFFSET(C9,-M9+2,0),OFFSET(C9,-M9+3,0)+AB9,OFFSET(C9,-M9+4,0),0,3)/100*D9*10000)</f>
        <v>-1688.339846241355</v>
      </c>
      <c r="S9" s="71">
        <f ca="1">IF(D9="","",_xll.xEURO(OFFSET(C9,-M9+1,0),E9,OFFSET(C9,-M9+2,0),OFFSET(C9,-M9+2,0),OFFSET(C9,-M9+3,0)+AB9,OFFSET(C9,-M9+4,0),0,5)/365.25*D9*10000)</f>
        <v>6014.9523902307947</v>
      </c>
      <c r="U9" s="67">
        <f ca="1">IF(I9="","",_xll.xEURO(OFFSET(C9,-M9+1,0),J9,OFFSET(C9,-M9+2,0),OFFSET(C9,-M9+2,0),OFFSET(C9,-M9+3,0)+AC9,OFFSET(C9,-M9+4,0),1,1)*I9)</f>
        <v>16.911973520647315</v>
      </c>
      <c r="V9" s="69">
        <f ca="1">IF(I9="","",_xll.xEURO(OFFSET(C9,-M9+1,0),J9,OFFSET(C9,-M9+2,0),OFFSET(C9,-M9+2,0),OFFSET(C9,-M9+3,0)+AC9,OFFSET(C9,-M9+4,0),1,0))</f>
        <v>3.0731064930043128E-2</v>
      </c>
      <c r="W9" s="67">
        <f t="shared" ca="1" si="1"/>
        <v>0.73106493004312934</v>
      </c>
      <c r="X9" s="67">
        <f ca="1">IF(I9="","",_xll.xEURO(OFFSET(C9,-M9+1,0),J9,OFFSET(C9,-M9+2,0),OFFSET(C9,-M9+2,0),OFFSET(C9,-M9+3,0)+AC9,OFFSET(C9,-M9+4,0),1,2)/10*I9)</f>
        <v>6.9594595785858182</v>
      </c>
      <c r="Y9" s="71">
        <f ca="1">IF(I9="","",_xll.xEURO(OFFSET(C9,-M9+1,0),J9,OFFSET(C9,-M9+2,0),OFFSET(C9,-M9+2,0),OFFSET(C9,-M9+3,0)+AC9,OFFSET(C9,-M9+4,0),1,3)/100*I9*10000)</f>
        <v>1137.7326424468288</v>
      </c>
      <c r="Z9" s="71">
        <f ca="1">IF(I9="","",_xll.xEURO(OFFSET(C9,-M9+1,0),J9,OFFSET(C9,-M9+2,0),OFFSET(C9,-M9+2,0),OFFSET(C9,-M9+3,0)+AC9,OFFSET(C9,-M9+4,0),1,5)/365.25*I9*10000)</f>
        <v>-4150.9219351084894</v>
      </c>
      <c r="AB9" s="40">
        <f ca="1">IF(D9="","",_xll.xCalcSkew(OFFSET(C9,-M9,0),E9-OFFSET(C9,-M9+1,0),b)/100)</f>
        <v>-5.0000000000000044E-4</v>
      </c>
      <c r="AC9" s="40">
        <f ca="1">IF(I9="","",_xll.xCalcSkew(OFFSET(C9,-M9,0),J9-OFFSET(C9,-M9+1,0),b)/100)</f>
        <v>1.7999999999999995E-2</v>
      </c>
      <c r="AE9">
        <f t="shared" si="2"/>
        <v>97500</v>
      </c>
      <c r="AF9">
        <f t="shared" si="3"/>
        <v>-30000</v>
      </c>
      <c r="AG9">
        <f t="shared" si="4"/>
        <v>67500</v>
      </c>
    </row>
    <row r="10" spans="1:33" x14ac:dyDescent="0.25">
      <c r="C10" s="64">
        <f ca="1">D49+I49</f>
        <v>-100</v>
      </c>
      <c r="D10" s="52">
        <v>100</v>
      </c>
      <c r="E10" s="39">
        <v>2.5</v>
      </c>
      <c r="F10" s="39">
        <v>0.1</v>
      </c>
      <c r="G10" s="35" t="s">
        <v>261</v>
      </c>
      <c r="I10" s="52">
        <v>100</v>
      </c>
      <c r="J10" s="39">
        <v>3</v>
      </c>
      <c r="K10" s="39">
        <v>0.03</v>
      </c>
      <c r="L10" s="62" t="s">
        <v>276</v>
      </c>
      <c r="M10" s="101">
        <f t="shared" si="5"/>
        <v>5</v>
      </c>
      <c r="N10" s="67">
        <f ca="1">IF(D10="","",_xll.xEURO(OFFSET(C10,-M10+1,0),E10,OFFSET(C10,-M10+2,0),OFFSET(C10,-M10+2,0),OFFSET(C10,-M10+3,0)+AB10,OFFSET(C10,-M10+4,0),0,1)*D10)</f>
        <v>-36.06289317728158</v>
      </c>
      <c r="O10" s="69">
        <f ca="1">IF(D10="","",_xll.xEURO(OFFSET(C10,-M10+1,0),E10,OFFSET(C10,-M10+2,0),OFFSET(C10,-M10+2,0),OFFSET(C10,-M10+3,0)+AB10,OFFSET(C10,-M10+4,0),0,0))</f>
        <v>9.4024337449244433E-2</v>
      </c>
      <c r="P10" s="67">
        <f t="shared" ca="1" si="0"/>
        <v>-5.9756625507555725</v>
      </c>
      <c r="Q10" s="67">
        <f ca="1">IF(D10="","",_xll.xEURO(OFFSET(C10,-M10+1,0),E10,OFFSET(C10,-M10+2,0),OFFSET(C10,-M10+2,0),OFFSET(C10,-M10+3,0)+AB10,OFFSET(C10,-M10+4,0),0,2)/10*D10)</f>
        <v>10.571041210291359</v>
      </c>
      <c r="R10" s="71">
        <f ca="1">IF(D10="","",_xll.xEURO(OFFSET(C10,-M10+1,0),E10,OFFSET(C10,-M10+2,0),OFFSET(C10,-M10+2,0),OFFSET(C10,-M10+3,0)+AB10,OFFSET(C10,-M10+4,0),0,3)/100*D10*10000)</f>
        <v>1688.339846241355</v>
      </c>
      <c r="S10" s="71">
        <f ca="1">IF(D10="","",_xll.xEURO(OFFSET(C10,-M10+1,0),E10,OFFSET(C10,-M10+2,0),OFFSET(C10,-M10+2,0),OFFSET(C10,-M10+3,0)+AB10,OFFSET(C10,-M10+4,0),0,5)/365.25*D10*10000)</f>
        <v>-6014.9523902307947</v>
      </c>
      <c r="U10" s="67">
        <f ca="1">IF(I10="","",_xll.xEURO(OFFSET(C10,-M10+1,0),J10,OFFSET(C10,-M10+2,0),OFFSET(C10,-M10+2,0),OFFSET(C10,-M10+3,0)+AC10,OFFSET(C10,-M10+4,0),1,1)*I10)</f>
        <v>16.911973520647315</v>
      </c>
      <c r="V10" s="69">
        <f ca="1">IF(I10="","",_xll.xEURO(OFFSET(C10,-M10+1,0),J10,OFFSET(C10,-M10+2,0),OFFSET(C10,-M10+2,0),OFFSET(C10,-M10+3,0)+AC10,OFFSET(C10,-M10+4,0),1,0))</f>
        <v>3.0731064930043128E-2</v>
      </c>
      <c r="W10" s="67">
        <f t="shared" ca="1" si="1"/>
        <v>0.73106493004312934</v>
      </c>
      <c r="X10" s="67">
        <f ca="1">IF(I10="","",_xll.xEURO(OFFSET(C10,-M10+1,0),J10,OFFSET(C10,-M10+2,0),OFFSET(C10,-M10+2,0),OFFSET(C10,-M10+3,0)+AC10,OFFSET(C10,-M10+4,0),1,2)/10*I10)</f>
        <v>6.9594595785858182</v>
      </c>
      <c r="Y10" s="71">
        <f ca="1">IF(I10="","",_xll.xEURO(OFFSET(C10,-M10+1,0),J10,OFFSET(C10,-M10+2,0),OFFSET(C10,-M10+2,0),OFFSET(C10,-M10+3,0)+AC10,OFFSET(C10,-M10+4,0),1,3)/100*I10*10000)</f>
        <v>1137.7326424468288</v>
      </c>
      <c r="Z10" s="71">
        <f ca="1">IF(I10="","",_xll.xEURO(OFFSET(C10,-M10+1,0),J10,OFFSET(C10,-M10+2,0),OFFSET(C10,-M10+2,0),OFFSET(C10,-M10+3,0)+AC10,OFFSET(C10,-M10+4,0),1,5)/365.25*I10*10000)</f>
        <v>-4150.9219351084894</v>
      </c>
      <c r="AB10" s="40">
        <f ca="1">IF(D10="","",_xll.xCalcSkew(OFFSET(C10,-M10,0),E10-OFFSET(C10,-M10+1,0),b)/100)</f>
        <v>-5.0000000000000044E-4</v>
      </c>
      <c r="AC10" s="40">
        <f ca="1">IF(I10="","",_xll.xCalcSkew(OFFSET(C10,-M10,0),J10-OFFSET(C10,-M10+1,0),b)/100)</f>
        <v>1.7999999999999995E-2</v>
      </c>
      <c r="AE10">
        <f t="shared" si="2"/>
        <v>-100000</v>
      </c>
      <c r="AF10">
        <f t="shared" si="3"/>
        <v>-30000</v>
      </c>
      <c r="AG10">
        <f t="shared" si="4"/>
        <v>-130000</v>
      </c>
    </row>
    <row r="11" spans="1:33" x14ac:dyDescent="0.25">
      <c r="C11" s="64">
        <f ca="1">N49+U49</f>
        <v>-122.14466036205243</v>
      </c>
      <c r="D11" s="52">
        <v>-100</v>
      </c>
      <c r="E11" s="39">
        <v>2.25</v>
      </c>
      <c r="F11" s="39">
        <v>0.03</v>
      </c>
      <c r="G11" s="35" t="s">
        <v>273</v>
      </c>
      <c r="I11" s="52">
        <v>-450</v>
      </c>
      <c r="J11" s="39">
        <v>2.65</v>
      </c>
      <c r="K11" s="39">
        <v>9.5000000000000001E-2</v>
      </c>
      <c r="L11" s="62" t="s">
        <v>266</v>
      </c>
      <c r="M11" s="101">
        <f t="shared" si="5"/>
        <v>6</v>
      </c>
      <c r="N11" s="67">
        <f ca="1">IF(D11="","",_xll.xEURO(OFFSET(C11,-M11+1,0),E11,OFFSET(C11,-M11+2,0),OFFSET(C11,-M11+2,0),OFFSET(C11,-M11+3,0)+AB11,OFFSET(C11,-M11+4,0),0,1)*D11)</f>
        <v>12.880960369459263</v>
      </c>
      <c r="O11" s="69">
        <f ca="1">IF(D11="","",_xll.xEURO(OFFSET(C11,-M11+1,0),E11,OFFSET(C11,-M11+2,0),OFFSET(C11,-M11+2,0),OFFSET(C11,-M11+3,0)+AB11,OFFSET(C11,-M11+4,0),0,0))</f>
        <v>2.4175332812284289E-2</v>
      </c>
      <c r="P11" s="67">
        <f t="shared" ca="1" si="0"/>
        <v>5.8246671877157095</v>
      </c>
      <c r="Q11" s="67">
        <f ca="1">IF(D11="","",_xll.xEURO(OFFSET(C11,-M11+1,0),E11,OFFSET(C11,-M11+2,0),OFFSET(C11,-M11+2,0),OFFSET(C11,-M11+3,0)+AB11,OFFSET(C11,-M11+4,0),0,2)/10*D11)</f>
        <v>-5.9466674281960898</v>
      </c>
      <c r="R11" s="71">
        <f ca="1">IF(D11="","",_xll.xEURO(OFFSET(C11,-M11+1,0),E11,OFFSET(C11,-M11+2,0),OFFSET(C11,-M11+2,0),OFFSET(C11,-M11+3,0)+AB11,OFFSET(C11,-M11+4,0),0,3)/100*D11*10000)</f>
        <v>-948.25078517915949</v>
      </c>
      <c r="S11" s="71">
        <f ca="1">IF(D11="","",_xll.xEURO(OFFSET(C11,-M11+1,0),E11,OFFSET(C11,-M11+2,0),OFFSET(C11,-M11+2,0),OFFSET(C11,-M11+3,0)+AB11,OFFSET(C11,-M11+4,0),0,5)/365.25*D11*10000)</f>
        <v>3374.5705549917893</v>
      </c>
      <c r="U11" s="67">
        <f ca="1">IF(I11="","",_xll.xEURO(OFFSET(C11,-M11+1,0),J11,OFFSET(C11,-M11+2,0),OFFSET(C11,-M11+2,0),OFFSET(C11,-M11+3,0)+AC11,OFFSET(C11,-M11+4,0),1,1)*I11)</f>
        <v>-212.1070286894336</v>
      </c>
      <c r="V11" s="69">
        <f ca="1">IF(I11="","",_xll.xEURO(OFFSET(C11,-M11+1,0),J11,OFFSET(C11,-M11+2,0),OFFSET(C11,-M11+2,0),OFFSET(C11,-M11+3,0)+AC11,OFFSET(C11,-M11+4,0),1,0))</f>
        <v>0.11926820491677081</v>
      </c>
      <c r="W11" s="67">
        <f t="shared" ca="1" si="1"/>
        <v>-109.20692212546867</v>
      </c>
      <c r="X11" s="67">
        <f ca="1">IF(I11="","",_xll.xEURO(OFFSET(C11,-M11+1,0),J11,OFFSET(C11,-M11+2,0),OFFSET(C11,-M11+2,0),OFFSET(C11,-M11+3,0)+AC11,OFFSET(C11,-M11+4,0),1,2)/10*I11)</f>
        <v>-50.379863925337226</v>
      </c>
      <c r="Y11" s="71">
        <f ca="1">IF(I11="","",_xll.xEURO(OFFSET(C11,-M11+1,0),J11,OFFSET(C11,-M11+2,0),OFFSET(C11,-M11+2,0),OFFSET(C11,-M11+3,0)+AC11,OFFSET(C11,-M11+4,0),1,3)/100*I11*10000)</f>
        <v>-8074.5590691348079</v>
      </c>
      <c r="Z11" s="71">
        <f ca="1">IF(I11="","",_xll.xEURO(OFFSET(C11,-M11+1,0),J11,OFFSET(C11,-M11+2,0),OFFSET(C11,-M11+2,0),OFFSET(C11,-M11+3,0)+AC11,OFFSET(C11,-M11+4,0),1,5)/365.25*I11*10000)</f>
        <v>28862.600636056479</v>
      </c>
      <c r="AB11" s="40">
        <f ca="1">IF(D11="","",_xll.xCalcSkew(OFFSET(C11,-M11,0),E11-OFFSET(C11,-M11+1,0),b)/100)</f>
        <v>-1.7500000000000005E-3</v>
      </c>
      <c r="AC11" s="40">
        <f ca="1">IF(I11="","",_xll.xCalcSkew(OFFSET(C11,-M11,0),J11-OFFSET(C11,-M11+1,0),b)/100)</f>
        <v>2.249999999999992E-3</v>
      </c>
      <c r="AE11">
        <f t="shared" si="2"/>
        <v>30000</v>
      </c>
      <c r="AF11">
        <f t="shared" si="3"/>
        <v>427500</v>
      </c>
      <c r="AG11">
        <f t="shared" si="4"/>
        <v>457500</v>
      </c>
    </row>
    <row r="12" spans="1:33" x14ac:dyDescent="0.25">
      <c r="C12" s="103">
        <f ca="1">Q49+X49</f>
        <v>-4.6381249671510218</v>
      </c>
      <c r="D12" s="52">
        <v>-100</v>
      </c>
      <c r="E12" s="39">
        <v>2.25</v>
      </c>
      <c r="F12" s="39">
        <v>0.03</v>
      </c>
      <c r="G12" s="35" t="s">
        <v>273</v>
      </c>
      <c r="I12" s="52">
        <v>75</v>
      </c>
      <c r="J12" s="39">
        <v>2.5499999999999998</v>
      </c>
      <c r="K12" s="39">
        <v>0.14000000000000001</v>
      </c>
      <c r="L12" s="62" t="s">
        <v>268</v>
      </c>
      <c r="M12" s="101">
        <f t="shared" si="5"/>
        <v>7</v>
      </c>
      <c r="N12" s="67">
        <f ca="1">IF(D12="","",_xll.xEURO(OFFSET(C12,-M12+1,0),E12,OFFSET(C12,-M12+2,0),OFFSET(C12,-M12+2,0),OFFSET(C12,-M12+3,0)+AB12,OFFSET(C12,-M12+4,0),0,1)*D12)</f>
        <v>12.880960369459263</v>
      </c>
      <c r="O12" s="69">
        <f ca="1">IF(D12="","",_xll.xEURO(OFFSET(C12,-M12+1,0),E12,OFFSET(C12,-M12+2,0),OFFSET(C12,-M12+2,0),OFFSET(C12,-M12+3,0)+AB12,OFFSET(C12,-M12+4,0),0,0))</f>
        <v>2.4175332812284289E-2</v>
      </c>
      <c r="P12" s="67">
        <f t="shared" ca="1" si="0"/>
        <v>5.8246671877157095</v>
      </c>
      <c r="Q12" s="67">
        <f ca="1">IF(D12="","",_xll.xEURO(OFFSET(C12,-M12+1,0),E12,OFFSET(C12,-M12+2,0),OFFSET(C12,-M12+2,0),OFFSET(C12,-M12+3,0)+AB12,OFFSET(C12,-M12+4,0),0,2)/10*D12)</f>
        <v>-5.9466674281960898</v>
      </c>
      <c r="R12" s="71">
        <f ca="1">IF(D12="","",_xll.xEURO(OFFSET(C12,-M12+1,0),E12,OFFSET(C12,-M12+2,0),OFFSET(C12,-M12+2,0),OFFSET(C12,-M12+3,0)+AB12,OFFSET(C12,-M12+4,0),0,3)/100*D12*10000)</f>
        <v>-948.25078517915949</v>
      </c>
      <c r="S12" s="71">
        <f ca="1">IF(D12="","",_xll.xEURO(OFFSET(C12,-M12+1,0),E12,OFFSET(C12,-M12+2,0),OFFSET(C12,-M12+2,0),OFFSET(C12,-M12+3,0)+AB12,OFFSET(C12,-M12+4,0),0,5)/365.25*D12*10000)</f>
        <v>3374.5705549917893</v>
      </c>
      <c r="U12" s="67">
        <f ca="1">IF(I12="","",_xll.xEURO(OFFSET(C12,-M12+1,0),J12,OFFSET(C12,-M12+2,0),OFFSET(C12,-M12+2,0),OFFSET(C12,-M12+3,0)+AC12,OFFSET(C12,-M12+4,0),1,1)*I12)</f>
        <v>43.729084782478395</v>
      </c>
      <c r="V12" s="69">
        <f ca="1">IF(I12="","",_xll.xEURO(OFFSET(C12,-M12+1,0),J12,OFFSET(C12,-M12+2,0),OFFSET(C12,-M12+2,0),OFFSET(C12,-M12+3,0)+AC12,OFFSET(C12,-M12+4,0),1,0))</f>
        <v>0.16610158983193513</v>
      </c>
      <c r="W12" s="67">
        <f t="shared" ca="1" si="1"/>
        <v>19.576192373951336</v>
      </c>
      <c r="X12" s="67">
        <f ca="1">IF(I12="","",_xll.xEURO(OFFSET(C12,-M12+1,0),J12,OFFSET(C12,-M12+2,0),OFFSET(C12,-M12+2,0),OFFSET(C12,-M12+3,0)+AC12,OFFSET(C12,-M12+4,0),1,2)/10*I12)</f>
        <v>8.2593741007338739</v>
      </c>
      <c r="Y12" s="71">
        <f ca="1">IF(I12="","",_xll.xEURO(OFFSET(C12,-M12+1,0),J12,OFFSET(C12,-M12+2,0),OFFSET(C12,-M12+2,0),OFFSET(C12,-M12+3,0)+AC12,OFFSET(C12,-M12+4,0),1,3)/100*I12*10000)</f>
        <v>1319.5553699328289</v>
      </c>
      <c r="Z12" s="71">
        <f ca="1">IF(I12="","",_xll.xEURO(OFFSET(C12,-M12+1,0),J12,OFFSET(C12,-M12+2,0),OFFSET(C12,-M12+2,0),OFFSET(C12,-M12+3,0)+AC12,OFFSET(C12,-M12+4,0),1,5)/365.25*I12*10000)</f>
        <v>-4699.6082681843518</v>
      </c>
      <c r="AB12" s="40">
        <f ca="1">IF(D12="","",_xll.xCalcSkew(OFFSET(C12,-M12,0),E12-OFFSET(C12,-M12+1,0),b)/100)</f>
        <v>-1.7500000000000005E-3</v>
      </c>
      <c r="AC12" s="40">
        <f ca="1">IF(I12="","",_xll.xCalcSkew(OFFSET(C12,-M12,0),J12-OFFSET(C12,-M12+1,0),b)/100)</f>
        <v>-2.5000000000000131E-4</v>
      </c>
      <c r="AE12">
        <f t="shared" si="2"/>
        <v>30000</v>
      </c>
      <c r="AF12">
        <f t="shared" si="3"/>
        <v>-105000.00000000001</v>
      </c>
      <c r="AG12">
        <f t="shared" si="4"/>
        <v>-75000.000000000015</v>
      </c>
    </row>
    <row r="13" spans="1:33" x14ac:dyDescent="0.25">
      <c r="C13" s="64">
        <f ca="1">R49+Y49</f>
        <v>-677.42204736175495</v>
      </c>
      <c r="D13" s="52">
        <v>-100</v>
      </c>
      <c r="E13" s="39">
        <v>2.25</v>
      </c>
      <c r="F13" s="39">
        <v>0.03</v>
      </c>
      <c r="G13" s="35" t="s">
        <v>273</v>
      </c>
      <c r="I13" s="52">
        <v>100</v>
      </c>
      <c r="J13" s="39">
        <v>2.5</v>
      </c>
      <c r="K13" s="39">
        <v>0.12875</v>
      </c>
      <c r="L13" s="62" t="s">
        <v>259</v>
      </c>
      <c r="M13" s="101">
        <f t="shared" si="5"/>
        <v>8</v>
      </c>
      <c r="N13" s="67">
        <f ca="1">IF(D13="","",_xll.xEURO(OFFSET(C13,-M13+1,0),E13,OFFSET(C13,-M13+2,0),OFFSET(C13,-M13+2,0),OFFSET(C13,-M13+3,0)+AB13,OFFSET(C13,-M13+4,0),0,1)*D13)</f>
        <v>12.880960369459263</v>
      </c>
      <c r="O13" s="69">
        <f ca="1">IF(D13="","",_xll.xEURO(OFFSET(C13,-M13+1,0),E13,OFFSET(C13,-M13+2,0),OFFSET(C13,-M13+2,0),OFFSET(C13,-M13+3,0)+AB13,OFFSET(C13,-M13+4,0),0,0))</f>
        <v>2.4175332812284289E-2</v>
      </c>
      <c r="P13" s="67">
        <f t="shared" ca="1" si="0"/>
        <v>5.8246671877157095</v>
      </c>
      <c r="Q13" s="67">
        <f ca="1">IF(D13="","",_xll.xEURO(OFFSET(C13,-M13+1,0),E13,OFFSET(C13,-M13+2,0),OFFSET(C13,-M13+2,0),OFFSET(C13,-M13+3,0)+AB13,OFFSET(C13,-M13+4,0),0,2)/10*D13)</f>
        <v>-5.9466674281960898</v>
      </c>
      <c r="R13" s="71">
        <f ca="1">IF(D13="","",_xll.xEURO(OFFSET(C13,-M13+1,0),E13,OFFSET(C13,-M13+2,0),OFFSET(C13,-M13+2,0),OFFSET(C13,-M13+3,0)+AB13,OFFSET(C13,-M13+4,0),0,3)/100*D13*10000)</f>
        <v>-948.25078517915949</v>
      </c>
      <c r="S13" s="71">
        <f ca="1">IF(D13="","",_xll.xEURO(OFFSET(C13,-M13+1,0),E13,OFFSET(C13,-M13+2,0),OFFSET(C13,-M13+2,0),OFFSET(C13,-M13+3,0)+AB13,OFFSET(C13,-M13+4,0),0,5)/365.25*D13*10000)</f>
        <v>3374.5705549917893</v>
      </c>
      <c r="U13" s="67">
        <f ca="1">IF(I13="","",_xll.xEURO(OFFSET(C13,-M13+1,0),J13,OFFSET(C13,-M13+2,0),OFFSET(C13,-M13+2,0),OFFSET(C13,-M13+3,0)+AC13,OFFSET(C13,-M13+4,0),1,1)*I13)</f>
        <v>63.872618607834028</v>
      </c>
      <c r="V13" s="69">
        <f ca="1">IF(I13="","",_xll.xEURO(OFFSET(C13,-M13+1,0),J13,OFFSET(C13,-M13+2,0),OFFSET(C13,-M13+2,0),OFFSET(C13,-M13+3,0)+AC13,OFFSET(C13,-M13+4,0),1,0))</f>
        <v>0.19395984923435972</v>
      </c>
      <c r="W13" s="67">
        <f t="shared" ca="1" si="1"/>
        <v>65.209849234359723</v>
      </c>
      <c r="X13" s="67">
        <f ca="1">IF(I13="","",_xll.xEURO(OFFSET(C13,-M13+1,0),J13,OFFSET(C13,-M13+2,0),OFFSET(C13,-M13+2,0),OFFSET(C13,-M13+3,0)+AC13,OFFSET(C13,-M13+4,0),1,2)/10*I13)</f>
        <v>10.571041210291359</v>
      </c>
      <c r="Y13" s="71">
        <f ca="1">IF(I13="","",_xll.xEURO(OFFSET(C13,-M13+1,0),J13,OFFSET(C13,-M13+2,0),OFFSET(C13,-M13+2,0),OFFSET(C13,-M13+3,0)+AC13,OFFSET(C13,-M13+4,0),1,3)/100*I13*10000)</f>
        <v>1688.339846241355</v>
      </c>
      <c r="Z13" s="71">
        <f ca="1">IF(I13="","",_xll.xEURO(OFFSET(C13,-M13+1,0),J13,OFFSET(C13,-M13+2,0),OFFSET(C13,-M13+2,0),OFFSET(C13,-M13+3,0)+AC13,OFFSET(C13,-M13+4,0),1,5)/365.25*I13*10000)</f>
        <v>-6009.0917159795372</v>
      </c>
      <c r="AB13" s="40">
        <f ca="1">IF(D13="","",_xll.xCalcSkew(OFFSET(C13,-M13,0),E13-OFFSET(C13,-M13+1,0),b)/100)</f>
        <v>-1.7500000000000005E-3</v>
      </c>
      <c r="AC13" s="40">
        <f ca="1">IF(I13="","",_xll.xCalcSkew(OFFSET(C13,-M13,0),J13-OFFSET(C13,-M13+1,0),b)/100)</f>
        <v>-5.0000000000000044E-4</v>
      </c>
      <c r="AE13">
        <f t="shared" si="2"/>
        <v>30000</v>
      </c>
      <c r="AF13">
        <f t="shared" si="3"/>
        <v>-128750</v>
      </c>
      <c r="AG13">
        <f t="shared" si="4"/>
        <v>-98750</v>
      </c>
    </row>
    <row r="14" spans="1:33" x14ac:dyDescent="0.25">
      <c r="C14" s="64">
        <f ca="1">S49+Z49</f>
        <v>2182.1753380271002</v>
      </c>
      <c r="D14" s="52">
        <v>-100</v>
      </c>
      <c r="E14" s="39">
        <v>2.5</v>
      </c>
      <c r="F14" s="39">
        <v>9.5000000000000001E-2</v>
      </c>
      <c r="G14" s="35" t="s">
        <v>261</v>
      </c>
      <c r="I14" s="52">
        <v>-200</v>
      </c>
      <c r="J14" s="39">
        <v>2.5</v>
      </c>
      <c r="K14" s="39">
        <v>0.13750000000000001</v>
      </c>
      <c r="L14" s="62" t="s">
        <v>263</v>
      </c>
      <c r="M14" s="101">
        <f t="shared" si="5"/>
        <v>9</v>
      </c>
      <c r="N14" s="67">
        <f ca="1">IF(D14="","",_xll.xEURO(OFFSET(C14,-M14+1,0),E14,OFFSET(C14,-M14+2,0),OFFSET(C14,-M14+2,0),OFFSET(C14,-M14+3,0)+AB14,OFFSET(C14,-M14+4,0),0,1)*D14)</f>
        <v>36.06289317728158</v>
      </c>
      <c r="O14" s="69">
        <f ca="1">IF(D14="","",_xll.xEURO(OFFSET(C14,-M14+1,0),E14,OFFSET(C14,-M14+2,0),OFFSET(C14,-M14+2,0),OFFSET(C14,-M14+3,0)+AB14,OFFSET(C14,-M14+4,0),0,0))</f>
        <v>9.4024337449244433E-2</v>
      </c>
      <c r="P14" s="67">
        <f t="shared" ca="1" si="0"/>
        <v>0.97566255075556829</v>
      </c>
      <c r="Q14" s="67">
        <f ca="1">IF(D14="","",_xll.xEURO(OFFSET(C14,-M14+1,0),E14,OFFSET(C14,-M14+2,0),OFFSET(C14,-M14+2,0),OFFSET(C14,-M14+3,0)+AB14,OFFSET(C14,-M14+4,0),0,2)/10*D14)</f>
        <v>-10.571041210291359</v>
      </c>
      <c r="R14" s="71">
        <f ca="1">IF(D14="","",_xll.xEURO(OFFSET(C14,-M14+1,0),E14,OFFSET(C14,-M14+2,0),OFFSET(C14,-M14+2,0),OFFSET(C14,-M14+3,0)+AB14,OFFSET(C14,-M14+4,0),0,3)/100*D14*10000)</f>
        <v>-1688.339846241355</v>
      </c>
      <c r="S14" s="71">
        <f ca="1">IF(D14="","",_xll.xEURO(OFFSET(C14,-M14+1,0),E14,OFFSET(C14,-M14+2,0),OFFSET(C14,-M14+2,0),OFFSET(C14,-M14+3,0)+AB14,OFFSET(C14,-M14+4,0),0,5)/365.25*D14*10000)</f>
        <v>6014.9523902307947</v>
      </c>
      <c r="U14" s="67">
        <f ca="1">IF(I14="","",_xll.xEURO(OFFSET(C14,-M14+1,0),J14,OFFSET(C14,-M14+2,0),OFFSET(C14,-M14+2,0),OFFSET(C14,-M14+3,0)+AC14,OFFSET(C14,-M14+4,0),1,1)*I14)</f>
        <v>-127.74523721566806</v>
      </c>
      <c r="V14" s="69">
        <f ca="1">IF(I14="","",_xll.xEURO(OFFSET(C14,-M14+1,0),J14,OFFSET(C14,-M14+2,0),OFFSET(C14,-M14+2,0),OFFSET(C14,-M14+3,0)+AC14,OFFSET(C14,-M14+4,0),1,0))</f>
        <v>0.19395984923435972</v>
      </c>
      <c r="W14" s="67">
        <f t="shared" ca="1" si="1"/>
        <v>-112.91969846871942</v>
      </c>
      <c r="X14" s="67">
        <f ca="1">IF(I14="","",_xll.xEURO(OFFSET(C14,-M14+1,0),J14,OFFSET(C14,-M14+2,0),OFFSET(C14,-M14+2,0),OFFSET(C14,-M14+3,0)+AC14,OFFSET(C14,-M14+4,0),1,2)/10*I14)</f>
        <v>-21.142082420582717</v>
      </c>
      <c r="Y14" s="71">
        <f ca="1">IF(I14="","",_xll.xEURO(OFFSET(C14,-M14+1,0),J14,OFFSET(C14,-M14+2,0),OFFSET(C14,-M14+2,0),OFFSET(C14,-M14+3,0)+AC14,OFFSET(C14,-M14+4,0),1,3)/100*I14*10000)</f>
        <v>-3376.6796924827099</v>
      </c>
      <c r="Z14" s="71">
        <f ca="1">IF(I14="","",_xll.xEURO(OFFSET(C14,-M14+1,0),J14,OFFSET(C14,-M14+2,0),OFFSET(C14,-M14+2,0),OFFSET(C14,-M14+3,0)+AC14,OFFSET(C14,-M14+4,0),1,5)/365.25*I14*10000)</f>
        <v>12018.183431959074</v>
      </c>
      <c r="AB14" s="40">
        <f ca="1">IF(D14="","",_xll.xCalcSkew(OFFSET(C14,-M14,0),E14-OFFSET(C14,-M14+1,0),b)/100)</f>
        <v>-5.0000000000000044E-4</v>
      </c>
      <c r="AC14" s="40">
        <f ca="1">IF(I14="","",_xll.xCalcSkew(OFFSET(C14,-M14,0),J14-OFFSET(C14,-M14+1,0),b)/100)</f>
        <v>-5.0000000000000044E-4</v>
      </c>
      <c r="AE14">
        <f t="shared" si="2"/>
        <v>95000</v>
      </c>
      <c r="AF14">
        <f t="shared" si="3"/>
        <v>275000.00000000006</v>
      </c>
      <c r="AG14">
        <f t="shared" si="4"/>
        <v>370000.00000000006</v>
      </c>
    </row>
    <row r="15" spans="1:33" x14ac:dyDescent="0.25">
      <c r="C15" s="64">
        <f ca="1">P49+W49</f>
        <v>6.7121847698773962</v>
      </c>
      <c r="D15" s="52">
        <v>75</v>
      </c>
      <c r="E15" s="39">
        <v>2.5499999999999998</v>
      </c>
      <c r="F15" s="39">
        <v>0.13500000000000001</v>
      </c>
      <c r="G15" s="35" t="s">
        <v>268</v>
      </c>
      <c r="I15" s="52">
        <v>100</v>
      </c>
      <c r="J15" s="39">
        <v>2.5</v>
      </c>
      <c r="K15" s="39">
        <v>0.12875</v>
      </c>
      <c r="L15" s="62" t="s">
        <v>264</v>
      </c>
      <c r="M15" s="101">
        <f t="shared" si="5"/>
        <v>10</v>
      </c>
      <c r="N15" s="67">
        <f ca="1">IF(D15="","",_xll.xEURO(OFFSET(C15,-M15+1,0),E15,OFFSET(C15,-M15+2,0),OFFSET(C15,-M15+2,0),OFFSET(C15,-M15+3,0)+AB15,OFFSET(C15,-M15+4,0),0,1)*D15)</f>
        <v>-31.222549056358318</v>
      </c>
      <c r="O15" s="69">
        <f ca="1">IF(D15="","",_xll.xEURO(OFFSET(C15,-M15+1,0),E15,OFFSET(C15,-M15+2,0),OFFSET(C15,-M15+2,0),OFFSET(C15,-M15+3,0)+AB15,OFFSET(C15,-M15+4,0),0,0))</f>
        <v>0.11613383393937693</v>
      </c>
      <c r="P15" s="67">
        <f t="shared" ca="1" si="0"/>
        <v>-14.14962454546731</v>
      </c>
      <c r="Q15" s="67">
        <f ca="1">IF(D15="","",_xll.xEURO(OFFSET(C15,-M15+1,0),E15,OFFSET(C15,-M15+2,0),OFFSET(C15,-M15+2,0),OFFSET(C15,-M15+3,0)+AB15,OFFSET(C15,-M15+4,0),0,2)/10*D15)</f>
        <v>8.2593741007338739</v>
      </c>
      <c r="R15" s="71">
        <f ca="1">IF(D15="","",_xll.xEURO(OFFSET(C15,-M15+1,0),E15,OFFSET(C15,-M15+2,0),OFFSET(C15,-M15+2,0),OFFSET(C15,-M15+3,0)+AB15,OFFSET(C15,-M15+4,0),0,3)/100*D15*10000)</f>
        <v>1319.5553699328289</v>
      </c>
      <c r="S15" s="71">
        <f ca="1">IF(D15="","",_xll.xEURO(OFFSET(C15,-M15+1,0),E15,OFFSET(C15,-M15+2,0),OFFSET(C15,-M15+2,0),OFFSET(C15,-M15+3,0)+AB15,OFFSET(C15,-M15+4,0),0,5)/365.25*D15*10000)</f>
        <v>-4701.8060210285739</v>
      </c>
      <c r="U15" s="67">
        <f ca="1">IF(I15="","",_xll.xEURO(OFFSET(C15,-M15+1,0),J15,OFFSET(C15,-M15+2,0),OFFSET(C15,-M15+2,0),OFFSET(C15,-M15+3,0)+AC15,OFFSET(C15,-M15+4,0),1,1)*I15)</f>
        <v>63.872618607834028</v>
      </c>
      <c r="V15" s="69">
        <f ca="1">IF(I15="","",_xll.xEURO(OFFSET(C15,-M15+1,0),J15,OFFSET(C15,-M15+2,0),OFFSET(C15,-M15+2,0),OFFSET(C15,-M15+3,0)+AC15,OFFSET(C15,-M15+4,0),1,0))</f>
        <v>0.19395984923435972</v>
      </c>
      <c r="W15" s="67">
        <f t="shared" ca="1" si="1"/>
        <v>65.209849234359723</v>
      </c>
      <c r="X15" s="67">
        <f ca="1">IF(I15="","",_xll.xEURO(OFFSET(C15,-M15+1,0),J15,OFFSET(C15,-M15+2,0),OFFSET(C15,-M15+2,0),OFFSET(C15,-M15+3,0)+AC15,OFFSET(C15,-M15+4,0),1,2)/10*I15)</f>
        <v>10.571041210291359</v>
      </c>
      <c r="Y15" s="71">
        <f ca="1">IF(I15="","",_xll.xEURO(OFFSET(C15,-M15+1,0),J15,OFFSET(C15,-M15+2,0),OFFSET(C15,-M15+2,0),OFFSET(C15,-M15+3,0)+AC15,OFFSET(C15,-M15+4,0),1,3)/100*I15*10000)</f>
        <v>1688.339846241355</v>
      </c>
      <c r="Z15" s="71">
        <f ca="1">IF(I15="","",_xll.xEURO(OFFSET(C15,-M15+1,0),J15,OFFSET(C15,-M15+2,0),OFFSET(C15,-M15+2,0),OFFSET(C15,-M15+3,0)+AC15,OFFSET(C15,-M15+4,0),1,5)/365.25*I15*10000)</f>
        <v>-6009.0917159795372</v>
      </c>
      <c r="AB15" s="40">
        <f ca="1">IF(D15="","",_xll.xCalcSkew(OFFSET(C15,-M15,0),E15-OFFSET(C15,-M15+1,0),b)/100)</f>
        <v>-2.5000000000000131E-4</v>
      </c>
      <c r="AC15" s="40">
        <f ca="1">IF(I15="","",_xll.xCalcSkew(OFFSET(C15,-M15,0),J15-OFFSET(C15,-M15+1,0),b)/100)</f>
        <v>-5.0000000000000044E-4</v>
      </c>
      <c r="AE15">
        <f t="shared" si="2"/>
        <v>-101250</v>
      </c>
      <c r="AF15">
        <f t="shared" si="3"/>
        <v>-128750</v>
      </c>
      <c r="AG15">
        <f t="shared" si="4"/>
        <v>-230000</v>
      </c>
    </row>
    <row r="16" spans="1:33" x14ac:dyDescent="0.25">
      <c r="D16" s="52">
        <v>100</v>
      </c>
      <c r="E16" s="39">
        <v>2.5</v>
      </c>
      <c r="F16" s="39">
        <v>0.12875</v>
      </c>
      <c r="G16" s="35" t="s">
        <v>259</v>
      </c>
      <c r="I16" s="52"/>
      <c r="J16" s="39"/>
      <c r="K16" s="39"/>
      <c r="L16" s="62"/>
      <c r="M16" s="101">
        <f t="shared" si="5"/>
        <v>11</v>
      </c>
      <c r="N16" s="67">
        <f ca="1">IF(D16="","",_xll.xEURO(OFFSET(C16,-M16+1,0),E16,OFFSET(C16,-M16+2,0),OFFSET(C16,-M16+2,0),OFFSET(C16,-M16+3,0)+AB16,OFFSET(C16,-M16+4,0),0,1)*D16)</f>
        <v>-36.06289317728158</v>
      </c>
      <c r="O16" s="69">
        <f ca="1">IF(D16="","",_xll.xEURO(OFFSET(C16,-M16+1,0),E16,OFFSET(C16,-M16+2,0),OFFSET(C16,-M16+2,0),OFFSET(C16,-M16+3,0)+AB16,OFFSET(C16,-M16+4,0),0,0))</f>
        <v>9.4024337449244433E-2</v>
      </c>
      <c r="P16" s="67">
        <f t="shared" ca="1" si="0"/>
        <v>-34.725662550755573</v>
      </c>
      <c r="Q16" s="67">
        <f ca="1">IF(D16="","",_xll.xEURO(OFFSET(C16,-M16+1,0),E16,OFFSET(C16,-M16+2,0),OFFSET(C16,-M16+2,0),OFFSET(C16,-M16+3,0)+AB16,OFFSET(C16,-M16+4,0),0,2)/10*D16)</f>
        <v>10.571041210291359</v>
      </c>
      <c r="R16" s="71">
        <f ca="1">IF(D16="","",_xll.xEURO(OFFSET(C16,-M16+1,0),E16,OFFSET(C16,-M16+2,0),OFFSET(C16,-M16+2,0),OFFSET(C16,-M16+3,0)+AB16,OFFSET(C16,-M16+4,0),0,3)/100*D16*10000)</f>
        <v>1688.339846241355</v>
      </c>
      <c r="S16" s="71">
        <f ca="1">IF(D16="","",_xll.xEURO(OFFSET(C16,-M16+1,0),E16,OFFSET(C16,-M16+2,0),OFFSET(C16,-M16+2,0),OFFSET(C16,-M16+3,0)+AB16,OFFSET(C16,-M16+4,0),0,5)/365.25*D16*10000)</f>
        <v>-6014.9523902307947</v>
      </c>
      <c r="U16" s="67" t="str">
        <f ca="1">IF(I16="","",_xll.xEURO(OFFSET(C16,-M16+1,0),J16,OFFSET(C16,-M16+2,0),OFFSET(C16,-M16+2,0),OFFSET(C16,-M16+3,0)+AC16,OFFSET(C16,-M16+4,0),1,1)*I16)</f>
        <v/>
      </c>
      <c r="V16" s="69" t="str">
        <f ca="1">IF(I16="","",_xll.xEURO(OFFSET(C16,-M16+1,0),J16,OFFSET(C16,-M16+2,0),OFFSET(C16,-M16+2,0),OFFSET(C16,-M16+3,0)+AC16,OFFSET(C16,-M16+4,0),1,0))</f>
        <v/>
      </c>
      <c r="W16" s="67" t="str">
        <f t="shared" si="1"/>
        <v/>
      </c>
      <c r="X16" s="67" t="str">
        <f ca="1">IF(I16="","",_xll.xEURO(OFFSET(C16,-M16+1,0),J16,OFFSET(C16,-M16+2,0),OFFSET(C16,-M16+2,0),OFFSET(C16,-M16+3,0)+AC16,OFFSET(C16,-M16+4,0),1,2)/10*I16)</f>
        <v/>
      </c>
      <c r="Y16" s="71" t="str">
        <f ca="1">IF(I16="","",_xll.xEURO(OFFSET(C16,-M16+1,0),J16,OFFSET(C16,-M16+2,0),OFFSET(C16,-M16+2,0),OFFSET(C16,-M16+3,0)+AC16,OFFSET(C16,-M16+4,0),1,3)/100*I16*10000)</f>
        <v/>
      </c>
      <c r="Z16" s="71" t="str">
        <f ca="1">IF(I16="","",_xll.xEURO(OFFSET(C16,-M16+1,0),J16,OFFSET(C16,-M16+2,0),OFFSET(C16,-M16+2,0),OFFSET(C16,-M16+3,0)+AC16,OFFSET(C16,-M16+4,0),1,5)/365.25*I16*10000)</f>
        <v/>
      </c>
      <c r="AB16" s="40">
        <f ca="1">IF(D16="","",_xll.xCalcSkew(OFFSET(C16,-M16,0),E16-OFFSET(C16,-M16+1,0),b)/100)</f>
        <v>-5.0000000000000044E-4</v>
      </c>
      <c r="AC16" s="40" t="str">
        <f ca="1">IF(I16="","",_xll.xCalcSkew(OFFSET(C16,-M16,0),J16-OFFSET(C16,-M16+1,0),b)/100)</f>
        <v/>
      </c>
      <c r="AE16">
        <f t="shared" si="2"/>
        <v>-128750</v>
      </c>
      <c r="AF16">
        <f t="shared" si="3"/>
        <v>0</v>
      </c>
      <c r="AG16">
        <f t="shared" si="4"/>
        <v>-128750</v>
      </c>
    </row>
    <row r="17" spans="4:33" x14ac:dyDescent="0.25">
      <c r="D17" s="52">
        <v>-200</v>
      </c>
      <c r="E17" s="39">
        <v>2.5</v>
      </c>
      <c r="F17" s="39">
        <v>0.13750000000000001</v>
      </c>
      <c r="G17" s="35" t="s">
        <v>263</v>
      </c>
      <c r="I17" s="52"/>
      <c r="J17" s="39"/>
      <c r="K17" s="39"/>
      <c r="L17" s="62"/>
      <c r="M17" s="101">
        <f t="shared" si="5"/>
        <v>12</v>
      </c>
      <c r="N17" s="67">
        <f ca="1">IF(D17="","",_xll.xEURO(OFFSET(C17,-M17+1,0),E17,OFFSET(C17,-M17+2,0),OFFSET(C17,-M17+2,0),OFFSET(C17,-M17+3,0)+AB17,OFFSET(C17,-M17+4,0),0,1)*D17)</f>
        <v>72.125786354563161</v>
      </c>
      <c r="O17" s="69">
        <f ca="1">IF(D17="","",_xll.xEURO(OFFSET(C17,-M17+1,0),E17,OFFSET(C17,-M17+2,0),OFFSET(C17,-M17+2,0),OFFSET(C17,-M17+3,0)+AB17,OFFSET(C17,-M17+4,0),0,0))</f>
        <v>9.4024337449244433E-2</v>
      </c>
      <c r="P17" s="67">
        <f t="shared" ca="1" si="0"/>
        <v>86.951325101511145</v>
      </c>
      <c r="Q17" s="67">
        <f ca="1">IF(D17="","",_xll.xEURO(OFFSET(C17,-M17+1,0),E17,OFFSET(C17,-M17+2,0),OFFSET(C17,-M17+2,0),OFFSET(C17,-M17+3,0)+AB17,OFFSET(C17,-M17+4,0),0,2)/10*D17)</f>
        <v>-21.142082420582717</v>
      </c>
      <c r="R17" s="71">
        <f ca="1">IF(D17="","",_xll.xEURO(OFFSET(C17,-M17+1,0),E17,OFFSET(C17,-M17+2,0),OFFSET(C17,-M17+2,0),OFFSET(C17,-M17+3,0)+AB17,OFFSET(C17,-M17+4,0),0,3)/100*D17*10000)</f>
        <v>-3376.6796924827099</v>
      </c>
      <c r="S17" s="71">
        <f ca="1">IF(D17="","",_xll.xEURO(OFFSET(C17,-M17+1,0),E17,OFFSET(C17,-M17+2,0),OFFSET(C17,-M17+2,0),OFFSET(C17,-M17+3,0)+AB17,OFFSET(C17,-M17+4,0),0,5)/365.25*D17*10000)</f>
        <v>12029.904780461589</v>
      </c>
      <c r="U17" s="67" t="str">
        <f ca="1">IF(I17="","",_xll.xEURO(OFFSET(C17,-M17+1,0),J17,OFFSET(C17,-M17+2,0),OFFSET(C17,-M17+2,0),OFFSET(C17,-M17+3,0)+AC17,OFFSET(C17,-M17+4,0),1,1)*I17)</f>
        <v/>
      </c>
      <c r="V17" s="69" t="str">
        <f ca="1">IF(I17="","",_xll.xEURO(OFFSET(C17,-M17+1,0),J17,OFFSET(C17,-M17+2,0),OFFSET(C17,-M17+2,0),OFFSET(C17,-M17+3,0)+AC17,OFFSET(C17,-M17+4,0),1,0))</f>
        <v/>
      </c>
      <c r="W17" s="67" t="str">
        <f t="shared" si="1"/>
        <v/>
      </c>
      <c r="X17" s="67" t="str">
        <f ca="1">IF(I17="","",_xll.xEURO(OFFSET(C17,-M17+1,0),J17,OFFSET(C17,-M17+2,0),OFFSET(C17,-M17+2,0),OFFSET(C17,-M17+3,0)+AC17,OFFSET(C17,-M17+4,0),1,2)/10*I17)</f>
        <v/>
      </c>
      <c r="Y17" s="71" t="str">
        <f ca="1">IF(I17="","",_xll.xEURO(OFFSET(C17,-M17+1,0),J17,OFFSET(C17,-M17+2,0),OFFSET(C17,-M17+2,0),OFFSET(C17,-M17+3,0)+AC17,OFFSET(C17,-M17+4,0),1,3)/100*I17*10000)</f>
        <v/>
      </c>
      <c r="Z17" s="71" t="str">
        <f ca="1">IF(I17="","",_xll.xEURO(OFFSET(C17,-M17+1,0),J17,OFFSET(C17,-M17+2,0),OFFSET(C17,-M17+2,0),OFFSET(C17,-M17+3,0)+AC17,OFFSET(C17,-M17+4,0),1,5)/365.25*I17*10000)</f>
        <v/>
      </c>
      <c r="AB17" s="40">
        <f ca="1">IF(D17="","",_xll.xCalcSkew(OFFSET(C17,-M17,0),E17-OFFSET(C17,-M17+1,0),b)/100)</f>
        <v>-5.0000000000000044E-4</v>
      </c>
      <c r="AC17" s="40" t="str">
        <f ca="1">IF(I17="","",_xll.xCalcSkew(OFFSET(C17,-M17,0),J17-OFFSET(C17,-M17+1,0),b)/100)</f>
        <v/>
      </c>
      <c r="AE17">
        <f t="shared" si="2"/>
        <v>275000.00000000006</v>
      </c>
      <c r="AF17">
        <f t="shared" si="3"/>
        <v>0</v>
      </c>
      <c r="AG17">
        <f t="shared" si="4"/>
        <v>275000.00000000006</v>
      </c>
    </row>
    <row r="18" spans="4:33" x14ac:dyDescent="0.25">
      <c r="D18" s="52">
        <v>100</v>
      </c>
      <c r="E18" s="39">
        <v>2.5</v>
      </c>
      <c r="F18" s="39">
        <v>0.12875</v>
      </c>
      <c r="G18" s="35" t="s">
        <v>264</v>
      </c>
      <c r="I18" s="52"/>
      <c r="J18" s="39"/>
      <c r="K18" s="39"/>
      <c r="L18" s="62"/>
      <c r="M18" s="101">
        <f t="shared" si="5"/>
        <v>13</v>
      </c>
      <c r="N18" s="67">
        <f ca="1">IF(D18="","",_xll.xEURO(OFFSET(C18,-M18+1,0),E18,OFFSET(C18,-M18+2,0),OFFSET(C18,-M18+2,0),OFFSET(C18,-M18+3,0)+AB18,OFFSET(C18,-M18+4,0),0,1)*D18)</f>
        <v>-36.06289317728158</v>
      </c>
      <c r="O18" s="69">
        <f ca="1">IF(D18="","",_xll.xEURO(OFFSET(C18,-M18+1,0),E18,OFFSET(C18,-M18+2,0),OFFSET(C18,-M18+2,0),OFFSET(C18,-M18+3,0)+AB18,OFFSET(C18,-M18+4,0),0,0))</f>
        <v>9.4024337449244433E-2</v>
      </c>
      <c r="P18" s="67">
        <f t="shared" ca="1" si="0"/>
        <v>-34.725662550755573</v>
      </c>
      <c r="Q18" s="67">
        <f ca="1">IF(D18="","",_xll.xEURO(OFFSET(C18,-M18+1,0),E18,OFFSET(C18,-M18+2,0),OFFSET(C18,-M18+2,0),OFFSET(C18,-M18+3,0)+AB18,OFFSET(C18,-M18+4,0),0,2)/10*D18)</f>
        <v>10.571041210291359</v>
      </c>
      <c r="R18" s="71">
        <f ca="1">IF(D18="","",_xll.xEURO(OFFSET(C18,-M18+1,0),E18,OFFSET(C18,-M18+2,0),OFFSET(C18,-M18+2,0),OFFSET(C18,-M18+3,0)+AB18,OFFSET(C18,-M18+4,0),0,3)/100*D18*10000)</f>
        <v>1688.339846241355</v>
      </c>
      <c r="S18" s="71">
        <f ca="1">IF(D18="","",_xll.xEURO(OFFSET(C18,-M18+1,0),E18,OFFSET(C18,-M18+2,0),OFFSET(C18,-M18+2,0),OFFSET(C18,-M18+3,0)+AB18,OFFSET(C18,-M18+4,0),0,5)/365.25*D18*10000)</f>
        <v>-6014.9523902307947</v>
      </c>
      <c r="U18" s="67" t="str">
        <f ca="1">IF(I18="","",_xll.xEURO(OFFSET(C18,-M18+1,0),J18,OFFSET(C18,-M18+2,0),OFFSET(C18,-M18+2,0),OFFSET(C18,-M18+3,0)+AC18,OFFSET(C18,-M18+4,0),1,1)*I18)</f>
        <v/>
      </c>
      <c r="V18" s="69" t="str">
        <f ca="1">IF(I18="","",_xll.xEURO(OFFSET(C18,-M18+1,0),J18,OFFSET(C18,-M18+2,0),OFFSET(C18,-M18+2,0),OFFSET(C18,-M18+3,0)+AC18,OFFSET(C18,-M18+4,0),1,0))</f>
        <v/>
      </c>
      <c r="W18" s="67" t="str">
        <f t="shared" si="1"/>
        <v/>
      </c>
      <c r="X18" s="67" t="str">
        <f ca="1">IF(I18="","",_xll.xEURO(OFFSET(C18,-M18+1,0),J18,OFFSET(C18,-M18+2,0),OFFSET(C18,-M18+2,0),OFFSET(C18,-M18+3,0)+AC18,OFFSET(C18,-M18+4,0),1,2)/10*I18)</f>
        <v/>
      </c>
      <c r="Y18" s="71" t="str">
        <f ca="1">IF(I18="","",_xll.xEURO(OFFSET(C18,-M18+1,0),J18,OFFSET(C18,-M18+2,0),OFFSET(C18,-M18+2,0),OFFSET(C18,-M18+3,0)+AC18,OFFSET(C18,-M18+4,0),1,3)/100*I18*10000)</f>
        <v/>
      </c>
      <c r="Z18" s="71" t="str">
        <f ca="1">IF(I18="","",_xll.xEURO(OFFSET(C18,-M18+1,0),J18,OFFSET(C18,-M18+2,0),OFFSET(C18,-M18+2,0),OFFSET(C18,-M18+3,0)+AC18,OFFSET(C18,-M18+4,0),1,5)/365.25*I18*10000)</f>
        <v/>
      </c>
      <c r="AB18" s="40">
        <f ca="1">IF(D18="","",_xll.xCalcSkew(OFFSET(C18,-M18,0),E18-OFFSET(C18,-M18+1,0),b)/100)</f>
        <v>-5.0000000000000044E-4</v>
      </c>
      <c r="AC18" s="40" t="str">
        <f ca="1">IF(I18="","",_xll.xCalcSkew(OFFSET(C18,-M18,0),J18-OFFSET(C18,-M18+1,0),b)/100)</f>
        <v/>
      </c>
      <c r="AE18">
        <f t="shared" si="2"/>
        <v>-128750</v>
      </c>
      <c r="AF18">
        <f t="shared" si="3"/>
        <v>0</v>
      </c>
      <c r="AG18">
        <f t="shared" si="4"/>
        <v>-128750</v>
      </c>
    </row>
    <row r="19" spans="4:33" x14ac:dyDescent="0.25">
      <c r="D19" s="52">
        <v>200</v>
      </c>
      <c r="E19" s="39">
        <v>2.5</v>
      </c>
      <c r="F19" s="39">
        <v>9.2499999999999999E-2</v>
      </c>
      <c r="G19" s="35" t="s">
        <v>277</v>
      </c>
      <c r="I19" s="52"/>
      <c r="J19" s="39"/>
      <c r="K19" s="39"/>
      <c r="L19" s="62"/>
      <c r="M19" s="101">
        <f t="shared" si="5"/>
        <v>14</v>
      </c>
      <c r="N19" s="67">
        <f ca="1">IF(D19="","",_xll.xEURO(OFFSET(C19,-M19+1,0),E19,OFFSET(C19,-M19+2,0),OFFSET(C19,-M19+2,0),OFFSET(C19,-M19+3,0)+AB19,OFFSET(C19,-M19+4,0),0,1)*D19)</f>
        <v>-72.125786354563161</v>
      </c>
      <c r="O19" s="69">
        <f ca="1">IF(D19="","",_xll.xEURO(OFFSET(C19,-M19+1,0),E19,OFFSET(C19,-M19+2,0),OFFSET(C19,-M19+2,0),OFFSET(C19,-M19+3,0)+AB19,OFFSET(C19,-M19+4,0),0,0))</f>
        <v>9.4024337449244433E-2</v>
      </c>
      <c r="P19" s="67">
        <f t="shared" ca="1" si="0"/>
        <v>3.0486748984888679</v>
      </c>
      <c r="Q19" s="67">
        <f ca="1">IF(D19="","",_xll.xEURO(OFFSET(C19,-M19+1,0),E19,OFFSET(C19,-M19+2,0),OFFSET(C19,-M19+2,0),OFFSET(C19,-M19+3,0)+AB19,OFFSET(C19,-M19+4,0),0,2)/10*D19)</f>
        <v>21.142082420582717</v>
      </c>
      <c r="R19" s="71">
        <f ca="1">IF(D19="","",_xll.xEURO(OFFSET(C19,-M19+1,0),E19,OFFSET(C19,-M19+2,0),OFFSET(C19,-M19+2,0),OFFSET(C19,-M19+3,0)+AB19,OFFSET(C19,-M19+4,0),0,3)/100*D19*10000)</f>
        <v>3376.6796924827099</v>
      </c>
      <c r="S19" s="71">
        <f ca="1">IF(D19="","",_xll.xEURO(OFFSET(C19,-M19+1,0),E19,OFFSET(C19,-M19+2,0),OFFSET(C19,-M19+2,0),OFFSET(C19,-M19+3,0)+AB19,OFFSET(C19,-M19+4,0),0,5)/365.25*D19*10000)</f>
        <v>-12029.904780461589</v>
      </c>
      <c r="U19" s="67" t="str">
        <f ca="1">IF(I19="","",_xll.xEURO(OFFSET(C19,-M19+1,0),J19,OFFSET(C19,-M19+2,0),OFFSET(C19,-M19+2,0),OFFSET(C19,-M19+3,0)+AC19,OFFSET(C19,-M19+4,0),1,1)*I19)</f>
        <v/>
      </c>
      <c r="V19" s="69" t="str">
        <f ca="1">IF(I19="","",_xll.xEURO(OFFSET(C19,-M19+1,0),J19,OFFSET(C19,-M19+2,0),OFFSET(C19,-M19+2,0),OFFSET(C19,-M19+3,0)+AC19,OFFSET(C19,-M19+4,0),1,0))</f>
        <v/>
      </c>
      <c r="W19" s="67" t="str">
        <f t="shared" si="1"/>
        <v/>
      </c>
      <c r="X19" s="67" t="str">
        <f ca="1">IF(I19="","",_xll.xEURO(OFFSET(C19,-M19+1,0),J19,OFFSET(C19,-M19+2,0),OFFSET(C19,-M19+2,0),OFFSET(C19,-M19+3,0)+AC19,OFFSET(C19,-M19+4,0),1,2)/10*I19)</f>
        <v/>
      </c>
      <c r="Y19" s="71" t="str">
        <f ca="1">IF(I19="","",_xll.xEURO(OFFSET(C19,-M19+1,0),J19,OFFSET(C19,-M19+2,0),OFFSET(C19,-M19+2,0),OFFSET(C19,-M19+3,0)+AC19,OFFSET(C19,-M19+4,0),1,3)/100*I19*10000)</f>
        <v/>
      </c>
      <c r="Z19" s="71" t="str">
        <f ca="1">IF(I19="","",_xll.xEURO(OFFSET(C19,-M19+1,0),J19,OFFSET(C19,-M19+2,0),OFFSET(C19,-M19+2,0),OFFSET(C19,-M19+3,0)+AC19,OFFSET(C19,-M19+4,0),1,5)/365.25*I19*10000)</f>
        <v/>
      </c>
      <c r="AB19" s="40">
        <f ca="1">IF(D19="","",_xll.xCalcSkew(OFFSET(C19,-M19,0),E19-OFFSET(C19,-M19+1,0),b)/100)</f>
        <v>-5.0000000000000044E-4</v>
      </c>
      <c r="AC19" s="40" t="str">
        <f ca="1">IF(I19="","",_xll.xCalcSkew(OFFSET(C19,-M19,0),J19-OFFSET(C19,-M19+1,0),b)/100)</f>
        <v/>
      </c>
      <c r="AE19">
        <f t="shared" si="2"/>
        <v>-185000</v>
      </c>
      <c r="AF19">
        <f t="shared" si="3"/>
        <v>0</v>
      </c>
      <c r="AG19">
        <f t="shared" si="4"/>
        <v>-185000</v>
      </c>
    </row>
    <row r="20" spans="4:33" x14ac:dyDescent="0.25">
      <c r="D20" s="52"/>
      <c r="E20" s="39"/>
      <c r="F20" s="39"/>
      <c r="G20" s="35"/>
      <c r="I20" s="52"/>
      <c r="J20" s="39"/>
      <c r="K20" s="39"/>
      <c r="L20" s="62"/>
      <c r="M20" s="101">
        <f t="shared" si="5"/>
        <v>15</v>
      </c>
      <c r="N20" s="67" t="str">
        <f ca="1">IF(D20="","",_xll.xEURO(OFFSET(C20,-M20+1,0),E20,OFFSET(C20,-M20+2,0),OFFSET(C20,-M20+2,0),OFFSET(C20,-M20+3,0)+AB20,OFFSET(C20,-M20+4,0),0,1)*D20)</f>
        <v/>
      </c>
      <c r="O20" s="69" t="str">
        <f ca="1">IF(D20="","",_xll.xEURO(OFFSET(C20,-M20+1,0),E20,OFFSET(C20,-M20+2,0),OFFSET(C20,-M20+2,0),OFFSET(C20,-M20+3,0)+AB20,OFFSET(C20,-M20+4,0),0,0))</f>
        <v/>
      </c>
      <c r="P20" s="67" t="str">
        <f t="shared" si="0"/>
        <v/>
      </c>
      <c r="Q20" s="67" t="str">
        <f ca="1">IF(D20="","",_xll.xEURO(OFFSET(C20,-M20+1,0),E20,OFFSET(C20,-M20+2,0),OFFSET(C20,-M20+2,0),OFFSET(C20,-M20+3,0)+AB20,OFFSET(C20,-M20+4,0),0,2)/10*D20)</f>
        <v/>
      </c>
      <c r="R20" s="71" t="str">
        <f ca="1">IF(D20="","",_xll.xEURO(OFFSET(C20,-M20+1,0),E20,OFFSET(C20,-M20+2,0),OFFSET(C20,-M20+2,0),OFFSET(C20,-M20+3,0)+AB20,OFFSET(C20,-M20+4,0),0,3)/100*D20*10000)</f>
        <v/>
      </c>
      <c r="S20" s="71" t="str">
        <f ca="1">IF(D20="","",_xll.xEURO(OFFSET(C20,-M20+1,0),E20,OFFSET(C20,-M20+2,0),OFFSET(C20,-M20+2,0),OFFSET(C20,-M20+3,0)+AB20,OFFSET(C20,-M20+4,0),0,5)/365.25*D20*10000)</f>
        <v/>
      </c>
      <c r="U20" s="67" t="str">
        <f ca="1">IF(I20="","",_xll.xEURO(OFFSET(C20,-M20+1,0),J20,OFFSET(C20,-M20+2,0),OFFSET(C20,-M20+2,0),OFFSET(C20,-M20+3,0)+AC20,OFFSET(C20,-M20+4,0),1,1)*I20)</f>
        <v/>
      </c>
      <c r="V20" s="69" t="str">
        <f ca="1">IF(I20="","",_xll.xEURO(OFFSET(C20,-M20+1,0),J20,OFFSET(C20,-M20+2,0),OFFSET(C20,-M20+2,0),OFFSET(C20,-M20+3,0)+AC20,OFFSET(C20,-M20+4,0),1,0))</f>
        <v/>
      </c>
      <c r="W20" s="67" t="str">
        <f t="shared" si="1"/>
        <v/>
      </c>
      <c r="X20" s="67" t="str">
        <f ca="1">IF(I20="","",_xll.xEURO(OFFSET(C20,-M20+1,0),J20,OFFSET(C20,-M20+2,0),OFFSET(C20,-M20+2,0),OFFSET(C20,-M20+3,0)+AC20,OFFSET(C20,-M20+4,0),1,2)/10*I20)</f>
        <v/>
      </c>
      <c r="Y20" s="71" t="str">
        <f ca="1">IF(I20="","",_xll.xEURO(OFFSET(C20,-M20+1,0),J20,OFFSET(C20,-M20+2,0),OFFSET(C20,-M20+2,0),OFFSET(C20,-M20+3,0)+AC20,OFFSET(C20,-M20+4,0),1,3)/100*I20*10000)</f>
        <v/>
      </c>
      <c r="Z20" s="71" t="str">
        <f ca="1">IF(I20="","",_xll.xEURO(OFFSET(C20,-M20+1,0),J20,OFFSET(C20,-M20+2,0),OFFSET(C20,-M20+2,0),OFFSET(C20,-M20+3,0)+AC20,OFFSET(C20,-M20+4,0),1,5)/365.25*I20*10000)</f>
        <v/>
      </c>
      <c r="AB20" s="40" t="str">
        <f ca="1">IF(D20="","",_xll.xCalcSkew(OFFSET(C20,-M20,0),E20-OFFSET(C20,-M20+1,0),b)/100)</f>
        <v/>
      </c>
      <c r="AC20" s="40" t="str">
        <f ca="1">IF(I20="","",_xll.xCalcSkew(OFFSET(C20,-M20,0),J20-OFFSET(C20,-M20+1,0),b)/100)</f>
        <v/>
      </c>
      <c r="AE20">
        <f t="shared" si="2"/>
        <v>0</v>
      </c>
      <c r="AF20">
        <f t="shared" si="3"/>
        <v>0</v>
      </c>
      <c r="AG20">
        <f t="shared" si="4"/>
        <v>0</v>
      </c>
    </row>
    <row r="21" spans="4:33" x14ac:dyDescent="0.25">
      <c r="D21" s="52"/>
      <c r="E21" s="39"/>
      <c r="F21" s="39"/>
      <c r="G21" s="35"/>
      <c r="I21" s="52"/>
      <c r="J21" s="39"/>
      <c r="K21" s="39"/>
      <c r="L21" s="62"/>
      <c r="M21" s="101">
        <f t="shared" si="5"/>
        <v>16</v>
      </c>
      <c r="N21" s="67" t="str">
        <f ca="1">IF(D21="","",_xll.xEURO(OFFSET(C21,-M21+1,0),E21,OFFSET(C21,-M21+2,0),OFFSET(C21,-M21+2,0),OFFSET(C21,-M21+3,0)+AB21,OFFSET(C21,-M21+4,0),0,1)*D21)</f>
        <v/>
      </c>
      <c r="O21" s="69" t="str">
        <f ca="1">IF(D21="","",_xll.xEURO(OFFSET(C21,-M21+1,0),E21,OFFSET(C21,-M21+2,0),OFFSET(C21,-M21+2,0),OFFSET(C21,-M21+3,0)+AB21,OFFSET(C21,-M21+4,0),0,0))</f>
        <v/>
      </c>
      <c r="P21" s="67" t="str">
        <f t="shared" si="0"/>
        <v/>
      </c>
      <c r="Q21" s="67" t="str">
        <f ca="1">IF(D21="","",_xll.xEURO(OFFSET(C21,-M21+1,0),E21,OFFSET(C21,-M21+2,0),OFFSET(C21,-M21+2,0),OFFSET(C21,-M21+3,0)+AB21,OFFSET(C21,-M21+4,0),0,2)/10*D21)</f>
        <v/>
      </c>
      <c r="R21" s="71" t="str">
        <f ca="1">IF(D21="","",_xll.xEURO(OFFSET(C21,-M21+1,0),E21,OFFSET(C21,-M21+2,0),OFFSET(C21,-M21+2,0),OFFSET(C21,-M21+3,0)+AB21,OFFSET(C21,-M21+4,0),0,3)/100*D21*10000)</f>
        <v/>
      </c>
      <c r="S21" s="71" t="str">
        <f ca="1">IF(D21="","",_xll.xEURO(OFFSET(C21,-M21+1,0),E21,OFFSET(C21,-M21+2,0),OFFSET(C21,-M21+2,0),OFFSET(C21,-M21+3,0)+AB21,OFFSET(C21,-M21+4,0),0,5)/365.25*D21*10000)</f>
        <v/>
      </c>
      <c r="U21" s="67" t="str">
        <f ca="1">IF(I21="","",_xll.xEURO(OFFSET(C21,-M21+1,0),J21,OFFSET(C21,-M21+2,0),OFFSET(C21,-M21+2,0),OFFSET(C21,-M21+3,0)+AC21,OFFSET(C21,-M21+4,0),1,1)*I21)</f>
        <v/>
      </c>
      <c r="V21" s="69" t="str">
        <f ca="1">IF(I21="","",_xll.xEURO(OFFSET(C21,-M21+1,0),J21,OFFSET(C21,-M21+2,0),OFFSET(C21,-M21+2,0),OFFSET(C21,-M21+3,0)+AC21,OFFSET(C21,-M21+4,0),1,0))</f>
        <v/>
      </c>
      <c r="W21" s="67" t="str">
        <f t="shared" si="1"/>
        <v/>
      </c>
      <c r="X21" s="67" t="str">
        <f ca="1">IF(I21="","",_xll.xEURO(OFFSET(C21,-M21+1,0),J21,OFFSET(C21,-M21+2,0),OFFSET(C21,-M21+2,0),OFFSET(C21,-M21+3,0)+AC21,OFFSET(C21,-M21+4,0),1,2)/10*I21)</f>
        <v/>
      </c>
      <c r="Y21" s="71" t="str">
        <f ca="1">IF(I21="","",_xll.xEURO(OFFSET(C21,-M21+1,0),J21,OFFSET(C21,-M21+2,0),OFFSET(C21,-M21+2,0),OFFSET(C21,-M21+3,0)+AC21,OFFSET(C21,-M21+4,0),1,3)/100*I21*10000)</f>
        <v/>
      </c>
      <c r="Z21" s="71" t="str">
        <f ca="1">IF(I21="","",_xll.xEURO(OFFSET(C21,-M21+1,0),J21,OFFSET(C21,-M21+2,0),OFFSET(C21,-M21+2,0),OFFSET(C21,-M21+3,0)+AC21,OFFSET(C21,-M21+4,0),1,5)/365.25*I21*10000)</f>
        <v/>
      </c>
      <c r="AB21" s="40" t="str">
        <f ca="1">IF(D21="","",_xll.xCalcSkew(OFFSET(C21,-M21,0),E21-OFFSET(C21,-M21+1,0),b)/100)</f>
        <v/>
      </c>
      <c r="AC21" s="40" t="str">
        <f ca="1">IF(I21="","",_xll.xCalcSkew(OFFSET(C21,-M21,0),J21-OFFSET(C21,-M21+1,0),b)/100)</f>
        <v/>
      </c>
      <c r="AE21">
        <f t="shared" si="2"/>
        <v>0</v>
      </c>
      <c r="AF21">
        <f t="shared" si="3"/>
        <v>0</v>
      </c>
      <c r="AG21">
        <f t="shared" si="4"/>
        <v>0</v>
      </c>
    </row>
    <row r="22" spans="4:33" x14ac:dyDescent="0.25">
      <c r="D22" s="52"/>
      <c r="E22" s="39"/>
      <c r="F22" s="39"/>
      <c r="G22" s="35"/>
      <c r="I22" s="52"/>
      <c r="J22" s="39"/>
      <c r="K22" s="39"/>
      <c r="L22" s="62"/>
      <c r="M22" s="101">
        <f t="shared" si="5"/>
        <v>17</v>
      </c>
      <c r="N22" s="67" t="str">
        <f ca="1">IF(D22="","",_xll.xEURO(OFFSET(C22,-M22+1,0),E22,OFFSET(C22,-M22+2,0),OFFSET(C22,-M22+2,0),OFFSET(C22,-M22+3,0)+AB22,OFFSET(C22,-M22+4,0),0,1)*D22)</f>
        <v/>
      </c>
      <c r="O22" s="69" t="str">
        <f ca="1">IF(D22="","",_xll.xEURO(OFFSET(C22,-M22+1,0),E22,OFFSET(C22,-M22+2,0),OFFSET(C22,-M22+2,0),OFFSET(C22,-M22+3,0)+AB22,OFFSET(C22,-M22+4,0),0,0))</f>
        <v/>
      </c>
      <c r="P22" s="67" t="str">
        <f t="shared" si="0"/>
        <v/>
      </c>
      <c r="Q22" s="67" t="str">
        <f ca="1">IF(D22="","",_xll.xEURO(OFFSET(C22,-M22+1,0),E22,OFFSET(C22,-M22+2,0),OFFSET(C22,-M22+2,0),OFFSET(C22,-M22+3,0)+AB22,OFFSET(C22,-M22+4,0),0,2)/10*D22)</f>
        <v/>
      </c>
      <c r="R22" s="71" t="str">
        <f ca="1">IF(D22="","",_xll.xEURO(OFFSET(C22,-M22+1,0),E22,OFFSET(C22,-M22+2,0),OFFSET(C22,-M22+2,0),OFFSET(C22,-M22+3,0)+AB22,OFFSET(C22,-M22+4,0),0,3)/100*D22*10000)</f>
        <v/>
      </c>
      <c r="S22" s="71" t="str">
        <f ca="1">IF(D22="","",_xll.xEURO(OFFSET(C22,-M22+1,0),E22,OFFSET(C22,-M22+2,0),OFFSET(C22,-M22+2,0),OFFSET(C22,-M22+3,0)+AB22,OFFSET(C22,-M22+4,0),0,5)/365.25*D22*10000)</f>
        <v/>
      </c>
      <c r="U22" s="67" t="str">
        <f ca="1">IF(I22="","",_xll.xEURO(OFFSET(C22,-M22+1,0),J22,OFFSET(C22,-M22+2,0),OFFSET(C22,-M22+2,0),OFFSET(C22,-M22+3,0)+AC22,OFFSET(C22,-M22+4,0),1,1)*I22)</f>
        <v/>
      </c>
      <c r="V22" s="69" t="str">
        <f ca="1">IF(I22="","",_xll.xEURO(OFFSET(C22,-M22+1,0),J22,OFFSET(C22,-M22+2,0),OFFSET(C22,-M22+2,0),OFFSET(C22,-M22+3,0)+AC22,OFFSET(C22,-M22+4,0),1,0))</f>
        <v/>
      </c>
      <c r="W22" s="67" t="str">
        <f t="shared" si="1"/>
        <v/>
      </c>
      <c r="X22" s="67" t="str">
        <f ca="1">IF(I22="","",_xll.xEURO(OFFSET(C22,-M22+1,0),J22,OFFSET(C22,-M22+2,0),OFFSET(C22,-M22+2,0),OFFSET(C22,-M22+3,0)+AC22,OFFSET(C22,-M22+4,0),1,2)/10*I22)</f>
        <v/>
      </c>
      <c r="Y22" s="71" t="str">
        <f ca="1">IF(I22="","",_xll.xEURO(OFFSET(C22,-M22+1,0),J22,OFFSET(C22,-M22+2,0),OFFSET(C22,-M22+2,0),OFFSET(C22,-M22+3,0)+AC22,OFFSET(C22,-M22+4,0),1,3)/100*I22*10000)</f>
        <v/>
      </c>
      <c r="Z22" s="71" t="str">
        <f ca="1">IF(I22="","",_xll.xEURO(OFFSET(C22,-M22+1,0),J22,OFFSET(C22,-M22+2,0),OFFSET(C22,-M22+2,0),OFFSET(C22,-M22+3,0)+AC22,OFFSET(C22,-M22+4,0),1,5)/365.25*I22*10000)</f>
        <v/>
      </c>
      <c r="AB22" s="40" t="str">
        <f ca="1">IF(D22="","",_xll.xCalcSkew(OFFSET(C22,-M22,0),E22-OFFSET(C22,-M22+1,0),b)/100)</f>
        <v/>
      </c>
      <c r="AC22" s="40" t="str">
        <f ca="1">IF(I22="","",_xll.xCalcSkew(OFFSET(C22,-M22,0),J22-OFFSET(C22,-M22+1,0),b)/100)</f>
        <v/>
      </c>
      <c r="AE22">
        <f t="shared" si="2"/>
        <v>0</v>
      </c>
      <c r="AF22">
        <f t="shared" si="3"/>
        <v>0</v>
      </c>
      <c r="AG22">
        <f t="shared" si="4"/>
        <v>0</v>
      </c>
    </row>
    <row r="23" spans="4:33" x14ac:dyDescent="0.25">
      <c r="D23" s="52"/>
      <c r="E23" s="39"/>
      <c r="F23" s="39"/>
      <c r="G23" s="35"/>
      <c r="I23" s="52"/>
      <c r="J23" s="39"/>
      <c r="K23" s="39"/>
      <c r="L23" s="62"/>
      <c r="M23" s="101">
        <f t="shared" si="5"/>
        <v>18</v>
      </c>
      <c r="N23" s="67" t="str">
        <f ca="1">IF(D23="","",_xll.xEURO(OFFSET(C23,-M23+1,0),E23,OFFSET(C23,-M23+2,0),OFFSET(C23,-M23+2,0),OFFSET(C23,-M23+3,0)+AB23,OFFSET(C23,-M23+4,0),0,1)*D23)</f>
        <v/>
      </c>
      <c r="O23" s="69" t="str">
        <f ca="1">IF(D23="","",_xll.xEURO(OFFSET(C23,-M23+1,0),E23,OFFSET(C23,-M23+2,0),OFFSET(C23,-M23+2,0),OFFSET(C23,-M23+3,0)+AB23,OFFSET(C23,-M23+4,0),0,0))</f>
        <v/>
      </c>
      <c r="P23" s="67" t="str">
        <f t="shared" si="0"/>
        <v/>
      </c>
      <c r="Q23" s="67" t="str">
        <f ca="1">IF(D23="","",_xll.xEURO(OFFSET(C23,-M23+1,0),E23,OFFSET(C23,-M23+2,0),OFFSET(C23,-M23+2,0),OFFSET(C23,-M23+3,0)+AB23,OFFSET(C23,-M23+4,0),0,2)/10*D23)</f>
        <v/>
      </c>
      <c r="R23" s="71" t="str">
        <f ca="1">IF(D23="","",_xll.xEURO(OFFSET(C23,-M23+1,0),E23,OFFSET(C23,-M23+2,0),OFFSET(C23,-M23+2,0),OFFSET(C23,-M23+3,0)+AB23,OFFSET(C23,-M23+4,0),0,3)/100*D23*10000)</f>
        <v/>
      </c>
      <c r="S23" s="71" t="str">
        <f ca="1">IF(D23="","",_xll.xEURO(OFFSET(C23,-M23+1,0),E23,OFFSET(C23,-M23+2,0),OFFSET(C23,-M23+2,0),OFFSET(C23,-M23+3,0)+AB23,OFFSET(C23,-M23+4,0),0,5)/365.25*D23*10000)</f>
        <v/>
      </c>
      <c r="U23" s="67" t="str">
        <f ca="1">IF(I23="","",_xll.xEURO(OFFSET(C23,-M23+1,0),J23,OFFSET(C23,-M23+2,0),OFFSET(C23,-M23+2,0),OFFSET(C23,-M23+3,0)+AC23,OFFSET(C23,-M23+4,0),1,1)*I23)</f>
        <v/>
      </c>
      <c r="V23" s="69" t="str">
        <f ca="1">IF(I23="","",_xll.xEURO(OFFSET(C23,-M23+1,0),J23,OFFSET(C23,-M23+2,0),OFFSET(C23,-M23+2,0),OFFSET(C23,-M23+3,0)+AC23,OFFSET(C23,-M23+4,0),1,0))</f>
        <v/>
      </c>
      <c r="W23" s="67" t="str">
        <f t="shared" si="1"/>
        <v/>
      </c>
      <c r="X23" s="67" t="str">
        <f ca="1">IF(I23="","",_xll.xEURO(OFFSET(C23,-M23+1,0),J23,OFFSET(C23,-M23+2,0),OFFSET(C23,-M23+2,0),OFFSET(C23,-M23+3,0)+AC23,OFFSET(C23,-M23+4,0),1,2)/10*I23)</f>
        <v/>
      </c>
      <c r="Y23" s="71" t="str">
        <f ca="1">IF(I23="","",_xll.xEURO(OFFSET(C23,-M23+1,0),J23,OFFSET(C23,-M23+2,0),OFFSET(C23,-M23+2,0),OFFSET(C23,-M23+3,0)+AC23,OFFSET(C23,-M23+4,0),1,3)/100*I23*10000)</f>
        <v/>
      </c>
      <c r="Z23" s="71" t="str">
        <f ca="1">IF(I23="","",_xll.xEURO(OFFSET(C23,-M23+1,0),J23,OFFSET(C23,-M23+2,0),OFFSET(C23,-M23+2,0),OFFSET(C23,-M23+3,0)+AC23,OFFSET(C23,-M23+4,0),1,5)/365.25*I23*10000)</f>
        <v/>
      </c>
      <c r="AB23" s="40" t="str">
        <f ca="1">IF(D23="","",_xll.xCalcSkew(OFFSET(C23,-M23,0),E23-OFFSET(C23,-M23+1,0),b)/100)</f>
        <v/>
      </c>
      <c r="AC23" s="40" t="str">
        <f ca="1">IF(I23="","",_xll.xCalcSkew(OFFSET(C23,-M23,0),J23-OFFSET(C23,-M23+1,0),b)/100)</f>
        <v/>
      </c>
      <c r="AE23">
        <f t="shared" si="2"/>
        <v>0</v>
      </c>
      <c r="AF23">
        <f t="shared" si="3"/>
        <v>0</v>
      </c>
      <c r="AG23">
        <f t="shared" si="4"/>
        <v>0</v>
      </c>
    </row>
    <row r="24" spans="4:33" x14ac:dyDescent="0.25">
      <c r="D24" s="52"/>
      <c r="E24" s="39"/>
      <c r="F24" s="39"/>
      <c r="G24" s="35"/>
      <c r="I24" s="52"/>
      <c r="J24" s="39"/>
      <c r="K24" s="39"/>
      <c r="L24" s="62"/>
      <c r="M24" s="101">
        <f t="shared" si="5"/>
        <v>19</v>
      </c>
      <c r="N24" s="67" t="str">
        <f ca="1">IF(D24="","",_xll.xEURO(OFFSET(C24,-M24+1,0),E24,OFFSET(C24,-M24+2,0),OFFSET(C24,-M24+2,0),OFFSET(C24,-M24+3,0)+AB24,OFFSET(C24,-M24+4,0),0,1)*D24)</f>
        <v/>
      </c>
      <c r="O24" s="69" t="str">
        <f ca="1">IF(D24="","",_xll.xEURO(OFFSET(C24,-M24+1,0),E24,OFFSET(C24,-M24+2,0),OFFSET(C24,-M24+2,0),OFFSET(C24,-M24+3,0)+AB24,OFFSET(C24,-M24+4,0),0,0))</f>
        <v/>
      </c>
      <c r="P24" s="67" t="str">
        <f t="shared" si="0"/>
        <v/>
      </c>
      <c r="Q24" s="67" t="str">
        <f ca="1">IF(D24="","",_xll.xEURO(OFFSET(C24,-M24+1,0),E24,OFFSET(C24,-M24+2,0),OFFSET(C24,-M24+2,0),OFFSET(C24,-M24+3,0)+AB24,OFFSET(C24,-M24+4,0),0,2)/10*D24)</f>
        <v/>
      </c>
      <c r="R24" s="71" t="str">
        <f ca="1">IF(D24="","",_xll.xEURO(OFFSET(C24,-M24+1,0),E24,OFFSET(C24,-M24+2,0),OFFSET(C24,-M24+2,0),OFFSET(C24,-M24+3,0)+AB24,OFFSET(C24,-M24+4,0),0,3)/100*D24*10000)</f>
        <v/>
      </c>
      <c r="S24" s="71" t="str">
        <f ca="1">IF(D24="","",_xll.xEURO(OFFSET(C24,-M24+1,0),E24,OFFSET(C24,-M24+2,0),OFFSET(C24,-M24+2,0),OFFSET(C24,-M24+3,0)+AB24,OFFSET(C24,-M24+4,0),0,5)/365.25*D24*10000)</f>
        <v/>
      </c>
      <c r="U24" s="67" t="str">
        <f ca="1">IF(I24="","",_xll.xEURO(OFFSET(C24,-M24+1,0),J24,OFFSET(C24,-M24+2,0),OFFSET(C24,-M24+2,0),OFFSET(C24,-M24+3,0)+AC24,OFFSET(C24,-M24+4,0),1,1)*I24)</f>
        <v/>
      </c>
      <c r="V24" s="69" t="str">
        <f ca="1">IF(I24="","",_xll.xEURO(OFFSET(C24,-M24+1,0),J24,OFFSET(C24,-M24+2,0),OFFSET(C24,-M24+2,0),OFFSET(C24,-M24+3,0)+AC24,OFFSET(C24,-M24+4,0),1,0))</f>
        <v/>
      </c>
      <c r="W24" s="67" t="str">
        <f t="shared" si="1"/>
        <v/>
      </c>
      <c r="X24" s="67" t="str">
        <f ca="1">IF(I24="","",_xll.xEURO(OFFSET(C24,-M24+1,0),J24,OFFSET(C24,-M24+2,0),OFFSET(C24,-M24+2,0),OFFSET(C24,-M24+3,0)+AC24,OFFSET(C24,-M24+4,0),1,2)/10*I24)</f>
        <v/>
      </c>
      <c r="Y24" s="71" t="str">
        <f ca="1">IF(I24="","",_xll.xEURO(OFFSET(C24,-M24+1,0),J24,OFFSET(C24,-M24+2,0),OFFSET(C24,-M24+2,0),OFFSET(C24,-M24+3,0)+AC24,OFFSET(C24,-M24+4,0),1,3)/100*I24*10000)</f>
        <v/>
      </c>
      <c r="Z24" s="71" t="str">
        <f ca="1">IF(I24="","",_xll.xEURO(OFFSET(C24,-M24+1,0),J24,OFFSET(C24,-M24+2,0),OFFSET(C24,-M24+2,0),OFFSET(C24,-M24+3,0)+AC24,OFFSET(C24,-M24+4,0),1,5)/365.25*I24*10000)</f>
        <v/>
      </c>
      <c r="AB24" s="40" t="str">
        <f ca="1">IF(D24="","",_xll.xCalcSkew(OFFSET(C24,-M24,0),E24-OFFSET(C24,-M24+1,0),b)/100)</f>
        <v/>
      </c>
      <c r="AC24" s="40" t="str">
        <f ca="1">IF(I24="","",_xll.xCalcSkew(OFFSET(C24,-M24,0),J24-OFFSET(C24,-M24+1,0),b)/100)</f>
        <v/>
      </c>
      <c r="AE24">
        <f t="shared" si="2"/>
        <v>0</v>
      </c>
      <c r="AF24">
        <f t="shared" si="3"/>
        <v>0</v>
      </c>
      <c r="AG24">
        <f t="shared" si="4"/>
        <v>0</v>
      </c>
    </row>
    <row r="25" spans="4:33" x14ac:dyDescent="0.25">
      <c r="D25" s="52"/>
      <c r="E25" s="39"/>
      <c r="F25" s="39"/>
      <c r="G25" s="35"/>
      <c r="I25" s="52"/>
      <c r="J25" s="39"/>
      <c r="K25" s="39"/>
      <c r="L25" s="62"/>
      <c r="M25" s="101">
        <f t="shared" si="5"/>
        <v>20</v>
      </c>
      <c r="N25" s="67" t="str">
        <f ca="1">IF(D25="","",_xll.xEURO(OFFSET(C25,-M25+1,0),E25,OFFSET(C25,-M25+2,0),OFFSET(C25,-M25+2,0),OFFSET(C25,-M25+3,0)+AB25,OFFSET(C25,-M25+4,0),0,1)*D25)</f>
        <v/>
      </c>
      <c r="O25" s="69" t="str">
        <f ca="1">IF(D25="","",_xll.xEURO(OFFSET(C25,-M25+1,0),E25,OFFSET(C25,-M25+2,0),OFFSET(C25,-M25+2,0),OFFSET(C25,-M25+3,0)+AB25,OFFSET(C25,-M25+4,0),0,0))</f>
        <v/>
      </c>
      <c r="P25" s="67" t="str">
        <f t="shared" si="0"/>
        <v/>
      </c>
      <c r="Q25" s="67" t="str">
        <f ca="1">IF(D25="","",_xll.xEURO(OFFSET(C25,-M25+1,0),E25,OFFSET(C25,-M25+2,0),OFFSET(C25,-M25+2,0),OFFSET(C25,-M25+3,0)+AB25,OFFSET(C25,-M25+4,0),0,2)/10*D25)</f>
        <v/>
      </c>
      <c r="R25" s="71" t="str">
        <f ca="1">IF(D25="","",_xll.xEURO(OFFSET(C25,-M25+1,0),E25,OFFSET(C25,-M25+2,0),OFFSET(C25,-M25+2,0),OFFSET(C25,-M25+3,0)+AB25,OFFSET(C25,-M25+4,0),0,3)/100*D25*10000)</f>
        <v/>
      </c>
      <c r="S25" s="71" t="str">
        <f ca="1">IF(D25="","",_xll.xEURO(OFFSET(C25,-M25+1,0),E25,OFFSET(C25,-M25+2,0),OFFSET(C25,-M25+2,0),OFFSET(C25,-M25+3,0)+AB25,OFFSET(C25,-M25+4,0),0,5)/365.25*D25*10000)</f>
        <v/>
      </c>
      <c r="U25" s="67" t="str">
        <f ca="1">IF(I25="","",_xll.xEURO(OFFSET(C25,-M25+1,0),J25,OFFSET(C25,-M25+2,0),OFFSET(C25,-M25+2,0),OFFSET(C25,-M25+3,0)+AC25,OFFSET(C25,-M25+4,0),1,1)*I25)</f>
        <v/>
      </c>
      <c r="V25" s="69" t="str">
        <f ca="1">IF(I25="","",_xll.xEURO(OFFSET(C25,-M25+1,0),J25,OFFSET(C25,-M25+2,0),OFFSET(C25,-M25+2,0),OFFSET(C25,-M25+3,0)+AC25,OFFSET(C25,-M25+4,0),1,0))</f>
        <v/>
      </c>
      <c r="W25" s="67" t="str">
        <f t="shared" si="1"/>
        <v/>
      </c>
      <c r="X25" s="67" t="str">
        <f ca="1">IF(I25="","",_xll.xEURO(OFFSET(C25,-M25+1,0),J25,OFFSET(C25,-M25+2,0),OFFSET(C25,-M25+2,0),OFFSET(C25,-M25+3,0)+AC25,OFFSET(C25,-M25+4,0),1,2)/10*I25)</f>
        <v/>
      </c>
      <c r="Y25" s="71" t="str">
        <f ca="1">IF(I25="","",_xll.xEURO(OFFSET(C25,-M25+1,0),J25,OFFSET(C25,-M25+2,0),OFFSET(C25,-M25+2,0),OFFSET(C25,-M25+3,0)+AC25,OFFSET(C25,-M25+4,0),1,3)/100*I25*10000)</f>
        <v/>
      </c>
      <c r="Z25" s="71" t="str">
        <f ca="1">IF(I25="","",_xll.xEURO(OFFSET(C25,-M25+1,0),J25,OFFSET(C25,-M25+2,0),OFFSET(C25,-M25+2,0),OFFSET(C25,-M25+3,0)+AC25,OFFSET(C25,-M25+4,0),1,5)/365.25*I25*10000)</f>
        <v/>
      </c>
      <c r="AB25" s="40" t="str">
        <f ca="1">IF(D25="","",_xll.xCalcSkew(OFFSET(C25,-M25,0),E25-OFFSET(C25,-M25+1,0),b)/100)</f>
        <v/>
      </c>
      <c r="AC25" s="40" t="str">
        <f ca="1">IF(I25="","",_xll.xCalcSkew(OFFSET(C25,-M25,0),J25-OFFSET(C25,-M25+1,0),b)/100)</f>
        <v/>
      </c>
      <c r="AE25">
        <f t="shared" si="2"/>
        <v>0</v>
      </c>
      <c r="AF25">
        <f t="shared" si="3"/>
        <v>0</v>
      </c>
      <c r="AG25">
        <f t="shared" si="4"/>
        <v>0</v>
      </c>
    </row>
    <row r="26" spans="4:33" x14ac:dyDescent="0.25">
      <c r="D26" s="52"/>
      <c r="E26" s="39"/>
      <c r="F26" s="39"/>
      <c r="G26" s="35"/>
      <c r="I26" s="52"/>
      <c r="J26" s="39"/>
      <c r="K26" s="39"/>
      <c r="L26" s="62"/>
      <c r="M26" s="101">
        <f t="shared" si="5"/>
        <v>21</v>
      </c>
      <c r="N26" s="67" t="str">
        <f ca="1">IF(D26="","",_xll.xEURO(OFFSET(C26,-M26+1,0),E26,OFFSET(C26,-M26+2,0),OFFSET(C26,-M26+2,0),OFFSET(C26,-M26+3,0)+AB26,OFFSET(C26,-M26+4,0),0,1)*D26)</f>
        <v/>
      </c>
      <c r="O26" s="69" t="str">
        <f ca="1">IF(D26="","",_xll.xEURO(OFFSET(C26,-M26+1,0),E26,OFFSET(C26,-M26+2,0),OFFSET(C26,-M26+2,0),OFFSET(C26,-M26+3,0)+AB26,OFFSET(C26,-M26+4,0),0,0))</f>
        <v/>
      </c>
      <c r="P26" s="67" t="str">
        <f t="shared" si="0"/>
        <v/>
      </c>
      <c r="Q26" s="67" t="str">
        <f ca="1">IF(D26="","",_xll.xEURO(OFFSET(C26,-M26+1,0),E26,OFFSET(C26,-M26+2,0),OFFSET(C26,-M26+2,0),OFFSET(C26,-M26+3,0)+AB26,OFFSET(C26,-M26+4,0),0,2)/10*D26)</f>
        <v/>
      </c>
      <c r="R26" s="71" t="str">
        <f ca="1">IF(D26="","",_xll.xEURO(OFFSET(C26,-M26+1,0),E26,OFFSET(C26,-M26+2,0),OFFSET(C26,-M26+2,0),OFFSET(C26,-M26+3,0)+AB26,OFFSET(C26,-M26+4,0),0,3)/100*D26*10000)</f>
        <v/>
      </c>
      <c r="S26" s="71" t="str">
        <f ca="1">IF(D26="","",_xll.xEURO(OFFSET(C26,-M26+1,0),E26,OFFSET(C26,-M26+2,0),OFFSET(C26,-M26+2,0),OFFSET(C26,-M26+3,0)+AB26,OFFSET(C26,-M26+4,0),0,5)/365.25*D26*10000)</f>
        <v/>
      </c>
      <c r="U26" s="67" t="str">
        <f ca="1">IF(I26="","",_xll.xEURO(OFFSET(C26,-M26+1,0),J26,OFFSET(C26,-M26+2,0),OFFSET(C26,-M26+2,0),OFFSET(C26,-M26+3,0)+AC26,OFFSET(C26,-M26+4,0),1,1)*I26)</f>
        <v/>
      </c>
      <c r="V26" s="69" t="str">
        <f ca="1">IF(I26="","",_xll.xEURO(OFFSET(C26,-M26+1,0),J26,OFFSET(C26,-M26+2,0),OFFSET(C26,-M26+2,0),OFFSET(C26,-M26+3,0)+AC26,OFFSET(C26,-M26+4,0),1,0))</f>
        <v/>
      </c>
      <c r="W26" s="67" t="str">
        <f t="shared" si="1"/>
        <v/>
      </c>
      <c r="X26" s="67" t="str">
        <f ca="1">IF(I26="","",_xll.xEURO(OFFSET(C26,-M26+1,0),J26,OFFSET(C26,-M26+2,0),OFFSET(C26,-M26+2,0),OFFSET(C26,-M26+3,0)+AC26,OFFSET(C26,-M26+4,0),1,2)/10*I26)</f>
        <v/>
      </c>
      <c r="Y26" s="71" t="str">
        <f ca="1">IF(I26="","",_xll.xEURO(OFFSET(C26,-M26+1,0),J26,OFFSET(C26,-M26+2,0),OFFSET(C26,-M26+2,0),OFFSET(C26,-M26+3,0)+AC26,OFFSET(C26,-M26+4,0),1,3)/100*I26*10000)</f>
        <v/>
      </c>
      <c r="Z26" s="71" t="str">
        <f ca="1">IF(I26="","",_xll.xEURO(OFFSET(C26,-M26+1,0),J26,OFFSET(C26,-M26+2,0),OFFSET(C26,-M26+2,0),OFFSET(C26,-M26+3,0)+AC26,OFFSET(C26,-M26+4,0),1,5)/365.25*I26*10000)</f>
        <v/>
      </c>
      <c r="AB26" s="40" t="str">
        <f ca="1">IF(D26="","",_xll.xCalcSkew(OFFSET(C26,-M26,0),E26-OFFSET(C26,-M26+1,0),b)/100)</f>
        <v/>
      </c>
      <c r="AC26" s="40" t="str">
        <f ca="1">IF(I26="","",_xll.xCalcSkew(OFFSET(C26,-M26,0),J26-OFFSET(C26,-M26+1,0),b)/100)</f>
        <v/>
      </c>
      <c r="AE26">
        <f t="shared" si="2"/>
        <v>0</v>
      </c>
      <c r="AF26">
        <f t="shared" si="3"/>
        <v>0</v>
      </c>
      <c r="AG26">
        <f t="shared" si="4"/>
        <v>0</v>
      </c>
    </row>
    <row r="27" spans="4:33" x14ac:dyDescent="0.25">
      <c r="D27" s="52"/>
      <c r="E27" s="39"/>
      <c r="F27" s="39"/>
      <c r="G27" s="35"/>
      <c r="I27" s="52"/>
      <c r="J27" s="39"/>
      <c r="K27" s="39"/>
      <c r="L27" s="62"/>
      <c r="M27" s="101">
        <f t="shared" si="5"/>
        <v>22</v>
      </c>
      <c r="N27" s="67" t="str">
        <f ca="1">IF(D27="","",_xll.xEURO(OFFSET(C27,-M27+1,0),E27,OFFSET(C27,-M27+2,0),OFFSET(C27,-M27+2,0),OFFSET(C27,-M27+3,0)+AB27,OFFSET(C27,-M27+4,0),0,1)*D27)</f>
        <v/>
      </c>
      <c r="O27" s="69" t="str">
        <f ca="1">IF(D27="","",_xll.xEURO(OFFSET(C27,-M27+1,0),E27,OFFSET(C27,-M27+2,0),OFFSET(C27,-M27+2,0),OFFSET(C27,-M27+3,0)+AB27,OFFSET(C27,-M27+4,0),0,0))</f>
        <v/>
      </c>
      <c r="P27" s="67" t="str">
        <f t="shared" si="0"/>
        <v/>
      </c>
      <c r="Q27" s="67" t="str">
        <f ca="1">IF(D27="","",_xll.xEURO(OFFSET(C27,-M27+1,0),E27,OFFSET(C27,-M27+2,0),OFFSET(C27,-M27+2,0),OFFSET(C27,-M27+3,0)+AB27,OFFSET(C27,-M27+4,0),0,2)/10*D27)</f>
        <v/>
      </c>
      <c r="R27" s="71" t="str">
        <f ca="1">IF(D27="","",_xll.xEURO(OFFSET(C27,-M27+1,0),E27,OFFSET(C27,-M27+2,0),OFFSET(C27,-M27+2,0),OFFSET(C27,-M27+3,0)+AB27,OFFSET(C27,-M27+4,0),0,3)/100*D27*10000)</f>
        <v/>
      </c>
      <c r="S27" s="71" t="str">
        <f ca="1">IF(D27="","",_xll.xEURO(OFFSET(C27,-M27+1,0),E27,OFFSET(C27,-M27+2,0),OFFSET(C27,-M27+2,0),OFFSET(C27,-M27+3,0)+AB27,OFFSET(C27,-M27+4,0),0,5)/365.25*D27*10000)</f>
        <v/>
      </c>
      <c r="U27" s="67" t="str">
        <f ca="1">IF(I27="","",_xll.xEURO(OFFSET(C27,-M27+1,0),J27,OFFSET(C27,-M27+2,0),OFFSET(C27,-M27+2,0),OFFSET(C27,-M27+3,0)+AC27,OFFSET(C27,-M27+4,0),1,1)*I27)</f>
        <v/>
      </c>
      <c r="V27" s="69" t="str">
        <f ca="1">IF(I27="","",_xll.xEURO(OFFSET(C27,-M27+1,0),J27,OFFSET(C27,-M27+2,0),OFFSET(C27,-M27+2,0),OFFSET(C27,-M27+3,0)+AC27,OFFSET(C27,-M27+4,0),1,0))</f>
        <v/>
      </c>
      <c r="W27" s="67" t="str">
        <f t="shared" si="1"/>
        <v/>
      </c>
      <c r="X27" s="67" t="str">
        <f ca="1">IF(I27="","",_xll.xEURO(OFFSET(C27,-M27+1,0),J27,OFFSET(C27,-M27+2,0),OFFSET(C27,-M27+2,0),OFFSET(C27,-M27+3,0)+AC27,OFFSET(C27,-M27+4,0),1,2)/10*I27)</f>
        <v/>
      </c>
      <c r="Y27" s="71" t="str">
        <f ca="1">IF(I27="","",_xll.xEURO(OFFSET(C27,-M27+1,0),J27,OFFSET(C27,-M27+2,0),OFFSET(C27,-M27+2,0),OFFSET(C27,-M27+3,0)+AC27,OFFSET(C27,-M27+4,0),1,3)/100*I27*10000)</f>
        <v/>
      </c>
      <c r="Z27" s="71" t="str">
        <f ca="1">IF(I27="","",_xll.xEURO(OFFSET(C27,-M27+1,0),J27,OFFSET(C27,-M27+2,0),OFFSET(C27,-M27+2,0),OFFSET(C27,-M27+3,0)+AC27,OFFSET(C27,-M27+4,0),1,5)/365.25*I27*10000)</f>
        <v/>
      </c>
      <c r="AB27" s="40" t="str">
        <f ca="1">IF(D27="","",_xll.xCalcSkew(OFFSET(C27,-M27,0),E27-OFFSET(C27,-M27+1,0),b)/100)</f>
        <v/>
      </c>
      <c r="AC27" s="40" t="str">
        <f ca="1">IF(I27="","",_xll.xCalcSkew(OFFSET(C27,-M27,0),J27-OFFSET(C27,-M27+1,0),b)/100)</f>
        <v/>
      </c>
      <c r="AE27">
        <f t="shared" si="2"/>
        <v>0</v>
      </c>
      <c r="AF27">
        <f t="shared" si="3"/>
        <v>0</v>
      </c>
      <c r="AG27">
        <f t="shared" si="4"/>
        <v>0</v>
      </c>
    </row>
    <row r="28" spans="4:33" x14ac:dyDescent="0.25">
      <c r="D28" s="52"/>
      <c r="E28" s="39"/>
      <c r="F28" s="39"/>
      <c r="G28" s="35"/>
      <c r="I28" s="52"/>
      <c r="J28" s="39"/>
      <c r="K28" s="39"/>
      <c r="L28" s="62"/>
      <c r="M28" s="101">
        <f t="shared" si="5"/>
        <v>23</v>
      </c>
      <c r="N28" s="67" t="str">
        <f ca="1">IF(D28="","",_xll.xEURO(OFFSET(C28,-M28+1,0),E28,OFFSET(C28,-M28+2,0),OFFSET(C28,-M28+2,0),OFFSET(C28,-M28+3,0)+AB28,OFFSET(C28,-M28+4,0),0,1)*D28)</f>
        <v/>
      </c>
      <c r="O28" s="69" t="str">
        <f ca="1">IF(D28="","",_xll.xEURO(OFFSET(C28,-M28+1,0),E28,OFFSET(C28,-M28+2,0),OFFSET(C28,-M28+2,0),OFFSET(C28,-M28+3,0)+AB28,OFFSET(C28,-M28+4,0),0,0))</f>
        <v/>
      </c>
      <c r="P28" s="67" t="str">
        <f t="shared" si="0"/>
        <v/>
      </c>
      <c r="Q28" s="67" t="str">
        <f ca="1">IF(D28="","",_xll.xEURO(OFFSET(C28,-M28+1,0),E28,OFFSET(C28,-M28+2,0),OFFSET(C28,-M28+2,0),OFFSET(C28,-M28+3,0)+AB28,OFFSET(C28,-M28+4,0),0,2)/10*D28)</f>
        <v/>
      </c>
      <c r="R28" s="71" t="str">
        <f ca="1">IF(D28="","",_xll.xEURO(OFFSET(C28,-M28+1,0),E28,OFFSET(C28,-M28+2,0),OFFSET(C28,-M28+2,0),OFFSET(C28,-M28+3,0)+AB28,OFFSET(C28,-M28+4,0),0,3)/100*D28*10000)</f>
        <v/>
      </c>
      <c r="S28" s="71" t="str">
        <f ca="1">IF(D28="","",_xll.xEURO(OFFSET(C28,-M28+1,0),E28,OFFSET(C28,-M28+2,0),OFFSET(C28,-M28+2,0),OFFSET(C28,-M28+3,0)+AB28,OFFSET(C28,-M28+4,0),0,5)/365.25*D28*10000)</f>
        <v/>
      </c>
      <c r="U28" s="67" t="str">
        <f ca="1">IF(I28="","",_xll.xEURO(OFFSET(C28,-M28+1,0),J28,OFFSET(C28,-M28+2,0),OFFSET(C28,-M28+2,0),OFFSET(C28,-M28+3,0)+AC28,OFFSET(C28,-M28+4,0),1,1)*I28)</f>
        <v/>
      </c>
      <c r="V28" s="69" t="str">
        <f ca="1">IF(I28="","",_xll.xEURO(OFFSET(C28,-M28+1,0),J28,OFFSET(C28,-M28+2,0),OFFSET(C28,-M28+2,0),OFFSET(C28,-M28+3,0)+AC28,OFFSET(C28,-M28+4,0),1,0))</f>
        <v/>
      </c>
      <c r="W28" s="67" t="str">
        <f t="shared" si="1"/>
        <v/>
      </c>
      <c r="X28" s="67" t="str">
        <f ca="1">IF(I28="","",_xll.xEURO(OFFSET(C28,-M28+1,0),J28,OFFSET(C28,-M28+2,0),OFFSET(C28,-M28+2,0),OFFSET(C28,-M28+3,0)+AC28,OFFSET(C28,-M28+4,0),1,2)/10*I28)</f>
        <v/>
      </c>
      <c r="Y28" s="71" t="str">
        <f ca="1">IF(I28="","",_xll.xEURO(OFFSET(C28,-M28+1,0),J28,OFFSET(C28,-M28+2,0),OFFSET(C28,-M28+2,0),OFFSET(C28,-M28+3,0)+AC28,OFFSET(C28,-M28+4,0),1,3)/100*I28*10000)</f>
        <v/>
      </c>
      <c r="Z28" s="71" t="str">
        <f ca="1">IF(I28="","",_xll.xEURO(OFFSET(C28,-M28+1,0),J28,OFFSET(C28,-M28+2,0),OFFSET(C28,-M28+2,0),OFFSET(C28,-M28+3,0)+AC28,OFFSET(C28,-M28+4,0),1,5)/365.25*I28*10000)</f>
        <v/>
      </c>
      <c r="AB28" s="40" t="str">
        <f ca="1">IF(D28="","",_xll.xCalcSkew(OFFSET(C28,-M28,0),E28-OFFSET(C28,-M28+1,0),b)/100)</f>
        <v/>
      </c>
      <c r="AC28" s="40" t="str">
        <f ca="1">IF(I28="","",_xll.xCalcSkew(OFFSET(C28,-M28,0),J28-OFFSET(C28,-M28+1,0),b)/100)</f>
        <v/>
      </c>
      <c r="AE28">
        <f t="shared" si="2"/>
        <v>0</v>
      </c>
      <c r="AF28">
        <f t="shared" si="3"/>
        <v>0</v>
      </c>
      <c r="AG28">
        <f t="shared" si="4"/>
        <v>0</v>
      </c>
    </row>
    <row r="29" spans="4:33" x14ac:dyDescent="0.25">
      <c r="D29" s="52"/>
      <c r="E29" s="39"/>
      <c r="F29" s="39"/>
      <c r="G29" s="35"/>
      <c r="I29" s="52"/>
      <c r="J29" s="39"/>
      <c r="K29" s="39"/>
      <c r="L29" s="62"/>
      <c r="M29" s="101">
        <f t="shared" si="5"/>
        <v>24</v>
      </c>
      <c r="N29" s="67" t="str">
        <f ca="1">IF(D29="","",_xll.xEURO(OFFSET(C29,-M29+1,0),E29,OFFSET(C29,-M29+2,0),OFFSET(C29,-M29+2,0),OFFSET(C29,-M29+3,0)+AB29,OFFSET(C29,-M29+4,0),0,1)*D29)</f>
        <v/>
      </c>
      <c r="O29" s="69" t="str">
        <f ca="1">IF(D29="","",_xll.xEURO(OFFSET(C29,-M29+1,0),E29,OFFSET(C29,-M29+2,0),OFFSET(C29,-M29+2,0),OFFSET(C29,-M29+3,0)+AB29,OFFSET(C29,-M29+4,0),0,0))</f>
        <v/>
      </c>
      <c r="P29" s="67" t="str">
        <f t="shared" si="0"/>
        <v/>
      </c>
      <c r="Q29" s="67" t="str">
        <f ca="1">IF(D29="","",_xll.xEURO(OFFSET(C29,-M29+1,0),E29,OFFSET(C29,-M29+2,0),OFFSET(C29,-M29+2,0),OFFSET(C29,-M29+3,0)+AB29,OFFSET(C29,-M29+4,0),0,2)/10*D29)</f>
        <v/>
      </c>
      <c r="R29" s="71" t="str">
        <f ca="1">IF(D29="","",_xll.xEURO(OFFSET(C29,-M29+1,0),E29,OFFSET(C29,-M29+2,0),OFFSET(C29,-M29+2,0),OFFSET(C29,-M29+3,0)+AB29,OFFSET(C29,-M29+4,0),0,3)/100*D29*10000)</f>
        <v/>
      </c>
      <c r="S29" s="71" t="str">
        <f ca="1">IF(D29="","",_xll.xEURO(OFFSET(C29,-M29+1,0),E29,OFFSET(C29,-M29+2,0),OFFSET(C29,-M29+2,0),OFFSET(C29,-M29+3,0)+AB29,OFFSET(C29,-M29+4,0),0,5)/365.25*D29*10000)</f>
        <v/>
      </c>
      <c r="U29" s="67" t="str">
        <f ca="1">IF(I29="","",_xll.xEURO(OFFSET(C29,-M29+1,0),J29,OFFSET(C29,-M29+2,0),OFFSET(C29,-M29+2,0),OFFSET(C29,-M29+3,0)+AC29,OFFSET(C29,-M29+4,0),1,1)*I29)</f>
        <v/>
      </c>
      <c r="V29" s="69" t="str">
        <f ca="1">IF(I29="","",_xll.xEURO(OFFSET(C29,-M29+1,0),J29,OFFSET(C29,-M29+2,0),OFFSET(C29,-M29+2,0),OFFSET(C29,-M29+3,0)+AC29,OFFSET(C29,-M29+4,0),1,0))</f>
        <v/>
      </c>
      <c r="W29" s="67" t="str">
        <f t="shared" si="1"/>
        <v/>
      </c>
      <c r="X29" s="67" t="str">
        <f ca="1">IF(I29="","",_xll.xEURO(OFFSET(C29,-M29+1,0),J29,OFFSET(C29,-M29+2,0),OFFSET(C29,-M29+2,0),OFFSET(C29,-M29+3,0)+AC29,OFFSET(C29,-M29+4,0),1,2)/10*I29)</f>
        <v/>
      </c>
      <c r="Y29" s="71" t="str">
        <f ca="1">IF(I29="","",_xll.xEURO(OFFSET(C29,-M29+1,0),J29,OFFSET(C29,-M29+2,0),OFFSET(C29,-M29+2,0),OFFSET(C29,-M29+3,0)+AC29,OFFSET(C29,-M29+4,0),1,3)/100*I29*10000)</f>
        <v/>
      </c>
      <c r="Z29" s="71" t="str">
        <f ca="1">IF(I29="","",_xll.xEURO(OFFSET(C29,-M29+1,0),J29,OFFSET(C29,-M29+2,0),OFFSET(C29,-M29+2,0),OFFSET(C29,-M29+3,0)+AC29,OFFSET(C29,-M29+4,0),1,5)/365.25*I29*10000)</f>
        <v/>
      </c>
      <c r="AB29" s="40" t="str">
        <f ca="1">IF(D29="","",_xll.xCalcSkew(OFFSET(C29,-M29,0),E29-OFFSET(C29,-M29+1,0),b)/100)</f>
        <v/>
      </c>
      <c r="AC29" s="40" t="str">
        <f ca="1">IF(I29="","",_xll.xCalcSkew(OFFSET(C29,-M29,0),J29-OFFSET(C29,-M29+1,0),b)/100)</f>
        <v/>
      </c>
      <c r="AE29">
        <f t="shared" si="2"/>
        <v>0</v>
      </c>
      <c r="AF29">
        <f t="shared" si="3"/>
        <v>0</v>
      </c>
      <c r="AG29">
        <f t="shared" si="4"/>
        <v>0</v>
      </c>
    </row>
    <row r="30" spans="4:33" x14ac:dyDescent="0.25">
      <c r="D30" s="52"/>
      <c r="E30" s="39"/>
      <c r="F30" s="39"/>
      <c r="G30" s="35"/>
      <c r="I30" s="52"/>
      <c r="J30" s="39"/>
      <c r="K30" s="39"/>
      <c r="L30" s="62"/>
      <c r="M30" s="101">
        <f t="shared" si="5"/>
        <v>25</v>
      </c>
      <c r="N30" s="67" t="str">
        <f ca="1">IF(D30="","",_xll.xEURO(OFFSET(C30,-M30+1,0),E30,OFFSET(C30,-M30+2,0),OFFSET(C30,-M30+2,0),OFFSET(C30,-M30+3,0)+AB30,OFFSET(C30,-M30+4,0),0,1)*D30)</f>
        <v/>
      </c>
      <c r="O30" s="69" t="str">
        <f ca="1">IF(D30="","",_xll.xEURO(OFFSET(C30,-M30+1,0),E30,OFFSET(C30,-M30+2,0),OFFSET(C30,-M30+2,0),OFFSET(C30,-M30+3,0)+AB30,OFFSET(C30,-M30+4,0),0,0))</f>
        <v/>
      </c>
      <c r="P30" s="67" t="str">
        <f t="shared" si="0"/>
        <v/>
      </c>
      <c r="Q30" s="67" t="str">
        <f ca="1">IF(D30="","",_xll.xEURO(OFFSET(C30,-M30+1,0),E30,OFFSET(C30,-M30+2,0),OFFSET(C30,-M30+2,0),OFFSET(C30,-M30+3,0)+AB30,OFFSET(C30,-M30+4,0),0,2)/10*D30)</f>
        <v/>
      </c>
      <c r="R30" s="71" t="str">
        <f ca="1">IF(D30="","",_xll.xEURO(OFFSET(C30,-M30+1,0),E30,OFFSET(C30,-M30+2,0),OFFSET(C30,-M30+2,0),OFFSET(C30,-M30+3,0)+AB30,OFFSET(C30,-M30+4,0),0,3)/100*D30*10000)</f>
        <v/>
      </c>
      <c r="S30" s="71" t="str">
        <f ca="1">IF(D30="","",_xll.xEURO(OFFSET(C30,-M30+1,0),E30,OFFSET(C30,-M30+2,0),OFFSET(C30,-M30+2,0),OFFSET(C30,-M30+3,0)+AB30,OFFSET(C30,-M30+4,0),0,5)/365.25*D30*10000)</f>
        <v/>
      </c>
      <c r="U30" s="67" t="str">
        <f ca="1">IF(I30="","",_xll.xEURO(OFFSET(C30,-M30+1,0),J30,OFFSET(C30,-M30+2,0),OFFSET(C30,-M30+2,0),OFFSET(C30,-M30+3,0)+AC30,OFFSET(C30,-M30+4,0),1,1)*I30)</f>
        <v/>
      </c>
      <c r="V30" s="69" t="str">
        <f ca="1">IF(I30="","",_xll.xEURO(OFFSET(C30,-M30+1,0),J30,OFFSET(C30,-M30+2,0),OFFSET(C30,-M30+2,0),OFFSET(C30,-M30+3,0)+AC30,OFFSET(C30,-M30+4,0),1,0))</f>
        <v/>
      </c>
      <c r="W30" s="67" t="str">
        <f t="shared" si="1"/>
        <v/>
      </c>
      <c r="X30" s="67" t="str">
        <f ca="1">IF(I30="","",_xll.xEURO(OFFSET(C30,-M30+1,0),J30,OFFSET(C30,-M30+2,0),OFFSET(C30,-M30+2,0),OFFSET(C30,-M30+3,0)+AC30,OFFSET(C30,-M30+4,0),1,2)/10*I30)</f>
        <v/>
      </c>
      <c r="Y30" s="71" t="str">
        <f ca="1">IF(I30="","",_xll.xEURO(OFFSET(C30,-M30+1,0),J30,OFFSET(C30,-M30+2,0),OFFSET(C30,-M30+2,0),OFFSET(C30,-M30+3,0)+AC30,OFFSET(C30,-M30+4,0),1,3)/100*I30*10000)</f>
        <v/>
      </c>
      <c r="Z30" s="71" t="str">
        <f ca="1">IF(I30="","",_xll.xEURO(OFFSET(C30,-M30+1,0),J30,OFFSET(C30,-M30+2,0),OFFSET(C30,-M30+2,0),OFFSET(C30,-M30+3,0)+AC30,OFFSET(C30,-M30+4,0),1,5)/365.25*I30*10000)</f>
        <v/>
      </c>
      <c r="AB30" s="40" t="str">
        <f ca="1">IF(D30="","",_xll.xCalcSkew(OFFSET(C30,-M30,0),E30-OFFSET(C30,-M30+1,0),b)/100)</f>
        <v/>
      </c>
      <c r="AC30" s="40" t="str">
        <f ca="1">IF(I30="","",_xll.xCalcSkew(OFFSET(C30,-M30,0),J30-OFFSET(C30,-M30+1,0),b)/100)</f>
        <v/>
      </c>
      <c r="AE30">
        <f t="shared" si="2"/>
        <v>0</v>
      </c>
      <c r="AF30">
        <f t="shared" si="3"/>
        <v>0</v>
      </c>
      <c r="AG30">
        <f t="shared" si="4"/>
        <v>0</v>
      </c>
    </row>
    <row r="31" spans="4:33" x14ac:dyDescent="0.25">
      <c r="D31" s="52"/>
      <c r="E31" s="39"/>
      <c r="F31" s="39"/>
      <c r="G31" s="35"/>
      <c r="I31" s="52"/>
      <c r="J31" s="39"/>
      <c r="K31" s="39"/>
      <c r="L31" s="62"/>
      <c r="M31" s="101">
        <f t="shared" si="5"/>
        <v>26</v>
      </c>
      <c r="N31" s="67" t="str">
        <f ca="1">IF(D31="","",_xll.xEURO(OFFSET(C31,-M31+1,0),E31,OFFSET(C31,-M31+2,0),OFFSET(C31,-M31+2,0),OFFSET(C31,-M31+3,0)+AB31,OFFSET(C31,-M31+4,0),0,1)*D31)</f>
        <v/>
      </c>
      <c r="O31" s="69" t="str">
        <f ca="1">IF(D31="","",_xll.xEURO(OFFSET(C31,-M31+1,0),E31,OFFSET(C31,-M31+2,0),OFFSET(C31,-M31+2,0),OFFSET(C31,-M31+3,0)+AB31,OFFSET(C31,-M31+4,0),0,0))</f>
        <v/>
      </c>
      <c r="P31" s="67" t="str">
        <f t="shared" si="0"/>
        <v/>
      </c>
      <c r="Q31" s="67" t="str">
        <f ca="1">IF(D31="","",_xll.xEURO(OFFSET(C31,-M31+1,0),E31,OFFSET(C31,-M31+2,0),OFFSET(C31,-M31+2,0),OFFSET(C31,-M31+3,0)+AB31,OFFSET(C31,-M31+4,0),0,2)/10*D31)</f>
        <v/>
      </c>
      <c r="R31" s="71" t="str">
        <f ca="1">IF(D31="","",_xll.xEURO(OFFSET(C31,-M31+1,0),E31,OFFSET(C31,-M31+2,0),OFFSET(C31,-M31+2,0),OFFSET(C31,-M31+3,0)+AB31,OFFSET(C31,-M31+4,0),0,3)/100*D31*10000)</f>
        <v/>
      </c>
      <c r="S31" s="71" t="str">
        <f ca="1">IF(D31="","",_xll.xEURO(OFFSET(C31,-M31+1,0),E31,OFFSET(C31,-M31+2,0),OFFSET(C31,-M31+2,0),OFFSET(C31,-M31+3,0)+AB31,OFFSET(C31,-M31+4,0),0,5)/365.25*D31*10000)</f>
        <v/>
      </c>
      <c r="U31" s="67" t="str">
        <f ca="1">IF(I31="","",_xll.xEURO(OFFSET(C31,-M31+1,0),J31,OFFSET(C31,-M31+2,0),OFFSET(C31,-M31+2,0),OFFSET(C31,-M31+3,0)+AC31,OFFSET(C31,-M31+4,0),1,1)*I31)</f>
        <v/>
      </c>
      <c r="V31" s="69" t="str">
        <f ca="1">IF(I31="","",_xll.xEURO(OFFSET(C31,-M31+1,0),J31,OFFSET(C31,-M31+2,0),OFFSET(C31,-M31+2,0),OFFSET(C31,-M31+3,0)+AC31,OFFSET(C31,-M31+4,0),1,0))</f>
        <v/>
      </c>
      <c r="W31" s="67" t="str">
        <f t="shared" si="1"/>
        <v/>
      </c>
      <c r="X31" s="67" t="str">
        <f ca="1">IF(I31="","",_xll.xEURO(OFFSET(C31,-M31+1,0),J31,OFFSET(C31,-M31+2,0),OFFSET(C31,-M31+2,0),OFFSET(C31,-M31+3,0)+AC31,OFFSET(C31,-M31+4,0),1,2)/10*I31)</f>
        <v/>
      </c>
      <c r="Y31" s="71" t="str">
        <f ca="1">IF(I31="","",_xll.xEURO(OFFSET(C31,-M31+1,0),J31,OFFSET(C31,-M31+2,0),OFFSET(C31,-M31+2,0),OFFSET(C31,-M31+3,0)+AC31,OFFSET(C31,-M31+4,0),1,3)/100*I31*10000)</f>
        <v/>
      </c>
      <c r="Z31" s="71" t="str">
        <f ca="1">IF(I31="","",_xll.xEURO(OFFSET(C31,-M31+1,0),J31,OFFSET(C31,-M31+2,0),OFFSET(C31,-M31+2,0),OFFSET(C31,-M31+3,0)+AC31,OFFSET(C31,-M31+4,0),1,5)/365.25*I31*10000)</f>
        <v/>
      </c>
      <c r="AB31" s="40" t="str">
        <f ca="1">IF(D31="","",_xll.xCalcSkew(OFFSET(C31,-M31,0),E31-OFFSET(C31,-M31+1,0),b)/100)</f>
        <v/>
      </c>
      <c r="AC31" s="40" t="str">
        <f ca="1">IF(I31="","",_xll.xCalcSkew(OFFSET(C31,-M31,0),J31-OFFSET(C31,-M31+1,0),b)/100)</f>
        <v/>
      </c>
      <c r="AE31">
        <f t="shared" si="2"/>
        <v>0</v>
      </c>
      <c r="AF31">
        <f t="shared" si="3"/>
        <v>0</v>
      </c>
      <c r="AG31">
        <f t="shared" si="4"/>
        <v>0</v>
      </c>
    </row>
    <row r="32" spans="4:33" x14ac:dyDescent="0.25">
      <c r="D32" s="52"/>
      <c r="E32" s="39"/>
      <c r="F32" s="39"/>
      <c r="G32" s="35"/>
      <c r="I32" s="52"/>
      <c r="J32" s="39"/>
      <c r="K32" s="39"/>
      <c r="L32" s="62"/>
      <c r="M32" s="101">
        <f t="shared" si="5"/>
        <v>27</v>
      </c>
      <c r="N32" s="67" t="str">
        <f ca="1">IF(D32="","",_xll.xEURO(OFFSET(C32,-M32+1,0),E32,OFFSET(C32,-M32+2,0),OFFSET(C32,-M32+2,0),OFFSET(C32,-M32+3,0)+AB32,OFFSET(C32,-M32+4,0),0,1)*D32)</f>
        <v/>
      </c>
      <c r="O32" s="69" t="str">
        <f ca="1">IF(D32="","",_xll.xEURO(OFFSET(C32,-M32+1,0),E32,OFFSET(C32,-M32+2,0),OFFSET(C32,-M32+2,0),OFFSET(C32,-M32+3,0)+AB32,OFFSET(C32,-M32+4,0),0,0))</f>
        <v/>
      </c>
      <c r="P32" s="67" t="str">
        <f t="shared" si="0"/>
        <v/>
      </c>
      <c r="Q32" s="67" t="str">
        <f ca="1">IF(D32="","",_xll.xEURO(OFFSET(C32,-M32+1,0),E32,OFFSET(C32,-M32+2,0),OFFSET(C32,-M32+2,0),OFFSET(C32,-M32+3,0)+AB32,OFFSET(C32,-M32+4,0),0,2)/10*D32)</f>
        <v/>
      </c>
      <c r="R32" s="71" t="str">
        <f ca="1">IF(D32="","",_xll.xEURO(OFFSET(C32,-M32+1,0),E32,OFFSET(C32,-M32+2,0),OFFSET(C32,-M32+2,0),OFFSET(C32,-M32+3,0)+AB32,OFFSET(C32,-M32+4,0),0,3)/100*D32*10000)</f>
        <v/>
      </c>
      <c r="S32" s="71" t="str">
        <f ca="1">IF(D32="","",_xll.xEURO(OFFSET(C32,-M32+1,0),E32,OFFSET(C32,-M32+2,0),OFFSET(C32,-M32+2,0),OFFSET(C32,-M32+3,0)+AB32,OFFSET(C32,-M32+4,0),0,5)/365.25*D32*10000)</f>
        <v/>
      </c>
      <c r="U32" s="67" t="str">
        <f ca="1">IF(I32="","",_xll.xEURO(OFFSET(C32,-M32+1,0),J32,OFFSET(C32,-M32+2,0),OFFSET(C32,-M32+2,0),OFFSET(C32,-M32+3,0)+AC32,OFFSET(C32,-M32+4,0),1,1)*I32)</f>
        <v/>
      </c>
      <c r="V32" s="69" t="str">
        <f ca="1">IF(I32="","",_xll.xEURO(OFFSET(C32,-M32+1,0),J32,OFFSET(C32,-M32+2,0),OFFSET(C32,-M32+2,0),OFFSET(C32,-M32+3,0)+AC32,OFFSET(C32,-M32+4,0),1,0))</f>
        <v/>
      </c>
      <c r="W32" s="67" t="str">
        <f t="shared" si="1"/>
        <v/>
      </c>
      <c r="X32" s="67" t="str">
        <f ca="1">IF(I32="","",_xll.xEURO(OFFSET(C32,-M32+1,0),J32,OFFSET(C32,-M32+2,0),OFFSET(C32,-M32+2,0),OFFSET(C32,-M32+3,0)+AC32,OFFSET(C32,-M32+4,0),1,2)/10*I32)</f>
        <v/>
      </c>
      <c r="Y32" s="71" t="str">
        <f ca="1">IF(I32="","",_xll.xEURO(OFFSET(C32,-M32+1,0),J32,OFFSET(C32,-M32+2,0),OFFSET(C32,-M32+2,0),OFFSET(C32,-M32+3,0)+AC32,OFFSET(C32,-M32+4,0),1,3)/100*I32*10000)</f>
        <v/>
      </c>
      <c r="Z32" s="71" t="str">
        <f ca="1">IF(I32="","",_xll.xEURO(OFFSET(C32,-M32+1,0),J32,OFFSET(C32,-M32+2,0),OFFSET(C32,-M32+2,0),OFFSET(C32,-M32+3,0)+AC32,OFFSET(C32,-M32+4,0),1,5)/365.25*I32*10000)</f>
        <v/>
      </c>
      <c r="AB32" s="40" t="str">
        <f ca="1">IF(D32="","",_xll.xCalcSkew(OFFSET(C32,-M32,0),E32-OFFSET(C32,-M32+1,0),b)/100)</f>
        <v/>
      </c>
      <c r="AC32" s="40" t="str">
        <f ca="1">IF(I32="","",_xll.xCalcSkew(OFFSET(C32,-M32,0),J32-OFFSET(C32,-M32+1,0),b)/100)</f>
        <v/>
      </c>
      <c r="AE32">
        <f t="shared" si="2"/>
        <v>0</v>
      </c>
      <c r="AF32">
        <f t="shared" si="3"/>
        <v>0</v>
      </c>
      <c r="AG32">
        <f t="shared" si="4"/>
        <v>0</v>
      </c>
    </row>
    <row r="33" spans="4:33" x14ac:dyDescent="0.25">
      <c r="D33" s="52"/>
      <c r="E33" s="39"/>
      <c r="F33" s="39"/>
      <c r="G33" s="35"/>
      <c r="I33" s="52"/>
      <c r="J33" s="39"/>
      <c r="K33" s="39"/>
      <c r="L33" s="62"/>
      <c r="M33" s="101">
        <f t="shared" si="5"/>
        <v>28</v>
      </c>
      <c r="N33" s="67" t="str">
        <f ca="1">IF(D33="","",_xll.xEURO(OFFSET(C33,-M33+1,0),E33,OFFSET(C33,-M33+2,0),OFFSET(C33,-M33+2,0),OFFSET(C33,-M33+3,0)+AB33,OFFSET(C33,-M33+4,0),0,1)*D33)</f>
        <v/>
      </c>
      <c r="O33" s="69" t="str">
        <f ca="1">IF(D33="","",_xll.xEURO(OFFSET(C33,-M33+1,0),E33,OFFSET(C33,-M33+2,0),OFFSET(C33,-M33+2,0),OFFSET(C33,-M33+3,0)+AB33,OFFSET(C33,-M33+4,0),0,0))</f>
        <v/>
      </c>
      <c r="P33" s="67" t="str">
        <f t="shared" si="0"/>
        <v/>
      </c>
      <c r="Q33" s="67" t="str">
        <f ca="1">IF(D33="","",_xll.xEURO(OFFSET(C33,-M33+1,0),E33,OFFSET(C33,-M33+2,0),OFFSET(C33,-M33+2,0),OFFSET(C33,-M33+3,0)+AB33,OFFSET(C33,-M33+4,0),0,2)/10*D33)</f>
        <v/>
      </c>
      <c r="R33" s="71" t="str">
        <f ca="1">IF(D33="","",_xll.xEURO(OFFSET(C33,-M33+1,0),E33,OFFSET(C33,-M33+2,0),OFFSET(C33,-M33+2,0),OFFSET(C33,-M33+3,0)+AB33,OFFSET(C33,-M33+4,0),0,3)/100*D33*10000)</f>
        <v/>
      </c>
      <c r="S33" s="71" t="str">
        <f ca="1">IF(D33="","",_xll.xEURO(OFFSET(C33,-M33+1,0),E33,OFFSET(C33,-M33+2,0),OFFSET(C33,-M33+2,0),OFFSET(C33,-M33+3,0)+AB33,OFFSET(C33,-M33+4,0),0,5)/365.25*D33*10000)</f>
        <v/>
      </c>
      <c r="U33" s="67" t="str">
        <f ca="1">IF(I33="","",_xll.xEURO(OFFSET(C33,-M33+1,0),J33,OFFSET(C33,-M33+2,0),OFFSET(C33,-M33+2,0),OFFSET(C33,-M33+3,0)+AC33,OFFSET(C33,-M33+4,0),1,1)*I33)</f>
        <v/>
      </c>
      <c r="V33" s="69" t="str">
        <f ca="1">IF(I33="","",_xll.xEURO(OFFSET(C33,-M33+1,0),J33,OFFSET(C33,-M33+2,0),OFFSET(C33,-M33+2,0),OFFSET(C33,-M33+3,0)+AC33,OFFSET(C33,-M33+4,0),1,0))</f>
        <v/>
      </c>
      <c r="W33" s="67" t="str">
        <f t="shared" si="1"/>
        <v/>
      </c>
      <c r="X33" s="67" t="str">
        <f ca="1">IF(I33="","",_xll.xEURO(OFFSET(C33,-M33+1,0),J33,OFFSET(C33,-M33+2,0),OFFSET(C33,-M33+2,0),OFFSET(C33,-M33+3,0)+AC33,OFFSET(C33,-M33+4,0),1,2)/10*I33)</f>
        <v/>
      </c>
      <c r="Y33" s="71" t="str">
        <f ca="1">IF(I33="","",_xll.xEURO(OFFSET(C33,-M33+1,0),J33,OFFSET(C33,-M33+2,0),OFFSET(C33,-M33+2,0),OFFSET(C33,-M33+3,0)+AC33,OFFSET(C33,-M33+4,0),1,3)/100*I33*10000)</f>
        <v/>
      </c>
      <c r="Z33" s="71" t="str">
        <f ca="1">IF(I33="","",_xll.xEURO(OFFSET(C33,-M33+1,0),J33,OFFSET(C33,-M33+2,0),OFFSET(C33,-M33+2,0),OFFSET(C33,-M33+3,0)+AC33,OFFSET(C33,-M33+4,0),1,5)/365.25*I33*10000)</f>
        <v/>
      </c>
      <c r="AB33" s="40" t="str">
        <f ca="1">IF(D33="","",_xll.xCalcSkew(OFFSET(C33,-M33,0),E33-OFFSET(C33,-M33+1,0),b)/100)</f>
        <v/>
      </c>
      <c r="AC33" s="40" t="str">
        <f ca="1">IF(I33="","",_xll.xCalcSkew(OFFSET(C33,-M33,0),J33-OFFSET(C33,-M33+1,0),b)/100)</f>
        <v/>
      </c>
      <c r="AE33">
        <f t="shared" si="2"/>
        <v>0</v>
      </c>
      <c r="AF33">
        <f t="shared" si="3"/>
        <v>0</v>
      </c>
      <c r="AG33">
        <f t="shared" si="4"/>
        <v>0</v>
      </c>
    </row>
    <row r="34" spans="4:33" x14ac:dyDescent="0.25">
      <c r="D34" s="52"/>
      <c r="E34" s="39"/>
      <c r="F34" s="39"/>
      <c r="G34" s="35"/>
      <c r="I34" s="52"/>
      <c r="J34" s="39"/>
      <c r="K34" s="39"/>
      <c r="L34" s="62"/>
      <c r="M34" s="101">
        <f t="shared" si="5"/>
        <v>29</v>
      </c>
      <c r="N34" s="67" t="str">
        <f ca="1">IF(D34="","",_xll.xEURO(OFFSET(C34,-M34+1,0),E34,OFFSET(C34,-M34+2,0),OFFSET(C34,-M34+2,0),OFFSET(C34,-M34+3,0)+AB34,OFFSET(C34,-M34+4,0),0,1)*D34)</f>
        <v/>
      </c>
      <c r="O34" s="69" t="str">
        <f ca="1">IF(D34="","",_xll.xEURO(OFFSET(C34,-M34+1,0),E34,OFFSET(C34,-M34+2,0),OFFSET(C34,-M34+2,0),OFFSET(C34,-M34+3,0)+AB34,OFFSET(C34,-M34+4,0),0,0))</f>
        <v/>
      </c>
      <c r="P34" s="67" t="str">
        <f t="shared" si="0"/>
        <v/>
      </c>
      <c r="Q34" s="67" t="str">
        <f ca="1">IF(D34="","",_xll.xEURO(OFFSET(C34,-M34+1,0),E34,OFFSET(C34,-M34+2,0),OFFSET(C34,-M34+2,0),OFFSET(C34,-M34+3,0)+AB34,OFFSET(C34,-M34+4,0),0,2)/10*D34)</f>
        <v/>
      </c>
      <c r="R34" s="71" t="str">
        <f ca="1">IF(D34="","",_xll.xEURO(OFFSET(C34,-M34+1,0),E34,OFFSET(C34,-M34+2,0),OFFSET(C34,-M34+2,0),OFFSET(C34,-M34+3,0)+AB34,OFFSET(C34,-M34+4,0),0,3)/100*D34*10000)</f>
        <v/>
      </c>
      <c r="S34" s="71" t="str">
        <f ca="1">IF(D34="","",_xll.xEURO(OFFSET(C34,-M34+1,0),E34,OFFSET(C34,-M34+2,0),OFFSET(C34,-M34+2,0),OFFSET(C34,-M34+3,0)+AB34,OFFSET(C34,-M34+4,0),0,5)/365.25*D34*10000)</f>
        <v/>
      </c>
      <c r="U34" s="67" t="str">
        <f ca="1">IF(I34="","",_xll.xEURO(OFFSET(C34,-M34+1,0),J34,OFFSET(C34,-M34+2,0),OFFSET(C34,-M34+2,0),OFFSET(C34,-M34+3,0)+AC34,OFFSET(C34,-M34+4,0),1,1)*I34)</f>
        <v/>
      </c>
      <c r="V34" s="69" t="str">
        <f ca="1">IF(I34="","",_xll.xEURO(OFFSET(C34,-M34+1,0),J34,OFFSET(C34,-M34+2,0),OFFSET(C34,-M34+2,0),OFFSET(C34,-M34+3,0)+AC34,OFFSET(C34,-M34+4,0),1,0))</f>
        <v/>
      </c>
      <c r="W34" s="67" t="str">
        <f t="shared" si="1"/>
        <v/>
      </c>
      <c r="X34" s="67" t="str">
        <f ca="1">IF(I34="","",_xll.xEURO(OFFSET(C34,-M34+1,0),J34,OFFSET(C34,-M34+2,0),OFFSET(C34,-M34+2,0),OFFSET(C34,-M34+3,0)+AC34,OFFSET(C34,-M34+4,0),1,2)/10*I34)</f>
        <v/>
      </c>
      <c r="Y34" s="71" t="str">
        <f ca="1">IF(I34="","",_xll.xEURO(OFFSET(C34,-M34+1,0),J34,OFFSET(C34,-M34+2,0),OFFSET(C34,-M34+2,0),OFFSET(C34,-M34+3,0)+AC34,OFFSET(C34,-M34+4,0),1,3)/100*I34*10000)</f>
        <v/>
      </c>
      <c r="Z34" s="71" t="str">
        <f ca="1">IF(I34="","",_xll.xEURO(OFFSET(C34,-M34+1,0),J34,OFFSET(C34,-M34+2,0),OFFSET(C34,-M34+2,0),OFFSET(C34,-M34+3,0)+AC34,OFFSET(C34,-M34+4,0),1,5)/365.25*I34*10000)</f>
        <v/>
      </c>
      <c r="AB34" s="40" t="str">
        <f ca="1">IF(D34="","",_xll.xCalcSkew(OFFSET(C34,-M34,0),E34-OFFSET(C34,-M34+1,0),b)/100)</f>
        <v/>
      </c>
      <c r="AC34" s="40" t="str">
        <f ca="1">IF(I34="","",_xll.xCalcSkew(OFFSET(C34,-M34,0),J34-OFFSET(C34,-M34+1,0),b)/100)</f>
        <v/>
      </c>
      <c r="AE34">
        <f t="shared" si="2"/>
        <v>0</v>
      </c>
      <c r="AF34">
        <f t="shared" si="3"/>
        <v>0</v>
      </c>
      <c r="AG34">
        <f t="shared" si="4"/>
        <v>0</v>
      </c>
    </row>
    <row r="35" spans="4:33" x14ac:dyDescent="0.25">
      <c r="D35" s="52"/>
      <c r="E35" s="39"/>
      <c r="F35" s="39"/>
      <c r="G35" s="35"/>
      <c r="I35" s="52"/>
      <c r="J35" s="39"/>
      <c r="K35" s="39"/>
      <c r="L35" s="62"/>
      <c r="M35" s="101">
        <f t="shared" si="5"/>
        <v>30</v>
      </c>
      <c r="N35" s="67" t="str">
        <f ca="1">IF(D35="","",_xll.xEURO(OFFSET(C35,-M35+1,0),E35,OFFSET(C35,-M35+2,0),OFFSET(C35,-M35+2,0),OFFSET(C35,-M35+3,0)+AB35,OFFSET(C35,-M35+4,0),0,1)*D35)</f>
        <v/>
      </c>
      <c r="O35" s="69" t="str">
        <f ca="1">IF(D35="","",_xll.xEURO(OFFSET(C35,-M35+1,0),E35,OFFSET(C35,-M35+2,0),OFFSET(C35,-M35+2,0),OFFSET(C35,-M35+3,0)+AB35,OFFSET(C35,-M35+4,0),0,0))</f>
        <v/>
      </c>
      <c r="P35" s="67" t="str">
        <f t="shared" si="0"/>
        <v/>
      </c>
      <c r="Q35" s="67" t="str">
        <f ca="1">IF(D35="","",_xll.xEURO(OFFSET(C35,-M35+1,0),E35,OFFSET(C35,-M35+2,0),OFFSET(C35,-M35+2,0),OFFSET(C35,-M35+3,0)+AB35,OFFSET(C35,-M35+4,0),0,2)/10*D35)</f>
        <v/>
      </c>
      <c r="R35" s="71" t="str">
        <f ca="1">IF(D35="","",_xll.xEURO(OFFSET(C35,-M35+1,0),E35,OFFSET(C35,-M35+2,0),OFFSET(C35,-M35+2,0),OFFSET(C35,-M35+3,0)+AB35,OFFSET(C35,-M35+4,0),0,3)/100*D35*10000)</f>
        <v/>
      </c>
      <c r="S35" s="71" t="str">
        <f ca="1">IF(D35="","",_xll.xEURO(OFFSET(C35,-M35+1,0),E35,OFFSET(C35,-M35+2,0),OFFSET(C35,-M35+2,0),OFFSET(C35,-M35+3,0)+AB35,OFFSET(C35,-M35+4,0),0,5)/365.25*D35*10000)</f>
        <v/>
      </c>
      <c r="U35" s="67" t="str">
        <f ca="1">IF(I35="","",_xll.xEURO(OFFSET(C35,-M35+1,0),J35,OFFSET(C35,-M35+2,0),OFFSET(C35,-M35+2,0),OFFSET(C35,-M35+3,0)+AC35,OFFSET(C35,-M35+4,0),1,1)*I35)</f>
        <v/>
      </c>
      <c r="V35" s="69" t="str">
        <f ca="1">IF(I35="","",_xll.xEURO(OFFSET(C35,-M35+1,0),J35,OFFSET(C35,-M35+2,0),OFFSET(C35,-M35+2,0),OFFSET(C35,-M35+3,0)+AC35,OFFSET(C35,-M35+4,0),1,0))</f>
        <v/>
      </c>
      <c r="W35" s="67" t="str">
        <f t="shared" si="1"/>
        <v/>
      </c>
      <c r="X35" s="67" t="str">
        <f ca="1">IF(I35="","",_xll.xEURO(OFFSET(C35,-M35+1,0),J35,OFFSET(C35,-M35+2,0),OFFSET(C35,-M35+2,0),OFFSET(C35,-M35+3,0)+AC35,OFFSET(C35,-M35+4,0),1,2)/10*I35)</f>
        <v/>
      </c>
      <c r="Y35" s="71" t="str">
        <f ca="1">IF(I35="","",_xll.xEURO(OFFSET(C35,-M35+1,0),J35,OFFSET(C35,-M35+2,0),OFFSET(C35,-M35+2,0),OFFSET(C35,-M35+3,0)+AC35,OFFSET(C35,-M35+4,0),1,3)/100*I35*10000)</f>
        <v/>
      </c>
      <c r="Z35" s="71" t="str">
        <f ca="1">IF(I35="","",_xll.xEURO(OFFSET(C35,-M35+1,0),J35,OFFSET(C35,-M35+2,0),OFFSET(C35,-M35+2,0),OFFSET(C35,-M35+3,0)+AC35,OFFSET(C35,-M35+4,0),1,5)/365.25*I35*10000)</f>
        <v/>
      </c>
      <c r="AB35" s="40" t="str">
        <f ca="1">IF(D35="","",_xll.xCalcSkew(OFFSET(C35,-M35,0),E35-OFFSET(C35,-M35+1,0),b)/100)</f>
        <v/>
      </c>
      <c r="AC35" s="40" t="str">
        <f ca="1">IF(I35="","",_xll.xCalcSkew(OFFSET(C35,-M35,0),J35-OFFSET(C35,-M35+1,0),b)/100)</f>
        <v/>
      </c>
      <c r="AE35">
        <f t="shared" si="2"/>
        <v>0</v>
      </c>
      <c r="AF35">
        <f t="shared" si="3"/>
        <v>0</v>
      </c>
      <c r="AG35">
        <f t="shared" si="4"/>
        <v>0</v>
      </c>
    </row>
    <row r="36" spans="4:33" x14ac:dyDescent="0.25">
      <c r="D36" s="52"/>
      <c r="E36" s="39"/>
      <c r="F36" s="39"/>
      <c r="G36" s="35"/>
      <c r="I36" s="52"/>
      <c r="J36" s="39"/>
      <c r="K36" s="39"/>
      <c r="L36" s="62"/>
      <c r="M36" s="101">
        <f t="shared" si="5"/>
        <v>31</v>
      </c>
      <c r="N36" s="67" t="str">
        <f ca="1">IF(D36="","",_xll.xEURO(OFFSET(C36,-M36+1,0),E36,OFFSET(C36,-M36+2,0),OFFSET(C36,-M36+2,0),OFFSET(C36,-M36+3,0)+AB36,OFFSET(C36,-M36+4,0),0,1)*D36)</f>
        <v/>
      </c>
      <c r="O36" s="69" t="str">
        <f ca="1">IF(D36="","",_xll.xEURO(OFFSET(C36,-M36+1,0),E36,OFFSET(C36,-M36+2,0),OFFSET(C36,-M36+2,0),OFFSET(C36,-M36+3,0)+AB36,OFFSET(C36,-M36+4,0),0,0))</f>
        <v/>
      </c>
      <c r="P36" s="67" t="str">
        <f t="shared" si="0"/>
        <v/>
      </c>
      <c r="Q36" s="67" t="str">
        <f ca="1">IF(D36="","",_xll.xEURO(OFFSET(C36,-M36+1,0),E36,OFFSET(C36,-M36+2,0),OFFSET(C36,-M36+2,0),OFFSET(C36,-M36+3,0)+AB36,OFFSET(C36,-M36+4,0),0,2)/10*D36)</f>
        <v/>
      </c>
      <c r="R36" s="71" t="str">
        <f ca="1">IF(D36="","",_xll.xEURO(OFFSET(C36,-M36+1,0),E36,OFFSET(C36,-M36+2,0),OFFSET(C36,-M36+2,0),OFFSET(C36,-M36+3,0)+AB36,OFFSET(C36,-M36+4,0),0,3)/100*D36*10000)</f>
        <v/>
      </c>
      <c r="S36" s="71" t="str">
        <f ca="1">IF(D36="","",_xll.xEURO(OFFSET(C36,-M36+1,0),E36,OFFSET(C36,-M36+2,0),OFFSET(C36,-M36+2,0),OFFSET(C36,-M36+3,0)+AB36,OFFSET(C36,-M36+4,0),0,5)/365.25*D36*10000)</f>
        <v/>
      </c>
      <c r="U36" s="67" t="str">
        <f ca="1">IF(I36="","",_xll.xEURO(OFFSET(C36,-M36+1,0),J36,OFFSET(C36,-M36+2,0),OFFSET(C36,-M36+2,0),OFFSET(C36,-M36+3,0)+AC36,OFFSET(C36,-M36+4,0),1,1)*I36)</f>
        <v/>
      </c>
      <c r="V36" s="69" t="str">
        <f ca="1">IF(I36="","",_xll.xEURO(OFFSET(C36,-M36+1,0),J36,OFFSET(C36,-M36+2,0),OFFSET(C36,-M36+2,0),OFFSET(C36,-M36+3,0)+AC36,OFFSET(C36,-M36+4,0),1,0))</f>
        <v/>
      </c>
      <c r="W36" s="67" t="str">
        <f t="shared" si="1"/>
        <v/>
      </c>
      <c r="X36" s="67" t="str">
        <f ca="1">IF(I36="","",_xll.xEURO(OFFSET(C36,-M36+1,0),J36,OFFSET(C36,-M36+2,0),OFFSET(C36,-M36+2,0),OFFSET(C36,-M36+3,0)+AC36,OFFSET(C36,-M36+4,0),1,2)/10*I36)</f>
        <v/>
      </c>
      <c r="Y36" s="71" t="str">
        <f ca="1">IF(I36="","",_xll.xEURO(OFFSET(C36,-M36+1,0),J36,OFFSET(C36,-M36+2,0),OFFSET(C36,-M36+2,0),OFFSET(C36,-M36+3,0)+AC36,OFFSET(C36,-M36+4,0),1,3)/100*I36*10000)</f>
        <v/>
      </c>
      <c r="Z36" s="71" t="str">
        <f ca="1">IF(I36="","",_xll.xEURO(OFFSET(C36,-M36+1,0),J36,OFFSET(C36,-M36+2,0),OFFSET(C36,-M36+2,0),OFFSET(C36,-M36+3,0)+AC36,OFFSET(C36,-M36+4,0),1,5)/365.25*I36*10000)</f>
        <v/>
      </c>
      <c r="AB36" s="40" t="str">
        <f ca="1">IF(D36="","",_xll.xCalcSkew(OFFSET(C36,-M36,0),E36-OFFSET(C36,-M36+1,0),b)/100)</f>
        <v/>
      </c>
      <c r="AC36" s="40" t="str">
        <f ca="1">IF(I36="","",_xll.xCalcSkew(OFFSET(C36,-M36,0),J36-OFFSET(C36,-M36+1,0),b)/100)</f>
        <v/>
      </c>
      <c r="AE36">
        <f t="shared" si="2"/>
        <v>0</v>
      </c>
      <c r="AF36">
        <f t="shared" si="3"/>
        <v>0</v>
      </c>
      <c r="AG36">
        <f t="shared" si="4"/>
        <v>0</v>
      </c>
    </row>
    <row r="37" spans="4:33" x14ac:dyDescent="0.25">
      <c r="D37" s="52"/>
      <c r="E37" s="39"/>
      <c r="F37" s="39"/>
      <c r="G37" s="35"/>
      <c r="I37" s="52"/>
      <c r="J37" s="39"/>
      <c r="K37" s="39"/>
      <c r="L37" s="62"/>
      <c r="M37" s="101">
        <f t="shared" si="5"/>
        <v>32</v>
      </c>
      <c r="N37" s="67" t="str">
        <f ca="1">IF(D37="","",_xll.xEURO(OFFSET(C37,-M37+1,0),E37,OFFSET(C37,-M37+2,0),OFFSET(C37,-M37+2,0),OFFSET(C37,-M37+3,0)+AB37,OFFSET(C37,-M37+4,0),0,1)*D37)</f>
        <v/>
      </c>
      <c r="O37" s="69" t="str">
        <f ca="1">IF(D37="","",_xll.xEURO(OFFSET(C37,-M37+1,0),E37,OFFSET(C37,-M37+2,0),OFFSET(C37,-M37+2,0),OFFSET(C37,-M37+3,0)+AB37,OFFSET(C37,-M37+4,0),0,0))</f>
        <v/>
      </c>
      <c r="P37" s="67" t="str">
        <f t="shared" si="0"/>
        <v/>
      </c>
      <c r="Q37" s="67" t="str">
        <f ca="1">IF(D37="","",_xll.xEURO(OFFSET(C37,-M37+1,0),E37,OFFSET(C37,-M37+2,0),OFFSET(C37,-M37+2,0),OFFSET(C37,-M37+3,0)+AB37,OFFSET(C37,-M37+4,0),0,2)/10*D37)</f>
        <v/>
      </c>
      <c r="R37" s="71" t="str">
        <f ca="1">IF(D37="","",_xll.xEURO(OFFSET(C37,-M37+1,0),E37,OFFSET(C37,-M37+2,0),OFFSET(C37,-M37+2,0),OFFSET(C37,-M37+3,0)+AB37,OFFSET(C37,-M37+4,0),0,3)/100*D37*10000)</f>
        <v/>
      </c>
      <c r="S37" s="71" t="str">
        <f ca="1">IF(D37="","",_xll.xEURO(OFFSET(C37,-M37+1,0),E37,OFFSET(C37,-M37+2,0),OFFSET(C37,-M37+2,0),OFFSET(C37,-M37+3,0)+AB37,OFFSET(C37,-M37+4,0),0,5)/365.25*D37*10000)</f>
        <v/>
      </c>
      <c r="U37" s="67" t="str">
        <f ca="1">IF(I37="","",_xll.xEURO(OFFSET(C37,-M37+1,0),J37,OFFSET(C37,-M37+2,0),OFFSET(C37,-M37+2,0),OFFSET(C37,-M37+3,0)+AC37,OFFSET(C37,-M37+4,0),1,1)*I37)</f>
        <v/>
      </c>
      <c r="V37" s="69" t="str">
        <f ca="1">IF(I37="","",_xll.xEURO(OFFSET(C37,-M37+1,0),J37,OFFSET(C37,-M37+2,0),OFFSET(C37,-M37+2,0),OFFSET(C37,-M37+3,0)+AC37,OFFSET(C37,-M37+4,0),1,0))</f>
        <v/>
      </c>
      <c r="W37" s="67" t="str">
        <f t="shared" si="1"/>
        <v/>
      </c>
      <c r="X37" s="67" t="str">
        <f ca="1">IF(I37="","",_xll.xEURO(OFFSET(C37,-M37+1,0),J37,OFFSET(C37,-M37+2,0),OFFSET(C37,-M37+2,0),OFFSET(C37,-M37+3,0)+AC37,OFFSET(C37,-M37+4,0),1,2)/10*I37)</f>
        <v/>
      </c>
      <c r="Y37" s="71" t="str">
        <f ca="1">IF(I37="","",_xll.xEURO(OFFSET(C37,-M37+1,0),J37,OFFSET(C37,-M37+2,0),OFFSET(C37,-M37+2,0),OFFSET(C37,-M37+3,0)+AC37,OFFSET(C37,-M37+4,0),1,3)/100*I37*10000)</f>
        <v/>
      </c>
      <c r="Z37" s="71" t="str">
        <f ca="1">IF(I37="","",_xll.xEURO(OFFSET(C37,-M37+1,0),J37,OFFSET(C37,-M37+2,0),OFFSET(C37,-M37+2,0),OFFSET(C37,-M37+3,0)+AC37,OFFSET(C37,-M37+4,0),1,5)/365.25*I37*10000)</f>
        <v/>
      </c>
      <c r="AB37" s="40" t="str">
        <f ca="1">IF(D37="","",_xll.xCalcSkew(OFFSET(C37,-M37,0),E37-OFFSET(C37,-M37+1,0),b)/100)</f>
        <v/>
      </c>
      <c r="AC37" s="40" t="str">
        <f ca="1">IF(I37="","",_xll.xCalcSkew(OFFSET(C37,-M37,0),J37-OFFSET(C37,-M37+1,0),b)/100)</f>
        <v/>
      </c>
      <c r="AE37">
        <f t="shared" si="2"/>
        <v>0</v>
      </c>
      <c r="AF37">
        <f t="shared" si="3"/>
        <v>0</v>
      </c>
      <c r="AG37">
        <f t="shared" si="4"/>
        <v>0</v>
      </c>
    </row>
    <row r="38" spans="4:33" x14ac:dyDescent="0.25">
      <c r="D38" s="52"/>
      <c r="E38" s="39"/>
      <c r="F38" s="39"/>
      <c r="G38" s="35"/>
      <c r="I38" s="52"/>
      <c r="J38" s="39"/>
      <c r="K38" s="39"/>
      <c r="L38" s="62"/>
      <c r="M38" s="101">
        <f t="shared" si="5"/>
        <v>33</v>
      </c>
      <c r="N38" s="67" t="str">
        <f ca="1">IF(D38="","",_xll.xEURO(OFFSET(C38,-M38+1,0),E38,OFFSET(C38,-M38+2,0),OFFSET(C38,-M38+2,0),OFFSET(C38,-M38+3,0)+AB38,OFFSET(C38,-M38+4,0),0,1)*D38)</f>
        <v/>
      </c>
      <c r="O38" s="69" t="str">
        <f ca="1">IF(D38="","",_xll.xEURO(OFFSET(C38,-M38+1,0),E38,OFFSET(C38,-M38+2,0),OFFSET(C38,-M38+2,0),OFFSET(C38,-M38+3,0)+AB38,OFFSET(C38,-M38+4,0),0,0))</f>
        <v/>
      </c>
      <c r="P38" s="67" t="str">
        <f t="shared" si="0"/>
        <v/>
      </c>
      <c r="Q38" s="67" t="str">
        <f ca="1">IF(D38="","",_xll.xEURO(OFFSET(C38,-M38+1,0),E38,OFFSET(C38,-M38+2,0),OFFSET(C38,-M38+2,0),OFFSET(C38,-M38+3,0)+AB38,OFFSET(C38,-M38+4,0),0,2)/10*D38)</f>
        <v/>
      </c>
      <c r="R38" s="71" t="str">
        <f ca="1">IF(D38="","",_xll.xEURO(OFFSET(C38,-M38+1,0),E38,OFFSET(C38,-M38+2,0),OFFSET(C38,-M38+2,0),OFFSET(C38,-M38+3,0)+AB38,OFFSET(C38,-M38+4,0),0,3)/100*D38*10000)</f>
        <v/>
      </c>
      <c r="S38" s="71" t="str">
        <f ca="1">IF(D38="","",_xll.xEURO(OFFSET(C38,-M38+1,0),E38,OFFSET(C38,-M38+2,0),OFFSET(C38,-M38+2,0),OFFSET(C38,-M38+3,0)+AB38,OFFSET(C38,-M38+4,0),0,5)/365.25*D38*10000)</f>
        <v/>
      </c>
      <c r="U38" s="67" t="str">
        <f ca="1">IF(I38="","",_xll.xEURO(OFFSET(C38,-M38+1,0),J38,OFFSET(C38,-M38+2,0),OFFSET(C38,-M38+2,0),OFFSET(C38,-M38+3,0)+AC38,OFFSET(C38,-M38+4,0),1,1)*I38)</f>
        <v/>
      </c>
      <c r="V38" s="69" t="str">
        <f ca="1">IF(I38="","",_xll.xEURO(OFFSET(C38,-M38+1,0),J38,OFFSET(C38,-M38+2,0),OFFSET(C38,-M38+2,0),OFFSET(C38,-M38+3,0)+AC38,OFFSET(C38,-M38+4,0),1,0))</f>
        <v/>
      </c>
      <c r="W38" s="67" t="str">
        <f t="shared" si="1"/>
        <v/>
      </c>
      <c r="X38" s="67" t="str">
        <f ca="1">IF(I38="","",_xll.xEURO(OFFSET(C38,-M38+1,0),J38,OFFSET(C38,-M38+2,0),OFFSET(C38,-M38+2,0),OFFSET(C38,-M38+3,0)+AC38,OFFSET(C38,-M38+4,0),1,2)/10*I38)</f>
        <v/>
      </c>
      <c r="Y38" s="71" t="str">
        <f ca="1">IF(I38="","",_xll.xEURO(OFFSET(C38,-M38+1,0),J38,OFFSET(C38,-M38+2,0),OFFSET(C38,-M38+2,0),OFFSET(C38,-M38+3,0)+AC38,OFFSET(C38,-M38+4,0),1,3)/100*I38*10000)</f>
        <v/>
      </c>
      <c r="Z38" s="71" t="str">
        <f ca="1">IF(I38="","",_xll.xEURO(OFFSET(C38,-M38+1,0),J38,OFFSET(C38,-M38+2,0),OFFSET(C38,-M38+2,0),OFFSET(C38,-M38+3,0)+AC38,OFFSET(C38,-M38+4,0),1,5)/365.25*I38*10000)</f>
        <v/>
      </c>
      <c r="AB38" s="40" t="str">
        <f ca="1">IF(D38="","",_xll.xCalcSkew(OFFSET(C38,-M38,0),E38-OFFSET(C38,-M38+1,0),b)/100)</f>
        <v/>
      </c>
      <c r="AC38" s="40" t="str">
        <f ca="1">IF(I38="","",_xll.xCalcSkew(OFFSET(C38,-M38,0),J38-OFFSET(C38,-M38+1,0),b)/100)</f>
        <v/>
      </c>
      <c r="AE38">
        <f t="shared" si="2"/>
        <v>0</v>
      </c>
      <c r="AF38">
        <f t="shared" si="3"/>
        <v>0</v>
      </c>
      <c r="AG38">
        <f t="shared" si="4"/>
        <v>0</v>
      </c>
    </row>
    <row r="39" spans="4:33" x14ac:dyDescent="0.25">
      <c r="D39" s="52"/>
      <c r="E39" s="39"/>
      <c r="F39" s="39"/>
      <c r="G39" s="35"/>
      <c r="I39" s="52"/>
      <c r="J39" s="39"/>
      <c r="K39" s="39"/>
      <c r="L39" s="62"/>
      <c r="M39" s="101">
        <f t="shared" si="5"/>
        <v>34</v>
      </c>
      <c r="N39" s="67" t="str">
        <f ca="1">IF(D39="","",_xll.xEURO(OFFSET(C39,-M39+1,0),E39,OFFSET(C39,-M39+2,0),OFFSET(C39,-M39+2,0),OFFSET(C39,-M39+3,0)+AB39,OFFSET(C39,-M39+4,0),0,1)*D39)</f>
        <v/>
      </c>
      <c r="O39" s="69" t="str">
        <f ca="1">IF(D39="","",_xll.xEURO(OFFSET(C39,-M39+1,0),E39,OFFSET(C39,-M39+2,0),OFFSET(C39,-M39+2,0),OFFSET(C39,-M39+3,0)+AB39,OFFSET(C39,-M39+4,0),0,0))</f>
        <v/>
      </c>
      <c r="P39" s="67" t="str">
        <f t="shared" si="0"/>
        <v/>
      </c>
      <c r="Q39" s="67" t="str">
        <f ca="1">IF(D39="","",_xll.xEURO(OFFSET(C39,-M39+1,0),E39,OFFSET(C39,-M39+2,0),OFFSET(C39,-M39+2,0),OFFSET(C39,-M39+3,0)+AB39,OFFSET(C39,-M39+4,0),0,2)/10*D39)</f>
        <v/>
      </c>
      <c r="R39" s="71" t="str">
        <f ca="1">IF(D39="","",_xll.xEURO(OFFSET(C39,-M39+1,0),E39,OFFSET(C39,-M39+2,0),OFFSET(C39,-M39+2,0),OFFSET(C39,-M39+3,0)+AB39,OFFSET(C39,-M39+4,0),0,3)/100*D39*10000)</f>
        <v/>
      </c>
      <c r="S39" s="71" t="str">
        <f ca="1">IF(D39="","",_xll.xEURO(OFFSET(C39,-M39+1,0),E39,OFFSET(C39,-M39+2,0),OFFSET(C39,-M39+2,0),OFFSET(C39,-M39+3,0)+AB39,OFFSET(C39,-M39+4,0),0,5)/365.25*D39*10000)</f>
        <v/>
      </c>
      <c r="U39" s="67" t="str">
        <f ca="1">IF(I39="","",_xll.xEURO(OFFSET(C39,-M39+1,0),J39,OFFSET(C39,-M39+2,0),OFFSET(C39,-M39+2,0),OFFSET(C39,-M39+3,0)+AC39,OFFSET(C39,-M39+4,0),1,1)*I39)</f>
        <v/>
      </c>
      <c r="V39" s="69" t="str">
        <f ca="1">IF(I39="","",_xll.xEURO(OFFSET(C39,-M39+1,0),J39,OFFSET(C39,-M39+2,0),OFFSET(C39,-M39+2,0),OFFSET(C39,-M39+3,0)+AC39,OFFSET(C39,-M39+4,0),1,0))</f>
        <v/>
      </c>
      <c r="W39" s="67" t="str">
        <f t="shared" si="1"/>
        <v/>
      </c>
      <c r="X39" s="67" t="str">
        <f ca="1">IF(I39="","",_xll.xEURO(OFFSET(C39,-M39+1,0),J39,OFFSET(C39,-M39+2,0),OFFSET(C39,-M39+2,0),OFFSET(C39,-M39+3,0)+AC39,OFFSET(C39,-M39+4,0),1,2)/10*I39)</f>
        <v/>
      </c>
      <c r="Y39" s="71" t="str">
        <f ca="1">IF(I39="","",_xll.xEURO(OFFSET(C39,-M39+1,0),J39,OFFSET(C39,-M39+2,0),OFFSET(C39,-M39+2,0),OFFSET(C39,-M39+3,0)+AC39,OFFSET(C39,-M39+4,0),1,3)/100*I39*10000)</f>
        <v/>
      </c>
      <c r="Z39" s="71" t="str">
        <f ca="1">IF(I39="","",_xll.xEURO(OFFSET(C39,-M39+1,0),J39,OFFSET(C39,-M39+2,0),OFFSET(C39,-M39+2,0),OFFSET(C39,-M39+3,0)+AC39,OFFSET(C39,-M39+4,0),1,5)/365.25*I39*10000)</f>
        <v/>
      </c>
      <c r="AB39" s="40" t="str">
        <f ca="1">IF(D39="","",_xll.xCalcSkew(OFFSET(C39,-M39,0),E39-OFFSET(C39,-M39+1,0),b)/100)</f>
        <v/>
      </c>
      <c r="AC39" s="40" t="str">
        <f ca="1">IF(I39="","",_xll.xCalcSkew(OFFSET(C39,-M39,0),J39-OFFSET(C39,-M39+1,0),b)/100)</f>
        <v/>
      </c>
      <c r="AE39">
        <f t="shared" si="2"/>
        <v>0</v>
      </c>
      <c r="AF39">
        <f t="shared" si="3"/>
        <v>0</v>
      </c>
      <c r="AG39">
        <f t="shared" si="4"/>
        <v>0</v>
      </c>
    </row>
    <row r="40" spans="4:33" x14ac:dyDescent="0.25">
      <c r="D40" s="52"/>
      <c r="E40" s="39"/>
      <c r="F40" s="39"/>
      <c r="G40" s="35"/>
      <c r="I40" s="52"/>
      <c r="J40" s="39"/>
      <c r="K40" s="39"/>
      <c r="L40" s="62"/>
      <c r="M40" s="101">
        <f t="shared" si="5"/>
        <v>35</v>
      </c>
      <c r="N40" s="67" t="str">
        <f ca="1">IF(D40="","",_xll.xEURO(OFFSET(C40,-M40+1,0),E40,OFFSET(C40,-M40+2,0),OFFSET(C40,-M40+2,0),OFFSET(C40,-M40+3,0)+AB40,OFFSET(C40,-M40+4,0),0,1)*D40)</f>
        <v/>
      </c>
      <c r="O40" s="69" t="str">
        <f ca="1">IF(D40="","",_xll.xEURO(OFFSET(C40,-M40+1,0),E40,OFFSET(C40,-M40+2,0),OFFSET(C40,-M40+2,0),OFFSET(C40,-M40+3,0)+AB40,OFFSET(C40,-M40+4,0),0,0))</f>
        <v/>
      </c>
      <c r="P40" s="67" t="str">
        <f t="shared" si="0"/>
        <v/>
      </c>
      <c r="Q40" s="67" t="str">
        <f ca="1">IF(D40="","",_xll.xEURO(OFFSET(C40,-M40+1,0),E40,OFFSET(C40,-M40+2,0),OFFSET(C40,-M40+2,0),OFFSET(C40,-M40+3,0)+AB40,OFFSET(C40,-M40+4,0),0,2)/10*D40)</f>
        <v/>
      </c>
      <c r="R40" s="71" t="str">
        <f ca="1">IF(D40="","",_xll.xEURO(OFFSET(C40,-M40+1,0),E40,OFFSET(C40,-M40+2,0),OFFSET(C40,-M40+2,0),OFFSET(C40,-M40+3,0)+AB40,OFFSET(C40,-M40+4,0),0,3)/100*D40*10000)</f>
        <v/>
      </c>
      <c r="S40" s="71" t="str">
        <f ca="1">IF(D40="","",_xll.xEURO(OFFSET(C40,-M40+1,0),E40,OFFSET(C40,-M40+2,0),OFFSET(C40,-M40+2,0),OFFSET(C40,-M40+3,0)+AB40,OFFSET(C40,-M40+4,0),0,5)/365.25*D40*10000)</f>
        <v/>
      </c>
      <c r="U40" s="67" t="str">
        <f ca="1">IF(I40="","",_xll.xEURO(OFFSET(C40,-M40+1,0),J40,OFFSET(C40,-M40+2,0),OFFSET(C40,-M40+2,0),OFFSET(C40,-M40+3,0)+AC40,OFFSET(C40,-M40+4,0),1,1)*I40)</f>
        <v/>
      </c>
      <c r="V40" s="69" t="str">
        <f ca="1">IF(I40="","",_xll.xEURO(OFFSET(C40,-M40+1,0),J40,OFFSET(C40,-M40+2,0),OFFSET(C40,-M40+2,0),OFFSET(C40,-M40+3,0)+AC40,OFFSET(C40,-M40+4,0),1,0))</f>
        <v/>
      </c>
      <c r="W40" s="67" t="str">
        <f t="shared" si="1"/>
        <v/>
      </c>
      <c r="X40" s="67" t="str">
        <f ca="1">IF(I40="","",_xll.xEURO(OFFSET(C40,-M40+1,0),J40,OFFSET(C40,-M40+2,0),OFFSET(C40,-M40+2,0),OFFSET(C40,-M40+3,0)+AC40,OFFSET(C40,-M40+4,0),1,2)/10*I40)</f>
        <v/>
      </c>
      <c r="Y40" s="71" t="str">
        <f ca="1">IF(I40="","",_xll.xEURO(OFFSET(C40,-M40+1,0),J40,OFFSET(C40,-M40+2,0),OFFSET(C40,-M40+2,0),OFFSET(C40,-M40+3,0)+AC40,OFFSET(C40,-M40+4,0),1,3)/100*I40*10000)</f>
        <v/>
      </c>
      <c r="Z40" s="71" t="str">
        <f ca="1">IF(I40="","",_xll.xEURO(OFFSET(C40,-M40+1,0),J40,OFFSET(C40,-M40+2,0),OFFSET(C40,-M40+2,0),OFFSET(C40,-M40+3,0)+AC40,OFFSET(C40,-M40+4,0),1,5)/365.25*I40*10000)</f>
        <v/>
      </c>
      <c r="AB40" s="40" t="str">
        <f ca="1">IF(D40="","",_xll.xCalcSkew(OFFSET(C40,-M40,0),E40-OFFSET(C40,-M40+1,0),b)/100)</f>
        <v/>
      </c>
      <c r="AC40" s="40" t="str">
        <f ca="1">IF(I40="","",_xll.xCalcSkew(OFFSET(C40,-M40,0),J40-OFFSET(C40,-M40+1,0),b)/100)</f>
        <v/>
      </c>
      <c r="AE40">
        <f t="shared" si="2"/>
        <v>0</v>
      </c>
      <c r="AF40">
        <f t="shared" si="3"/>
        <v>0</v>
      </c>
      <c r="AG40">
        <f t="shared" si="4"/>
        <v>0</v>
      </c>
    </row>
    <row r="41" spans="4:33" x14ac:dyDescent="0.25">
      <c r="D41" s="52"/>
      <c r="E41" s="39"/>
      <c r="F41" s="39"/>
      <c r="G41" s="35"/>
      <c r="I41" s="52"/>
      <c r="J41" s="39"/>
      <c r="K41" s="39"/>
      <c r="L41" s="62"/>
      <c r="M41" s="101">
        <f t="shared" ref="M41:M48" si="6">M40+1</f>
        <v>36</v>
      </c>
      <c r="N41" s="67" t="str">
        <f ca="1">IF(D41="","",_xll.xEURO(OFFSET(C41,-M41+1,0),E41,OFFSET(C41,-M41+2,0),OFFSET(C41,-M41+2,0),OFFSET(C41,-M41+3,0)+AB41,OFFSET(C41,-M41+4,0),0,1)*D41)</f>
        <v/>
      </c>
      <c r="O41" s="69" t="str">
        <f ca="1">IF(D41="","",_xll.xEURO(OFFSET(C41,-M41+1,0),E41,OFFSET(C41,-M41+2,0),OFFSET(C41,-M41+2,0),OFFSET(C41,-M41+3,0)+AB41,OFFSET(C41,-M41+4,0),0,0))</f>
        <v/>
      </c>
      <c r="P41" s="67" t="str">
        <f t="shared" si="0"/>
        <v/>
      </c>
      <c r="Q41" s="67" t="str">
        <f ca="1">IF(D41="","",_xll.xEURO(OFFSET(C41,-M41+1,0),E41,OFFSET(C41,-M41+2,0),OFFSET(C41,-M41+2,0),OFFSET(C41,-M41+3,0)+AB41,OFFSET(C41,-M41+4,0),0,2)/10*D41)</f>
        <v/>
      </c>
      <c r="R41" s="71" t="str">
        <f ca="1">IF(D41="","",_xll.xEURO(OFFSET(C41,-M41+1,0),E41,OFFSET(C41,-M41+2,0),OFFSET(C41,-M41+2,0),OFFSET(C41,-M41+3,0)+AB41,OFFSET(C41,-M41+4,0),0,3)/100*D41*10000)</f>
        <v/>
      </c>
      <c r="S41" s="71" t="str">
        <f ca="1">IF(D41="","",_xll.xEURO(OFFSET(C41,-M41+1,0),E41,OFFSET(C41,-M41+2,0),OFFSET(C41,-M41+2,0),OFFSET(C41,-M41+3,0)+AB41,OFFSET(C41,-M41+4,0),0,5)/365.25*D41*10000)</f>
        <v/>
      </c>
      <c r="U41" s="67" t="str">
        <f ca="1">IF(I41="","",_xll.xEURO(OFFSET(C41,-M41+1,0),J41,OFFSET(C41,-M41+2,0),OFFSET(C41,-M41+2,0),OFFSET(C41,-M41+3,0)+AC41,OFFSET(C41,-M41+4,0),1,1)*I41)</f>
        <v/>
      </c>
      <c r="V41" s="69" t="str">
        <f ca="1">IF(I41="","",_xll.xEURO(OFFSET(C41,-M41+1,0),J41,OFFSET(C41,-M41+2,0),OFFSET(C41,-M41+2,0),OFFSET(C41,-M41+3,0)+AC41,OFFSET(C41,-M41+4,0),1,0))</f>
        <v/>
      </c>
      <c r="W41" s="67" t="str">
        <f t="shared" si="1"/>
        <v/>
      </c>
      <c r="X41" s="67" t="str">
        <f ca="1">IF(I41="","",_xll.xEURO(OFFSET(C41,-M41+1,0),J41,OFFSET(C41,-M41+2,0),OFFSET(C41,-M41+2,0),OFFSET(C41,-M41+3,0)+AC41,OFFSET(C41,-M41+4,0),1,2)/10*I41)</f>
        <v/>
      </c>
      <c r="Y41" s="71" t="str">
        <f ca="1">IF(I41="","",_xll.xEURO(OFFSET(C41,-M41+1,0),J41,OFFSET(C41,-M41+2,0),OFFSET(C41,-M41+2,0),OFFSET(C41,-M41+3,0)+AC41,OFFSET(C41,-M41+4,0),1,3)/100*I41*10000)</f>
        <v/>
      </c>
      <c r="Z41" s="71" t="str">
        <f ca="1">IF(I41="","",_xll.xEURO(OFFSET(C41,-M41+1,0),J41,OFFSET(C41,-M41+2,0),OFFSET(C41,-M41+2,0),OFFSET(C41,-M41+3,0)+AC41,OFFSET(C41,-M41+4,0),1,5)/365.25*I41*10000)</f>
        <v/>
      </c>
      <c r="AB41" s="40" t="str">
        <f ca="1">IF(D41="","",_xll.xCalcSkew(OFFSET(C41,-M41,0),E41-OFFSET(C41,-M41+1,0),b)/100)</f>
        <v/>
      </c>
      <c r="AC41" s="40" t="str">
        <f ca="1">IF(I41="","",_xll.xCalcSkew(OFFSET(C41,-M41,0),J41-OFFSET(C41,-M41+1,0),b)/100)</f>
        <v/>
      </c>
      <c r="AE41">
        <f t="shared" si="2"/>
        <v>0</v>
      </c>
      <c r="AF41">
        <f t="shared" si="3"/>
        <v>0</v>
      </c>
      <c r="AG41">
        <f t="shared" si="4"/>
        <v>0</v>
      </c>
    </row>
    <row r="42" spans="4:33" x14ac:dyDescent="0.25">
      <c r="D42" s="52"/>
      <c r="E42" s="39"/>
      <c r="F42" s="39"/>
      <c r="G42" s="35"/>
      <c r="I42" s="52"/>
      <c r="J42" s="39"/>
      <c r="K42" s="39"/>
      <c r="L42" s="62"/>
      <c r="M42" s="101">
        <f t="shared" si="6"/>
        <v>37</v>
      </c>
      <c r="N42" s="67" t="str">
        <f ca="1">IF(D42="","",_xll.xEURO(OFFSET(C42,-M42+1,0),E42,OFFSET(C42,-M42+2,0),OFFSET(C42,-M42+2,0),OFFSET(C42,-M42+3,0)+AB42,OFFSET(C42,-M42+4,0),0,1)*D42)</f>
        <v/>
      </c>
      <c r="O42" s="69" t="str">
        <f ca="1">IF(D42="","",_xll.xEURO(OFFSET(C42,-M42+1,0),E42,OFFSET(C42,-M42+2,0),OFFSET(C42,-M42+2,0),OFFSET(C42,-M42+3,0)+AB42,OFFSET(C42,-M42+4,0),0,0))</f>
        <v/>
      </c>
      <c r="P42" s="67" t="str">
        <f t="shared" si="0"/>
        <v/>
      </c>
      <c r="Q42" s="67" t="str">
        <f ca="1">IF(D42="","",_xll.xEURO(OFFSET(C42,-M42+1,0),E42,OFFSET(C42,-M42+2,0),OFFSET(C42,-M42+2,0),OFFSET(C42,-M42+3,0)+AB42,OFFSET(C42,-M42+4,0),0,2)/10*D42)</f>
        <v/>
      </c>
      <c r="R42" s="71" t="str">
        <f ca="1">IF(D42="","",_xll.xEURO(OFFSET(C42,-M42+1,0),E42,OFFSET(C42,-M42+2,0),OFFSET(C42,-M42+2,0),OFFSET(C42,-M42+3,0)+AB42,OFFSET(C42,-M42+4,0),0,3)/100*D42*10000)</f>
        <v/>
      </c>
      <c r="S42" s="71" t="str">
        <f ca="1">IF(D42="","",_xll.xEURO(OFFSET(C42,-M42+1,0),E42,OFFSET(C42,-M42+2,0),OFFSET(C42,-M42+2,0),OFFSET(C42,-M42+3,0)+AB42,OFFSET(C42,-M42+4,0),0,5)/365.25*D42*10000)</f>
        <v/>
      </c>
      <c r="U42" s="67" t="str">
        <f ca="1">IF(I42="","",_xll.xEURO(OFFSET(C42,-M42+1,0),J42,OFFSET(C42,-M42+2,0),OFFSET(C42,-M42+2,0),OFFSET(C42,-M42+3,0)+AC42,OFFSET(C42,-M42+4,0),1,1)*I42)</f>
        <v/>
      </c>
      <c r="V42" s="69" t="str">
        <f ca="1">IF(I42="","",_xll.xEURO(OFFSET(C42,-M42+1,0),J42,OFFSET(C42,-M42+2,0),OFFSET(C42,-M42+2,0),OFFSET(C42,-M42+3,0)+AC42,OFFSET(C42,-M42+4,0),1,0))</f>
        <v/>
      </c>
      <c r="W42" s="67" t="str">
        <f t="shared" si="1"/>
        <v/>
      </c>
      <c r="X42" s="67" t="str">
        <f ca="1">IF(I42="","",_xll.xEURO(OFFSET(C42,-M42+1,0),J42,OFFSET(C42,-M42+2,0),OFFSET(C42,-M42+2,0),OFFSET(C42,-M42+3,0)+AC42,OFFSET(C42,-M42+4,0),1,2)/10*I42)</f>
        <v/>
      </c>
      <c r="Y42" s="71" t="str">
        <f ca="1">IF(I42="","",_xll.xEURO(OFFSET(C42,-M42+1,0),J42,OFFSET(C42,-M42+2,0),OFFSET(C42,-M42+2,0),OFFSET(C42,-M42+3,0)+AC42,OFFSET(C42,-M42+4,0),1,3)/100*I42*10000)</f>
        <v/>
      </c>
      <c r="Z42" s="71" t="str">
        <f ca="1">IF(I42="","",_xll.xEURO(OFFSET(C42,-M42+1,0),J42,OFFSET(C42,-M42+2,0),OFFSET(C42,-M42+2,0),OFFSET(C42,-M42+3,0)+AC42,OFFSET(C42,-M42+4,0),1,5)/365.25*I42*10000)</f>
        <v/>
      </c>
      <c r="AB42" s="40" t="str">
        <f ca="1">IF(D42="","",_xll.xCalcSkew(OFFSET(C42,-M42,0),E42-OFFSET(C42,-M42+1,0),b)/100)</f>
        <v/>
      </c>
      <c r="AC42" s="40" t="str">
        <f ca="1">IF(I42="","",_xll.xCalcSkew(OFFSET(C42,-M42,0),J42-OFFSET(C42,-M42+1,0),b)/100)</f>
        <v/>
      </c>
      <c r="AE42">
        <f t="shared" si="2"/>
        <v>0</v>
      </c>
      <c r="AF42">
        <f t="shared" si="3"/>
        <v>0</v>
      </c>
      <c r="AG42">
        <f t="shared" si="4"/>
        <v>0</v>
      </c>
    </row>
    <row r="43" spans="4:33" x14ac:dyDescent="0.25">
      <c r="D43" s="52"/>
      <c r="E43" s="39"/>
      <c r="F43" s="39"/>
      <c r="G43" s="35"/>
      <c r="I43" s="52"/>
      <c r="J43" s="39"/>
      <c r="K43" s="39"/>
      <c r="L43" s="62"/>
      <c r="M43" s="101">
        <f t="shared" si="6"/>
        <v>38</v>
      </c>
      <c r="N43" s="67" t="str">
        <f ca="1">IF(D43="","",_xll.xEURO(OFFSET(C43,-M43+1,0),E43,OFFSET(C43,-M43+2,0),OFFSET(C43,-M43+2,0),OFFSET(C43,-M43+3,0)+AB43,OFFSET(C43,-M43+4,0),0,1)*D43)</f>
        <v/>
      </c>
      <c r="O43" s="69" t="str">
        <f ca="1">IF(D43="","",_xll.xEURO(OFFSET(C43,-M43+1,0),E43,OFFSET(C43,-M43+2,0),OFFSET(C43,-M43+2,0),OFFSET(C43,-M43+3,0)+AB43,OFFSET(C43,-M43+4,0),0,0))</f>
        <v/>
      </c>
      <c r="P43" s="67" t="str">
        <f t="shared" si="0"/>
        <v/>
      </c>
      <c r="Q43" s="67" t="str">
        <f ca="1">IF(D43="","",_xll.xEURO(OFFSET(C43,-M43+1,0),E43,OFFSET(C43,-M43+2,0),OFFSET(C43,-M43+2,0),OFFSET(C43,-M43+3,0)+AB43,OFFSET(C43,-M43+4,0),0,2)/10*D43)</f>
        <v/>
      </c>
      <c r="R43" s="71" t="str">
        <f ca="1">IF(D43="","",_xll.xEURO(OFFSET(C43,-M43+1,0),E43,OFFSET(C43,-M43+2,0),OFFSET(C43,-M43+2,0),OFFSET(C43,-M43+3,0)+AB43,OFFSET(C43,-M43+4,0),0,3)/100*D43*10000)</f>
        <v/>
      </c>
      <c r="S43" s="71" t="str">
        <f ca="1">IF(D43="","",_xll.xEURO(OFFSET(C43,-M43+1,0),E43,OFFSET(C43,-M43+2,0),OFFSET(C43,-M43+2,0),OFFSET(C43,-M43+3,0)+AB43,OFFSET(C43,-M43+4,0),0,5)/365.25*D43*10000)</f>
        <v/>
      </c>
      <c r="U43" s="67" t="str">
        <f ca="1">IF(I43="","",_xll.xEURO(OFFSET(C43,-M43+1,0),J43,OFFSET(C43,-M43+2,0),OFFSET(C43,-M43+2,0),OFFSET(C43,-M43+3,0)+AC43,OFFSET(C43,-M43+4,0),1,1)*I43)</f>
        <v/>
      </c>
      <c r="V43" s="69" t="str">
        <f ca="1">IF(I43="","",_xll.xEURO(OFFSET(C43,-M43+1,0),J43,OFFSET(C43,-M43+2,0),OFFSET(C43,-M43+2,0),OFFSET(C43,-M43+3,0)+AC43,OFFSET(C43,-M43+4,0),1,0))</f>
        <v/>
      </c>
      <c r="W43" s="67" t="str">
        <f t="shared" si="1"/>
        <v/>
      </c>
      <c r="X43" s="67" t="str">
        <f ca="1">IF(I43="","",_xll.xEURO(OFFSET(C43,-M43+1,0),J43,OFFSET(C43,-M43+2,0),OFFSET(C43,-M43+2,0),OFFSET(C43,-M43+3,0)+AC43,OFFSET(C43,-M43+4,0),1,2)/10*I43)</f>
        <v/>
      </c>
      <c r="Y43" s="71" t="str">
        <f ca="1">IF(I43="","",_xll.xEURO(OFFSET(C43,-M43+1,0),J43,OFFSET(C43,-M43+2,0),OFFSET(C43,-M43+2,0),OFFSET(C43,-M43+3,0)+AC43,OFFSET(C43,-M43+4,0),1,3)/100*I43*10000)</f>
        <v/>
      </c>
      <c r="Z43" s="71" t="str">
        <f ca="1">IF(I43="","",_xll.xEURO(OFFSET(C43,-M43+1,0),J43,OFFSET(C43,-M43+2,0),OFFSET(C43,-M43+2,0),OFFSET(C43,-M43+3,0)+AC43,OFFSET(C43,-M43+4,0),1,5)/365.25*I43*10000)</f>
        <v/>
      </c>
      <c r="AB43" s="40" t="str">
        <f ca="1">IF(D43="","",_xll.xCalcSkew(OFFSET(C43,-M43,0),E43-OFFSET(C43,-M43+1,0),b)/100)</f>
        <v/>
      </c>
      <c r="AC43" s="40" t="str">
        <f ca="1">IF(I43="","",_xll.xCalcSkew(OFFSET(C43,-M43,0),J43-OFFSET(C43,-M43+1,0),b)/100)</f>
        <v/>
      </c>
      <c r="AE43">
        <f t="shared" si="2"/>
        <v>0</v>
      </c>
      <c r="AF43">
        <f t="shared" si="3"/>
        <v>0</v>
      </c>
      <c r="AG43">
        <f t="shared" si="4"/>
        <v>0</v>
      </c>
    </row>
    <row r="44" spans="4:33" x14ac:dyDescent="0.25">
      <c r="D44" s="52"/>
      <c r="E44" s="39"/>
      <c r="F44" s="39"/>
      <c r="G44" s="35"/>
      <c r="I44" s="52"/>
      <c r="J44" s="39"/>
      <c r="K44" s="39"/>
      <c r="L44" s="62"/>
      <c r="M44" s="101">
        <f t="shared" si="6"/>
        <v>39</v>
      </c>
      <c r="N44" s="67" t="str">
        <f ca="1">IF(D44="","",_xll.xEURO(OFFSET(C44,-M44+1,0),E44,OFFSET(C44,-M44+2,0),OFFSET(C44,-M44+2,0),OFFSET(C44,-M44+3,0)+AB44,OFFSET(C44,-M44+4,0),0,1)*D44)</f>
        <v/>
      </c>
      <c r="O44" s="69" t="str">
        <f ca="1">IF(D44="","",_xll.xEURO(OFFSET(C44,-M44+1,0),E44,OFFSET(C44,-M44+2,0),OFFSET(C44,-M44+2,0),OFFSET(C44,-M44+3,0)+AB44,OFFSET(C44,-M44+4,0),0,0))</f>
        <v/>
      </c>
      <c r="P44" s="67" t="str">
        <f t="shared" si="0"/>
        <v/>
      </c>
      <c r="Q44" s="67" t="str">
        <f ca="1">IF(D44="","",_xll.xEURO(OFFSET(C44,-M44+1,0),E44,OFFSET(C44,-M44+2,0),OFFSET(C44,-M44+2,0),OFFSET(C44,-M44+3,0)+AB44,OFFSET(C44,-M44+4,0),0,2)/10*D44)</f>
        <v/>
      </c>
      <c r="R44" s="71" t="str">
        <f ca="1">IF(D44="","",_xll.xEURO(OFFSET(C44,-M44+1,0),E44,OFFSET(C44,-M44+2,0),OFFSET(C44,-M44+2,0),OFFSET(C44,-M44+3,0)+AB44,OFFSET(C44,-M44+4,0),0,3)/100*D44*10000)</f>
        <v/>
      </c>
      <c r="S44" s="71" t="str">
        <f ca="1">IF(D44="","",_xll.xEURO(OFFSET(C44,-M44+1,0),E44,OFFSET(C44,-M44+2,0),OFFSET(C44,-M44+2,0),OFFSET(C44,-M44+3,0)+AB44,OFFSET(C44,-M44+4,0),0,5)/365.25*D44*10000)</f>
        <v/>
      </c>
      <c r="U44" s="67" t="str">
        <f ca="1">IF(I44="","",_xll.xEURO(OFFSET(C44,-M44+1,0),J44,OFFSET(C44,-M44+2,0),OFFSET(C44,-M44+2,0),OFFSET(C44,-M44+3,0)+AC44,OFFSET(C44,-M44+4,0),1,1)*I44)</f>
        <v/>
      </c>
      <c r="V44" s="69" t="str">
        <f ca="1">IF(I44="","",_xll.xEURO(OFFSET(C44,-M44+1,0),J44,OFFSET(C44,-M44+2,0),OFFSET(C44,-M44+2,0),OFFSET(C44,-M44+3,0)+AC44,OFFSET(C44,-M44+4,0),1,0))</f>
        <v/>
      </c>
      <c r="W44" s="67" t="str">
        <f t="shared" si="1"/>
        <v/>
      </c>
      <c r="X44" s="67" t="str">
        <f ca="1">IF(I44="","",_xll.xEURO(OFFSET(C44,-M44+1,0),J44,OFFSET(C44,-M44+2,0),OFFSET(C44,-M44+2,0),OFFSET(C44,-M44+3,0)+AC44,OFFSET(C44,-M44+4,0),1,2)/10*I44)</f>
        <v/>
      </c>
      <c r="Y44" s="71" t="str">
        <f ca="1">IF(I44="","",_xll.xEURO(OFFSET(C44,-M44+1,0),J44,OFFSET(C44,-M44+2,0),OFFSET(C44,-M44+2,0),OFFSET(C44,-M44+3,0)+AC44,OFFSET(C44,-M44+4,0),1,3)/100*I44*10000)</f>
        <v/>
      </c>
      <c r="Z44" s="71" t="str">
        <f ca="1">IF(I44="","",_xll.xEURO(OFFSET(C44,-M44+1,0),J44,OFFSET(C44,-M44+2,0),OFFSET(C44,-M44+2,0),OFFSET(C44,-M44+3,0)+AC44,OFFSET(C44,-M44+4,0),1,5)/365.25*I44*10000)</f>
        <v/>
      </c>
      <c r="AB44" s="40" t="str">
        <f ca="1">IF(D44="","",_xll.xCalcSkew(OFFSET(C44,-M44,0),E44-OFFSET(C44,-M44+1,0),b)/100)</f>
        <v/>
      </c>
      <c r="AC44" s="40" t="str">
        <f ca="1">IF(I44="","",_xll.xCalcSkew(OFFSET(C44,-M44,0),J44-OFFSET(C44,-M44+1,0),b)/100)</f>
        <v/>
      </c>
      <c r="AE44">
        <f t="shared" si="2"/>
        <v>0</v>
      </c>
      <c r="AF44">
        <f t="shared" si="3"/>
        <v>0</v>
      </c>
      <c r="AG44">
        <f t="shared" si="4"/>
        <v>0</v>
      </c>
    </row>
    <row r="45" spans="4:33" x14ac:dyDescent="0.25">
      <c r="D45" s="52"/>
      <c r="E45" s="39"/>
      <c r="F45" s="39"/>
      <c r="G45" s="35"/>
      <c r="I45" s="52"/>
      <c r="J45" s="39"/>
      <c r="K45" s="39"/>
      <c r="L45" s="62"/>
      <c r="M45" s="101">
        <f t="shared" si="6"/>
        <v>40</v>
      </c>
      <c r="N45" s="67" t="str">
        <f ca="1">IF(D45="","",_xll.xEURO(OFFSET(C45,-M45+1,0),E45,OFFSET(C45,-M45+2,0),OFFSET(C45,-M45+2,0),OFFSET(C45,-M45+3,0)+AB45,OFFSET(C45,-M45+4,0),0,1)*D45)</f>
        <v/>
      </c>
      <c r="O45" s="69" t="str">
        <f ca="1">IF(D45="","",_xll.xEURO(OFFSET(C45,-M45+1,0),E45,OFFSET(C45,-M45+2,0),OFFSET(C45,-M45+2,0),OFFSET(C45,-M45+3,0)+AB45,OFFSET(C45,-M45+4,0),0,0))</f>
        <v/>
      </c>
      <c r="P45" s="67" t="str">
        <f>IF(D45="","",(O45-F45)*D45*10)</f>
        <v/>
      </c>
      <c r="Q45" s="67" t="str">
        <f ca="1">IF(D45="","",_xll.xEURO(OFFSET(C45,-M45+1,0),E45,OFFSET(C45,-M45+2,0),OFFSET(C45,-M45+2,0),OFFSET(C45,-M45+3,0)+AB45,OFFSET(C45,-M45+4,0),0,2)/10*D45)</f>
        <v/>
      </c>
      <c r="R45" s="71" t="str">
        <f ca="1">IF(D45="","",_xll.xEURO(OFFSET(C45,-M45+1,0),E45,OFFSET(C45,-M45+2,0),OFFSET(C45,-M45+2,0),OFFSET(C45,-M45+3,0)+AB45,OFFSET(C45,-M45+4,0),0,3)/100*D45*10000)</f>
        <v/>
      </c>
      <c r="S45" s="71" t="str">
        <f ca="1">IF(D45="","",_xll.xEURO(OFFSET(C45,-M45+1,0),E45,OFFSET(C45,-M45+2,0),OFFSET(C45,-M45+2,0),OFFSET(C45,-M45+3,0)+AB45,OFFSET(C45,-M45+4,0),0,5)/365.25*D45*10000)</f>
        <v/>
      </c>
      <c r="U45" s="67" t="str">
        <f ca="1">IF(I45="","",_xll.xEURO(OFFSET(C45,-M45+1,0),J45,OFFSET(C45,-M45+2,0),OFFSET(C45,-M45+2,0),OFFSET(C45,-M45+3,0)+AC45,OFFSET(C45,-M45+4,0),1,1)*I45)</f>
        <v/>
      </c>
      <c r="V45" s="69" t="str">
        <f ca="1">IF(I45="","",_xll.xEURO(OFFSET(C45,-M45+1,0),J45,OFFSET(C45,-M45+2,0),OFFSET(C45,-M45+2,0),OFFSET(C45,-M45+3,0)+AC45,OFFSET(C45,-M45+4,0),1,0))</f>
        <v/>
      </c>
      <c r="W45" s="67" t="str">
        <f>IF(I45="","",(V45-K45)*I45*10)</f>
        <v/>
      </c>
      <c r="X45" s="67" t="str">
        <f ca="1">IF(I45="","",_xll.xEURO(OFFSET(C45,-M45+1,0),J45,OFFSET(C45,-M45+2,0),OFFSET(C45,-M45+2,0),OFFSET(C45,-M45+3,0)+AC45,OFFSET(C45,-M45+4,0),1,2)/10*I45)</f>
        <v/>
      </c>
      <c r="Y45" s="71" t="str">
        <f ca="1">IF(I45="","",_xll.xEURO(OFFSET(C45,-M45+1,0),J45,OFFSET(C45,-M45+2,0),OFFSET(C45,-M45+2,0),OFFSET(C45,-M45+3,0)+AC45,OFFSET(C45,-M45+4,0),1,3)/100*I45*10000)</f>
        <v/>
      </c>
      <c r="Z45" s="71" t="str">
        <f ca="1">IF(I45="","",_xll.xEURO(OFFSET(C45,-M45+1,0),J45,OFFSET(C45,-M45+2,0),OFFSET(C45,-M45+2,0),OFFSET(C45,-M45+3,0)+AC45,OFFSET(C45,-M45+4,0),1,5)/365.25*I45*10000)</f>
        <v/>
      </c>
      <c r="AB45" s="40" t="str">
        <f ca="1">IF(D45="","",_xll.xCalcSkew(OFFSET(C45,-M45,0),E45-OFFSET(C45,-M45+1,0),b)/100)</f>
        <v/>
      </c>
      <c r="AC45" s="40" t="str">
        <f ca="1">IF(I45="","",_xll.xCalcSkew(OFFSET(C45,-M45,0),J45-OFFSET(C45,-M45+1,0),b)/100)</f>
        <v/>
      </c>
      <c r="AE45">
        <f t="shared" si="2"/>
        <v>0</v>
      </c>
      <c r="AF45">
        <f t="shared" si="3"/>
        <v>0</v>
      </c>
      <c r="AG45">
        <f t="shared" si="4"/>
        <v>0</v>
      </c>
    </row>
    <row r="46" spans="4:33" x14ac:dyDescent="0.25">
      <c r="D46" s="52"/>
      <c r="E46" s="39"/>
      <c r="F46" s="39"/>
      <c r="G46" s="35"/>
      <c r="I46" s="52"/>
      <c r="J46" s="39"/>
      <c r="K46" s="39"/>
      <c r="L46" s="62"/>
      <c r="M46" s="101">
        <f t="shared" si="6"/>
        <v>41</v>
      </c>
      <c r="N46" s="67" t="str">
        <f ca="1">IF(D46="","",_xll.xEURO(OFFSET(C46,-M46+1,0),E46,OFFSET(C46,-M46+2,0),OFFSET(C46,-M46+2,0),OFFSET(C46,-M46+3,0)+AB46,OFFSET(C46,-M46+4,0),0,1)*D46)</f>
        <v/>
      </c>
      <c r="O46" s="69" t="str">
        <f ca="1">IF(D46="","",_xll.xEURO(OFFSET(C46,-M46+1,0),E46,OFFSET(C46,-M46+2,0),OFFSET(C46,-M46+2,0),OFFSET(C46,-M46+3,0)+AB46,OFFSET(C46,-M46+4,0),0,0))</f>
        <v/>
      </c>
      <c r="P46" s="67" t="str">
        <f>IF(D46="","",(O46-F46)*D46*10)</f>
        <v/>
      </c>
      <c r="Q46" s="67" t="str">
        <f ca="1">IF(D46="","",_xll.xEURO(OFFSET(C46,-M46+1,0),E46,OFFSET(C46,-M46+2,0),OFFSET(C46,-M46+2,0),OFFSET(C46,-M46+3,0)+AB46,OFFSET(C46,-M46+4,0),0,2)/10*D46)</f>
        <v/>
      </c>
      <c r="R46" s="71" t="str">
        <f ca="1">IF(D46="","",_xll.xEURO(OFFSET(C46,-M46+1,0),E46,OFFSET(C46,-M46+2,0),OFFSET(C46,-M46+2,0),OFFSET(C46,-M46+3,0)+AB46,OFFSET(C46,-M46+4,0),0,3)/100*D46*10000)</f>
        <v/>
      </c>
      <c r="S46" s="71" t="str">
        <f ca="1">IF(D46="","",_xll.xEURO(OFFSET(C46,-M46+1,0),E46,OFFSET(C46,-M46+2,0),OFFSET(C46,-M46+2,0),OFFSET(C46,-M46+3,0)+AB46,OFFSET(C46,-M46+4,0),0,5)/365.25*D46*10000)</f>
        <v/>
      </c>
      <c r="U46" s="67" t="str">
        <f ca="1">IF(I46="","",_xll.xEURO(OFFSET(C46,-M46+1,0),J46,OFFSET(C46,-M46+2,0),OFFSET(C46,-M46+2,0),OFFSET(C46,-M46+3,0)+AC46,OFFSET(C46,-M46+4,0),1,1)*I46)</f>
        <v/>
      </c>
      <c r="V46" s="69" t="str">
        <f ca="1">IF(I46="","",_xll.xEURO(OFFSET(C46,-M46+1,0),J46,OFFSET(C46,-M46+2,0),OFFSET(C46,-M46+2,0),OFFSET(C46,-M46+3,0)+AC46,OFFSET(C46,-M46+4,0),1,0))</f>
        <v/>
      </c>
      <c r="W46" s="67" t="str">
        <f>IF(I46="","",(V46-K46)*I46*10)</f>
        <v/>
      </c>
      <c r="X46" s="67" t="str">
        <f ca="1">IF(I46="","",_xll.xEURO(OFFSET(C46,-M46+1,0),J46,OFFSET(C46,-M46+2,0),OFFSET(C46,-M46+2,0),OFFSET(C46,-M46+3,0)+AC46,OFFSET(C46,-M46+4,0),1,2)/10*I46)</f>
        <v/>
      </c>
      <c r="Y46" s="71" t="str">
        <f ca="1">IF(I46="","",_xll.xEURO(OFFSET(C46,-M46+1,0),J46,OFFSET(C46,-M46+2,0),OFFSET(C46,-M46+2,0),OFFSET(C46,-M46+3,0)+AC46,OFFSET(C46,-M46+4,0),1,3)/100*I46*10000)</f>
        <v/>
      </c>
      <c r="Z46" s="71" t="str">
        <f ca="1">IF(I46="","",_xll.xEURO(OFFSET(C46,-M46+1,0),J46,OFFSET(C46,-M46+2,0),OFFSET(C46,-M46+2,0),OFFSET(C46,-M46+3,0)+AC46,OFFSET(C46,-M46+4,0),1,5)/365.25*I46*10000)</f>
        <v/>
      </c>
      <c r="AB46" s="40" t="str">
        <f ca="1">IF(D46="","",_xll.xCalcSkew(OFFSET(C46,-M46,0),E46-OFFSET(C46,-M46+1,0),b)/100)</f>
        <v/>
      </c>
      <c r="AC46" s="40" t="str">
        <f ca="1">IF(I46="","",_xll.xCalcSkew(OFFSET(C46,-M46,0),J46-OFFSET(C46,-M46+1,0),b)/100)</f>
        <v/>
      </c>
      <c r="AE46">
        <f t="shared" si="2"/>
        <v>0</v>
      </c>
      <c r="AF46">
        <f t="shared" si="3"/>
        <v>0</v>
      </c>
      <c r="AG46">
        <f t="shared" si="4"/>
        <v>0</v>
      </c>
    </row>
    <row r="47" spans="4:33" x14ac:dyDescent="0.25">
      <c r="D47" s="52"/>
      <c r="E47" s="39"/>
      <c r="F47" s="39"/>
      <c r="G47" s="35"/>
      <c r="I47" s="52"/>
      <c r="J47" s="39"/>
      <c r="K47" s="39"/>
      <c r="L47" s="62"/>
      <c r="M47" s="101">
        <f t="shared" si="6"/>
        <v>42</v>
      </c>
      <c r="N47" s="67" t="str">
        <f ca="1">IF(D47="","",_xll.xEURO(OFFSET(C47,-M47+1,0),E47,OFFSET(C47,-M47+2,0),OFFSET(C47,-M47+2,0),OFFSET(C47,-M47+3,0)+AB47,OFFSET(C47,-M47+4,0),0,1)*D47)</f>
        <v/>
      </c>
      <c r="O47" s="69" t="str">
        <f ca="1">IF(D47="","",_xll.xEURO(OFFSET(C47,-M47+1,0),E47,OFFSET(C47,-M47+2,0),OFFSET(C47,-M47+2,0),OFFSET(C47,-M47+3,0)+AB47,OFFSET(C47,-M47+4,0),0,0))</f>
        <v/>
      </c>
      <c r="P47" s="67" t="str">
        <f>IF(D47="","",(O47-F47)*D47*10)</f>
        <v/>
      </c>
      <c r="Q47" s="67" t="str">
        <f ca="1">IF(D47="","",_xll.xEURO(OFFSET(C47,-M47+1,0),E47,OFFSET(C47,-M47+2,0),OFFSET(C47,-M47+2,0),OFFSET(C47,-M47+3,0)+AB47,OFFSET(C47,-M47+4,0),0,2)/10*D47)</f>
        <v/>
      </c>
      <c r="R47" s="71" t="str">
        <f ca="1">IF(D47="","",_xll.xEURO(OFFSET(C47,-M47+1,0),E47,OFFSET(C47,-M47+2,0),OFFSET(C47,-M47+2,0),OFFSET(C47,-M47+3,0)+AB47,OFFSET(C47,-M47+4,0),0,3)/100*D47*10000)</f>
        <v/>
      </c>
      <c r="S47" s="71" t="str">
        <f ca="1">IF(D47="","",_xll.xEURO(OFFSET(C47,-M47+1,0),E47,OFFSET(C47,-M47+2,0),OFFSET(C47,-M47+2,0),OFFSET(C47,-M47+3,0)+AB47,OFFSET(C47,-M47+4,0),0,5)/365.25*D47*10000)</f>
        <v/>
      </c>
      <c r="U47" s="67" t="str">
        <f ca="1">IF(I47="","",_xll.xEURO(OFFSET(C47,-M47+1,0),J47,OFFSET(C47,-M47+2,0),OFFSET(C47,-M47+2,0),OFFSET(C47,-M47+3,0)+AC47,OFFSET(C47,-M47+4,0),1,1)*I47)</f>
        <v/>
      </c>
      <c r="V47" s="69" t="str">
        <f ca="1">IF(I47="","",_xll.xEURO(OFFSET(C47,-M47+1,0),J47,OFFSET(C47,-M47+2,0),OFFSET(C47,-M47+2,0),OFFSET(C47,-M47+3,0)+AC47,OFFSET(C47,-M47+4,0),1,0))</f>
        <v/>
      </c>
      <c r="W47" s="67" t="str">
        <f>IF(I47="","",(V47-K47)*I47*10)</f>
        <v/>
      </c>
      <c r="X47" s="67" t="str">
        <f ca="1">IF(I47="","",_xll.xEURO(OFFSET(C47,-M47+1,0),J47,OFFSET(C47,-M47+2,0),OFFSET(C47,-M47+2,0),OFFSET(C47,-M47+3,0)+AC47,OFFSET(C47,-M47+4,0),1,2)/10*I47)</f>
        <v/>
      </c>
      <c r="Y47" s="71" t="str">
        <f ca="1">IF(I47="","",_xll.xEURO(OFFSET(C47,-M47+1,0),J47,OFFSET(C47,-M47+2,0),OFFSET(C47,-M47+2,0),OFFSET(C47,-M47+3,0)+AC47,OFFSET(C47,-M47+4,0),1,3)/100*I47*10000)</f>
        <v/>
      </c>
      <c r="Z47" s="71" t="str">
        <f ca="1">IF(I47="","",_xll.xEURO(OFFSET(C47,-M47+1,0),J47,OFFSET(C47,-M47+2,0),OFFSET(C47,-M47+2,0),OFFSET(C47,-M47+3,0)+AC47,OFFSET(C47,-M47+4,0),1,5)/365.25*I47*10000)</f>
        <v/>
      </c>
      <c r="AB47" s="40" t="str">
        <f ca="1">IF(D47="","",_xll.xCalcSkew(OFFSET(C47,-M47,0),E47-OFFSET(C47,-M47+1,0),b)/100)</f>
        <v/>
      </c>
      <c r="AC47" s="40" t="str">
        <f ca="1">IF(I47="","",_xll.xCalcSkew(OFFSET(C47,-M47,0),J47-OFFSET(C47,-M47+1,0),b)/100)</f>
        <v/>
      </c>
      <c r="AE47">
        <f t="shared" si="2"/>
        <v>0</v>
      </c>
      <c r="AF47">
        <f t="shared" si="3"/>
        <v>0</v>
      </c>
      <c r="AG47">
        <f t="shared" si="4"/>
        <v>0</v>
      </c>
    </row>
    <row r="48" spans="4:33" x14ac:dyDescent="0.25">
      <c r="D48" s="52"/>
      <c r="E48" s="39"/>
      <c r="F48" s="39"/>
      <c r="G48" s="35"/>
      <c r="I48" s="52"/>
      <c r="J48" s="39"/>
      <c r="K48" s="39"/>
      <c r="L48" s="62"/>
      <c r="M48" s="101">
        <f t="shared" si="6"/>
        <v>43</v>
      </c>
      <c r="N48" s="67" t="str">
        <f ca="1">IF(D48="","",_xll.xEURO(OFFSET(C48,-M48+1,0),E48,OFFSET(C48,-M48+2,0),OFFSET(C48,-M48+2,0),OFFSET(C48,-M48+3,0)+AB48,OFFSET(C48,-M48+4,0),0,1)*D48)</f>
        <v/>
      </c>
      <c r="O48" s="69" t="str">
        <f ca="1">IF(D48="","",_xll.xEURO(OFFSET(C48,-M48+1,0),E48,OFFSET(C48,-M48+2,0),OFFSET(C48,-M48+2,0),OFFSET(C48,-M48+3,0)+AB48,OFFSET(C48,-M48+4,0),0,0))</f>
        <v/>
      </c>
      <c r="P48" s="67" t="str">
        <f>IF(D48="","",(O48-F48)*D48*10)</f>
        <v/>
      </c>
      <c r="Q48" s="67" t="str">
        <f ca="1">IF(D48="","",_xll.xEURO(OFFSET(C48,-M48+1,0),E48,OFFSET(C48,-M48+2,0),OFFSET(C48,-M48+2,0),OFFSET(C48,-M48+3,0)+AB48,OFFSET(C48,-M48+4,0),0,2)/10*D48)</f>
        <v/>
      </c>
      <c r="R48" s="71" t="str">
        <f ca="1">IF(D48="","",_xll.xEURO(OFFSET(C48,-M48+1,0),E48,OFFSET(C48,-M48+2,0),OFFSET(C48,-M48+2,0),OFFSET(C48,-M48+3,0)+AB48,OFFSET(C48,-M48+4,0),0,3)/100*D48*10000)</f>
        <v/>
      </c>
      <c r="S48" s="71" t="str">
        <f ca="1">IF(D48="","",_xll.xEURO(OFFSET(C48,-M48+1,0),E48,OFFSET(C48,-M48+2,0),OFFSET(C48,-M48+2,0),OFFSET(C48,-M48+3,0)+AB48,OFFSET(C48,-M48+4,0),0,5)/365.25*D48*10000)</f>
        <v/>
      </c>
      <c r="U48" s="67" t="str">
        <f ca="1">IF(I48="","",_xll.xEURO(OFFSET(C48,-M48+1,0),J48,OFFSET(C48,-M48+2,0),OFFSET(C48,-M48+2,0),OFFSET(C48,-M48+3,0)+AC48,OFFSET(C48,-M48+4,0),1,1)*I48)</f>
        <v/>
      </c>
      <c r="V48" s="69" t="str">
        <f ca="1">IF(I48="","",_xll.xEURO(OFFSET(C48,-M48+1,0),J48,OFFSET(C48,-M48+2,0),OFFSET(C48,-M48+2,0),OFFSET(C48,-M48+3,0)+AC48,OFFSET(C48,-M48+4,0),1,0))</f>
        <v/>
      </c>
      <c r="W48" s="67" t="str">
        <f>IF(I48="","",(V48-K48)*I48*10)</f>
        <v/>
      </c>
      <c r="X48" s="67" t="str">
        <f ca="1">IF(I48="","",_xll.xEURO(OFFSET(C48,-M48+1,0),J48,OFFSET(C48,-M48+2,0),OFFSET(C48,-M48+2,0),OFFSET(C48,-M48+3,0)+AC48,OFFSET(C48,-M48+4,0),1,2)/10*I48)</f>
        <v/>
      </c>
      <c r="Y48" s="71" t="str">
        <f ca="1">IF(I48="","",_xll.xEURO(OFFSET(C48,-M48+1,0),J48,OFFSET(C48,-M48+2,0),OFFSET(C48,-M48+2,0),OFFSET(C48,-M48+3,0)+AC48,OFFSET(C48,-M48+4,0),1,3)/100*I48*10000)</f>
        <v/>
      </c>
      <c r="Z48" s="71" t="str">
        <f ca="1">IF(I48="","",_xll.xEURO(OFFSET(C48,-M48+1,0),J48,OFFSET(C48,-M48+2,0),OFFSET(C48,-M48+2,0),OFFSET(C48,-M48+3,0)+AC48,OFFSET(C48,-M48+4,0),1,5)/365.25*I48*10000)</f>
        <v/>
      </c>
      <c r="AB48" s="40" t="str">
        <f ca="1">IF(D48="","",_xll.xCalcSkew(OFFSET(C48,-M48,0),E48-OFFSET(C48,-M48+1,0),b)/100)</f>
        <v/>
      </c>
      <c r="AC48" s="40" t="str">
        <f ca="1">IF(I48="","",_xll.xCalcSkew(OFFSET(C48,-M48,0),J48-OFFSET(C48,-M48+1,0),b)/100)</f>
        <v/>
      </c>
      <c r="AE48">
        <f t="shared" si="2"/>
        <v>0</v>
      </c>
      <c r="AF48">
        <f t="shared" si="3"/>
        <v>0</v>
      </c>
      <c r="AG48">
        <f t="shared" si="4"/>
        <v>0</v>
      </c>
    </row>
    <row r="49" spans="3:33" x14ac:dyDescent="0.25">
      <c r="D49" s="46">
        <f ca="1">SUM(INDIRECT(CONCATENATE(ADDRESS(ROW(D5),COLUMN(D5)),":",ADDRESS(ROW()-1,COLUMN()))))</f>
        <v>-125</v>
      </c>
      <c r="I49" s="46">
        <f ca="1">SUM(INDIRECT(CONCATENATE(ADDRESS(ROW(I5),COLUMN(I5)),":",ADDRESS(ROW()-1,COLUMN()))))</f>
        <v>25</v>
      </c>
      <c r="J49" s="1"/>
      <c r="K49" s="1"/>
      <c r="L49" s="1"/>
      <c r="N49" s="46">
        <f t="shared" ref="N49:S49" ca="1" si="7">SUM(INDIRECT(CONCATENATE(ADDRESS(ROW(N5),COLUMN(N5)),":",ADDRESS(ROW()-1,COLUMN()))))</f>
        <v>-51.824493933084426</v>
      </c>
      <c r="O49" s="46">
        <f t="shared" ca="1" si="7"/>
        <v>1.1530785396809584</v>
      </c>
      <c r="P49" s="46">
        <f t="shared" ca="1" si="7"/>
        <v>27.197719103884424</v>
      </c>
      <c r="Q49" s="46">
        <f t="shared" ca="1" si="7"/>
        <v>5.6147868085322337</v>
      </c>
      <c r="R49" s="46">
        <f t="shared" ca="1" si="7"/>
        <v>903.23192169890126</v>
      </c>
      <c r="S49" s="46">
        <f t="shared" ca="1" si="7"/>
        <v>-3233.4285815230051</v>
      </c>
      <c r="T49" s="67"/>
      <c r="U49" s="46">
        <f t="shared" ref="U49:Z49" ca="1" si="8">SUM(INDIRECT(CONCATENATE(ADDRESS(ROW(U5),COLUMN(U5)),":",ADDRESS(ROW()-1,COLUMN()))))</f>
        <v>-70.320166428968008</v>
      </c>
      <c r="V49" s="46">
        <f t="shared" ca="1" si="8"/>
        <v>1.3199309477028369</v>
      </c>
      <c r="W49" s="46">
        <f t="shared" ca="1" si="8"/>
        <v>-20.485534334007028</v>
      </c>
      <c r="X49" s="46">
        <f t="shared" ca="1" si="8"/>
        <v>-10.252911775683256</v>
      </c>
      <c r="Y49" s="46">
        <f t="shared" ca="1" si="8"/>
        <v>-1580.6539690606562</v>
      </c>
      <c r="Z49" s="46">
        <f t="shared" ca="1" si="8"/>
        <v>5415.6039195501053</v>
      </c>
      <c r="AE49">
        <f t="shared" ca="1" si="2"/>
        <v>0</v>
      </c>
      <c r="AF49">
        <f t="shared" ca="1" si="3"/>
        <v>0</v>
      </c>
      <c r="AG49">
        <f t="shared" ca="1" si="4"/>
        <v>0</v>
      </c>
    </row>
    <row r="50" spans="3:33" x14ac:dyDescent="0.25">
      <c r="AE50">
        <f t="shared" si="2"/>
        <v>0</v>
      </c>
      <c r="AF50">
        <f t="shared" si="3"/>
        <v>0</v>
      </c>
      <c r="AG50">
        <f t="shared" si="4"/>
        <v>0</v>
      </c>
    </row>
    <row r="51" spans="3:33" x14ac:dyDescent="0.25">
      <c r="C51" s="34">
        <f ca="1">EOMONTH(C5,0)+1</f>
        <v>37257</v>
      </c>
      <c r="D51" s="52">
        <v>100</v>
      </c>
      <c r="E51" s="39">
        <v>2.25</v>
      </c>
      <c r="F51" s="39">
        <v>6.25E-2</v>
      </c>
      <c r="G51" s="35" t="s">
        <v>271</v>
      </c>
      <c r="I51" s="52">
        <v>15</v>
      </c>
      <c r="J51" s="39">
        <v>3.25</v>
      </c>
      <c r="K51" s="39">
        <v>0.56499999999999995</v>
      </c>
      <c r="L51" s="62" t="s">
        <v>270</v>
      </c>
      <c r="M51" s="101">
        <v>0</v>
      </c>
      <c r="N51" s="67">
        <f ca="1">IF(D51="","",_xll.xEURO(OFFSET(C51,-M51+1,0),E51,OFFSET(C51,-M51+2,0),OFFSET(C51,-M51+2,0),OFFSET(C51,-M51+3,0)+AB51,OFFSET(C51,-M51+4,0),0,1)*D51)</f>
        <v>-15.53709119536525</v>
      </c>
      <c r="O51" s="69">
        <f ca="1">IF(D51="","",_xll.xEURO(OFFSET(C51,-M51+1,0),E51,OFFSET(C51,-M51+2,0),OFFSET(C51,-M51+2,0),OFFSET(C51,-M51+3,0)+AB51,OFFSET(C51,-M51+4,0),0,0))</f>
        <v>6.5956440276088379E-2</v>
      </c>
      <c r="P51" s="67">
        <f t="shared" ref="P51:P86" ca="1" si="9">IF(D51="","",(O51-F51)*D51*10)</f>
        <v>3.4564402760883794</v>
      </c>
      <c r="Q51" s="67">
        <f ca="1">IF(D51="","",_xll.xEURO(OFFSET(C51,-M51+1,0),E51,OFFSET(C51,-M51+2,0),OFFSET(C51,-M51+2,0),OFFSET(C51,-M51+3,0)+AB51,OFFSET(C51,-M51+4,0),0,2)/10*D51)</f>
        <v>3.3124444746808526</v>
      </c>
      <c r="R51" s="71">
        <f ca="1">IF(D51="","",_xll.xEURO(OFFSET(C51,-M51+1,0),E51,OFFSET(C51,-M51+2,0),OFFSET(C51,-M51+2,0),OFFSET(C51,-M51+3,0)+AB51,OFFSET(C51,-M51+4,0),0,3)/100*D51*10000)</f>
        <v>2225.4834748951903</v>
      </c>
      <c r="S51" s="71">
        <f ca="1">IF(D51="","",_xll.xEURO(OFFSET(C51,-M51+1,0),E51,OFFSET(C51,-M51+2,0),OFFSET(C51,-M51+2,0),OFFSET(C51,-M51+3,0)+AB51,OFFSET(C51,-M51+4,0),0,5)/365.25*D51*10000)</f>
        <v>-2142.1960159607565</v>
      </c>
      <c r="U51" s="67">
        <f ca="1">IF(I51="","",_xll.xEURO(OFFSET(C51,-M51+1,0),J51,OFFSET(C51,-M51+2,0),OFFSET(C51,-M51+2,0),OFFSET(C51,-M51+3,0)+AC51,OFFSET(C51,-M51+4,0),1,1)*I51)</f>
        <v>5.1332725588378816</v>
      </c>
      <c r="V51" s="69">
        <f ca="1">IF(I51="","",_xll.xEURO(OFFSET(C51,-M51+1,0),J51,OFFSET(C51,-M51+2,0),OFFSET(C51,-M51+2,0),OFFSET(C51,-M51+3,0)+AC51,OFFSET(C51,-M51+4,0),1,0))</f>
        <v>0.1485422943899557</v>
      </c>
      <c r="W51" s="67">
        <f t="shared" ref="W51:W86" ca="1" si="10">IF(I51="","",(V51-K51)*I51*10)</f>
        <v>-62.468655841506632</v>
      </c>
      <c r="X51" s="67">
        <f ca="1">IF(I51="","",_xll.xEURO(OFFSET(C51,-M51+1,0),J51,OFFSET(C51,-M51+2,0),OFFSET(C51,-M51+2,0),OFFSET(C51,-M51+3,0)+AC51,OFFSET(C51,-M51+4,0),1,2)/10*I51)</f>
        <v>0.73753009841895567</v>
      </c>
      <c r="Y51" s="71">
        <f ca="1">IF(I51="","",_xll.xEURO(OFFSET(C51,-M51+1,0),J51,OFFSET(C51,-M51+2,0),OFFSET(C51,-M51+2,0),OFFSET(C51,-M51+3,0)+AC51,OFFSET(C51,-M51+4,0),1,3)/100*I51*10000)</f>
        <v>513.43410227548122</v>
      </c>
      <c r="Z51" s="71">
        <f ca="1">IF(I51="","",_xll.xEURO(OFFSET(C51,-M51+1,0),J51,OFFSET(C51,-M51+2,0),OFFSET(C51,-M51+2,0),OFFSET(C51,-M51+3,0)+AC51,OFFSET(C51,-M51+4,0),1,5)/365.25*I51*10000)</f>
        <v>-511.71109151664075</v>
      </c>
      <c r="AB51" s="40">
        <f ca="1">IF(D51="","",_xll.xCalcSkew(OFFSET(C51,-M51,0),E51-OFFSET(C51,-M51+1,0),b)/100)</f>
        <v>-8.5499999999999968E-3</v>
      </c>
      <c r="AC51" s="40">
        <f ca="1">IF(I51="","",_xll.xCalcSkew(OFFSET(C51,-M51,0),J51-OFFSET(C51,-M51+1,0),b)/100)</f>
        <v>1.9350000000000006E-2</v>
      </c>
      <c r="AE51">
        <f t="shared" si="2"/>
        <v>-62500</v>
      </c>
      <c r="AF51">
        <f t="shared" si="3"/>
        <v>-84750</v>
      </c>
      <c r="AG51">
        <f t="shared" si="4"/>
        <v>-147250</v>
      </c>
    </row>
    <row r="52" spans="3:33" x14ac:dyDescent="0.25">
      <c r="C52" s="41">
        <f ca="1">INDEX(Inputs!$1:$1048576,MATCH(C51,Inputs!C:C,0),5)</f>
        <v>2.82</v>
      </c>
      <c r="D52" s="52">
        <v>100</v>
      </c>
      <c r="E52" s="39">
        <v>2</v>
      </c>
      <c r="F52" s="39">
        <v>2.2499999999999999E-2</v>
      </c>
      <c r="G52" s="35" t="s">
        <v>273</v>
      </c>
      <c r="I52" s="52"/>
      <c r="J52" s="39"/>
      <c r="K52" s="39"/>
      <c r="L52" s="62"/>
      <c r="M52" s="101">
        <f>M51+1</f>
        <v>1</v>
      </c>
      <c r="N52" s="67">
        <f ca="1">IF(D52="","",_xll.xEURO(OFFSET(C52,-M52+1,0),E52,OFFSET(C52,-M52+2,0),OFFSET(C52,-M52+2,0),OFFSET(C52,-M52+3,0)+AB52,OFFSET(C52,-M52+4,0),0,1)*D52)</f>
        <v>-6.9346814738254619</v>
      </c>
      <c r="O52" s="69">
        <f ca="1">IF(D52="","",_xll.xEURO(OFFSET(C52,-M52+1,0),E52,OFFSET(C52,-M52+2,0),OFFSET(C52,-M52+2,0),OFFSET(C52,-M52+3,0)+AB52,OFFSET(C52,-M52+4,0),0,0))</f>
        <v>2.4350700799674774E-2</v>
      </c>
      <c r="P52" s="67">
        <f t="shared" ca="1" si="9"/>
        <v>1.8507007996747746</v>
      </c>
      <c r="Q52" s="67">
        <f ca="1">IF(D52="","",_xll.xEURO(OFFSET(C52,-M52+1,0),E52,OFFSET(C52,-M52+2,0),OFFSET(C52,-M52+2,0),OFFSET(C52,-M52+3,0)+AB52,OFFSET(C52,-M52+4,0),0,2)/10*D52)</f>
        <v>1.8596368504997123</v>
      </c>
      <c r="R52" s="71">
        <f ca="1">IF(D52="","",_xll.xEURO(OFFSET(C52,-M52+1,0),E52,OFFSET(C52,-M52+2,0),OFFSET(C52,-M52+2,0),OFFSET(C52,-M52+3,0)+AB52,OFFSET(C52,-M52+4,0),0,3)/100*D52*10000)</f>
        <v>1243.3335922493536</v>
      </c>
      <c r="S52" s="71">
        <f ca="1">IF(D52="","",_xll.xEURO(OFFSET(C52,-M52+1,0),E52,OFFSET(C52,-M52+2,0),OFFSET(C52,-M52+2,0),OFFSET(C52,-M52+3,0)+AB52,OFFSET(C52,-M52+4,0),0,5)/365.25*D52*10000)</f>
        <v>-1191.7068738655605</v>
      </c>
      <c r="U52" s="67" t="str">
        <f ca="1">IF(I52="","",_xll.xEURO(OFFSET(C52,-M52+1,0),J52,OFFSET(C52,-M52+2,0),OFFSET(C52,-M52+2,0),OFFSET(C52,-M52+3,0)+AC52,OFFSET(C52,-M52+4,0),1,1)*I52)</f>
        <v/>
      </c>
      <c r="V52" s="69" t="str">
        <f ca="1">IF(I52="","",_xll.xEURO(OFFSET(C52,-M52+1,0),J52,OFFSET(C52,-M52+2,0),OFFSET(C52,-M52+2,0),OFFSET(C52,-M52+3,0)+AC52,OFFSET(C52,-M52+4,0),1,0))</f>
        <v/>
      </c>
      <c r="W52" s="67" t="str">
        <f t="shared" si="10"/>
        <v/>
      </c>
      <c r="X52" s="67" t="str">
        <f ca="1">IF(I52="","",_xll.xEURO(OFFSET(C52,-M52+1,0),J52,OFFSET(C52,-M52+2,0),OFFSET(C52,-M52+2,0),OFFSET(C52,-M52+3,0)+AC52,OFFSET(C52,-M52+4,0),1,2)/10*I52)</f>
        <v/>
      </c>
      <c r="Y52" s="71" t="str">
        <f ca="1">IF(I52="","",_xll.xEURO(OFFSET(C52,-M52+1,0),J52,OFFSET(C52,-M52+2,0),OFFSET(C52,-M52+2,0),OFFSET(C52,-M52+3,0)+AC52,OFFSET(C52,-M52+4,0),1,3)/100*I52*10000)</f>
        <v/>
      </c>
      <c r="Z52" s="71" t="str">
        <f ca="1">IF(I52="","",_xll.xEURO(OFFSET(C52,-M52+1,0),J52,OFFSET(C52,-M52+2,0),OFFSET(C52,-M52+2,0),OFFSET(C52,-M52+3,0)+AC52,OFFSET(C52,-M52+4,0),1,5)/365.25*I52*10000)</f>
        <v/>
      </c>
      <c r="AB52" s="40">
        <f ca="1">IF(D52="","",_xll.xCalcSkew(OFFSET(C52,-M52,0),E52-OFFSET(C52,-M52+1,0),b)/100)</f>
        <v>-1.2299999999999998E-2</v>
      </c>
      <c r="AC52" s="40" t="str">
        <f ca="1">IF(I52="","",_xll.xCalcSkew(OFFSET(C52,-M52,0),J52-OFFSET(C52,-M52+1,0),b)/100)</f>
        <v/>
      </c>
      <c r="AE52">
        <f t="shared" si="2"/>
        <v>-22500</v>
      </c>
      <c r="AF52">
        <f t="shared" si="3"/>
        <v>0</v>
      </c>
      <c r="AG52">
        <f t="shared" si="4"/>
        <v>-22500</v>
      </c>
    </row>
    <row r="53" spans="3:33" x14ac:dyDescent="0.25">
      <c r="C53" s="40">
        <f ca="1">INDEX(Inputs!$1:$1048576,MATCH(C51,Inputs!C:C,0),7)</f>
        <v>2.1406252873060101E-2</v>
      </c>
      <c r="D53" s="52">
        <v>100</v>
      </c>
      <c r="E53" s="39">
        <v>2</v>
      </c>
      <c r="F53" s="39">
        <v>2.2499999999999999E-2</v>
      </c>
      <c r="G53" s="35" t="s">
        <v>273</v>
      </c>
      <c r="I53" s="52"/>
      <c r="J53" s="39"/>
      <c r="K53" s="39"/>
      <c r="L53" s="62"/>
      <c r="M53" s="101">
        <f t="shared" ref="M53:M86" si="11">M52+1</f>
        <v>2</v>
      </c>
      <c r="N53" s="67">
        <f ca="1">IF(D53="","",_xll.xEURO(OFFSET(C53,-M53+1,0),E53,OFFSET(C53,-M53+2,0),OFFSET(C53,-M53+2,0),OFFSET(C53,-M53+3,0)+AB53,OFFSET(C53,-M53+4,0),0,1)*D53)</f>
        <v>-6.9346814738254619</v>
      </c>
      <c r="O53" s="69">
        <f ca="1">IF(D53="","",_xll.xEURO(OFFSET(C53,-M53+1,0),E53,OFFSET(C53,-M53+2,0),OFFSET(C53,-M53+2,0),OFFSET(C53,-M53+3,0)+AB53,OFFSET(C53,-M53+4,0),0,0))</f>
        <v>2.4350700799674774E-2</v>
      </c>
      <c r="P53" s="67">
        <f t="shared" ca="1" si="9"/>
        <v>1.8507007996747746</v>
      </c>
      <c r="Q53" s="67">
        <f ca="1">IF(D53="","",_xll.xEURO(OFFSET(C53,-M53+1,0),E53,OFFSET(C53,-M53+2,0),OFFSET(C53,-M53+2,0),OFFSET(C53,-M53+3,0)+AB53,OFFSET(C53,-M53+4,0),0,2)/10*D53)</f>
        <v>1.8596368504997123</v>
      </c>
      <c r="R53" s="71">
        <f ca="1">IF(D53="","",_xll.xEURO(OFFSET(C53,-M53+1,0),E53,OFFSET(C53,-M53+2,0),OFFSET(C53,-M53+2,0),OFFSET(C53,-M53+3,0)+AB53,OFFSET(C53,-M53+4,0),0,3)/100*D53*10000)</f>
        <v>1243.3335922493536</v>
      </c>
      <c r="S53" s="71">
        <f ca="1">IF(D53="","",_xll.xEURO(OFFSET(C53,-M53+1,0),E53,OFFSET(C53,-M53+2,0),OFFSET(C53,-M53+2,0),OFFSET(C53,-M53+3,0)+AB53,OFFSET(C53,-M53+4,0),0,5)/365.25*D53*10000)</f>
        <v>-1191.7068738655605</v>
      </c>
      <c r="U53" s="67" t="str">
        <f ca="1">IF(I53="","",_xll.xEURO(OFFSET(C53,-M53+1,0),J53,OFFSET(C53,-M53+2,0),OFFSET(C53,-M53+2,0),OFFSET(C53,-M53+3,0)+AC53,OFFSET(C53,-M53+4,0),1,1)*I53)</f>
        <v/>
      </c>
      <c r="V53" s="69" t="str">
        <f ca="1">IF(I53="","",_xll.xEURO(OFFSET(C53,-M53+1,0),J53,OFFSET(C53,-M53+2,0),OFFSET(C53,-M53+2,0),OFFSET(C53,-M53+3,0)+AC53,OFFSET(C53,-M53+4,0),1,0))</f>
        <v/>
      </c>
      <c r="W53" s="67" t="str">
        <f t="shared" si="10"/>
        <v/>
      </c>
      <c r="X53" s="67" t="str">
        <f ca="1">IF(I53="","",_xll.xEURO(OFFSET(C53,-M53+1,0),J53,OFFSET(C53,-M53+2,0),OFFSET(C53,-M53+2,0),OFFSET(C53,-M53+3,0)+AC53,OFFSET(C53,-M53+4,0),1,2)/10*I53)</f>
        <v/>
      </c>
      <c r="Y53" s="71" t="str">
        <f ca="1">IF(I53="","",_xll.xEURO(OFFSET(C53,-M53+1,0),J53,OFFSET(C53,-M53+2,0),OFFSET(C53,-M53+2,0),OFFSET(C53,-M53+3,0)+AC53,OFFSET(C53,-M53+4,0),1,3)/100*I53*10000)</f>
        <v/>
      </c>
      <c r="Z53" s="71" t="str">
        <f ca="1">IF(I53="","",_xll.xEURO(OFFSET(C53,-M53+1,0),J53,OFFSET(C53,-M53+2,0),OFFSET(C53,-M53+2,0),OFFSET(C53,-M53+3,0)+AC53,OFFSET(C53,-M53+4,0),1,5)/365.25*I53*10000)</f>
        <v/>
      </c>
      <c r="AB53" s="40">
        <f ca="1">IF(D53="","",_xll.xCalcSkew(OFFSET(C53,-M53,0),E53-OFFSET(C53,-M53+1,0),b)/100)</f>
        <v>-1.2299999999999998E-2</v>
      </c>
      <c r="AC53" s="40" t="str">
        <f ca="1">IF(I53="","",_xll.xCalcSkew(OFFSET(C53,-M53,0),J53-OFFSET(C53,-M53+1,0),b)/100)</f>
        <v/>
      </c>
      <c r="AE53">
        <f t="shared" si="2"/>
        <v>-22500</v>
      </c>
      <c r="AF53">
        <f t="shared" si="3"/>
        <v>0</v>
      </c>
      <c r="AG53">
        <f t="shared" si="4"/>
        <v>-22500</v>
      </c>
    </row>
    <row r="54" spans="3:33" x14ac:dyDescent="0.25">
      <c r="C54" s="66">
        <f ca="1">INDEX(Inputs!$1:$1048576,MATCH(C51,Inputs!C:C,0),6)</f>
        <v>0.78</v>
      </c>
      <c r="D54" s="52">
        <v>15</v>
      </c>
      <c r="E54" s="39">
        <v>3.25</v>
      </c>
      <c r="F54" s="39">
        <v>0.56499999999999995</v>
      </c>
      <c r="G54" s="35" t="s">
        <v>270</v>
      </c>
      <c r="I54" s="52"/>
      <c r="J54" s="39"/>
      <c r="K54" s="39"/>
      <c r="L54" s="62"/>
      <c r="M54" s="101">
        <f t="shared" si="11"/>
        <v>3</v>
      </c>
      <c r="N54" s="67">
        <f ca="1">IF(D54="","",_xll.xEURO(OFFSET(C54,-M54+1,0),E54,OFFSET(C54,-M54+2,0),OFFSET(C54,-M54+2,0),OFFSET(C54,-M54+3,0)+AB54,OFFSET(C54,-M54+4,0),0,1)*D54)</f>
        <v>-9.8316043507486022</v>
      </c>
      <c r="O54" s="69">
        <f ca="1">IF(D54="","",_xll.xEURO(OFFSET(C54,-M54+1,0),E54,OFFSET(C54,-M54+2,0),OFFSET(C54,-M54+2,0),OFFSET(C54,-M54+3,0)+AB54,OFFSET(C54,-M54+4,0),0,0))</f>
        <v>0.57753543246476902</v>
      </c>
      <c r="P54" s="67">
        <f t="shared" ca="1" si="9"/>
        <v>1.8803148697153604</v>
      </c>
      <c r="Q54" s="67">
        <f ca="1">IF(D54="","",_xll.xEURO(OFFSET(C54,-M54+1,0),E54,OFFSET(C54,-M54+2,0),OFFSET(C54,-M54+2,0),OFFSET(C54,-M54+3,0)+AB54,OFFSET(C54,-M54+4,0),0,2)/10*D54)</f>
        <v>0.73753009841895567</v>
      </c>
      <c r="R54" s="71">
        <f ca="1">IF(D54="","",_xll.xEURO(OFFSET(C54,-M54+1,0),E54,OFFSET(C54,-M54+2,0),OFFSET(C54,-M54+2,0),OFFSET(C54,-M54+3,0)+AB54,OFFSET(C54,-M54+4,0),0,3)/100*D54*10000)</f>
        <v>513.43410227548122</v>
      </c>
      <c r="S54" s="71">
        <f ca="1">IF(D54="","",_xll.xEURO(OFFSET(C54,-M54+1,0),E54,OFFSET(C54,-M54+2,0),OFFSET(C54,-M54+2,0),OFFSET(C54,-M54+3,0)+AB54,OFFSET(C54,-M54+4,0),0,5)/365.25*D54*10000)</f>
        <v>-507.93978326430528</v>
      </c>
      <c r="U54" s="67" t="str">
        <f ca="1">IF(I54="","",_xll.xEURO(OFFSET(C54,-M54+1,0),J54,OFFSET(C54,-M54+2,0),OFFSET(C54,-M54+2,0),OFFSET(C54,-M54+3,0)+AC54,OFFSET(C54,-M54+4,0),1,1)*I54)</f>
        <v/>
      </c>
      <c r="V54" s="69" t="str">
        <f ca="1">IF(I54="","",_xll.xEURO(OFFSET(C54,-M54+1,0),J54,OFFSET(C54,-M54+2,0),OFFSET(C54,-M54+2,0),OFFSET(C54,-M54+3,0)+AC54,OFFSET(C54,-M54+4,0),1,0))</f>
        <v/>
      </c>
      <c r="W54" s="67" t="str">
        <f t="shared" si="10"/>
        <v/>
      </c>
      <c r="X54" s="67" t="str">
        <f ca="1">IF(I54="","",_xll.xEURO(OFFSET(C54,-M54+1,0),J54,OFFSET(C54,-M54+2,0),OFFSET(C54,-M54+2,0),OFFSET(C54,-M54+3,0)+AC54,OFFSET(C54,-M54+4,0),1,2)/10*I54)</f>
        <v/>
      </c>
      <c r="Y54" s="71" t="str">
        <f ca="1">IF(I54="","",_xll.xEURO(OFFSET(C54,-M54+1,0),J54,OFFSET(C54,-M54+2,0),OFFSET(C54,-M54+2,0),OFFSET(C54,-M54+3,0)+AC54,OFFSET(C54,-M54+4,0),1,3)/100*I54*10000)</f>
        <v/>
      </c>
      <c r="Z54" s="71" t="str">
        <f ca="1">IF(I54="","",_xll.xEURO(OFFSET(C54,-M54+1,0),J54,OFFSET(C54,-M54+2,0),OFFSET(C54,-M54+2,0),OFFSET(C54,-M54+3,0)+AC54,OFFSET(C54,-M54+4,0),1,5)/365.25*I54*10000)</f>
        <v/>
      </c>
      <c r="AB54" s="40">
        <f ca="1">IF(D54="","",_xll.xCalcSkew(OFFSET(C54,-M54,0),E54-OFFSET(C54,-M54+1,0),b)/100)</f>
        <v>1.9350000000000006E-2</v>
      </c>
      <c r="AC54" s="40" t="str">
        <f ca="1">IF(I54="","",_xll.xCalcSkew(OFFSET(C54,-M54,0),J54-OFFSET(C54,-M54+1,0),b)/100)</f>
        <v/>
      </c>
      <c r="AE54">
        <f t="shared" si="2"/>
        <v>-84750</v>
      </c>
      <c r="AF54">
        <f t="shared" si="3"/>
        <v>0</v>
      </c>
      <c r="AG54">
        <f t="shared" si="4"/>
        <v>-84750</v>
      </c>
    </row>
    <row r="55" spans="3:33" x14ac:dyDescent="0.25">
      <c r="C55" s="65">
        <f ca="1">INDEX(Inputs!$1:$1048576,MATCH(C51,Inputs!C:C,0),9)</f>
        <v>40</v>
      </c>
      <c r="D55" s="52"/>
      <c r="E55" s="39"/>
      <c r="F55" s="39"/>
      <c r="G55" s="35"/>
      <c r="I55" s="52"/>
      <c r="J55" s="39"/>
      <c r="K55" s="39"/>
      <c r="L55" s="62"/>
      <c r="M55" s="101">
        <f t="shared" si="11"/>
        <v>4</v>
      </c>
      <c r="N55" s="67" t="str">
        <f ca="1">IF(D55="","",_xll.xEURO(OFFSET(C55,-M55+1,0),E55,OFFSET(C55,-M55+2,0),OFFSET(C55,-M55+2,0),OFFSET(C55,-M55+3,0)+AB55,OFFSET(C55,-M55+4,0),0,1)*D55)</f>
        <v/>
      </c>
      <c r="O55" s="69" t="str">
        <f ca="1">IF(D55="","",_xll.xEURO(OFFSET(C55,-M55+1,0),E55,OFFSET(C55,-M55+2,0),OFFSET(C55,-M55+2,0),OFFSET(C55,-M55+3,0)+AB55,OFFSET(C55,-M55+4,0),0,0))</f>
        <v/>
      </c>
      <c r="P55" s="67" t="str">
        <f t="shared" si="9"/>
        <v/>
      </c>
      <c r="Q55" s="67" t="str">
        <f ca="1">IF(D55="","",_xll.xEURO(OFFSET(C55,-M55+1,0),E55,OFFSET(C55,-M55+2,0),OFFSET(C55,-M55+2,0),OFFSET(C55,-M55+3,0)+AB55,OFFSET(C55,-M55+4,0),0,2)/10*D55)</f>
        <v/>
      </c>
      <c r="R55" s="71" t="str">
        <f ca="1">IF(D55="","",_xll.xEURO(OFFSET(C55,-M55+1,0),E55,OFFSET(C55,-M55+2,0),OFFSET(C55,-M55+2,0),OFFSET(C55,-M55+3,0)+AB55,OFFSET(C55,-M55+4,0),0,3)/100*D55*10000)</f>
        <v/>
      </c>
      <c r="S55" s="71" t="str">
        <f ca="1">IF(D55="","",_xll.xEURO(OFFSET(C55,-M55+1,0),E55,OFFSET(C55,-M55+2,0),OFFSET(C55,-M55+2,0),OFFSET(C55,-M55+3,0)+AB55,OFFSET(C55,-M55+4,0),0,5)/365.25*D55*10000)</f>
        <v/>
      </c>
      <c r="U55" s="67" t="str">
        <f ca="1">IF(I55="","",_xll.xEURO(OFFSET(C55,-M55+1,0),J55,OFFSET(C55,-M55+2,0),OFFSET(C55,-M55+2,0),OFFSET(C55,-M55+3,0)+AC55,OFFSET(C55,-M55+4,0),1,1)*I55)</f>
        <v/>
      </c>
      <c r="V55" s="69" t="str">
        <f ca="1">IF(I55="","",_xll.xEURO(OFFSET(C55,-M55+1,0),J55,OFFSET(C55,-M55+2,0),OFFSET(C55,-M55+2,0),OFFSET(C55,-M55+3,0)+AC55,OFFSET(C55,-M55+4,0),1,0))</f>
        <v/>
      </c>
      <c r="W55" s="67" t="str">
        <f t="shared" si="10"/>
        <v/>
      </c>
      <c r="X55" s="67" t="str">
        <f ca="1">IF(I55="","",_xll.xEURO(OFFSET(C55,-M55+1,0),J55,OFFSET(C55,-M55+2,0),OFFSET(C55,-M55+2,0),OFFSET(C55,-M55+3,0)+AC55,OFFSET(C55,-M55+4,0),1,2)/10*I55)</f>
        <v/>
      </c>
      <c r="Y55" s="71" t="str">
        <f ca="1">IF(I55="","",_xll.xEURO(OFFSET(C55,-M55+1,0),J55,OFFSET(C55,-M55+2,0),OFFSET(C55,-M55+2,0),OFFSET(C55,-M55+3,0)+AC55,OFFSET(C55,-M55+4,0),1,3)/100*I55*10000)</f>
        <v/>
      </c>
      <c r="Z55" s="71" t="str">
        <f ca="1">IF(I55="","",_xll.xEURO(OFFSET(C55,-M55+1,0),J55,OFFSET(C55,-M55+2,0),OFFSET(C55,-M55+2,0),OFFSET(C55,-M55+3,0)+AC55,OFFSET(C55,-M55+4,0),1,5)/365.25*I55*10000)</f>
        <v/>
      </c>
      <c r="AB55" s="40" t="str">
        <f ca="1">IF(D55="","",_xll.xCalcSkew(OFFSET(C55,-M55,0),E55-OFFSET(C55,-M55+1,0),b)/100)</f>
        <v/>
      </c>
      <c r="AC55" s="40" t="str">
        <f ca="1">IF(I55="","",_xll.xCalcSkew(OFFSET(C55,-M55,0),J55-OFFSET(C55,-M55+1,0),b)/100)</f>
        <v/>
      </c>
      <c r="AE55">
        <f t="shared" si="2"/>
        <v>0</v>
      </c>
      <c r="AF55">
        <f t="shared" si="3"/>
        <v>0</v>
      </c>
      <c r="AG55">
        <f t="shared" si="4"/>
        <v>0</v>
      </c>
    </row>
    <row r="56" spans="3:33" x14ac:dyDescent="0.25">
      <c r="C56" s="64">
        <f ca="1">D87+I87</f>
        <v>330</v>
      </c>
      <c r="D56" s="52"/>
      <c r="E56" s="39"/>
      <c r="F56" s="39"/>
      <c r="G56" s="35"/>
      <c r="I56" s="52"/>
      <c r="J56" s="39"/>
      <c r="K56" s="39"/>
      <c r="L56" s="62"/>
      <c r="M56" s="101">
        <f t="shared" si="11"/>
        <v>5</v>
      </c>
      <c r="N56" s="67" t="str">
        <f ca="1">IF(D56="","",_xll.xEURO(OFFSET(C56,-M56+1,0),E56,OFFSET(C56,-M56+2,0),OFFSET(C56,-M56+2,0),OFFSET(C56,-M56+3,0)+AB56,OFFSET(C56,-M56+4,0),0,1)*D56)</f>
        <v/>
      </c>
      <c r="O56" s="69" t="str">
        <f ca="1">IF(D56="","",_xll.xEURO(OFFSET(C56,-M56+1,0),E56,OFFSET(C56,-M56+2,0),OFFSET(C56,-M56+2,0),OFFSET(C56,-M56+3,0)+AB56,OFFSET(C56,-M56+4,0),0,0))</f>
        <v/>
      </c>
      <c r="P56" s="67" t="str">
        <f t="shared" si="9"/>
        <v/>
      </c>
      <c r="Q56" s="67" t="str">
        <f ca="1">IF(D56="","",_xll.xEURO(OFFSET(C56,-M56+1,0),E56,OFFSET(C56,-M56+2,0),OFFSET(C56,-M56+2,0),OFFSET(C56,-M56+3,0)+AB56,OFFSET(C56,-M56+4,0),0,2)/10*D56)</f>
        <v/>
      </c>
      <c r="R56" s="71" t="str">
        <f ca="1">IF(D56="","",_xll.xEURO(OFFSET(C56,-M56+1,0),E56,OFFSET(C56,-M56+2,0),OFFSET(C56,-M56+2,0),OFFSET(C56,-M56+3,0)+AB56,OFFSET(C56,-M56+4,0),0,3)/100*D56*10000)</f>
        <v/>
      </c>
      <c r="S56" s="71" t="str">
        <f ca="1">IF(D56="","",_xll.xEURO(OFFSET(C56,-M56+1,0),E56,OFFSET(C56,-M56+2,0),OFFSET(C56,-M56+2,0),OFFSET(C56,-M56+3,0)+AB56,OFFSET(C56,-M56+4,0),0,5)/365.25*D56*10000)</f>
        <v/>
      </c>
      <c r="U56" s="67" t="str">
        <f ca="1">IF(I56="","",_xll.xEURO(OFFSET(C56,-M56+1,0),J56,OFFSET(C56,-M56+2,0),OFFSET(C56,-M56+2,0),OFFSET(C56,-M56+3,0)+AC56,OFFSET(C56,-M56+4,0),1,1)*I56)</f>
        <v/>
      </c>
      <c r="V56" s="69" t="str">
        <f ca="1">IF(I56="","",_xll.xEURO(OFFSET(C56,-M56+1,0),J56,OFFSET(C56,-M56+2,0),OFFSET(C56,-M56+2,0),OFFSET(C56,-M56+3,0)+AC56,OFFSET(C56,-M56+4,0),1,0))</f>
        <v/>
      </c>
      <c r="W56" s="67" t="str">
        <f t="shared" si="10"/>
        <v/>
      </c>
      <c r="X56" s="67" t="str">
        <f ca="1">IF(I56="","",_xll.xEURO(OFFSET(C56,-M56+1,0),J56,OFFSET(C56,-M56+2,0),OFFSET(C56,-M56+2,0),OFFSET(C56,-M56+3,0)+AC56,OFFSET(C56,-M56+4,0),1,2)/10*I56)</f>
        <v/>
      </c>
      <c r="Y56" s="71" t="str">
        <f ca="1">IF(I56="","",_xll.xEURO(OFFSET(C56,-M56+1,0),J56,OFFSET(C56,-M56+2,0),OFFSET(C56,-M56+2,0),OFFSET(C56,-M56+3,0)+AC56,OFFSET(C56,-M56+4,0),1,3)/100*I56*10000)</f>
        <v/>
      </c>
      <c r="Z56" s="71" t="str">
        <f ca="1">IF(I56="","",_xll.xEURO(OFFSET(C56,-M56+1,0),J56,OFFSET(C56,-M56+2,0),OFFSET(C56,-M56+2,0),OFFSET(C56,-M56+3,0)+AC56,OFFSET(C56,-M56+4,0),1,5)/365.25*I56*10000)</f>
        <v/>
      </c>
      <c r="AB56" s="40" t="str">
        <f ca="1">IF(D56="","",_xll.xCalcSkew(OFFSET(C56,-M56,0),E56-OFFSET(C56,-M56+1,0),b)/100)</f>
        <v/>
      </c>
      <c r="AC56" s="40" t="str">
        <f ca="1">IF(I56="","",_xll.xCalcSkew(OFFSET(C56,-M56,0),J56-OFFSET(C56,-M56+1,0),b)/100)</f>
        <v/>
      </c>
      <c r="AE56">
        <f t="shared" si="2"/>
        <v>0</v>
      </c>
      <c r="AF56">
        <f t="shared" si="3"/>
        <v>0</v>
      </c>
      <c r="AG56">
        <f t="shared" si="4"/>
        <v>0</v>
      </c>
    </row>
    <row r="57" spans="3:33" x14ac:dyDescent="0.25">
      <c r="C57" s="64">
        <f ca="1">N87+U87</f>
        <v>-34.104785934926902</v>
      </c>
      <c r="D57" s="52"/>
      <c r="E57" s="39"/>
      <c r="F57" s="39"/>
      <c r="G57" s="35"/>
      <c r="I57" s="52"/>
      <c r="J57" s="39"/>
      <c r="K57" s="39"/>
      <c r="L57" s="62"/>
      <c r="M57" s="101">
        <f t="shared" si="11"/>
        <v>6</v>
      </c>
      <c r="N57" s="67" t="str">
        <f ca="1">IF(D57="","",_xll.xEURO(OFFSET(C57,-M57+1,0),E57,OFFSET(C57,-M57+2,0),OFFSET(C57,-M57+2,0),OFFSET(C57,-M57+3,0)+AB57,OFFSET(C57,-M57+4,0),0,1)*D57)</f>
        <v/>
      </c>
      <c r="O57" s="69" t="str">
        <f ca="1">IF(D57="","",_xll.xEURO(OFFSET(C57,-M57+1,0),E57,OFFSET(C57,-M57+2,0),OFFSET(C57,-M57+2,0),OFFSET(C57,-M57+3,0)+AB57,OFFSET(C57,-M57+4,0),0,0))</f>
        <v/>
      </c>
      <c r="P57" s="67" t="str">
        <f t="shared" si="9"/>
        <v/>
      </c>
      <c r="Q57" s="67" t="str">
        <f ca="1">IF(D57="","",_xll.xEURO(OFFSET(C57,-M57+1,0),E57,OFFSET(C57,-M57+2,0),OFFSET(C57,-M57+2,0),OFFSET(C57,-M57+3,0)+AB57,OFFSET(C57,-M57+4,0),0,2)/10*D57)</f>
        <v/>
      </c>
      <c r="R57" s="71" t="str">
        <f ca="1">IF(D57="","",_xll.xEURO(OFFSET(C57,-M57+1,0),E57,OFFSET(C57,-M57+2,0),OFFSET(C57,-M57+2,0),OFFSET(C57,-M57+3,0)+AB57,OFFSET(C57,-M57+4,0),0,3)/100*D57*10000)</f>
        <v/>
      </c>
      <c r="S57" s="71" t="str">
        <f ca="1">IF(D57="","",_xll.xEURO(OFFSET(C57,-M57+1,0),E57,OFFSET(C57,-M57+2,0),OFFSET(C57,-M57+2,0),OFFSET(C57,-M57+3,0)+AB57,OFFSET(C57,-M57+4,0),0,5)/365.25*D57*10000)</f>
        <v/>
      </c>
      <c r="U57" s="67" t="str">
        <f ca="1">IF(I57="","",_xll.xEURO(OFFSET(C57,-M57+1,0),J57,OFFSET(C57,-M57+2,0),OFFSET(C57,-M57+2,0),OFFSET(C57,-M57+3,0)+AC57,OFFSET(C57,-M57+4,0),1,1)*I57)</f>
        <v/>
      </c>
      <c r="V57" s="69" t="str">
        <f ca="1">IF(I57="","",_xll.xEURO(OFFSET(C57,-M57+1,0),J57,OFFSET(C57,-M57+2,0),OFFSET(C57,-M57+2,0),OFFSET(C57,-M57+3,0)+AC57,OFFSET(C57,-M57+4,0),1,0))</f>
        <v/>
      </c>
      <c r="W57" s="67" t="str">
        <f t="shared" si="10"/>
        <v/>
      </c>
      <c r="X57" s="67" t="str">
        <f ca="1">IF(I57="","",_xll.xEURO(OFFSET(C57,-M57+1,0),J57,OFFSET(C57,-M57+2,0),OFFSET(C57,-M57+2,0),OFFSET(C57,-M57+3,0)+AC57,OFFSET(C57,-M57+4,0),1,2)/10*I57)</f>
        <v/>
      </c>
      <c r="Y57" s="71" t="str">
        <f ca="1">IF(I57="","",_xll.xEURO(OFFSET(C57,-M57+1,0),J57,OFFSET(C57,-M57+2,0),OFFSET(C57,-M57+2,0),OFFSET(C57,-M57+3,0)+AC57,OFFSET(C57,-M57+4,0),1,3)/100*I57*10000)</f>
        <v/>
      </c>
      <c r="Z57" s="71" t="str">
        <f ca="1">IF(I57="","",_xll.xEURO(OFFSET(C57,-M57+1,0),J57,OFFSET(C57,-M57+2,0),OFFSET(C57,-M57+2,0),OFFSET(C57,-M57+3,0)+AC57,OFFSET(C57,-M57+4,0),1,5)/365.25*I57*10000)</f>
        <v/>
      </c>
      <c r="AB57" s="40" t="str">
        <f ca="1">IF(D57="","",_xll.xCalcSkew(OFFSET(C57,-M57,0),E57-OFFSET(C57,-M57+1,0),b)/100)</f>
        <v/>
      </c>
      <c r="AC57" s="40" t="str">
        <f ca="1">IF(I57="","",_xll.xCalcSkew(OFFSET(C57,-M57,0),J57-OFFSET(C57,-M57+1,0),b)/100)</f>
        <v/>
      </c>
      <c r="AE57">
        <f t="shared" si="2"/>
        <v>0</v>
      </c>
      <c r="AF57">
        <f t="shared" si="3"/>
        <v>0</v>
      </c>
      <c r="AG57">
        <f t="shared" si="4"/>
        <v>0</v>
      </c>
    </row>
    <row r="58" spans="3:33" x14ac:dyDescent="0.25">
      <c r="C58" s="103">
        <f ca="1">Q87+X87</f>
        <v>8.5067783725181894</v>
      </c>
      <c r="D58" s="52"/>
      <c r="E58" s="39"/>
      <c r="F58" s="39"/>
      <c r="G58" s="35"/>
      <c r="I58" s="52"/>
      <c r="J58" s="39"/>
      <c r="K58" s="39"/>
      <c r="L58" s="62"/>
      <c r="M58" s="101">
        <f t="shared" si="11"/>
        <v>7</v>
      </c>
      <c r="N58" s="67" t="str">
        <f ca="1">IF(D58="","",_xll.xEURO(OFFSET(C58,-M58+1,0),E58,OFFSET(C58,-M58+2,0),OFFSET(C58,-M58+2,0),OFFSET(C58,-M58+3,0)+AB58,OFFSET(C58,-M58+4,0),0,1)*D58)</f>
        <v/>
      </c>
      <c r="O58" s="69" t="str">
        <f ca="1">IF(D58="","",_xll.xEURO(OFFSET(C58,-M58+1,0),E58,OFFSET(C58,-M58+2,0),OFFSET(C58,-M58+2,0),OFFSET(C58,-M58+3,0)+AB58,OFFSET(C58,-M58+4,0),0,0))</f>
        <v/>
      </c>
      <c r="P58" s="67" t="str">
        <f t="shared" si="9"/>
        <v/>
      </c>
      <c r="Q58" s="67" t="str">
        <f ca="1">IF(D58="","",_xll.xEURO(OFFSET(C58,-M58+1,0),E58,OFFSET(C58,-M58+2,0),OFFSET(C58,-M58+2,0),OFFSET(C58,-M58+3,0)+AB58,OFFSET(C58,-M58+4,0),0,2)/10*D58)</f>
        <v/>
      </c>
      <c r="R58" s="71" t="str">
        <f ca="1">IF(D58="","",_xll.xEURO(OFFSET(C58,-M58+1,0),E58,OFFSET(C58,-M58+2,0),OFFSET(C58,-M58+2,0),OFFSET(C58,-M58+3,0)+AB58,OFFSET(C58,-M58+4,0),0,3)/100*D58*10000)</f>
        <v/>
      </c>
      <c r="S58" s="71" t="str">
        <f ca="1">IF(D58="","",_xll.xEURO(OFFSET(C58,-M58+1,0),E58,OFFSET(C58,-M58+2,0),OFFSET(C58,-M58+2,0),OFFSET(C58,-M58+3,0)+AB58,OFFSET(C58,-M58+4,0),0,5)/365.25*D58*10000)</f>
        <v/>
      </c>
      <c r="U58" s="67" t="str">
        <f ca="1">IF(I58="","",_xll.xEURO(OFFSET(C58,-M58+1,0),J58,OFFSET(C58,-M58+2,0),OFFSET(C58,-M58+2,0),OFFSET(C58,-M58+3,0)+AC58,OFFSET(C58,-M58+4,0),1,1)*I58)</f>
        <v/>
      </c>
      <c r="V58" s="69" t="str">
        <f ca="1">IF(I58="","",_xll.xEURO(OFFSET(C58,-M58+1,0),J58,OFFSET(C58,-M58+2,0),OFFSET(C58,-M58+2,0),OFFSET(C58,-M58+3,0)+AC58,OFFSET(C58,-M58+4,0),1,0))</f>
        <v/>
      </c>
      <c r="W58" s="67" t="str">
        <f t="shared" si="10"/>
        <v/>
      </c>
      <c r="X58" s="67" t="str">
        <f ca="1">IF(I58="","",_xll.xEURO(OFFSET(C58,-M58+1,0),J58,OFFSET(C58,-M58+2,0),OFFSET(C58,-M58+2,0),OFFSET(C58,-M58+3,0)+AC58,OFFSET(C58,-M58+4,0),1,2)/10*I58)</f>
        <v/>
      </c>
      <c r="Y58" s="71" t="str">
        <f ca="1">IF(I58="","",_xll.xEURO(OFFSET(C58,-M58+1,0),J58,OFFSET(C58,-M58+2,0),OFFSET(C58,-M58+2,0),OFFSET(C58,-M58+3,0)+AC58,OFFSET(C58,-M58+4,0),1,3)/100*I58*10000)</f>
        <v/>
      </c>
      <c r="Z58" s="71" t="str">
        <f ca="1">IF(I58="","",_xll.xEURO(OFFSET(C58,-M58+1,0),J58,OFFSET(C58,-M58+2,0),OFFSET(C58,-M58+2,0),OFFSET(C58,-M58+3,0)+AC58,OFFSET(C58,-M58+4,0),1,5)/365.25*I58*10000)</f>
        <v/>
      </c>
      <c r="AB58" s="40" t="str">
        <f ca="1">IF(D58="","",_xll.xCalcSkew(OFFSET(C58,-M58,0),E58-OFFSET(C58,-M58+1,0),b)/100)</f>
        <v/>
      </c>
      <c r="AC58" s="40" t="str">
        <f ca="1">IF(I58="","",_xll.xCalcSkew(OFFSET(C58,-M58,0),J58-OFFSET(C58,-M58+1,0),b)/100)</f>
        <v/>
      </c>
      <c r="AE58">
        <f t="shared" si="2"/>
        <v>0</v>
      </c>
      <c r="AF58">
        <f t="shared" si="3"/>
        <v>0</v>
      </c>
      <c r="AG58">
        <f t="shared" si="4"/>
        <v>0</v>
      </c>
    </row>
    <row r="59" spans="3:33" x14ac:dyDescent="0.25">
      <c r="C59" s="64">
        <f ca="1">R87+Y87</f>
        <v>5739.0188639448606</v>
      </c>
      <c r="D59" s="52"/>
      <c r="E59" s="39"/>
      <c r="F59" s="39"/>
      <c r="G59" s="35"/>
      <c r="I59" s="52"/>
      <c r="J59" s="39"/>
      <c r="K59" s="39"/>
      <c r="L59" s="62"/>
      <c r="M59" s="101">
        <f t="shared" si="11"/>
        <v>8</v>
      </c>
      <c r="N59" s="67" t="str">
        <f ca="1">IF(D59="","",_xll.xEURO(OFFSET(C59,-M59+1,0),E59,OFFSET(C59,-M59+2,0),OFFSET(C59,-M59+2,0),OFFSET(C59,-M59+3,0)+AB59,OFFSET(C59,-M59+4,0),0,1)*D59)</f>
        <v/>
      </c>
      <c r="O59" s="69" t="str">
        <f ca="1">IF(D59="","",_xll.xEURO(OFFSET(C59,-M59+1,0),E59,OFFSET(C59,-M59+2,0),OFFSET(C59,-M59+2,0),OFFSET(C59,-M59+3,0)+AB59,OFFSET(C59,-M59+4,0),0,0))</f>
        <v/>
      </c>
      <c r="P59" s="67" t="str">
        <f t="shared" si="9"/>
        <v/>
      </c>
      <c r="Q59" s="67" t="str">
        <f ca="1">IF(D59="","",_xll.xEURO(OFFSET(C59,-M59+1,0),E59,OFFSET(C59,-M59+2,0),OFFSET(C59,-M59+2,0),OFFSET(C59,-M59+3,0)+AB59,OFFSET(C59,-M59+4,0),0,2)/10*D59)</f>
        <v/>
      </c>
      <c r="R59" s="71" t="str">
        <f ca="1">IF(D59="","",_xll.xEURO(OFFSET(C59,-M59+1,0),E59,OFFSET(C59,-M59+2,0),OFFSET(C59,-M59+2,0),OFFSET(C59,-M59+3,0)+AB59,OFFSET(C59,-M59+4,0),0,3)/100*D59*10000)</f>
        <v/>
      </c>
      <c r="S59" s="71" t="str">
        <f ca="1">IF(D59="","",_xll.xEURO(OFFSET(C59,-M59+1,0),E59,OFFSET(C59,-M59+2,0),OFFSET(C59,-M59+2,0),OFFSET(C59,-M59+3,0)+AB59,OFFSET(C59,-M59+4,0),0,5)/365.25*D59*10000)</f>
        <v/>
      </c>
      <c r="U59" s="67" t="str">
        <f ca="1">IF(I59="","",_xll.xEURO(OFFSET(C59,-M59+1,0),J59,OFFSET(C59,-M59+2,0),OFFSET(C59,-M59+2,0),OFFSET(C59,-M59+3,0)+AC59,OFFSET(C59,-M59+4,0),1,1)*I59)</f>
        <v/>
      </c>
      <c r="V59" s="69" t="str">
        <f ca="1">IF(I59="","",_xll.xEURO(OFFSET(C59,-M59+1,0),J59,OFFSET(C59,-M59+2,0),OFFSET(C59,-M59+2,0),OFFSET(C59,-M59+3,0)+AC59,OFFSET(C59,-M59+4,0),1,0))</f>
        <v/>
      </c>
      <c r="W59" s="67" t="str">
        <f t="shared" si="10"/>
        <v/>
      </c>
      <c r="X59" s="67" t="str">
        <f ca="1">IF(I59="","",_xll.xEURO(OFFSET(C59,-M59+1,0),J59,OFFSET(C59,-M59+2,0),OFFSET(C59,-M59+2,0),OFFSET(C59,-M59+3,0)+AC59,OFFSET(C59,-M59+4,0),1,2)/10*I59)</f>
        <v/>
      </c>
      <c r="Y59" s="71" t="str">
        <f ca="1">IF(I59="","",_xll.xEURO(OFFSET(C59,-M59+1,0),J59,OFFSET(C59,-M59+2,0),OFFSET(C59,-M59+2,0),OFFSET(C59,-M59+3,0)+AC59,OFFSET(C59,-M59+4,0),1,3)/100*I59*10000)</f>
        <v/>
      </c>
      <c r="Z59" s="71" t="str">
        <f ca="1">IF(I59="","",_xll.xEURO(OFFSET(C59,-M59+1,0),J59,OFFSET(C59,-M59+2,0),OFFSET(C59,-M59+2,0),OFFSET(C59,-M59+3,0)+AC59,OFFSET(C59,-M59+4,0),1,5)/365.25*I59*10000)</f>
        <v/>
      </c>
      <c r="AB59" s="40" t="str">
        <f ca="1">IF(D59="","",_xll.xCalcSkew(OFFSET(C59,-M59,0),E59-OFFSET(C59,-M59+1,0),b)/100)</f>
        <v/>
      </c>
      <c r="AC59" s="40" t="str">
        <f ca="1">IF(I59="","",_xll.xCalcSkew(OFFSET(C59,-M59,0),J59-OFFSET(C59,-M59+1,0),b)/100)</f>
        <v/>
      </c>
      <c r="AE59">
        <f t="shared" si="2"/>
        <v>0</v>
      </c>
      <c r="AF59">
        <f t="shared" si="3"/>
        <v>0</v>
      </c>
      <c r="AG59">
        <f t="shared" si="4"/>
        <v>0</v>
      </c>
    </row>
    <row r="60" spans="3:33" x14ac:dyDescent="0.25">
      <c r="C60" s="64">
        <f ca="1">S87+Z87</f>
        <v>-5545.2606384728233</v>
      </c>
      <c r="D60" s="52"/>
      <c r="E60" s="39"/>
      <c r="F60" s="39"/>
      <c r="G60" s="35"/>
      <c r="I60" s="52"/>
      <c r="J60" s="39"/>
      <c r="K60" s="39"/>
      <c r="L60" s="62"/>
      <c r="M60" s="101">
        <f t="shared" si="11"/>
        <v>9</v>
      </c>
      <c r="N60" s="67" t="str">
        <f ca="1">IF(D60="","",_xll.xEURO(OFFSET(C60,-M60+1,0),E60,OFFSET(C60,-M60+2,0),OFFSET(C60,-M60+2,0),OFFSET(C60,-M60+3,0)+AB60,OFFSET(C60,-M60+4,0),0,1)*D60)</f>
        <v/>
      </c>
      <c r="O60" s="69" t="str">
        <f ca="1">IF(D60="","",_xll.xEURO(OFFSET(C60,-M60+1,0),E60,OFFSET(C60,-M60+2,0),OFFSET(C60,-M60+2,0),OFFSET(C60,-M60+3,0)+AB60,OFFSET(C60,-M60+4,0),0,0))</f>
        <v/>
      </c>
      <c r="P60" s="67" t="str">
        <f t="shared" si="9"/>
        <v/>
      </c>
      <c r="Q60" s="67" t="str">
        <f ca="1">IF(D60="","",_xll.xEURO(OFFSET(C60,-M60+1,0),E60,OFFSET(C60,-M60+2,0),OFFSET(C60,-M60+2,0),OFFSET(C60,-M60+3,0)+AB60,OFFSET(C60,-M60+4,0),0,2)/10*D60)</f>
        <v/>
      </c>
      <c r="R60" s="71" t="str">
        <f ca="1">IF(D60="","",_xll.xEURO(OFFSET(C60,-M60+1,0),E60,OFFSET(C60,-M60+2,0),OFFSET(C60,-M60+2,0),OFFSET(C60,-M60+3,0)+AB60,OFFSET(C60,-M60+4,0),0,3)/100*D60*10000)</f>
        <v/>
      </c>
      <c r="S60" s="71" t="str">
        <f ca="1">IF(D60="","",_xll.xEURO(OFFSET(C60,-M60+1,0),E60,OFFSET(C60,-M60+2,0),OFFSET(C60,-M60+2,0),OFFSET(C60,-M60+3,0)+AB60,OFFSET(C60,-M60+4,0),0,5)/365.25*D60*10000)</f>
        <v/>
      </c>
      <c r="U60" s="67" t="str">
        <f ca="1">IF(I60="","",_xll.xEURO(OFFSET(C60,-M60+1,0),J60,OFFSET(C60,-M60+2,0),OFFSET(C60,-M60+2,0),OFFSET(C60,-M60+3,0)+AC60,OFFSET(C60,-M60+4,0),1,1)*I60)</f>
        <v/>
      </c>
      <c r="V60" s="69" t="str">
        <f ca="1">IF(I60="","",_xll.xEURO(OFFSET(C60,-M60+1,0),J60,OFFSET(C60,-M60+2,0),OFFSET(C60,-M60+2,0),OFFSET(C60,-M60+3,0)+AC60,OFFSET(C60,-M60+4,0),1,0))</f>
        <v/>
      </c>
      <c r="W60" s="67" t="str">
        <f t="shared" si="10"/>
        <v/>
      </c>
      <c r="X60" s="67" t="str">
        <f ca="1">IF(I60="","",_xll.xEURO(OFFSET(C60,-M60+1,0),J60,OFFSET(C60,-M60+2,0),OFFSET(C60,-M60+2,0),OFFSET(C60,-M60+3,0)+AC60,OFFSET(C60,-M60+4,0),1,2)/10*I60)</f>
        <v/>
      </c>
      <c r="Y60" s="71" t="str">
        <f ca="1">IF(I60="","",_xll.xEURO(OFFSET(C60,-M60+1,0),J60,OFFSET(C60,-M60+2,0),OFFSET(C60,-M60+2,0),OFFSET(C60,-M60+3,0)+AC60,OFFSET(C60,-M60+4,0),1,3)/100*I60*10000)</f>
        <v/>
      </c>
      <c r="Z60" s="71" t="str">
        <f ca="1">IF(I60="","",_xll.xEURO(OFFSET(C60,-M60+1,0),J60,OFFSET(C60,-M60+2,0),OFFSET(C60,-M60+2,0),OFFSET(C60,-M60+3,0)+AC60,OFFSET(C60,-M60+4,0),1,5)/365.25*I60*10000)</f>
        <v/>
      </c>
      <c r="AB60" s="40" t="str">
        <f ca="1">IF(D60="","",_xll.xCalcSkew(OFFSET(C60,-M60,0),E60-OFFSET(C60,-M60+1,0),b)/100)</f>
        <v/>
      </c>
      <c r="AC60" s="40" t="str">
        <f ca="1">IF(I60="","",_xll.xCalcSkew(OFFSET(C60,-M60,0),J60-OFFSET(C60,-M60+1,0),b)/100)</f>
        <v/>
      </c>
      <c r="AE60">
        <f t="shared" si="2"/>
        <v>0</v>
      </c>
      <c r="AF60">
        <f t="shared" si="3"/>
        <v>0</v>
      </c>
      <c r="AG60">
        <f t="shared" si="4"/>
        <v>0</v>
      </c>
    </row>
    <row r="61" spans="3:33" x14ac:dyDescent="0.25">
      <c r="C61" s="64">
        <f ca="1">P87+W87</f>
        <v>-53.430499096353344</v>
      </c>
      <c r="D61" s="52"/>
      <c r="E61" s="39"/>
      <c r="F61" s="39"/>
      <c r="G61" s="35"/>
      <c r="I61" s="52"/>
      <c r="J61" s="39"/>
      <c r="K61" s="39"/>
      <c r="L61" s="62"/>
      <c r="M61" s="101">
        <f t="shared" si="11"/>
        <v>10</v>
      </c>
      <c r="N61" s="67" t="str">
        <f ca="1">IF(D61="","",_xll.xEURO(OFFSET(C61,-M61+1,0),E61,OFFSET(C61,-M61+2,0),OFFSET(C61,-M61+2,0),OFFSET(C61,-M61+3,0)+AB61,OFFSET(C61,-M61+4,0),0,1)*D61)</f>
        <v/>
      </c>
      <c r="O61" s="69" t="str">
        <f ca="1">IF(D61="","",_xll.xEURO(OFFSET(C61,-M61+1,0),E61,OFFSET(C61,-M61+2,0),OFFSET(C61,-M61+2,0),OFFSET(C61,-M61+3,0)+AB61,OFFSET(C61,-M61+4,0),0,0))</f>
        <v/>
      </c>
      <c r="P61" s="67" t="str">
        <f t="shared" si="9"/>
        <v/>
      </c>
      <c r="Q61" s="67" t="str">
        <f ca="1">IF(D61="","",_xll.xEURO(OFFSET(C61,-M61+1,0),E61,OFFSET(C61,-M61+2,0),OFFSET(C61,-M61+2,0),OFFSET(C61,-M61+3,0)+AB61,OFFSET(C61,-M61+4,0),0,2)/10*D61)</f>
        <v/>
      </c>
      <c r="R61" s="71" t="str">
        <f ca="1">IF(D61="","",_xll.xEURO(OFFSET(C61,-M61+1,0),E61,OFFSET(C61,-M61+2,0),OFFSET(C61,-M61+2,0),OFFSET(C61,-M61+3,0)+AB61,OFFSET(C61,-M61+4,0),0,3)/100*D61*10000)</f>
        <v/>
      </c>
      <c r="S61" s="71" t="str">
        <f ca="1">IF(D61="","",_xll.xEURO(OFFSET(C61,-M61+1,0),E61,OFFSET(C61,-M61+2,0),OFFSET(C61,-M61+2,0),OFFSET(C61,-M61+3,0)+AB61,OFFSET(C61,-M61+4,0),0,5)/365.25*D61*10000)</f>
        <v/>
      </c>
      <c r="U61" s="67" t="str">
        <f ca="1">IF(I61="","",_xll.xEURO(OFFSET(C61,-M61+1,0),J61,OFFSET(C61,-M61+2,0),OFFSET(C61,-M61+2,0),OFFSET(C61,-M61+3,0)+AC61,OFFSET(C61,-M61+4,0),1,1)*I61)</f>
        <v/>
      </c>
      <c r="V61" s="69" t="str">
        <f ca="1">IF(I61="","",_xll.xEURO(OFFSET(C61,-M61+1,0),J61,OFFSET(C61,-M61+2,0),OFFSET(C61,-M61+2,0),OFFSET(C61,-M61+3,0)+AC61,OFFSET(C61,-M61+4,0),1,0))</f>
        <v/>
      </c>
      <c r="W61" s="67" t="str">
        <f t="shared" si="10"/>
        <v/>
      </c>
      <c r="X61" s="67" t="str">
        <f ca="1">IF(I61="","",_xll.xEURO(OFFSET(C61,-M61+1,0),J61,OFFSET(C61,-M61+2,0),OFFSET(C61,-M61+2,0),OFFSET(C61,-M61+3,0)+AC61,OFFSET(C61,-M61+4,0),1,2)/10*I61)</f>
        <v/>
      </c>
      <c r="Y61" s="71" t="str">
        <f ca="1">IF(I61="","",_xll.xEURO(OFFSET(C61,-M61+1,0),J61,OFFSET(C61,-M61+2,0),OFFSET(C61,-M61+2,0),OFFSET(C61,-M61+3,0)+AC61,OFFSET(C61,-M61+4,0),1,3)/100*I61*10000)</f>
        <v/>
      </c>
      <c r="Z61" s="71" t="str">
        <f ca="1">IF(I61="","",_xll.xEURO(OFFSET(C61,-M61+1,0),J61,OFFSET(C61,-M61+2,0),OFFSET(C61,-M61+2,0),OFFSET(C61,-M61+3,0)+AC61,OFFSET(C61,-M61+4,0),1,5)/365.25*I61*10000)</f>
        <v/>
      </c>
      <c r="AB61" s="40" t="str">
        <f ca="1">IF(D61="","",_xll.xCalcSkew(OFFSET(C61,-M61,0),E61-OFFSET(C61,-M61+1,0),b)/100)</f>
        <v/>
      </c>
      <c r="AC61" s="40" t="str">
        <f ca="1">IF(I61="","",_xll.xCalcSkew(OFFSET(C61,-M61,0),J61-OFFSET(C61,-M61+1,0),b)/100)</f>
        <v/>
      </c>
      <c r="AE61">
        <f t="shared" si="2"/>
        <v>0</v>
      </c>
      <c r="AF61">
        <f t="shared" si="3"/>
        <v>0</v>
      </c>
      <c r="AG61">
        <f t="shared" si="4"/>
        <v>0</v>
      </c>
    </row>
    <row r="62" spans="3:33" x14ac:dyDescent="0.25">
      <c r="D62" s="52"/>
      <c r="E62" s="39"/>
      <c r="F62" s="39"/>
      <c r="G62" s="35"/>
      <c r="I62" s="52"/>
      <c r="J62" s="39"/>
      <c r="K62" s="39"/>
      <c r="L62" s="62"/>
      <c r="M62" s="101">
        <f t="shared" si="11"/>
        <v>11</v>
      </c>
      <c r="N62" s="67" t="str">
        <f ca="1">IF(D62="","",_xll.xEURO(OFFSET(C62,-M62+1,0),E62,OFFSET(C62,-M62+2,0),OFFSET(C62,-M62+2,0),OFFSET(C62,-M62+3,0)+AB62,OFFSET(C62,-M62+4,0),0,1)*D62)</f>
        <v/>
      </c>
      <c r="O62" s="69" t="str">
        <f ca="1">IF(D62="","",_xll.xEURO(OFFSET(C62,-M62+1,0),E62,OFFSET(C62,-M62+2,0),OFFSET(C62,-M62+2,0),OFFSET(C62,-M62+3,0)+AB62,OFFSET(C62,-M62+4,0),0,0))</f>
        <v/>
      </c>
      <c r="P62" s="67" t="str">
        <f t="shared" si="9"/>
        <v/>
      </c>
      <c r="Q62" s="67" t="str">
        <f ca="1">IF(D62="","",_xll.xEURO(OFFSET(C62,-M62+1,0),E62,OFFSET(C62,-M62+2,0),OFFSET(C62,-M62+2,0),OFFSET(C62,-M62+3,0)+AB62,OFFSET(C62,-M62+4,0),0,2)/10*D62)</f>
        <v/>
      </c>
      <c r="R62" s="71" t="str">
        <f ca="1">IF(D62="","",_xll.xEURO(OFFSET(C62,-M62+1,0),E62,OFFSET(C62,-M62+2,0),OFFSET(C62,-M62+2,0),OFFSET(C62,-M62+3,0)+AB62,OFFSET(C62,-M62+4,0),0,3)/100*D62*10000)</f>
        <v/>
      </c>
      <c r="S62" s="71" t="str">
        <f ca="1">IF(D62="","",_xll.xEURO(OFFSET(C62,-M62+1,0),E62,OFFSET(C62,-M62+2,0),OFFSET(C62,-M62+2,0),OFFSET(C62,-M62+3,0)+AB62,OFFSET(C62,-M62+4,0),0,5)/365.25*D62*10000)</f>
        <v/>
      </c>
      <c r="U62" s="67" t="str">
        <f ca="1">IF(I62="","",_xll.xEURO(OFFSET(C62,-M62+1,0),J62,OFFSET(C62,-M62+2,0),OFFSET(C62,-M62+2,0),OFFSET(C62,-M62+3,0)+AC62,OFFSET(C62,-M62+4,0),1,1)*I62)</f>
        <v/>
      </c>
      <c r="V62" s="69" t="str">
        <f ca="1">IF(I62="","",_xll.xEURO(OFFSET(C62,-M62+1,0),J62,OFFSET(C62,-M62+2,0),OFFSET(C62,-M62+2,0),OFFSET(C62,-M62+3,0)+AC62,OFFSET(C62,-M62+4,0),1,0))</f>
        <v/>
      </c>
      <c r="W62" s="67" t="str">
        <f t="shared" si="10"/>
        <v/>
      </c>
      <c r="X62" s="67" t="str">
        <f ca="1">IF(I62="","",_xll.xEURO(OFFSET(C62,-M62+1,0),J62,OFFSET(C62,-M62+2,0),OFFSET(C62,-M62+2,0),OFFSET(C62,-M62+3,0)+AC62,OFFSET(C62,-M62+4,0),1,2)/10*I62)</f>
        <v/>
      </c>
      <c r="Y62" s="71" t="str">
        <f ca="1">IF(I62="","",_xll.xEURO(OFFSET(C62,-M62+1,0),J62,OFFSET(C62,-M62+2,0),OFFSET(C62,-M62+2,0),OFFSET(C62,-M62+3,0)+AC62,OFFSET(C62,-M62+4,0),1,3)/100*I62*10000)</f>
        <v/>
      </c>
      <c r="Z62" s="71" t="str">
        <f ca="1">IF(I62="","",_xll.xEURO(OFFSET(C62,-M62+1,0),J62,OFFSET(C62,-M62+2,0),OFFSET(C62,-M62+2,0),OFFSET(C62,-M62+3,0)+AC62,OFFSET(C62,-M62+4,0),1,5)/365.25*I62*10000)</f>
        <v/>
      </c>
      <c r="AB62" s="40" t="str">
        <f ca="1">IF(D62="","",_xll.xCalcSkew(OFFSET(C62,-M62,0),E62-OFFSET(C62,-M62+1,0),b)/100)</f>
        <v/>
      </c>
      <c r="AC62" s="40" t="str">
        <f ca="1">IF(I62="","",_xll.xCalcSkew(OFFSET(C62,-M62,0),J62-OFFSET(C62,-M62+1,0),b)/100)</f>
        <v/>
      </c>
      <c r="AE62">
        <f t="shared" si="2"/>
        <v>0</v>
      </c>
      <c r="AF62">
        <f t="shared" si="3"/>
        <v>0</v>
      </c>
      <c r="AG62">
        <f t="shared" si="4"/>
        <v>0</v>
      </c>
    </row>
    <row r="63" spans="3:33" x14ac:dyDescent="0.25">
      <c r="D63" s="52"/>
      <c r="E63" s="39"/>
      <c r="F63" s="39"/>
      <c r="G63" s="35"/>
      <c r="I63" s="52"/>
      <c r="J63" s="39"/>
      <c r="K63" s="39"/>
      <c r="L63" s="62"/>
      <c r="M63" s="101">
        <f t="shared" si="11"/>
        <v>12</v>
      </c>
      <c r="N63" s="67" t="str">
        <f ca="1">IF(D63="","",_xll.xEURO(OFFSET(C63,-M63+1,0),E63,OFFSET(C63,-M63+2,0),OFFSET(C63,-M63+2,0),OFFSET(C63,-M63+3,0)+AB63,OFFSET(C63,-M63+4,0),0,1)*D63)</f>
        <v/>
      </c>
      <c r="O63" s="69" t="str">
        <f ca="1">IF(D63="","",_xll.xEURO(OFFSET(C63,-M63+1,0),E63,OFFSET(C63,-M63+2,0),OFFSET(C63,-M63+2,0),OFFSET(C63,-M63+3,0)+AB63,OFFSET(C63,-M63+4,0),0,0))</f>
        <v/>
      </c>
      <c r="P63" s="67" t="str">
        <f t="shared" si="9"/>
        <v/>
      </c>
      <c r="Q63" s="67" t="str">
        <f ca="1">IF(D63="","",_xll.xEURO(OFFSET(C63,-M63+1,0),E63,OFFSET(C63,-M63+2,0),OFFSET(C63,-M63+2,0),OFFSET(C63,-M63+3,0)+AB63,OFFSET(C63,-M63+4,0),0,2)/10*D63)</f>
        <v/>
      </c>
      <c r="R63" s="71" t="str">
        <f ca="1">IF(D63="","",_xll.xEURO(OFFSET(C63,-M63+1,0),E63,OFFSET(C63,-M63+2,0),OFFSET(C63,-M63+2,0),OFFSET(C63,-M63+3,0)+AB63,OFFSET(C63,-M63+4,0),0,3)/100*D63*10000)</f>
        <v/>
      </c>
      <c r="S63" s="71" t="str">
        <f ca="1">IF(D63="","",_xll.xEURO(OFFSET(C63,-M63+1,0),E63,OFFSET(C63,-M63+2,0),OFFSET(C63,-M63+2,0),OFFSET(C63,-M63+3,0)+AB63,OFFSET(C63,-M63+4,0),0,5)/365.25*D63*10000)</f>
        <v/>
      </c>
      <c r="U63" s="67" t="str">
        <f ca="1">IF(I63="","",_xll.xEURO(OFFSET(C63,-M63+1,0),J63,OFFSET(C63,-M63+2,0),OFFSET(C63,-M63+2,0),OFFSET(C63,-M63+3,0)+AC63,OFFSET(C63,-M63+4,0),1,1)*I63)</f>
        <v/>
      </c>
      <c r="V63" s="69" t="str">
        <f ca="1">IF(I63="","",_xll.xEURO(OFFSET(C63,-M63+1,0),J63,OFFSET(C63,-M63+2,0),OFFSET(C63,-M63+2,0),OFFSET(C63,-M63+3,0)+AC63,OFFSET(C63,-M63+4,0),1,0))</f>
        <v/>
      </c>
      <c r="W63" s="67" t="str">
        <f t="shared" si="10"/>
        <v/>
      </c>
      <c r="X63" s="67" t="str">
        <f ca="1">IF(I63="","",_xll.xEURO(OFFSET(C63,-M63+1,0),J63,OFFSET(C63,-M63+2,0),OFFSET(C63,-M63+2,0),OFFSET(C63,-M63+3,0)+AC63,OFFSET(C63,-M63+4,0),1,2)/10*I63)</f>
        <v/>
      </c>
      <c r="Y63" s="71" t="str">
        <f ca="1">IF(I63="","",_xll.xEURO(OFFSET(C63,-M63+1,0),J63,OFFSET(C63,-M63+2,0),OFFSET(C63,-M63+2,0),OFFSET(C63,-M63+3,0)+AC63,OFFSET(C63,-M63+4,0),1,3)/100*I63*10000)</f>
        <v/>
      </c>
      <c r="Z63" s="71" t="str">
        <f ca="1">IF(I63="","",_xll.xEURO(OFFSET(C63,-M63+1,0),J63,OFFSET(C63,-M63+2,0),OFFSET(C63,-M63+2,0),OFFSET(C63,-M63+3,0)+AC63,OFFSET(C63,-M63+4,0),1,5)/365.25*I63*10000)</f>
        <v/>
      </c>
      <c r="AB63" s="40" t="str">
        <f ca="1">IF(D63="","",_xll.xCalcSkew(OFFSET(C63,-M63,0),E63-OFFSET(C63,-M63+1,0),b)/100)</f>
        <v/>
      </c>
      <c r="AC63" s="40" t="str">
        <f ca="1">IF(I63="","",_xll.xCalcSkew(OFFSET(C63,-M63,0),J63-OFFSET(C63,-M63+1,0),b)/100)</f>
        <v/>
      </c>
      <c r="AE63">
        <f t="shared" si="2"/>
        <v>0</v>
      </c>
      <c r="AF63">
        <f t="shared" si="3"/>
        <v>0</v>
      </c>
      <c r="AG63">
        <f t="shared" si="4"/>
        <v>0</v>
      </c>
    </row>
    <row r="64" spans="3:33" x14ac:dyDescent="0.25">
      <c r="D64" s="52"/>
      <c r="E64" s="39"/>
      <c r="F64" s="39"/>
      <c r="G64" s="35"/>
      <c r="I64" s="52"/>
      <c r="J64" s="39"/>
      <c r="K64" s="39"/>
      <c r="L64" s="62"/>
      <c r="M64" s="101">
        <f t="shared" si="11"/>
        <v>13</v>
      </c>
      <c r="N64" s="67" t="str">
        <f ca="1">IF(D64="","",_xll.xEURO(OFFSET(C64,-M64+1,0),E64,OFFSET(C64,-M64+2,0),OFFSET(C64,-M64+2,0),OFFSET(C64,-M64+3,0)+AB64,OFFSET(C64,-M64+4,0),0,1)*D64)</f>
        <v/>
      </c>
      <c r="O64" s="69" t="str">
        <f ca="1">IF(D64="","",_xll.xEURO(OFFSET(C64,-M64+1,0),E64,OFFSET(C64,-M64+2,0),OFFSET(C64,-M64+2,0),OFFSET(C64,-M64+3,0)+AB64,OFFSET(C64,-M64+4,0),0,0))</f>
        <v/>
      </c>
      <c r="P64" s="67" t="str">
        <f t="shared" si="9"/>
        <v/>
      </c>
      <c r="Q64" s="67" t="str">
        <f ca="1">IF(D64="","",_xll.xEURO(OFFSET(C64,-M64+1,0),E64,OFFSET(C64,-M64+2,0),OFFSET(C64,-M64+2,0),OFFSET(C64,-M64+3,0)+AB64,OFFSET(C64,-M64+4,0),0,2)/10*D64)</f>
        <v/>
      </c>
      <c r="R64" s="71" t="str">
        <f ca="1">IF(D64="","",_xll.xEURO(OFFSET(C64,-M64+1,0),E64,OFFSET(C64,-M64+2,0),OFFSET(C64,-M64+2,0),OFFSET(C64,-M64+3,0)+AB64,OFFSET(C64,-M64+4,0),0,3)/100*D64*10000)</f>
        <v/>
      </c>
      <c r="S64" s="71" t="str">
        <f ca="1">IF(D64="","",_xll.xEURO(OFFSET(C64,-M64+1,0),E64,OFFSET(C64,-M64+2,0),OFFSET(C64,-M64+2,0),OFFSET(C64,-M64+3,0)+AB64,OFFSET(C64,-M64+4,0),0,5)/365.25*D64*10000)</f>
        <v/>
      </c>
      <c r="U64" s="67" t="str">
        <f ca="1">IF(I64="","",_xll.xEURO(OFFSET(C64,-M64+1,0),J64,OFFSET(C64,-M64+2,0),OFFSET(C64,-M64+2,0),OFFSET(C64,-M64+3,0)+AC64,OFFSET(C64,-M64+4,0),1,1)*I64)</f>
        <v/>
      </c>
      <c r="V64" s="69" t="str">
        <f ca="1">IF(I64="","",_xll.xEURO(OFFSET(C64,-M64+1,0),J64,OFFSET(C64,-M64+2,0),OFFSET(C64,-M64+2,0),OFFSET(C64,-M64+3,0)+AC64,OFFSET(C64,-M64+4,0),1,0))</f>
        <v/>
      </c>
      <c r="W64" s="67" t="str">
        <f t="shared" si="10"/>
        <v/>
      </c>
      <c r="X64" s="67" t="str">
        <f ca="1">IF(I64="","",_xll.xEURO(OFFSET(C64,-M64+1,0),J64,OFFSET(C64,-M64+2,0),OFFSET(C64,-M64+2,0),OFFSET(C64,-M64+3,0)+AC64,OFFSET(C64,-M64+4,0),1,2)/10*I64)</f>
        <v/>
      </c>
      <c r="Y64" s="71" t="str">
        <f ca="1">IF(I64="","",_xll.xEURO(OFFSET(C64,-M64+1,0),J64,OFFSET(C64,-M64+2,0),OFFSET(C64,-M64+2,0),OFFSET(C64,-M64+3,0)+AC64,OFFSET(C64,-M64+4,0),1,3)/100*I64*10000)</f>
        <v/>
      </c>
      <c r="Z64" s="71" t="str">
        <f ca="1">IF(I64="","",_xll.xEURO(OFFSET(C64,-M64+1,0),J64,OFFSET(C64,-M64+2,0),OFFSET(C64,-M64+2,0),OFFSET(C64,-M64+3,0)+AC64,OFFSET(C64,-M64+4,0),1,5)/365.25*I64*10000)</f>
        <v/>
      </c>
      <c r="AB64" s="40" t="str">
        <f ca="1">IF(D64="","",_xll.xCalcSkew(OFFSET(C64,-M64,0),E64-OFFSET(C64,-M64+1,0),b)/100)</f>
        <v/>
      </c>
      <c r="AC64" s="40" t="str">
        <f ca="1">IF(I64="","",_xll.xCalcSkew(OFFSET(C64,-M64,0),J64-OFFSET(C64,-M64+1,0),b)/100)</f>
        <v/>
      </c>
      <c r="AE64">
        <f t="shared" si="2"/>
        <v>0</v>
      </c>
      <c r="AF64">
        <f t="shared" si="3"/>
        <v>0</v>
      </c>
      <c r="AG64">
        <f t="shared" si="4"/>
        <v>0</v>
      </c>
    </row>
    <row r="65" spans="4:33" x14ac:dyDescent="0.25">
      <c r="D65" s="52"/>
      <c r="E65" s="39"/>
      <c r="F65" s="39"/>
      <c r="G65" s="35"/>
      <c r="I65" s="52"/>
      <c r="J65" s="39"/>
      <c r="K65" s="39"/>
      <c r="L65" s="62"/>
      <c r="M65" s="101">
        <f t="shared" si="11"/>
        <v>14</v>
      </c>
      <c r="N65" s="67" t="str">
        <f ca="1">IF(D65="","",_xll.xEURO(OFFSET(C65,-M65+1,0),E65,OFFSET(C65,-M65+2,0),OFFSET(C65,-M65+2,0),OFFSET(C65,-M65+3,0)+AB65,OFFSET(C65,-M65+4,0),0,1)*D65)</f>
        <v/>
      </c>
      <c r="O65" s="69" t="str">
        <f ca="1">IF(D65="","",_xll.xEURO(OFFSET(C65,-M65+1,0),E65,OFFSET(C65,-M65+2,0),OFFSET(C65,-M65+2,0),OFFSET(C65,-M65+3,0)+AB65,OFFSET(C65,-M65+4,0),0,0))</f>
        <v/>
      </c>
      <c r="P65" s="67" t="str">
        <f t="shared" si="9"/>
        <v/>
      </c>
      <c r="Q65" s="67" t="str">
        <f ca="1">IF(D65="","",_xll.xEURO(OFFSET(C65,-M65+1,0),E65,OFFSET(C65,-M65+2,0),OFFSET(C65,-M65+2,0),OFFSET(C65,-M65+3,0)+AB65,OFFSET(C65,-M65+4,0),0,2)/10*D65)</f>
        <v/>
      </c>
      <c r="R65" s="71" t="str">
        <f ca="1">IF(D65="","",_xll.xEURO(OFFSET(C65,-M65+1,0),E65,OFFSET(C65,-M65+2,0),OFFSET(C65,-M65+2,0),OFFSET(C65,-M65+3,0)+AB65,OFFSET(C65,-M65+4,0),0,3)/100*D65*10000)</f>
        <v/>
      </c>
      <c r="S65" s="71" t="str">
        <f ca="1">IF(D65="","",_xll.xEURO(OFFSET(C65,-M65+1,0),E65,OFFSET(C65,-M65+2,0),OFFSET(C65,-M65+2,0),OFFSET(C65,-M65+3,0)+AB65,OFFSET(C65,-M65+4,0),0,5)/365.25*D65*10000)</f>
        <v/>
      </c>
      <c r="U65" s="67" t="str">
        <f ca="1">IF(I65="","",_xll.xEURO(OFFSET(C65,-M65+1,0),J65,OFFSET(C65,-M65+2,0),OFFSET(C65,-M65+2,0),OFFSET(C65,-M65+3,0)+AC65,OFFSET(C65,-M65+4,0),1,1)*I65)</f>
        <v/>
      </c>
      <c r="V65" s="69" t="str">
        <f ca="1">IF(I65="","",_xll.xEURO(OFFSET(C65,-M65+1,0),J65,OFFSET(C65,-M65+2,0),OFFSET(C65,-M65+2,0),OFFSET(C65,-M65+3,0)+AC65,OFFSET(C65,-M65+4,0),1,0))</f>
        <v/>
      </c>
      <c r="W65" s="67" t="str">
        <f t="shared" si="10"/>
        <v/>
      </c>
      <c r="X65" s="67" t="str">
        <f ca="1">IF(I65="","",_xll.xEURO(OFFSET(C65,-M65+1,0),J65,OFFSET(C65,-M65+2,0),OFFSET(C65,-M65+2,0),OFFSET(C65,-M65+3,0)+AC65,OFFSET(C65,-M65+4,0),1,2)/10*I65)</f>
        <v/>
      </c>
      <c r="Y65" s="71" t="str">
        <f ca="1">IF(I65="","",_xll.xEURO(OFFSET(C65,-M65+1,0),J65,OFFSET(C65,-M65+2,0),OFFSET(C65,-M65+2,0),OFFSET(C65,-M65+3,0)+AC65,OFFSET(C65,-M65+4,0),1,3)/100*I65*10000)</f>
        <v/>
      </c>
      <c r="Z65" s="71" t="str">
        <f ca="1">IF(I65="","",_xll.xEURO(OFFSET(C65,-M65+1,0),J65,OFFSET(C65,-M65+2,0),OFFSET(C65,-M65+2,0),OFFSET(C65,-M65+3,0)+AC65,OFFSET(C65,-M65+4,0),1,5)/365.25*I65*10000)</f>
        <v/>
      </c>
      <c r="AB65" s="40" t="str">
        <f ca="1">IF(D65="","",_xll.xCalcSkew(OFFSET(C65,-M65,0),E65-OFFSET(C65,-M65+1,0),b)/100)</f>
        <v/>
      </c>
      <c r="AC65" s="40" t="str">
        <f ca="1">IF(I65="","",_xll.xCalcSkew(OFFSET(C65,-M65,0),J65-OFFSET(C65,-M65+1,0),b)/100)</f>
        <v/>
      </c>
      <c r="AE65">
        <f t="shared" si="2"/>
        <v>0</v>
      </c>
      <c r="AF65">
        <f t="shared" si="3"/>
        <v>0</v>
      </c>
      <c r="AG65">
        <f t="shared" si="4"/>
        <v>0</v>
      </c>
    </row>
    <row r="66" spans="4:33" x14ac:dyDescent="0.25">
      <c r="D66" s="52"/>
      <c r="E66" s="39"/>
      <c r="F66" s="39"/>
      <c r="G66" s="35"/>
      <c r="I66" s="52"/>
      <c r="J66" s="39"/>
      <c r="K66" s="39"/>
      <c r="L66" s="62"/>
      <c r="M66" s="101">
        <f t="shared" si="11"/>
        <v>15</v>
      </c>
      <c r="N66" s="67" t="str">
        <f ca="1">IF(D66="","",_xll.xEURO(OFFSET(C66,-M66+1,0),E66,OFFSET(C66,-M66+2,0),OFFSET(C66,-M66+2,0),OFFSET(C66,-M66+3,0)+AB66,OFFSET(C66,-M66+4,0),0,1)*D66)</f>
        <v/>
      </c>
      <c r="O66" s="69" t="str">
        <f ca="1">IF(D66="","",_xll.xEURO(OFFSET(C66,-M66+1,0),E66,OFFSET(C66,-M66+2,0),OFFSET(C66,-M66+2,0),OFFSET(C66,-M66+3,0)+AB66,OFFSET(C66,-M66+4,0),0,0))</f>
        <v/>
      </c>
      <c r="P66" s="67" t="str">
        <f t="shared" si="9"/>
        <v/>
      </c>
      <c r="Q66" s="67" t="str">
        <f ca="1">IF(D66="","",_xll.xEURO(OFFSET(C66,-M66+1,0),E66,OFFSET(C66,-M66+2,0),OFFSET(C66,-M66+2,0),OFFSET(C66,-M66+3,0)+AB66,OFFSET(C66,-M66+4,0),0,2)/10*D66)</f>
        <v/>
      </c>
      <c r="R66" s="71" t="str">
        <f ca="1">IF(D66="","",_xll.xEURO(OFFSET(C66,-M66+1,0),E66,OFFSET(C66,-M66+2,0),OFFSET(C66,-M66+2,0),OFFSET(C66,-M66+3,0)+AB66,OFFSET(C66,-M66+4,0),0,3)/100*D66*10000)</f>
        <v/>
      </c>
      <c r="S66" s="71" t="str">
        <f ca="1">IF(D66="","",_xll.xEURO(OFFSET(C66,-M66+1,0),E66,OFFSET(C66,-M66+2,0),OFFSET(C66,-M66+2,0),OFFSET(C66,-M66+3,0)+AB66,OFFSET(C66,-M66+4,0),0,5)/365.25*D66*10000)</f>
        <v/>
      </c>
      <c r="U66" s="67" t="str">
        <f ca="1">IF(I66="","",_xll.xEURO(OFFSET(C66,-M66+1,0),J66,OFFSET(C66,-M66+2,0),OFFSET(C66,-M66+2,0),OFFSET(C66,-M66+3,0)+AC66,OFFSET(C66,-M66+4,0),1,1)*I66)</f>
        <v/>
      </c>
      <c r="V66" s="69" t="str">
        <f ca="1">IF(I66="","",_xll.xEURO(OFFSET(C66,-M66+1,0),J66,OFFSET(C66,-M66+2,0),OFFSET(C66,-M66+2,0),OFFSET(C66,-M66+3,0)+AC66,OFFSET(C66,-M66+4,0),1,0))</f>
        <v/>
      </c>
      <c r="W66" s="67" t="str">
        <f t="shared" si="10"/>
        <v/>
      </c>
      <c r="X66" s="67" t="str">
        <f ca="1">IF(I66="","",_xll.xEURO(OFFSET(C66,-M66+1,0),J66,OFFSET(C66,-M66+2,0),OFFSET(C66,-M66+2,0),OFFSET(C66,-M66+3,0)+AC66,OFFSET(C66,-M66+4,0),1,2)/10*I66)</f>
        <v/>
      </c>
      <c r="Y66" s="71" t="str">
        <f ca="1">IF(I66="","",_xll.xEURO(OFFSET(C66,-M66+1,0),J66,OFFSET(C66,-M66+2,0),OFFSET(C66,-M66+2,0),OFFSET(C66,-M66+3,0)+AC66,OFFSET(C66,-M66+4,0),1,3)/100*I66*10000)</f>
        <v/>
      </c>
      <c r="Z66" s="71" t="str">
        <f ca="1">IF(I66="","",_xll.xEURO(OFFSET(C66,-M66+1,0),J66,OFFSET(C66,-M66+2,0),OFFSET(C66,-M66+2,0),OFFSET(C66,-M66+3,0)+AC66,OFFSET(C66,-M66+4,0),1,5)/365.25*I66*10000)</f>
        <v/>
      </c>
      <c r="AB66" s="40" t="str">
        <f ca="1">IF(D66="","",_xll.xCalcSkew(OFFSET(C66,-M66,0),E66-OFFSET(C66,-M66+1,0),b)/100)</f>
        <v/>
      </c>
      <c r="AC66" s="40" t="str">
        <f ca="1">IF(I66="","",_xll.xCalcSkew(OFFSET(C66,-M66,0),J66-OFFSET(C66,-M66+1,0),b)/100)</f>
        <v/>
      </c>
      <c r="AE66">
        <f t="shared" si="2"/>
        <v>0</v>
      </c>
      <c r="AF66">
        <f t="shared" si="3"/>
        <v>0</v>
      </c>
      <c r="AG66">
        <f t="shared" si="4"/>
        <v>0</v>
      </c>
    </row>
    <row r="67" spans="4:33" x14ac:dyDescent="0.25">
      <c r="D67" s="52"/>
      <c r="E67" s="39"/>
      <c r="F67" s="39"/>
      <c r="G67" s="35"/>
      <c r="I67" s="52"/>
      <c r="J67" s="39"/>
      <c r="K67" s="39"/>
      <c r="L67" s="62"/>
      <c r="M67" s="101">
        <f t="shared" si="11"/>
        <v>16</v>
      </c>
      <c r="N67" s="67" t="str">
        <f ca="1">IF(D67="","",_xll.xEURO(OFFSET(C67,-M67+1,0),E67,OFFSET(C67,-M67+2,0),OFFSET(C67,-M67+2,0),OFFSET(C67,-M67+3,0)+AB67,OFFSET(C67,-M67+4,0),0,1)*D67)</f>
        <v/>
      </c>
      <c r="O67" s="69" t="str">
        <f ca="1">IF(D67="","",_xll.xEURO(OFFSET(C67,-M67+1,0),E67,OFFSET(C67,-M67+2,0),OFFSET(C67,-M67+2,0),OFFSET(C67,-M67+3,0)+AB67,OFFSET(C67,-M67+4,0),0,0))</f>
        <v/>
      </c>
      <c r="P67" s="67" t="str">
        <f t="shared" si="9"/>
        <v/>
      </c>
      <c r="Q67" s="67" t="str">
        <f ca="1">IF(D67="","",_xll.xEURO(OFFSET(C67,-M67+1,0),E67,OFFSET(C67,-M67+2,0),OFFSET(C67,-M67+2,0),OFFSET(C67,-M67+3,0)+AB67,OFFSET(C67,-M67+4,0),0,2)/10*D67)</f>
        <v/>
      </c>
      <c r="R67" s="71" t="str">
        <f ca="1">IF(D67="","",_xll.xEURO(OFFSET(C67,-M67+1,0),E67,OFFSET(C67,-M67+2,0),OFFSET(C67,-M67+2,0),OFFSET(C67,-M67+3,0)+AB67,OFFSET(C67,-M67+4,0),0,3)/100*D67*10000)</f>
        <v/>
      </c>
      <c r="S67" s="71" t="str">
        <f ca="1">IF(D67="","",_xll.xEURO(OFFSET(C67,-M67+1,0),E67,OFFSET(C67,-M67+2,0),OFFSET(C67,-M67+2,0),OFFSET(C67,-M67+3,0)+AB67,OFFSET(C67,-M67+4,0),0,5)/365.25*D67*10000)</f>
        <v/>
      </c>
      <c r="U67" s="67" t="str">
        <f ca="1">IF(I67="","",_xll.xEURO(OFFSET(C67,-M67+1,0),J67,OFFSET(C67,-M67+2,0),OFFSET(C67,-M67+2,0),OFFSET(C67,-M67+3,0)+AC67,OFFSET(C67,-M67+4,0),1,1)*I67)</f>
        <v/>
      </c>
      <c r="V67" s="69" t="str">
        <f ca="1">IF(I67="","",_xll.xEURO(OFFSET(C67,-M67+1,0),J67,OFFSET(C67,-M67+2,0),OFFSET(C67,-M67+2,0),OFFSET(C67,-M67+3,0)+AC67,OFFSET(C67,-M67+4,0),1,0))</f>
        <v/>
      </c>
      <c r="W67" s="67" t="str">
        <f t="shared" si="10"/>
        <v/>
      </c>
      <c r="X67" s="67" t="str">
        <f ca="1">IF(I67="","",_xll.xEURO(OFFSET(C67,-M67+1,0),J67,OFFSET(C67,-M67+2,0),OFFSET(C67,-M67+2,0),OFFSET(C67,-M67+3,0)+AC67,OFFSET(C67,-M67+4,0),1,2)/10*I67)</f>
        <v/>
      </c>
      <c r="Y67" s="71" t="str">
        <f ca="1">IF(I67="","",_xll.xEURO(OFFSET(C67,-M67+1,0),J67,OFFSET(C67,-M67+2,0),OFFSET(C67,-M67+2,0),OFFSET(C67,-M67+3,0)+AC67,OFFSET(C67,-M67+4,0),1,3)/100*I67*10000)</f>
        <v/>
      </c>
      <c r="Z67" s="71" t="str">
        <f ca="1">IF(I67="","",_xll.xEURO(OFFSET(C67,-M67+1,0),J67,OFFSET(C67,-M67+2,0),OFFSET(C67,-M67+2,0),OFFSET(C67,-M67+3,0)+AC67,OFFSET(C67,-M67+4,0),1,5)/365.25*I67*10000)</f>
        <v/>
      </c>
      <c r="AB67" s="40" t="str">
        <f ca="1">IF(D67="","",_xll.xCalcSkew(OFFSET(C67,-M67,0),E67-OFFSET(C67,-M67+1,0),b)/100)</f>
        <v/>
      </c>
      <c r="AC67" s="40" t="str">
        <f ca="1">IF(I67="","",_xll.xCalcSkew(OFFSET(C67,-M67,0),J67-OFFSET(C67,-M67+1,0),b)/100)</f>
        <v/>
      </c>
      <c r="AE67">
        <f t="shared" si="2"/>
        <v>0</v>
      </c>
      <c r="AF67">
        <f t="shared" si="3"/>
        <v>0</v>
      </c>
      <c r="AG67">
        <f t="shared" si="4"/>
        <v>0</v>
      </c>
    </row>
    <row r="68" spans="4:33" x14ac:dyDescent="0.25">
      <c r="D68" s="52"/>
      <c r="E68" s="39"/>
      <c r="F68" s="39"/>
      <c r="G68" s="35"/>
      <c r="I68" s="52"/>
      <c r="J68" s="39"/>
      <c r="K68" s="39"/>
      <c r="L68" s="62"/>
      <c r="M68" s="101">
        <f t="shared" si="11"/>
        <v>17</v>
      </c>
      <c r="N68" s="67" t="str">
        <f ca="1">IF(D68="","",_xll.xEURO(OFFSET(C68,-M68+1,0),E68,OFFSET(C68,-M68+2,0),OFFSET(C68,-M68+2,0),OFFSET(C68,-M68+3,0)+AB68,OFFSET(C68,-M68+4,0),0,1)*D68)</f>
        <v/>
      </c>
      <c r="O68" s="69" t="str">
        <f ca="1">IF(D68="","",_xll.xEURO(OFFSET(C68,-M68+1,0),E68,OFFSET(C68,-M68+2,0),OFFSET(C68,-M68+2,0),OFFSET(C68,-M68+3,0)+AB68,OFFSET(C68,-M68+4,0),0,0))</f>
        <v/>
      </c>
      <c r="P68" s="67" t="str">
        <f t="shared" si="9"/>
        <v/>
      </c>
      <c r="Q68" s="67" t="str">
        <f ca="1">IF(D68="","",_xll.xEURO(OFFSET(C68,-M68+1,0),E68,OFFSET(C68,-M68+2,0),OFFSET(C68,-M68+2,0),OFFSET(C68,-M68+3,0)+AB68,OFFSET(C68,-M68+4,0),0,2)/10*D68)</f>
        <v/>
      </c>
      <c r="R68" s="71" t="str">
        <f ca="1">IF(D68="","",_xll.xEURO(OFFSET(C68,-M68+1,0),E68,OFFSET(C68,-M68+2,0),OFFSET(C68,-M68+2,0),OFFSET(C68,-M68+3,0)+AB68,OFFSET(C68,-M68+4,0),0,3)/100*D68*10000)</f>
        <v/>
      </c>
      <c r="S68" s="71" t="str">
        <f ca="1">IF(D68="","",_xll.xEURO(OFFSET(C68,-M68+1,0),E68,OFFSET(C68,-M68+2,0),OFFSET(C68,-M68+2,0),OFFSET(C68,-M68+3,0)+AB68,OFFSET(C68,-M68+4,0),0,5)/365.25*D68*10000)</f>
        <v/>
      </c>
      <c r="U68" s="67" t="str">
        <f ca="1">IF(I68="","",_xll.xEURO(OFFSET(C68,-M68+1,0),J68,OFFSET(C68,-M68+2,0),OFFSET(C68,-M68+2,0),OFFSET(C68,-M68+3,0)+AC68,OFFSET(C68,-M68+4,0),1,1)*I68)</f>
        <v/>
      </c>
      <c r="V68" s="69" t="str">
        <f ca="1">IF(I68="","",_xll.xEURO(OFFSET(C68,-M68+1,0),J68,OFFSET(C68,-M68+2,0),OFFSET(C68,-M68+2,0),OFFSET(C68,-M68+3,0)+AC68,OFFSET(C68,-M68+4,0),1,0))</f>
        <v/>
      </c>
      <c r="W68" s="67" t="str">
        <f t="shared" si="10"/>
        <v/>
      </c>
      <c r="X68" s="67" t="str">
        <f ca="1">IF(I68="","",_xll.xEURO(OFFSET(C68,-M68+1,0),J68,OFFSET(C68,-M68+2,0),OFFSET(C68,-M68+2,0),OFFSET(C68,-M68+3,0)+AC68,OFFSET(C68,-M68+4,0),1,2)/10*I68)</f>
        <v/>
      </c>
      <c r="Y68" s="71" t="str">
        <f ca="1">IF(I68="","",_xll.xEURO(OFFSET(C68,-M68+1,0),J68,OFFSET(C68,-M68+2,0),OFFSET(C68,-M68+2,0),OFFSET(C68,-M68+3,0)+AC68,OFFSET(C68,-M68+4,0),1,3)/100*I68*10000)</f>
        <v/>
      </c>
      <c r="Z68" s="71" t="str">
        <f ca="1">IF(I68="","",_xll.xEURO(OFFSET(C68,-M68+1,0),J68,OFFSET(C68,-M68+2,0),OFFSET(C68,-M68+2,0),OFFSET(C68,-M68+3,0)+AC68,OFFSET(C68,-M68+4,0),1,5)/365.25*I68*10000)</f>
        <v/>
      </c>
      <c r="AB68" s="40" t="str">
        <f ca="1">IF(D68="","",_xll.xCalcSkew(OFFSET(C68,-M68,0),E68-OFFSET(C68,-M68+1,0),b)/100)</f>
        <v/>
      </c>
      <c r="AC68" s="40" t="str">
        <f ca="1">IF(I68="","",_xll.xCalcSkew(OFFSET(C68,-M68,0),J68-OFFSET(C68,-M68+1,0),b)/100)</f>
        <v/>
      </c>
      <c r="AE68">
        <f t="shared" si="2"/>
        <v>0</v>
      </c>
      <c r="AF68">
        <f t="shared" si="3"/>
        <v>0</v>
      </c>
      <c r="AG68">
        <f t="shared" si="4"/>
        <v>0</v>
      </c>
    </row>
    <row r="69" spans="4:33" x14ac:dyDescent="0.25">
      <c r="D69" s="52"/>
      <c r="E69" s="39"/>
      <c r="F69" s="39"/>
      <c r="G69" s="35"/>
      <c r="I69" s="52"/>
      <c r="J69" s="39"/>
      <c r="K69" s="39"/>
      <c r="L69" s="62"/>
      <c r="M69" s="101">
        <f t="shared" si="11"/>
        <v>18</v>
      </c>
      <c r="N69" s="67" t="str">
        <f ca="1">IF(D69="","",_xll.xEURO(OFFSET(C69,-M69+1,0),E69,OFFSET(C69,-M69+2,0),OFFSET(C69,-M69+2,0),OFFSET(C69,-M69+3,0)+AB69,OFFSET(C69,-M69+4,0),0,1)*D69)</f>
        <v/>
      </c>
      <c r="O69" s="69" t="str">
        <f ca="1">IF(D69="","",_xll.xEURO(OFFSET(C69,-M69+1,0),E69,OFFSET(C69,-M69+2,0),OFFSET(C69,-M69+2,0),OFFSET(C69,-M69+3,0)+AB69,OFFSET(C69,-M69+4,0),0,0))</f>
        <v/>
      </c>
      <c r="P69" s="67" t="str">
        <f t="shared" si="9"/>
        <v/>
      </c>
      <c r="Q69" s="67" t="str">
        <f ca="1">IF(D69="","",_xll.xEURO(OFFSET(C69,-M69+1,0),E69,OFFSET(C69,-M69+2,0),OFFSET(C69,-M69+2,0),OFFSET(C69,-M69+3,0)+AB69,OFFSET(C69,-M69+4,0),0,2)/10*D69)</f>
        <v/>
      </c>
      <c r="R69" s="71" t="str">
        <f ca="1">IF(D69="","",_xll.xEURO(OFFSET(C69,-M69+1,0),E69,OFFSET(C69,-M69+2,0),OFFSET(C69,-M69+2,0),OFFSET(C69,-M69+3,0)+AB69,OFFSET(C69,-M69+4,0),0,3)/100*D69*10000)</f>
        <v/>
      </c>
      <c r="S69" s="71" t="str">
        <f ca="1">IF(D69="","",_xll.xEURO(OFFSET(C69,-M69+1,0),E69,OFFSET(C69,-M69+2,0),OFFSET(C69,-M69+2,0),OFFSET(C69,-M69+3,0)+AB69,OFFSET(C69,-M69+4,0),0,5)/365.25*D69*10000)</f>
        <v/>
      </c>
      <c r="U69" s="67" t="str">
        <f ca="1">IF(I69="","",_xll.xEURO(OFFSET(C69,-M69+1,0),J69,OFFSET(C69,-M69+2,0),OFFSET(C69,-M69+2,0),OFFSET(C69,-M69+3,0)+AC69,OFFSET(C69,-M69+4,0),1,1)*I69)</f>
        <v/>
      </c>
      <c r="V69" s="69" t="str">
        <f ca="1">IF(I69="","",_xll.xEURO(OFFSET(C69,-M69+1,0),J69,OFFSET(C69,-M69+2,0),OFFSET(C69,-M69+2,0),OFFSET(C69,-M69+3,0)+AC69,OFFSET(C69,-M69+4,0),1,0))</f>
        <v/>
      </c>
      <c r="W69" s="67" t="str">
        <f t="shared" si="10"/>
        <v/>
      </c>
      <c r="X69" s="67" t="str">
        <f ca="1">IF(I69="","",_xll.xEURO(OFFSET(C69,-M69+1,0),J69,OFFSET(C69,-M69+2,0),OFFSET(C69,-M69+2,0),OFFSET(C69,-M69+3,0)+AC69,OFFSET(C69,-M69+4,0),1,2)/10*I69)</f>
        <v/>
      </c>
      <c r="Y69" s="71" t="str">
        <f ca="1">IF(I69="","",_xll.xEURO(OFFSET(C69,-M69+1,0),J69,OFFSET(C69,-M69+2,0),OFFSET(C69,-M69+2,0),OFFSET(C69,-M69+3,0)+AC69,OFFSET(C69,-M69+4,0),1,3)/100*I69*10000)</f>
        <v/>
      </c>
      <c r="Z69" s="71" t="str">
        <f ca="1">IF(I69="","",_xll.xEURO(OFFSET(C69,-M69+1,0),J69,OFFSET(C69,-M69+2,0),OFFSET(C69,-M69+2,0),OFFSET(C69,-M69+3,0)+AC69,OFFSET(C69,-M69+4,0),1,5)/365.25*I69*10000)</f>
        <v/>
      </c>
      <c r="AB69" s="40" t="str">
        <f ca="1">IF(D69="","",_xll.xCalcSkew(OFFSET(C69,-M69,0),E69-OFFSET(C69,-M69+1,0),b)/100)</f>
        <v/>
      </c>
      <c r="AC69" s="40" t="str">
        <f ca="1">IF(I69="","",_xll.xCalcSkew(OFFSET(C69,-M69,0),J69-OFFSET(C69,-M69+1,0),b)/100)</f>
        <v/>
      </c>
      <c r="AE69">
        <f t="shared" si="2"/>
        <v>0</v>
      </c>
      <c r="AF69">
        <f t="shared" si="3"/>
        <v>0</v>
      </c>
      <c r="AG69">
        <f t="shared" si="4"/>
        <v>0</v>
      </c>
    </row>
    <row r="70" spans="4:33" x14ac:dyDescent="0.25">
      <c r="D70" s="52"/>
      <c r="E70" s="39"/>
      <c r="F70" s="39"/>
      <c r="G70" s="35"/>
      <c r="I70" s="52"/>
      <c r="J70" s="39"/>
      <c r="K70" s="39"/>
      <c r="L70" s="62"/>
      <c r="M70" s="101">
        <f t="shared" si="11"/>
        <v>19</v>
      </c>
      <c r="N70" s="67" t="str">
        <f ca="1">IF(D70="","",_xll.xEURO(OFFSET(C70,-M70+1,0),E70,OFFSET(C70,-M70+2,0),OFFSET(C70,-M70+2,0),OFFSET(C70,-M70+3,0)+AB70,OFFSET(C70,-M70+4,0),0,1)*D70)</f>
        <v/>
      </c>
      <c r="O70" s="69" t="str">
        <f ca="1">IF(D70="","",_xll.xEURO(OFFSET(C70,-M70+1,0),E70,OFFSET(C70,-M70+2,0),OFFSET(C70,-M70+2,0),OFFSET(C70,-M70+3,0)+AB70,OFFSET(C70,-M70+4,0),0,0))</f>
        <v/>
      </c>
      <c r="P70" s="67" t="str">
        <f t="shared" si="9"/>
        <v/>
      </c>
      <c r="Q70" s="67" t="str">
        <f ca="1">IF(D70="","",_xll.xEURO(OFFSET(C70,-M70+1,0),E70,OFFSET(C70,-M70+2,0),OFFSET(C70,-M70+2,0),OFFSET(C70,-M70+3,0)+AB70,OFFSET(C70,-M70+4,0),0,2)/10*D70)</f>
        <v/>
      </c>
      <c r="R70" s="71" t="str">
        <f ca="1">IF(D70="","",_xll.xEURO(OFFSET(C70,-M70+1,0),E70,OFFSET(C70,-M70+2,0),OFFSET(C70,-M70+2,0),OFFSET(C70,-M70+3,0)+AB70,OFFSET(C70,-M70+4,0),0,3)/100*D70*10000)</f>
        <v/>
      </c>
      <c r="S70" s="71" t="str">
        <f ca="1">IF(D70="","",_xll.xEURO(OFFSET(C70,-M70+1,0),E70,OFFSET(C70,-M70+2,0),OFFSET(C70,-M70+2,0),OFFSET(C70,-M70+3,0)+AB70,OFFSET(C70,-M70+4,0),0,5)/365.25*D70*10000)</f>
        <v/>
      </c>
      <c r="U70" s="67" t="str">
        <f ca="1">IF(I70="","",_xll.xEURO(OFFSET(C70,-M70+1,0),J70,OFFSET(C70,-M70+2,0),OFFSET(C70,-M70+2,0),OFFSET(C70,-M70+3,0)+AC70,OFFSET(C70,-M70+4,0),1,1)*I70)</f>
        <v/>
      </c>
      <c r="V70" s="69" t="str">
        <f ca="1">IF(I70="","",_xll.xEURO(OFFSET(C70,-M70+1,0),J70,OFFSET(C70,-M70+2,0),OFFSET(C70,-M70+2,0),OFFSET(C70,-M70+3,0)+AC70,OFFSET(C70,-M70+4,0),1,0))</f>
        <v/>
      </c>
      <c r="W70" s="67" t="str">
        <f t="shared" si="10"/>
        <v/>
      </c>
      <c r="X70" s="67" t="str">
        <f ca="1">IF(I70="","",_xll.xEURO(OFFSET(C70,-M70+1,0),J70,OFFSET(C70,-M70+2,0),OFFSET(C70,-M70+2,0),OFFSET(C70,-M70+3,0)+AC70,OFFSET(C70,-M70+4,0),1,2)/10*I70)</f>
        <v/>
      </c>
      <c r="Y70" s="71" t="str">
        <f ca="1">IF(I70="","",_xll.xEURO(OFFSET(C70,-M70+1,0),J70,OFFSET(C70,-M70+2,0),OFFSET(C70,-M70+2,0),OFFSET(C70,-M70+3,0)+AC70,OFFSET(C70,-M70+4,0),1,3)/100*I70*10000)</f>
        <v/>
      </c>
      <c r="Z70" s="71" t="str">
        <f ca="1">IF(I70="","",_xll.xEURO(OFFSET(C70,-M70+1,0),J70,OFFSET(C70,-M70+2,0),OFFSET(C70,-M70+2,0),OFFSET(C70,-M70+3,0)+AC70,OFFSET(C70,-M70+4,0),1,5)/365.25*I70*10000)</f>
        <v/>
      </c>
      <c r="AB70" s="40" t="str">
        <f ca="1">IF(D70="","",_xll.xCalcSkew(OFFSET(C70,-M70,0),E70-OFFSET(C70,-M70+1,0),b)/100)</f>
        <v/>
      </c>
      <c r="AC70" s="40" t="str">
        <f ca="1">IF(I70="","",_xll.xCalcSkew(OFFSET(C70,-M70,0),J70-OFFSET(C70,-M70+1,0),b)/100)</f>
        <v/>
      </c>
      <c r="AE70">
        <f t="shared" ref="AE70:AE133" si="12">D70*F70*10000*-1</f>
        <v>0</v>
      </c>
      <c r="AF70">
        <f t="shared" ref="AF70:AF133" si="13">I70*K70*10000*-1</f>
        <v>0</v>
      </c>
      <c r="AG70">
        <f t="shared" ref="AG70:AG133" si="14">AE70+AF70</f>
        <v>0</v>
      </c>
    </row>
    <row r="71" spans="4:33" x14ac:dyDescent="0.25">
      <c r="D71" s="52"/>
      <c r="E71" s="39"/>
      <c r="F71" s="39"/>
      <c r="G71" s="35"/>
      <c r="I71" s="52"/>
      <c r="J71" s="39"/>
      <c r="K71" s="39"/>
      <c r="L71" s="62"/>
      <c r="M71" s="101">
        <f t="shared" si="11"/>
        <v>20</v>
      </c>
      <c r="N71" s="67" t="str">
        <f ca="1">IF(D71="","",_xll.xEURO(OFFSET(C71,-M71+1,0),E71,OFFSET(C71,-M71+2,0),OFFSET(C71,-M71+2,0),OFFSET(C71,-M71+3,0)+AB71,OFFSET(C71,-M71+4,0),0,1)*D71)</f>
        <v/>
      </c>
      <c r="O71" s="69" t="str">
        <f ca="1">IF(D71="","",_xll.xEURO(OFFSET(C71,-M71+1,0),E71,OFFSET(C71,-M71+2,0),OFFSET(C71,-M71+2,0),OFFSET(C71,-M71+3,0)+AB71,OFFSET(C71,-M71+4,0),0,0))</f>
        <v/>
      </c>
      <c r="P71" s="67" t="str">
        <f t="shared" si="9"/>
        <v/>
      </c>
      <c r="Q71" s="67" t="str">
        <f ca="1">IF(D71="","",_xll.xEURO(OFFSET(C71,-M71+1,0),E71,OFFSET(C71,-M71+2,0),OFFSET(C71,-M71+2,0),OFFSET(C71,-M71+3,0)+AB71,OFFSET(C71,-M71+4,0),0,2)/10*D71)</f>
        <v/>
      </c>
      <c r="R71" s="71" t="str">
        <f ca="1">IF(D71="","",_xll.xEURO(OFFSET(C71,-M71+1,0),E71,OFFSET(C71,-M71+2,0),OFFSET(C71,-M71+2,0),OFFSET(C71,-M71+3,0)+AB71,OFFSET(C71,-M71+4,0),0,3)/100*D71*10000)</f>
        <v/>
      </c>
      <c r="S71" s="71" t="str">
        <f ca="1">IF(D71="","",_xll.xEURO(OFFSET(C71,-M71+1,0),E71,OFFSET(C71,-M71+2,0),OFFSET(C71,-M71+2,0),OFFSET(C71,-M71+3,0)+AB71,OFFSET(C71,-M71+4,0),0,5)/365.25*D71*10000)</f>
        <v/>
      </c>
      <c r="U71" s="67" t="str">
        <f ca="1">IF(I71="","",_xll.xEURO(OFFSET(C71,-M71+1,0),J71,OFFSET(C71,-M71+2,0),OFFSET(C71,-M71+2,0),OFFSET(C71,-M71+3,0)+AC71,OFFSET(C71,-M71+4,0),1,1)*I71)</f>
        <v/>
      </c>
      <c r="V71" s="69" t="str">
        <f ca="1">IF(I71="","",_xll.xEURO(OFFSET(C71,-M71+1,0),J71,OFFSET(C71,-M71+2,0),OFFSET(C71,-M71+2,0),OFFSET(C71,-M71+3,0)+AC71,OFFSET(C71,-M71+4,0),1,0))</f>
        <v/>
      </c>
      <c r="W71" s="67" t="str">
        <f t="shared" si="10"/>
        <v/>
      </c>
      <c r="X71" s="67" t="str">
        <f ca="1">IF(I71="","",_xll.xEURO(OFFSET(C71,-M71+1,0),J71,OFFSET(C71,-M71+2,0),OFFSET(C71,-M71+2,0),OFFSET(C71,-M71+3,0)+AC71,OFFSET(C71,-M71+4,0),1,2)/10*I71)</f>
        <v/>
      </c>
      <c r="Y71" s="71" t="str">
        <f ca="1">IF(I71="","",_xll.xEURO(OFFSET(C71,-M71+1,0),J71,OFFSET(C71,-M71+2,0),OFFSET(C71,-M71+2,0),OFFSET(C71,-M71+3,0)+AC71,OFFSET(C71,-M71+4,0),1,3)/100*I71*10000)</f>
        <v/>
      </c>
      <c r="Z71" s="71" t="str">
        <f ca="1">IF(I71="","",_xll.xEURO(OFFSET(C71,-M71+1,0),J71,OFFSET(C71,-M71+2,0),OFFSET(C71,-M71+2,0),OFFSET(C71,-M71+3,0)+AC71,OFFSET(C71,-M71+4,0),1,5)/365.25*I71*10000)</f>
        <v/>
      </c>
      <c r="AB71" s="40" t="str">
        <f ca="1">IF(D71="","",_xll.xCalcSkew(OFFSET(C71,-M71,0),E71-OFFSET(C71,-M71+1,0),b)/100)</f>
        <v/>
      </c>
      <c r="AC71" s="40" t="str">
        <f ca="1">IF(I71="","",_xll.xCalcSkew(OFFSET(C71,-M71,0),J71-OFFSET(C71,-M71+1,0),b)/100)</f>
        <v/>
      </c>
      <c r="AE71">
        <f t="shared" si="12"/>
        <v>0</v>
      </c>
      <c r="AF71">
        <f t="shared" si="13"/>
        <v>0</v>
      </c>
      <c r="AG71">
        <f t="shared" si="14"/>
        <v>0</v>
      </c>
    </row>
    <row r="72" spans="4:33" x14ac:dyDescent="0.25">
      <c r="D72" s="52"/>
      <c r="E72" s="39"/>
      <c r="F72" s="39"/>
      <c r="G72" s="35"/>
      <c r="I72" s="52"/>
      <c r="J72" s="39"/>
      <c r="K72" s="39"/>
      <c r="L72" s="62"/>
      <c r="M72" s="101">
        <f t="shared" si="11"/>
        <v>21</v>
      </c>
      <c r="N72" s="67" t="str">
        <f ca="1">IF(D72="","",_xll.xEURO(OFFSET(C72,-M72+1,0),E72,OFFSET(C72,-M72+2,0),OFFSET(C72,-M72+2,0),OFFSET(C72,-M72+3,0)+AB72,OFFSET(C72,-M72+4,0),0,1)*D72)</f>
        <v/>
      </c>
      <c r="O72" s="69" t="str">
        <f ca="1">IF(D72="","",_xll.xEURO(OFFSET(C72,-M72+1,0),E72,OFFSET(C72,-M72+2,0),OFFSET(C72,-M72+2,0),OFFSET(C72,-M72+3,0)+AB72,OFFSET(C72,-M72+4,0),0,0))</f>
        <v/>
      </c>
      <c r="P72" s="67" t="str">
        <f t="shared" si="9"/>
        <v/>
      </c>
      <c r="Q72" s="67" t="str">
        <f ca="1">IF(D72="","",_xll.xEURO(OFFSET(C72,-M72+1,0),E72,OFFSET(C72,-M72+2,0),OFFSET(C72,-M72+2,0),OFFSET(C72,-M72+3,0)+AB72,OFFSET(C72,-M72+4,0),0,2)/10*D72)</f>
        <v/>
      </c>
      <c r="R72" s="71" t="str">
        <f ca="1">IF(D72="","",_xll.xEURO(OFFSET(C72,-M72+1,0),E72,OFFSET(C72,-M72+2,0),OFFSET(C72,-M72+2,0),OFFSET(C72,-M72+3,0)+AB72,OFFSET(C72,-M72+4,0),0,3)/100*D72*10000)</f>
        <v/>
      </c>
      <c r="S72" s="71" t="str">
        <f ca="1">IF(D72="","",_xll.xEURO(OFFSET(C72,-M72+1,0),E72,OFFSET(C72,-M72+2,0),OFFSET(C72,-M72+2,0),OFFSET(C72,-M72+3,0)+AB72,OFFSET(C72,-M72+4,0),0,5)/365.25*D72*10000)</f>
        <v/>
      </c>
      <c r="U72" s="67" t="str">
        <f ca="1">IF(I72="","",_xll.xEURO(OFFSET(C72,-M72+1,0),J72,OFFSET(C72,-M72+2,0),OFFSET(C72,-M72+2,0),OFFSET(C72,-M72+3,0)+AC72,OFFSET(C72,-M72+4,0),1,1)*I72)</f>
        <v/>
      </c>
      <c r="V72" s="69" t="str">
        <f ca="1">IF(I72="","",_xll.xEURO(OFFSET(C72,-M72+1,0),J72,OFFSET(C72,-M72+2,0),OFFSET(C72,-M72+2,0),OFFSET(C72,-M72+3,0)+AC72,OFFSET(C72,-M72+4,0),1,0))</f>
        <v/>
      </c>
      <c r="W72" s="67" t="str">
        <f t="shared" si="10"/>
        <v/>
      </c>
      <c r="X72" s="67" t="str">
        <f ca="1">IF(I72="","",_xll.xEURO(OFFSET(C72,-M72+1,0),J72,OFFSET(C72,-M72+2,0),OFFSET(C72,-M72+2,0),OFFSET(C72,-M72+3,0)+AC72,OFFSET(C72,-M72+4,0),1,2)/10*I72)</f>
        <v/>
      </c>
      <c r="Y72" s="71" t="str">
        <f ca="1">IF(I72="","",_xll.xEURO(OFFSET(C72,-M72+1,0),J72,OFFSET(C72,-M72+2,0),OFFSET(C72,-M72+2,0),OFFSET(C72,-M72+3,0)+AC72,OFFSET(C72,-M72+4,0),1,3)/100*I72*10000)</f>
        <v/>
      </c>
      <c r="Z72" s="71" t="str">
        <f ca="1">IF(I72="","",_xll.xEURO(OFFSET(C72,-M72+1,0),J72,OFFSET(C72,-M72+2,0),OFFSET(C72,-M72+2,0),OFFSET(C72,-M72+3,0)+AC72,OFFSET(C72,-M72+4,0),1,5)/365.25*I72*10000)</f>
        <v/>
      </c>
      <c r="AB72" s="40" t="str">
        <f ca="1">IF(D72="","",_xll.xCalcSkew(OFFSET(C72,-M72,0),E72-OFFSET(C72,-M72+1,0),b)/100)</f>
        <v/>
      </c>
      <c r="AC72" s="40" t="str">
        <f ca="1">IF(I72="","",_xll.xCalcSkew(OFFSET(C72,-M72,0),J72-OFFSET(C72,-M72+1,0),b)/100)</f>
        <v/>
      </c>
      <c r="AE72">
        <f t="shared" si="12"/>
        <v>0</v>
      </c>
      <c r="AF72">
        <f t="shared" si="13"/>
        <v>0</v>
      </c>
      <c r="AG72">
        <f t="shared" si="14"/>
        <v>0</v>
      </c>
    </row>
    <row r="73" spans="4:33" x14ac:dyDescent="0.25">
      <c r="D73" s="52"/>
      <c r="E73" s="39"/>
      <c r="F73" s="39"/>
      <c r="G73" s="35"/>
      <c r="I73" s="52"/>
      <c r="J73" s="39"/>
      <c r="K73" s="39"/>
      <c r="L73" s="62"/>
      <c r="M73" s="101">
        <f t="shared" si="11"/>
        <v>22</v>
      </c>
      <c r="N73" s="67" t="str">
        <f ca="1">IF(D73="","",_xll.xEURO(OFFSET(C73,-M73+1,0),E73,OFFSET(C73,-M73+2,0),OFFSET(C73,-M73+2,0),OFFSET(C73,-M73+3,0)+AB73,OFFSET(C73,-M73+4,0),0,1)*D73)</f>
        <v/>
      </c>
      <c r="O73" s="69" t="str">
        <f ca="1">IF(D73="","",_xll.xEURO(OFFSET(C73,-M73+1,0),E73,OFFSET(C73,-M73+2,0),OFFSET(C73,-M73+2,0),OFFSET(C73,-M73+3,0)+AB73,OFFSET(C73,-M73+4,0),0,0))</f>
        <v/>
      </c>
      <c r="P73" s="67" t="str">
        <f t="shared" si="9"/>
        <v/>
      </c>
      <c r="Q73" s="67" t="str">
        <f ca="1">IF(D73="","",_xll.xEURO(OFFSET(C73,-M73+1,0),E73,OFFSET(C73,-M73+2,0),OFFSET(C73,-M73+2,0),OFFSET(C73,-M73+3,0)+AB73,OFFSET(C73,-M73+4,0),0,2)/10*D73)</f>
        <v/>
      </c>
      <c r="R73" s="71" t="str">
        <f ca="1">IF(D73="","",_xll.xEURO(OFFSET(C73,-M73+1,0),E73,OFFSET(C73,-M73+2,0),OFFSET(C73,-M73+2,0),OFFSET(C73,-M73+3,0)+AB73,OFFSET(C73,-M73+4,0),0,3)/100*D73*10000)</f>
        <v/>
      </c>
      <c r="S73" s="71" t="str">
        <f ca="1">IF(D73="","",_xll.xEURO(OFFSET(C73,-M73+1,0),E73,OFFSET(C73,-M73+2,0),OFFSET(C73,-M73+2,0),OFFSET(C73,-M73+3,0)+AB73,OFFSET(C73,-M73+4,0),0,5)/365.25*D73*10000)</f>
        <v/>
      </c>
      <c r="U73" s="67" t="str">
        <f ca="1">IF(I73="","",_xll.xEURO(OFFSET(C73,-M73+1,0),J73,OFFSET(C73,-M73+2,0),OFFSET(C73,-M73+2,0),OFFSET(C73,-M73+3,0)+AC73,OFFSET(C73,-M73+4,0),1,1)*I73)</f>
        <v/>
      </c>
      <c r="V73" s="69" t="str">
        <f ca="1">IF(I73="","",_xll.xEURO(OFFSET(C73,-M73+1,0),J73,OFFSET(C73,-M73+2,0),OFFSET(C73,-M73+2,0),OFFSET(C73,-M73+3,0)+AC73,OFFSET(C73,-M73+4,0),1,0))</f>
        <v/>
      </c>
      <c r="W73" s="67" t="str">
        <f t="shared" si="10"/>
        <v/>
      </c>
      <c r="X73" s="67" t="str">
        <f ca="1">IF(I73="","",_xll.xEURO(OFFSET(C73,-M73+1,0),J73,OFFSET(C73,-M73+2,0),OFFSET(C73,-M73+2,0),OFFSET(C73,-M73+3,0)+AC73,OFFSET(C73,-M73+4,0),1,2)/10*I73)</f>
        <v/>
      </c>
      <c r="Y73" s="71" t="str">
        <f ca="1">IF(I73="","",_xll.xEURO(OFFSET(C73,-M73+1,0),J73,OFFSET(C73,-M73+2,0),OFFSET(C73,-M73+2,0),OFFSET(C73,-M73+3,0)+AC73,OFFSET(C73,-M73+4,0),1,3)/100*I73*10000)</f>
        <v/>
      </c>
      <c r="Z73" s="71" t="str">
        <f ca="1">IF(I73="","",_xll.xEURO(OFFSET(C73,-M73+1,0),J73,OFFSET(C73,-M73+2,0),OFFSET(C73,-M73+2,0),OFFSET(C73,-M73+3,0)+AC73,OFFSET(C73,-M73+4,0),1,5)/365.25*I73*10000)</f>
        <v/>
      </c>
      <c r="AB73" s="40" t="str">
        <f ca="1">IF(D73="","",_xll.xCalcSkew(OFFSET(C73,-M73,0),E73-OFFSET(C73,-M73+1,0),b)/100)</f>
        <v/>
      </c>
      <c r="AC73" s="40" t="str">
        <f ca="1">IF(I73="","",_xll.xCalcSkew(OFFSET(C73,-M73,0),J73-OFFSET(C73,-M73+1,0),b)/100)</f>
        <v/>
      </c>
      <c r="AE73">
        <f t="shared" si="12"/>
        <v>0</v>
      </c>
      <c r="AF73">
        <f t="shared" si="13"/>
        <v>0</v>
      </c>
      <c r="AG73">
        <f t="shared" si="14"/>
        <v>0</v>
      </c>
    </row>
    <row r="74" spans="4:33" x14ac:dyDescent="0.25">
      <c r="D74" s="52"/>
      <c r="E74" s="39"/>
      <c r="F74" s="39"/>
      <c r="G74" s="35"/>
      <c r="I74" s="52"/>
      <c r="J74" s="39"/>
      <c r="K74" s="39"/>
      <c r="L74" s="62"/>
      <c r="M74" s="101">
        <f t="shared" si="11"/>
        <v>23</v>
      </c>
      <c r="N74" s="67" t="str">
        <f ca="1">IF(D74="","",_xll.xEURO(OFFSET(C74,-M74+1,0),E74,OFFSET(C74,-M74+2,0),OFFSET(C74,-M74+2,0),OFFSET(C74,-M74+3,0)+AB74,OFFSET(C74,-M74+4,0),0,1)*D74)</f>
        <v/>
      </c>
      <c r="O74" s="69" t="str">
        <f ca="1">IF(D74="","",_xll.xEURO(OFFSET(C74,-M74+1,0),E74,OFFSET(C74,-M74+2,0),OFFSET(C74,-M74+2,0),OFFSET(C74,-M74+3,0)+AB74,OFFSET(C74,-M74+4,0),0,0))</f>
        <v/>
      </c>
      <c r="P74" s="67" t="str">
        <f t="shared" si="9"/>
        <v/>
      </c>
      <c r="Q74" s="67" t="str">
        <f ca="1">IF(D74="","",_xll.xEURO(OFFSET(C74,-M74+1,0),E74,OFFSET(C74,-M74+2,0),OFFSET(C74,-M74+2,0),OFFSET(C74,-M74+3,0)+AB74,OFFSET(C74,-M74+4,0),0,2)/10*D74)</f>
        <v/>
      </c>
      <c r="R74" s="71" t="str">
        <f ca="1">IF(D74="","",_xll.xEURO(OFFSET(C74,-M74+1,0),E74,OFFSET(C74,-M74+2,0),OFFSET(C74,-M74+2,0),OFFSET(C74,-M74+3,0)+AB74,OFFSET(C74,-M74+4,0),0,3)/100*D74*10000)</f>
        <v/>
      </c>
      <c r="S74" s="71" t="str">
        <f ca="1">IF(D74="","",_xll.xEURO(OFFSET(C74,-M74+1,0),E74,OFFSET(C74,-M74+2,0),OFFSET(C74,-M74+2,0),OFFSET(C74,-M74+3,0)+AB74,OFFSET(C74,-M74+4,0),0,5)/365.25*D74*10000)</f>
        <v/>
      </c>
      <c r="U74" s="67" t="str">
        <f ca="1">IF(I74="","",_xll.xEURO(OFFSET(C74,-M74+1,0),J74,OFFSET(C74,-M74+2,0),OFFSET(C74,-M74+2,0),OFFSET(C74,-M74+3,0)+AC74,OFFSET(C74,-M74+4,0),1,1)*I74)</f>
        <v/>
      </c>
      <c r="V74" s="69" t="str">
        <f ca="1">IF(I74="","",_xll.xEURO(OFFSET(C74,-M74+1,0),J74,OFFSET(C74,-M74+2,0),OFFSET(C74,-M74+2,0),OFFSET(C74,-M74+3,0)+AC74,OFFSET(C74,-M74+4,0),1,0))</f>
        <v/>
      </c>
      <c r="W74" s="67" t="str">
        <f t="shared" si="10"/>
        <v/>
      </c>
      <c r="X74" s="67" t="str">
        <f ca="1">IF(I74="","",_xll.xEURO(OFFSET(C74,-M74+1,0),J74,OFFSET(C74,-M74+2,0),OFFSET(C74,-M74+2,0),OFFSET(C74,-M74+3,0)+AC74,OFFSET(C74,-M74+4,0),1,2)/10*I74)</f>
        <v/>
      </c>
      <c r="Y74" s="71" t="str">
        <f ca="1">IF(I74="","",_xll.xEURO(OFFSET(C74,-M74+1,0),J74,OFFSET(C74,-M74+2,0),OFFSET(C74,-M74+2,0),OFFSET(C74,-M74+3,0)+AC74,OFFSET(C74,-M74+4,0),1,3)/100*I74*10000)</f>
        <v/>
      </c>
      <c r="Z74" s="71" t="str">
        <f ca="1">IF(I74="","",_xll.xEURO(OFFSET(C74,-M74+1,0),J74,OFFSET(C74,-M74+2,0),OFFSET(C74,-M74+2,0),OFFSET(C74,-M74+3,0)+AC74,OFFSET(C74,-M74+4,0),1,5)/365.25*I74*10000)</f>
        <v/>
      </c>
      <c r="AB74" s="40" t="str">
        <f ca="1">IF(D74="","",_xll.xCalcSkew(OFFSET(C74,-M74,0),E74-OFFSET(C74,-M74+1,0),b)/100)</f>
        <v/>
      </c>
      <c r="AC74" s="40" t="str">
        <f ca="1">IF(I74="","",_xll.xCalcSkew(OFFSET(C74,-M74,0),J74-OFFSET(C74,-M74+1,0),b)/100)</f>
        <v/>
      </c>
      <c r="AE74">
        <f t="shared" si="12"/>
        <v>0</v>
      </c>
      <c r="AF74">
        <f t="shared" si="13"/>
        <v>0</v>
      </c>
      <c r="AG74">
        <f t="shared" si="14"/>
        <v>0</v>
      </c>
    </row>
    <row r="75" spans="4:33" x14ac:dyDescent="0.25">
      <c r="D75" s="52"/>
      <c r="E75" s="39"/>
      <c r="F75" s="39"/>
      <c r="G75" s="35"/>
      <c r="I75" s="52"/>
      <c r="J75" s="39"/>
      <c r="K75" s="39"/>
      <c r="L75" s="62"/>
      <c r="M75" s="101">
        <f t="shared" si="11"/>
        <v>24</v>
      </c>
      <c r="N75" s="67" t="str">
        <f ca="1">IF(D75="","",_xll.xEURO(OFFSET(C75,-M75+1,0),E75,OFFSET(C75,-M75+2,0),OFFSET(C75,-M75+2,0),OFFSET(C75,-M75+3,0)+AB75,OFFSET(C75,-M75+4,0),0,1)*D75)</f>
        <v/>
      </c>
      <c r="O75" s="69" t="str">
        <f ca="1">IF(D75="","",_xll.xEURO(OFFSET(C75,-M75+1,0),E75,OFFSET(C75,-M75+2,0),OFFSET(C75,-M75+2,0),OFFSET(C75,-M75+3,0)+AB75,OFFSET(C75,-M75+4,0),0,0))</f>
        <v/>
      </c>
      <c r="P75" s="67" t="str">
        <f t="shared" si="9"/>
        <v/>
      </c>
      <c r="Q75" s="67" t="str">
        <f ca="1">IF(D75="","",_xll.xEURO(OFFSET(C75,-M75+1,0),E75,OFFSET(C75,-M75+2,0),OFFSET(C75,-M75+2,0),OFFSET(C75,-M75+3,0)+AB75,OFFSET(C75,-M75+4,0),0,2)/10*D75)</f>
        <v/>
      </c>
      <c r="R75" s="71" t="str">
        <f ca="1">IF(D75="","",_xll.xEURO(OFFSET(C75,-M75+1,0),E75,OFFSET(C75,-M75+2,0),OFFSET(C75,-M75+2,0),OFFSET(C75,-M75+3,0)+AB75,OFFSET(C75,-M75+4,0),0,3)/100*D75*10000)</f>
        <v/>
      </c>
      <c r="S75" s="71" t="str">
        <f ca="1">IF(D75="","",_xll.xEURO(OFFSET(C75,-M75+1,0),E75,OFFSET(C75,-M75+2,0),OFFSET(C75,-M75+2,0),OFFSET(C75,-M75+3,0)+AB75,OFFSET(C75,-M75+4,0),0,5)/365.25*D75*10000)</f>
        <v/>
      </c>
      <c r="U75" s="67" t="str">
        <f ca="1">IF(I75="","",_xll.xEURO(OFFSET(C75,-M75+1,0),J75,OFFSET(C75,-M75+2,0),OFFSET(C75,-M75+2,0),OFFSET(C75,-M75+3,0)+AC75,OFFSET(C75,-M75+4,0),1,1)*I75)</f>
        <v/>
      </c>
      <c r="V75" s="69" t="str">
        <f ca="1">IF(I75="","",_xll.xEURO(OFFSET(C75,-M75+1,0),J75,OFFSET(C75,-M75+2,0),OFFSET(C75,-M75+2,0),OFFSET(C75,-M75+3,0)+AC75,OFFSET(C75,-M75+4,0),1,0))</f>
        <v/>
      </c>
      <c r="W75" s="67" t="str">
        <f t="shared" si="10"/>
        <v/>
      </c>
      <c r="X75" s="67" t="str">
        <f ca="1">IF(I75="","",_xll.xEURO(OFFSET(C75,-M75+1,0),J75,OFFSET(C75,-M75+2,0),OFFSET(C75,-M75+2,0),OFFSET(C75,-M75+3,0)+AC75,OFFSET(C75,-M75+4,0),1,2)/10*I75)</f>
        <v/>
      </c>
      <c r="Y75" s="71" t="str">
        <f ca="1">IF(I75="","",_xll.xEURO(OFFSET(C75,-M75+1,0),J75,OFFSET(C75,-M75+2,0),OFFSET(C75,-M75+2,0),OFFSET(C75,-M75+3,0)+AC75,OFFSET(C75,-M75+4,0),1,3)/100*I75*10000)</f>
        <v/>
      </c>
      <c r="Z75" s="71" t="str">
        <f ca="1">IF(I75="","",_xll.xEURO(OFFSET(C75,-M75+1,0),J75,OFFSET(C75,-M75+2,0),OFFSET(C75,-M75+2,0),OFFSET(C75,-M75+3,0)+AC75,OFFSET(C75,-M75+4,0),1,5)/365.25*I75*10000)</f>
        <v/>
      </c>
      <c r="AB75" s="40" t="str">
        <f ca="1">IF(D75="","",_xll.xCalcSkew(OFFSET(C75,-M75,0),E75-OFFSET(C75,-M75+1,0),b)/100)</f>
        <v/>
      </c>
      <c r="AC75" s="40" t="str">
        <f ca="1">IF(I75="","",_xll.xCalcSkew(OFFSET(C75,-M75,0),J75-OFFSET(C75,-M75+1,0),b)/100)</f>
        <v/>
      </c>
      <c r="AE75">
        <f t="shared" si="12"/>
        <v>0</v>
      </c>
      <c r="AF75">
        <f t="shared" si="13"/>
        <v>0</v>
      </c>
      <c r="AG75">
        <f t="shared" si="14"/>
        <v>0</v>
      </c>
    </row>
    <row r="76" spans="4:33" x14ac:dyDescent="0.25">
      <c r="D76" s="52"/>
      <c r="E76" s="39"/>
      <c r="F76" s="39"/>
      <c r="G76" s="35"/>
      <c r="I76" s="52"/>
      <c r="J76" s="39"/>
      <c r="K76" s="39"/>
      <c r="L76" s="62"/>
      <c r="M76" s="101">
        <f t="shared" si="11"/>
        <v>25</v>
      </c>
      <c r="N76" s="67" t="str">
        <f ca="1">IF(D76="","",_xll.xEURO(OFFSET(C76,-M76+1,0),E76,OFFSET(C76,-M76+2,0),OFFSET(C76,-M76+2,0),OFFSET(C76,-M76+3,0)+AB76,OFFSET(C76,-M76+4,0),0,1)*D76)</f>
        <v/>
      </c>
      <c r="O76" s="69" t="str">
        <f ca="1">IF(D76="","",_xll.xEURO(OFFSET(C76,-M76+1,0),E76,OFFSET(C76,-M76+2,0),OFFSET(C76,-M76+2,0),OFFSET(C76,-M76+3,0)+AB76,OFFSET(C76,-M76+4,0),0,0))</f>
        <v/>
      </c>
      <c r="P76" s="67" t="str">
        <f t="shared" si="9"/>
        <v/>
      </c>
      <c r="Q76" s="67" t="str">
        <f ca="1">IF(D76="","",_xll.xEURO(OFFSET(C76,-M76+1,0),E76,OFFSET(C76,-M76+2,0),OFFSET(C76,-M76+2,0),OFFSET(C76,-M76+3,0)+AB76,OFFSET(C76,-M76+4,0),0,2)/10*D76)</f>
        <v/>
      </c>
      <c r="R76" s="71" t="str">
        <f ca="1">IF(D76="","",_xll.xEURO(OFFSET(C76,-M76+1,0),E76,OFFSET(C76,-M76+2,0),OFFSET(C76,-M76+2,0),OFFSET(C76,-M76+3,0)+AB76,OFFSET(C76,-M76+4,0),0,3)/100*D76*10000)</f>
        <v/>
      </c>
      <c r="S76" s="71" t="str">
        <f ca="1">IF(D76="","",_xll.xEURO(OFFSET(C76,-M76+1,0),E76,OFFSET(C76,-M76+2,0),OFFSET(C76,-M76+2,0),OFFSET(C76,-M76+3,0)+AB76,OFFSET(C76,-M76+4,0),0,5)/365.25*D76*10000)</f>
        <v/>
      </c>
      <c r="U76" s="67" t="str">
        <f ca="1">IF(I76="","",_xll.xEURO(OFFSET(C76,-M76+1,0),J76,OFFSET(C76,-M76+2,0),OFFSET(C76,-M76+2,0),OFFSET(C76,-M76+3,0)+AC76,OFFSET(C76,-M76+4,0),1,1)*I76)</f>
        <v/>
      </c>
      <c r="V76" s="69" t="str">
        <f ca="1">IF(I76="","",_xll.xEURO(OFFSET(C76,-M76+1,0),J76,OFFSET(C76,-M76+2,0),OFFSET(C76,-M76+2,0),OFFSET(C76,-M76+3,0)+AC76,OFFSET(C76,-M76+4,0),1,0))</f>
        <v/>
      </c>
      <c r="W76" s="67" t="str">
        <f t="shared" si="10"/>
        <v/>
      </c>
      <c r="X76" s="67" t="str">
        <f ca="1">IF(I76="","",_xll.xEURO(OFFSET(C76,-M76+1,0),J76,OFFSET(C76,-M76+2,0),OFFSET(C76,-M76+2,0),OFFSET(C76,-M76+3,0)+AC76,OFFSET(C76,-M76+4,0),1,2)/10*I76)</f>
        <v/>
      </c>
      <c r="Y76" s="71" t="str">
        <f ca="1">IF(I76="","",_xll.xEURO(OFFSET(C76,-M76+1,0),J76,OFFSET(C76,-M76+2,0),OFFSET(C76,-M76+2,0),OFFSET(C76,-M76+3,0)+AC76,OFFSET(C76,-M76+4,0),1,3)/100*I76*10000)</f>
        <v/>
      </c>
      <c r="Z76" s="71" t="str">
        <f ca="1">IF(I76="","",_xll.xEURO(OFFSET(C76,-M76+1,0),J76,OFFSET(C76,-M76+2,0),OFFSET(C76,-M76+2,0),OFFSET(C76,-M76+3,0)+AC76,OFFSET(C76,-M76+4,0),1,5)/365.25*I76*10000)</f>
        <v/>
      </c>
      <c r="AB76" s="40" t="str">
        <f ca="1">IF(D76="","",_xll.xCalcSkew(OFFSET(C76,-M76,0),E76-OFFSET(C76,-M76+1,0),b)/100)</f>
        <v/>
      </c>
      <c r="AC76" s="40" t="str">
        <f ca="1">IF(I76="","",_xll.xCalcSkew(OFFSET(C76,-M76,0),J76-OFFSET(C76,-M76+1,0),b)/100)</f>
        <v/>
      </c>
      <c r="AE76">
        <f t="shared" si="12"/>
        <v>0</v>
      </c>
      <c r="AF76">
        <f t="shared" si="13"/>
        <v>0</v>
      </c>
      <c r="AG76">
        <f t="shared" si="14"/>
        <v>0</v>
      </c>
    </row>
    <row r="77" spans="4:33" x14ac:dyDescent="0.25">
      <c r="D77" s="52"/>
      <c r="E77" s="39"/>
      <c r="F77" s="39"/>
      <c r="G77" s="35"/>
      <c r="I77" s="52"/>
      <c r="J77" s="39"/>
      <c r="K77" s="39"/>
      <c r="L77" s="62"/>
      <c r="M77" s="101">
        <f t="shared" si="11"/>
        <v>26</v>
      </c>
      <c r="N77" s="67" t="str">
        <f ca="1">IF(D77="","",_xll.xEURO(OFFSET(C77,-M77+1,0),E77,OFFSET(C77,-M77+2,0),OFFSET(C77,-M77+2,0),OFFSET(C77,-M77+3,0)+AB77,OFFSET(C77,-M77+4,0),0,1)*D77)</f>
        <v/>
      </c>
      <c r="O77" s="69" t="str">
        <f ca="1">IF(D77="","",_xll.xEURO(OFFSET(C77,-M77+1,0),E77,OFFSET(C77,-M77+2,0),OFFSET(C77,-M77+2,0),OFFSET(C77,-M77+3,0)+AB77,OFFSET(C77,-M77+4,0),0,0))</f>
        <v/>
      </c>
      <c r="P77" s="67" t="str">
        <f t="shared" si="9"/>
        <v/>
      </c>
      <c r="Q77" s="67" t="str">
        <f ca="1">IF(D77="","",_xll.xEURO(OFFSET(C77,-M77+1,0),E77,OFFSET(C77,-M77+2,0),OFFSET(C77,-M77+2,0),OFFSET(C77,-M77+3,0)+AB77,OFFSET(C77,-M77+4,0),0,2)/10*D77)</f>
        <v/>
      </c>
      <c r="R77" s="71" t="str">
        <f ca="1">IF(D77="","",_xll.xEURO(OFFSET(C77,-M77+1,0),E77,OFFSET(C77,-M77+2,0),OFFSET(C77,-M77+2,0),OFFSET(C77,-M77+3,0)+AB77,OFFSET(C77,-M77+4,0),0,3)/100*D77*10000)</f>
        <v/>
      </c>
      <c r="S77" s="71" t="str">
        <f ca="1">IF(D77="","",_xll.xEURO(OFFSET(C77,-M77+1,0),E77,OFFSET(C77,-M77+2,0),OFFSET(C77,-M77+2,0),OFFSET(C77,-M77+3,0)+AB77,OFFSET(C77,-M77+4,0),0,5)/365.25*D77*10000)</f>
        <v/>
      </c>
      <c r="U77" s="67" t="str">
        <f ca="1">IF(I77="","",_xll.xEURO(OFFSET(C77,-M77+1,0),J77,OFFSET(C77,-M77+2,0),OFFSET(C77,-M77+2,0),OFFSET(C77,-M77+3,0)+AC77,OFFSET(C77,-M77+4,0),1,1)*I77)</f>
        <v/>
      </c>
      <c r="V77" s="69" t="str">
        <f ca="1">IF(I77="","",_xll.xEURO(OFFSET(C77,-M77+1,0),J77,OFFSET(C77,-M77+2,0),OFFSET(C77,-M77+2,0),OFFSET(C77,-M77+3,0)+AC77,OFFSET(C77,-M77+4,0),1,0))</f>
        <v/>
      </c>
      <c r="W77" s="67" t="str">
        <f t="shared" si="10"/>
        <v/>
      </c>
      <c r="X77" s="67" t="str">
        <f ca="1">IF(I77="","",_xll.xEURO(OFFSET(C77,-M77+1,0),J77,OFFSET(C77,-M77+2,0),OFFSET(C77,-M77+2,0),OFFSET(C77,-M77+3,0)+AC77,OFFSET(C77,-M77+4,0),1,2)/10*I77)</f>
        <v/>
      </c>
      <c r="Y77" s="71" t="str">
        <f ca="1">IF(I77="","",_xll.xEURO(OFFSET(C77,-M77+1,0),J77,OFFSET(C77,-M77+2,0),OFFSET(C77,-M77+2,0),OFFSET(C77,-M77+3,0)+AC77,OFFSET(C77,-M77+4,0),1,3)/100*I77*10000)</f>
        <v/>
      </c>
      <c r="Z77" s="71" t="str">
        <f ca="1">IF(I77="","",_xll.xEURO(OFFSET(C77,-M77+1,0),J77,OFFSET(C77,-M77+2,0),OFFSET(C77,-M77+2,0),OFFSET(C77,-M77+3,0)+AC77,OFFSET(C77,-M77+4,0),1,5)/365.25*I77*10000)</f>
        <v/>
      </c>
      <c r="AB77" s="40" t="str">
        <f ca="1">IF(D77="","",_xll.xCalcSkew(OFFSET(C77,-M77,0),E77-OFFSET(C77,-M77+1,0),b)/100)</f>
        <v/>
      </c>
      <c r="AC77" s="40" t="str">
        <f ca="1">IF(I77="","",_xll.xCalcSkew(OFFSET(C77,-M77,0),J77-OFFSET(C77,-M77+1,0),b)/100)</f>
        <v/>
      </c>
      <c r="AE77">
        <f t="shared" si="12"/>
        <v>0</v>
      </c>
      <c r="AF77">
        <f t="shared" si="13"/>
        <v>0</v>
      </c>
      <c r="AG77">
        <f t="shared" si="14"/>
        <v>0</v>
      </c>
    </row>
    <row r="78" spans="4:33" x14ac:dyDescent="0.25">
      <c r="D78" s="52"/>
      <c r="E78" s="39"/>
      <c r="F78" s="39"/>
      <c r="G78" s="35"/>
      <c r="I78" s="52"/>
      <c r="J78" s="39"/>
      <c r="K78" s="39"/>
      <c r="L78" s="62"/>
      <c r="M78" s="101">
        <f t="shared" si="11"/>
        <v>27</v>
      </c>
      <c r="N78" s="67" t="str">
        <f ca="1">IF(D78="","",_xll.xEURO(OFFSET(C78,-M78+1,0),E78,OFFSET(C78,-M78+2,0),OFFSET(C78,-M78+2,0),OFFSET(C78,-M78+3,0)+AB78,OFFSET(C78,-M78+4,0),0,1)*D78)</f>
        <v/>
      </c>
      <c r="O78" s="69" t="str">
        <f ca="1">IF(D78="","",_xll.xEURO(OFFSET(C78,-M78+1,0),E78,OFFSET(C78,-M78+2,0),OFFSET(C78,-M78+2,0),OFFSET(C78,-M78+3,0)+AB78,OFFSET(C78,-M78+4,0),0,0))</f>
        <v/>
      </c>
      <c r="P78" s="67" t="str">
        <f t="shared" si="9"/>
        <v/>
      </c>
      <c r="Q78" s="67" t="str">
        <f ca="1">IF(D78="","",_xll.xEURO(OFFSET(C78,-M78+1,0),E78,OFFSET(C78,-M78+2,0),OFFSET(C78,-M78+2,0),OFFSET(C78,-M78+3,0)+AB78,OFFSET(C78,-M78+4,0),0,2)/10*D78)</f>
        <v/>
      </c>
      <c r="R78" s="71" t="str">
        <f ca="1">IF(D78="","",_xll.xEURO(OFFSET(C78,-M78+1,0),E78,OFFSET(C78,-M78+2,0),OFFSET(C78,-M78+2,0),OFFSET(C78,-M78+3,0)+AB78,OFFSET(C78,-M78+4,0),0,3)/100*D78*10000)</f>
        <v/>
      </c>
      <c r="S78" s="71" t="str">
        <f ca="1">IF(D78="","",_xll.xEURO(OFFSET(C78,-M78+1,0),E78,OFFSET(C78,-M78+2,0),OFFSET(C78,-M78+2,0),OFFSET(C78,-M78+3,0)+AB78,OFFSET(C78,-M78+4,0),0,5)/365.25*D78*10000)</f>
        <v/>
      </c>
      <c r="U78" s="67" t="str">
        <f ca="1">IF(I78="","",_xll.xEURO(OFFSET(C78,-M78+1,0),J78,OFFSET(C78,-M78+2,0),OFFSET(C78,-M78+2,0),OFFSET(C78,-M78+3,0)+AC78,OFFSET(C78,-M78+4,0),1,1)*I78)</f>
        <v/>
      </c>
      <c r="V78" s="69" t="str">
        <f ca="1">IF(I78="","",_xll.xEURO(OFFSET(C78,-M78+1,0),J78,OFFSET(C78,-M78+2,0),OFFSET(C78,-M78+2,0),OFFSET(C78,-M78+3,0)+AC78,OFFSET(C78,-M78+4,0),1,0))</f>
        <v/>
      </c>
      <c r="W78" s="67" t="str">
        <f t="shared" si="10"/>
        <v/>
      </c>
      <c r="X78" s="67" t="str">
        <f ca="1">IF(I78="","",_xll.xEURO(OFFSET(C78,-M78+1,0),J78,OFFSET(C78,-M78+2,0),OFFSET(C78,-M78+2,0),OFFSET(C78,-M78+3,0)+AC78,OFFSET(C78,-M78+4,0),1,2)/10*I78)</f>
        <v/>
      </c>
      <c r="Y78" s="71" t="str">
        <f ca="1">IF(I78="","",_xll.xEURO(OFFSET(C78,-M78+1,0),J78,OFFSET(C78,-M78+2,0),OFFSET(C78,-M78+2,0),OFFSET(C78,-M78+3,0)+AC78,OFFSET(C78,-M78+4,0),1,3)/100*I78*10000)</f>
        <v/>
      </c>
      <c r="Z78" s="71" t="str">
        <f ca="1">IF(I78="","",_xll.xEURO(OFFSET(C78,-M78+1,0),J78,OFFSET(C78,-M78+2,0),OFFSET(C78,-M78+2,0),OFFSET(C78,-M78+3,0)+AC78,OFFSET(C78,-M78+4,0),1,5)/365.25*I78*10000)</f>
        <v/>
      </c>
      <c r="AB78" s="40" t="str">
        <f ca="1">IF(D78="","",_xll.xCalcSkew(OFFSET(C78,-M78,0),E78-OFFSET(C78,-M78+1,0),b)/100)</f>
        <v/>
      </c>
      <c r="AC78" s="40" t="str">
        <f ca="1">IF(I78="","",_xll.xCalcSkew(OFFSET(C78,-M78,0),J78-OFFSET(C78,-M78+1,0),b)/100)</f>
        <v/>
      </c>
      <c r="AE78">
        <f t="shared" si="12"/>
        <v>0</v>
      </c>
      <c r="AF78">
        <f t="shared" si="13"/>
        <v>0</v>
      </c>
      <c r="AG78">
        <f t="shared" si="14"/>
        <v>0</v>
      </c>
    </row>
    <row r="79" spans="4:33" x14ac:dyDescent="0.25">
      <c r="D79" s="52"/>
      <c r="E79" s="39"/>
      <c r="F79" s="39"/>
      <c r="G79" s="35"/>
      <c r="I79" s="52"/>
      <c r="J79" s="39"/>
      <c r="K79" s="39"/>
      <c r="L79" s="62"/>
      <c r="M79" s="101">
        <f t="shared" si="11"/>
        <v>28</v>
      </c>
      <c r="N79" s="67" t="str">
        <f ca="1">IF(D79="","",_xll.xEURO(OFFSET(C79,-M79+1,0),E79,OFFSET(C79,-M79+2,0),OFFSET(C79,-M79+2,0),OFFSET(C79,-M79+3,0)+AB79,OFFSET(C79,-M79+4,0),0,1)*D79)</f>
        <v/>
      </c>
      <c r="O79" s="69" t="str">
        <f ca="1">IF(D79="","",_xll.xEURO(OFFSET(C79,-M79+1,0),E79,OFFSET(C79,-M79+2,0),OFFSET(C79,-M79+2,0),OFFSET(C79,-M79+3,0)+AB79,OFFSET(C79,-M79+4,0),0,0))</f>
        <v/>
      </c>
      <c r="P79" s="67" t="str">
        <f t="shared" si="9"/>
        <v/>
      </c>
      <c r="Q79" s="67" t="str">
        <f ca="1">IF(D79="","",_xll.xEURO(OFFSET(C79,-M79+1,0),E79,OFFSET(C79,-M79+2,0),OFFSET(C79,-M79+2,0),OFFSET(C79,-M79+3,0)+AB79,OFFSET(C79,-M79+4,0),0,2)/10*D79)</f>
        <v/>
      </c>
      <c r="R79" s="71" t="str">
        <f ca="1">IF(D79="","",_xll.xEURO(OFFSET(C79,-M79+1,0),E79,OFFSET(C79,-M79+2,0),OFFSET(C79,-M79+2,0),OFFSET(C79,-M79+3,0)+AB79,OFFSET(C79,-M79+4,0),0,3)/100*D79*10000)</f>
        <v/>
      </c>
      <c r="S79" s="71" t="str">
        <f ca="1">IF(D79="","",_xll.xEURO(OFFSET(C79,-M79+1,0),E79,OFFSET(C79,-M79+2,0),OFFSET(C79,-M79+2,0),OFFSET(C79,-M79+3,0)+AB79,OFFSET(C79,-M79+4,0),0,5)/365.25*D79*10000)</f>
        <v/>
      </c>
      <c r="U79" s="67" t="str">
        <f ca="1">IF(I79="","",_xll.xEURO(OFFSET(C79,-M79+1,0),J79,OFFSET(C79,-M79+2,0),OFFSET(C79,-M79+2,0),OFFSET(C79,-M79+3,0)+AC79,OFFSET(C79,-M79+4,0),1,1)*I79)</f>
        <v/>
      </c>
      <c r="V79" s="69" t="str">
        <f ca="1">IF(I79="","",_xll.xEURO(OFFSET(C79,-M79+1,0),J79,OFFSET(C79,-M79+2,0),OFFSET(C79,-M79+2,0),OFFSET(C79,-M79+3,0)+AC79,OFFSET(C79,-M79+4,0),1,0))</f>
        <v/>
      </c>
      <c r="W79" s="67" t="str">
        <f t="shared" si="10"/>
        <v/>
      </c>
      <c r="X79" s="67" t="str">
        <f ca="1">IF(I79="","",_xll.xEURO(OFFSET(C79,-M79+1,0),J79,OFFSET(C79,-M79+2,0),OFFSET(C79,-M79+2,0),OFFSET(C79,-M79+3,0)+AC79,OFFSET(C79,-M79+4,0),1,2)/10*I79)</f>
        <v/>
      </c>
      <c r="Y79" s="71" t="str">
        <f ca="1">IF(I79="","",_xll.xEURO(OFFSET(C79,-M79+1,0),J79,OFFSET(C79,-M79+2,0),OFFSET(C79,-M79+2,0),OFFSET(C79,-M79+3,0)+AC79,OFFSET(C79,-M79+4,0),1,3)/100*I79*10000)</f>
        <v/>
      </c>
      <c r="Z79" s="71" t="str">
        <f ca="1">IF(I79="","",_xll.xEURO(OFFSET(C79,-M79+1,0),J79,OFFSET(C79,-M79+2,0),OFFSET(C79,-M79+2,0),OFFSET(C79,-M79+3,0)+AC79,OFFSET(C79,-M79+4,0),1,5)/365.25*I79*10000)</f>
        <v/>
      </c>
      <c r="AB79" s="40" t="str">
        <f ca="1">IF(D79="","",_xll.xCalcSkew(OFFSET(C79,-M79,0),E79-OFFSET(C79,-M79+1,0),b)/100)</f>
        <v/>
      </c>
      <c r="AC79" s="40" t="str">
        <f ca="1">IF(I79="","",_xll.xCalcSkew(OFFSET(C79,-M79,0),J79-OFFSET(C79,-M79+1,0),b)/100)</f>
        <v/>
      </c>
      <c r="AE79">
        <f t="shared" si="12"/>
        <v>0</v>
      </c>
      <c r="AF79">
        <f t="shared" si="13"/>
        <v>0</v>
      </c>
      <c r="AG79">
        <f t="shared" si="14"/>
        <v>0</v>
      </c>
    </row>
    <row r="80" spans="4:33" x14ac:dyDescent="0.25">
      <c r="D80" s="52"/>
      <c r="E80" s="39"/>
      <c r="F80" s="39"/>
      <c r="G80" s="35"/>
      <c r="I80" s="52"/>
      <c r="J80" s="39"/>
      <c r="K80" s="39"/>
      <c r="L80" s="62"/>
      <c r="M80" s="101">
        <f t="shared" si="11"/>
        <v>29</v>
      </c>
      <c r="N80" s="67" t="str">
        <f ca="1">IF(D80="","",_xll.xEURO(OFFSET(C80,-M80+1,0),E80,OFFSET(C80,-M80+2,0),OFFSET(C80,-M80+2,0),OFFSET(C80,-M80+3,0)+AB80,OFFSET(C80,-M80+4,0),0,1)*D80)</f>
        <v/>
      </c>
      <c r="O80" s="69" t="str">
        <f ca="1">IF(D80="","",_xll.xEURO(OFFSET(C80,-M80+1,0),E80,OFFSET(C80,-M80+2,0),OFFSET(C80,-M80+2,0),OFFSET(C80,-M80+3,0)+AB80,OFFSET(C80,-M80+4,0),0,0))</f>
        <v/>
      </c>
      <c r="P80" s="67" t="str">
        <f t="shared" si="9"/>
        <v/>
      </c>
      <c r="Q80" s="67" t="str">
        <f ca="1">IF(D80="","",_xll.xEURO(OFFSET(C80,-M80+1,0),E80,OFFSET(C80,-M80+2,0),OFFSET(C80,-M80+2,0),OFFSET(C80,-M80+3,0)+AB80,OFFSET(C80,-M80+4,0),0,2)/10*D80)</f>
        <v/>
      </c>
      <c r="R80" s="71" t="str">
        <f ca="1">IF(D80="","",_xll.xEURO(OFFSET(C80,-M80+1,0),E80,OFFSET(C80,-M80+2,0),OFFSET(C80,-M80+2,0),OFFSET(C80,-M80+3,0)+AB80,OFFSET(C80,-M80+4,0),0,3)/100*D80*10000)</f>
        <v/>
      </c>
      <c r="S80" s="71" t="str">
        <f ca="1">IF(D80="","",_xll.xEURO(OFFSET(C80,-M80+1,0),E80,OFFSET(C80,-M80+2,0),OFFSET(C80,-M80+2,0),OFFSET(C80,-M80+3,0)+AB80,OFFSET(C80,-M80+4,0),0,5)/365.25*D80*10000)</f>
        <v/>
      </c>
      <c r="U80" s="67" t="str">
        <f ca="1">IF(I80="","",_xll.xEURO(OFFSET(C80,-M80+1,0),J80,OFFSET(C80,-M80+2,0),OFFSET(C80,-M80+2,0),OFFSET(C80,-M80+3,0)+AC80,OFFSET(C80,-M80+4,0),1,1)*I80)</f>
        <v/>
      </c>
      <c r="V80" s="69" t="str">
        <f ca="1">IF(I80="","",_xll.xEURO(OFFSET(C80,-M80+1,0),J80,OFFSET(C80,-M80+2,0),OFFSET(C80,-M80+2,0),OFFSET(C80,-M80+3,0)+AC80,OFFSET(C80,-M80+4,0),1,0))</f>
        <v/>
      </c>
      <c r="W80" s="67" t="str">
        <f t="shared" si="10"/>
        <v/>
      </c>
      <c r="X80" s="67" t="str">
        <f ca="1">IF(I80="","",_xll.xEURO(OFFSET(C80,-M80+1,0),J80,OFFSET(C80,-M80+2,0),OFFSET(C80,-M80+2,0),OFFSET(C80,-M80+3,0)+AC80,OFFSET(C80,-M80+4,0),1,2)/10*I80)</f>
        <v/>
      </c>
      <c r="Y80" s="71" t="str">
        <f ca="1">IF(I80="","",_xll.xEURO(OFFSET(C80,-M80+1,0),J80,OFFSET(C80,-M80+2,0),OFFSET(C80,-M80+2,0),OFFSET(C80,-M80+3,0)+AC80,OFFSET(C80,-M80+4,0),1,3)/100*I80*10000)</f>
        <v/>
      </c>
      <c r="Z80" s="71" t="str">
        <f ca="1">IF(I80="","",_xll.xEURO(OFFSET(C80,-M80+1,0),J80,OFFSET(C80,-M80+2,0),OFFSET(C80,-M80+2,0),OFFSET(C80,-M80+3,0)+AC80,OFFSET(C80,-M80+4,0),1,5)/365.25*I80*10000)</f>
        <v/>
      </c>
      <c r="AB80" s="40" t="str">
        <f ca="1">IF(D80="","",_xll.xCalcSkew(OFFSET(C80,-M80,0),E80-OFFSET(C80,-M80+1,0),b)/100)</f>
        <v/>
      </c>
      <c r="AC80" s="40" t="str">
        <f ca="1">IF(I80="","",_xll.xCalcSkew(OFFSET(C80,-M80,0),J80-OFFSET(C80,-M80+1,0),b)/100)</f>
        <v/>
      </c>
      <c r="AE80">
        <f t="shared" si="12"/>
        <v>0</v>
      </c>
      <c r="AF80">
        <f t="shared" si="13"/>
        <v>0</v>
      </c>
      <c r="AG80">
        <f t="shared" si="14"/>
        <v>0</v>
      </c>
    </row>
    <row r="81" spans="3:33" x14ac:dyDescent="0.25">
      <c r="D81" s="52"/>
      <c r="E81" s="39"/>
      <c r="F81" s="39"/>
      <c r="G81" s="35"/>
      <c r="I81" s="52"/>
      <c r="J81" s="39"/>
      <c r="K81" s="39"/>
      <c r="L81" s="62"/>
      <c r="M81" s="101">
        <f t="shared" si="11"/>
        <v>30</v>
      </c>
      <c r="N81" s="67" t="str">
        <f ca="1">IF(D81="","",_xll.xEURO(OFFSET(C81,-M81+1,0),E81,OFFSET(C81,-M81+2,0),OFFSET(C81,-M81+2,0),OFFSET(C81,-M81+3,0)+AB81,OFFSET(C81,-M81+4,0),0,1)*D81)</f>
        <v/>
      </c>
      <c r="O81" s="69" t="str">
        <f ca="1">IF(D81="","",_xll.xEURO(OFFSET(C81,-M81+1,0),E81,OFFSET(C81,-M81+2,0),OFFSET(C81,-M81+2,0),OFFSET(C81,-M81+3,0)+AB81,OFFSET(C81,-M81+4,0),0,0))</f>
        <v/>
      </c>
      <c r="P81" s="67" t="str">
        <f t="shared" si="9"/>
        <v/>
      </c>
      <c r="Q81" s="67" t="str">
        <f ca="1">IF(D81="","",_xll.xEURO(OFFSET(C81,-M81+1,0),E81,OFFSET(C81,-M81+2,0),OFFSET(C81,-M81+2,0),OFFSET(C81,-M81+3,0)+AB81,OFFSET(C81,-M81+4,0),0,2)/10*D81)</f>
        <v/>
      </c>
      <c r="R81" s="71" t="str">
        <f ca="1">IF(D81="","",_xll.xEURO(OFFSET(C81,-M81+1,0),E81,OFFSET(C81,-M81+2,0),OFFSET(C81,-M81+2,0),OFFSET(C81,-M81+3,0)+AB81,OFFSET(C81,-M81+4,0),0,3)/100*D81*10000)</f>
        <v/>
      </c>
      <c r="S81" s="71" t="str">
        <f ca="1">IF(D81="","",_xll.xEURO(OFFSET(C81,-M81+1,0),E81,OFFSET(C81,-M81+2,0),OFFSET(C81,-M81+2,0),OFFSET(C81,-M81+3,0)+AB81,OFFSET(C81,-M81+4,0),0,5)/365.25*D81*10000)</f>
        <v/>
      </c>
      <c r="U81" s="67" t="str">
        <f ca="1">IF(I81="","",_xll.xEURO(OFFSET(C81,-M81+1,0),J81,OFFSET(C81,-M81+2,0),OFFSET(C81,-M81+2,0),OFFSET(C81,-M81+3,0)+AC81,OFFSET(C81,-M81+4,0),1,1)*I81)</f>
        <v/>
      </c>
      <c r="V81" s="69" t="str">
        <f ca="1">IF(I81="","",_xll.xEURO(OFFSET(C81,-M81+1,0),J81,OFFSET(C81,-M81+2,0),OFFSET(C81,-M81+2,0),OFFSET(C81,-M81+3,0)+AC81,OFFSET(C81,-M81+4,0),1,0))</f>
        <v/>
      </c>
      <c r="W81" s="67" t="str">
        <f t="shared" si="10"/>
        <v/>
      </c>
      <c r="X81" s="67" t="str">
        <f ca="1">IF(I81="","",_xll.xEURO(OFFSET(C81,-M81+1,0),J81,OFFSET(C81,-M81+2,0),OFFSET(C81,-M81+2,0),OFFSET(C81,-M81+3,0)+AC81,OFFSET(C81,-M81+4,0),1,2)/10*I81)</f>
        <v/>
      </c>
      <c r="Y81" s="71" t="str">
        <f ca="1">IF(I81="","",_xll.xEURO(OFFSET(C81,-M81+1,0),J81,OFFSET(C81,-M81+2,0),OFFSET(C81,-M81+2,0),OFFSET(C81,-M81+3,0)+AC81,OFFSET(C81,-M81+4,0),1,3)/100*I81*10000)</f>
        <v/>
      </c>
      <c r="Z81" s="71" t="str">
        <f ca="1">IF(I81="","",_xll.xEURO(OFFSET(C81,-M81+1,0),J81,OFFSET(C81,-M81+2,0),OFFSET(C81,-M81+2,0),OFFSET(C81,-M81+3,0)+AC81,OFFSET(C81,-M81+4,0),1,5)/365.25*I81*10000)</f>
        <v/>
      </c>
      <c r="AB81" s="40" t="str">
        <f ca="1">IF(D81="","",_xll.xCalcSkew(OFFSET(C81,-M81,0),E81-OFFSET(C81,-M81+1,0),b)/100)</f>
        <v/>
      </c>
      <c r="AC81" s="40" t="str">
        <f ca="1">IF(I81="","",_xll.xCalcSkew(OFFSET(C81,-M81,0),J81-OFFSET(C81,-M81+1,0),b)/100)</f>
        <v/>
      </c>
      <c r="AE81">
        <f t="shared" si="12"/>
        <v>0</v>
      </c>
      <c r="AF81">
        <f t="shared" si="13"/>
        <v>0</v>
      </c>
      <c r="AG81">
        <f t="shared" si="14"/>
        <v>0</v>
      </c>
    </row>
    <row r="82" spans="3:33" x14ac:dyDescent="0.25">
      <c r="D82" s="52"/>
      <c r="E82" s="39"/>
      <c r="F82" s="39"/>
      <c r="G82" s="35"/>
      <c r="I82" s="52"/>
      <c r="J82" s="39"/>
      <c r="K82" s="39"/>
      <c r="L82" s="62"/>
      <c r="M82" s="101">
        <f t="shared" si="11"/>
        <v>31</v>
      </c>
      <c r="N82" s="67" t="str">
        <f ca="1">IF(D82="","",_xll.xEURO(OFFSET(C82,-M82+1,0),E82,OFFSET(C82,-M82+2,0),OFFSET(C82,-M82+2,0),OFFSET(C82,-M82+3,0)+AB82,OFFSET(C82,-M82+4,0),0,1)*D82)</f>
        <v/>
      </c>
      <c r="O82" s="69" t="str">
        <f ca="1">IF(D82="","",_xll.xEURO(OFFSET(C82,-M82+1,0),E82,OFFSET(C82,-M82+2,0),OFFSET(C82,-M82+2,0),OFFSET(C82,-M82+3,0)+AB82,OFFSET(C82,-M82+4,0),0,0))</f>
        <v/>
      </c>
      <c r="P82" s="67" t="str">
        <f t="shared" si="9"/>
        <v/>
      </c>
      <c r="Q82" s="67" t="str">
        <f ca="1">IF(D82="","",_xll.xEURO(OFFSET(C82,-M82+1,0),E82,OFFSET(C82,-M82+2,0),OFFSET(C82,-M82+2,0),OFFSET(C82,-M82+3,0)+AB82,OFFSET(C82,-M82+4,0),0,2)/10*D82)</f>
        <v/>
      </c>
      <c r="R82" s="71" t="str">
        <f ca="1">IF(D82="","",_xll.xEURO(OFFSET(C82,-M82+1,0),E82,OFFSET(C82,-M82+2,0),OFFSET(C82,-M82+2,0),OFFSET(C82,-M82+3,0)+AB82,OFFSET(C82,-M82+4,0),0,3)/100*D82*10000)</f>
        <v/>
      </c>
      <c r="S82" s="71" t="str">
        <f ca="1">IF(D82="","",_xll.xEURO(OFFSET(C82,-M82+1,0),E82,OFFSET(C82,-M82+2,0),OFFSET(C82,-M82+2,0),OFFSET(C82,-M82+3,0)+AB82,OFFSET(C82,-M82+4,0),0,5)/365.25*D82*10000)</f>
        <v/>
      </c>
      <c r="U82" s="67" t="str">
        <f ca="1">IF(I82="","",_xll.xEURO(OFFSET(C82,-M82+1,0),J82,OFFSET(C82,-M82+2,0),OFFSET(C82,-M82+2,0),OFFSET(C82,-M82+3,0)+AC82,OFFSET(C82,-M82+4,0),1,1)*I82)</f>
        <v/>
      </c>
      <c r="V82" s="69" t="str">
        <f ca="1">IF(I82="","",_xll.xEURO(OFFSET(C82,-M82+1,0),J82,OFFSET(C82,-M82+2,0),OFFSET(C82,-M82+2,0),OFFSET(C82,-M82+3,0)+AC82,OFFSET(C82,-M82+4,0),1,0))</f>
        <v/>
      </c>
      <c r="W82" s="67" t="str">
        <f t="shared" si="10"/>
        <v/>
      </c>
      <c r="X82" s="67" t="str">
        <f ca="1">IF(I82="","",_xll.xEURO(OFFSET(C82,-M82+1,0),J82,OFFSET(C82,-M82+2,0),OFFSET(C82,-M82+2,0),OFFSET(C82,-M82+3,0)+AC82,OFFSET(C82,-M82+4,0),1,2)/10*I82)</f>
        <v/>
      </c>
      <c r="Y82" s="71" t="str">
        <f ca="1">IF(I82="","",_xll.xEURO(OFFSET(C82,-M82+1,0),J82,OFFSET(C82,-M82+2,0),OFFSET(C82,-M82+2,0),OFFSET(C82,-M82+3,0)+AC82,OFFSET(C82,-M82+4,0),1,3)/100*I82*10000)</f>
        <v/>
      </c>
      <c r="Z82" s="71" t="str">
        <f ca="1">IF(I82="","",_xll.xEURO(OFFSET(C82,-M82+1,0),J82,OFFSET(C82,-M82+2,0),OFFSET(C82,-M82+2,0),OFFSET(C82,-M82+3,0)+AC82,OFFSET(C82,-M82+4,0),1,5)/365.25*I82*10000)</f>
        <v/>
      </c>
      <c r="AB82" s="40" t="str">
        <f ca="1">IF(D82="","",_xll.xCalcSkew(OFFSET(C82,-M82,0),E82-OFFSET(C82,-M82+1,0),b)/100)</f>
        <v/>
      </c>
      <c r="AC82" s="40" t="str">
        <f ca="1">IF(I82="","",_xll.xCalcSkew(OFFSET(C82,-M82,0),J82-OFFSET(C82,-M82+1,0),b)/100)</f>
        <v/>
      </c>
      <c r="AE82">
        <f t="shared" si="12"/>
        <v>0</v>
      </c>
      <c r="AF82">
        <f t="shared" si="13"/>
        <v>0</v>
      </c>
      <c r="AG82">
        <f t="shared" si="14"/>
        <v>0</v>
      </c>
    </row>
    <row r="83" spans="3:33" x14ac:dyDescent="0.25">
      <c r="D83" s="52"/>
      <c r="E83" s="39"/>
      <c r="F83" s="39"/>
      <c r="G83" s="35"/>
      <c r="I83" s="52"/>
      <c r="J83" s="39"/>
      <c r="K83" s="39"/>
      <c r="L83" s="62"/>
      <c r="M83" s="101">
        <f t="shared" si="11"/>
        <v>32</v>
      </c>
      <c r="N83" s="67" t="str">
        <f ca="1">IF(D83="","",_xll.xEURO(OFFSET(C83,-M83+1,0),E83,OFFSET(C83,-M83+2,0),OFFSET(C83,-M83+2,0),OFFSET(C83,-M83+3,0)+AB83,OFFSET(C83,-M83+4,0),0,1)*D83)</f>
        <v/>
      </c>
      <c r="O83" s="69" t="str">
        <f ca="1">IF(D83="","",_xll.xEURO(OFFSET(C83,-M83+1,0),E83,OFFSET(C83,-M83+2,0),OFFSET(C83,-M83+2,0),OFFSET(C83,-M83+3,0)+AB83,OFFSET(C83,-M83+4,0),0,0))</f>
        <v/>
      </c>
      <c r="P83" s="67" t="str">
        <f t="shared" si="9"/>
        <v/>
      </c>
      <c r="Q83" s="67" t="str">
        <f ca="1">IF(D83="","",_xll.xEURO(OFFSET(C83,-M83+1,0),E83,OFFSET(C83,-M83+2,0),OFFSET(C83,-M83+2,0),OFFSET(C83,-M83+3,0)+AB83,OFFSET(C83,-M83+4,0),0,2)/10*D83)</f>
        <v/>
      </c>
      <c r="R83" s="71" t="str">
        <f ca="1">IF(D83="","",_xll.xEURO(OFFSET(C83,-M83+1,0),E83,OFFSET(C83,-M83+2,0),OFFSET(C83,-M83+2,0),OFFSET(C83,-M83+3,0)+AB83,OFFSET(C83,-M83+4,0),0,3)/100*D83*10000)</f>
        <v/>
      </c>
      <c r="S83" s="71" t="str">
        <f ca="1">IF(D83="","",_xll.xEURO(OFFSET(C83,-M83+1,0),E83,OFFSET(C83,-M83+2,0),OFFSET(C83,-M83+2,0),OFFSET(C83,-M83+3,0)+AB83,OFFSET(C83,-M83+4,0),0,5)/365.25*D83*10000)</f>
        <v/>
      </c>
      <c r="U83" s="67" t="str">
        <f ca="1">IF(I83="","",_xll.xEURO(OFFSET(C83,-M83+1,0),J83,OFFSET(C83,-M83+2,0),OFFSET(C83,-M83+2,0),OFFSET(C83,-M83+3,0)+AC83,OFFSET(C83,-M83+4,0),1,1)*I83)</f>
        <v/>
      </c>
      <c r="V83" s="69" t="str">
        <f ca="1">IF(I83="","",_xll.xEURO(OFFSET(C83,-M83+1,0),J83,OFFSET(C83,-M83+2,0),OFFSET(C83,-M83+2,0),OFFSET(C83,-M83+3,0)+AC83,OFFSET(C83,-M83+4,0),1,0))</f>
        <v/>
      </c>
      <c r="W83" s="67" t="str">
        <f t="shared" si="10"/>
        <v/>
      </c>
      <c r="X83" s="67" t="str">
        <f ca="1">IF(I83="","",_xll.xEURO(OFFSET(C83,-M83+1,0),J83,OFFSET(C83,-M83+2,0),OFFSET(C83,-M83+2,0),OFFSET(C83,-M83+3,0)+AC83,OFFSET(C83,-M83+4,0),1,2)/10*I83)</f>
        <v/>
      </c>
      <c r="Y83" s="71" t="str">
        <f ca="1">IF(I83="","",_xll.xEURO(OFFSET(C83,-M83+1,0),J83,OFFSET(C83,-M83+2,0),OFFSET(C83,-M83+2,0),OFFSET(C83,-M83+3,0)+AC83,OFFSET(C83,-M83+4,0),1,3)/100*I83*10000)</f>
        <v/>
      </c>
      <c r="Z83" s="71" t="str">
        <f ca="1">IF(I83="","",_xll.xEURO(OFFSET(C83,-M83+1,0),J83,OFFSET(C83,-M83+2,0),OFFSET(C83,-M83+2,0),OFFSET(C83,-M83+3,0)+AC83,OFFSET(C83,-M83+4,0),1,5)/365.25*I83*10000)</f>
        <v/>
      </c>
      <c r="AB83" s="40" t="str">
        <f ca="1">IF(D83="","",_xll.xCalcSkew(OFFSET(C83,-M83,0),E83-OFFSET(C83,-M83+1,0),b)/100)</f>
        <v/>
      </c>
      <c r="AC83" s="40" t="str">
        <f ca="1">IF(I83="","",_xll.xCalcSkew(OFFSET(C83,-M83,0),J83-OFFSET(C83,-M83+1,0),b)/100)</f>
        <v/>
      </c>
      <c r="AE83">
        <f t="shared" si="12"/>
        <v>0</v>
      </c>
      <c r="AF83">
        <f t="shared" si="13"/>
        <v>0</v>
      </c>
      <c r="AG83">
        <f t="shared" si="14"/>
        <v>0</v>
      </c>
    </row>
    <row r="84" spans="3:33" x14ac:dyDescent="0.25">
      <c r="D84" s="52"/>
      <c r="E84" s="39"/>
      <c r="F84" s="39"/>
      <c r="G84" s="35"/>
      <c r="I84" s="52"/>
      <c r="J84" s="39"/>
      <c r="K84" s="39"/>
      <c r="L84" s="62"/>
      <c r="M84" s="101">
        <f t="shared" si="11"/>
        <v>33</v>
      </c>
      <c r="N84" s="67" t="str">
        <f ca="1">IF(D84="","",_xll.xEURO(OFFSET(C84,-M84+1,0),E84,OFFSET(C84,-M84+2,0),OFFSET(C84,-M84+2,0),OFFSET(C84,-M84+3,0)+AB84,OFFSET(C84,-M84+4,0),0,1)*D84)</f>
        <v/>
      </c>
      <c r="O84" s="69" t="str">
        <f ca="1">IF(D84="","",_xll.xEURO(OFFSET(C84,-M84+1,0),E84,OFFSET(C84,-M84+2,0),OFFSET(C84,-M84+2,0),OFFSET(C84,-M84+3,0)+AB84,OFFSET(C84,-M84+4,0),0,0))</f>
        <v/>
      </c>
      <c r="P84" s="67" t="str">
        <f t="shared" si="9"/>
        <v/>
      </c>
      <c r="Q84" s="67" t="str">
        <f ca="1">IF(D84="","",_xll.xEURO(OFFSET(C84,-M84+1,0),E84,OFFSET(C84,-M84+2,0),OFFSET(C84,-M84+2,0),OFFSET(C84,-M84+3,0)+AB84,OFFSET(C84,-M84+4,0),0,2)/10*D84)</f>
        <v/>
      </c>
      <c r="R84" s="71" t="str">
        <f ca="1">IF(D84="","",_xll.xEURO(OFFSET(C84,-M84+1,0),E84,OFFSET(C84,-M84+2,0),OFFSET(C84,-M84+2,0),OFFSET(C84,-M84+3,0)+AB84,OFFSET(C84,-M84+4,0),0,3)/100*D84*10000)</f>
        <v/>
      </c>
      <c r="S84" s="71" t="str">
        <f ca="1">IF(D84="","",_xll.xEURO(OFFSET(C84,-M84+1,0),E84,OFFSET(C84,-M84+2,0),OFFSET(C84,-M84+2,0),OFFSET(C84,-M84+3,0)+AB84,OFFSET(C84,-M84+4,0),0,5)/365.25*D84*10000)</f>
        <v/>
      </c>
      <c r="U84" s="67" t="str">
        <f ca="1">IF(I84="","",_xll.xEURO(OFFSET(C84,-M84+1,0),J84,OFFSET(C84,-M84+2,0),OFFSET(C84,-M84+2,0),OFFSET(C84,-M84+3,0)+AC84,OFFSET(C84,-M84+4,0),1,1)*I84)</f>
        <v/>
      </c>
      <c r="V84" s="69" t="str">
        <f ca="1">IF(I84="","",_xll.xEURO(OFFSET(C84,-M84+1,0),J84,OFFSET(C84,-M84+2,0),OFFSET(C84,-M84+2,0),OFFSET(C84,-M84+3,0)+AC84,OFFSET(C84,-M84+4,0),1,0))</f>
        <v/>
      </c>
      <c r="W84" s="67" t="str">
        <f t="shared" si="10"/>
        <v/>
      </c>
      <c r="X84" s="67" t="str">
        <f ca="1">IF(I84="","",_xll.xEURO(OFFSET(C84,-M84+1,0),J84,OFFSET(C84,-M84+2,0),OFFSET(C84,-M84+2,0),OFFSET(C84,-M84+3,0)+AC84,OFFSET(C84,-M84+4,0),1,2)/10*I84)</f>
        <v/>
      </c>
      <c r="Y84" s="71" t="str">
        <f ca="1">IF(I84="","",_xll.xEURO(OFFSET(C84,-M84+1,0),J84,OFFSET(C84,-M84+2,0),OFFSET(C84,-M84+2,0),OFFSET(C84,-M84+3,0)+AC84,OFFSET(C84,-M84+4,0),1,3)/100*I84*10000)</f>
        <v/>
      </c>
      <c r="Z84" s="71" t="str">
        <f ca="1">IF(I84="","",_xll.xEURO(OFFSET(C84,-M84+1,0),J84,OFFSET(C84,-M84+2,0),OFFSET(C84,-M84+2,0),OFFSET(C84,-M84+3,0)+AC84,OFFSET(C84,-M84+4,0),1,5)/365.25*I84*10000)</f>
        <v/>
      </c>
      <c r="AB84" s="40" t="str">
        <f ca="1">IF(D84="","",_xll.xCalcSkew(OFFSET(C84,-M84,0),E84-OFFSET(C84,-M84+1,0),b)/100)</f>
        <v/>
      </c>
      <c r="AC84" s="40" t="str">
        <f ca="1">IF(I84="","",_xll.xCalcSkew(OFFSET(C84,-M84,0),J84-OFFSET(C84,-M84+1,0),b)/100)</f>
        <v/>
      </c>
      <c r="AE84">
        <f t="shared" si="12"/>
        <v>0</v>
      </c>
      <c r="AF84">
        <f t="shared" si="13"/>
        <v>0</v>
      </c>
      <c r="AG84">
        <f t="shared" si="14"/>
        <v>0</v>
      </c>
    </row>
    <row r="85" spans="3:33" x14ac:dyDescent="0.25">
      <c r="D85" s="52"/>
      <c r="E85" s="39"/>
      <c r="F85" s="39"/>
      <c r="G85" s="35"/>
      <c r="I85" s="52"/>
      <c r="J85" s="39"/>
      <c r="K85" s="39"/>
      <c r="L85" s="62"/>
      <c r="M85" s="101">
        <f t="shared" si="11"/>
        <v>34</v>
      </c>
      <c r="N85" s="67" t="str">
        <f ca="1">IF(D85="","",_xll.xEURO(OFFSET(C85,-M85+1,0),E85,OFFSET(C85,-M85+2,0),OFFSET(C85,-M85+2,0),OFFSET(C85,-M85+3,0)+AB85,OFFSET(C85,-M85+4,0),0,1)*D85)</f>
        <v/>
      </c>
      <c r="O85" s="69" t="str">
        <f ca="1">IF(D85="","",_xll.xEURO(OFFSET(C85,-M85+1,0),E85,OFFSET(C85,-M85+2,0),OFFSET(C85,-M85+2,0),OFFSET(C85,-M85+3,0)+AB85,OFFSET(C85,-M85+4,0),0,0))</f>
        <v/>
      </c>
      <c r="P85" s="67" t="str">
        <f t="shared" si="9"/>
        <v/>
      </c>
      <c r="Q85" s="67" t="str">
        <f ca="1">IF(D85="","",_xll.xEURO(OFFSET(C85,-M85+1,0),E85,OFFSET(C85,-M85+2,0),OFFSET(C85,-M85+2,0),OFFSET(C85,-M85+3,0)+AB85,OFFSET(C85,-M85+4,0),0,2)/10*D85)</f>
        <v/>
      </c>
      <c r="R85" s="71" t="str">
        <f ca="1">IF(D85="","",_xll.xEURO(OFFSET(C85,-M85+1,0),E85,OFFSET(C85,-M85+2,0),OFFSET(C85,-M85+2,0),OFFSET(C85,-M85+3,0)+AB85,OFFSET(C85,-M85+4,0),0,3)/100*D85*10000)</f>
        <v/>
      </c>
      <c r="S85" s="71" t="str">
        <f ca="1">IF(D85="","",_xll.xEURO(OFFSET(C85,-M85+1,0),E85,OFFSET(C85,-M85+2,0),OFFSET(C85,-M85+2,0),OFFSET(C85,-M85+3,0)+AB85,OFFSET(C85,-M85+4,0),0,5)/365.25*D85*10000)</f>
        <v/>
      </c>
      <c r="U85" s="67" t="str">
        <f ca="1">IF(I85="","",_xll.xEURO(OFFSET(C85,-M85+1,0),J85,OFFSET(C85,-M85+2,0),OFFSET(C85,-M85+2,0),OFFSET(C85,-M85+3,0)+AC85,OFFSET(C85,-M85+4,0),1,1)*I85)</f>
        <v/>
      </c>
      <c r="V85" s="69" t="str">
        <f ca="1">IF(I85="","",_xll.xEURO(OFFSET(C85,-M85+1,0),J85,OFFSET(C85,-M85+2,0),OFFSET(C85,-M85+2,0),OFFSET(C85,-M85+3,0)+AC85,OFFSET(C85,-M85+4,0),1,0))</f>
        <v/>
      </c>
      <c r="W85" s="67" t="str">
        <f t="shared" si="10"/>
        <v/>
      </c>
      <c r="X85" s="67" t="str">
        <f ca="1">IF(I85="","",_xll.xEURO(OFFSET(C85,-M85+1,0),J85,OFFSET(C85,-M85+2,0),OFFSET(C85,-M85+2,0),OFFSET(C85,-M85+3,0)+AC85,OFFSET(C85,-M85+4,0),1,2)/10*I85)</f>
        <v/>
      </c>
      <c r="Y85" s="71" t="str">
        <f ca="1">IF(I85="","",_xll.xEURO(OFFSET(C85,-M85+1,0),J85,OFFSET(C85,-M85+2,0),OFFSET(C85,-M85+2,0),OFFSET(C85,-M85+3,0)+AC85,OFFSET(C85,-M85+4,0),1,3)/100*I85*10000)</f>
        <v/>
      </c>
      <c r="Z85" s="71" t="str">
        <f ca="1">IF(I85="","",_xll.xEURO(OFFSET(C85,-M85+1,0),J85,OFFSET(C85,-M85+2,0),OFFSET(C85,-M85+2,0),OFFSET(C85,-M85+3,0)+AC85,OFFSET(C85,-M85+4,0),1,5)/365.25*I85*10000)</f>
        <v/>
      </c>
      <c r="AB85" s="40" t="str">
        <f ca="1">IF(D85="","",_xll.xCalcSkew(OFFSET(C85,-M85,0),E85-OFFSET(C85,-M85+1,0),b)/100)</f>
        <v/>
      </c>
      <c r="AC85" s="40" t="str">
        <f ca="1">IF(I85="","",_xll.xCalcSkew(OFFSET(C85,-M85,0),J85-OFFSET(C85,-M85+1,0),b)/100)</f>
        <v/>
      </c>
      <c r="AE85">
        <f t="shared" si="12"/>
        <v>0</v>
      </c>
      <c r="AF85">
        <f t="shared" si="13"/>
        <v>0</v>
      </c>
      <c r="AG85">
        <f t="shared" si="14"/>
        <v>0</v>
      </c>
    </row>
    <row r="86" spans="3:33" x14ac:dyDescent="0.25">
      <c r="D86" s="52"/>
      <c r="E86" s="39"/>
      <c r="F86" s="39"/>
      <c r="G86" s="35"/>
      <c r="I86" s="52"/>
      <c r="J86" s="39"/>
      <c r="K86" s="39"/>
      <c r="L86" s="62"/>
      <c r="M86" s="101">
        <f t="shared" si="11"/>
        <v>35</v>
      </c>
      <c r="N86" s="67" t="str">
        <f ca="1">IF(D86="","",_xll.xEURO(OFFSET(C86,-M86+1,0),E86,OFFSET(C86,-M86+2,0),OFFSET(C86,-M86+2,0),OFFSET(C86,-M86+3,0)+AB86,OFFSET(C86,-M86+4,0),0,1)*D86)</f>
        <v/>
      </c>
      <c r="O86" s="69" t="str">
        <f ca="1">IF(D86="","",_xll.xEURO(OFFSET(C86,-M86+1,0),E86,OFFSET(C86,-M86+2,0),OFFSET(C86,-M86+2,0),OFFSET(C86,-M86+3,0)+AB86,OFFSET(C86,-M86+4,0),0,0))</f>
        <v/>
      </c>
      <c r="P86" s="67" t="str">
        <f t="shared" si="9"/>
        <v/>
      </c>
      <c r="Q86" s="67" t="str">
        <f ca="1">IF(D86="","",_xll.xEURO(OFFSET(C86,-M86+1,0),E86,OFFSET(C86,-M86+2,0),OFFSET(C86,-M86+2,0),OFFSET(C86,-M86+3,0)+AB86,OFFSET(C86,-M86+4,0),0,2)/10*D86)</f>
        <v/>
      </c>
      <c r="R86" s="71" t="str">
        <f ca="1">IF(D86="","",_xll.xEURO(OFFSET(C86,-M86+1,0),E86,OFFSET(C86,-M86+2,0),OFFSET(C86,-M86+2,0),OFFSET(C86,-M86+3,0)+AB86,OFFSET(C86,-M86+4,0),0,3)/100*D86*10000)</f>
        <v/>
      </c>
      <c r="S86" s="71" t="str">
        <f ca="1">IF(D86="","",_xll.xEURO(OFFSET(C86,-M86+1,0),E86,OFFSET(C86,-M86+2,0),OFFSET(C86,-M86+2,0),OFFSET(C86,-M86+3,0)+AB86,OFFSET(C86,-M86+4,0),0,5)/365.25*D86*10000)</f>
        <v/>
      </c>
      <c r="U86" s="67" t="str">
        <f ca="1">IF(I86="","",_xll.xEURO(OFFSET(C86,-M86+1,0),J86,OFFSET(C86,-M86+2,0),OFFSET(C86,-M86+2,0),OFFSET(C86,-M86+3,0)+AC86,OFFSET(C86,-M86+4,0),1,1)*I86)</f>
        <v/>
      </c>
      <c r="V86" s="69" t="str">
        <f ca="1">IF(I86="","",_xll.xEURO(OFFSET(C86,-M86+1,0),J86,OFFSET(C86,-M86+2,0),OFFSET(C86,-M86+2,0),OFFSET(C86,-M86+3,0)+AC86,OFFSET(C86,-M86+4,0),1,0))</f>
        <v/>
      </c>
      <c r="W86" s="67" t="str">
        <f t="shared" si="10"/>
        <v/>
      </c>
      <c r="X86" s="67" t="str">
        <f ca="1">IF(I86="","",_xll.xEURO(OFFSET(C86,-M86+1,0),J86,OFFSET(C86,-M86+2,0),OFFSET(C86,-M86+2,0),OFFSET(C86,-M86+3,0)+AC86,OFFSET(C86,-M86+4,0),1,2)/10*I86)</f>
        <v/>
      </c>
      <c r="Y86" s="71" t="str">
        <f ca="1">IF(I86="","",_xll.xEURO(OFFSET(C86,-M86+1,0),J86,OFFSET(C86,-M86+2,0),OFFSET(C86,-M86+2,0),OFFSET(C86,-M86+3,0)+AC86,OFFSET(C86,-M86+4,0),1,3)/100*I86*10000)</f>
        <v/>
      </c>
      <c r="Z86" s="71" t="str">
        <f ca="1">IF(I86="","",_xll.xEURO(OFFSET(C86,-M86+1,0),J86,OFFSET(C86,-M86+2,0),OFFSET(C86,-M86+2,0),OFFSET(C86,-M86+3,0)+AC86,OFFSET(C86,-M86+4,0),1,5)/365.25*I86*10000)</f>
        <v/>
      </c>
      <c r="AB86" s="40" t="str">
        <f ca="1">IF(D86="","",_xll.xCalcSkew(OFFSET(C86,-M86,0),E86-OFFSET(C86,-M86+1,0),b)/100)</f>
        <v/>
      </c>
      <c r="AC86" s="40" t="str">
        <f ca="1">IF(I86="","",_xll.xCalcSkew(OFFSET(C86,-M86,0),J86-OFFSET(C86,-M86+1,0),b)/100)</f>
        <v/>
      </c>
      <c r="AE86">
        <f t="shared" si="12"/>
        <v>0</v>
      </c>
      <c r="AF86">
        <f t="shared" si="13"/>
        <v>0</v>
      </c>
      <c r="AG86">
        <f t="shared" si="14"/>
        <v>0</v>
      </c>
    </row>
    <row r="87" spans="3:33" x14ac:dyDescent="0.25">
      <c r="D87" s="46">
        <f ca="1">SUM(INDIRECT(CONCATENATE(ADDRESS(ROW(D51),COLUMN(D51)),":",ADDRESS(ROW()-1,COLUMN()))))</f>
        <v>315</v>
      </c>
      <c r="I87" s="46">
        <f ca="1">SUM(INDIRECT(CONCATENATE(ADDRESS(ROW(I51),COLUMN(I51)),":",ADDRESS(ROW()-1,COLUMN()))))</f>
        <v>15</v>
      </c>
      <c r="J87" s="1"/>
      <c r="K87" s="1"/>
      <c r="L87" s="1"/>
      <c r="N87" s="46">
        <f t="shared" ref="N87:S87" ca="1" si="15">SUM(INDIRECT(CONCATENATE(ADDRESS(ROW(N51),COLUMN(N51)),":",ADDRESS(ROW()-1,COLUMN()))))</f>
        <v>-39.238058493764782</v>
      </c>
      <c r="O87" s="46">
        <f t="shared" ca="1" si="15"/>
        <v>0.69219327434020694</v>
      </c>
      <c r="P87" s="46">
        <f t="shared" ca="1" si="15"/>
        <v>9.0381567451532874</v>
      </c>
      <c r="Q87" s="46">
        <f t="shared" ca="1" si="15"/>
        <v>7.7692482740992332</v>
      </c>
      <c r="R87" s="46">
        <f t="shared" ca="1" si="15"/>
        <v>5225.5847616693791</v>
      </c>
      <c r="S87" s="46">
        <f t="shared" ca="1" si="15"/>
        <v>-5033.5495469561829</v>
      </c>
      <c r="T87" s="67"/>
      <c r="U87" s="46">
        <f t="shared" ref="U87:Z87" ca="1" si="16">SUM(INDIRECT(CONCATENATE(ADDRESS(ROW(U51),COLUMN(U51)),":",ADDRESS(ROW()-1,COLUMN()))))</f>
        <v>5.1332725588378816</v>
      </c>
      <c r="V87" s="46">
        <f t="shared" ca="1" si="16"/>
        <v>0.1485422943899557</v>
      </c>
      <c r="W87" s="46">
        <f t="shared" ca="1" si="16"/>
        <v>-62.468655841506632</v>
      </c>
      <c r="X87" s="46">
        <f t="shared" ca="1" si="16"/>
        <v>0.73753009841895567</v>
      </c>
      <c r="Y87" s="46">
        <f t="shared" ca="1" si="16"/>
        <v>513.43410227548122</v>
      </c>
      <c r="Z87" s="46">
        <f t="shared" ca="1" si="16"/>
        <v>-511.71109151664075</v>
      </c>
      <c r="AE87">
        <f t="shared" ca="1" si="12"/>
        <v>0</v>
      </c>
      <c r="AF87">
        <f t="shared" ca="1" si="13"/>
        <v>0</v>
      </c>
      <c r="AG87">
        <f t="shared" ca="1" si="14"/>
        <v>0</v>
      </c>
    </row>
    <row r="88" spans="3:33" x14ac:dyDescent="0.25">
      <c r="AE88">
        <f t="shared" si="12"/>
        <v>0</v>
      </c>
      <c r="AF88">
        <f t="shared" si="13"/>
        <v>0</v>
      </c>
      <c r="AG88">
        <f t="shared" si="14"/>
        <v>0</v>
      </c>
    </row>
    <row r="89" spans="3:33" x14ac:dyDescent="0.25">
      <c r="C89" s="34">
        <f ca="1">EOMONTH(C51,0)+1</f>
        <v>37288</v>
      </c>
      <c r="D89" s="52">
        <v>15</v>
      </c>
      <c r="E89" s="39">
        <v>3.25</v>
      </c>
      <c r="F89" s="39">
        <v>0.56499999999999995</v>
      </c>
      <c r="G89" s="35" t="s">
        <v>270</v>
      </c>
      <c r="I89" s="52">
        <v>15</v>
      </c>
      <c r="J89" s="39">
        <v>3.25</v>
      </c>
      <c r="K89" s="39">
        <v>0.56499999999999995</v>
      </c>
      <c r="L89" s="62" t="s">
        <v>270</v>
      </c>
      <c r="M89" s="101">
        <v>0</v>
      </c>
      <c r="N89" s="67">
        <f ca="1">IF(D89="","",_xll.xEURO(OFFSET(C89,-M89+1,0),E89,OFFSET(C89,-M89+2,0),OFFSET(C89,-M89+2,0),OFFSET(C89,-M89+3,0)+AB89,OFFSET(C89,-M89+4,0),0,1)*D89)</f>
        <v>-8.6459422953845593</v>
      </c>
      <c r="O89" s="69">
        <f ca="1">IF(D89="","",_xll.xEURO(OFFSET(C89,-M89+1,0),E89,OFFSET(C89,-M89+2,0),OFFSET(C89,-M89+2,0),OFFSET(C89,-M89+3,0)+AB89,OFFSET(C89,-M89+4,0),0,0))</f>
        <v>0.61463940236595449</v>
      </c>
      <c r="P89" s="67">
        <f t="shared" ref="P89:P124" ca="1" si="17">IF(D89="","",(O89-F89)*D89*10)</f>
        <v>7.4459103548931811</v>
      </c>
      <c r="Q89" s="67">
        <f ca="1">IF(D89="","",_xll.xEURO(OFFSET(C89,-M89+1,0),E89,OFFSET(C89,-M89+2,0),OFFSET(C89,-M89+2,0),OFFSET(C89,-M89+3,0)+AB89,OFFSET(C89,-M89+4,0),0,2)/10*D89)</f>
        <v>0.61006607587975481</v>
      </c>
      <c r="R89" s="71">
        <f ca="1">IF(D89="","",_xll.xEURO(OFFSET(C89,-M89+1,0),E89,OFFSET(C89,-M89+2,0),OFFSET(C89,-M89+2,0),OFFSET(C89,-M89+3,0)+AB89,OFFSET(C89,-M89+4,0),0,3)/100*D89*10000)</f>
        <v>751.62998703471646</v>
      </c>
      <c r="S89" s="71">
        <f ca="1">IF(D89="","",_xll.xEURO(OFFSET(C89,-M89+1,0),E89,OFFSET(C89,-M89+2,0),OFFSET(C89,-M89+2,0),OFFSET(C89,-M89+3,0)+AB89,OFFSET(C89,-M89+4,0),0,5)/365.25*D89*10000)</f>
        <v>-377.74870544383356</v>
      </c>
      <c r="U89" s="67">
        <f ca="1">IF(I89="","",_xll.xEURO(OFFSET(C89,-M89+1,0),J89,OFFSET(C89,-M89+2,0),OFFSET(C89,-M89+2,0),OFFSET(C89,-M89+3,0)+AC89,OFFSET(C89,-M89+4,0),1,1)*I89)</f>
        <v>6.2900919228522607</v>
      </c>
      <c r="V89" s="69">
        <f ca="1">IF(I89="","",_xll.xEURO(OFFSET(C89,-M89+1,0),J89,OFFSET(C89,-M89+2,0),OFFSET(C89,-M89+2,0),OFFSET(C89,-M89+3,0)+AC89,OFFSET(C89,-M89+4,0),1,0))</f>
        <v>0.24422575375368172</v>
      </c>
      <c r="W89" s="67">
        <f t="shared" ref="W89:W124" ca="1" si="18">IF(I89="","",(V89-K89)*I89*10)</f>
        <v>-48.116136936947733</v>
      </c>
      <c r="X89" s="67">
        <f ca="1">IF(I89="","",_xll.xEURO(OFFSET(C89,-M89+1,0),J89,OFFSET(C89,-M89+2,0),OFFSET(C89,-M89+2,0),OFFSET(C89,-M89+3,0)+AC89,OFFSET(C89,-M89+4,0),1,2)/10*I89)</f>
        <v>0.61006607587975481</v>
      </c>
      <c r="Y89" s="71">
        <f ca="1">IF(I89="","",_xll.xEURO(OFFSET(C89,-M89+1,0),J89,OFFSET(C89,-M89+2,0),OFFSET(C89,-M89+2,0),OFFSET(C89,-M89+3,0)+AC89,OFFSET(C89,-M89+4,0),1,3)/100*I89*10000)</f>
        <v>751.62998703471646</v>
      </c>
      <c r="Z89" s="71">
        <f ca="1">IF(I89="","",_xll.xEURO(OFFSET(C89,-M89+1,0),J89,OFFSET(C89,-M89+2,0),OFFSET(C89,-M89+2,0),OFFSET(C89,-M89+3,0)+AC89,OFFSET(C89,-M89+4,0),1,5)/365.25*I89*10000)</f>
        <v>-381.00137153136342</v>
      </c>
      <c r="AB89" s="40">
        <f ca="1">IF(D89="","",_xll.xCalcSkew(OFFSET(C89,-M89,0),E89-OFFSET(C89,-M89+1,0),b)/100)</f>
        <v>1.6739999999999994E-2</v>
      </c>
      <c r="AC89" s="40">
        <f ca="1">IF(I89="","",_xll.xCalcSkew(OFFSET(C89,-M89,0),J89-OFFSET(C89,-M89+1,0),b)/100)</f>
        <v>1.6739999999999994E-2</v>
      </c>
      <c r="AE89">
        <f t="shared" si="12"/>
        <v>-84750</v>
      </c>
      <c r="AF89">
        <f t="shared" si="13"/>
        <v>-84750</v>
      </c>
      <c r="AG89">
        <f t="shared" si="14"/>
        <v>-169500</v>
      </c>
    </row>
    <row r="90" spans="3:33" x14ac:dyDescent="0.25">
      <c r="C90" s="41">
        <f ca="1">INDEX(Inputs!$1:$1048576,MATCH(C89,Inputs!C:C,0),5)</f>
        <v>2.8780000000000001</v>
      </c>
      <c r="D90" s="52">
        <v>100</v>
      </c>
      <c r="E90" s="39">
        <v>2.5</v>
      </c>
      <c r="F90" s="39">
        <v>0.19</v>
      </c>
      <c r="G90" s="35" t="s">
        <v>274</v>
      </c>
      <c r="I90" s="52"/>
      <c r="J90" s="39"/>
      <c r="K90" s="39"/>
      <c r="L90" s="62"/>
      <c r="M90" s="101">
        <f>M89+1</f>
        <v>1</v>
      </c>
      <c r="N90" s="67">
        <f ca="1">IF(D90="","",_xll.xEURO(OFFSET(C90,-M90+1,0),E90,OFFSET(C90,-M90+2,0),OFFSET(C90,-M90+2,0),OFFSET(C90,-M90+3,0)+AB90,OFFSET(C90,-M90+4,0),0,1)*D90)</f>
        <v>-27.385312324779083</v>
      </c>
      <c r="O90" s="69">
        <f ca="1">IF(D90="","",_xll.xEURO(OFFSET(C90,-M90+1,0),E90,OFFSET(C90,-M90+2,0),OFFSET(C90,-M90+2,0),OFFSET(C90,-M90+3,0)+AB90,OFFSET(C90,-M90+4,0),0,0))</f>
        <v>0.18683931779612817</v>
      </c>
      <c r="P90" s="67">
        <f t="shared" ca="1" si="17"/>
        <v>-3.1606822038718341</v>
      </c>
      <c r="Q90" s="67">
        <f ca="1">IF(D90="","",_xll.xEURO(OFFSET(C90,-M90+1,0),E90,OFFSET(C90,-M90+2,0),OFFSET(C90,-M90+2,0),OFFSET(C90,-M90+3,0)+AB90,OFFSET(C90,-M90+4,0),0,2)/10*D90)</f>
        <v>3.577600602330175</v>
      </c>
      <c r="R90" s="71">
        <f ca="1">IF(D90="","",_xll.xEURO(OFFSET(C90,-M90+1,0),E90,OFFSET(C90,-M90+2,0),OFFSET(C90,-M90+2,0),OFFSET(C90,-M90+3,0)+AB90,OFFSET(C90,-M90+4,0),0,3)/100*D90*10000)</f>
        <v>4275.0480216949081</v>
      </c>
      <c r="S90" s="71">
        <f ca="1">IF(D90="","",_xll.xEURO(OFFSET(C90,-M90+1,0),E90,OFFSET(C90,-M90+2,0),OFFSET(C90,-M90+2,0),OFFSET(C90,-M90+3,0)+AB90,OFFSET(C90,-M90+4,0),0,5)/365.25*D90*10000)</f>
        <v>-2102.6635222801074</v>
      </c>
      <c r="U90" s="67" t="str">
        <f ca="1">IF(I90="","",_xll.xEURO(OFFSET(C90,-M90+1,0),J90,OFFSET(C90,-M90+2,0),OFFSET(C90,-M90+2,0),OFFSET(C90,-M90+3,0)+AC90,OFFSET(C90,-M90+4,0),1,1)*I90)</f>
        <v/>
      </c>
      <c r="V90" s="69" t="str">
        <f ca="1">IF(I90="","",_xll.xEURO(OFFSET(C90,-M90+1,0),J90,OFFSET(C90,-M90+2,0),OFFSET(C90,-M90+2,0),OFFSET(C90,-M90+3,0)+AC90,OFFSET(C90,-M90+4,0),1,0))</f>
        <v/>
      </c>
      <c r="W90" s="67" t="str">
        <f t="shared" si="18"/>
        <v/>
      </c>
      <c r="X90" s="67" t="str">
        <f ca="1">IF(I90="","",_xll.xEURO(OFFSET(C90,-M90+1,0),J90,OFFSET(C90,-M90+2,0),OFFSET(C90,-M90+2,0),OFFSET(C90,-M90+3,0)+AC90,OFFSET(C90,-M90+4,0),1,2)/10*I90)</f>
        <v/>
      </c>
      <c r="Y90" s="71" t="str">
        <f ca="1">IF(I90="","",_xll.xEURO(OFFSET(C90,-M90+1,0),J90,OFFSET(C90,-M90+2,0),OFFSET(C90,-M90+2,0),OFFSET(C90,-M90+3,0)+AC90,OFFSET(C90,-M90+4,0),1,3)/100*I90*10000)</f>
        <v/>
      </c>
      <c r="Z90" s="71" t="str">
        <f ca="1">IF(I90="","",_xll.xEURO(OFFSET(C90,-M90+1,0),J90,OFFSET(C90,-M90+2,0),OFFSET(C90,-M90+2,0),OFFSET(C90,-M90+3,0)+AC90,OFFSET(C90,-M90+4,0),1,5)/365.25*I90*10000)</f>
        <v/>
      </c>
      <c r="AB90" s="40">
        <f ca="1">IF(D90="","",_xll.xCalcSkew(OFFSET(C90,-M90,0),E90-OFFSET(C90,-M90+1,0),b)/100)</f>
        <v>-5.6700000000000014E-3</v>
      </c>
      <c r="AC90" s="40" t="str">
        <f ca="1">IF(I90="","",_xll.xCalcSkew(OFFSET(C90,-M90,0),J90-OFFSET(C90,-M90+1,0),b)/100)</f>
        <v/>
      </c>
      <c r="AE90">
        <f t="shared" si="12"/>
        <v>-190000</v>
      </c>
      <c r="AF90">
        <f t="shared" si="13"/>
        <v>0</v>
      </c>
      <c r="AG90">
        <f t="shared" si="14"/>
        <v>-190000</v>
      </c>
    </row>
    <row r="91" spans="3:33" x14ac:dyDescent="0.25">
      <c r="C91" s="40">
        <f ca="1">INDEX(Inputs!$1:$1048576,MATCH(C89,Inputs!C:C,0),7)</f>
        <v>2.1382154660898801E-2</v>
      </c>
      <c r="D91" s="52"/>
      <c r="E91" s="39"/>
      <c r="F91" s="39"/>
      <c r="G91" s="35"/>
      <c r="I91" s="52"/>
      <c r="J91" s="39"/>
      <c r="K91" s="39"/>
      <c r="L91" s="62"/>
      <c r="M91" s="101">
        <f t="shared" ref="M91:M124" si="19">M90+1</f>
        <v>2</v>
      </c>
      <c r="N91" s="67" t="str">
        <f ca="1">IF(D91="","",_xll.xEURO(OFFSET(C91,-M91+1,0),E91,OFFSET(C91,-M91+2,0),OFFSET(C91,-M91+2,0),OFFSET(C91,-M91+3,0)+AB91,OFFSET(C91,-M91+4,0),0,1)*D91)</f>
        <v/>
      </c>
      <c r="O91" s="69" t="str">
        <f ca="1">IF(D91="","",_xll.xEURO(OFFSET(C91,-M91+1,0),E91,OFFSET(C91,-M91+2,0),OFFSET(C91,-M91+2,0),OFFSET(C91,-M91+3,0)+AB91,OFFSET(C91,-M91+4,0),0,0))</f>
        <v/>
      </c>
      <c r="P91" s="67" t="str">
        <f t="shared" si="17"/>
        <v/>
      </c>
      <c r="Q91" s="67" t="str">
        <f ca="1">IF(D91="","",_xll.xEURO(OFFSET(C91,-M91+1,0),E91,OFFSET(C91,-M91+2,0),OFFSET(C91,-M91+2,0),OFFSET(C91,-M91+3,0)+AB91,OFFSET(C91,-M91+4,0),0,2)/10*D91)</f>
        <v/>
      </c>
      <c r="R91" s="71" t="str">
        <f ca="1">IF(D91="","",_xll.xEURO(OFFSET(C91,-M91+1,0),E91,OFFSET(C91,-M91+2,0),OFFSET(C91,-M91+2,0),OFFSET(C91,-M91+3,0)+AB91,OFFSET(C91,-M91+4,0),0,3)/100*D91*10000)</f>
        <v/>
      </c>
      <c r="S91" s="71" t="str">
        <f ca="1">IF(D91="","",_xll.xEURO(OFFSET(C91,-M91+1,0),E91,OFFSET(C91,-M91+2,0),OFFSET(C91,-M91+2,0),OFFSET(C91,-M91+3,0)+AB91,OFFSET(C91,-M91+4,0),0,5)/365.25*D91*10000)</f>
        <v/>
      </c>
      <c r="U91" s="67" t="str">
        <f ca="1">IF(I91="","",_xll.xEURO(OFFSET(C91,-M91+1,0),J91,OFFSET(C91,-M91+2,0),OFFSET(C91,-M91+2,0),OFFSET(C91,-M91+3,0)+AC91,OFFSET(C91,-M91+4,0),1,1)*I91)</f>
        <v/>
      </c>
      <c r="V91" s="69" t="str">
        <f ca="1">IF(I91="","",_xll.xEURO(OFFSET(C91,-M91+1,0),J91,OFFSET(C91,-M91+2,0),OFFSET(C91,-M91+2,0),OFFSET(C91,-M91+3,0)+AC91,OFFSET(C91,-M91+4,0),1,0))</f>
        <v/>
      </c>
      <c r="W91" s="67" t="str">
        <f t="shared" si="18"/>
        <v/>
      </c>
      <c r="X91" s="67" t="str">
        <f ca="1">IF(I91="","",_xll.xEURO(OFFSET(C91,-M91+1,0),J91,OFFSET(C91,-M91+2,0),OFFSET(C91,-M91+2,0),OFFSET(C91,-M91+3,0)+AC91,OFFSET(C91,-M91+4,0),1,2)/10*I91)</f>
        <v/>
      </c>
      <c r="Y91" s="71" t="str">
        <f ca="1">IF(I91="","",_xll.xEURO(OFFSET(C91,-M91+1,0),J91,OFFSET(C91,-M91+2,0),OFFSET(C91,-M91+2,0),OFFSET(C91,-M91+3,0)+AC91,OFFSET(C91,-M91+4,0),1,3)/100*I91*10000)</f>
        <v/>
      </c>
      <c r="Z91" s="71" t="str">
        <f ca="1">IF(I91="","",_xll.xEURO(OFFSET(C91,-M91+1,0),J91,OFFSET(C91,-M91+2,0),OFFSET(C91,-M91+2,0),OFFSET(C91,-M91+3,0)+AC91,OFFSET(C91,-M91+4,0),1,5)/365.25*I91*10000)</f>
        <v/>
      </c>
      <c r="AB91" s="40" t="str">
        <f ca="1">IF(D91="","",_xll.xCalcSkew(OFFSET(C91,-M91,0),E91-OFFSET(C91,-M91+1,0),b)/100)</f>
        <v/>
      </c>
      <c r="AC91" s="40" t="str">
        <f ca="1">IF(I91="","",_xll.xCalcSkew(OFFSET(C91,-M91,0),J91-OFFSET(C91,-M91+1,0),b)/100)</f>
        <v/>
      </c>
      <c r="AE91">
        <f t="shared" si="12"/>
        <v>0</v>
      </c>
      <c r="AF91">
        <f t="shared" si="13"/>
        <v>0</v>
      </c>
      <c r="AG91">
        <f t="shared" si="14"/>
        <v>0</v>
      </c>
    </row>
    <row r="92" spans="3:33" x14ac:dyDescent="0.25">
      <c r="C92" s="66">
        <f ca="1">INDEX(Inputs!$1:$1048576,MATCH(C89,Inputs!C:C,0),6)</f>
        <v>0.72750000000000004</v>
      </c>
      <c r="D92" s="52"/>
      <c r="E92" s="39"/>
      <c r="F92" s="39"/>
      <c r="G92" s="35"/>
      <c r="I92" s="52"/>
      <c r="J92" s="39"/>
      <c r="K92" s="39"/>
      <c r="L92" s="62"/>
      <c r="M92" s="101">
        <f t="shared" si="19"/>
        <v>3</v>
      </c>
      <c r="N92" s="67" t="str">
        <f ca="1">IF(D92="","",_xll.xEURO(OFFSET(C92,-M92+1,0),E92,OFFSET(C92,-M92+2,0),OFFSET(C92,-M92+2,0),OFFSET(C92,-M92+3,0)+AB92,OFFSET(C92,-M92+4,0),0,1)*D92)</f>
        <v/>
      </c>
      <c r="O92" s="69" t="str">
        <f ca="1">IF(D92="","",_xll.xEURO(OFFSET(C92,-M92+1,0),E92,OFFSET(C92,-M92+2,0),OFFSET(C92,-M92+2,0),OFFSET(C92,-M92+3,0)+AB92,OFFSET(C92,-M92+4,0),0,0))</f>
        <v/>
      </c>
      <c r="P92" s="67" t="str">
        <f t="shared" si="17"/>
        <v/>
      </c>
      <c r="Q92" s="67" t="str">
        <f ca="1">IF(D92="","",_xll.xEURO(OFFSET(C92,-M92+1,0),E92,OFFSET(C92,-M92+2,0),OFFSET(C92,-M92+2,0),OFFSET(C92,-M92+3,0)+AB92,OFFSET(C92,-M92+4,0),0,2)/10*D92)</f>
        <v/>
      </c>
      <c r="R92" s="71" t="str">
        <f ca="1">IF(D92="","",_xll.xEURO(OFFSET(C92,-M92+1,0),E92,OFFSET(C92,-M92+2,0),OFFSET(C92,-M92+2,0),OFFSET(C92,-M92+3,0)+AB92,OFFSET(C92,-M92+4,0),0,3)/100*D92*10000)</f>
        <v/>
      </c>
      <c r="S92" s="71" t="str">
        <f ca="1">IF(D92="","",_xll.xEURO(OFFSET(C92,-M92+1,0),E92,OFFSET(C92,-M92+2,0),OFFSET(C92,-M92+2,0),OFFSET(C92,-M92+3,0)+AB92,OFFSET(C92,-M92+4,0),0,5)/365.25*D92*10000)</f>
        <v/>
      </c>
      <c r="U92" s="67" t="str">
        <f ca="1">IF(I92="","",_xll.xEURO(OFFSET(C92,-M92+1,0),J92,OFFSET(C92,-M92+2,0),OFFSET(C92,-M92+2,0),OFFSET(C92,-M92+3,0)+AC92,OFFSET(C92,-M92+4,0),1,1)*I92)</f>
        <v/>
      </c>
      <c r="V92" s="69" t="str">
        <f ca="1">IF(I92="","",_xll.xEURO(OFFSET(C92,-M92+1,0),J92,OFFSET(C92,-M92+2,0),OFFSET(C92,-M92+2,0),OFFSET(C92,-M92+3,0)+AC92,OFFSET(C92,-M92+4,0),1,0))</f>
        <v/>
      </c>
      <c r="W92" s="67" t="str">
        <f t="shared" si="18"/>
        <v/>
      </c>
      <c r="X92" s="67" t="str">
        <f ca="1">IF(I92="","",_xll.xEURO(OFFSET(C92,-M92+1,0),J92,OFFSET(C92,-M92+2,0),OFFSET(C92,-M92+2,0),OFFSET(C92,-M92+3,0)+AC92,OFFSET(C92,-M92+4,0),1,2)/10*I92)</f>
        <v/>
      </c>
      <c r="Y92" s="71" t="str">
        <f ca="1">IF(I92="","",_xll.xEURO(OFFSET(C92,-M92+1,0),J92,OFFSET(C92,-M92+2,0),OFFSET(C92,-M92+2,0),OFFSET(C92,-M92+3,0)+AC92,OFFSET(C92,-M92+4,0),1,3)/100*I92*10000)</f>
        <v/>
      </c>
      <c r="Z92" s="71" t="str">
        <f ca="1">IF(I92="","",_xll.xEURO(OFFSET(C92,-M92+1,0),J92,OFFSET(C92,-M92+2,0),OFFSET(C92,-M92+2,0),OFFSET(C92,-M92+3,0)+AC92,OFFSET(C92,-M92+4,0),1,5)/365.25*I92*10000)</f>
        <v/>
      </c>
      <c r="AB92" s="40" t="str">
        <f ca="1">IF(D92="","",_xll.xCalcSkew(OFFSET(C92,-M92,0),E92-OFFSET(C92,-M92+1,0),b)/100)</f>
        <v/>
      </c>
      <c r="AC92" s="40" t="str">
        <f ca="1">IF(I92="","",_xll.xCalcSkew(OFFSET(C92,-M92,0),J92-OFFSET(C92,-M92+1,0),b)/100)</f>
        <v/>
      </c>
      <c r="AE92">
        <f t="shared" si="12"/>
        <v>0</v>
      </c>
      <c r="AF92">
        <f t="shared" si="13"/>
        <v>0</v>
      </c>
      <c r="AG92">
        <f t="shared" si="14"/>
        <v>0</v>
      </c>
    </row>
    <row r="93" spans="3:33" x14ac:dyDescent="0.25">
      <c r="C93" s="65">
        <f ca="1">INDEX(Inputs!$1:$1048576,MATCH(C89,Inputs!C:C,0),9)</f>
        <v>73</v>
      </c>
      <c r="D93" s="52"/>
      <c r="E93" s="39"/>
      <c r="F93" s="39"/>
      <c r="G93" s="35"/>
      <c r="I93" s="52"/>
      <c r="J93" s="39"/>
      <c r="K93" s="39"/>
      <c r="L93" s="62"/>
      <c r="M93" s="101">
        <f t="shared" si="19"/>
        <v>4</v>
      </c>
      <c r="N93" s="67" t="str">
        <f ca="1">IF(D93="","",_xll.xEURO(OFFSET(C93,-M93+1,0),E93,OFFSET(C93,-M93+2,0),OFFSET(C93,-M93+2,0),OFFSET(C93,-M93+3,0)+AB93,OFFSET(C93,-M93+4,0),0,1)*D93)</f>
        <v/>
      </c>
      <c r="O93" s="69" t="str">
        <f ca="1">IF(D93="","",_xll.xEURO(OFFSET(C93,-M93+1,0),E93,OFFSET(C93,-M93+2,0),OFFSET(C93,-M93+2,0),OFFSET(C93,-M93+3,0)+AB93,OFFSET(C93,-M93+4,0),0,0))</f>
        <v/>
      </c>
      <c r="P93" s="67" t="str">
        <f t="shared" si="17"/>
        <v/>
      </c>
      <c r="Q93" s="67" t="str">
        <f ca="1">IF(D93="","",_xll.xEURO(OFFSET(C93,-M93+1,0),E93,OFFSET(C93,-M93+2,0),OFFSET(C93,-M93+2,0),OFFSET(C93,-M93+3,0)+AB93,OFFSET(C93,-M93+4,0),0,2)/10*D93)</f>
        <v/>
      </c>
      <c r="R93" s="71" t="str">
        <f ca="1">IF(D93="","",_xll.xEURO(OFFSET(C93,-M93+1,0),E93,OFFSET(C93,-M93+2,0),OFFSET(C93,-M93+2,0),OFFSET(C93,-M93+3,0)+AB93,OFFSET(C93,-M93+4,0),0,3)/100*D93*10000)</f>
        <v/>
      </c>
      <c r="S93" s="71" t="str">
        <f ca="1">IF(D93="","",_xll.xEURO(OFFSET(C93,-M93+1,0),E93,OFFSET(C93,-M93+2,0),OFFSET(C93,-M93+2,0),OFFSET(C93,-M93+3,0)+AB93,OFFSET(C93,-M93+4,0),0,5)/365.25*D93*10000)</f>
        <v/>
      </c>
      <c r="U93" s="67" t="str">
        <f ca="1">IF(I93="","",_xll.xEURO(OFFSET(C93,-M93+1,0),J93,OFFSET(C93,-M93+2,0),OFFSET(C93,-M93+2,0),OFFSET(C93,-M93+3,0)+AC93,OFFSET(C93,-M93+4,0),1,1)*I93)</f>
        <v/>
      </c>
      <c r="V93" s="69" t="str">
        <f ca="1">IF(I93="","",_xll.xEURO(OFFSET(C93,-M93+1,0),J93,OFFSET(C93,-M93+2,0),OFFSET(C93,-M93+2,0),OFFSET(C93,-M93+3,0)+AC93,OFFSET(C93,-M93+4,0),1,0))</f>
        <v/>
      </c>
      <c r="W93" s="67" t="str">
        <f t="shared" si="18"/>
        <v/>
      </c>
      <c r="X93" s="67" t="str">
        <f ca="1">IF(I93="","",_xll.xEURO(OFFSET(C93,-M93+1,0),J93,OFFSET(C93,-M93+2,0),OFFSET(C93,-M93+2,0),OFFSET(C93,-M93+3,0)+AC93,OFFSET(C93,-M93+4,0),1,2)/10*I93)</f>
        <v/>
      </c>
      <c r="Y93" s="71" t="str">
        <f ca="1">IF(I93="","",_xll.xEURO(OFFSET(C93,-M93+1,0),J93,OFFSET(C93,-M93+2,0),OFFSET(C93,-M93+2,0),OFFSET(C93,-M93+3,0)+AC93,OFFSET(C93,-M93+4,0),1,3)/100*I93*10000)</f>
        <v/>
      </c>
      <c r="Z93" s="71" t="str">
        <f ca="1">IF(I93="","",_xll.xEURO(OFFSET(C93,-M93+1,0),J93,OFFSET(C93,-M93+2,0),OFFSET(C93,-M93+2,0),OFFSET(C93,-M93+3,0)+AC93,OFFSET(C93,-M93+4,0),1,5)/365.25*I93*10000)</f>
        <v/>
      </c>
      <c r="AB93" s="40" t="str">
        <f ca="1">IF(D93="","",_xll.xCalcSkew(OFFSET(C93,-M93,0),E93-OFFSET(C93,-M93+1,0),b)/100)</f>
        <v/>
      </c>
      <c r="AC93" s="40" t="str">
        <f ca="1">IF(I93="","",_xll.xCalcSkew(OFFSET(C93,-M93,0),J93-OFFSET(C93,-M93+1,0),b)/100)</f>
        <v/>
      </c>
      <c r="AE93">
        <f t="shared" si="12"/>
        <v>0</v>
      </c>
      <c r="AF93">
        <f t="shared" si="13"/>
        <v>0</v>
      </c>
      <c r="AG93">
        <f t="shared" si="14"/>
        <v>0</v>
      </c>
    </row>
    <row r="94" spans="3:33" x14ac:dyDescent="0.25">
      <c r="C94" s="64">
        <f ca="1">D125+I125</f>
        <v>130</v>
      </c>
      <c r="D94" s="52"/>
      <c r="E94" s="39"/>
      <c r="F94" s="39"/>
      <c r="G94" s="35"/>
      <c r="I94" s="52"/>
      <c r="J94" s="39"/>
      <c r="K94" s="39"/>
      <c r="L94" s="62"/>
      <c r="M94" s="101">
        <f t="shared" si="19"/>
        <v>5</v>
      </c>
      <c r="N94" s="67" t="str">
        <f ca="1">IF(D94="","",_xll.xEURO(OFFSET(C94,-M94+1,0),E94,OFFSET(C94,-M94+2,0),OFFSET(C94,-M94+2,0),OFFSET(C94,-M94+3,0)+AB94,OFFSET(C94,-M94+4,0),0,1)*D94)</f>
        <v/>
      </c>
      <c r="O94" s="69" t="str">
        <f ca="1">IF(D94="","",_xll.xEURO(OFFSET(C94,-M94+1,0),E94,OFFSET(C94,-M94+2,0),OFFSET(C94,-M94+2,0),OFFSET(C94,-M94+3,0)+AB94,OFFSET(C94,-M94+4,0),0,0))</f>
        <v/>
      </c>
      <c r="P94" s="67" t="str">
        <f t="shared" si="17"/>
        <v/>
      </c>
      <c r="Q94" s="67" t="str">
        <f ca="1">IF(D94="","",_xll.xEURO(OFFSET(C94,-M94+1,0),E94,OFFSET(C94,-M94+2,0),OFFSET(C94,-M94+2,0),OFFSET(C94,-M94+3,0)+AB94,OFFSET(C94,-M94+4,0),0,2)/10*D94)</f>
        <v/>
      </c>
      <c r="R94" s="71" t="str">
        <f ca="1">IF(D94="","",_xll.xEURO(OFFSET(C94,-M94+1,0),E94,OFFSET(C94,-M94+2,0),OFFSET(C94,-M94+2,0),OFFSET(C94,-M94+3,0)+AB94,OFFSET(C94,-M94+4,0),0,3)/100*D94*10000)</f>
        <v/>
      </c>
      <c r="S94" s="71" t="str">
        <f ca="1">IF(D94="","",_xll.xEURO(OFFSET(C94,-M94+1,0),E94,OFFSET(C94,-M94+2,0),OFFSET(C94,-M94+2,0),OFFSET(C94,-M94+3,0)+AB94,OFFSET(C94,-M94+4,0),0,5)/365.25*D94*10000)</f>
        <v/>
      </c>
      <c r="U94" s="67" t="str">
        <f ca="1">IF(I94="","",_xll.xEURO(OFFSET(C94,-M94+1,0),J94,OFFSET(C94,-M94+2,0),OFFSET(C94,-M94+2,0),OFFSET(C94,-M94+3,0)+AC94,OFFSET(C94,-M94+4,0),1,1)*I94)</f>
        <v/>
      </c>
      <c r="V94" s="69" t="str">
        <f ca="1">IF(I94="","",_xll.xEURO(OFFSET(C94,-M94+1,0),J94,OFFSET(C94,-M94+2,0),OFFSET(C94,-M94+2,0),OFFSET(C94,-M94+3,0)+AC94,OFFSET(C94,-M94+4,0),1,0))</f>
        <v/>
      </c>
      <c r="W94" s="67" t="str">
        <f t="shared" si="18"/>
        <v/>
      </c>
      <c r="X94" s="67" t="str">
        <f ca="1">IF(I94="","",_xll.xEURO(OFFSET(C94,-M94+1,0),J94,OFFSET(C94,-M94+2,0),OFFSET(C94,-M94+2,0),OFFSET(C94,-M94+3,0)+AC94,OFFSET(C94,-M94+4,0),1,2)/10*I94)</f>
        <v/>
      </c>
      <c r="Y94" s="71" t="str">
        <f ca="1">IF(I94="","",_xll.xEURO(OFFSET(C94,-M94+1,0),J94,OFFSET(C94,-M94+2,0),OFFSET(C94,-M94+2,0),OFFSET(C94,-M94+3,0)+AC94,OFFSET(C94,-M94+4,0),1,3)/100*I94*10000)</f>
        <v/>
      </c>
      <c r="Z94" s="71" t="str">
        <f ca="1">IF(I94="","",_xll.xEURO(OFFSET(C94,-M94+1,0),J94,OFFSET(C94,-M94+2,0),OFFSET(C94,-M94+2,0),OFFSET(C94,-M94+3,0)+AC94,OFFSET(C94,-M94+4,0),1,5)/365.25*I94*10000)</f>
        <v/>
      </c>
      <c r="AB94" s="40" t="str">
        <f ca="1">IF(D94="","",_xll.xCalcSkew(OFFSET(C94,-M94,0),E94-OFFSET(C94,-M94+1,0),b)/100)</f>
        <v/>
      </c>
      <c r="AC94" s="40" t="str">
        <f ca="1">IF(I94="","",_xll.xCalcSkew(OFFSET(C94,-M94,0),J94-OFFSET(C94,-M94+1,0),b)/100)</f>
        <v/>
      </c>
      <c r="AE94">
        <f t="shared" si="12"/>
        <v>0</v>
      </c>
      <c r="AF94">
        <f t="shared" si="13"/>
        <v>0</v>
      </c>
      <c r="AG94">
        <f t="shared" si="14"/>
        <v>0</v>
      </c>
    </row>
    <row r="95" spans="3:33" x14ac:dyDescent="0.25">
      <c r="C95" s="64">
        <f ca="1">N125+U125</f>
        <v>-29.741162697311381</v>
      </c>
      <c r="D95" s="52"/>
      <c r="E95" s="39"/>
      <c r="F95" s="39"/>
      <c r="G95" s="35"/>
      <c r="I95" s="52"/>
      <c r="J95" s="39"/>
      <c r="K95" s="39"/>
      <c r="L95" s="62"/>
      <c r="M95" s="101">
        <f t="shared" si="19"/>
        <v>6</v>
      </c>
      <c r="N95" s="67" t="str">
        <f ca="1">IF(D95="","",_xll.xEURO(OFFSET(C95,-M95+1,0),E95,OFFSET(C95,-M95+2,0),OFFSET(C95,-M95+2,0),OFFSET(C95,-M95+3,0)+AB95,OFFSET(C95,-M95+4,0),0,1)*D95)</f>
        <v/>
      </c>
      <c r="O95" s="69" t="str">
        <f ca="1">IF(D95="","",_xll.xEURO(OFFSET(C95,-M95+1,0),E95,OFFSET(C95,-M95+2,0),OFFSET(C95,-M95+2,0),OFFSET(C95,-M95+3,0)+AB95,OFFSET(C95,-M95+4,0),0,0))</f>
        <v/>
      </c>
      <c r="P95" s="67" t="str">
        <f t="shared" si="17"/>
        <v/>
      </c>
      <c r="Q95" s="67" t="str">
        <f ca="1">IF(D95="","",_xll.xEURO(OFFSET(C95,-M95+1,0),E95,OFFSET(C95,-M95+2,0),OFFSET(C95,-M95+2,0),OFFSET(C95,-M95+3,0)+AB95,OFFSET(C95,-M95+4,0),0,2)/10*D95)</f>
        <v/>
      </c>
      <c r="R95" s="71" t="str">
        <f ca="1">IF(D95="","",_xll.xEURO(OFFSET(C95,-M95+1,0),E95,OFFSET(C95,-M95+2,0),OFFSET(C95,-M95+2,0),OFFSET(C95,-M95+3,0)+AB95,OFFSET(C95,-M95+4,0),0,3)/100*D95*10000)</f>
        <v/>
      </c>
      <c r="S95" s="71" t="str">
        <f ca="1">IF(D95="","",_xll.xEURO(OFFSET(C95,-M95+1,0),E95,OFFSET(C95,-M95+2,0),OFFSET(C95,-M95+2,0),OFFSET(C95,-M95+3,0)+AB95,OFFSET(C95,-M95+4,0),0,5)/365.25*D95*10000)</f>
        <v/>
      </c>
      <c r="U95" s="67" t="str">
        <f ca="1">IF(I95="","",_xll.xEURO(OFFSET(C95,-M95+1,0),J95,OFFSET(C95,-M95+2,0),OFFSET(C95,-M95+2,0),OFFSET(C95,-M95+3,0)+AC95,OFFSET(C95,-M95+4,0),1,1)*I95)</f>
        <v/>
      </c>
      <c r="V95" s="69" t="str">
        <f ca="1">IF(I95="","",_xll.xEURO(OFFSET(C95,-M95+1,0),J95,OFFSET(C95,-M95+2,0),OFFSET(C95,-M95+2,0),OFFSET(C95,-M95+3,0)+AC95,OFFSET(C95,-M95+4,0),1,0))</f>
        <v/>
      </c>
      <c r="W95" s="67" t="str">
        <f t="shared" si="18"/>
        <v/>
      </c>
      <c r="X95" s="67" t="str">
        <f ca="1">IF(I95="","",_xll.xEURO(OFFSET(C95,-M95+1,0),J95,OFFSET(C95,-M95+2,0),OFFSET(C95,-M95+2,0),OFFSET(C95,-M95+3,0)+AC95,OFFSET(C95,-M95+4,0),1,2)/10*I95)</f>
        <v/>
      </c>
      <c r="Y95" s="71" t="str">
        <f ca="1">IF(I95="","",_xll.xEURO(OFFSET(C95,-M95+1,0),J95,OFFSET(C95,-M95+2,0),OFFSET(C95,-M95+2,0),OFFSET(C95,-M95+3,0)+AC95,OFFSET(C95,-M95+4,0),1,3)/100*I95*10000)</f>
        <v/>
      </c>
      <c r="Z95" s="71" t="str">
        <f ca="1">IF(I95="","",_xll.xEURO(OFFSET(C95,-M95+1,0),J95,OFFSET(C95,-M95+2,0),OFFSET(C95,-M95+2,0),OFFSET(C95,-M95+3,0)+AC95,OFFSET(C95,-M95+4,0),1,5)/365.25*I95*10000)</f>
        <v/>
      </c>
      <c r="AB95" s="40" t="str">
        <f ca="1">IF(D95="","",_xll.xCalcSkew(OFFSET(C95,-M95,0),E95-OFFSET(C95,-M95+1,0),b)/100)</f>
        <v/>
      </c>
      <c r="AC95" s="40" t="str">
        <f ca="1">IF(I95="","",_xll.xCalcSkew(OFFSET(C95,-M95,0),J95-OFFSET(C95,-M95+1,0),b)/100)</f>
        <v/>
      </c>
      <c r="AE95">
        <f t="shared" si="12"/>
        <v>0</v>
      </c>
      <c r="AF95">
        <f t="shared" si="13"/>
        <v>0</v>
      </c>
      <c r="AG95">
        <f t="shared" si="14"/>
        <v>0</v>
      </c>
    </row>
    <row r="96" spans="3:33" x14ac:dyDescent="0.25">
      <c r="C96" s="103">
        <f ca="1">Q125+X125</f>
        <v>4.7977327540896848</v>
      </c>
      <c r="D96" s="52"/>
      <c r="E96" s="39"/>
      <c r="F96" s="39"/>
      <c r="G96" s="35"/>
      <c r="I96" s="52"/>
      <c r="J96" s="39"/>
      <c r="K96" s="39"/>
      <c r="L96" s="62"/>
      <c r="M96" s="101">
        <f t="shared" si="19"/>
        <v>7</v>
      </c>
      <c r="N96" s="67" t="str">
        <f ca="1">IF(D96="","",_xll.xEURO(OFFSET(C96,-M96+1,0),E96,OFFSET(C96,-M96+2,0),OFFSET(C96,-M96+2,0),OFFSET(C96,-M96+3,0)+AB96,OFFSET(C96,-M96+4,0),0,1)*D96)</f>
        <v/>
      </c>
      <c r="O96" s="69" t="str">
        <f ca="1">IF(D96="","",_xll.xEURO(OFFSET(C96,-M96+1,0),E96,OFFSET(C96,-M96+2,0),OFFSET(C96,-M96+2,0),OFFSET(C96,-M96+3,0)+AB96,OFFSET(C96,-M96+4,0),0,0))</f>
        <v/>
      </c>
      <c r="P96" s="67" t="str">
        <f t="shared" si="17"/>
        <v/>
      </c>
      <c r="Q96" s="67" t="str">
        <f ca="1">IF(D96="","",_xll.xEURO(OFFSET(C96,-M96+1,0),E96,OFFSET(C96,-M96+2,0),OFFSET(C96,-M96+2,0),OFFSET(C96,-M96+3,0)+AB96,OFFSET(C96,-M96+4,0),0,2)/10*D96)</f>
        <v/>
      </c>
      <c r="R96" s="71" t="str">
        <f ca="1">IF(D96="","",_xll.xEURO(OFFSET(C96,-M96+1,0),E96,OFFSET(C96,-M96+2,0),OFFSET(C96,-M96+2,0),OFFSET(C96,-M96+3,0)+AB96,OFFSET(C96,-M96+4,0),0,3)/100*D96*10000)</f>
        <v/>
      </c>
      <c r="S96" s="71" t="str">
        <f ca="1">IF(D96="","",_xll.xEURO(OFFSET(C96,-M96+1,0),E96,OFFSET(C96,-M96+2,0),OFFSET(C96,-M96+2,0),OFFSET(C96,-M96+3,0)+AB96,OFFSET(C96,-M96+4,0),0,5)/365.25*D96*10000)</f>
        <v/>
      </c>
      <c r="U96" s="67" t="str">
        <f ca="1">IF(I96="","",_xll.xEURO(OFFSET(C96,-M96+1,0),J96,OFFSET(C96,-M96+2,0),OFFSET(C96,-M96+2,0),OFFSET(C96,-M96+3,0)+AC96,OFFSET(C96,-M96+4,0),1,1)*I96)</f>
        <v/>
      </c>
      <c r="V96" s="69" t="str">
        <f ca="1">IF(I96="","",_xll.xEURO(OFFSET(C96,-M96+1,0),J96,OFFSET(C96,-M96+2,0),OFFSET(C96,-M96+2,0),OFFSET(C96,-M96+3,0)+AC96,OFFSET(C96,-M96+4,0),1,0))</f>
        <v/>
      </c>
      <c r="W96" s="67" t="str">
        <f t="shared" si="18"/>
        <v/>
      </c>
      <c r="X96" s="67" t="str">
        <f ca="1">IF(I96="","",_xll.xEURO(OFFSET(C96,-M96+1,0),J96,OFFSET(C96,-M96+2,0),OFFSET(C96,-M96+2,0),OFFSET(C96,-M96+3,0)+AC96,OFFSET(C96,-M96+4,0),1,2)/10*I96)</f>
        <v/>
      </c>
      <c r="Y96" s="71" t="str">
        <f ca="1">IF(I96="","",_xll.xEURO(OFFSET(C96,-M96+1,0),J96,OFFSET(C96,-M96+2,0),OFFSET(C96,-M96+2,0),OFFSET(C96,-M96+3,0)+AC96,OFFSET(C96,-M96+4,0),1,3)/100*I96*10000)</f>
        <v/>
      </c>
      <c r="Z96" s="71" t="str">
        <f ca="1">IF(I96="","",_xll.xEURO(OFFSET(C96,-M96+1,0),J96,OFFSET(C96,-M96+2,0),OFFSET(C96,-M96+2,0),OFFSET(C96,-M96+3,0)+AC96,OFFSET(C96,-M96+4,0),1,5)/365.25*I96*10000)</f>
        <v/>
      </c>
      <c r="AB96" s="40" t="str">
        <f ca="1">IF(D96="","",_xll.xCalcSkew(OFFSET(C96,-M96,0),E96-OFFSET(C96,-M96+1,0),b)/100)</f>
        <v/>
      </c>
      <c r="AC96" s="40" t="str">
        <f ca="1">IF(I96="","",_xll.xCalcSkew(OFFSET(C96,-M96,0),J96-OFFSET(C96,-M96+1,0),b)/100)</f>
        <v/>
      </c>
      <c r="AE96">
        <f t="shared" si="12"/>
        <v>0</v>
      </c>
      <c r="AF96">
        <f t="shared" si="13"/>
        <v>0</v>
      </c>
      <c r="AG96">
        <f t="shared" si="14"/>
        <v>0</v>
      </c>
    </row>
    <row r="97" spans="3:33" x14ac:dyDescent="0.25">
      <c r="C97" s="64">
        <f ca="1">R125+Y125</f>
        <v>5778.3079957643413</v>
      </c>
      <c r="D97" s="52"/>
      <c r="E97" s="39"/>
      <c r="F97" s="39"/>
      <c r="G97" s="35"/>
      <c r="I97" s="52"/>
      <c r="J97" s="39"/>
      <c r="K97" s="39"/>
      <c r="L97" s="62"/>
      <c r="M97" s="101">
        <f t="shared" si="19"/>
        <v>8</v>
      </c>
      <c r="N97" s="67" t="str">
        <f ca="1">IF(D97="","",_xll.xEURO(OFFSET(C97,-M97+1,0),E97,OFFSET(C97,-M97+2,0),OFFSET(C97,-M97+2,0),OFFSET(C97,-M97+3,0)+AB97,OFFSET(C97,-M97+4,0),0,1)*D97)</f>
        <v/>
      </c>
      <c r="O97" s="69" t="str">
        <f ca="1">IF(D97="","",_xll.xEURO(OFFSET(C97,-M97+1,0),E97,OFFSET(C97,-M97+2,0),OFFSET(C97,-M97+2,0),OFFSET(C97,-M97+3,0)+AB97,OFFSET(C97,-M97+4,0),0,0))</f>
        <v/>
      </c>
      <c r="P97" s="67" t="str">
        <f t="shared" si="17"/>
        <v/>
      </c>
      <c r="Q97" s="67" t="str">
        <f ca="1">IF(D97="","",_xll.xEURO(OFFSET(C97,-M97+1,0),E97,OFFSET(C97,-M97+2,0),OFFSET(C97,-M97+2,0),OFFSET(C97,-M97+3,0)+AB97,OFFSET(C97,-M97+4,0),0,2)/10*D97)</f>
        <v/>
      </c>
      <c r="R97" s="71" t="str">
        <f ca="1">IF(D97="","",_xll.xEURO(OFFSET(C97,-M97+1,0),E97,OFFSET(C97,-M97+2,0),OFFSET(C97,-M97+2,0),OFFSET(C97,-M97+3,0)+AB97,OFFSET(C97,-M97+4,0),0,3)/100*D97*10000)</f>
        <v/>
      </c>
      <c r="S97" s="71" t="str">
        <f ca="1">IF(D97="","",_xll.xEURO(OFFSET(C97,-M97+1,0),E97,OFFSET(C97,-M97+2,0),OFFSET(C97,-M97+2,0),OFFSET(C97,-M97+3,0)+AB97,OFFSET(C97,-M97+4,0),0,5)/365.25*D97*10000)</f>
        <v/>
      </c>
      <c r="U97" s="67" t="str">
        <f ca="1">IF(I97="","",_xll.xEURO(OFFSET(C97,-M97+1,0),J97,OFFSET(C97,-M97+2,0),OFFSET(C97,-M97+2,0),OFFSET(C97,-M97+3,0)+AC97,OFFSET(C97,-M97+4,0),1,1)*I97)</f>
        <v/>
      </c>
      <c r="V97" s="69" t="str">
        <f ca="1">IF(I97="","",_xll.xEURO(OFFSET(C97,-M97+1,0),J97,OFFSET(C97,-M97+2,0),OFFSET(C97,-M97+2,0),OFFSET(C97,-M97+3,0)+AC97,OFFSET(C97,-M97+4,0),1,0))</f>
        <v/>
      </c>
      <c r="W97" s="67" t="str">
        <f t="shared" si="18"/>
        <v/>
      </c>
      <c r="X97" s="67" t="str">
        <f ca="1">IF(I97="","",_xll.xEURO(OFFSET(C97,-M97+1,0),J97,OFFSET(C97,-M97+2,0),OFFSET(C97,-M97+2,0),OFFSET(C97,-M97+3,0)+AC97,OFFSET(C97,-M97+4,0),1,2)/10*I97)</f>
        <v/>
      </c>
      <c r="Y97" s="71" t="str">
        <f ca="1">IF(I97="","",_xll.xEURO(OFFSET(C97,-M97+1,0),J97,OFFSET(C97,-M97+2,0),OFFSET(C97,-M97+2,0),OFFSET(C97,-M97+3,0)+AC97,OFFSET(C97,-M97+4,0),1,3)/100*I97*10000)</f>
        <v/>
      </c>
      <c r="Z97" s="71" t="str">
        <f ca="1">IF(I97="","",_xll.xEURO(OFFSET(C97,-M97+1,0),J97,OFFSET(C97,-M97+2,0),OFFSET(C97,-M97+2,0),OFFSET(C97,-M97+3,0)+AC97,OFFSET(C97,-M97+4,0),1,5)/365.25*I97*10000)</f>
        <v/>
      </c>
      <c r="AB97" s="40" t="str">
        <f ca="1">IF(D97="","",_xll.xCalcSkew(OFFSET(C97,-M97,0),E97-OFFSET(C97,-M97+1,0),b)/100)</f>
        <v/>
      </c>
      <c r="AC97" s="40" t="str">
        <f ca="1">IF(I97="","",_xll.xCalcSkew(OFFSET(C97,-M97,0),J97-OFFSET(C97,-M97+1,0),b)/100)</f>
        <v/>
      </c>
      <c r="AE97">
        <f t="shared" si="12"/>
        <v>0</v>
      </c>
      <c r="AF97">
        <f t="shared" si="13"/>
        <v>0</v>
      </c>
      <c r="AG97">
        <f t="shared" si="14"/>
        <v>0</v>
      </c>
    </row>
    <row r="98" spans="3:33" x14ac:dyDescent="0.25">
      <c r="C98" s="64">
        <f ca="1">S125+Z125</f>
        <v>-2861.4135992553042</v>
      </c>
      <c r="D98" s="52"/>
      <c r="E98" s="39"/>
      <c r="F98" s="39"/>
      <c r="G98" s="35"/>
      <c r="I98" s="52"/>
      <c r="J98" s="39"/>
      <c r="K98" s="39"/>
      <c r="L98" s="62"/>
      <c r="M98" s="101">
        <f t="shared" si="19"/>
        <v>9</v>
      </c>
      <c r="N98" s="67" t="str">
        <f ca="1">IF(D98="","",_xll.xEURO(OFFSET(C98,-M98+1,0),E98,OFFSET(C98,-M98+2,0),OFFSET(C98,-M98+2,0),OFFSET(C98,-M98+3,0)+AB98,OFFSET(C98,-M98+4,0),0,1)*D98)</f>
        <v/>
      </c>
      <c r="O98" s="69" t="str">
        <f ca="1">IF(D98="","",_xll.xEURO(OFFSET(C98,-M98+1,0),E98,OFFSET(C98,-M98+2,0),OFFSET(C98,-M98+2,0),OFFSET(C98,-M98+3,0)+AB98,OFFSET(C98,-M98+4,0),0,0))</f>
        <v/>
      </c>
      <c r="P98" s="67" t="str">
        <f t="shared" si="17"/>
        <v/>
      </c>
      <c r="Q98" s="67" t="str">
        <f ca="1">IF(D98="","",_xll.xEURO(OFFSET(C98,-M98+1,0),E98,OFFSET(C98,-M98+2,0),OFFSET(C98,-M98+2,0),OFFSET(C98,-M98+3,0)+AB98,OFFSET(C98,-M98+4,0),0,2)/10*D98)</f>
        <v/>
      </c>
      <c r="R98" s="71" t="str">
        <f ca="1">IF(D98="","",_xll.xEURO(OFFSET(C98,-M98+1,0),E98,OFFSET(C98,-M98+2,0),OFFSET(C98,-M98+2,0),OFFSET(C98,-M98+3,0)+AB98,OFFSET(C98,-M98+4,0),0,3)/100*D98*10000)</f>
        <v/>
      </c>
      <c r="S98" s="71" t="str">
        <f ca="1">IF(D98="","",_xll.xEURO(OFFSET(C98,-M98+1,0),E98,OFFSET(C98,-M98+2,0),OFFSET(C98,-M98+2,0),OFFSET(C98,-M98+3,0)+AB98,OFFSET(C98,-M98+4,0),0,5)/365.25*D98*10000)</f>
        <v/>
      </c>
      <c r="U98" s="67" t="str">
        <f ca="1">IF(I98="","",_xll.xEURO(OFFSET(C98,-M98+1,0),J98,OFFSET(C98,-M98+2,0),OFFSET(C98,-M98+2,0),OFFSET(C98,-M98+3,0)+AC98,OFFSET(C98,-M98+4,0),1,1)*I98)</f>
        <v/>
      </c>
      <c r="V98" s="69" t="str">
        <f ca="1">IF(I98="","",_xll.xEURO(OFFSET(C98,-M98+1,0),J98,OFFSET(C98,-M98+2,0),OFFSET(C98,-M98+2,0),OFFSET(C98,-M98+3,0)+AC98,OFFSET(C98,-M98+4,0),1,0))</f>
        <v/>
      </c>
      <c r="W98" s="67" t="str">
        <f t="shared" si="18"/>
        <v/>
      </c>
      <c r="X98" s="67" t="str">
        <f ca="1">IF(I98="","",_xll.xEURO(OFFSET(C98,-M98+1,0),J98,OFFSET(C98,-M98+2,0),OFFSET(C98,-M98+2,0),OFFSET(C98,-M98+3,0)+AC98,OFFSET(C98,-M98+4,0),1,2)/10*I98)</f>
        <v/>
      </c>
      <c r="Y98" s="71" t="str">
        <f ca="1">IF(I98="","",_xll.xEURO(OFFSET(C98,-M98+1,0),J98,OFFSET(C98,-M98+2,0),OFFSET(C98,-M98+2,0),OFFSET(C98,-M98+3,0)+AC98,OFFSET(C98,-M98+4,0),1,3)/100*I98*10000)</f>
        <v/>
      </c>
      <c r="Z98" s="71" t="str">
        <f ca="1">IF(I98="","",_xll.xEURO(OFFSET(C98,-M98+1,0),J98,OFFSET(C98,-M98+2,0),OFFSET(C98,-M98+2,0),OFFSET(C98,-M98+3,0)+AC98,OFFSET(C98,-M98+4,0),1,5)/365.25*I98*10000)</f>
        <v/>
      </c>
      <c r="AB98" s="40" t="str">
        <f ca="1">IF(D98="","",_xll.xCalcSkew(OFFSET(C98,-M98,0),E98-OFFSET(C98,-M98+1,0),b)/100)</f>
        <v/>
      </c>
      <c r="AC98" s="40" t="str">
        <f ca="1">IF(I98="","",_xll.xCalcSkew(OFFSET(C98,-M98,0),J98-OFFSET(C98,-M98+1,0),b)/100)</f>
        <v/>
      </c>
      <c r="AE98">
        <f t="shared" si="12"/>
        <v>0</v>
      </c>
      <c r="AF98">
        <f t="shared" si="13"/>
        <v>0</v>
      </c>
      <c r="AG98">
        <f t="shared" si="14"/>
        <v>0</v>
      </c>
    </row>
    <row r="99" spans="3:33" x14ac:dyDescent="0.25">
      <c r="C99" s="64">
        <f ca="1">P125+W125</f>
        <v>-43.830908785926383</v>
      </c>
      <c r="D99" s="52"/>
      <c r="E99" s="39"/>
      <c r="F99" s="39"/>
      <c r="G99" s="35"/>
      <c r="I99" s="52"/>
      <c r="J99" s="39"/>
      <c r="K99" s="39"/>
      <c r="L99" s="62"/>
      <c r="M99" s="101">
        <f t="shared" si="19"/>
        <v>10</v>
      </c>
      <c r="N99" s="67" t="str">
        <f ca="1">IF(D99="","",_xll.xEURO(OFFSET(C99,-M99+1,0),E99,OFFSET(C99,-M99+2,0),OFFSET(C99,-M99+2,0),OFFSET(C99,-M99+3,0)+AB99,OFFSET(C99,-M99+4,0),0,1)*D99)</f>
        <v/>
      </c>
      <c r="O99" s="69" t="str">
        <f ca="1">IF(D99="","",_xll.xEURO(OFFSET(C99,-M99+1,0),E99,OFFSET(C99,-M99+2,0),OFFSET(C99,-M99+2,0),OFFSET(C99,-M99+3,0)+AB99,OFFSET(C99,-M99+4,0),0,0))</f>
        <v/>
      </c>
      <c r="P99" s="67" t="str">
        <f t="shared" si="17"/>
        <v/>
      </c>
      <c r="Q99" s="67" t="str">
        <f ca="1">IF(D99="","",_xll.xEURO(OFFSET(C99,-M99+1,0),E99,OFFSET(C99,-M99+2,0),OFFSET(C99,-M99+2,0),OFFSET(C99,-M99+3,0)+AB99,OFFSET(C99,-M99+4,0),0,2)/10*D99)</f>
        <v/>
      </c>
      <c r="R99" s="71" t="str">
        <f ca="1">IF(D99="","",_xll.xEURO(OFFSET(C99,-M99+1,0),E99,OFFSET(C99,-M99+2,0),OFFSET(C99,-M99+2,0),OFFSET(C99,-M99+3,0)+AB99,OFFSET(C99,-M99+4,0),0,3)/100*D99*10000)</f>
        <v/>
      </c>
      <c r="S99" s="71" t="str">
        <f ca="1">IF(D99="","",_xll.xEURO(OFFSET(C99,-M99+1,0),E99,OFFSET(C99,-M99+2,0),OFFSET(C99,-M99+2,0),OFFSET(C99,-M99+3,0)+AB99,OFFSET(C99,-M99+4,0),0,5)/365.25*D99*10000)</f>
        <v/>
      </c>
      <c r="U99" s="67" t="str">
        <f ca="1">IF(I99="","",_xll.xEURO(OFFSET(C99,-M99+1,0),J99,OFFSET(C99,-M99+2,0),OFFSET(C99,-M99+2,0),OFFSET(C99,-M99+3,0)+AC99,OFFSET(C99,-M99+4,0),1,1)*I99)</f>
        <v/>
      </c>
      <c r="V99" s="69" t="str">
        <f ca="1">IF(I99="","",_xll.xEURO(OFFSET(C99,-M99+1,0),J99,OFFSET(C99,-M99+2,0),OFFSET(C99,-M99+2,0),OFFSET(C99,-M99+3,0)+AC99,OFFSET(C99,-M99+4,0),1,0))</f>
        <v/>
      </c>
      <c r="W99" s="67" t="str">
        <f t="shared" si="18"/>
        <v/>
      </c>
      <c r="X99" s="67" t="str">
        <f ca="1">IF(I99="","",_xll.xEURO(OFFSET(C99,-M99+1,0),J99,OFFSET(C99,-M99+2,0),OFFSET(C99,-M99+2,0),OFFSET(C99,-M99+3,0)+AC99,OFFSET(C99,-M99+4,0),1,2)/10*I99)</f>
        <v/>
      </c>
      <c r="Y99" s="71" t="str">
        <f ca="1">IF(I99="","",_xll.xEURO(OFFSET(C99,-M99+1,0),J99,OFFSET(C99,-M99+2,0),OFFSET(C99,-M99+2,0),OFFSET(C99,-M99+3,0)+AC99,OFFSET(C99,-M99+4,0),1,3)/100*I99*10000)</f>
        <v/>
      </c>
      <c r="Z99" s="71" t="str">
        <f ca="1">IF(I99="","",_xll.xEURO(OFFSET(C99,-M99+1,0),J99,OFFSET(C99,-M99+2,0),OFFSET(C99,-M99+2,0),OFFSET(C99,-M99+3,0)+AC99,OFFSET(C99,-M99+4,0),1,5)/365.25*I99*10000)</f>
        <v/>
      </c>
      <c r="AB99" s="40" t="str">
        <f ca="1">IF(D99="","",_xll.xCalcSkew(OFFSET(C99,-M99,0),E99-OFFSET(C99,-M99+1,0),b)/100)</f>
        <v/>
      </c>
      <c r="AC99" s="40" t="str">
        <f ca="1">IF(I99="","",_xll.xCalcSkew(OFFSET(C99,-M99,0),J99-OFFSET(C99,-M99+1,0),b)/100)</f>
        <v/>
      </c>
      <c r="AE99">
        <f t="shared" si="12"/>
        <v>0</v>
      </c>
      <c r="AF99">
        <f t="shared" si="13"/>
        <v>0</v>
      </c>
      <c r="AG99">
        <f t="shared" si="14"/>
        <v>0</v>
      </c>
    </row>
    <row r="100" spans="3:33" x14ac:dyDescent="0.25">
      <c r="D100" s="52"/>
      <c r="E100" s="39"/>
      <c r="F100" s="39"/>
      <c r="G100" s="35"/>
      <c r="I100" s="52"/>
      <c r="J100" s="39"/>
      <c r="K100" s="39"/>
      <c r="L100" s="62"/>
      <c r="M100" s="101">
        <f t="shared" si="19"/>
        <v>11</v>
      </c>
      <c r="N100" s="67" t="str">
        <f ca="1">IF(D100="","",_xll.xEURO(OFFSET(C100,-M100+1,0),E100,OFFSET(C100,-M100+2,0),OFFSET(C100,-M100+2,0),OFFSET(C100,-M100+3,0)+AB100,OFFSET(C100,-M100+4,0),0,1)*D100)</f>
        <v/>
      </c>
      <c r="O100" s="69" t="str">
        <f ca="1">IF(D100="","",_xll.xEURO(OFFSET(C100,-M100+1,0),E100,OFFSET(C100,-M100+2,0),OFFSET(C100,-M100+2,0),OFFSET(C100,-M100+3,0)+AB100,OFFSET(C100,-M100+4,0),0,0))</f>
        <v/>
      </c>
      <c r="P100" s="67" t="str">
        <f t="shared" si="17"/>
        <v/>
      </c>
      <c r="Q100" s="67" t="str">
        <f ca="1">IF(D100="","",_xll.xEURO(OFFSET(C100,-M100+1,0),E100,OFFSET(C100,-M100+2,0),OFFSET(C100,-M100+2,0),OFFSET(C100,-M100+3,0)+AB100,OFFSET(C100,-M100+4,0),0,2)/10*D100)</f>
        <v/>
      </c>
      <c r="R100" s="71" t="str">
        <f ca="1">IF(D100="","",_xll.xEURO(OFFSET(C100,-M100+1,0),E100,OFFSET(C100,-M100+2,0),OFFSET(C100,-M100+2,0),OFFSET(C100,-M100+3,0)+AB100,OFFSET(C100,-M100+4,0),0,3)/100*D100*10000)</f>
        <v/>
      </c>
      <c r="S100" s="71" t="str">
        <f ca="1">IF(D100="","",_xll.xEURO(OFFSET(C100,-M100+1,0),E100,OFFSET(C100,-M100+2,0),OFFSET(C100,-M100+2,0),OFFSET(C100,-M100+3,0)+AB100,OFFSET(C100,-M100+4,0),0,5)/365.25*D100*10000)</f>
        <v/>
      </c>
      <c r="U100" s="67" t="str">
        <f ca="1">IF(I100="","",_xll.xEURO(OFFSET(C100,-M100+1,0),J100,OFFSET(C100,-M100+2,0),OFFSET(C100,-M100+2,0),OFFSET(C100,-M100+3,0)+AC100,OFFSET(C100,-M100+4,0),1,1)*I100)</f>
        <v/>
      </c>
      <c r="V100" s="69" t="str">
        <f ca="1">IF(I100="","",_xll.xEURO(OFFSET(C100,-M100+1,0),J100,OFFSET(C100,-M100+2,0),OFFSET(C100,-M100+2,0),OFFSET(C100,-M100+3,0)+AC100,OFFSET(C100,-M100+4,0),1,0))</f>
        <v/>
      </c>
      <c r="W100" s="67" t="str">
        <f t="shared" si="18"/>
        <v/>
      </c>
      <c r="X100" s="67" t="str">
        <f ca="1">IF(I100="","",_xll.xEURO(OFFSET(C100,-M100+1,0),J100,OFFSET(C100,-M100+2,0),OFFSET(C100,-M100+2,0),OFFSET(C100,-M100+3,0)+AC100,OFFSET(C100,-M100+4,0),1,2)/10*I100)</f>
        <v/>
      </c>
      <c r="Y100" s="71" t="str">
        <f ca="1">IF(I100="","",_xll.xEURO(OFFSET(C100,-M100+1,0),J100,OFFSET(C100,-M100+2,0),OFFSET(C100,-M100+2,0),OFFSET(C100,-M100+3,0)+AC100,OFFSET(C100,-M100+4,0),1,3)/100*I100*10000)</f>
        <v/>
      </c>
      <c r="Z100" s="71" t="str">
        <f ca="1">IF(I100="","",_xll.xEURO(OFFSET(C100,-M100+1,0),J100,OFFSET(C100,-M100+2,0),OFFSET(C100,-M100+2,0),OFFSET(C100,-M100+3,0)+AC100,OFFSET(C100,-M100+4,0),1,5)/365.25*I100*10000)</f>
        <v/>
      </c>
      <c r="AB100" s="40" t="str">
        <f ca="1">IF(D100="","",_xll.xCalcSkew(OFFSET(C100,-M100,0),E100-OFFSET(C100,-M100+1,0),b)/100)</f>
        <v/>
      </c>
      <c r="AC100" s="40" t="str">
        <f ca="1">IF(I100="","",_xll.xCalcSkew(OFFSET(C100,-M100,0),J100-OFFSET(C100,-M100+1,0),b)/100)</f>
        <v/>
      </c>
      <c r="AE100">
        <f t="shared" si="12"/>
        <v>0</v>
      </c>
      <c r="AF100">
        <f t="shared" si="13"/>
        <v>0</v>
      </c>
      <c r="AG100">
        <f t="shared" si="14"/>
        <v>0</v>
      </c>
    </row>
    <row r="101" spans="3:33" x14ac:dyDescent="0.25">
      <c r="D101" s="52"/>
      <c r="E101" s="39"/>
      <c r="F101" s="39"/>
      <c r="G101" s="35"/>
      <c r="I101" s="52"/>
      <c r="J101" s="39"/>
      <c r="K101" s="39"/>
      <c r="L101" s="62"/>
      <c r="M101" s="101">
        <f t="shared" si="19"/>
        <v>12</v>
      </c>
      <c r="N101" s="67" t="str">
        <f ca="1">IF(D101="","",_xll.xEURO(OFFSET(C101,-M101+1,0),E101,OFFSET(C101,-M101+2,0),OFFSET(C101,-M101+2,0),OFFSET(C101,-M101+3,0)+AB101,OFFSET(C101,-M101+4,0),0,1)*D101)</f>
        <v/>
      </c>
      <c r="O101" s="69" t="str">
        <f ca="1">IF(D101="","",_xll.xEURO(OFFSET(C101,-M101+1,0),E101,OFFSET(C101,-M101+2,0),OFFSET(C101,-M101+2,0),OFFSET(C101,-M101+3,0)+AB101,OFFSET(C101,-M101+4,0),0,0))</f>
        <v/>
      </c>
      <c r="P101" s="67" t="str">
        <f t="shared" si="17"/>
        <v/>
      </c>
      <c r="Q101" s="67" t="str">
        <f ca="1">IF(D101="","",_xll.xEURO(OFFSET(C101,-M101+1,0),E101,OFFSET(C101,-M101+2,0),OFFSET(C101,-M101+2,0),OFFSET(C101,-M101+3,0)+AB101,OFFSET(C101,-M101+4,0),0,2)/10*D101)</f>
        <v/>
      </c>
      <c r="R101" s="71" t="str">
        <f ca="1">IF(D101="","",_xll.xEURO(OFFSET(C101,-M101+1,0),E101,OFFSET(C101,-M101+2,0),OFFSET(C101,-M101+2,0),OFFSET(C101,-M101+3,0)+AB101,OFFSET(C101,-M101+4,0),0,3)/100*D101*10000)</f>
        <v/>
      </c>
      <c r="S101" s="71" t="str">
        <f ca="1">IF(D101="","",_xll.xEURO(OFFSET(C101,-M101+1,0),E101,OFFSET(C101,-M101+2,0),OFFSET(C101,-M101+2,0),OFFSET(C101,-M101+3,0)+AB101,OFFSET(C101,-M101+4,0),0,5)/365.25*D101*10000)</f>
        <v/>
      </c>
      <c r="U101" s="67" t="str">
        <f ca="1">IF(I101="","",_xll.xEURO(OFFSET(C101,-M101+1,0),J101,OFFSET(C101,-M101+2,0),OFFSET(C101,-M101+2,0),OFFSET(C101,-M101+3,0)+AC101,OFFSET(C101,-M101+4,0),1,1)*I101)</f>
        <v/>
      </c>
      <c r="V101" s="69" t="str">
        <f ca="1">IF(I101="","",_xll.xEURO(OFFSET(C101,-M101+1,0),J101,OFFSET(C101,-M101+2,0),OFFSET(C101,-M101+2,0),OFFSET(C101,-M101+3,0)+AC101,OFFSET(C101,-M101+4,0),1,0))</f>
        <v/>
      </c>
      <c r="W101" s="67" t="str">
        <f t="shared" si="18"/>
        <v/>
      </c>
      <c r="X101" s="67" t="str">
        <f ca="1">IF(I101="","",_xll.xEURO(OFFSET(C101,-M101+1,0),J101,OFFSET(C101,-M101+2,0),OFFSET(C101,-M101+2,0),OFFSET(C101,-M101+3,0)+AC101,OFFSET(C101,-M101+4,0),1,2)/10*I101)</f>
        <v/>
      </c>
      <c r="Y101" s="71" t="str">
        <f ca="1">IF(I101="","",_xll.xEURO(OFFSET(C101,-M101+1,0),J101,OFFSET(C101,-M101+2,0),OFFSET(C101,-M101+2,0),OFFSET(C101,-M101+3,0)+AC101,OFFSET(C101,-M101+4,0),1,3)/100*I101*10000)</f>
        <v/>
      </c>
      <c r="Z101" s="71" t="str">
        <f ca="1">IF(I101="","",_xll.xEURO(OFFSET(C101,-M101+1,0),J101,OFFSET(C101,-M101+2,0),OFFSET(C101,-M101+2,0),OFFSET(C101,-M101+3,0)+AC101,OFFSET(C101,-M101+4,0),1,5)/365.25*I101*10000)</f>
        <v/>
      </c>
      <c r="AB101" s="40" t="str">
        <f ca="1">IF(D101="","",_xll.xCalcSkew(OFFSET(C101,-M101,0),E101-OFFSET(C101,-M101+1,0),b)/100)</f>
        <v/>
      </c>
      <c r="AC101" s="40" t="str">
        <f ca="1">IF(I101="","",_xll.xCalcSkew(OFFSET(C101,-M101,0),J101-OFFSET(C101,-M101+1,0),b)/100)</f>
        <v/>
      </c>
      <c r="AE101">
        <f t="shared" si="12"/>
        <v>0</v>
      </c>
      <c r="AF101">
        <f t="shared" si="13"/>
        <v>0</v>
      </c>
      <c r="AG101">
        <f t="shared" si="14"/>
        <v>0</v>
      </c>
    </row>
    <row r="102" spans="3:33" x14ac:dyDescent="0.25">
      <c r="D102" s="52"/>
      <c r="E102" s="39"/>
      <c r="F102" s="39"/>
      <c r="G102" s="35"/>
      <c r="I102" s="52"/>
      <c r="J102" s="39"/>
      <c r="K102" s="39"/>
      <c r="L102" s="62"/>
      <c r="M102" s="101">
        <f t="shared" si="19"/>
        <v>13</v>
      </c>
      <c r="N102" s="67" t="str">
        <f ca="1">IF(D102="","",_xll.xEURO(OFFSET(C102,-M102+1,0),E102,OFFSET(C102,-M102+2,0),OFFSET(C102,-M102+2,0),OFFSET(C102,-M102+3,0)+AB102,OFFSET(C102,-M102+4,0),0,1)*D102)</f>
        <v/>
      </c>
      <c r="O102" s="69" t="str">
        <f ca="1">IF(D102="","",_xll.xEURO(OFFSET(C102,-M102+1,0),E102,OFFSET(C102,-M102+2,0),OFFSET(C102,-M102+2,0),OFFSET(C102,-M102+3,0)+AB102,OFFSET(C102,-M102+4,0),0,0))</f>
        <v/>
      </c>
      <c r="P102" s="67" t="str">
        <f t="shared" si="17"/>
        <v/>
      </c>
      <c r="Q102" s="67" t="str">
        <f ca="1">IF(D102="","",_xll.xEURO(OFFSET(C102,-M102+1,0),E102,OFFSET(C102,-M102+2,0),OFFSET(C102,-M102+2,0),OFFSET(C102,-M102+3,0)+AB102,OFFSET(C102,-M102+4,0),0,2)/10*D102)</f>
        <v/>
      </c>
      <c r="R102" s="71" t="str">
        <f ca="1">IF(D102="","",_xll.xEURO(OFFSET(C102,-M102+1,0),E102,OFFSET(C102,-M102+2,0),OFFSET(C102,-M102+2,0),OFFSET(C102,-M102+3,0)+AB102,OFFSET(C102,-M102+4,0),0,3)/100*D102*10000)</f>
        <v/>
      </c>
      <c r="S102" s="71" t="str">
        <f ca="1">IF(D102="","",_xll.xEURO(OFFSET(C102,-M102+1,0),E102,OFFSET(C102,-M102+2,0),OFFSET(C102,-M102+2,0),OFFSET(C102,-M102+3,0)+AB102,OFFSET(C102,-M102+4,0),0,5)/365.25*D102*10000)</f>
        <v/>
      </c>
      <c r="U102" s="67" t="str">
        <f ca="1">IF(I102="","",_xll.xEURO(OFFSET(C102,-M102+1,0),J102,OFFSET(C102,-M102+2,0),OFFSET(C102,-M102+2,0),OFFSET(C102,-M102+3,0)+AC102,OFFSET(C102,-M102+4,0),1,1)*I102)</f>
        <v/>
      </c>
      <c r="V102" s="69" t="str">
        <f ca="1">IF(I102="","",_xll.xEURO(OFFSET(C102,-M102+1,0),J102,OFFSET(C102,-M102+2,0),OFFSET(C102,-M102+2,0),OFFSET(C102,-M102+3,0)+AC102,OFFSET(C102,-M102+4,0),1,0))</f>
        <v/>
      </c>
      <c r="W102" s="67" t="str">
        <f t="shared" si="18"/>
        <v/>
      </c>
      <c r="X102" s="67" t="str">
        <f ca="1">IF(I102="","",_xll.xEURO(OFFSET(C102,-M102+1,0),J102,OFFSET(C102,-M102+2,0),OFFSET(C102,-M102+2,0),OFFSET(C102,-M102+3,0)+AC102,OFFSET(C102,-M102+4,0),1,2)/10*I102)</f>
        <v/>
      </c>
      <c r="Y102" s="71" t="str">
        <f ca="1">IF(I102="","",_xll.xEURO(OFFSET(C102,-M102+1,0),J102,OFFSET(C102,-M102+2,0),OFFSET(C102,-M102+2,0),OFFSET(C102,-M102+3,0)+AC102,OFFSET(C102,-M102+4,0),1,3)/100*I102*10000)</f>
        <v/>
      </c>
      <c r="Z102" s="71" t="str">
        <f ca="1">IF(I102="","",_xll.xEURO(OFFSET(C102,-M102+1,0),J102,OFFSET(C102,-M102+2,0),OFFSET(C102,-M102+2,0),OFFSET(C102,-M102+3,0)+AC102,OFFSET(C102,-M102+4,0),1,5)/365.25*I102*10000)</f>
        <v/>
      </c>
      <c r="AB102" s="40" t="str">
        <f ca="1">IF(D102="","",_xll.xCalcSkew(OFFSET(C102,-M102,0),E102-OFFSET(C102,-M102+1,0),b)/100)</f>
        <v/>
      </c>
      <c r="AC102" s="40" t="str">
        <f ca="1">IF(I102="","",_xll.xCalcSkew(OFFSET(C102,-M102,0),J102-OFFSET(C102,-M102+1,0),b)/100)</f>
        <v/>
      </c>
      <c r="AE102">
        <f t="shared" si="12"/>
        <v>0</v>
      </c>
      <c r="AF102">
        <f t="shared" si="13"/>
        <v>0</v>
      </c>
      <c r="AG102">
        <f t="shared" si="14"/>
        <v>0</v>
      </c>
    </row>
    <row r="103" spans="3:33" x14ac:dyDescent="0.25">
      <c r="D103" s="52"/>
      <c r="E103" s="39"/>
      <c r="F103" s="39"/>
      <c r="G103" s="35"/>
      <c r="I103" s="52"/>
      <c r="J103" s="39"/>
      <c r="K103" s="39"/>
      <c r="L103" s="62"/>
      <c r="M103" s="101">
        <f t="shared" si="19"/>
        <v>14</v>
      </c>
      <c r="N103" s="67" t="str">
        <f ca="1">IF(D103="","",_xll.xEURO(OFFSET(C103,-M103+1,0),E103,OFFSET(C103,-M103+2,0),OFFSET(C103,-M103+2,0),OFFSET(C103,-M103+3,0)+AB103,OFFSET(C103,-M103+4,0),0,1)*D103)</f>
        <v/>
      </c>
      <c r="O103" s="69" t="str">
        <f ca="1">IF(D103="","",_xll.xEURO(OFFSET(C103,-M103+1,0),E103,OFFSET(C103,-M103+2,0),OFFSET(C103,-M103+2,0),OFFSET(C103,-M103+3,0)+AB103,OFFSET(C103,-M103+4,0),0,0))</f>
        <v/>
      </c>
      <c r="P103" s="67" t="str">
        <f t="shared" si="17"/>
        <v/>
      </c>
      <c r="Q103" s="67" t="str">
        <f ca="1">IF(D103="","",_xll.xEURO(OFFSET(C103,-M103+1,0),E103,OFFSET(C103,-M103+2,0),OFFSET(C103,-M103+2,0),OFFSET(C103,-M103+3,0)+AB103,OFFSET(C103,-M103+4,0),0,2)/10*D103)</f>
        <v/>
      </c>
      <c r="R103" s="71" t="str">
        <f ca="1">IF(D103="","",_xll.xEURO(OFFSET(C103,-M103+1,0),E103,OFFSET(C103,-M103+2,0),OFFSET(C103,-M103+2,0),OFFSET(C103,-M103+3,0)+AB103,OFFSET(C103,-M103+4,0),0,3)/100*D103*10000)</f>
        <v/>
      </c>
      <c r="S103" s="71" t="str">
        <f ca="1">IF(D103="","",_xll.xEURO(OFFSET(C103,-M103+1,0),E103,OFFSET(C103,-M103+2,0),OFFSET(C103,-M103+2,0),OFFSET(C103,-M103+3,0)+AB103,OFFSET(C103,-M103+4,0),0,5)/365.25*D103*10000)</f>
        <v/>
      </c>
      <c r="U103" s="67" t="str">
        <f ca="1">IF(I103="","",_xll.xEURO(OFFSET(C103,-M103+1,0),J103,OFFSET(C103,-M103+2,0),OFFSET(C103,-M103+2,0),OFFSET(C103,-M103+3,0)+AC103,OFFSET(C103,-M103+4,0),1,1)*I103)</f>
        <v/>
      </c>
      <c r="V103" s="69" t="str">
        <f ca="1">IF(I103="","",_xll.xEURO(OFFSET(C103,-M103+1,0),J103,OFFSET(C103,-M103+2,0),OFFSET(C103,-M103+2,0),OFFSET(C103,-M103+3,0)+AC103,OFFSET(C103,-M103+4,0),1,0))</f>
        <v/>
      </c>
      <c r="W103" s="67" t="str">
        <f t="shared" si="18"/>
        <v/>
      </c>
      <c r="X103" s="67" t="str">
        <f ca="1">IF(I103="","",_xll.xEURO(OFFSET(C103,-M103+1,0),J103,OFFSET(C103,-M103+2,0),OFFSET(C103,-M103+2,0),OFFSET(C103,-M103+3,0)+AC103,OFFSET(C103,-M103+4,0),1,2)/10*I103)</f>
        <v/>
      </c>
      <c r="Y103" s="71" t="str">
        <f ca="1">IF(I103="","",_xll.xEURO(OFFSET(C103,-M103+1,0),J103,OFFSET(C103,-M103+2,0),OFFSET(C103,-M103+2,0),OFFSET(C103,-M103+3,0)+AC103,OFFSET(C103,-M103+4,0),1,3)/100*I103*10000)</f>
        <v/>
      </c>
      <c r="Z103" s="71" t="str">
        <f ca="1">IF(I103="","",_xll.xEURO(OFFSET(C103,-M103+1,0),J103,OFFSET(C103,-M103+2,0),OFFSET(C103,-M103+2,0),OFFSET(C103,-M103+3,0)+AC103,OFFSET(C103,-M103+4,0),1,5)/365.25*I103*10000)</f>
        <v/>
      </c>
      <c r="AB103" s="40" t="str">
        <f ca="1">IF(D103="","",_xll.xCalcSkew(OFFSET(C103,-M103,0),E103-OFFSET(C103,-M103+1,0),b)/100)</f>
        <v/>
      </c>
      <c r="AC103" s="40" t="str">
        <f ca="1">IF(I103="","",_xll.xCalcSkew(OFFSET(C103,-M103,0),J103-OFFSET(C103,-M103+1,0),b)/100)</f>
        <v/>
      </c>
      <c r="AE103">
        <f t="shared" si="12"/>
        <v>0</v>
      </c>
      <c r="AF103">
        <f t="shared" si="13"/>
        <v>0</v>
      </c>
      <c r="AG103">
        <f t="shared" si="14"/>
        <v>0</v>
      </c>
    </row>
    <row r="104" spans="3:33" x14ac:dyDescent="0.25">
      <c r="D104" s="52"/>
      <c r="E104" s="39"/>
      <c r="F104" s="39"/>
      <c r="G104" s="35"/>
      <c r="I104" s="52"/>
      <c r="J104" s="39"/>
      <c r="K104" s="39"/>
      <c r="L104" s="62"/>
      <c r="M104" s="101">
        <f t="shared" si="19"/>
        <v>15</v>
      </c>
      <c r="N104" s="67" t="str">
        <f ca="1">IF(D104="","",_xll.xEURO(OFFSET(C104,-M104+1,0),E104,OFFSET(C104,-M104+2,0),OFFSET(C104,-M104+2,0),OFFSET(C104,-M104+3,0)+AB104,OFFSET(C104,-M104+4,0),0,1)*D104)</f>
        <v/>
      </c>
      <c r="O104" s="69" t="str">
        <f ca="1">IF(D104="","",_xll.xEURO(OFFSET(C104,-M104+1,0),E104,OFFSET(C104,-M104+2,0),OFFSET(C104,-M104+2,0),OFFSET(C104,-M104+3,0)+AB104,OFFSET(C104,-M104+4,0),0,0))</f>
        <v/>
      </c>
      <c r="P104" s="67" t="str">
        <f t="shared" si="17"/>
        <v/>
      </c>
      <c r="Q104" s="67" t="str">
        <f ca="1">IF(D104="","",_xll.xEURO(OFFSET(C104,-M104+1,0),E104,OFFSET(C104,-M104+2,0),OFFSET(C104,-M104+2,0),OFFSET(C104,-M104+3,0)+AB104,OFFSET(C104,-M104+4,0),0,2)/10*D104)</f>
        <v/>
      </c>
      <c r="R104" s="71" t="str">
        <f ca="1">IF(D104="","",_xll.xEURO(OFFSET(C104,-M104+1,0),E104,OFFSET(C104,-M104+2,0),OFFSET(C104,-M104+2,0),OFFSET(C104,-M104+3,0)+AB104,OFFSET(C104,-M104+4,0),0,3)/100*D104*10000)</f>
        <v/>
      </c>
      <c r="S104" s="71" t="str">
        <f ca="1">IF(D104="","",_xll.xEURO(OFFSET(C104,-M104+1,0),E104,OFFSET(C104,-M104+2,0),OFFSET(C104,-M104+2,0),OFFSET(C104,-M104+3,0)+AB104,OFFSET(C104,-M104+4,0),0,5)/365.25*D104*10000)</f>
        <v/>
      </c>
      <c r="U104" s="67" t="str">
        <f ca="1">IF(I104="","",_xll.xEURO(OFFSET(C104,-M104+1,0),J104,OFFSET(C104,-M104+2,0),OFFSET(C104,-M104+2,0),OFFSET(C104,-M104+3,0)+AC104,OFFSET(C104,-M104+4,0),1,1)*I104)</f>
        <v/>
      </c>
      <c r="V104" s="69" t="str">
        <f ca="1">IF(I104="","",_xll.xEURO(OFFSET(C104,-M104+1,0),J104,OFFSET(C104,-M104+2,0),OFFSET(C104,-M104+2,0),OFFSET(C104,-M104+3,0)+AC104,OFFSET(C104,-M104+4,0),1,0))</f>
        <v/>
      </c>
      <c r="W104" s="67" t="str">
        <f t="shared" si="18"/>
        <v/>
      </c>
      <c r="X104" s="67" t="str">
        <f ca="1">IF(I104="","",_xll.xEURO(OFFSET(C104,-M104+1,0),J104,OFFSET(C104,-M104+2,0),OFFSET(C104,-M104+2,0),OFFSET(C104,-M104+3,0)+AC104,OFFSET(C104,-M104+4,0),1,2)/10*I104)</f>
        <v/>
      </c>
      <c r="Y104" s="71" t="str">
        <f ca="1">IF(I104="","",_xll.xEURO(OFFSET(C104,-M104+1,0),J104,OFFSET(C104,-M104+2,0),OFFSET(C104,-M104+2,0),OFFSET(C104,-M104+3,0)+AC104,OFFSET(C104,-M104+4,0),1,3)/100*I104*10000)</f>
        <v/>
      </c>
      <c r="Z104" s="71" t="str">
        <f ca="1">IF(I104="","",_xll.xEURO(OFFSET(C104,-M104+1,0),J104,OFFSET(C104,-M104+2,0),OFFSET(C104,-M104+2,0),OFFSET(C104,-M104+3,0)+AC104,OFFSET(C104,-M104+4,0),1,5)/365.25*I104*10000)</f>
        <v/>
      </c>
      <c r="AB104" s="40" t="str">
        <f ca="1">IF(D104="","",_xll.xCalcSkew(OFFSET(C104,-M104,0),E104-OFFSET(C104,-M104+1,0),b)/100)</f>
        <v/>
      </c>
      <c r="AC104" s="40" t="str">
        <f ca="1">IF(I104="","",_xll.xCalcSkew(OFFSET(C104,-M104,0),J104-OFFSET(C104,-M104+1,0),b)/100)</f>
        <v/>
      </c>
      <c r="AE104">
        <f t="shared" si="12"/>
        <v>0</v>
      </c>
      <c r="AF104">
        <f t="shared" si="13"/>
        <v>0</v>
      </c>
      <c r="AG104">
        <f t="shared" si="14"/>
        <v>0</v>
      </c>
    </row>
    <row r="105" spans="3:33" x14ac:dyDescent="0.25">
      <c r="D105" s="52"/>
      <c r="E105" s="39"/>
      <c r="F105" s="39"/>
      <c r="G105" s="35"/>
      <c r="I105" s="52"/>
      <c r="J105" s="39"/>
      <c r="K105" s="39"/>
      <c r="L105" s="62"/>
      <c r="M105" s="101">
        <f t="shared" si="19"/>
        <v>16</v>
      </c>
      <c r="N105" s="67" t="str">
        <f ca="1">IF(D105="","",_xll.xEURO(OFFSET(C105,-M105+1,0),E105,OFFSET(C105,-M105+2,0),OFFSET(C105,-M105+2,0),OFFSET(C105,-M105+3,0)+AB105,OFFSET(C105,-M105+4,0),0,1)*D105)</f>
        <v/>
      </c>
      <c r="O105" s="69" t="str">
        <f ca="1">IF(D105="","",_xll.xEURO(OFFSET(C105,-M105+1,0),E105,OFFSET(C105,-M105+2,0),OFFSET(C105,-M105+2,0),OFFSET(C105,-M105+3,0)+AB105,OFFSET(C105,-M105+4,0),0,0))</f>
        <v/>
      </c>
      <c r="P105" s="67" t="str">
        <f t="shared" si="17"/>
        <v/>
      </c>
      <c r="Q105" s="67" t="str">
        <f ca="1">IF(D105="","",_xll.xEURO(OFFSET(C105,-M105+1,0),E105,OFFSET(C105,-M105+2,0),OFFSET(C105,-M105+2,0),OFFSET(C105,-M105+3,0)+AB105,OFFSET(C105,-M105+4,0),0,2)/10*D105)</f>
        <v/>
      </c>
      <c r="R105" s="71" t="str">
        <f ca="1">IF(D105="","",_xll.xEURO(OFFSET(C105,-M105+1,0),E105,OFFSET(C105,-M105+2,0),OFFSET(C105,-M105+2,0),OFFSET(C105,-M105+3,0)+AB105,OFFSET(C105,-M105+4,0),0,3)/100*D105*10000)</f>
        <v/>
      </c>
      <c r="S105" s="71" t="str">
        <f ca="1">IF(D105="","",_xll.xEURO(OFFSET(C105,-M105+1,0),E105,OFFSET(C105,-M105+2,0),OFFSET(C105,-M105+2,0),OFFSET(C105,-M105+3,0)+AB105,OFFSET(C105,-M105+4,0),0,5)/365.25*D105*10000)</f>
        <v/>
      </c>
      <c r="U105" s="67" t="str">
        <f ca="1">IF(I105="","",_xll.xEURO(OFFSET(C105,-M105+1,0),J105,OFFSET(C105,-M105+2,0),OFFSET(C105,-M105+2,0),OFFSET(C105,-M105+3,0)+AC105,OFFSET(C105,-M105+4,0),1,1)*I105)</f>
        <v/>
      </c>
      <c r="V105" s="69" t="str">
        <f ca="1">IF(I105="","",_xll.xEURO(OFFSET(C105,-M105+1,0),J105,OFFSET(C105,-M105+2,0),OFFSET(C105,-M105+2,0),OFFSET(C105,-M105+3,0)+AC105,OFFSET(C105,-M105+4,0),1,0))</f>
        <v/>
      </c>
      <c r="W105" s="67" t="str">
        <f t="shared" si="18"/>
        <v/>
      </c>
      <c r="X105" s="67" t="str">
        <f ca="1">IF(I105="","",_xll.xEURO(OFFSET(C105,-M105+1,0),J105,OFFSET(C105,-M105+2,0),OFFSET(C105,-M105+2,0),OFFSET(C105,-M105+3,0)+AC105,OFFSET(C105,-M105+4,0),1,2)/10*I105)</f>
        <v/>
      </c>
      <c r="Y105" s="71" t="str">
        <f ca="1">IF(I105="","",_xll.xEURO(OFFSET(C105,-M105+1,0),J105,OFFSET(C105,-M105+2,0),OFFSET(C105,-M105+2,0),OFFSET(C105,-M105+3,0)+AC105,OFFSET(C105,-M105+4,0),1,3)/100*I105*10000)</f>
        <v/>
      </c>
      <c r="Z105" s="71" t="str">
        <f ca="1">IF(I105="","",_xll.xEURO(OFFSET(C105,-M105+1,0),J105,OFFSET(C105,-M105+2,0),OFFSET(C105,-M105+2,0),OFFSET(C105,-M105+3,0)+AC105,OFFSET(C105,-M105+4,0),1,5)/365.25*I105*10000)</f>
        <v/>
      </c>
      <c r="AB105" s="40" t="str">
        <f ca="1">IF(D105="","",_xll.xCalcSkew(OFFSET(C105,-M105,0),E105-OFFSET(C105,-M105+1,0),b)/100)</f>
        <v/>
      </c>
      <c r="AC105" s="40" t="str">
        <f ca="1">IF(I105="","",_xll.xCalcSkew(OFFSET(C105,-M105,0),J105-OFFSET(C105,-M105+1,0),b)/100)</f>
        <v/>
      </c>
      <c r="AE105">
        <f t="shared" si="12"/>
        <v>0</v>
      </c>
      <c r="AF105">
        <f t="shared" si="13"/>
        <v>0</v>
      </c>
      <c r="AG105">
        <f t="shared" si="14"/>
        <v>0</v>
      </c>
    </row>
    <row r="106" spans="3:33" x14ac:dyDescent="0.25">
      <c r="D106" s="52"/>
      <c r="E106" s="39"/>
      <c r="F106" s="39"/>
      <c r="G106" s="35"/>
      <c r="I106" s="52"/>
      <c r="J106" s="39"/>
      <c r="K106" s="39"/>
      <c r="L106" s="62"/>
      <c r="M106" s="101">
        <f t="shared" si="19"/>
        <v>17</v>
      </c>
      <c r="N106" s="67" t="str">
        <f ca="1">IF(D106="","",_xll.xEURO(OFFSET(C106,-M106+1,0),E106,OFFSET(C106,-M106+2,0),OFFSET(C106,-M106+2,0),OFFSET(C106,-M106+3,0)+AB106,OFFSET(C106,-M106+4,0),0,1)*D106)</f>
        <v/>
      </c>
      <c r="O106" s="69" t="str">
        <f ca="1">IF(D106="","",_xll.xEURO(OFFSET(C106,-M106+1,0),E106,OFFSET(C106,-M106+2,0),OFFSET(C106,-M106+2,0),OFFSET(C106,-M106+3,0)+AB106,OFFSET(C106,-M106+4,0),0,0))</f>
        <v/>
      </c>
      <c r="P106" s="67" t="str">
        <f t="shared" si="17"/>
        <v/>
      </c>
      <c r="Q106" s="67" t="str">
        <f ca="1">IF(D106="","",_xll.xEURO(OFFSET(C106,-M106+1,0),E106,OFFSET(C106,-M106+2,0),OFFSET(C106,-M106+2,0),OFFSET(C106,-M106+3,0)+AB106,OFFSET(C106,-M106+4,0),0,2)/10*D106)</f>
        <v/>
      </c>
      <c r="R106" s="71" t="str">
        <f ca="1">IF(D106="","",_xll.xEURO(OFFSET(C106,-M106+1,0),E106,OFFSET(C106,-M106+2,0),OFFSET(C106,-M106+2,0),OFFSET(C106,-M106+3,0)+AB106,OFFSET(C106,-M106+4,0),0,3)/100*D106*10000)</f>
        <v/>
      </c>
      <c r="S106" s="71" t="str">
        <f ca="1">IF(D106="","",_xll.xEURO(OFFSET(C106,-M106+1,0),E106,OFFSET(C106,-M106+2,0),OFFSET(C106,-M106+2,0),OFFSET(C106,-M106+3,0)+AB106,OFFSET(C106,-M106+4,0),0,5)/365.25*D106*10000)</f>
        <v/>
      </c>
      <c r="U106" s="67" t="str">
        <f ca="1">IF(I106="","",_xll.xEURO(OFFSET(C106,-M106+1,0),J106,OFFSET(C106,-M106+2,0),OFFSET(C106,-M106+2,0),OFFSET(C106,-M106+3,0)+AC106,OFFSET(C106,-M106+4,0),1,1)*I106)</f>
        <v/>
      </c>
      <c r="V106" s="69" t="str">
        <f ca="1">IF(I106="","",_xll.xEURO(OFFSET(C106,-M106+1,0),J106,OFFSET(C106,-M106+2,0),OFFSET(C106,-M106+2,0),OFFSET(C106,-M106+3,0)+AC106,OFFSET(C106,-M106+4,0),1,0))</f>
        <v/>
      </c>
      <c r="W106" s="67" t="str">
        <f t="shared" si="18"/>
        <v/>
      </c>
      <c r="X106" s="67" t="str">
        <f ca="1">IF(I106="","",_xll.xEURO(OFFSET(C106,-M106+1,0),J106,OFFSET(C106,-M106+2,0),OFFSET(C106,-M106+2,0),OFFSET(C106,-M106+3,0)+AC106,OFFSET(C106,-M106+4,0),1,2)/10*I106)</f>
        <v/>
      </c>
      <c r="Y106" s="71" t="str">
        <f ca="1">IF(I106="","",_xll.xEURO(OFFSET(C106,-M106+1,0),J106,OFFSET(C106,-M106+2,0),OFFSET(C106,-M106+2,0),OFFSET(C106,-M106+3,0)+AC106,OFFSET(C106,-M106+4,0),1,3)/100*I106*10000)</f>
        <v/>
      </c>
      <c r="Z106" s="71" t="str">
        <f ca="1">IF(I106="","",_xll.xEURO(OFFSET(C106,-M106+1,0),J106,OFFSET(C106,-M106+2,0),OFFSET(C106,-M106+2,0),OFFSET(C106,-M106+3,0)+AC106,OFFSET(C106,-M106+4,0),1,5)/365.25*I106*10000)</f>
        <v/>
      </c>
      <c r="AB106" s="40" t="str">
        <f ca="1">IF(D106="","",_xll.xCalcSkew(OFFSET(C106,-M106,0),E106-OFFSET(C106,-M106+1,0),b)/100)</f>
        <v/>
      </c>
      <c r="AC106" s="40" t="str">
        <f ca="1">IF(I106="","",_xll.xCalcSkew(OFFSET(C106,-M106,0),J106-OFFSET(C106,-M106+1,0),b)/100)</f>
        <v/>
      </c>
      <c r="AE106">
        <f t="shared" si="12"/>
        <v>0</v>
      </c>
      <c r="AF106">
        <f t="shared" si="13"/>
        <v>0</v>
      </c>
      <c r="AG106">
        <f t="shared" si="14"/>
        <v>0</v>
      </c>
    </row>
    <row r="107" spans="3:33" x14ac:dyDescent="0.25">
      <c r="D107" s="52"/>
      <c r="E107" s="39"/>
      <c r="F107" s="39"/>
      <c r="G107" s="35"/>
      <c r="I107" s="52"/>
      <c r="J107" s="39"/>
      <c r="K107" s="39"/>
      <c r="L107" s="62"/>
      <c r="M107" s="101">
        <f t="shared" si="19"/>
        <v>18</v>
      </c>
      <c r="N107" s="67" t="str">
        <f ca="1">IF(D107="","",_xll.xEURO(OFFSET(C107,-M107+1,0),E107,OFFSET(C107,-M107+2,0),OFFSET(C107,-M107+2,0),OFFSET(C107,-M107+3,0)+AB107,OFFSET(C107,-M107+4,0),0,1)*D107)</f>
        <v/>
      </c>
      <c r="O107" s="69" t="str">
        <f ca="1">IF(D107="","",_xll.xEURO(OFFSET(C107,-M107+1,0),E107,OFFSET(C107,-M107+2,0),OFFSET(C107,-M107+2,0),OFFSET(C107,-M107+3,0)+AB107,OFFSET(C107,-M107+4,0),0,0))</f>
        <v/>
      </c>
      <c r="P107" s="67" t="str">
        <f t="shared" si="17"/>
        <v/>
      </c>
      <c r="Q107" s="67" t="str">
        <f ca="1">IF(D107="","",_xll.xEURO(OFFSET(C107,-M107+1,0),E107,OFFSET(C107,-M107+2,0),OFFSET(C107,-M107+2,0),OFFSET(C107,-M107+3,0)+AB107,OFFSET(C107,-M107+4,0),0,2)/10*D107)</f>
        <v/>
      </c>
      <c r="R107" s="71" t="str">
        <f ca="1">IF(D107="","",_xll.xEURO(OFFSET(C107,-M107+1,0),E107,OFFSET(C107,-M107+2,0),OFFSET(C107,-M107+2,0),OFFSET(C107,-M107+3,0)+AB107,OFFSET(C107,-M107+4,0),0,3)/100*D107*10000)</f>
        <v/>
      </c>
      <c r="S107" s="71" t="str">
        <f ca="1">IF(D107="","",_xll.xEURO(OFFSET(C107,-M107+1,0),E107,OFFSET(C107,-M107+2,0),OFFSET(C107,-M107+2,0),OFFSET(C107,-M107+3,0)+AB107,OFFSET(C107,-M107+4,0),0,5)/365.25*D107*10000)</f>
        <v/>
      </c>
      <c r="U107" s="67" t="str">
        <f ca="1">IF(I107="","",_xll.xEURO(OFFSET(C107,-M107+1,0),J107,OFFSET(C107,-M107+2,0),OFFSET(C107,-M107+2,0),OFFSET(C107,-M107+3,0)+AC107,OFFSET(C107,-M107+4,0),1,1)*I107)</f>
        <v/>
      </c>
      <c r="V107" s="69" t="str">
        <f ca="1">IF(I107="","",_xll.xEURO(OFFSET(C107,-M107+1,0),J107,OFFSET(C107,-M107+2,0),OFFSET(C107,-M107+2,0),OFFSET(C107,-M107+3,0)+AC107,OFFSET(C107,-M107+4,0),1,0))</f>
        <v/>
      </c>
      <c r="W107" s="67" t="str">
        <f t="shared" si="18"/>
        <v/>
      </c>
      <c r="X107" s="67" t="str">
        <f ca="1">IF(I107="","",_xll.xEURO(OFFSET(C107,-M107+1,0),J107,OFFSET(C107,-M107+2,0),OFFSET(C107,-M107+2,0),OFFSET(C107,-M107+3,0)+AC107,OFFSET(C107,-M107+4,0),1,2)/10*I107)</f>
        <v/>
      </c>
      <c r="Y107" s="71" t="str">
        <f ca="1">IF(I107="","",_xll.xEURO(OFFSET(C107,-M107+1,0),J107,OFFSET(C107,-M107+2,0),OFFSET(C107,-M107+2,0),OFFSET(C107,-M107+3,0)+AC107,OFFSET(C107,-M107+4,0),1,3)/100*I107*10000)</f>
        <v/>
      </c>
      <c r="Z107" s="71" t="str">
        <f ca="1">IF(I107="","",_xll.xEURO(OFFSET(C107,-M107+1,0),J107,OFFSET(C107,-M107+2,0),OFFSET(C107,-M107+2,0),OFFSET(C107,-M107+3,0)+AC107,OFFSET(C107,-M107+4,0),1,5)/365.25*I107*10000)</f>
        <v/>
      </c>
      <c r="AB107" s="40" t="str">
        <f ca="1">IF(D107="","",_xll.xCalcSkew(OFFSET(C107,-M107,0),E107-OFFSET(C107,-M107+1,0),b)/100)</f>
        <v/>
      </c>
      <c r="AC107" s="40" t="str">
        <f ca="1">IF(I107="","",_xll.xCalcSkew(OFFSET(C107,-M107,0),J107-OFFSET(C107,-M107+1,0),b)/100)</f>
        <v/>
      </c>
      <c r="AE107">
        <f t="shared" si="12"/>
        <v>0</v>
      </c>
      <c r="AF107">
        <f t="shared" si="13"/>
        <v>0</v>
      </c>
      <c r="AG107">
        <f t="shared" si="14"/>
        <v>0</v>
      </c>
    </row>
    <row r="108" spans="3:33" x14ac:dyDescent="0.25">
      <c r="D108" s="52"/>
      <c r="E108" s="39"/>
      <c r="F108" s="39"/>
      <c r="G108" s="35"/>
      <c r="I108" s="52"/>
      <c r="J108" s="39"/>
      <c r="K108" s="39"/>
      <c r="L108" s="62"/>
      <c r="M108" s="101">
        <f t="shared" si="19"/>
        <v>19</v>
      </c>
      <c r="N108" s="67" t="str">
        <f ca="1">IF(D108="","",_xll.xEURO(OFFSET(C108,-M108+1,0),E108,OFFSET(C108,-M108+2,0),OFFSET(C108,-M108+2,0),OFFSET(C108,-M108+3,0)+AB108,OFFSET(C108,-M108+4,0),0,1)*D108)</f>
        <v/>
      </c>
      <c r="O108" s="69" t="str">
        <f ca="1">IF(D108="","",_xll.xEURO(OFFSET(C108,-M108+1,0),E108,OFFSET(C108,-M108+2,0),OFFSET(C108,-M108+2,0),OFFSET(C108,-M108+3,0)+AB108,OFFSET(C108,-M108+4,0),0,0))</f>
        <v/>
      </c>
      <c r="P108" s="67" t="str">
        <f t="shared" si="17"/>
        <v/>
      </c>
      <c r="Q108" s="67" t="str">
        <f ca="1">IF(D108="","",_xll.xEURO(OFFSET(C108,-M108+1,0),E108,OFFSET(C108,-M108+2,0),OFFSET(C108,-M108+2,0),OFFSET(C108,-M108+3,0)+AB108,OFFSET(C108,-M108+4,0),0,2)/10*D108)</f>
        <v/>
      </c>
      <c r="R108" s="71" t="str">
        <f ca="1">IF(D108="","",_xll.xEURO(OFFSET(C108,-M108+1,0),E108,OFFSET(C108,-M108+2,0),OFFSET(C108,-M108+2,0),OFFSET(C108,-M108+3,0)+AB108,OFFSET(C108,-M108+4,0),0,3)/100*D108*10000)</f>
        <v/>
      </c>
      <c r="S108" s="71" t="str">
        <f ca="1">IF(D108="","",_xll.xEURO(OFFSET(C108,-M108+1,0),E108,OFFSET(C108,-M108+2,0),OFFSET(C108,-M108+2,0),OFFSET(C108,-M108+3,0)+AB108,OFFSET(C108,-M108+4,0),0,5)/365.25*D108*10000)</f>
        <v/>
      </c>
      <c r="U108" s="67" t="str">
        <f ca="1">IF(I108="","",_xll.xEURO(OFFSET(C108,-M108+1,0),J108,OFFSET(C108,-M108+2,0),OFFSET(C108,-M108+2,0),OFFSET(C108,-M108+3,0)+AC108,OFFSET(C108,-M108+4,0),1,1)*I108)</f>
        <v/>
      </c>
      <c r="V108" s="69" t="str">
        <f ca="1">IF(I108="","",_xll.xEURO(OFFSET(C108,-M108+1,0),J108,OFFSET(C108,-M108+2,0),OFFSET(C108,-M108+2,0),OFFSET(C108,-M108+3,0)+AC108,OFFSET(C108,-M108+4,0),1,0))</f>
        <v/>
      </c>
      <c r="W108" s="67" t="str">
        <f t="shared" si="18"/>
        <v/>
      </c>
      <c r="X108" s="67" t="str">
        <f ca="1">IF(I108="","",_xll.xEURO(OFFSET(C108,-M108+1,0),J108,OFFSET(C108,-M108+2,0),OFFSET(C108,-M108+2,0),OFFSET(C108,-M108+3,0)+AC108,OFFSET(C108,-M108+4,0),1,2)/10*I108)</f>
        <v/>
      </c>
      <c r="Y108" s="71" t="str">
        <f ca="1">IF(I108="","",_xll.xEURO(OFFSET(C108,-M108+1,0),J108,OFFSET(C108,-M108+2,0),OFFSET(C108,-M108+2,0),OFFSET(C108,-M108+3,0)+AC108,OFFSET(C108,-M108+4,0),1,3)/100*I108*10000)</f>
        <v/>
      </c>
      <c r="Z108" s="71" t="str">
        <f ca="1">IF(I108="","",_xll.xEURO(OFFSET(C108,-M108+1,0),J108,OFFSET(C108,-M108+2,0),OFFSET(C108,-M108+2,0),OFFSET(C108,-M108+3,0)+AC108,OFFSET(C108,-M108+4,0),1,5)/365.25*I108*10000)</f>
        <v/>
      </c>
      <c r="AB108" s="40" t="str">
        <f ca="1">IF(D108="","",_xll.xCalcSkew(OFFSET(C108,-M108,0),E108-OFFSET(C108,-M108+1,0),b)/100)</f>
        <v/>
      </c>
      <c r="AC108" s="40" t="str">
        <f ca="1">IF(I108="","",_xll.xCalcSkew(OFFSET(C108,-M108,0),J108-OFFSET(C108,-M108+1,0),b)/100)</f>
        <v/>
      </c>
      <c r="AE108">
        <f t="shared" si="12"/>
        <v>0</v>
      </c>
      <c r="AF108">
        <f t="shared" si="13"/>
        <v>0</v>
      </c>
      <c r="AG108">
        <f t="shared" si="14"/>
        <v>0</v>
      </c>
    </row>
    <row r="109" spans="3:33" x14ac:dyDescent="0.25">
      <c r="D109" s="52"/>
      <c r="E109" s="39"/>
      <c r="F109" s="39"/>
      <c r="G109" s="35"/>
      <c r="I109" s="52"/>
      <c r="J109" s="39"/>
      <c r="K109" s="39"/>
      <c r="L109" s="62"/>
      <c r="M109" s="101">
        <f t="shared" si="19"/>
        <v>20</v>
      </c>
      <c r="N109" s="67" t="str">
        <f ca="1">IF(D109="","",_xll.xEURO(OFFSET(C109,-M109+1,0),E109,OFFSET(C109,-M109+2,0),OFFSET(C109,-M109+2,0),OFFSET(C109,-M109+3,0)+AB109,OFFSET(C109,-M109+4,0),0,1)*D109)</f>
        <v/>
      </c>
      <c r="O109" s="69" t="str">
        <f ca="1">IF(D109="","",_xll.xEURO(OFFSET(C109,-M109+1,0),E109,OFFSET(C109,-M109+2,0),OFFSET(C109,-M109+2,0),OFFSET(C109,-M109+3,0)+AB109,OFFSET(C109,-M109+4,0),0,0))</f>
        <v/>
      </c>
      <c r="P109" s="67" t="str">
        <f t="shared" si="17"/>
        <v/>
      </c>
      <c r="Q109" s="67" t="str">
        <f ca="1">IF(D109="","",_xll.xEURO(OFFSET(C109,-M109+1,0),E109,OFFSET(C109,-M109+2,0),OFFSET(C109,-M109+2,0),OFFSET(C109,-M109+3,0)+AB109,OFFSET(C109,-M109+4,0),0,2)/10*D109)</f>
        <v/>
      </c>
      <c r="R109" s="71" t="str">
        <f ca="1">IF(D109="","",_xll.xEURO(OFFSET(C109,-M109+1,0),E109,OFFSET(C109,-M109+2,0),OFFSET(C109,-M109+2,0),OFFSET(C109,-M109+3,0)+AB109,OFFSET(C109,-M109+4,0),0,3)/100*D109*10000)</f>
        <v/>
      </c>
      <c r="S109" s="71" t="str">
        <f ca="1">IF(D109="","",_xll.xEURO(OFFSET(C109,-M109+1,0),E109,OFFSET(C109,-M109+2,0),OFFSET(C109,-M109+2,0),OFFSET(C109,-M109+3,0)+AB109,OFFSET(C109,-M109+4,0),0,5)/365.25*D109*10000)</f>
        <v/>
      </c>
      <c r="U109" s="67" t="str">
        <f ca="1">IF(I109="","",_xll.xEURO(OFFSET(C109,-M109+1,0),J109,OFFSET(C109,-M109+2,0),OFFSET(C109,-M109+2,0),OFFSET(C109,-M109+3,0)+AC109,OFFSET(C109,-M109+4,0),1,1)*I109)</f>
        <v/>
      </c>
      <c r="V109" s="69" t="str">
        <f ca="1">IF(I109="","",_xll.xEURO(OFFSET(C109,-M109+1,0),J109,OFFSET(C109,-M109+2,0),OFFSET(C109,-M109+2,0),OFFSET(C109,-M109+3,0)+AC109,OFFSET(C109,-M109+4,0),1,0))</f>
        <v/>
      </c>
      <c r="W109" s="67" t="str">
        <f t="shared" si="18"/>
        <v/>
      </c>
      <c r="X109" s="67" t="str">
        <f ca="1">IF(I109="","",_xll.xEURO(OFFSET(C109,-M109+1,0),J109,OFFSET(C109,-M109+2,0),OFFSET(C109,-M109+2,0),OFFSET(C109,-M109+3,0)+AC109,OFFSET(C109,-M109+4,0),1,2)/10*I109)</f>
        <v/>
      </c>
      <c r="Y109" s="71" t="str">
        <f ca="1">IF(I109="","",_xll.xEURO(OFFSET(C109,-M109+1,0),J109,OFFSET(C109,-M109+2,0),OFFSET(C109,-M109+2,0),OFFSET(C109,-M109+3,0)+AC109,OFFSET(C109,-M109+4,0),1,3)/100*I109*10000)</f>
        <v/>
      </c>
      <c r="Z109" s="71" t="str">
        <f ca="1">IF(I109="","",_xll.xEURO(OFFSET(C109,-M109+1,0),J109,OFFSET(C109,-M109+2,0),OFFSET(C109,-M109+2,0),OFFSET(C109,-M109+3,0)+AC109,OFFSET(C109,-M109+4,0),1,5)/365.25*I109*10000)</f>
        <v/>
      </c>
      <c r="AB109" s="40" t="str">
        <f ca="1">IF(D109="","",_xll.xCalcSkew(OFFSET(C109,-M109,0),E109-OFFSET(C109,-M109+1,0),b)/100)</f>
        <v/>
      </c>
      <c r="AC109" s="40" t="str">
        <f ca="1">IF(I109="","",_xll.xCalcSkew(OFFSET(C109,-M109,0),J109-OFFSET(C109,-M109+1,0),b)/100)</f>
        <v/>
      </c>
      <c r="AE109">
        <f t="shared" si="12"/>
        <v>0</v>
      </c>
      <c r="AF109">
        <f t="shared" si="13"/>
        <v>0</v>
      </c>
      <c r="AG109">
        <f t="shared" si="14"/>
        <v>0</v>
      </c>
    </row>
    <row r="110" spans="3:33" x14ac:dyDescent="0.25">
      <c r="D110" s="52"/>
      <c r="E110" s="39"/>
      <c r="F110" s="39"/>
      <c r="G110" s="35"/>
      <c r="I110" s="52"/>
      <c r="J110" s="39"/>
      <c r="K110" s="39"/>
      <c r="L110" s="62"/>
      <c r="M110" s="101">
        <f t="shared" si="19"/>
        <v>21</v>
      </c>
      <c r="N110" s="67" t="str">
        <f ca="1">IF(D110="","",_xll.xEURO(OFFSET(C110,-M110+1,0),E110,OFFSET(C110,-M110+2,0),OFFSET(C110,-M110+2,0),OFFSET(C110,-M110+3,0)+AB110,OFFSET(C110,-M110+4,0),0,1)*D110)</f>
        <v/>
      </c>
      <c r="O110" s="69" t="str">
        <f ca="1">IF(D110="","",_xll.xEURO(OFFSET(C110,-M110+1,0),E110,OFFSET(C110,-M110+2,0),OFFSET(C110,-M110+2,0),OFFSET(C110,-M110+3,0)+AB110,OFFSET(C110,-M110+4,0),0,0))</f>
        <v/>
      </c>
      <c r="P110" s="67" t="str">
        <f t="shared" si="17"/>
        <v/>
      </c>
      <c r="Q110" s="67" t="str">
        <f ca="1">IF(D110="","",_xll.xEURO(OFFSET(C110,-M110+1,0),E110,OFFSET(C110,-M110+2,0),OFFSET(C110,-M110+2,0),OFFSET(C110,-M110+3,0)+AB110,OFFSET(C110,-M110+4,0),0,2)/10*D110)</f>
        <v/>
      </c>
      <c r="R110" s="71" t="str">
        <f ca="1">IF(D110="","",_xll.xEURO(OFFSET(C110,-M110+1,0),E110,OFFSET(C110,-M110+2,0),OFFSET(C110,-M110+2,0),OFFSET(C110,-M110+3,0)+AB110,OFFSET(C110,-M110+4,0),0,3)/100*D110*10000)</f>
        <v/>
      </c>
      <c r="S110" s="71" t="str">
        <f ca="1">IF(D110="","",_xll.xEURO(OFFSET(C110,-M110+1,0),E110,OFFSET(C110,-M110+2,0),OFFSET(C110,-M110+2,0),OFFSET(C110,-M110+3,0)+AB110,OFFSET(C110,-M110+4,0),0,5)/365.25*D110*10000)</f>
        <v/>
      </c>
      <c r="U110" s="67" t="str">
        <f ca="1">IF(I110="","",_xll.xEURO(OFFSET(C110,-M110+1,0),J110,OFFSET(C110,-M110+2,0),OFFSET(C110,-M110+2,0),OFFSET(C110,-M110+3,0)+AC110,OFFSET(C110,-M110+4,0),1,1)*I110)</f>
        <v/>
      </c>
      <c r="V110" s="69" t="str">
        <f ca="1">IF(I110="","",_xll.xEURO(OFFSET(C110,-M110+1,0),J110,OFFSET(C110,-M110+2,0),OFFSET(C110,-M110+2,0),OFFSET(C110,-M110+3,0)+AC110,OFFSET(C110,-M110+4,0),1,0))</f>
        <v/>
      </c>
      <c r="W110" s="67" t="str">
        <f t="shared" si="18"/>
        <v/>
      </c>
      <c r="X110" s="67" t="str">
        <f ca="1">IF(I110="","",_xll.xEURO(OFFSET(C110,-M110+1,0),J110,OFFSET(C110,-M110+2,0),OFFSET(C110,-M110+2,0),OFFSET(C110,-M110+3,0)+AC110,OFFSET(C110,-M110+4,0),1,2)/10*I110)</f>
        <v/>
      </c>
      <c r="Y110" s="71" t="str">
        <f ca="1">IF(I110="","",_xll.xEURO(OFFSET(C110,-M110+1,0),J110,OFFSET(C110,-M110+2,0),OFFSET(C110,-M110+2,0),OFFSET(C110,-M110+3,0)+AC110,OFFSET(C110,-M110+4,0),1,3)/100*I110*10000)</f>
        <v/>
      </c>
      <c r="Z110" s="71" t="str">
        <f ca="1">IF(I110="","",_xll.xEURO(OFFSET(C110,-M110+1,0),J110,OFFSET(C110,-M110+2,0),OFFSET(C110,-M110+2,0),OFFSET(C110,-M110+3,0)+AC110,OFFSET(C110,-M110+4,0),1,5)/365.25*I110*10000)</f>
        <v/>
      </c>
      <c r="AB110" s="40" t="str">
        <f ca="1">IF(D110="","",_xll.xCalcSkew(OFFSET(C110,-M110,0),E110-OFFSET(C110,-M110+1,0),b)/100)</f>
        <v/>
      </c>
      <c r="AC110" s="40" t="str">
        <f ca="1">IF(I110="","",_xll.xCalcSkew(OFFSET(C110,-M110,0),J110-OFFSET(C110,-M110+1,0),b)/100)</f>
        <v/>
      </c>
      <c r="AE110">
        <f t="shared" si="12"/>
        <v>0</v>
      </c>
      <c r="AF110">
        <f t="shared" si="13"/>
        <v>0</v>
      </c>
      <c r="AG110">
        <f t="shared" si="14"/>
        <v>0</v>
      </c>
    </row>
    <row r="111" spans="3:33" x14ac:dyDescent="0.25">
      <c r="D111" s="52"/>
      <c r="E111" s="39"/>
      <c r="F111" s="39"/>
      <c r="G111" s="35"/>
      <c r="I111" s="52"/>
      <c r="J111" s="39"/>
      <c r="K111" s="39"/>
      <c r="L111" s="62"/>
      <c r="M111" s="101">
        <f t="shared" si="19"/>
        <v>22</v>
      </c>
      <c r="N111" s="67" t="str">
        <f ca="1">IF(D111="","",_xll.xEURO(OFFSET(C111,-M111+1,0),E111,OFFSET(C111,-M111+2,0),OFFSET(C111,-M111+2,0),OFFSET(C111,-M111+3,0)+AB111,OFFSET(C111,-M111+4,0),0,1)*D111)</f>
        <v/>
      </c>
      <c r="O111" s="69" t="str">
        <f ca="1">IF(D111="","",_xll.xEURO(OFFSET(C111,-M111+1,0),E111,OFFSET(C111,-M111+2,0),OFFSET(C111,-M111+2,0),OFFSET(C111,-M111+3,0)+AB111,OFFSET(C111,-M111+4,0),0,0))</f>
        <v/>
      </c>
      <c r="P111" s="67" t="str">
        <f t="shared" si="17"/>
        <v/>
      </c>
      <c r="Q111" s="67" t="str">
        <f ca="1">IF(D111="","",_xll.xEURO(OFFSET(C111,-M111+1,0),E111,OFFSET(C111,-M111+2,0),OFFSET(C111,-M111+2,0),OFFSET(C111,-M111+3,0)+AB111,OFFSET(C111,-M111+4,0),0,2)/10*D111)</f>
        <v/>
      </c>
      <c r="R111" s="71" t="str">
        <f ca="1">IF(D111="","",_xll.xEURO(OFFSET(C111,-M111+1,0),E111,OFFSET(C111,-M111+2,0),OFFSET(C111,-M111+2,0),OFFSET(C111,-M111+3,0)+AB111,OFFSET(C111,-M111+4,0),0,3)/100*D111*10000)</f>
        <v/>
      </c>
      <c r="S111" s="71" t="str">
        <f ca="1">IF(D111="","",_xll.xEURO(OFFSET(C111,-M111+1,0),E111,OFFSET(C111,-M111+2,0),OFFSET(C111,-M111+2,0),OFFSET(C111,-M111+3,0)+AB111,OFFSET(C111,-M111+4,0),0,5)/365.25*D111*10000)</f>
        <v/>
      </c>
      <c r="U111" s="67" t="str">
        <f ca="1">IF(I111="","",_xll.xEURO(OFFSET(C111,-M111+1,0),J111,OFFSET(C111,-M111+2,0),OFFSET(C111,-M111+2,0),OFFSET(C111,-M111+3,0)+AC111,OFFSET(C111,-M111+4,0),1,1)*I111)</f>
        <v/>
      </c>
      <c r="V111" s="69" t="str">
        <f ca="1">IF(I111="","",_xll.xEURO(OFFSET(C111,-M111+1,0),J111,OFFSET(C111,-M111+2,0),OFFSET(C111,-M111+2,0),OFFSET(C111,-M111+3,0)+AC111,OFFSET(C111,-M111+4,0),1,0))</f>
        <v/>
      </c>
      <c r="W111" s="67" t="str">
        <f t="shared" si="18"/>
        <v/>
      </c>
      <c r="X111" s="67" t="str">
        <f ca="1">IF(I111="","",_xll.xEURO(OFFSET(C111,-M111+1,0),J111,OFFSET(C111,-M111+2,0),OFFSET(C111,-M111+2,0),OFFSET(C111,-M111+3,0)+AC111,OFFSET(C111,-M111+4,0),1,2)/10*I111)</f>
        <v/>
      </c>
      <c r="Y111" s="71" t="str">
        <f ca="1">IF(I111="","",_xll.xEURO(OFFSET(C111,-M111+1,0),J111,OFFSET(C111,-M111+2,0),OFFSET(C111,-M111+2,0),OFFSET(C111,-M111+3,0)+AC111,OFFSET(C111,-M111+4,0),1,3)/100*I111*10000)</f>
        <v/>
      </c>
      <c r="Z111" s="71" t="str">
        <f ca="1">IF(I111="","",_xll.xEURO(OFFSET(C111,-M111+1,0),J111,OFFSET(C111,-M111+2,0),OFFSET(C111,-M111+2,0),OFFSET(C111,-M111+3,0)+AC111,OFFSET(C111,-M111+4,0),1,5)/365.25*I111*10000)</f>
        <v/>
      </c>
      <c r="AB111" s="40" t="str">
        <f ca="1">IF(D111="","",_xll.xCalcSkew(OFFSET(C111,-M111,0),E111-OFFSET(C111,-M111+1,0),b)/100)</f>
        <v/>
      </c>
      <c r="AC111" s="40" t="str">
        <f ca="1">IF(I111="","",_xll.xCalcSkew(OFFSET(C111,-M111,0),J111-OFFSET(C111,-M111+1,0),b)/100)</f>
        <v/>
      </c>
      <c r="AE111">
        <f t="shared" si="12"/>
        <v>0</v>
      </c>
      <c r="AF111">
        <f t="shared" si="13"/>
        <v>0</v>
      </c>
      <c r="AG111">
        <f t="shared" si="14"/>
        <v>0</v>
      </c>
    </row>
    <row r="112" spans="3:33" x14ac:dyDescent="0.25">
      <c r="D112" s="52"/>
      <c r="E112" s="39"/>
      <c r="F112" s="39"/>
      <c r="G112" s="35"/>
      <c r="I112" s="52"/>
      <c r="J112" s="39"/>
      <c r="K112" s="39"/>
      <c r="L112" s="62"/>
      <c r="M112" s="101">
        <f t="shared" si="19"/>
        <v>23</v>
      </c>
      <c r="N112" s="67" t="str">
        <f ca="1">IF(D112="","",_xll.xEURO(OFFSET(C112,-M112+1,0),E112,OFFSET(C112,-M112+2,0),OFFSET(C112,-M112+2,0),OFFSET(C112,-M112+3,0)+AB112,OFFSET(C112,-M112+4,0),0,1)*D112)</f>
        <v/>
      </c>
      <c r="O112" s="69" t="str">
        <f ca="1">IF(D112="","",_xll.xEURO(OFFSET(C112,-M112+1,0),E112,OFFSET(C112,-M112+2,0),OFFSET(C112,-M112+2,0),OFFSET(C112,-M112+3,0)+AB112,OFFSET(C112,-M112+4,0),0,0))</f>
        <v/>
      </c>
      <c r="P112" s="67" t="str">
        <f t="shared" si="17"/>
        <v/>
      </c>
      <c r="Q112" s="67" t="str">
        <f ca="1">IF(D112="","",_xll.xEURO(OFFSET(C112,-M112+1,0),E112,OFFSET(C112,-M112+2,0),OFFSET(C112,-M112+2,0),OFFSET(C112,-M112+3,0)+AB112,OFFSET(C112,-M112+4,0),0,2)/10*D112)</f>
        <v/>
      </c>
      <c r="R112" s="71" t="str">
        <f ca="1">IF(D112="","",_xll.xEURO(OFFSET(C112,-M112+1,0),E112,OFFSET(C112,-M112+2,0),OFFSET(C112,-M112+2,0),OFFSET(C112,-M112+3,0)+AB112,OFFSET(C112,-M112+4,0),0,3)/100*D112*10000)</f>
        <v/>
      </c>
      <c r="S112" s="71" t="str">
        <f ca="1">IF(D112="","",_xll.xEURO(OFFSET(C112,-M112+1,0),E112,OFFSET(C112,-M112+2,0),OFFSET(C112,-M112+2,0),OFFSET(C112,-M112+3,0)+AB112,OFFSET(C112,-M112+4,0),0,5)/365.25*D112*10000)</f>
        <v/>
      </c>
      <c r="U112" s="67" t="str">
        <f ca="1">IF(I112="","",_xll.xEURO(OFFSET(C112,-M112+1,0),J112,OFFSET(C112,-M112+2,0),OFFSET(C112,-M112+2,0),OFFSET(C112,-M112+3,0)+AC112,OFFSET(C112,-M112+4,0),1,1)*I112)</f>
        <v/>
      </c>
      <c r="V112" s="69" t="str">
        <f ca="1">IF(I112="","",_xll.xEURO(OFFSET(C112,-M112+1,0),J112,OFFSET(C112,-M112+2,0),OFFSET(C112,-M112+2,0),OFFSET(C112,-M112+3,0)+AC112,OFFSET(C112,-M112+4,0),1,0))</f>
        <v/>
      </c>
      <c r="W112" s="67" t="str">
        <f t="shared" si="18"/>
        <v/>
      </c>
      <c r="X112" s="67" t="str">
        <f ca="1">IF(I112="","",_xll.xEURO(OFFSET(C112,-M112+1,0),J112,OFFSET(C112,-M112+2,0),OFFSET(C112,-M112+2,0),OFFSET(C112,-M112+3,0)+AC112,OFFSET(C112,-M112+4,0),1,2)/10*I112)</f>
        <v/>
      </c>
      <c r="Y112" s="71" t="str">
        <f ca="1">IF(I112="","",_xll.xEURO(OFFSET(C112,-M112+1,0),J112,OFFSET(C112,-M112+2,0),OFFSET(C112,-M112+2,0),OFFSET(C112,-M112+3,0)+AC112,OFFSET(C112,-M112+4,0),1,3)/100*I112*10000)</f>
        <v/>
      </c>
      <c r="Z112" s="71" t="str">
        <f ca="1">IF(I112="","",_xll.xEURO(OFFSET(C112,-M112+1,0),J112,OFFSET(C112,-M112+2,0),OFFSET(C112,-M112+2,0),OFFSET(C112,-M112+3,0)+AC112,OFFSET(C112,-M112+4,0),1,5)/365.25*I112*10000)</f>
        <v/>
      </c>
      <c r="AB112" s="40" t="str">
        <f ca="1">IF(D112="","",_xll.xCalcSkew(OFFSET(C112,-M112,0),E112-OFFSET(C112,-M112+1,0),b)/100)</f>
        <v/>
      </c>
      <c r="AC112" s="40" t="str">
        <f ca="1">IF(I112="","",_xll.xCalcSkew(OFFSET(C112,-M112,0),J112-OFFSET(C112,-M112+1,0),b)/100)</f>
        <v/>
      </c>
      <c r="AE112">
        <f t="shared" si="12"/>
        <v>0</v>
      </c>
      <c r="AF112">
        <f t="shared" si="13"/>
        <v>0</v>
      </c>
      <c r="AG112">
        <f t="shared" si="14"/>
        <v>0</v>
      </c>
    </row>
    <row r="113" spans="3:33" x14ac:dyDescent="0.25">
      <c r="D113" s="52"/>
      <c r="E113" s="39"/>
      <c r="F113" s="39"/>
      <c r="G113" s="35"/>
      <c r="I113" s="52"/>
      <c r="J113" s="39"/>
      <c r="K113" s="39"/>
      <c r="L113" s="62"/>
      <c r="M113" s="101">
        <f t="shared" si="19"/>
        <v>24</v>
      </c>
      <c r="N113" s="67" t="str">
        <f ca="1">IF(D113="","",_xll.xEURO(OFFSET(C113,-M113+1,0),E113,OFFSET(C113,-M113+2,0),OFFSET(C113,-M113+2,0),OFFSET(C113,-M113+3,0)+AB113,OFFSET(C113,-M113+4,0),0,1)*D113)</f>
        <v/>
      </c>
      <c r="O113" s="69" t="str">
        <f ca="1">IF(D113="","",_xll.xEURO(OFFSET(C113,-M113+1,0),E113,OFFSET(C113,-M113+2,0),OFFSET(C113,-M113+2,0),OFFSET(C113,-M113+3,0)+AB113,OFFSET(C113,-M113+4,0),0,0))</f>
        <v/>
      </c>
      <c r="P113" s="67" t="str">
        <f t="shared" si="17"/>
        <v/>
      </c>
      <c r="Q113" s="67" t="str">
        <f ca="1">IF(D113="","",_xll.xEURO(OFFSET(C113,-M113+1,0),E113,OFFSET(C113,-M113+2,0),OFFSET(C113,-M113+2,0),OFFSET(C113,-M113+3,0)+AB113,OFFSET(C113,-M113+4,0),0,2)/10*D113)</f>
        <v/>
      </c>
      <c r="R113" s="71" t="str">
        <f ca="1">IF(D113="","",_xll.xEURO(OFFSET(C113,-M113+1,0),E113,OFFSET(C113,-M113+2,0),OFFSET(C113,-M113+2,0),OFFSET(C113,-M113+3,0)+AB113,OFFSET(C113,-M113+4,0),0,3)/100*D113*10000)</f>
        <v/>
      </c>
      <c r="S113" s="71" t="str">
        <f ca="1">IF(D113="","",_xll.xEURO(OFFSET(C113,-M113+1,0),E113,OFFSET(C113,-M113+2,0),OFFSET(C113,-M113+2,0),OFFSET(C113,-M113+3,0)+AB113,OFFSET(C113,-M113+4,0),0,5)/365.25*D113*10000)</f>
        <v/>
      </c>
      <c r="U113" s="67" t="str">
        <f ca="1">IF(I113="","",_xll.xEURO(OFFSET(C113,-M113+1,0),J113,OFFSET(C113,-M113+2,0),OFFSET(C113,-M113+2,0),OFFSET(C113,-M113+3,0)+AC113,OFFSET(C113,-M113+4,0),1,1)*I113)</f>
        <v/>
      </c>
      <c r="V113" s="69" t="str">
        <f ca="1">IF(I113="","",_xll.xEURO(OFFSET(C113,-M113+1,0),J113,OFFSET(C113,-M113+2,0),OFFSET(C113,-M113+2,0),OFFSET(C113,-M113+3,0)+AC113,OFFSET(C113,-M113+4,0),1,0))</f>
        <v/>
      </c>
      <c r="W113" s="67" t="str">
        <f t="shared" si="18"/>
        <v/>
      </c>
      <c r="X113" s="67" t="str">
        <f ca="1">IF(I113="","",_xll.xEURO(OFFSET(C113,-M113+1,0),J113,OFFSET(C113,-M113+2,0),OFFSET(C113,-M113+2,0),OFFSET(C113,-M113+3,0)+AC113,OFFSET(C113,-M113+4,0),1,2)/10*I113)</f>
        <v/>
      </c>
      <c r="Y113" s="71" t="str">
        <f ca="1">IF(I113="","",_xll.xEURO(OFFSET(C113,-M113+1,0),J113,OFFSET(C113,-M113+2,0),OFFSET(C113,-M113+2,0),OFFSET(C113,-M113+3,0)+AC113,OFFSET(C113,-M113+4,0),1,3)/100*I113*10000)</f>
        <v/>
      </c>
      <c r="Z113" s="71" t="str">
        <f ca="1">IF(I113="","",_xll.xEURO(OFFSET(C113,-M113+1,0),J113,OFFSET(C113,-M113+2,0),OFFSET(C113,-M113+2,0),OFFSET(C113,-M113+3,0)+AC113,OFFSET(C113,-M113+4,0),1,5)/365.25*I113*10000)</f>
        <v/>
      </c>
      <c r="AB113" s="40" t="str">
        <f ca="1">IF(D113="","",_xll.xCalcSkew(OFFSET(C113,-M113,0),E113-OFFSET(C113,-M113+1,0),b)/100)</f>
        <v/>
      </c>
      <c r="AC113" s="40" t="str">
        <f ca="1">IF(I113="","",_xll.xCalcSkew(OFFSET(C113,-M113,0),J113-OFFSET(C113,-M113+1,0),b)/100)</f>
        <v/>
      </c>
      <c r="AE113">
        <f t="shared" si="12"/>
        <v>0</v>
      </c>
      <c r="AF113">
        <f t="shared" si="13"/>
        <v>0</v>
      </c>
      <c r="AG113">
        <f t="shared" si="14"/>
        <v>0</v>
      </c>
    </row>
    <row r="114" spans="3:33" x14ac:dyDescent="0.25">
      <c r="D114" s="52"/>
      <c r="E114" s="39"/>
      <c r="F114" s="39"/>
      <c r="G114" s="35"/>
      <c r="I114" s="52"/>
      <c r="J114" s="39"/>
      <c r="K114" s="39"/>
      <c r="L114" s="62"/>
      <c r="M114" s="101">
        <f t="shared" si="19"/>
        <v>25</v>
      </c>
      <c r="N114" s="67" t="str">
        <f ca="1">IF(D114="","",_xll.xEURO(OFFSET(C114,-M114+1,0),E114,OFFSET(C114,-M114+2,0),OFFSET(C114,-M114+2,0),OFFSET(C114,-M114+3,0)+AB114,OFFSET(C114,-M114+4,0),0,1)*D114)</f>
        <v/>
      </c>
      <c r="O114" s="69" t="str">
        <f ca="1">IF(D114="","",_xll.xEURO(OFFSET(C114,-M114+1,0),E114,OFFSET(C114,-M114+2,0),OFFSET(C114,-M114+2,0),OFFSET(C114,-M114+3,0)+AB114,OFFSET(C114,-M114+4,0),0,0))</f>
        <v/>
      </c>
      <c r="P114" s="67" t="str">
        <f t="shared" si="17"/>
        <v/>
      </c>
      <c r="Q114" s="67" t="str">
        <f ca="1">IF(D114="","",_xll.xEURO(OFFSET(C114,-M114+1,0),E114,OFFSET(C114,-M114+2,0),OFFSET(C114,-M114+2,0),OFFSET(C114,-M114+3,0)+AB114,OFFSET(C114,-M114+4,0),0,2)/10*D114)</f>
        <v/>
      </c>
      <c r="R114" s="71" t="str">
        <f ca="1">IF(D114="","",_xll.xEURO(OFFSET(C114,-M114+1,0),E114,OFFSET(C114,-M114+2,0),OFFSET(C114,-M114+2,0),OFFSET(C114,-M114+3,0)+AB114,OFFSET(C114,-M114+4,0),0,3)/100*D114*10000)</f>
        <v/>
      </c>
      <c r="S114" s="71" t="str">
        <f ca="1">IF(D114="","",_xll.xEURO(OFFSET(C114,-M114+1,0),E114,OFFSET(C114,-M114+2,0),OFFSET(C114,-M114+2,0),OFFSET(C114,-M114+3,0)+AB114,OFFSET(C114,-M114+4,0),0,5)/365.25*D114*10000)</f>
        <v/>
      </c>
      <c r="U114" s="67" t="str">
        <f ca="1">IF(I114="","",_xll.xEURO(OFFSET(C114,-M114+1,0),J114,OFFSET(C114,-M114+2,0),OFFSET(C114,-M114+2,0),OFFSET(C114,-M114+3,0)+AC114,OFFSET(C114,-M114+4,0),1,1)*I114)</f>
        <v/>
      </c>
      <c r="V114" s="69" t="str">
        <f ca="1">IF(I114="","",_xll.xEURO(OFFSET(C114,-M114+1,0),J114,OFFSET(C114,-M114+2,0),OFFSET(C114,-M114+2,0),OFFSET(C114,-M114+3,0)+AC114,OFFSET(C114,-M114+4,0),1,0))</f>
        <v/>
      </c>
      <c r="W114" s="67" t="str">
        <f t="shared" si="18"/>
        <v/>
      </c>
      <c r="X114" s="67" t="str">
        <f ca="1">IF(I114="","",_xll.xEURO(OFFSET(C114,-M114+1,0),J114,OFFSET(C114,-M114+2,0),OFFSET(C114,-M114+2,0),OFFSET(C114,-M114+3,0)+AC114,OFFSET(C114,-M114+4,0),1,2)/10*I114)</f>
        <v/>
      </c>
      <c r="Y114" s="71" t="str">
        <f ca="1">IF(I114="","",_xll.xEURO(OFFSET(C114,-M114+1,0),J114,OFFSET(C114,-M114+2,0),OFFSET(C114,-M114+2,0),OFFSET(C114,-M114+3,0)+AC114,OFFSET(C114,-M114+4,0),1,3)/100*I114*10000)</f>
        <v/>
      </c>
      <c r="Z114" s="71" t="str">
        <f ca="1">IF(I114="","",_xll.xEURO(OFFSET(C114,-M114+1,0),J114,OFFSET(C114,-M114+2,0),OFFSET(C114,-M114+2,0),OFFSET(C114,-M114+3,0)+AC114,OFFSET(C114,-M114+4,0),1,5)/365.25*I114*10000)</f>
        <v/>
      </c>
      <c r="AB114" s="40" t="str">
        <f ca="1">IF(D114="","",_xll.xCalcSkew(OFFSET(C114,-M114,0),E114-OFFSET(C114,-M114+1,0),b)/100)</f>
        <v/>
      </c>
      <c r="AC114" s="40" t="str">
        <f ca="1">IF(I114="","",_xll.xCalcSkew(OFFSET(C114,-M114,0),J114-OFFSET(C114,-M114+1,0),b)/100)</f>
        <v/>
      </c>
      <c r="AE114">
        <f t="shared" si="12"/>
        <v>0</v>
      </c>
      <c r="AF114">
        <f t="shared" si="13"/>
        <v>0</v>
      </c>
      <c r="AG114">
        <f t="shared" si="14"/>
        <v>0</v>
      </c>
    </row>
    <row r="115" spans="3:33" x14ac:dyDescent="0.25">
      <c r="D115" s="52"/>
      <c r="E115" s="39"/>
      <c r="F115" s="39"/>
      <c r="G115" s="35"/>
      <c r="I115" s="52"/>
      <c r="J115" s="39"/>
      <c r="K115" s="39"/>
      <c r="L115" s="62"/>
      <c r="M115" s="101">
        <f t="shared" si="19"/>
        <v>26</v>
      </c>
      <c r="N115" s="67" t="str">
        <f ca="1">IF(D115="","",_xll.xEURO(OFFSET(C115,-M115+1,0),E115,OFFSET(C115,-M115+2,0),OFFSET(C115,-M115+2,0),OFFSET(C115,-M115+3,0)+AB115,OFFSET(C115,-M115+4,0),0,1)*D115)</f>
        <v/>
      </c>
      <c r="O115" s="69" t="str">
        <f ca="1">IF(D115="","",_xll.xEURO(OFFSET(C115,-M115+1,0),E115,OFFSET(C115,-M115+2,0),OFFSET(C115,-M115+2,0),OFFSET(C115,-M115+3,0)+AB115,OFFSET(C115,-M115+4,0),0,0))</f>
        <v/>
      </c>
      <c r="P115" s="67" t="str">
        <f t="shared" si="17"/>
        <v/>
      </c>
      <c r="Q115" s="67" t="str">
        <f ca="1">IF(D115="","",_xll.xEURO(OFFSET(C115,-M115+1,0),E115,OFFSET(C115,-M115+2,0),OFFSET(C115,-M115+2,0),OFFSET(C115,-M115+3,0)+AB115,OFFSET(C115,-M115+4,0),0,2)/10*D115)</f>
        <v/>
      </c>
      <c r="R115" s="71" t="str">
        <f ca="1">IF(D115="","",_xll.xEURO(OFFSET(C115,-M115+1,0),E115,OFFSET(C115,-M115+2,0),OFFSET(C115,-M115+2,0),OFFSET(C115,-M115+3,0)+AB115,OFFSET(C115,-M115+4,0),0,3)/100*D115*10000)</f>
        <v/>
      </c>
      <c r="S115" s="71" t="str">
        <f ca="1">IF(D115="","",_xll.xEURO(OFFSET(C115,-M115+1,0),E115,OFFSET(C115,-M115+2,0),OFFSET(C115,-M115+2,0),OFFSET(C115,-M115+3,0)+AB115,OFFSET(C115,-M115+4,0),0,5)/365.25*D115*10000)</f>
        <v/>
      </c>
      <c r="U115" s="67" t="str">
        <f ca="1">IF(I115="","",_xll.xEURO(OFFSET(C115,-M115+1,0),J115,OFFSET(C115,-M115+2,0),OFFSET(C115,-M115+2,0),OFFSET(C115,-M115+3,0)+AC115,OFFSET(C115,-M115+4,0),1,1)*I115)</f>
        <v/>
      </c>
      <c r="V115" s="69" t="str">
        <f ca="1">IF(I115="","",_xll.xEURO(OFFSET(C115,-M115+1,0),J115,OFFSET(C115,-M115+2,0),OFFSET(C115,-M115+2,0),OFFSET(C115,-M115+3,0)+AC115,OFFSET(C115,-M115+4,0),1,0))</f>
        <v/>
      </c>
      <c r="W115" s="67" t="str">
        <f t="shared" si="18"/>
        <v/>
      </c>
      <c r="X115" s="67" t="str">
        <f ca="1">IF(I115="","",_xll.xEURO(OFFSET(C115,-M115+1,0),J115,OFFSET(C115,-M115+2,0),OFFSET(C115,-M115+2,0),OFFSET(C115,-M115+3,0)+AC115,OFFSET(C115,-M115+4,0),1,2)/10*I115)</f>
        <v/>
      </c>
      <c r="Y115" s="71" t="str">
        <f ca="1">IF(I115="","",_xll.xEURO(OFFSET(C115,-M115+1,0),J115,OFFSET(C115,-M115+2,0),OFFSET(C115,-M115+2,0),OFFSET(C115,-M115+3,0)+AC115,OFFSET(C115,-M115+4,0),1,3)/100*I115*10000)</f>
        <v/>
      </c>
      <c r="Z115" s="71" t="str">
        <f ca="1">IF(I115="","",_xll.xEURO(OFFSET(C115,-M115+1,0),J115,OFFSET(C115,-M115+2,0),OFFSET(C115,-M115+2,0),OFFSET(C115,-M115+3,0)+AC115,OFFSET(C115,-M115+4,0),1,5)/365.25*I115*10000)</f>
        <v/>
      </c>
      <c r="AB115" s="40" t="str">
        <f ca="1">IF(D115="","",_xll.xCalcSkew(OFFSET(C115,-M115,0),E115-OFFSET(C115,-M115+1,0),b)/100)</f>
        <v/>
      </c>
      <c r="AC115" s="40" t="str">
        <f ca="1">IF(I115="","",_xll.xCalcSkew(OFFSET(C115,-M115,0),J115-OFFSET(C115,-M115+1,0),b)/100)</f>
        <v/>
      </c>
      <c r="AE115">
        <f t="shared" si="12"/>
        <v>0</v>
      </c>
      <c r="AF115">
        <f t="shared" si="13"/>
        <v>0</v>
      </c>
      <c r="AG115">
        <f t="shared" si="14"/>
        <v>0</v>
      </c>
    </row>
    <row r="116" spans="3:33" x14ac:dyDescent="0.25">
      <c r="D116" s="52"/>
      <c r="E116" s="39"/>
      <c r="F116" s="39"/>
      <c r="G116" s="35"/>
      <c r="I116" s="52"/>
      <c r="J116" s="39"/>
      <c r="K116" s="39"/>
      <c r="L116" s="62"/>
      <c r="M116" s="101">
        <f t="shared" si="19"/>
        <v>27</v>
      </c>
      <c r="N116" s="67" t="str">
        <f ca="1">IF(D116="","",_xll.xEURO(OFFSET(C116,-M116+1,0),E116,OFFSET(C116,-M116+2,0),OFFSET(C116,-M116+2,0),OFFSET(C116,-M116+3,0)+AB116,OFFSET(C116,-M116+4,0),0,1)*D116)</f>
        <v/>
      </c>
      <c r="O116" s="69" t="str">
        <f ca="1">IF(D116="","",_xll.xEURO(OFFSET(C116,-M116+1,0),E116,OFFSET(C116,-M116+2,0),OFFSET(C116,-M116+2,0),OFFSET(C116,-M116+3,0)+AB116,OFFSET(C116,-M116+4,0),0,0))</f>
        <v/>
      </c>
      <c r="P116" s="67" t="str">
        <f t="shared" si="17"/>
        <v/>
      </c>
      <c r="Q116" s="67" t="str">
        <f ca="1">IF(D116="","",_xll.xEURO(OFFSET(C116,-M116+1,0),E116,OFFSET(C116,-M116+2,0),OFFSET(C116,-M116+2,0),OFFSET(C116,-M116+3,0)+AB116,OFFSET(C116,-M116+4,0),0,2)/10*D116)</f>
        <v/>
      </c>
      <c r="R116" s="71" t="str">
        <f ca="1">IF(D116="","",_xll.xEURO(OFFSET(C116,-M116+1,0),E116,OFFSET(C116,-M116+2,0),OFFSET(C116,-M116+2,0),OFFSET(C116,-M116+3,0)+AB116,OFFSET(C116,-M116+4,0),0,3)/100*D116*10000)</f>
        <v/>
      </c>
      <c r="S116" s="71" t="str">
        <f ca="1">IF(D116="","",_xll.xEURO(OFFSET(C116,-M116+1,0),E116,OFFSET(C116,-M116+2,0),OFFSET(C116,-M116+2,0),OFFSET(C116,-M116+3,0)+AB116,OFFSET(C116,-M116+4,0),0,5)/365.25*D116*10000)</f>
        <v/>
      </c>
      <c r="U116" s="67" t="str">
        <f ca="1">IF(I116="","",_xll.xEURO(OFFSET(C116,-M116+1,0),J116,OFFSET(C116,-M116+2,0),OFFSET(C116,-M116+2,0),OFFSET(C116,-M116+3,0)+AC116,OFFSET(C116,-M116+4,0),1,1)*I116)</f>
        <v/>
      </c>
      <c r="V116" s="69" t="str">
        <f ca="1">IF(I116="","",_xll.xEURO(OFFSET(C116,-M116+1,0),J116,OFFSET(C116,-M116+2,0),OFFSET(C116,-M116+2,0),OFFSET(C116,-M116+3,0)+AC116,OFFSET(C116,-M116+4,0),1,0))</f>
        <v/>
      </c>
      <c r="W116" s="67" t="str">
        <f t="shared" si="18"/>
        <v/>
      </c>
      <c r="X116" s="67" t="str">
        <f ca="1">IF(I116="","",_xll.xEURO(OFFSET(C116,-M116+1,0),J116,OFFSET(C116,-M116+2,0),OFFSET(C116,-M116+2,0),OFFSET(C116,-M116+3,0)+AC116,OFFSET(C116,-M116+4,0),1,2)/10*I116)</f>
        <v/>
      </c>
      <c r="Y116" s="71" t="str">
        <f ca="1">IF(I116="","",_xll.xEURO(OFFSET(C116,-M116+1,0),J116,OFFSET(C116,-M116+2,0),OFFSET(C116,-M116+2,0),OFFSET(C116,-M116+3,0)+AC116,OFFSET(C116,-M116+4,0),1,3)/100*I116*10000)</f>
        <v/>
      </c>
      <c r="Z116" s="71" t="str">
        <f ca="1">IF(I116="","",_xll.xEURO(OFFSET(C116,-M116+1,0),J116,OFFSET(C116,-M116+2,0),OFFSET(C116,-M116+2,0),OFFSET(C116,-M116+3,0)+AC116,OFFSET(C116,-M116+4,0),1,5)/365.25*I116*10000)</f>
        <v/>
      </c>
      <c r="AB116" s="40" t="str">
        <f ca="1">IF(D116="","",_xll.xCalcSkew(OFFSET(C116,-M116,0),E116-OFFSET(C116,-M116+1,0),b)/100)</f>
        <v/>
      </c>
      <c r="AC116" s="40" t="str">
        <f ca="1">IF(I116="","",_xll.xCalcSkew(OFFSET(C116,-M116,0),J116-OFFSET(C116,-M116+1,0),b)/100)</f>
        <v/>
      </c>
      <c r="AE116">
        <f t="shared" si="12"/>
        <v>0</v>
      </c>
      <c r="AF116">
        <f t="shared" si="13"/>
        <v>0</v>
      </c>
      <c r="AG116">
        <f t="shared" si="14"/>
        <v>0</v>
      </c>
    </row>
    <row r="117" spans="3:33" x14ac:dyDescent="0.25">
      <c r="D117" s="52"/>
      <c r="E117" s="39"/>
      <c r="F117" s="39"/>
      <c r="G117" s="35"/>
      <c r="I117" s="52"/>
      <c r="J117" s="39"/>
      <c r="K117" s="39"/>
      <c r="L117" s="62"/>
      <c r="M117" s="101">
        <f t="shared" si="19"/>
        <v>28</v>
      </c>
      <c r="N117" s="67" t="str">
        <f ca="1">IF(D117="","",_xll.xEURO(OFFSET(C117,-M117+1,0),E117,OFFSET(C117,-M117+2,0),OFFSET(C117,-M117+2,0),OFFSET(C117,-M117+3,0)+AB117,OFFSET(C117,-M117+4,0),0,1)*D117)</f>
        <v/>
      </c>
      <c r="O117" s="69" t="str">
        <f ca="1">IF(D117="","",_xll.xEURO(OFFSET(C117,-M117+1,0),E117,OFFSET(C117,-M117+2,0),OFFSET(C117,-M117+2,0),OFFSET(C117,-M117+3,0)+AB117,OFFSET(C117,-M117+4,0),0,0))</f>
        <v/>
      </c>
      <c r="P117" s="67" t="str">
        <f t="shared" si="17"/>
        <v/>
      </c>
      <c r="Q117" s="67" t="str">
        <f ca="1">IF(D117="","",_xll.xEURO(OFFSET(C117,-M117+1,0),E117,OFFSET(C117,-M117+2,0),OFFSET(C117,-M117+2,0),OFFSET(C117,-M117+3,0)+AB117,OFFSET(C117,-M117+4,0),0,2)/10*D117)</f>
        <v/>
      </c>
      <c r="R117" s="71" t="str">
        <f ca="1">IF(D117="","",_xll.xEURO(OFFSET(C117,-M117+1,0),E117,OFFSET(C117,-M117+2,0),OFFSET(C117,-M117+2,0),OFFSET(C117,-M117+3,0)+AB117,OFFSET(C117,-M117+4,0),0,3)/100*D117*10000)</f>
        <v/>
      </c>
      <c r="S117" s="71" t="str">
        <f ca="1">IF(D117="","",_xll.xEURO(OFFSET(C117,-M117+1,0),E117,OFFSET(C117,-M117+2,0),OFFSET(C117,-M117+2,0),OFFSET(C117,-M117+3,0)+AB117,OFFSET(C117,-M117+4,0),0,5)/365.25*D117*10000)</f>
        <v/>
      </c>
      <c r="U117" s="67" t="str">
        <f ca="1">IF(I117="","",_xll.xEURO(OFFSET(C117,-M117+1,0),J117,OFFSET(C117,-M117+2,0),OFFSET(C117,-M117+2,0),OFFSET(C117,-M117+3,0)+AC117,OFFSET(C117,-M117+4,0),1,1)*I117)</f>
        <v/>
      </c>
      <c r="V117" s="69" t="str">
        <f ca="1">IF(I117="","",_xll.xEURO(OFFSET(C117,-M117+1,0),J117,OFFSET(C117,-M117+2,0),OFFSET(C117,-M117+2,0),OFFSET(C117,-M117+3,0)+AC117,OFFSET(C117,-M117+4,0),1,0))</f>
        <v/>
      </c>
      <c r="W117" s="67" t="str">
        <f t="shared" si="18"/>
        <v/>
      </c>
      <c r="X117" s="67" t="str">
        <f ca="1">IF(I117="","",_xll.xEURO(OFFSET(C117,-M117+1,0),J117,OFFSET(C117,-M117+2,0),OFFSET(C117,-M117+2,0),OFFSET(C117,-M117+3,0)+AC117,OFFSET(C117,-M117+4,0),1,2)/10*I117)</f>
        <v/>
      </c>
      <c r="Y117" s="71" t="str">
        <f ca="1">IF(I117="","",_xll.xEURO(OFFSET(C117,-M117+1,0),J117,OFFSET(C117,-M117+2,0),OFFSET(C117,-M117+2,0),OFFSET(C117,-M117+3,0)+AC117,OFFSET(C117,-M117+4,0),1,3)/100*I117*10000)</f>
        <v/>
      </c>
      <c r="Z117" s="71" t="str">
        <f ca="1">IF(I117="","",_xll.xEURO(OFFSET(C117,-M117+1,0),J117,OFFSET(C117,-M117+2,0),OFFSET(C117,-M117+2,0),OFFSET(C117,-M117+3,0)+AC117,OFFSET(C117,-M117+4,0),1,5)/365.25*I117*10000)</f>
        <v/>
      </c>
      <c r="AB117" s="40" t="str">
        <f ca="1">IF(D117="","",_xll.xCalcSkew(OFFSET(C117,-M117,0),E117-OFFSET(C117,-M117+1,0),b)/100)</f>
        <v/>
      </c>
      <c r="AC117" s="40" t="str">
        <f ca="1">IF(I117="","",_xll.xCalcSkew(OFFSET(C117,-M117,0),J117-OFFSET(C117,-M117+1,0),b)/100)</f>
        <v/>
      </c>
      <c r="AE117">
        <f t="shared" si="12"/>
        <v>0</v>
      </c>
      <c r="AF117">
        <f t="shared" si="13"/>
        <v>0</v>
      </c>
      <c r="AG117">
        <f t="shared" si="14"/>
        <v>0</v>
      </c>
    </row>
    <row r="118" spans="3:33" x14ac:dyDescent="0.25">
      <c r="D118" s="52"/>
      <c r="E118" s="39"/>
      <c r="F118" s="39"/>
      <c r="G118" s="35"/>
      <c r="I118" s="52"/>
      <c r="J118" s="39"/>
      <c r="K118" s="39"/>
      <c r="L118" s="62"/>
      <c r="M118" s="101">
        <f t="shared" si="19"/>
        <v>29</v>
      </c>
      <c r="N118" s="67" t="str">
        <f ca="1">IF(D118="","",_xll.xEURO(OFFSET(C118,-M118+1,0),E118,OFFSET(C118,-M118+2,0),OFFSET(C118,-M118+2,0),OFFSET(C118,-M118+3,0)+AB118,OFFSET(C118,-M118+4,0),0,1)*D118)</f>
        <v/>
      </c>
      <c r="O118" s="69" t="str">
        <f ca="1">IF(D118="","",_xll.xEURO(OFFSET(C118,-M118+1,0),E118,OFFSET(C118,-M118+2,0),OFFSET(C118,-M118+2,0),OFFSET(C118,-M118+3,0)+AB118,OFFSET(C118,-M118+4,0),0,0))</f>
        <v/>
      </c>
      <c r="P118" s="67" t="str">
        <f t="shared" si="17"/>
        <v/>
      </c>
      <c r="Q118" s="67" t="str">
        <f ca="1">IF(D118="","",_xll.xEURO(OFFSET(C118,-M118+1,0),E118,OFFSET(C118,-M118+2,0),OFFSET(C118,-M118+2,0),OFFSET(C118,-M118+3,0)+AB118,OFFSET(C118,-M118+4,0),0,2)/10*D118)</f>
        <v/>
      </c>
      <c r="R118" s="71" t="str">
        <f ca="1">IF(D118="","",_xll.xEURO(OFFSET(C118,-M118+1,0),E118,OFFSET(C118,-M118+2,0),OFFSET(C118,-M118+2,0),OFFSET(C118,-M118+3,0)+AB118,OFFSET(C118,-M118+4,0),0,3)/100*D118*10000)</f>
        <v/>
      </c>
      <c r="S118" s="71" t="str">
        <f ca="1">IF(D118="","",_xll.xEURO(OFFSET(C118,-M118+1,0),E118,OFFSET(C118,-M118+2,0),OFFSET(C118,-M118+2,0),OFFSET(C118,-M118+3,0)+AB118,OFFSET(C118,-M118+4,0),0,5)/365.25*D118*10000)</f>
        <v/>
      </c>
      <c r="U118" s="67" t="str">
        <f ca="1">IF(I118="","",_xll.xEURO(OFFSET(C118,-M118+1,0),J118,OFFSET(C118,-M118+2,0),OFFSET(C118,-M118+2,0),OFFSET(C118,-M118+3,0)+AC118,OFFSET(C118,-M118+4,0),1,1)*I118)</f>
        <v/>
      </c>
      <c r="V118" s="69" t="str">
        <f ca="1">IF(I118="","",_xll.xEURO(OFFSET(C118,-M118+1,0),J118,OFFSET(C118,-M118+2,0),OFFSET(C118,-M118+2,0),OFFSET(C118,-M118+3,0)+AC118,OFFSET(C118,-M118+4,0),1,0))</f>
        <v/>
      </c>
      <c r="W118" s="67" t="str">
        <f t="shared" si="18"/>
        <v/>
      </c>
      <c r="X118" s="67" t="str">
        <f ca="1">IF(I118="","",_xll.xEURO(OFFSET(C118,-M118+1,0),J118,OFFSET(C118,-M118+2,0),OFFSET(C118,-M118+2,0),OFFSET(C118,-M118+3,0)+AC118,OFFSET(C118,-M118+4,0),1,2)/10*I118)</f>
        <v/>
      </c>
      <c r="Y118" s="71" t="str">
        <f ca="1">IF(I118="","",_xll.xEURO(OFFSET(C118,-M118+1,0),J118,OFFSET(C118,-M118+2,0),OFFSET(C118,-M118+2,0),OFFSET(C118,-M118+3,0)+AC118,OFFSET(C118,-M118+4,0),1,3)/100*I118*10000)</f>
        <v/>
      </c>
      <c r="Z118" s="71" t="str">
        <f ca="1">IF(I118="","",_xll.xEURO(OFFSET(C118,-M118+1,0),J118,OFFSET(C118,-M118+2,0),OFFSET(C118,-M118+2,0),OFFSET(C118,-M118+3,0)+AC118,OFFSET(C118,-M118+4,0),1,5)/365.25*I118*10000)</f>
        <v/>
      </c>
      <c r="AB118" s="40" t="str">
        <f ca="1">IF(D118="","",_xll.xCalcSkew(OFFSET(C118,-M118,0),E118-OFFSET(C118,-M118+1,0),b)/100)</f>
        <v/>
      </c>
      <c r="AC118" s="40" t="str">
        <f ca="1">IF(I118="","",_xll.xCalcSkew(OFFSET(C118,-M118,0),J118-OFFSET(C118,-M118+1,0),b)/100)</f>
        <v/>
      </c>
      <c r="AE118">
        <f t="shared" si="12"/>
        <v>0</v>
      </c>
      <c r="AF118">
        <f t="shared" si="13"/>
        <v>0</v>
      </c>
      <c r="AG118">
        <f t="shared" si="14"/>
        <v>0</v>
      </c>
    </row>
    <row r="119" spans="3:33" x14ac:dyDescent="0.25">
      <c r="D119" s="52"/>
      <c r="E119" s="39"/>
      <c r="F119" s="39"/>
      <c r="G119" s="35"/>
      <c r="I119" s="52"/>
      <c r="J119" s="39"/>
      <c r="K119" s="39"/>
      <c r="L119" s="62"/>
      <c r="M119" s="101">
        <f t="shared" si="19"/>
        <v>30</v>
      </c>
      <c r="N119" s="67" t="str">
        <f ca="1">IF(D119="","",_xll.xEURO(OFFSET(C119,-M119+1,0),E119,OFFSET(C119,-M119+2,0),OFFSET(C119,-M119+2,0),OFFSET(C119,-M119+3,0)+AB119,OFFSET(C119,-M119+4,0),0,1)*D119)</f>
        <v/>
      </c>
      <c r="O119" s="69" t="str">
        <f ca="1">IF(D119="","",_xll.xEURO(OFFSET(C119,-M119+1,0),E119,OFFSET(C119,-M119+2,0),OFFSET(C119,-M119+2,0),OFFSET(C119,-M119+3,0)+AB119,OFFSET(C119,-M119+4,0),0,0))</f>
        <v/>
      </c>
      <c r="P119" s="67" t="str">
        <f t="shared" si="17"/>
        <v/>
      </c>
      <c r="Q119" s="67" t="str">
        <f ca="1">IF(D119="","",_xll.xEURO(OFFSET(C119,-M119+1,0),E119,OFFSET(C119,-M119+2,0),OFFSET(C119,-M119+2,0),OFFSET(C119,-M119+3,0)+AB119,OFFSET(C119,-M119+4,0),0,2)/10*D119)</f>
        <v/>
      </c>
      <c r="R119" s="71" t="str">
        <f ca="1">IF(D119="","",_xll.xEURO(OFFSET(C119,-M119+1,0),E119,OFFSET(C119,-M119+2,0),OFFSET(C119,-M119+2,0),OFFSET(C119,-M119+3,0)+AB119,OFFSET(C119,-M119+4,0),0,3)/100*D119*10000)</f>
        <v/>
      </c>
      <c r="S119" s="71" t="str">
        <f ca="1">IF(D119="","",_xll.xEURO(OFFSET(C119,-M119+1,0),E119,OFFSET(C119,-M119+2,0),OFFSET(C119,-M119+2,0),OFFSET(C119,-M119+3,0)+AB119,OFFSET(C119,-M119+4,0),0,5)/365.25*D119*10000)</f>
        <v/>
      </c>
      <c r="U119" s="67" t="str">
        <f ca="1">IF(I119="","",_xll.xEURO(OFFSET(C119,-M119+1,0),J119,OFFSET(C119,-M119+2,0),OFFSET(C119,-M119+2,0),OFFSET(C119,-M119+3,0)+AC119,OFFSET(C119,-M119+4,0),1,1)*I119)</f>
        <v/>
      </c>
      <c r="V119" s="69" t="str">
        <f ca="1">IF(I119="","",_xll.xEURO(OFFSET(C119,-M119+1,0),J119,OFFSET(C119,-M119+2,0),OFFSET(C119,-M119+2,0),OFFSET(C119,-M119+3,0)+AC119,OFFSET(C119,-M119+4,0),1,0))</f>
        <v/>
      </c>
      <c r="W119" s="67" t="str">
        <f t="shared" si="18"/>
        <v/>
      </c>
      <c r="X119" s="67" t="str">
        <f ca="1">IF(I119="","",_xll.xEURO(OFFSET(C119,-M119+1,0),J119,OFFSET(C119,-M119+2,0),OFFSET(C119,-M119+2,0),OFFSET(C119,-M119+3,0)+AC119,OFFSET(C119,-M119+4,0),1,2)/10*I119)</f>
        <v/>
      </c>
      <c r="Y119" s="71" t="str">
        <f ca="1">IF(I119="","",_xll.xEURO(OFFSET(C119,-M119+1,0),J119,OFFSET(C119,-M119+2,0),OFFSET(C119,-M119+2,0),OFFSET(C119,-M119+3,0)+AC119,OFFSET(C119,-M119+4,0),1,3)/100*I119*10000)</f>
        <v/>
      </c>
      <c r="Z119" s="71" t="str">
        <f ca="1">IF(I119="","",_xll.xEURO(OFFSET(C119,-M119+1,0),J119,OFFSET(C119,-M119+2,0),OFFSET(C119,-M119+2,0),OFFSET(C119,-M119+3,0)+AC119,OFFSET(C119,-M119+4,0),1,5)/365.25*I119*10000)</f>
        <v/>
      </c>
      <c r="AB119" s="40" t="str">
        <f ca="1">IF(D119="","",_xll.xCalcSkew(OFFSET(C119,-M119,0),E119-OFFSET(C119,-M119+1,0),b)/100)</f>
        <v/>
      </c>
      <c r="AC119" s="40" t="str">
        <f ca="1">IF(I119="","",_xll.xCalcSkew(OFFSET(C119,-M119,0),J119-OFFSET(C119,-M119+1,0),b)/100)</f>
        <v/>
      </c>
      <c r="AE119">
        <f t="shared" si="12"/>
        <v>0</v>
      </c>
      <c r="AF119">
        <f t="shared" si="13"/>
        <v>0</v>
      </c>
      <c r="AG119">
        <f t="shared" si="14"/>
        <v>0</v>
      </c>
    </row>
    <row r="120" spans="3:33" x14ac:dyDescent="0.25">
      <c r="D120" s="52"/>
      <c r="E120" s="39"/>
      <c r="F120" s="39"/>
      <c r="G120" s="35"/>
      <c r="I120" s="52"/>
      <c r="J120" s="39"/>
      <c r="K120" s="39"/>
      <c r="L120" s="62"/>
      <c r="M120" s="101">
        <f t="shared" si="19"/>
        <v>31</v>
      </c>
      <c r="N120" s="67" t="str">
        <f ca="1">IF(D120="","",_xll.xEURO(OFFSET(C120,-M120+1,0),E120,OFFSET(C120,-M120+2,0),OFFSET(C120,-M120+2,0),OFFSET(C120,-M120+3,0)+AB120,OFFSET(C120,-M120+4,0),0,1)*D120)</f>
        <v/>
      </c>
      <c r="O120" s="69" t="str">
        <f ca="1">IF(D120="","",_xll.xEURO(OFFSET(C120,-M120+1,0),E120,OFFSET(C120,-M120+2,0),OFFSET(C120,-M120+2,0),OFFSET(C120,-M120+3,0)+AB120,OFFSET(C120,-M120+4,0),0,0))</f>
        <v/>
      </c>
      <c r="P120" s="67" t="str">
        <f t="shared" si="17"/>
        <v/>
      </c>
      <c r="Q120" s="67" t="str">
        <f ca="1">IF(D120="","",_xll.xEURO(OFFSET(C120,-M120+1,0),E120,OFFSET(C120,-M120+2,0),OFFSET(C120,-M120+2,0),OFFSET(C120,-M120+3,0)+AB120,OFFSET(C120,-M120+4,0),0,2)/10*D120)</f>
        <v/>
      </c>
      <c r="R120" s="71" t="str">
        <f ca="1">IF(D120="","",_xll.xEURO(OFFSET(C120,-M120+1,0),E120,OFFSET(C120,-M120+2,0),OFFSET(C120,-M120+2,0),OFFSET(C120,-M120+3,0)+AB120,OFFSET(C120,-M120+4,0),0,3)/100*D120*10000)</f>
        <v/>
      </c>
      <c r="S120" s="71" t="str">
        <f ca="1">IF(D120="","",_xll.xEURO(OFFSET(C120,-M120+1,0),E120,OFFSET(C120,-M120+2,0),OFFSET(C120,-M120+2,0),OFFSET(C120,-M120+3,0)+AB120,OFFSET(C120,-M120+4,0),0,5)/365.25*D120*10000)</f>
        <v/>
      </c>
      <c r="U120" s="67" t="str">
        <f ca="1">IF(I120="","",_xll.xEURO(OFFSET(C120,-M120+1,0),J120,OFFSET(C120,-M120+2,0),OFFSET(C120,-M120+2,0),OFFSET(C120,-M120+3,0)+AC120,OFFSET(C120,-M120+4,0),1,1)*I120)</f>
        <v/>
      </c>
      <c r="V120" s="69" t="str">
        <f ca="1">IF(I120="","",_xll.xEURO(OFFSET(C120,-M120+1,0),J120,OFFSET(C120,-M120+2,0),OFFSET(C120,-M120+2,0),OFFSET(C120,-M120+3,0)+AC120,OFFSET(C120,-M120+4,0),1,0))</f>
        <v/>
      </c>
      <c r="W120" s="67" t="str">
        <f t="shared" si="18"/>
        <v/>
      </c>
      <c r="X120" s="67" t="str">
        <f ca="1">IF(I120="","",_xll.xEURO(OFFSET(C120,-M120+1,0),J120,OFFSET(C120,-M120+2,0),OFFSET(C120,-M120+2,0),OFFSET(C120,-M120+3,0)+AC120,OFFSET(C120,-M120+4,0),1,2)/10*I120)</f>
        <v/>
      </c>
      <c r="Y120" s="71" t="str">
        <f ca="1">IF(I120="","",_xll.xEURO(OFFSET(C120,-M120+1,0),J120,OFFSET(C120,-M120+2,0),OFFSET(C120,-M120+2,0),OFFSET(C120,-M120+3,0)+AC120,OFFSET(C120,-M120+4,0),1,3)/100*I120*10000)</f>
        <v/>
      </c>
      <c r="Z120" s="71" t="str">
        <f ca="1">IF(I120="","",_xll.xEURO(OFFSET(C120,-M120+1,0),J120,OFFSET(C120,-M120+2,0),OFFSET(C120,-M120+2,0),OFFSET(C120,-M120+3,0)+AC120,OFFSET(C120,-M120+4,0),1,5)/365.25*I120*10000)</f>
        <v/>
      </c>
      <c r="AB120" s="40" t="str">
        <f ca="1">IF(D120="","",_xll.xCalcSkew(OFFSET(C120,-M120,0),E120-OFFSET(C120,-M120+1,0),b)/100)</f>
        <v/>
      </c>
      <c r="AC120" s="40" t="str">
        <f ca="1">IF(I120="","",_xll.xCalcSkew(OFFSET(C120,-M120,0),J120-OFFSET(C120,-M120+1,0),b)/100)</f>
        <v/>
      </c>
      <c r="AE120">
        <f t="shared" si="12"/>
        <v>0</v>
      </c>
      <c r="AF120">
        <f t="shared" si="13"/>
        <v>0</v>
      </c>
      <c r="AG120">
        <f t="shared" si="14"/>
        <v>0</v>
      </c>
    </row>
    <row r="121" spans="3:33" x14ac:dyDescent="0.25">
      <c r="D121" s="52"/>
      <c r="E121" s="39"/>
      <c r="F121" s="39"/>
      <c r="G121" s="35"/>
      <c r="I121" s="52"/>
      <c r="J121" s="39"/>
      <c r="K121" s="39"/>
      <c r="L121" s="62"/>
      <c r="M121" s="101">
        <f t="shared" si="19"/>
        <v>32</v>
      </c>
      <c r="N121" s="67" t="str">
        <f ca="1">IF(D121="","",_xll.xEURO(OFFSET(C121,-M121+1,0),E121,OFFSET(C121,-M121+2,0),OFFSET(C121,-M121+2,0),OFFSET(C121,-M121+3,0)+AB121,OFFSET(C121,-M121+4,0),0,1)*D121)</f>
        <v/>
      </c>
      <c r="O121" s="69" t="str">
        <f ca="1">IF(D121="","",_xll.xEURO(OFFSET(C121,-M121+1,0),E121,OFFSET(C121,-M121+2,0),OFFSET(C121,-M121+2,0),OFFSET(C121,-M121+3,0)+AB121,OFFSET(C121,-M121+4,0),0,0))</f>
        <v/>
      </c>
      <c r="P121" s="67" t="str">
        <f t="shared" si="17"/>
        <v/>
      </c>
      <c r="Q121" s="67" t="str">
        <f ca="1">IF(D121="","",_xll.xEURO(OFFSET(C121,-M121+1,0),E121,OFFSET(C121,-M121+2,0),OFFSET(C121,-M121+2,0),OFFSET(C121,-M121+3,0)+AB121,OFFSET(C121,-M121+4,0),0,2)/10*D121)</f>
        <v/>
      </c>
      <c r="R121" s="71" t="str">
        <f ca="1">IF(D121="","",_xll.xEURO(OFFSET(C121,-M121+1,0),E121,OFFSET(C121,-M121+2,0),OFFSET(C121,-M121+2,0),OFFSET(C121,-M121+3,0)+AB121,OFFSET(C121,-M121+4,0),0,3)/100*D121*10000)</f>
        <v/>
      </c>
      <c r="S121" s="71" t="str">
        <f ca="1">IF(D121="","",_xll.xEURO(OFFSET(C121,-M121+1,0),E121,OFFSET(C121,-M121+2,0),OFFSET(C121,-M121+2,0),OFFSET(C121,-M121+3,0)+AB121,OFFSET(C121,-M121+4,0),0,5)/365.25*D121*10000)</f>
        <v/>
      </c>
      <c r="U121" s="67" t="str">
        <f ca="1">IF(I121="","",_xll.xEURO(OFFSET(C121,-M121+1,0),J121,OFFSET(C121,-M121+2,0),OFFSET(C121,-M121+2,0),OFFSET(C121,-M121+3,0)+AC121,OFFSET(C121,-M121+4,0),1,1)*I121)</f>
        <v/>
      </c>
      <c r="V121" s="69" t="str">
        <f ca="1">IF(I121="","",_xll.xEURO(OFFSET(C121,-M121+1,0),J121,OFFSET(C121,-M121+2,0),OFFSET(C121,-M121+2,0),OFFSET(C121,-M121+3,0)+AC121,OFFSET(C121,-M121+4,0),1,0))</f>
        <v/>
      </c>
      <c r="W121" s="67" t="str">
        <f t="shared" si="18"/>
        <v/>
      </c>
      <c r="X121" s="67" t="str">
        <f ca="1">IF(I121="","",_xll.xEURO(OFFSET(C121,-M121+1,0),J121,OFFSET(C121,-M121+2,0),OFFSET(C121,-M121+2,0),OFFSET(C121,-M121+3,0)+AC121,OFFSET(C121,-M121+4,0),1,2)/10*I121)</f>
        <v/>
      </c>
      <c r="Y121" s="71" t="str">
        <f ca="1">IF(I121="","",_xll.xEURO(OFFSET(C121,-M121+1,0),J121,OFFSET(C121,-M121+2,0),OFFSET(C121,-M121+2,0),OFFSET(C121,-M121+3,0)+AC121,OFFSET(C121,-M121+4,0),1,3)/100*I121*10000)</f>
        <v/>
      </c>
      <c r="Z121" s="71" t="str">
        <f ca="1">IF(I121="","",_xll.xEURO(OFFSET(C121,-M121+1,0),J121,OFFSET(C121,-M121+2,0),OFFSET(C121,-M121+2,0),OFFSET(C121,-M121+3,0)+AC121,OFFSET(C121,-M121+4,0),1,5)/365.25*I121*10000)</f>
        <v/>
      </c>
      <c r="AB121" s="40" t="str">
        <f ca="1">IF(D121="","",_xll.xCalcSkew(OFFSET(C121,-M121,0),E121-OFFSET(C121,-M121+1,0),b)/100)</f>
        <v/>
      </c>
      <c r="AC121" s="40" t="str">
        <f ca="1">IF(I121="","",_xll.xCalcSkew(OFFSET(C121,-M121,0),J121-OFFSET(C121,-M121+1,0),b)/100)</f>
        <v/>
      </c>
      <c r="AE121">
        <f t="shared" si="12"/>
        <v>0</v>
      </c>
      <c r="AF121">
        <f t="shared" si="13"/>
        <v>0</v>
      </c>
      <c r="AG121">
        <f t="shared" si="14"/>
        <v>0</v>
      </c>
    </row>
    <row r="122" spans="3:33" x14ac:dyDescent="0.25">
      <c r="D122" s="52"/>
      <c r="E122" s="39"/>
      <c r="F122" s="39"/>
      <c r="G122" s="35"/>
      <c r="I122" s="52"/>
      <c r="J122" s="39"/>
      <c r="K122" s="39"/>
      <c r="L122" s="62"/>
      <c r="M122" s="101">
        <f t="shared" si="19"/>
        <v>33</v>
      </c>
      <c r="N122" s="67" t="str">
        <f ca="1">IF(D122="","",_xll.xEURO(OFFSET(C122,-M122+1,0),E122,OFFSET(C122,-M122+2,0),OFFSET(C122,-M122+2,0),OFFSET(C122,-M122+3,0)+AB122,OFFSET(C122,-M122+4,0),0,1)*D122)</f>
        <v/>
      </c>
      <c r="O122" s="69" t="str">
        <f ca="1">IF(D122="","",_xll.xEURO(OFFSET(C122,-M122+1,0),E122,OFFSET(C122,-M122+2,0),OFFSET(C122,-M122+2,0),OFFSET(C122,-M122+3,0)+AB122,OFFSET(C122,-M122+4,0),0,0))</f>
        <v/>
      </c>
      <c r="P122" s="67" t="str">
        <f t="shared" si="17"/>
        <v/>
      </c>
      <c r="Q122" s="67" t="str">
        <f ca="1">IF(D122="","",_xll.xEURO(OFFSET(C122,-M122+1,0),E122,OFFSET(C122,-M122+2,0),OFFSET(C122,-M122+2,0),OFFSET(C122,-M122+3,0)+AB122,OFFSET(C122,-M122+4,0),0,2)/10*D122)</f>
        <v/>
      </c>
      <c r="R122" s="71" t="str">
        <f ca="1">IF(D122="","",_xll.xEURO(OFFSET(C122,-M122+1,0),E122,OFFSET(C122,-M122+2,0),OFFSET(C122,-M122+2,0),OFFSET(C122,-M122+3,0)+AB122,OFFSET(C122,-M122+4,0),0,3)/100*D122*10000)</f>
        <v/>
      </c>
      <c r="S122" s="71" t="str">
        <f ca="1">IF(D122="","",_xll.xEURO(OFFSET(C122,-M122+1,0),E122,OFFSET(C122,-M122+2,0),OFFSET(C122,-M122+2,0),OFFSET(C122,-M122+3,0)+AB122,OFFSET(C122,-M122+4,0),0,5)/365.25*D122*10000)</f>
        <v/>
      </c>
      <c r="U122" s="67" t="str">
        <f ca="1">IF(I122="","",_xll.xEURO(OFFSET(C122,-M122+1,0),J122,OFFSET(C122,-M122+2,0),OFFSET(C122,-M122+2,0),OFFSET(C122,-M122+3,0)+AC122,OFFSET(C122,-M122+4,0),1,1)*I122)</f>
        <v/>
      </c>
      <c r="V122" s="69" t="str">
        <f ca="1">IF(I122="","",_xll.xEURO(OFFSET(C122,-M122+1,0),J122,OFFSET(C122,-M122+2,0),OFFSET(C122,-M122+2,0),OFFSET(C122,-M122+3,0)+AC122,OFFSET(C122,-M122+4,0),1,0))</f>
        <v/>
      </c>
      <c r="W122" s="67" t="str">
        <f t="shared" si="18"/>
        <v/>
      </c>
      <c r="X122" s="67" t="str">
        <f ca="1">IF(I122="","",_xll.xEURO(OFFSET(C122,-M122+1,0),J122,OFFSET(C122,-M122+2,0),OFFSET(C122,-M122+2,0),OFFSET(C122,-M122+3,0)+AC122,OFFSET(C122,-M122+4,0),1,2)/10*I122)</f>
        <v/>
      </c>
      <c r="Y122" s="71" t="str">
        <f ca="1">IF(I122="","",_xll.xEURO(OFFSET(C122,-M122+1,0),J122,OFFSET(C122,-M122+2,0),OFFSET(C122,-M122+2,0),OFFSET(C122,-M122+3,0)+AC122,OFFSET(C122,-M122+4,0),1,3)/100*I122*10000)</f>
        <v/>
      </c>
      <c r="Z122" s="71" t="str">
        <f ca="1">IF(I122="","",_xll.xEURO(OFFSET(C122,-M122+1,0),J122,OFFSET(C122,-M122+2,0),OFFSET(C122,-M122+2,0),OFFSET(C122,-M122+3,0)+AC122,OFFSET(C122,-M122+4,0),1,5)/365.25*I122*10000)</f>
        <v/>
      </c>
      <c r="AB122" s="40" t="str">
        <f ca="1">IF(D122="","",_xll.xCalcSkew(OFFSET(C122,-M122,0),E122-OFFSET(C122,-M122+1,0),b)/100)</f>
        <v/>
      </c>
      <c r="AC122" s="40" t="str">
        <f ca="1">IF(I122="","",_xll.xCalcSkew(OFFSET(C122,-M122,0),J122-OFFSET(C122,-M122+1,0),b)/100)</f>
        <v/>
      </c>
      <c r="AE122">
        <f t="shared" si="12"/>
        <v>0</v>
      </c>
      <c r="AF122">
        <f t="shared" si="13"/>
        <v>0</v>
      </c>
      <c r="AG122">
        <f t="shared" si="14"/>
        <v>0</v>
      </c>
    </row>
    <row r="123" spans="3:33" x14ac:dyDescent="0.25">
      <c r="D123" s="52"/>
      <c r="E123" s="39"/>
      <c r="F123" s="39"/>
      <c r="G123" s="35"/>
      <c r="I123" s="52"/>
      <c r="J123" s="39"/>
      <c r="K123" s="39"/>
      <c r="L123" s="62"/>
      <c r="M123" s="101">
        <f t="shared" si="19"/>
        <v>34</v>
      </c>
      <c r="N123" s="67" t="str">
        <f ca="1">IF(D123="","",_xll.xEURO(OFFSET(C123,-M123+1,0),E123,OFFSET(C123,-M123+2,0),OFFSET(C123,-M123+2,0),OFFSET(C123,-M123+3,0)+AB123,OFFSET(C123,-M123+4,0),0,1)*D123)</f>
        <v/>
      </c>
      <c r="O123" s="69" t="str">
        <f ca="1">IF(D123="","",_xll.xEURO(OFFSET(C123,-M123+1,0),E123,OFFSET(C123,-M123+2,0),OFFSET(C123,-M123+2,0),OFFSET(C123,-M123+3,0)+AB123,OFFSET(C123,-M123+4,0),0,0))</f>
        <v/>
      </c>
      <c r="P123" s="67" t="str">
        <f t="shared" si="17"/>
        <v/>
      </c>
      <c r="Q123" s="67" t="str">
        <f ca="1">IF(D123="","",_xll.xEURO(OFFSET(C123,-M123+1,0),E123,OFFSET(C123,-M123+2,0),OFFSET(C123,-M123+2,0),OFFSET(C123,-M123+3,0)+AB123,OFFSET(C123,-M123+4,0),0,2)/10*D123)</f>
        <v/>
      </c>
      <c r="R123" s="71" t="str">
        <f ca="1">IF(D123="","",_xll.xEURO(OFFSET(C123,-M123+1,0),E123,OFFSET(C123,-M123+2,0),OFFSET(C123,-M123+2,0),OFFSET(C123,-M123+3,0)+AB123,OFFSET(C123,-M123+4,0),0,3)/100*D123*10000)</f>
        <v/>
      </c>
      <c r="S123" s="71" t="str">
        <f ca="1">IF(D123="","",_xll.xEURO(OFFSET(C123,-M123+1,0),E123,OFFSET(C123,-M123+2,0),OFFSET(C123,-M123+2,0),OFFSET(C123,-M123+3,0)+AB123,OFFSET(C123,-M123+4,0),0,5)/365.25*D123*10000)</f>
        <v/>
      </c>
      <c r="U123" s="67" t="str">
        <f ca="1">IF(I123="","",_xll.xEURO(OFFSET(C123,-M123+1,0),J123,OFFSET(C123,-M123+2,0),OFFSET(C123,-M123+2,0),OFFSET(C123,-M123+3,0)+AC123,OFFSET(C123,-M123+4,0),1,1)*I123)</f>
        <v/>
      </c>
      <c r="V123" s="69" t="str">
        <f ca="1">IF(I123="","",_xll.xEURO(OFFSET(C123,-M123+1,0),J123,OFFSET(C123,-M123+2,0),OFFSET(C123,-M123+2,0),OFFSET(C123,-M123+3,0)+AC123,OFFSET(C123,-M123+4,0),1,0))</f>
        <v/>
      </c>
      <c r="W123" s="67" t="str">
        <f t="shared" si="18"/>
        <v/>
      </c>
      <c r="X123" s="67" t="str">
        <f ca="1">IF(I123="","",_xll.xEURO(OFFSET(C123,-M123+1,0),J123,OFFSET(C123,-M123+2,0),OFFSET(C123,-M123+2,0),OFFSET(C123,-M123+3,0)+AC123,OFFSET(C123,-M123+4,0),1,2)/10*I123)</f>
        <v/>
      </c>
      <c r="Y123" s="71" t="str">
        <f ca="1">IF(I123="","",_xll.xEURO(OFFSET(C123,-M123+1,0),J123,OFFSET(C123,-M123+2,0),OFFSET(C123,-M123+2,0),OFFSET(C123,-M123+3,0)+AC123,OFFSET(C123,-M123+4,0),1,3)/100*I123*10000)</f>
        <v/>
      </c>
      <c r="Z123" s="71" t="str">
        <f ca="1">IF(I123="","",_xll.xEURO(OFFSET(C123,-M123+1,0),J123,OFFSET(C123,-M123+2,0),OFFSET(C123,-M123+2,0),OFFSET(C123,-M123+3,0)+AC123,OFFSET(C123,-M123+4,0),1,5)/365.25*I123*10000)</f>
        <v/>
      </c>
      <c r="AB123" s="40" t="str">
        <f ca="1">IF(D123="","",_xll.xCalcSkew(OFFSET(C123,-M123,0),E123-OFFSET(C123,-M123+1,0),b)/100)</f>
        <v/>
      </c>
      <c r="AC123" s="40" t="str">
        <f ca="1">IF(I123="","",_xll.xCalcSkew(OFFSET(C123,-M123,0),J123-OFFSET(C123,-M123+1,0),b)/100)</f>
        <v/>
      </c>
      <c r="AE123">
        <f t="shared" si="12"/>
        <v>0</v>
      </c>
      <c r="AF123">
        <f t="shared" si="13"/>
        <v>0</v>
      </c>
      <c r="AG123">
        <f t="shared" si="14"/>
        <v>0</v>
      </c>
    </row>
    <row r="124" spans="3:33" x14ac:dyDescent="0.25">
      <c r="D124" s="52"/>
      <c r="E124" s="39"/>
      <c r="F124" s="39"/>
      <c r="G124" s="35"/>
      <c r="I124" s="52"/>
      <c r="J124" s="39"/>
      <c r="K124" s="39"/>
      <c r="L124" s="62"/>
      <c r="M124" s="101">
        <f t="shared" si="19"/>
        <v>35</v>
      </c>
      <c r="N124" s="67" t="str">
        <f ca="1">IF(D124="","",_xll.xEURO(OFFSET(C124,-M124+1,0),E124,OFFSET(C124,-M124+2,0),OFFSET(C124,-M124+2,0),OFFSET(C124,-M124+3,0)+AB124,OFFSET(C124,-M124+4,0),0,1)*D124)</f>
        <v/>
      </c>
      <c r="O124" s="69" t="str">
        <f ca="1">IF(D124="","",_xll.xEURO(OFFSET(C124,-M124+1,0),E124,OFFSET(C124,-M124+2,0),OFFSET(C124,-M124+2,0),OFFSET(C124,-M124+3,0)+AB124,OFFSET(C124,-M124+4,0),0,0))</f>
        <v/>
      </c>
      <c r="P124" s="67" t="str">
        <f t="shared" si="17"/>
        <v/>
      </c>
      <c r="Q124" s="67" t="str">
        <f ca="1">IF(D124="","",_xll.xEURO(OFFSET(C124,-M124+1,0),E124,OFFSET(C124,-M124+2,0),OFFSET(C124,-M124+2,0),OFFSET(C124,-M124+3,0)+AB124,OFFSET(C124,-M124+4,0),0,2)/10*D124)</f>
        <v/>
      </c>
      <c r="R124" s="71" t="str">
        <f ca="1">IF(D124="","",_xll.xEURO(OFFSET(C124,-M124+1,0),E124,OFFSET(C124,-M124+2,0),OFFSET(C124,-M124+2,0),OFFSET(C124,-M124+3,0)+AB124,OFFSET(C124,-M124+4,0),0,3)/100*D124*10000)</f>
        <v/>
      </c>
      <c r="S124" s="71" t="str">
        <f ca="1">IF(D124="","",_xll.xEURO(OFFSET(C124,-M124+1,0),E124,OFFSET(C124,-M124+2,0),OFFSET(C124,-M124+2,0),OFFSET(C124,-M124+3,0)+AB124,OFFSET(C124,-M124+4,0),0,5)/365.25*D124*10000)</f>
        <v/>
      </c>
      <c r="U124" s="67" t="str">
        <f ca="1">IF(I124="","",_xll.xEURO(OFFSET(C124,-M124+1,0),J124,OFFSET(C124,-M124+2,0),OFFSET(C124,-M124+2,0),OFFSET(C124,-M124+3,0)+AC124,OFFSET(C124,-M124+4,0),1,1)*I124)</f>
        <v/>
      </c>
      <c r="V124" s="69" t="str">
        <f ca="1">IF(I124="","",_xll.xEURO(OFFSET(C124,-M124+1,0),J124,OFFSET(C124,-M124+2,0),OFFSET(C124,-M124+2,0),OFFSET(C124,-M124+3,0)+AC124,OFFSET(C124,-M124+4,0),1,0))</f>
        <v/>
      </c>
      <c r="W124" s="67" t="str">
        <f t="shared" si="18"/>
        <v/>
      </c>
      <c r="X124" s="67" t="str">
        <f ca="1">IF(I124="","",_xll.xEURO(OFFSET(C124,-M124+1,0),J124,OFFSET(C124,-M124+2,0),OFFSET(C124,-M124+2,0),OFFSET(C124,-M124+3,0)+AC124,OFFSET(C124,-M124+4,0),1,2)/10*I124)</f>
        <v/>
      </c>
      <c r="Y124" s="71" t="str">
        <f ca="1">IF(I124="","",_xll.xEURO(OFFSET(C124,-M124+1,0),J124,OFFSET(C124,-M124+2,0),OFFSET(C124,-M124+2,0),OFFSET(C124,-M124+3,0)+AC124,OFFSET(C124,-M124+4,0),1,3)/100*I124*10000)</f>
        <v/>
      </c>
      <c r="Z124" s="71" t="str">
        <f ca="1">IF(I124="","",_xll.xEURO(OFFSET(C124,-M124+1,0),J124,OFFSET(C124,-M124+2,0),OFFSET(C124,-M124+2,0),OFFSET(C124,-M124+3,0)+AC124,OFFSET(C124,-M124+4,0),1,5)/365.25*I124*10000)</f>
        <v/>
      </c>
      <c r="AB124" s="40" t="str">
        <f ca="1">IF(D124="","",_xll.xCalcSkew(OFFSET(C124,-M124,0),E124-OFFSET(C124,-M124+1,0),b)/100)</f>
        <v/>
      </c>
      <c r="AC124" s="40" t="str">
        <f ca="1">IF(I124="","",_xll.xCalcSkew(OFFSET(C124,-M124,0),J124-OFFSET(C124,-M124+1,0),b)/100)</f>
        <v/>
      </c>
      <c r="AE124">
        <f t="shared" si="12"/>
        <v>0</v>
      </c>
      <c r="AF124">
        <f t="shared" si="13"/>
        <v>0</v>
      </c>
      <c r="AG124">
        <f t="shared" si="14"/>
        <v>0</v>
      </c>
    </row>
    <row r="125" spans="3:33" x14ac:dyDescent="0.25">
      <c r="D125" s="46">
        <f ca="1">SUM(INDIRECT(CONCATENATE(ADDRESS(ROW(D89),COLUMN(D89)),":",ADDRESS(ROW()-1,COLUMN()))))</f>
        <v>115</v>
      </c>
      <c r="I125" s="46">
        <f ca="1">SUM(INDIRECT(CONCATENATE(ADDRESS(ROW(I89),COLUMN(I89)),":",ADDRESS(ROW()-1,COLUMN()))))</f>
        <v>15</v>
      </c>
      <c r="J125" s="1"/>
      <c r="K125" s="1"/>
      <c r="L125" s="1"/>
      <c r="N125" s="46">
        <f t="shared" ref="N125:S125" ca="1" si="20">SUM(INDIRECT(CONCATENATE(ADDRESS(ROW(N89),COLUMN(N89)),":",ADDRESS(ROW()-1,COLUMN()))))</f>
        <v>-36.031254620163644</v>
      </c>
      <c r="O125" s="46">
        <f t="shared" ca="1" si="20"/>
        <v>0.80147872016208266</v>
      </c>
      <c r="P125" s="46">
        <f t="shared" ca="1" si="20"/>
        <v>4.2852281510213466</v>
      </c>
      <c r="Q125" s="46">
        <f t="shared" ca="1" si="20"/>
        <v>4.1876666782099301</v>
      </c>
      <c r="R125" s="46">
        <f t="shared" ca="1" si="20"/>
        <v>5026.6780087296247</v>
      </c>
      <c r="S125" s="46">
        <f t="shared" ca="1" si="20"/>
        <v>-2480.4122277239408</v>
      </c>
      <c r="T125" s="67"/>
      <c r="U125" s="46">
        <f t="shared" ref="U125:Z125" ca="1" si="21">SUM(INDIRECT(CONCATENATE(ADDRESS(ROW(U89),COLUMN(U89)),":",ADDRESS(ROW()-1,COLUMN()))))</f>
        <v>6.2900919228522607</v>
      </c>
      <c r="V125" s="46">
        <f t="shared" ca="1" si="21"/>
        <v>0.24422575375368172</v>
      </c>
      <c r="W125" s="46">
        <f t="shared" ca="1" si="21"/>
        <v>-48.116136936947733</v>
      </c>
      <c r="X125" s="46">
        <f t="shared" ca="1" si="21"/>
        <v>0.61006607587975481</v>
      </c>
      <c r="Y125" s="46">
        <f t="shared" ca="1" si="21"/>
        <v>751.62998703471646</v>
      </c>
      <c r="Z125" s="46">
        <f t="shared" ca="1" si="21"/>
        <v>-381.00137153136342</v>
      </c>
      <c r="AE125">
        <f t="shared" ca="1" si="12"/>
        <v>0</v>
      </c>
      <c r="AF125">
        <f t="shared" ca="1" si="13"/>
        <v>0</v>
      </c>
      <c r="AG125">
        <f t="shared" ca="1" si="14"/>
        <v>0</v>
      </c>
    </row>
    <row r="126" spans="3:33" x14ac:dyDescent="0.25">
      <c r="AE126">
        <f t="shared" si="12"/>
        <v>0</v>
      </c>
      <c r="AF126">
        <f t="shared" si="13"/>
        <v>0</v>
      </c>
      <c r="AG126">
        <f t="shared" si="14"/>
        <v>0</v>
      </c>
    </row>
    <row r="127" spans="3:33" x14ac:dyDescent="0.25">
      <c r="C127" s="34">
        <f ca="1">EOMONTH(C89,0)+1</f>
        <v>37316</v>
      </c>
      <c r="D127" s="52">
        <v>15</v>
      </c>
      <c r="E127" s="39">
        <v>3.25</v>
      </c>
      <c r="F127" s="39">
        <v>0.56499999999999995</v>
      </c>
      <c r="G127" s="35" t="s">
        <v>270</v>
      </c>
      <c r="I127" s="52">
        <v>-500</v>
      </c>
      <c r="J127" s="39">
        <v>4</v>
      </c>
      <c r="K127" s="39">
        <v>0.13</v>
      </c>
      <c r="L127" s="62" t="s">
        <v>268</v>
      </c>
      <c r="M127" s="101">
        <v>0</v>
      </c>
      <c r="N127" s="67">
        <f ca="1">IF(D127="","",_xll.xEURO(OFFSET(C127,-M127+1,0),E127,OFFSET(C127,-M127+2,0),OFFSET(C127,-M127+2,0),OFFSET(C127,-M127+3,0)+AB127,OFFSET(C127,-M127+4,0),0,1)*D127)</f>
        <v>-8.5101267382512873</v>
      </c>
      <c r="O127" s="69">
        <f ca="1">IF(D127="","",_xll.xEURO(OFFSET(C127,-M127+1,0),E127,OFFSET(C127,-M127+2,0),OFFSET(C127,-M127+2,0),OFFSET(C127,-M127+3,0)+AB127,OFFSET(C127,-M127+4,0),0,0))</f>
        <v>0.6351911450126051</v>
      </c>
      <c r="P127" s="67">
        <f t="shared" ref="P127:P162" ca="1" si="22">IF(D127="","",(O127-F127)*D127*10)</f>
        <v>10.528671751890773</v>
      </c>
      <c r="Q127" s="67">
        <f ca="1">IF(D127="","",_xll.xEURO(OFFSET(C127,-M127+1,0),E127,OFFSET(C127,-M127+2,0),OFFSET(C127,-M127+2,0),OFFSET(C127,-M127+3,0)+AB127,OFFSET(C127,-M127+4,0),0,2)/10*D127)</f>
        <v>0.58326855947334133</v>
      </c>
      <c r="R127" s="71">
        <f ca="1">IF(D127="","",_xll.xEURO(OFFSET(C127,-M127+1,0),E127,OFFSET(C127,-M127+2,0),OFFSET(C127,-M127+2,0),OFFSET(C127,-M127+3,0)+AB127,OFFSET(C127,-M127+4,0),0,3)/100*D127*10000)</f>
        <v>884.59214350801096</v>
      </c>
      <c r="S127" s="71">
        <f ca="1">IF(D127="","",_xll.xEURO(OFFSET(C127,-M127+1,0),E127,OFFSET(C127,-M127+2,0),OFFSET(C127,-M127+2,0),OFFSET(C127,-M127+3,0)+AB127,OFFSET(C127,-M127+4,0),0,5)/365.25*D127*10000)</f>
        <v>-285.405864587613</v>
      </c>
      <c r="U127" s="67">
        <f ca="1">IF(I127="","",_xll.xEURO(OFFSET(C127,-M127+1,0),J127,OFFSET(C127,-M127+2,0),OFFSET(C127,-M127+2,0),OFFSET(C127,-M127+3,0)+AC127,OFFSET(C127,-M127+4,0),1,1)*I127)</f>
        <v>-117.52880773826223</v>
      </c>
      <c r="V127" s="69">
        <f ca="1">IF(I127="","",_xll.xEURO(OFFSET(C127,-M127+1,0),J127,OFFSET(C127,-M127+2,0),OFFSET(C127,-M127+2,0),OFFSET(C127,-M127+3,0)+AC127,OFFSET(C127,-M127+4,0),1,0))</f>
        <v>0.12268630104005895</v>
      </c>
      <c r="W127" s="67">
        <f t="shared" ref="W127:W162" ca="1" si="23">IF(I127="","",(V127-K127)*I127*10)</f>
        <v>36.568494799705256</v>
      </c>
      <c r="X127" s="67">
        <f ca="1">IF(I127="","",_xll.xEURO(OFFSET(C127,-M127+1,0),J127,OFFSET(C127,-M127+2,0),OFFSET(C127,-M127+2,0),OFFSET(C127,-M127+3,0)+AC127,OFFSET(C127,-M127+4,0),1,2)/10*I127)</f>
        <v>-14.52953416360284</v>
      </c>
      <c r="Y127" s="71">
        <f ca="1">IF(I127="","",_xll.xEURO(OFFSET(C127,-M127+1,0),J127,OFFSET(C127,-M127+2,0),OFFSET(C127,-M127+2,0),OFFSET(C127,-M127+3,0)+AC127,OFFSET(C127,-M127+4,0),1,3)/100*I127*10000)</f>
        <v>-23154.919010839058</v>
      </c>
      <c r="Z127" s="71">
        <f ca="1">IF(I127="","",_xll.xEURO(OFFSET(C127,-M127+1,0),J127,OFFSET(C127,-M127+2,0),OFFSET(C127,-M127+2,0),OFFSET(C127,-M127+3,0)+AC127,OFFSET(C127,-M127+4,0),1,5)/365.25*I127*10000)</f>
        <v>7967.6298660729071</v>
      </c>
      <c r="AB127" s="40">
        <f ca="1">IF(D127="","",_xll.xCalcSkew(OFFSET(C127,-M127,0),E127-OFFSET(C127,-M127+1,0),b)/100)</f>
        <v>1.6964999999999991E-2</v>
      </c>
      <c r="AC127" s="40">
        <f ca="1">IF(I127="","",_xll.xCalcSkew(OFFSET(C127,-M127,0),J127-OFFSET(C127,-M127+1,0),b)/100)</f>
        <v>5.0714999999999982E-2</v>
      </c>
      <c r="AE127">
        <f t="shared" si="12"/>
        <v>-84750</v>
      </c>
      <c r="AF127">
        <f t="shared" si="13"/>
        <v>650000</v>
      </c>
      <c r="AG127">
        <f t="shared" si="14"/>
        <v>565250</v>
      </c>
    </row>
    <row r="128" spans="3:33" x14ac:dyDescent="0.25">
      <c r="C128" s="41">
        <f ca="1">INDEX(Inputs!$1:$1048576,MATCH(C127,Inputs!C:C,0),5)</f>
        <v>2.8730000000000002</v>
      </c>
      <c r="D128" s="52">
        <v>-100</v>
      </c>
      <c r="E128" s="39">
        <v>2.25</v>
      </c>
      <c r="F128" s="39">
        <v>0.12</v>
      </c>
      <c r="G128" s="35" t="s">
        <v>267</v>
      </c>
      <c r="I128" s="52">
        <v>15</v>
      </c>
      <c r="J128" s="39">
        <v>3.25</v>
      </c>
      <c r="K128" s="39">
        <v>0.56499999999999995</v>
      </c>
      <c r="L128" s="62" t="s">
        <v>270</v>
      </c>
      <c r="M128" s="101">
        <f>M127+1</f>
        <v>1</v>
      </c>
      <c r="N128" s="67">
        <f ca="1">IF(D128="","",_xll.xEURO(OFFSET(C128,-M128+1,0),E128,OFFSET(C128,-M128+2,0),OFFSET(C128,-M128+2,0),OFFSET(C128,-M128+3,0)+AB128,OFFSET(C128,-M128+4,0),0,1)*D128)</f>
        <v>18.399152099008298</v>
      </c>
      <c r="O128" s="69">
        <f ca="1">IF(D128="","",_xll.xEURO(OFFSET(C128,-M128+1,0),E128,OFFSET(C128,-M128+2,0),OFFSET(C128,-M128+2,0),OFFSET(C128,-M128+3,0)+AB128,OFFSET(C128,-M128+4,0),0,0))</f>
        <v>0.11454260943281303</v>
      </c>
      <c r="P128" s="67">
        <f t="shared" ca="1" si="22"/>
        <v>5.4573905671869705</v>
      </c>
      <c r="Q128" s="67">
        <f ca="1">IF(D128="","",_xll.xEURO(OFFSET(C128,-M128+1,0),E128,OFFSET(C128,-M128+2,0),OFFSET(C128,-M128+2,0),OFFSET(C128,-M128+3,0)+AB128,OFFSET(C128,-M128+4,0),0,2)/10*D128)</f>
        <v>-2.7531026063520332</v>
      </c>
      <c r="R128" s="71">
        <f ca="1">IF(D128="","",_xll.xEURO(OFFSET(C128,-M128+1,0),E128,OFFSET(C128,-M128+2,0),OFFSET(C128,-M128+2,0),OFFSET(C128,-M128+3,0)+AB128,OFFSET(C128,-M128+4,0),0,3)/100*D128*10000)</f>
        <v>-4010.0609631231987</v>
      </c>
      <c r="S128" s="71">
        <f ca="1">IF(D128="","",_xll.xEURO(OFFSET(C128,-M128+1,0),E128,OFFSET(C128,-M128+2,0),OFFSET(C128,-M128+2,0),OFFSET(C128,-M128+3,0)+AB128,OFFSET(C128,-M128+4,0),0,5)/365.25*D128*10000)</f>
        <v>1260.1500200265409</v>
      </c>
      <c r="U128" s="67">
        <f ca="1">IF(I128="","",_xll.xEURO(OFFSET(C128,-M128+1,0),J128,OFFSET(C128,-M128+2,0),OFFSET(C128,-M128+2,0),OFFSET(C128,-M128+3,0)+AC128,OFFSET(C128,-M128+4,0),1,1)*I128)</f>
        <v>6.4014946204932706</v>
      </c>
      <c r="V128" s="69">
        <f ca="1">IF(I128="","",_xll.xEURO(OFFSET(C128,-M128+1,0),J128,OFFSET(C128,-M128+2,0),OFFSET(C128,-M128+2,0),OFFSET(C128,-M128+3,0)+AC128,OFFSET(C128,-M128+4,0),1,0))</f>
        <v>0.26041239486282541</v>
      </c>
      <c r="W128" s="67">
        <f t="shared" ca="1" si="23"/>
        <v>-45.688140770576176</v>
      </c>
      <c r="X128" s="67">
        <f ca="1">IF(I128="","",_xll.xEURO(OFFSET(C128,-M128+1,0),J128,OFFSET(C128,-M128+2,0),OFFSET(C128,-M128+2,0),OFFSET(C128,-M128+3,0)+AC128,OFFSET(C128,-M128+4,0),1,2)/10*I128)</f>
        <v>0.58326855947334133</v>
      </c>
      <c r="Y128" s="71">
        <f ca="1">IF(I128="","",_xll.xEURO(OFFSET(C128,-M128+1,0),J128,OFFSET(C128,-M128+2,0),OFFSET(C128,-M128+2,0),OFFSET(C128,-M128+3,0)+AC128,OFFSET(C128,-M128+4,0),1,3)/100*I128*10000)</f>
        <v>884.59214350801096</v>
      </c>
      <c r="Z128" s="71">
        <f ca="1">IF(I128="","",_xll.xEURO(OFFSET(C128,-M128+1,0),J128,OFFSET(C128,-M128+2,0),OFFSET(C128,-M128+2,0),OFFSET(C128,-M128+3,0)+AC128,OFFSET(C128,-M128+4,0),1,5)/365.25*I128*10000)</f>
        <v>-288.6950129922738</v>
      </c>
      <c r="AB128" s="40">
        <f ca="1">IF(D128="","",_xll.xCalcSkew(OFFSET(C128,-M128,0),E128-OFFSET(C128,-M128+1,0),b)/100)</f>
        <v>-9.3450000000000026E-3</v>
      </c>
      <c r="AC128" s="40">
        <f ca="1">IF(I128="","",_xll.xCalcSkew(OFFSET(C128,-M128,0),J128-OFFSET(C128,-M128+1,0),b)/100)</f>
        <v>1.6964999999999991E-2</v>
      </c>
      <c r="AE128">
        <f t="shared" si="12"/>
        <v>120000</v>
      </c>
      <c r="AF128">
        <f t="shared" si="13"/>
        <v>-84750</v>
      </c>
      <c r="AG128">
        <f t="shared" si="14"/>
        <v>35250</v>
      </c>
    </row>
    <row r="129" spans="3:33" x14ac:dyDescent="0.25">
      <c r="C129" s="40">
        <f ca="1">INDEX(Inputs!$1:$1048576,MATCH(C127,Inputs!C:C,0),7)</f>
        <v>2.1370145351486101E-2</v>
      </c>
      <c r="D129" s="52"/>
      <c r="E129" s="39"/>
      <c r="F129" s="39"/>
      <c r="G129" s="35"/>
      <c r="I129" s="52"/>
      <c r="J129" s="39"/>
      <c r="K129" s="39"/>
      <c r="L129" s="62"/>
      <c r="M129" s="101">
        <f t="shared" ref="M129:M162" si="24">M128+1</f>
        <v>2</v>
      </c>
      <c r="N129" s="67" t="str">
        <f ca="1">IF(D129="","",_xll.xEURO(OFFSET(C129,-M129+1,0),E129,OFFSET(C129,-M129+2,0),OFFSET(C129,-M129+2,0),OFFSET(C129,-M129+3,0)+AB129,OFFSET(C129,-M129+4,0),0,1)*D129)</f>
        <v/>
      </c>
      <c r="O129" s="69" t="str">
        <f ca="1">IF(D129="","",_xll.xEURO(OFFSET(C129,-M129+1,0),E129,OFFSET(C129,-M129+2,0),OFFSET(C129,-M129+2,0),OFFSET(C129,-M129+3,0)+AB129,OFFSET(C129,-M129+4,0),0,0))</f>
        <v/>
      </c>
      <c r="P129" s="67" t="str">
        <f t="shared" si="22"/>
        <v/>
      </c>
      <c r="Q129" s="67" t="str">
        <f ca="1">IF(D129="","",_xll.xEURO(OFFSET(C129,-M129+1,0),E129,OFFSET(C129,-M129+2,0),OFFSET(C129,-M129+2,0),OFFSET(C129,-M129+3,0)+AB129,OFFSET(C129,-M129+4,0),0,2)/10*D129)</f>
        <v/>
      </c>
      <c r="R129" s="71" t="str">
        <f ca="1">IF(D129="","",_xll.xEURO(OFFSET(C129,-M129+1,0),E129,OFFSET(C129,-M129+2,0),OFFSET(C129,-M129+2,0),OFFSET(C129,-M129+3,0)+AB129,OFFSET(C129,-M129+4,0),0,3)/100*D129*10000)</f>
        <v/>
      </c>
      <c r="S129" s="71" t="str">
        <f ca="1">IF(D129="","",_xll.xEURO(OFFSET(C129,-M129+1,0),E129,OFFSET(C129,-M129+2,0),OFFSET(C129,-M129+2,0),OFFSET(C129,-M129+3,0)+AB129,OFFSET(C129,-M129+4,0),0,5)/365.25*D129*10000)</f>
        <v/>
      </c>
      <c r="U129" s="67" t="str">
        <f ca="1">IF(I129="","",_xll.xEURO(OFFSET(C129,-M129+1,0),J129,OFFSET(C129,-M129+2,0),OFFSET(C129,-M129+2,0),OFFSET(C129,-M129+3,0)+AC129,OFFSET(C129,-M129+4,0),1,1)*I129)</f>
        <v/>
      </c>
      <c r="V129" s="69" t="str">
        <f ca="1">IF(I129="","",_xll.xEURO(OFFSET(C129,-M129+1,0),J129,OFFSET(C129,-M129+2,0),OFFSET(C129,-M129+2,0),OFFSET(C129,-M129+3,0)+AC129,OFFSET(C129,-M129+4,0),1,0))</f>
        <v/>
      </c>
      <c r="W129" s="67" t="str">
        <f t="shared" si="23"/>
        <v/>
      </c>
      <c r="X129" s="67" t="str">
        <f ca="1">IF(I129="","",_xll.xEURO(OFFSET(C129,-M129+1,0),J129,OFFSET(C129,-M129+2,0),OFFSET(C129,-M129+2,0),OFFSET(C129,-M129+3,0)+AC129,OFFSET(C129,-M129+4,0),1,2)/10*I129)</f>
        <v/>
      </c>
      <c r="Y129" s="71" t="str">
        <f ca="1">IF(I129="","",_xll.xEURO(OFFSET(C129,-M129+1,0),J129,OFFSET(C129,-M129+2,0),OFFSET(C129,-M129+2,0),OFFSET(C129,-M129+3,0)+AC129,OFFSET(C129,-M129+4,0),1,3)/100*I129*10000)</f>
        <v/>
      </c>
      <c r="Z129" s="71" t="str">
        <f ca="1">IF(I129="","",_xll.xEURO(OFFSET(C129,-M129+1,0),J129,OFFSET(C129,-M129+2,0),OFFSET(C129,-M129+2,0),OFFSET(C129,-M129+3,0)+AC129,OFFSET(C129,-M129+4,0),1,5)/365.25*I129*10000)</f>
        <v/>
      </c>
      <c r="AB129" s="40" t="str">
        <f ca="1">IF(D129="","",_xll.xCalcSkew(OFFSET(C129,-M129,0),E129-OFFSET(C129,-M129+1,0),b)/100)</f>
        <v/>
      </c>
      <c r="AC129" s="40" t="str">
        <f ca="1">IF(I129="","",_xll.xCalcSkew(OFFSET(C129,-M129,0),J129-OFFSET(C129,-M129+1,0),b)/100)</f>
        <v/>
      </c>
      <c r="AE129">
        <f t="shared" si="12"/>
        <v>0</v>
      </c>
      <c r="AF129">
        <f t="shared" si="13"/>
        <v>0</v>
      </c>
      <c r="AG129">
        <f t="shared" si="14"/>
        <v>0</v>
      </c>
    </row>
    <row r="130" spans="3:33" x14ac:dyDescent="0.25">
      <c r="C130" s="66">
        <f ca="1">INDEX(Inputs!$1:$1048576,MATCH(C127,Inputs!C:C,0),6)</f>
        <v>0.64749999999999996</v>
      </c>
      <c r="D130" s="52"/>
      <c r="E130" s="39"/>
      <c r="F130" s="39"/>
      <c r="G130" s="35"/>
      <c r="I130" s="52"/>
      <c r="J130" s="39"/>
      <c r="K130" s="39"/>
      <c r="L130" s="62"/>
      <c r="M130" s="101">
        <f t="shared" si="24"/>
        <v>3</v>
      </c>
      <c r="N130" s="67" t="str">
        <f ca="1">IF(D130="","",_xll.xEURO(OFFSET(C130,-M130+1,0),E130,OFFSET(C130,-M130+2,0),OFFSET(C130,-M130+2,0),OFFSET(C130,-M130+3,0)+AB130,OFFSET(C130,-M130+4,0),0,1)*D130)</f>
        <v/>
      </c>
      <c r="O130" s="69" t="str">
        <f ca="1">IF(D130="","",_xll.xEURO(OFFSET(C130,-M130+1,0),E130,OFFSET(C130,-M130+2,0),OFFSET(C130,-M130+2,0),OFFSET(C130,-M130+3,0)+AB130,OFFSET(C130,-M130+4,0),0,0))</f>
        <v/>
      </c>
      <c r="P130" s="67" t="str">
        <f t="shared" si="22"/>
        <v/>
      </c>
      <c r="Q130" s="67" t="str">
        <f ca="1">IF(D130="","",_xll.xEURO(OFFSET(C130,-M130+1,0),E130,OFFSET(C130,-M130+2,0),OFFSET(C130,-M130+2,0),OFFSET(C130,-M130+3,0)+AB130,OFFSET(C130,-M130+4,0),0,2)/10*D130)</f>
        <v/>
      </c>
      <c r="R130" s="71" t="str">
        <f ca="1">IF(D130="","",_xll.xEURO(OFFSET(C130,-M130+1,0),E130,OFFSET(C130,-M130+2,0),OFFSET(C130,-M130+2,0),OFFSET(C130,-M130+3,0)+AB130,OFFSET(C130,-M130+4,0),0,3)/100*D130*10000)</f>
        <v/>
      </c>
      <c r="S130" s="71" t="str">
        <f ca="1">IF(D130="","",_xll.xEURO(OFFSET(C130,-M130+1,0),E130,OFFSET(C130,-M130+2,0),OFFSET(C130,-M130+2,0),OFFSET(C130,-M130+3,0)+AB130,OFFSET(C130,-M130+4,0),0,5)/365.25*D130*10000)</f>
        <v/>
      </c>
      <c r="U130" s="67" t="str">
        <f ca="1">IF(I130="","",_xll.xEURO(OFFSET(C130,-M130+1,0),J130,OFFSET(C130,-M130+2,0),OFFSET(C130,-M130+2,0),OFFSET(C130,-M130+3,0)+AC130,OFFSET(C130,-M130+4,0),1,1)*I130)</f>
        <v/>
      </c>
      <c r="V130" s="69" t="str">
        <f ca="1">IF(I130="","",_xll.xEURO(OFFSET(C130,-M130+1,0),J130,OFFSET(C130,-M130+2,0),OFFSET(C130,-M130+2,0),OFFSET(C130,-M130+3,0)+AC130,OFFSET(C130,-M130+4,0),1,0))</f>
        <v/>
      </c>
      <c r="W130" s="67" t="str">
        <f t="shared" si="23"/>
        <v/>
      </c>
      <c r="X130" s="67" t="str">
        <f ca="1">IF(I130="","",_xll.xEURO(OFFSET(C130,-M130+1,0),J130,OFFSET(C130,-M130+2,0),OFFSET(C130,-M130+2,0),OFFSET(C130,-M130+3,0)+AC130,OFFSET(C130,-M130+4,0),1,2)/10*I130)</f>
        <v/>
      </c>
      <c r="Y130" s="71" t="str">
        <f ca="1">IF(I130="","",_xll.xEURO(OFFSET(C130,-M130+1,0),J130,OFFSET(C130,-M130+2,0),OFFSET(C130,-M130+2,0),OFFSET(C130,-M130+3,0)+AC130,OFFSET(C130,-M130+4,0),1,3)/100*I130*10000)</f>
        <v/>
      </c>
      <c r="Z130" s="71" t="str">
        <f ca="1">IF(I130="","",_xll.xEURO(OFFSET(C130,-M130+1,0),J130,OFFSET(C130,-M130+2,0),OFFSET(C130,-M130+2,0),OFFSET(C130,-M130+3,0)+AC130,OFFSET(C130,-M130+4,0),1,5)/365.25*I130*10000)</f>
        <v/>
      </c>
      <c r="AB130" s="40" t="str">
        <f ca="1">IF(D130="","",_xll.xCalcSkew(OFFSET(C130,-M130,0),E130-OFFSET(C130,-M130+1,0),b)/100)</f>
        <v/>
      </c>
      <c r="AC130" s="40" t="str">
        <f ca="1">IF(I130="","",_xll.xCalcSkew(OFFSET(C130,-M130,0),J130-OFFSET(C130,-M130+1,0),b)/100)</f>
        <v/>
      </c>
      <c r="AE130">
        <f t="shared" si="12"/>
        <v>0</v>
      </c>
      <c r="AF130">
        <f t="shared" si="13"/>
        <v>0</v>
      </c>
      <c r="AG130">
        <f t="shared" si="14"/>
        <v>0</v>
      </c>
    </row>
    <row r="131" spans="3:33" x14ac:dyDescent="0.25">
      <c r="C131" s="65">
        <f ca="1">INDEX(Inputs!$1:$1048576,MATCH(C127,Inputs!C:C,0),9)</f>
        <v>101</v>
      </c>
      <c r="D131" s="52"/>
      <c r="E131" s="39"/>
      <c r="F131" s="39"/>
      <c r="G131" s="35"/>
      <c r="I131" s="52"/>
      <c r="J131" s="39"/>
      <c r="K131" s="39"/>
      <c r="L131" s="62"/>
      <c r="M131" s="101">
        <f t="shared" si="24"/>
        <v>4</v>
      </c>
      <c r="N131" s="67" t="str">
        <f ca="1">IF(D131="","",_xll.xEURO(OFFSET(C131,-M131+1,0),E131,OFFSET(C131,-M131+2,0),OFFSET(C131,-M131+2,0),OFFSET(C131,-M131+3,0)+AB131,OFFSET(C131,-M131+4,0),0,1)*D131)</f>
        <v/>
      </c>
      <c r="O131" s="69" t="str">
        <f ca="1">IF(D131="","",_xll.xEURO(OFFSET(C131,-M131+1,0),E131,OFFSET(C131,-M131+2,0),OFFSET(C131,-M131+2,0),OFFSET(C131,-M131+3,0)+AB131,OFFSET(C131,-M131+4,0),0,0))</f>
        <v/>
      </c>
      <c r="P131" s="67" t="str">
        <f t="shared" si="22"/>
        <v/>
      </c>
      <c r="Q131" s="67" t="str">
        <f ca="1">IF(D131="","",_xll.xEURO(OFFSET(C131,-M131+1,0),E131,OFFSET(C131,-M131+2,0),OFFSET(C131,-M131+2,0),OFFSET(C131,-M131+3,0)+AB131,OFFSET(C131,-M131+4,0),0,2)/10*D131)</f>
        <v/>
      </c>
      <c r="R131" s="71" t="str">
        <f ca="1">IF(D131="","",_xll.xEURO(OFFSET(C131,-M131+1,0),E131,OFFSET(C131,-M131+2,0),OFFSET(C131,-M131+2,0),OFFSET(C131,-M131+3,0)+AB131,OFFSET(C131,-M131+4,0),0,3)/100*D131*10000)</f>
        <v/>
      </c>
      <c r="S131" s="71" t="str">
        <f ca="1">IF(D131="","",_xll.xEURO(OFFSET(C131,-M131+1,0),E131,OFFSET(C131,-M131+2,0),OFFSET(C131,-M131+2,0),OFFSET(C131,-M131+3,0)+AB131,OFFSET(C131,-M131+4,0),0,5)/365.25*D131*10000)</f>
        <v/>
      </c>
      <c r="U131" s="67" t="str">
        <f ca="1">IF(I131="","",_xll.xEURO(OFFSET(C131,-M131+1,0),J131,OFFSET(C131,-M131+2,0),OFFSET(C131,-M131+2,0),OFFSET(C131,-M131+3,0)+AC131,OFFSET(C131,-M131+4,0),1,1)*I131)</f>
        <v/>
      </c>
      <c r="V131" s="69" t="str">
        <f ca="1">IF(I131="","",_xll.xEURO(OFFSET(C131,-M131+1,0),J131,OFFSET(C131,-M131+2,0),OFFSET(C131,-M131+2,0),OFFSET(C131,-M131+3,0)+AC131,OFFSET(C131,-M131+4,0),1,0))</f>
        <v/>
      </c>
      <c r="W131" s="67" t="str">
        <f t="shared" si="23"/>
        <v/>
      </c>
      <c r="X131" s="67" t="str">
        <f ca="1">IF(I131="","",_xll.xEURO(OFFSET(C131,-M131+1,0),J131,OFFSET(C131,-M131+2,0),OFFSET(C131,-M131+2,0),OFFSET(C131,-M131+3,0)+AC131,OFFSET(C131,-M131+4,0),1,2)/10*I131)</f>
        <v/>
      </c>
      <c r="Y131" s="71" t="str">
        <f ca="1">IF(I131="","",_xll.xEURO(OFFSET(C131,-M131+1,0),J131,OFFSET(C131,-M131+2,0),OFFSET(C131,-M131+2,0),OFFSET(C131,-M131+3,0)+AC131,OFFSET(C131,-M131+4,0),1,3)/100*I131*10000)</f>
        <v/>
      </c>
      <c r="Z131" s="71" t="str">
        <f ca="1">IF(I131="","",_xll.xEURO(OFFSET(C131,-M131+1,0),J131,OFFSET(C131,-M131+2,0),OFFSET(C131,-M131+2,0),OFFSET(C131,-M131+3,0)+AC131,OFFSET(C131,-M131+4,0),1,5)/365.25*I131*10000)</f>
        <v/>
      </c>
      <c r="AB131" s="40" t="str">
        <f ca="1">IF(D131="","",_xll.xCalcSkew(OFFSET(C131,-M131,0),E131-OFFSET(C131,-M131+1,0),b)/100)</f>
        <v/>
      </c>
      <c r="AC131" s="40" t="str">
        <f ca="1">IF(I131="","",_xll.xCalcSkew(OFFSET(C131,-M131,0),J131-OFFSET(C131,-M131+1,0),b)/100)</f>
        <v/>
      </c>
      <c r="AE131">
        <f t="shared" si="12"/>
        <v>0</v>
      </c>
      <c r="AF131">
        <f t="shared" si="13"/>
        <v>0</v>
      </c>
      <c r="AG131">
        <f t="shared" si="14"/>
        <v>0</v>
      </c>
    </row>
    <row r="132" spans="3:33" x14ac:dyDescent="0.25">
      <c r="C132" s="64">
        <f ca="1">D163+I163</f>
        <v>-570</v>
      </c>
      <c r="D132" s="52"/>
      <c r="E132" s="39"/>
      <c r="F132" s="39"/>
      <c r="G132" s="35"/>
      <c r="I132" s="52"/>
      <c r="J132" s="39"/>
      <c r="K132" s="39"/>
      <c r="L132" s="62"/>
      <c r="M132" s="101">
        <f t="shared" si="24"/>
        <v>5</v>
      </c>
      <c r="N132" s="67" t="str">
        <f ca="1">IF(D132="","",_xll.xEURO(OFFSET(C132,-M132+1,0),E132,OFFSET(C132,-M132+2,0),OFFSET(C132,-M132+2,0),OFFSET(C132,-M132+3,0)+AB132,OFFSET(C132,-M132+4,0),0,1)*D132)</f>
        <v/>
      </c>
      <c r="O132" s="69" t="str">
        <f ca="1">IF(D132="","",_xll.xEURO(OFFSET(C132,-M132+1,0),E132,OFFSET(C132,-M132+2,0),OFFSET(C132,-M132+2,0),OFFSET(C132,-M132+3,0)+AB132,OFFSET(C132,-M132+4,0),0,0))</f>
        <v/>
      </c>
      <c r="P132" s="67" t="str">
        <f t="shared" si="22"/>
        <v/>
      </c>
      <c r="Q132" s="67" t="str">
        <f ca="1">IF(D132="","",_xll.xEURO(OFFSET(C132,-M132+1,0),E132,OFFSET(C132,-M132+2,0),OFFSET(C132,-M132+2,0),OFFSET(C132,-M132+3,0)+AB132,OFFSET(C132,-M132+4,0),0,2)/10*D132)</f>
        <v/>
      </c>
      <c r="R132" s="71" t="str">
        <f ca="1">IF(D132="","",_xll.xEURO(OFFSET(C132,-M132+1,0),E132,OFFSET(C132,-M132+2,0),OFFSET(C132,-M132+2,0),OFFSET(C132,-M132+3,0)+AB132,OFFSET(C132,-M132+4,0),0,3)/100*D132*10000)</f>
        <v/>
      </c>
      <c r="S132" s="71" t="str">
        <f ca="1">IF(D132="","",_xll.xEURO(OFFSET(C132,-M132+1,0),E132,OFFSET(C132,-M132+2,0),OFFSET(C132,-M132+2,0),OFFSET(C132,-M132+3,0)+AB132,OFFSET(C132,-M132+4,0),0,5)/365.25*D132*10000)</f>
        <v/>
      </c>
      <c r="U132" s="67" t="str">
        <f ca="1">IF(I132="","",_xll.xEURO(OFFSET(C132,-M132+1,0),J132,OFFSET(C132,-M132+2,0),OFFSET(C132,-M132+2,0),OFFSET(C132,-M132+3,0)+AC132,OFFSET(C132,-M132+4,0),1,1)*I132)</f>
        <v/>
      </c>
      <c r="V132" s="69" t="str">
        <f ca="1">IF(I132="","",_xll.xEURO(OFFSET(C132,-M132+1,0),J132,OFFSET(C132,-M132+2,0),OFFSET(C132,-M132+2,0),OFFSET(C132,-M132+3,0)+AC132,OFFSET(C132,-M132+4,0),1,0))</f>
        <v/>
      </c>
      <c r="W132" s="67" t="str">
        <f t="shared" si="23"/>
        <v/>
      </c>
      <c r="X132" s="67" t="str">
        <f ca="1">IF(I132="","",_xll.xEURO(OFFSET(C132,-M132+1,0),J132,OFFSET(C132,-M132+2,0),OFFSET(C132,-M132+2,0),OFFSET(C132,-M132+3,0)+AC132,OFFSET(C132,-M132+4,0),1,2)/10*I132)</f>
        <v/>
      </c>
      <c r="Y132" s="71" t="str">
        <f ca="1">IF(I132="","",_xll.xEURO(OFFSET(C132,-M132+1,0),J132,OFFSET(C132,-M132+2,0),OFFSET(C132,-M132+2,0),OFFSET(C132,-M132+3,0)+AC132,OFFSET(C132,-M132+4,0),1,3)/100*I132*10000)</f>
        <v/>
      </c>
      <c r="Z132" s="71" t="str">
        <f ca="1">IF(I132="","",_xll.xEURO(OFFSET(C132,-M132+1,0),J132,OFFSET(C132,-M132+2,0),OFFSET(C132,-M132+2,0),OFFSET(C132,-M132+3,0)+AC132,OFFSET(C132,-M132+4,0),1,5)/365.25*I132*10000)</f>
        <v/>
      </c>
      <c r="AB132" s="40" t="str">
        <f ca="1">IF(D132="","",_xll.xCalcSkew(OFFSET(C132,-M132,0),E132-OFFSET(C132,-M132+1,0),b)/100)</f>
        <v/>
      </c>
      <c r="AC132" s="40" t="str">
        <f ca="1">IF(I132="","",_xll.xCalcSkew(OFFSET(C132,-M132,0),J132-OFFSET(C132,-M132+1,0),b)/100)</f>
        <v/>
      </c>
      <c r="AE132">
        <f t="shared" si="12"/>
        <v>0</v>
      </c>
      <c r="AF132">
        <f t="shared" si="13"/>
        <v>0</v>
      </c>
      <c r="AG132">
        <f t="shared" si="14"/>
        <v>0</v>
      </c>
    </row>
    <row r="133" spans="3:33" x14ac:dyDescent="0.25">
      <c r="C133" s="64">
        <f ca="1">N163+U163</f>
        <v>-101.23828775701196</v>
      </c>
      <c r="D133" s="52"/>
      <c r="E133" s="39"/>
      <c r="F133" s="39"/>
      <c r="G133" s="35"/>
      <c r="I133" s="52"/>
      <c r="J133" s="39"/>
      <c r="K133" s="39"/>
      <c r="L133" s="62"/>
      <c r="M133" s="101">
        <f t="shared" si="24"/>
        <v>6</v>
      </c>
      <c r="N133" s="67" t="str">
        <f ca="1">IF(D133="","",_xll.xEURO(OFFSET(C133,-M133+1,0),E133,OFFSET(C133,-M133+2,0),OFFSET(C133,-M133+2,0),OFFSET(C133,-M133+3,0)+AB133,OFFSET(C133,-M133+4,0),0,1)*D133)</f>
        <v/>
      </c>
      <c r="O133" s="69" t="str">
        <f ca="1">IF(D133="","",_xll.xEURO(OFFSET(C133,-M133+1,0),E133,OFFSET(C133,-M133+2,0),OFFSET(C133,-M133+2,0),OFFSET(C133,-M133+3,0)+AB133,OFFSET(C133,-M133+4,0),0,0))</f>
        <v/>
      </c>
      <c r="P133" s="67" t="str">
        <f t="shared" si="22"/>
        <v/>
      </c>
      <c r="Q133" s="67" t="str">
        <f ca="1">IF(D133="","",_xll.xEURO(OFFSET(C133,-M133+1,0),E133,OFFSET(C133,-M133+2,0),OFFSET(C133,-M133+2,0),OFFSET(C133,-M133+3,0)+AB133,OFFSET(C133,-M133+4,0),0,2)/10*D133)</f>
        <v/>
      </c>
      <c r="R133" s="71" t="str">
        <f ca="1">IF(D133="","",_xll.xEURO(OFFSET(C133,-M133+1,0),E133,OFFSET(C133,-M133+2,0),OFFSET(C133,-M133+2,0),OFFSET(C133,-M133+3,0)+AB133,OFFSET(C133,-M133+4,0),0,3)/100*D133*10000)</f>
        <v/>
      </c>
      <c r="S133" s="71" t="str">
        <f ca="1">IF(D133="","",_xll.xEURO(OFFSET(C133,-M133+1,0),E133,OFFSET(C133,-M133+2,0),OFFSET(C133,-M133+2,0),OFFSET(C133,-M133+3,0)+AB133,OFFSET(C133,-M133+4,0),0,5)/365.25*D133*10000)</f>
        <v/>
      </c>
      <c r="U133" s="67" t="str">
        <f ca="1">IF(I133="","",_xll.xEURO(OFFSET(C133,-M133+1,0),J133,OFFSET(C133,-M133+2,0),OFFSET(C133,-M133+2,0),OFFSET(C133,-M133+3,0)+AC133,OFFSET(C133,-M133+4,0),1,1)*I133)</f>
        <v/>
      </c>
      <c r="V133" s="69" t="str">
        <f ca="1">IF(I133="","",_xll.xEURO(OFFSET(C133,-M133+1,0),J133,OFFSET(C133,-M133+2,0),OFFSET(C133,-M133+2,0),OFFSET(C133,-M133+3,0)+AC133,OFFSET(C133,-M133+4,0),1,0))</f>
        <v/>
      </c>
      <c r="W133" s="67" t="str">
        <f t="shared" si="23"/>
        <v/>
      </c>
      <c r="X133" s="67" t="str">
        <f ca="1">IF(I133="","",_xll.xEURO(OFFSET(C133,-M133+1,0),J133,OFFSET(C133,-M133+2,0),OFFSET(C133,-M133+2,0),OFFSET(C133,-M133+3,0)+AC133,OFFSET(C133,-M133+4,0),1,2)/10*I133)</f>
        <v/>
      </c>
      <c r="Y133" s="71" t="str">
        <f ca="1">IF(I133="","",_xll.xEURO(OFFSET(C133,-M133+1,0),J133,OFFSET(C133,-M133+2,0),OFFSET(C133,-M133+2,0),OFFSET(C133,-M133+3,0)+AC133,OFFSET(C133,-M133+4,0),1,3)/100*I133*10000)</f>
        <v/>
      </c>
      <c r="Z133" s="71" t="str">
        <f ca="1">IF(I133="","",_xll.xEURO(OFFSET(C133,-M133+1,0),J133,OFFSET(C133,-M133+2,0),OFFSET(C133,-M133+2,0),OFFSET(C133,-M133+3,0)+AC133,OFFSET(C133,-M133+4,0),1,5)/365.25*I133*10000)</f>
        <v/>
      </c>
      <c r="AB133" s="40" t="str">
        <f ca="1">IF(D133="","",_xll.xCalcSkew(OFFSET(C133,-M133,0),E133-OFFSET(C133,-M133+1,0),b)/100)</f>
        <v/>
      </c>
      <c r="AC133" s="40" t="str">
        <f ca="1">IF(I133="","",_xll.xCalcSkew(OFFSET(C133,-M133,0),J133-OFFSET(C133,-M133+1,0),b)/100)</f>
        <v/>
      </c>
      <c r="AE133">
        <f t="shared" si="12"/>
        <v>0</v>
      </c>
      <c r="AF133">
        <f t="shared" si="13"/>
        <v>0</v>
      </c>
      <c r="AG133">
        <f t="shared" si="14"/>
        <v>0</v>
      </c>
    </row>
    <row r="134" spans="3:33" x14ac:dyDescent="0.25">
      <c r="C134" s="103">
        <f ca="1">Q163+X163</f>
        <v>-16.116099651008192</v>
      </c>
      <c r="D134" s="52"/>
      <c r="E134" s="39"/>
      <c r="F134" s="39"/>
      <c r="G134" s="35"/>
      <c r="I134" s="52"/>
      <c r="J134" s="39"/>
      <c r="K134" s="39"/>
      <c r="L134" s="62"/>
      <c r="M134" s="101">
        <f t="shared" si="24"/>
        <v>7</v>
      </c>
      <c r="N134" s="67" t="str">
        <f ca="1">IF(D134="","",_xll.xEURO(OFFSET(C134,-M134+1,0),E134,OFFSET(C134,-M134+2,0),OFFSET(C134,-M134+2,0),OFFSET(C134,-M134+3,0)+AB134,OFFSET(C134,-M134+4,0),0,1)*D134)</f>
        <v/>
      </c>
      <c r="O134" s="69" t="str">
        <f ca="1">IF(D134="","",_xll.xEURO(OFFSET(C134,-M134+1,0),E134,OFFSET(C134,-M134+2,0),OFFSET(C134,-M134+2,0),OFFSET(C134,-M134+3,0)+AB134,OFFSET(C134,-M134+4,0),0,0))</f>
        <v/>
      </c>
      <c r="P134" s="67" t="str">
        <f t="shared" si="22"/>
        <v/>
      </c>
      <c r="Q134" s="67" t="str">
        <f ca="1">IF(D134="","",_xll.xEURO(OFFSET(C134,-M134+1,0),E134,OFFSET(C134,-M134+2,0),OFFSET(C134,-M134+2,0),OFFSET(C134,-M134+3,0)+AB134,OFFSET(C134,-M134+4,0),0,2)/10*D134)</f>
        <v/>
      </c>
      <c r="R134" s="71" t="str">
        <f ca="1">IF(D134="","",_xll.xEURO(OFFSET(C134,-M134+1,0),E134,OFFSET(C134,-M134+2,0),OFFSET(C134,-M134+2,0),OFFSET(C134,-M134+3,0)+AB134,OFFSET(C134,-M134+4,0),0,3)/100*D134*10000)</f>
        <v/>
      </c>
      <c r="S134" s="71" t="str">
        <f ca="1">IF(D134="","",_xll.xEURO(OFFSET(C134,-M134+1,0),E134,OFFSET(C134,-M134+2,0),OFFSET(C134,-M134+2,0),OFFSET(C134,-M134+3,0)+AB134,OFFSET(C134,-M134+4,0),0,5)/365.25*D134*10000)</f>
        <v/>
      </c>
      <c r="U134" s="67" t="str">
        <f ca="1">IF(I134="","",_xll.xEURO(OFFSET(C134,-M134+1,0),J134,OFFSET(C134,-M134+2,0),OFFSET(C134,-M134+2,0),OFFSET(C134,-M134+3,0)+AC134,OFFSET(C134,-M134+4,0),1,1)*I134)</f>
        <v/>
      </c>
      <c r="V134" s="69" t="str">
        <f ca="1">IF(I134="","",_xll.xEURO(OFFSET(C134,-M134+1,0),J134,OFFSET(C134,-M134+2,0),OFFSET(C134,-M134+2,0),OFFSET(C134,-M134+3,0)+AC134,OFFSET(C134,-M134+4,0),1,0))</f>
        <v/>
      </c>
      <c r="W134" s="67" t="str">
        <f t="shared" si="23"/>
        <v/>
      </c>
      <c r="X134" s="67" t="str">
        <f ca="1">IF(I134="","",_xll.xEURO(OFFSET(C134,-M134+1,0),J134,OFFSET(C134,-M134+2,0),OFFSET(C134,-M134+2,0),OFFSET(C134,-M134+3,0)+AC134,OFFSET(C134,-M134+4,0),1,2)/10*I134)</f>
        <v/>
      </c>
      <c r="Y134" s="71" t="str">
        <f ca="1">IF(I134="","",_xll.xEURO(OFFSET(C134,-M134+1,0),J134,OFFSET(C134,-M134+2,0),OFFSET(C134,-M134+2,0),OFFSET(C134,-M134+3,0)+AC134,OFFSET(C134,-M134+4,0),1,3)/100*I134*10000)</f>
        <v/>
      </c>
      <c r="Z134" s="71" t="str">
        <f ca="1">IF(I134="","",_xll.xEURO(OFFSET(C134,-M134+1,0),J134,OFFSET(C134,-M134+2,0),OFFSET(C134,-M134+2,0),OFFSET(C134,-M134+3,0)+AC134,OFFSET(C134,-M134+4,0),1,5)/365.25*I134*10000)</f>
        <v/>
      </c>
      <c r="AB134" s="40" t="str">
        <f ca="1">IF(D134="","",_xll.xCalcSkew(OFFSET(C134,-M134,0),E134-OFFSET(C134,-M134+1,0),b)/100)</f>
        <v/>
      </c>
      <c r="AC134" s="40" t="str">
        <f ca="1">IF(I134="","",_xll.xCalcSkew(OFFSET(C134,-M134,0),J134-OFFSET(C134,-M134+1,0),b)/100)</f>
        <v/>
      </c>
      <c r="AE134">
        <f t="shared" ref="AE134:AE197" si="25">D134*F134*10000*-1</f>
        <v>0</v>
      </c>
      <c r="AF134">
        <f t="shared" ref="AF134:AF197" si="26">I134*K134*10000*-1</f>
        <v>0</v>
      </c>
      <c r="AG134">
        <f t="shared" ref="AG134:AG197" si="27">AE134+AF134</f>
        <v>0</v>
      </c>
    </row>
    <row r="135" spans="3:33" x14ac:dyDescent="0.25">
      <c r="C135" s="64">
        <f ca="1">R163+Y163</f>
        <v>-25395.795686946232</v>
      </c>
      <c r="D135" s="52"/>
      <c r="E135" s="39"/>
      <c r="F135" s="39"/>
      <c r="G135" s="35"/>
      <c r="I135" s="52"/>
      <c r="J135" s="39"/>
      <c r="K135" s="39"/>
      <c r="L135" s="62"/>
      <c r="M135" s="101">
        <f t="shared" si="24"/>
        <v>8</v>
      </c>
      <c r="N135" s="67" t="str">
        <f ca="1">IF(D135="","",_xll.xEURO(OFFSET(C135,-M135+1,0),E135,OFFSET(C135,-M135+2,0),OFFSET(C135,-M135+2,0),OFFSET(C135,-M135+3,0)+AB135,OFFSET(C135,-M135+4,0),0,1)*D135)</f>
        <v/>
      </c>
      <c r="O135" s="69" t="str">
        <f ca="1">IF(D135="","",_xll.xEURO(OFFSET(C135,-M135+1,0),E135,OFFSET(C135,-M135+2,0),OFFSET(C135,-M135+2,0),OFFSET(C135,-M135+3,0)+AB135,OFFSET(C135,-M135+4,0),0,0))</f>
        <v/>
      </c>
      <c r="P135" s="67" t="str">
        <f t="shared" si="22"/>
        <v/>
      </c>
      <c r="Q135" s="67" t="str">
        <f ca="1">IF(D135="","",_xll.xEURO(OFFSET(C135,-M135+1,0),E135,OFFSET(C135,-M135+2,0),OFFSET(C135,-M135+2,0),OFFSET(C135,-M135+3,0)+AB135,OFFSET(C135,-M135+4,0),0,2)/10*D135)</f>
        <v/>
      </c>
      <c r="R135" s="71" t="str">
        <f ca="1">IF(D135="","",_xll.xEURO(OFFSET(C135,-M135+1,0),E135,OFFSET(C135,-M135+2,0),OFFSET(C135,-M135+2,0),OFFSET(C135,-M135+3,0)+AB135,OFFSET(C135,-M135+4,0),0,3)/100*D135*10000)</f>
        <v/>
      </c>
      <c r="S135" s="71" t="str">
        <f ca="1">IF(D135="","",_xll.xEURO(OFFSET(C135,-M135+1,0),E135,OFFSET(C135,-M135+2,0),OFFSET(C135,-M135+2,0),OFFSET(C135,-M135+3,0)+AB135,OFFSET(C135,-M135+4,0),0,5)/365.25*D135*10000)</f>
        <v/>
      </c>
      <c r="U135" s="67" t="str">
        <f ca="1">IF(I135="","",_xll.xEURO(OFFSET(C135,-M135+1,0),J135,OFFSET(C135,-M135+2,0),OFFSET(C135,-M135+2,0),OFFSET(C135,-M135+3,0)+AC135,OFFSET(C135,-M135+4,0),1,1)*I135)</f>
        <v/>
      </c>
      <c r="V135" s="69" t="str">
        <f ca="1">IF(I135="","",_xll.xEURO(OFFSET(C135,-M135+1,0),J135,OFFSET(C135,-M135+2,0),OFFSET(C135,-M135+2,0),OFFSET(C135,-M135+3,0)+AC135,OFFSET(C135,-M135+4,0),1,0))</f>
        <v/>
      </c>
      <c r="W135" s="67" t="str">
        <f t="shared" si="23"/>
        <v/>
      </c>
      <c r="X135" s="67" t="str">
        <f ca="1">IF(I135="","",_xll.xEURO(OFFSET(C135,-M135+1,0),J135,OFFSET(C135,-M135+2,0),OFFSET(C135,-M135+2,0),OFFSET(C135,-M135+3,0)+AC135,OFFSET(C135,-M135+4,0),1,2)/10*I135)</f>
        <v/>
      </c>
      <c r="Y135" s="71" t="str">
        <f ca="1">IF(I135="","",_xll.xEURO(OFFSET(C135,-M135+1,0),J135,OFFSET(C135,-M135+2,0),OFFSET(C135,-M135+2,0),OFFSET(C135,-M135+3,0)+AC135,OFFSET(C135,-M135+4,0),1,3)/100*I135*10000)</f>
        <v/>
      </c>
      <c r="Z135" s="71" t="str">
        <f ca="1">IF(I135="","",_xll.xEURO(OFFSET(C135,-M135+1,0),J135,OFFSET(C135,-M135+2,0),OFFSET(C135,-M135+2,0),OFFSET(C135,-M135+3,0)+AC135,OFFSET(C135,-M135+4,0),1,5)/365.25*I135*10000)</f>
        <v/>
      </c>
      <c r="AB135" s="40" t="str">
        <f ca="1">IF(D135="","",_xll.xCalcSkew(OFFSET(C135,-M135,0),E135-OFFSET(C135,-M135+1,0),b)/100)</f>
        <v/>
      </c>
      <c r="AC135" s="40" t="str">
        <f ca="1">IF(I135="","",_xll.xCalcSkew(OFFSET(C135,-M135,0),J135-OFFSET(C135,-M135+1,0),b)/100)</f>
        <v/>
      </c>
      <c r="AE135">
        <f t="shared" si="25"/>
        <v>0</v>
      </c>
      <c r="AF135">
        <f t="shared" si="26"/>
        <v>0</v>
      </c>
      <c r="AG135">
        <f t="shared" si="27"/>
        <v>0</v>
      </c>
    </row>
    <row r="136" spans="3:33" x14ac:dyDescent="0.25">
      <c r="C136" s="64">
        <f ca="1">S163+Z163</f>
        <v>8653.6790085195607</v>
      </c>
      <c r="D136" s="52"/>
      <c r="E136" s="39"/>
      <c r="F136" s="39"/>
      <c r="G136" s="35"/>
      <c r="I136" s="52"/>
      <c r="J136" s="39"/>
      <c r="K136" s="39"/>
      <c r="L136" s="62"/>
      <c r="M136" s="101">
        <f t="shared" si="24"/>
        <v>9</v>
      </c>
      <c r="N136" s="67" t="str">
        <f ca="1">IF(D136="","",_xll.xEURO(OFFSET(C136,-M136+1,0),E136,OFFSET(C136,-M136+2,0),OFFSET(C136,-M136+2,0),OFFSET(C136,-M136+3,0)+AB136,OFFSET(C136,-M136+4,0),0,1)*D136)</f>
        <v/>
      </c>
      <c r="O136" s="69" t="str">
        <f ca="1">IF(D136="","",_xll.xEURO(OFFSET(C136,-M136+1,0),E136,OFFSET(C136,-M136+2,0),OFFSET(C136,-M136+2,0),OFFSET(C136,-M136+3,0)+AB136,OFFSET(C136,-M136+4,0),0,0))</f>
        <v/>
      </c>
      <c r="P136" s="67" t="str">
        <f t="shared" si="22"/>
        <v/>
      </c>
      <c r="Q136" s="67" t="str">
        <f ca="1">IF(D136="","",_xll.xEURO(OFFSET(C136,-M136+1,0),E136,OFFSET(C136,-M136+2,0),OFFSET(C136,-M136+2,0),OFFSET(C136,-M136+3,0)+AB136,OFFSET(C136,-M136+4,0),0,2)/10*D136)</f>
        <v/>
      </c>
      <c r="R136" s="71" t="str">
        <f ca="1">IF(D136="","",_xll.xEURO(OFFSET(C136,-M136+1,0),E136,OFFSET(C136,-M136+2,0),OFFSET(C136,-M136+2,0),OFFSET(C136,-M136+3,0)+AB136,OFFSET(C136,-M136+4,0),0,3)/100*D136*10000)</f>
        <v/>
      </c>
      <c r="S136" s="71" t="str">
        <f ca="1">IF(D136="","",_xll.xEURO(OFFSET(C136,-M136+1,0),E136,OFFSET(C136,-M136+2,0),OFFSET(C136,-M136+2,0),OFFSET(C136,-M136+3,0)+AB136,OFFSET(C136,-M136+4,0),0,5)/365.25*D136*10000)</f>
        <v/>
      </c>
      <c r="U136" s="67" t="str">
        <f ca="1">IF(I136="","",_xll.xEURO(OFFSET(C136,-M136+1,0),J136,OFFSET(C136,-M136+2,0),OFFSET(C136,-M136+2,0),OFFSET(C136,-M136+3,0)+AC136,OFFSET(C136,-M136+4,0),1,1)*I136)</f>
        <v/>
      </c>
      <c r="V136" s="69" t="str">
        <f ca="1">IF(I136="","",_xll.xEURO(OFFSET(C136,-M136+1,0),J136,OFFSET(C136,-M136+2,0),OFFSET(C136,-M136+2,0),OFFSET(C136,-M136+3,0)+AC136,OFFSET(C136,-M136+4,0),1,0))</f>
        <v/>
      </c>
      <c r="W136" s="67" t="str">
        <f t="shared" si="23"/>
        <v/>
      </c>
      <c r="X136" s="67" t="str">
        <f ca="1">IF(I136="","",_xll.xEURO(OFFSET(C136,-M136+1,0),J136,OFFSET(C136,-M136+2,0),OFFSET(C136,-M136+2,0),OFFSET(C136,-M136+3,0)+AC136,OFFSET(C136,-M136+4,0),1,2)/10*I136)</f>
        <v/>
      </c>
      <c r="Y136" s="71" t="str">
        <f ca="1">IF(I136="","",_xll.xEURO(OFFSET(C136,-M136+1,0),J136,OFFSET(C136,-M136+2,0),OFFSET(C136,-M136+2,0),OFFSET(C136,-M136+3,0)+AC136,OFFSET(C136,-M136+4,0),1,3)/100*I136*10000)</f>
        <v/>
      </c>
      <c r="Z136" s="71" t="str">
        <f ca="1">IF(I136="","",_xll.xEURO(OFFSET(C136,-M136+1,0),J136,OFFSET(C136,-M136+2,0),OFFSET(C136,-M136+2,0),OFFSET(C136,-M136+3,0)+AC136,OFFSET(C136,-M136+4,0),1,5)/365.25*I136*10000)</f>
        <v/>
      </c>
      <c r="AB136" s="40" t="str">
        <f ca="1">IF(D136="","",_xll.xCalcSkew(OFFSET(C136,-M136,0),E136-OFFSET(C136,-M136+1,0),b)/100)</f>
        <v/>
      </c>
      <c r="AC136" s="40" t="str">
        <f ca="1">IF(I136="","",_xll.xCalcSkew(OFFSET(C136,-M136,0),J136-OFFSET(C136,-M136+1,0),b)/100)</f>
        <v/>
      </c>
      <c r="AE136">
        <f t="shared" si="25"/>
        <v>0</v>
      </c>
      <c r="AF136">
        <f t="shared" si="26"/>
        <v>0</v>
      </c>
      <c r="AG136">
        <f t="shared" si="27"/>
        <v>0</v>
      </c>
    </row>
    <row r="137" spans="3:33" x14ac:dyDescent="0.25">
      <c r="C137" s="64">
        <f ca="1">P163+W163</f>
        <v>6.8664163482068226</v>
      </c>
      <c r="D137" s="52"/>
      <c r="E137" s="39"/>
      <c r="F137" s="39"/>
      <c r="G137" s="35"/>
      <c r="I137" s="52"/>
      <c r="J137" s="39"/>
      <c r="K137" s="39"/>
      <c r="L137" s="62"/>
      <c r="M137" s="101">
        <f t="shared" si="24"/>
        <v>10</v>
      </c>
      <c r="N137" s="67" t="str">
        <f ca="1">IF(D137="","",_xll.xEURO(OFFSET(C137,-M137+1,0),E137,OFFSET(C137,-M137+2,0),OFFSET(C137,-M137+2,0),OFFSET(C137,-M137+3,0)+AB137,OFFSET(C137,-M137+4,0),0,1)*D137)</f>
        <v/>
      </c>
      <c r="O137" s="69" t="str">
        <f ca="1">IF(D137="","",_xll.xEURO(OFFSET(C137,-M137+1,0),E137,OFFSET(C137,-M137+2,0),OFFSET(C137,-M137+2,0),OFFSET(C137,-M137+3,0)+AB137,OFFSET(C137,-M137+4,0),0,0))</f>
        <v/>
      </c>
      <c r="P137" s="67" t="str">
        <f t="shared" si="22"/>
        <v/>
      </c>
      <c r="Q137" s="67" t="str">
        <f ca="1">IF(D137="","",_xll.xEURO(OFFSET(C137,-M137+1,0),E137,OFFSET(C137,-M137+2,0),OFFSET(C137,-M137+2,0),OFFSET(C137,-M137+3,0)+AB137,OFFSET(C137,-M137+4,0),0,2)/10*D137)</f>
        <v/>
      </c>
      <c r="R137" s="71" t="str">
        <f ca="1">IF(D137="","",_xll.xEURO(OFFSET(C137,-M137+1,0),E137,OFFSET(C137,-M137+2,0),OFFSET(C137,-M137+2,0),OFFSET(C137,-M137+3,0)+AB137,OFFSET(C137,-M137+4,0),0,3)/100*D137*10000)</f>
        <v/>
      </c>
      <c r="S137" s="71" t="str">
        <f ca="1">IF(D137="","",_xll.xEURO(OFFSET(C137,-M137+1,0),E137,OFFSET(C137,-M137+2,0),OFFSET(C137,-M137+2,0),OFFSET(C137,-M137+3,0)+AB137,OFFSET(C137,-M137+4,0),0,5)/365.25*D137*10000)</f>
        <v/>
      </c>
      <c r="U137" s="67" t="str">
        <f ca="1">IF(I137="","",_xll.xEURO(OFFSET(C137,-M137+1,0),J137,OFFSET(C137,-M137+2,0),OFFSET(C137,-M137+2,0),OFFSET(C137,-M137+3,0)+AC137,OFFSET(C137,-M137+4,0),1,1)*I137)</f>
        <v/>
      </c>
      <c r="V137" s="69" t="str">
        <f ca="1">IF(I137="","",_xll.xEURO(OFFSET(C137,-M137+1,0),J137,OFFSET(C137,-M137+2,0),OFFSET(C137,-M137+2,0),OFFSET(C137,-M137+3,0)+AC137,OFFSET(C137,-M137+4,0),1,0))</f>
        <v/>
      </c>
      <c r="W137" s="67" t="str">
        <f t="shared" si="23"/>
        <v/>
      </c>
      <c r="X137" s="67" t="str">
        <f ca="1">IF(I137="","",_xll.xEURO(OFFSET(C137,-M137+1,0),J137,OFFSET(C137,-M137+2,0),OFFSET(C137,-M137+2,0),OFFSET(C137,-M137+3,0)+AC137,OFFSET(C137,-M137+4,0),1,2)/10*I137)</f>
        <v/>
      </c>
      <c r="Y137" s="71" t="str">
        <f ca="1">IF(I137="","",_xll.xEURO(OFFSET(C137,-M137+1,0),J137,OFFSET(C137,-M137+2,0),OFFSET(C137,-M137+2,0),OFFSET(C137,-M137+3,0)+AC137,OFFSET(C137,-M137+4,0),1,3)/100*I137*10000)</f>
        <v/>
      </c>
      <c r="Z137" s="71" t="str">
        <f ca="1">IF(I137="","",_xll.xEURO(OFFSET(C137,-M137+1,0),J137,OFFSET(C137,-M137+2,0),OFFSET(C137,-M137+2,0),OFFSET(C137,-M137+3,0)+AC137,OFFSET(C137,-M137+4,0),1,5)/365.25*I137*10000)</f>
        <v/>
      </c>
      <c r="AB137" s="40" t="str">
        <f ca="1">IF(D137="","",_xll.xCalcSkew(OFFSET(C137,-M137,0),E137-OFFSET(C137,-M137+1,0),b)/100)</f>
        <v/>
      </c>
      <c r="AC137" s="40" t="str">
        <f ca="1">IF(I137="","",_xll.xCalcSkew(OFFSET(C137,-M137,0),J137-OFFSET(C137,-M137+1,0),b)/100)</f>
        <v/>
      </c>
      <c r="AE137">
        <f t="shared" si="25"/>
        <v>0</v>
      </c>
      <c r="AF137">
        <f t="shared" si="26"/>
        <v>0</v>
      </c>
      <c r="AG137">
        <f t="shared" si="27"/>
        <v>0</v>
      </c>
    </row>
    <row r="138" spans="3:33" x14ac:dyDescent="0.25">
      <c r="D138" s="52"/>
      <c r="E138" s="39"/>
      <c r="F138" s="39"/>
      <c r="G138" s="35"/>
      <c r="I138" s="52"/>
      <c r="J138" s="39"/>
      <c r="K138" s="39"/>
      <c r="L138" s="62"/>
      <c r="M138" s="101">
        <f t="shared" si="24"/>
        <v>11</v>
      </c>
      <c r="N138" s="67" t="str">
        <f ca="1">IF(D138="","",_xll.xEURO(OFFSET(C138,-M138+1,0),E138,OFFSET(C138,-M138+2,0),OFFSET(C138,-M138+2,0),OFFSET(C138,-M138+3,0)+AB138,OFFSET(C138,-M138+4,0),0,1)*D138)</f>
        <v/>
      </c>
      <c r="O138" s="69" t="str">
        <f ca="1">IF(D138="","",_xll.xEURO(OFFSET(C138,-M138+1,0),E138,OFFSET(C138,-M138+2,0),OFFSET(C138,-M138+2,0),OFFSET(C138,-M138+3,0)+AB138,OFFSET(C138,-M138+4,0),0,0))</f>
        <v/>
      </c>
      <c r="P138" s="67" t="str">
        <f t="shared" si="22"/>
        <v/>
      </c>
      <c r="Q138" s="67" t="str">
        <f ca="1">IF(D138="","",_xll.xEURO(OFFSET(C138,-M138+1,0),E138,OFFSET(C138,-M138+2,0),OFFSET(C138,-M138+2,0),OFFSET(C138,-M138+3,0)+AB138,OFFSET(C138,-M138+4,0),0,2)/10*D138)</f>
        <v/>
      </c>
      <c r="R138" s="71" t="str">
        <f ca="1">IF(D138="","",_xll.xEURO(OFFSET(C138,-M138+1,0),E138,OFFSET(C138,-M138+2,0),OFFSET(C138,-M138+2,0),OFFSET(C138,-M138+3,0)+AB138,OFFSET(C138,-M138+4,0),0,3)/100*D138*10000)</f>
        <v/>
      </c>
      <c r="S138" s="71" t="str">
        <f ca="1">IF(D138="","",_xll.xEURO(OFFSET(C138,-M138+1,0),E138,OFFSET(C138,-M138+2,0),OFFSET(C138,-M138+2,0),OFFSET(C138,-M138+3,0)+AB138,OFFSET(C138,-M138+4,0),0,5)/365.25*D138*10000)</f>
        <v/>
      </c>
      <c r="U138" s="67" t="str">
        <f ca="1">IF(I138="","",_xll.xEURO(OFFSET(C138,-M138+1,0),J138,OFFSET(C138,-M138+2,0),OFFSET(C138,-M138+2,0),OFFSET(C138,-M138+3,0)+AC138,OFFSET(C138,-M138+4,0),1,1)*I138)</f>
        <v/>
      </c>
      <c r="V138" s="69" t="str">
        <f ca="1">IF(I138="","",_xll.xEURO(OFFSET(C138,-M138+1,0),J138,OFFSET(C138,-M138+2,0),OFFSET(C138,-M138+2,0),OFFSET(C138,-M138+3,0)+AC138,OFFSET(C138,-M138+4,0),1,0))</f>
        <v/>
      </c>
      <c r="W138" s="67" t="str">
        <f t="shared" si="23"/>
        <v/>
      </c>
      <c r="X138" s="67" t="str">
        <f ca="1">IF(I138="","",_xll.xEURO(OFFSET(C138,-M138+1,0),J138,OFFSET(C138,-M138+2,0),OFFSET(C138,-M138+2,0),OFFSET(C138,-M138+3,0)+AC138,OFFSET(C138,-M138+4,0),1,2)/10*I138)</f>
        <v/>
      </c>
      <c r="Y138" s="71" t="str">
        <f ca="1">IF(I138="","",_xll.xEURO(OFFSET(C138,-M138+1,0),J138,OFFSET(C138,-M138+2,0),OFFSET(C138,-M138+2,0),OFFSET(C138,-M138+3,0)+AC138,OFFSET(C138,-M138+4,0),1,3)/100*I138*10000)</f>
        <v/>
      </c>
      <c r="Z138" s="71" t="str">
        <f ca="1">IF(I138="","",_xll.xEURO(OFFSET(C138,-M138+1,0),J138,OFFSET(C138,-M138+2,0),OFFSET(C138,-M138+2,0),OFFSET(C138,-M138+3,0)+AC138,OFFSET(C138,-M138+4,0),1,5)/365.25*I138*10000)</f>
        <v/>
      </c>
      <c r="AB138" s="40" t="str">
        <f ca="1">IF(D138="","",_xll.xCalcSkew(OFFSET(C138,-M138,0),E138-OFFSET(C138,-M138+1,0),b)/100)</f>
        <v/>
      </c>
      <c r="AC138" s="40" t="str">
        <f ca="1">IF(I138="","",_xll.xCalcSkew(OFFSET(C138,-M138,0),J138-OFFSET(C138,-M138+1,0),b)/100)</f>
        <v/>
      </c>
      <c r="AE138">
        <f t="shared" si="25"/>
        <v>0</v>
      </c>
      <c r="AF138">
        <f t="shared" si="26"/>
        <v>0</v>
      </c>
      <c r="AG138">
        <f t="shared" si="27"/>
        <v>0</v>
      </c>
    </row>
    <row r="139" spans="3:33" x14ac:dyDescent="0.25">
      <c r="D139" s="52"/>
      <c r="E139" s="39"/>
      <c r="F139" s="39"/>
      <c r="G139" s="35"/>
      <c r="I139" s="52"/>
      <c r="J139" s="39"/>
      <c r="K139" s="39"/>
      <c r="L139" s="62"/>
      <c r="M139" s="101">
        <f t="shared" si="24"/>
        <v>12</v>
      </c>
      <c r="N139" s="67" t="str">
        <f ca="1">IF(D139="","",_xll.xEURO(OFFSET(C139,-M139+1,0),E139,OFFSET(C139,-M139+2,0),OFFSET(C139,-M139+2,0),OFFSET(C139,-M139+3,0)+AB139,OFFSET(C139,-M139+4,0),0,1)*D139)</f>
        <v/>
      </c>
      <c r="O139" s="69" t="str">
        <f ca="1">IF(D139="","",_xll.xEURO(OFFSET(C139,-M139+1,0),E139,OFFSET(C139,-M139+2,0),OFFSET(C139,-M139+2,0),OFFSET(C139,-M139+3,0)+AB139,OFFSET(C139,-M139+4,0),0,0))</f>
        <v/>
      </c>
      <c r="P139" s="67" t="str">
        <f t="shared" si="22"/>
        <v/>
      </c>
      <c r="Q139" s="67" t="str">
        <f ca="1">IF(D139="","",_xll.xEURO(OFFSET(C139,-M139+1,0),E139,OFFSET(C139,-M139+2,0),OFFSET(C139,-M139+2,0),OFFSET(C139,-M139+3,0)+AB139,OFFSET(C139,-M139+4,0),0,2)/10*D139)</f>
        <v/>
      </c>
      <c r="R139" s="71" t="str">
        <f ca="1">IF(D139="","",_xll.xEURO(OFFSET(C139,-M139+1,0),E139,OFFSET(C139,-M139+2,0),OFFSET(C139,-M139+2,0),OFFSET(C139,-M139+3,0)+AB139,OFFSET(C139,-M139+4,0),0,3)/100*D139*10000)</f>
        <v/>
      </c>
      <c r="S139" s="71" t="str">
        <f ca="1">IF(D139="","",_xll.xEURO(OFFSET(C139,-M139+1,0),E139,OFFSET(C139,-M139+2,0),OFFSET(C139,-M139+2,0),OFFSET(C139,-M139+3,0)+AB139,OFFSET(C139,-M139+4,0),0,5)/365.25*D139*10000)</f>
        <v/>
      </c>
      <c r="U139" s="67" t="str">
        <f ca="1">IF(I139="","",_xll.xEURO(OFFSET(C139,-M139+1,0),J139,OFFSET(C139,-M139+2,0),OFFSET(C139,-M139+2,0),OFFSET(C139,-M139+3,0)+AC139,OFFSET(C139,-M139+4,0),1,1)*I139)</f>
        <v/>
      </c>
      <c r="V139" s="69" t="str">
        <f ca="1">IF(I139="","",_xll.xEURO(OFFSET(C139,-M139+1,0),J139,OFFSET(C139,-M139+2,0),OFFSET(C139,-M139+2,0),OFFSET(C139,-M139+3,0)+AC139,OFFSET(C139,-M139+4,0),1,0))</f>
        <v/>
      </c>
      <c r="W139" s="67" t="str">
        <f t="shared" si="23"/>
        <v/>
      </c>
      <c r="X139" s="67" t="str">
        <f ca="1">IF(I139="","",_xll.xEURO(OFFSET(C139,-M139+1,0),J139,OFFSET(C139,-M139+2,0),OFFSET(C139,-M139+2,0),OFFSET(C139,-M139+3,0)+AC139,OFFSET(C139,-M139+4,0),1,2)/10*I139)</f>
        <v/>
      </c>
      <c r="Y139" s="71" t="str">
        <f ca="1">IF(I139="","",_xll.xEURO(OFFSET(C139,-M139+1,0),J139,OFFSET(C139,-M139+2,0),OFFSET(C139,-M139+2,0),OFFSET(C139,-M139+3,0)+AC139,OFFSET(C139,-M139+4,0),1,3)/100*I139*10000)</f>
        <v/>
      </c>
      <c r="Z139" s="71" t="str">
        <f ca="1">IF(I139="","",_xll.xEURO(OFFSET(C139,-M139+1,0),J139,OFFSET(C139,-M139+2,0),OFFSET(C139,-M139+2,0),OFFSET(C139,-M139+3,0)+AC139,OFFSET(C139,-M139+4,0),1,5)/365.25*I139*10000)</f>
        <v/>
      </c>
      <c r="AB139" s="40" t="str">
        <f ca="1">IF(D139="","",_xll.xCalcSkew(OFFSET(C139,-M139,0),E139-OFFSET(C139,-M139+1,0),b)/100)</f>
        <v/>
      </c>
      <c r="AC139" s="40" t="str">
        <f ca="1">IF(I139="","",_xll.xCalcSkew(OFFSET(C139,-M139,0),J139-OFFSET(C139,-M139+1,0),b)/100)</f>
        <v/>
      </c>
      <c r="AE139">
        <f t="shared" si="25"/>
        <v>0</v>
      </c>
      <c r="AF139">
        <f t="shared" si="26"/>
        <v>0</v>
      </c>
      <c r="AG139">
        <f t="shared" si="27"/>
        <v>0</v>
      </c>
    </row>
    <row r="140" spans="3:33" x14ac:dyDescent="0.25">
      <c r="D140" s="52"/>
      <c r="E140" s="39"/>
      <c r="F140" s="39"/>
      <c r="G140" s="35"/>
      <c r="I140" s="52"/>
      <c r="J140" s="39"/>
      <c r="K140" s="39"/>
      <c r="L140" s="62"/>
      <c r="M140" s="101">
        <f t="shared" si="24"/>
        <v>13</v>
      </c>
      <c r="N140" s="67" t="str">
        <f ca="1">IF(D140="","",_xll.xEURO(OFFSET(C140,-M140+1,0),E140,OFFSET(C140,-M140+2,0),OFFSET(C140,-M140+2,0),OFFSET(C140,-M140+3,0)+AB140,OFFSET(C140,-M140+4,0),0,1)*D140)</f>
        <v/>
      </c>
      <c r="O140" s="69" t="str">
        <f ca="1">IF(D140="","",_xll.xEURO(OFFSET(C140,-M140+1,0),E140,OFFSET(C140,-M140+2,0),OFFSET(C140,-M140+2,0),OFFSET(C140,-M140+3,0)+AB140,OFFSET(C140,-M140+4,0),0,0))</f>
        <v/>
      </c>
      <c r="P140" s="67" t="str">
        <f t="shared" si="22"/>
        <v/>
      </c>
      <c r="Q140" s="67" t="str">
        <f ca="1">IF(D140="","",_xll.xEURO(OFFSET(C140,-M140+1,0),E140,OFFSET(C140,-M140+2,0),OFFSET(C140,-M140+2,0),OFFSET(C140,-M140+3,0)+AB140,OFFSET(C140,-M140+4,0),0,2)/10*D140)</f>
        <v/>
      </c>
      <c r="R140" s="71" t="str">
        <f ca="1">IF(D140="","",_xll.xEURO(OFFSET(C140,-M140+1,0),E140,OFFSET(C140,-M140+2,0),OFFSET(C140,-M140+2,0),OFFSET(C140,-M140+3,0)+AB140,OFFSET(C140,-M140+4,0),0,3)/100*D140*10000)</f>
        <v/>
      </c>
      <c r="S140" s="71" t="str">
        <f ca="1">IF(D140="","",_xll.xEURO(OFFSET(C140,-M140+1,0),E140,OFFSET(C140,-M140+2,0),OFFSET(C140,-M140+2,0),OFFSET(C140,-M140+3,0)+AB140,OFFSET(C140,-M140+4,0),0,5)/365.25*D140*10000)</f>
        <v/>
      </c>
      <c r="U140" s="67" t="str">
        <f ca="1">IF(I140="","",_xll.xEURO(OFFSET(C140,-M140+1,0),J140,OFFSET(C140,-M140+2,0),OFFSET(C140,-M140+2,0),OFFSET(C140,-M140+3,0)+AC140,OFFSET(C140,-M140+4,0),1,1)*I140)</f>
        <v/>
      </c>
      <c r="V140" s="69" t="str">
        <f ca="1">IF(I140="","",_xll.xEURO(OFFSET(C140,-M140+1,0),J140,OFFSET(C140,-M140+2,0),OFFSET(C140,-M140+2,0),OFFSET(C140,-M140+3,0)+AC140,OFFSET(C140,-M140+4,0),1,0))</f>
        <v/>
      </c>
      <c r="W140" s="67" t="str">
        <f t="shared" si="23"/>
        <v/>
      </c>
      <c r="X140" s="67" t="str">
        <f ca="1">IF(I140="","",_xll.xEURO(OFFSET(C140,-M140+1,0),J140,OFFSET(C140,-M140+2,0),OFFSET(C140,-M140+2,0),OFFSET(C140,-M140+3,0)+AC140,OFFSET(C140,-M140+4,0),1,2)/10*I140)</f>
        <v/>
      </c>
      <c r="Y140" s="71" t="str">
        <f ca="1">IF(I140="","",_xll.xEURO(OFFSET(C140,-M140+1,0),J140,OFFSET(C140,-M140+2,0),OFFSET(C140,-M140+2,0),OFFSET(C140,-M140+3,0)+AC140,OFFSET(C140,-M140+4,0),1,3)/100*I140*10000)</f>
        <v/>
      </c>
      <c r="Z140" s="71" t="str">
        <f ca="1">IF(I140="","",_xll.xEURO(OFFSET(C140,-M140+1,0),J140,OFFSET(C140,-M140+2,0),OFFSET(C140,-M140+2,0),OFFSET(C140,-M140+3,0)+AC140,OFFSET(C140,-M140+4,0),1,5)/365.25*I140*10000)</f>
        <v/>
      </c>
      <c r="AB140" s="40" t="str">
        <f ca="1">IF(D140="","",_xll.xCalcSkew(OFFSET(C140,-M140,0),E140-OFFSET(C140,-M140+1,0),b)/100)</f>
        <v/>
      </c>
      <c r="AC140" s="40" t="str">
        <f ca="1">IF(I140="","",_xll.xCalcSkew(OFFSET(C140,-M140,0),J140-OFFSET(C140,-M140+1,0),b)/100)</f>
        <v/>
      </c>
      <c r="AE140">
        <f t="shared" si="25"/>
        <v>0</v>
      </c>
      <c r="AF140">
        <f t="shared" si="26"/>
        <v>0</v>
      </c>
      <c r="AG140">
        <f t="shared" si="27"/>
        <v>0</v>
      </c>
    </row>
    <row r="141" spans="3:33" x14ac:dyDescent="0.25">
      <c r="D141" s="52"/>
      <c r="E141" s="39"/>
      <c r="F141" s="39"/>
      <c r="G141" s="35"/>
      <c r="I141" s="52"/>
      <c r="J141" s="39"/>
      <c r="K141" s="39"/>
      <c r="L141" s="62"/>
      <c r="M141" s="101">
        <f t="shared" si="24"/>
        <v>14</v>
      </c>
      <c r="N141" s="67" t="str">
        <f ca="1">IF(D141="","",_xll.xEURO(OFFSET(C141,-M141+1,0),E141,OFFSET(C141,-M141+2,0),OFFSET(C141,-M141+2,0),OFFSET(C141,-M141+3,0)+AB141,OFFSET(C141,-M141+4,0),0,1)*D141)</f>
        <v/>
      </c>
      <c r="O141" s="69" t="str">
        <f ca="1">IF(D141="","",_xll.xEURO(OFFSET(C141,-M141+1,0),E141,OFFSET(C141,-M141+2,0),OFFSET(C141,-M141+2,0),OFFSET(C141,-M141+3,0)+AB141,OFFSET(C141,-M141+4,0),0,0))</f>
        <v/>
      </c>
      <c r="P141" s="67" t="str">
        <f t="shared" si="22"/>
        <v/>
      </c>
      <c r="Q141" s="67" t="str">
        <f ca="1">IF(D141="","",_xll.xEURO(OFFSET(C141,-M141+1,0),E141,OFFSET(C141,-M141+2,0),OFFSET(C141,-M141+2,0),OFFSET(C141,-M141+3,0)+AB141,OFFSET(C141,-M141+4,0),0,2)/10*D141)</f>
        <v/>
      </c>
      <c r="R141" s="71" t="str">
        <f ca="1">IF(D141="","",_xll.xEURO(OFFSET(C141,-M141+1,0),E141,OFFSET(C141,-M141+2,0),OFFSET(C141,-M141+2,0),OFFSET(C141,-M141+3,0)+AB141,OFFSET(C141,-M141+4,0),0,3)/100*D141*10000)</f>
        <v/>
      </c>
      <c r="S141" s="71" t="str">
        <f ca="1">IF(D141="","",_xll.xEURO(OFFSET(C141,-M141+1,0),E141,OFFSET(C141,-M141+2,0),OFFSET(C141,-M141+2,0),OFFSET(C141,-M141+3,0)+AB141,OFFSET(C141,-M141+4,0),0,5)/365.25*D141*10000)</f>
        <v/>
      </c>
      <c r="U141" s="67" t="str">
        <f ca="1">IF(I141="","",_xll.xEURO(OFFSET(C141,-M141+1,0),J141,OFFSET(C141,-M141+2,0),OFFSET(C141,-M141+2,0),OFFSET(C141,-M141+3,0)+AC141,OFFSET(C141,-M141+4,0),1,1)*I141)</f>
        <v/>
      </c>
      <c r="V141" s="69" t="str">
        <f ca="1">IF(I141="","",_xll.xEURO(OFFSET(C141,-M141+1,0),J141,OFFSET(C141,-M141+2,0),OFFSET(C141,-M141+2,0),OFFSET(C141,-M141+3,0)+AC141,OFFSET(C141,-M141+4,0),1,0))</f>
        <v/>
      </c>
      <c r="W141" s="67" t="str">
        <f t="shared" si="23"/>
        <v/>
      </c>
      <c r="X141" s="67" t="str">
        <f ca="1">IF(I141="","",_xll.xEURO(OFFSET(C141,-M141+1,0),J141,OFFSET(C141,-M141+2,0),OFFSET(C141,-M141+2,0),OFFSET(C141,-M141+3,0)+AC141,OFFSET(C141,-M141+4,0),1,2)/10*I141)</f>
        <v/>
      </c>
      <c r="Y141" s="71" t="str">
        <f ca="1">IF(I141="","",_xll.xEURO(OFFSET(C141,-M141+1,0),J141,OFFSET(C141,-M141+2,0),OFFSET(C141,-M141+2,0),OFFSET(C141,-M141+3,0)+AC141,OFFSET(C141,-M141+4,0),1,3)/100*I141*10000)</f>
        <v/>
      </c>
      <c r="Z141" s="71" t="str">
        <f ca="1">IF(I141="","",_xll.xEURO(OFFSET(C141,-M141+1,0),J141,OFFSET(C141,-M141+2,0),OFFSET(C141,-M141+2,0),OFFSET(C141,-M141+3,0)+AC141,OFFSET(C141,-M141+4,0),1,5)/365.25*I141*10000)</f>
        <v/>
      </c>
      <c r="AB141" s="40" t="str">
        <f ca="1">IF(D141="","",_xll.xCalcSkew(OFFSET(C141,-M141,0),E141-OFFSET(C141,-M141+1,0),b)/100)</f>
        <v/>
      </c>
      <c r="AC141" s="40" t="str">
        <f ca="1">IF(I141="","",_xll.xCalcSkew(OFFSET(C141,-M141,0),J141-OFFSET(C141,-M141+1,0),b)/100)</f>
        <v/>
      </c>
      <c r="AE141">
        <f t="shared" si="25"/>
        <v>0</v>
      </c>
      <c r="AF141">
        <f t="shared" si="26"/>
        <v>0</v>
      </c>
      <c r="AG141">
        <f t="shared" si="27"/>
        <v>0</v>
      </c>
    </row>
    <row r="142" spans="3:33" x14ac:dyDescent="0.25">
      <c r="D142" s="52"/>
      <c r="E142" s="39"/>
      <c r="F142" s="39"/>
      <c r="G142" s="35"/>
      <c r="I142" s="52"/>
      <c r="J142" s="39"/>
      <c r="K142" s="39"/>
      <c r="L142" s="62"/>
      <c r="M142" s="101">
        <f t="shared" si="24"/>
        <v>15</v>
      </c>
      <c r="N142" s="67" t="str">
        <f ca="1">IF(D142="","",_xll.xEURO(OFFSET(C142,-M142+1,0),E142,OFFSET(C142,-M142+2,0),OFFSET(C142,-M142+2,0),OFFSET(C142,-M142+3,0)+AB142,OFFSET(C142,-M142+4,0),0,1)*D142)</f>
        <v/>
      </c>
      <c r="O142" s="69" t="str">
        <f ca="1">IF(D142="","",_xll.xEURO(OFFSET(C142,-M142+1,0),E142,OFFSET(C142,-M142+2,0),OFFSET(C142,-M142+2,0),OFFSET(C142,-M142+3,0)+AB142,OFFSET(C142,-M142+4,0),0,0))</f>
        <v/>
      </c>
      <c r="P142" s="67" t="str">
        <f t="shared" si="22"/>
        <v/>
      </c>
      <c r="Q142" s="67" t="str">
        <f ca="1">IF(D142="","",_xll.xEURO(OFFSET(C142,-M142+1,0),E142,OFFSET(C142,-M142+2,0),OFFSET(C142,-M142+2,0),OFFSET(C142,-M142+3,0)+AB142,OFFSET(C142,-M142+4,0),0,2)/10*D142)</f>
        <v/>
      </c>
      <c r="R142" s="71" t="str">
        <f ca="1">IF(D142="","",_xll.xEURO(OFFSET(C142,-M142+1,0),E142,OFFSET(C142,-M142+2,0),OFFSET(C142,-M142+2,0),OFFSET(C142,-M142+3,0)+AB142,OFFSET(C142,-M142+4,0),0,3)/100*D142*10000)</f>
        <v/>
      </c>
      <c r="S142" s="71" t="str">
        <f ca="1">IF(D142="","",_xll.xEURO(OFFSET(C142,-M142+1,0),E142,OFFSET(C142,-M142+2,0),OFFSET(C142,-M142+2,0),OFFSET(C142,-M142+3,0)+AB142,OFFSET(C142,-M142+4,0),0,5)/365.25*D142*10000)</f>
        <v/>
      </c>
      <c r="U142" s="67" t="str">
        <f ca="1">IF(I142="","",_xll.xEURO(OFFSET(C142,-M142+1,0),J142,OFFSET(C142,-M142+2,0),OFFSET(C142,-M142+2,0),OFFSET(C142,-M142+3,0)+AC142,OFFSET(C142,-M142+4,0),1,1)*I142)</f>
        <v/>
      </c>
      <c r="V142" s="69" t="str">
        <f ca="1">IF(I142="","",_xll.xEURO(OFFSET(C142,-M142+1,0),J142,OFFSET(C142,-M142+2,0),OFFSET(C142,-M142+2,0),OFFSET(C142,-M142+3,0)+AC142,OFFSET(C142,-M142+4,0),1,0))</f>
        <v/>
      </c>
      <c r="W142" s="67" t="str">
        <f t="shared" si="23"/>
        <v/>
      </c>
      <c r="X142" s="67" t="str">
        <f ca="1">IF(I142="","",_xll.xEURO(OFFSET(C142,-M142+1,0),J142,OFFSET(C142,-M142+2,0),OFFSET(C142,-M142+2,0),OFFSET(C142,-M142+3,0)+AC142,OFFSET(C142,-M142+4,0),1,2)/10*I142)</f>
        <v/>
      </c>
      <c r="Y142" s="71" t="str">
        <f ca="1">IF(I142="","",_xll.xEURO(OFFSET(C142,-M142+1,0),J142,OFFSET(C142,-M142+2,0),OFFSET(C142,-M142+2,0),OFFSET(C142,-M142+3,0)+AC142,OFFSET(C142,-M142+4,0),1,3)/100*I142*10000)</f>
        <v/>
      </c>
      <c r="Z142" s="71" t="str">
        <f ca="1">IF(I142="","",_xll.xEURO(OFFSET(C142,-M142+1,0),J142,OFFSET(C142,-M142+2,0),OFFSET(C142,-M142+2,0),OFFSET(C142,-M142+3,0)+AC142,OFFSET(C142,-M142+4,0),1,5)/365.25*I142*10000)</f>
        <v/>
      </c>
      <c r="AB142" s="40" t="str">
        <f ca="1">IF(D142="","",_xll.xCalcSkew(OFFSET(C142,-M142,0),E142-OFFSET(C142,-M142+1,0),b)/100)</f>
        <v/>
      </c>
      <c r="AC142" s="40" t="str">
        <f ca="1">IF(I142="","",_xll.xCalcSkew(OFFSET(C142,-M142,0),J142-OFFSET(C142,-M142+1,0),b)/100)</f>
        <v/>
      </c>
      <c r="AE142">
        <f t="shared" si="25"/>
        <v>0</v>
      </c>
      <c r="AF142">
        <f t="shared" si="26"/>
        <v>0</v>
      </c>
      <c r="AG142">
        <f t="shared" si="27"/>
        <v>0</v>
      </c>
    </row>
    <row r="143" spans="3:33" x14ac:dyDescent="0.25">
      <c r="D143" s="52"/>
      <c r="E143" s="39"/>
      <c r="F143" s="39"/>
      <c r="G143" s="35"/>
      <c r="I143" s="52"/>
      <c r="J143" s="39"/>
      <c r="K143" s="39"/>
      <c r="L143" s="62"/>
      <c r="M143" s="101">
        <f t="shared" si="24"/>
        <v>16</v>
      </c>
      <c r="N143" s="67" t="str">
        <f ca="1">IF(D143="","",_xll.xEURO(OFFSET(C143,-M143+1,0),E143,OFFSET(C143,-M143+2,0),OFFSET(C143,-M143+2,0),OFFSET(C143,-M143+3,0)+AB143,OFFSET(C143,-M143+4,0),0,1)*D143)</f>
        <v/>
      </c>
      <c r="O143" s="69" t="str">
        <f ca="1">IF(D143="","",_xll.xEURO(OFFSET(C143,-M143+1,0),E143,OFFSET(C143,-M143+2,0),OFFSET(C143,-M143+2,0),OFFSET(C143,-M143+3,0)+AB143,OFFSET(C143,-M143+4,0),0,0))</f>
        <v/>
      </c>
      <c r="P143" s="67" t="str">
        <f t="shared" si="22"/>
        <v/>
      </c>
      <c r="Q143" s="67" t="str">
        <f ca="1">IF(D143="","",_xll.xEURO(OFFSET(C143,-M143+1,0),E143,OFFSET(C143,-M143+2,0),OFFSET(C143,-M143+2,0),OFFSET(C143,-M143+3,0)+AB143,OFFSET(C143,-M143+4,0),0,2)/10*D143)</f>
        <v/>
      </c>
      <c r="R143" s="71" t="str">
        <f ca="1">IF(D143="","",_xll.xEURO(OFFSET(C143,-M143+1,0),E143,OFFSET(C143,-M143+2,0),OFFSET(C143,-M143+2,0),OFFSET(C143,-M143+3,0)+AB143,OFFSET(C143,-M143+4,0),0,3)/100*D143*10000)</f>
        <v/>
      </c>
      <c r="S143" s="71" t="str">
        <f ca="1">IF(D143="","",_xll.xEURO(OFFSET(C143,-M143+1,0),E143,OFFSET(C143,-M143+2,0),OFFSET(C143,-M143+2,0),OFFSET(C143,-M143+3,0)+AB143,OFFSET(C143,-M143+4,0),0,5)/365.25*D143*10000)</f>
        <v/>
      </c>
      <c r="U143" s="67" t="str">
        <f ca="1">IF(I143="","",_xll.xEURO(OFFSET(C143,-M143+1,0),J143,OFFSET(C143,-M143+2,0),OFFSET(C143,-M143+2,0),OFFSET(C143,-M143+3,0)+AC143,OFFSET(C143,-M143+4,0),1,1)*I143)</f>
        <v/>
      </c>
      <c r="V143" s="69" t="str">
        <f ca="1">IF(I143="","",_xll.xEURO(OFFSET(C143,-M143+1,0),J143,OFFSET(C143,-M143+2,0),OFFSET(C143,-M143+2,0),OFFSET(C143,-M143+3,0)+AC143,OFFSET(C143,-M143+4,0),1,0))</f>
        <v/>
      </c>
      <c r="W143" s="67" t="str">
        <f t="shared" si="23"/>
        <v/>
      </c>
      <c r="X143" s="67" t="str">
        <f ca="1">IF(I143="","",_xll.xEURO(OFFSET(C143,-M143+1,0),J143,OFFSET(C143,-M143+2,0),OFFSET(C143,-M143+2,0),OFFSET(C143,-M143+3,0)+AC143,OFFSET(C143,-M143+4,0),1,2)/10*I143)</f>
        <v/>
      </c>
      <c r="Y143" s="71" t="str">
        <f ca="1">IF(I143="","",_xll.xEURO(OFFSET(C143,-M143+1,0),J143,OFFSET(C143,-M143+2,0),OFFSET(C143,-M143+2,0),OFFSET(C143,-M143+3,0)+AC143,OFFSET(C143,-M143+4,0),1,3)/100*I143*10000)</f>
        <v/>
      </c>
      <c r="Z143" s="71" t="str">
        <f ca="1">IF(I143="","",_xll.xEURO(OFFSET(C143,-M143+1,0),J143,OFFSET(C143,-M143+2,0),OFFSET(C143,-M143+2,0),OFFSET(C143,-M143+3,0)+AC143,OFFSET(C143,-M143+4,0),1,5)/365.25*I143*10000)</f>
        <v/>
      </c>
      <c r="AB143" s="40" t="str">
        <f ca="1">IF(D143="","",_xll.xCalcSkew(OFFSET(C143,-M143,0),E143-OFFSET(C143,-M143+1,0),b)/100)</f>
        <v/>
      </c>
      <c r="AC143" s="40" t="str">
        <f ca="1">IF(I143="","",_xll.xCalcSkew(OFFSET(C143,-M143,0),J143-OFFSET(C143,-M143+1,0),b)/100)</f>
        <v/>
      </c>
      <c r="AE143">
        <f t="shared" si="25"/>
        <v>0</v>
      </c>
      <c r="AF143">
        <f t="shared" si="26"/>
        <v>0</v>
      </c>
      <c r="AG143">
        <f t="shared" si="27"/>
        <v>0</v>
      </c>
    </row>
    <row r="144" spans="3:33" x14ac:dyDescent="0.25">
      <c r="D144" s="52"/>
      <c r="E144" s="39"/>
      <c r="F144" s="39"/>
      <c r="G144" s="35"/>
      <c r="I144" s="52"/>
      <c r="J144" s="39"/>
      <c r="K144" s="39"/>
      <c r="L144" s="62"/>
      <c r="M144" s="101">
        <f t="shared" si="24"/>
        <v>17</v>
      </c>
      <c r="N144" s="67" t="str">
        <f ca="1">IF(D144="","",_xll.xEURO(OFFSET(C144,-M144+1,0),E144,OFFSET(C144,-M144+2,0),OFFSET(C144,-M144+2,0),OFFSET(C144,-M144+3,0)+AB144,OFFSET(C144,-M144+4,0),0,1)*D144)</f>
        <v/>
      </c>
      <c r="O144" s="69" t="str">
        <f ca="1">IF(D144="","",_xll.xEURO(OFFSET(C144,-M144+1,0),E144,OFFSET(C144,-M144+2,0),OFFSET(C144,-M144+2,0),OFFSET(C144,-M144+3,0)+AB144,OFFSET(C144,-M144+4,0),0,0))</f>
        <v/>
      </c>
      <c r="P144" s="67" t="str">
        <f t="shared" si="22"/>
        <v/>
      </c>
      <c r="Q144" s="67" t="str">
        <f ca="1">IF(D144="","",_xll.xEURO(OFFSET(C144,-M144+1,0),E144,OFFSET(C144,-M144+2,0),OFFSET(C144,-M144+2,0),OFFSET(C144,-M144+3,0)+AB144,OFFSET(C144,-M144+4,0),0,2)/10*D144)</f>
        <v/>
      </c>
      <c r="R144" s="71" t="str">
        <f ca="1">IF(D144="","",_xll.xEURO(OFFSET(C144,-M144+1,0),E144,OFFSET(C144,-M144+2,0),OFFSET(C144,-M144+2,0),OFFSET(C144,-M144+3,0)+AB144,OFFSET(C144,-M144+4,0),0,3)/100*D144*10000)</f>
        <v/>
      </c>
      <c r="S144" s="71" t="str">
        <f ca="1">IF(D144="","",_xll.xEURO(OFFSET(C144,-M144+1,0),E144,OFFSET(C144,-M144+2,0),OFFSET(C144,-M144+2,0),OFFSET(C144,-M144+3,0)+AB144,OFFSET(C144,-M144+4,0),0,5)/365.25*D144*10000)</f>
        <v/>
      </c>
      <c r="U144" s="67" t="str">
        <f ca="1">IF(I144="","",_xll.xEURO(OFFSET(C144,-M144+1,0),J144,OFFSET(C144,-M144+2,0),OFFSET(C144,-M144+2,0),OFFSET(C144,-M144+3,0)+AC144,OFFSET(C144,-M144+4,0),1,1)*I144)</f>
        <v/>
      </c>
      <c r="V144" s="69" t="str">
        <f ca="1">IF(I144="","",_xll.xEURO(OFFSET(C144,-M144+1,0),J144,OFFSET(C144,-M144+2,0),OFFSET(C144,-M144+2,0),OFFSET(C144,-M144+3,0)+AC144,OFFSET(C144,-M144+4,0),1,0))</f>
        <v/>
      </c>
      <c r="W144" s="67" t="str">
        <f t="shared" si="23"/>
        <v/>
      </c>
      <c r="X144" s="67" t="str">
        <f ca="1">IF(I144="","",_xll.xEURO(OFFSET(C144,-M144+1,0),J144,OFFSET(C144,-M144+2,0),OFFSET(C144,-M144+2,0),OFFSET(C144,-M144+3,0)+AC144,OFFSET(C144,-M144+4,0),1,2)/10*I144)</f>
        <v/>
      </c>
      <c r="Y144" s="71" t="str">
        <f ca="1">IF(I144="","",_xll.xEURO(OFFSET(C144,-M144+1,0),J144,OFFSET(C144,-M144+2,0),OFFSET(C144,-M144+2,0),OFFSET(C144,-M144+3,0)+AC144,OFFSET(C144,-M144+4,0),1,3)/100*I144*10000)</f>
        <v/>
      </c>
      <c r="Z144" s="71" t="str">
        <f ca="1">IF(I144="","",_xll.xEURO(OFFSET(C144,-M144+1,0),J144,OFFSET(C144,-M144+2,0),OFFSET(C144,-M144+2,0),OFFSET(C144,-M144+3,0)+AC144,OFFSET(C144,-M144+4,0),1,5)/365.25*I144*10000)</f>
        <v/>
      </c>
      <c r="AB144" s="40" t="str">
        <f ca="1">IF(D144="","",_xll.xCalcSkew(OFFSET(C144,-M144,0),E144-OFFSET(C144,-M144+1,0),b)/100)</f>
        <v/>
      </c>
      <c r="AC144" s="40" t="str">
        <f ca="1">IF(I144="","",_xll.xCalcSkew(OFFSET(C144,-M144,0),J144-OFFSET(C144,-M144+1,0),b)/100)</f>
        <v/>
      </c>
      <c r="AE144">
        <f t="shared" si="25"/>
        <v>0</v>
      </c>
      <c r="AF144">
        <f t="shared" si="26"/>
        <v>0</v>
      </c>
      <c r="AG144">
        <f t="shared" si="27"/>
        <v>0</v>
      </c>
    </row>
    <row r="145" spans="4:33" x14ac:dyDescent="0.25">
      <c r="D145" s="52"/>
      <c r="E145" s="39"/>
      <c r="F145" s="39"/>
      <c r="G145" s="35"/>
      <c r="I145" s="52"/>
      <c r="J145" s="39"/>
      <c r="K145" s="39"/>
      <c r="L145" s="62"/>
      <c r="M145" s="101">
        <f t="shared" si="24"/>
        <v>18</v>
      </c>
      <c r="N145" s="67" t="str">
        <f ca="1">IF(D145="","",_xll.xEURO(OFFSET(C145,-M145+1,0),E145,OFFSET(C145,-M145+2,0),OFFSET(C145,-M145+2,0),OFFSET(C145,-M145+3,0)+AB145,OFFSET(C145,-M145+4,0),0,1)*D145)</f>
        <v/>
      </c>
      <c r="O145" s="69" t="str">
        <f ca="1">IF(D145="","",_xll.xEURO(OFFSET(C145,-M145+1,0),E145,OFFSET(C145,-M145+2,0),OFFSET(C145,-M145+2,0),OFFSET(C145,-M145+3,0)+AB145,OFFSET(C145,-M145+4,0),0,0))</f>
        <v/>
      </c>
      <c r="P145" s="67" t="str">
        <f t="shared" si="22"/>
        <v/>
      </c>
      <c r="Q145" s="67" t="str">
        <f ca="1">IF(D145="","",_xll.xEURO(OFFSET(C145,-M145+1,0),E145,OFFSET(C145,-M145+2,0),OFFSET(C145,-M145+2,0),OFFSET(C145,-M145+3,0)+AB145,OFFSET(C145,-M145+4,0),0,2)/10*D145)</f>
        <v/>
      </c>
      <c r="R145" s="71" t="str">
        <f ca="1">IF(D145="","",_xll.xEURO(OFFSET(C145,-M145+1,0),E145,OFFSET(C145,-M145+2,0),OFFSET(C145,-M145+2,0),OFFSET(C145,-M145+3,0)+AB145,OFFSET(C145,-M145+4,0),0,3)/100*D145*10000)</f>
        <v/>
      </c>
      <c r="S145" s="71" t="str">
        <f ca="1">IF(D145="","",_xll.xEURO(OFFSET(C145,-M145+1,0),E145,OFFSET(C145,-M145+2,0),OFFSET(C145,-M145+2,0),OFFSET(C145,-M145+3,0)+AB145,OFFSET(C145,-M145+4,0),0,5)/365.25*D145*10000)</f>
        <v/>
      </c>
      <c r="U145" s="67" t="str">
        <f ca="1">IF(I145="","",_xll.xEURO(OFFSET(C145,-M145+1,0),J145,OFFSET(C145,-M145+2,0),OFFSET(C145,-M145+2,0),OFFSET(C145,-M145+3,0)+AC145,OFFSET(C145,-M145+4,0),1,1)*I145)</f>
        <v/>
      </c>
      <c r="V145" s="69" t="str">
        <f ca="1">IF(I145="","",_xll.xEURO(OFFSET(C145,-M145+1,0),J145,OFFSET(C145,-M145+2,0),OFFSET(C145,-M145+2,0),OFFSET(C145,-M145+3,0)+AC145,OFFSET(C145,-M145+4,0),1,0))</f>
        <v/>
      </c>
      <c r="W145" s="67" t="str">
        <f t="shared" si="23"/>
        <v/>
      </c>
      <c r="X145" s="67" t="str">
        <f ca="1">IF(I145="","",_xll.xEURO(OFFSET(C145,-M145+1,0),J145,OFFSET(C145,-M145+2,0),OFFSET(C145,-M145+2,0),OFFSET(C145,-M145+3,0)+AC145,OFFSET(C145,-M145+4,0),1,2)/10*I145)</f>
        <v/>
      </c>
      <c r="Y145" s="71" t="str">
        <f ca="1">IF(I145="","",_xll.xEURO(OFFSET(C145,-M145+1,0),J145,OFFSET(C145,-M145+2,0),OFFSET(C145,-M145+2,0),OFFSET(C145,-M145+3,0)+AC145,OFFSET(C145,-M145+4,0),1,3)/100*I145*10000)</f>
        <v/>
      </c>
      <c r="Z145" s="71" t="str">
        <f ca="1">IF(I145="","",_xll.xEURO(OFFSET(C145,-M145+1,0),J145,OFFSET(C145,-M145+2,0),OFFSET(C145,-M145+2,0),OFFSET(C145,-M145+3,0)+AC145,OFFSET(C145,-M145+4,0),1,5)/365.25*I145*10000)</f>
        <v/>
      </c>
      <c r="AB145" s="40" t="str">
        <f ca="1">IF(D145="","",_xll.xCalcSkew(OFFSET(C145,-M145,0),E145-OFFSET(C145,-M145+1,0),b)/100)</f>
        <v/>
      </c>
      <c r="AC145" s="40" t="str">
        <f ca="1">IF(I145="","",_xll.xCalcSkew(OFFSET(C145,-M145,0),J145-OFFSET(C145,-M145+1,0),b)/100)</f>
        <v/>
      </c>
      <c r="AE145">
        <f t="shared" si="25"/>
        <v>0</v>
      </c>
      <c r="AF145">
        <f t="shared" si="26"/>
        <v>0</v>
      </c>
      <c r="AG145">
        <f t="shared" si="27"/>
        <v>0</v>
      </c>
    </row>
    <row r="146" spans="4:33" x14ac:dyDescent="0.25">
      <c r="D146" s="52"/>
      <c r="E146" s="39"/>
      <c r="F146" s="39"/>
      <c r="G146" s="35"/>
      <c r="I146" s="52"/>
      <c r="J146" s="39"/>
      <c r="K146" s="39"/>
      <c r="L146" s="62"/>
      <c r="M146" s="101">
        <f t="shared" si="24"/>
        <v>19</v>
      </c>
      <c r="N146" s="67" t="str">
        <f ca="1">IF(D146="","",_xll.xEURO(OFFSET(C146,-M146+1,0),E146,OFFSET(C146,-M146+2,0),OFFSET(C146,-M146+2,0),OFFSET(C146,-M146+3,0)+AB146,OFFSET(C146,-M146+4,0),0,1)*D146)</f>
        <v/>
      </c>
      <c r="O146" s="69" t="str">
        <f ca="1">IF(D146="","",_xll.xEURO(OFFSET(C146,-M146+1,0),E146,OFFSET(C146,-M146+2,0),OFFSET(C146,-M146+2,0),OFFSET(C146,-M146+3,0)+AB146,OFFSET(C146,-M146+4,0),0,0))</f>
        <v/>
      </c>
      <c r="P146" s="67" t="str">
        <f t="shared" si="22"/>
        <v/>
      </c>
      <c r="Q146" s="67" t="str">
        <f ca="1">IF(D146="","",_xll.xEURO(OFFSET(C146,-M146+1,0),E146,OFFSET(C146,-M146+2,0),OFFSET(C146,-M146+2,0),OFFSET(C146,-M146+3,0)+AB146,OFFSET(C146,-M146+4,0),0,2)/10*D146)</f>
        <v/>
      </c>
      <c r="R146" s="71" t="str">
        <f ca="1">IF(D146="","",_xll.xEURO(OFFSET(C146,-M146+1,0),E146,OFFSET(C146,-M146+2,0),OFFSET(C146,-M146+2,0),OFFSET(C146,-M146+3,0)+AB146,OFFSET(C146,-M146+4,0),0,3)/100*D146*10000)</f>
        <v/>
      </c>
      <c r="S146" s="71" t="str">
        <f ca="1">IF(D146="","",_xll.xEURO(OFFSET(C146,-M146+1,0),E146,OFFSET(C146,-M146+2,0),OFFSET(C146,-M146+2,0),OFFSET(C146,-M146+3,0)+AB146,OFFSET(C146,-M146+4,0),0,5)/365.25*D146*10000)</f>
        <v/>
      </c>
      <c r="U146" s="67" t="str">
        <f ca="1">IF(I146="","",_xll.xEURO(OFFSET(C146,-M146+1,0),J146,OFFSET(C146,-M146+2,0),OFFSET(C146,-M146+2,0),OFFSET(C146,-M146+3,0)+AC146,OFFSET(C146,-M146+4,0),1,1)*I146)</f>
        <v/>
      </c>
      <c r="V146" s="69" t="str">
        <f ca="1">IF(I146="","",_xll.xEURO(OFFSET(C146,-M146+1,0),J146,OFFSET(C146,-M146+2,0),OFFSET(C146,-M146+2,0),OFFSET(C146,-M146+3,0)+AC146,OFFSET(C146,-M146+4,0),1,0))</f>
        <v/>
      </c>
      <c r="W146" s="67" t="str">
        <f t="shared" si="23"/>
        <v/>
      </c>
      <c r="X146" s="67" t="str">
        <f ca="1">IF(I146="","",_xll.xEURO(OFFSET(C146,-M146+1,0),J146,OFFSET(C146,-M146+2,0),OFFSET(C146,-M146+2,0),OFFSET(C146,-M146+3,0)+AC146,OFFSET(C146,-M146+4,0),1,2)/10*I146)</f>
        <v/>
      </c>
      <c r="Y146" s="71" t="str">
        <f ca="1">IF(I146="","",_xll.xEURO(OFFSET(C146,-M146+1,0),J146,OFFSET(C146,-M146+2,0),OFFSET(C146,-M146+2,0),OFFSET(C146,-M146+3,0)+AC146,OFFSET(C146,-M146+4,0),1,3)/100*I146*10000)</f>
        <v/>
      </c>
      <c r="Z146" s="71" t="str">
        <f ca="1">IF(I146="","",_xll.xEURO(OFFSET(C146,-M146+1,0),J146,OFFSET(C146,-M146+2,0),OFFSET(C146,-M146+2,0),OFFSET(C146,-M146+3,0)+AC146,OFFSET(C146,-M146+4,0),1,5)/365.25*I146*10000)</f>
        <v/>
      </c>
      <c r="AB146" s="40" t="str">
        <f ca="1">IF(D146="","",_xll.xCalcSkew(OFFSET(C146,-M146,0),E146-OFFSET(C146,-M146+1,0),b)/100)</f>
        <v/>
      </c>
      <c r="AC146" s="40" t="str">
        <f ca="1">IF(I146="","",_xll.xCalcSkew(OFFSET(C146,-M146,0),J146-OFFSET(C146,-M146+1,0),b)/100)</f>
        <v/>
      </c>
      <c r="AE146">
        <f t="shared" si="25"/>
        <v>0</v>
      </c>
      <c r="AF146">
        <f t="shared" si="26"/>
        <v>0</v>
      </c>
      <c r="AG146">
        <f t="shared" si="27"/>
        <v>0</v>
      </c>
    </row>
    <row r="147" spans="4:33" x14ac:dyDescent="0.25">
      <c r="D147" s="52"/>
      <c r="E147" s="39"/>
      <c r="F147" s="39"/>
      <c r="G147" s="35"/>
      <c r="I147" s="52"/>
      <c r="J147" s="39"/>
      <c r="K147" s="39"/>
      <c r="L147" s="62"/>
      <c r="M147" s="101">
        <f t="shared" si="24"/>
        <v>20</v>
      </c>
      <c r="N147" s="67" t="str">
        <f ca="1">IF(D147="","",_xll.xEURO(OFFSET(C147,-M147+1,0),E147,OFFSET(C147,-M147+2,0),OFFSET(C147,-M147+2,0),OFFSET(C147,-M147+3,0)+AB147,OFFSET(C147,-M147+4,0),0,1)*D147)</f>
        <v/>
      </c>
      <c r="O147" s="69" t="str">
        <f ca="1">IF(D147="","",_xll.xEURO(OFFSET(C147,-M147+1,0),E147,OFFSET(C147,-M147+2,0),OFFSET(C147,-M147+2,0),OFFSET(C147,-M147+3,0)+AB147,OFFSET(C147,-M147+4,0),0,0))</f>
        <v/>
      </c>
      <c r="P147" s="67" t="str">
        <f t="shared" si="22"/>
        <v/>
      </c>
      <c r="Q147" s="67" t="str">
        <f ca="1">IF(D147="","",_xll.xEURO(OFFSET(C147,-M147+1,0),E147,OFFSET(C147,-M147+2,0),OFFSET(C147,-M147+2,0),OFFSET(C147,-M147+3,0)+AB147,OFFSET(C147,-M147+4,0),0,2)/10*D147)</f>
        <v/>
      </c>
      <c r="R147" s="71" t="str">
        <f ca="1">IF(D147="","",_xll.xEURO(OFFSET(C147,-M147+1,0),E147,OFFSET(C147,-M147+2,0),OFFSET(C147,-M147+2,0),OFFSET(C147,-M147+3,0)+AB147,OFFSET(C147,-M147+4,0),0,3)/100*D147*10000)</f>
        <v/>
      </c>
      <c r="S147" s="71" t="str">
        <f ca="1">IF(D147="","",_xll.xEURO(OFFSET(C147,-M147+1,0),E147,OFFSET(C147,-M147+2,0),OFFSET(C147,-M147+2,0),OFFSET(C147,-M147+3,0)+AB147,OFFSET(C147,-M147+4,0),0,5)/365.25*D147*10000)</f>
        <v/>
      </c>
      <c r="U147" s="67" t="str">
        <f ca="1">IF(I147="","",_xll.xEURO(OFFSET(C147,-M147+1,0),J147,OFFSET(C147,-M147+2,0),OFFSET(C147,-M147+2,0),OFFSET(C147,-M147+3,0)+AC147,OFFSET(C147,-M147+4,0),1,1)*I147)</f>
        <v/>
      </c>
      <c r="V147" s="69" t="str">
        <f ca="1">IF(I147="","",_xll.xEURO(OFFSET(C147,-M147+1,0),J147,OFFSET(C147,-M147+2,0),OFFSET(C147,-M147+2,0),OFFSET(C147,-M147+3,0)+AC147,OFFSET(C147,-M147+4,0),1,0))</f>
        <v/>
      </c>
      <c r="W147" s="67" t="str">
        <f t="shared" si="23"/>
        <v/>
      </c>
      <c r="X147" s="67" t="str">
        <f ca="1">IF(I147="","",_xll.xEURO(OFFSET(C147,-M147+1,0),J147,OFFSET(C147,-M147+2,0),OFFSET(C147,-M147+2,0),OFFSET(C147,-M147+3,0)+AC147,OFFSET(C147,-M147+4,0),1,2)/10*I147)</f>
        <v/>
      </c>
      <c r="Y147" s="71" t="str">
        <f ca="1">IF(I147="","",_xll.xEURO(OFFSET(C147,-M147+1,0),J147,OFFSET(C147,-M147+2,0),OFFSET(C147,-M147+2,0),OFFSET(C147,-M147+3,0)+AC147,OFFSET(C147,-M147+4,0),1,3)/100*I147*10000)</f>
        <v/>
      </c>
      <c r="Z147" s="71" t="str">
        <f ca="1">IF(I147="","",_xll.xEURO(OFFSET(C147,-M147+1,0),J147,OFFSET(C147,-M147+2,0),OFFSET(C147,-M147+2,0),OFFSET(C147,-M147+3,0)+AC147,OFFSET(C147,-M147+4,0),1,5)/365.25*I147*10000)</f>
        <v/>
      </c>
      <c r="AB147" s="40" t="str">
        <f ca="1">IF(D147="","",_xll.xCalcSkew(OFFSET(C147,-M147,0),E147-OFFSET(C147,-M147+1,0),b)/100)</f>
        <v/>
      </c>
      <c r="AC147" s="40" t="str">
        <f ca="1">IF(I147="","",_xll.xCalcSkew(OFFSET(C147,-M147,0),J147-OFFSET(C147,-M147+1,0),b)/100)</f>
        <v/>
      </c>
      <c r="AE147">
        <f t="shared" si="25"/>
        <v>0</v>
      </c>
      <c r="AF147">
        <f t="shared" si="26"/>
        <v>0</v>
      </c>
      <c r="AG147">
        <f t="shared" si="27"/>
        <v>0</v>
      </c>
    </row>
    <row r="148" spans="4:33" x14ac:dyDescent="0.25">
      <c r="D148" s="52"/>
      <c r="E148" s="39"/>
      <c r="F148" s="39"/>
      <c r="G148" s="35"/>
      <c r="I148" s="52"/>
      <c r="J148" s="39"/>
      <c r="K148" s="39"/>
      <c r="L148" s="62"/>
      <c r="M148" s="101">
        <f t="shared" si="24"/>
        <v>21</v>
      </c>
      <c r="N148" s="67" t="str">
        <f ca="1">IF(D148="","",_xll.xEURO(OFFSET(C148,-M148+1,0),E148,OFFSET(C148,-M148+2,0),OFFSET(C148,-M148+2,0),OFFSET(C148,-M148+3,0)+AB148,OFFSET(C148,-M148+4,0),0,1)*D148)</f>
        <v/>
      </c>
      <c r="O148" s="69" t="str">
        <f ca="1">IF(D148="","",_xll.xEURO(OFFSET(C148,-M148+1,0),E148,OFFSET(C148,-M148+2,0),OFFSET(C148,-M148+2,0),OFFSET(C148,-M148+3,0)+AB148,OFFSET(C148,-M148+4,0),0,0))</f>
        <v/>
      </c>
      <c r="P148" s="67" t="str">
        <f t="shared" si="22"/>
        <v/>
      </c>
      <c r="Q148" s="67" t="str">
        <f ca="1">IF(D148="","",_xll.xEURO(OFFSET(C148,-M148+1,0),E148,OFFSET(C148,-M148+2,0),OFFSET(C148,-M148+2,0),OFFSET(C148,-M148+3,0)+AB148,OFFSET(C148,-M148+4,0),0,2)/10*D148)</f>
        <v/>
      </c>
      <c r="R148" s="71" t="str">
        <f ca="1">IF(D148="","",_xll.xEURO(OFFSET(C148,-M148+1,0),E148,OFFSET(C148,-M148+2,0),OFFSET(C148,-M148+2,0),OFFSET(C148,-M148+3,0)+AB148,OFFSET(C148,-M148+4,0),0,3)/100*D148*10000)</f>
        <v/>
      </c>
      <c r="S148" s="71" t="str">
        <f ca="1">IF(D148="","",_xll.xEURO(OFFSET(C148,-M148+1,0),E148,OFFSET(C148,-M148+2,0),OFFSET(C148,-M148+2,0),OFFSET(C148,-M148+3,0)+AB148,OFFSET(C148,-M148+4,0),0,5)/365.25*D148*10000)</f>
        <v/>
      </c>
      <c r="U148" s="67" t="str">
        <f ca="1">IF(I148="","",_xll.xEURO(OFFSET(C148,-M148+1,0),J148,OFFSET(C148,-M148+2,0),OFFSET(C148,-M148+2,0),OFFSET(C148,-M148+3,0)+AC148,OFFSET(C148,-M148+4,0),1,1)*I148)</f>
        <v/>
      </c>
      <c r="V148" s="69" t="str">
        <f ca="1">IF(I148="","",_xll.xEURO(OFFSET(C148,-M148+1,0),J148,OFFSET(C148,-M148+2,0),OFFSET(C148,-M148+2,0),OFFSET(C148,-M148+3,0)+AC148,OFFSET(C148,-M148+4,0),1,0))</f>
        <v/>
      </c>
      <c r="W148" s="67" t="str">
        <f t="shared" si="23"/>
        <v/>
      </c>
      <c r="X148" s="67" t="str">
        <f ca="1">IF(I148="","",_xll.xEURO(OFFSET(C148,-M148+1,0),J148,OFFSET(C148,-M148+2,0),OFFSET(C148,-M148+2,0),OFFSET(C148,-M148+3,0)+AC148,OFFSET(C148,-M148+4,0),1,2)/10*I148)</f>
        <v/>
      </c>
      <c r="Y148" s="71" t="str">
        <f ca="1">IF(I148="","",_xll.xEURO(OFFSET(C148,-M148+1,0),J148,OFFSET(C148,-M148+2,0),OFFSET(C148,-M148+2,0),OFFSET(C148,-M148+3,0)+AC148,OFFSET(C148,-M148+4,0),1,3)/100*I148*10000)</f>
        <v/>
      </c>
      <c r="Z148" s="71" t="str">
        <f ca="1">IF(I148="","",_xll.xEURO(OFFSET(C148,-M148+1,0),J148,OFFSET(C148,-M148+2,0),OFFSET(C148,-M148+2,0),OFFSET(C148,-M148+3,0)+AC148,OFFSET(C148,-M148+4,0),1,5)/365.25*I148*10000)</f>
        <v/>
      </c>
      <c r="AB148" s="40" t="str">
        <f ca="1">IF(D148="","",_xll.xCalcSkew(OFFSET(C148,-M148,0),E148-OFFSET(C148,-M148+1,0),b)/100)</f>
        <v/>
      </c>
      <c r="AC148" s="40" t="str">
        <f ca="1">IF(I148="","",_xll.xCalcSkew(OFFSET(C148,-M148,0),J148-OFFSET(C148,-M148+1,0),b)/100)</f>
        <v/>
      </c>
      <c r="AE148">
        <f t="shared" si="25"/>
        <v>0</v>
      </c>
      <c r="AF148">
        <f t="shared" si="26"/>
        <v>0</v>
      </c>
      <c r="AG148">
        <f t="shared" si="27"/>
        <v>0</v>
      </c>
    </row>
    <row r="149" spans="4:33" x14ac:dyDescent="0.25">
      <c r="D149" s="52"/>
      <c r="E149" s="39"/>
      <c r="F149" s="39"/>
      <c r="G149" s="35"/>
      <c r="I149" s="52"/>
      <c r="J149" s="39"/>
      <c r="K149" s="39"/>
      <c r="L149" s="62"/>
      <c r="M149" s="101">
        <f t="shared" si="24"/>
        <v>22</v>
      </c>
      <c r="N149" s="67" t="str">
        <f ca="1">IF(D149="","",_xll.xEURO(OFFSET(C149,-M149+1,0),E149,OFFSET(C149,-M149+2,0),OFFSET(C149,-M149+2,0),OFFSET(C149,-M149+3,0)+AB149,OFFSET(C149,-M149+4,0),0,1)*D149)</f>
        <v/>
      </c>
      <c r="O149" s="69" t="str">
        <f ca="1">IF(D149="","",_xll.xEURO(OFFSET(C149,-M149+1,0),E149,OFFSET(C149,-M149+2,0),OFFSET(C149,-M149+2,0),OFFSET(C149,-M149+3,0)+AB149,OFFSET(C149,-M149+4,0),0,0))</f>
        <v/>
      </c>
      <c r="P149" s="67" t="str">
        <f t="shared" si="22"/>
        <v/>
      </c>
      <c r="Q149" s="67" t="str">
        <f ca="1">IF(D149="","",_xll.xEURO(OFFSET(C149,-M149+1,0),E149,OFFSET(C149,-M149+2,0),OFFSET(C149,-M149+2,0),OFFSET(C149,-M149+3,0)+AB149,OFFSET(C149,-M149+4,0),0,2)/10*D149)</f>
        <v/>
      </c>
      <c r="R149" s="71" t="str">
        <f ca="1">IF(D149="","",_xll.xEURO(OFFSET(C149,-M149+1,0),E149,OFFSET(C149,-M149+2,0),OFFSET(C149,-M149+2,0),OFFSET(C149,-M149+3,0)+AB149,OFFSET(C149,-M149+4,0),0,3)/100*D149*10000)</f>
        <v/>
      </c>
      <c r="S149" s="71" t="str">
        <f ca="1">IF(D149="","",_xll.xEURO(OFFSET(C149,-M149+1,0),E149,OFFSET(C149,-M149+2,0),OFFSET(C149,-M149+2,0),OFFSET(C149,-M149+3,0)+AB149,OFFSET(C149,-M149+4,0),0,5)/365.25*D149*10000)</f>
        <v/>
      </c>
      <c r="U149" s="67" t="str">
        <f ca="1">IF(I149="","",_xll.xEURO(OFFSET(C149,-M149+1,0),J149,OFFSET(C149,-M149+2,0),OFFSET(C149,-M149+2,0),OFFSET(C149,-M149+3,0)+AC149,OFFSET(C149,-M149+4,0),1,1)*I149)</f>
        <v/>
      </c>
      <c r="V149" s="69" t="str">
        <f ca="1">IF(I149="","",_xll.xEURO(OFFSET(C149,-M149+1,0),J149,OFFSET(C149,-M149+2,0),OFFSET(C149,-M149+2,0),OFFSET(C149,-M149+3,0)+AC149,OFFSET(C149,-M149+4,0),1,0))</f>
        <v/>
      </c>
      <c r="W149" s="67" t="str">
        <f t="shared" si="23"/>
        <v/>
      </c>
      <c r="X149" s="67" t="str">
        <f ca="1">IF(I149="","",_xll.xEURO(OFFSET(C149,-M149+1,0),J149,OFFSET(C149,-M149+2,0),OFFSET(C149,-M149+2,0),OFFSET(C149,-M149+3,0)+AC149,OFFSET(C149,-M149+4,0),1,2)/10*I149)</f>
        <v/>
      </c>
      <c r="Y149" s="71" t="str">
        <f ca="1">IF(I149="","",_xll.xEURO(OFFSET(C149,-M149+1,0),J149,OFFSET(C149,-M149+2,0),OFFSET(C149,-M149+2,0),OFFSET(C149,-M149+3,0)+AC149,OFFSET(C149,-M149+4,0),1,3)/100*I149*10000)</f>
        <v/>
      </c>
      <c r="Z149" s="71" t="str">
        <f ca="1">IF(I149="","",_xll.xEURO(OFFSET(C149,-M149+1,0),J149,OFFSET(C149,-M149+2,0),OFFSET(C149,-M149+2,0),OFFSET(C149,-M149+3,0)+AC149,OFFSET(C149,-M149+4,0),1,5)/365.25*I149*10000)</f>
        <v/>
      </c>
      <c r="AB149" s="40" t="str">
        <f ca="1">IF(D149="","",_xll.xCalcSkew(OFFSET(C149,-M149,0),E149-OFFSET(C149,-M149+1,0),b)/100)</f>
        <v/>
      </c>
      <c r="AC149" s="40" t="str">
        <f ca="1">IF(I149="","",_xll.xCalcSkew(OFFSET(C149,-M149,0),J149-OFFSET(C149,-M149+1,0),b)/100)</f>
        <v/>
      </c>
      <c r="AE149">
        <f t="shared" si="25"/>
        <v>0</v>
      </c>
      <c r="AF149">
        <f t="shared" si="26"/>
        <v>0</v>
      </c>
      <c r="AG149">
        <f t="shared" si="27"/>
        <v>0</v>
      </c>
    </row>
    <row r="150" spans="4:33" x14ac:dyDescent="0.25">
      <c r="D150" s="52"/>
      <c r="E150" s="39"/>
      <c r="F150" s="39"/>
      <c r="G150" s="35"/>
      <c r="I150" s="52"/>
      <c r="J150" s="39"/>
      <c r="K150" s="39"/>
      <c r="L150" s="62"/>
      <c r="M150" s="101">
        <f t="shared" si="24"/>
        <v>23</v>
      </c>
      <c r="N150" s="67" t="str">
        <f ca="1">IF(D150="","",_xll.xEURO(OFFSET(C150,-M150+1,0),E150,OFFSET(C150,-M150+2,0),OFFSET(C150,-M150+2,0),OFFSET(C150,-M150+3,0)+AB150,OFFSET(C150,-M150+4,0),0,1)*D150)</f>
        <v/>
      </c>
      <c r="O150" s="69" t="str">
        <f ca="1">IF(D150="","",_xll.xEURO(OFFSET(C150,-M150+1,0),E150,OFFSET(C150,-M150+2,0),OFFSET(C150,-M150+2,0),OFFSET(C150,-M150+3,0)+AB150,OFFSET(C150,-M150+4,0),0,0))</f>
        <v/>
      </c>
      <c r="P150" s="67" t="str">
        <f t="shared" si="22"/>
        <v/>
      </c>
      <c r="Q150" s="67" t="str">
        <f ca="1">IF(D150="","",_xll.xEURO(OFFSET(C150,-M150+1,0),E150,OFFSET(C150,-M150+2,0),OFFSET(C150,-M150+2,0),OFFSET(C150,-M150+3,0)+AB150,OFFSET(C150,-M150+4,0),0,2)/10*D150)</f>
        <v/>
      </c>
      <c r="R150" s="71" t="str">
        <f ca="1">IF(D150="","",_xll.xEURO(OFFSET(C150,-M150+1,0),E150,OFFSET(C150,-M150+2,0),OFFSET(C150,-M150+2,0),OFFSET(C150,-M150+3,0)+AB150,OFFSET(C150,-M150+4,0),0,3)/100*D150*10000)</f>
        <v/>
      </c>
      <c r="S150" s="71" t="str">
        <f ca="1">IF(D150="","",_xll.xEURO(OFFSET(C150,-M150+1,0),E150,OFFSET(C150,-M150+2,0),OFFSET(C150,-M150+2,0),OFFSET(C150,-M150+3,0)+AB150,OFFSET(C150,-M150+4,0),0,5)/365.25*D150*10000)</f>
        <v/>
      </c>
      <c r="U150" s="67" t="str">
        <f ca="1">IF(I150="","",_xll.xEURO(OFFSET(C150,-M150+1,0),J150,OFFSET(C150,-M150+2,0),OFFSET(C150,-M150+2,0),OFFSET(C150,-M150+3,0)+AC150,OFFSET(C150,-M150+4,0),1,1)*I150)</f>
        <v/>
      </c>
      <c r="V150" s="69" t="str">
        <f ca="1">IF(I150="","",_xll.xEURO(OFFSET(C150,-M150+1,0),J150,OFFSET(C150,-M150+2,0),OFFSET(C150,-M150+2,0),OFFSET(C150,-M150+3,0)+AC150,OFFSET(C150,-M150+4,0),1,0))</f>
        <v/>
      </c>
      <c r="W150" s="67" t="str">
        <f t="shared" si="23"/>
        <v/>
      </c>
      <c r="X150" s="67" t="str">
        <f ca="1">IF(I150="","",_xll.xEURO(OFFSET(C150,-M150+1,0),J150,OFFSET(C150,-M150+2,0),OFFSET(C150,-M150+2,0),OFFSET(C150,-M150+3,0)+AC150,OFFSET(C150,-M150+4,0),1,2)/10*I150)</f>
        <v/>
      </c>
      <c r="Y150" s="71" t="str">
        <f ca="1">IF(I150="","",_xll.xEURO(OFFSET(C150,-M150+1,0),J150,OFFSET(C150,-M150+2,0),OFFSET(C150,-M150+2,0),OFFSET(C150,-M150+3,0)+AC150,OFFSET(C150,-M150+4,0),1,3)/100*I150*10000)</f>
        <v/>
      </c>
      <c r="Z150" s="71" t="str">
        <f ca="1">IF(I150="","",_xll.xEURO(OFFSET(C150,-M150+1,0),J150,OFFSET(C150,-M150+2,0),OFFSET(C150,-M150+2,0),OFFSET(C150,-M150+3,0)+AC150,OFFSET(C150,-M150+4,0),1,5)/365.25*I150*10000)</f>
        <v/>
      </c>
      <c r="AB150" s="40" t="str">
        <f ca="1">IF(D150="","",_xll.xCalcSkew(OFFSET(C150,-M150,0),E150-OFFSET(C150,-M150+1,0),b)/100)</f>
        <v/>
      </c>
      <c r="AC150" s="40" t="str">
        <f ca="1">IF(I150="","",_xll.xCalcSkew(OFFSET(C150,-M150,0),J150-OFFSET(C150,-M150+1,0),b)/100)</f>
        <v/>
      </c>
      <c r="AE150">
        <f t="shared" si="25"/>
        <v>0</v>
      </c>
      <c r="AF150">
        <f t="shared" si="26"/>
        <v>0</v>
      </c>
      <c r="AG150">
        <f t="shared" si="27"/>
        <v>0</v>
      </c>
    </row>
    <row r="151" spans="4:33" x14ac:dyDescent="0.25">
      <c r="D151" s="52"/>
      <c r="E151" s="39"/>
      <c r="F151" s="39"/>
      <c r="G151" s="35"/>
      <c r="I151" s="52"/>
      <c r="J151" s="39"/>
      <c r="K151" s="39"/>
      <c r="L151" s="62"/>
      <c r="M151" s="101">
        <f t="shared" si="24"/>
        <v>24</v>
      </c>
      <c r="N151" s="67" t="str">
        <f ca="1">IF(D151="","",_xll.xEURO(OFFSET(C151,-M151+1,0),E151,OFFSET(C151,-M151+2,0),OFFSET(C151,-M151+2,0),OFFSET(C151,-M151+3,0)+AB151,OFFSET(C151,-M151+4,0),0,1)*D151)</f>
        <v/>
      </c>
      <c r="O151" s="69" t="str">
        <f ca="1">IF(D151="","",_xll.xEURO(OFFSET(C151,-M151+1,0),E151,OFFSET(C151,-M151+2,0),OFFSET(C151,-M151+2,0),OFFSET(C151,-M151+3,0)+AB151,OFFSET(C151,-M151+4,0),0,0))</f>
        <v/>
      </c>
      <c r="P151" s="67" t="str">
        <f t="shared" si="22"/>
        <v/>
      </c>
      <c r="Q151" s="67" t="str">
        <f ca="1">IF(D151="","",_xll.xEURO(OFFSET(C151,-M151+1,0),E151,OFFSET(C151,-M151+2,0),OFFSET(C151,-M151+2,0),OFFSET(C151,-M151+3,0)+AB151,OFFSET(C151,-M151+4,0),0,2)/10*D151)</f>
        <v/>
      </c>
      <c r="R151" s="71" t="str">
        <f ca="1">IF(D151="","",_xll.xEURO(OFFSET(C151,-M151+1,0),E151,OFFSET(C151,-M151+2,0),OFFSET(C151,-M151+2,0),OFFSET(C151,-M151+3,0)+AB151,OFFSET(C151,-M151+4,0),0,3)/100*D151*10000)</f>
        <v/>
      </c>
      <c r="S151" s="71" t="str">
        <f ca="1">IF(D151="","",_xll.xEURO(OFFSET(C151,-M151+1,0),E151,OFFSET(C151,-M151+2,0),OFFSET(C151,-M151+2,0),OFFSET(C151,-M151+3,0)+AB151,OFFSET(C151,-M151+4,0),0,5)/365.25*D151*10000)</f>
        <v/>
      </c>
      <c r="U151" s="67" t="str">
        <f ca="1">IF(I151="","",_xll.xEURO(OFFSET(C151,-M151+1,0),J151,OFFSET(C151,-M151+2,0),OFFSET(C151,-M151+2,0),OFFSET(C151,-M151+3,0)+AC151,OFFSET(C151,-M151+4,0),1,1)*I151)</f>
        <v/>
      </c>
      <c r="V151" s="69" t="str">
        <f ca="1">IF(I151="","",_xll.xEURO(OFFSET(C151,-M151+1,0),J151,OFFSET(C151,-M151+2,0),OFFSET(C151,-M151+2,0),OFFSET(C151,-M151+3,0)+AC151,OFFSET(C151,-M151+4,0),1,0))</f>
        <v/>
      </c>
      <c r="W151" s="67" t="str">
        <f t="shared" si="23"/>
        <v/>
      </c>
      <c r="X151" s="67" t="str">
        <f ca="1">IF(I151="","",_xll.xEURO(OFFSET(C151,-M151+1,0),J151,OFFSET(C151,-M151+2,0),OFFSET(C151,-M151+2,0),OFFSET(C151,-M151+3,0)+AC151,OFFSET(C151,-M151+4,0),1,2)/10*I151)</f>
        <v/>
      </c>
      <c r="Y151" s="71" t="str">
        <f ca="1">IF(I151="","",_xll.xEURO(OFFSET(C151,-M151+1,0),J151,OFFSET(C151,-M151+2,0),OFFSET(C151,-M151+2,0),OFFSET(C151,-M151+3,0)+AC151,OFFSET(C151,-M151+4,0),1,3)/100*I151*10000)</f>
        <v/>
      </c>
      <c r="Z151" s="71" t="str">
        <f ca="1">IF(I151="","",_xll.xEURO(OFFSET(C151,-M151+1,0),J151,OFFSET(C151,-M151+2,0),OFFSET(C151,-M151+2,0),OFFSET(C151,-M151+3,0)+AC151,OFFSET(C151,-M151+4,0),1,5)/365.25*I151*10000)</f>
        <v/>
      </c>
      <c r="AB151" s="40" t="str">
        <f ca="1">IF(D151="","",_xll.xCalcSkew(OFFSET(C151,-M151,0),E151-OFFSET(C151,-M151+1,0),b)/100)</f>
        <v/>
      </c>
      <c r="AC151" s="40" t="str">
        <f ca="1">IF(I151="","",_xll.xCalcSkew(OFFSET(C151,-M151,0),J151-OFFSET(C151,-M151+1,0),b)/100)</f>
        <v/>
      </c>
      <c r="AE151">
        <f t="shared" si="25"/>
        <v>0</v>
      </c>
      <c r="AF151">
        <f t="shared" si="26"/>
        <v>0</v>
      </c>
      <c r="AG151">
        <f t="shared" si="27"/>
        <v>0</v>
      </c>
    </row>
    <row r="152" spans="4:33" x14ac:dyDescent="0.25">
      <c r="D152" s="52"/>
      <c r="E152" s="39"/>
      <c r="F152" s="39"/>
      <c r="G152" s="35"/>
      <c r="I152" s="52"/>
      <c r="J152" s="39"/>
      <c r="K152" s="39"/>
      <c r="L152" s="62"/>
      <c r="M152" s="101">
        <f t="shared" si="24"/>
        <v>25</v>
      </c>
      <c r="N152" s="67" t="str">
        <f ca="1">IF(D152="","",_xll.xEURO(OFFSET(C152,-M152+1,0),E152,OFFSET(C152,-M152+2,0),OFFSET(C152,-M152+2,0),OFFSET(C152,-M152+3,0)+AB152,OFFSET(C152,-M152+4,0),0,1)*D152)</f>
        <v/>
      </c>
      <c r="O152" s="69" t="str">
        <f ca="1">IF(D152="","",_xll.xEURO(OFFSET(C152,-M152+1,0),E152,OFFSET(C152,-M152+2,0),OFFSET(C152,-M152+2,0),OFFSET(C152,-M152+3,0)+AB152,OFFSET(C152,-M152+4,0),0,0))</f>
        <v/>
      </c>
      <c r="P152" s="67" t="str">
        <f t="shared" si="22"/>
        <v/>
      </c>
      <c r="Q152" s="67" t="str">
        <f ca="1">IF(D152="","",_xll.xEURO(OFFSET(C152,-M152+1,0),E152,OFFSET(C152,-M152+2,0),OFFSET(C152,-M152+2,0),OFFSET(C152,-M152+3,0)+AB152,OFFSET(C152,-M152+4,0),0,2)/10*D152)</f>
        <v/>
      </c>
      <c r="R152" s="71" t="str">
        <f ca="1">IF(D152="","",_xll.xEURO(OFFSET(C152,-M152+1,0),E152,OFFSET(C152,-M152+2,0),OFFSET(C152,-M152+2,0),OFFSET(C152,-M152+3,0)+AB152,OFFSET(C152,-M152+4,0),0,3)/100*D152*10000)</f>
        <v/>
      </c>
      <c r="S152" s="71" t="str">
        <f ca="1">IF(D152="","",_xll.xEURO(OFFSET(C152,-M152+1,0),E152,OFFSET(C152,-M152+2,0),OFFSET(C152,-M152+2,0),OFFSET(C152,-M152+3,0)+AB152,OFFSET(C152,-M152+4,0),0,5)/365.25*D152*10000)</f>
        <v/>
      </c>
      <c r="U152" s="67" t="str">
        <f ca="1">IF(I152="","",_xll.xEURO(OFFSET(C152,-M152+1,0),J152,OFFSET(C152,-M152+2,0),OFFSET(C152,-M152+2,0),OFFSET(C152,-M152+3,0)+AC152,OFFSET(C152,-M152+4,0),1,1)*I152)</f>
        <v/>
      </c>
      <c r="V152" s="69" t="str">
        <f ca="1">IF(I152="","",_xll.xEURO(OFFSET(C152,-M152+1,0),J152,OFFSET(C152,-M152+2,0),OFFSET(C152,-M152+2,0),OFFSET(C152,-M152+3,0)+AC152,OFFSET(C152,-M152+4,0),1,0))</f>
        <v/>
      </c>
      <c r="W152" s="67" t="str">
        <f t="shared" si="23"/>
        <v/>
      </c>
      <c r="X152" s="67" t="str">
        <f ca="1">IF(I152="","",_xll.xEURO(OFFSET(C152,-M152+1,0),J152,OFFSET(C152,-M152+2,0),OFFSET(C152,-M152+2,0),OFFSET(C152,-M152+3,0)+AC152,OFFSET(C152,-M152+4,0),1,2)/10*I152)</f>
        <v/>
      </c>
      <c r="Y152" s="71" t="str">
        <f ca="1">IF(I152="","",_xll.xEURO(OFFSET(C152,-M152+1,0),J152,OFFSET(C152,-M152+2,0),OFFSET(C152,-M152+2,0),OFFSET(C152,-M152+3,0)+AC152,OFFSET(C152,-M152+4,0),1,3)/100*I152*10000)</f>
        <v/>
      </c>
      <c r="Z152" s="71" t="str">
        <f ca="1">IF(I152="","",_xll.xEURO(OFFSET(C152,-M152+1,0),J152,OFFSET(C152,-M152+2,0),OFFSET(C152,-M152+2,0),OFFSET(C152,-M152+3,0)+AC152,OFFSET(C152,-M152+4,0),1,5)/365.25*I152*10000)</f>
        <v/>
      </c>
      <c r="AB152" s="40" t="str">
        <f ca="1">IF(D152="","",_xll.xCalcSkew(OFFSET(C152,-M152,0),E152-OFFSET(C152,-M152+1,0),b)/100)</f>
        <v/>
      </c>
      <c r="AC152" s="40" t="str">
        <f ca="1">IF(I152="","",_xll.xCalcSkew(OFFSET(C152,-M152,0),J152-OFFSET(C152,-M152+1,0),b)/100)</f>
        <v/>
      </c>
      <c r="AE152">
        <f t="shared" si="25"/>
        <v>0</v>
      </c>
      <c r="AF152">
        <f t="shared" si="26"/>
        <v>0</v>
      </c>
      <c r="AG152">
        <f t="shared" si="27"/>
        <v>0</v>
      </c>
    </row>
    <row r="153" spans="4:33" x14ac:dyDescent="0.25">
      <c r="D153" s="52"/>
      <c r="E153" s="39"/>
      <c r="F153" s="39"/>
      <c r="G153" s="35"/>
      <c r="I153" s="52"/>
      <c r="J153" s="39"/>
      <c r="K153" s="39"/>
      <c r="L153" s="62"/>
      <c r="M153" s="101">
        <f t="shared" si="24"/>
        <v>26</v>
      </c>
      <c r="N153" s="67" t="str">
        <f ca="1">IF(D153="","",_xll.xEURO(OFFSET(C153,-M153+1,0),E153,OFFSET(C153,-M153+2,0),OFFSET(C153,-M153+2,0),OFFSET(C153,-M153+3,0)+AB153,OFFSET(C153,-M153+4,0),0,1)*D153)</f>
        <v/>
      </c>
      <c r="O153" s="69" t="str">
        <f ca="1">IF(D153="","",_xll.xEURO(OFFSET(C153,-M153+1,0),E153,OFFSET(C153,-M153+2,0),OFFSET(C153,-M153+2,0),OFFSET(C153,-M153+3,0)+AB153,OFFSET(C153,-M153+4,0),0,0))</f>
        <v/>
      </c>
      <c r="P153" s="67" t="str">
        <f t="shared" si="22"/>
        <v/>
      </c>
      <c r="Q153" s="67" t="str">
        <f ca="1">IF(D153="","",_xll.xEURO(OFFSET(C153,-M153+1,0),E153,OFFSET(C153,-M153+2,0),OFFSET(C153,-M153+2,0),OFFSET(C153,-M153+3,0)+AB153,OFFSET(C153,-M153+4,0),0,2)/10*D153)</f>
        <v/>
      </c>
      <c r="R153" s="71" t="str">
        <f ca="1">IF(D153="","",_xll.xEURO(OFFSET(C153,-M153+1,0),E153,OFFSET(C153,-M153+2,0),OFFSET(C153,-M153+2,0),OFFSET(C153,-M153+3,0)+AB153,OFFSET(C153,-M153+4,0),0,3)/100*D153*10000)</f>
        <v/>
      </c>
      <c r="S153" s="71" t="str">
        <f ca="1">IF(D153="","",_xll.xEURO(OFFSET(C153,-M153+1,0),E153,OFFSET(C153,-M153+2,0),OFFSET(C153,-M153+2,0),OFFSET(C153,-M153+3,0)+AB153,OFFSET(C153,-M153+4,0),0,5)/365.25*D153*10000)</f>
        <v/>
      </c>
      <c r="U153" s="67" t="str">
        <f ca="1">IF(I153="","",_xll.xEURO(OFFSET(C153,-M153+1,0),J153,OFFSET(C153,-M153+2,0),OFFSET(C153,-M153+2,0),OFFSET(C153,-M153+3,0)+AC153,OFFSET(C153,-M153+4,0),1,1)*I153)</f>
        <v/>
      </c>
      <c r="V153" s="69" t="str">
        <f ca="1">IF(I153="","",_xll.xEURO(OFFSET(C153,-M153+1,0),J153,OFFSET(C153,-M153+2,0),OFFSET(C153,-M153+2,0),OFFSET(C153,-M153+3,0)+AC153,OFFSET(C153,-M153+4,0),1,0))</f>
        <v/>
      </c>
      <c r="W153" s="67" t="str">
        <f t="shared" si="23"/>
        <v/>
      </c>
      <c r="X153" s="67" t="str">
        <f ca="1">IF(I153="","",_xll.xEURO(OFFSET(C153,-M153+1,0),J153,OFFSET(C153,-M153+2,0),OFFSET(C153,-M153+2,0),OFFSET(C153,-M153+3,0)+AC153,OFFSET(C153,-M153+4,0),1,2)/10*I153)</f>
        <v/>
      </c>
      <c r="Y153" s="71" t="str">
        <f ca="1">IF(I153="","",_xll.xEURO(OFFSET(C153,-M153+1,0),J153,OFFSET(C153,-M153+2,0),OFFSET(C153,-M153+2,0),OFFSET(C153,-M153+3,0)+AC153,OFFSET(C153,-M153+4,0),1,3)/100*I153*10000)</f>
        <v/>
      </c>
      <c r="Z153" s="71" t="str">
        <f ca="1">IF(I153="","",_xll.xEURO(OFFSET(C153,-M153+1,0),J153,OFFSET(C153,-M153+2,0),OFFSET(C153,-M153+2,0),OFFSET(C153,-M153+3,0)+AC153,OFFSET(C153,-M153+4,0),1,5)/365.25*I153*10000)</f>
        <v/>
      </c>
      <c r="AB153" s="40" t="str">
        <f ca="1">IF(D153="","",_xll.xCalcSkew(OFFSET(C153,-M153,0),E153-OFFSET(C153,-M153+1,0),b)/100)</f>
        <v/>
      </c>
      <c r="AC153" s="40" t="str">
        <f ca="1">IF(I153="","",_xll.xCalcSkew(OFFSET(C153,-M153,0),J153-OFFSET(C153,-M153+1,0),b)/100)</f>
        <v/>
      </c>
      <c r="AE153">
        <f t="shared" si="25"/>
        <v>0</v>
      </c>
      <c r="AF153">
        <f t="shared" si="26"/>
        <v>0</v>
      </c>
      <c r="AG153">
        <f t="shared" si="27"/>
        <v>0</v>
      </c>
    </row>
    <row r="154" spans="4:33" x14ac:dyDescent="0.25">
      <c r="D154" s="52"/>
      <c r="E154" s="39"/>
      <c r="F154" s="39"/>
      <c r="G154" s="35"/>
      <c r="I154" s="52"/>
      <c r="J154" s="39"/>
      <c r="K154" s="39"/>
      <c r="L154" s="62"/>
      <c r="M154" s="101">
        <f t="shared" si="24"/>
        <v>27</v>
      </c>
      <c r="N154" s="67" t="str">
        <f ca="1">IF(D154="","",_xll.xEURO(OFFSET(C154,-M154+1,0),E154,OFFSET(C154,-M154+2,0),OFFSET(C154,-M154+2,0),OFFSET(C154,-M154+3,0)+AB154,OFFSET(C154,-M154+4,0),0,1)*D154)</f>
        <v/>
      </c>
      <c r="O154" s="69" t="str">
        <f ca="1">IF(D154="","",_xll.xEURO(OFFSET(C154,-M154+1,0),E154,OFFSET(C154,-M154+2,0),OFFSET(C154,-M154+2,0),OFFSET(C154,-M154+3,0)+AB154,OFFSET(C154,-M154+4,0),0,0))</f>
        <v/>
      </c>
      <c r="P154" s="67" t="str">
        <f t="shared" si="22"/>
        <v/>
      </c>
      <c r="Q154" s="67" t="str">
        <f ca="1">IF(D154="","",_xll.xEURO(OFFSET(C154,-M154+1,0),E154,OFFSET(C154,-M154+2,0),OFFSET(C154,-M154+2,0),OFFSET(C154,-M154+3,0)+AB154,OFFSET(C154,-M154+4,0),0,2)/10*D154)</f>
        <v/>
      </c>
      <c r="R154" s="71" t="str">
        <f ca="1">IF(D154="","",_xll.xEURO(OFFSET(C154,-M154+1,0),E154,OFFSET(C154,-M154+2,0),OFFSET(C154,-M154+2,0),OFFSET(C154,-M154+3,0)+AB154,OFFSET(C154,-M154+4,0),0,3)/100*D154*10000)</f>
        <v/>
      </c>
      <c r="S154" s="71" t="str">
        <f ca="1">IF(D154="","",_xll.xEURO(OFFSET(C154,-M154+1,0),E154,OFFSET(C154,-M154+2,0),OFFSET(C154,-M154+2,0),OFFSET(C154,-M154+3,0)+AB154,OFFSET(C154,-M154+4,0),0,5)/365.25*D154*10000)</f>
        <v/>
      </c>
      <c r="U154" s="67" t="str">
        <f ca="1">IF(I154="","",_xll.xEURO(OFFSET(C154,-M154+1,0),J154,OFFSET(C154,-M154+2,0),OFFSET(C154,-M154+2,0),OFFSET(C154,-M154+3,0)+AC154,OFFSET(C154,-M154+4,0),1,1)*I154)</f>
        <v/>
      </c>
      <c r="V154" s="69" t="str">
        <f ca="1">IF(I154="","",_xll.xEURO(OFFSET(C154,-M154+1,0),J154,OFFSET(C154,-M154+2,0),OFFSET(C154,-M154+2,0),OFFSET(C154,-M154+3,0)+AC154,OFFSET(C154,-M154+4,0),1,0))</f>
        <v/>
      </c>
      <c r="W154" s="67" t="str">
        <f t="shared" si="23"/>
        <v/>
      </c>
      <c r="X154" s="67" t="str">
        <f ca="1">IF(I154="","",_xll.xEURO(OFFSET(C154,-M154+1,0),J154,OFFSET(C154,-M154+2,0),OFFSET(C154,-M154+2,0),OFFSET(C154,-M154+3,0)+AC154,OFFSET(C154,-M154+4,0),1,2)/10*I154)</f>
        <v/>
      </c>
      <c r="Y154" s="71" t="str">
        <f ca="1">IF(I154="","",_xll.xEURO(OFFSET(C154,-M154+1,0),J154,OFFSET(C154,-M154+2,0),OFFSET(C154,-M154+2,0),OFFSET(C154,-M154+3,0)+AC154,OFFSET(C154,-M154+4,0),1,3)/100*I154*10000)</f>
        <v/>
      </c>
      <c r="Z154" s="71" t="str">
        <f ca="1">IF(I154="","",_xll.xEURO(OFFSET(C154,-M154+1,0),J154,OFFSET(C154,-M154+2,0),OFFSET(C154,-M154+2,0),OFFSET(C154,-M154+3,0)+AC154,OFFSET(C154,-M154+4,0),1,5)/365.25*I154*10000)</f>
        <v/>
      </c>
      <c r="AB154" s="40" t="str">
        <f ca="1">IF(D154="","",_xll.xCalcSkew(OFFSET(C154,-M154,0),E154-OFFSET(C154,-M154+1,0),b)/100)</f>
        <v/>
      </c>
      <c r="AC154" s="40" t="str">
        <f ca="1">IF(I154="","",_xll.xCalcSkew(OFFSET(C154,-M154,0),J154-OFFSET(C154,-M154+1,0),b)/100)</f>
        <v/>
      </c>
      <c r="AE154">
        <f t="shared" si="25"/>
        <v>0</v>
      </c>
      <c r="AF154">
        <f t="shared" si="26"/>
        <v>0</v>
      </c>
      <c r="AG154">
        <f t="shared" si="27"/>
        <v>0</v>
      </c>
    </row>
    <row r="155" spans="4:33" x14ac:dyDescent="0.25">
      <c r="D155" s="52"/>
      <c r="E155" s="39"/>
      <c r="F155" s="39"/>
      <c r="G155" s="35"/>
      <c r="I155" s="52"/>
      <c r="J155" s="39"/>
      <c r="K155" s="39"/>
      <c r="L155" s="62"/>
      <c r="M155" s="101">
        <f t="shared" si="24"/>
        <v>28</v>
      </c>
      <c r="N155" s="67" t="str">
        <f ca="1">IF(D155="","",_xll.xEURO(OFFSET(C155,-M155+1,0),E155,OFFSET(C155,-M155+2,0),OFFSET(C155,-M155+2,0),OFFSET(C155,-M155+3,0)+AB155,OFFSET(C155,-M155+4,0),0,1)*D155)</f>
        <v/>
      </c>
      <c r="O155" s="69" t="str">
        <f ca="1">IF(D155="","",_xll.xEURO(OFFSET(C155,-M155+1,0),E155,OFFSET(C155,-M155+2,0),OFFSET(C155,-M155+2,0),OFFSET(C155,-M155+3,0)+AB155,OFFSET(C155,-M155+4,0),0,0))</f>
        <v/>
      </c>
      <c r="P155" s="67" t="str">
        <f t="shared" si="22"/>
        <v/>
      </c>
      <c r="Q155" s="67" t="str">
        <f ca="1">IF(D155="","",_xll.xEURO(OFFSET(C155,-M155+1,0),E155,OFFSET(C155,-M155+2,0),OFFSET(C155,-M155+2,0),OFFSET(C155,-M155+3,0)+AB155,OFFSET(C155,-M155+4,0),0,2)/10*D155)</f>
        <v/>
      </c>
      <c r="R155" s="71" t="str">
        <f ca="1">IF(D155="","",_xll.xEURO(OFFSET(C155,-M155+1,0),E155,OFFSET(C155,-M155+2,0),OFFSET(C155,-M155+2,0),OFFSET(C155,-M155+3,0)+AB155,OFFSET(C155,-M155+4,0),0,3)/100*D155*10000)</f>
        <v/>
      </c>
      <c r="S155" s="71" t="str">
        <f ca="1">IF(D155="","",_xll.xEURO(OFFSET(C155,-M155+1,0),E155,OFFSET(C155,-M155+2,0),OFFSET(C155,-M155+2,0),OFFSET(C155,-M155+3,0)+AB155,OFFSET(C155,-M155+4,0),0,5)/365.25*D155*10000)</f>
        <v/>
      </c>
      <c r="U155" s="67" t="str">
        <f ca="1">IF(I155="","",_xll.xEURO(OFFSET(C155,-M155+1,0),J155,OFFSET(C155,-M155+2,0),OFFSET(C155,-M155+2,0),OFFSET(C155,-M155+3,0)+AC155,OFFSET(C155,-M155+4,0),1,1)*I155)</f>
        <v/>
      </c>
      <c r="V155" s="69" t="str">
        <f ca="1">IF(I155="","",_xll.xEURO(OFFSET(C155,-M155+1,0),J155,OFFSET(C155,-M155+2,0),OFFSET(C155,-M155+2,0),OFFSET(C155,-M155+3,0)+AC155,OFFSET(C155,-M155+4,0),1,0))</f>
        <v/>
      </c>
      <c r="W155" s="67" t="str">
        <f t="shared" si="23"/>
        <v/>
      </c>
      <c r="X155" s="67" t="str">
        <f ca="1">IF(I155="","",_xll.xEURO(OFFSET(C155,-M155+1,0),J155,OFFSET(C155,-M155+2,0),OFFSET(C155,-M155+2,0),OFFSET(C155,-M155+3,0)+AC155,OFFSET(C155,-M155+4,0),1,2)/10*I155)</f>
        <v/>
      </c>
      <c r="Y155" s="71" t="str">
        <f ca="1">IF(I155="","",_xll.xEURO(OFFSET(C155,-M155+1,0),J155,OFFSET(C155,-M155+2,0),OFFSET(C155,-M155+2,0),OFFSET(C155,-M155+3,0)+AC155,OFFSET(C155,-M155+4,0),1,3)/100*I155*10000)</f>
        <v/>
      </c>
      <c r="Z155" s="71" t="str">
        <f ca="1">IF(I155="","",_xll.xEURO(OFFSET(C155,-M155+1,0),J155,OFFSET(C155,-M155+2,0),OFFSET(C155,-M155+2,0),OFFSET(C155,-M155+3,0)+AC155,OFFSET(C155,-M155+4,0),1,5)/365.25*I155*10000)</f>
        <v/>
      </c>
      <c r="AB155" s="40" t="str">
        <f ca="1">IF(D155="","",_xll.xCalcSkew(OFFSET(C155,-M155,0),E155-OFFSET(C155,-M155+1,0),b)/100)</f>
        <v/>
      </c>
      <c r="AC155" s="40" t="str">
        <f ca="1">IF(I155="","",_xll.xCalcSkew(OFFSET(C155,-M155,0),J155-OFFSET(C155,-M155+1,0),b)/100)</f>
        <v/>
      </c>
      <c r="AE155">
        <f t="shared" si="25"/>
        <v>0</v>
      </c>
      <c r="AF155">
        <f t="shared" si="26"/>
        <v>0</v>
      </c>
      <c r="AG155">
        <f t="shared" si="27"/>
        <v>0</v>
      </c>
    </row>
    <row r="156" spans="4:33" x14ac:dyDescent="0.25">
      <c r="D156" s="52"/>
      <c r="E156" s="39"/>
      <c r="F156" s="39"/>
      <c r="G156" s="35"/>
      <c r="I156" s="52"/>
      <c r="J156" s="39"/>
      <c r="K156" s="39"/>
      <c r="L156" s="62"/>
      <c r="M156" s="101">
        <f t="shared" si="24"/>
        <v>29</v>
      </c>
      <c r="N156" s="67" t="str">
        <f ca="1">IF(D156="","",_xll.xEURO(OFFSET(C156,-M156+1,0),E156,OFFSET(C156,-M156+2,0),OFFSET(C156,-M156+2,0),OFFSET(C156,-M156+3,0)+AB156,OFFSET(C156,-M156+4,0),0,1)*D156)</f>
        <v/>
      </c>
      <c r="O156" s="69" t="str">
        <f ca="1">IF(D156="","",_xll.xEURO(OFFSET(C156,-M156+1,0),E156,OFFSET(C156,-M156+2,0),OFFSET(C156,-M156+2,0),OFFSET(C156,-M156+3,0)+AB156,OFFSET(C156,-M156+4,0),0,0))</f>
        <v/>
      </c>
      <c r="P156" s="67" t="str">
        <f t="shared" si="22"/>
        <v/>
      </c>
      <c r="Q156" s="67" t="str">
        <f ca="1">IF(D156="","",_xll.xEURO(OFFSET(C156,-M156+1,0),E156,OFFSET(C156,-M156+2,0),OFFSET(C156,-M156+2,0),OFFSET(C156,-M156+3,0)+AB156,OFFSET(C156,-M156+4,0),0,2)/10*D156)</f>
        <v/>
      </c>
      <c r="R156" s="71" t="str">
        <f ca="1">IF(D156="","",_xll.xEURO(OFFSET(C156,-M156+1,0),E156,OFFSET(C156,-M156+2,0),OFFSET(C156,-M156+2,0),OFFSET(C156,-M156+3,0)+AB156,OFFSET(C156,-M156+4,0),0,3)/100*D156*10000)</f>
        <v/>
      </c>
      <c r="S156" s="71" t="str">
        <f ca="1">IF(D156="","",_xll.xEURO(OFFSET(C156,-M156+1,0),E156,OFFSET(C156,-M156+2,0),OFFSET(C156,-M156+2,0),OFFSET(C156,-M156+3,0)+AB156,OFFSET(C156,-M156+4,0),0,5)/365.25*D156*10000)</f>
        <v/>
      </c>
      <c r="U156" s="67" t="str">
        <f ca="1">IF(I156="","",_xll.xEURO(OFFSET(C156,-M156+1,0),J156,OFFSET(C156,-M156+2,0),OFFSET(C156,-M156+2,0),OFFSET(C156,-M156+3,0)+AC156,OFFSET(C156,-M156+4,0),1,1)*I156)</f>
        <v/>
      </c>
      <c r="V156" s="69" t="str">
        <f ca="1">IF(I156="","",_xll.xEURO(OFFSET(C156,-M156+1,0),J156,OFFSET(C156,-M156+2,0),OFFSET(C156,-M156+2,0),OFFSET(C156,-M156+3,0)+AC156,OFFSET(C156,-M156+4,0),1,0))</f>
        <v/>
      </c>
      <c r="W156" s="67" t="str">
        <f t="shared" si="23"/>
        <v/>
      </c>
      <c r="X156" s="67" t="str">
        <f ca="1">IF(I156="","",_xll.xEURO(OFFSET(C156,-M156+1,0),J156,OFFSET(C156,-M156+2,0),OFFSET(C156,-M156+2,0),OFFSET(C156,-M156+3,0)+AC156,OFFSET(C156,-M156+4,0),1,2)/10*I156)</f>
        <v/>
      </c>
      <c r="Y156" s="71" t="str">
        <f ca="1">IF(I156="","",_xll.xEURO(OFFSET(C156,-M156+1,0),J156,OFFSET(C156,-M156+2,0),OFFSET(C156,-M156+2,0),OFFSET(C156,-M156+3,0)+AC156,OFFSET(C156,-M156+4,0),1,3)/100*I156*10000)</f>
        <v/>
      </c>
      <c r="Z156" s="71" t="str">
        <f ca="1">IF(I156="","",_xll.xEURO(OFFSET(C156,-M156+1,0),J156,OFFSET(C156,-M156+2,0),OFFSET(C156,-M156+2,0),OFFSET(C156,-M156+3,0)+AC156,OFFSET(C156,-M156+4,0),1,5)/365.25*I156*10000)</f>
        <v/>
      </c>
      <c r="AB156" s="40" t="str">
        <f ca="1">IF(D156="","",_xll.xCalcSkew(OFFSET(C156,-M156,0),E156-OFFSET(C156,-M156+1,0),b)/100)</f>
        <v/>
      </c>
      <c r="AC156" s="40" t="str">
        <f ca="1">IF(I156="","",_xll.xCalcSkew(OFFSET(C156,-M156,0),J156-OFFSET(C156,-M156+1,0),b)/100)</f>
        <v/>
      </c>
      <c r="AE156">
        <f t="shared" si="25"/>
        <v>0</v>
      </c>
      <c r="AF156">
        <f t="shared" si="26"/>
        <v>0</v>
      </c>
      <c r="AG156">
        <f t="shared" si="27"/>
        <v>0</v>
      </c>
    </row>
    <row r="157" spans="4:33" x14ac:dyDescent="0.25">
      <c r="D157" s="52"/>
      <c r="E157" s="39"/>
      <c r="F157" s="39"/>
      <c r="G157" s="35"/>
      <c r="I157" s="52"/>
      <c r="J157" s="39"/>
      <c r="K157" s="39"/>
      <c r="L157" s="62"/>
      <c r="M157" s="101">
        <f t="shared" si="24"/>
        <v>30</v>
      </c>
      <c r="N157" s="67" t="str">
        <f ca="1">IF(D157="","",_xll.xEURO(OFFSET(C157,-M157+1,0),E157,OFFSET(C157,-M157+2,0),OFFSET(C157,-M157+2,0),OFFSET(C157,-M157+3,0)+AB157,OFFSET(C157,-M157+4,0),0,1)*D157)</f>
        <v/>
      </c>
      <c r="O157" s="69" t="str">
        <f ca="1">IF(D157="","",_xll.xEURO(OFFSET(C157,-M157+1,0),E157,OFFSET(C157,-M157+2,0),OFFSET(C157,-M157+2,0),OFFSET(C157,-M157+3,0)+AB157,OFFSET(C157,-M157+4,0),0,0))</f>
        <v/>
      </c>
      <c r="P157" s="67" t="str">
        <f t="shared" si="22"/>
        <v/>
      </c>
      <c r="Q157" s="67" t="str">
        <f ca="1">IF(D157="","",_xll.xEURO(OFFSET(C157,-M157+1,0),E157,OFFSET(C157,-M157+2,0),OFFSET(C157,-M157+2,0),OFFSET(C157,-M157+3,0)+AB157,OFFSET(C157,-M157+4,0),0,2)/10*D157)</f>
        <v/>
      </c>
      <c r="R157" s="71" t="str">
        <f ca="1">IF(D157="","",_xll.xEURO(OFFSET(C157,-M157+1,0),E157,OFFSET(C157,-M157+2,0),OFFSET(C157,-M157+2,0),OFFSET(C157,-M157+3,0)+AB157,OFFSET(C157,-M157+4,0),0,3)/100*D157*10000)</f>
        <v/>
      </c>
      <c r="S157" s="71" t="str">
        <f ca="1">IF(D157="","",_xll.xEURO(OFFSET(C157,-M157+1,0),E157,OFFSET(C157,-M157+2,0),OFFSET(C157,-M157+2,0),OFFSET(C157,-M157+3,0)+AB157,OFFSET(C157,-M157+4,0),0,5)/365.25*D157*10000)</f>
        <v/>
      </c>
      <c r="U157" s="67" t="str">
        <f ca="1">IF(I157="","",_xll.xEURO(OFFSET(C157,-M157+1,0),J157,OFFSET(C157,-M157+2,0),OFFSET(C157,-M157+2,0),OFFSET(C157,-M157+3,0)+AC157,OFFSET(C157,-M157+4,0),1,1)*I157)</f>
        <v/>
      </c>
      <c r="V157" s="69" t="str">
        <f ca="1">IF(I157="","",_xll.xEURO(OFFSET(C157,-M157+1,0),J157,OFFSET(C157,-M157+2,0),OFFSET(C157,-M157+2,0),OFFSET(C157,-M157+3,0)+AC157,OFFSET(C157,-M157+4,0),1,0))</f>
        <v/>
      </c>
      <c r="W157" s="67" t="str">
        <f t="shared" si="23"/>
        <v/>
      </c>
      <c r="X157" s="67" t="str">
        <f ca="1">IF(I157="","",_xll.xEURO(OFFSET(C157,-M157+1,0),J157,OFFSET(C157,-M157+2,0),OFFSET(C157,-M157+2,0),OFFSET(C157,-M157+3,0)+AC157,OFFSET(C157,-M157+4,0),1,2)/10*I157)</f>
        <v/>
      </c>
      <c r="Y157" s="71" t="str">
        <f ca="1">IF(I157="","",_xll.xEURO(OFFSET(C157,-M157+1,0),J157,OFFSET(C157,-M157+2,0),OFFSET(C157,-M157+2,0),OFFSET(C157,-M157+3,0)+AC157,OFFSET(C157,-M157+4,0),1,3)/100*I157*10000)</f>
        <v/>
      </c>
      <c r="Z157" s="71" t="str">
        <f ca="1">IF(I157="","",_xll.xEURO(OFFSET(C157,-M157+1,0),J157,OFFSET(C157,-M157+2,0),OFFSET(C157,-M157+2,0),OFFSET(C157,-M157+3,0)+AC157,OFFSET(C157,-M157+4,0),1,5)/365.25*I157*10000)</f>
        <v/>
      </c>
      <c r="AB157" s="40" t="str">
        <f ca="1">IF(D157="","",_xll.xCalcSkew(OFFSET(C157,-M157,0),E157-OFFSET(C157,-M157+1,0),b)/100)</f>
        <v/>
      </c>
      <c r="AC157" s="40" t="str">
        <f ca="1">IF(I157="","",_xll.xCalcSkew(OFFSET(C157,-M157,0),J157-OFFSET(C157,-M157+1,0),b)/100)</f>
        <v/>
      </c>
      <c r="AE157">
        <f t="shared" si="25"/>
        <v>0</v>
      </c>
      <c r="AF157">
        <f t="shared" si="26"/>
        <v>0</v>
      </c>
      <c r="AG157">
        <f t="shared" si="27"/>
        <v>0</v>
      </c>
    </row>
    <row r="158" spans="4:33" x14ac:dyDescent="0.25">
      <c r="D158" s="52"/>
      <c r="E158" s="39"/>
      <c r="F158" s="39"/>
      <c r="G158" s="35"/>
      <c r="I158" s="52"/>
      <c r="J158" s="39"/>
      <c r="K158" s="39"/>
      <c r="L158" s="62"/>
      <c r="M158" s="101">
        <f t="shared" si="24"/>
        <v>31</v>
      </c>
      <c r="N158" s="67" t="str">
        <f ca="1">IF(D158="","",_xll.xEURO(OFFSET(C158,-M158+1,0),E158,OFFSET(C158,-M158+2,0),OFFSET(C158,-M158+2,0),OFFSET(C158,-M158+3,0)+AB158,OFFSET(C158,-M158+4,0),0,1)*D158)</f>
        <v/>
      </c>
      <c r="O158" s="69" t="str">
        <f ca="1">IF(D158="","",_xll.xEURO(OFFSET(C158,-M158+1,0),E158,OFFSET(C158,-M158+2,0),OFFSET(C158,-M158+2,0),OFFSET(C158,-M158+3,0)+AB158,OFFSET(C158,-M158+4,0),0,0))</f>
        <v/>
      </c>
      <c r="P158" s="67" t="str">
        <f t="shared" si="22"/>
        <v/>
      </c>
      <c r="Q158" s="67" t="str">
        <f ca="1">IF(D158="","",_xll.xEURO(OFFSET(C158,-M158+1,0),E158,OFFSET(C158,-M158+2,0),OFFSET(C158,-M158+2,0),OFFSET(C158,-M158+3,0)+AB158,OFFSET(C158,-M158+4,0),0,2)/10*D158)</f>
        <v/>
      </c>
      <c r="R158" s="71" t="str">
        <f ca="1">IF(D158="","",_xll.xEURO(OFFSET(C158,-M158+1,0),E158,OFFSET(C158,-M158+2,0),OFFSET(C158,-M158+2,0),OFFSET(C158,-M158+3,0)+AB158,OFFSET(C158,-M158+4,0),0,3)/100*D158*10000)</f>
        <v/>
      </c>
      <c r="S158" s="71" t="str">
        <f ca="1">IF(D158="","",_xll.xEURO(OFFSET(C158,-M158+1,0),E158,OFFSET(C158,-M158+2,0),OFFSET(C158,-M158+2,0),OFFSET(C158,-M158+3,0)+AB158,OFFSET(C158,-M158+4,0),0,5)/365.25*D158*10000)</f>
        <v/>
      </c>
      <c r="U158" s="67" t="str">
        <f ca="1">IF(I158="","",_xll.xEURO(OFFSET(C158,-M158+1,0),J158,OFFSET(C158,-M158+2,0),OFFSET(C158,-M158+2,0),OFFSET(C158,-M158+3,0)+AC158,OFFSET(C158,-M158+4,0),1,1)*I158)</f>
        <v/>
      </c>
      <c r="V158" s="69" t="str">
        <f ca="1">IF(I158="","",_xll.xEURO(OFFSET(C158,-M158+1,0),J158,OFFSET(C158,-M158+2,0),OFFSET(C158,-M158+2,0),OFFSET(C158,-M158+3,0)+AC158,OFFSET(C158,-M158+4,0),1,0))</f>
        <v/>
      </c>
      <c r="W158" s="67" t="str">
        <f t="shared" si="23"/>
        <v/>
      </c>
      <c r="X158" s="67" t="str">
        <f ca="1">IF(I158="","",_xll.xEURO(OFFSET(C158,-M158+1,0),J158,OFFSET(C158,-M158+2,0),OFFSET(C158,-M158+2,0),OFFSET(C158,-M158+3,0)+AC158,OFFSET(C158,-M158+4,0),1,2)/10*I158)</f>
        <v/>
      </c>
      <c r="Y158" s="71" t="str">
        <f ca="1">IF(I158="","",_xll.xEURO(OFFSET(C158,-M158+1,0),J158,OFFSET(C158,-M158+2,0),OFFSET(C158,-M158+2,0),OFFSET(C158,-M158+3,0)+AC158,OFFSET(C158,-M158+4,0),1,3)/100*I158*10000)</f>
        <v/>
      </c>
      <c r="Z158" s="71" t="str">
        <f ca="1">IF(I158="","",_xll.xEURO(OFFSET(C158,-M158+1,0),J158,OFFSET(C158,-M158+2,0),OFFSET(C158,-M158+2,0),OFFSET(C158,-M158+3,0)+AC158,OFFSET(C158,-M158+4,0),1,5)/365.25*I158*10000)</f>
        <v/>
      </c>
      <c r="AB158" s="40" t="str">
        <f ca="1">IF(D158="","",_xll.xCalcSkew(OFFSET(C158,-M158,0),E158-OFFSET(C158,-M158+1,0),b)/100)</f>
        <v/>
      </c>
      <c r="AC158" s="40" t="str">
        <f ca="1">IF(I158="","",_xll.xCalcSkew(OFFSET(C158,-M158,0),J158-OFFSET(C158,-M158+1,0),b)/100)</f>
        <v/>
      </c>
      <c r="AE158">
        <f t="shared" si="25"/>
        <v>0</v>
      </c>
      <c r="AF158">
        <f t="shared" si="26"/>
        <v>0</v>
      </c>
      <c r="AG158">
        <f t="shared" si="27"/>
        <v>0</v>
      </c>
    </row>
    <row r="159" spans="4:33" x14ac:dyDescent="0.25">
      <c r="D159" s="52"/>
      <c r="E159" s="39"/>
      <c r="F159" s="39"/>
      <c r="G159" s="35"/>
      <c r="I159" s="52"/>
      <c r="J159" s="39"/>
      <c r="K159" s="39"/>
      <c r="L159" s="62"/>
      <c r="M159" s="101">
        <f t="shared" si="24"/>
        <v>32</v>
      </c>
      <c r="N159" s="67" t="str">
        <f ca="1">IF(D159="","",_xll.xEURO(OFFSET(C159,-M159+1,0),E159,OFFSET(C159,-M159+2,0),OFFSET(C159,-M159+2,0),OFFSET(C159,-M159+3,0)+AB159,OFFSET(C159,-M159+4,0),0,1)*D159)</f>
        <v/>
      </c>
      <c r="O159" s="69" t="str">
        <f ca="1">IF(D159="","",_xll.xEURO(OFFSET(C159,-M159+1,0),E159,OFFSET(C159,-M159+2,0),OFFSET(C159,-M159+2,0),OFFSET(C159,-M159+3,0)+AB159,OFFSET(C159,-M159+4,0),0,0))</f>
        <v/>
      </c>
      <c r="P159" s="67" t="str">
        <f t="shared" si="22"/>
        <v/>
      </c>
      <c r="Q159" s="67" t="str">
        <f ca="1">IF(D159="","",_xll.xEURO(OFFSET(C159,-M159+1,0),E159,OFFSET(C159,-M159+2,0),OFFSET(C159,-M159+2,0),OFFSET(C159,-M159+3,0)+AB159,OFFSET(C159,-M159+4,0),0,2)/10*D159)</f>
        <v/>
      </c>
      <c r="R159" s="71" t="str">
        <f ca="1">IF(D159="","",_xll.xEURO(OFFSET(C159,-M159+1,0),E159,OFFSET(C159,-M159+2,0),OFFSET(C159,-M159+2,0),OFFSET(C159,-M159+3,0)+AB159,OFFSET(C159,-M159+4,0),0,3)/100*D159*10000)</f>
        <v/>
      </c>
      <c r="S159" s="71" t="str">
        <f ca="1">IF(D159="","",_xll.xEURO(OFFSET(C159,-M159+1,0),E159,OFFSET(C159,-M159+2,0),OFFSET(C159,-M159+2,0),OFFSET(C159,-M159+3,0)+AB159,OFFSET(C159,-M159+4,0),0,5)/365.25*D159*10000)</f>
        <v/>
      </c>
      <c r="U159" s="67" t="str">
        <f ca="1">IF(I159="","",_xll.xEURO(OFFSET(C159,-M159+1,0),J159,OFFSET(C159,-M159+2,0),OFFSET(C159,-M159+2,0),OFFSET(C159,-M159+3,0)+AC159,OFFSET(C159,-M159+4,0),1,1)*I159)</f>
        <v/>
      </c>
      <c r="V159" s="69" t="str">
        <f ca="1">IF(I159="","",_xll.xEURO(OFFSET(C159,-M159+1,0),J159,OFFSET(C159,-M159+2,0),OFFSET(C159,-M159+2,0),OFFSET(C159,-M159+3,0)+AC159,OFFSET(C159,-M159+4,0),1,0))</f>
        <v/>
      </c>
      <c r="W159" s="67" t="str">
        <f t="shared" si="23"/>
        <v/>
      </c>
      <c r="X159" s="67" t="str">
        <f ca="1">IF(I159="","",_xll.xEURO(OFFSET(C159,-M159+1,0),J159,OFFSET(C159,-M159+2,0),OFFSET(C159,-M159+2,0),OFFSET(C159,-M159+3,0)+AC159,OFFSET(C159,-M159+4,0),1,2)/10*I159)</f>
        <v/>
      </c>
      <c r="Y159" s="71" t="str">
        <f ca="1">IF(I159="","",_xll.xEURO(OFFSET(C159,-M159+1,0),J159,OFFSET(C159,-M159+2,0),OFFSET(C159,-M159+2,0),OFFSET(C159,-M159+3,0)+AC159,OFFSET(C159,-M159+4,0),1,3)/100*I159*10000)</f>
        <v/>
      </c>
      <c r="Z159" s="71" t="str">
        <f ca="1">IF(I159="","",_xll.xEURO(OFFSET(C159,-M159+1,0),J159,OFFSET(C159,-M159+2,0),OFFSET(C159,-M159+2,0),OFFSET(C159,-M159+3,0)+AC159,OFFSET(C159,-M159+4,0),1,5)/365.25*I159*10000)</f>
        <v/>
      </c>
      <c r="AB159" s="40" t="str">
        <f ca="1">IF(D159="","",_xll.xCalcSkew(OFFSET(C159,-M159,0),E159-OFFSET(C159,-M159+1,0),b)/100)</f>
        <v/>
      </c>
      <c r="AC159" s="40" t="str">
        <f ca="1">IF(I159="","",_xll.xCalcSkew(OFFSET(C159,-M159,0),J159-OFFSET(C159,-M159+1,0),b)/100)</f>
        <v/>
      </c>
      <c r="AE159">
        <f t="shared" si="25"/>
        <v>0</v>
      </c>
      <c r="AF159">
        <f t="shared" si="26"/>
        <v>0</v>
      </c>
      <c r="AG159">
        <f t="shared" si="27"/>
        <v>0</v>
      </c>
    </row>
    <row r="160" spans="4:33" x14ac:dyDescent="0.25">
      <c r="D160" s="52"/>
      <c r="E160" s="39"/>
      <c r="F160" s="39"/>
      <c r="G160" s="35"/>
      <c r="I160" s="52"/>
      <c r="J160" s="39"/>
      <c r="K160" s="39"/>
      <c r="L160" s="62"/>
      <c r="M160" s="101">
        <f t="shared" si="24"/>
        <v>33</v>
      </c>
      <c r="N160" s="67" t="str">
        <f ca="1">IF(D160="","",_xll.xEURO(OFFSET(C160,-M160+1,0),E160,OFFSET(C160,-M160+2,0),OFFSET(C160,-M160+2,0),OFFSET(C160,-M160+3,0)+AB160,OFFSET(C160,-M160+4,0),0,1)*D160)</f>
        <v/>
      </c>
      <c r="O160" s="69" t="str">
        <f ca="1">IF(D160="","",_xll.xEURO(OFFSET(C160,-M160+1,0),E160,OFFSET(C160,-M160+2,0),OFFSET(C160,-M160+2,0),OFFSET(C160,-M160+3,0)+AB160,OFFSET(C160,-M160+4,0),0,0))</f>
        <v/>
      </c>
      <c r="P160" s="67" t="str">
        <f t="shared" si="22"/>
        <v/>
      </c>
      <c r="Q160" s="67" t="str">
        <f ca="1">IF(D160="","",_xll.xEURO(OFFSET(C160,-M160+1,0),E160,OFFSET(C160,-M160+2,0),OFFSET(C160,-M160+2,0),OFFSET(C160,-M160+3,0)+AB160,OFFSET(C160,-M160+4,0),0,2)/10*D160)</f>
        <v/>
      </c>
      <c r="R160" s="71" t="str">
        <f ca="1">IF(D160="","",_xll.xEURO(OFFSET(C160,-M160+1,0),E160,OFFSET(C160,-M160+2,0),OFFSET(C160,-M160+2,0),OFFSET(C160,-M160+3,0)+AB160,OFFSET(C160,-M160+4,0),0,3)/100*D160*10000)</f>
        <v/>
      </c>
      <c r="S160" s="71" t="str">
        <f ca="1">IF(D160="","",_xll.xEURO(OFFSET(C160,-M160+1,0),E160,OFFSET(C160,-M160+2,0),OFFSET(C160,-M160+2,0),OFFSET(C160,-M160+3,0)+AB160,OFFSET(C160,-M160+4,0),0,5)/365.25*D160*10000)</f>
        <v/>
      </c>
      <c r="U160" s="67" t="str">
        <f ca="1">IF(I160="","",_xll.xEURO(OFFSET(C160,-M160+1,0),J160,OFFSET(C160,-M160+2,0),OFFSET(C160,-M160+2,0),OFFSET(C160,-M160+3,0)+AC160,OFFSET(C160,-M160+4,0),1,1)*I160)</f>
        <v/>
      </c>
      <c r="V160" s="69" t="str">
        <f ca="1">IF(I160="","",_xll.xEURO(OFFSET(C160,-M160+1,0),J160,OFFSET(C160,-M160+2,0),OFFSET(C160,-M160+2,0),OFFSET(C160,-M160+3,0)+AC160,OFFSET(C160,-M160+4,0),1,0))</f>
        <v/>
      </c>
      <c r="W160" s="67" t="str">
        <f t="shared" si="23"/>
        <v/>
      </c>
      <c r="X160" s="67" t="str">
        <f ca="1">IF(I160="","",_xll.xEURO(OFFSET(C160,-M160+1,0),J160,OFFSET(C160,-M160+2,0),OFFSET(C160,-M160+2,0),OFFSET(C160,-M160+3,0)+AC160,OFFSET(C160,-M160+4,0),1,2)/10*I160)</f>
        <v/>
      </c>
      <c r="Y160" s="71" t="str">
        <f ca="1">IF(I160="","",_xll.xEURO(OFFSET(C160,-M160+1,0),J160,OFFSET(C160,-M160+2,0),OFFSET(C160,-M160+2,0),OFFSET(C160,-M160+3,0)+AC160,OFFSET(C160,-M160+4,0),1,3)/100*I160*10000)</f>
        <v/>
      </c>
      <c r="Z160" s="71" t="str">
        <f ca="1">IF(I160="","",_xll.xEURO(OFFSET(C160,-M160+1,0),J160,OFFSET(C160,-M160+2,0),OFFSET(C160,-M160+2,0),OFFSET(C160,-M160+3,0)+AC160,OFFSET(C160,-M160+4,0),1,5)/365.25*I160*10000)</f>
        <v/>
      </c>
      <c r="AB160" s="40" t="str">
        <f ca="1">IF(D160="","",_xll.xCalcSkew(OFFSET(C160,-M160,0),E160-OFFSET(C160,-M160+1,0),b)/100)</f>
        <v/>
      </c>
      <c r="AC160" s="40" t="str">
        <f ca="1">IF(I160="","",_xll.xCalcSkew(OFFSET(C160,-M160,0),J160-OFFSET(C160,-M160+1,0),b)/100)</f>
        <v/>
      </c>
      <c r="AE160">
        <f t="shared" si="25"/>
        <v>0</v>
      </c>
      <c r="AF160">
        <f t="shared" si="26"/>
        <v>0</v>
      </c>
      <c r="AG160">
        <f t="shared" si="27"/>
        <v>0</v>
      </c>
    </row>
    <row r="161" spans="3:33" x14ac:dyDescent="0.25">
      <c r="D161" s="52"/>
      <c r="E161" s="39"/>
      <c r="F161" s="39"/>
      <c r="G161" s="35"/>
      <c r="I161" s="52"/>
      <c r="J161" s="39"/>
      <c r="K161" s="39"/>
      <c r="L161" s="62"/>
      <c r="M161" s="101">
        <f t="shared" si="24"/>
        <v>34</v>
      </c>
      <c r="N161" s="67" t="str">
        <f ca="1">IF(D161="","",_xll.xEURO(OFFSET(C161,-M161+1,0),E161,OFFSET(C161,-M161+2,0),OFFSET(C161,-M161+2,0),OFFSET(C161,-M161+3,0)+AB161,OFFSET(C161,-M161+4,0),0,1)*D161)</f>
        <v/>
      </c>
      <c r="O161" s="69" t="str">
        <f ca="1">IF(D161="","",_xll.xEURO(OFFSET(C161,-M161+1,0),E161,OFFSET(C161,-M161+2,0),OFFSET(C161,-M161+2,0),OFFSET(C161,-M161+3,0)+AB161,OFFSET(C161,-M161+4,0),0,0))</f>
        <v/>
      </c>
      <c r="P161" s="67" t="str">
        <f t="shared" si="22"/>
        <v/>
      </c>
      <c r="Q161" s="67" t="str">
        <f ca="1">IF(D161="","",_xll.xEURO(OFFSET(C161,-M161+1,0),E161,OFFSET(C161,-M161+2,0),OFFSET(C161,-M161+2,0),OFFSET(C161,-M161+3,0)+AB161,OFFSET(C161,-M161+4,0),0,2)/10*D161)</f>
        <v/>
      </c>
      <c r="R161" s="71" t="str">
        <f ca="1">IF(D161="","",_xll.xEURO(OFFSET(C161,-M161+1,0),E161,OFFSET(C161,-M161+2,0),OFFSET(C161,-M161+2,0),OFFSET(C161,-M161+3,0)+AB161,OFFSET(C161,-M161+4,0),0,3)/100*D161*10000)</f>
        <v/>
      </c>
      <c r="S161" s="71" t="str">
        <f ca="1">IF(D161="","",_xll.xEURO(OFFSET(C161,-M161+1,0),E161,OFFSET(C161,-M161+2,0),OFFSET(C161,-M161+2,0),OFFSET(C161,-M161+3,0)+AB161,OFFSET(C161,-M161+4,0),0,5)/365.25*D161*10000)</f>
        <v/>
      </c>
      <c r="U161" s="67" t="str">
        <f ca="1">IF(I161="","",_xll.xEURO(OFFSET(C161,-M161+1,0),J161,OFFSET(C161,-M161+2,0),OFFSET(C161,-M161+2,0),OFFSET(C161,-M161+3,0)+AC161,OFFSET(C161,-M161+4,0),1,1)*I161)</f>
        <v/>
      </c>
      <c r="V161" s="69" t="str">
        <f ca="1">IF(I161="","",_xll.xEURO(OFFSET(C161,-M161+1,0),J161,OFFSET(C161,-M161+2,0),OFFSET(C161,-M161+2,0),OFFSET(C161,-M161+3,0)+AC161,OFFSET(C161,-M161+4,0),1,0))</f>
        <v/>
      </c>
      <c r="W161" s="67" t="str">
        <f t="shared" si="23"/>
        <v/>
      </c>
      <c r="X161" s="67" t="str">
        <f ca="1">IF(I161="","",_xll.xEURO(OFFSET(C161,-M161+1,0),J161,OFFSET(C161,-M161+2,0),OFFSET(C161,-M161+2,0),OFFSET(C161,-M161+3,0)+AC161,OFFSET(C161,-M161+4,0),1,2)/10*I161)</f>
        <v/>
      </c>
      <c r="Y161" s="71" t="str">
        <f ca="1">IF(I161="","",_xll.xEURO(OFFSET(C161,-M161+1,0),J161,OFFSET(C161,-M161+2,0),OFFSET(C161,-M161+2,0),OFFSET(C161,-M161+3,0)+AC161,OFFSET(C161,-M161+4,0),1,3)/100*I161*10000)</f>
        <v/>
      </c>
      <c r="Z161" s="71" t="str">
        <f ca="1">IF(I161="","",_xll.xEURO(OFFSET(C161,-M161+1,0),J161,OFFSET(C161,-M161+2,0),OFFSET(C161,-M161+2,0),OFFSET(C161,-M161+3,0)+AC161,OFFSET(C161,-M161+4,0),1,5)/365.25*I161*10000)</f>
        <v/>
      </c>
      <c r="AB161" s="40" t="str">
        <f ca="1">IF(D161="","",_xll.xCalcSkew(OFFSET(C161,-M161,0),E161-OFFSET(C161,-M161+1,0),b)/100)</f>
        <v/>
      </c>
      <c r="AC161" s="40" t="str">
        <f ca="1">IF(I161="","",_xll.xCalcSkew(OFFSET(C161,-M161,0),J161-OFFSET(C161,-M161+1,0),b)/100)</f>
        <v/>
      </c>
      <c r="AE161">
        <f t="shared" si="25"/>
        <v>0</v>
      </c>
      <c r="AF161">
        <f t="shared" si="26"/>
        <v>0</v>
      </c>
      <c r="AG161">
        <f t="shared" si="27"/>
        <v>0</v>
      </c>
    </row>
    <row r="162" spans="3:33" x14ac:dyDescent="0.25">
      <c r="D162" s="52"/>
      <c r="E162" s="39"/>
      <c r="F162" s="39"/>
      <c r="G162" s="35"/>
      <c r="I162" s="52"/>
      <c r="J162" s="39"/>
      <c r="K162" s="39"/>
      <c r="L162" s="62"/>
      <c r="M162" s="101">
        <f t="shared" si="24"/>
        <v>35</v>
      </c>
      <c r="N162" s="67" t="str">
        <f ca="1">IF(D162="","",_xll.xEURO(OFFSET(C162,-M162+1,0),E162,OFFSET(C162,-M162+2,0),OFFSET(C162,-M162+2,0),OFFSET(C162,-M162+3,0)+AB162,OFFSET(C162,-M162+4,0),0,1)*D162)</f>
        <v/>
      </c>
      <c r="O162" s="69" t="str">
        <f ca="1">IF(D162="","",_xll.xEURO(OFFSET(C162,-M162+1,0),E162,OFFSET(C162,-M162+2,0),OFFSET(C162,-M162+2,0),OFFSET(C162,-M162+3,0)+AB162,OFFSET(C162,-M162+4,0),0,0))</f>
        <v/>
      </c>
      <c r="P162" s="67" t="str">
        <f t="shared" si="22"/>
        <v/>
      </c>
      <c r="Q162" s="67" t="str">
        <f ca="1">IF(D162="","",_xll.xEURO(OFFSET(C162,-M162+1,0),E162,OFFSET(C162,-M162+2,0),OFFSET(C162,-M162+2,0),OFFSET(C162,-M162+3,0)+AB162,OFFSET(C162,-M162+4,0),0,2)/10*D162)</f>
        <v/>
      </c>
      <c r="R162" s="71" t="str">
        <f ca="1">IF(D162="","",_xll.xEURO(OFFSET(C162,-M162+1,0),E162,OFFSET(C162,-M162+2,0),OFFSET(C162,-M162+2,0),OFFSET(C162,-M162+3,0)+AB162,OFFSET(C162,-M162+4,0),0,3)/100*D162*10000)</f>
        <v/>
      </c>
      <c r="S162" s="71" t="str">
        <f ca="1">IF(D162="","",_xll.xEURO(OFFSET(C162,-M162+1,0),E162,OFFSET(C162,-M162+2,0),OFFSET(C162,-M162+2,0),OFFSET(C162,-M162+3,0)+AB162,OFFSET(C162,-M162+4,0),0,5)/365.25*D162*10000)</f>
        <v/>
      </c>
      <c r="U162" s="67" t="str">
        <f ca="1">IF(I162="","",_xll.xEURO(OFFSET(C162,-M162+1,0),J162,OFFSET(C162,-M162+2,0),OFFSET(C162,-M162+2,0),OFFSET(C162,-M162+3,0)+AC162,OFFSET(C162,-M162+4,0),1,1)*I162)</f>
        <v/>
      </c>
      <c r="V162" s="69" t="str">
        <f ca="1">IF(I162="","",_xll.xEURO(OFFSET(C162,-M162+1,0),J162,OFFSET(C162,-M162+2,0),OFFSET(C162,-M162+2,0),OFFSET(C162,-M162+3,0)+AC162,OFFSET(C162,-M162+4,0),1,0))</f>
        <v/>
      </c>
      <c r="W162" s="67" t="str">
        <f t="shared" si="23"/>
        <v/>
      </c>
      <c r="X162" s="67" t="str">
        <f ca="1">IF(I162="","",_xll.xEURO(OFFSET(C162,-M162+1,0),J162,OFFSET(C162,-M162+2,0),OFFSET(C162,-M162+2,0),OFFSET(C162,-M162+3,0)+AC162,OFFSET(C162,-M162+4,0),1,2)/10*I162)</f>
        <v/>
      </c>
      <c r="Y162" s="71" t="str">
        <f ca="1">IF(I162="","",_xll.xEURO(OFFSET(C162,-M162+1,0),J162,OFFSET(C162,-M162+2,0),OFFSET(C162,-M162+2,0),OFFSET(C162,-M162+3,0)+AC162,OFFSET(C162,-M162+4,0),1,3)/100*I162*10000)</f>
        <v/>
      </c>
      <c r="Z162" s="71" t="str">
        <f ca="1">IF(I162="","",_xll.xEURO(OFFSET(C162,-M162+1,0),J162,OFFSET(C162,-M162+2,0),OFFSET(C162,-M162+2,0),OFFSET(C162,-M162+3,0)+AC162,OFFSET(C162,-M162+4,0),1,5)/365.25*I162*10000)</f>
        <v/>
      </c>
      <c r="AB162" s="40" t="str">
        <f ca="1">IF(D162="","",_xll.xCalcSkew(OFFSET(C162,-M162,0),E162-OFFSET(C162,-M162+1,0),b)/100)</f>
        <v/>
      </c>
      <c r="AC162" s="40" t="str">
        <f ca="1">IF(I162="","",_xll.xCalcSkew(OFFSET(C162,-M162,0),J162-OFFSET(C162,-M162+1,0),b)/100)</f>
        <v/>
      </c>
      <c r="AE162">
        <f t="shared" si="25"/>
        <v>0</v>
      </c>
      <c r="AF162">
        <f t="shared" si="26"/>
        <v>0</v>
      </c>
      <c r="AG162">
        <f t="shared" si="27"/>
        <v>0</v>
      </c>
    </row>
    <row r="163" spans="3:33" x14ac:dyDescent="0.25">
      <c r="D163" s="46">
        <f ca="1">SUM(INDIRECT(CONCATENATE(ADDRESS(ROW(D127),COLUMN(D127)),":",ADDRESS(ROW()-1,COLUMN()))))</f>
        <v>-85</v>
      </c>
      <c r="I163" s="46">
        <f ca="1">SUM(INDIRECT(CONCATENATE(ADDRESS(ROW(I127),COLUMN(I127)),":",ADDRESS(ROW()-1,COLUMN()))))</f>
        <v>-485</v>
      </c>
      <c r="J163" s="1"/>
      <c r="K163" s="1"/>
      <c r="L163" s="1"/>
      <c r="N163" s="46">
        <f t="shared" ref="N163:S163" ca="1" si="28">SUM(INDIRECT(CONCATENATE(ADDRESS(ROW(N127),COLUMN(N127)),":",ADDRESS(ROW()-1,COLUMN()))))</f>
        <v>9.8890253607570102</v>
      </c>
      <c r="O163" s="46">
        <f t="shared" ca="1" si="28"/>
        <v>0.74973375444541812</v>
      </c>
      <c r="P163" s="46">
        <f t="shared" ca="1" si="28"/>
        <v>15.986062319077742</v>
      </c>
      <c r="Q163" s="46">
        <f t="shared" ca="1" si="28"/>
        <v>-2.1698340468786919</v>
      </c>
      <c r="R163" s="46">
        <f t="shared" ca="1" si="28"/>
        <v>-3125.4688196151878</v>
      </c>
      <c r="S163" s="46">
        <f t="shared" ca="1" si="28"/>
        <v>974.74415543892792</v>
      </c>
      <c r="T163" s="67"/>
      <c r="U163" s="46">
        <f t="shared" ref="U163:Z163" ca="1" si="29">SUM(INDIRECT(CONCATENATE(ADDRESS(ROW(U127),COLUMN(U127)),":",ADDRESS(ROW()-1,COLUMN()))))</f>
        <v>-111.12731311776896</v>
      </c>
      <c r="V163" s="46">
        <f t="shared" ca="1" si="29"/>
        <v>0.38309869590288437</v>
      </c>
      <c r="W163" s="46">
        <f t="shared" ca="1" si="29"/>
        <v>-9.1196459708709199</v>
      </c>
      <c r="X163" s="46">
        <f t="shared" ca="1" si="29"/>
        <v>-13.946265604129499</v>
      </c>
      <c r="Y163" s="46">
        <f t="shared" ca="1" si="29"/>
        <v>-22270.326867331045</v>
      </c>
      <c r="Z163" s="46">
        <f t="shared" ca="1" si="29"/>
        <v>7678.9348530806337</v>
      </c>
      <c r="AE163">
        <f t="shared" ca="1" si="25"/>
        <v>0</v>
      </c>
      <c r="AF163">
        <f t="shared" ca="1" si="26"/>
        <v>0</v>
      </c>
      <c r="AG163">
        <f t="shared" ca="1" si="27"/>
        <v>0</v>
      </c>
    </row>
    <row r="164" spans="3:33" x14ac:dyDescent="0.25">
      <c r="AE164">
        <f t="shared" si="25"/>
        <v>0</v>
      </c>
      <c r="AF164">
        <f t="shared" si="26"/>
        <v>0</v>
      </c>
      <c r="AG164">
        <f t="shared" si="27"/>
        <v>0</v>
      </c>
    </row>
    <row r="165" spans="3:33" x14ac:dyDescent="0.25">
      <c r="C165" s="34">
        <f ca="1">EOMONTH(C127,0)+1</f>
        <v>37347</v>
      </c>
      <c r="D165" s="52">
        <v>15</v>
      </c>
      <c r="E165" s="39">
        <v>3.25</v>
      </c>
      <c r="F165" s="39">
        <v>0.56499999999999995</v>
      </c>
      <c r="G165" s="35" t="s">
        <v>270</v>
      </c>
      <c r="I165" s="52">
        <v>15</v>
      </c>
      <c r="J165" s="39">
        <v>3.25</v>
      </c>
      <c r="K165" s="39">
        <v>0.56499999999999995</v>
      </c>
      <c r="L165" s="62" t="s">
        <v>270</v>
      </c>
      <c r="M165" s="101">
        <v>0</v>
      </c>
      <c r="N165" s="67">
        <f ca="1">IF(D165="","",_xll.xEURO(OFFSET(C165,-M165+1,0),E165,OFFSET(C165,-M165+2,0),OFFSET(C165,-M165+2,0),OFFSET(C165,-M165+3,0)+AB165,OFFSET(C165,-M165+4,0),0,1)*D165)</f>
        <v>-8.7060302677749739</v>
      </c>
      <c r="O165" s="69">
        <f ca="1">IF(D165="","",_xll.xEURO(OFFSET(C165,-M165+1,0),E165,OFFSET(C165,-M165+2,0),OFFSET(C165,-M165+2,0),OFFSET(C165,-M165+3,0)+AB165,OFFSET(C165,-M165+4,0),0,0))</f>
        <v>0.62799991781807685</v>
      </c>
      <c r="P165" s="67">
        <f t="shared" ref="P165:P200" ca="1" si="30">IF(D165="","",(O165-F165)*D165*10)</f>
        <v>9.4499876727115346</v>
      </c>
      <c r="Q165" s="67">
        <f ca="1">IF(D165="","",_xll.xEURO(OFFSET(C165,-M165+1,0),E165,OFFSET(C165,-M165+2,0),OFFSET(C165,-M165+2,0),OFFSET(C165,-M165+3,0)+AB165,OFFSET(C165,-M165+4,0),0,2)/10*D165)</f>
        <v>0.60409662178663115</v>
      </c>
      <c r="R165" s="71">
        <f ca="1">IF(D165="","",_xll.xEURO(OFFSET(C165,-M165+1,0),E165,OFFSET(C165,-M165+2,0),OFFSET(C165,-M165+2,0),OFFSET(C165,-M165+3,0)+AB165,OFFSET(C165,-M165+4,0),0,3)/100*D165*10000)</f>
        <v>985.8280383007251</v>
      </c>
      <c r="S165" s="71">
        <f ca="1">IF(D165="","",_xll.xEURO(OFFSET(C165,-M165+1,0),E165,OFFSET(C165,-M165+2,0),OFFSET(C165,-M165+2,0),OFFSET(C165,-M165+3,0)+AB165,OFFSET(C165,-M165+4,0),0,5)/365.25*D165*10000)</f>
        <v>-210.60850719026149</v>
      </c>
      <c r="U165" s="67">
        <f ca="1">IF(I165="","",_xll.xEURO(OFFSET(C165,-M165+1,0),J165,OFFSET(C165,-M165+2,0),OFFSET(C165,-M165+2,0),OFFSET(C165,-M165+3,0)+AC165,OFFSET(C165,-M165+4,0),1,1)*I165)</f>
        <v>6.1806004975852407</v>
      </c>
      <c r="V165" s="69">
        <f ca="1">IF(I165="","",_xll.xEURO(OFFSET(C165,-M165+1,0),J165,OFFSET(C165,-M165+2,0),OFFSET(C165,-M165+2,0),OFFSET(C165,-M165+3,0)+AC165,OFFSET(C165,-M165+4,0),1,0))</f>
        <v>0.23896263381666316</v>
      </c>
      <c r="W165" s="67">
        <f t="shared" ref="W165:W200" ca="1" si="31">IF(I165="","",(V165-K165)*I165*10)</f>
        <v>-48.905604927500519</v>
      </c>
      <c r="X165" s="67">
        <f ca="1">IF(I165="","",_xll.xEURO(OFFSET(C165,-M165+1,0),J165,OFFSET(C165,-M165+2,0),OFFSET(C165,-M165+2,0),OFFSET(C165,-M165+3,0)+AC165,OFFSET(C165,-M165+4,0),1,2)/10*I165)</f>
        <v>0.60409662178663115</v>
      </c>
      <c r="Y165" s="71">
        <f ca="1">IF(I165="","",_xll.xEURO(OFFSET(C165,-M165+1,0),J165,OFFSET(C165,-M165+2,0),OFFSET(C165,-M165+2,0),OFFSET(C165,-M165+3,0)+AC165,OFFSET(C165,-M165+4,0),1,3)/100*I165*10000)</f>
        <v>985.8280383007251</v>
      </c>
      <c r="Z165" s="71">
        <f ca="1">IF(I165="","",_xll.xEURO(OFFSET(C165,-M165+1,0),J165,OFFSET(C165,-M165+2,0),OFFSET(C165,-M165+2,0),OFFSET(C165,-M165+3,0)+AC165,OFFSET(C165,-M165+4,0),1,5)/365.25*I165*10000)</f>
        <v>-214.04047423328376</v>
      </c>
      <c r="AB165" s="40">
        <f ca="1">IF(D165="","",_xll.xCalcSkew(OFFSET(C165,-M165,0),E165-OFFSET(C165,-M165+1,0),b)/100)</f>
        <v>1.5679999999999996E-2</v>
      </c>
      <c r="AC165" s="40">
        <f ca="1">IF(I165="","",_xll.xCalcSkew(OFFSET(C165,-M165,0),J165-OFFSET(C165,-M165+1,0),b)/100)</f>
        <v>1.5679999999999996E-2</v>
      </c>
      <c r="AE165">
        <f t="shared" si="25"/>
        <v>-84750</v>
      </c>
      <c r="AF165">
        <f t="shared" si="26"/>
        <v>-84750</v>
      </c>
      <c r="AG165">
        <f t="shared" si="27"/>
        <v>-169500</v>
      </c>
    </row>
    <row r="166" spans="3:33" x14ac:dyDescent="0.25">
      <c r="C166" s="41">
        <f ca="1">INDEX(Inputs!$1:$1048576,MATCH(C165,Inputs!C:C,0),5)</f>
        <v>2.8580000000000001</v>
      </c>
      <c r="D166" s="52"/>
      <c r="E166" s="39"/>
      <c r="F166" s="39"/>
      <c r="G166" s="35"/>
      <c r="I166" s="52"/>
      <c r="J166" s="39"/>
      <c r="K166" s="39"/>
      <c r="L166" s="62"/>
      <c r="M166" s="101">
        <f>M165+1</f>
        <v>1</v>
      </c>
      <c r="N166" s="67" t="str">
        <f ca="1">IF(D166="","",_xll.xEURO(OFFSET(C166,-M166+1,0),E166,OFFSET(C166,-M166+2,0),OFFSET(C166,-M166+2,0),OFFSET(C166,-M166+3,0)+AB166,OFFSET(C166,-M166+4,0),0,1)*D166)</f>
        <v/>
      </c>
      <c r="O166" s="69" t="str">
        <f ca="1">IF(D166="","",_xll.xEURO(OFFSET(C166,-M166+1,0),E166,OFFSET(C166,-M166+2,0),OFFSET(C166,-M166+2,0),OFFSET(C166,-M166+3,0)+AB166,OFFSET(C166,-M166+4,0),0,0))</f>
        <v/>
      </c>
      <c r="P166" s="67" t="str">
        <f t="shared" si="30"/>
        <v/>
      </c>
      <c r="Q166" s="67" t="str">
        <f ca="1">IF(D166="","",_xll.xEURO(OFFSET(C166,-M166+1,0),E166,OFFSET(C166,-M166+2,0),OFFSET(C166,-M166+2,0),OFFSET(C166,-M166+3,0)+AB166,OFFSET(C166,-M166+4,0),0,2)/10*D166)</f>
        <v/>
      </c>
      <c r="R166" s="71" t="str">
        <f ca="1">IF(D166="","",_xll.xEURO(OFFSET(C166,-M166+1,0),E166,OFFSET(C166,-M166+2,0),OFFSET(C166,-M166+2,0),OFFSET(C166,-M166+3,0)+AB166,OFFSET(C166,-M166+4,0),0,3)/100*D166*10000)</f>
        <v/>
      </c>
      <c r="S166" s="71" t="str">
        <f ca="1">IF(D166="","",_xll.xEURO(OFFSET(C166,-M166+1,0),E166,OFFSET(C166,-M166+2,0),OFFSET(C166,-M166+2,0),OFFSET(C166,-M166+3,0)+AB166,OFFSET(C166,-M166+4,0),0,5)/365.25*D166*10000)</f>
        <v/>
      </c>
      <c r="U166" s="67" t="str">
        <f ca="1">IF(I166="","",_xll.xEURO(OFFSET(C166,-M166+1,0),J166,OFFSET(C166,-M166+2,0),OFFSET(C166,-M166+2,0),OFFSET(C166,-M166+3,0)+AC166,OFFSET(C166,-M166+4,0),1,1)*I166)</f>
        <v/>
      </c>
      <c r="V166" s="69" t="str">
        <f ca="1">IF(I166="","",_xll.xEURO(OFFSET(C166,-M166+1,0),J166,OFFSET(C166,-M166+2,0),OFFSET(C166,-M166+2,0),OFFSET(C166,-M166+3,0)+AC166,OFFSET(C166,-M166+4,0),1,0))</f>
        <v/>
      </c>
      <c r="W166" s="67" t="str">
        <f t="shared" si="31"/>
        <v/>
      </c>
      <c r="X166" s="67" t="str">
        <f ca="1">IF(I166="","",_xll.xEURO(OFFSET(C166,-M166+1,0),J166,OFFSET(C166,-M166+2,0),OFFSET(C166,-M166+2,0),OFFSET(C166,-M166+3,0)+AC166,OFFSET(C166,-M166+4,0),1,2)/10*I166)</f>
        <v/>
      </c>
      <c r="Y166" s="71" t="str">
        <f ca="1">IF(I166="","",_xll.xEURO(OFFSET(C166,-M166+1,0),J166,OFFSET(C166,-M166+2,0),OFFSET(C166,-M166+2,0),OFFSET(C166,-M166+3,0)+AC166,OFFSET(C166,-M166+4,0),1,3)/100*I166*10000)</f>
        <v/>
      </c>
      <c r="Z166" s="71" t="str">
        <f ca="1">IF(I166="","",_xll.xEURO(OFFSET(C166,-M166+1,0),J166,OFFSET(C166,-M166+2,0),OFFSET(C166,-M166+2,0),OFFSET(C166,-M166+3,0)+AC166,OFFSET(C166,-M166+4,0),1,5)/365.25*I166*10000)</f>
        <v/>
      </c>
      <c r="AB166" s="40" t="str">
        <f ca="1">IF(D166="","",_xll.xCalcSkew(OFFSET(C166,-M166,0),E166-OFFSET(C166,-M166+1,0),b)/100)</f>
        <v/>
      </c>
      <c r="AC166" s="40" t="str">
        <f ca="1">IF(I166="","",_xll.xCalcSkew(OFFSET(C166,-M166,0),J166-OFFSET(C166,-M166+1,0),b)/100)</f>
        <v/>
      </c>
      <c r="AE166">
        <f t="shared" si="25"/>
        <v>0</v>
      </c>
      <c r="AF166">
        <f t="shared" si="26"/>
        <v>0</v>
      </c>
      <c r="AG166">
        <f t="shared" si="27"/>
        <v>0</v>
      </c>
    </row>
    <row r="167" spans="3:33" x14ac:dyDescent="0.25">
      <c r="C167" s="40">
        <f ca="1">INDEX(Inputs!$1:$1048576,MATCH(C165,Inputs!C:C,0),7)</f>
        <v>2.1480819688554299E-2</v>
      </c>
      <c r="D167" s="52"/>
      <c r="E167" s="39"/>
      <c r="F167" s="39"/>
      <c r="G167" s="35"/>
      <c r="I167" s="52"/>
      <c r="J167" s="39"/>
      <c r="K167" s="39"/>
      <c r="L167" s="62"/>
      <c r="M167" s="101">
        <f t="shared" ref="M167:M200" si="32">M166+1</f>
        <v>2</v>
      </c>
      <c r="N167" s="67" t="str">
        <f ca="1">IF(D167="","",_xll.xEURO(OFFSET(C167,-M167+1,0),E167,OFFSET(C167,-M167+2,0),OFFSET(C167,-M167+2,0),OFFSET(C167,-M167+3,0)+AB167,OFFSET(C167,-M167+4,0),0,1)*D167)</f>
        <v/>
      </c>
      <c r="O167" s="69" t="str">
        <f ca="1">IF(D167="","",_xll.xEURO(OFFSET(C167,-M167+1,0),E167,OFFSET(C167,-M167+2,0),OFFSET(C167,-M167+2,0),OFFSET(C167,-M167+3,0)+AB167,OFFSET(C167,-M167+4,0),0,0))</f>
        <v/>
      </c>
      <c r="P167" s="67" t="str">
        <f t="shared" si="30"/>
        <v/>
      </c>
      <c r="Q167" s="67" t="str">
        <f ca="1">IF(D167="","",_xll.xEURO(OFFSET(C167,-M167+1,0),E167,OFFSET(C167,-M167+2,0),OFFSET(C167,-M167+2,0),OFFSET(C167,-M167+3,0)+AB167,OFFSET(C167,-M167+4,0),0,2)/10*D167)</f>
        <v/>
      </c>
      <c r="R167" s="71" t="str">
        <f ca="1">IF(D167="","",_xll.xEURO(OFFSET(C167,-M167+1,0),E167,OFFSET(C167,-M167+2,0),OFFSET(C167,-M167+2,0),OFFSET(C167,-M167+3,0)+AB167,OFFSET(C167,-M167+4,0),0,3)/100*D167*10000)</f>
        <v/>
      </c>
      <c r="S167" s="71" t="str">
        <f ca="1">IF(D167="","",_xll.xEURO(OFFSET(C167,-M167+1,0),E167,OFFSET(C167,-M167+2,0),OFFSET(C167,-M167+2,0),OFFSET(C167,-M167+3,0)+AB167,OFFSET(C167,-M167+4,0),0,5)/365.25*D167*10000)</f>
        <v/>
      </c>
      <c r="U167" s="67" t="str">
        <f ca="1">IF(I167="","",_xll.xEURO(OFFSET(C167,-M167+1,0),J167,OFFSET(C167,-M167+2,0),OFFSET(C167,-M167+2,0),OFFSET(C167,-M167+3,0)+AC167,OFFSET(C167,-M167+4,0),1,1)*I167)</f>
        <v/>
      </c>
      <c r="V167" s="69" t="str">
        <f ca="1">IF(I167="","",_xll.xEURO(OFFSET(C167,-M167+1,0),J167,OFFSET(C167,-M167+2,0),OFFSET(C167,-M167+2,0),OFFSET(C167,-M167+3,0)+AC167,OFFSET(C167,-M167+4,0),1,0))</f>
        <v/>
      </c>
      <c r="W167" s="67" t="str">
        <f t="shared" si="31"/>
        <v/>
      </c>
      <c r="X167" s="67" t="str">
        <f ca="1">IF(I167="","",_xll.xEURO(OFFSET(C167,-M167+1,0),J167,OFFSET(C167,-M167+2,0),OFFSET(C167,-M167+2,0),OFFSET(C167,-M167+3,0)+AC167,OFFSET(C167,-M167+4,0),1,2)/10*I167)</f>
        <v/>
      </c>
      <c r="Y167" s="71" t="str">
        <f ca="1">IF(I167="","",_xll.xEURO(OFFSET(C167,-M167+1,0),J167,OFFSET(C167,-M167+2,0),OFFSET(C167,-M167+2,0),OFFSET(C167,-M167+3,0)+AC167,OFFSET(C167,-M167+4,0),1,3)/100*I167*10000)</f>
        <v/>
      </c>
      <c r="Z167" s="71" t="str">
        <f ca="1">IF(I167="","",_xll.xEURO(OFFSET(C167,-M167+1,0),J167,OFFSET(C167,-M167+2,0),OFFSET(C167,-M167+2,0),OFFSET(C167,-M167+3,0)+AC167,OFFSET(C167,-M167+4,0),1,5)/365.25*I167*10000)</f>
        <v/>
      </c>
      <c r="AB167" s="40" t="str">
        <f ca="1">IF(D167="","",_xll.xCalcSkew(OFFSET(C167,-M167,0),E167-OFFSET(C167,-M167+1,0),b)/100)</f>
        <v/>
      </c>
      <c r="AC167" s="40" t="str">
        <f ca="1">IF(I167="","",_xll.xCalcSkew(OFFSET(C167,-M167,0),J167-OFFSET(C167,-M167+1,0),b)/100)</f>
        <v/>
      </c>
      <c r="AE167">
        <f t="shared" si="25"/>
        <v>0</v>
      </c>
      <c r="AF167">
        <f t="shared" si="26"/>
        <v>0</v>
      </c>
      <c r="AG167">
        <f t="shared" si="27"/>
        <v>0</v>
      </c>
    </row>
    <row r="168" spans="3:33" x14ac:dyDescent="0.25">
      <c r="C168" s="66">
        <f ca="1">INDEX(Inputs!$1:$1048576,MATCH(C165,Inputs!C:C,0),6)</f>
        <v>0.55000000000000004</v>
      </c>
      <c r="D168" s="52"/>
      <c r="E168" s="39"/>
      <c r="F168" s="39"/>
      <c r="G168" s="35"/>
      <c r="I168" s="52"/>
      <c r="J168" s="39"/>
      <c r="K168" s="39"/>
      <c r="L168" s="62"/>
      <c r="M168" s="101">
        <f t="shared" si="32"/>
        <v>3</v>
      </c>
      <c r="N168" s="67" t="str">
        <f ca="1">IF(D168="","",_xll.xEURO(OFFSET(C168,-M168+1,0),E168,OFFSET(C168,-M168+2,0),OFFSET(C168,-M168+2,0),OFFSET(C168,-M168+3,0)+AB168,OFFSET(C168,-M168+4,0),0,1)*D168)</f>
        <v/>
      </c>
      <c r="O168" s="69" t="str">
        <f ca="1">IF(D168="","",_xll.xEURO(OFFSET(C168,-M168+1,0),E168,OFFSET(C168,-M168+2,0),OFFSET(C168,-M168+2,0),OFFSET(C168,-M168+3,0)+AB168,OFFSET(C168,-M168+4,0),0,0))</f>
        <v/>
      </c>
      <c r="P168" s="67" t="str">
        <f t="shared" si="30"/>
        <v/>
      </c>
      <c r="Q168" s="67" t="str">
        <f ca="1">IF(D168="","",_xll.xEURO(OFFSET(C168,-M168+1,0),E168,OFFSET(C168,-M168+2,0),OFFSET(C168,-M168+2,0),OFFSET(C168,-M168+3,0)+AB168,OFFSET(C168,-M168+4,0),0,2)/10*D168)</f>
        <v/>
      </c>
      <c r="R168" s="71" t="str">
        <f ca="1">IF(D168="","",_xll.xEURO(OFFSET(C168,-M168+1,0),E168,OFFSET(C168,-M168+2,0),OFFSET(C168,-M168+2,0),OFFSET(C168,-M168+3,0)+AB168,OFFSET(C168,-M168+4,0),0,3)/100*D168*10000)</f>
        <v/>
      </c>
      <c r="S168" s="71" t="str">
        <f ca="1">IF(D168="","",_xll.xEURO(OFFSET(C168,-M168+1,0),E168,OFFSET(C168,-M168+2,0),OFFSET(C168,-M168+2,0),OFFSET(C168,-M168+3,0)+AB168,OFFSET(C168,-M168+4,0),0,5)/365.25*D168*10000)</f>
        <v/>
      </c>
      <c r="U168" s="67" t="str">
        <f ca="1">IF(I168="","",_xll.xEURO(OFFSET(C168,-M168+1,0),J168,OFFSET(C168,-M168+2,0),OFFSET(C168,-M168+2,0),OFFSET(C168,-M168+3,0)+AC168,OFFSET(C168,-M168+4,0),1,1)*I168)</f>
        <v/>
      </c>
      <c r="V168" s="69" t="str">
        <f ca="1">IF(I168="","",_xll.xEURO(OFFSET(C168,-M168+1,0),J168,OFFSET(C168,-M168+2,0),OFFSET(C168,-M168+2,0),OFFSET(C168,-M168+3,0)+AC168,OFFSET(C168,-M168+4,0),1,0))</f>
        <v/>
      </c>
      <c r="W168" s="67" t="str">
        <f t="shared" si="31"/>
        <v/>
      </c>
      <c r="X168" s="67" t="str">
        <f ca="1">IF(I168="","",_xll.xEURO(OFFSET(C168,-M168+1,0),J168,OFFSET(C168,-M168+2,0),OFFSET(C168,-M168+2,0),OFFSET(C168,-M168+3,0)+AC168,OFFSET(C168,-M168+4,0),1,2)/10*I168)</f>
        <v/>
      </c>
      <c r="Y168" s="71" t="str">
        <f ca="1">IF(I168="","",_xll.xEURO(OFFSET(C168,-M168+1,0),J168,OFFSET(C168,-M168+2,0),OFFSET(C168,-M168+2,0),OFFSET(C168,-M168+3,0)+AC168,OFFSET(C168,-M168+4,0),1,3)/100*I168*10000)</f>
        <v/>
      </c>
      <c r="Z168" s="71" t="str">
        <f ca="1">IF(I168="","",_xll.xEURO(OFFSET(C168,-M168+1,0),J168,OFFSET(C168,-M168+2,0),OFFSET(C168,-M168+2,0),OFFSET(C168,-M168+3,0)+AC168,OFFSET(C168,-M168+4,0),1,5)/365.25*I168*10000)</f>
        <v/>
      </c>
      <c r="AB168" s="40" t="str">
        <f ca="1">IF(D168="","",_xll.xCalcSkew(OFFSET(C168,-M168,0),E168-OFFSET(C168,-M168+1,0),b)/100)</f>
        <v/>
      </c>
      <c r="AC168" s="40" t="str">
        <f ca="1">IF(I168="","",_xll.xCalcSkew(OFFSET(C168,-M168,0),J168-OFFSET(C168,-M168+1,0),b)/100)</f>
        <v/>
      </c>
      <c r="AE168">
        <f t="shared" si="25"/>
        <v>0</v>
      </c>
      <c r="AF168">
        <f t="shared" si="26"/>
        <v>0</v>
      </c>
      <c r="AG168">
        <f t="shared" si="27"/>
        <v>0</v>
      </c>
    </row>
    <row r="169" spans="3:33" x14ac:dyDescent="0.25">
      <c r="C169" s="65">
        <f ca="1">INDEX(Inputs!$1:$1048576,MATCH(C165,Inputs!C:C,0),9)</f>
        <v>129</v>
      </c>
      <c r="D169" s="52"/>
      <c r="E169" s="39"/>
      <c r="F169" s="39"/>
      <c r="G169" s="35"/>
      <c r="I169" s="52"/>
      <c r="J169" s="39"/>
      <c r="K169" s="39"/>
      <c r="L169" s="62"/>
      <c r="M169" s="101">
        <f t="shared" si="32"/>
        <v>4</v>
      </c>
      <c r="N169" s="67" t="str">
        <f ca="1">IF(D169="","",_xll.xEURO(OFFSET(C169,-M169+1,0),E169,OFFSET(C169,-M169+2,0),OFFSET(C169,-M169+2,0),OFFSET(C169,-M169+3,0)+AB169,OFFSET(C169,-M169+4,0),0,1)*D169)</f>
        <v/>
      </c>
      <c r="O169" s="69" t="str">
        <f ca="1">IF(D169="","",_xll.xEURO(OFFSET(C169,-M169+1,0),E169,OFFSET(C169,-M169+2,0),OFFSET(C169,-M169+2,0),OFFSET(C169,-M169+3,0)+AB169,OFFSET(C169,-M169+4,0),0,0))</f>
        <v/>
      </c>
      <c r="P169" s="67" t="str">
        <f t="shared" si="30"/>
        <v/>
      </c>
      <c r="Q169" s="67" t="str">
        <f ca="1">IF(D169="","",_xll.xEURO(OFFSET(C169,-M169+1,0),E169,OFFSET(C169,-M169+2,0),OFFSET(C169,-M169+2,0),OFFSET(C169,-M169+3,0)+AB169,OFFSET(C169,-M169+4,0),0,2)/10*D169)</f>
        <v/>
      </c>
      <c r="R169" s="71" t="str">
        <f ca="1">IF(D169="","",_xll.xEURO(OFFSET(C169,-M169+1,0),E169,OFFSET(C169,-M169+2,0),OFFSET(C169,-M169+2,0),OFFSET(C169,-M169+3,0)+AB169,OFFSET(C169,-M169+4,0),0,3)/100*D169*10000)</f>
        <v/>
      </c>
      <c r="S169" s="71" t="str">
        <f ca="1">IF(D169="","",_xll.xEURO(OFFSET(C169,-M169+1,0),E169,OFFSET(C169,-M169+2,0),OFFSET(C169,-M169+2,0),OFFSET(C169,-M169+3,0)+AB169,OFFSET(C169,-M169+4,0),0,5)/365.25*D169*10000)</f>
        <v/>
      </c>
      <c r="U169" s="67" t="str">
        <f ca="1">IF(I169="","",_xll.xEURO(OFFSET(C169,-M169+1,0),J169,OFFSET(C169,-M169+2,0),OFFSET(C169,-M169+2,0),OFFSET(C169,-M169+3,0)+AC169,OFFSET(C169,-M169+4,0),1,1)*I169)</f>
        <v/>
      </c>
      <c r="V169" s="69" t="str">
        <f ca="1">IF(I169="","",_xll.xEURO(OFFSET(C169,-M169+1,0),J169,OFFSET(C169,-M169+2,0),OFFSET(C169,-M169+2,0),OFFSET(C169,-M169+3,0)+AC169,OFFSET(C169,-M169+4,0),1,0))</f>
        <v/>
      </c>
      <c r="W169" s="67" t="str">
        <f t="shared" si="31"/>
        <v/>
      </c>
      <c r="X169" s="67" t="str">
        <f ca="1">IF(I169="","",_xll.xEURO(OFFSET(C169,-M169+1,0),J169,OFFSET(C169,-M169+2,0),OFFSET(C169,-M169+2,0),OFFSET(C169,-M169+3,0)+AC169,OFFSET(C169,-M169+4,0),1,2)/10*I169)</f>
        <v/>
      </c>
      <c r="Y169" s="71" t="str">
        <f ca="1">IF(I169="","",_xll.xEURO(OFFSET(C169,-M169+1,0),J169,OFFSET(C169,-M169+2,0),OFFSET(C169,-M169+2,0),OFFSET(C169,-M169+3,0)+AC169,OFFSET(C169,-M169+4,0),1,3)/100*I169*10000)</f>
        <v/>
      </c>
      <c r="Z169" s="71" t="str">
        <f ca="1">IF(I169="","",_xll.xEURO(OFFSET(C169,-M169+1,0),J169,OFFSET(C169,-M169+2,0),OFFSET(C169,-M169+2,0),OFFSET(C169,-M169+3,0)+AC169,OFFSET(C169,-M169+4,0),1,5)/365.25*I169*10000)</f>
        <v/>
      </c>
      <c r="AB169" s="40" t="str">
        <f ca="1">IF(D169="","",_xll.xCalcSkew(OFFSET(C169,-M169,0),E169-OFFSET(C169,-M169+1,0),b)/100)</f>
        <v/>
      </c>
      <c r="AC169" s="40" t="str">
        <f ca="1">IF(I169="","",_xll.xCalcSkew(OFFSET(C169,-M169,0),J169-OFFSET(C169,-M169+1,0),b)/100)</f>
        <v/>
      </c>
      <c r="AE169">
        <f t="shared" si="25"/>
        <v>0</v>
      </c>
      <c r="AF169">
        <f t="shared" si="26"/>
        <v>0</v>
      </c>
      <c r="AG169">
        <f t="shared" si="27"/>
        <v>0</v>
      </c>
    </row>
    <row r="170" spans="3:33" x14ac:dyDescent="0.25">
      <c r="C170" s="64">
        <f ca="1">D201+I201</f>
        <v>30</v>
      </c>
      <c r="D170" s="52"/>
      <c r="E170" s="39"/>
      <c r="F170" s="39"/>
      <c r="G170" s="35"/>
      <c r="I170" s="52"/>
      <c r="J170" s="39"/>
      <c r="K170" s="39"/>
      <c r="L170" s="62"/>
      <c r="M170" s="101">
        <f t="shared" si="32"/>
        <v>5</v>
      </c>
      <c r="N170" s="67" t="str">
        <f ca="1">IF(D170="","",_xll.xEURO(OFFSET(C170,-M170+1,0),E170,OFFSET(C170,-M170+2,0),OFFSET(C170,-M170+2,0),OFFSET(C170,-M170+3,0)+AB170,OFFSET(C170,-M170+4,0),0,1)*D170)</f>
        <v/>
      </c>
      <c r="O170" s="69" t="str">
        <f ca="1">IF(D170="","",_xll.xEURO(OFFSET(C170,-M170+1,0),E170,OFFSET(C170,-M170+2,0),OFFSET(C170,-M170+2,0),OFFSET(C170,-M170+3,0)+AB170,OFFSET(C170,-M170+4,0),0,0))</f>
        <v/>
      </c>
      <c r="P170" s="67" t="str">
        <f t="shared" si="30"/>
        <v/>
      </c>
      <c r="Q170" s="67" t="str">
        <f ca="1">IF(D170="","",_xll.xEURO(OFFSET(C170,-M170+1,0),E170,OFFSET(C170,-M170+2,0),OFFSET(C170,-M170+2,0),OFFSET(C170,-M170+3,0)+AB170,OFFSET(C170,-M170+4,0),0,2)/10*D170)</f>
        <v/>
      </c>
      <c r="R170" s="71" t="str">
        <f ca="1">IF(D170="","",_xll.xEURO(OFFSET(C170,-M170+1,0),E170,OFFSET(C170,-M170+2,0),OFFSET(C170,-M170+2,0),OFFSET(C170,-M170+3,0)+AB170,OFFSET(C170,-M170+4,0),0,3)/100*D170*10000)</f>
        <v/>
      </c>
      <c r="S170" s="71" t="str">
        <f ca="1">IF(D170="","",_xll.xEURO(OFFSET(C170,-M170+1,0),E170,OFFSET(C170,-M170+2,0),OFFSET(C170,-M170+2,0),OFFSET(C170,-M170+3,0)+AB170,OFFSET(C170,-M170+4,0),0,5)/365.25*D170*10000)</f>
        <v/>
      </c>
      <c r="U170" s="67" t="str">
        <f ca="1">IF(I170="","",_xll.xEURO(OFFSET(C170,-M170+1,0),J170,OFFSET(C170,-M170+2,0),OFFSET(C170,-M170+2,0),OFFSET(C170,-M170+3,0)+AC170,OFFSET(C170,-M170+4,0),1,1)*I170)</f>
        <v/>
      </c>
      <c r="V170" s="69" t="str">
        <f ca="1">IF(I170="","",_xll.xEURO(OFFSET(C170,-M170+1,0),J170,OFFSET(C170,-M170+2,0),OFFSET(C170,-M170+2,0),OFFSET(C170,-M170+3,0)+AC170,OFFSET(C170,-M170+4,0),1,0))</f>
        <v/>
      </c>
      <c r="W170" s="67" t="str">
        <f t="shared" si="31"/>
        <v/>
      </c>
      <c r="X170" s="67" t="str">
        <f ca="1">IF(I170="","",_xll.xEURO(OFFSET(C170,-M170+1,0),J170,OFFSET(C170,-M170+2,0),OFFSET(C170,-M170+2,0),OFFSET(C170,-M170+3,0)+AC170,OFFSET(C170,-M170+4,0),1,2)/10*I170)</f>
        <v/>
      </c>
      <c r="Y170" s="71" t="str">
        <f ca="1">IF(I170="","",_xll.xEURO(OFFSET(C170,-M170+1,0),J170,OFFSET(C170,-M170+2,0),OFFSET(C170,-M170+2,0),OFFSET(C170,-M170+3,0)+AC170,OFFSET(C170,-M170+4,0),1,3)/100*I170*10000)</f>
        <v/>
      </c>
      <c r="Z170" s="71" t="str">
        <f ca="1">IF(I170="","",_xll.xEURO(OFFSET(C170,-M170+1,0),J170,OFFSET(C170,-M170+2,0),OFFSET(C170,-M170+2,0),OFFSET(C170,-M170+3,0)+AC170,OFFSET(C170,-M170+4,0),1,5)/365.25*I170*10000)</f>
        <v/>
      </c>
      <c r="AB170" s="40" t="str">
        <f ca="1">IF(D170="","",_xll.xCalcSkew(OFFSET(C170,-M170,0),E170-OFFSET(C170,-M170+1,0),b)/100)</f>
        <v/>
      </c>
      <c r="AC170" s="40" t="str">
        <f ca="1">IF(I170="","",_xll.xCalcSkew(OFFSET(C170,-M170,0),J170-OFFSET(C170,-M170+1,0),b)/100)</f>
        <v/>
      </c>
      <c r="AE170">
        <f t="shared" si="25"/>
        <v>0</v>
      </c>
      <c r="AF170">
        <f t="shared" si="26"/>
        <v>0</v>
      </c>
      <c r="AG170">
        <f t="shared" si="27"/>
        <v>0</v>
      </c>
    </row>
    <row r="171" spans="3:33" x14ac:dyDescent="0.25">
      <c r="C171" s="64">
        <f ca="1">N201+U201</f>
        <v>-2.5254297701897332</v>
      </c>
      <c r="D171" s="52"/>
      <c r="E171" s="39"/>
      <c r="F171" s="39"/>
      <c r="G171" s="35"/>
      <c r="I171" s="52"/>
      <c r="J171" s="39"/>
      <c r="K171" s="39"/>
      <c r="L171" s="62"/>
      <c r="M171" s="101">
        <f t="shared" si="32"/>
        <v>6</v>
      </c>
      <c r="N171" s="67" t="str">
        <f ca="1">IF(D171="","",_xll.xEURO(OFFSET(C171,-M171+1,0),E171,OFFSET(C171,-M171+2,0),OFFSET(C171,-M171+2,0),OFFSET(C171,-M171+3,0)+AB171,OFFSET(C171,-M171+4,0),0,1)*D171)</f>
        <v/>
      </c>
      <c r="O171" s="69" t="str">
        <f ca="1">IF(D171="","",_xll.xEURO(OFFSET(C171,-M171+1,0),E171,OFFSET(C171,-M171+2,0),OFFSET(C171,-M171+2,0),OFFSET(C171,-M171+3,0)+AB171,OFFSET(C171,-M171+4,0),0,0))</f>
        <v/>
      </c>
      <c r="P171" s="67" t="str">
        <f t="shared" si="30"/>
        <v/>
      </c>
      <c r="Q171" s="67" t="str">
        <f ca="1">IF(D171="","",_xll.xEURO(OFFSET(C171,-M171+1,0),E171,OFFSET(C171,-M171+2,0),OFFSET(C171,-M171+2,0),OFFSET(C171,-M171+3,0)+AB171,OFFSET(C171,-M171+4,0),0,2)/10*D171)</f>
        <v/>
      </c>
      <c r="R171" s="71" t="str">
        <f ca="1">IF(D171="","",_xll.xEURO(OFFSET(C171,-M171+1,0),E171,OFFSET(C171,-M171+2,0),OFFSET(C171,-M171+2,0),OFFSET(C171,-M171+3,0)+AB171,OFFSET(C171,-M171+4,0),0,3)/100*D171*10000)</f>
        <v/>
      </c>
      <c r="S171" s="71" t="str">
        <f ca="1">IF(D171="","",_xll.xEURO(OFFSET(C171,-M171+1,0),E171,OFFSET(C171,-M171+2,0),OFFSET(C171,-M171+2,0),OFFSET(C171,-M171+3,0)+AB171,OFFSET(C171,-M171+4,0),0,5)/365.25*D171*10000)</f>
        <v/>
      </c>
      <c r="U171" s="67" t="str">
        <f ca="1">IF(I171="","",_xll.xEURO(OFFSET(C171,-M171+1,0),J171,OFFSET(C171,-M171+2,0),OFFSET(C171,-M171+2,0),OFFSET(C171,-M171+3,0)+AC171,OFFSET(C171,-M171+4,0),1,1)*I171)</f>
        <v/>
      </c>
      <c r="V171" s="69" t="str">
        <f ca="1">IF(I171="","",_xll.xEURO(OFFSET(C171,-M171+1,0),J171,OFFSET(C171,-M171+2,0),OFFSET(C171,-M171+2,0),OFFSET(C171,-M171+3,0)+AC171,OFFSET(C171,-M171+4,0),1,0))</f>
        <v/>
      </c>
      <c r="W171" s="67" t="str">
        <f t="shared" si="31"/>
        <v/>
      </c>
      <c r="X171" s="67" t="str">
        <f ca="1">IF(I171="","",_xll.xEURO(OFFSET(C171,-M171+1,0),J171,OFFSET(C171,-M171+2,0),OFFSET(C171,-M171+2,0),OFFSET(C171,-M171+3,0)+AC171,OFFSET(C171,-M171+4,0),1,2)/10*I171)</f>
        <v/>
      </c>
      <c r="Y171" s="71" t="str">
        <f ca="1">IF(I171="","",_xll.xEURO(OFFSET(C171,-M171+1,0),J171,OFFSET(C171,-M171+2,0),OFFSET(C171,-M171+2,0),OFFSET(C171,-M171+3,0)+AC171,OFFSET(C171,-M171+4,0),1,3)/100*I171*10000)</f>
        <v/>
      </c>
      <c r="Z171" s="71" t="str">
        <f ca="1">IF(I171="","",_xll.xEURO(OFFSET(C171,-M171+1,0),J171,OFFSET(C171,-M171+2,0),OFFSET(C171,-M171+2,0),OFFSET(C171,-M171+3,0)+AC171,OFFSET(C171,-M171+4,0),1,5)/365.25*I171*10000)</f>
        <v/>
      </c>
      <c r="AB171" s="40" t="str">
        <f ca="1">IF(D171="","",_xll.xCalcSkew(OFFSET(C171,-M171,0),E171-OFFSET(C171,-M171+1,0),b)/100)</f>
        <v/>
      </c>
      <c r="AC171" s="40" t="str">
        <f ca="1">IF(I171="","",_xll.xCalcSkew(OFFSET(C171,-M171,0),J171-OFFSET(C171,-M171+1,0),b)/100)</f>
        <v/>
      </c>
      <c r="AE171">
        <f t="shared" si="25"/>
        <v>0</v>
      </c>
      <c r="AF171">
        <f t="shared" si="26"/>
        <v>0</v>
      </c>
      <c r="AG171">
        <f t="shared" si="27"/>
        <v>0</v>
      </c>
    </row>
    <row r="172" spans="3:33" x14ac:dyDescent="0.25">
      <c r="C172" s="103">
        <f ca="1">Q201+X201</f>
        <v>1.2081932435732623</v>
      </c>
      <c r="D172" s="52"/>
      <c r="E172" s="39"/>
      <c r="F172" s="39"/>
      <c r="G172" s="35"/>
      <c r="I172" s="52"/>
      <c r="J172" s="39"/>
      <c r="K172" s="39"/>
      <c r="L172" s="62"/>
      <c r="M172" s="101">
        <f t="shared" si="32"/>
        <v>7</v>
      </c>
      <c r="N172" s="67" t="str">
        <f ca="1">IF(D172="","",_xll.xEURO(OFFSET(C172,-M172+1,0),E172,OFFSET(C172,-M172+2,0),OFFSET(C172,-M172+2,0),OFFSET(C172,-M172+3,0)+AB172,OFFSET(C172,-M172+4,0),0,1)*D172)</f>
        <v/>
      </c>
      <c r="O172" s="69" t="str">
        <f ca="1">IF(D172="","",_xll.xEURO(OFFSET(C172,-M172+1,0),E172,OFFSET(C172,-M172+2,0),OFFSET(C172,-M172+2,0),OFFSET(C172,-M172+3,0)+AB172,OFFSET(C172,-M172+4,0),0,0))</f>
        <v/>
      </c>
      <c r="P172" s="67" t="str">
        <f t="shared" si="30"/>
        <v/>
      </c>
      <c r="Q172" s="67" t="str">
        <f ca="1">IF(D172="","",_xll.xEURO(OFFSET(C172,-M172+1,0),E172,OFFSET(C172,-M172+2,0),OFFSET(C172,-M172+2,0),OFFSET(C172,-M172+3,0)+AB172,OFFSET(C172,-M172+4,0),0,2)/10*D172)</f>
        <v/>
      </c>
      <c r="R172" s="71" t="str">
        <f ca="1">IF(D172="","",_xll.xEURO(OFFSET(C172,-M172+1,0),E172,OFFSET(C172,-M172+2,0),OFFSET(C172,-M172+2,0),OFFSET(C172,-M172+3,0)+AB172,OFFSET(C172,-M172+4,0),0,3)/100*D172*10000)</f>
        <v/>
      </c>
      <c r="S172" s="71" t="str">
        <f ca="1">IF(D172="","",_xll.xEURO(OFFSET(C172,-M172+1,0),E172,OFFSET(C172,-M172+2,0),OFFSET(C172,-M172+2,0),OFFSET(C172,-M172+3,0)+AB172,OFFSET(C172,-M172+4,0),0,5)/365.25*D172*10000)</f>
        <v/>
      </c>
      <c r="U172" s="67" t="str">
        <f ca="1">IF(I172="","",_xll.xEURO(OFFSET(C172,-M172+1,0),J172,OFFSET(C172,-M172+2,0),OFFSET(C172,-M172+2,0),OFFSET(C172,-M172+3,0)+AC172,OFFSET(C172,-M172+4,0),1,1)*I172)</f>
        <v/>
      </c>
      <c r="V172" s="69" t="str">
        <f ca="1">IF(I172="","",_xll.xEURO(OFFSET(C172,-M172+1,0),J172,OFFSET(C172,-M172+2,0),OFFSET(C172,-M172+2,0),OFFSET(C172,-M172+3,0)+AC172,OFFSET(C172,-M172+4,0),1,0))</f>
        <v/>
      </c>
      <c r="W172" s="67" t="str">
        <f t="shared" si="31"/>
        <v/>
      </c>
      <c r="X172" s="67" t="str">
        <f ca="1">IF(I172="","",_xll.xEURO(OFFSET(C172,-M172+1,0),J172,OFFSET(C172,-M172+2,0),OFFSET(C172,-M172+2,0),OFFSET(C172,-M172+3,0)+AC172,OFFSET(C172,-M172+4,0),1,2)/10*I172)</f>
        <v/>
      </c>
      <c r="Y172" s="71" t="str">
        <f ca="1">IF(I172="","",_xll.xEURO(OFFSET(C172,-M172+1,0),J172,OFFSET(C172,-M172+2,0),OFFSET(C172,-M172+2,0),OFFSET(C172,-M172+3,0)+AC172,OFFSET(C172,-M172+4,0),1,3)/100*I172*10000)</f>
        <v/>
      </c>
      <c r="Z172" s="71" t="str">
        <f ca="1">IF(I172="","",_xll.xEURO(OFFSET(C172,-M172+1,0),J172,OFFSET(C172,-M172+2,0),OFFSET(C172,-M172+2,0),OFFSET(C172,-M172+3,0)+AC172,OFFSET(C172,-M172+4,0),1,5)/365.25*I172*10000)</f>
        <v/>
      </c>
      <c r="AB172" s="40" t="str">
        <f ca="1">IF(D172="","",_xll.xCalcSkew(OFFSET(C172,-M172,0),E172-OFFSET(C172,-M172+1,0),b)/100)</f>
        <v/>
      </c>
      <c r="AC172" s="40" t="str">
        <f ca="1">IF(I172="","",_xll.xCalcSkew(OFFSET(C172,-M172,0),J172-OFFSET(C172,-M172+1,0),b)/100)</f>
        <v/>
      </c>
      <c r="AE172">
        <f t="shared" si="25"/>
        <v>0</v>
      </c>
      <c r="AF172">
        <f t="shared" si="26"/>
        <v>0</v>
      </c>
      <c r="AG172">
        <f t="shared" si="27"/>
        <v>0</v>
      </c>
    </row>
    <row r="173" spans="3:33" x14ac:dyDescent="0.25">
      <c r="C173" s="64">
        <f ca="1">R201+Y201</f>
        <v>1971.6560766014502</v>
      </c>
      <c r="D173" s="52"/>
      <c r="E173" s="39"/>
      <c r="F173" s="39"/>
      <c r="G173" s="35"/>
      <c r="I173" s="52"/>
      <c r="J173" s="39"/>
      <c r="K173" s="39"/>
      <c r="L173" s="62"/>
      <c r="M173" s="101">
        <f t="shared" si="32"/>
        <v>8</v>
      </c>
      <c r="N173" s="67" t="str">
        <f ca="1">IF(D173="","",_xll.xEURO(OFFSET(C173,-M173+1,0),E173,OFFSET(C173,-M173+2,0),OFFSET(C173,-M173+2,0),OFFSET(C173,-M173+3,0)+AB173,OFFSET(C173,-M173+4,0),0,1)*D173)</f>
        <v/>
      </c>
      <c r="O173" s="69" t="str">
        <f ca="1">IF(D173="","",_xll.xEURO(OFFSET(C173,-M173+1,0),E173,OFFSET(C173,-M173+2,0),OFFSET(C173,-M173+2,0),OFFSET(C173,-M173+3,0)+AB173,OFFSET(C173,-M173+4,0),0,0))</f>
        <v/>
      </c>
      <c r="P173" s="67" t="str">
        <f t="shared" si="30"/>
        <v/>
      </c>
      <c r="Q173" s="67" t="str">
        <f ca="1">IF(D173="","",_xll.xEURO(OFFSET(C173,-M173+1,0),E173,OFFSET(C173,-M173+2,0),OFFSET(C173,-M173+2,0),OFFSET(C173,-M173+3,0)+AB173,OFFSET(C173,-M173+4,0),0,2)/10*D173)</f>
        <v/>
      </c>
      <c r="R173" s="71" t="str">
        <f ca="1">IF(D173="","",_xll.xEURO(OFFSET(C173,-M173+1,0),E173,OFFSET(C173,-M173+2,0),OFFSET(C173,-M173+2,0),OFFSET(C173,-M173+3,0)+AB173,OFFSET(C173,-M173+4,0),0,3)/100*D173*10000)</f>
        <v/>
      </c>
      <c r="S173" s="71" t="str">
        <f ca="1">IF(D173="","",_xll.xEURO(OFFSET(C173,-M173+1,0),E173,OFFSET(C173,-M173+2,0),OFFSET(C173,-M173+2,0),OFFSET(C173,-M173+3,0)+AB173,OFFSET(C173,-M173+4,0),0,5)/365.25*D173*10000)</f>
        <v/>
      </c>
      <c r="U173" s="67" t="str">
        <f ca="1">IF(I173="","",_xll.xEURO(OFFSET(C173,-M173+1,0),J173,OFFSET(C173,-M173+2,0),OFFSET(C173,-M173+2,0),OFFSET(C173,-M173+3,0)+AC173,OFFSET(C173,-M173+4,0),1,1)*I173)</f>
        <v/>
      </c>
      <c r="V173" s="69" t="str">
        <f ca="1">IF(I173="","",_xll.xEURO(OFFSET(C173,-M173+1,0),J173,OFFSET(C173,-M173+2,0),OFFSET(C173,-M173+2,0),OFFSET(C173,-M173+3,0)+AC173,OFFSET(C173,-M173+4,0),1,0))</f>
        <v/>
      </c>
      <c r="W173" s="67" t="str">
        <f t="shared" si="31"/>
        <v/>
      </c>
      <c r="X173" s="67" t="str">
        <f ca="1">IF(I173="","",_xll.xEURO(OFFSET(C173,-M173+1,0),J173,OFFSET(C173,-M173+2,0),OFFSET(C173,-M173+2,0),OFFSET(C173,-M173+3,0)+AC173,OFFSET(C173,-M173+4,0),1,2)/10*I173)</f>
        <v/>
      </c>
      <c r="Y173" s="71" t="str">
        <f ca="1">IF(I173="","",_xll.xEURO(OFFSET(C173,-M173+1,0),J173,OFFSET(C173,-M173+2,0),OFFSET(C173,-M173+2,0),OFFSET(C173,-M173+3,0)+AC173,OFFSET(C173,-M173+4,0),1,3)/100*I173*10000)</f>
        <v/>
      </c>
      <c r="Z173" s="71" t="str">
        <f ca="1">IF(I173="","",_xll.xEURO(OFFSET(C173,-M173+1,0),J173,OFFSET(C173,-M173+2,0),OFFSET(C173,-M173+2,0),OFFSET(C173,-M173+3,0)+AC173,OFFSET(C173,-M173+4,0),1,5)/365.25*I173*10000)</f>
        <v/>
      </c>
      <c r="AB173" s="40" t="str">
        <f ca="1">IF(D173="","",_xll.xCalcSkew(OFFSET(C173,-M173,0),E173-OFFSET(C173,-M173+1,0),b)/100)</f>
        <v/>
      </c>
      <c r="AC173" s="40" t="str">
        <f ca="1">IF(I173="","",_xll.xCalcSkew(OFFSET(C173,-M173,0),J173-OFFSET(C173,-M173+1,0),b)/100)</f>
        <v/>
      </c>
      <c r="AE173">
        <f t="shared" si="25"/>
        <v>0</v>
      </c>
      <c r="AF173">
        <f t="shared" si="26"/>
        <v>0</v>
      </c>
      <c r="AG173">
        <f t="shared" si="27"/>
        <v>0</v>
      </c>
    </row>
    <row r="174" spans="3:33" x14ac:dyDescent="0.25">
      <c r="C174" s="64">
        <f ca="1">S201+Z201</f>
        <v>-424.64898142354525</v>
      </c>
      <c r="D174" s="52"/>
      <c r="E174" s="39"/>
      <c r="F174" s="39"/>
      <c r="G174" s="35"/>
      <c r="I174" s="52"/>
      <c r="J174" s="39"/>
      <c r="K174" s="39"/>
      <c r="L174" s="62"/>
      <c r="M174" s="101">
        <f t="shared" si="32"/>
        <v>9</v>
      </c>
      <c r="N174" s="67" t="str">
        <f ca="1">IF(D174="","",_xll.xEURO(OFFSET(C174,-M174+1,0),E174,OFFSET(C174,-M174+2,0),OFFSET(C174,-M174+2,0),OFFSET(C174,-M174+3,0)+AB174,OFFSET(C174,-M174+4,0),0,1)*D174)</f>
        <v/>
      </c>
      <c r="O174" s="69" t="str">
        <f ca="1">IF(D174="","",_xll.xEURO(OFFSET(C174,-M174+1,0),E174,OFFSET(C174,-M174+2,0),OFFSET(C174,-M174+2,0),OFFSET(C174,-M174+3,0)+AB174,OFFSET(C174,-M174+4,0),0,0))</f>
        <v/>
      </c>
      <c r="P174" s="67" t="str">
        <f t="shared" si="30"/>
        <v/>
      </c>
      <c r="Q174" s="67" t="str">
        <f ca="1">IF(D174="","",_xll.xEURO(OFFSET(C174,-M174+1,0),E174,OFFSET(C174,-M174+2,0),OFFSET(C174,-M174+2,0),OFFSET(C174,-M174+3,0)+AB174,OFFSET(C174,-M174+4,0),0,2)/10*D174)</f>
        <v/>
      </c>
      <c r="R174" s="71" t="str">
        <f ca="1">IF(D174="","",_xll.xEURO(OFFSET(C174,-M174+1,0),E174,OFFSET(C174,-M174+2,0),OFFSET(C174,-M174+2,0),OFFSET(C174,-M174+3,0)+AB174,OFFSET(C174,-M174+4,0),0,3)/100*D174*10000)</f>
        <v/>
      </c>
      <c r="S174" s="71" t="str">
        <f ca="1">IF(D174="","",_xll.xEURO(OFFSET(C174,-M174+1,0),E174,OFFSET(C174,-M174+2,0),OFFSET(C174,-M174+2,0),OFFSET(C174,-M174+3,0)+AB174,OFFSET(C174,-M174+4,0),0,5)/365.25*D174*10000)</f>
        <v/>
      </c>
      <c r="U174" s="67" t="str">
        <f ca="1">IF(I174="","",_xll.xEURO(OFFSET(C174,-M174+1,0),J174,OFFSET(C174,-M174+2,0),OFFSET(C174,-M174+2,0),OFFSET(C174,-M174+3,0)+AC174,OFFSET(C174,-M174+4,0),1,1)*I174)</f>
        <v/>
      </c>
      <c r="V174" s="69" t="str">
        <f ca="1">IF(I174="","",_xll.xEURO(OFFSET(C174,-M174+1,0),J174,OFFSET(C174,-M174+2,0),OFFSET(C174,-M174+2,0),OFFSET(C174,-M174+3,0)+AC174,OFFSET(C174,-M174+4,0),1,0))</f>
        <v/>
      </c>
      <c r="W174" s="67" t="str">
        <f t="shared" si="31"/>
        <v/>
      </c>
      <c r="X174" s="67" t="str">
        <f ca="1">IF(I174="","",_xll.xEURO(OFFSET(C174,-M174+1,0),J174,OFFSET(C174,-M174+2,0),OFFSET(C174,-M174+2,0),OFFSET(C174,-M174+3,0)+AC174,OFFSET(C174,-M174+4,0),1,2)/10*I174)</f>
        <v/>
      </c>
      <c r="Y174" s="71" t="str">
        <f ca="1">IF(I174="","",_xll.xEURO(OFFSET(C174,-M174+1,0),J174,OFFSET(C174,-M174+2,0),OFFSET(C174,-M174+2,0),OFFSET(C174,-M174+3,0)+AC174,OFFSET(C174,-M174+4,0),1,3)/100*I174*10000)</f>
        <v/>
      </c>
      <c r="Z174" s="71" t="str">
        <f ca="1">IF(I174="","",_xll.xEURO(OFFSET(C174,-M174+1,0),J174,OFFSET(C174,-M174+2,0),OFFSET(C174,-M174+2,0),OFFSET(C174,-M174+3,0)+AC174,OFFSET(C174,-M174+4,0),1,5)/365.25*I174*10000)</f>
        <v/>
      </c>
      <c r="AB174" s="40" t="str">
        <f ca="1">IF(D174="","",_xll.xCalcSkew(OFFSET(C174,-M174,0),E174-OFFSET(C174,-M174+1,0),b)/100)</f>
        <v/>
      </c>
      <c r="AC174" s="40" t="str">
        <f ca="1">IF(I174="","",_xll.xCalcSkew(OFFSET(C174,-M174,0),J174-OFFSET(C174,-M174+1,0),b)/100)</f>
        <v/>
      </c>
      <c r="AE174">
        <f t="shared" si="25"/>
        <v>0</v>
      </c>
      <c r="AF174">
        <f t="shared" si="26"/>
        <v>0</v>
      </c>
      <c r="AG174">
        <f t="shared" si="27"/>
        <v>0</v>
      </c>
    </row>
    <row r="175" spans="3:33" x14ac:dyDescent="0.25">
      <c r="C175" s="64">
        <f ca="1">P201+W201</f>
        <v>-39.455617254788983</v>
      </c>
      <c r="D175" s="52"/>
      <c r="E175" s="39"/>
      <c r="F175" s="39"/>
      <c r="G175" s="35"/>
      <c r="I175" s="52"/>
      <c r="J175" s="39"/>
      <c r="K175" s="39"/>
      <c r="L175" s="62"/>
      <c r="M175" s="101">
        <f t="shared" si="32"/>
        <v>10</v>
      </c>
      <c r="N175" s="67" t="str">
        <f ca="1">IF(D175="","",_xll.xEURO(OFFSET(C175,-M175+1,0),E175,OFFSET(C175,-M175+2,0),OFFSET(C175,-M175+2,0),OFFSET(C175,-M175+3,0)+AB175,OFFSET(C175,-M175+4,0),0,1)*D175)</f>
        <v/>
      </c>
      <c r="O175" s="69" t="str">
        <f ca="1">IF(D175="","",_xll.xEURO(OFFSET(C175,-M175+1,0),E175,OFFSET(C175,-M175+2,0),OFFSET(C175,-M175+2,0),OFFSET(C175,-M175+3,0)+AB175,OFFSET(C175,-M175+4,0),0,0))</f>
        <v/>
      </c>
      <c r="P175" s="67" t="str">
        <f t="shared" si="30"/>
        <v/>
      </c>
      <c r="Q175" s="67" t="str">
        <f ca="1">IF(D175="","",_xll.xEURO(OFFSET(C175,-M175+1,0),E175,OFFSET(C175,-M175+2,0),OFFSET(C175,-M175+2,0),OFFSET(C175,-M175+3,0)+AB175,OFFSET(C175,-M175+4,0),0,2)/10*D175)</f>
        <v/>
      </c>
      <c r="R175" s="71" t="str">
        <f ca="1">IF(D175="","",_xll.xEURO(OFFSET(C175,-M175+1,0),E175,OFFSET(C175,-M175+2,0),OFFSET(C175,-M175+2,0),OFFSET(C175,-M175+3,0)+AB175,OFFSET(C175,-M175+4,0),0,3)/100*D175*10000)</f>
        <v/>
      </c>
      <c r="S175" s="71" t="str">
        <f ca="1">IF(D175="","",_xll.xEURO(OFFSET(C175,-M175+1,0),E175,OFFSET(C175,-M175+2,0),OFFSET(C175,-M175+2,0),OFFSET(C175,-M175+3,0)+AB175,OFFSET(C175,-M175+4,0),0,5)/365.25*D175*10000)</f>
        <v/>
      </c>
      <c r="U175" s="67" t="str">
        <f ca="1">IF(I175="","",_xll.xEURO(OFFSET(C175,-M175+1,0),J175,OFFSET(C175,-M175+2,0),OFFSET(C175,-M175+2,0),OFFSET(C175,-M175+3,0)+AC175,OFFSET(C175,-M175+4,0),1,1)*I175)</f>
        <v/>
      </c>
      <c r="V175" s="69" t="str">
        <f ca="1">IF(I175="","",_xll.xEURO(OFFSET(C175,-M175+1,0),J175,OFFSET(C175,-M175+2,0),OFFSET(C175,-M175+2,0),OFFSET(C175,-M175+3,0)+AC175,OFFSET(C175,-M175+4,0),1,0))</f>
        <v/>
      </c>
      <c r="W175" s="67" t="str">
        <f t="shared" si="31"/>
        <v/>
      </c>
      <c r="X175" s="67" t="str">
        <f ca="1">IF(I175="","",_xll.xEURO(OFFSET(C175,-M175+1,0),J175,OFFSET(C175,-M175+2,0),OFFSET(C175,-M175+2,0),OFFSET(C175,-M175+3,0)+AC175,OFFSET(C175,-M175+4,0),1,2)/10*I175)</f>
        <v/>
      </c>
      <c r="Y175" s="71" t="str">
        <f ca="1">IF(I175="","",_xll.xEURO(OFFSET(C175,-M175+1,0),J175,OFFSET(C175,-M175+2,0),OFFSET(C175,-M175+2,0),OFFSET(C175,-M175+3,0)+AC175,OFFSET(C175,-M175+4,0),1,3)/100*I175*10000)</f>
        <v/>
      </c>
      <c r="Z175" s="71" t="str">
        <f ca="1">IF(I175="","",_xll.xEURO(OFFSET(C175,-M175+1,0),J175,OFFSET(C175,-M175+2,0),OFFSET(C175,-M175+2,0),OFFSET(C175,-M175+3,0)+AC175,OFFSET(C175,-M175+4,0),1,5)/365.25*I175*10000)</f>
        <v/>
      </c>
      <c r="AB175" s="40" t="str">
        <f ca="1">IF(D175="","",_xll.xCalcSkew(OFFSET(C175,-M175,0),E175-OFFSET(C175,-M175+1,0),b)/100)</f>
        <v/>
      </c>
      <c r="AC175" s="40" t="str">
        <f ca="1">IF(I175="","",_xll.xCalcSkew(OFFSET(C175,-M175,0),J175-OFFSET(C175,-M175+1,0),b)/100)</f>
        <v/>
      </c>
      <c r="AE175">
        <f t="shared" si="25"/>
        <v>0</v>
      </c>
      <c r="AF175">
        <f t="shared" si="26"/>
        <v>0</v>
      </c>
      <c r="AG175">
        <f t="shared" si="27"/>
        <v>0</v>
      </c>
    </row>
    <row r="176" spans="3:33" x14ac:dyDescent="0.25">
      <c r="D176" s="52"/>
      <c r="E176" s="39"/>
      <c r="F176" s="39"/>
      <c r="G176" s="35"/>
      <c r="I176" s="52"/>
      <c r="J176" s="39"/>
      <c r="K176" s="39"/>
      <c r="L176" s="62"/>
      <c r="M176" s="101">
        <f t="shared" si="32"/>
        <v>11</v>
      </c>
      <c r="N176" s="67" t="str">
        <f ca="1">IF(D176="","",_xll.xEURO(OFFSET(C176,-M176+1,0),E176,OFFSET(C176,-M176+2,0),OFFSET(C176,-M176+2,0),OFFSET(C176,-M176+3,0)+AB176,OFFSET(C176,-M176+4,0),0,1)*D176)</f>
        <v/>
      </c>
      <c r="O176" s="69" t="str">
        <f ca="1">IF(D176="","",_xll.xEURO(OFFSET(C176,-M176+1,0),E176,OFFSET(C176,-M176+2,0),OFFSET(C176,-M176+2,0),OFFSET(C176,-M176+3,0)+AB176,OFFSET(C176,-M176+4,0),0,0))</f>
        <v/>
      </c>
      <c r="P176" s="67" t="str">
        <f t="shared" si="30"/>
        <v/>
      </c>
      <c r="Q176" s="67" t="str">
        <f ca="1">IF(D176="","",_xll.xEURO(OFFSET(C176,-M176+1,0),E176,OFFSET(C176,-M176+2,0),OFFSET(C176,-M176+2,0),OFFSET(C176,-M176+3,0)+AB176,OFFSET(C176,-M176+4,0),0,2)/10*D176)</f>
        <v/>
      </c>
      <c r="R176" s="71" t="str">
        <f ca="1">IF(D176="","",_xll.xEURO(OFFSET(C176,-M176+1,0),E176,OFFSET(C176,-M176+2,0),OFFSET(C176,-M176+2,0),OFFSET(C176,-M176+3,0)+AB176,OFFSET(C176,-M176+4,0),0,3)/100*D176*10000)</f>
        <v/>
      </c>
      <c r="S176" s="71" t="str">
        <f ca="1">IF(D176="","",_xll.xEURO(OFFSET(C176,-M176+1,0),E176,OFFSET(C176,-M176+2,0),OFFSET(C176,-M176+2,0),OFFSET(C176,-M176+3,0)+AB176,OFFSET(C176,-M176+4,0),0,5)/365.25*D176*10000)</f>
        <v/>
      </c>
      <c r="U176" s="67" t="str">
        <f ca="1">IF(I176="","",_xll.xEURO(OFFSET(C176,-M176+1,0),J176,OFFSET(C176,-M176+2,0),OFFSET(C176,-M176+2,0),OFFSET(C176,-M176+3,0)+AC176,OFFSET(C176,-M176+4,0),1,1)*I176)</f>
        <v/>
      </c>
      <c r="V176" s="69" t="str">
        <f ca="1">IF(I176="","",_xll.xEURO(OFFSET(C176,-M176+1,0),J176,OFFSET(C176,-M176+2,0),OFFSET(C176,-M176+2,0),OFFSET(C176,-M176+3,0)+AC176,OFFSET(C176,-M176+4,0),1,0))</f>
        <v/>
      </c>
      <c r="W176" s="67" t="str">
        <f t="shared" si="31"/>
        <v/>
      </c>
      <c r="X176" s="67" t="str">
        <f ca="1">IF(I176="","",_xll.xEURO(OFFSET(C176,-M176+1,0),J176,OFFSET(C176,-M176+2,0),OFFSET(C176,-M176+2,0),OFFSET(C176,-M176+3,0)+AC176,OFFSET(C176,-M176+4,0),1,2)/10*I176)</f>
        <v/>
      </c>
      <c r="Y176" s="71" t="str">
        <f ca="1">IF(I176="","",_xll.xEURO(OFFSET(C176,-M176+1,0),J176,OFFSET(C176,-M176+2,0),OFFSET(C176,-M176+2,0),OFFSET(C176,-M176+3,0)+AC176,OFFSET(C176,-M176+4,0),1,3)/100*I176*10000)</f>
        <v/>
      </c>
      <c r="Z176" s="71" t="str">
        <f ca="1">IF(I176="","",_xll.xEURO(OFFSET(C176,-M176+1,0),J176,OFFSET(C176,-M176+2,0),OFFSET(C176,-M176+2,0),OFFSET(C176,-M176+3,0)+AC176,OFFSET(C176,-M176+4,0),1,5)/365.25*I176*10000)</f>
        <v/>
      </c>
      <c r="AB176" s="40" t="str">
        <f ca="1">IF(D176="","",_xll.xCalcSkew(OFFSET(C176,-M176,0),E176-OFFSET(C176,-M176+1,0),b)/100)</f>
        <v/>
      </c>
      <c r="AC176" s="40" t="str">
        <f ca="1">IF(I176="","",_xll.xCalcSkew(OFFSET(C176,-M176,0),J176-OFFSET(C176,-M176+1,0),b)/100)</f>
        <v/>
      </c>
      <c r="AE176">
        <f t="shared" si="25"/>
        <v>0</v>
      </c>
      <c r="AF176">
        <f t="shared" si="26"/>
        <v>0</v>
      </c>
      <c r="AG176">
        <f t="shared" si="27"/>
        <v>0</v>
      </c>
    </row>
    <row r="177" spans="4:33" x14ac:dyDescent="0.25">
      <c r="D177" s="52"/>
      <c r="E177" s="39"/>
      <c r="F177" s="39"/>
      <c r="G177" s="35"/>
      <c r="I177" s="52"/>
      <c r="J177" s="39"/>
      <c r="K177" s="39"/>
      <c r="L177" s="62"/>
      <c r="M177" s="101">
        <f t="shared" si="32"/>
        <v>12</v>
      </c>
      <c r="N177" s="67" t="str">
        <f ca="1">IF(D177="","",_xll.xEURO(OFFSET(C177,-M177+1,0),E177,OFFSET(C177,-M177+2,0),OFFSET(C177,-M177+2,0),OFFSET(C177,-M177+3,0)+AB177,OFFSET(C177,-M177+4,0),0,1)*D177)</f>
        <v/>
      </c>
      <c r="O177" s="69" t="str">
        <f ca="1">IF(D177="","",_xll.xEURO(OFFSET(C177,-M177+1,0),E177,OFFSET(C177,-M177+2,0),OFFSET(C177,-M177+2,0),OFFSET(C177,-M177+3,0)+AB177,OFFSET(C177,-M177+4,0),0,0))</f>
        <v/>
      </c>
      <c r="P177" s="67" t="str">
        <f t="shared" si="30"/>
        <v/>
      </c>
      <c r="Q177" s="67" t="str">
        <f ca="1">IF(D177="","",_xll.xEURO(OFFSET(C177,-M177+1,0),E177,OFFSET(C177,-M177+2,0),OFFSET(C177,-M177+2,0),OFFSET(C177,-M177+3,0)+AB177,OFFSET(C177,-M177+4,0),0,2)/10*D177)</f>
        <v/>
      </c>
      <c r="R177" s="71" t="str">
        <f ca="1">IF(D177="","",_xll.xEURO(OFFSET(C177,-M177+1,0),E177,OFFSET(C177,-M177+2,0),OFFSET(C177,-M177+2,0),OFFSET(C177,-M177+3,0)+AB177,OFFSET(C177,-M177+4,0),0,3)/100*D177*10000)</f>
        <v/>
      </c>
      <c r="S177" s="71" t="str">
        <f ca="1">IF(D177="","",_xll.xEURO(OFFSET(C177,-M177+1,0),E177,OFFSET(C177,-M177+2,0),OFFSET(C177,-M177+2,0),OFFSET(C177,-M177+3,0)+AB177,OFFSET(C177,-M177+4,0),0,5)/365.25*D177*10000)</f>
        <v/>
      </c>
      <c r="U177" s="67" t="str">
        <f ca="1">IF(I177="","",_xll.xEURO(OFFSET(C177,-M177+1,0),J177,OFFSET(C177,-M177+2,0),OFFSET(C177,-M177+2,0),OFFSET(C177,-M177+3,0)+AC177,OFFSET(C177,-M177+4,0),1,1)*I177)</f>
        <v/>
      </c>
      <c r="V177" s="69" t="str">
        <f ca="1">IF(I177="","",_xll.xEURO(OFFSET(C177,-M177+1,0),J177,OFFSET(C177,-M177+2,0),OFFSET(C177,-M177+2,0),OFFSET(C177,-M177+3,0)+AC177,OFFSET(C177,-M177+4,0),1,0))</f>
        <v/>
      </c>
      <c r="W177" s="67" t="str">
        <f t="shared" si="31"/>
        <v/>
      </c>
      <c r="X177" s="67" t="str">
        <f ca="1">IF(I177="","",_xll.xEURO(OFFSET(C177,-M177+1,0),J177,OFFSET(C177,-M177+2,0),OFFSET(C177,-M177+2,0),OFFSET(C177,-M177+3,0)+AC177,OFFSET(C177,-M177+4,0),1,2)/10*I177)</f>
        <v/>
      </c>
      <c r="Y177" s="71" t="str">
        <f ca="1">IF(I177="","",_xll.xEURO(OFFSET(C177,-M177+1,0),J177,OFFSET(C177,-M177+2,0),OFFSET(C177,-M177+2,0),OFFSET(C177,-M177+3,0)+AC177,OFFSET(C177,-M177+4,0),1,3)/100*I177*10000)</f>
        <v/>
      </c>
      <c r="Z177" s="71" t="str">
        <f ca="1">IF(I177="","",_xll.xEURO(OFFSET(C177,-M177+1,0),J177,OFFSET(C177,-M177+2,0),OFFSET(C177,-M177+2,0),OFFSET(C177,-M177+3,0)+AC177,OFFSET(C177,-M177+4,0),1,5)/365.25*I177*10000)</f>
        <v/>
      </c>
      <c r="AB177" s="40" t="str">
        <f ca="1">IF(D177="","",_xll.xCalcSkew(OFFSET(C177,-M177,0),E177-OFFSET(C177,-M177+1,0),b)/100)</f>
        <v/>
      </c>
      <c r="AC177" s="40" t="str">
        <f ca="1">IF(I177="","",_xll.xCalcSkew(OFFSET(C177,-M177,0),J177-OFFSET(C177,-M177+1,0),b)/100)</f>
        <v/>
      </c>
      <c r="AE177">
        <f t="shared" si="25"/>
        <v>0</v>
      </c>
      <c r="AF177">
        <f t="shared" si="26"/>
        <v>0</v>
      </c>
      <c r="AG177">
        <f t="shared" si="27"/>
        <v>0</v>
      </c>
    </row>
    <row r="178" spans="4:33" x14ac:dyDescent="0.25">
      <c r="D178" s="52"/>
      <c r="E178" s="39"/>
      <c r="F178" s="39"/>
      <c r="G178" s="35"/>
      <c r="I178" s="52"/>
      <c r="J178" s="39"/>
      <c r="K178" s="39"/>
      <c r="L178" s="62"/>
      <c r="M178" s="101">
        <f t="shared" si="32"/>
        <v>13</v>
      </c>
      <c r="N178" s="67" t="str">
        <f ca="1">IF(D178="","",_xll.xEURO(OFFSET(C178,-M178+1,0),E178,OFFSET(C178,-M178+2,0),OFFSET(C178,-M178+2,0),OFFSET(C178,-M178+3,0)+AB178,OFFSET(C178,-M178+4,0),0,1)*D178)</f>
        <v/>
      </c>
      <c r="O178" s="69" t="str">
        <f ca="1">IF(D178="","",_xll.xEURO(OFFSET(C178,-M178+1,0),E178,OFFSET(C178,-M178+2,0),OFFSET(C178,-M178+2,0),OFFSET(C178,-M178+3,0)+AB178,OFFSET(C178,-M178+4,0),0,0))</f>
        <v/>
      </c>
      <c r="P178" s="67" t="str">
        <f t="shared" si="30"/>
        <v/>
      </c>
      <c r="Q178" s="67" t="str">
        <f ca="1">IF(D178="","",_xll.xEURO(OFFSET(C178,-M178+1,0),E178,OFFSET(C178,-M178+2,0),OFFSET(C178,-M178+2,0),OFFSET(C178,-M178+3,0)+AB178,OFFSET(C178,-M178+4,0),0,2)/10*D178)</f>
        <v/>
      </c>
      <c r="R178" s="71" t="str">
        <f ca="1">IF(D178="","",_xll.xEURO(OFFSET(C178,-M178+1,0),E178,OFFSET(C178,-M178+2,0),OFFSET(C178,-M178+2,0),OFFSET(C178,-M178+3,0)+AB178,OFFSET(C178,-M178+4,0),0,3)/100*D178*10000)</f>
        <v/>
      </c>
      <c r="S178" s="71" t="str">
        <f ca="1">IF(D178="","",_xll.xEURO(OFFSET(C178,-M178+1,0),E178,OFFSET(C178,-M178+2,0),OFFSET(C178,-M178+2,0),OFFSET(C178,-M178+3,0)+AB178,OFFSET(C178,-M178+4,0),0,5)/365.25*D178*10000)</f>
        <v/>
      </c>
      <c r="U178" s="67" t="str">
        <f ca="1">IF(I178="","",_xll.xEURO(OFFSET(C178,-M178+1,0),J178,OFFSET(C178,-M178+2,0),OFFSET(C178,-M178+2,0),OFFSET(C178,-M178+3,0)+AC178,OFFSET(C178,-M178+4,0),1,1)*I178)</f>
        <v/>
      </c>
      <c r="V178" s="69" t="str">
        <f ca="1">IF(I178="","",_xll.xEURO(OFFSET(C178,-M178+1,0),J178,OFFSET(C178,-M178+2,0),OFFSET(C178,-M178+2,0),OFFSET(C178,-M178+3,0)+AC178,OFFSET(C178,-M178+4,0),1,0))</f>
        <v/>
      </c>
      <c r="W178" s="67" t="str">
        <f t="shared" si="31"/>
        <v/>
      </c>
      <c r="X178" s="67" t="str">
        <f ca="1">IF(I178="","",_xll.xEURO(OFFSET(C178,-M178+1,0),J178,OFFSET(C178,-M178+2,0),OFFSET(C178,-M178+2,0),OFFSET(C178,-M178+3,0)+AC178,OFFSET(C178,-M178+4,0),1,2)/10*I178)</f>
        <v/>
      </c>
      <c r="Y178" s="71" t="str">
        <f ca="1">IF(I178="","",_xll.xEURO(OFFSET(C178,-M178+1,0),J178,OFFSET(C178,-M178+2,0),OFFSET(C178,-M178+2,0),OFFSET(C178,-M178+3,0)+AC178,OFFSET(C178,-M178+4,0),1,3)/100*I178*10000)</f>
        <v/>
      </c>
      <c r="Z178" s="71" t="str">
        <f ca="1">IF(I178="","",_xll.xEURO(OFFSET(C178,-M178+1,0),J178,OFFSET(C178,-M178+2,0),OFFSET(C178,-M178+2,0),OFFSET(C178,-M178+3,0)+AC178,OFFSET(C178,-M178+4,0),1,5)/365.25*I178*10000)</f>
        <v/>
      </c>
      <c r="AB178" s="40" t="str">
        <f ca="1">IF(D178="","",_xll.xCalcSkew(OFFSET(C178,-M178,0),E178-OFFSET(C178,-M178+1,0),b)/100)</f>
        <v/>
      </c>
      <c r="AC178" s="40" t="str">
        <f ca="1">IF(I178="","",_xll.xCalcSkew(OFFSET(C178,-M178,0),J178-OFFSET(C178,-M178+1,0),b)/100)</f>
        <v/>
      </c>
      <c r="AE178">
        <f t="shared" si="25"/>
        <v>0</v>
      </c>
      <c r="AF178">
        <f t="shared" si="26"/>
        <v>0</v>
      </c>
      <c r="AG178">
        <f t="shared" si="27"/>
        <v>0</v>
      </c>
    </row>
    <row r="179" spans="4:33" x14ac:dyDescent="0.25">
      <c r="D179" s="52"/>
      <c r="E179" s="39"/>
      <c r="F179" s="39"/>
      <c r="G179" s="35"/>
      <c r="I179" s="52"/>
      <c r="J179" s="39"/>
      <c r="K179" s="39"/>
      <c r="L179" s="62"/>
      <c r="M179" s="101">
        <f t="shared" si="32"/>
        <v>14</v>
      </c>
      <c r="N179" s="67" t="str">
        <f ca="1">IF(D179="","",_xll.xEURO(OFFSET(C179,-M179+1,0),E179,OFFSET(C179,-M179+2,0),OFFSET(C179,-M179+2,0),OFFSET(C179,-M179+3,0)+AB179,OFFSET(C179,-M179+4,0),0,1)*D179)</f>
        <v/>
      </c>
      <c r="O179" s="69" t="str">
        <f ca="1">IF(D179="","",_xll.xEURO(OFFSET(C179,-M179+1,0),E179,OFFSET(C179,-M179+2,0),OFFSET(C179,-M179+2,0),OFFSET(C179,-M179+3,0)+AB179,OFFSET(C179,-M179+4,0),0,0))</f>
        <v/>
      </c>
      <c r="P179" s="67" t="str">
        <f t="shared" si="30"/>
        <v/>
      </c>
      <c r="Q179" s="67" t="str">
        <f ca="1">IF(D179="","",_xll.xEURO(OFFSET(C179,-M179+1,0),E179,OFFSET(C179,-M179+2,0),OFFSET(C179,-M179+2,0),OFFSET(C179,-M179+3,0)+AB179,OFFSET(C179,-M179+4,0),0,2)/10*D179)</f>
        <v/>
      </c>
      <c r="R179" s="71" t="str">
        <f ca="1">IF(D179="","",_xll.xEURO(OFFSET(C179,-M179+1,0),E179,OFFSET(C179,-M179+2,0),OFFSET(C179,-M179+2,0),OFFSET(C179,-M179+3,0)+AB179,OFFSET(C179,-M179+4,0),0,3)/100*D179*10000)</f>
        <v/>
      </c>
      <c r="S179" s="71" t="str">
        <f ca="1">IF(D179="","",_xll.xEURO(OFFSET(C179,-M179+1,0),E179,OFFSET(C179,-M179+2,0),OFFSET(C179,-M179+2,0),OFFSET(C179,-M179+3,0)+AB179,OFFSET(C179,-M179+4,0),0,5)/365.25*D179*10000)</f>
        <v/>
      </c>
      <c r="U179" s="67" t="str">
        <f ca="1">IF(I179="","",_xll.xEURO(OFFSET(C179,-M179+1,0),J179,OFFSET(C179,-M179+2,0),OFFSET(C179,-M179+2,0),OFFSET(C179,-M179+3,0)+AC179,OFFSET(C179,-M179+4,0),1,1)*I179)</f>
        <v/>
      </c>
      <c r="V179" s="69" t="str">
        <f ca="1">IF(I179="","",_xll.xEURO(OFFSET(C179,-M179+1,0),J179,OFFSET(C179,-M179+2,0),OFFSET(C179,-M179+2,0),OFFSET(C179,-M179+3,0)+AC179,OFFSET(C179,-M179+4,0),1,0))</f>
        <v/>
      </c>
      <c r="W179" s="67" t="str">
        <f t="shared" si="31"/>
        <v/>
      </c>
      <c r="X179" s="67" t="str">
        <f ca="1">IF(I179="","",_xll.xEURO(OFFSET(C179,-M179+1,0),J179,OFFSET(C179,-M179+2,0),OFFSET(C179,-M179+2,0),OFFSET(C179,-M179+3,0)+AC179,OFFSET(C179,-M179+4,0),1,2)/10*I179)</f>
        <v/>
      </c>
      <c r="Y179" s="71" t="str">
        <f ca="1">IF(I179="","",_xll.xEURO(OFFSET(C179,-M179+1,0),J179,OFFSET(C179,-M179+2,0),OFFSET(C179,-M179+2,0),OFFSET(C179,-M179+3,0)+AC179,OFFSET(C179,-M179+4,0),1,3)/100*I179*10000)</f>
        <v/>
      </c>
      <c r="Z179" s="71" t="str">
        <f ca="1">IF(I179="","",_xll.xEURO(OFFSET(C179,-M179+1,0),J179,OFFSET(C179,-M179+2,0),OFFSET(C179,-M179+2,0),OFFSET(C179,-M179+3,0)+AC179,OFFSET(C179,-M179+4,0),1,5)/365.25*I179*10000)</f>
        <v/>
      </c>
      <c r="AB179" s="40" t="str">
        <f ca="1">IF(D179="","",_xll.xCalcSkew(OFFSET(C179,-M179,0),E179-OFFSET(C179,-M179+1,0),b)/100)</f>
        <v/>
      </c>
      <c r="AC179" s="40" t="str">
        <f ca="1">IF(I179="","",_xll.xCalcSkew(OFFSET(C179,-M179,0),J179-OFFSET(C179,-M179+1,0),b)/100)</f>
        <v/>
      </c>
      <c r="AE179">
        <f t="shared" si="25"/>
        <v>0</v>
      </c>
      <c r="AF179">
        <f t="shared" si="26"/>
        <v>0</v>
      </c>
      <c r="AG179">
        <f t="shared" si="27"/>
        <v>0</v>
      </c>
    </row>
    <row r="180" spans="4:33" x14ac:dyDescent="0.25">
      <c r="D180" s="52"/>
      <c r="E180" s="39"/>
      <c r="F180" s="39"/>
      <c r="G180" s="35"/>
      <c r="I180" s="52"/>
      <c r="J180" s="39"/>
      <c r="K180" s="39"/>
      <c r="L180" s="62"/>
      <c r="M180" s="101">
        <f t="shared" si="32"/>
        <v>15</v>
      </c>
      <c r="N180" s="67" t="str">
        <f ca="1">IF(D180="","",_xll.xEURO(OFFSET(C180,-M180+1,0),E180,OFFSET(C180,-M180+2,0),OFFSET(C180,-M180+2,0),OFFSET(C180,-M180+3,0)+AB180,OFFSET(C180,-M180+4,0),0,1)*D180)</f>
        <v/>
      </c>
      <c r="O180" s="69" t="str">
        <f ca="1">IF(D180="","",_xll.xEURO(OFFSET(C180,-M180+1,0),E180,OFFSET(C180,-M180+2,0),OFFSET(C180,-M180+2,0),OFFSET(C180,-M180+3,0)+AB180,OFFSET(C180,-M180+4,0),0,0))</f>
        <v/>
      </c>
      <c r="P180" s="67" t="str">
        <f t="shared" si="30"/>
        <v/>
      </c>
      <c r="Q180" s="67" t="str">
        <f ca="1">IF(D180="","",_xll.xEURO(OFFSET(C180,-M180+1,0),E180,OFFSET(C180,-M180+2,0),OFFSET(C180,-M180+2,0),OFFSET(C180,-M180+3,0)+AB180,OFFSET(C180,-M180+4,0),0,2)/10*D180)</f>
        <v/>
      </c>
      <c r="R180" s="71" t="str">
        <f ca="1">IF(D180="","",_xll.xEURO(OFFSET(C180,-M180+1,0),E180,OFFSET(C180,-M180+2,0),OFFSET(C180,-M180+2,0),OFFSET(C180,-M180+3,0)+AB180,OFFSET(C180,-M180+4,0),0,3)/100*D180*10000)</f>
        <v/>
      </c>
      <c r="S180" s="71" t="str">
        <f ca="1">IF(D180="","",_xll.xEURO(OFFSET(C180,-M180+1,0),E180,OFFSET(C180,-M180+2,0),OFFSET(C180,-M180+2,0),OFFSET(C180,-M180+3,0)+AB180,OFFSET(C180,-M180+4,0),0,5)/365.25*D180*10000)</f>
        <v/>
      </c>
      <c r="U180" s="67" t="str">
        <f ca="1">IF(I180="","",_xll.xEURO(OFFSET(C180,-M180+1,0),J180,OFFSET(C180,-M180+2,0),OFFSET(C180,-M180+2,0),OFFSET(C180,-M180+3,0)+AC180,OFFSET(C180,-M180+4,0),1,1)*I180)</f>
        <v/>
      </c>
      <c r="V180" s="69" t="str">
        <f ca="1">IF(I180="","",_xll.xEURO(OFFSET(C180,-M180+1,0),J180,OFFSET(C180,-M180+2,0),OFFSET(C180,-M180+2,0),OFFSET(C180,-M180+3,0)+AC180,OFFSET(C180,-M180+4,0),1,0))</f>
        <v/>
      </c>
      <c r="W180" s="67" t="str">
        <f t="shared" si="31"/>
        <v/>
      </c>
      <c r="X180" s="67" t="str">
        <f ca="1">IF(I180="","",_xll.xEURO(OFFSET(C180,-M180+1,0),J180,OFFSET(C180,-M180+2,0),OFFSET(C180,-M180+2,0),OFFSET(C180,-M180+3,0)+AC180,OFFSET(C180,-M180+4,0),1,2)/10*I180)</f>
        <v/>
      </c>
      <c r="Y180" s="71" t="str">
        <f ca="1">IF(I180="","",_xll.xEURO(OFFSET(C180,-M180+1,0),J180,OFFSET(C180,-M180+2,0),OFFSET(C180,-M180+2,0),OFFSET(C180,-M180+3,0)+AC180,OFFSET(C180,-M180+4,0),1,3)/100*I180*10000)</f>
        <v/>
      </c>
      <c r="Z180" s="71" t="str">
        <f ca="1">IF(I180="","",_xll.xEURO(OFFSET(C180,-M180+1,0),J180,OFFSET(C180,-M180+2,0),OFFSET(C180,-M180+2,0),OFFSET(C180,-M180+3,0)+AC180,OFFSET(C180,-M180+4,0),1,5)/365.25*I180*10000)</f>
        <v/>
      </c>
      <c r="AB180" s="40" t="str">
        <f ca="1">IF(D180="","",_xll.xCalcSkew(OFFSET(C180,-M180,0),E180-OFFSET(C180,-M180+1,0),b)/100)</f>
        <v/>
      </c>
      <c r="AC180" s="40" t="str">
        <f ca="1">IF(I180="","",_xll.xCalcSkew(OFFSET(C180,-M180,0),J180-OFFSET(C180,-M180+1,0),b)/100)</f>
        <v/>
      </c>
      <c r="AE180">
        <f t="shared" si="25"/>
        <v>0</v>
      </c>
      <c r="AF180">
        <f t="shared" si="26"/>
        <v>0</v>
      </c>
      <c r="AG180">
        <f t="shared" si="27"/>
        <v>0</v>
      </c>
    </row>
    <row r="181" spans="4:33" x14ac:dyDescent="0.25">
      <c r="D181" s="52"/>
      <c r="E181" s="39"/>
      <c r="F181" s="39"/>
      <c r="G181" s="35"/>
      <c r="I181" s="52"/>
      <c r="J181" s="39"/>
      <c r="K181" s="39"/>
      <c r="L181" s="62"/>
      <c r="M181" s="101">
        <f t="shared" si="32"/>
        <v>16</v>
      </c>
      <c r="N181" s="67" t="str">
        <f ca="1">IF(D181="","",_xll.xEURO(OFFSET(C181,-M181+1,0),E181,OFFSET(C181,-M181+2,0),OFFSET(C181,-M181+2,0),OFFSET(C181,-M181+3,0)+AB181,OFFSET(C181,-M181+4,0),0,1)*D181)</f>
        <v/>
      </c>
      <c r="O181" s="69" t="str">
        <f ca="1">IF(D181="","",_xll.xEURO(OFFSET(C181,-M181+1,0),E181,OFFSET(C181,-M181+2,0),OFFSET(C181,-M181+2,0),OFFSET(C181,-M181+3,0)+AB181,OFFSET(C181,-M181+4,0),0,0))</f>
        <v/>
      </c>
      <c r="P181" s="67" t="str">
        <f t="shared" si="30"/>
        <v/>
      </c>
      <c r="Q181" s="67" t="str">
        <f ca="1">IF(D181="","",_xll.xEURO(OFFSET(C181,-M181+1,0),E181,OFFSET(C181,-M181+2,0),OFFSET(C181,-M181+2,0),OFFSET(C181,-M181+3,0)+AB181,OFFSET(C181,-M181+4,0),0,2)/10*D181)</f>
        <v/>
      </c>
      <c r="R181" s="71" t="str">
        <f ca="1">IF(D181="","",_xll.xEURO(OFFSET(C181,-M181+1,0),E181,OFFSET(C181,-M181+2,0),OFFSET(C181,-M181+2,0),OFFSET(C181,-M181+3,0)+AB181,OFFSET(C181,-M181+4,0),0,3)/100*D181*10000)</f>
        <v/>
      </c>
      <c r="S181" s="71" t="str">
        <f ca="1">IF(D181="","",_xll.xEURO(OFFSET(C181,-M181+1,0),E181,OFFSET(C181,-M181+2,0),OFFSET(C181,-M181+2,0),OFFSET(C181,-M181+3,0)+AB181,OFFSET(C181,-M181+4,0),0,5)/365.25*D181*10000)</f>
        <v/>
      </c>
      <c r="U181" s="67" t="str">
        <f ca="1">IF(I181="","",_xll.xEURO(OFFSET(C181,-M181+1,0),J181,OFFSET(C181,-M181+2,0),OFFSET(C181,-M181+2,0),OFFSET(C181,-M181+3,0)+AC181,OFFSET(C181,-M181+4,0),1,1)*I181)</f>
        <v/>
      </c>
      <c r="V181" s="69" t="str">
        <f ca="1">IF(I181="","",_xll.xEURO(OFFSET(C181,-M181+1,0),J181,OFFSET(C181,-M181+2,0),OFFSET(C181,-M181+2,0),OFFSET(C181,-M181+3,0)+AC181,OFFSET(C181,-M181+4,0),1,0))</f>
        <v/>
      </c>
      <c r="W181" s="67" t="str">
        <f t="shared" si="31"/>
        <v/>
      </c>
      <c r="X181" s="67" t="str">
        <f ca="1">IF(I181="","",_xll.xEURO(OFFSET(C181,-M181+1,0),J181,OFFSET(C181,-M181+2,0),OFFSET(C181,-M181+2,0),OFFSET(C181,-M181+3,0)+AC181,OFFSET(C181,-M181+4,0),1,2)/10*I181)</f>
        <v/>
      </c>
      <c r="Y181" s="71" t="str">
        <f ca="1">IF(I181="","",_xll.xEURO(OFFSET(C181,-M181+1,0),J181,OFFSET(C181,-M181+2,0),OFFSET(C181,-M181+2,0),OFFSET(C181,-M181+3,0)+AC181,OFFSET(C181,-M181+4,0),1,3)/100*I181*10000)</f>
        <v/>
      </c>
      <c r="Z181" s="71" t="str">
        <f ca="1">IF(I181="","",_xll.xEURO(OFFSET(C181,-M181+1,0),J181,OFFSET(C181,-M181+2,0),OFFSET(C181,-M181+2,0),OFFSET(C181,-M181+3,0)+AC181,OFFSET(C181,-M181+4,0),1,5)/365.25*I181*10000)</f>
        <v/>
      </c>
      <c r="AB181" s="40" t="str">
        <f ca="1">IF(D181="","",_xll.xCalcSkew(OFFSET(C181,-M181,0),E181-OFFSET(C181,-M181+1,0),b)/100)</f>
        <v/>
      </c>
      <c r="AC181" s="40" t="str">
        <f ca="1">IF(I181="","",_xll.xCalcSkew(OFFSET(C181,-M181,0),J181-OFFSET(C181,-M181+1,0),b)/100)</f>
        <v/>
      </c>
      <c r="AE181">
        <f t="shared" si="25"/>
        <v>0</v>
      </c>
      <c r="AF181">
        <f t="shared" si="26"/>
        <v>0</v>
      </c>
      <c r="AG181">
        <f t="shared" si="27"/>
        <v>0</v>
      </c>
    </row>
    <row r="182" spans="4:33" x14ac:dyDescent="0.25">
      <c r="D182" s="52"/>
      <c r="E182" s="39"/>
      <c r="F182" s="39"/>
      <c r="G182" s="35"/>
      <c r="I182" s="52"/>
      <c r="J182" s="39"/>
      <c r="K182" s="39"/>
      <c r="L182" s="62"/>
      <c r="M182" s="101">
        <f t="shared" si="32"/>
        <v>17</v>
      </c>
      <c r="N182" s="67" t="str">
        <f ca="1">IF(D182="","",_xll.xEURO(OFFSET(C182,-M182+1,0),E182,OFFSET(C182,-M182+2,0),OFFSET(C182,-M182+2,0),OFFSET(C182,-M182+3,0)+AB182,OFFSET(C182,-M182+4,0),0,1)*D182)</f>
        <v/>
      </c>
      <c r="O182" s="69" t="str">
        <f ca="1">IF(D182="","",_xll.xEURO(OFFSET(C182,-M182+1,0),E182,OFFSET(C182,-M182+2,0),OFFSET(C182,-M182+2,0),OFFSET(C182,-M182+3,0)+AB182,OFFSET(C182,-M182+4,0),0,0))</f>
        <v/>
      </c>
      <c r="P182" s="67" t="str">
        <f t="shared" si="30"/>
        <v/>
      </c>
      <c r="Q182" s="67" t="str">
        <f ca="1">IF(D182="","",_xll.xEURO(OFFSET(C182,-M182+1,0),E182,OFFSET(C182,-M182+2,0),OFFSET(C182,-M182+2,0),OFFSET(C182,-M182+3,0)+AB182,OFFSET(C182,-M182+4,0),0,2)/10*D182)</f>
        <v/>
      </c>
      <c r="R182" s="71" t="str">
        <f ca="1">IF(D182="","",_xll.xEURO(OFFSET(C182,-M182+1,0),E182,OFFSET(C182,-M182+2,0),OFFSET(C182,-M182+2,0),OFFSET(C182,-M182+3,0)+AB182,OFFSET(C182,-M182+4,0),0,3)/100*D182*10000)</f>
        <v/>
      </c>
      <c r="S182" s="71" t="str">
        <f ca="1">IF(D182="","",_xll.xEURO(OFFSET(C182,-M182+1,0),E182,OFFSET(C182,-M182+2,0),OFFSET(C182,-M182+2,0),OFFSET(C182,-M182+3,0)+AB182,OFFSET(C182,-M182+4,0),0,5)/365.25*D182*10000)</f>
        <v/>
      </c>
      <c r="U182" s="67" t="str">
        <f ca="1">IF(I182="","",_xll.xEURO(OFFSET(C182,-M182+1,0),J182,OFFSET(C182,-M182+2,0),OFFSET(C182,-M182+2,0),OFFSET(C182,-M182+3,0)+AC182,OFFSET(C182,-M182+4,0),1,1)*I182)</f>
        <v/>
      </c>
      <c r="V182" s="69" t="str">
        <f ca="1">IF(I182="","",_xll.xEURO(OFFSET(C182,-M182+1,0),J182,OFFSET(C182,-M182+2,0),OFFSET(C182,-M182+2,0),OFFSET(C182,-M182+3,0)+AC182,OFFSET(C182,-M182+4,0),1,0))</f>
        <v/>
      </c>
      <c r="W182" s="67" t="str">
        <f t="shared" si="31"/>
        <v/>
      </c>
      <c r="X182" s="67" t="str">
        <f ca="1">IF(I182="","",_xll.xEURO(OFFSET(C182,-M182+1,0),J182,OFFSET(C182,-M182+2,0),OFFSET(C182,-M182+2,0),OFFSET(C182,-M182+3,0)+AC182,OFFSET(C182,-M182+4,0),1,2)/10*I182)</f>
        <v/>
      </c>
      <c r="Y182" s="71" t="str">
        <f ca="1">IF(I182="","",_xll.xEURO(OFFSET(C182,-M182+1,0),J182,OFFSET(C182,-M182+2,0),OFFSET(C182,-M182+2,0),OFFSET(C182,-M182+3,0)+AC182,OFFSET(C182,-M182+4,0),1,3)/100*I182*10000)</f>
        <v/>
      </c>
      <c r="Z182" s="71" t="str">
        <f ca="1">IF(I182="","",_xll.xEURO(OFFSET(C182,-M182+1,0),J182,OFFSET(C182,-M182+2,0),OFFSET(C182,-M182+2,0),OFFSET(C182,-M182+3,0)+AC182,OFFSET(C182,-M182+4,0),1,5)/365.25*I182*10000)</f>
        <v/>
      </c>
      <c r="AB182" s="40" t="str">
        <f ca="1">IF(D182="","",_xll.xCalcSkew(OFFSET(C182,-M182,0),E182-OFFSET(C182,-M182+1,0),b)/100)</f>
        <v/>
      </c>
      <c r="AC182" s="40" t="str">
        <f ca="1">IF(I182="","",_xll.xCalcSkew(OFFSET(C182,-M182,0),J182-OFFSET(C182,-M182+1,0),b)/100)</f>
        <v/>
      </c>
      <c r="AE182">
        <f t="shared" si="25"/>
        <v>0</v>
      </c>
      <c r="AF182">
        <f t="shared" si="26"/>
        <v>0</v>
      </c>
      <c r="AG182">
        <f t="shared" si="27"/>
        <v>0</v>
      </c>
    </row>
    <row r="183" spans="4:33" x14ac:dyDescent="0.25">
      <c r="D183" s="52"/>
      <c r="E183" s="39"/>
      <c r="F183" s="39"/>
      <c r="G183" s="35"/>
      <c r="I183" s="52"/>
      <c r="J183" s="39"/>
      <c r="K183" s="39"/>
      <c r="L183" s="62"/>
      <c r="M183" s="101">
        <f t="shared" si="32"/>
        <v>18</v>
      </c>
      <c r="N183" s="67" t="str">
        <f ca="1">IF(D183="","",_xll.xEURO(OFFSET(C183,-M183+1,0),E183,OFFSET(C183,-M183+2,0),OFFSET(C183,-M183+2,0),OFFSET(C183,-M183+3,0)+AB183,OFFSET(C183,-M183+4,0),0,1)*D183)</f>
        <v/>
      </c>
      <c r="O183" s="69" t="str">
        <f ca="1">IF(D183="","",_xll.xEURO(OFFSET(C183,-M183+1,0),E183,OFFSET(C183,-M183+2,0),OFFSET(C183,-M183+2,0),OFFSET(C183,-M183+3,0)+AB183,OFFSET(C183,-M183+4,0),0,0))</f>
        <v/>
      </c>
      <c r="P183" s="67" t="str">
        <f t="shared" si="30"/>
        <v/>
      </c>
      <c r="Q183" s="67" t="str">
        <f ca="1">IF(D183="","",_xll.xEURO(OFFSET(C183,-M183+1,0),E183,OFFSET(C183,-M183+2,0),OFFSET(C183,-M183+2,0),OFFSET(C183,-M183+3,0)+AB183,OFFSET(C183,-M183+4,0),0,2)/10*D183)</f>
        <v/>
      </c>
      <c r="R183" s="71" t="str">
        <f ca="1">IF(D183="","",_xll.xEURO(OFFSET(C183,-M183+1,0),E183,OFFSET(C183,-M183+2,0),OFFSET(C183,-M183+2,0),OFFSET(C183,-M183+3,0)+AB183,OFFSET(C183,-M183+4,0),0,3)/100*D183*10000)</f>
        <v/>
      </c>
      <c r="S183" s="71" t="str">
        <f ca="1">IF(D183="","",_xll.xEURO(OFFSET(C183,-M183+1,0),E183,OFFSET(C183,-M183+2,0),OFFSET(C183,-M183+2,0),OFFSET(C183,-M183+3,0)+AB183,OFFSET(C183,-M183+4,0),0,5)/365.25*D183*10000)</f>
        <v/>
      </c>
      <c r="U183" s="67" t="str">
        <f ca="1">IF(I183="","",_xll.xEURO(OFFSET(C183,-M183+1,0),J183,OFFSET(C183,-M183+2,0),OFFSET(C183,-M183+2,0),OFFSET(C183,-M183+3,0)+AC183,OFFSET(C183,-M183+4,0),1,1)*I183)</f>
        <v/>
      </c>
      <c r="V183" s="69" t="str">
        <f ca="1">IF(I183="","",_xll.xEURO(OFFSET(C183,-M183+1,0),J183,OFFSET(C183,-M183+2,0),OFFSET(C183,-M183+2,0),OFFSET(C183,-M183+3,0)+AC183,OFFSET(C183,-M183+4,0),1,0))</f>
        <v/>
      </c>
      <c r="W183" s="67" t="str">
        <f t="shared" si="31"/>
        <v/>
      </c>
      <c r="X183" s="67" t="str">
        <f ca="1">IF(I183="","",_xll.xEURO(OFFSET(C183,-M183+1,0),J183,OFFSET(C183,-M183+2,0),OFFSET(C183,-M183+2,0),OFFSET(C183,-M183+3,0)+AC183,OFFSET(C183,-M183+4,0),1,2)/10*I183)</f>
        <v/>
      </c>
      <c r="Y183" s="71" t="str">
        <f ca="1">IF(I183="","",_xll.xEURO(OFFSET(C183,-M183+1,0),J183,OFFSET(C183,-M183+2,0),OFFSET(C183,-M183+2,0),OFFSET(C183,-M183+3,0)+AC183,OFFSET(C183,-M183+4,0),1,3)/100*I183*10000)</f>
        <v/>
      </c>
      <c r="Z183" s="71" t="str">
        <f ca="1">IF(I183="","",_xll.xEURO(OFFSET(C183,-M183+1,0),J183,OFFSET(C183,-M183+2,0),OFFSET(C183,-M183+2,0),OFFSET(C183,-M183+3,0)+AC183,OFFSET(C183,-M183+4,0),1,5)/365.25*I183*10000)</f>
        <v/>
      </c>
      <c r="AB183" s="40" t="str">
        <f ca="1">IF(D183="","",_xll.xCalcSkew(OFFSET(C183,-M183,0),E183-OFFSET(C183,-M183+1,0),b)/100)</f>
        <v/>
      </c>
      <c r="AC183" s="40" t="str">
        <f ca="1">IF(I183="","",_xll.xCalcSkew(OFFSET(C183,-M183,0),J183-OFFSET(C183,-M183+1,0),b)/100)</f>
        <v/>
      </c>
      <c r="AE183">
        <f t="shared" si="25"/>
        <v>0</v>
      </c>
      <c r="AF183">
        <f t="shared" si="26"/>
        <v>0</v>
      </c>
      <c r="AG183">
        <f t="shared" si="27"/>
        <v>0</v>
      </c>
    </row>
    <row r="184" spans="4:33" x14ac:dyDescent="0.25">
      <c r="D184" s="52"/>
      <c r="E184" s="39"/>
      <c r="F184" s="39"/>
      <c r="G184" s="35"/>
      <c r="I184" s="52"/>
      <c r="J184" s="39"/>
      <c r="K184" s="39"/>
      <c r="L184" s="62"/>
      <c r="M184" s="101">
        <f t="shared" si="32"/>
        <v>19</v>
      </c>
      <c r="N184" s="67" t="str">
        <f ca="1">IF(D184="","",_xll.xEURO(OFFSET(C184,-M184+1,0),E184,OFFSET(C184,-M184+2,0),OFFSET(C184,-M184+2,0),OFFSET(C184,-M184+3,0)+AB184,OFFSET(C184,-M184+4,0),0,1)*D184)</f>
        <v/>
      </c>
      <c r="O184" s="69" t="str">
        <f ca="1">IF(D184="","",_xll.xEURO(OFFSET(C184,-M184+1,0),E184,OFFSET(C184,-M184+2,0),OFFSET(C184,-M184+2,0),OFFSET(C184,-M184+3,0)+AB184,OFFSET(C184,-M184+4,0),0,0))</f>
        <v/>
      </c>
      <c r="P184" s="67" t="str">
        <f t="shared" si="30"/>
        <v/>
      </c>
      <c r="Q184" s="67" t="str">
        <f ca="1">IF(D184="","",_xll.xEURO(OFFSET(C184,-M184+1,0),E184,OFFSET(C184,-M184+2,0),OFFSET(C184,-M184+2,0),OFFSET(C184,-M184+3,0)+AB184,OFFSET(C184,-M184+4,0),0,2)/10*D184)</f>
        <v/>
      </c>
      <c r="R184" s="71" t="str">
        <f ca="1">IF(D184="","",_xll.xEURO(OFFSET(C184,-M184+1,0),E184,OFFSET(C184,-M184+2,0),OFFSET(C184,-M184+2,0),OFFSET(C184,-M184+3,0)+AB184,OFFSET(C184,-M184+4,0),0,3)/100*D184*10000)</f>
        <v/>
      </c>
      <c r="S184" s="71" t="str">
        <f ca="1">IF(D184="","",_xll.xEURO(OFFSET(C184,-M184+1,0),E184,OFFSET(C184,-M184+2,0),OFFSET(C184,-M184+2,0),OFFSET(C184,-M184+3,0)+AB184,OFFSET(C184,-M184+4,0),0,5)/365.25*D184*10000)</f>
        <v/>
      </c>
      <c r="U184" s="67" t="str">
        <f ca="1">IF(I184="","",_xll.xEURO(OFFSET(C184,-M184+1,0),J184,OFFSET(C184,-M184+2,0),OFFSET(C184,-M184+2,0),OFFSET(C184,-M184+3,0)+AC184,OFFSET(C184,-M184+4,0),1,1)*I184)</f>
        <v/>
      </c>
      <c r="V184" s="69" t="str">
        <f ca="1">IF(I184="","",_xll.xEURO(OFFSET(C184,-M184+1,0),J184,OFFSET(C184,-M184+2,0),OFFSET(C184,-M184+2,0),OFFSET(C184,-M184+3,0)+AC184,OFFSET(C184,-M184+4,0),1,0))</f>
        <v/>
      </c>
      <c r="W184" s="67" t="str">
        <f t="shared" si="31"/>
        <v/>
      </c>
      <c r="X184" s="67" t="str">
        <f ca="1">IF(I184="","",_xll.xEURO(OFFSET(C184,-M184+1,0),J184,OFFSET(C184,-M184+2,0),OFFSET(C184,-M184+2,0),OFFSET(C184,-M184+3,0)+AC184,OFFSET(C184,-M184+4,0),1,2)/10*I184)</f>
        <v/>
      </c>
      <c r="Y184" s="71" t="str">
        <f ca="1">IF(I184="","",_xll.xEURO(OFFSET(C184,-M184+1,0),J184,OFFSET(C184,-M184+2,0),OFFSET(C184,-M184+2,0),OFFSET(C184,-M184+3,0)+AC184,OFFSET(C184,-M184+4,0),1,3)/100*I184*10000)</f>
        <v/>
      </c>
      <c r="Z184" s="71" t="str">
        <f ca="1">IF(I184="","",_xll.xEURO(OFFSET(C184,-M184+1,0),J184,OFFSET(C184,-M184+2,0),OFFSET(C184,-M184+2,0),OFFSET(C184,-M184+3,0)+AC184,OFFSET(C184,-M184+4,0),1,5)/365.25*I184*10000)</f>
        <v/>
      </c>
      <c r="AB184" s="40" t="str">
        <f ca="1">IF(D184="","",_xll.xCalcSkew(OFFSET(C184,-M184,0),E184-OFFSET(C184,-M184+1,0),b)/100)</f>
        <v/>
      </c>
      <c r="AC184" s="40" t="str">
        <f ca="1">IF(I184="","",_xll.xCalcSkew(OFFSET(C184,-M184,0),J184-OFFSET(C184,-M184+1,0),b)/100)</f>
        <v/>
      </c>
      <c r="AE184">
        <f t="shared" si="25"/>
        <v>0</v>
      </c>
      <c r="AF184">
        <f t="shared" si="26"/>
        <v>0</v>
      </c>
      <c r="AG184">
        <f t="shared" si="27"/>
        <v>0</v>
      </c>
    </row>
    <row r="185" spans="4:33" x14ac:dyDescent="0.25">
      <c r="D185" s="52"/>
      <c r="E185" s="39"/>
      <c r="F185" s="39"/>
      <c r="G185" s="35"/>
      <c r="I185" s="52"/>
      <c r="J185" s="39"/>
      <c r="K185" s="39"/>
      <c r="L185" s="62"/>
      <c r="M185" s="101">
        <f t="shared" si="32"/>
        <v>20</v>
      </c>
      <c r="N185" s="67" t="str">
        <f ca="1">IF(D185="","",_xll.xEURO(OFFSET(C185,-M185+1,0),E185,OFFSET(C185,-M185+2,0),OFFSET(C185,-M185+2,0),OFFSET(C185,-M185+3,0)+AB185,OFFSET(C185,-M185+4,0),0,1)*D185)</f>
        <v/>
      </c>
      <c r="O185" s="69" t="str">
        <f ca="1">IF(D185="","",_xll.xEURO(OFFSET(C185,-M185+1,0),E185,OFFSET(C185,-M185+2,0),OFFSET(C185,-M185+2,0),OFFSET(C185,-M185+3,0)+AB185,OFFSET(C185,-M185+4,0),0,0))</f>
        <v/>
      </c>
      <c r="P185" s="67" t="str">
        <f t="shared" si="30"/>
        <v/>
      </c>
      <c r="Q185" s="67" t="str">
        <f ca="1">IF(D185="","",_xll.xEURO(OFFSET(C185,-M185+1,0),E185,OFFSET(C185,-M185+2,0),OFFSET(C185,-M185+2,0),OFFSET(C185,-M185+3,0)+AB185,OFFSET(C185,-M185+4,0),0,2)/10*D185)</f>
        <v/>
      </c>
      <c r="R185" s="71" t="str">
        <f ca="1">IF(D185="","",_xll.xEURO(OFFSET(C185,-M185+1,0),E185,OFFSET(C185,-M185+2,0),OFFSET(C185,-M185+2,0),OFFSET(C185,-M185+3,0)+AB185,OFFSET(C185,-M185+4,0),0,3)/100*D185*10000)</f>
        <v/>
      </c>
      <c r="S185" s="71" t="str">
        <f ca="1">IF(D185="","",_xll.xEURO(OFFSET(C185,-M185+1,0),E185,OFFSET(C185,-M185+2,0),OFFSET(C185,-M185+2,0),OFFSET(C185,-M185+3,0)+AB185,OFFSET(C185,-M185+4,0),0,5)/365.25*D185*10000)</f>
        <v/>
      </c>
      <c r="U185" s="67" t="str">
        <f ca="1">IF(I185="","",_xll.xEURO(OFFSET(C185,-M185+1,0),J185,OFFSET(C185,-M185+2,0),OFFSET(C185,-M185+2,0),OFFSET(C185,-M185+3,0)+AC185,OFFSET(C185,-M185+4,0),1,1)*I185)</f>
        <v/>
      </c>
      <c r="V185" s="69" t="str">
        <f ca="1">IF(I185="","",_xll.xEURO(OFFSET(C185,-M185+1,0),J185,OFFSET(C185,-M185+2,0),OFFSET(C185,-M185+2,0),OFFSET(C185,-M185+3,0)+AC185,OFFSET(C185,-M185+4,0),1,0))</f>
        <v/>
      </c>
      <c r="W185" s="67" t="str">
        <f t="shared" si="31"/>
        <v/>
      </c>
      <c r="X185" s="67" t="str">
        <f ca="1">IF(I185="","",_xll.xEURO(OFFSET(C185,-M185+1,0),J185,OFFSET(C185,-M185+2,0),OFFSET(C185,-M185+2,0),OFFSET(C185,-M185+3,0)+AC185,OFFSET(C185,-M185+4,0),1,2)/10*I185)</f>
        <v/>
      </c>
      <c r="Y185" s="71" t="str">
        <f ca="1">IF(I185="","",_xll.xEURO(OFFSET(C185,-M185+1,0),J185,OFFSET(C185,-M185+2,0),OFFSET(C185,-M185+2,0),OFFSET(C185,-M185+3,0)+AC185,OFFSET(C185,-M185+4,0),1,3)/100*I185*10000)</f>
        <v/>
      </c>
      <c r="Z185" s="71" t="str">
        <f ca="1">IF(I185="","",_xll.xEURO(OFFSET(C185,-M185+1,0),J185,OFFSET(C185,-M185+2,0),OFFSET(C185,-M185+2,0),OFFSET(C185,-M185+3,0)+AC185,OFFSET(C185,-M185+4,0),1,5)/365.25*I185*10000)</f>
        <v/>
      </c>
      <c r="AB185" s="40" t="str">
        <f ca="1">IF(D185="","",_xll.xCalcSkew(OFFSET(C185,-M185,0),E185-OFFSET(C185,-M185+1,0),b)/100)</f>
        <v/>
      </c>
      <c r="AC185" s="40" t="str">
        <f ca="1">IF(I185="","",_xll.xCalcSkew(OFFSET(C185,-M185,0),J185-OFFSET(C185,-M185+1,0),b)/100)</f>
        <v/>
      </c>
      <c r="AE185">
        <f t="shared" si="25"/>
        <v>0</v>
      </c>
      <c r="AF185">
        <f t="shared" si="26"/>
        <v>0</v>
      </c>
      <c r="AG185">
        <f t="shared" si="27"/>
        <v>0</v>
      </c>
    </row>
    <row r="186" spans="4:33" x14ac:dyDescent="0.25">
      <c r="D186" s="52"/>
      <c r="E186" s="39"/>
      <c r="F186" s="39"/>
      <c r="G186" s="35"/>
      <c r="I186" s="52"/>
      <c r="J186" s="39"/>
      <c r="K186" s="39"/>
      <c r="L186" s="62"/>
      <c r="M186" s="101">
        <f t="shared" si="32"/>
        <v>21</v>
      </c>
      <c r="N186" s="67" t="str">
        <f ca="1">IF(D186="","",_xll.xEURO(OFFSET(C186,-M186+1,0),E186,OFFSET(C186,-M186+2,0),OFFSET(C186,-M186+2,0),OFFSET(C186,-M186+3,0)+AB186,OFFSET(C186,-M186+4,0),0,1)*D186)</f>
        <v/>
      </c>
      <c r="O186" s="69" t="str">
        <f ca="1">IF(D186="","",_xll.xEURO(OFFSET(C186,-M186+1,0),E186,OFFSET(C186,-M186+2,0),OFFSET(C186,-M186+2,0),OFFSET(C186,-M186+3,0)+AB186,OFFSET(C186,-M186+4,0),0,0))</f>
        <v/>
      </c>
      <c r="P186" s="67" t="str">
        <f t="shared" si="30"/>
        <v/>
      </c>
      <c r="Q186" s="67" t="str">
        <f ca="1">IF(D186="","",_xll.xEURO(OFFSET(C186,-M186+1,0),E186,OFFSET(C186,-M186+2,0),OFFSET(C186,-M186+2,0),OFFSET(C186,-M186+3,0)+AB186,OFFSET(C186,-M186+4,0),0,2)/10*D186)</f>
        <v/>
      </c>
      <c r="R186" s="71" t="str">
        <f ca="1">IF(D186="","",_xll.xEURO(OFFSET(C186,-M186+1,0),E186,OFFSET(C186,-M186+2,0),OFFSET(C186,-M186+2,0),OFFSET(C186,-M186+3,0)+AB186,OFFSET(C186,-M186+4,0),0,3)/100*D186*10000)</f>
        <v/>
      </c>
      <c r="S186" s="71" t="str">
        <f ca="1">IF(D186="","",_xll.xEURO(OFFSET(C186,-M186+1,0),E186,OFFSET(C186,-M186+2,0),OFFSET(C186,-M186+2,0),OFFSET(C186,-M186+3,0)+AB186,OFFSET(C186,-M186+4,0),0,5)/365.25*D186*10000)</f>
        <v/>
      </c>
      <c r="U186" s="67" t="str">
        <f ca="1">IF(I186="","",_xll.xEURO(OFFSET(C186,-M186+1,0),J186,OFFSET(C186,-M186+2,0),OFFSET(C186,-M186+2,0),OFFSET(C186,-M186+3,0)+AC186,OFFSET(C186,-M186+4,0),1,1)*I186)</f>
        <v/>
      </c>
      <c r="V186" s="69" t="str">
        <f ca="1">IF(I186="","",_xll.xEURO(OFFSET(C186,-M186+1,0),J186,OFFSET(C186,-M186+2,0),OFFSET(C186,-M186+2,0),OFFSET(C186,-M186+3,0)+AC186,OFFSET(C186,-M186+4,0),1,0))</f>
        <v/>
      </c>
      <c r="W186" s="67" t="str">
        <f t="shared" si="31"/>
        <v/>
      </c>
      <c r="X186" s="67" t="str">
        <f ca="1">IF(I186="","",_xll.xEURO(OFFSET(C186,-M186+1,0),J186,OFFSET(C186,-M186+2,0),OFFSET(C186,-M186+2,0),OFFSET(C186,-M186+3,0)+AC186,OFFSET(C186,-M186+4,0),1,2)/10*I186)</f>
        <v/>
      </c>
      <c r="Y186" s="71" t="str">
        <f ca="1">IF(I186="","",_xll.xEURO(OFFSET(C186,-M186+1,0),J186,OFFSET(C186,-M186+2,0),OFFSET(C186,-M186+2,0),OFFSET(C186,-M186+3,0)+AC186,OFFSET(C186,-M186+4,0),1,3)/100*I186*10000)</f>
        <v/>
      </c>
      <c r="Z186" s="71" t="str">
        <f ca="1">IF(I186="","",_xll.xEURO(OFFSET(C186,-M186+1,0),J186,OFFSET(C186,-M186+2,0),OFFSET(C186,-M186+2,0),OFFSET(C186,-M186+3,0)+AC186,OFFSET(C186,-M186+4,0),1,5)/365.25*I186*10000)</f>
        <v/>
      </c>
      <c r="AB186" s="40" t="str">
        <f ca="1">IF(D186="","",_xll.xCalcSkew(OFFSET(C186,-M186,0),E186-OFFSET(C186,-M186+1,0),b)/100)</f>
        <v/>
      </c>
      <c r="AC186" s="40" t="str">
        <f ca="1">IF(I186="","",_xll.xCalcSkew(OFFSET(C186,-M186,0),J186-OFFSET(C186,-M186+1,0),b)/100)</f>
        <v/>
      </c>
      <c r="AE186">
        <f t="shared" si="25"/>
        <v>0</v>
      </c>
      <c r="AF186">
        <f t="shared" si="26"/>
        <v>0</v>
      </c>
      <c r="AG186">
        <f t="shared" si="27"/>
        <v>0</v>
      </c>
    </row>
    <row r="187" spans="4:33" x14ac:dyDescent="0.25">
      <c r="D187" s="52"/>
      <c r="E187" s="39"/>
      <c r="F187" s="39"/>
      <c r="G187" s="35"/>
      <c r="I187" s="52"/>
      <c r="J187" s="39"/>
      <c r="K187" s="39"/>
      <c r="L187" s="62"/>
      <c r="M187" s="101">
        <f t="shared" si="32"/>
        <v>22</v>
      </c>
      <c r="N187" s="67" t="str">
        <f ca="1">IF(D187="","",_xll.xEURO(OFFSET(C187,-M187+1,0),E187,OFFSET(C187,-M187+2,0),OFFSET(C187,-M187+2,0),OFFSET(C187,-M187+3,0)+AB187,OFFSET(C187,-M187+4,0),0,1)*D187)</f>
        <v/>
      </c>
      <c r="O187" s="69" t="str">
        <f ca="1">IF(D187="","",_xll.xEURO(OFFSET(C187,-M187+1,0),E187,OFFSET(C187,-M187+2,0),OFFSET(C187,-M187+2,0),OFFSET(C187,-M187+3,0)+AB187,OFFSET(C187,-M187+4,0),0,0))</f>
        <v/>
      </c>
      <c r="P187" s="67" t="str">
        <f t="shared" si="30"/>
        <v/>
      </c>
      <c r="Q187" s="67" t="str">
        <f ca="1">IF(D187="","",_xll.xEURO(OFFSET(C187,-M187+1,0),E187,OFFSET(C187,-M187+2,0),OFFSET(C187,-M187+2,0),OFFSET(C187,-M187+3,0)+AB187,OFFSET(C187,-M187+4,0),0,2)/10*D187)</f>
        <v/>
      </c>
      <c r="R187" s="71" t="str">
        <f ca="1">IF(D187="","",_xll.xEURO(OFFSET(C187,-M187+1,0),E187,OFFSET(C187,-M187+2,0),OFFSET(C187,-M187+2,0),OFFSET(C187,-M187+3,0)+AB187,OFFSET(C187,-M187+4,0),0,3)/100*D187*10000)</f>
        <v/>
      </c>
      <c r="S187" s="71" t="str">
        <f ca="1">IF(D187="","",_xll.xEURO(OFFSET(C187,-M187+1,0),E187,OFFSET(C187,-M187+2,0),OFFSET(C187,-M187+2,0),OFFSET(C187,-M187+3,0)+AB187,OFFSET(C187,-M187+4,0),0,5)/365.25*D187*10000)</f>
        <v/>
      </c>
      <c r="U187" s="67" t="str">
        <f ca="1">IF(I187="","",_xll.xEURO(OFFSET(C187,-M187+1,0),J187,OFFSET(C187,-M187+2,0),OFFSET(C187,-M187+2,0),OFFSET(C187,-M187+3,0)+AC187,OFFSET(C187,-M187+4,0),1,1)*I187)</f>
        <v/>
      </c>
      <c r="V187" s="69" t="str">
        <f ca="1">IF(I187="","",_xll.xEURO(OFFSET(C187,-M187+1,0),J187,OFFSET(C187,-M187+2,0),OFFSET(C187,-M187+2,0),OFFSET(C187,-M187+3,0)+AC187,OFFSET(C187,-M187+4,0),1,0))</f>
        <v/>
      </c>
      <c r="W187" s="67" t="str">
        <f t="shared" si="31"/>
        <v/>
      </c>
      <c r="X187" s="67" t="str">
        <f ca="1">IF(I187="","",_xll.xEURO(OFFSET(C187,-M187+1,0),J187,OFFSET(C187,-M187+2,0),OFFSET(C187,-M187+2,0),OFFSET(C187,-M187+3,0)+AC187,OFFSET(C187,-M187+4,0),1,2)/10*I187)</f>
        <v/>
      </c>
      <c r="Y187" s="71" t="str">
        <f ca="1">IF(I187="","",_xll.xEURO(OFFSET(C187,-M187+1,0),J187,OFFSET(C187,-M187+2,0),OFFSET(C187,-M187+2,0),OFFSET(C187,-M187+3,0)+AC187,OFFSET(C187,-M187+4,0),1,3)/100*I187*10000)</f>
        <v/>
      </c>
      <c r="Z187" s="71" t="str">
        <f ca="1">IF(I187="","",_xll.xEURO(OFFSET(C187,-M187+1,0),J187,OFFSET(C187,-M187+2,0),OFFSET(C187,-M187+2,0),OFFSET(C187,-M187+3,0)+AC187,OFFSET(C187,-M187+4,0),1,5)/365.25*I187*10000)</f>
        <v/>
      </c>
      <c r="AB187" s="40" t="str">
        <f ca="1">IF(D187="","",_xll.xCalcSkew(OFFSET(C187,-M187,0),E187-OFFSET(C187,-M187+1,0),b)/100)</f>
        <v/>
      </c>
      <c r="AC187" s="40" t="str">
        <f ca="1">IF(I187="","",_xll.xCalcSkew(OFFSET(C187,-M187,0),J187-OFFSET(C187,-M187+1,0),b)/100)</f>
        <v/>
      </c>
      <c r="AE187">
        <f t="shared" si="25"/>
        <v>0</v>
      </c>
      <c r="AF187">
        <f t="shared" si="26"/>
        <v>0</v>
      </c>
      <c r="AG187">
        <f t="shared" si="27"/>
        <v>0</v>
      </c>
    </row>
    <row r="188" spans="4:33" x14ac:dyDescent="0.25">
      <c r="D188" s="52"/>
      <c r="E188" s="39"/>
      <c r="F188" s="39"/>
      <c r="G188" s="35"/>
      <c r="I188" s="52"/>
      <c r="J188" s="39"/>
      <c r="K188" s="39"/>
      <c r="L188" s="62"/>
      <c r="M188" s="101">
        <f t="shared" si="32"/>
        <v>23</v>
      </c>
      <c r="N188" s="67" t="str">
        <f ca="1">IF(D188="","",_xll.xEURO(OFFSET(C188,-M188+1,0),E188,OFFSET(C188,-M188+2,0),OFFSET(C188,-M188+2,0),OFFSET(C188,-M188+3,0)+AB188,OFFSET(C188,-M188+4,0),0,1)*D188)</f>
        <v/>
      </c>
      <c r="O188" s="69" t="str">
        <f ca="1">IF(D188="","",_xll.xEURO(OFFSET(C188,-M188+1,0),E188,OFFSET(C188,-M188+2,0),OFFSET(C188,-M188+2,0),OFFSET(C188,-M188+3,0)+AB188,OFFSET(C188,-M188+4,0),0,0))</f>
        <v/>
      </c>
      <c r="P188" s="67" t="str">
        <f t="shared" si="30"/>
        <v/>
      </c>
      <c r="Q188" s="67" t="str">
        <f ca="1">IF(D188="","",_xll.xEURO(OFFSET(C188,-M188+1,0),E188,OFFSET(C188,-M188+2,0),OFFSET(C188,-M188+2,0),OFFSET(C188,-M188+3,0)+AB188,OFFSET(C188,-M188+4,0),0,2)/10*D188)</f>
        <v/>
      </c>
      <c r="R188" s="71" t="str">
        <f ca="1">IF(D188="","",_xll.xEURO(OFFSET(C188,-M188+1,0),E188,OFFSET(C188,-M188+2,0),OFFSET(C188,-M188+2,0),OFFSET(C188,-M188+3,0)+AB188,OFFSET(C188,-M188+4,0),0,3)/100*D188*10000)</f>
        <v/>
      </c>
      <c r="S188" s="71" t="str">
        <f ca="1">IF(D188="","",_xll.xEURO(OFFSET(C188,-M188+1,0),E188,OFFSET(C188,-M188+2,0),OFFSET(C188,-M188+2,0),OFFSET(C188,-M188+3,0)+AB188,OFFSET(C188,-M188+4,0),0,5)/365.25*D188*10000)</f>
        <v/>
      </c>
      <c r="U188" s="67" t="str">
        <f ca="1">IF(I188="","",_xll.xEURO(OFFSET(C188,-M188+1,0),J188,OFFSET(C188,-M188+2,0),OFFSET(C188,-M188+2,0),OFFSET(C188,-M188+3,0)+AC188,OFFSET(C188,-M188+4,0),1,1)*I188)</f>
        <v/>
      </c>
      <c r="V188" s="69" t="str">
        <f ca="1">IF(I188="","",_xll.xEURO(OFFSET(C188,-M188+1,0),J188,OFFSET(C188,-M188+2,0),OFFSET(C188,-M188+2,0),OFFSET(C188,-M188+3,0)+AC188,OFFSET(C188,-M188+4,0),1,0))</f>
        <v/>
      </c>
      <c r="W188" s="67" t="str">
        <f t="shared" si="31"/>
        <v/>
      </c>
      <c r="X188" s="67" t="str">
        <f ca="1">IF(I188="","",_xll.xEURO(OFFSET(C188,-M188+1,0),J188,OFFSET(C188,-M188+2,0),OFFSET(C188,-M188+2,0),OFFSET(C188,-M188+3,0)+AC188,OFFSET(C188,-M188+4,0),1,2)/10*I188)</f>
        <v/>
      </c>
      <c r="Y188" s="71" t="str">
        <f ca="1">IF(I188="","",_xll.xEURO(OFFSET(C188,-M188+1,0),J188,OFFSET(C188,-M188+2,0),OFFSET(C188,-M188+2,0),OFFSET(C188,-M188+3,0)+AC188,OFFSET(C188,-M188+4,0),1,3)/100*I188*10000)</f>
        <v/>
      </c>
      <c r="Z188" s="71" t="str">
        <f ca="1">IF(I188="","",_xll.xEURO(OFFSET(C188,-M188+1,0),J188,OFFSET(C188,-M188+2,0),OFFSET(C188,-M188+2,0),OFFSET(C188,-M188+3,0)+AC188,OFFSET(C188,-M188+4,0),1,5)/365.25*I188*10000)</f>
        <v/>
      </c>
      <c r="AB188" s="40" t="str">
        <f ca="1">IF(D188="","",_xll.xCalcSkew(OFFSET(C188,-M188,0),E188-OFFSET(C188,-M188+1,0),b)/100)</f>
        <v/>
      </c>
      <c r="AC188" s="40" t="str">
        <f ca="1">IF(I188="","",_xll.xCalcSkew(OFFSET(C188,-M188,0),J188-OFFSET(C188,-M188+1,0),b)/100)</f>
        <v/>
      </c>
      <c r="AE188">
        <f t="shared" si="25"/>
        <v>0</v>
      </c>
      <c r="AF188">
        <f t="shared" si="26"/>
        <v>0</v>
      </c>
      <c r="AG188">
        <f t="shared" si="27"/>
        <v>0</v>
      </c>
    </row>
    <row r="189" spans="4:33" x14ac:dyDescent="0.25">
      <c r="D189" s="52"/>
      <c r="E189" s="39"/>
      <c r="F189" s="39"/>
      <c r="G189" s="35"/>
      <c r="I189" s="52"/>
      <c r="J189" s="39"/>
      <c r="K189" s="39"/>
      <c r="L189" s="62"/>
      <c r="M189" s="101">
        <f t="shared" si="32"/>
        <v>24</v>
      </c>
      <c r="N189" s="67" t="str">
        <f ca="1">IF(D189="","",_xll.xEURO(OFFSET(C189,-M189+1,0),E189,OFFSET(C189,-M189+2,0),OFFSET(C189,-M189+2,0),OFFSET(C189,-M189+3,0)+AB189,OFFSET(C189,-M189+4,0),0,1)*D189)</f>
        <v/>
      </c>
      <c r="O189" s="69" t="str">
        <f ca="1">IF(D189="","",_xll.xEURO(OFFSET(C189,-M189+1,0),E189,OFFSET(C189,-M189+2,0),OFFSET(C189,-M189+2,0),OFFSET(C189,-M189+3,0)+AB189,OFFSET(C189,-M189+4,0),0,0))</f>
        <v/>
      </c>
      <c r="P189" s="67" t="str">
        <f t="shared" si="30"/>
        <v/>
      </c>
      <c r="Q189" s="67" t="str">
        <f ca="1">IF(D189="","",_xll.xEURO(OFFSET(C189,-M189+1,0),E189,OFFSET(C189,-M189+2,0),OFFSET(C189,-M189+2,0),OFFSET(C189,-M189+3,0)+AB189,OFFSET(C189,-M189+4,0),0,2)/10*D189)</f>
        <v/>
      </c>
      <c r="R189" s="71" t="str">
        <f ca="1">IF(D189="","",_xll.xEURO(OFFSET(C189,-M189+1,0),E189,OFFSET(C189,-M189+2,0),OFFSET(C189,-M189+2,0),OFFSET(C189,-M189+3,0)+AB189,OFFSET(C189,-M189+4,0),0,3)/100*D189*10000)</f>
        <v/>
      </c>
      <c r="S189" s="71" t="str">
        <f ca="1">IF(D189="","",_xll.xEURO(OFFSET(C189,-M189+1,0),E189,OFFSET(C189,-M189+2,0),OFFSET(C189,-M189+2,0),OFFSET(C189,-M189+3,0)+AB189,OFFSET(C189,-M189+4,0),0,5)/365.25*D189*10000)</f>
        <v/>
      </c>
      <c r="U189" s="67" t="str">
        <f ca="1">IF(I189="","",_xll.xEURO(OFFSET(C189,-M189+1,0),J189,OFFSET(C189,-M189+2,0),OFFSET(C189,-M189+2,0),OFFSET(C189,-M189+3,0)+AC189,OFFSET(C189,-M189+4,0),1,1)*I189)</f>
        <v/>
      </c>
      <c r="V189" s="69" t="str">
        <f ca="1">IF(I189="","",_xll.xEURO(OFFSET(C189,-M189+1,0),J189,OFFSET(C189,-M189+2,0),OFFSET(C189,-M189+2,0),OFFSET(C189,-M189+3,0)+AC189,OFFSET(C189,-M189+4,0),1,0))</f>
        <v/>
      </c>
      <c r="W189" s="67" t="str">
        <f t="shared" si="31"/>
        <v/>
      </c>
      <c r="X189" s="67" t="str">
        <f ca="1">IF(I189="","",_xll.xEURO(OFFSET(C189,-M189+1,0),J189,OFFSET(C189,-M189+2,0),OFFSET(C189,-M189+2,0),OFFSET(C189,-M189+3,0)+AC189,OFFSET(C189,-M189+4,0),1,2)/10*I189)</f>
        <v/>
      </c>
      <c r="Y189" s="71" t="str">
        <f ca="1">IF(I189="","",_xll.xEURO(OFFSET(C189,-M189+1,0),J189,OFFSET(C189,-M189+2,0),OFFSET(C189,-M189+2,0),OFFSET(C189,-M189+3,0)+AC189,OFFSET(C189,-M189+4,0),1,3)/100*I189*10000)</f>
        <v/>
      </c>
      <c r="Z189" s="71" t="str">
        <f ca="1">IF(I189="","",_xll.xEURO(OFFSET(C189,-M189+1,0),J189,OFFSET(C189,-M189+2,0),OFFSET(C189,-M189+2,0),OFFSET(C189,-M189+3,0)+AC189,OFFSET(C189,-M189+4,0),1,5)/365.25*I189*10000)</f>
        <v/>
      </c>
      <c r="AB189" s="40" t="str">
        <f ca="1">IF(D189="","",_xll.xCalcSkew(OFFSET(C189,-M189,0),E189-OFFSET(C189,-M189+1,0),b)/100)</f>
        <v/>
      </c>
      <c r="AC189" s="40" t="str">
        <f ca="1">IF(I189="","",_xll.xCalcSkew(OFFSET(C189,-M189,0),J189-OFFSET(C189,-M189+1,0),b)/100)</f>
        <v/>
      </c>
      <c r="AE189">
        <f t="shared" si="25"/>
        <v>0</v>
      </c>
      <c r="AF189">
        <f t="shared" si="26"/>
        <v>0</v>
      </c>
      <c r="AG189">
        <f t="shared" si="27"/>
        <v>0</v>
      </c>
    </row>
    <row r="190" spans="4:33" x14ac:dyDescent="0.25">
      <c r="D190" s="52"/>
      <c r="E190" s="39"/>
      <c r="F190" s="39"/>
      <c r="G190" s="35"/>
      <c r="I190" s="52"/>
      <c r="J190" s="39"/>
      <c r="K190" s="39"/>
      <c r="L190" s="62"/>
      <c r="M190" s="101">
        <f t="shared" si="32"/>
        <v>25</v>
      </c>
      <c r="N190" s="67" t="str">
        <f ca="1">IF(D190="","",_xll.xEURO(OFFSET(C190,-M190+1,0),E190,OFFSET(C190,-M190+2,0),OFFSET(C190,-M190+2,0),OFFSET(C190,-M190+3,0)+AB190,OFFSET(C190,-M190+4,0),0,1)*D190)</f>
        <v/>
      </c>
      <c r="O190" s="69" t="str">
        <f ca="1">IF(D190="","",_xll.xEURO(OFFSET(C190,-M190+1,0),E190,OFFSET(C190,-M190+2,0),OFFSET(C190,-M190+2,0),OFFSET(C190,-M190+3,0)+AB190,OFFSET(C190,-M190+4,0),0,0))</f>
        <v/>
      </c>
      <c r="P190" s="67" t="str">
        <f t="shared" si="30"/>
        <v/>
      </c>
      <c r="Q190" s="67" t="str">
        <f ca="1">IF(D190="","",_xll.xEURO(OFFSET(C190,-M190+1,0),E190,OFFSET(C190,-M190+2,0),OFFSET(C190,-M190+2,0),OFFSET(C190,-M190+3,0)+AB190,OFFSET(C190,-M190+4,0),0,2)/10*D190)</f>
        <v/>
      </c>
      <c r="R190" s="71" t="str">
        <f ca="1">IF(D190="","",_xll.xEURO(OFFSET(C190,-M190+1,0),E190,OFFSET(C190,-M190+2,0),OFFSET(C190,-M190+2,0),OFFSET(C190,-M190+3,0)+AB190,OFFSET(C190,-M190+4,0),0,3)/100*D190*10000)</f>
        <v/>
      </c>
      <c r="S190" s="71" t="str">
        <f ca="1">IF(D190="","",_xll.xEURO(OFFSET(C190,-M190+1,0),E190,OFFSET(C190,-M190+2,0),OFFSET(C190,-M190+2,0),OFFSET(C190,-M190+3,0)+AB190,OFFSET(C190,-M190+4,0),0,5)/365.25*D190*10000)</f>
        <v/>
      </c>
      <c r="U190" s="67" t="str">
        <f ca="1">IF(I190="","",_xll.xEURO(OFFSET(C190,-M190+1,0),J190,OFFSET(C190,-M190+2,0),OFFSET(C190,-M190+2,0),OFFSET(C190,-M190+3,0)+AC190,OFFSET(C190,-M190+4,0),1,1)*I190)</f>
        <v/>
      </c>
      <c r="V190" s="69" t="str">
        <f ca="1">IF(I190="","",_xll.xEURO(OFFSET(C190,-M190+1,0),J190,OFFSET(C190,-M190+2,0),OFFSET(C190,-M190+2,0),OFFSET(C190,-M190+3,0)+AC190,OFFSET(C190,-M190+4,0),1,0))</f>
        <v/>
      </c>
      <c r="W190" s="67" t="str">
        <f t="shared" si="31"/>
        <v/>
      </c>
      <c r="X190" s="67" t="str">
        <f ca="1">IF(I190="","",_xll.xEURO(OFFSET(C190,-M190+1,0),J190,OFFSET(C190,-M190+2,0),OFFSET(C190,-M190+2,0),OFFSET(C190,-M190+3,0)+AC190,OFFSET(C190,-M190+4,0),1,2)/10*I190)</f>
        <v/>
      </c>
      <c r="Y190" s="71" t="str">
        <f ca="1">IF(I190="","",_xll.xEURO(OFFSET(C190,-M190+1,0),J190,OFFSET(C190,-M190+2,0),OFFSET(C190,-M190+2,0),OFFSET(C190,-M190+3,0)+AC190,OFFSET(C190,-M190+4,0),1,3)/100*I190*10000)</f>
        <v/>
      </c>
      <c r="Z190" s="71" t="str">
        <f ca="1">IF(I190="","",_xll.xEURO(OFFSET(C190,-M190+1,0),J190,OFFSET(C190,-M190+2,0),OFFSET(C190,-M190+2,0),OFFSET(C190,-M190+3,0)+AC190,OFFSET(C190,-M190+4,0),1,5)/365.25*I190*10000)</f>
        <v/>
      </c>
      <c r="AB190" s="40" t="str">
        <f ca="1">IF(D190="","",_xll.xCalcSkew(OFFSET(C190,-M190,0),E190-OFFSET(C190,-M190+1,0),b)/100)</f>
        <v/>
      </c>
      <c r="AC190" s="40" t="str">
        <f ca="1">IF(I190="","",_xll.xCalcSkew(OFFSET(C190,-M190,0),J190-OFFSET(C190,-M190+1,0),b)/100)</f>
        <v/>
      </c>
      <c r="AE190">
        <f t="shared" si="25"/>
        <v>0</v>
      </c>
      <c r="AF190">
        <f t="shared" si="26"/>
        <v>0</v>
      </c>
      <c r="AG190">
        <f t="shared" si="27"/>
        <v>0</v>
      </c>
    </row>
    <row r="191" spans="4:33" x14ac:dyDescent="0.25">
      <c r="D191" s="52"/>
      <c r="E191" s="39"/>
      <c r="F191" s="39"/>
      <c r="G191" s="35"/>
      <c r="I191" s="52"/>
      <c r="J191" s="39"/>
      <c r="K191" s="39"/>
      <c r="L191" s="62"/>
      <c r="M191" s="101">
        <f t="shared" si="32"/>
        <v>26</v>
      </c>
      <c r="N191" s="67" t="str">
        <f ca="1">IF(D191="","",_xll.xEURO(OFFSET(C191,-M191+1,0),E191,OFFSET(C191,-M191+2,0),OFFSET(C191,-M191+2,0),OFFSET(C191,-M191+3,0)+AB191,OFFSET(C191,-M191+4,0),0,1)*D191)</f>
        <v/>
      </c>
      <c r="O191" s="69" t="str">
        <f ca="1">IF(D191="","",_xll.xEURO(OFFSET(C191,-M191+1,0),E191,OFFSET(C191,-M191+2,0),OFFSET(C191,-M191+2,0),OFFSET(C191,-M191+3,0)+AB191,OFFSET(C191,-M191+4,0),0,0))</f>
        <v/>
      </c>
      <c r="P191" s="67" t="str">
        <f t="shared" si="30"/>
        <v/>
      </c>
      <c r="Q191" s="67" t="str">
        <f ca="1">IF(D191="","",_xll.xEURO(OFFSET(C191,-M191+1,0),E191,OFFSET(C191,-M191+2,0),OFFSET(C191,-M191+2,0),OFFSET(C191,-M191+3,0)+AB191,OFFSET(C191,-M191+4,0),0,2)/10*D191)</f>
        <v/>
      </c>
      <c r="R191" s="71" t="str">
        <f ca="1">IF(D191="","",_xll.xEURO(OFFSET(C191,-M191+1,0),E191,OFFSET(C191,-M191+2,0),OFFSET(C191,-M191+2,0),OFFSET(C191,-M191+3,0)+AB191,OFFSET(C191,-M191+4,0),0,3)/100*D191*10000)</f>
        <v/>
      </c>
      <c r="S191" s="71" t="str">
        <f ca="1">IF(D191="","",_xll.xEURO(OFFSET(C191,-M191+1,0),E191,OFFSET(C191,-M191+2,0),OFFSET(C191,-M191+2,0),OFFSET(C191,-M191+3,0)+AB191,OFFSET(C191,-M191+4,0),0,5)/365.25*D191*10000)</f>
        <v/>
      </c>
      <c r="U191" s="67" t="str">
        <f ca="1">IF(I191="","",_xll.xEURO(OFFSET(C191,-M191+1,0),J191,OFFSET(C191,-M191+2,0),OFFSET(C191,-M191+2,0),OFFSET(C191,-M191+3,0)+AC191,OFFSET(C191,-M191+4,0),1,1)*I191)</f>
        <v/>
      </c>
      <c r="V191" s="69" t="str">
        <f ca="1">IF(I191="","",_xll.xEURO(OFFSET(C191,-M191+1,0),J191,OFFSET(C191,-M191+2,0),OFFSET(C191,-M191+2,0),OFFSET(C191,-M191+3,0)+AC191,OFFSET(C191,-M191+4,0),1,0))</f>
        <v/>
      </c>
      <c r="W191" s="67" t="str">
        <f t="shared" si="31"/>
        <v/>
      </c>
      <c r="X191" s="67" t="str">
        <f ca="1">IF(I191="","",_xll.xEURO(OFFSET(C191,-M191+1,0),J191,OFFSET(C191,-M191+2,0),OFFSET(C191,-M191+2,0),OFFSET(C191,-M191+3,0)+AC191,OFFSET(C191,-M191+4,0),1,2)/10*I191)</f>
        <v/>
      </c>
      <c r="Y191" s="71" t="str">
        <f ca="1">IF(I191="","",_xll.xEURO(OFFSET(C191,-M191+1,0),J191,OFFSET(C191,-M191+2,0),OFFSET(C191,-M191+2,0),OFFSET(C191,-M191+3,0)+AC191,OFFSET(C191,-M191+4,0),1,3)/100*I191*10000)</f>
        <v/>
      </c>
      <c r="Z191" s="71" t="str">
        <f ca="1">IF(I191="","",_xll.xEURO(OFFSET(C191,-M191+1,0),J191,OFFSET(C191,-M191+2,0),OFFSET(C191,-M191+2,0),OFFSET(C191,-M191+3,0)+AC191,OFFSET(C191,-M191+4,0),1,5)/365.25*I191*10000)</f>
        <v/>
      </c>
      <c r="AB191" s="40" t="str">
        <f ca="1">IF(D191="","",_xll.xCalcSkew(OFFSET(C191,-M191,0),E191-OFFSET(C191,-M191+1,0),b)/100)</f>
        <v/>
      </c>
      <c r="AC191" s="40" t="str">
        <f ca="1">IF(I191="","",_xll.xCalcSkew(OFFSET(C191,-M191,0),J191-OFFSET(C191,-M191+1,0),b)/100)</f>
        <v/>
      </c>
      <c r="AE191">
        <f t="shared" si="25"/>
        <v>0</v>
      </c>
      <c r="AF191">
        <f t="shared" si="26"/>
        <v>0</v>
      </c>
      <c r="AG191">
        <f t="shared" si="27"/>
        <v>0</v>
      </c>
    </row>
    <row r="192" spans="4:33" x14ac:dyDescent="0.25">
      <c r="D192" s="52"/>
      <c r="E192" s="39"/>
      <c r="F192" s="39"/>
      <c r="G192" s="35"/>
      <c r="I192" s="52"/>
      <c r="J192" s="39"/>
      <c r="K192" s="39"/>
      <c r="L192" s="62"/>
      <c r="M192" s="101">
        <f t="shared" si="32"/>
        <v>27</v>
      </c>
      <c r="N192" s="67" t="str">
        <f ca="1">IF(D192="","",_xll.xEURO(OFFSET(C192,-M192+1,0),E192,OFFSET(C192,-M192+2,0),OFFSET(C192,-M192+2,0),OFFSET(C192,-M192+3,0)+AB192,OFFSET(C192,-M192+4,0),0,1)*D192)</f>
        <v/>
      </c>
      <c r="O192" s="69" t="str">
        <f ca="1">IF(D192="","",_xll.xEURO(OFFSET(C192,-M192+1,0),E192,OFFSET(C192,-M192+2,0),OFFSET(C192,-M192+2,0),OFFSET(C192,-M192+3,0)+AB192,OFFSET(C192,-M192+4,0),0,0))</f>
        <v/>
      </c>
      <c r="P192" s="67" t="str">
        <f t="shared" si="30"/>
        <v/>
      </c>
      <c r="Q192" s="67" t="str">
        <f ca="1">IF(D192="","",_xll.xEURO(OFFSET(C192,-M192+1,0),E192,OFFSET(C192,-M192+2,0),OFFSET(C192,-M192+2,0),OFFSET(C192,-M192+3,0)+AB192,OFFSET(C192,-M192+4,0),0,2)/10*D192)</f>
        <v/>
      </c>
      <c r="R192" s="71" t="str">
        <f ca="1">IF(D192="","",_xll.xEURO(OFFSET(C192,-M192+1,0),E192,OFFSET(C192,-M192+2,0),OFFSET(C192,-M192+2,0),OFFSET(C192,-M192+3,0)+AB192,OFFSET(C192,-M192+4,0),0,3)/100*D192*10000)</f>
        <v/>
      </c>
      <c r="S192" s="71" t="str">
        <f ca="1">IF(D192="","",_xll.xEURO(OFFSET(C192,-M192+1,0),E192,OFFSET(C192,-M192+2,0),OFFSET(C192,-M192+2,0),OFFSET(C192,-M192+3,0)+AB192,OFFSET(C192,-M192+4,0),0,5)/365.25*D192*10000)</f>
        <v/>
      </c>
      <c r="U192" s="67" t="str">
        <f ca="1">IF(I192="","",_xll.xEURO(OFFSET(C192,-M192+1,0),J192,OFFSET(C192,-M192+2,0),OFFSET(C192,-M192+2,0),OFFSET(C192,-M192+3,0)+AC192,OFFSET(C192,-M192+4,0),1,1)*I192)</f>
        <v/>
      </c>
      <c r="V192" s="69" t="str">
        <f ca="1">IF(I192="","",_xll.xEURO(OFFSET(C192,-M192+1,0),J192,OFFSET(C192,-M192+2,0),OFFSET(C192,-M192+2,0),OFFSET(C192,-M192+3,0)+AC192,OFFSET(C192,-M192+4,0),1,0))</f>
        <v/>
      </c>
      <c r="W192" s="67" t="str">
        <f t="shared" si="31"/>
        <v/>
      </c>
      <c r="X192" s="67" t="str">
        <f ca="1">IF(I192="","",_xll.xEURO(OFFSET(C192,-M192+1,0),J192,OFFSET(C192,-M192+2,0),OFFSET(C192,-M192+2,0),OFFSET(C192,-M192+3,0)+AC192,OFFSET(C192,-M192+4,0),1,2)/10*I192)</f>
        <v/>
      </c>
      <c r="Y192" s="71" t="str">
        <f ca="1">IF(I192="","",_xll.xEURO(OFFSET(C192,-M192+1,0),J192,OFFSET(C192,-M192+2,0),OFFSET(C192,-M192+2,0),OFFSET(C192,-M192+3,0)+AC192,OFFSET(C192,-M192+4,0),1,3)/100*I192*10000)</f>
        <v/>
      </c>
      <c r="Z192" s="71" t="str">
        <f ca="1">IF(I192="","",_xll.xEURO(OFFSET(C192,-M192+1,0),J192,OFFSET(C192,-M192+2,0),OFFSET(C192,-M192+2,0),OFFSET(C192,-M192+3,0)+AC192,OFFSET(C192,-M192+4,0),1,5)/365.25*I192*10000)</f>
        <v/>
      </c>
      <c r="AB192" s="40" t="str">
        <f ca="1">IF(D192="","",_xll.xCalcSkew(OFFSET(C192,-M192,0),E192-OFFSET(C192,-M192+1,0),b)/100)</f>
        <v/>
      </c>
      <c r="AC192" s="40" t="str">
        <f ca="1">IF(I192="","",_xll.xCalcSkew(OFFSET(C192,-M192,0),J192-OFFSET(C192,-M192+1,0),b)/100)</f>
        <v/>
      </c>
      <c r="AE192">
        <f t="shared" si="25"/>
        <v>0</v>
      </c>
      <c r="AF192">
        <f t="shared" si="26"/>
        <v>0</v>
      </c>
      <c r="AG192">
        <f t="shared" si="27"/>
        <v>0</v>
      </c>
    </row>
    <row r="193" spans="3:33" x14ac:dyDescent="0.25">
      <c r="D193" s="52"/>
      <c r="E193" s="39"/>
      <c r="F193" s="39"/>
      <c r="G193" s="35"/>
      <c r="I193" s="52"/>
      <c r="J193" s="39"/>
      <c r="K193" s="39"/>
      <c r="L193" s="62"/>
      <c r="M193" s="101">
        <f t="shared" si="32"/>
        <v>28</v>
      </c>
      <c r="N193" s="67" t="str">
        <f ca="1">IF(D193="","",_xll.xEURO(OFFSET(C193,-M193+1,0),E193,OFFSET(C193,-M193+2,0),OFFSET(C193,-M193+2,0),OFFSET(C193,-M193+3,0)+AB193,OFFSET(C193,-M193+4,0),0,1)*D193)</f>
        <v/>
      </c>
      <c r="O193" s="69" t="str">
        <f ca="1">IF(D193="","",_xll.xEURO(OFFSET(C193,-M193+1,0),E193,OFFSET(C193,-M193+2,0),OFFSET(C193,-M193+2,0),OFFSET(C193,-M193+3,0)+AB193,OFFSET(C193,-M193+4,0),0,0))</f>
        <v/>
      </c>
      <c r="P193" s="67" t="str">
        <f t="shared" si="30"/>
        <v/>
      </c>
      <c r="Q193" s="67" t="str">
        <f ca="1">IF(D193="","",_xll.xEURO(OFFSET(C193,-M193+1,0),E193,OFFSET(C193,-M193+2,0),OFFSET(C193,-M193+2,0),OFFSET(C193,-M193+3,0)+AB193,OFFSET(C193,-M193+4,0),0,2)/10*D193)</f>
        <v/>
      </c>
      <c r="R193" s="71" t="str">
        <f ca="1">IF(D193="","",_xll.xEURO(OFFSET(C193,-M193+1,0),E193,OFFSET(C193,-M193+2,0),OFFSET(C193,-M193+2,0),OFFSET(C193,-M193+3,0)+AB193,OFFSET(C193,-M193+4,0),0,3)/100*D193*10000)</f>
        <v/>
      </c>
      <c r="S193" s="71" t="str">
        <f ca="1">IF(D193="","",_xll.xEURO(OFFSET(C193,-M193+1,0),E193,OFFSET(C193,-M193+2,0),OFFSET(C193,-M193+2,0),OFFSET(C193,-M193+3,0)+AB193,OFFSET(C193,-M193+4,0),0,5)/365.25*D193*10000)</f>
        <v/>
      </c>
      <c r="U193" s="67" t="str">
        <f ca="1">IF(I193="","",_xll.xEURO(OFFSET(C193,-M193+1,0),J193,OFFSET(C193,-M193+2,0),OFFSET(C193,-M193+2,0),OFFSET(C193,-M193+3,0)+AC193,OFFSET(C193,-M193+4,0),1,1)*I193)</f>
        <v/>
      </c>
      <c r="V193" s="69" t="str">
        <f ca="1">IF(I193="","",_xll.xEURO(OFFSET(C193,-M193+1,0),J193,OFFSET(C193,-M193+2,0),OFFSET(C193,-M193+2,0),OFFSET(C193,-M193+3,0)+AC193,OFFSET(C193,-M193+4,0),1,0))</f>
        <v/>
      </c>
      <c r="W193" s="67" t="str">
        <f t="shared" si="31"/>
        <v/>
      </c>
      <c r="X193" s="67" t="str">
        <f ca="1">IF(I193="","",_xll.xEURO(OFFSET(C193,-M193+1,0),J193,OFFSET(C193,-M193+2,0),OFFSET(C193,-M193+2,0),OFFSET(C193,-M193+3,0)+AC193,OFFSET(C193,-M193+4,0),1,2)/10*I193)</f>
        <v/>
      </c>
      <c r="Y193" s="71" t="str">
        <f ca="1">IF(I193="","",_xll.xEURO(OFFSET(C193,-M193+1,0),J193,OFFSET(C193,-M193+2,0),OFFSET(C193,-M193+2,0),OFFSET(C193,-M193+3,0)+AC193,OFFSET(C193,-M193+4,0),1,3)/100*I193*10000)</f>
        <v/>
      </c>
      <c r="Z193" s="71" t="str">
        <f ca="1">IF(I193="","",_xll.xEURO(OFFSET(C193,-M193+1,0),J193,OFFSET(C193,-M193+2,0),OFFSET(C193,-M193+2,0),OFFSET(C193,-M193+3,0)+AC193,OFFSET(C193,-M193+4,0),1,5)/365.25*I193*10000)</f>
        <v/>
      </c>
      <c r="AB193" s="40" t="str">
        <f ca="1">IF(D193="","",_xll.xCalcSkew(OFFSET(C193,-M193,0),E193-OFFSET(C193,-M193+1,0),b)/100)</f>
        <v/>
      </c>
      <c r="AC193" s="40" t="str">
        <f ca="1">IF(I193="","",_xll.xCalcSkew(OFFSET(C193,-M193,0),J193-OFFSET(C193,-M193+1,0),b)/100)</f>
        <v/>
      </c>
      <c r="AE193">
        <f t="shared" si="25"/>
        <v>0</v>
      </c>
      <c r="AF193">
        <f t="shared" si="26"/>
        <v>0</v>
      </c>
      <c r="AG193">
        <f t="shared" si="27"/>
        <v>0</v>
      </c>
    </row>
    <row r="194" spans="3:33" x14ac:dyDescent="0.25">
      <c r="D194" s="52"/>
      <c r="E194" s="39"/>
      <c r="F194" s="39"/>
      <c r="G194" s="35"/>
      <c r="I194" s="52"/>
      <c r="J194" s="39"/>
      <c r="K194" s="39"/>
      <c r="L194" s="62"/>
      <c r="M194" s="101">
        <f t="shared" si="32"/>
        <v>29</v>
      </c>
      <c r="N194" s="67" t="str">
        <f ca="1">IF(D194="","",_xll.xEURO(OFFSET(C194,-M194+1,0),E194,OFFSET(C194,-M194+2,0),OFFSET(C194,-M194+2,0),OFFSET(C194,-M194+3,0)+AB194,OFFSET(C194,-M194+4,0),0,1)*D194)</f>
        <v/>
      </c>
      <c r="O194" s="69" t="str">
        <f ca="1">IF(D194="","",_xll.xEURO(OFFSET(C194,-M194+1,0),E194,OFFSET(C194,-M194+2,0),OFFSET(C194,-M194+2,0),OFFSET(C194,-M194+3,0)+AB194,OFFSET(C194,-M194+4,0),0,0))</f>
        <v/>
      </c>
      <c r="P194" s="67" t="str">
        <f t="shared" si="30"/>
        <v/>
      </c>
      <c r="Q194" s="67" t="str">
        <f ca="1">IF(D194="","",_xll.xEURO(OFFSET(C194,-M194+1,0),E194,OFFSET(C194,-M194+2,0),OFFSET(C194,-M194+2,0),OFFSET(C194,-M194+3,0)+AB194,OFFSET(C194,-M194+4,0),0,2)/10*D194)</f>
        <v/>
      </c>
      <c r="R194" s="71" t="str">
        <f ca="1">IF(D194="","",_xll.xEURO(OFFSET(C194,-M194+1,0),E194,OFFSET(C194,-M194+2,0),OFFSET(C194,-M194+2,0),OFFSET(C194,-M194+3,0)+AB194,OFFSET(C194,-M194+4,0),0,3)/100*D194*10000)</f>
        <v/>
      </c>
      <c r="S194" s="71" t="str">
        <f ca="1">IF(D194="","",_xll.xEURO(OFFSET(C194,-M194+1,0),E194,OFFSET(C194,-M194+2,0),OFFSET(C194,-M194+2,0),OFFSET(C194,-M194+3,0)+AB194,OFFSET(C194,-M194+4,0),0,5)/365.25*D194*10000)</f>
        <v/>
      </c>
      <c r="U194" s="67" t="str">
        <f ca="1">IF(I194="","",_xll.xEURO(OFFSET(C194,-M194+1,0),J194,OFFSET(C194,-M194+2,0),OFFSET(C194,-M194+2,0),OFFSET(C194,-M194+3,0)+AC194,OFFSET(C194,-M194+4,0),1,1)*I194)</f>
        <v/>
      </c>
      <c r="V194" s="69" t="str">
        <f ca="1">IF(I194="","",_xll.xEURO(OFFSET(C194,-M194+1,0),J194,OFFSET(C194,-M194+2,0),OFFSET(C194,-M194+2,0),OFFSET(C194,-M194+3,0)+AC194,OFFSET(C194,-M194+4,0),1,0))</f>
        <v/>
      </c>
      <c r="W194" s="67" t="str">
        <f t="shared" si="31"/>
        <v/>
      </c>
      <c r="X194" s="67" t="str">
        <f ca="1">IF(I194="","",_xll.xEURO(OFFSET(C194,-M194+1,0),J194,OFFSET(C194,-M194+2,0),OFFSET(C194,-M194+2,0),OFFSET(C194,-M194+3,0)+AC194,OFFSET(C194,-M194+4,0),1,2)/10*I194)</f>
        <v/>
      </c>
      <c r="Y194" s="71" t="str">
        <f ca="1">IF(I194="","",_xll.xEURO(OFFSET(C194,-M194+1,0),J194,OFFSET(C194,-M194+2,0),OFFSET(C194,-M194+2,0),OFFSET(C194,-M194+3,0)+AC194,OFFSET(C194,-M194+4,0),1,3)/100*I194*10000)</f>
        <v/>
      </c>
      <c r="Z194" s="71" t="str">
        <f ca="1">IF(I194="","",_xll.xEURO(OFFSET(C194,-M194+1,0),J194,OFFSET(C194,-M194+2,0),OFFSET(C194,-M194+2,0),OFFSET(C194,-M194+3,0)+AC194,OFFSET(C194,-M194+4,0),1,5)/365.25*I194*10000)</f>
        <v/>
      </c>
      <c r="AB194" s="40" t="str">
        <f ca="1">IF(D194="","",_xll.xCalcSkew(OFFSET(C194,-M194,0),E194-OFFSET(C194,-M194+1,0),b)/100)</f>
        <v/>
      </c>
      <c r="AC194" s="40" t="str">
        <f ca="1">IF(I194="","",_xll.xCalcSkew(OFFSET(C194,-M194,0),J194-OFFSET(C194,-M194+1,0),b)/100)</f>
        <v/>
      </c>
      <c r="AE194">
        <f t="shared" si="25"/>
        <v>0</v>
      </c>
      <c r="AF194">
        <f t="shared" si="26"/>
        <v>0</v>
      </c>
      <c r="AG194">
        <f t="shared" si="27"/>
        <v>0</v>
      </c>
    </row>
    <row r="195" spans="3:33" x14ac:dyDescent="0.25">
      <c r="D195" s="52"/>
      <c r="E195" s="39"/>
      <c r="F195" s="39"/>
      <c r="G195" s="35"/>
      <c r="I195" s="52"/>
      <c r="J195" s="39"/>
      <c r="K195" s="39"/>
      <c r="L195" s="62"/>
      <c r="M195" s="101">
        <f t="shared" si="32"/>
        <v>30</v>
      </c>
      <c r="N195" s="67" t="str">
        <f ca="1">IF(D195="","",_xll.xEURO(OFFSET(C195,-M195+1,0),E195,OFFSET(C195,-M195+2,0),OFFSET(C195,-M195+2,0),OFFSET(C195,-M195+3,0)+AB195,OFFSET(C195,-M195+4,0),0,1)*D195)</f>
        <v/>
      </c>
      <c r="O195" s="69" t="str">
        <f ca="1">IF(D195="","",_xll.xEURO(OFFSET(C195,-M195+1,0),E195,OFFSET(C195,-M195+2,0),OFFSET(C195,-M195+2,0),OFFSET(C195,-M195+3,0)+AB195,OFFSET(C195,-M195+4,0),0,0))</f>
        <v/>
      </c>
      <c r="P195" s="67" t="str">
        <f t="shared" si="30"/>
        <v/>
      </c>
      <c r="Q195" s="67" t="str">
        <f ca="1">IF(D195="","",_xll.xEURO(OFFSET(C195,-M195+1,0),E195,OFFSET(C195,-M195+2,0),OFFSET(C195,-M195+2,0),OFFSET(C195,-M195+3,0)+AB195,OFFSET(C195,-M195+4,0),0,2)/10*D195)</f>
        <v/>
      </c>
      <c r="R195" s="71" t="str">
        <f ca="1">IF(D195="","",_xll.xEURO(OFFSET(C195,-M195+1,0),E195,OFFSET(C195,-M195+2,0),OFFSET(C195,-M195+2,0),OFFSET(C195,-M195+3,0)+AB195,OFFSET(C195,-M195+4,0),0,3)/100*D195*10000)</f>
        <v/>
      </c>
      <c r="S195" s="71" t="str">
        <f ca="1">IF(D195="","",_xll.xEURO(OFFSET(C195,-M195+1,0),E195,OFFSET(C195,-M195+2,0),OFFSET(C195,-M195+2,0),OFFSET(C195,-M195+3,0)+AB195,OFFSET(C195,-M195+4,0),0,5)/365.25*D195*10000)</f>
        <v/>
      </c>
      <c r="U195" s="67" t="str">
        <f ca="1">IF(I195="","",_xll.xEURO(OFFSET(C195,-M195+1,0),J195,OFFSET(C195,-M195+2,0),OFFSET(C195,-M195+2,0),OFFSET(C195,-M195+3,0)+AC195,OFFSET(C195,-M195+4,0),1,1)*I195)</f>
        <v/>
      </c>
      <c r="V195" s="69" t="str">
        <f ca="1">IF(I195="","",_xll.xEURO(OFFSET(C195,-M195+1,0),J195,OFFSET(C195,-M195+2,0),OFFSET(C195,-M195+2,0),OFFSET(C195,-M195+3,0)+AC195,OFFSET(C195,-M195+4,0),1,0))</f>
        <v/>
      </c>
      <c r="W195" s="67" t="str">
        <f t="shared" si="31"/>
        <v/>
      </c>
      <c r="X195" s="67" t="str">
        <f ca="1">IF(I195="","",_xll.xEURO(OFFSET(C195,-M195+1,0),J195,OFFSET(C195,-M195+2,0),OFFSET(C195,-M195+2,0),OFFSET(C195,-M195+3,0)+AC195,OFFSET(C195,-M195+4,0),1,2)/10*I195)</f>
        <v/>
      </c>
      <c r="Y195" s="71" t="str">
        <f ca="1">IF(I195="","",_xll.xEURO(OFFSET(C195,-M195+1,0),J195,OFFSET(C195,-M195+2,0),OFFSET(C195,-M195+2,0),OFFSET(C195,-M195+3,0)+AC195,OFFSET(C195,-M195+4,0),1,3)/100*I195*10000)</f>
        <v/>
      </c>
      <c r="Z195" s="71" t="str">
        <f ca="1">IF(I195="","",_xll.xEURO(OFFSET(C195,-M195+1,0),J195,OFFSET(C195,-M195+2,0),OFFSET(C195,-M195+2,0),OFFSET(C195,-M195+3,0)+AC195,OFFSET(C195,-M195+4,0),1,5)/365.25*I195*10000)</f>
        <v/>
      </c>
      <c r="AB195" s="40" t="str">
        <f ca="1">IF(D195="","",_xll.xCalcSkew(OFFSET(C195,-M195,0),E195-OFFSET(C195,-M195+1,0),b)/100)</f>
        <v/>
      </c>
      <c r="AC195" s="40" t="str">
        <f ca="1">IF(I195="","",_xll.xCalcSkew(OFFSET(C195,-M195,0),J195-OFFSET(C195,-M195+1,0),b)/100)</f>
        <v/>
      </c>
      <c r="AE195">
        <f t="shared" si="25"/>
        <v>0</v>
      </c>
      <c r="AF195">
        <f t="shared" si="26"/>
        <v>0</v>
      </c>
      <c r="AG195">
        <f t="shared" si="27"/>
        <v>0</v>
      </c>
    </row>
    <row r="196" spans="3:33" x14ac:dyDescent="0.25">
      <c r="D196" s="52"/>
      <c r="E196" s="39"/>
      <c r="F196" s="39"/>
      <c r="G196" s="35"/>
      <c r="I196" s="52"/>
      <c r="J196" s="39"/>
      <c r="K196" s="39"/>
      <c r="L196" s="62"/>
      <c r="M196" s="101">
        <f t="shared" si="32"/>
        <v>31</v>
      </c>
      <c r="N196" s="67" t="str">
        <f ca="1">IF(D196="","",_xll.xEURO(OFFSET(C196,-M196+1,0),E196,OFFSET(C196,-M196+2,0),OFFSET(C196,-M196+2,0),OFFSET(C196,-M196+3,0)+AB196,OFFSET(C196,-M196+4,0),0,1)*D196)</f>
        <v/>
      </c>
      <c r="O196" s="69" t="str">
        <f ca="1">IF(D196="","",_xll.xEURO(OFFSET(C196,-M196+1,0),E196,OFFSET(C196,-M196+2,0),OFFSET(C196,-M196+2,0),OFFSET(C196,-M196+3,0)+AB196,OFFSET(C196,-M196+4,0),0,0))</f>
        <v/>
      </c>
      <c r="P196" s="67" t="str">
        <f t="shared" si="30"/>
        <v/>
      </c>
      <c r="Q196" s="67" t="str">
        <f ca="1">IF(D196="","",_xll.xEURO(OFFSET(C196,-M196+1,0),E196,OFFSET(C196,-M196+2,0),OFFSET(C196,-M196+2,0),OFFSET(C196,-M196+3,0)+AB196,OFFSET(C196,-M196+4,0),0,2)/10*D196)</f>
        <v/>
      </c>
      <c r="R196" s="71" t="str">
        <f ca="1">IF(D196="","",_xll.xEURO(OFFSET(C196,-M196+1,0),E196,OFFSET(C196,-M196+2,0),OFFSET(C196,-M196+2,0),OFFSET(C196,-M196+3,0)+AB196,OFFSET(C196,-M196+4,0),0,3)/100*D196*10000)</f>
        <v/>
      </c>
      <c r="S196" s="71" t="str">
        <f ca="1">IF(D196="","",_xll.xEURO(OFFSET(C196,-M196+1,0),E196,OFFSET(C196,-M196+2,0),OFFSET(C196,-M196+2,0),OFFSET(C196,-M196+3,0)+AB196,OFFSET(C196,-M196+4,0),0,5)/365.25*D196*10000)</f>
        <v/>
      </c>
      <c r="U196" s="67" t="str">
        <f ca="1">IF(I196="","",_xll.xEURO(OFFSET(C196,-M196+1,0),J196,OFFSET(C196,-M196+2,0),OFFSET(C196,-M196+2,0),OFFSET(C196,-M196+3,0)+AC196,OFFSET(C196,-M196+4,0),1,1)*I196)</f>
        <v/>
      </c>
      <c r="V196" s="69" t="str">
        <f ca="1">IF(I196="","",_xll.xEURO(OFFSET(C196,-M196+1,0),J196,OFFSET(C196,-M196+2,0),OFFSET(C196,-M196+2,0),OFFSET(C196,-M196+3,0)+AC196,OFFSET(C196,-M196+4,0),1,0))</f>
        <v/>
      </c>
      <c r="W196" s="67" t="str">
        <f t="shared" si="31"/>
        <v/>
      </c>
      <c r="X196" s="67" t="str">
        <f ca="1">IF(I196="","",_xll.xEURO(OFFSET(C196,-M196+1,0),J196,OFFSET(C196,-M196+2,0),OFFSET(C196,-M196+2,0),OFFSET(C196,-M196+3,0)+AC196,OFFSET(C196,-M196+4,0),1,2)/10*I196)</f>
        <v/>
      </c>
      <c r="Y196" s="71" t="str">
        <f ca="1">IF(I196="","",_xll.xEURO(OFFSET(C196,-M196+1,0),J196,OFFSET(C196,-M196+2,0),OFFSET(C196,-M196+2,0),OFFSET(C196,-M196+3,0)+AC196,OFFSET(C196,-M196+4,0),1,3)/100*I196*10000)</f>
        <v/>
      </c>
      <c r="Z196" s="71" t="str">
        <f ca="1">IF(I196="","",_xll.xEURO(OFFSET(C196,-M196+1,0),J196,OFFSET(C196,-M196+2,0),OFFSET(C196,-M196+2,0),OFFSET(C196,-M196+3,0)+AC196,OFFSET(C196,-M196+4,0),1,5)/365.25*I196*10000)</f>
        <v/>
      </c>
      <c r="AB196" s="40" t="str">
        <f ca="1">IF(D196="","",_xll.xCalcSkew(OFFSET(C196,-M196,0),E196-OFFSET(C196,-M196+1,0),b)/100)</f>
        <v/>
      </c>
      <c r="AC196" s="40" t="str">
        <f ca="1">IF(I196="","",_xll.xCalcSkew(OFFSET(C196,-M196,0),J196-OFFSET(C196,-M196+1,0),b)/100)</f>
        <v/>
      </c>
      <c r="AE196">
        <f t="shared" si="25"/>
        <v>0</v>
      </c>
      <c r="AF196">
        <f t="shared" si="26"/>
        <v>0</v>
      </c>
      <c r="AG196">
        <f t="shared" si="27"/>
        <v>0</v>
      </c>
    </row>
    <row r="197" spans="3:33" x14ac:dyDescent="0.25">
      <c r="D197" s="52"/>
      <c r="E197" s="39"/>
      <c r="F197" s="39"/>
      <c r="G197" s="35"/>
      <c r="I197" s="52"/>
      <c r="J197" s="39"/>
      <c r="K197" s="39"/>
      <c r="L197" s="62"/>
      <c r="M197" s="101">
        <f t="shared" si="32"/>
        <v>32</v>
      </c>
      <c r="N197" s="67" t="str">
        <f ca="1">IF(D197="","",_xll.xEURO(OFFSET(C197,-M197+1,0),E197,OFFSET(C197,-M197+2,0),OFFSET(C197,-M197+2,0),OFFSET(C197,-M197+3,0)+AB197,OFFSET(C197,-M197+4,0),0,1)*D197)</f>
        <v/>
      </c>
      <c r="O197" s="69" t="str">
        <f ca="1">IF(D197="","",_xll.xEURO(OFFSET(C197,-M197+1,0),E197,OFFSET(C197,-M197+2,0),OFFSET(C197,-M197+2,0),OFFSET(C197,-M197+3,0)+AB197,OFFSET(C197,-M197+4,0),0,0))</f>
        <v/>
      </c>
      <c r="P197" s="67" t="str">
        <f t="shared" si="30"/>
        <v/>
      </c>
      <c r="Q197" s="67" t="str">
        <f ca="1">IF(D197="","",_xll.xEURO(OFFSET(C197,-M197+1,0),E197,OFFSET(C197,-M197+2,0),OFFSET(C197,-M197+2,0),OFFSET(C197,-M197+3,0)+AB197,OFFSET(C197,-M197+4,0),0,2)/10*D197)</f>
        <v/>
      </c>
      <c r="R197" s="71" t="str">
        <f ca="1">IF(D197="","",_xll.xEURO(OFFSET(C197,-M197+1,0),E197,OFFSET(C197,-M197+2,0),OFFSET(C197,-M197+2,0),OFFSET(C197,-M197+3,0)+AB197,OFFSET(C197,-M197+4,0),0,3)/100*D197*10000)</f>
        <v/>
      </c>
      <c r="S197" s="71" t="str">
        <f ca="1">IF(D197="","",_xll.xEURO(OFFSET(C197,-M197+1,0),E197,OFFSET(C197,-M197+2,0),OFFSET(C197,-M197+2,0),OFFSET(C197,-M197+3,0)+AB197,OFFSET(C197,-M197+4,0),0,5)/365.25*D197*10000)</f>
        <v/>
      </c>
      <c r="U197" s="67" t="str">
        <f ca="1">IF(I197="","",_xll.xEURO(OFFSET(C197,-M197+1,0),J197,OFFSET(C197,-M197+2,0),OFFSET(C197,-M197+2,0),OFFSET(C197,-M197+3,0)+AC197,OFFSET(C197,-M197+4,0),1,1)*I197)</f>
        <v/>
      </c>
      <c r="V197" s="69" t="str">
        <f ca="1">IF(I197="","",_xll.xEURO(OFFSET(C197,-M197+1,0),J197,OFFSET(C197,-M197+2,0),OFFSET(C197,-M197+2,0),OFFSET(C197,-M197+3,0)+AC197,OFFSET(C197,-M197+4,0),1,0))</f>
        <v/>
      </c>
      <c r="W197" s="67" t="str">
        <f t="shared" si="31"/>
        <v/>
      </c>
      <c r="X197" s="67" t="str">
        <f ca="1">IF(I197="","",_xll.xEURO(OFFSET(C197,-M197+1,0),J197,OFFSET(C197,-M197+2,0),OFFSET(C197,-M197+2,0),OFFSET(C197,-M197+3,0)+AC197,OFFSET(C197,-M197+4,0),1,2)/10*I197)</f>
        <v/>
      </c>
      <c r="Y197" s="71" t="str">
        <f ca="1">IF(I197="","",_xll.xEURO(OFFSET(C197,-M197+1,0),J197,OFFSET(C197,-M197+2,0),OFFSET(C197,-M197+2,0),OFFSET(C197,-M197+3,0)+AC197,OFFSET(C197,-M197+4,0),1,3)/100*I197*10000)</f>
        <v/>
      </c>
      <c r="Z197" s="71" t="str">
        <f ca="1">IF(I197="","",_xll.xEURO(OFFSET(C197,-M197+1,0),J197,OFFSET(C197,-M197+2,0),OFFSET(C197,-M197+2,0),OFFSET(C197,-M197+3,0)+AC197,OFFSET(C197,-M197+4,0),1,5)/365.25*I197*10000)</f>
        <v/>
      </c>
      <c r="AB197" s="40" t="str">
        <f ca="1">IF(D197="","",_xll.xCalcSkew(OFFSET(C197,-M197,0),E197-OFFSET(C197,-M197+1,0),b)/100)</f>
        <v/>
      </c>
      <c r="AC197" s="40" t="str">
        <f ca="1">IF(I197="","",_xll.xCalcSkew(OFFSET(C197,-M197,0),J197-OFFSET(C197,-M197+1,0),b)/100)</f>
        <v/>
      </c>
      <c r="AE197">
        <f t="shared" si="25"/>
        <v>0</v>
      </c>
      <c r="AF197">
        <f t="shared" si="26"/>
        <v>0</v>
      </c>
      <c r="AG197">
        <f t="shared" si="27"/>
        <v>0</v>
      </c>
    </row>
    <row r="198" spans="3:33" x14ac:dyDescent="0.25">
      <c r="D198" s="52"/>
      <c r="E198" s="39"/>
      <c r="F198" s="39"/>
      <c r="G198" s="35"/>
      <c r="I198" s="52"/>
      <c r="J198" s="39"/>
      <c r="K198" s="39"/>
      <c r="L198" s="62"/>
      <c r="M198" s="101">
        <f t="shared" si="32"/>
        <v>33</v>
      </c>
      <c r="N198" s="67" t="str">
        <f ca="1">IF(D198="","",_xll.xEURO(OFFSET(C198,-M198+1,0),E198,OFFSET(C198,-M198+2,0),OFFSET(C198,-M198+2,0),OFFSET(C198,-M198+3,0)+AB198,OFFSET(C198,-M198+4,0),0,1)*D198)</f>
        <v/>
      </c>
      <c r="O198" s="69" t="str">
        <f ca="1">IF(D198="","",_xll.xEURO(OFFSET(C198,-M198+1,0),E198,OFFSET(C198,-M198+2,0),OFFSET(C198,-M198+2,0),OFFSET(C198,-M198+3,0)+AB198,OFFSET(C198,-M198+4,0),0,0))</f>
        <v/>
      </c>
      <c r="P198" s="67" t="str">
        <f t="shared" si="30"/>
        <v/>
      </c>
      <c r="Q198" s="67" t="str">
        <f ca="1">IF(D198="","",_xll.xEURO(OFFSET(C198,-M198+1,0),E198,OFFSET(C198,-M198+2,0),OFFSET(C198,-M198+2,0),OFFSET(C198,-M198+3,0)+AB198,OFFSET(C198,-M198+4,0),0,2)/10*D198)</f>
        <v/>
      </c>
      <c r="R198" s="71" t="str">
        <f ca="1">IF(D198="","",_xll.xEURO(OFFSET(C198,-M198+1,0),E198,OFFSET(C198,-M198+2,0),OFFSET(C198,-M198+2,0),OFFSET(C198,-M198+3,0)+AB198,OFFSET(C198,-M198+4,0),0,3)/100*D198*10000)</f>
        <v/>
      </c>
      <c r="S198" s="71" t="str">
        <f ca="1">IF(D198="","",_xll.xEURO(OFFSET(C198,-M198+1,0),E198,OFFSET(C198,-M198+2,0),OFFSET(C198,-M198+2,0),OFFSET(C198,-M198+3,0)+AB198,OFFSET(C198,-M198+4,0),0,5)/365.25*D198*10000)</f>
        <v/>
      </c>
      <c r="U198" s="67" t="str">
        <f ca="1">IF(I198="","",_xll.xEURO(OFFSET(C198,-M198+1,0),J198,OFFSET(C198,-M198+2,0),OFFSET(C198,-M198+2,0),OFFSET(C198,-M198+3,0)+AC198,OFFSET(C198,-M198+4,0),1,1)*I198)</f>
        <v/>
      </c>
      <c r="V198" s="69" t="str">
        <f ca="1">IF(I198="","",_xll.xEURO(OFFSET(C198,-M198+1,0),J198,OFFSET(C198,-M198+2,0),OFFSET(C198,-M198+2,0),OFFSET(C198,-M198+3,0)+AC198,OFFSET(C198,-M198+4,0),1,0))</f>
        <v/>
      </c>
      <c r="W198" s="67" t="str">
        <f t="shared" si="31"/>
        <v/>
      </c>
      <c r="X198" s="67" t="str">
        <f ca="1">IF(I198="","",_xll.xEURO(OFFSET(C198,-M198+1,0),J198,OFFSET(C198,-M198+2,0),OFFSET(C198,-M198+2,0),OFFSET(C198,-M198+3,0)+AC198,OFFSET(C198,-M198+4,0),1,2)/10*I198)</f>
        <v/>
      </c>
      <c r="Y198" s="71" t="str">
        <f ca="1">IF(I198="","",_xll.xEURO(OFFSET(C198,-M198+1,0),J198,OFFSET(C198,-M198+2,0),OFFSET(C198,-M198+2,0),OFFSET(C198,-M198+3,0)+AC198,OFFSET(C198,-M198+4,0),1,3)/100*I198*10000)</f>
        <v/>
      </c>
      <c r="Z198" s="71" t="str">
        <f ca="1">IF(I198="","",_xll.xEURO(OFFSET(C198,-M198+1,0),J198,OFFSET(C198,-M198+2,0),OFFSET(C198,-M198+2,0),OFFSET(C198,-M198+3,0)+AC198,OFFSET(C198,-M198+4,0),1,5)/365.25*I198*10000)</f>
        <v/>
      </c>
      <c r="AB198" s="40" t="str">
        <f ca="1">IF(D198="","",_xll.xCalcSkew(OFFSET(C198,-M198,0),E198-OFFSET(C198,-M198+1,0),b)/100)</f>
        <v/>
      </c>
      <c r="AC198" s="40" t="str">
        <f ca="1">IF(I198="","",_xll.xCalcSkew(OFFSET(C198,-M198,0),J198-OFFSET(C198,-M198+1,0),b)/100)</f>
        <v/>
      </c>
      <c r="AE198">
        <f t="shared" ref="AE198:AE261" si="33">D198*F198*10000*-1</f>
        <v>0</v>
      </c>
      <c r="AF198">
        <f t="shared" ref="AF198:AF261" si="34">I198*K198*10000*-1</f>
        <v>0</v>
      </c>
      <c r="AG198">
        <f t="shared" ref="AG198:AG261" si="35">AE198+AF198</f>
        <v>0</v>
      </c>
    </row>
    <row r="199" spans="3:33" x14ac:dyDescent="0.25">
      <c r="D199" s="52"/>
      <c r="E199" s="39"/>
      <c r="F199" s="39"/>
      <c r="G199" s="35"/>
      <c r="I199" s="52"/>
      <c r="J199" s="39"/>
      <c r="K199" s="39"/>
      <c r="L199" s="62"/>
      <c r="M199" s="101">
        <f t="shared" si="32"/>
        <v>34</v>
      </c>
      <c r="N199" s="67" t="str">
        <f ca="1">IF(D199="","",_xll.xEURO(OFFSET(C199,-M199+1,0),E199,OFFSET(C199,-M199+2,0),OFFSET(C199,-M199+2,0),OFFSET(C199,-M199+3,0)+AB199,OFFSET(C199,-M199+4,0),0,1)*D199)</f>
        <v/>
      </c>
      <c r="O199" s="69" t="str">
        <f ca="1">IF(D199="","",_xll.xEURO(OFFSET(C199,-M199+1,0),E199,OFFSET(C199,-M199+2,0),OFFSET(C199,-M199+2,0),OFFSET(C199,-M199+3,0)+AB199,OFFSET(C199,-M199+4,0),0,0))</f>
        <v/>
      </c>
      <c r="P199" s="67" t="str">
        <f t="shared" si="30"/>
        <v/>
      </c>
      <c r="Q199" s="67" t="str">
        <f ca="1">IF(D199="","",_xll.xEURO(OFFSET(C199,-M199+1,0),E199,OFFSET(C199,-M199+2,0),OFFSET(C199,-M199+2,0),OFFSET(C199,-M199+3,0)+AB199,OFFSET(C199,-M199+4,0),0,2)/10*D199)</f>
        <v/>
      </c>
      <c r="R199" s="71" t="str">
        <f ca="1">IF(D199="","",_xll.xEURO(OFFSET(C199,-M199+1,0),E199,OFFSET(C199,-M199+2,0),OFFSET(C199,-M199+2,0),OFFSET(C199,-M199+3,0)+AB199,OFFSET(C199,-M199+4,0),0,3)/100*D199*10000)</f>
        <v/>
      </c>
      <c r="S199" s="71" t="str">
        <f ca="1">IF(D199="","",_xll.xEURO(OFFSET(C199,-M199+1,0),E199,OFFSET(C199,-M199+2,0),OFFSET(C199,-M199+2,0),OFFSET(C199,-M199+3,0)+AB199,OFFSET(C199,-M199+4,0),0,5)/365.25*D199*10000)</f>
        <v/>
      </c>
      <c r="U199" s="67" t="str">
        <f ca="1">IF(I199="","",_xll.xEURO(OFFSET(C199,-M199+1,0),J199,OFFSET(C199,-M199+2,0),OFFSET(C199,-M199+2,0),OFFSET(C199,-M199+3,0)+AC199,OFFSET(C199,-M199+4,0),1,1)*I199)</f>
        <v/>
      </c>
      <c r="V199" s="69" t="str">
        <f ca="1">IF(I199="","",_xll.xEURO(OFFSET(C199,-M199+1,0),J199,OFFSET(C199,-M199+2,0),OFFSET(C199,-M199+2,0),OFFSET(C199,-M199+3,0)+AC199,OFFSET(C199,-M199+4,0),1,0))</f>
        <v/>
      </c>
      <c r="W199" s="67" t="str">
        <f t="shared" si="31"/>
        <v/>
      </c>
      <c r="X199" s="67" t="str">
        <f ca="1">IF(I199="","",_xll.xEURO(OFFSET(C199,-M199+1,0),J199,OFFSET(C199,-M199+2,0),OFFSET(C199,-M199+2,0),OFFSET(C199,-M199+3,0)+AC199,OFFSET(C199,-M199+4,0),1,2)/10*I199)</f>
        <v/>
      </c>
      <c r="Y199" s="71" t="str">
        <f ca="1">IF(I199="","",_xll.xEURO(OFFSET(C199,-M199+1,0),J199,OFFSET(C199,-M199+2,0),OFFSET(C199,-M199+2,0),OFFSET(C199,-M199+3,0)+AC199,OFFSET(C199,-M199+4,0),1,3)/100*I199*10000)</f>
        <v/>
      </c>
      <c r="Z199" s="71" t="str">
        <f ca="1">IF(I199="","",_xll.xEURO(OFFSET(C199,-M199+1,0),J199,OFFSET(C199,-M199+2,0),OFFSET(C199,-M199+2,0),OFFSET(C199,-M199+3,0)+AC199,OFFSET(C199,-M199+4,0),1,5)/365.25*I199*10000)</f>
        <v/>
      </c>
      <c r="AB199" s="40" t="str">
        <f ca="1">IF(D199="","",_xll.xCalcSkew(OFFSET(C199,-M199,0),E199-OFFSET(C199,-M199+1,0),b)/100)</f>
        <v/>
      </c>
      <c r="AC199" s="40" t="str">
        <f ca="1">IF(I199="","",_xll.xCalcSkew(OFFSET(C199,-M199,0),J199-OFFSET(C199,-M199+1,0),b)/100)</f>
        <v/>
      </c>
      <c r="AE199">
        <f t="shared" si="33"/>
        <v>0</v>
      </c>
      <c r="AF199">
        <f t="shared" si="34"/>
        <v>0</v>
      </c>
      <c r="AG199">
        <f t="shared" si="35"/>
        <v>0</v>
      </c>
    </row>
    <row r="200" spans="3:33" x14ac:dyDescent="0.25">
      <c r="D200" s="52"/>
      <c r="E200" s="39"/>
      <c r="F200" s="39"/>
      <c r="G200" s="35"/>
      <c r="I200" s="52"/>
      <c r="J200" s="39"/>
      <c r="K200" s="39"/>
      <c r="L200" s="62"/>
      <c r="M200" s="101">
        <f t="shared" si="32"/>
        <v>35</v>
      </c>
      <c r="N200" s="67" t="str">
        <f ca="1">IF(D200="","",_xll.xEURO(OFFSET(C200,-M200+1,0),E200,OFFSET(C200,-M200+2,0),OFFSET(C200,-M200+2,0),OFFSET(C200,-M200+3,0)+AB200,OFFSET(C200,-M200+4,0),0,1)*D200)</f>
        <v/>
      </c>
      <c r="O200" s="69" t="str">
        <f ca="1">IF(D200="","",_xll.xEURO(OFFSET(C200,-M200+1,0),E200,OFFSET(C200,-M200+2,0),OFFSET(C200,-M200+2,0),OFFSET(C200,-M200+3,0)+AB200,OFFSET(C200,-M200+4,0),0,0))</f>
        <v/>
      </c>
      <c r="P200" s="67" t="str">
        <f t="shared" si="30"/>
        <v/>
      </c>
      <c r="Q200" s="67" t="str">
        <f ca="1">IF(D200="","",_xll.xEURO(OFFSET(C200,-M200+1,0),E200,OFFSET(C200,-M200+2,0),OFFSET(C200,-M200+2,0),OFFSET(C200,-M200+3,0)+AB200,OFFSET(C200,-M200+4,0),0,2)/10*D200)</f>
        <v/>
      </c>
      <c r="R200" s="71" t="str">
        <f ca="1">IF(D200="","",_xll.xEURO(OFFSET(C200,-M200+1,0),E200,OFFSET(C200,-M200+2,0),OFFSET(C200,-M200+2,0),OFFSET(C200,-M200+3,0)+AB200,OFFSET(C200,-M200+4,0),0,3)/100*D200*10000)</f>
        <v/>
      </c>
      <c r="S200" s="71" t="str">
        <f ca="1">IF(D200="","",_xll.xEURO(OFFSET(C200,-M200+1,0),E200,OFFSET(C200,-M200+2,0),OFFSET(C200,-M200+2,0),OFFSET(C200,-M200+3,0)+AB200,OFFSET(C200,-M200+4,0),0,5)/365.25*D200*10000)</f>
        <v/>
      </c>
      <c r="U200" s="67" t="str">
        <f ca="1">IF(I200="","",_xll.xEURO(OFFSET(C200,-M200+1,0),J200,OFFSET(C200,-M200+2,0),OFFSET(C200,-M200+2,0),OFFSET(C200,-M200+3,0)+AC200,OFFSET(C200,-M200+4,0),1,1)*I200)</f>
        <v/>
      </c>
      <c r="V200" s="69" t="str">
        <f ca="1">IF(I200="","",_xll.xEURO(OFFSET(C200,-M200+1,0),J200,OFFSET(C200,-M200+2,0),OFFSET(C200,-M200+2,0),OFFSET(C200,-M200+3,0)+AC200,OFFSET(C200,-M200+4,0),1,0))</f>
        <v/>
      </c>
      <c r="W200" s="67" t="str">
        <f t="shared" si="31"/>
        <v/>
      </c>
      <c r="X200" s="67" t="str">
        <f ca="1">IF(I200="","",_xll.xEURO(OFFSET(C200,-M200+1,0),J200,OFFSET(C200,-M200+2,0),OFFSET(C200,-M200+2,0),OFFSET(C200,-M200+3,0)+AC200,OFFSET(C200,-M200+4,0),1,2)/10*I200)</f>
        <v/>
      </c>
      <c r="Y200" s="71" t="str">
        <f ca="1">IF(I200="","",_xll.xEURO(OFFSET(C200,-M200+1,0),J200,OFFSET(C200,-M200+2,0),OFFSET(C200,-M200+2,0),OFFSET(C200,-M200+3,0)+AC200,OFFSET(C200,-M200+4,0),1,3)/100*I200*10000)</f>
        <v/>
      </c>
      <c r="Z200" s="71" t="str">
        <f ca="1">IF(I200="","",_xll.xEURO(OFFSET(C200,-M200+1,0),J200,OFFSET(C200,-M200+2,0),OFFSET(C200,-M200+2,0),OFFSET(C200,-M200+3,0)+AC200,OFFSET(C200,-M200+4,0),1,5)/365.25*I200*10000)</f>
        <v/>
      </c>
      <c r="AB200" s="40" t="str">
        <f ca="1">IF(D200="","",_xll.xCalcSkew(OFFSET(C200,-M200,0),E200-OFFSET(C200,-M200+1,0),b)/100)</f>
        <v/>
      </c>
      <c r="AC200" s="40" t="str">
        <f ca="1">IF(I200="","",_xll.xCalcSkew(OFFSET(C200,-M200,0),J200-OFFSET(C200,-M200+1,0),b)/100)</f>
        <v/>
      </c>
      <c r="AE200">
        <f t="shared" si="33"/>
        <v>0</v>
      </c>
      <c r="AF200">
        <f t="shared" si="34"/>
        <v>0</v>
      </c>
      <c r="AG200">
        <f t="shared" si="35"/>
        <v>0</v>
      </c>
    </row>
    <row r="201" spans="3:33" x14ac:dyDescent="0.25">
      <c r="D201" s="46">
        <f ca="1">SUM(INDIRECT(CONCATENATE(ADDRESS(ROW(D165),COLUMN(D165)),":",ADDRESS(ROW()-1,COLUMN()))))</f>
        <v>15</v>
      </c>
      <c r="I201" s="46">
        <f ca="1">SUM(INDIRECT(CONCATENATE(ADDRESS(ROW(I165),COLUMN(I165)),":",ADDRESS(ROW()-1,COLUMN()))))</f>
        <v>15</v>
      </c>
      <c r="J201" s="1"/>
      <c r="K201" s="1"/>
      <c r="L201" s="1"/>
      <c r="N201" s="46">
        <f t="shared" ref="N201:S201" ca="1" si="36">SUM(INDIRECT(CONCATENATE(ADDRESS(ROW(N165),COLUMN(N165)),":",ADDRESS(ROW()-1,COLUMN()))))</f>
        <v>-8.7060302677749739</v>
      </c>
      <c r="O201" s="46">
        <f t="shared" ca="1" si="36"/>
        <v>0.62799991781807685</v>
      </c>
      <c r="P201" s="46">
        <f t="shared" ca="1" si="36"/>
        <v>9.4499876727115346</v>
      </c>
      <c r="Q201" s="46">
        <f t="shared" ca="1" si="36"/>
        <v>0.60409662178663115</v>
      </c>
      <c r="R201" s="46">
        <f t="shared" ca="1" si="36"/>
        <v>985.8280383007251</v>
      </c>
      <c r="S201" s="46">
        <f t="shared" ca="1" si="36"/>
        <v>-210.60850719026149</v>
      </c>
      <c r="T201" s="67"/>
      <c r="U201" s="46">
        <f t="shared" ref="U201:Z201" ca="1" si="37">SUM(INDIRECT(CONCATENATE(ADDRESS(ROW(U165),COLUMN(U165)),":",ADDRESS(ROW()-1,COLUMN()))))</f>
        <v>6.1806004975852407</v>
      </c>
      <c r="V201" s="46">
        <f t="shared" ca="1" si="37"/>
        <v>0.23896263381666316</v>
      </c>
      <c r="W201" s="46">
        <f t="shared" ca="1" si="37"/>
        <v>-48.905604927500519</v>
      </c>
      <c r="X201" s="46">
        <f t="shared" ca="1" si="37"/>
        <v>0.60409662178663115</v>
      </c>
      <c r="Y201" s="46">
        <f t="shared" ca="1" si="37"/>
        <v>985.8280383007251</v>
      </c>
      <c r="Z201" s="46">
        <f t="shared" ca="1" si="37"/>
        <v>-214.04047423328376</v>
      </c>
      <c r="AE201">
        <f t="shared" ca="1" si="33"/>
        <v>0</v>
      </c>
      <c r="AF201">
        <f t="shared" ca="1" si="34"/>
        <v>0</v>
      </c>
      <c r="AG201">
        <f t="shared" ca="1" si="35"/>
        <v>0</v>
      </c>
    </row>
    <row r="202" spans="3:33" x14ac:dyDescent="0.25">
      <c r="AE202">
        <f t="shared" si="33"/>
        <v>0</v>
      </c>
      <c r="AF202">
        <f t="shared" si="34"/>
        <v>0</v>
      </c>
      <c r="AG202">
        <f t="shared" si="35"/>
        <v>0</v>
      </c>
    </row>
    <row r="203" spans="3:33" x14ac:dyDescent="0.25">
      <c r="C203" s="34">
        <f ca="1">EOMONTH(C165,0)+1</f>
        <v>37377</v>
      </c>
      <c r="D203" s="52">
        <v>15</v>
      </c>
      <c r="E203" s="39">
        <v>3.25</v>
      </c>
      <c r="F203" s="39">
        <v>0.56499999999999995</v>
      </c>
      <c r="G203" s="35" t="s">
        <v>270</v>
      </c>
      <c r="I203" s="52">
        <v>15</v>
      </c>
      <c r="J203" s="39">
        <v>3.25</v>
      </c>
      <c r="K203" s="39">
        <v>0.56499999999999995</v>
      </c>
      <c r="L203" s="62" t="s">
        <v>270</v>
      </c>
      <c r="M203" s="101">
        <v>0</v>
      </c>
      <c r="N203" s="67">
        <f ca="1">IF(D203="","",_xll.xEURO(OFFSET(C203,-M203+1,0),E203,OFFSET(C203,-M203+2,0),OFFSET(C203,-M203+2,0),OFFSET(C203,-M203+3,0)+AB203,OFFSET(C203,-M203+4,0),0,1)*D203)</f>
        <v>-8.3887544315223295</v>
      </c>
      <c r="O203" s="69">
        <f ca="1">IF(D203="","",_xll.xEURO(OFFSET(C203,-M203+1,0),E203,OFFSET(C203,-M203+2,0),OFFSET(C203,-M203+2,0),OFFSET(C203,-M203+3,0)+AB203,OFFSET(C203,-M203+4,0),0,0))</f>
        <v>0.61036981375844745</v>
      </c>
      <c r="P203" s="67">
        <f t="shared" ref="P203:P238" ca="1" si="38">IF(D203="","",(O203-F203)*D203*10)</f>
        <v>6.8054720637671267</v>
      </c>
      <c r="Q203" s="67">
        <f ca="1">IF(D203="","",_xll.xEURO(OFFSET(C203,-M203+1,0),E203,OFFSET(C203,-M203+2,0),OFFSET(C203,-M203+2,0),OFFSET(C203,-M203+3,0)+AB203,OFFSET(C203,-M203+4,0),0,2)/10*D203)</f>
        <v>0.5893629428653111</v>
      </c>
      <c r="R203" s="71">
        <f ca="1">IF(D203="","",_xll.xEURO(OFFSET(C203,-M203+1,0),E203,OFFSET(C203,-M203+2,0),OFFSET(C203,-M203+2,0),OFFSET(C203,-M203+3,0)+AB203,OFFSET(C203,-M203+4,0),0,3)/100*D203*10000)</f>
        <v>1122.3773639713659</v>
      </c>
      <c r="S203" s="71">
        <f ca="1">IF(D203="","",_xll.xEURO(OFFSET(C203,-M203+1,0),E203,OFFSET(C203,-M203+2,0),OFFSET(C203,-M203+2,0),OFFSET(C203,-M203+3,0)+AB203,OFFSET(C203,-M203+4,0),0,5)/365.25*D203*10000)</f>
        <v>-175.98973175673117</v>
      </c>
      <c r="U203" s="67">
        <f ca="1">IF(I203="","",_xll.xEURO(OFFSET(C203,-M203+1,0),J203,OFFSET(C203,-M203+2,0),OFFSET(C203,-M203+2,0),OFFSET(C203,-M203+3,0)+AC203,OFFSET(C203,-M203+4,0),1,1)*I203)</f>
        <v>6.4692069540014359</v>
      </c>
      <c r="V203" s="69">
        <f ca="1">IF(I203="","",_xll.xEURO(OFFSET(C203,-M203+1,0),J203,OFFSET(C203,-M203+2,0),OFFSET(C203,-M203+2,0),OFFSET(C203,-M203+3,0)+AC203,OFFSET(C203,-M203+4,0),1,0))</f>
        <v>0.26269351733719093</v>
      </c>
      <c r="W203" s="67">
        <f t="shared" ref="W203:W238" ca="1" si="39">IF(I203="","",(V203-K203)*I203*10)</f>
        <v>-45.345972399421356</v>
      </c>
      <c r="X203" s="67">
        <f ca="1">IF(I203="","",_xll.xEURO(OFFSET(C203,-M203+1,0),J203,OFFSET(C203,-M203+2,0),OFFSET(C203,-M203+2,0),OFFSET(C203,-M203+3,0)+AC203,OFFSET(C203,-M203+4,0),1,2)/10*I203)</f>
        <v>0.5893629428653111</v>
      </c>
      <c r="Y203" s="71">
        <f ca="1">IF(I203="","",_xll.xEURO(OFFSET(C203,-M203+1,0),J203,OFFSET(C203,-M203+2,0),OFFSET(C203,-M203+2,0),OFFSET(C203,-M203+3,0)+AC203,OFFSET(C203,-M203+4,0),1,3)/100*I203*10000)</f>
        <v>1122.3773639713659</v>
      </c>
      <c r="Z203" s="71">
        <f ca="1">IF(I203="","",_xll.xEURO(OFFSET(C203,-M203+1,0),J203,OFFSET(C203,-M203+2,0),OFFSET(C203,-M203+2,0),OFFSET(C203,-M203+3,0)+AC203,OFFSET(C203,-M203+4,0),1,5)/365.25*I203*10000)</f>
        <v>-179.0909041283189</v>
      </c>
      <c r="AB203" s="40">
        <f ca="1">IF(D203="","",_xll.xCalcSkew(OFFSET(C203,-M203,0),E203-OFFSET(C203,-M203+1,0),b)/100)</f>
        <v>1.2284999999999999E-2</v>
      </c>
      <c r="AC203" s="40">
        <f ca="1">IF(I203="","",_xll.xCalcSkew(OFFSET(C203,-M203,0),J203-OFFSET(C203,-M203+1,0),b)/100)</f>
        <v>1.2284999999999999E-2</v>
      </c>
      <c r="AE203">
        <f t="shared" si="33"/>
        <v>-84750</v>
      </c>
      <c r="AF203">
        <f t="shared" si="34"/>
        <v>-84750</v>
      </c>
      <c r="AG203">
        <f t="shared" si="35"/>
        <v>-169500</v>
      </c>
    </row>
    <row r="204" spans="3:33" x14ac:dyDescent="0.25">
      <c r="C204" s="41">
        <f ca="1">INDEX(Inputs!$1:$1048576,MATCH(C203,Inputs!C:C,0),5)</f>
        <v>2.899</v>
      </c>
      <c r="D204" s="52"/>
      <c r="E204" s="39"/>
      <c r="F204" s="39"/>
      <c r="G204" s="35"/>
      <c r="I204" s="52"/>
      <c r="J204" s="39"/>
      <c r="K204" s="39"/>
      <c r="L204" s="62"/>
      <c r="M204" s="101">
        <f>M203+1</f>
        <v>1</v>
      </c>
      <c r="N204" s="67" t="str">
        <f ca="1">IF(D204="","",_xll.xEURO(OFFSET(C204,-M204+1,0),E204,OFFSET(C204,-M204+2,0),OFFSET(C204,-M204+2,0),OFFSET(C204,-M204+3,0)+AB204,OFFSET(C204,-M204+4,0),0,1)*D204)</f>
        <v/>
      </c>
      <c r="O204" s="69" t="str">
        <f ca="1">IF(D204="","",_xll.xEURO(OFFSET(C204,-M204+1,0),E204,OFFSET(C204,-M204+2,0),OFFSET(C204,-M204+2,0),OFFSET(C204,-M204+3,0)+AB204,OFFSET(C204,-M204+4,0),0,0))</f>
        <v/>
      </c>
      <c r="P204" s="67" t="str">
        <f t="shared" si="38"/>
        <v/>
      </c>
      <c r="Q204" s="67" t="str">
        <f ca="1">IF(D204="","",_xll.xEURO(OFFSET(C204,-M204+1,0),E204,OFFSET(C204,-M204+2,0),OFFSET(C204,-M204+2,0),OFFSET(C204,-M204+3,0)+AB204,OFFSET(C204,-M204+4,0),0,2)/10*D204)</f>
        <v/>
      </c>
      <c r="R204" s="71" t="str">
        <f ca="1">IF(D204="","",_xll.xEURO(OFFSET(C204,-M204+1,0),E204,OFFSET(C204,-M204+2,0),OFFSET(C204,-M204+2,0),OFFSET(C204,-M204+3,0)+AB204,OFFSET(C204,-M204+4,0),0,3)/100*D204*10000)</f>
        <v/>
      </c>
      <c r="S204" s="71" t="str">
        <f ca="1">IF(D204="","",_xll.xEURO(OFFSET(C204,-M204+1,0),E204,OFFSET(C204,-M204+2,0),OFFSET(C204,-M204+2,0),OFFSET(C204,-M204+3,0)+AB204,OFFSET(C204,-M204+4,0),0,5)/365.25*D204*10000)</f>
        <v/>
      </c>
      <c r="U204" s="67" t="str">
        <f ca="1">IF(I204="","",_xll.xEURO(OFFSET(C204,-M204+1,0),J204,OFFSET(C204,-M204+2,0),OFFSET(C204,-M204+2,0),OFFSET(C204,-M204+3,0)+AC204,OFFSET(C204,-M204+4,0),1,1)*I204)</f>
        <v/>
      </c>
      <c r="V204" s="69" t="str">
        <f ca="1">IF(I204="","",_xll.xEURO(OFFSET(C204,-M204+1,0),J204,OFFSET(C204,-M204+2,0),OFFSET(C204,-M204+2,0),OFFSET(C204,-M204+3,0)+AC204,OFFSET(C204,-M204+4,0),1,0))</f>
        <v/>
      </c>
      <c r="W204" s="67" t="str">
        <f t="shared" si="39"/>
        <v/>
      </c>
      <c r="X204" s="67" t="str">
        <f ca="1">IF(I204="","",_xll.xEURO(OFFSET(C204,-M204+1,0),J204,OFFSET(C204,-M204+2,0),OFFSET(C204,-M204+2,0),OFFSET(C204,-M204+3,0)+AC204,OFFSET(C204,-M204+4,0),1,2)/10*I204)</f>
        <v/>
      </c>
      <c r="Y204" s="71" t="str">
        <f ca="1">IF(I204="","",_xll.xEURO(OFFSET(C204,-M204+1,0),J204,OFFSET(C204,-M204+2,0),OFFSET(C204,-M204+2,0),OFFSET(C204,-M204+3,0)+AC204,OFFSET(C204,-M204+4,0),1,3)/100*I204*10000)</f>
        <v/>
      </c>
      <c r="Z204" s="71" t="str">
        <f ca="1">IF(I204="","",_xll.xEURO(OFFSET(C204,-M204+1,0),J204,OFFSET(C204,-M204+2,0),OFFSET(C204,-M204+2,0),OFFSET(C204,-M204+3,0)+AC204,OFFSET(C204,-M204+4,0),1,5)/365.25*I204*10000)</f>
        <v/>
      </c>
      <c r="AB204" s="40" t="str">
        <f ca="1">IF(D204="","",_xll.xCalcSkew(OFFSET(C204,-M204,0),E204-OFFSET(C204,-M204+1,0),b)/100)</f>
        <v/>
      </c>
      <c r="AC204" s="40" t="str">
        <f ca="1">IF(I204="","",_xll.xCalcSkew(OFFSET(C204,-M204,0),J204-OFFSET(C204,-M204+1,0),b)/100)</f>
        <v/>
      </c>
      <c r="AE204">
        <f t="shared" si="33"/>
        <v>0</v>
      </c>
      <c r="AF204">
        <f t="shared" si="34"/>
        <v>0</v>
      </c>
      <c r="AG204">
        <f t="shared" si="35"/>
        <v>0</v>
      </c>
    </row>
    <row r="205" spans="3:33" x14ac:dyDescent="0.25">
      <c r="C205" s="40">
        <f ca="1">INDEX(Inputs!$1:$1048576,MATCH(C203,Inputs!C:C,0),7)</f>
        <v>2.1719498287759501E-2</v>
      </c>
      <c r="D205" s="52"/>
      <c r="E205" s="39"/>
      <c r="F205" s="39"/>
      <c r="G205" s="35"/>
      <c r="I205" s="52"/>
      <c r="J205" s="39"/>
      <c r="K205" s="39"/>
      <c r="L205" s="62"/>
      <c r="M205" s="101">
        <f t="shared" ref="M205:M238" si="40">M204+1</f>
        <v>2</v>
      </c>
      <c r="N205" s="67" t="str">
        <f ca="1">IF(D205="","",_xll.xEURO(OFFSET(C205,-M205+1,0),E205,OFFSET(C205,-M205+2,0),OFFSET(C205,-M205+2,0),OFFSET(C205,-M205+3,0)+AB205,OFFSET(C205,-M205+4,0),0,1)*D205)</f>
        <v/>
      </c>
      <c r="O205" s="69" t="str">
        <f ca="1">IF(D205="","",_xll.xEURO(OFFSET(C205,-M205+1,0),E205,OFFSET(C205,-M205+2,0),OFFSET(C205,-M205+2,0),OFFSET(C205,-M205+3,0)+AB205,OFFSET(C205,-M205+4,0),0,0))</f>
        <v/>
      </c>
      <c r="P205" s="67" t="str">
        <f t="shared" si="38"/>
        <v/>
      </c>
      <c r="Q205" s="67" t="str">
        <f ca="1">IF(D205="","",_xll.xEURO(OFFSET(C205,-M205+1,0),E205,OFFSET(C205,-M205+2,0),OFFSET(C205,-M205+2,0),OFFSET(C205,-M205+3,0)+AB205,OFFSET(C205,-M205+4,0),0,2)/10*D205)</f>
        <v/>
      </c>
      <c r="R205" s="71" t="str">
        <f ca="1">IF(D205="","",_xll.xEURO(OFFSET(C205,-M205+1,0),E205,OFFSET(C205,-M205+2,0),OFFSET(C205,-M205+2,0),OFFSET(C205,-M205+3,0)+AB205,OFFSET(C205,-M205+4,0),0,3)/100*D205*10000)</f>
        <v/>
      </c>
      <c r="S205" s="71" t="str">
        <f ca="1">IF(D205="","",_xll.xEURO(OFFSET(C205,-M205+1,0),E205,OFFSET(C205,-M205+2,0),OFFSET(C205,-M205+2,0),OFFSET(C205,-M205+3,0)+AB205,OFFSET(C205,-M205+4,0),0,5)/365.25*D205*10000)</f>
        <v/>
      </c>
      <c r="U205" s="67" t="str">
        <f ca="1">IF(I205="","",_xll.xEURO(OFFSET(C205,-M205+1,0),J205,OFFSET(C205,-M205+2,0),OFFSET(C205,-M205+2,0),OFFSET(C205,-M205+3,0)+AC205,OFFSET(C205,-M205+4,0),1,1)*I205)</f>
        <v/>
      </c>
      <c r="V205" s="69" t="str">
        <f ca="1">IF(I205="","",_xll.xEURO(OFFSET(C205,-M205+1,0),J205,OFFSET(C205,-M205+2,0),OFFSET(C205,-M205+2,0),OFFSET(C205,-M205+3,0)+AC205,OFFSET(C205,-M205+4,0),1,0))</f>
        <v/>
      </c>
      <c r="W205" s="67" t="str">
        <f t="shared" si="39"/>
        <v/>
      </c>
      <c r="X205" s="67" t="str">
        <f ca="1">IF(I205="","",_xll.xEURO(OFFSET(C205,-M205+1,0),J205,OFFSET(C205,-M205+2,0),OFFSET(C205,-M205+2,0),OFFSET(C205,-M205+3,0)+AC205,OFFSET(C205,-M205+4,0),1,2)/10*I205)</f>
        <v/>
      </c>
      <c r="Y205" s="71" t="str">
        <f ca="1">IF(I205="","",_xll.xEURO(OFFSET(C205,-M205+1,0),J205,OFFSET(C205,-M205+2,0),OFFSET(C205,-M205+2,0),OFFSET(C205,-M205+3,0)+AC205,OFFSET(C205,-M205+4,0),1,3)/100*I205*10000)</f>
        <v/>
      </c>
      <c r="Z205" s="71" t="str">
        <f ca="1">IF(I205="","",_xll.xEURO(OFFSET(C205,-M205+1,0),J205,OFFSET(C205,-M205+2,0),OFFSET(C205,-M205+2,0),OFFSET(C205,-M205+3,0)+AC205,OFFSET(C205,-M205+4,0),1,5)/365.25*I205*10000)</f>
        <v/>
      </c>
      <c r="AB205" s="40" t="str">
        <f ca="1">IF(D205="","",_xll.xCalcSkew(OFFSET(C205,-M205,0),E205-OFFSET(C205,-M205+1,0),b)/100)</f>
        <v/>
      </c>
      <c r="AC205" s="40" t="str">
        <f ca="1">IF(I205="","",_xll.xCalcSkew(OFFSET(C205,-M205,0),J205-OFFSET(C205,-M205+1,0),b)/100)</f>
        <v/>
      </c>
      <c r="AE205">
        <f t="shared" si="33"/>
        <v>0</v>
      </c>
      <c r="AF205">
        <f t="shared" si="34"/>
        <v>0</v>
      </c>
      <c r="AG205">
        <f t="shared" si="35"/>
        <v>0</v>
      </c>
    </row>
    <row r="206" spans="3:33" x14ac:dyDescent="0.25">
      <c r="C206" s="66">
        <f ca="1">INDEX(Inputs!$1:$1048576,MATCH(C203,Inputs!C:C,0),6)</f>
        <v>0.505</v>
      </c>
      <c r="D206" s="52"/>
      <c r="E206" s="39"/>
      <c r="F206" s="39"/>
      <c r="G206" s="35"/>
      <c r="I206" s="52"/>
      <c r="J206" s="39"/>
      <c r="K206" s="39"/>
      <c r="L206" s="62"/>
      <c r="M206" s="101">
        <f t="shared" si="40"/>
        <v>3</v>
      </c>
      <c r="N206" s="67" t="str">
        <f ca="1">IF(D206="","",_xll.xEURO(OFFSET(C206,-M206+1,0),E206,OFFSET(C206,-M206+2,0),OFFSET(C206,-M206+2,0),OFFSET(C206,-M206+3,0)+AB206,OFFSET(C206,-M206+4,0),0,1)*D206)</f>
        <v/>
      </c>
      <c r="O206" s="69" t="str">
        <f ca="1">IF(D206="","",_xll.xEURO(OFFSET(C206,-M206+1,0),E206,OFFSET(C206,-M206+2,0),OFFSET(C206,-M206+2,0),OFFSET(C206,-M206+3,0)+AB206,OFFSET(C206,-M206+4,0),0,0))</f>
        <v/>
      </c>
      <c r="P206" s="67" t="str">
        <f t="shared" si="38"/>
        <v/>
      </c>
      <c r="Q206" s="67" t="str">
        <f ca="1">IF(D206="","",_xll.xEURO(OFFSET(C206,-M206+1,0),E206,OFFSET(C206,-M206+2,0),OFFSET(C206,-M206+2,0),OFFSET(C206,-M206+3,0)+AB206,OFFSET(C206,-M206+4,0),0,2)/10*D206)</f>
        <v/>
      </c>
      <c r="R206" s="71" t="str">
        <f ca="1">IF(D206="","",_xll.xEURO(OFFSET(C206,-M206+1,0),E206,OFFSET(C206,-M206+2,0),OFFSET(C206,-M206+2,0),OFFSET(C206,-M206+3,0)+AB206,OFFSET(C206,-M206+4,0),0,3)/100*D206*10000)</f>
        <v/>
      </c>
      <c r="S206" s="71" t="str">
        <f ca="1">IF(D206="","",_xll.xEURO(OFFSET(C206,-M206+1,0),E206,OFFSET(C206,-M206+2,0),OFFSET(C206,-M206+2,0),OFFSET(C206,-M206+3,0)+AB206,OFFSET(C206,-M206+4,0),0,5)/365.25*D206*10000)</f>
        <v/>
      </c>
      <c r="U206" s="67" t="str">
        <f ca="1">IF(I206="","",_xll.xEURO(OFFSET(C206,-M206+1,0),J206,OFFSET(C206,-M206+2,0),OFFSET(C206,-M206+2,0),OFFSET(C206,-M206+3,0)+AC206,OFFSET(C206,-M206+4,0),1,1)*I206)</f>
        <v/>
      </c>
      <c r="V206" s="69" t="str">
        <f ca="1">IF(I206="","",_xll.xEURO(OFFSET(C206,-M206+1,0),J206,OFFSET(C206,-M206+2,0),OFFSET(C206,-M206+2,0),OFFSET(C206,-M206+3,0)+AC206,OFFSET(C206,-M206+4,0),1,0))</f>
        <v/>
      </c>
      <c r="W206" s="67" t="str">
        <f t="shared" si="39"/>
        <v/>
      </c>
      <c r="X206" s="67" t="str">
        <f ca="1">IF(I206="","",_xll.xEURO(OFFSET(C206,-M206+1,0),J206,OFFSET(C206,-M206+2,0),OFFSET(C206,-M206+2,0),OFFSET(C206,-M206+3,0)+AC206,OFFSET(C206,-M206+4,0),1,2)/10*I206)</f>
        <v/>
      </c>
      <c r="Y206" s="71" t="str">
        <f ca="1">IF(I206="","",_xll.xEURO(OFFSET(C206,-M206+1,0),J206,OFFSET(C206,-M206+2,0),OFFSET(C206,-M206+2,0),OFFSET(C206,-M206+3,0)+AC206,OFFSET(C206,-M206+4,0),1,3)/100*I206*10000)</f>
        <v/>
      </c>
      <c r="Z206" s="71" t="str">
        <f ca="1">IF(I206="","",_xll.xEURO(OFFSET(C206,-M206+1,0),J206,OFFSET(C206,-M206+2,0),OFFSET(C206,-M206+2,0),OFFSET(C206,-M206+3,0)+AC206,OFFSET(C206,-M206+4,0),1,5)/365.25*I206*10000)</f>
        <v/>
      </c>
      <c r="AB206" s="40" t="str">
        <f ca="1">IF(D206="","",_xll.xCalcSkew(OFFSET(C206,-M206,0),E206-OFFSET(C206,-M206+1,0),b)/100)</f>
        <v/>
      </c>
      <c r="AC206" s="40" t="str">
        <f ca="1">IF(I206="","",_xll.xCalcSkew(OFFSET(C206,-M206,0),J206-OFFSET(C206,-M206+1,0),b)/100)</f>
        <v/>
      </c>
      <c r="AE206">
        <f t="shared" si="33"/>
        <v>0</v>
      </c>
      <c r="AF206">
        <f t="shared" si="34"/>
        <v>0</v>
      </c>
      <c r="AG206">
        <f t="shared" si="35"/>
        <v>0</v>
      </c>
    </row>
    <row r="207" spans="3:33" x14ac:dyDescent="0.25">
      <c r="C207" s="65">
        <f ca="1">INDEX(Inputs!$1:$1048576,MATCH(C203,Inputs!C:C,0),9)</f>
        <v>160</v>
      </c>
      <c r="D207" s="52"/>
      <c r="E207" s="39"/>
      <c r="F207" s="39"/>
      <c r="G207" s="35"/>
      <c r="I207" s="52"/>
      <c r="J207" s="39"/>
      <c r="K207" s="39"/>
      <c r="L207" s="62"/>
      <c r="M207" s="101">
        <f t="shared" si="40"/>
        <v>4</v>
      </c>
      <c r="N207" s="67" t="str">
        <f ca="1">IF(D207="","",_xll.xEURO(OFFSET(C207,-M207+1,0),E207,OFFSET(C207,-M207+2,0),OFFSET(C207,-M207+2,0),OFFSET(C207,-M207+3,0)+AB207,OFFSET(C207,-M207+4,0),0,1)*D207)</f>
        <v/>
      </c>
      <c r="O207" s="69" t="str">
        <f ca="1">IF(D207="","",_xll.xEURO(OFFSET(C207,-M207+1,0),E207,OFFSET(C207,-M207+2,0),OFFSET(C207,-M207+2,0),OFFSET(C207,-M207+3,0)+AB207,OFFSET(C207,-M207+4,0),0,0))</f>
        <v/>
      </c>
      <c r="P207" s="67" t="str">
        <f t="shared" si="38"/>
        <v/>
      </c>
      <c r="Q207" s="67" t="str">
        <f ca="1">IF(D207="","",_xll.xEURO(OFFSET(C207,-M207+1,0),E207,OFFSET(C207,-M207+2,0),OFFSET(C207,-M207+2,0),OFFSET(C207,-M207+3,0)+AB207,OFFSET(C207,-M207+4,0),0,2)/10*D207)</f>
        <v/>
      </c>
      <c r="R207" s="71" t="str">
        <f ca="1">IF(D207="","",_xll.xEURO(OFFSET(C207,-M207+1,0),E207,OFFSET(C207,-M207+2,0),OFFSET(C207,-M207+2,0),OFFSET(C207,-M207+3,0)+AB207,OFFSET(C207,-M207+4,0),0,3)/100*D207*10000)</f>
        <v/>
      </c>
      <c r="S207" s="71" t="str">
        <f ca="1">IF(D207="","",_xll.xEURO(OFFSET(C207,-M207+1,0),E207,OFFSET(C207,-M207+2,0),OFFSET(C207,-M207+2,0),OFFSET(C207,-M207+3,0)+AB207,OFFSET(C207,-M207+4,0),0,5)/365.25*D207*10000)</f>
        <v/>
      </c>
      <c r="U207" s="67" t="str">
        <f ca="1">IF(I207="","",_xll.xEURO(OFFSET(C207,-M207+1,0),J207,OFFSET(C207,-M207+2,0),OFFSET(C207,-M207+2,0),OFFSET(C207,-M207+3,0)+AC207,OFFSET(C207,-M207+4,0),1,1)*I207)</f>
        <v/>
      </c>
      <c r="V207" s="69" t="str">
        <f ca="1">IF(I207="","",_xll.xEURO(OFFSET(C207,-M207+1,0),J207,OFFSET(C207,-M207+2,0),OFFSET(C207,-M207+2,0),OFFSET(C207,-M207+3,0)+AC207,OFFSET(C207,-M207+4,0),1,0))</f>
        <v/>
      </c>
      <c r="W207" s="67" t="str">
        <f t="shared" si="39"/>
        <v/>
      </c>
      <c r="X207" s="67" t="str">
        <f ca="1">IF(I207="","",_xll.xEURO(OFFSET(C207,-M207+1,0),J207,OFFSET(C207,-M207+2,0),OFFSET(C207,-M207+2,0),OFFSET(C207,-M207+3,0)+AC207,OFFSET(C207,-M207+4,0),1,2)/10*I207)</f>
        <v/>
      </c>
      <c r="Y207" s="71" t="str">
        <f ca="1">IF(I207="","",_xll.xEURO(OFFSET(C207,-M207+1,0),J207,OFFSET(C207,-M207+2,0),OFFSET(C207,-M207+2,0),OFFSET(C207,-M207+3,0)+AC207,OFFSET(C207,-M207+4,0),1,3)/100*I207*10000)</f>
        <v/>
      </c>
      <c r="Z207" s="71" t="str">
        <f ca="1">IF(I207="","",_xll.xEURO(OFFSET(C207,-M207+1,0),J207,OFFSET(C207,-M207+2,0),OFFSET(C207,-M207+2,0),OFFSET(C207,-M207+3,0)+AC207,OFFSET(C207,-M207+4,0),1,5)/365.25*I207*10000)</f>
        <v/>
      </c>
      <c r="AB207" s="40" t="str">
        <f ca="1">IF(D207="","",_xll.xCalcSkew(OFFSET(C207,-M207,0),E207-OFFSET(C207,-M207+1,0),b)/100)</f>
        <v/>
      </c>
      <c r="AC207" s="40" t="str">
        <f ca="1">IF(I207="","",_xll.xCalcSkew(OFFSET(C207,-M207,0),J207-OFFSET(C207,-M207+1,0),b)/100)</f>
        <v/>
      </c>
      <c r="AE207">
        <f t="shared" si="33"/>
        <v>0</v>
      </c>
      <c r="AF207">
        <f t="shared" si="34"/>
        <v>0</v>
      </c>
      <c r="AG207">
        <f t="shared" si="35"/>
        <v>0</v>
      </c>
    </row>
    <row r="208" spans="3:33" x14ac:dyDescent="0.25">
      <c r="C208" s="64">
        <f ca="1">D239+I239</f>
        <v>30</v>
      </c>
      <c r="D208" s="52"/>
      <c r="E208" s="39"/>
      <c r="F208" s="39"/>
      <c r="G208" s="35"/>
      <c r="I208" s="52"/>
      <c r="J208" s="39"/>
      <c r="K208" s="39"/>
      <c r="L208" s="62"/>
      <c r="M208" s="101">
        <f t="shared" si="40"/>
        <v>5</v>
      </c>
      <c r="N208" s="67" t="str">
        <f ca="1">IF(D208="","",_xll.xEURO(OFFSET(C208,-M208+1,0),E208,OFFSET(C208,-M208+2,0),OFFSET(C208,-M208+2,0),OFFSET(C208,-M208+3,0)+AB208,OFFSET(C208,-M208+4,0),0,1)*D208)</f>
        <v/>
      </c>
      <c r="O208" s="69" t="str">
        <f ca="1">IF(D208="","",_xll.xEURO(OFFSET(C208,-M208+1,0),E208,OFFSET(C208,-M208+2,0),OFFSET(C208,-M208+2,0),OFFSET(C208,-M208+3,0)+AB208,OFFSET(C208,-M208+4,0),0,0))</f>
        <v/>
      </c>
      <c r="P208" s="67" t="str">
        <f t="shared" si="38"/>
        <v/>
      </c>
      <c r="Q208" s="67" t="str">
        <f ca="1">IF(D208="","",_xll.xEURO(OFFSET(C208,-M208+1,0),E208,OFFSET(C208,-M208+2,0),OFFSET(C208,-M208+2,0),OFFSET(C208,-M208+3,0)+AB208,OFFSET(C208,-M208+4,0),0,2)/10*D208)</f>
        <v/>
      </c>
      <c r="R208" s="71" t="str">
        <f ca="1">IF(D208="","",_xll.xEURO(OFFSET(C208,-M208+1,0),E208,OFFSET(C208,-M208+2,0),OFFSET(C208,-M208+2,0),OFFSET(C208,-M208+3,0)+AB208,OFFSET(C208,-M208+4,0),0,3)/100*D208*10000)</f>
        <v/>
      </c>
      <c r="S208" s="71" t="str">
        <f ca="1">IF(D208="","",_xll.xEURO(OFFSET(C208,-M208+1,0),E208,OFFSET(C208,-M208+2,0),OFFSET(C208,-M208+2,0),OFFSET(C208,-M208+3,0)+AB208,OFFSET(C208,-M208+4,0),0,5)/365.25*D208*10000)</f>
        <v/>
      </c>
      <c r="U208" s="67" t="str">
        <f ca="1">IF(I208="","",_xll.xEURO(OFFSET(C208,-M208+1,0),J208,OFFSET(C208,-M208+2,0),OFFSET(C208,-M208+2,0),OFFSET(C208,-M208+3,0)+AC208,OFFSET(C208,-M208+4,0),1,1)*I208)</f>
        <v/>
      </c>
      <c r="V208" s="69" t="str">
        <f ca="1">IF(I208="","",_xll.xEURO(OFFSET(C208,-M208+1,0),J208,OFFSET(C208,-M208+2,0),OFFSET(C208,-M208+2,0),OFFSET(C208,-M208+3,0)+AC208,OFFSET(C208,-M208+4,0),1,0))</f>
        <v/>
      </c>
      <c r="W208" s="67" t="str">
        <f t="shared" si="39"/>
        <v/>
      </c>
      <c r="X208" s="67" t="str">
        <f ca="1">IF(I208="","",_xll.xEURO(OFFSET(C208,-M208+1,0),J208,OFFSET(C208,-M208+2,0),OFFSET(C208,-M208+2,0),OFFSET(C208,-M208+3,0)+AC208,OFFSET(C208,-M208+4,0),1,2)/10*I208)</f>
        <v/>
      </c>
      <c r="Y208" s="71" t="str">
        <f ca="1">IF(I208="","",_xll.xEURO(OFFSET(C208,-M208+1,0),J208,OFFSET(C208,-M208+2,0),OFFSET(C208,-M208+2,0),OFFSET(C208,-M208+3,0)+AC208,OFFSET(C208,-M208+4,0),1,3)/100*I208*10000)</f>
        <v/>
      </c>
      <c r="Z208" s="71" t="str">
        <f ca="1">IF(I208="","",_xll.xEURO(OFFSET(C208,-M208+1,0),J208,OFFSET(C208,-M208+2,0),OFFSET(C208,-M208+2,0),OFFSET(C208,-M208+3,0)+AC208,OFFSET(C208,-M208+4,0),1,5)/365.25*I208*10000)</f>
        <v/>
      </c>
      <c r="AB208" s="40" t="str">
        <f ca="1">IF(D208="","",_xll.xCalcSkew(OFFSET(C208,-M208,0),E208-OFFSET(C208,-M208+1,0),b)/100)</f>
        <v/>
      </c>
      <c r="AC208" s="40" t="str">
        <f ca="1">IF(I208="","",_xll.xCalcSkew(OFFSET(C208,-M208,0),J208-OFFSET(C208,-M208+1,0),b)/100)</f>
        <v/>
      </c>
      <c r="AE208">
        <f t="shared" si="33"/>
        <v>0</v>
      </c>
      <c r="AF208">
        <f t="shared" si="34"/>
        <v>0</v>
      </c>
      <c r="AG208">
        <f t="shared" si="35"/>
        <v>0</v>
      </c>
    </row>
    <row r="209" spans="3:33" x14ac:dyDescent="0.25">
      <c r="C209" s="64">
        <f ca="1">N239+U239</f>
        <v>-1.9195474775208936</v>
      </c>
      <c r="D209" s="52"/>
      <c r="E209" s="39"/>
      <c r="F209" s="39"/>
      <c r="G209" s="35"/>
      <c r="I209" s="52"/>
      <c r="J209" s="39"/>
      <c r="K209" s="39"/>
      <c r="L209" s="62"/>
      <c r="M209" s="101">
        <f t="shared" si="40"/>
        <v>6</v>
      </c>
      <c r="N209" s="67" t="str">
        <f ca="1">IF(D209="","",_xll.xEURO(OFFSET(C209,-M209+1,0),E209,OFFSET(C209,-M209+2,0),OFFSET(C209,-M209+2,0),OFFSET(C209,-M209+3,0)+AB209,OFFSET(C209,-M209+4,0),0,1)*D209)</f>
        <v/>
      </c>
      <c r="O209" s="69" t="str">
        <f ca="1">IF(D209="","",_xll.xEURO(OFFSET(C209,-M209+1,0),E209,OFFSET(C209,-M209+2,0),OFFSET(C209,-M209+2,0),OFFSET(C209,-M209+3,0)+AB209,OFFSET(C209,-M209+4,0),0,0))</f>
        <v/>
      </c>
      <c r="P209" s="67" t="str">
        <f t="shared" si="38"/>
        <v/>
      </c>
      <c r="Q209" s="67" t="str">
        <f ca="1">IF(D209="","",_xll.xEURO(OFFSET(C209,-M209+1,0),E209,OFFSET(C209,-M209+2,0),OFFSET(C209,-M209+2,0),OFFSET(C209,-M209+3,0)+AB209,OFFSET(C209,-M209+4,0),0,2)/10*D209)</f>
        <v/>
      </c>
      <c r="R209" s="71" t="str">
        <f ca="1">IF(D209="","",_xll.xEURO(OFFSET(C209,-M209+1,0),E209,OFFSET(C209,-M209+2,0),OFFSET(C209,-M209+2,0),OFFSET(C209,-M209+3,0)+AB209,OFFSET(C209,-M209+4,0),0,3)/100*D209*10000)</f>
        <v/>
      </c>
      <c r="S209" s="71" t="str">
        <f ca="1">IF(D209="","",_xll.xEURO(OFFSET(C209,-M209+1,0),E209,OFFSET(C209,-M209+2,0),OFFSET(C209,-M209+2,0),OFFSET(C209,-M209+3,0)+AB209,OFFSET(C209,-M209+4,0),0,5)/365.25*D209*10000)</f>
        <v/>
      </c>
      <c r="U209" s="67" t="str">
        <f ca="1">IF(I209="","",_xll.xEURO(OFFSET(C209,-M209+1,0),J209,OFFSET(C209,-M209+2,0),OFFSET(C209,-M209+2,0),OFFSET(C209,-M209+3,0)+AC209,OFFSET(C209,-M209+4,0),1,1)*I209)</f>
        <v/>
      </c>
      <c r="V209" s="69" t="str">
        <f ca="1">IF(I209="","",_xll.xEURO(OFFSET(C209,-M209+1,0),J209,OFFSET(C209,-M209+2,0),OFFSET(C209,-M209+2,0),OFFSET(C209,-M209+3,0)+AC209,OFFSET(C209,-M209+4,0),1,0))</f>
        <v/>
      </c>
      <c r="W209" s="67" t="str">
        <f t="shared" si="39"/>
        <v/>
      </c>
      <c r="X209" s="67" t="str">
        <f ca="1">IF(I209="","",_xll.xEURO(OFFSET(C209,-M209+1,0),J209,OFFSET(C209,-M209+2,0),OFFSET(C209,-M209+2,0),OFFSET(C209,-M209+3,0)+AC209,OFFSET(C209,-M209+4,0),1,2)/10*I209)</f>
        <v/>
      </c>
      <c r="Y209" s="71" t="str">
        <f ca="1">IF(I209="","",_xll.xEURO(OFFSET(C209,-M209+1,0),J209,OFFSET(C209,-M209+2,0),OFFSET(C209,-M209+2,0),OFFSET(C209,-M209+3,0)+AC209,OFFSET(C209,-M209+4,0),1,3)/100*I209*10000)</f>
        <v/>
      </c>
      <c r="Z209" s="71" t="str">
        <f ca="1">IF(I209="","",_xll.xEURO(OFFSET(C209,-M209+1,0),J209,OFFSET(C209,-M209+2,0),OFFSET(C209,-M209+2,0),OFFSET(C209,-M209+3,0)+AC209,OFFSET(C209,-M209+4,0),1,5)/365.25*I209*10000)</f>
        <v/>
      </c>
      <c r="AB209" s="40" t="str">
        <f ca="1">IF(D209="","",_xll.xCalcSkew(OFFSET(C209,-M209,0),E209-OFFSET(C209,-M209+1,0),b)/100)</f>
        <v/>
      </c>
      <c r="AC209" s="40" t="str">
        <f ca="1">IF(I209="","",_xll.xCalcSkew(OFFSET(C209,-M209,0),J209-OFFSET(C209,-M209+1,0),b)/100)</f>
        <v/>
      </c>
      <c r="AE209">
        <f t="shared" si="33"/>
        <v>0</v>
      </c>
      <c r="AF209">
        <f t="shared" si="34"/>
        <v>0</v>
      </c>
      <c r="AG209">
        <f t="shared" si="35"/>
        <v>0</v>
      </c>
    </row>
    <row r="210" spans="3:33" x14ac:dyDescent="0.25">
      <c r="C210" s="103">
        <f ca="1">Q239+X239</f>
        <v>1.1787258857306222</v>
      </c>
      <c r="D210" s="52"/>
      <c r="E210" s="39"/>
      <c r="F210" s="39"/>
      <c r="G210" s="35"/>
      <c r="I210" s="52"/>
      <c r="J210" s="39"/>
      <c r="K210" s="39"/>
      <c r="L210" s="62"/>
      <c r="M210" s="101">
        <f t="shared" si="40"/>
        <v>7</v>
      </c>
      <c r="N210" s="67" t="str">
        <f ca="1">IF(D210="","",_xll.xEURO(OFFSET(C210,-M210+1,0),E210,OFFSET(C210,-M210+2,0),OFFSET(C210,-M210+2,0),OFFSET(C210,-M210+3,0)+AB210,OFFSET(C210,-M210+4,0),0,1)*D210)</f>
        <v/>
      </c>
      <c r="O210" s="69" t="str">
        <f ca="1">IF(D210="","",_xll.xEURO(OFFSET(C210,-M210+1,0),E210,OFFSET(C210,-M210+2,0),OFFSET(C210,-M210+2,0),OFFSET(C210,-M210+3,0)+AB210,OFFSET(C210,-M210+4,0),0,0))</f>
        <v/>
      </c>
      <c r="P210" s="67" t="str">
        <f t="shared" si="38"/>
        <v/>
      </c>
      <c r="Q210" s="67" t="str">
        <f ca="1">IF(D210="","",_xll.xEURO(OFFSET(C210,-M210+1,0),E210,OFFSET(C210,-M210+2,0),OFFSET(C210,-M210+2,0),OFFSET(C210,-M210+3,0)+AB210,OFFSET(C210,-M210+4,0),0,2)/10*D210)</f>
        <v/>
      </c>
      <c r="R210" s="71" t="str">
        <f ca="1">IF(D210="","",_xll.xEURO(OFFSET(C210,-M210+1,0),E210,OFFSET(C210,-M210+2,0),OFFSET(C210,-M210+2,0),OFFSET(C210,-M210+3,0)+AB210,OFFSET(C210,-M210+4,0),0,3)/100*D210*10000)</f>
        <v/>
      </c>
      <c r="S210" s="71" t="str">
        <f ca="1">IF(D210="","",_xll.xEURO(OFFSET(C210,-M210+1,0),E210,OFFSET(C210,-M210+2,0),OFFSET(C210,-M210+2,0),OFFSET(C210,-M210+3,0)+AB210,OFFSET(C210,-M210+4,0),0,5)/365.25*D210*10000)</f>
        <v/>
      </c>
      <c r="U210" s="67" t="str">
        <f ca="1">IF(I210="","",_xll.xEURO(OFFSET(C210,-M210+1,0),J210,OFFSET(C210,-M210+2,0),OFFSET(C210,-M210+2,0),OFFSET(C210,-M210+3,0)+AC210,OFFSET(C210,-M210+4,0),1,1)*I210)</f>
        <v/>
      </c>
      <c r="V210" s="69" t="str">
        <f ca="1">IF(I210="","",_xll.xEURO(OFFSET(C210,-M210+1,0),J210,OFFSET(C210,-M210+2,0),OFFSET(C210,-M210+2,0),OFFSET(C210,-M210+3,0)+AC210,OFFSET(C210,-M210+4,0),1,0))</f>
        <v/>
      </c>
      <c r="W210" s="67" t="str">
        <f t="shared" si="39"/>
        <v/>
      </c>
      <c r="X210" s="67" t="str">
        <f ca="1">IF(I210="","",_xll.xEURO(OFFSET(C210,-M210+1,0),J210,OFFSET(C210,-M210+2,0),OFFSET(C210,-M210+2,0),OFFSET(C210,-M210+3,0)+AC210,OFFSET(C210,-M210+4,0),1,2)/10*I210)</f>
        <v/>
      </c>
      <c r="Y210" s="71" t="str">
        <f ca="1">IF(I210="","",_xll.xEURO(OFFSET(C210,-M210+1,0),J210,OFFSET(C210,-M210+2,0),OFFSET(C210,-M210+2,0),OFFSET(C210,-M210+3,0)+AC210,OFFSET(C210,-M210+4,0),1,3)/100*I210*10000)</f>
        <v/>
      </c>
      <c r="Z210" s="71" t="str">
        <f ca="1">IF(I210="","",_xll.xEURO(OFFSET(C210,-M210+1,0),J210,OFFSET(C210,-M210+2,0),OFFSET(C210,-M210+2,0),OFFSET(C210,-M210+3,0)+AC210,OFFSET(C210,-M210+4,0),1,5)/365.25*I210*10000)</f>
        <v/>
      </c>
      <c r="AB210" s="40" t="str">
        <f ca="1">IF(D210="","",_xll.xCalcSkew(OFFSET(C210,-M210,0),E210-OFFSET(C210,-M210+1,0),b)/100)</f>
        <v/>
      </c>
      <c r="AC210" s="40" t="str">
        <f ca="1">IF(I210="","",_xll.xCalcSkew(OFFSET(C210,-M210,0),J210-OFFSET(C210,-M210+1,0),b)/100)</f>
        <v/>
      </c>
      <c r="AE210">
        <f t="shared" si="33"/>
        <v>0</v>
      </c>
      <c r="AF210">
        <f t="shared" si="34"/>
        <v>0</v>
      </c>
      <c r="AG210">
        <f t="shared" si="35"/>
        <v>0</v>
      </c>
    </row>
    <row r="211" spans="3:33" x14ac:dyDescent="0.25">
      <c r="C211" s="64">
        <f ca="1">R239+Y239</f>
        <v>2244.7547279427317</v>
      </c>
      <c r="D211" s="52"/>
      <c r="E211" s="39"/>
      <c r="F211" s="39"/>
      <c r="G211" s="35"/>
      <c r="I211" s="52"/>
      <c r="J211" s="39"/>
      <c r="K211" s="39"/>
      <c r="L211" s="62"/>
      <c r="M211" s="101">
        <f t="shared" si="40"/>
        <v>8</v>
      </c>
      <c r="N211" s="67" t="str">
        <f ca="1">IF(D211="","",_xll.xEURO(OFFSET(C211,-M211+1,0),E211,OFFSET(C211,-M211+2,0),OFFSET(C211,-M211+2,0),OFFSET(C211,-M211+3,0)+AB211,OFFSET(C211,-M211+4,0),0,1)*D211)</f>
        <v/>
      </c>
      <c r="O211" s="69" t="str">
        <f ca="1">IF(D211="","",_xll.xEURO(OFFSET(C211,-M211+1,0),E211,OFFSET(C211,-M211+2,0),OFFSET(C211,-M211+2,0),OFFSET(C211,-M211+3,0)+AB211,OFFSET(C211,-M211+4,0),0,0))</f>
        <v/>
      </c>
      <c r="P211" s="67" t="str">
        <f t="shared" si="38"/>
        <v/>
      </c>
      <c r="Q211" s="67" t="str">
        <f ca="1">IF(D211="","",_xll.xEURO(OFFSET(C211,-M211+1,0),E211,OFFSET(C211,-M211+2,0),OFFSET(C211,-M211+2,0),OFFSET(C211,-M211+3,0)+AB211,OFFSET(C211,-M211+4,0),0,2)/10*D211)</f>
        <v/>
      </c>
      <c r="R211" s="71" t="str">
        <f ca="1">IF(D211="","",_xll.xEURO(OFFSET(C211,-M211+1,0),E211,OFFSET(C211,-M211+2,0),OFFSET(C211,-M211+2,0),OFFSET(C211,-M211+3,0)+AB211,OFFSET(C211,-M211+4,0),0,3)/100*D211*10000)</f>
        <v/>
      </c>
      <c r="S211" s="71" t="str">
        <f ca="1">IF(D211="","",_xll.xEURO(OFFSET(C211,-M211+1,0),E211,OFFSET(C211,-M211+2,0),OFFSET(C211,-M211+2,0),OFFSET(C211,-M211+3,0)+AB211,OFFSET(C211,-M211+4,0),0,5)/365.25*D211*10000)</f>
        <v/>
      </c>
      <c r="U211" s="67" t="str">
        <f ca="1">IF(I211="","",_xll.xEURO(OFFSET(C211,-M211+1,0),J211,OFFSET(C211,-M211+2,0),OFFSET(C211,-M211+2,0),OFFSET(C211,-M211+3,0)+AC211,OFFSET(C211,-M211+4,0),1,1)*I211)</f>
        <v/>
      </c>
      <c r="V211" s="69" t="str">
        <f ca="1">IF(I211="","",_xll.xEURO(OFFSET(C211,-M211+1,0),J211,OFFSET(C211,-M211+2,0),OFFSET(C211,-M211+2,0),OFFSET(C211,-M211+3,0)+AC211,OFFSET(C211,-M211+4,0),1,0))</f>
        <v/>
      </c>
      <c r="W211" s="67" t="str">
        <f t="shared" si="39"/>
        <v/>
      </c>
      <c r="X211" s="67" t="str">
        <f ca="1">IF(I211="","",_xll.xEURO(OFFSET(C211,-M211+1,0),J211,OFFSET(C211,-M211+2,0),OFFSET(C211,-M211+2,0),OFFSET(C211,-M211+3,0)+AC211,OFFSET(C211,-M211+4,0),1,2)/10*I211)</f>
        <v/>
      </c>
      <c r="Y211" s="71" t="str">
        <f ca="1">IF(I211="","",_xll.xEURO(OFFSET(C211,-M211+1,0),J211,OFFSET(C211,-M211+2,0),OFFSET(C211,-M211+2,0),OFFSET(C211,-M211+3,0)+AC211,OFFSET(C211,-M211+4,0),1,3)/100*I211*10000)</f>
        <v/>
      </c>
      <c r="Z211" s="71" t="str">
        <f ca="1">IF(I211="","",_xll.xEURO(OFFSET(C211,-M211+1,0),J211,OFFSET(C211,-M211+2,0),OFFSET(C211,-M211+2,0),OFFSET(C211,-M211+3,0)+AC211,OFFSET(C211,-M211+4,0),1,5)/365.25*I211*10000)</f>
        <v/>
      </c>
      <c r="AB211" s="40" t="str">
        <f ca="1">IF(D211="","",_xll.xCalcSkew(OFFSET(C211,-M211,0),E211-OFFSET(C211,-M211+1,0),b)/100)</f>
        <v/>
      </c>
      <c r="AC211" s="40" t="str">
        <f ca="1">IF(I211="","",_xll.xCalcSkew(OFFSET(C211,-M211,0),J211-OFFSET(C211,-M211+1,0),b)/100)</f>
        <v/>
      </c>
      <c r="AE211">
        <f t="shared" si="33"/>
        <v>0</v>
      </c>
      <c r="AF211">
        <f t="shared" si="34"/>
        <v>0</v>
      </c>
      <c r="AG211">
        <f t="shared" si="35"/>
        <v>0</v>
      </c>
    </row>
    <row r="212" spans="3:33" x14ac:dyDescent="0.25">
      <c r="C212" s="64">
        <f ca="1">S239+Z239</f>
        <v>-355.08063588505007</v>
      </c>
      <c r="D212" s="52"/>
      <c r="E212" s="39"/>
      <c r="F212" s="39"/>
      <c r="G212" s="35"/>
      <c r="I212" s="52"/>
      <c r="J212" s="39"/>
      <c r="K212" s="39"/>
      <c r="L212" s="62"/>
      <c r="M212" s="101">
        <f t="shared" si="40"/>
        <v>9</v>
      </c>
      <c r="N212" s="67" t="str">
        <f ca="1">IF(D212="","",_xll.xEURO(OFFSET(C212,-M212+1,0),E212,OFFSET(C212,-M212+2,0),OFFSET(C212,-M212+2,0),OFFSET(C212,-M212+3,0)+AB212,OFFSET(C212,-M212+4,0),0,1)*D212)</f>
        <v/>
      </c>
      <c r="O212" s="69" t="str">
        <f ca="1">IF(D212="","",_xll.xEURO(OFFSET(C212,-M212+1,0),E212,OFFSET(C212,-M212+2,0),OFFSET(C212,-M212+2,0),OFFSET(C212,-M212+3,0)+AB212,OFFSET(C212,-M212+4,0),0,0))</f>
        <v/>
      </c>
      <c r="P212" s="67" t="str">
        <f t="shared" si="38"/>
        <v/>
      </c>
      <c r="Q212" s="67" t="str">
        <f ca="1">IF(D212="","",_xll.xEURO(OFFSET(C212,-M212+1,0),E212,OFFSET(C212,-M212+2,0),OFFSET(C212,-M212+2,0),OFFSET(C212,-M212+3,0)+AB212,OFFSET(C212,-M212+4,0),0,2)/10*D212)</f>
        <v/>
      </c>
      <c r="R212" s="71" t="str">
        <f ca="1">IF(D212="","",_xll.xEURO(OFFSET(C212,-M212+1,0),E212,OFFSET(C212,-M212+2,0),OFFSET(C212,-M212+2,0),OFFSET(C212,-M212+3,0)+AB212,OFFSET(C212,-M212+4,0),0,3)/100*D212*10000)</f>
        <v/>
      </c>
      <c r="S212" s="71" t="str">
        <f ca="1">IF(D212="","",_xll.xEURO(OFFSET(C212,-M212+1,0),E212,OFFSET(C212,-M212+2,0),OFFSET(C212,-M212+2,0),OFFSET(C212,-M212+3,0)+AB212,OFFSET(C212,-M212+4,0),0,5)/365.25*D212*10000)</f>
        <v/>
      </c>
      <c r="U212" s="67" t="str">
        <f ca="1">IF(I212="","",_xll.xEURO(OFFSET(C212,-M212+1,0),J212,OFFSET(C212,-M212+2,0),OFFSET(C212,-M212+2,0),OFFSET(C212,-M212+3,0)+AC212,OFFSET(C212,-M212+4,0),1,1)*I212)</f>
        <v/>
      </c>
      <c r="V212" s="69" t="str">
        <f ca="1">IF(I212="","",_xll.xEURO(OFFSET(C212,-M212+1,0),J212,OFFSET(C212,-M212+2,0),OFFSET(C212,-M212+2,0),OFFSET(C212,-M212+3,0)+AC212,OFFSET(C212,-M212+4,0),1,0))</f>
        <v/>
      </c>
      <c r="W212" s="67" t="str">
        <f t="shared" si="39"/>
        <v/>
      </c>
      <c r="X212" s="67" t="str">
        <f ca="1">IF(I212="","",_xll.xEURO(OFFSET(C212,-M212+1,0),J212,OFFSET(C212,-M212+2,0),OFFSET(C212,-M212+2,0),OFFSET(C212,-M212+3,0)+AC212,OFFSET(C212,-M212+4,0),1,2)/10*I212)</f>
        <v/>
      </c>
      <c r="Y212" s="71" t="str">
        <f ca="1">IF(I212="","",_xll.xEURO(OFFSET(C212,-M212+1,0),J212,OFFSET(C212,-M212+2,0),OFFSET(C212,-M212+2,0),OFFSET(C212,-M212+3,0)+AC212,OFFSET(C212,-M212+4,0),1,3)/100*I212*10000)</f>
        <v/>
      </c>
      <c r="Z212" s="71" t="str">
        <f ca="1">IF(I212="","",_xll.xEURO(OFFSET(C212,-M212+1,0),J212,OFFSET(C212,-M212+2,0),OFFSET(C212,-M212+2,0),OFFSET(C212,-M212+3,0)+AC212,OFFSET(C212,-M212+4,0),1,5)/365.25*I212*10000)</f>
        <v/>
      </c>
      <c r="AB212" s="40" t="str">
        <f ca="1">IF(D212="","",_xll.xCalcSkew(OFFSET(C212,-M212,0),E212-OFFSET(C212,-M212+1,0),b)/100)</f>
        <v/>
      </c>
      <c r="AC212" s="40" t="str">
        <f ca="1">IF(I212="","",_xll.xCalcSkew(OFFSET(C212,-M212,0),J212-OFFSET(C212,-M212+1,0),b)/100)</f>
        <v/>
      </c>
      <c r="AE212">
        <f t="shared" si="33"/>
        <v>0</v>
      </c>
      <c r="AF212">
        <f t="shared" si="34"/>
        <v>0</v>
      </c>
      <c r="AG212">
        <f t="shared" si="35"/>
        <v>0</v>
      </c>
    </row>
    <row r="213" spans="3:33" x14ac:dyDescent="0.25">
      <c r="C213" s="64">
        <f ca="1">P239+W239</f>
        <v>-38.54050033565423</v>
      </c>
      <c r="D213" s="52"/>
      <c r="E213" s="39"/>
      <c r="F213" s="39"/>
      <c r="G213" s="35"/>
      <c r="I213" s="52"/>
      <c r="J213" s="39"/>
      <c r="K213" s="39"/>
      <c r="L213" s="62"/>
      <c r="M213" s="101">
        <f t="shared" si="40"/>
        <v>10</v>
      </c>
      <c r="N213" s="67" t="str">
        <f ca="1">IF(D213="","",_xll.xEURO(OFFSET(C213,-M213+1,0),E213,OFFSET(C213,-M213+2,0),OFFSET(C213,-M213+2,0),OFFSET(C213,-M213+3,0)+AB213,OFFSET(C213,-M213+4,0),0,1)*D213)</f>
        <v/>
      </c>
      <c r="O213" s="69" t="str">
        <f ca="1">IF(D213="","",_xll.xEURO(OFFSET(C213,-M213+1,0),E213,OFFSET(C213,-M213+2,0),OFFSET(C213,-M213+2,0),OFFSET(C213,-M213+3,0)+AB213,OFFSET(C213,-M213+4,0),0,0))</f>
        <v/>
      </c>
      <c r="P213" s="67" t="str">
        <f t="shared" si="38"/>
        <v/>
      </c>
      <c r="Q213" s="67" t="str">
        <f ca="1">IF(D213="","",_xll.xEURO(OFFSET(C213,-M213+1,0),E213,OFFSET(C213,-M213+2,0),OFFSET(C213,-M213+2,0),OFFSET(C213,-M213+3,0)+AB213,OFFSET(C213,-M213+4,0),0,2)/10*D213)</f>
        <v/>
      </c>
      <c r="R213" s="71" t="str">
        <f ca="1">IF(D213="","",_xll.xEURO(OFFSET(C213,-M213+1,0),E213,OFFSET(C213,-M213+2,0),OFFSET(C213,-M213+2,0),OFFSET(C213,-M213+3,0)+AB213,OFFSET(C213,-M213+4,0),0,3)/100*D213*10000)</f>
        <v/>
      </c>
      <c r="S213" s="71" t="str">
        <f ca="1">IF(D213="","",_xll.xEURO(OFFSET(C213,-M213+1,0),E213,OFFSET(C213,-M213+2,0),OFFSET(C213,-M213+2,0),OFFSET(C213,-M213+3,0)+AB213,OFFSET(C213,-M213+4,0),0,5)/365.25*D213*10000)</f>
        <v/>
      </c>
      <c r="U213" s="67" t="str">
        <f ca="1">IF(I213="","",_xll.xEURO(OFFSET(C213,-M213+1,0),J213,OFFSET(C213,-M213+2,0),OFFSET(C213,-M213+2,0),OFFSET(C213,-M213+3,0)+AC213,OFFSET(C213,-M213+4,0),1,1)*I213)</f>
        <v/>
      </c>
      <c r="V213" s="69" t="str">
        <f ca="1">IF(I213="","",_xll.xEURO(OFFSET(C213,-M213+1,0),J213,OFFSET(C213,-M213+2,0),OFFSET(C213,-M213+2,0),OFFSET(C213,-M213+3,0)+AC213,OFFSET(C213,-M213+4,0),1,0))</f>
        <v/>
      </c>
      <c r="W213" s="67" t="str">
        <f t="shared" si="39"/>
        <v/>
      </c>
      <c r="X213" s="67" t="str">
        <f ca="1">IF(I213="","",_xll.xEURO(OFFSET(C213,-M213+1,0),J213,OFFSET(C213,-M213+2,0),OFFSET(C213,-M213+2,0),OFFSET(C213,-M213+3,0)+AC213,OFFSET(C213,-M213+4,0),1,2)/10*I213)</f>
        <v/>
      </c>
      <c r="Y213" s="71" t="str">
        <f ca="1">IF(I213="","",_xll.xEURO(OFFSET(C213,-M213+1,0),J213,OFFSET(C213,-M213+2,0),OFFSET(C213,-M213+2,0),OFFSET(C213,-M213+3,0)+AC213,OFFSET(C213,-M213+4,0),1,3)/100*I213*10000)</f>
        <v/>
      </c>
      <c r="Z213" s="71" t="str">
        <f ca="1">IF(I213="","",_xll.xEURO(OFFSET(C213,-M213+1,0),J213,OFFSET(C213,-M213+2,0),OFFSET(C213,-M213+2,0),OFFSET(C213,-M213+3,0)+AC213,OFFSET(C213,-M213+4,0),1,5)/365.25*I213*10000)</f>
        <v/>
      </c>
      <c r="AB213" s="40" t="str">
        <f ca="1">IF(D213="","",_xll.xCalcSkew(OFFSET(C213,-M213,0),E213-OFFSET(C213,-M213+1,0),b)/100)</f>
        <v/>
      </c>
      <c r="AC213" s="40" t="str">
        <f ca="1">IF(I213="","",_xll.xCalcSkew(OFFSET(C213,-M213,0),J213-OFFSET(C213,-M213+1,0),b)/100)</f>
        <v/>
      </c>
      <c r="AE213">
        <f t="shared" si="33"/>
        <v>0</v>
      </c>
      <c r="AF213">
        <f t="shared" si="34"/>
        <v>0</v>
      </c>
      <c r="AG213">
        <f t="shared" si="35"/>
        <v>0</v>
      </c>
    </row>
    <row r="214" spans="3:33" x14ac:dyDescent="0.25">
      <c r="D214" s="52"/>
      <c r="E214" s="39"/>
      <c r="F214" s="39"/>
      <c r="G214" s="35"/>
      <c r="I214" s="52"/>
      <c r="J214" s="39"/>
      <c r="K214" s="39"/>
      <c r="L214" s="62"/>
      <c r="M214" s="101">
        <f t="shared" si="40"/>
        <v>11</v>
      </c>
      <c r="N214" s="67" t="str">
        <f ca="1">IF(D214="","",_xll.xEURO(OFFSET(C214,-M214+1,0),E214,OFFSET(C214,-M214+2,0),OFFSET(C214,-M214+2,0),OFFSET(C214,-M214+3,0)+AB214,OFFSET(C214,-M214+4,0),0,1)*D214)</f>
        <v/>
      </c>
      <c r="O214" s="69" t="str">
        <f ca="1">IF(D214="","",_xll.xEURO(OFFSET(C214,-M214+1,0),E214,OFFSET(C214,-M214+2,0),OFFSET(C214,-M214+2,0),OFFSET(C214,-M214+3,0)+AB214,OFFSET(C214,-M214+4,0),0,0))</f>
        <v/>
      </c>
      <c r="P214" s="67" t="str">
        <f t="shared" si="38"/>
        <v/>
      </c>
      <c r="Q214" s="67" t="str">
        <f ca="1">IF(D214="","",_xll.xEURO(OFFSET(C214,-M214+1,0),E214,OFFSET(C214,-M214+2,0),OFFSET(C214,-M214+2,0),OFFSET(C214,-M214+3,0)+AB214,OFFSET(C214,-M214+4,0),0,2)/10*D214)</f>
        <v/>
      </c>
      <c r="R214" s="71" t="str">
        <f ca="1">IF(D214="","",_xll.xEURO(OFFSET(C214,-M214+1,0),E214,OFFSET(C214,-M214+2,0),OFFSET(C214,-M214+2,0),OFFSET(C214,-M214+3,0)+AB214,OFFSET(C214,-M214+4,0),0,3)/100*D214*10000)</f>
        <v/>
      </c>
      <c r="S214" s="71" t="str">
        <f ca="1">IF(D214="","",_xll.xEURO(OFFSET(C214,-M214+1,0),E214,OFFSET(C214,-M214+2,0),OFFSET(C214,-M214+2,0),OFFSET(C214,-M214+3,0)+AB214,OFFSET(C214,-M214+4,0),0,5)/365.25*D214*10000)</f>
        <v/>
      </c>
      <c r="U214" s="67" t="str">
        <f ca="1">IF(I214="","",_xll.xEURO(OFFSET(C214,-M214+1,0),J214,OFFSET(C214,-M214+2,0),OFFSET(C214,-M214+2,0),OFFSET(C214,-M214+3,0)+AC214,OFFSET(C214,-M214+4,0),1,1)*I214)</f>
        <v/>
      </c>
      <c r="V214" s="69" t="str">
        <f ca="1">IF(I214="","",_xll.xEURO(OFFSET(C214,-M214+1,0),J214,OFFSET(C214,-M214+2,0),OFFSET(C214,-M214+2,0),OFFSET(C214,-M214+3,0)+AC214,OFFSET(C214,-M214+4,0),1,0))</f>
        <v/>
      </c>
      <c r="W214" s="67" t="str">
        <f t="shared" si="39"/>
        <v/>
      </c>
      <c r="X214" s="67" t="str">
        <f ca="1">IF(I214="","",_xll.xEURO(OFFSET(C214,-M214+1,0),J214,OFFSET(C214,-M214+2,0),OFFSET(C214,-M214+2,0),OFFSET(C214,-M214+3,0)+AC214,OFFSET(C214,-M214+4,0),1,2)/10*I214)</f>
        <v/>
      </c>
      <c r="Y214" s="71" t="str">
        <f ca="1">IF(I214="","",_xll.xEURO(OFFSET(C214,-M214+1,0),J214,OFFSET(C214,-M214+2,0),OFFSET(C214,-M214+2,0),OFFSET(C214,-M214+3,0)+AC214,OFFSET(C214,-M214+4,0),1,3)/100*I214*10000)</f>
        <v/>
      </c>
      <c r="Z214" s="71" t="str">
        <f ca="1">IF(I214="","",_xll.xEURO(OFFSET(C214,-M214+1,0),J214,OFFSET(C214,-M214+2,0),OFFSET(C214,-M214+2,0),OFFSET(C214,-M214+3,0)+AC214,OFFSET(C214,-M214+4,0),1,5)/365.25*I214*10000)</f>
        <v/>
      </c>
      <c r="AB214" s="40" t="str">
        <f ca="1">IF(D214="","",_xll.xCalcSkew(OFFSET(C214,-M214,0),E214-OFFSET(C214,-M214+1,0),b)/100)</f>
        <v/>
      </c>
      <c r="AC214" s="40" t="str">
        <f ca="1">IF(I214="","",_xll.xCalcSkew(OFFSET(C214,-M214,0),J214-OFFSET(C214,-M214+1,0),b)/100)</f>
        <v/>
      </c>
      <c r="AE214">
        <f t="shared" si="33"/>
        <v>0</v>
      </c>
      <c r="AF214">
        <f t="shared" si="34"/>
        <v>0</v>
      </c>
      <c r="AG214">
        <f t="shared" si="35"/>
        <v>0</v>
      </c>
    </row>
    <row r="215" spans="3:33" x14ac:dyDescent="0.25">
      <c r="D215" s="52"/>
      <c r="E215" s="39"/>
      <c r="F215" s="39"/>
      <c r="G215" s="35"/>
      <c r="I215" s="52"/>
      <c r="J215" s="39"/>
      <c r="K215" s="39"/>
      <c r="L215" s="62"/>
      <c r="M215" s="101">
        <f t="shared" si="40"/>
        <v>12</v>
      </c>
      <c r="N215" s="67" t="str">
        <f ca="1">IF(D215="","",_xll.xEURO(OFFSET(C215,-M215+1,0),E215,OFFSET(C215,-M215+2,0),OFFSET(C215,-M215+2,0),OFFSET(C215,-M215+3,0)+AB215,OFFSET(C215,-M215+4,0),0,1)*D215)</f>
        <v/>
      </c>
      <c r="O215" s="69" t="str">
        <f ca="1">IF(D215="","",_xll.xEURO(OFFSET(C215,-M215+1,0),E215,OFFSET(C215,-M215+2,0),OFFSET(C215,-M215+2,0),OFFSET(C215,-M215+3,0)+AB215,OFFSET(C215,-M215+4,0),0,0))</f>
        <v/>
      </c>
      <c r="P215" s="67" t="str">
        <f t="shared" si="38"/>
        <v/>
      </c>
      <c r="Q215" s="67" t="str">
        <f ca="1">IF(D215="","",_xll.xEURO(OFFSET(C215,-M215+1,0),E215,OFFSET(C215,-M215+2,0),OFFSET(C215,-M215+2,0),OFFSET(C215,-M215+3,0)+AB215,OFFSET(C215,-M215+4,0),0,2)/10*D215)</f>
        <v/>
      </c>
      <c r="R215" s="71" t="str">
        <f ca="1">IF(D215="","",_xll.xEURO(OFFSET(C215,-M215+1,0),E215,OFFSET(C215,-M215+2,0),OFFSET(C215,-M215+2,0),OFFSET(C215,-M215+3,0)+AB215,OFFSET(C215,-M215+4,0),0,3)/100*D215*10000)</f>
        <v/>
      </c>
      <c r="S215" s="71" t="str">
        <f ca="1">IF(D215="","",_xll.xEURO(OFFSET(C215,-M215+1,0),E215,OFFSET(C215,-M215+2,0),OFFSET(C215,-M215+2,0),OFFSET(C215,-M215+3,0)+AB215,OFFSET(C215,-M215+4,0),0,5)/365.25*D215*10000)</f>
        <v/>
      </c>
      <c r="U215" s="67" t="str">
        <f ca="1">IF(I215="","",_xll.xEURO(OFFSET(C215,-M215+1,0),J215,OFFSET(C215,-M215+2,0),OFFSET(C215,-M215+2,0),OFFSET(C215,-M215+3,0)+AC215,OFFSET(C215,-M215+4,0),1,1)*I215)</f>
        <v/>
      </c>
      <c r="V215" s="69" t="str">
        <f ca="1">IF(I215="","",_xll.xEURO(OFFSET(C215,-M215+1,0),J215,OFFSET(C215,-M215+2,0),OFFSET(C215,-M215+2,0),OFFSET(C215,-M215+3,0)+AC215,OFFSET(C215,-M215+4,0),1,0))</f>
        <v/>
      </c>
      <c r="W215" s="67" t="str">
        <f t="shared" si="39"/>
        <v/>
      </c>
      <c r="X215" s="67" t="str">
        <f ca="1">IF(I215="","",_xll.xEURO(OFFSET(C215,-M215+1,0),J215,OFFSET(C215,-M215+2,0),OFFSET(C215,-M215+2,0),OFFSET(C215,-M215+3,0)+AC215,OFFSET(C215,-M215+4,0),1,2)/10*I215)</f>
        <v/>
      </c>
      <c r="Y215" s="71" t="str">
        <f ca="1">IF(I215="","",_xll.xEURO(OFFSET(C215,-M215+1,0),J215,OFFSET(C215,-M215+2,0),OFFSET(C215,-M215+2,0),OFFSET(C215,-M215+3,0)+AC215,OFFSET(C215,-M215+4,0),1,3)/100*I215*10000)</f>
        <v/>
      </c>
      <c r="Z215" s="71" t="str">
        <f ca="1">IF(I215="","",_xll.xEURO(OFFSET(C215,-M215+1,0),J215,OFFSET(C215,-M215+2,0),OFFSET(C215,-M215+2,0),OFFSET(C215,-M215+3,0)+AC215,OFFSET(C215,-M215+4,0),1,5)/365.25*I215*10000)</f>
        <v/>
      </c>
      <c r="AB215" s="40" t="str">
        <f ca="1">IF(D215="","",_xll.xCalcSkew(OFFSET(C215,-M215,0),E215-OFFSET(C215,-M215+1,0),b)/100)</f>
        <v/>
      </c>
      <c r="AC215" s="40" t="str">
        <f ca="1">IF(I215="","",_xll.xCalcSkew(OFFSET(C215,-M215,0),J215-OFFSET(C215,-M215+1,0),b)/100)</f>
        <v/>
      </c>
      <c r="AE215">
        <f t="shared" si="33"/>
        <v>0</v>
      </c>
      <c r="AF215">
        <f t="shared" si="34"/>
        <v>0</v>
      </c>
      <c r="AG215">
        <f t="shared" si="35"/>
        <v>0</v>
      </c>
    </row>
    <row r="216" spans="3:33" x14ac:dyDescent="0.25">
      <c r="D216" s="52"/>
      <c r="E216" s="39"/>
      <c r="F216" s="39"/>
      <c r="G216" s="35"/>
      <c r="I216" s="52"/>
      <c r="J216" s="39"/>
      <c r="K216" s="39"/>
      <c r="L216" s="62"/>
      <c r="M216" s="101">
        <f t="shared" si="40"/>
        <v>13</v>
      </c>
      <c r="N216" s="67" t="str">
        <f ca="1">IF(D216="","",_xll.xEURO(OFFSET(C216,-M216+1,0),E216,OFFSET(C216,-M216+2,0),OFFSET(C216,-M216+2,0),OFFSET(C216,-M216+3,0)+AB216,OFFSET(C216,-M216+4,0),0,1)*D216)</f>
        <v/>
      </c>
      <c r="O216" s="69" t="str">
        <f ca="1">IF(D216="","",_xll.xEURO(OFFSET(C216,-M216+1,0),E216,OFFSET(C216,-M216+2,0),OFFSET(C216,-M216+2,0),OFFSET(C216,-M216+3,0)+AB216,OFFSET(C216,-M216+4,0),0,0))</f>
        <v/>
      </c>
      <c r="P216" s="67" t="str">
        <f t="shared" si="38"/>
        <v/>
      </c>
      <c r="Q216" s="67" t="str">
        <f ca="1">IF(D216="","",_xll.xEURO(OFFSET(C216,-M216+1,0),E216,OFFSET(C216,-M216+2,0),OFFSET(C216,-M216+2,0),OFFSET(C216,-M216+3,0)+AB216,OFFSET(C216,-M216+4,0),0,2)/10*D216)</f>
        <v/>
      </c>
      <c r="R216" s="71" t="str">
        <f ca="1">IF(D216="","",_xll.xEURO(OFFSET(C216,-M216+1,0),E216,OFFSET(C216,-M216+2,0),OFFSET(C216,-M216+2,0),OFFSET(C216,-M216+3,0)+AB216,OFFSET(C216,-M216+4,0),0,3)/100*D216*10000)</f>
        <v/>
      </c>
      <c r="S216" s="71" t="str">
        <f ca="1">IF(D216="","",_xll.xEURO(OFFSET(C216,-M216+1,0),E216,OFFSET(C216,-M216+2,0),OFFSET(C216,-M216+2,0),OFFSET(C216,-M216+3,0)+AB216,OFFSET(C216,-M216+4,0),0,5)/365.25*D216*10000)</f>
        <v/>
      </c>
      <c r="U216" s="67" t="str">
        <f ca="1">IF(I216="","",_xll.xEURO(OFFSET(C216,-M216+1,0),J216,OFFSET(C216,-M216+2,0),OFFSET(C216,-M216+2,0),OFFSET(C216,-M216+3,0)+AC216,OFFSET(C216,-M216+4,0),1,1)*I216)</f>
        <v/>
      </c>
      <c r="V216" s="69" t="str">
        <f ca="1">IF(I216="","",_xll.xEURO(OFFSET(C216,-M216+1,0),J216,OFFSET(C216,-M216+2,0),OFFSET(C216,-M216+2,0),OFFSET(C216,-M216+3,0)+AC216,OFFSET(C216,-M216+4,0),1,0))</f>
        <v/>
      </c>
      <c r="W216" s="67" t="str">
        <f t="shared" si="39"/>
        <v/>
      </c>
      <c r="X216" s="67" t="str">
        <f ca="1">IF(I216="","",_xll.xEURO(OFFSET(C216,-M216+1,0),J216,OFFSET(C216,-M216+2,0),OFFSET(C216,-M216+2,0),OFFSET(C216,-M216+3,0)+AC216,OFFSET(C216,-M216+4,0),1,2)/10*I216)</f>
        <v/>
      </c>
      <c r="Y216" s="71" t="str">
        <f ca="1">IF(I216="","",_xll.xEURO(OFFSET(C216,-M216+1,0),J216,OFFSET(C216,-M216+2,0),OFFSET(C216,-M216+2,0),OFFSET(C216,-M216+3,0)+AC216,OFFSET(C216,-M216+4,0),1,3)/100*I216*10000)</f>
        <v/>
      </c>
      <c r="Z216" s="71" t="str">
        <f ca="1">IF(I216="","",_xll.xEURO(OFFSET(C216,-M216+1,0),J216,OFFSET(C216,-M216+2,0),OFFSET(C216,-M216+2,0),OFFSET(C216,-M216+3,0)+AC216,OFFSET(C216,-M216+4,0),1,5)/365.25*I216*10000)</f>
        <v/>
      </c>
      <c r="AB216" s="40" t="str">
        <f ca="1">IF(D216="","",_xll.xCalcSkew(OFFSET(C216,-M216,0),E216-OFFSET(C216,-M216+1,0),b)/100)</f>
        <v/>
      </c>
      <c r="AC216" s="40" t="str">
        <f ca="1">IF(I216="","",_xll.xCalcSkew(OFFSET(C216,-M216,0),J216-OFFSET(C216,-M216+1,0),b)/100)</f>
        <v/>
      </c>
      <c r="AE216">
        <f t="shared" si="33"/>
        <v>0</v>
      </c>
      <c r="AF216">
        <f t="shared" si="34"/>
        <v>0</v>
      </c>
      <c r="AG216">
        <f t="shared" si="35"/>
        <v>0</v>
      </c>
    </row>
    <row r="217" spans="3:33" x14ac:dyDescent="0.25">
      <c r="D217" s="52"/>
      <c r="E217" s="39"/>
      <c r="F217" s="39"/>
      <c r="G217" s="35"/>
      <c r="I217" s="52"/>
      <c r="J217" s="39"/>
      <c r="K217" s="39"/>
      <c r="L217" s="62"/>
      <c r="M217" s="101">
        <f t="shared" si="40"/>
        <v>14</v>
      </c>
      <c r="N217" s="67" t="str">
        <f ca="1">IF(D217="","",_xll.xEURO(OFFSET(C217,-M217+1,0),E217,OFFSET(C217,-M217+2,0),OFFSET(C217,-M217+2,0),OFFSET(C217,-M217+3,0)+AB217,OFFSET(C217,-M217+4,0),0,1)*D217)</f>
        <v/>
      </c>
      <c r="O217" s="69" t="str">
        <f ca="1">IF(D217="","",_xll.xEURO(OFFSET(C217,-M217+1,0),E217,OFFSET(C217,-M217+2,0),OFFSET(C217,-M217+2,0),OFFSET(C217,-M217+3,0)+AB217,OFFSET(C217,-M217+4,0),0,0))</f>
        <v/>
      </c>
      <c r="P217" s="67" t="str">
        <f t="shared" si="38"/>
        <v/>
      </c>
      <c r="Q217" s="67" t="str">
        <f ca="1">IF(D217="","",_xll.xEURO(OFFSET(C217,-M217+1,0),E217,OFFSET(C217,-M217+2,0),OFFSET(C217,-M217+2,0),OFFSET(C217,-M217+3,0)+AB217,OFFSET(C217,-M217+4,0),0,2)/10*D217)</f>
        <v/>
      </c>
      <c r="R217" s="71" t="str">
        <f ca="1">IF(D217="","",_xll.xEURO(OFFSET(C217,-M217+1,0),E217,OFFSET(C217,-M217+2,0),OFFSET(C217,-M217+2,0),OFFSET(C217,-M217+3,0)+AB217,OFFSET(C217,-M217+4,0),0,3)/100*D217*10000)</f>
        <v/>
      </c>
      <c r="S217" s="71" t="str">
        <f ca="1">IF(D217="","",_xll.xEURO(OFFSET(C217,-M217+1,0),E217,OFFSET(C217,-M217+2,0),OFFSET(C217,-M217+2,0),OFFSET(C217,-M217+3,0)+AB217,OFFSET(C217,-M217+4,0),0,5)/365.25*D217*10000)</f>
        <v/>
      </c>
      <c r="U217" s="67" t="str">
        <f ca="1">IF(I217="","",_xll.xEURO(OFFSET(C217,-M217+1,0),J217,OFFSET(C217,-M217+2,0),OFFSET(C217,-M217+2,0),OFFSET(C217,-M217+3,0)+AC217,OFFSET(C217,-M217+4,0),1,1)*I217)</f>
        <v/>
      </c>
      <c r="V217" s="69" t="str">
        <f ca="1">IF(I217="","",_xll.xEURO(OFFSET(C217,-M217+1,0),J217,OFFSET(C217,-M217+2,0),OFFSET(C217,-M217+2,0),OFFSET(C217,-M217+3,0)+AC217,OFFSET(C217,-M217+4,0),1,0))</f>
        <v/>
      </c>
      <c r="W217" s="67" t="str">
        <f t="shared" si="39"/>
        <v/>
      </c>
      <c r="X217" s="67" t="str">
        <f ca="1">IF(I217="","",_xll.xEURO(OFFSET(C217,-M217+1,0),J217,OFFSET(C217,-M217+2,0),OFFSET(C217,-M217+2,0),OFFSET(C217,-M217+3,0)+AC217,OFFSET(C217,-M217+4,0),1,2)/10*I217)</f>
        <v/>
      </c>
      <c r="Y217" s="71" t="str">
        <f ca="1">IF(I217="","",_xll.xEURO(OFFSET(C217,-M217+1,0),J217,OFFSET(C217,-M217+2,0),OFFSET(C217,-M217+2,0),OFFSET(C217,-M217+3,0)+AC217,OFFSET(C217,-M217+4,0),1,3)/100*I217*10000)</f>
        <v/>
      </c>
      <c r="Z217" s="71" t="str">
        <f ca="1">IF(I217="","",_xll.xEURO(OFFSET(C217,-M217+1,0),J217,OFFSET(C217,-M217+2,0),OFFSET(C217,-M217+2,0),OFFSET(C217,-M217+3,0)+AC217,OFFSET(C217,-M217+4,0),1,5)/365.25*I217*10000)</f>
        <v/>
      </c>
      <c r="AB217" s="40" t="str">
        <f ca="1">IF(D217="","",_xll.xCalcSkew(OFFSET(C217,-M217,0),E217-OFFSET(C217,-M217+1,0),b)/100)</f>
        <v/>
      </c>
      <c r="AC217" s="40" t="str">
        <f ca="1">IF(I217="","",_xll.xCalcSkew(OFFSET(C217,-M217,0),J217-OFFSET(C217,-M217+1,0),b)/100)</f>
        <v/>
      </c>
      <c r="AE217">
        <f t="shared" si="33"/>
        <v>0</v>
      </c>
      <c r="AF217">
        <f t="shared" si="34"/>
        <v>0</v>
      </c>
      <c r="AG217">
        <f t="shared" si="35"/>
        <v>0</v>
      </c>
    </row>
    <row r="218" spans="3:33" x14ac:dyDescent="0.25">
      <c r="D218" s="52"/>
      <c r="E218" s="39"/>
      <c r="F218" s="39"/>
      <c r="G218" s="35"/>
      <c r="I218" s="52"/>
      <c r="J218" s="39"/>
      <c r="K218" s="39"/>
      <c r="L218" s="62"/>
      <c r="M218" s="101">
        <f t="shared" si="40"/>
        <v>15</v>
      </c>
      <c r="N218" s="67" t="str">
        <f ca="1">IF(D218="","",_xll.xEURO(OFFSET(C218,-M218+1,0),E218,OFFSET(C218,-M218+2,0),OFFSET(C218,-M218+2,0),OFFSET(C218,-M218+3,0)+AB218,OFFSET(C218,-M218+4,0),0,1)*D218)</f>
        <v/>
      </c>
      <c r="O218" s="69" t="str">
        <f ca="1">IF(D218="","",_xll.xEURO(OFFSET(C218,-M218+1,0),E218,OFFSET(C218,-M218+2,0),OFFSET(C218,-M218+2,0),OFFSET(C218,-M218+3,0)+AB218,OFFSET(C218,-M218+4,0),0,0))</f>
        <v/>
      </c>
      <c r="P218" s="67" t="str">
        <f t="shared" si="38"/>
        <v/>
      </c>
      <c r="Q218" s="67" t="str">
        <f ca="1">IF(D218="","",_xll.xEURO(OFFSET(C218,-M218+1,0),E218,OFFSET(C218,-M218+2,0),OFFSET(C218,-M218+2,0),OFFSET(C218,-M218+3,0)+AB218,OFFSET(C218,-M218+4,0),0,2)/10*D218)</f>
        <v/>
      </c>
      <c r="R218" s="71" t="str">
        <f ca="1">IF(D218="","",_xll.xEURO(OFFSET(C218,-M218+1,0),E218,OFFSET(C218,-M218+2,0),OFFSET(C218,-M218+2,0),OFFSET(C218,-M218+3,0)+AB218,OFFSET(C218,-M218+4,0),0,3)/100*D218*10000)</f>
        <v/>
      </c>
      <c r="S218" s="71" t="str">
        <f ca="1">IF(D218="","",_xll.xEURO(OFFSET(C218,-M218+1,0),E218,OFFSET(C218,-M218+2,0),OFFSET(C218,-M218+2,0),OFFSET(C218,-M218+3,0)+AB218,OFFSET(C218,-M218+4,0),0,5)/365.25*D218*10000)</f>
        <v/>
      </c>
      <c r="U218" s="67" t="str">
        <f ca="1">IF(I218="","",_xll.xEURO(OFFSET(C218,-M218+1,0),J218,OFFSET(C218,-M218+2,0),OFFSET(C218,-M218+2,0),OFFSET(C218,-M218+3,0)+AC218,OFFSET(C218,-M218+4,0),1,1)*I218)</f>
        <v/>
      </c>
      <c r="V218" s="69" t="str">
        <f ca="1">IF(I218="","",_xll.xEURO(OFFSET(C218,-M218+1,0),J218,OFFSET(C218,-M218+2,0),OFFSET(C218,-M218+2,0),OFFSET(C218,-M218+3,0)+AC218,OFFSET(C218,-M218+4,0),1,0))</f>
        <v/>
      </c>
      <c r="W218" s="67" t="str">
        <f t="shared" si="39"/>
        <v/>
      </c>
      <c r="X218" s="67" t="str">
        <f ca="1">IF(I218="","",_xll.xEURO(OFFSET(C218,-M218+1,0),J218,OFFSET(C218,-M218+2,0),OFFSET(C218,-M218+2,0),OFFSET(C218,-M218+3,0)+AC218,OFFSET(C218,-M218+4,0),1,2)/10*I218)</f>
        <v/>
      </c>
      <c r="Y218" s="71" t="str">
        <f ca="1">IF(I218="","",_xll.xEURO(OFFSET(C218,-M218+1,0),J218,OFFSET(C218,-M218+2,0),OFFSET(C218,-M218+2,0),OFFSET(C218,-M218+3,0)+AC218,OFFSET(C218,-M218+4,0),1,3)/100*I218*10000)</f>
        <v/>
      </c>
      <c r="Z218" s="71" t="str">
        <f ca="1">IF(I218="","",_xll.xEURO(OFFSET(C218,-M218+1,0),J218,OFFSET(C218,-M218+2,0),OFFSET(C218,-M218+2,0),OFFSET(C218,-M218+3,0)+AC218,OFFSET(C218,-M218+4,0),1,5)/365.25*I218*10000)</f>
        <v/>
      </c>
      <c r="AB218" s="40" t="str">
        <f ca="1">IF(D218="","",_xll.xCalcSkew(OFFSET(C218,-M218,0),E218-OFFSET(C218,-M218+1,0),b)/100)</f>
        <v/>
      </c>
      <c r="AC218" s="40" t="str">
        <f ca="1">IF(I218="","",_xll.xCalcSkew(OFFSET(C218,-M218,0),J218-OFFSET(C218,-M218+1,0),b)/100)</f>
        <v/>
      </c>
      <c r="AE218">
        <f t="shared" si="33"/>
        <v>0</v>
      </c>
      <c r="AF218">
        <f t="shared" si="34"/>
        <v>0</v>
      </c>
      <c r="AG218">
        <f t="shared" si="35"/>
        <v>0</v>
      </c>
    </row>
    <row r="219" spans="3:33" x14ac:dyDescent="0.25">
      <c r="D219" s="52"/>
      <c r="E219" s="39"/>
      <c r="F219" s="39"/>
      <c r="G219" s="35"/>
      <c r="I219" s="52"/>
      <c r="J219" s="39"/>
      <c r="K219" s="39"/>
      <c r="L219" s="62"/>
      <c r="M219" s="101">
        <f t="shared" si="40"/>
        <v>16</v>
      </c>
      <c r="N219" s="67" t="str">
        <f ca="1">IF(D219="","",_xll.xEURO(OFFSET(C219,-M219+1,0),E219,OFFSET(C219,-M219+2,0),OFFSET(C219,-M219+2,0),OFFSET(C219,-M219+3,0)+AB219,OFFSET(C219,-M219+4,0),0,1)*D219)</f>
        <v/>
      </c>
      <c r="O219" s="69" t="str">
        <f ca="1">IF(D219="","",_xll.xEURO(OFFSET(C219,-M219+1,0),E219,OFFSET(C219,-M219+2,0),OFFSET(C219,-M219+2,0),OFFSET(C219,-M219+3,0)+AB219,OFFSET(C219,-M219+4,0),0,0))</f>
        <v/>
      </c>
      <c r="P219" s="67" t="str">
        <f t="shared" si="38"/>
        <v/>
      </c>
      <c r="Q219" s="67" t="str">
        <f ca="1">IF(D219="","",_xll.xEURO(OFFSET(C219,-M219+1,0),E219,OFFSET(C219,-M219+2,0),OFFSET(C219,-M219+2,0),OFFSET(C219,-M219+3,0)+AB219,OFFSET(C219,-M219+4,0),0,2)/10*D219)</f>
        <v/>
      </c>
      <c r="R219" s="71" t="str">
        <f ca="1">IF(D219="","",_xll.xEURO(OFFSET(C219,-M219+1,0),E219,OFFSET(C219,-M219+2,0),OFFSET(C219,-M219+2,0),OFFSET(C219,-M219+3,0)+AB219,OFFSET(C219,-M219+4,0),0,3)/100*D219*10000)</f>
        <v/>
      </c>
      <c r="S219" s="71" t="str">
        <f ca="1">IF(D219="","",_xll.xEURO(OFFSET(C219,-M219+1,0),E219,OFFSET(C219,-M219+2,0),OFFSET(C219,-M219+2,0),OFFSET(C219,-M219+3,0)+AB219,OFFSET(C219,-M219+4,0),0,5)/365.25*D219*10000)</f>
        <v/>
      </c>
      <c r="U219" s="67" t="str">
        <f ca="1">IF(I219="","",_xll.xEURO(OFFSET(C219,-M219+1,0),J219,OFFSET(C219,-M219+2,0),OFFSET(C219,-M219+2,0),OFFSET(C219,-M219+3,0)+AC219,OFFSET(C219,-M219+4,0),1,1)*I219)</f>
        <v/>
      </c>
      <c r="V219" s="69" t="str">
        <f ca="1">IF(I219="","",_xll.xEURO(OFFSET(C219,-M219+1,0),J219,OFFSET(C219,-M219+2,0),OFFSET(C219,-M219+2,0),OFFSET(C219,-M219+3,0)+AC219,OFFSET(C219,-M219+4,0),1,0))</f>
        <v/>
      </c>
      <c r="W219" s="67" t="str">
        <f t="shared" si="39"/>
        <v/>
      </c>
      <c r="X219" s="67" t="str">
        <f ca="1">IF(I219="","",_xll.xEURO(OFFSET(C219,-M219+1,0),J219,OFFSET(C219,-M219+2,0),OFFSET(C219,-M219+2,0),OFFSET(C219,-M219+3,0)+AC219,OFFSET(C219,-M219+4,0),1,2)/10*I219)</f>
        <v/>
      </c>
      <c r="Y219" s="71" t="str">
        <f ca="1">IF(I219="","",_xll.xEURO(OFFSET(C219,-M219+1,0),J219,OFFSET(C219,-M219+2,0),OFFSET(C219,-M219+2,0),OFFSET(C219,-M219+3,0)+AC219,OFFSET(C219,-M219+4,0),1,3)/100*I219*10000)</f>
        <v/>
      </c>
      <c r="Z219" s="71" t="str">
        <f ca="1">IF(I219="","",_xll.xEURO(OFFSET(C219,-M219+1,0),J219,OFFSET(C219,-M219+2,0),OFFSET(C219,-M219+2,0),OFFSET(C219,-M219+3,0)+AC219,OFFSET(C219,-M219+4,0),1,5)/365.25*I219*10000)</f>
        <v/>
      </c>
      <c r="AB219" s="40" t="str">
        <f ca="1">IF(D219="","",_xll.xCalcSkew(OFFSET(C219,-M219,0),E219-OFFSET(C219,-M219+1,0),b)/100)</f>
        <v/>
      </c>
      <c r="AC219" s="40" t="str">
        <f ca="1">IF(I219="","",_xll.xCalcSkew(OFFSET(C219,-M219,0),J219-OFFSET(C219,-M219+1,0),b)/100)</f>
        <v/>
      </c>
      <c r="AE219">
        <f t="shared" si="33"/>
        <v>0</v>
      </c>
      <c r="AF219">
        <f t="shared" si="34"/>
        <v>0</v>
      </c>
      <c r="AG219">
        <f t="shared" si="35"/>
        <v>0</v>
      </c>
    </row>
    <row r="220" spans="3:33" x14ac:dyDescent="0.25">
      <c r="D220" s="52"/>
      <c r="E220" s="39"/>
      <c r="F220" s="39"/>
      <c r="G220" s="35"/>
      <c r="I220" s="52"/>
      <c r="J220" s="39"/>
      <c r="K220" s="39"/>
      <c r="L220" s="62"/>
      <c r="M220" s="101">
        <f t="shared" si="40"/>
        <v>17</v>
      </c>
      <c r="N220" s="67" t="str">
        <f ca="1">IF(D220="","",_xll.xEURO(OFFSET(C220,-M220+1,0),E220,OFFSET(C220,-M220+2,0),OFFSET(C220,-M220+2,0),OFFSET(C220,-M220+3,0)+AB220,OFFSET(C220,-M220+4,0),0,1)*D220)</f>
        <v/>
      </c>
      <c r="O220" s="69" t="str">
        <f ca="1">IF(D220="","",_xll.xEURO(OFFSET(C220,-M220+1,0),E220,OFFSET(C220,-M220+2,0),OFFSET(C220,-M220+2,0),OFFSET(C220,-M220+3,0)+AB220,OFFSET(C220,-M220+4,0),0,0))</f>
        <v/>
      </c>
      <c r="P220" s="67" t="str">
        <f t="shared" si="38"/>
        <v/>
      </c>
      <c r="Q220" s="67" t="str">
        <f ca="1">IF(D220="","",_xll.xEURO(OFFSET(C220,-M220+1,0),E220,OFFSET(C220,-M220+2,0),OFFSET(C220,-M220+2,0),OFFSET(C220,-M220+3,0)+AB220,OFFSET(C220,-M220+4,0),0,2)/10*D220)</f>
        <v/>
      </c>
      <c r="R220" s="71" t="str">
        <f ca="1">IF(D220="","",_xll.xEURO(OFFSET(C220,-M220+1,0),E220,OFFSET(C220,-M220+2,0),OFFSET(C220,-M220+2,0),OFFSET(C220,-M220+3,0)+AB220,OFFSET(C220,-M220+4,0),0,3)/100*D220*10000)</f>
        <v/>
      </c>
      <c r="S220" s="71" t="str">
        <f ca="1">IF(D220="","",_xll.xEURO(OFFSET(C220,-M220+1,0),E220,OFFSET(C220,-M220+2,0),OFFSET(C220,-M220+2,0),OFFSET(C220,-M220+3,0)+AB220,OFFSET(C220,-M220+4,0),0,5)/365.25*D220*10000)</f>
        <v/>
      </c>
      <c r="U220" s="67" t="str">
        <f ca="1">IF(I220="","",_xll.xEURO(OFFSET(C220,-M220+1,0),J220,OFFSET(C220,-M220+2,0),OFFSET(C220,-M220+2,0),OFFSET(C220,-M220+3,0)+AC220,OFFSET(C220,-M220+4,0),1,1)*I220)</f>
        <v/>
      </c>
      <c r="V220" s="69" t="str">
        <f ca="1">IF(I220="","",_xll.xEURO(OFFSET(C220,-M220+1,0),J220,OFFSET(C220,-M220+2,0),OFFSET(C220,-M220+2,0),OFFSET(C220,-M220+3,0)+AC220,OFFSET(C220,-M220+4,0),1,0))</f>
        <v/>
      </c>
      <c r="W220" s="67" t="str">
        <f t="shared" si="39"/>
        <v/>
      </c>
      <c r="X220" s="67" t="str">
        <f ca="1">IF(I220="","",_xll.xEURO(OFFSET(C220,-M220+1,0),J220,OFFSET(C220,-M220+2,0),OFFSET(C220,-M220+2,0),OFFSET(C220,-M220+3,0)+AC220,OFFSET(C220,-M220+4,0),1,2)/10*I220)</f>
        <v/>
      </c>
      <c r="Y220" s="71" t="str">
        <f ca="1">IF(I220="","",_xll.xEURO(OFFSET(C220,-M220+1,0),J220,OFFSET(C220,-M220+2,0),OFFSET(C220,-M220+2,0),OFFSET(C220,-M220+3,0)+AC220,OFFSET(C220,-M220+4,0),1,3)/100*I220*10000)</f>
        <v/>
      </c>
      <c r="Z220" s="71" t="str">
        <f ca="1">IF(I220="","",_xll.xEURO(OFFSET(C220,-M220+1,0),J220,OFFSET(C220,-M220+2,0),OFFSET(C220,-M220+2,0),OFFSET(C220,-M220+3,0)+AC220,OFFSET(C220,-M220+4,0),1,5)/365.25*I220*10000)</f>
        <v/>
      </c>
      <c r="AB220" s="40" t="str">
        <f ca="1">IF(D220="","",_xll.xCalcSkew(OFFSET(C220,-M220,0),E220-OFFSET(C220,-M220+1,0),b)/100)</f>
        <v/>
      </c>
      <c r="AC220" s="40" t="str">
        <f ca="1">IF(I220="","",_xll.xCalcSkew(OFFSET(C220,-M220,0),J220-OFFSET(C220,-M220+1,0),b)/100)</f>
        <v/>
      </c>
      <c r="AE220">
        <f t="shared" si="33"/>
        <v>0</v>
      </c>
      <c r="AF220">
        <f t="shared" si="34"/>
        <v>0</v>
      </c>
      <c r="AG220">
        <f t="shared" si="35"/>
        <v>0</v>
      </c>
    </row>
    <row r="221" spans="3:33" x14ac:dyDescent="0.25">
      <c r="D221" s="52"/>
      <c r="E221" s="39"/>
      <c r="F221" s="39"/>
      <c r="G221" s="35"/>
      <c r="I221" s="52"/>
      <c r="J221" s="39"/>
      <c r="K221" s="39"/>
      <c r="L221" s="62"/>
      <c r="M221" s="101">
        <f t="shared" si="40"/>
        <v>18</v>
      </c>
      <c r="N221" s="67" t="str">
        <f ca="1">IF(D221="","",_xll.xEURO(OFFSET(C221,-M221+1,0),E221,OFFSET(C221,-M221+2,0),OFFSET(C221,-M221+2,0),OFFSET(C221,-M221+3,0)+AB221,OFFSET(C221,-M221+4,0),0,1)*D221)</f>
        <v/>
      </c>
      <c r="O221" s="69" t="str">
        <f ca="1">IF(D221="","",_xll.xEURO(OFFSET(C221,-M221+1,0),E221,OFFSET(C221,-M221+2,0),OFFSET(C221,-M221+2,0),OFFSET(C221,-M221+3,0)+AB221,OFFSET(C221,-M221+4,0),0,0))</f>
        <v/>
      </c>
      <c r="P221" s="67" t="str">
        <f t="shared" si="38"/>
        <v/>
      </c>
      <c r="Q221" s="67" t="str">
        <f ca="1">IF(D221="","",_xll.xEURO(OFFSET(C221,-M221+1,0),E221,OFFSET(C221,-M221+2,0),OFFSET(C221,-M221+2,0),OFFSET(C221,-M221+3,0)+AB221,OFFSET(C221,-M221+4,0),0,2)/10*D221)</f>
        <v/>
      </c>
      <c r="R221" s="71" t="str">
        <f ca="1">IF(D221="","",_xll.xEURO(OFFSET(C221,-M221+1,0),E221,OFFSET(C221,-M221+2,0),OFFSET(C221,-M221+2,0),OFFSET(C221,-M221+3,0)+AB221,OFFSET(C221,-M221+4,0),0,3)/100*D221*10000)</f>
        <v/>
      </c>
      <c r="S221" s="71" t="str">
        <f ca="1">IF(D221="","",_xll.xEURO(OFFSET(C221,-M221+1,0),E221,OFFSET(C221,-M221+2,0),OFFSET(C221,-M221+2,0),OFFSET(C221,-M221+3,0)+AB221,OFFSET(C221,-M221+4,0),0,5)/365.25*D221*10000)</f>
        <v/>
      </c>
      <c r="U221" s="67" t="str">
        <f ca="1">IF(I221="","",_xll.xEURO(OFFSET(C221,-M221+1,0),J221,OFFSET(C221,-M221+2,0),OFFSET(C221,-M221+2,0),OFFSET(C221,-M221+3,0)+AC221,OFFSET(C221,-M221+4,0),1,1)*I221)</f>
        <v/>
      </c>
      <c r="V221" s="69" t="str">
        <f ca="1">IF(I221="","",_xll.xEURO(OFFSET(C221,-M221+1,0),J221,OFFSET(C221,-M221+2,0),OFFSET(C221,-M221+2,0),OFFSET(C221,-M221+3,0)+AC221,OFFSET(C221,-M221+4,0),1,0))</f>
        <v/>
      </c>
      <c r="W221" s="67" t="str">
        <f t="shared" si="39"/>
        <v/>
      </c>
      <c r="X221" s="67" t="str">
        <f ca="1">IF(I221="","",_xll.xEURO(OFFSET(C221,-M221+1,0),J221,OFFSET(C221,-M221+2,0),OFFSET(C221,-M221+2,0),OFFSET(C221,-M221+3,0)+AC221,OFFSET(C221,-M221+4,0),1,2)/10*I221)</f>
        <v/>
      </c>
      <c r="Y221" s="71" t="str">
        <f ca="1">IF(I221="","",_xll.xEURO(OFFSET(C221,-M221+1,0),J221,OFFSET(C221,-M221+2,0),OFFSET(C221,-M221+2,0),OFFSET(C221,-M221+3,0)+AC221,OFFSET(C221,-M221+4,0),1,3)/100*I221*10000)</f>
        <v/>
      </c>
      <c r="Z221" s="71" t="str">
        <f ca="1">IF(I221="","",_xll.xEURO(OFFSET(C221,-M221+1,0),J221,OFFSET(C221,-M221+2,0),OFFSET(C221,-M221+2,0),OFFSET(C221,-M221+3,0)+AC221,OFFSET(C221,-M221+4,0),1,5)/365.25*I221*10000)</f>
        <v/>
      </c>
      <c r="AB221" s="40" t="str">
        <f ca="1">IF(D221="","",_xll.xCalcSkew(OFFSET(C221,-M221,0),E221-OFFSET(C221,-M221+1,0),b)/100)</f>
        <v/>
      </c>
      <c r="AC221" s="40" t="str">
        <f ca="1">IF(I221="","",_xll.xCalcSkew(OFFSET(C221,-M221,0),J221-OFFSET(C221,-M221+1,0),b)/100)</f>
        <v/>
      </c>
      <c r="AE221">
        <f t="shared" si="33"/>
        <v>0</v>
      </c>
      <c r="AF221">
        <f t="shared" si="34"/>
        <v>0</v>
      </c>
      <c r="AG221">
        <f t="shared" si="35"/>
        <v>0</v>
      </c>
    </row>
    <row r="222" spans="3:33" x14ac:dyDescent="0.25">
      <c r="D222" s="52"/>
      <c r="E222" s="39"/>
      <c r="F222" s="39"/>
      <c r="G222" s="35"/>
      <c r="I222" s="52"/>
      <c r="J222" s="39"/>
      <c r="K222" s="39"/>
      <c r="L222" s="62"/>
      <c r="M222" s="101">
        <f t="shared" si="40"/>
        <v>19</v>
      </c>
      <c r="N222" s="67" t="str">
        <f ca="1">IF(D222="","",_xll.xEURO(OFFSET(C222,-M222+1,0),E222,OFFSET(C222,-M222+2,0),OFFSET(C222,-M222+2,0),OFFSET(C222,-M222+3,0)+AB222,OFFSET(C222,-M222+4,0),0,1)*D222)</f>
        <v/>
      </c>
      <c r="O222" s="69" t="str">
        <f ca="1">IF(D222="","",_xll.xEURO(OFFSET(C222,-M222+1,0),E222,OFFSET(C222,-M222+2,0),OFFSET(C222,-M222+2,0),OFFSET(C222,-M222+3,0)+AB222,OFFSET(C222,-M222+4,0),0,0))</f>
        <v/>
      </c>
      <c r="P222" s="67" t="str">
        <f t="shared" si="38"/>
        <v/>
      </c>
      <c r="Q222" s="67" t="str">
        <f ca="1">IF(D222="","",_xll.xEURO(OFFSET(C222,-M222+1,0),E222,OFFSET(C222,-M222+2,0),OFFSET(C222,-M222+2,0),OFFSET(C222,-M222+3,0)+AB222,OFFSET(C222,-M222+4,0),0,2)/10*D222)</f>
        <v/>
      </c>
      <c r="R222" s="71" t="str">
        <f ca="1">IF(D222="","",_xll.xEURO(OFFSET(C222,-M222+1,0),E222,OFFSET(C222,-M222+2,0),OFFSET(C222,-M222+2,0),OFFSET(C222,-M222+3,0)+AB222,OFFSET(C222,-M222+4,0),0,3)/100*D222*10000)</f>
        <v/>
      </c>
      <c r="S222" s="71" t="str">
        <f ca="1">IF(D222="","",_xll.xEURO(OFFSET(C222,-M222+1,0),E222,OFFSET(C222,-M222+2,0),OFFSET(C222,-M222+2,0),OFFSET(C222,-M222+3,0)+AB222,OFFSET(C222,-M222+4,0),0,5)/365.25*D222*10000)</f>
        <v/>
      </c>
      <c r="U222" s="67" t="str">
        <f ca="1">IF(I222="","",_xll.xEURO(OFFSET(C222,-M222+1,0),J222,OFFSET(C222,-M222+2,0),OFFSET(C222,-M222+2,0),OFFSET(C222,-M222+3,0)+AC222,OFFSET(C222,-M222+4,0),1,1)*I222)</f>
        <v/>
      </c>
      <c r="V222" s="69" t="str">
        <f ca="1">IF(I222="","",_xll.xEURO(OFFSET(C222,-M222+1,0),J222,OFFSET(C222,-M222+2,0),OFFSET(C222,-M222+2,0),OFFSET(C222,-M222+3,0)+AC222,OFFSET(C222,-M222+4,0),1,0))</f>
        <v/>
      </c>
      <c r="W222" s="67" t="str">
        <f t="shared" si="39"/>
        <v/>
      </c>
      <c r="X222" s="67" t="str">
        <f ca="1">IF(I222="","",_xll.xEURO(OFFSET(C222,-M222+1,0),J222,OFFSET(C222,-M222+2,0),OFFSET(C222,-M222+2,0),OFFSET(C222,-M222+3,0)+AC222,OFFSET(C222,-M222+4,0),1,2)/10*I222)</f>
        <v/>
      </c>
      <c r="Y222" s="71" t="str">
        <f ca="1">IF(I222="","",_xll.xEURO(OFFSET(C222,-M222+1,0),J222,OFFSET(C222,-M222+2,0),OFFSET(C222,-M222+2,0),OFFSET(C222,-M222+3,0)+AC222,OFFSET(C222,-M222+4,0),1,3)/100*I222*10000)</f>
        <v/>
      </c>
      <c r="Z222" s="71" t="str">
        <f ca="1">IF(I222="","",_xll.xEURO(OFFSET(C222,-M222+1,0),J222,OFFSET(C222,-M222+2,0),OFFSET(C222,-M222+2,0),OFFSET(C222,-M222+3,0)+AC222,OFFSET(C222,-M222+4,0),1,5)/365.25*I222*10000)</f>
        <v/>
      </c>
      <c r="AB222" s="40" t="str">
        <f ca="1">IF(D222="","",_xll.xCalcSkew(OFFSET(C222,-M222,0),E222-OFFSET(C222,-M222+1,0),b)/100)</f>
        <v/>
      </c>
      <c r="AC222" s="40" t="str">
        <f ca="1">IF(I222="","",_xll.xCalcSkew(OFFSET(C222,-M222,0),J222-OFFSET(C222,-M222+1,0),b)/100)</f>
        <v/>
      </c>
      <c r="AE222">
        <f t="shared" si="33"/>
        <v>0</v>
      </c>
      <c r="AF222">
        <f t="shared" si="34"/>
        <v>0</v>
      </c>
      <c r="AG222">
        <f t="shared" si="35"/>
        <v>0</v>
      </c>
    </row>
    <row r="223" spans="3:33" x14ac:dyDescent="0.25">
      <c r="D223" s="52"/>
      <c r="E223" s="39"/>
      <c r="F223" s="39"/>
      <c r="G223" s="35"/>
      <c r="I223" s="52"/>
      <c r="J223" s="39"/>
      <c r="K223" s="39"/>
      <c r="L223" s="62"/>
      <c r="M223" s="101">
        <f t="shared" si="40"/>
        <v>20</v>
      </c>
      <c r="N223" s="67" t="str">
        <f ca="1">IF(D223="","",_xll.xEURO(OFFSET(C223,-M223+1,0),E223,OFFSET(C223,-M223+2,0),OFFSET(C223,-M223+2,0),OFFSET(C223,-M223+3,0)+AB223,OFFSET(C223,-M223+4,0),0,1)*D223)</f>
        <v/>
      </c>
      <c r="O223" s="69" t="str">
        <f ca="1">IF(D223="","",_xll.xEURO(OFFSET(C223,-M223+1,0),E223,OFFSET(C223,-M223+2,0),OFFSET(C223,-M223+2,0),OFFSET(C223,-M223+3,0)+AB223,OFFSET(C223,-M223+4,0),0,0))</f>
        <v/>
      </c>
      <c r="P223" s="67" t="str">
        <f t="shared" si="38"/>
        <v/>
      </c>
      <c r="Q223" s="67" t="str">
        <f ca="1">IF(D223="","",_xll.xEURO(OFFSET(C223,-M223+1,0),E223,OFFSET(C223,-M223+2,0),OFFSET(C223,-M223+2,0),OFFSET(C223,-M223+3,0)+AB223,OFFSET(C223,-M223+4,0),0,2)/10*D223)</f>
        <v/>
      </c>
      <c r="R223" s="71" t="str">
        <f ca="1">IF(D223="","",_xll.xEURO(OFFSET(C223,-M223+1,0),E223,OFFSET(C223,-M223+2,0),OFFSET(C223,-M223+2,0),OFFSET(C223,-M223+3,0)+AB223,OFFSET(C223,-M223+4,0),0,3)/100*D223*10000)</f>
        <v/>
      </c>
      <c r="S223" s="71" t="str">
        <f ca="1">IF(D223="","",_xll.xEURO(OFFSET(C223,-M223+1,0),E223,OFFSET(C223,-M223+2,0),OFFSET(C223,-M223+2,0),OFFSET(C223,-M223+3,0)+AB223,OFFSET(C223,-M223+4,0),0,5)/365.25*D223*10000)</f>
        <v/>
      </c>
      <c r="U223" s="67" t="str">
        <f ca="1">IF(I223="","",_xll.xEURO(OFFSET(C223,-M223+1,0),J223,OFFSET(C223,-M223+2,0),OFFSET(C223,-M223+2,0),OFFSET(C223,-M223+3,0)+AC223,OFFSET(C223,-M223+4,0),1,1)*I223)</f>
        <v/>
      </c>
      <c r="V223" s="69" t="str">
        <f ca="1">IF(I223="","",_xll.xEURO(OFFSET(C223,-M223+1,0),J223,OFFSET(C223,-M223+2,0),OFFSET(C223,-M223+2,0),OFFSET(C223,-M223+3,0)+AC223,OFFSET(C223,-M223+4,0),1,0))</f>
        <v/>
      </c>
      <c r="W223" s="67" t="str">
        <f t="shared" si="39"/>
        <v/>
      </c>
      <c r="X223" s="67" t="str">
        <f ca="1">IF(I223="","",_xll.xEURO(OFFSET(C223,-M223+1,0),J223,OFFSET(C223,-M223+2,0),OFFSET(C223,-M223+2,0),OFFSET(C223,-M223+3,0)+AC223,OFFSET(C223,-M223+4,0),1,2)/10*I223)</f>
        <v/>
      </c>
      <c r="Y223" s="71" t="str">
        <f ca="1">IF(I223="","",_xll.xEURO(OFFSET(C223,-M223+1,0),J223,OFFSET(C223,-M223+2,0),OFFSET(C223,-M223+2,0),OFFSET(C223,-M223+3,0)+AC223,OFFSET(C223,-M223+4,0),1,3)/100*I223*10000)</f>
        <v/>
      </c>
      <c r="Z223" s="71" t="str">
        <f ca="1">IF(I223="","",_xll.xEURO(OFFSET(C223,-M223+1,0),J223,OFFSET(C223,-M223+2,0),OFFSET(C223,-M223+2,0),OFFSET(C223,-M223+3,0)+AC223,OFFSET(C223,-M223+4,0),1,5)/365.25*I223*10000)</f>
        <v/>
      </c>
      <c r="AB223" s="40" t="str">
        <f ca="1">IF(D223="","",_xll.xCalcSkew(OFFSET(C223,-M223,0),E223-OFFSET(C223,-M223+1,0),b)/100)</f>
        <v/>
      </c>
      <c r="AC223" s="40" t="str">
        <f ca="1">IF(I223="","",_xll.xCalcSkew(OFFSET(C223,-M223,0),J223-OFFSET(C223,-M223+1,0),b)/100)</f>
        <v/>
      </c>
      <c r="AE223">
        <f t="shared" si="33"/>
        <v>0</v>
      </c>
      <c r="AF223">
        <f t="shared" si="34"/>
        <v>0</v>
      </c>
      <c r="AG223">
        <f t="shared" si="35"/>
        <v>0</v>
      </c>
    </row>
    <row r="224" spans="3:33" x14ac:dyDescent="0.25">
      <c r="D224" s="52"/>
      <c r="E224" s="39"/>
      <c r="F224" s="39"/>
      <c r="G224" s="35"/>
      <c r="I224" s="52"/>
      <c r="J224" s="39"/>
      <c r="K224" s="39"/>
      <c r="L224" s="62"/>
      <c r="M224" s="101">
        <f t="shared" si="40"/>
        <v>21</v>
      </c>
      <c r="N224" s="67" t="str">
        <f ca="1">IF(D224="","",_xll.xEURO(OFFSET(C224,-M224+1,0),E224,OFFSET(C224,-M224+2,0),OFFSET(C224,-M224+2,0),OFFSET(C224,-M224+3,0)+AB224,OFFSET(C224,-M224+4,0),0,1)*D224)</f>
        <v/>
      </c>
      <c r="O224" s="69" t="str">
        <f ca="1">IF(D224="","",_xll.xEURO(OFFSET(C224,-M224+1,0),E224,OFFSET(C224,-M224+2,0),OFFSET(C224,-M224+2,0),OFFSET(C224,-M224+3,0)+AB224,OFFSET(C224,-M224+4,0),0,0))</f>
        <v/>
      </c>
      <c r="P224" s="67" t="str">
        <f t="shared" si="38"/>
        <v/>
      </c>
      <c r="Q224" s="67" t="str">
        <f ca="1">IF(D224="","",_xll.xEURO(OFFSET(C224,-M224+1,0),E224,OFFSET(C224,-M224+2,0),OFFSET(C224,-M224+2,0),OFFSET(C224,-M224+3,0)+AB224,OFFSET(C224,-M224+4,0),0,2)/10*D224)</f>
        <v/>
      </c>
      <c r="R224" s="71" t="str">
        <f ca="1">IF(D224="","",_xll.xEURO(OFFSET(C224,-M224+1,0),E224,OFFSET(C224,-M224+2,0),OFFSET(C224,-M224+2,0),OFFSET(C224,-M224+3,0)+AB224,OFFSET(C224,-M224+4,0),0,3)/100*D224*10000)</f>
        <v/>
      </c>
      <c r="S224" s="71" t="str">
        <f ca="1">IF(D224="","",_xll.xEURO(OFFSET(C224,-M224+1,0),E224,OFFSET(C224,-M224+2,0),OFFSET(C224,-M224+2,0),OFFSET(C224,-M224+3,0)+AB224,OFFSET(C224,-M224+4,0),0,5)/365.25*D224*10000)</f>
        <v/>
      </c>
      <c r="U224" s="67" t="str">
        <f ca="1">IF(I224="","",_xll.xEURO(OFFSET(C224,-M224+1,0),J224,OFFSET(C224,-M224+2,0),OFFSET(C224,-M224+2,0),OFFSET(C224,-M224+3,0)+AC224,OFFSET(C224,-M224+4,0),1,1)*I224)</f>
        <v/>
      </c>
      <c r="V224" s="69" t="str">
        <f ca="1">IF(I224="","",_xll.xEURO(OFFSET(C224,-M224+1,0),J224,OFFSET(C224,-M224+2,0),OFFSET(C224,-M224+2,0),OFFSET(C224,-M224+3,0)+AC224,OFFSET(C224,-M224+4,0),1,0))</f>
        <v/>
      </c>
      <c r="W224" s="67" t="str">
        <f t="shared" si="39"/>
        <v/>
      </c>
      <c r="X224" s="67" t="str">
        <f ca="1">IF(I224="","",_xll.xEURO(OFFSET(C224,-M224+1,0),J224,OFFSET(C224,-M224+2,0),OFFSET(C224,-M224+2,0),OFFSET(C224,-M224+3,0)+AC224,OFFSET(C224,-M224+4,0),1,2)/10*I224)</f>
        <v/>
      </c>
      <c r="Y224" s="71" t="str">
        <f ca="1">IF(I224="","",_xll.xEURO(OFFSET(C224,-M224+1,0),J224,OFFSET(C224,-M224+2,0),OFFSET(C224,-M224+2,0),OFFSET(C224,-M224+3,0)+AC224,OFFSET(C224,-M224+4,0),1,3)/100*I224*10000)</f>
        <v/>
      </c>
      <c r="Z224" s="71" t="str">
        <f ca="1">IF(I224="","",_xll.xEURO(OFFSET(C224,-M224+1,0),J224,OFFSET(C224,-M224+2,0),OFFSET(C224,-M224+2,0),OFFSET(C224,-M224+3,0)+AC224,OFFSET(C224,-M224+4,0),1,5)/365.25*I224*10000)</f>
        <v/>
      </c>
      <c r="AB224" s="40" t="str">
        <f ca="1">IF(D224="","",_xll.xCalcSkew(OFFSET(C224,-M224,0),E224-OFFSET(C224,-M224+1,0),b)/100)</f>
        <v/>
      </c>
      <c r="AC224" s="40" t="str">
        <f ca="1">IF(I224="","",_xll.xCalcSkew(OFFSET(C224,-M224,0),J224-OFFSET(C224,-M224+1,0),b)/100)</f>
        <v/>
      </c>
      <c r="AE224">
        <f t="shared" si="33"/>
        <v>0</v>
      </c>
      <c r="AF224">
        <f t="shared" si="34"/>
        <v>0</v>
      </c>
      <c r="AG224">
        <f t="shared" si="35"/>
        <v>0</v>
      </c>
    </row>
    <row r="225" spans="4:33" x14ac:dyDescent="0.25">
      <c r="D225" s="52"/>
      <c r="E225" s="39"/>
      <c r="F225" s="39"/>
      <c r="G225" s="35"/>
      <c r="I225" s="52"/>
      <c r="J225" s="39"/>
      <c r="K225" s="39"/>
      <c r="L225" s="62"/>
      <c r="M225" s="101">
        <f t="shared" si="40"/>
        <v>22</v>
      </c>
      <c r="N225" s="67" t="str">
        <f ca="1">IF(D225="","",_xll.xEURO(OFFSET(C225,-M225+1,0),E225,OFFSET(C225,-M225+2,0),OFFSET(C225,-M225+2,0),OFFSET(C225,-M225+3,0)+AB225,OFFSET(C225,-M225+4,0),0,1)*D225)</f>
        <v/>
      </c>
      <c r="O225" s="69" t="str">
        <f ca="1">IF(D225="","",_xll.xEURO(OFFSET(C225,-M225+1,0),E225,OFFSET(C225,-M225+2,0),OFFSET(C225,-M225+2,0),OFFSET(C225,-M225+3,0)+AB225,OFFSET(C225,-M225+4,0),0,0))</f>
        <v/>
      </c>
      <c r="P225" s="67" t="str">
        <f t="shared" si="38"/>
        <v/>
      </c>
      <c r="Q225" s="67" t="str">
        <f ca="1">IF(D225="","",_xll.xEURO(OFFSET(C225,-M225+1,0),E225,OFFSET(C225,-M225+2,0),OFFSET(C225,-M225+2,0),OFFSET(C225,-M225+3,0)+AB225,OFFSET(C225,-M225+4,0),0,2)/10*D225)</f>
        <v/>
      </c>
      <c r="R225" s="71" t="str">
        <f ca="1">IF(D225="","",_xll.xEURO(OFFSET(C225,-M225+1,0),E225,OFFSET(C225,-M225+2,0),OFFSET(C225,-M225+2,0),OFFSET(C225,-M225+3,0)+AB225,OFFSET(C225,-M225+4,0),0,3)/100*D225*10000)</f>
        <v/>
      </c>
      <c r="S225" s="71" t="str">
        <f ca="1">IF(D225="","",_xll.xEURO(OFFSET(C225,-M225+1,0),E225,OFFSET(C225,-M225+2,0),OFFSET(C225,-M225+2,0),OFFSET(C225,-M225+3,0)+AB225,OFFSET(C225,-M225+4,0),0,5)/365.25*D225*10000)</f>
        <v/>
      </c>
      <c r="U225" s="67" t="str">
        <f ca="1">IF(I225="","",_xll.xEURO(OFFSET(C225,-M225+1,0),J225,OFFSET(C225,-M225+2,0),OFFSET(C225,-M225+2,0),OFFSET(C225,-M225+3,0)+AC225,OFFSET(C225,-M225+4,0),1,1)*I225)</f>
        <v/>
      </c>
      <c r="V225" s="69" t="str">
        <f ca="1">IF(I225="","",_xll.xEURO(OFFSET(C225,-M225+1,0),J225,OFFSET(C225,-M225+2,0),OFFSET(C225,-M225+2,0),OFFSET(C225,-M225+3,0)+AC225,OFFSET(C225,-M225+4,0),1,0))</f>
        <v/>
      </c>
      <c r="W225" s="67" t="str">
        <f t="shared" si="39"/>
        <v/>
      </c>
      <c r="X225" s="67" t="str">
        <f ca="1">IF(I225="","",_xll.xEURO(OFFSET(C225,-M225+1,0),J225,OFFSET(C225,-M225+2,0),OFFSET(C225,-M225+2,0),OFFSET(C225,-M225+3,0)+AC225,OFFSET(C225,-M225+4,0),1,2)/10*I225)</f>
        <v/>
      </c>
      <c r="Y225" s="71" t="str">
        <f ca="1">IF(I225="","",_xll.xEURO(OFFSET(C225,-M225+1,0),J225,OFFSET(C225,-M225+2,0),OFFSET(C225,-M225+2,0),OFFSET(C225,-M225+3,0)+AC225,OFFSET(C225,-M225+4,0),1,3)/100*I225*10000)</f>
        <v/>
      </c>
      <c r="Z225" s="71" t="str">
        <f ca="1">IF(I225="","",_xll.xEURO(OFFSET(C225,-M225+1,0),J225,OFFSET(C225,-M225+2,0),OFFSET(C225,-M225+2,0),OFFSET(C225,-M225+3,0)+AC225,OFFSET(C225,-M225+4,0),1,5)/365.25*I225*10000)</f>
        <v/>
      </c>
      <c r="AB225" s="40" t="str">
        <f ca="1">IF(D225="","",_xll.xCalcSkew(OFFSET(C225,-M225,0),E225-OFFSET(C225,-M225+1,0),b)/100)</f>
        <v/>
      </c>
      <c r="AC225" s="40" t="str">
        <f ca="1">IF(I225="","",_xll.xCalcSkew(OFFSET(C225,-M225,0),J225-OFFSET(C225,-M225+1,0),b)/100)</f>
        <v/>
      </c>
      <c r="AE225">
        <f t="shared" si="33"/>
        <v>0</v>
      </c>
      <c r="AF225">
        <f t="shared" si="34"/>
        <v>0</v>
      </c>
      <c r="AG225">
        <f t="shared" si="35"/>
        <v>0</v>
      </c>
    </row>
    <row r="226" spans="4:33" x14ac:dyDescent="0.25">
      <c r="D226" s="52"/>
      <c r="E226" s="39"/>
      <c r="F226" s="39"/>
      <c r="G226" s="35"/>
      <c r="I226" s="52"/>
      <c r="J226" s="39"/>
      <c r="K226" s="39"/>
      <c r="L226" s="62"/>
      <c r="M226" s="101">
        <f t="shared" si="40"/>
        <v>23</v>
      </c>
      <c r="N226" s="67" t="str">
        <f ca="1">IF(D226="","",_xll.xEURO(OFFSET(C226,-M226+1,0),E226,OFFSET(C226,-M226+2,0),OFFSET(C226,-M226+2,0),OFFSET(C226,-M226+3,0)+AB226,OFFSET(C226,-M226+4,0),0,1)*D226)</f>
        <v/>
      </c>
      <c r="O226" s="69" t="str">
        <f ca="1">IF(D226="","",_xll.xEURO(OFFSET(C226,-M226+1,0),E226,OFFSET(C226,-M226+2,0),OFFSET(C226,-M226+2,0),OFFSET(C226,-M226+3,0)+AB226,OFFSET(C226,-M226+4,0),0,0))</f>
        <v/>
      </c>
      <c r="P226" s="67" t="str">
        <f t="shared" si="38"/>
        <v/>
      </c>
      <c r="Q226" s="67" t="str">
        <f ca="1">IF(D226="","",_xll.xEURO(OFFSET(C226,-M226+1,0),E226,OFFSET(C226,-M226+2,0),OFFSET(C226,-M226+2,0),OFFSET(C226,-M226+3,0)+AB226,OFFSET(C226,-M226+4,0),0,2)/10*D226)</f>
        <v/>
      </c>
      <c r="R226" s="71" t="str">
        <f ca="1">IF(D226="","",_xll.xEURO(OFFSET(C226,-M226+1,0),E226,OFFSET(C226,-M226+2,0),OFFSET(C226,-M226+2,0),OFFSET(C226,-M226+3,0)+AB226,OFFSET(C226,-M226+4,0),0,3)/100*D226*10000)</f>
        <v/>
      </c>
      <c r="S226" s="71" t="str">
        <f ca="1">IF(D226="","",_xll.xEURO(OFFSET(C226,-M226+1,0),E226,OFFSET(C226,-M226+2,0),OFFSET(C226,-M226+2,0),OFFSET(C226,-M226+3,0)+AB226,OFFSET(C226,-M226+4,0),0,5)/365.25*D226*10000)</f>
        <v/>
      </c>
      <c r="U226" s="67" t="str">
        <f ca="1">IF(I226="","",_xll.xEURO(OFFSET(C226,-M226+1,0),J226,OFFSET(C226,-M226+2,0),OFFSET(C226,-M226+2,0),OFFSET(C226,-M226+3,0)+AC226,OFFSET(C226,-M226+4,0),1,1)*I226)</f>
        <v/>
      </c>
      <c r="V226" s="69" t="str">
        <f ca="1">IF(I226="","",_xll.xEURO(OFFSET(C226,-M226+1,0),J226,OFFSET(C226,-M226+2,0),OFFSET(C226,-M226+2,0),OFFSET(C226,-M226+3,0)+AC226,OFFSET(C226,-M226+4,0),1,0))</f>
        <v/>
      </c>
      <c r="W226" s="67" t="str">
        <f t="shared" si="39"/>
        <v/>
      </c>
      <c r="X226" s="67" t="str">
        <f ca="1">IF(I226="","",_xll.xEURO(OFFSET(C226,-M226+1,0),J226,OFFSET(C226,-M226+2,0),OFFSET(C226,-M226+2,0),OFFSET(C226,-M226+3,0)+AC226,OFFSET(C226,-M226+4,0),1,2)/10*I226)</f>
        <v/>
      </c>
      <c r="Y226" s="71" t="str">
        <f ca="1">IF(I226="","",_xll.xEURO(OFFSET(C226,-M226+1,0),J226,OFFSET(C226,-M226+2,0),OFFSET(C226,-M226+2,0),OFFSET(C226,-M226+3,0)+AC226,OFFSET(C226,-M226+4,0),1,3)/100*I226*10000)</f>
        <v/>
      </c>
      <c r="Z226" s="71" t="str">
        <f ca="1">IF(I226="","",_xll.xEURO(OFFSET(C226,-M226+1,0),J226,OFFSET(C226,-M226+2,0),OFFSET(C226,-M226+2,0),OFFSET(C226,-M226+3,0)+AC226,OFFSET(C226,-M226+4,0),1,5)/365.25*I226*10000)</f>
        <v/>
      </c>
      <c r="AB226" s="40" t="str">
        <f ca="1">IF(D226="","",_xll.xCalcSkew(OFFSET(C226,-M226,0),E226-OFFSET(C226,-M226+1,0),b)/100)</f>
        <v/>
      </c>
      <c r="AC226" s="40" t="str">
        <f ca="1">IF(I226="","",_xll.xCalcSkew(OFFSET(C226,-M226,0),J226-OFFSET(C226,-M226+1,0),b)/100)</f>
        <v/>
      </c>
      <c r="AE226">
        <f t="shared" si="33"/>
        <v>0</v>
      </c>
      <c r="AF226">
        <f t="shared" si="34"/>
        <v>0</v>
      </c>
      <c r="AG226">
        <f t="shared" si="35"/>
        <v>0</v>
      </c>
    </row>
    <row r="227" spans="4:33" x14ac:dyDescent="0.25">
      <c r="D227" s="52"/>
      <c r="E227" s="39"/>
      <c r="F227" s="39"/>
      <c r="G227" s="35"/>
      <c r="I227" s="52"/>
      <c r="J227" s="39"/>
      <c r="K227" s="39"/>
      <c r="L227" s="62"/>
      <c r="M227" s="101">
        <f t="shared" si="40"/>
        <v>24</v>
      </c>
      <c r="N227" s="67" t="str">
        <f ca="1">IF(D227="","",_xll.xEURO(OFFSET(C227,-M227+1,0),E227,OFFSET(C227,-M227+2,0),OFFSET(C227,-M227+2,0),OFFSET(C227,-M227+3,0)+AB227,OFFSET(C227,-M227+4,0),0,1)*D227)</f>
        <v/>
      </c>
      <c r="O227" s="69" t="str">
        <f ca="1">IF(D227="","",_xll.xEURO(OFFSET(C227,-M227+1,0),E227,OFFSET(C227,-M227+2,0),OFFSET(C227,-M227+2,0),OFFSET(C227,-M227+3,0)+AB227,OFFSET(C227,-M227+4,0),0,0))</f>
        <v/>
      </c>
      <c r="P227" s="67" t="str">
        <f t="shared" si="38"/>
        <v/>
      </c>
      <c r="Q227" s="67" t="str">
        <f ca="1">IF(D227="","",_xll.xEURO(OFFSET(C227,-M227+1,0),E227,OFFSET(C227,-M227+2,0),OFFSET(C227,-M227+2,0),OFFSET(C227,-M227+3,0)+AB227,OFFSET(C227,-M227+4,0),0,2)/10*D227)</f>
        <v/>
      </c>
      <c r="R227" s="71" t="str">
        <f ca="1">IF(D227="","",_xll.xEURO(OFFSET(C227,-M227+1,0),E227,OFFSET(C227,-M227+2,0),OFFSET(C227,-M227+2,0),OFFSET(C227,-M227+3,0)+AB227,OFFSET(C227,-M227+4,0),0,3)/100*D227*10000)</f>
        <v/>
      </c>
      <c r="S227" s="71" t="str">
        <f ca="1">IF(D227="","",_xll.xEURO(OFFSET(C227,-M227+1,0),E227,OFFSET(C227,-M227+2,0),OFFSET(C227,-M227+2,0),OFFSET(C227,-M227+3,0)+AB227,OFFSET(C227,-M227+4,0),0,5)/365.25*D227*10000)</f>
        <v/>
      </c>
      <c r="U227" s="67" t="str">
        <f ca="1">IF(I227="","",_xll.xEURO(OFFSET(C227,-M227+1,0),J227,OFFSET(C227,-M227+2,0),OFFSET(C227,-M227+2,0),OFFSET(C227,-M227+3,0)+AC227,OFFSET(C227,-M227+4,0),1,1)*I227)</f>
        <v/>
      </c>
      <c r="V227" s="69" t="str">
        <f ca="1">IF(I227="","",_xll.xEURO(OFFSET(C227,-M227+1,0),J227,OFFSET(C227,-M227+2,0),OFFSET(C227,-M227+2,0),OFFSET(C227,-M227+3,0)+AC227,OFFSET(C227,-M227+4,0),1,0))</f>
        <v/>
      </c>
      <c r="W227" s="67" t="str">
        <f t="shared" si="39"/>
        <v/>
      </c>
      <c r="X227" s="67" t="str">
        <f ca="1">IF(I227="","",_xll.xEURO(OFFSET(C227,-M227+1,0),J227,OFFSET(C227,-M227+2,0),OFFSET(C227,-M227+2,0),OFFSET(C227,-M227+3,0)+AC227,OFFSET(C227,-M227+4,0),1,2)/10*I227)</f>
        <v/>
      </c>
      <c r="Y227" s="71" t="str">
        <f ca="1">IF(I227="","",_xll.xEURO(OFFSET(C227,-M227+1,0),J227,OFFSET(C227,-M227+2,0),OFFSET(C227,-M227+2,0),OFFSET(C227,-M227+3,0)+AC227,OFFSET(C227,-M227+4,0),1,3)/100*I227*10000)</f>
        <v/>
      </c>
      <c r="Z227" s="71" t="str">
        <f ca="1">IF(I227="","",_xll.xEURO(OFFSET(C227,-M227+1,0),J227,OFFSET(C227,-M227+2,0),OFFSET(C227,-M227+2,0),OFFSET(C227,-M227+3,0)+AC227,OFFSET(C227,-M227+4,0),1,5)/365.25*I227*10000)</f>
        <v/>
      </c>
      <c r="AB227" s="40" t="str">
        <f ca="1">IF(D227="","",_xll.xCalcSkew(OFFSET(C227,-M227,0),E227-OFFSET(C227,-M227+1,0),b)/100)</f>
        <v/>
      </c>
      <c r="AC227" s="40" t="str">
        <f ca="1">IF(I227="","",_xll.xCalcSkew(OFFSET(C227,-M227,0),J227-OFFSET(C227,-M227+1,0),b)/100)</f>
        <v/>
      </c>
      <c r="AE227">
        <f t="shared" si="33"/>
        <v>0</v>
      </c>
      <c r="AF227">
        <f t="shared" si="34"/>
        <v>0</v>
      </c>
      <c r="AG227">
        <f t="shared" si="35"/>
        <v>0</v>
      </c>
    </row>
    <row r="228" spans="4:33" x14ac:dyDescent="0.25">
      <c r="D228" s="52"/>
      <c r="E228" s="39"/>
      <c r="F228" s="39"/>
      <c r="G228" s="35"/>
      <c r="I228" s="52"/>
      <c r="J228" s="39"/>
      <c r="K228" s="39"/>
      <c r="L228" s="62"/>
      <c r="M228" s="101">
        <f t="shared" si="40"/>
        <v>25</v>
      </c>
      <c r="N228" s="67" t="str">
        <f ca="1">IF(D228="","",_xll.xEURO(OFFSET(C228,-M228+1,0),E228,OFFSET(C228,-M228+2,0),OFFSET(C228,-M228+2,0),OFFSET(C228,-M228+3,0)+AB228,OFFSET(C228,-M228+4,0),0,1)*D228)</f>
        <v/>
      </c>
      <c r="O228" s="69" t="str">
        <f ca="1">IF(D228="","",_xll.xEURO(OFFSET(C228,-M228+1,0),E228,OFFSET(C228,-M228+2,0),OFFSET(C228,-M228+2,0),OFFSET(C228,-M228+3,0)+AB228,OFFSET(C228,-M228+4,0),0,0))</f>
        <v/>
      </c>
      <c r="P228" s="67" t="str">
        <f t="shared" si="38"/>
        <v/>
      </c>
      <c r="Q228" s="67" t="str">
        <f ca="1">IF(D228="","",_xll.xEURO(OFFSET(C228,-M228+1,0),E228,OFFSET(C228,-M228+2,0),OFFSET(C228,-M228+2,0),OFFSET(C228,-M228+3,0)+AB228,OFFSET(C228,-M228+4,0),0,2)/10*D228)</f>
        <v/>
      </c>
      <c r="R228" s="71" t="str">
        <f ca="1">IF(D228="","",_xll.xEURO(OFFSET(C228,-M228+1,0),E228,OFFSET(C228,-M228+2,0),OFFSET(C228,-M228+2,0),OFFSET(C228,-M228+3,0)+AB228,OFFSET(C228,-M228+4,0),0,3)/100*D228*10000)</f>
        <v/>
      </c>
      <c r="S228" s="71" t="str">
        <f ca="1">IF(D228="","",_xll.xEURO(OFFSET(C228,-M228+1,0),E228,OFFSET(C228,-M228+2,0),OFFSET(C228,-M228+2,0),OFFSET(C228,-M228+3,0)+AB228,OFFSET(C228,-M228+4,0),0,5)/365.25*D228*10000)</f>
        <v/>
      </c>
      <c r="U228" s="67" t="str">
        <f ca="1">IF(I228="","",_xll.xEURO(OFFSET(C228,-M228+1,0),J228,OFFSET(C228,-M228+2,0),OFFSET(C228,-M228+2,0),OFFSET(C228,-M228+3,0)+AC228,OFFSET(C228,-M228+4,0),1,1)*I228)</f>
        <v/>
      </c>
      <c r="V228" s="69" t="str">
        <f ca="1">IF(I228="","",_xll.xEURO(OFFSET(C228,-M228+1,0),J228,OFFSET(C228,-M228+2,0),OFFSET(C228,-M228+2,0),OFFSET(C228,-M228+3,0)+AC228,OFFSET(C228,-M228+4,0),1,0))</f>
        <v/>
      </c>
      <c r="W228" s="67" t="str">
        <f t="shared" si="39"/>
        <v/>
      </c>
      <c r="X228" s="67" t="str">
        <f ca="1">IF(I228="","",_xll.xEURO(OFFSET(C228,-M228+1,0),J228,OFFSET(C228,-M228+2,0),OFFSET(C228,-M228+2,0),OFFSET(C228,-M228+3,0)+AC228,OFFSET(C228,-M228+4,0),1,2)/10*I228)</f>
        <v/>
      </c>
      <c r="Y228" s="71" t="str">
        <f ca="1">IF(I228="","",_xll.xEURO(OFFSET(C228,-M228+1,0),J228,OFFSET(C228,-M228+2,0),OFFSET(C228,-M228+2,0),OFFSET(C228,-M228+3,0)+AC228,OFFSET(C228,-M228+4,0),1,3)/100*I228*10000)</f>
        <v/>
      </c>
      <c r="Z228" s="71" t="str">
        <f ca="1">IF(I228="","",_xll.xEURO(OFFSET(C228,-M228+1,0),J228,OFFSET(C228,-M228+2,0),OFFSET(C228,-M228+2,0),OFFSET(C228,-M228+3,0)+AC228,OFFSET(C228,-M228+4,0),1,5)/365.25*I228*10000)</f>
        <v/>
      </c>
      <c r="AB228" s="40" t="str">
        <f ca="1">IF(D228="","",_xll.xCalcSkew(OFFSET(C228,-M228,0),E228-OFFSET(C228,-M228+1,0),b)/100)</f>
        <v/>
      </c>
      <c r="AC228" s="40" t="str">
        <f ca="1">IF(I228="","",_xll.xCalcSkew(OFFSET(C228,-M228,0),J228-OFFSET(C228,-M228+1,0),b)/100)</f>
        <v/>
      </c>
      <c r="AE228">
        <f t="shared" si="33"/>
        <v>0</v>
      </c>
      <c r="AF228">
        <f t="shared" si="34"/>
        <v>0</v>
      </c>
      <c r="AG228">
        <f t="shared" si="35"/>
        <v>0</v>
      </c>
    </row>
    <row r="229" spans="4:33" x14ac:dyDescent="0.25">
      <c r="D229" s="52"/>
      <c r="E229" s="39"/>
      <c r="F229" s="39"/>
      <c r="G229" s="35"/>
      <c r="I229" s="52"/>
      <c r="J229" s="39"/>
      <c r="K229" s="39"/>
      <c r="L229" s="62"/>
      <c r="M229" s="101">
        <f t="shared" si="40"/>
        <v>26</v>
      </c>
      <c r="N229" s="67" t="str">
        <f ca="1">IF(D229="","",_xll.xEURO(OFFSET(C229,-M229+1,0),E229,OFFSET(C229,-M229+2,0),OFFSET(C229,-M229+2,0),OFFSET(C229,-M229+3,0)+AB229,OFFSET(C229,-M229+4,0),0,1)*D229)</f>
        <v/>
      </c>
      <c r="O229" s="69" t="str">
        <f ca="1">IF(D229="","",_xll.xEURO(OFFSET(C229,-M229+1,0),E229,OFFSET(C229,-M229+2,0),OFFSET(C229,-M229+2,0),OFFSET(C229,-M229+3,0)+AB229,OFFSET(C229,-M229+4,0),0,0))</f>
        <v/>
      </c>
      <c r="P229" s="67" t="str">
        <f t="shared" si="38"/>
        <v/>
      </c>
      <c r="Q229" s="67" t="str">
        <f ca="1">IF(D229="","",_xll.xEURO(OFFSET(C229,-M229+1,0),E229,OFFSET(C229,-M229+2,0),OFFSET(C229,-M229+2,0),OFFSET(C229,-M229+3,0)+AB229,OFFSET(C229,-M229+4,0),0,2)/10*D229)</f>
        <v/>
      </c>
      <c r="R229" s="71" t="str">
        <f ca="1">IF(D229="","",_xll.xEURO(OFFSET(C229,-M229+1,0),E229,OFFSET(C229,-M229+2,0),OFFSET(C229,-M229+2,0),OFFSET(C229,-M229+3,0)+AB229,OFFSET(C229,-M229+4,0),0,3)/100*D229*10000)</f>
        <v/>
      </c>
      <c r="S229" s="71" t="str">
        <f ca="1">IF(D229="","",_xll.xEURO(OFFSET(C229,-M229+1,0),E229,OFFSET(C229,-M229+2,0),OFFSET(C229,-M229+2,0),OFFSET(C229,-M229+3,0)+AB229,OFFSET(C229,-M229+4,0),0,5)/365.25*D229*10000)</f>
        <v/>
      </c>
      <c r="U229" s="67" t="str">
        <f ca="1">IF(I229="","",_xll.xEURO(OFFSET(C229,-M229+1,0),J229,OFFSET(C229,-M229+2,0),OFFSET(C229,-M229+2,0),OFFSET(C229,-M229+3,0)+AC229,OFFSET(C229,-M229+4,0),1,1)*I229)</f>
        <v/>
      </c>
      <c r="V229" s="69" t="str">
        <f ca="1">IF(I229="","",_xll.xEURO(OFFSET(C229,-M229+1,0),J229,OFFSET(C229,-M229+2,0),OFFSET(C229,-M229+2,0),OFFSET(C229,-M229+3,0)+AC229,OFFSET(C229,-M229+4,0),1,0))</f>
        <v/>
      </c>
      <c r="W229" s="67" t="str">
        <f t="shared" si="39"/>
        <v/>
      </c>
      <c r="X229" s="67" t="str">
        <f ca="1">IF(I229="","",_xll.xEURO(OFFSET(C229,-M229+1,0),J229,OFFSET(C229,-M229+2,0),OFFSET(C229,-M229+2,0),OFFSET(C229,-M229+3,0)+AC229,OFFSET(C229,-M229+4,0),1,2)/10*I229)</f>
        <v/>
      </c>
      <c r="Y229" s="71" t="str">
        <f ca="1">IF(I229="","",_xll.xEURO(OFFSET(C229,-M229+1,0),J229,OFFSET(C229,-M229+2,0),OFFSET(C229,-M229+2,0),OFFSET(C229,-M229+3,0)+AC229,OFFSET(C229,-M229+4,0),1,3)/100*I229*10000)</f>
        <v/>
      </c>
      <c r="Z229" s="71" t="str">
        <f ca="1">IF(I229="","",_xll.xEURO(OFFSET(C229,-M229+1,0),J229,OFFSET(C229,-M229+2,0),OFFSET(C229,-M229+2,0),OFFSET(C229,-M229+3,0)+AC229,OFFSET(C229,-M229+4,0),1,5)/365.25*I229*10000)</f>
        <v/>
      </c>
      <c r="AB229" s="40" t="str">
        <f ca="1">IF(D229="","",_xll.xCalcSkew(OFFSET(C229,-M229,0),E229-OFFSET(C229,-M229+1,0),b)/100)</f>
        <v/>
      </c>
      <c r="AC229" s="40" t="str">
        <f ca="1">IF(I229="","",_xll.xCalcSkew(OFFSET(C229,-M229,0),J229-OFFSET(C229,-M229+1,0),b)/100)</f>
        <v/>
      </c>
      <c r="AE229">
        <f t="shared" si="33"/>
        <v>0</v>
      </c>
      <c r="AF229">
        <f t="shared" si="34"/>
        <v>0</v>
      </c>
      <c r="AG229">
        <f t="shared" si="35"/>
        <v>0</v>
      </c>
    </row>
    <row r="230" spans="4:33" x14ac:dyDescent="0.25">
      <c r="D230" s="52"/>
      <c r="E230" s="39"/>
      <c r="F230" s="39"/>
      <c r="G230" s="35"/>
      <c r="I230" s="52"/>
      <c r="J230" s="39"/>
      <c r="K230" s="39"/>
      <c r="L230" s="62"/>
      <c r="M230" s="101">
        <f t="shared" si="40"/>
        <v>27</v>
      </c>
      <c r="N230" s="67" t="str">
        <f ca="1">IF(D230="","",_xll.xEURO(OFFSET(C230,-M230+1,0),E230,OFFSET(C230,-M230+2,0),OFFSET(C230,-M230+2,0),OFFSET(C230,-M230+3,0)+AB230,OFFSET(C230,-M230+4,0),0,1)*D230)</f>
        <v/>
      </c>
      <c r="O230" s="69" t="str">
        <f ca="1">IF(D230="","",_xll.xEURO(OFFSET(C230,-M230+1,0),E230,OFFSET(C230,-M230+2,0),OFFSET(C230,-M230+2,0),OFFSET(C230,-M230+3,0)+AB230,OFFSET(C230,-M230+4,0),0,0))</f>
        <v/>
      </c>
      <c r="P230" s="67" t="str">
        <f t="shared" si="38"/>
        <v/>
      </c>
      <c r="Q230" s="67" t="str">
        <f ca="1">IF(D230="","",_xll.xEURO(OFFSET(C230,-M230+1,0),E230,OFFSET(C230,-M230+2,0),OFFSET(C230,-M230+2,0),OFFSET(C230,-M230+3,0)+AB230,OFFSET(C230,-M230+4,0),0,2)/10*D230)</f>
        <v/>
      </c>
      <c r="R230" s="71" t="str">
        <f ca="1">IF(D230="","",_xll.xEURO(OFFSET(C230,-M230+1,0),E230,OFFSET(C230,-M230+2,0),OFFSET(C230,-M230+2,0),OFFSET(C230,-M230+3,0)+AB230,OFFSET(C230,-M230+4,0),0,3)/100*D230*10000)</f>
        <v/>
      </c>
      <c r="S230" s="71" t="str">
        <f ca="1">IF(D230="","",_xll.xEURO(OFFSET(C230,-M230+1,0),E230,OFFSET(C230,-M230+2,0),OFFSET(C230,-M230+2,0),OFFSET(C230,-M230+3,0)+AB230,OFFSET(C230,-M230+4,0),0,5)/365.25*D230*10000)</f>
        <v/>
      </c>
      <c r="U230" s="67" t="str">
        <f ca="1">IF(I230="","",_xll.xEURO(OFFSET(C230,-M230+1,0),J230,OFFSET(C230,-M230+2,0),OFFSET(C230,-M230+2,0),OFFSET(C230,-M230+3,0)+AC230,OFFSET(C230,-M230+4,0),1,1)*I230)</f>
        <v/>
      </c>
      <c r="V230" s="69" t="str">
        <f ca="1">IF(I230="","",_xll.xEURO(OFFSET(C230,-M230+1,0),J230,OFFSET(C230,-M230+2,0),OFFSET(C230,-M230+2,0),OFFSET(C230,-M230+3,0)+AC230,OFFSET(C230,-M230+4,0),1,0))</f>
        <v/>
      </c>
      <c r="W230" s="67" t="str">
        <f t="shared" si="39"/>
        <v/>
      </c>
      <c r="X230" s="67" t="str">
        <f ca="1">IF(I230="","",_xll.xEURO(OFFSET(C230,-M230+1,0),J230,OFFSET(C230,-M230+2,0),OFFSET(C230,-M230+2,0),OFFSET(C230,-M230+3,0)+AC230,OFFSET(C230,-M230+4,0),1,2)/10*I230)</f>
        <v/>
      </c>
      <c r="Y230" s="71" t="str">
        <f ca="1">IF(I230="","",_xll.xEURO(OFFSET(C230,-M230+1,0),J230,OFFSET(C230,-M230+2,0),OFFSET(C230,-M230+2,0),OFFSET(C230,-M230+3,0)+AC230,OFFSET(C230,-M230+4,0),1,3)/100*I230*10000)</f>
        <v/>
      </c>
      <c r="Z230" s="71" t="str">
        <f ca="1">IF(I230="","",_xll.xEURO(OFFSET(C230,-M230+1,0),J230,OFFSET(C230,-M230+2,0),OFFSET(C230,-M230+2,0),OFFSET(C230,-M230+3,0)+AC230,OFFSET(C230,-M230+4,0),1,5)/365.25*I230*10000)</f>
        <v/>
      </c>
      <c r="AB230" s="40" t="str">
        <f ca="1">IF(D230="","",_xll.xCalcSkew(OFFSET(C230,-M230,0),E230-OFFSET(C230,-M230+1,0),b)/100)</f>
        <v/>
      </c>
      <c r="AC230" s="40" t="str">
        <f ca="1">IF(I230="","",_xll.xCalcSkew(OFFSET(C230,-M230,0),J230-OFFSET(C230,-M230+1,0),b)/100)</f>
        <v/>
      </c>
      <c r="AE230">
        <f t="shared" si="33"/>
        <v>0</v>
      </c>
      <c r="AF230">
        <f t="shared" si="34"/>
        <v>0</v>
      </c>
      <c r="AG230">
        <f t="shared" si="35"/>
        <v>0</v>
      </c>
    </row>
    <row r="231" spans="4:33" x14ac:dyDescent="0.25">
      <c r="D231" s="52"/>
      <c r="E231" s="39"/>
      <c r="F231" s="39"/>
      <c r="G231" s="35"/>
      <c r="I231" s="52"/>
      <c r="J231" s="39"/>
      <c r="K231" s="39"/>
      <c r="L231" s="62"/>
      <c r="M231" s="101">
        <f t="shared" si="40"/>
        <v>28</v>
      </c>
      <c r="N231" s="67" t="str">
        <f ca="1">IF(D231="","",_xll.xEURO(OFFSET(C231,-M231+1,0),E231,OFFSET(C231,-M231+2,0),OFFSET(C231,-M231+2,0),OFFSET(C231,-M231+3,0)+AB231,OFFSET(C231,-M231+4,0),0,1)*D231)</f>
        <v/>
      </c>
      <c r="O231" s="69" t="str">
        <f ca="1">IF(D231="","",_xll.xEURO(OFFSET(C231,-M231+1,0),E231,OFFSET(C231,-M231+2,0),OFFSET(C231,-M231+2,0),OFFSET(C231,-M231+3,0)+AB231,OFFSET(C231,-M231+4,0),0,0))</f>
        <v/>
      </c>
      <c r="P231" s="67" t="str">
        <f t="shared" si="38"/>
        <v/>
      </c>
      <c r="Q231" s="67" t="str">
        <f ca="1">IF(D231="","",_xll.xEURO(OFFSET(C231,-M231+1,0),E231,OFFSET(C231,-M231+2,0),OFFSET(C231,-M231+2,0),OFFSET(C231,-M231+3,0)+AB231,OFFSET(C231,-M231+4,0),0,2)/10*D231)</f>
        <v/>
      </c>
      <c r="R231" s="71" t="str">
        <f ca="1">IF(D231="","",_xll.xEURO(OFFSET(C231,-M231+1,0),E231,OFFSET(C231,-M231+2,0),OFFSET(C231,-M231+2,0),OFFSET(C231,-M231+3,0)+AB231,OFFSET(C231,-M231+4,0),0,3)/100*D231*10000)</f>
        <v/>
      </c>
      <c r="S231" s="71" t="str">
        <f ca="1">IF(D231="","",_xll.xEURO(OFFSET(C231,-M231+1,0),E231,OFFSET(C231,-M231+2,0),OFFSET(C231,-M231+2,0),OFFSET(C231,-M231+3,0)+AB231,OFFSET(C231,-M231+4,0),0,5)/365.25*D231*10000)</f>
        <v/>
      </c>
      <c r="U231" s="67" t="str">
        <f ca="1">IF(I231="","",_xll.xEURO(OFFSET(C231,-M231+1,0),J231,OFFSET(C231,-M231+2,0),OFFSET(C231,-M231+2,0),OFFSET(C231,-M231+3,0)+AC231,OFFSET(C231,-M231+4,0),1,1)*I231)</f>
        <v/>
      </c>
      <c r="V231" s="69" t="str">
        <f ca="1">IF(I231="","",_xll.xEURO(OFFSET(C231,-M231+1,0),J231,OFFSET(C231,-M231+2,0),OFFSET(C231,-M231+2,0),OFFSET(C231,-M231+3,0)+AC231,OFFSET(C231,-M231+4,0),1,0))</f>
        <v/>
      </c>
      <c r="W231" s="67" t="str">
        <f t="shared" si="39"/>
        <v/>
      </c>
      <c r="X231" s="67" t="str">
        <f ca="1">IF(I231="","",_xll.xEURO(OFFSET(C231,-M231+1,0),J231,OFFSET(C231,-M231+2,0),OFFSET(C231,-M231+2,0),OFFSET(C231,-M231+3,0)+AC231,OFFSET(C231,-M231+4,0),1,2)/10*I231)</f>
        <v/>
      </c>
      <c r="Y231" s="71" t="str">
        <f ca="1">IF(I231="","",_xll.xEURO(OFFSET(C231,-M231+1,0),J231,OFFSET(C231,-M231+2,0),OFFSET(C231,-M231+2,0),OFFSET(C231,-M231+3,0)+AC231,OFFSET(C231,-M231+4,0),1,3)/100*I231*10000)</f>
        <v/>
      </c>
      <c r="Z231" s="71" t="str">
        <f ca="1">IF(I231="","",_xll.xEURO(OFFSET(C231,-M231+1,0),J231,OFFSET(C231,-M231+2,0),OFFSET(C231,-M231+2,0),OFFSET(C231,-M231+3,0)+AC231,OFFSET(C231,-M231+4,0),1,5)/365.25*I231*10000)</f>
        <v/>
      </c>
      <c r="AB231" s="40" t="str">
        <f ca="1">IF(D231="","",_xll.xCalcSkew(OFFSET(C231,-M231,0),E231-OFFSET(C231,-M231+1,0),b)/100)</f>
        <v/>
      </c>
      <c r="AC231" s="40" t="str">
        <f ca="1">IF(I231="","",_xll.xCalcSkew(OFFSET(C231,-M231,0),J231-OFFSET(C231,-M231+1,0),b)/100)</f>
        <v/>
      </c>
      <c r="AE231">
        <f t="shared" si="33"/>
        <v>0</v>
      </c>
      <c r="AF231">
        <f t="shared" si="34"/>
        <v>0</v>
      </c>
      <c r="AG231">
        <f t="shared" si="35"/>
        <v>0</v>
      </c>
    </row>
    <row r="232" spans="4:33" x14ac:dyDescent="0.25">
      <c r="D232" s="52"/>
      <c r="E232" s="39"/>
      <c r="F232" s="39"/>
      <c r="G232" s="35"/>
      <c r="I232" s="52"/>
      <c r="J232" s="39"/>
      <c r="K232" s="39"/>
      <c r="L232" s="62"/>
      <c r="M232" s="101">
        <f t="shared" si="40"/>
        <v>29</v>
      </c>
      <c r="N232" s="67" t="str">
        <f ca="1">IF(D232="","",_xll.xEURO(OFFSET(C232,-M232+1,0),E232,OFFSET(C232,-M232+2,0),OFFSET(C232,-M232+2,0),OFFSET(C232,-M232+3,0)+AB232,OFFSET(C232,-M232+4,0),0,1)*D232)</f>
        <v/>
      </c>
      <c r="O232" s="69" t="str">
        <f ca="1">IF(D232="","",_xll.xEURO(OFFSET(C232,-M232+1,0),E232,OFFSET(C232,-M232+2,0),OFFSET(C232,-M232+2,0),OFFSET(C232,-M232+3,0)+AB232,OFFSET(C232,-M232+4,0),0,0))</f>
        <v/>
      </c>
      <c r="P232" s="67" t="str">
        <f t="shared" si="38"/>
        <v/>
      </c>
      <c r="Q232" s="67" t="str">
        <f ca="1">IF(D232="","",_xll.xEURO(OFFSET(C232,-M232+1,0),E232,OFFSET(C232,-M232+2,0),OFFSET(C232,-M232+2,0),OFFSET(C232,-M232+3,0)+AB232,OFFSET(C232,-M232+4,0),0,2)/10*D232)</f>
        <v/>
      </c>
      <c r="R232" s="71" t="str">
        <f ca="1">IF(D232="","",_xll.xEURO(OFFSET(C232,-M232+1,0),E232,OFFSET(C232,-M232+2,0),OFFSET(C232,-M232+2,0),OFFSET(C232,-M232+3,0)+AB232,OFFSET(C232,-M232+4,0),0,3)/100*D232*10000)</f>
        <v/>
      </c>
      <c r="S232" s="71" t="str">
        <f ca="1">IF(D232="","",_xll.xEURO(OFFSET(C232,-M232+1,0),E232,OFFSET(C232,-M232+2,0),OFFSET(C232,-M232+2,0),OFFSET(C232,-M232+3,0)+AB232,OFFSET(C232,-M232+4,0),0,5)/365.25*D232*10000)</f>
        <v/>
      </c>
      <c r="U232" s="67" t="str">
        <f ca="1">IF(I232="","",_xll.xEURO(OFFSET(C232,-M232+1,0),J232,OFFSET(C232,-M232+2,0),OFFSET(C232,-M232+2,0),OFFSET(C232,-M232+3,0)+AC232,OFFSET(C232,-M232+4,0),1,1)*I232)</f>
        <v/>
      </c>
      <c r="V232" s="69" t="str">
        <f ca="1">IF(I232="","",_xll.xEURO(OFFSET(C232,-M232+1,0),J232,OFFSET(C232,-M232+2,0),OFFSET(C232,-M232+2,0),OFFSET(C232,-M232+3,0)+AC232,OFFSET(C232,-M232+4,0),1,0))</f>
        <v/>
      </c>
      <c r="W232" s="67" t="str">
        <f t="shared" si="39"/>
        <v/>
      </c>
      <c r="X232" s="67" t="str">
        <f ca="1">IF(I232="","",_xll.xEURO(OFFSET(C232,-M232+1,0),J232,OFFSET(C232,-M232+2,0),OFFSET(C232,-M232+2,0),OFFSET(C232,-M232+3,0)+AC232,OFFSET(C232,-M232+4,0),1,2)/10*I232)</f>
        <v/>
      </c>
      <c r="Y232" s="71" t="str">
        <f ca="1">IF(I232="","",_xll.xEURO(OFFSET(C232,-M232+1,0),J232,OFFSET(C232,-M232+2,0),OFFSET(C232,-M232+2,0),OFFSET(C232,-M232+3,0)+AC232,OFFSET(C232,-M232+4,0),1,3)/100*I232*10000)</f>
        <v/>
      </c>
      <c r="Z232" s="71" t="str">
        <f ca="1">IF(I232="","",_xll.xEURO(OFFSET(C232,-M232+1,0),J232,OFFSET(C232,-M232+2,0),OFFSET(C232,-M232+2,0),OFFSET(C232,-M232+3,0)+AC232,OFFSET(C232,-M232+4,0),1,5)/365.25*I232*10000)</f>
        <v/>
      </c>
      <c r="AB232" s="40" t="str">
        <f ca="1">IF(D232="","",_xll.xCalcSkew(OFFSET(C232,-M232,0),E232-OFFSET(C232,-M232+1,0),b)/100)</f>
        <v/>
      </c>
      <c r="AC232" s="40" t="str">
        <f ca="1">IF(I232="","",_xll.xCalcSkew(OFFSET(C232,-M232,0),J232-OFFSET(C232,-M232+1,0),b)/100)</f>
        <v/>
      </c>
      <c r="AE232">
        <f t="shared" si="33"/>
        <v>0</v>
      </c>
      <c r="AF232">
        <f t="shared" si="34"/>
        <v>0</v>
      </c>
      <c r="AG232">
        <f t="shared" si="35"/>
        <v>0</v>
      </c>
    </row>
    <row r="233" spans="4:33" x14ac:dyDescent="0.25">
      <c r="D233" s="52"/>
      <c r="E233" s="39"/>
      <c r="F233" s="39"/>
      <c r="G233" s="35"/>
      <c r="I233" s="52"/>
      <c r="J233" s="39"/>
      <c r="K233" s="39"/>
      <c r="L233" s="62"/>
      <c r="M233" s="101">
        <f t="shared" si="40"/>
        <v>30</v>
      </c>
      <c r="N233" s="67" t="str">
        <f ca="1">IF(D233="","",_xll.xEURO(OFFSET(C233,-M233+1,0),E233,OFFSET(C233,-M233+2,0),OFFSET(C233,-M233+2,0),OFFSET(C233,-M233+3,0)+AB233,OFFSET(C233,-M233+4,0),0,1)*D233)</f>
        <v/>
      </c>
      <c r="O233" s="69" t="str">
        <f ca="1">IF(D233="","",_xll.xEURO(OFFSET(C233,-M233+1,0),E233,OFFSET(C233,-M233+2,0),OFFSET(C233,-M233+2,0),OFFSET(C233,-M233+3,0)+AB233,OFFSET(C233,-M233+4,0),0,0))</f>
        <v/>
      </c>
      <c r="P233" s="67" t="str">
        <f t="shared" si="38"/>
        <v/>
      </c>
      <c r="Q233" s="67" t="str">
        <f ca="1">IF(D233="","",_xll.xEURO(OFFSET(C233,-M233+1,0),E233,OFFSET(C233,-M233+2,0),OFFSET(C233,-M233+2,0),OFFSET(C233,-M233+3,0)+AB233,OFFSET(C233,-M233+4,0),0,2)/10*D233)</f>
        <v/>
      </c>
      <c r="R233" s="71" t="str">
        <f ca="1">IF(D233="","",_xll.xEURO(OFFSET(C233,-M233+1,0),E233,OFFSET(C233,-M233+2,0),OFFSET(C233,-M233+2,0),OFFSET(C233,-M233+3,0)+AB233,OFFSET(C233,-M233+4,0),0,3)/100*D233*10000)</f>
        <v/>
      </c>
      <c r="S233" s="71" t="str">
        <f ca="1">IF(D233="","",_xll.xEURO(OFFSET(C233,-M233+1,0),E233,OFFSET(C233,-M233+2,0),OFFSET(C233,-M233+2,0),OFFSET(C233,-M233+3,0)+AB233,OFFSET(C233,-M233+4,0),0,5)/365.25*D233*10000)</f>
        <v/>
      </c>
      <c r="U233" s="67" t="str">
        <f ca="1">IF(I233="","",_xll.xEURO(OFFSET(C233,-M233+1,0),J233,OFFSET(C233,-M233+2,0),OFFSET(C233,-M233+2,0),OFFSET(C233,-M233+3,0)+AC233,OFFSET(C233,-M233+4,0),1,1)*I233)</f>
        <v/>
      </c>
      <c r="V233" s="69" t="str">
        <f ca="1">IF(I233="","",_xll.xEURO(OFFSET(C233,-M233+1,0),J233,OFFSET(C233,-M233+2,0),OFFSET(C233,-M233+2,0),OFFSET(C233,-M233+3,0)+AC233,OFFSET(C233,-M233+4,0),1,0))</f>
        <v/>
      </c>
      <c r="W233" s="67" t="str">
        <f t="shared" si="39"/>
        <v/>
      </c>
      <c r="X233" s="67" t="str">
        <f ca="1">IF(I233="","",_xll.xEURO(OFFSET(C233,-M233+1,0),J233,OFFSET(C233,-M233+2,0),OFFSET(C233,-M233+2,0),OFFSET(C233,-M233+3,0)+AC233,OFFSET(C233,-M233+4,0),1,2)/10*I233)</f>
        <v/>
      </c>
      <c r="Y233" s="71" t="str">
        <f ca="1">IF(I233="","",_xll.xEURO(OFFSET(C233,-M233+1,0),J233,OFFSET(C233,-M233+2,0),OFFSET(C233,-M233+2,0),OFFSET(C233,-M233+3,0)+AC233,OFFSET(C233,-M233+4,0),1,3)/100*I233*10000)</f>
        <v/>
      </c>
      <c r="Z233" s="71" t="str">
        <f ca="1">IF(I233="","",_xll.xEURO(OFFSET(C233,-M233+1,0),J233,OFFSET(C233,-M233+2,0),OFFSET(C233,-M233+2,0),OFFSET(C233,-M233+3,0)+AC233,OFFSET(C233,-M233+4,0),1,5)/365.25*I233*10000)</f>
        <v/>
      </c>
      <c r="AB233" s="40" t="str">
        <f ca="1">IF(D233="","",_xll.xCalcSkew(OFFSET(C233,-M233,0),E233-OFFSET(C233,-M233+1,0),b)/100)</f>
        <v/>
      </c>
      <c r="AC233" s="40" t="str">
        <f ca="1">IF(I233="","",_xll.xCalcSkew(OFFSET(C233,-M233,0),J233-OFFSET(C233,-M233+1,0),b)/100)</f>
        <v/>
      </c>
      <c r="AE233">
        <f t="shared" si="33"/>
        <v>0</v>
      </c>
      <c r="AF233">
        <f t="shared" si="34"/>
        <v>0</v>
      </c>
      <c r="AG233">
        <f t="shared" si="35"/>
        <v>0</v>
      </c>
    </row>
    <row r="234" spans="4:33" x14ac:dyDescent="0.25">
      <c r="D234" s="52"/>
      <c r="E234" s="39"/>
      <c r="F234" s="39"/>
      <c r="G234" s="35"/>
      <c r="I234" s="52"/>
      <c r="J234" s="39"/>
      <c r="K234" s="39"/>
      <c r="L234" s="62"/>
      <c r="M234" s="101">
        <f t="shared" si="40"/>
        <v>31</v>
      </c>
      <c r="N234" s="67" t="str">
        <f ca="1">IF(D234="","",_xll.xEURO(OFFSET(C234,-M234+1,0),E234,OFFSET(C234,-M234+2,0),OFFSET(C234,-M234+2,0),OFFSET(C234,-M234+3,0)+AB234,OFFSET(C234,-M234+4,0),0,1)*D234)</f>
        <v/>
      </c>
      <c r="O234" s="69" t="str">
        <f ca="1">IF(D234="","",_xll.xEURO(OFFSET(C234,-M234+1,0),E234,OFFSET(C234,-M234+2,0),OFFSET(C234,-M234+2,0),OFFSET(C234,-M234+3,0)+AB234,OFFSET(C234,-M234+4,0),0,0))</f>
        <v/>
      </c>
      <c r="P234" s="67" t="str">
        <f t="shared" si="38"/>
        <v/>
      </c>
      <c r="Q234" s="67" t="str">
        <f ca="1">IF(D234="","",_xll.xEURO(OFFSET(C234,-M234+1,0),E234,OFFSET(C234,-M234+2,0),OFFSET(C234,-M234+2,0),OFFSET(C234,-M234+3,0)+AB234,OFFSET(C234,-M234+4,0),0,2)/10*D234)</f>
        <v/>
      </c>
      <c r="R234" s="71" t="str">
        <f ca="1">IF(D234="","",_xll.xEURO(OFFSET(C234,-M234+1,0),E234,OFFSET(C234,-M234+2,0),OFFSET(C234,-M234+2,0),OFFSET(C234,-M234+3,0)+AB234,OFFSET(C234,-M234+4,0),0,3)/100*D234*10000)</f>
        <v/>
      </c>
      <c r="S234" s="71" t="str">
        <f ca="1">IF(D234="","",_xll.xEURO(OFFSET(C234,-M234+1,0),E234,OFFSET(C234,-M234+2,0),OFFSET(C234,-M234+2,0),OFFSET(C234,-M234+3,0)+AB234,OFFSET(C234,-M234+4,0),0,5)/365.25*D234*10000)</f>
        <v/>
      </c>
      <c r="U234" s="67" t="str">
        <f ca="1">IF(I234="","",_xll.xEURO(OFFSET(C234,-M234+1,0),J234,OFFSET(C234,-M234+2,0),OFFSET(C234,-M234+2,0),OFFSET(C234,-M234+3,0)+AC234,OFFSET(C234,-M234+4,0),1,1)*I234)</f>
        <v/>
      </c>
      <c r="V234" s="69" t="str">
        <f ca="1">IF(I234="","",_xll.xEURO(OFFSET(C234,-M234+1,0),J234,OFFSET(C234,-M234+2,0),OFFSET(C234,-M234+2,0),OFFSET(C234,-M234+3,0)+AC234,OFFSET(C234,-M234+4,0),1,0))</f>
        <v/>
      </c>
      <c r="W234" s="67" t="str">
        <f t="shared" si="39"/>
        <v/>
      </c>
      <c r="X234" s="67" t="str">
        <f ca="1">IF(I234="","",_xll.xEURO(OFFSET(C234,-M234+1,0),J234,OFFSET(C234,-M234+2,0),OFFSET(C234,-M234+2,0),OFFSET(C234,-M234+3,0)+AC234,OFFSET(C234,-M234+4,0),1,2)/10*I234)</f>
        <v/>
      </c>
      <c r="Y234" s="71" t="str">
        <f ca="1">IF(I234="","",_xll.xEURO(OFFSET(C234,-M234+1,0),J234,OFFSET(C234,-M234+2,0),OFFSET(C234,-M234+2,0),OFFSET(C234,-M234+3,0)+AC234,OFFSET(C234,-M234+4,0),1,3)/100*I234*10000)</f>
        <v/>
      </c>
      <c r="Z234" s="71" t="str">
        <f ca="1">IF(I234="","",_xll.xEURO(OFFSET(C234,-M234+1,0),J234,OFFSET(C234,-M234+2,0),OFFSET(C234,-M234+2,0),OFFSET(C234,-M234+3,0)+AC234,OFFSET(C234,-M234+4,0),1,5)/365.25*I234*10000)</f>
        <v/>
      </c>
      <c r="AB234" s="40" t="str">
        <f ca="1">IF(D234="","",_xll.xCalcSkew(OFFSET(C234,-M234,0),E234-OFFSET(C234,-M234+1,0),b)/100)</f>
        <v/>
      </c>
      <c r="AC234" s="40" t="str">
        <f ca="1">IF(I234="","",_xll.xCalcSkew(OFFSET(C234,-M234,0),J234-OFFSET(C234,-M234+1,0),b)/100)</f>
        <v/>
      </c>
      <c r="AE234">
        <f t="shared" si="33"/>
        <v>0</v>
      </c>
      <c r="AF234">
        <f t="shared" si="34"/>
        <v>0</v>
      </c>
      <c r="AG234">
        <f t="shared" si="35"/>
        <v>0</v>
      </c>
    </row>
    <row r="235" spans="4:33" x14ac:dyDescent="0.25">
      <c r="D235" s="52"/>
      <c r="E235" s="39"/>
      <c r="F235" s="39"/>
      <c r="G235" s="35"/>
      <c r="I235" s="52"/>
      <c r="J235" s="39"/>
      <c r="K235" s="39"/>
      <c r="L235" s="62"/>
      <c r="M235" s="101">
        <f t="shared" si="40"/>
        <v>32</v>
      </c>
      <c r="N235" s="67" t="str">
        <f ca="1">IF(D235="","",_xll.xEURO(OFFSET(C235,-M235+1,0),E235,OFFSET(C235,-M235+2,0),OFFSET(C235,-M235+2,0),OFFSET(C235,-M235+3,0)+AB235,OFFSET(C235,-M235+4,0),0,1)*D235)</f>
        <v/>
      </c>
      <c r="O235" s="69" t="str">
        <f ca="1">IF(D235="","",_xll.xEURO(OFFSET(C235,-M235+1,0),E235,OFFSET(C235,-M235+2,0),OFFSET(C235,-M235+2,0),OFFSET(C235,-M235+3,0)+AB235,OFFSET(C235,-M235+4,0),0,0))</f>
        <v/>
      </c>
      <c r="P235" s="67" t="str">
        <f t="shared" si="38"/>
        <v/>
      </c>
      <c r="Q235" s="67" t="str">
        <f ca="1">IF(D235="","",_xll.xEURO(OFFSET(C235,-M235+1,0),E235,OFFSET(C235,-M235+2,0),OFFSET(C235,-M235+2,0),OFFSET(C235,-M235+3,0)+AB235,OFFSET(C235,-M235+4,0),0,2)/10*D235)</f>
        <v/>
      </c>
      <c r="R235" s="71" t="str">
        <f ca="1">IF(D235="","",_xll.xEURO(OFFSET(C235,-M235+1,0),E235,OFFSET(C235,-M235+2,0),OFFSET(C235,-M235+2,0),OFFSET(C235,-M235+3,0)+AB235,OFFSET(C235,-M235+4,0),0,3)/100*D235*10000)</f>
        <v/>
      </c>
      <c r="S235" s="71" t="str">
        <f ca="1">IF(D235="","",_xll.xEURO(OFFSET(C235,-M235+1,0),E235,OFFSET(C235,-M235+2,0),OFFSET(C235,-M235+2,0),OFFSET(C235,-M235+3,0)+AB235,OFFSET(C235,-M235+4,0),0,5)/365.25*D235*10000)</f>
        <v/>
      </c>
      <c r="U235" s="67" t="str">
        <f ca="1">IF(I235="","",_xll.xEURO(OFFSET(C235,-M235+1,0),J235,OFFSET(C235,-M235+2,0),OFFSET(C235,-M235+2,0),OFFSET(C235,-M235+3,0)+AC235,OFFSET(C235,-M235+4,0),1,1)*I235)</f>
        <v/>
      </c>
      <c r="V235" s="69" t="str">
        <f ca="1">IF(I235="","",_xll.xEURO(OFFSET(C235,-M235+1,0),J235,OFFSET(C235,-M235+2,0),OFFSET(C235,-M235+2,0),OFFSET(C235,-M235+3,0)+AC235,OFFSET(C235,-M235+4,0),1,0))</f>
        <v/>
      </c>
      <c r="W235" s="67" t="str">
        <f t="shared" si="39"/>
        <v/>
      </c>
      <c r="X235" s="67" t="str">
        <f ca="1">IF(I235="","",_xll.xEURO(OFFSET(C235,-M235+1,0),J235,OFFSET(C235,-M235+2,0),OFFSET(C235,-M235+2,0),OFFSET(C235,-M235+3,0)+AC235,OFFSET(C235,-M235+4,0),1,2)/10*I235)</f>
        <v/>
      </c>
      <c r="Y235" s="71" t="str">
        <f ca="1">IF(I235="","",_xll.xEURO(OFFSET(C235,-M235+1,0),J235,OFFSET(C235,-M235+2,0),OFFSET(C235,-M235+2,0),OFFSET(C235,-M235+3,0)+AC235,OFFSET(C235,-M235+4,0),1,3)/100*I235*10000)</f>
        <v/>
      </c>
      <c r="Z235" s="71" t="str">
        <f ca="1">IF(I235="","",_xll.xEURO(OFFSET(C235,-M235+1,0),J235,OFFSET(C235,-M235+2,0),OFFSET(C235,-M235+2,0),OFFSET(C235,-M235+3,0)+AC235,OFFSET(C235,-M235+4,0),1,5)/365.25*I235*10000)</f>
        <v/>
      </c>
      <c r="AB235" s="40" t="str">
        <f ca="1">IF(D235="","",_xll.xCalcSkew(OFFSET(C235,-M235,0),E235-OFFSET(C235,-M235+1,0),b)/100)</f>
        <v/>
      </c>
      <c r="AC235" s="40" t="str">
        <f ca="1">IF(I235="","",_xll.xCalcSkew(OFFSET(C235,-M235,0),J235-OFFSET(C235,-M235+1,0),b)/100)</f>
        <v/>
      </c>
      <c r="AE235">
        <f t="shared" si="33"/>
        <v>0</v>
      </c>
      <c r="AF235">
        <f t="shared" si="34"/>
        <v>0</v>
      </c>
      <c r="AG235">
        <f t="shared" si="35"/>
        <v>0</v>
      </c>
    </row>
    <row r="236" spans="4:33" x14ac:dyDescent="0.25">
      <c r="D236" s="52"/>
      <c r="E236" s="39"/>
      <c r="F236" s="39"/>
      <c r="G236" s="35"/>
      <c r="I236" s="52"/>
      <c r="J236" s="39"/>
      <c r="K236" s="39"/>
      <c r="L236" s="62"/>
      <c r="M236" s="101">
        <f t="shared" si="40"/>
        <v>33</v>
      </c>
      <c r="N236" s="67" t="str">
        <f ca="1">IF(D236="","",_xll.xEURO(OFFSET(C236,-M236+1,0),E236,OFFSET(C236,-M236+2,0),OFFSET(C236,-M236+2,0),OFFSET(C236,-M236+3,0)+AB236,OFFSET(C236,-M236+4,0),0,1)*D236)</f>
        <v/>
      </c>
      <c r="O236" s="69" t="str">
        <f ca="1">IF(D236="","",_xll.xEURO(OFFSET(C236,-M236+1,0),E236,OFFSET(C236,-M236+2,0),OFFSET(C236,-M236+2,0),OFFSET(C236,-M236+3,0)+AB236,OFFSET(C236,-M236+4,0),0,0))</f>
        <v/>
      </c>
      <c r="P236" s="67" t="str">
        <f t="shared" si="38"/>
        <v/>
      </c>
      <c r="Q236" s="67" t="str">
        <f ca="1">IF(D236="","",_xll.xEURO(OFFSET(C236,-M236+1,0),E236,OFFSET(C236,-M236+2,0),OFFSET(C236,-M236+2,0),OFFSET(C236,-M236+3,0)+AB236,OFFSET(C236,-M236+4,0),0,2)/10*D236)</f>
        <v/>
      </c>
      <c r="R236" s="71" t="str">
        <f ca="1">IF(D236="","",_xll.xEURO(OFFSET(C236,-M236+1,0),E236,OFFSET(C236,-M236+2,0),OFFSET(C236,-M236+2,0),OFFSET(C236,-M236+3,0)+AB236,OFFSET(C236,-M236+4,0),0,3)/100*D236*10000)</f>
        <v/>
      </c>
      <c r="S236" s="71" t="str">
        <f ca="1">IF(D236="","",_xll.xEURO(OFFSET(C236,-M236+1,0),E236,OFFSET(C236,-M236+2,0),OFFSET(C236,-M236+2,0),OFFSET(C236,-M236+3,0)+AB236,OFFSET(C236,-M236+4,0),0,5)/365.25*D236*10000)</f>
        <v/>
      </c>
      <c r="U236" s="67" t="str">
        <f ca="1">IF(I236="","",_xll.xEURO(OFFSET(C236,-M236+1,0),J236,OFFSET(C236,-M236+2,0),OFFSET(C236,-M236+2,0),OFFSET(C236,-M236+3,0)+AC236,OFFSET(C236,-M236+4,0),1,1)*I236)</f>
        <v/>
      </c>
      <c r="V236" s="69" t="str">
        <f ca="1">IF(I236="","",_xll.xEURO(OFFSET(C236,-M236+1,0),J236,OFFSET(C236,-M236+2,0),OFFSET(C236,-M236+2,0),OFFSET(C236,-M236+3,0)+AC236,OFFSET(C236,-M236+4,0),1,0))</f>
        <v/>
      </c>
      <c r="W236" s="67" t="str">
        <f t="shared" si="39"/>
        <v/>
      </c>
      <c r="X236" s="67" t="str">
        <f ca="1">IF(I236="","",_xll.xEURO(OFFSET(C236,-M236+1,0),J236,OFFSET(C236,-M236+2,0),OFFSET(C236,-M236+2,0),OFFSET(C236,-M236+3,0)+AC236,OFFSET(C236,-M236+4,0),1,2)/10*I236)</f>
        <v/>
      </c>
      <c r="Y236" s="71" t="str">
        <f ca="1">IF(I236="","",_xll.xEURO(OFFSET(C236,-M236+1,0),J236,OFFSET(C236,-M236+2,0),OFFSET(C236,-M236+2,0),OFFSET(C236,-M236+3,0)+AC236,OFFSET(C236,-M236+4,0),1,3)/100*I236*10000)</f>
        <v/>
      </c>
      <c r="Z236" s="71" t="str">
        <f ca="1">IF(I236="","",_xll.xEURO(OFFSET(C236,-M236+1,0),J236,OFFSET(C236,-M236+2,0),OFFSET(C236,-M236+2,0),OFFSET(C236,-M236+3,0)+AC236,OFFSET(C236,-M236+4,0),1,5)/365.25*I236*10000)</f>
        <v/>
      </c>
      <c r="AB236" s="40" t="str">
        <f ca="1">IF(D236="","",_xll.xCalcSkew(OFFSET(C236,-M236,0),E236-OFFSET(C236,-M236+1,0),b)/100)</f>
        <v/>
      </c>
      <c r="AC236" s="40" t="str">
        <f ca="1">IF(I236="","",_xll.xCalcSkew(OFFSET(C236,-M236,0),J236-OFFSET(C236,-M236+1,0),b)/100)</f>
        <v/>
      </c>
      <c r="AE236">
        <f t="shared" si="33"/>
        <v>0</v>
      </c>
      <c r="AF236">
        <f t="shared" si="34"/>
        <v>0</v>
      </c>
      <c r="AG236">
        <f t="shared" si="35"/>
        <v>0</v>
      </c>
    </row>
    <row r="237" spans="4:33" x14ac:dyDescent="0.25">
      <c r="D237" s="52"/>
      <c r="E237" s="39"/>
      <c r="F237" s="39"/>
      <c r="G237" s="35"/>
      <c r="I237" s="52"/>
      <c r="J237" s="39"/>
      <c r="K237" s="39"/>
      <c r="L237" s="62"/>
      <c r="M237" s="101">
        <f t="shared" si="40"/>
        <v>34</v>
      </c>
      <c r="N237" s="67" t="str">
        <f ca="1">IF(D237="","",_xll.xEURO(OFFSET(C237,-M237+1,0),E237,OFFSET(C237,-M237+2,0),OFFSET(C237,-M237+2,0),OFFSET(C237,-M237+3,0)+AB237,OFFSET(C237,-M237+4,0),0,1)*D237)</f>
        <v/>
      </c>
      <c r="O237" s="69" t="str">
        <f ca="1">IF(D237="","",_xll.xEURO(OFFSET(C237,-M237+1,0),E237,OFFSET(C237,-M237+2,0),OFFSET(C237,-M237+2,0),OFFSET(C237,-M237+3,0)+AB237,OFFSET(C237,-M237+4,0),0,0))</f>
        <v/>
      </c>
      <c r="P237" s="67" t="str">
        <f t="shared" si="38"/>
        <v/>
      </c>
      <c r="Q237" s="67" t="str">
        <f ca="1">IF(D237="","",_xll.xEURO(OFFSET(C237,-M237+1,0),E237,OFFSET(C237,-M237+2,0),OFFSET(C237,-M237+2,0),OFFSET(C237,-M237+3,0)+AB237,OFFSET(C237,-M237+4,0),0,2)/10*D237)</f>
        <v/>
      </c>
      <c r="R237" s="71" t="str">
        <f ca="1">IF(D237="","",_xll.xEURO(OFFSET(C237,-M237+1,0),E237,OFFSET(C237,-M237+2,0),OFFSET(C237,-M237+2,0),OFFSET(C237,-M237+3,0)+AB237,OFFSET(C237,-M237+4,0),0,3)/100*D237*10000)</f>
        <v/>
      </c>
      <c r="S237" s="71" t="str">
        <f ca="1">IF(D237="","",_xll.xEURO(OFFSET(C237,-M237+1,0),E237,OFFSET(C237,-M237+2,0),OFFSET(C237,-M237+2,0),OFFSET(C237,-M237+3,0)+AB237,OFFSET(C237,-M237+4,0),0,5)/365.25*D237*10000)</f>
        <v/>
      </c>
      <c r="U237" s="67" t="str">
        <f ca="1">IF(I237="","",_xll.xEURO(OFFSET(C237,-M237+1,0),J237,OFFSET(C237,-M237+2,0),OFFSET(C237,-M237+2,0),OFFSET(C237,-M237+3,0)+AC237,OFFSET(C237,-M237+4,0),1,1)*I237)</f>
        <v/>
      </c>
      <c r="V237" s="69" t="str">
        <f ca="1">IF(I237="","",_xll.xEURO(OFFSET(C237,-M237+1,0),J237,OFFSET(C237,-M237+2,0),OFFSET(C237,-M237+2,0),OFFSET(C237,-M237+3,0)+AC237,OFFSET(C237,-M237+4,0),1,0))</f>
        <v/>
      </c>
      <c r="W237" s="67" t="str">
        <f t="shared" si="39"/>
        <v/>
      </c>
      <c r="X237" s="67" t="str">
        <f ca="1">IF(I237="","",_xll.xEURO(OFFSET(C237,-M237+1,0),J237,OFFSET(C237,-M237+2,0),OFFSET(C237,-M237+2,0),OFFSET(C237,-M237+3,0)+AC237,OFFSET(C237,-M237+4,0),1,2)/10*I237)</f>
        <v/>
      </c>
      <c r="Y237" s="71" t="str">
        <f ca="1">IF(I237="","",_xll.xEURO(OFFSET(C237,-M237+1,0),J237,OFFSET(C237,-M237+2,0),OFFSET(C237,-M237+2,0),OFFSET(C237,-M237+3,0)+AC237,OFFSET(C237,-M237+4,0),1,3)/100*I237*10000)</f>
        <v/>
      </c>
      <c r="Z237" s="71" t="str">
        <f ca="1">IF(I237="","",_xll.xEURO(OFFSET(C237,-M237+1,0),J237,OFFSET(C237,-M237+2,0),OFFSET(C237,-M237+2,0),OFFSET(C237,-M237+3,0)+AC237,OFFSET(C237,-M237+4,0),1,5)/365.25*I237*10000)</f>
        <v/>
      </c>
      <c r="AB237" s="40" t="str">
        <f ca="1">IF(D237="","",_xll.xCalcSkew(OFFSET(C237,-M237,0),E237-OFFSET(C237,-M237+1,0),b)/100)</f>
        <v/>
      </c>
      <c r="AC237" s="40" t="str">
        <f ca="1">IF(I237="","",_xll.xCalcSkew(OFFSET(C237,-M237,0),J237-OFFSET(C237,-M237+1,0),b)/100)</f>
        <v/>
      </c>
      <c r="AE237">
        <f t="shared" si="33"/>
        <v>0</v>
      </c>
      <c r="AF237">
        <f t="shared" si="34"/>
        <v>0</v>
      </c>
      <c r="AG237">
        <f t="shared" si="35"/>
        <v>0</v>
      </c>
    </row>
    <row r="238" spans="4:33" x14ac:dyDescent="0.25">
      <c r="D238" s="52"/>
      <c r="E238" s="39"/>
      <c r="F238" s="39"/>
      <c r="G238" s="35"/>
      <c r="I238" s="52"/>
      <c r="J238" s="39"/>
      <c r="K238" s="39"/>
      <c r="L238" s="62"/>
      <c r="M238" s="101">
        <f t="shared" si="40"/>
        <v>35</v>
      </c>
      <c r="N238" s="67" t="str">
        <f ca="1">IF(D238="","",_xll.xEURO(OFFSET(C238,-M238+1,0),E238,OFFSET(C238,-M238+2,0),OFFSET(C238,-M238+2,0),OFFSET(C238,-M238+3,0)+AB238,OFFSET(C238,-M238+4,0),0,1)*D238)</f>
        <v/>
      </c>
      <c r="O238" s="69" t="str">
        <f ca="1">IF(D238="","",_xll.xEURO(OFFSET(C238,-M238+1,0),E238,OFFSET(C238,-M238+2,0),OFFSET(C238,-M238+2,0),OFFSET(C238,-M238+3,0)+AB238,OFFSET(C238,-M238+4,0),0,0))</f>
        <v/>
      </c>
      <c r="P238" s="67" t="str">
        <f t="shared" si="38"/>
        <v/>
      </c>
      <c r="Q238" s="67" t="str">
        <f ca="1">IF(D238="","",_xll.xEURO(OFFSET(C238,-M238+1,0),E238,OFFSET(C238,-M238+2,0),OFFSET(C238,-M238+2,0),OFFSET(C238,-M238+3,0)+AB238,OFFSET(C238,-M238+4,0),0,2)/10*D238)</f>
        <v/>
      </c>
      <c r="R238" s="71" t="str">
        <f ca="1">IF(D238="","",_xll.xEURO(OFFSET(C238,-M238+1,0),E238,OFFSET(C238,-M238+2,0),OFFSET(C238,-M238+2,0),OFFSET(C238,-M238+3,0)+AB238,OFFSET(C238,-M238+4,0),0,3)/100*D238*10000)</f>
        <v/>
      </c>
      <c r="S238" s="71" t="str">
        <f ca="1">IF(D238="","",_xll.xEURO(OFFSET(C238,-M238+1,0),E238,OFFSET(C238,-M238+2,0),OFFSET(C238,-M238+2,0),OFFSET(C238,-M238+3,0)+AB238,OFFSET(C238,-M238+4,0),0,5)/365.25*D238*10000)</f>
        <v/>
      </c>
      <c r="U238" s="67" t="str">
        <f ca="1">IF(I238="","",_xll.xEURO(OFFSET(C238,-M238+1,0),J238,OFFSET(C238,-M238+2,0),OFFSET(C238,-M238+2,0),OFFSET(C238,-M238+3,0)+AC238,OFFSET(C238,-M238+4,0),1,1)*I238)</f>
        <v/>
      </c>
      <c r="V238" s="69" t="str">
        <f ca="1">IF(I238="","",_xll.xEURO(OFFSET(C238,-M238+1,0),J238,OFFSET(C238,-M238+2,0),OFFSET(C238,-M238+2,0),OFFSET(C238,-M238+3,0)+AC238,OFFSET(C238,-M238+4,0),1,0))</f>
        <v/>
      </c>
      <c r="W238" s="67" t="str">
        <f t="shared" si="39"/>
        <v/>
      </c>
      <c r="X238" s="67" t="str">
        <f ca="1">IF(I238="","",_xll.xEURO(OFFSET(C238,-M238+1,0),J238,OFFSET(C238,-M238+2,0),OFFSET(C238,-M238+2,0),OFFSET(C238,-M238+3,0)+AC238,OFFSET(C238,-M238+4,0),1,2)/10*I238)</f>
        <v/>
      </c>
      <c r="Y238" s="71" t="str">
        <f ca="1">IF(I238="","",_xll.xEURO(OFFSET(C238,-M238+1,0),J238,OFFSET(C238,-M238+2,0),OFFSET(C238,-M238+2,0),OFFSET(C238,-M238+3,0)+AC238,OFFSET(C238,-M238+4,0),1,3)/100*I238*10000)</f>
        <v/>
      </c>
      <c r="Z238" s="71" t="str">
        <f ca="1">IF(I238="","",_xll.xEURO(OFFSET(C238,-M238+1,0),J238,OFFSET(C238,-M238+2,0),OFFSET(C238,-M238+2,0),OFFSET(C238,-M238+3,0)+AC238,OFFSET(C238,-M238+4,0),1,5)/365.25*I238*10000)</f>
        <v/>
      </c>
      <c r="AB238" s="40" t="str">
        <f ca="1">IF(D238="","",_xll.xCalcSkew(OFFSET(C238,-M238,0),E238-OFFSET(C238,-M238+1,0),b)/100)</f>
        <v/>
      </c>
      <c r="AC238" s="40" t="str">
        <f ca="1">IF(I238="","",_xll.xCalcSkew(OFFSET(C238,-M238,0),J238-OFFSET(C238,-M238+1,0),b)/100)</f>
        <v/>
      </c>
      <c r="AE238">
        <f t="shared" si="33"/>
        <v>0</v>
      </c>
      <c r="AF238">
        <f t="shared" si="34"/>
        <v>0</v>
      </c>
      <c r="AG238">
        <f t="shared" si="35"/>
        <v>0</v>
      </c>
    </row>
    <row r="239" spans="4:33" x14ac:dyDescent="0.25">
      <c r="D239" s="46">
        <f ca="1">SUM(INDIRECT(CONCATENATE(ADDRESS(ROW(D203),COLUMN(D203)),":",ADDRESS(ROW()-1,COLUMN()))))</f>
        <v>15</v>
      </c>
      <c r="I239" s="46">
        <f ca="1">SUM(INDIRECT(CONCATENATE(ADDRESS(ROW(I203),COLUMN(I203)),":",ADDRESS(ROW()-1,COLUMN()))))</f>
        <v>15</v>
      </c>
      <c r="J239" s="1"/>
      <c r="K239" s="1"/>
      <c r="L239" s="1"/>
      <c r="N239" s="46">
        <f t="shared" ref="N239:S239" ca="1" si="41">SUM(INDIRECT(CONCATENATE(ADDRESS(ROW(N203),COLUMN(N203)),":",ADDRESS(ROW()-1,COLUMN()))))</f>
        <v>-8.3887544315223295</v>
      </c>
      <c r="O239" s="46">
        <f t="shared" ca="1" si="41"/>
        <v>0.61036981375844745</v>
      </c>
      <c r="P239" s="46">
        <f t="shared" ca="1" si="41"/>
        <v>6.8054720637671267</v>
      </c>
      <c r="Q239" s="46">
        <f t="shared" ca="1" si="41"/>
        <v>0.5893629428653111</v>
      </c>
      <c r="R239" s="46">
        <f t="shared" ca="1" si="41"/>
        <v>1122.3773639713659</v>
      </c>
      <c r="S239" s="46">
        <f t="shared" ca="1" si="41"/>
        <v>-175.98973175673117</v>
      </c>
      <c r="T239" s="67"/>
      <c r="U239" s="46">
        <f t="shared" ref="U239:Z239" ca="1" si="42">SUM(INDIRECT(CONCATENATE(ADDRESS(ROW(U203),COLUMN(U203)),":",ADDRESS(ROW()-1,COLUMN()))))</f>
        <v>6.4692069540014359</v>
      </c>
      <c r="V239" s="46">
        <f t="shared" ca="1" si="42"/>
        <v>0.26269351733719093</v>
      </c>
      <c r="W239" s="46">
        <f t="shared" ca="1" si="42"/>
        <v>-45.345972399421356</v>
      </c>
      <c r="X239" s="46">
        <f t="shared" ca="1" si="42"/>
        <v>0.5893629428653111</v>
      </c>
      <c r="Y239" s="46">
        <f t="shared" ca="1" si="42"/>
        <v>1122.3773639713659</v>
      </c>
      <c r="Z239" s="46">
        <f t="shared" ca="1" si="42"/>
        <v>-179.0909041283189</v>
      </c>
      <c r="AE239">
        <f t="shared" ca="1" si="33"/>
        <v>0</v>
      </c>
      <c r="AF239">
        <f t="shared" ca="1" si="34"/>
        <v>0</v>
      </c>
      <c r="AG239">
        <f t="shared" ca="1" si="35"/>
        <v>0</v>
      </c>
    </row>
    <row r="240" spans="4:33" x14ac:dyDescent="0.25">
      <c r="AE240">
        <f t="shared" si="33"/>
        <v>0</v>
      </c>
      <c r="AF240">
        <f t="shared" si="34"/>
        <v>0</v>
      </c>
      <c r="AG240">
        <f t="shared" si="35"/>
        <v>0</v>
      </c>
    </row>
    <row r="241" spans="3:33" x14ac:dyDescent="0.25">
      <c r="C241" s="34">
        <f ca="1">EOMONTH(C203,0)+1</f>
        <v>37408</v>
      </c>
      <c r="D241" s="52">
        <v>15</v>
      </c>
      <c r="E241" s="39">
        <v>3.25</v>
      </c>
      <c r="F241" s="39">
        <v>0.56499999999999995</v>
      </c>
      <c r="G241" s="35" t="s">
        <v>270</v>
      </c>
      <c r="I241" s="52">
        <v>15</v>
      </c>
      <c r="J241" s="39">
        <v>3.25</v>
      </c>
      <c r="K241" s="39">
        <v>0.56499999999999995</v>
      </c>
      <c r="L241" s="62" t="s">
        <v>270</v>
      </c>
      <c r="M241" s="101">
        <v>0</v>
      </c>
      <c r="N241" s="67">
        <f ca="1">IF(D241="","",_xll.xEURO(OFFSET(C241,-M241+1,0),E241,OFFSET(C241,-M241+2,0),OFFSET(C241,-M241+2,0),OFFSET(C241,-M241+3,0)+AB241,OFFSET(C241,-M241+4,0),0,1)*D241)</f>
        <v>-7.8879095561095722</v>
      </c>
      <c r="O241" s="69">
        <f ca="1">IF(D241="","",_xll.xEURO(OFFSET(C241,-M241+1,0),E241,OFFSET(C241,-M241+2,0),OFFSET(C241,-M241+2,0),OFFSET(C241,-M241+3,0)+AB241,OFFSET(C241,-M241+4,0),0,0))</f>
        <v>0.61396030142221569</v>
      </c>
      <c r="P241" s="67">
        <f t="shared" ref="P241:P276" ca="1" si="43">IF(D241="","",(O241-F241)*D241*10)</f>
        <v>7.3440452133323619</v>
      </c>
      <c r="Q241" s="67">
        <f ca="1">IF(D241="","",_xll.xEURO(OFFSET(C241,-M241+1,0),E241,OFFSET(C241,-M241+2,0),OFFSET(C241,-M241+2,0),OFFSET(C241,-M241+3,0)+AB241,OFFSET(C241,-M241+4,0),0,2)/10*D241)</f>
        <v>0.54168050430104719</v>
      </c>
      <c r="R241" s="71">
        <f ca="1">IF(D241="","",_xll.xEURO(OFFSET(C241,-M241+1,0),E241,OFFSET(C241,-M241+2,0),OFFSET(C241,-M241+2,0),OFFSET(C241,-M241+3,0)+AB241,OFFSET(C241,-M241+4,0),0,3)/100*D241*10000)</f>
        <v>1263.0601401338388</v>
      </c>
      <c r="S241" s="71">
        <f ca="1">IF(D241="","",_xll.xEURO(OFFSET(C241,-M241+1,0),E241,OFFSET(C241,-M241+2,0),OFFSET(C241,-M241+2,0),OFFSET(C241,-M241+3,0)+AB241,OFFSET(C241,-M241+4,0),0,5)/365.25*D241*10000)</f>
        <v>-160.72239017914998</v>
      </c>
      <c r="U241" s="67">
        <f ca="1">IF(I241="","",_xll.xEURO(OFFSET(C241,-M241+1,0),J241,OFFSET(C241,-M241+2,0),OFFSET(C241,-M241+2,0),OFFSET(C241,-M241+3,0)+AC241,OFFSET(C241,-M241+4,0),1,1)*I241)</f>
        <v>6.938991684490678</v>
      </c>
      <c r="V241" s="69">
        <f ca="1">IF(I241="","",_xll.xEURO(OFFSET(C241,-M241+1,0),J241,OFFSET(C241,-M241+2,0),OFFSET(C241,-M241+2,0),OFFSET(C241,-M241+3,0)+AC241,OFFSET(C241,-M241+4,0),1,0))</f>
        <v>0.31445689636209084</v>
      </c>
      <c r="W241" s="67">
        <f t="shared" ref="W241:W276" ca="1" si="44">IF(I241="","",(V241-K241)*I241*10)</f>
        <v>-37.581465545686363</v>
      </c>
      <c r="X241" s="67">
        <f ca="1">IF(I241="","",_xll.xEURO(OFFSET(C241,-M241+1,0),J241,OFFSET(C241,-M241+2,0),OFFSET(C241,-M241+2,0),OFFSET(C241,-M241+3,0)+AC241,OFFSET(C241,-M241+4,0),1,2)/10*I241)</f>
        <v>0.54168050430104719</v>
      </c>
      <c r="Y241" s="71">
        <f ca="1">IF(I241="","",_xll.xEURO(OFFSET(C241,-M241+1,0),J241,OFFSET(C241,-M241+2,0),OFFSET(C241,-M241+2,0),OFFSET(C241,-M241+3,0)+AC241,OFFSET(C241,-M241+4,0),1,3)/100*I241*10000)</f>
        <v>1263.0601401338388</v>
      </c>
      <c r="Z241" s="71">
        <f ca="1">IF(I241="","",_xll.xEURO(OFFSET(C241,-M241+1,0),J241,OFFSET(C241,-M241+2,0),OFFSET(C241,-M241+2,0),OFFSET(C241,-M241+3,0)+AC241,OFFSET(C241,-M241+4,0),1,5)/365.25*I241*10000)</f>
        <v>-163.42421013304437</v>
      </c>
      <c r="AB241" s="40">
        <f ca="1">IF(D241="","",_xll.xCalcSkew(OFFSET(C241,-M241,0),E241-OFFSET(C241,-M241+1,0),b)/100)</f>
        <v>1.0604999999999998E-2</v>
      </c>
      <c r="AC241" s="40">
        <f ca="1">IF(I241="","",_xll.xCalcSkew(OFFSET(C241,-M241,0),J241-OFFSET(C241,-M241+1,0),b)/100)</f>
        <v>1.0604999999999998E-2</v>
      </c>
      <c r="AE241">
        <f t="shared" si="33"/>
        <v>-84750</v>
      </c>
      <c r="AF241">
        <f t="shared" si="34"/>
        <v>-84750</v>
      </c>
      <c r="AG241">
        <f t="shared" si="35"/>
        <v>-169500</v>
      </c>
    </row>
    <row r="242" spans="3:33" x14ac:dyDescent="0.25">
      <c r="C242" s="41">
        <f ca="1">INDEX(Inputs!$1:$1048576,MATCH(C241,Inputs!C:C,0),5)</f>
        <v>2.9470000000000001</v>
      </c>
      <c r="D242" s="52"/>
      <c r="E242" s="39"/>
      <c r="F242" s="39"/>
      <c r="G242" s="35"/>
      <c r="I242" s="52"/>
      <c r="J242" s="39"/>
      <c r="K242" s="39"/>
      <c r="L242" s="62"/>
      <c r="M242" s="101">
        <f>M241+1</f>
        <v>1</v>
      </c>
      <c r="N242" s="67" t="str">
        <f ca="1">IF(D242="","",_xll.xEURO(OFFSET(C242,-M242+1,0),E242,OFFSET(C242,-M242+2,0),OFFSET(C242,-M242+2,0),OFFSET(C242,-M242+3,0)+AB242,OFFSET(C242,-M242+4,0),0,1)*D242)</f>
        <v/>
      </c>
      <c r="O242" s="69" t="str">
        <f ca="1">IF(D242="","",_xll.xEURO(OFFSET(C242,-M242+1,0),E242,OFFSET(C242,-M242+2,0),OFFSET(C242,-M242+2,0),OFFSET(C242,-M242+3,0)+AB242,OFFSET(C242,-M242+4,0),0,0))</f>
        <v/>
      </c>
      <c r="P242" s="67" t="str">
        <f t="shared" si="43"/>
        <v/>
      </c>
      <c r="Q242" s="67" t="str">
        <f ca="1">IF(D242="","",_xll.xEURO(OFFSET(C242,-M242+1,0),E242,OFFSET(C242,-M242+2,0),OFFSET(C242,-M242+2,0),OFFSET(C242,-M242+3,0)+AB242,OFFSET(C242,-M242+4,0),0,2)/10*D242)</f>
        <v/>
      </c>
      <c r="R242" s="71" t="str">
        <f ca="1">IF(D242="","",_xll.xEURO(OFFSET(C242,-M242+1,0),E242,OFFSET(C242,-M242+2,0),OFFSET(C242,-M242+2,0),OFFSET(C242,-M242+3,0)+AB242,OFFSET(C242,-M242+4,0),0,3)/100*D242*10000)</f>
        <v/>
      </c>
      <c r="S242" s="71" t="str">
        <f ca="1">IF(D242="","",_xll.xEURO(OFFSET(C242,-M242+1,0),E242,OFFSET(C242,-M242+2,0),OFFSET(C242,-M242+2,0),OFFSET(C242,-M242+3,0)+AB242,OFFSET(C242,-M242+4,0),0,5)/365.25*D242*10000)</f>
        <v/>
      </c>
      <c r="U242" s="67" t="str">
        <f ca="1">IF(I242="","",_xll.xEURO(OFFSET(C242,-M242+1,0),J242,OFFSET(C242,-M242+2,0),OFFSET(C242,-M242+2,0),OFFSET(C242,-M242+3,0)+AC242,OFFSET(C242,-M242+4,0),1,1)*I242)</f>
        <v/>
      </c>
      <c r="V242" s="69" t="str">
        <f ca="1">IF(I242="","",_xll.xEURO(OFFSET(C242,-M242+1,0),J242,OFFSET(C242,-M242+2,0),OFFSET(C242,-M242+2,0),OFFSET(C242,-M242+3,0)+AC242,OFFSET(C242,-M242+4,0),1,0))</f>
        <v/>
      </c>
      <c r="W242" s="67" t="str">
        <f t="shared" si="44"/>
        <v/>
      </c>
      <c r="X242" s="67" t="str">
        <f ca="1">IF(I242="","",_xll.xEURO(OFFSET(C242,-M242+1,0),J242,OFFSET(C242,-M242+2,0),OFFSET(C242,-M242+2,0),OFFSET(C242,-M242+3,0)+AC242,OFFSET(C242,-M242+4,0),1,2)/10*I242)</f>
        <v/>
      </c>
      <c r="Y242" s="71" t="str">
        <f ca="1">IF(I242="","",_xll.xEURO(OFFSET(C242,-M242+1,0),J242,OFFSET(C242,-M242+2,0),OFFSET(C242,-M242+2,0),OFFSET(C242,-M242+3,0)+AC242,OFFSET(C242,-M242+4,0),1,3)/100*I242*10000)</f>
        <v/>
      </c>
      <c r="Z242" s="71" t="str">
        <f ca="1">IF(I242="","",_xll.xEURO(OFFSET(C242,-M242+1,0),J242,OFFSET(C242,-M242+2,0),OFFSET(C242,-M242+2,0),OFFSET(C242,-M242+3,0)+AC242,OFFSET(C242,-M242+4,0),1,5)/365.25*I242*10000)</f>
        <v/>
      </c>
      <c r="AB242" s="40" t="str">
        <f ca="1">IF(D242="","",_xll.xCalcSkew(OFFSET(C242,-M242,0),E242-OFFSET(C242,-M242+1,0),b)/100)</f>
        <v/>
      </c>
      <c r="AC242" s="40" t="str">
        <f ca="1">IF(I242="","",_xll.xCalcSkew(OFFSET(C242,-M242,0),J242-OFFSET(C242,-M242+1,0),b)/100)</f>
        <v/>
      </c>
      <c r="AE242">
        <f t="shared" si="33"/>
        <v>0</v>
      </c>
      <c r="AF242">
        <f t="shared" si="34"/>
        <v>0</v>
      </c>
      <c r="AG242">
        <f t="shared" si="35"/>
        <v>0</v>
      </c>
    </row>
    <row r="243" spans="3:33" x14ac:dyDescent="0.25">
      <c r="C243" s="40">
        <f ca="1">INDEX(Inputs!$1:$1048576,MATCH(C241,Inputs!C:C,0),7)</f>
        <v>2.1966132860533599E-2</v>
      </c>
      <c r="D243" s="52"/>
      <c r="E243" s="39"/>
      <c r="F243" s="39"/>
      <c r="G243" s="35"/>
      <c r="I243" s="52"/>
      <c r="J243" s="39"/>
      <c r="K243" s="39"/>
      <c r="L243" s="62"/>
      <c r="M243" s="101">
        <f t="shared" ref="M243:M276" si="45">M242+1</f>
        <v>2</v>
      </c>
      <c r="N243" s="67" t="str">
        <f ca="1">IF(D243="","",_xll.xEURO(OFFSET(C243,-M243+1,0),E243,OFFSET(C243,-M243+2,0),OFFSET(C243,-M243+2,0),OFFSET(C243,-M243+3,0)+AB243,OFFSET(C243,-M243+4,0),0,1)*D243)</f>
        <v/>
      </c>
      <c r="O243" s="69" t="str">
        <f ca="1">IF(D243="","",_xll.xEURO(OFFSET(C243,-M243+1,0),E243,OFFSET(C243,-M243+2,0),OFFSET(C243,-M243+2,0),OFFSET(C243,-M243+3,0)+AB243,OFFSET(C243,-M243+4,0),0,0))</f>
        <v/>
      </c>
      <c r="P243" s="67" t="str">
        <f t="shared" si="43"/>
        <v/>
      </c>
      <c r="Q243" s="67" t="str">
        <f ca="1">IF(D243="","",_xll.xEURO(OFFSET(C243,-M243+1,0),E243,OFFSET(C243,-M243+2,0),OFFSET(C243,-M243+2,0),OFFSET(C243,-M243+3,0)+AB243,OFFSET(C243,-M243+4,0),0,2)/10*D243)</f>
        <v/>
      </c>
      <c r="R243" s="71" t="str">
        <f ca="1">IF(D243="","",_xll.xEURO(OFFSET(C243,-M243+1,0),E243,OFFSET(C243,-M243+2,0),OFFSET(C243,-M243+2,0),OFFSET(C243,-M243+3,0)+AB243,OFFSET(C243,-M243+4,0),0,3)/100*D243*10000)</f>
        <v/>
      </c>
      <c r="S243" s="71" t="str">
        <f ca="1">IF(D243="","",_xll.xEURO(OFFSET(C243,-M243+1,0),E243,OFFSET(C243,-M243+2,0),OFFSET(C243,-M243+2,0),OFFSET(C243,-M243+3,0)+AB243,OFFSET(C243,-M243+4,0),0,5)/365.25*D243*10000)</f>
        <v/>
      </c>
      <c r="U243" s="67" t="str">
        <f ca="1">IF(I243="","",_xll.xEURO(OFFSET(C243,-M243+1,0),J243,OFFSET(C243,-M243+2,0),OFFSET(C243,-M243+2,0),OFFSET(C243,-M243+3,0)+AC243,OFFSET(C243,-M243+4,0),1,1)*I243)</f>
        <v/>
      </c>
      <c r="V243" s="69" t="str">
        <f ca="1">IF(I243="","",_xll.xEURO(OFFSET(C243,-M243+1,0),J243,OFFSET(C243,-M243+2,0),OFFSET(C243,-M243+2,0),OFFSET(C243,-M243+3,0)+AC243,OFFSET(C243,-M243+4,0),1,0))</f>
        <v/>
      </c>
      <c r="W243" s="67" t="str">
        <f t="shared" si="44"/>
        <v/>
      </c>
      <c r="X243" s="67" t="str">
        <f ca="1">IF(I243="","",_xll.xEURO(OFFSET(C243,-M243+1,0),J243,OFFSET(C243,-M243+2,0),OFFSET(C243,-M243+2,0),OFFSET(C243,-M243+3,0)+AC243,OFFSET(C243,-M243+4,0),1,2)/10*I243)</f>
        <v/>
      </c>
      <c r="Y243" s="71" t="str">
        <f ca="1">IF(I243="","",_xll.xEURO(OFFSET(C243,-M243+1,0),J243,OFFSET(C243,-M243+2,0),OFFSET(C243,-M243+2,0),OFFSET(C243,-M243+3,0)+AC243,OFFSET(C243,-M243+4,0),1,3)/100*I243*10000)</f>
        <v/>
      </c>
      <c r="Z243" s="71" t="str">
        <f ca="1">IF(I243="","",_xll.xEURO(OFFSET(C243,-M243+1,0),J243,OFFSET(C243,-M243+2,0),OFFSET(C243,-M243+2,0),OFFSET(C243,-M243+3,0)+AC243,OFFSET(C243,-M243+4,0),1,5)/365.25*I243*10000)</f>
        <v/>
      </c>
      <c r="AB243" s="40" t="str">
        <f ca="1">IF(D243="","",_xll.xCalcSkew(OFFSET(C243,-M243,0),E243-OFFSET(C243,-M243+1,0),b)/100)</f>
        <v/>
      </c>
      <c r="AC243" s="40" t="str">
        <f ca="1">IF(I243="","",_xll.xCalcSkew(OFFSET(C243,-M243,0),J243-OFFSET(C243,-M243+1,0),b)/100)</f>
        <v/>
      </c>
      <c r="AE243">
        <f t="shared" si="33"/>
        <v>0</v>
      </c>
      <c r="AF243">
        <f t="shared" si="34"/>
        <v>0</v>
      </c>
      <c r="AG243">
        <f t="shared" si="35"/>
        <v>0</v>
      </c>
    </row>
    <row r="244" spans="3:33" x14ac:dyDescent="0.25">
      <c r="C244" s="66">
        <f ca="1">INDEX(Inputs!$1:$1048576,MATCH(C241,Inputs!C:C,0),6)</f>
        <v>0.4975</v>
      </c>
      <c r="D244" s="52"/>
      <c r="E244" s="39"/>
      <c r="F244" s="39"/>
      <c r="G244" s="35"/>
      <c r="I244" s="52"/>
      <c r="J244" s="39"/>
      <c r="K244" s="39"/>
      <c r="L244" s="62"/>
      <c r="M244" s="101">
        <f t="shared" si="45"/>
        <v>3</v>
      </c>
      <c r="N244" s="67" t="str">
        <f ca="1">IF(D244="","",_xll.xEURO(OFFSET(C244,-M244+1,0),E244,OFFSET(C244,-M244+2,0),OFFSET(C244,-M244+2,0),OFFSET(C244,-M244+3,0)+AB244,OFFSET(C244,-M244+4,0),0,1)*D244)</f>
        <v/>
      </c>
      <c r="O244" s="69" t="str">
        <f ca="1">IF(D244="","",_xll.xEURO(OFFSET(C244,-M244+1,0),E244,OFFSET(C244,-M244+2,0),OFFSET(C244,-M244+2,0),OFFSET(C244,-M244+3,0)+AB244,OFFSET(C244,-M244+4,0),0,0))</f>
        <v/>
      </c>
      <c r="P244" s="67" t="str">
        <f t="shared" si="43"/>
        <v/>
      </c>
      <c r="Q244" s="67" t="str">
        <f ca="1">IF(D244="","",_xll.xEURO(OFFSET(C244,-M244+1,0),E244,OFFSET(C244,-M244+2,0),OFFSET(C244,-M244+2,0),OFFSET(C244,-M244+3,0)+AB244,OFFSET(C244,-M244+4,0),0,2)/10*D244)</f>
        <v/>
      </c>
      <c r="R244" s="71" t="str">
        <f ca="1">IF(D244="","",_xll.xEURO(OFFSET(C244,-M244+1,0),E244,OFFSET(C244,-M244+2,0),OFFSET(C244,-M244+2,0),OFFSET(C244,-M244+3,0)+AB244,OFFSET(C244,-M244+4,0),0,3)/100*D244*10000)</f>
        <v/>
      </c>
      <c r="S244" s="71" t="str">
        <f ca="1">IF(D244="","",_xll.xEURO(OFFSET(C244,-M244+1,0),E244,OFFSET(C244,-M244+2,0),OFFSET(C244,-M244+2,0),OFFSET(C244,-M244+3,0)+AB244,OFFSET(C244,-M244+4,0),0,5)/365.25*D244*10000)</f>
        <v/>
      </c>
      <c r="U244" s="67" t="str">
        <f ca="1">IF(I244="","",_xll.xEURO(OFFSET(C244,-M244+1,0),J244,OFFSET(C244,-M244+2,0),OFFSET(C244,-M244+2,0),OFFSET(C244,-M244+3,0)+AC244,OFFSET(C244,-M244+4,0),1,1)*I244)</f>
        <v/>
      </c>
      <c r="V244" s="69" t="str">
        <f ca="1">IF(I244="","",_xll.xEURO(OFFSET(C244,-M244+1,0),J244,OFFSET(C244,-M244+2,0),OFFSET(C244,-M244+2,0),OFFSET(C244,-M244+3,0)+AC244,OFFSET(C244,-M244+4,0),1,0))</f>
        <v/>
      </c>
      <c r="W244" s="67" t="str">
        <f t="shared" si="44"/>
        <v/>
      </c>
      <c r="X244" s="67" t="str">
        <f ca="1">IF(I244="","",_xll.xEURO(OFFSET(C244,-M244+1,0),J244,OFFSET(C244,-M244+2,0),OFFSET(C244,-M244+2,0),OFFSET(C244,-M244+3,0)+AC244,OFFSET(C244,-M244+4,0),1,2)/10*I244)</f>
        <v/>
      </c>
      <c r="Y244" s="71" t="str">
        <f ca="1">IF(I244="","",_xll.xEURO(OFFSET(C244,-M244+1,0),J244,OFFSET(C244,-M244+2,0),OFFSET(C244,-M244+2,0),OFFSET(C244,-M244+3,0)+AC244,OFFSET(C244,-M244+4,0),1,3)/100*I244*10000)</f>
        <v/>
      </c>
      <c r="Z244" s="71" t="str">
        <f ca="1">IF(I244="","",_xll.xEURO(OFFSET(C244,-M244+1,0),J244,OFFSET(C244,-M244+2,0),OFFSET(C244,-M244+2,0),OFFSET(C244,-M244+3,0)+AC244,OFFSET(C244,-M244+4,0),1,5)/365.25*I244*10000)</f>
        <v/>
      </c>
      <c r="AB244" s="40" t="str">
        <f ca="1">IF(D244="","",_xll.xCalcSkew(OFFSET(C244,-M244,0),E244-OFFSET(C244,-M244+1,0),b)/100)</f>
        <v/>
      </c>
      <c r="AC244" s="40" t="str">
        <f ca="1">IF(I244="","",_xll.xCalcSkew(OFFSET(C244,-M244,0),J244-OFFSET(C244,-M244+1,0),b)/100)</f>
        <v/>
      </c>
      <c r="AE244">
        <f t="shared" si="33"/>
        <v>0</v>
      </c>
      <c r="AF244">
        <f t="shared" si="34"/>
        <v>0</v>
      </c>
      <c r="AG244">
        <f t="shared" si="35"/>
        <v>0</v>
      </c>
    </row>
    <row r="245" spans="3:33" x14ac:dyDescent="0.25">
      <c r="C245" s="65">
        <f ca="1">INDEX(Inputs!$1:$1048576,MATCH(C241,Inputs!C:C,0),9)</f>
        <v>193</v>
      </c>
      <c r="D245" s="52"/>
      <c r="E245" s="39"/>
      <c r="F245" s="39"/>
      <c r="G245" s="35"/>
      <c r="I245" s="52"/>
      <c r="J245" s="39"/>
      <c r="K245" s="39"/>
      <c r="L245" s="62"/>
      <c r="M245" s="101">
        <f t="shared" si="45"/>
        <v>4</v>
      </c>
      <c r="N245" s="67" t="str">
        <f ca="1">IF(D245="","",_xll.xEURO(OFFSET(C245,-M245+1,0),E245,OFFSET(C245,-M245+2,0),OFFSET(C245,-M245+2,0),OFFSET(C245,-M245+3,0)+AB245,OFFSET(C245,-M245+4,0),0,1)*D245)</f>
        <v/>
      </c>
      <c r="O245" s="69" t="str">
        <f ca="1">IF(D245="","",_xll.xEURO(OFFSET(C245,-M245+1,0),E245,OFFSET(C245,-M245+2,0),OFFSET(C245,-M245+2,0),OFFSET(C245,-M245+3,0)+AB245,OFFSET(C245,-M245+4,0),0,0))</f>
        <v/>
      </c>
      <c r="P245" s="67" t="str">
        <f t="shared" si="43"/>
        <v/>
      </c>
      <c r="Q245" s="67" t="str">
        <f ca="1">IF(D245="","",_xll.xEURO(OFFSET(C245,-M245+1,0),E245,OFFSET(C245,-M245+2,0),OFFSET(C245,-M245+2,0),OFFSET(C245,-M245+3,0)+AB245,OFFSET(C245,-M245+4,0),0,2)/10*D245)</f>
        <v/>
      </c>
      <c r="R245" s="71" t="str">
        <f ca="1">IF(D245="","",_xll.xEURO(OFFSET(C245,-M245+1,0),E245,OFFSET(C245,-M245+2,0),OFFSET(C245,-M245+2,0),OFFSET(C245,-M245+3,0)+AB245,OFFSET(C245,-M245+4,0),0,3)/100*D245*10000)</f>
        <v/>
      </c>
      <c r="S245" s="71" t="str">
        <f ca="1">IF(D245="","",_xll.xEURO(OFFSET(C245,-M245+1,0),E245,OFFSET(C245,-M245+2,0),OFFSET(C245,-M245+2,0),OFFSET(C245,-M245+3,0)+AB245,OFFSET(C245,-M245+4,0),0,5)/365.25*D245*10000)</f>
        <v/>
      </c>
      <c r="U245" s="67" t="str">
        <f ca="1">IF(I245="","",_xll.xEURO(OFFSET(C245,-M245+1,0),J245,OFFSET(C245,-M245+2,0),OFFSET(C245,-M245+2,0),OFFSET(C245,-M245+3,0)+AC245,OFFSET(C245,-M245+4,0),1,1)*I245)</f>
        <v/>
      </c>
      <c r="V245" s="69" t="str">
        <f ca="1">IF(I245="","",_xll.xEURO(OFFSET(C245,-M245+1,0),J245,OFFSET(C245,-M245+2,0),OFFSET(C245,-M245+2,0),OFFSET(C245,-M245+3,0)+AC245,OFFSET(C245,-M245+4,0),1,0))</f>
        <v/>
      </c>
      <c r="W245" s="67" t="str">
        <f t="shared" si="44"/>
        <v/>
      </c>
      <c r="X245" s="67" t="str">
        <f ca="1">IF(I245="","",_xll.xEURO(OFFSET(C245,-M245+1,0),J245,OFFSET(C245,-M245+2,0),OFFSET(C245,-M245+2,0),OFFSET(C245,-M245+3,0)+AC245,OFFSET(C245,-M245+4,0),1,2)/10*I245)</f>
        <v/>
      </c>
      <c r="Y245" s="71" t="str">
        <f ca="1">IF(I245="","",_xll.xEURO(OFFSET(C245,-M245+1,0),J245,OFFSET(C245,-M245+2,0),OFFSET(C245,-M245+2,0),OFFSET(C245,-M245+3,0)+AC245,OFFSET(C245,-M245+4,0),1,3)/100*I245*10000)</f>
        <v/>
      </c>
      <c r="Z245" s="71" t="str">
        <f ca="1">IF(I245="","",_xll.xEURO(OFFSET(C245,-M245+1,0),J245,OFFSET(C245,-M245+2,0),OFFSET(C245,-M245+2,0),OFFSET(C245,-M245+3,0)+AC245,OFFSET(C245,-M245+4,0),1,5)/365.25*I245*10000)</f>
        <v/>
      </c>
      <c r="AB245" s="40" t="str">
        <f ca="1">IF(D245="","",_xll.xCalcSkew(OFFSET(C245,-M245,0),E245-OFFSET(C245,-M245+1,0),b)/100)</f>
        <v/>
      </c>
      <c r="AC245" s="40" t="str">
        <f ca="1">IF(I245="","",_xll.xCalcSkew(OFFSET(C245,-M245,0),J245-OFFSET(C245,-M245+1,0),b)/100)</f>
        <v/>
      </c>
      <c r="AE245">
        <f t="shared" si="33"/>
        <v>0</v>
      </c>
      <c r="AF245">
        <f t="shared" si="34"/>
        <v>0</v>
      </c>
      <c r="AG245">
        <f t="shared" si="35"/>
        <v>0</v>
      </c>
    </row>
    <row r="246" spans="3:33" x14ac:dyDescent="0.25">
      <c r="C246" s="64">
        <f ca="1">D277+I277</f>
        <v>30</v>
      </c>
      <c r="D246" s="52"/>
      <c r="E246" s="39"/>
      <c r="F246" s="39"/>
      <c r="G246" s="35"/>
      <c r="I246" s="52"/>
      <c r="J246" s="39"/>
      <c r="K246" s="39"/>
      <c r="L246" s="62"/>
      <c r="M246" s="101">
        <f t="shared" si="45"/>
        <v>5</v>
      </c>
      <c r="N246" s="67" t="str">
        <f ca="1">IF(D246="","",_xll.xEURO(OFFSET(C246,-M246+1,0),E246,OFFSET(C246,-M246+2,0),OFFSET(C246,-M246+2,0),OFFSET(C246,-M246+3,0)+AB246,OFFSET(C246,-M246+4,0),0,1)*D246)</f>
        <v/>
      </c>
      <c r="O246" s="69" t="str">
        <f ca="1">IF(D246="","",_xll.xEURO(OFFSET(C246,-M246+1,0),E246,OFFSET(C246,-M246+2,0),OFFSET(C246,-M246+2,0),OFFSET(C246,-M246+3,0)+AB246,OFFSET(C246,-M246+4,0),0,0))</f>
        <v/>
      </c>
      <c r="P246" s="67" t="str">
        <f t="shared" si="43"/>
        <v/>
      </c>
      <c r="Q246" s="67" t="str">
        <f ca="1">IF(D246="","",_xll.xEURO(OFFSET(C246,-M246+1,0),E246,OFFSET(C246,-M246+2,0),OFFSET(C246,-M246+2,0),OFFSET(C246,-M246+3,0)+AB246,OFFSET(C246,-M246+4,0),0,2)/10*D246)</f>
        <v/>
      </c>
      <c r="R246" s="71" t="str">
        <f ca="1">IF(D246="","",_xll.xEURO(OFFSET(C246,-M246+1,0),E246,OFFSET(C246,-M246+2,0),OFFSET(C246,-M246+2,0),OFFSET(C246,-M246+3,0)+AB246,OFFSET(C246,-M246+4,0),0,3)/100*D246*10000)</f>
        <v/>
      </c>
      <c r="S246" s="71" t="str">
        <f ca="1">IF(D246="","",_xll.xEURO(OFFSET(C246,-M246+1,0),E246,OFFSET(C246,-M246+2,0),OFFSET(C246,-M246+2,0),OFFSET(C246,-M246+3,0)+AB246,OFFSET(C246,-M246+4,0),0,5)/365.25*D246*10000)</f>
        <v/>
      </c>
      <c r="U246" s="67" t="str">
        <f ca="1">IF(I246="","",_xll.xEURO(OFFSET(C246,-M246+1,0),J246,OFFSET(C246,-M246+2,0),OFFSET(C246,-M246+2,0),OFFSET(C246,-M246+3,0)+AC246,OFFSET(C246,-M246+4,0),1,1)*I246)</f>
        <v/>
      </c>
      <c r="V246" s="69" t="str">
        <f ca="1">IF(I246="","",_xll.xEURO(OFFSET(C246,-M246+1,0),J246,OFFSET(C246,-M246+2,0),OFFSET(C246,-M246+2,0),OFFSET(C246,-M246+3,0)+AC246,OFFSET(C246,-M246+4,0),1,0))</f>
        <v/>
      </c>
      <c r="W246" s="67" t="str">
        <f t="shared" si="44"/>
        <v/>
      </c>
      <c r="X246" s="67" t="str">
        <f ca="1">IF(I246="","",_xll.xEURO(OFFSET(C246,-M246+1,0),J246,OFFSET(C246,-M246+2,0),OFFSET(C246,-M246+2,0),OFFSET(C246,-M246+3,0)+AC246,OFFSET(C246,-M246+4,0),1,2)/10*I246)</f>
        <v/>
      </c>
      <c r="Y246" s="71" t="str">
        <f ca="1">IF(I246="","",_xll.xEURO(OFFSET(C246,-M246+1,0),J246,OFFSET(C246,-M246+2,0),OFFSET(C246,-M246+2,0),OFFSET(C246,-M246+3,0)+AC246,OFFSET(C246,-M246+4,0),1,3)/100*I246*10000)</f>
        <v/>
      </c>
      <c r="Z246" s="71" t="str">
        <f ca="1">IF(I246="","",_xll.xEURO(OFFSET(C246,-M246+1,0),J246,OFFSET(C246,-M246+2,0),OFFSET(C246,-M246+2,0),OFFSET(C246,-M246+3,0)+AC246,OFFSET(C246,-M246+4,0),1,5)/365.25*I246*10000)</f>
        <v/>
      </c>
      <c r="AB246" s="40" t="str">
        <f ca="1">IF(D246="","",_xll.xCalcSkew(OFFSET(C246,-M246,0),E246-OFFSET(C246,-M246+1,0),b)/100)</f>
        <v/>
      </c>
      <c r="AC246" s="40" t="str">
        <f ca="1">IF(I246="","",_xll.xCalcSkew(OFFSET(C246,-M246,0),J246-OFFSET(C246,-M246+1,0),b)/100)</f>
        <v/>
      </c>
      <c r="AE246">
        <f t="shared" si="33"/>
        <v>0</v>
      </c>
      <c r="AF246">
        <f t="shared" si="34"/>
        <v>0</v>
      </c>
      <c r="AG246">
        <f t="shared" si="35"/>
        <v>0</v>
      </c>
    </row>
    <row r="247" spans="3:33" x14ac:dyDescent="0.25">
      <c r="C247" s="64">
        <f ca="1">N277+U277</f>
        <v>-0.94891787161889418</v>
      </c>
      <c r="D247" s="52"/>
      <c r="E247" s="39"/>
      <c r="F247" s="39"/>
      <c r="G247" s="35"/>
      <c r="I247" s="52"/>
      <c r="J247" s="39"/>
      <c r="K247" s="39"/>
      <c r="L247" s="62"/>
      <c r="M247" s="101">
        <f t="shared" si="45"/>
        <v>6</v>
      </c>
      <c r="N247" s="67" t="str">
        <f ca="1">IF(D247="","",_xll.xEURO(OFFSET(C247,-M247+1,0),E247,OFFSET(C247,-M247+2,0),OFFSET(C247,-M247+2,0),OFFSET(C247,-M247+3,0)+AB247,OFFSET(C247,-M247+4,0),0,1)*D247)</f>
        <v/>
      </c>
      <c r="O247" s="69" t="str">
        <f ca="1">IF(D247="","",_xll.xEURO(OFFSET(C247,-M247+1,0),E247,OFFSET(C247,-M247+2,0),OFFSET(C247,-M247+2,0),OFFSET(C247,-M247+3,0)+AB247,OFFSET(C247,-M247+4,0),0,0))</f>
        <v/>
      </c>
      <c r="P247" s="67" t="str">
        <f t="shared" si="43"/>
        <v/>
      </c>
      <c r="Q247" s="67" t="str">
        <f ca="1">IF(D247="","",_xll.xEURO(OFFSET(C247,-M247+1,0),E247,OFFSET(C247,-M247+2,0),OFFSET(C247,-M247+2,0),OFFSET(C247,-M247+3,0)+AB247,OFFSET(C247,-M247+4,0),0,2)/10*D247)</f>
        <v/>
      </c>
      <c r="R247" s="71" t="str">
        <f ca="1">IF(D247="","",_xll.xEURO(OFFSET(C247,-M247+1,0),E247,OFFSET(C247,-M247+2,0),OFFSET(C247,-M247+2,0),OFFSET(C247,-M247+3,0)+AB247,OFFSET(C247,-M247+4,0),0,3)/100*D247*10000)</f>
        <v/>
      </c>
      <c r="S247" s="71" t="str">
        <f ca="1">IF(D247="","",_xll.xEURO(OFFSET(C247,-M247+1,0),E247,OFFSET(C247,-M247+2,0),OFFSET(C247,-M247+2,0),OFFSET(C247,-M247+3,0)+AB247,OFFSET(C247,-M247+4,0),0,5)/365.25*D247*10000)</f>
        <v/>
      </c>
      <c r="U247" s="67" t="str">
        <f ca="1">IF(I247="","",_xll.xEURO(OFFSET(C247,-M247+1,0),J247,OFFSET(C247,-M247+2,0),OFFSET(C247,-M247+2,0),OFFSET(C247,-M247+3,0)+AC247,OFFSET(C247,-M247+4,0),1,1)*I247)</f>
        <v/>
      </c>
      <c r="V247" s="69" t="str">
        <f ca="1">IF(I247="","",_xll.xEURO(OFFSET(C247,-M247+1,0),J247,OFFSET(C247,-M247+2,0),OFFSET(C247,-M247+2,0),OFFSET(C247,-M247+3,0)+AC247,OFFSET(C247,-M247+4,0),1,0))</f>
        <v/>
      </c>
      <c r="W247" s="67" t="str">
        <f t="shared" si="44"/>
        <v/>
      </c>
      <c r="X247" s="67" t="str">
        <f ca="1">IF(I247="","",_xll.xEURO(OFFSET(C247,-M247+1,0),J247,OFFSET(C247,-M247+2,0),OFFSET(C247,-M247+2,0),OFFSET(C247,-M247+3,0)+AC247,OFFSET(C247,-M247+4,0),1,2)/10*I247)</f>
        <v/>
      </c>
      <c r="Y247" s="71" t="str">
        <f ca="1">IF(I247="","",_xll.xEURO(OFFSET(C247,-M247+1,0),J247,OFFSET(C247,-M247+2,0),OFFSET(C247,-M247+2,0),OFFSET(C247,-M247+3,0)+AC247,OFFSET(C247,-M247+4,0),1,3)/100*I247*10000)</f>
        <v/>
      </c>
      <c r="Z247" s="71" t="str">
        <f ca="1">IF(I247="","",_xll.xEURO(OFFSET(C247,-M247+1,0),J247,OFFSET(C247,-M247+2,0),OFFSET(C247,-M247+2,0),OFFSET(C247,-M247+3,0)+AC247,OFFSET(C247,-M247+4,0),1,5)/365.25*I247*10000)</f>
        <v/>
      </c>
      <c r="AB247" s="40" t="str">
        <f ca="1">IF(D247="","",_xll.xCalcSkew(OFFSET(C247,-M247,0),E247-OFFSET(C247,-M247+1,0),b)/100)</f>
        <v/>
      </c>
      <c r="AC247" s="40" t="str">
        <f ca="1">IF(I247="","",_xll.xCalcSkew(OFFSET(C247,-M247,0),J247-OFFSET(C247,-M247+1,0),b)/100)</f>
        <v/>
      </c>
      <c r="AE247">
        <f t="shared" si="33"/>
        <v>0</v>
      </c>
      <c r="AF247">
        <f t="shared" si="34"/>
        <v>0</v>
      </c>
      <c r="AG247">
        <f t="shared" si="35"/>
        <v>0</v>
      </c>
    </row>
    <row r="248" spans="3:33" x14ac:dyDescent="0.25">
      <c r="C248" s="103">
        <f ca="1">Q277+X277</f>
        <v>1.0833610086020944</v>
      </c>
      <c r="D248" s="52"/>
      <c r="E248" s="39"/>
      <c r="F248" s="39"/>
      <c r="G248" s="35"/>
      <c r="I248" s="52"/>
      <c r="J248" s="39"/>
      <c r="K248" s="39"/>
      <c r="L248" s="62"/>
      <c r="M248" s="101">
        <f t="shared" si="45"/>
        <v>7</v>
      </c>
      <c r="N248" s="67" t="str">
        <f ca="1">IF(D248="","",_xll.xEURO(OFFSET(C248,-M248+1,0),E248,OFFSET(C248,-M248+2,0),OFFSET(C248,-M248+2,0),OFFSET(C248,-M248+3,0)+AB248,OFFSET(C248,-M248+4,0),0,1)*D248)</f>
        <v/>
      </c>
      <c r="O248" s="69" t="str">
        <f ca="1">IF(D248="","",_xll.xEURO(OFFSET(C248,-M248+1,0),E248,OFFSET(C248,-M248+2,0),OFFSET(C248,-M248+2,0),OFFSET(C248,-M248+3,0)+AB248,OFFSET(C248,-M248+4,0),0,0))</f>
        <v/>
      </c>
      <c r="P248" s="67" t="str">
        <f t="shared" si="43"/>
        <v/>
      </c>
      <c r="Q248" s="67" t="str">
        <f ca="1">IF(D248="","",_xll.xEURO(OFFSET(C248,-M248+1,0),E248,OFFSET(C248,-M248+2,0),OFFSET(C248,-M248+2,0),OFFSET(C248,-M248+3,0)+AB248,OFFSET(C248,-M248+4,0),0,2)/10*D248)</f>
        <v/>
      </c>
      <c r="R248" s="71" t="str">
        <f ca="1">IF(D248="","",_xll.xEURO(OFFSET(C248,-M248+1,0),E248,OFFSET(C248,-M248+2,0),OFFSET(C248,-M248+2,0),OFFSET(C248,-M248+3,0)+AB248,OFFSET(C248,-M248+4,0),0,3)/100*D248*10000)</f>
        <v/>
      </c>
      <c r="S248" s="71" t="str">
        <f ca="1">IF(D248="","",_xll.xEURO(OFFSET(C248,-M248+1,0),E248,OFFSET(C248,-M248+2,0),OFFSET(C248,-M248+2,0),OFFSET(C248,-M248+3,0)+AB248,OFFSET(C248,-M248+4,0),0,5)/365.25*D248*10000)</f>
        <v/>
      </c>
      <c r="U248" s="67" t="str">
        <f ca="1">IF(I248="","",_xll.xEURO(OFFSET(C248,-M248+1,0),J248,OFFSET(C248,-M248+2,0),OFFSET(C248,-M248+2,0),OFFSET(C248,-M248+3,0)+AC248,OFFSET(C248,-M248+4,0),1,1)*I248)</f>
        <v/>
      </c>
      <c r="V248" s="69" t="str">
        <f ca="1">IF(I248="","",_xll.xEURO(OFFSET(C248,-M248+1,0),J248,OFFSET(C248,-M248+2,0),OFFSET(C248,-M248+2,0),OFFSET(C248,-M248+3,0)+AC248,OFFSET(C248,-M248+4,0),1,0))</f>
        <v/>
      </c>
      <c r="W248" s="67" t="str">
        <f t="shared" si="44"/>
        <v/>
      </c>
      <c r="X248" s="67" t="str">
        <f ca="1">IF(I248="","",_xll.xEURO(OFFSET(C248,-M248+1,0),J248,OFFSET(C248,-M248+2,0),OFFSET(C248,-M248+2,0),OFFSET(C248,-M248+3,0)+AC248,OFFSET(C248,-M248+4,0),1,2)/10*I248)</f>
        <v/>
      </c>
      <c r="Y248" s="71" t="str">
        <f ca="1">IF(I248="","",_xll.xEURO(OFFSET(C248,-M248+1,0),J248,OFFSET(C248,-M248+2,0),OFFSET(C248,-M248+2,0),OFFSET(C248,-M248+3,0)+AC248,OFFSET(C248,-M248+4,0),1,3)/100*I248*10000)</f>
        <v/>
      </c>
      <c r="Z248" s="71" t="str">
        <f ca="1">IF(I248="","",_xll.xEURO(OFFSET(C248,-M248+1,0),J248,OFFSET(C248,-M248+2,0),OFFSET(C248,-M248+2,0),OFFSET(C248,-M248+3,0)+AC248,OFFSET(C248,-M248+4,0),1,5)/365.25*I248*10000)</f>
        <v/>
      </c>
      <c r="AB248" s="40" t="str">
        <f ca="1">IF(D248="","",_xll.xCalcSkew(OFFSET(C248,-M248,0),E248-OFFSET(C248,-M248+1,0),b)/100)</f>
        <v/>
      </c>
      <c r="AC248" s="40" t="str">
        <f ca="1">IF(I248="","",_xll.xCalcSkew(OFFSET(C248,-M248,0),J248-OFFSET(C248,-M248+1,0),b)/100)</f>
        <v/>
      </c>
      <c r="AE248">
        <f t="shared" si="33"/>
        <v>0</v>
      </c>
      <c r="AF248">
        <f t="shared" si="34"/>
        <v>0</v>
      </c>
      <c r="AG248">
        <f t="shared" si="35"/>
        <v>0</v>
      </c>
    </row>
    <row r="249" spans="3:33" x14ac:dyDescent="0.25">
      <c r="C249" s="64">
        <f ca="1">R277+Y277</f>
        <v>2526.1202802676776</v>
      </c>
      <c r="D249" s="52"/>
      <c r="E249" s="39"/>
      <c r="F249" s="39"/>
      <c r="G249" s="35"/>
      <c r="I249" s="52"/>
      <c r="J249" s="39"/>
      <c r="K249" s="39"/>
      <c r="L249" s="62"/>
      <c r="M249" s="101">
        <f t="shared" si="45"/>
        <v>8</v>
      </c>
      <c r="N249" s="67" t="str">
        <f ca="1">IF(D249="","",_xll.xEURO(OFFSET(C249,-M249+1,0),E249,OFFSET(C249,-M249+2,0),OFFSET(C249,-M249+2,0),OFFSET(C249,-M249+3,0)+AB249,OFFSET(C249,-M249+4,0),0,1)*D249)</f>
        <v/>
      </c>
      <c r="O249" s="69" t="str">
        <f ca="1">IF(D249="","",_xll.xEURO(OFFSET(C249,-M249+1,0),E249,OFFSET(C249,-M249+2,0),OFFSET(C249,-M249+2,0),OFFSET(C249,-M249+3,0)+AB249,OFFSET(C249,-M249+4,0),0,0))</f>
        <v/>
      </c>
      <c r="P249" s="67" t="str">
        <f t="shared" si="43"/>
        <v/>
      </c>
      <c r="Q249" s="67" t="str">
        <f ca="1">IF(D249="","",_xll.xEURO(OFFSET(C249,-M249+1,0),E249,OFFSET(C249,-M249+2,0),OFFSET(C249,-M249+2,0),OFFSET(C249,-M249+3,0)+AB249,OFFSET(C249,-M249+4,0),0,2)/10*D249)</f>
        <v/>
      </c>
      <c r="R249" s="71" t="str">
        <f ca="1">IF(D249="","",_xll.xEURO(OFFSET(C249,-M249+1,0),E249,OFFSET(C249,-M249+2,0),OFFSET(C249,-M249+2,0),OFFSET(C249,-M249+3,0)+AB249,OFFSET(C249,-M249+4,0),0,3)/100*D249*10000)</f>
        <v/>
      </c>
      <c r="S249" s="71" t="str">
        <f ca="1">IF(D249="","",_xll.xEURO(OFFSET(C249,-M249+1,0),E249,OFFSET(C249,-M249+2,0),OFFSET(C249,-M249+2,0),OFFSET(C249,-M249+3,0)+AB249,OFFSET(C249,-M249+4,0),0,5)/365.25*D249*10000)</f>
        <v/>
      </c>
      <c r="U249" s="67" t="str">
        <f ca="1">IF(I249="","",_xll.xEURO(OFFSET(C249,-M249+1,0),J249,OFFSET(C249,-M249+2,0),OFFSET(C249,-M249+2,0),OFFSET(C249,-M249+3,0)+AC249,OFFSET(C249,-M249+4,0),1,1)*I249)</f>
        <v/>
      </c>
      <c r="V249" s="69" t="str">
        <f ca="1">IF(I249="","",_xll.xEURO(OFFSET(C249,-M249+1,0),J249,OFFSET(C249,-M249+2,0),OFFSET(C249,-M249+2,0),OFFSET(C249,-M249+3,0)+AC249,OFFSET(C249,-M249+4,0),1,0))</f>
        <v/>
      </c>
      <c r="W249" s="67" t="str">
        <f t="shared" si="44"/>
        <v/>
      </c>
      <c r="X249" s="67" t="str">
        <f ca="1">IF(I249="","",_xll.xEURO(OFFSET(C249,-M249+1,0),J249,OFFSET(C249,-M249+2,0),OFFSET(C249,-M249+2,0),OFFSET(C249,-M249+3,0)+AC249,OFFSET(C249,-M249+4,0),1,2)/10*I249)</f>
        <v/>
      </c>
      <c r="Y249" s="71" t="str">
        <f ca="1">IF(I249="","",_xll.xEURO(OFFSET(C249,-M249+1,0),J249,OFFSET(C249,-M249+2,0),OFFSET(C249,-M249+2,0),OFFSET(C249,-M249+3,0)+AC249,OFFSET(C249,-M249+4,0),1,3)/100*I249*10000)</f>
        <v/>
      </c>
      <c r="Z249" s="71" t="str">
        <f ca="1">IF(I249="","",_xll.xEURO(OFFSET(C249,-M249+1,0),J249,OFFSET(C249,-M249+2,0),OFFSET(C249,-M249+2,0),OFFSET(C249,-M249+3,0)+AC249,OFFSET(C249,-M249+4,0),1,5)/365.25*I249*10000)</f>
        <v/>
      </c>
      <c r="AB249" s="40" t="str">
        <f ca="1">IF(D249="","",_xll.xCalcSkew(OFFSET(C249,-M249,0),E249-OFFSET(C249,-M249+1,0),b)/100)</f>
        <v/>
      </c>
      <c r="AC249" s="40" t="str">
        <f ca="1">IF(I249="","",_xll.xCalcSkew(OFFSET(C249,-M249,0),J249-OFFSET(C249,-M249+1,0),b)/100)</f>
        <v/>
      </c>
      <c r="AE249">
        <f t="shared" si="33"/>
        <v>0</v>
      </c>
      <c r="AF249">
        <f t="shared" si="34"/>
        <v>0</v>
      </c>
      <c r="AG249">
        <f t="shared" si="35"/>
        <v>0</v>
      </c>
    </row>
    <row r="250" spans="3:33" x14ac:dyDescent="0.25">
      <c r="C250" s="64">
        <f ca="1">S277+Z277</f>
        <v>-324.14660031219432</v>
      </c>
      <c r="D250" s="52"/>
      <c r="E250" s="39"/>
      <c r="F250" s="39"/>
      <c r="G250" s="35"/>
      <c r="I250" s="52"/>
      <c r="J250" s="39"/>
      <c r="K250" s="39"/>
      <c r="L250" s="62"/>
      <c r="M250" s="101">
        <f t="shared" si="45"/>
        <v>9</v>
      </c>
      <c r="N250" s="67" t="str">
        <f ca="1">IF(D250="","",_xll.xEURO(OFFSET(C250,-M250+1,0),E250,OFFSET(C250,-M250+2,0),OFFSET(C250,-M250+2,0),OFFSET(C250,-M250+3,0)+AB250,OFFSET(C250,-M250+4,0),0,1)*D250)</f>
        <v/>
      </c>
      <c r="O250" s="69" t="str">
        <f ca="1">IF(D250="","",_xll.xEURO(OFFSET(C250,-M250+1,0),E250,OFFSET(C250,-M250+2,0),OFFSET(C250,-M250+2,0),OFFSET(C250,-M250+3,0)+AB250,OFFSET(C250,-M250+4,0),0,0))</f>
        <v/>
      </c>
      <c r="P250" s="67" t="str">
        <f t="shared" si="43"/>
        <v/>
      </c>
      <c r="Q250" s="67" t="str">
        <f ca="1">IF(D250="","",_xll.xEURO(OFFSET(C250,-M250+1,0),E250,OFFSET(C250,-M250+2,0),OFFSET(C250,-M250+2,0),OFFSET(C250,-M250+3,0)+AB250,OFFSET(C250,-M250+4,0),0,2)/10*D250)</f>
        <v/>
      </c>
      <c r="R250" s="71" t="str">
        <f ca="1">IF(D250="","",_xll.xEURO(OFFSET(C250,-M250+1,0),E250,OFFSET(C250,-M250+2,0),OFFSET(C250,-M250+2,0),OFFSET(C250,-M250+3,0)+AB250,OFFSET(C250,-M250+4,0),0,3)/100*D250*10000)</f>
        <v/>
      </c>
      <c r="S250" s="71" t="str">
        <f ca="1">IF(D250="","",_xll.xEURO(OFFSET(C250,-M250+1,0),E250,OFFSET(C250,-M250+2,0),OFFSET(C250,-M250+2,0),OFFSET(C250,-M250+3,0)+AB250,OFFSET(C250,-M250+4,0),0,5)/365.25*D250*10000)</f>
        <v/>
      </c>
      <c r="U250" s="67" t="str">
        <f ca="1">IF(I250="","",_xll.xEURO(OFFSET(C250,-M250+1,0),J250,OFFSET(C250,-M250+2,0),OFFSET(C250,-M250+2,0),OFFSET(C250,-M250+3,0)+AC250,OFFSET(C250,-M250+4,0),1,1)*I250)</f>
        <v/>
      </c>
      <c r="V250" s="69" t="str">
        <f ca="1">IF(I250="","",_xll.xEURO(OFFSET(C250,-M250+1,0),J250,OFFSET(C250,-M250+2,0),OFFSET(C250,-M250+2,0),OFFSET(C250,-M250+3,0)+AC250,OFFSET(C250,-M250+4,0),1,0))</f>
        <v/>
      </c>
      <c r="W250" s="67" t="str">
        <f t="shared" si="44"/>
        <v/>
      </c>
      <c r="X250" s="67" t="str">
        <f ca="1">IF(I250="","",_xll.xEURO(OFFSET(C250,-M250+1,0),J250,OFFSET(C250,-M250+2,0),OFFSET(C250,-M250+2,0),OFFSET(C250,-M250+3,0)+AC250,OFFSET(C250,-M250+4,0),1,2)/10*I250)</f>
        <v/>
      </c>
      <c r="Y250" s="71" t="str">
        <f ca="1">IF(I250="","",_xll.xEURO(OFFSET(C250,-M250+1,0),J250,OFFSET(C250,-M250+2,0),OFFSET(C250,-M250+2,0),OFFSET(C250,-M250+3,0)+AC250,OFFSET(C250,-M250+4,0),1,3)/100*I250*10000)</f>
        <v/>
      </c>
      <c r="Z250" s="71" t="str">
        <f ca="1">IF(I250="","",_xll.xEURO(OFFSET(C250,-M250+1,0),J250,OFFSET(C250,-M250+2,0),OFFSET(C250,-M250+2,0),OFFSET(C250,-M250+3,0)+AC250,OFFSET(C250,-M250+4,0),1,5)/365.25*I250*10000)</f>
        <v/>
      </c>
      <c r="AB250" s="40" t="str">
        <f ca="1">IF(D250="","",_xll.xCalcSkew(OFFSET(C250,-M250,0),E250-OFFSET(C250,-M250+1,0),b)/100)</f>
        <v/>
      </c>
      <c r="AC250" s="40" t="str">
        <f ca="1">IF(I250="","",_xll.xCalcSkew(OFFSET(C250,-M250,0),J250-OFFSET(C250,-M250+1,0),b)/100)</f>
        <v/>
      </c>
      <c r="AE250">
        <f t="shared" si="33"/>
        <v>0</v>
      </c>
      <c r="AF250">
        <f t="shared" si="34"/>
        <v>0</v>
      </c>
      <c r="AG250">
        <f t="shared" si="35"/>
        <v>0</v>
      </c>
    </row>
    <row r="251" spans="3:33" x14ac:dyDescent="0.25">
      <c r="C251" s="64">
        <f ca="1">P277+W277</f>
        <v>-30.237420332354002</v>
      </c>
      <c r="D251" s="52"/>
      <c r="E251" s="39"/>
      <c r="F251" s="39"/>
      <c r="G251" s="35"/>
      <c r="I251" s="52"/>
      <c r="J251" s="39"/>
      <c r="K251" s="39"/>
      <c r="L251" s="62"/>
      <c r="M251" s="101">
        <f t="shared" si="45"/>
        <v>10</v>
      </c>
      <c r="N251" s="67" t="str">
        <f ca="1">IF(D251="","",_xll.xEURO(OFFSET(C251,-M251+1,0),E251,OFFSET(C251,-M251+2,0),OFFSET(C251,-M251+2,0),OFFSET(C251,-M251+3,0)+AB251,OFFSET(C251,-M251+4,0),0,1)*D251)</f>
        <v/>
      </c>
      <c r="O251" s="69" t="str">
        <f ca="1">IF(D251="","",_xll.xEURO(OFFSET(C251,-M251+1,0),E251,OFFSET(C251,-M251+2,0),OFFSET(C251,-M251+2,0),OFFSET(C251,-M251+3,0)+AB251,OFFSET(C251,-M251+4,0),0,0))</f>
        <v/>
      </c>
      <c r="P251" s="67" t="str">
        <f t="shared" si="43"/>
        <v/>
      </c>
      <c r="Q251" s="67" t="str">
        <f ca="1">IF(D251="","",_xll.xEURO(OFFSET(C251,-M251+1,0),E251,OFFSET(C251,-M251+2,0),OFFSET(C251,-M251+2,0),OFFSET(C251,-M251+3,0)+AB251,OFFSET(C251,-M251+4,0),0,2)/10*D251)</f>
        <v/>
      </c>
      <c r="R251" s="71" t="str">
        <f ca="1">IF(D251="","",_xll.xEURO(OFFSET(C251,-M251+1,0),E251,OFFSET(C251,-M251+2,0),OFFSET(C251,-M251+2,0),OFFSET(C251,-M251+3,0)+AB251,OFFSET(C251,-M251+4,0),0,3)/100*D251*10000)</f>
        <v/>
      </c>
      <c r="S251" s="71" t="str">
        <f ca="1">IF(D251="","",_xll.xEURO(OFFSET(C251,-M251+1,0),E251,OFFSET(C251,-M251+2,0),OFFSET(C251,-M251+2,0),OFFSET(C251,-M251+3,0)+AB251,OFFSET(C251,-M251+4,0),0,5)/365.25*D251*10000)</f>
        <v/>
      </c>
      <c r="U251" s="67" t="str">
        <f ca="1">IF(I251="","",_xll.xEURO(OFFSET(C251,-M251+1,0),J251,OFFSET(C251,-M251+2,0),OFFSET(C251,-M251+2,0),OFFSET(C251,-M251+3,0)+AC251,OFFSET(C251,-M251+4,0),1,1)*I251)</f>
        <v/>
      </c>
      <c r="V251" s="69" t="str">
        <f ca="1">IF(I251="","",_xll.xEURO(OFFSET(C251,-M251+1,0),J251,OFFSET(C251,-M251+2,0),OFFSET(C251,-M251+2,0),OFFSET(C251,-M251+3,0)+AC251,OFFSET(C251,-M251+4,0),1,0))</f>
        <v/>
      </c>
      <c r="W251" s="67" t="str">
        <f t="shared" si="44"/>
        <v/>
      </c>
      <c r="X251" s="67" t="str">
        <f ca="1">IF(I251="","",_xll.xEURO(OFFSET(C251,-M251+1,0),J251,OFFSET(C251,-M251+2,0),OFFSET(C251,-M251+2,0),OFFSET(C251,-M251+3,0)+AC251,OFFSET(C251,-M251+4,0),1,2)/10*I251)</f>
        <v/>
      </c>
      <c r="Y251" s="71" t="str">
        <f ca="1">IF(I251="","",_xll.xEURO(OFFSET(C251,-M251+1,0),J251,OFFSET(C251,-M251+2,0),OFFSET(C251,-M251+2,0),OFFSET(C251,-M251+3,0)+AC251,OFFSET(C251,-M251+4,0),1,3)/100*I251*10000)</f>
        <v/>
      </c>
      <c r="Z251" s="71" t="str">
        <f ca="1">IF(I251="","",_xll.xEURO(OFFSET(C251,-M251+1,0),J251,OFFSET(C251,-M251+2,0),OFFSET(C251,-M251+2,0),OFFSET(C251,-M251+3,0)+AC251,OFFSET(C251,-M251+4,0),1,5)/365.25*I251*10000)</f>
        <v/>
      </c>
      <c r="AB251" s="40" t="str">
        <f ca="1">IF(D251="","",_xll.xCalcSkew(OFFSET(C251,-M251,0),E251-OFFSET(C251,-M251+1,0),b)/100)</f>
        <v/>
      </c>
      <c r="AC251" s="40" t="str">
        <f ca="1">IF(I251="","",_xll.xCalcSkew(OFFSET(C251,-M251,0),J251-OFFSET(C251,-M251+1,0),b)/100)</f>
        <v/>
      </c>
      <c r="AE251">
        <f t="shared" si="33"/>
        <v>0</v>
      </c>
      <c r="AF251">
        <f t="shared" si="34"/>
        <v>0</v>
      </c>
      <c r="AG251">
        <f t="shared" si="35"/>
        <v>0</v>
      </c>
    </row>
    <row r="252" spans="3:33" x14ac:dyDescent="0.25">
      <c r="D252" s="52"/>
      <c r="E252" s="39"/>
      <c r="F252" s="39"/>
      <c r="G252" s="35"/>
      <c r="I252" s="52"/>
      <c r="J252" s="39"/>
      <c r="K252" s="39"/>
      <c r="L252" s="62"/>
      <c r="M252" s="101">
        <f t="shared" si="45"/>
        <v>11</v>
      </c>
      <c r="N252" s="67" t="str">
        <f ca="1">IF(D252="","",_xll.xEURO(OFFSET(C252,-M252+1,0),E252,OFFSET(C252,-M252+2,0),OFFSET(C252,-M252+2,0),OFFSET(C252,-M252+3,0)+AB252,OFFSET(C252,-M252+4,0),0,1)*D252)</f>
        <v/>
      </c>
      <c r="O252" s="69" t="str">
        <f ca="1">IF(D252="","",_xll.xEURO(OFFSET(C252,-M252+1,0),E252,OFFSET(C252,-M252+2,0),OFFSET(C252,-M252+2,0),OFFSET(C252,-M252+3,0)+AB252,OFFSET(C252,-M252+4,0),0,0))</f>
        <v/>
      </c>
      <c r="P252" s="67" t="str">
        <f t="shared" si="43"/>
        <v/>
      </c>
      <c r="Q252" s="67" t="str">
        <f ca="1">IF(D252="","",_xll.xEURO(OFFSET(C252,-M252+1,0),E252,OFFSET(C252,-M252+2,0),OFFSET(C252,-M252+2,0),OFFSET(C252,-M252+3,0)+AB252,OFFSET(C252,-M252+4,0),0,2)/10*D252)</f>
        <v/>
      </c>
      <c r="R252" s="71" t="str">
        <f ca="1">IF(D252="","",_xll.xEURO(OFFSET(C252,-M252+1,0),E252,OFFSET(C252,-M252+2,0),OFFSET(C252,-M252+2,0),OFFSET(C252,-M252+3,0)+AB252,OFFSET(C252,-M252+4,0),0,3)/100*D252*10000)</f>
        <v/>
      </c>
      <c r="S252" s="71" t="str">
        <f ca="1">IF(D252="","",_xll.xEURO(OFFSET(C252,-M252+1,0),E252,OFFSET(C252,-M252+2,0),OFFSET(C252,-M252+2,0),OFFSET(C252,-M252+3,0)+AB252,OFFSET(C252,-M252+4,0),0,5)/365.25*D252*10000)</f>
        <v/>
      </c>
      <c r="U252" s="67" t="str">
        <f ca="1">IF(I252="","",_xll.xEURO(OFFSET(C252,-M252+1,0),J252,OFFSET(C252,-M252+2,0),OFFSET(C252,-M252+2,0),OFFSET(C252,-M252+3,0)+AC252,OFFSET(C252,-M252+4,0),1,1)*I252)</f>
        <v/>
      </c>
      <c r="V252" s="69" t="str">
        <f ca="1">IF(I252="","",_xll.xEURO(OFFSET(C252,-M252+1,0),J252,OFFSET(C252,-M252+2,0),OFFSET(C252,-M252+2,0),OFFSET(C252,-M252+3,0)+AC252,OFFSET(C252,-M252+4,0),1,0))</f>
        <v/>
      </c>
      <c r="W252" s="67" t="str">
        <f t="shared" si="44"/>
        <v/>
      </c>
      <c r="X252" s="67" t="str">
        <f ca="1">IF(I252="","",_xll.xEURO(OFFSET(C252,-M252+1,0),J252,OFFSET(C252,-M252+2,0),OFFSET(C252,-M252+2,0),OFFSET(C252,-M252+3,0)+AC252,OFFSET(C252,-M252+4,0),1,2)/10*I252)</f>
        <v/>
      </c>
      <c r="Y252" s="71" t="str">
        <f ca="1">IF(I252="","",_xll.xEURO(OFFSET(C252,-M252+1,0),J252,OFFSET(C252,-M252+2,0),OFFSET(C252,-M252+2,0),OFFSET(C252,-M252+3,0)+AC252,OFFSET(C252,-M252+4,0),1,3)/100*I252*10000)</f>
        <v/>
      </c>
      <c r="Z252" s="71" t="str">
        <f ca="1">IF(I252="","",_xll.xEURO(OFFSET(C252,-M252+1,0),J252,OFFSET(C252,-M252+2,0),OFFSET(C252,-M252+2,0),OFFSET(C252,-M252+3,0)+AC252,OFFSET(C252,-M252+4,0),1,5)/365.25*I252*10000)</f>
        <v/>
      </c>
      <c r="AB252" s="40" t="str">
        <f ca="1">IF(D252="","",_xll.xCalcSkew(OFFSET(C252,-M252,0),E252-OFFSET(C252,-M252+1,0),b)/100)</f>
        <v/>
      </c>
      <c r="AC252" s="40" t="str">
        <f ca="1">IF(I252="","",_xll.xCalcSkew(OFFSET(C252,-M252,0),J252-OFFSET(C252,-M252+1,0),b)/100)</f>
        <v/>
      </c>
      <c r="AE252">
        <f t="shared" si="33"/>
        <v>0</v>
      </c>
      <c r="AF252">
        <f t="shared" si="34"/>
        <v>0</v>
      </c>
      <c r="AG252">
        <f t="shared" si="35"/>
        <v>0</v>
      </c>
    </row>
    <row r="253" spans="3:33" x14ac:dyDescent="0.25">
      <c r="D253" s="52"/>
      <c r="E253" s="39"/>
      <c r="F253" s="39"/>
      <c r="G253" s="35"/>
      <c r="I253" s="52"/>
      <c r="J253" s="39"/>
      <c r="K253" s="39"/>
      <c r="L253" s="62"/>
      <c r="M253" s="101">
        <f t="shared" si="45"/>
        <v>12</v>
      </c>
      <c r="N253" s="67" t="str">
        <f ca="1">IF(D253="","",_xll.xEURO(OFFSET(C253,-M253+1,0),E253,OFFSET(C253,-M253+2,0),OFFSET(C253,-M253+2,0),OFFSET(C253,-M253+3,0)+AB253,OFFSET(C253,-M253+4,0),0,1)*D253)</f>
        <v/>
      </c>
      <c r="O253" s="69" t="str">
        <f ca="1">IF(D253="","",_xll.xEURO(OFFSET(C253,-M253+1,0),E253,OFFSET(C253,-M253+2,0),OFFSET(C253,-M253+2,0),OFFSET(C253,-M253+3,0)+AB253,OFFSET(C253,-M253+4,0),0,0))</f>
        <v/>
      </c>
      <c r="P253" s="67" t="str">
        <f t="shared" si="43"/>
        <v/>
      </c>
      <c r="Q253" s="67" t="str">
        <f ca="1">IF(D253="","",_xll.xEURO(OFFSET(C253,-M253+1,0),E253,OFFSET(C253,-M253+2,0),OFFSET(C253,-M253+2,0),OFFSET(C253,-M253+3,0)+AB253,OFFSET(C253,-M253+4,0),0,2)/10*D253)</f>
        <v/>
      </c>
      <c r="R253" s="71" t="str">
        <f ca="1">IF(D253="","",_xll.xEURO(OFFSET(C253,-M253+1,0),E253,OFFSET(C253,-M253+2,0),OFFSET(C253,-M253+2,0),OFFSET(C253,-M253+3,0)+AB253,OFFSET(C253,-M253+4,0),0,3)/100*D253*10000)</f>
        <v/>
      </c>
      <c r="S253" s="71" t="str">
        <f ca="1">IF(D253="","",_xll.xEURO(OFFSET(C253,-M253+1,0),E253,OFFSET(C253,-M253+2,0),OFFSET(C253,-M253+2,0),OFFSET(C253,-M253+3,0)+AB253,OFFSET(C253,-M253+4,0),0,5)/365.25*D253*10000)</f>
        <v/>
      </c>
      <c r="U253" s="67" t="str">
        <f ca="1">IF(I253="","",_xll.xEURO(OFFSET(C253,-M253+1,0),J253,OFFSET(C253,-M253+2,0),OFFSET(C253,-M253+2,0),OFFSET(C253,-M253+3,0)+AC253,OFFSET(C253,-M253+4,0),1,1)*I253)</f>
        <v/>
      </c>
      <c r="V253" s="69" t="str">
        <f ca="1">IF(I253="","",_xll.xEURO(OFFSET(C253,-M253+1,0),J253,OFFSET(C253,-M253+2,0),OFFSET(C253,-M253+2,0),OFFSET(C253,-M253+3,0)+AC253,OFFSET(C253,-M253+4,0),1,0))</f>
        <v/>
      </c>
      <c r="W253" s="67" t="str">
        <f t="shared" si="44"/>
        <v/>
      </c>
      <c r="X253" s="67" t="str">
        <f ca="1">IF(I253="","",_xll.xEURO(OFFSET(C253,-M253+1,0),J253,OFFSET(C253,-M253+2,0),OFFSET(C253,-M253+2,0),OFFSET(C253,-M253+3,0)+AC253,OFFSET(C253,-M253+4,0),1,2)/10*I253)</f>
        <v/>
      </c>
      <c r="Y253" s="71" t="str">
        <f ca="1">IF(I253="","",_xll.xEURO(OFFSET(C253,-M253+1,0),J253,OFFSET(C253,-M253+2,0),OFFSET(C253,-M253+2,0),OFFSET(C253,-M253+3,0)+AC253,OFFSET(C253,-M253+4,0),1,3)/100*I253*10000)</f>
        <v/>
      </c>
      <c r="Z253" s="71" t="str">
        <f ca="1">IF(I253="","",_xll.xEURO(OFFSET(C253,-M253+1,0),J253,OFFSET(C253,-M253+2,0),OFFSET(C253,-M253+2,0),OFFSET(C253,-M253+3,0)+AC253,OFFSET(C253,-M253+4,0),1,5)/365.25*I253*10000)</f>
        <v/>
      </c>
      <c r="AB253" s="40" t="str">
        <f ca="1">IF(D253="","",_xll.xCalcSkew(OFFSET(C253,-M253,0),E253-OFFSET(C253,-M253+1,0),b)/100)</f>
        <v/>
      </c>
      <c r="AC253" s="40" t="str">
        <f ca="1">IF(I253="","",_xll.xCalcSkew(OFFSET(C253,-M253,0),J253-OFFSET(C253,-M253+1,0),b)/100)</f>
        <v/>
      </c>
      <c r="AE253">
        <f t="shared" si="33"/>
        <v>0</v>
      </c>
      <c r="AF253">
        <f t="shared" si="34"/>
        <v>0</v>
      </c>
      <c r="AG253">
        <f t="shared" si="35"/>
        <v>0</v>
      </c>
    </row>
    <row r="254" spans="3:33" x14ac:dyDescent="0.25">
      <c r="D254" s="52"/>
      <c r="E254" s="39"/>
      <c r="F254" s="39"/>
      <c r="G254" s="35"/>
      <c r="I254" s="52"/>
      <c r="J254" s="39"/>
      <c r="K254" s="39"/>
      <c r="L254" s="62"/>
      <c r="M254" s="101">
        <f t="shared" si="45"/>
        <v>13</v>
      </c>
      <c r="N254" s="67" t="str">
        <f ca="1">IF(D254="","",_xll.xEURO(OFFSET(C254,-M254+1,0),E254,OFFSET(C254,-M254+2,0),OFFSET(C254,-M254+2,0),OFFSET(C254,-M254+3,0)+AB254,OFFSET(C254,-M254+4,0),0,1)*D254)</f>
        <v/>
      </c>
      <c r="O254" s="69" t="str">
        <f ca="1">IF(D254="","",_xll.xEURO(OFFSET(C254,-M254+1,0),E254,OFFSET(C254,-M254+2,0),OFFSET(C254,-M254+2,0),OFFSET(C254,-M254+3,0)+AB254,OFFSET(C254,-M254+4,0),0,0))</f>
        <v/>
      </c>
      <c r="P254" s="67" t="str">
        <f t="shared" si="43"/>
        <v/>
      </c>
      <c r="Q254" s="67" t="str">
        <f ca="1">IF(D254="","",_xll.xEURO(OFFSET(C254,-M254+1,0),E254,OFFSET(C254,-M254+2,0),OFFSET(C254,-M254+2,0),OFFSET(C254,-M254+3,0)+AB254,OFFSET(C254,-M254+4,0),0,2)/10*D254)</f>
        <v/>
      </c>
      <c r="R254" s="71" t="str">
        <f ca="1">IF(D254="","",_xll.xEURO(OFFSET(C254,-M254+1,0),E254,OFFSET(C254,-M254+2,0),OFFSET(C254,-M254+2,0),OFFSET(C254,-M254+3,0)+AB254,OFFSET(C254,-M254+4,0),0,3)/100*D254*10000)</f>
        <v/>
      </c>
      <c r="S254" s="71" t="str">
        <f ca="1">IF(D254="","",_xll.xEURO(OFFSET(C254,-M254+1,0),E254,OFFSET(C254,-M254+2,0),OFFSET(C254,-M254+2,0),OFFSET(C254,-M254+3,0)+AB254,OFFSET(C254,-M254+4,0),0,5)/365.25*D254*10000)</f>
        <v/>
      </c>
      <c r="U254" s="67" t="str">
        <f ca="1">IF(I254="","",_xll.xEURO(OFFSET(C254,-M254+1,0),J254,OFFSET(C254,-M254+2,0),OFFSET(C254,-M254+2,0),OFFSET(C254,-M254+3,0)+AC254,OFFSET(C254,-M254+4,0),1,1)*I254)</f>
        <v/>
      </c>
      <c r="V254" s="69" t="str">
        <f ca="1">IF(I254="","",_xll.xEURO(OFFSET(C254,-M254+1,0),J254,OFFSET(C254,-M254+2,0),OFFSET(C254,-M254+2,0),OFFSET(C254,-M254+3,0)+AC254,OFFSET(C254,-M254+4,0),1,0))</f>
        <v/>
      </c>
      <c r="W254" s="67" t="str">
        <f t="shared" si="44"/>
        <v/>
      </c>
      <c r="X254" s="67" t="str">
        <f ca="1">IF(I254="","",_xll.xEURO(OFFSET(C254,-M254+1,0),J254,OFFSET(C254,-M254+2,0),OFFSET(C254,-M254+2,0),OFFSET(C254,-M254+3,0)+AC254,OFFSET(C254,-M254+4,0),1,2)/10*I254)</f>
        <v/>
      </c>
      <c r="Y254" s="71" t="str">
        <f ca="1">IF(I254="","",_xll.xEURO(OFFSET(C254,-M254+1,0),J254,OFFSET(C254,-M254+2,0),OFFSET(C254,-M254+2,0),OFFSET(C254,-M254+3,0)+AC254,OFFSET(C254,-M254+4,0),1,3)/100*I254*10000)</f>
        <v/>
      </c>
      <c r="Z254" s="71" t="str">
        <f ca="1">IF(I254="","",_xll.xEURO(OFFSET(C254,-M254+1,0),J254,OFFSET(C254,-M254+2,0),OFFSET(C254,-M254+2,0),OFFSET(C254,-M254+3,0)+AC254,OFFSET(C254,-M254+4,0),1,5)/365.25*I254*10000)</f>
        <v/>
      </c>
      <c r="AB254" s="40" t="str">
        <f ca="1">IF(D254="","",_xll.xCalcSkew(OFFSET(C254,-M254,0),E254-OFFSET(C254,-M254+1,0),b)/100)</f>
        <v/>
      </c>
      <c r="AC254" s="40" t="str">
        <f ca="1">IF(I254="","",_xll.xCalcSkew(OFFSET(C254,-M254,0),J254-OFFSET(C254,-M254+1,0),b)/100)</f>
        <v/>
      </c>
      <c r="AE254">
        <f t="shared" si="33"/>
        <v>0</v>
      </c>
      <c r="AF254">
        <f t="shared" si="34"/>
        <v>0</v>
      </c>
      <c r="AG254">
        <f t="shared" si="35"/>
        <v>0</v>
      </c>
    </row>
    <row r="255" spans="3:33" x14ac:dyDescent="0.25">
      <c r="D255" s="52"/>
      <c r="E255" s="39"/>
      <c r="F255" s="39"/>
      <c r="G255" s="35"/>
      <c r="I255" s="52"/>
      <c r="J255" s="39"/>
      <c r="K255" s="39"/>
      <c r="L255" s="62"/>
      <c r="M255" s="101">
        <f t="shared" si="45"/>
        <v>14</v>
      </c>
      <c r="N255" s="67" t="str">
        <f ca="1">IF(D255="","",_xll.xEURO(OFFSET(C255,-M255+1,0),E255,OFFSET(C255,-M255+2,0),OFFSET(C255,-M255+2,0),OFFSET(C255,-M255+3,0)+AB255,OFFSET(C255,-M255+4,0),0,1)*D255)</f>
        <v/>
      </c>
      <c r="O255" s="69" t="str">
        <f ca="1">IF(D255="","",_xll.xEURO(OFFSET(C255,-M255+1,0),E255,OFFSET(C255,-M255+2,0),OFFSET(C255,-M255+2,0),OFFSET(C255,-M255+3,0)+AB255,OFFSET(C255,-M255+4,0),0,0))</f>
        <v/>
      </c>
      <c r="P255" s="67" t="str">
        <f t="shared" si="43"/>
        <v/>
      </c>
      <c r="Q255" s="67" t="str">
        <f ca="1">IF(D255="","",_xll.xEURO(OFFSET(C255,-M255+1,0),E255,OFFSET(C255,-M255+2,0),OFFSET(C255,-M255+2,0),OFFSET(C255,-M255+3,0)+AB255,OFFSET(C255,-M255+4,0),0,2)/10*D255)</f>
        <v/>
      </c>
      <c r="R255" s="71" t="str">
        <f ca="1">IF(D255="","",_xll.xEURO(OFFSET(C255,-M255+1,0),E255,OFFSET(C255,-M255+2,0),OFFSET(C255,-M255+2,0),OFFSET(C255,-M255+3,0)+AB255,OFFSET(C255,-M255+4,0),0,3)/100*D255*10000)</f>
        <v/>
      </c>
      <c r="S255" s="71" t="str">
        <f ca="1">IF(D255="","",_xll.xEURO(OFFSET(C255,-M255+1,0),E255,OFFSET(C255,-M255+2,0),OFFSET(C255,-M255+2,0),OFFSET(C255,-M255+3,0)+AB255,OFFSET(C255,-M255+4,0),0,5)/365.25*D255*10000)</f>
        <v/>
      </c>
      <c r="U255" s="67" t="str">
        <f ca="1">IF(I255="","",_xll.xEURO(OFFSET(C255,-M255+1,0),J255,OFFSET(C255,-M255+2,0),OFFSET(C255,-M255+2,0),OFFSET(C255,-M255+3,0)+AC255,OFFSET(C255,-M255+4,0),1,1)*I255)</f>
        <v/>
      </c>
      <c r="V255" s="69" t="str">
        <f ca="1">IF(I255="","",_xll.xEURO(OFFSET(C255,-M255+1,0),J255,OFFSET(C255,-M255+2,0),OFFSET(C255,-M255+2,0),OFFSET(C255,-M255+3,0)+AC255,OFFSET(C255,-M255+4,0),1,0))</f>
        <v/>
      </c>
      <c r="W255" s="67" t="str">
        <f t="shared" si="44"/>
        <v/>
      </c>
      <c r="X255" s="67" t="str">
        <f ca="1">IF(I255="","",_xll.xEURO(OFFSET(C255,-M255+1,0),J255,OFFSET(C255,-M255+2,0),OFFSET(C255,-M255+2,0),OFFSET(C255,-M255+3,0)+AC255,OFFSET(C255,-M255+4,0),1,2)/10*I255)</f>
        <v/>
      </c>
      <c r="Y255" s="71" t="str">
        <f ca="1">IF(I255="","",_xll.xEURO(OFFSET(C255,-M255+1,0),J255,OFFSET(C255,-M255+2,0),OFFSET(C255,-M255+2,0),OFFSET(C255,-M255+3,0)+AC255,OFFSET(C255,-M255+4,0),1,3)/100*I255*10000)</f>
        <v/>
      </c>
      <c r="Z255" s="71" t="str">
        <f ca="1">IF(I255="","",_xll.xEURO(OFFSET(C255,-M255+1,0),J255,OFFSET(C255,-M255+2,0),OFFSET(C255,-M255+2,0),OFFSET(C255,-M255+3,0)+AC255,OFFSET(C255,-M255+4,0),1,5)/365.25*I255*10000)</f>
        <v/>
      </c>
      <c r="AB255" s="40" t="str">
        <f ca="1">IF(D255="","",_xll.xCalcSkew(OFFSET(C255,-M255,0),E255-OFFSET(C255,-M255+1,0),b)/100)</f>
        <v/>
      </c>
      <c r="AC255" s="40" t="str">
        <f ca="1">IF(I255="","",_xll.xCalcSkew(OFFSET(C255,-M255,0),J255-OFFSET(C255,-M255+1,0),b)/100)</f>
        <v/>
      </c>
      <c r="AE255">
        <f t="shared" si="33"/>
        <v>0</v>
      </c>
      <c r="AF255">
        <f t="shared" si="34"/>
        <v>0</v>
      </c>
      <c r="AG255">
        <f t="shared" si="35"/>
        <v>0</v>
      </c>
    </row>
    <row r="256" spans="3:33" x14ac:dyDescent="0.25">
      <c r="D256" s="52"/>
      <c r="E256" s="39"/>
      <c r="F256" s="39"/>
      <c r="G256" s="35"/>
      <c r="I256" s="52"/>
      <c r="J256" s="39"/>
      <c r="K256" s="39"/>
      <c r="L256" s="62"/>
      <c r="M256" s="101">
        <f t="shared" si="45"/>
        <v>15</v>
      </c>
      <c r="N256" s="67" t="str">
        <f ca="1">IF(D256="","",_xll.xEURO(OFFSET(C256,-M256+1,0),E256,OFFSET(C256,-M256+2,0),OFFSET(C256,-M256+2,0),OFFSET(C256,-M256+3,0)+AB256,OFFSET(C256,-M256+4,0),0,1)*D256)</f>
        <v/>
      </c>
      <c r="O256" s="69" t="str">
        <f ca="1">IF(D256="","",_xll.xEURO(OFFSET(C256,-M256+1,0),E256,OFFSET(C256,-M256+2,0),OFFSET(C256,-M256+2,0),OFFSET(C256,-M256+3,0)+AB256,OFFSET(C256,-M256+4,0),0,0))</f>
        <v/>
      </c>
      <c r="P256" s="67" t="str">
        <f t="shared" si="43"/>
        <v/>
      </c>
      <c r="Q256" s="67" t="str">
        <f ca="1">IF(D256="","",_xll.xEURO(OFFSET(C256,-M256+1,0),E256,OFFSET(C256,-M256+2,0),OFFSET(C256,-M256+2,0),OFFSET(C256,-M256+3,0)+AB256,OFFSET(C256,-M256+4,0),0,2)/10*D256)</f>
        <v/>
      </c>
      <c r="R256" s="71" t="str">
        <f ca="1">IF(D256="","",_xll.xEURO(OFFSET(C256,-M256+1,0),E256,OFFSET(C256,-M256+2,0),OFFSET(C256,-M256+2,0),OFFSET(C256,-M256+3,0)+AB256,OFFSET(C256,-M256+4,0),0,3)/100*D256*10000)</f>
        <v/>
      </c>
      <c r="S256" s="71" t="str">
        <f ca="1">IF(D256="","",_xll.xEURO(OFFSET(C256,-M256+1,0),E256,OFFSET(C256,-M256+2,0),OFFSET(C256,-M256+2,0),OFFSET(C256,-M256+3,0)+AB256,OFFSET(C256,-M256+4,0),0,5)/365.25*D256*10000)</f>
        <v/>
      </c>
      <c r="U256" s="67" t="str">
        <f ca="1">IF(I256="","",_xll.xEURO(OFFSET(C256,-M256+1,0),J256,OFFSET(C256,-M256+2,0),OFFSET(C256,-M256+2,0),OFFSET(C256,-M256+3,0)+AC256,OFFSET(C256,-M256+4,0),1,1)*I256)</f>
        <v/>
      </c>
      <c r="V256" s="69" t="str">
        <f ca="1">IF(I256="","",_xll.xEURO(OFFSET(C256,-M256+1,0),J256,OFFSET(C256,-M256+2,0),OFFSET(C256,-M256+2,0),OFFSET(C256,-M256+3,0)+AC256,OFFSET(C256,-M256+4,0),1,0))</f>
        <v/>
      </c>
      <c r="W256" s="67" t="str">
        <f t="shared" si="44"/>
        <v/>
      </c>
      <c r="X256" s="67" t="str">
        <f ca="1">IF(I256="","",_xll.xEURO(OFFSET(C256,-M256+1,0),J256,OFFSET(C256,-M256+2,0),OFFSET(C256,-M256+2,0),OFFSET(C256,-M256+3,0)+AC256,OFFSET(C256,-M256+4,0),1,2)/10*I256)</f>
        <v/>
      </c>
      <c r="Y256" s="71" t="str">
        <f ca="1">IF(I256="","",_xll.xEURO(OFFSET(C256,-M256+1,0),J256,OFFSET(C256,-M256+2,0),OFFSET(C256,-M256+2,0),OFFSET(C256,-M256+3,0)+AC256,OFFSET(C256,-M256+4,0),1,3)/100*I256*10000)</f>
        <v/>
      </c>
      <c r="Z256" s="71" t="str">
        <f ca="1">IF(I256="","",_xll.xEURO(OFFSET(C256,-M256+1,0),J256,OFFSET(C256,-M256+2,0),OFFSET(C256,-M256+2,0),OFFSET(C256,-M256+3,0)+AC256,OFFSET(C256,-M256+4,0),1,5)/365.25*I256*10000)</f>
        <v/>
      </c>
      <c r="AB256" s="40" t="str">
        <f ca="1">IF(D256="","",_xll.xCalcSkew(OFFSET(C256,-M256,0),E256-OFFSET(C256,-M256+1,0),b)/100)</f>
        <v/>
      </c>
      <c r="AC256" s="40" t="str">
        <f ca="1">IF(I256="","",_xll.xCalcSkew(OFFSET(C256,-M256,0),J256-OFFSET(C256,-M256+1,0),b)/100)</f>
        <v/>
      </c>
      <c r="AE256">
        <f t="shared" si="33"/>
        <v>0</v>
      </c>
      <c r="AF256">
        <f t="shared" si="34"/>
        <v>0</v>
      </c>
      <c r="AG256">
        <f t="shared" si="35"/>
        <v>0</v>
      </c>
    </row>
    <row r="257" spans="4:33" x14ac:dyDescent="0.25">
      <c r="D257" s="52"/>
      <c r="E257" s="39"/>
      <c r="F257" s="39"/>
      <c r="G257" s="35"/>
      <c r="I257" s="52"/>
      <c r="J257" s="39"/>
      <c r="K257" s="39"/>
      <c r="L257" s="62"/>
      <c r="M257" s="101">
        <f t="shared" si="45"/>
        <v>16</v>
      </c>
      <c r="N257" s="67" t="str">
        <f ca="1">IF(D257="","",_xll.xEURO(OFFSET(C257,-M257+1,0),E257,OFFSET(C257,-M257+2,0),OFFSET(C257,-M257+2,0),OFFSET(C257,-M257+3,0)+AB257,OFFSET(C257,-M257+4,0),0,1)*D257)</f>
        <v/>
      </c>
      <c r="O257" s="69" t="str">
        <f ca="1">IF(D257="","",_xll.xEURO(OFFSET(C257,-M257+1,0),E257,OFFSET(C257,-M257+2,0),OFFSET(C257,-M257+2,0),OFFSET(C257,-M257+3,0)+AB257,OFFSET(C257,-M257+4,0),0,0))</f>
        <v/>
      </c>
      <c r="P257" s="67" t="str">
        <f t="shared" si="43"/>
        <v/>
      </c>
      <c r="Q257" s="67" t="str">
        <f ca="1">IF(D257="","",_xll.xEURO(OFFSET(C257,-M257+1,0),E257,OFFSET(C257,-M257+2,0),OFFSET(C257,-M257+2,0),OFFSET(C257,-M257+3,0)+AB257,OFFSET(C257,-M257+4,0),0,2)/10*D257)</f>
        <v/>
      </c>
      <c r="R257" s="71" t="str">
        <f ca="1">IF(D257="","",_xll.xEURO(OFFSET(C257,-M257+1,0),E257,OFFSET(C257,-M257+2,0),OFFSET(C257,-M257+2,0),OFFSET(C257,-M257+3,0)+AB257,OFFSET(C257,-M257+4,0),0,3)/100*D257*10000)</f>
        <v/>
      </c>
      <c r="S257" s="71" t="str">
        <f ca="1">IF(D257="","",_xll.xEURO(OFFSET(C257,-M257+1,0),E257,OFFSET(C257,-M257+2,0),OFFSET(C257,-M257+2,0),OFFSET(C257,-M257+3,0)+AB257,OFFSET(C257,-M257+4,0),0,5)/365.25*D257*10000)</f>
        <v/>
      </c>
      <c r="U257" s="67" t="str">
        <f ca="1">IF(I257="","",_xll.xEURO(OFFSET(C257,-M257+1,0),J257,OFFSET(C257,-M257+2,0),OFFSET(C257,-M257+2,0),OFFSET(C257,-M257+3,0)+AC257,OFFSET(C257,-M257+4,0),1,1)*I257)</f>
        <v/>
      </c>
      <c r="V257" s="69" t="str">
        <f ca="1">IF(I257="","",_xll.xEURO(OFFSET(C257,-M257+1,0),J257,OFFSET(C257,-M257+2,0),OFFSET(C257,-M257+2,0),OFFSET(C257,-M257+3,0)+AC257,OFFSET(C257,-M257+4,0),1,0))</f>
        <v/>
      </c>
      <c r="W257" s="67" t="str">
        <f t="shared" si="44"/>
        <v/>
      </c>
      <c r="X257" s="67" t="str">
        <f ca="1">IF(I257="","",_xll.xEURO(OFFSET(C257,-M257+1,0),J257,OFFSET(C257,-M257+2,0),OFFSET(C257,-M257+2,0),OFFSET(C257,-M257+3,0)+AC257,OFFSET(C257,-M257+4,0),1,2)/10*I257)</f>
        <v/>
      </c>
      <c r="Y257" s="71" t="str">
        <f ca="1">IF(I257="","",_xll.xEURO(OFFSET(C257,-M257+1,0),J257,OFFSET(C257,-M257+2,0),OFFSET(C257,-M257+2,0),OFFSET(C257,-M257+3,0)+AC257,OFFSET(C257,-M257+4,0),1,3)/100*I257*10000)</f>
        <v/>
      </c>
      <c r="Z257" s="71" t="str">
        <f ca="1">IF(I257="","",_xll.xEURO(OFFSET(C257,-M257+1,0),J257,OFFSET(C257,-M257+2,0),OFFSET(C257,-M257+2,0),OFFSET(C257,-M257+3,0)+AC257,OFFSET(C257,-M257+4,0),1,5)/365.25*I257*10000)</f>
        <v/>
      </c>
      <c r="AB257" s="40" t="str">
        <f ca="1">IF(D257="","",_xll.xCalcSkew(OFFSET(C257,-M257,0),E257-OFFSET(C257,-M257+1,0),b)/100)</f>
        <v/>
      </c>
      <c r="AC257" s="40" t="str">
        <f ca="1">IF(I257="","",_xll.xCalcSkew(OFFSET(C257,-M257,0),J257-OFFSET(C257,-M257+1,0),b)/100)</f>
        <v/>
      </c>
      <c r="AE257">
        <f t="shared" si="33"/>
        <v>0</v>
      </c>
      <c r="AF257">
        <f t="shared" si="34"/>
        <v>0</v>
      </c>
      <c r="AG257">
        <f t="shared" si="35"/>
        <v>0</v>
      </c>
    </row>
    <row r="258" spans="4:33" x14ac:dyDescent="0.25">
      <c r="D258" s="52"/>
      <c r="E258" s="39"/>
      <c r="F258" s="39"/>
      <c r="G258" s="35"/>
      <c r="I258" s="52"/>
      <c r="J258" s="39"/>
      <c r="K258" s="39"/>
      <c r="L258" s="62"/>
      <c r="M258" s="101">
        <f t="shared" si="45"/>
        <v>17</v>
      </c>
      <c r="N258" s="67" t="str">
        <f ca="1">IF(D258="","",_xll.xEURO(OFFSET(C258,-M258+1,0),E258,OFFSET(C258,-M258+2,0),OFFSET(C258,-M258+2,0),OFFSET(C258,-M258+3,0)+AB258,OFFSET(C258,-M258+4,0),0,1)*D258)</f>
        <v/>
      </c>
      <c r="O258" s="69" t="str">
        <f ca="1">IF(D258="","",_xll.xEURO(OFFSET(C258,-M258+1,0),E258,OFFSET(C258,-M258+2,0),OFFSET(C258,-M258+2,0),OFFSET(C258,-M258+3,0)+AB258,OFFSET(C258,-M258+4,0),0,0))</f>
        <v/>
      </c>
      <c r="P258" s="67" t="str">
        <f t="shared" si="43"/>
        <v/>
      </c>
      <c r="Q258" s="67" t="str">
        <f ca="1">IF(D258="","",_xll.xEURO(OFFSET(C258,-M258+1,0),E258,OFFSET(C258,-M258+2,0),OFFSET(C258,-M258+2,0),OFFSET(C258,-M258+3,0)+AB258,OFFSET(C258,-M258+4,0),0,2)/10*D258)</f>
        <v/>
      </c>
      <c r="R258" s="71" t="str">
        <f ca="1">IF(D258="","",_xll.xEURO(OFFSET(C258,-M258+1,0),E258,OFFSET(C258,-M258+2,0),OFFSET(C258,-M258+2,0),OFFSET(C258,-M258+3,0)+AB258,OFFSET(C258,-M258+4,0),0,3)/100*D258*10000)</f>
        <v/>
      </c>
      <c r="S258" s="71" t="str">
        <f ca="1">IF(D258="","",_xll.xEURO(OFFSET(C258,-M258+1,0),E258,OFFSET(C258,-M258+2,0),OFFSET(C258,-M258+2,0),OFFSET(C258,-M258+3,0)+AB258,OFFSET(C258,-M258+4,0),0,5)/365.25*D258*10000)</f>
        <v/>
      </c>
      <c r="U258" s="67" t="str">
        <f ca="1">IF(I258="","",_xll.xEURO(OFFSET(C258,-M258+1,0),J258,OFFSET(C258,-M258+2,0),OFFSET(C258,-M258+2,0),OFFSET(C258,-M258+3,0)+AC258,OFFSET(C258,-M258+4,0),1,1)*I258)</f>
        <v/>
      </c>
      <c r="V258" s="69" t="str">
        <f ca="1">IF(I258="","",_xll.xEURO(OFFSET(C258,-M258+1,0),J258,OFFSET(C258,-M258+2,0),OFFSET(C258,-M258+2,0),OFFSET(C258,-M258+3,0)+AC258,OFFSET(C258,-M258+4,0),1,0))</f>
        <v/>
      </c>
      <c r="W258" s="67" t="str">
        <f t="shared" si="44"/>
        <v/>
      </c>
      <c r="X258" s="67" t="str">
        <f ca="1">IF(I258="","",_xll.xEURO(OFFSET(C258,-M258+1,0),J258,OFFSET(C258,-M258+2,0),OFFSET(C258,-M258+2,0),OFFSET(C258,-M258+3,0)+AC258,OFFSET(C258,-M258+4,0),1,2)/10*I258)</f>
        <v/>
      </c>
      <c r="Y258" s="71" t="str">
        <f ca="1">IF(I258="","",_xll.xEURO(OFFSET(C258,-M258+1,0),J258,OFFSET(C258,-M258+2,0),OFFSET(C258,-M258+2,0),OFFSET(C258,-M258+3,0)+AC258,OFFSET(C258,-M258+4,0),1,3)/100*I258*10000)</f>
        <v/>
      </c>
      <c r="Z258" s="71" t="str">
        <f ca="1">IF(I258="","",_xll.xEURO(OFFSET(C258,-M258+1,0),J258,OFFSET(C258,-M258+2,0),OFFSET(C258,-M258+2,0),OFFSET(C258,-M258+3,0)+AC258,OFFSET(C258,-M258+4,0),1,5)/365.25*I258*10000)</f>
        <v/>
      </c>
      <c r="AB258" s="40" t="str">
        <f ca="1">IF(D258="","",_xll.xCalcSkew(OFFSET(C258,-M258,0),E258-OFFSET(C258,-M258+1,0),b)/100)</f>
        <v/>
      </c>
      <c r="AC258" s="40" t="str">
        <f ca="1">IF(I258="","",_xll.xCalcSkew(OFFSET(C258,-M258,0),J258-OFFSET(C258,-M258+1,0),b)/100)</f>
        <v/>
      </c>
      <c r="AE258">
        <f t="shared" si="33"/>
        <v>0</v>
      </c>
      <c r="AF258">
        <f t="shared" si="34"/>
        <v>0</v>
      </c>
      <c r="AG258">
        <f t="shared" si="35"/>
        <v>0</v>
      </c>
    </row>
    <row r="259" spans="4:33" x14ac:dyDescent="0.25">
      <c r="D259" s="52"/>
      <c r="E259" s="39"/>
      <c r="F259" s="39"/>
      <c r="G259" s="35"/>
      <c r="I259" s="52"/>
      <c r="J259" s="39"/>
      <c r="K259" s="39"/>
      <c r="L259" s="62"/>
      <c r="M259" s="101">
        <f t="shared" si="45"/>
        <v>18</v>
      </c>
      <c r="N259" s="67" t="str">
        <f ca="1">IF(D259="","",_xll.xEURO(OFFSET(C259,-M259+1,0),E259,OFFSET(C259,-M259+2,0),OFFSET(C259,-M259+2,0),OFFSET(C259,-M259+3,0)+AB259,OFFSET(C259,-M259+4,0),0,1)*D259)</f>
        <v/>
      </c>
      <c r="O259" s="69" t="str">
        <f ca="1">IF(D259="","",_xll.xEURO(OFFSET(C259,-M259+1,0),E259,OFFSET(C259,-M259+2,0),OFFSET(C259,-M259+2,0),OFFSET(C259,-M259+3,0)+AB259,OFFSET(C259,-M259+4,0),0,0))</f>
        <v/>
      </c>
      <c r="P259" s="67" t="str">
        <f t="shared" si="43"/>
        <v/>
      </c>
      <c r="Q259" s="67" t="str">
        <f ca="1">IF(D259="","",_xll.xEURO(OFFSET(C259,-M259+1,0),E259,OFFSET(C259,-M259+2,0),OFFSET(C259,-M259+2,0),OFFSET(C259,-M259+3,0)+AB259,OFFSET(C259,-M259+4,0),0,2)/10*D259)</f>
        <v/>
      </c>
      <c r="R259" s="71" t="str">
        <f ca="1">IF(D259="","",_xll.xEURO(OFFSET(C259,-M259+1,0),E259,OFFSET(C259,-M259+2,0),OFFSET(C259,-M259+2,0),OFFSET(C259,-M259+3,0)+AB259,OFFSET(C259,-M259+4,0),0,3)/100*D259*10000)</f>
        <v/>
      </c>
      <c r="S259" s="71" t="str">
        <f ca="1">IF(D259="","",_xll.xEURO(OFFSET(C259,-M259+1,0),E259,OFFSET(C259,-M259+2,0),OFFSET(C259,-M259+2,0),OFFSET(C259,-M259+3,0)+AB259,OFFSET(C259,-M259+4,0),0,5)/365.25*D259*10000)</f>
        <v/>
      </c>
      <c r="U259" s="67" t="str">
        <f ca="1">IF(I259="","",_xll.xEURO(OFFSET(C259,-M259+1,0),J259,OFFSET(C259,-M259+2,0),OFFSET(C259,-M259+2,0),OFFSET(C259,-M259+3,0)+AC259,OFFSET(C259,-M259+4,0),1,1)*I259)</f>
        <v/>
      </c>
      <c r="V259" s="69" t="str">
        <f ca="1">IF(I259="","",_xll.xEURO(OFFSET(C259,-M259+1,0),J259,OFFSET(C259,-M259+2,0),OFFSET(C259,-M259+2,0),OFFSET(C259,-M259+3,0)+AC259,OFFSET(C259,-M259+4,0),1,0))</f>
        <v/>
      </c>
      <c r="W259" s="67" t="str">
        <f t="shared" si="44"/>
        <v/>
      </c>
      <c r="X259" s="67" t="str">
        <f ca="1">IF(I259="","",_xll.xEURO(OFFSET(C259,-M259+1,0),J259,OFFSET(C259,-M259+2,0),OFFSET(C259,-M259+2,0),OFFSET(C259,-M259+3,0)+AC259,OFFSET(C259,-M259+4,0),1,2)/10*I259)</f>
        <v/>
      </c>
      <c r="Y259" s="71" t="str">
        <f ca="1">IF(I259="","",_xll.xEURO(OFFSET(C259,-M259+1,0),J259,OFFSET(C259,-M259+2,0),OFFSET(C259,-M259+2,0),OFFSET(C259,-M259+3,0)+AC259,OFFSET(C259,-M259+4,0),1,3)/100*I259*10000)</f>
        <v/>
      </c>
      <c r="Z259" s="71" t="str">
        <f ca="1">IF(I259="","",_xll.xEURO(OFFSET(C259,-M259+1,0),J259,OFFSET(C259,-M259+2,0),OFFSET(C259,-M259+2,0),OFFSET(C259,-M259+3,0)+AC259,OFFSET(C259,-M259+4,0),1,5)/365.25*I259*10000)</f>
        <v/>
      </c>
      <c r="AB259" s="40" t="str">
        <f ca="1">IF(D259="","",_xll.xCalcSkew(OFFSET(C259,-M259,0),E259-OFFSET(C259,-M259+1,0),b)/100)</f>
        <v/>
      </c>
      <c r="AC259" s="40" t="str">
        <f ca="1">IF(I259="","",_xll.xCalcSkew(OFFSET(C259,-M259,0),J259-OFFSET(C259,-M259+1,0),b)/100)</f>
        <v/>
      </c>
      <c r="AE259">
        <f t="shared" si="33"/>
        <v>0</v>
      </c>
      <c r="AF259">
        <f t="shared" si="34"/>
        <v>0</v>
      </c>
      <c r="AG259">
        <f t="shared" si="35"/>
        <v>0</v>
      </c>
    </row>
    <row r="260" spans="4:33" x14ac:dyDescent="0.25">
      <c r="D260" s="52"/>
      <c r="E260" s="39"/>
      <c r="F260" s="39"/>
      <c r="G260" s="35"/>
      <c r="I260" s="52"/>
      <c r="J260" s="39"/>
      <c r="K260" s="39"/>
      <c r="L260" s="62"/>
      <c r="M260" s="101">
        <f t="shared" si="45"/>
        <v>19</v>
      </c>
      <c r="N260" s="67" t="str">
        <f ca="1">IF(D260="","",_xll.xEURO(OFFSET(C260,-M260+1,0),E260,OFFSET(C260,-M260+2,0),OFFSET(C260,-M260+2,0),OFFSET(C260,-M260+3,0)+AB260,OFFSET(C260,-M260+4,0),0,1)*D260)</f>
        <v/>
      </c>
      <c r="O260" s="69" t="str">
        <f ca="1">IF(D260="","",_xll.xEURO(OFFSET(C260,-M260+1,0),E260,OFFSET(C260,-M260+2,0),OFFSET(C260,-M260+2,0),OFFSET(C260,-M260+3,0)+AB260,OFFSET(C260,-M260+4,0),0,0))</f>
        <v/>
      </c>
      <c r="P260" s="67" t="str">
        <f t="shared" si="43"/>
        <v/>
      </c>
      <c r="Q260" s="67" t="str">
        <f ca="1">IF(D260="","",_xll.xEURO(OFFSET(C260,-M260+1,0),E260,OFFSET(C260,-M260+2,0),OFFSET(C260,-M260+2,0),OFFSET(C260,-M260+3,0)+AB260,OFFSET(C260,-M260+4,0),0,2)/10*D260)</f>
        <v/>
      </c>
      <c r="R260" s="71" t="str">
        <f ca="1">IF(D260="","",_xll.xEURO(OFFSET(C260,-M260+1,0),E260,OFFSET(C260,-M260+2,0),OFFSET(C260,-M260+2,0),OFFSET(C260,-M260+3,0)+AB260,OFFSET(C260,-M260+4,0),0,3)/100*D260*10000)</f>
        <v/>
      </c>
      <c r="S260" s="71" t="str">
        <f ca="1">IF(D260="","",_xll.xEURO(OFFSET(C260,-M260+1,0),E260,OFFSET(C260,-M260+2,0),OFFSET(C260,-M260+2,0),OFFSET(C260,-M260+3,0)+AB260,OFFSET(C260,-M260+4,0),0,5)/365.25*D260*10000)</f>
        <v/>
      </c>
      <c r="U260" s="67" t="str">
        <f ca="1">IF(I260="","",_xll.xEURO(OFFSET(C260,-M260+1,0),J260,OFFSET(C260,-M260+2,0),OFFSET(C260,-M260+2,0),OFFSET(C260,-M260+3,0)+AC260,OFFSET(C260,-M260+4,0),1,1)*I260)</f>
        <v/>
      </c>
      <c r="V260" s="69" t="str">
        <f ca="1">IF(I260="","",_xll.xEURO(OFFSET(C260,-M260+1,0),J260,OFFSET(C260,-M260+2,0),OFFSET(C260,-M260+2,0),OFFSET(C260,-M260+3,0)+AC260,OFFSET(C260,-M260+4,0),1,0))</f>
        <v/>
      </c>
      <c r="W260" s="67" t="str">
        <f t="shared" si="44"/>
        <v/>
      </c>
      <c r="X260" s="67" t="str">
        <f ca="1">IF(I260="","",_xll.xEURO(OFFSET(C260,-M260+1,0),J260,OFFSET(C260,-M260+2,0),OFFSET(C260,-M260+2,0),OFFSET(C260,-M260+3,0)+AC260,OFFSET(C260,-M260+4,0),1,2)/10*I260)</f>
        <v/>
      </c>
      <c r="Y260" s="71" t="str">
        <f ca="1">IF(I260="","",_xll.xEURO(OFFSET(C260,-M260+1,0),J260,OFFSET(C260,-M260+2,0),OFFSET(C260,-M260+2,0),OFFSET(C260,-M260+3,0)+AC260,OFFSET(C260,-M260+4,0),1,3)/100*I260*10000)</f>
        <v/>
      </c>
      <c r="Z260" s="71" t="str">
        <f ca="1">IF(I260="","",_xll.xEURO(OFFSET(C260,-M260+1,0),J260,OFFSET(C260,-M260+2,0),OFFSET(C260,-M260+2,0),OFFSET(C260,-M260+3,0)+AC260,OFFSET(C260,-M260+4,0),1,5)/365.25*I260*10000)</f>
        <v/>
      </c>
      <c r="AB260" s="40" t="str">
        <f ca="1">IF(D260="","",_xll.xCalcSkew(OFFSET(C260,-M260,0),E260-OFFSET(C260,-M260+1,0),b)/100)</f>
        <v/>
      </c>
      <c r="AC260" s="40" t="str">
        <f ca="1">IF(I260="","",_xll.xCalcSkew(OFFSET(C260,-M260,0),J260-OFFSET(C260,-M260+1,0),b)/100)</f>
        <v/>
      </c>
      <c r="AE260">
        <f t="shared" si="33"/>
        <v>0</v>
      </c>
      <c r="AF260">
        <f t="shared" si="34"/>
        <v>0</v>
      </c>
      <c r="AG260">
        <f t="shared" si="35"/>
        <v>0</v>
      </c>
    </row>
    <row r="261" spans="4:33" x14ac:dyDescent="0.25">
      <c r="D261" s="52"/>
      <c r="E261" s="39"/>
      <c r="F261" s="39"/>
      <c r="G261" s="35"/>
      <c r="I261" s="52"/>
      <c r="J261" s="39"/>
      <c r="K261" s="39"/>
      <c r="L261" s="62"/>
      <c r="M261" s="101">
        <f t="shared" si="45"/>
        <v>20</v>
      </c>
      <c r="N261" s="67" t="str">
        <f ca="1">IF(D261="","",_xll.xEURO(OFFSET(C261,-M261+1,0),E261,OFFSET(C261,-M261+2,0),OFFSET(C261,-M261+2,0),OFFSET(C261,-M261+3,0)+AB261,OFFSET(C261,-M261+4,0),0,1)*D261)</f>
        <v/>
      </c>
      <c r="O261" s="69" t="str">
        <f ca="1">IF(D261="","",_xll.xEURO(OFFSET(C261,-M261+1,0),E261,OFFSET(C261,-M261+2,0),OFFSET(C261,-M261+2,0),OFFSET(C261,-M261+3,0)+AB261,OFFSET(C261,-M261+4,0),0,0))</f>
        <v/>
      </c>
      <c r="P261" s="67" t="str">
        <f t="shared" si="43"/>
        <v/>
      </c>
      <c r="Q261" s="67" t="str">
        <f ca="1">IF(D261="","",_xll.xEURO(OFFSET(C261,-M261+1,0),E261,OFFSET(C261,-M261+2,0),OFFSET(C261,-M261+2,0),OFFSET(C261,-M261+3,0)+AB261,OFFSET(C261,-M261+4,0),0,2)/10*D261)</f>
        <v/>
      </c>
      <c r="R261" s="71" t="str">
        <f ca="1">IF(D261="","",_xll.xEURO(OFFSET(C261,-M261+1,0),E261,OFFSET(C261,-M261+2,0),OFFSET(C261,-M261+2,0),OFFSET(C261,-M261+3,0)+AB261,OFFSET(C261,-M261+4,0),0,3)/100*D261*10000)</f>
        <v/>
      </c>
      <c r="S261" s="71" t="str">
        <f ca="1">IF(D261="","",_xll.xEURO(OFFSET(C261,-M261+1,0),E261,OFFSET(C261,-M261+2,0),OFFSET(C261,-M261+2,0),OFFSET(C261,-M261+3,0)+AB261,OFFSET(C261,-M261+4,0),0,5)/365.25*D261*10000)</f>
        <v/>
      </c>
      <c r="U261" s="67" t="str">
        <f ca="1">IF(I261="","",_xll.xEURO(OFFSET(C261,-M261+1,0),J261,OFFSET(C261,-M261+2,0),OFFSET(C261,-M261+2,0),OFFSET(C261,-M261+3,0)+AC261,OFFSET(C261,-M261+4,0),1,1)*I261)</f>
        <v/>
      </c>
      <c r="V261" s="69" t="str">
        <f ca="1">IF(I261="","",_xll.xEURO(OFFSET(C261,-M261+1,0),J261,OFFSET(C261,-M261+2,0),OFFSET(C261,-M261+2,0),OFFSET(C261,-M261+3,0)+AC261,OFFSET(C261,-M261+4,0),1,0))</f>
        <v/>
      </c>
      <c r="W261" s="67" t="str">
        <f t="shared" si="44"/>
        <v/>
      </c>
      <c r="X261" s="67" t="str">
        <f ca="1">IF(I261="","",_xll.xEURO(OFFSET(C261,-M261+1,0),J261,OFFSET(C261,-M261+2,0),OFFSET(C261,-M261+2,0),OFFSET(C261,-M261+3,0)+AC261,OFFSET(C261,-M261+4,0),1,2)/10*I261)</f>
        <v/>
      </c>
      <c r="Y261" s="71" t="str">
        <f ca="1">IF(I261="","",_xll.xEURO(OFFSET(C261,-M261+1,0),J261,OFFSET(C261,-M261+2,0),OFFSET(C261,-M261+2,0),OFFSET(C261,-M261+3,0)+AC261,OFFSET(C261,-M261+4,0),1,3)/100*I261*10000)</f>
        <v/>
      </c>
      <c r="Z261" s="71" t="str">
        <f ca="1">IF(I261="","",_xll.xEURO(OFFSET(C261,-M261+1,0),J261,OFFSET(C261,-M261+2,0),OFFSET(C261,-M261+2,0),OFFSET(C261,-M261+3,0)+AC261,OFFSET(C261,-M261+4,0),1,5)/365.25*I261*10000)</f>
        <v/>
      </c>
      <c r="AB261" s="40" t="str">
        <f ca="1">IF(D261="","",_xll.xCalcSkew(OFFSET(C261,-M261,0),E261-OFFSET(C261,-M261+1,0),b)/100)</f>
        <v/>
      </c>
      <c r="AC261" s="40" t="str">
        <f ca="1">IF(I261="","",_xll.xCalcSkew(OFFSET(C261,-M261,0),J261-OFFSET(C261,-M261+1,0),b)/100)</f>
        <v/>
      </c>
      <c r="AE261">
        <f t="shared" si="33"/>
        <v>0</v>
      </c>
      <c r="AF261">
        <f t="shared" si="34"/>
        <v>0</v>
      </c>
      <c r="AG261">
        <f t="shared" si="35"/>
        <v>0</v>
      </c>
    </row>
    <row r="262" spans="4:33" x14ac:dyDescent="0.25">
      <c r="D262" s="52"/>
      <c r="E262" s="39"/>
      <c r="F262" s="39"/>
      <c r="G262" s="35"/>
      <c r="I262" s="52"/>
      <c r="J262" s="39"/>
      <c r="K262" s="39"/>
      <c r="L262" s="62"/>
      <c r="M262" s="101">
        <f t="shared" si="45"/>
        <v>21</v>
      </c>
      <c r="N262" s="67" t="str">
        <f ca="1">IF(D262="","",_xll.xEURO(OFFSET(C262,-M262+1,0),E262,OFFSET(C262,-M262+2,0),OFFSET(C262,-M262+2,0),OFFSET(C262,-M262+3,0)+AB262,OFFSET(C262,-M262+4,0),0,1)*D262)</f>
        <v/>
      </c>
      <c r="O262" s="69" t="str">
        <f ca="1">IF(D262="","",_xll.xEURO(OFFSET(C262,-M262+1,0),E262,OFFSET(C262,-M262+2,0),OFFSET(C262,-M262+2,0),OFFSET(C262,-M262+3,0)+AB262,OFFSET(C262,-M262+4,0),0,0))</f>
        <v/>
      </c>
      <c r="P262" s="67" t="str">
        <f t="shared" si="43"/>
        <v/>
      </c>
      <c r="Q262" s="67" t="str">
        <f ca="1">IF(D262="","",_xll.xEURO(OFFSET(C262,-M262+1,0),E262,OFFSET(C262,-M262+2,0),OFFSET(C262,-M262+2,0),OFFSET(C262,-M262+3,0)+AB262,OFFSET(C262,-M262+4,0),0,2)/10*D262)</f>
        <v/>
      </c>
      <c r="R262" s="71" t="str">
        <f ca="1">IF(D262="","",_xll.xEURO(OFFSET(C262,-M262+1,0),E262,OFFSET(C262,-M262+2,0),OFFSET(C262,-M262+2,0),OFFSET(C262,-M262+3,0)+AB262,OFFSET(C262,-M262+4,0),0,3)/100*D262*10000)</f>
        <v/>
      </c>
      <c r="S262" s="71" t="str">
        <f ca="1">IF(D262="","",_xll.xEURO(OFFSET(C262,-M262+1,0),E262,OFFSET(C262,-M262+2,0),OFFSET(C262,-M262+2,0),OFFSET(C262,-M262+3,0)+AB262,OFFSET(C262,-M262+4,0),0,5)/365.25*D262*10000)</f>
        <v/>
      </c>
      <c r="U262" s="67" t="str">
        <f ca="1">IF(I262="","",_xll.xEURO(OFFSET(C262,-M262+1,0),J262,OFFSET(C262,-M262+2,0),OFFSET(C262,-M262+2,0),OFFSET(C262,-M262+3,0)+AC262,OFFSET(C262,-M262+4,0),1,1)*I262)</f>
        <v/>
      </c>
      <c r="V262" s="69" t="str">
        <f ca="1">IF(I262="","",_xll.xEURO(OFFSET(C262,-M262+1,0),J262,OFFSET(C262,-M262+2,0),OFFSET(C262,-M262+2,0),OFFSET(C262,-M262+3,0)+AC262,OFFSET(C262,-M262+4,0),1,0))</f>
        <v/>
      </c>
      <c r="W262" s="67" t="str">
        <f t="shared" si="44"/>
        <v/>
      </c>
      <c r="X262" s="67" t="str">
        <f ca="1">IF(I262="","",_xll.xEURO(OFFSET(C262,-M262+1,0),J262,OFFSET(C262,-M262+2,0),OFFSET(C262,-M262+2,0),OFFSET(C262,-M262+3,0)+AC262,OFFSET(C262,-M262+4,0),1,2)/10*I262)</f>
        <v/>
      </c>
      <c r="Y262" s="71" t="str">
        <f ca="1">IF(I262="","",_xll.xEURO(OFFSET(C262,-M262+1,0),J262,OFFSET(C262,-M262+2,0),OFFSET(C262,-M262+2,0),OFFSET(C262,-M262+3,0)+AC262,OFFSET(C262,-M262+4,0),1,3)/100*I262*10000)</f>
        <v/>
      </c>
      <c r="Z262" s="71" t="str">
        <f ca="1">IF(I262="","",_xll.xEURO(OFFSET(C262,-M262+1,0),J262,OFFSET(C262,-M262+2,0),OFFSET(C262,-M262+2,0),OFFSET(C262,-M262+3,0)+AC262,OFFSET(C262,-M262+4,0),1,5)/365.25*I262*10000)</f>
        <v/>
      </c>
      <c r="AB262" s="40" t="str">
        <f ca="1">IF(D262="","",_xll.xCalcSkew(OFFSET(C262,-M262,0),E262-OFFSET(C262,-M262+1,0),b)/100)</f>
        <v/>
      </c>
      <c r="AC262" s="40" t="str">
        <f ca="1">IF(I262="","",_xll.xCalcSkew(OFFSET(C262,-M262,0),J262-OFFSET(C262,-M262+1,0),b)/100)</f>
        <v/>
      </c>
      <c r="AE262">
        <f t="shared" ref="AE262:AE325" si="46">D262*F262*10000*-1</f>
        <v>0</v>
      </c>
      <c r="AF262">
        <f t="shared" ref="AF262:AF325" si="47">I262*K262*10000*-1</f>
        <v>0</v>
      </c>
      <c r="AG262">
        <f t="shared" ref="AG262:AG325" si="48">AE262+AF262</f>
        <v>0</v>
      </c>
    </row>
    <row r="263" spans="4:33" x14ac:dyDescent="0.25">
      <c r="D263" s="52"/>
      <c r="E263" s="39"/>
      <c r="F263" s="39"/>
      <c r="G263" s="35"/>
      <c r="I263" s="52"/>
      <c r="J263" s="39"/>
      <c r="K263" s="39"/>
      <c r="L263" s="62"/>
      <c r="M263" s="101">
        <f t="shared" si="45"/>
        <v>22</v>
      </c>
      <c r="N263" s="67" t="str">
        <f ca="1">IF(D263="","",_xll.xEURO(OFFSET(C263,-M263+1,0),E263,OFFSET(C263,-M263+2,0),OFFSET(C263,-M263+2,0),OFFSET(C263,-M263+3,0)+AB263,OFFSET(C263,-M263+4,0),0,1)*D263)</f>
        <v/>
      </c>
      <c r="O263" s="69" t="str">
        <f ca="1">IF(D263="","",_xll.xEURO(OFFSET(C263,-M263+1,0),E263,OFFSET(C263,-M263+2,0),OFFSET(C263,-M263+2,0),OFFSET(C263,-M263+3,0)+AB263,OFFSET(C263,-M263+4,0),0,0))</f>
        <v/>
      </c>
      <c r="P263" s="67" t="str">
        <f t="shared" si="43"/>
        <v/>
      </c>
      <c r="Q263" s="67" t="str">
        <f ca="1">IF(D263="","",_xll.xEURO(OFFSET(C263,-M263+1,0),E263,OFFSET(C263,-M263+2,0),OFFSET(C263,-M263+2,0),OFFSET(C263,-M263+3,0)+AB263,OFFSET(C263,-M263+4,0),0,2)/10*D263)</f>
        <v/>
      </c>
      <c r="R263" s="71" t="str">
        <f ca="1">IF(D263="","",_xll.xEURO(OFFSET(C263,-M263+1,0),E263,OFFSET(C263,-M263+2,0),OFFSET(C263,-M263+2,0),OFFSET(C263,-M263+3,0)+AB263,OFFSET(C263,-M263+4,0),0,3)/100*D263*10000)</f>
        <v/>
      </c>
      <c r="S263" s="71" t="str">
        <f ca="1">IF(D263="","",_xll.xEURO(OFFSET(C263,-M263+1,0),E263,OFFSET(C263,-M263+2,0),OFFSET(C263,-M263+2,0),OFFSET(C263,-M263+3,0)+AB263,OFFSET(C263,-M263+4,0),0,5)/365.25*D263*10000)</f>
        <v/>
      </c>
      <c r="U263" s="67" t="str">
        <f ca="1">IF(I263="","",_xll.xEURO(OFFSET(C263,-M263+1,0),J263,OFFSET(C263,-M263+2,0),OFFSET(C263,-M263+2,0),OFFSET(C263,-M263+3,0)+AC263,OFFSET(C263,-M263+4,0),1,1)*I263)</f>
        <v/>
      </c>
      <c r="V263" s="69" t="str">
        <f ca="1">IF(I263="","",_xll.xEURO(OFFSET(C263,-M263+1,0),J263,OFFSET(C263,-M263+2,0),OFFSET(C263,-M263+2,0),OFFSET(C263,-M263+3,0)+AC263,OFFSET(C263,-M263+4,0),1,0))</f>
        <v/>
      </c>
      <c r="W263" s="67" t="str">
        <f t="shared" si="44"/>
        <v/>
      </c>
      <c r="X263" s="67" t="str">
        <f ca="1">IF(I263="","",_xll.xEURO(OFFSET(C263,-M263+1,0),J263,OFFSET(C263,-M263+2,0),OFFSET(C263,-M263+2,0),OFFSET(C263,-M263+3,0)+AC263,OFFSET(C263,-M263+4,0),1,2)/10*I263)</f>
        <v/>
      </c>
      <c r="Y263" s="71" t="str">
        <f ca="1">IF(I263="","",_xll.xEURO(OFFSET(C263,-M263+1,0),J263,OFFSET(C263,-M263+2,0),OFFSET(C263,-M263+2,0),OFFSET(C263,-M263+3,0)+AC263,OFFSET(C263,-M263+4,0),1,3)/100*I263*10000)</f>
        <v/>
      </c>
      <c r="Z263" s="71" t="str">
        <f ca="1">IF(I263="","",_xll.xEURO(OFFSET(C263,-M263+1,0),J263,OFFSET(C263,-M263+2,0),OFFSET(C263,-M263+2,0),OFFSET(C263,-M263+3,0)+AC263,OFFSET(C263,-M263+4,0),1,5)/365.25*I263*10000)</f>
        <v/>
      </c>
      <c r="AB263" s="40" t="str">
        <f ca="1">IF(D263="","",_xll.xCalcSkew(OFFSET(C263,-M263,0),E263-OFFSET(C263,-M263+1,0),b)/100)</f>
        <v/>
      </c>
      <c r="AC263" s="40" t="str">
        <f ca="1">IF(I263="","",_xll.xCalcSkew(OFFSET(C263,-M263,0),J263-OFFSET(C263,-M263+1,0),b)/100)</f>
        <v/>
      </c>
      <c r="AE263">
        <f t="shared" si="46"/>
        <v>0</v>
      </c>
      <c r="AF263">
        <f t="shared" si="47"/>
        <v>0</v>
      </c>
      <c r="AG263">
        <f t="shared" si="48"/>
        <v>0</v>
      </c>
    </row>
    <row r="264" spans="4:33" x14ac:dyDescent="0.25">
      <c r="D264" s="52"/>
      <c r="E264" s="39"/>
      <c r="F264" s="39"/>
      <c r="G264" s="35"/>
      <c r="I264" s="52"/>
      <c r="J264" s="39"/>
      <c r="K264" s="39"/>
      <c r="L264" s="62"/>
      <c r="M264" s="101">
        <f t="shared" si="45"/>
        <v>23</v>
      </c>
      <c r="N264" s="67" t="str">
        <f ca="1">IF(D264="","",_xll.xEURO(OFFSET(C264,-M264+1,0),E264,OFFSET(C264,-M264+2,0),OFFSET(C264,-M264+2,0),OFFSET(C264,-M264+3,0)+AB264,OFFSET(C264,-M264+4,0),0,1)*D264)</f>
        <v/>
      </c>
      <c r="O264" s="69" t="str">
        <f ca="1">IF(D264="","",_xll.xEURO(OFFSET(C264,-M264+1,0),E264,OFFSET(C264,-M264+2,0),OFFSET(C264,-M264+2,0),OFFSET(C264,-M264+3,0)+AB264,OFFSET(C264,-M264+4,0),0,0))</f>
        <v/>
      </c>
      <c r="P264" s="67" t="str">
        <f t="shared" si="43"/>
        <v/>
      </c>
      <c r="Q264" s="67" t="str">
        <f ca="1">IF(D264="","",_xll.xEURO(OFFSET(C264,-M264+1,0),E264,OFFSET(C264,-M264+2,0),OFFSET(C264,-M264+2,0),OFFSET(C264,-M264+3,0)+AB264,OFFSET(C264,-M264+4,0),0,2)/10*D264)</f>
        <v/>
      </c>
      <c r="R264" s="71" t="str">
        <f ca="1">IF(D264="","",_xll.xEURO(OFFSET(C264,-M264+1,0),E264,OFFSET(C264,-M264+2,0),OFFSET(C264,-M264+2,0),OFFSET(C264,-M264+3,0)+AB264,OFFSET(C264,-M264+4,0),0,3)/100*D264*10000)</f>
        <v/>
      </c>
      <c r="S264" s="71" t="str">
        <f ca="1">IF(D264="","",_xll.xEURO(OFFSET(C264,-M264+1,0),E264,OFFSET(C264,-M264+2,0),OFFSET(C264,-M264+2,0),OFFSET(C264,-M264+3,0)+AB264,OFFSET(C264,-M264+4,0),0,5)/365.25*D264*10000)</f>
        <v/>
      </c>
      <c r="U264" s="67" t="str">
        <f ca="1">IF(I264="","",_xll.xEURO(OFFSET(C264,-M264+1,0),J264,OFFSET(C264,-M264+2,0),OFFSET(C264,-M264+2,0),OFFSET(C264,-M264+3,0)+AC264,OFFSET(C264,-M264+4,0),1,1)*I264)</f>
        <v/>
      </c>
      <c r="V264" s="69" t="str">
        <f ca="1">IF(I264="","",_xll.xEURO(OFFSET(C264,-M264+1,0),J264,OFFSET(C264,-M264+2,0),OFFSET(C264,-M264+2,0),OFFSET(C264,-M264+3,0)+AC264,OFFSET(C264,-M264+4,0),1,0))</f>
        <v/>
      </c>
      <c r="W264" s="67" t="str">
        <f t="shared" si="44"/>
        <v/>
      </c>
      <c r="X264" s="67" t="str">
        <f ca="1">IF(I264="","",_xll.xEURO(OFFSET(C264,-M264+1,0),J264,OFFSET(C264,-M264+2,0),OFFSET(C264,-M264+2,0),OFFSET(C264,-M264+3,0)+AC264,OFFSET(C264,-M264+4,0),1,2)/10*I264)</f>
        <v/>
      </c>
      <c r="Y264" s="71" t="str">
        <f ca="1">IF(I264="","",_xll.xEURO(OFFSET(C264,-M264+1,0),J264,OFFSET(C264,-M264+2,0),OFFSET(C264,-M264+2,0),OFFSET(C264,-M264+3,0)+AC264,OFFSET(C264,-M264+4,0),1,3)/100*I264*10000)</f>
        <v/>
      </c>
      <c r="Z264" s="71" t="str">
        <f ca="1">IF(I264="","",_xll.xEURO(OFFSET(C264,-M264+1,0),J264,OFFSET(C264,-M264+2,0),OFFSET(C264,-M264+2,0),OFFSET(C264,-M264+3,0)+AC264,OFFSET(C264,-M264+4,0),1,5)/365.25*I264*10000)</f>
        <v/>
      </c>
      <c r="AB264" s="40" t="str">
        <f ca="1">IF(D264="","",_xll.xCalcSkew(OFFSET(C264,-M264,0),E264-OFFSET(C264,-M264+1,0),b)/100)</f>
        <v/>
      </c>
      <c r="AC264" s="40" t="str">
        <f ca="1">IF(I264="","",_xll.xCalcSkew(OFFSET(C264,-M264,0),J264-OFFSET(C264,-M264+1,0),b)/100)</f>
        <v/>
      </c>
      <c r="AE264">
        <f t="shared" si="46"/>
        <v>0</v>
      </c>
      <c r="AF264">
        <f t="shared" si="47"/>
        <v>0</v>
      </c>
      <c r="AG264">
        <f t="shared" si="48"/>
        <v>0</v>
      </c>
    </row>
    <row r="265" spans="4:33" x14ac:dyDescent="0.25">
      <c r="D265" s="52"/>
      <c r="E265" s="39"/>
      <c r="F265" s="39"/>
      <c r="G265" s="35"/>
      <c r="I265" s="52"/>
      <c r="J265" s="39"/>
      <c r="K265" s="39"/>
      <c r="L265" s="62"/>
      <c r="M265" s="101">
        <f t="shared" si="45"/>
        <v>24</v>
      </c>
      <c r="N265" s="67" t="str">
        <f ca="1">IF(D265="","",_xll.xEURO(OFFSET(C265,-M265+1,0),E265,OFFSET(C265,-M265+2,0),OFFSET(C265,-M265+2,0),OFFSET(C265,-M265+3,0)+AB265,OFFSET(C265,-M265+4,0),0,1)*D265)</f>
        <v/>
      </c>
      <c r="O265" s="69" t="str">
        <f ca="1">IF(D265="","",_xll.xEURO(OFFSET(C265,-M265+1,0),E265,OFFSET(C265,-M265+2,0),OFFSET(C265,-M265+2,0),OFFSET(C265,-M265+3,0)+AB265,OFFSET(C265,-M265+4,0),0,0))</f>
        <v/>
      </c>
      <c r="P265" s="67" t="str">
        <f t="shared" si="43"/>
        <v/>
      </c>
      <c r="Q265" s="67" t="str">
        <f ca="1">IF(D265="","",_xll.xEURO(OFFSET(C265,-M265+1,0),E265,OFFSET(C265,-M265+2,0),OFFSET(C265,-M265+2,0),OFFSET(C265,-M265+3,0)+AB265,OFFSET(C265,-M265+4,0),0,2)/10*D265)</f>
        <v/>
      </c>
      <c r="R265" s="71" t="str">
        <f ca="1">IF(D265="","",_xll.xEURO(OFFSET(C265,-M265+1,0),E265,OFFSET(C265,-M265+2,0),OFFSET(C265,-M265+2,0),OFFSET(C265,-M265+3,0)+AB265,OFFSET(C265,-M265+4,0),0,3)/100*D265*10000)</f>
        <v/>
      </c>
      <c r="S265" s="71" t="str">
        <f ca="1">IF(D265="","",_xll.xEURO(OFFSET(C265,-M265+1,0),E265,OFFSET(C265,-M265+2,0),OFFSET(C265,-M265+2,0),OFFSET(C265,-M265+3,0)+AB265,OFFSET(C265,-M265+4,0),0,5)/365.25*D265*10000)</f>
        <v/>
      </c>
      <c r="U265" s="67" t="str">
        <f ca="1">IF(I265="","",_xll.xEURO(OFFSET(C265,-M265+1,0),J265,OFFSET(C265,-M265+2,0),OFFSET(C265,-M265+2,0),OFFSET(C265,-M265+3,0)+AC265,OFFSET(C265,-M265+4,0),1,1)*I265)</f>
        <v/>
      </c>
      <c r="V265" s="69" t="str">
        <f ca="1">IF(I265="","",_xll.xEURO(OFFSET(C265,-M265+1,0),J265,OFFSET(C265,-M265+2,0),OFFSET(C265,-M265+2,0),OFFSET(C265,-M265+3,0)+AC265,OFFSET(C265,-M265+4,0),1,0))</f>
        <v/>
      </c>
      <c r="W265" s="67" t="str">
        <f t="shared" si="44"/>
        <v/>
      </c>
      <c r="X265" s="67" t="str">
        <f ca="1">IF(I265="","",_xll.xEURO(OFFSET(C265,-M265+1,0),J265,OFFSET(C265,-M265+2,0),OFFSET(C265,-M265+2,0),OFFSET(C265,-M265+3,0)+AC265,OFFSET(C265,-M265+4,0),1,2)/10*I265)</f>
        <v/>
      </c>
      <c r="Y265" s="71" t="str">
        <f ca="1">IF(I265="","",_xll.xEURO(OFFSET(C265,-M265+1,0),J265,OFFSET(C265,-M265+2,0),OFFSET(C265,-M265+2,0),OFFSET(C265,-M265+3,0)+AC265,OFFSET(C265,-M265+4,0),1,3)/100*I265*10000)</f>
        <v/>
      </c>
      <c r="Z265" s="71" t="str">
        <f ca="1">IF(I265="","",_xll.xEURO(OFFSET(C265,-M265+1,0),J265,OFFSET(C265,-M265+2,0),OFFSET(C265,-M265+2,0),OFFSET(C265,-M265+3,0)+AC265,OFFSET(C265,-M265+4,0),1,5)/365.25*I265*10000)</f>
        <v/>
      </c>
      <c r="AB265" s="40" t="str">
        <f ca="1">IF(D265="","",_xll.xCalcSkew(OFFSET(C265,-M265,0),E265-OFFSET(C265,-M265+1,0),b)/100)</f>
        <v/>
      </c>
      <c r="AC265" s="40" t="str">
        <f ca="1">IF(I265="","",_xll.xCalcSkew(OFFSET(C265,-M265,0),J265-OFFSET(C265,-M265+1,0),b)/100)</f>
        <v/>
      </c>
      <c r="AE265">
        <f t="shared" si="46"/>
        <v>0</v>
      </c>
      <c r="AF265">
        <f t="shared" si="47"/>
        <v>0</v>
      </c>
      <c r="AG265">
        <f t="shared" si="48"/>
        <v>0</v>
      </c>
    </row>
    <row r="266" spans="4:33" x14ac:dyDescent="0.25">
      <c r="D266" s="52"/>
      <c r="E266" s="39"/>
      <c r="F266" s="39"/>
      <c r="G266" s="35"/>
      <c r="I266" s="52"/>
      <c r="J266" s="39"/>
      <c r="K266" s="39"/>
      <c r="L266" s="62"/>
      <c r="M266" s="101">
        <f t="shared" si="45"/>
        <v>25</v>
      </c>
      <c r="N266" s="67" t="str">
        <f ca="1">IF(D266="","",_xll.xEURO(OFFSET(C266,-M266+1,0),E266,OFFSET(C266,-M266+2,0),OFFSET(C266,-M266+2,0),OFFSET(C266,-M266+3,0)+AB266,OFFSET(C266,-M266+4,0),0,1)*D266)</f>
        <v/>
      </c>
      <c r="O266" s="69" t="str">
        <f ca="1">IF(D266="","",_xll.xEURO(OFFSET(C266,-M266+1,0),E266,OFFSET(C266,-M266+2,0),OFFSET(C266,-M266+2,0),OFFSET(C266,-M266+3,0)+AB266,OFFSET(C266,-M266+4,0),0,0))</f>
        <v/>
      </c>
      <c r="P266" s="67" t="str">
        <f t="shared" si="43"/>
        <v/>
      </c>
      <c r="Q266" s="67" t="str">
        <f ca="1">IF(D266="","",_xll.xEURO(OFFSET(C266,-M266+1,0),E266,OFFSET(C266,-M266+2,0),OFFSET(C266,-M266+2,0),OFFSET(C266,-M266+3,0)+AB266,OFFSET(C266,-M266+4,0),0,2)/10*D266)</f>
        <v/>
      </c>
      <c r="R266" s="71" t="str">
        <f ca="1">IF(D266="","",_xll.xEURO(OFFSET(C266,-M266+1,0),E266,OFFSET(C266,-M266+2,0),OFFSET(C266,-M266+2,0),OFFSET(C266,-M266+3,0)+AB266,OFFSET(C266,-M266+4,0),0,3)/100*D266*10000)</f>
        <v/>
      </c>
      <c r="S266" s="71" t="str">
        <f ca="1">IF(D266="","",_xll.xEURO(OFFSET(C266,-M266+1,0),E266,OFFSET(C266,-M266+2,0),OFFSET(C266,-M266+2,0),OFFSET(C266,-M266+3,0)+AB266,OFFSET(C266,-M266+4,0),0,5)/365.25*D266*10000)</f>
        <v/>
      </c>
      <c r="U266" s="67" t="str">
        <f ca="1">IF(I266="","",_xll.xEURO(OFFSET(C266,-M266+1,0),J266,OFFSET(C266,-M266+2,0),OFFSET(C266,-M266+2,0),OFFSET(C266,-M266+3,0)+AC266,OFFSET(C266,-M266+4,0),1,1)*I266)</f>
        <v/>
      </c>
      <c r="V266" s="69" t="str">
        <f ca="1">IF(I266="","",_xll.xEURO(OFFSET(C266,-M266+1,0),J266,OFFSET(C266,-M266+2,0),OFFSET(C266,-M266+2,0),OFFSET(C266,-M266+3,0)+AC266,OFFSET(C266,-M266+4,0),1,0))</f>
        <v/>
      </c>
      <c r="W266" s="67" t="str">
        <f t="shared" si="44"/>
        <v/>
      </c>
      <c r="X266" s="67" t="str">
        <f ca="1">IF(I266="","",_xll.xEURO(OFFSET(C266,-M266+1,0),J266,OFFSET(C266,-M266+2,0),OFFSET(C266,-M266+2,0),OFFSET(C266,-M266+3,0)+AC266,OFFSET(C266,-M266+4,0),1,2)/10*I266)</f>
        <v/>
      </c>
      <c r="Y266" s="71" t="str">
        <f ca="1">IF(I266="","",_xll.xEURO(OFFSET(C266,-M266+1,0),J266,OFFSET(C266,-M266+2,0),OFFSET(C266,-M266+2,0),OFFSET(C266,-M266+3,0)+AC266,OFFSET(C266,-M266+4,0),1,3)/100*I266*10000)</f>
        <v/>
      </c>
      <c r="Z266" s="71" t="str">
        <f ca="1">IF(I266="","",_xll.xEURO(OFFSET(C266,-M266+1,0),J266,OFFSET(C266,-M266+2,0),OFFSET(C266,-M266+2,0),OFFSET(C266,-M266+3,0)+AC266,OFFSET(C266,-M266+4,0),1,5)/365.25*I266*10000)</f>
        <v/>
      </c>
      <c r="AB266" s="40" t="str">
        <f ca="1">IF(D266="","",_xll.xCalcSkew(OFFSET(C266,-M266,0),E266-OFFSET(C266,-M266+1,0),b)/100)</f>
        <v/>
      </c>
      <c r="AC266" s="40" t="str">
        <f ca="1">IF(I266="","",_xll.xCalcSkew(OFFSET(C266,-M266,0),J266-OFFSET(C266,-M266+1,0),b)/100)</f>
        <v/>
      </c>
      <c r="AE266">
        <f t="shared" si="46"/>
        <v>0</v>
      </c>
      <c r="AF266">
        <f t="shared" si="47"/>
        <v>0</v>
      </c>
      <c r="AG266">
        <f t="shared" si="48"/>
        <v>0</v>
      </c>
    </row>
    <row r="267" spans="4:33" x14ac:dyDescent="0.25">
      <c r="D267" s="52"/>
      <c r="E267" s="39"/>
      <c r="F267" s="39"/>
      <c r="G267" s="35"/>
      <c r="I267" s="52"/>
      <c r="J267" s="39"/>
      <c r="K267" s="39"/>
      <c r="L267" s="62"/>
      <c r="M267" s="101">
        <f t="shared" si="45"/>
        <v>26</v>
      </c>
      <c r="N267" s="67" t="str">
        <f ca="1">IF(D267="","",_xll.xEURO(OFFSET(C267,-M267+1,0),E267,OFFSET(C267,-M267+2,0),OFFSET(C267,-M267+2,0),OFFSET(C267,-M267+3,0)+AB267,OFFSET(C267,-M267+4,0),0,1)*D267)</f>
        <v/>
      </c>
      <c r="O267" s="69" t="str">
        <f ca="1">IF(D267="","",_xll.xEURO(OFFSET(C267,-M267+1,0),E267,OFFSET(C267,-M267+2,0),OFFSET(C267,-M267+2,0),OFFSET(C267,-M267+3,0)+AB267,OFFSET(C267,-M267+4,0),0,0))</f>
        <v/>
      </c>
      <c r="P267" s="67" t="str">
        <f t="shared" si="43"/>
        <v/>
      </c>
      <c r="Q267" s="67" t="str">
        <f ca="1">IF(D267="","",_xll.xEURO(OFFSET(C267,-M267+1,0),E267,OFFSET(C267,-M267+2,0),OFFSET(C267,-M267+2,0),OFFSET(C267,-M267+3,0)+AB267,OFFSET(C267,-M267+4,0),0,2)/10*D267)</f>
        <v/>
      </c>
      <c r="R267" s="71" t="str">
        <f ca="1">IF(D267="","",_xll.xEURO(OFFSET(C267,-M267+1,0),E267,OFFSET(C267,-M267+2,0),OFFSET(C267,-M267+2,0),OFFSET(C267,-M267+3,0)+AB267,OFFSET(C267,-M267+4,0),0,3)/100*D267*10000)</f>
        <v/>
      </c>
      <c r="S267" s="71" t="str">
        <f ca="1">IF(D267="","",_xll.xEURO(OFFSET(C267,-M267+1,0),E267,OFFSET(C267,-M267+2,0),OFFSET(C267,-M267+2,0),OFFSET(C267,-M267+3,0)+AB267,OFFSET(C267,-M267+4,0),0,5)/365.25*D267*10000)</f>
        <v/>
      </c>
      <c r="U267" s="67" t="str">
        <f ca="1">IF(I267="","",_xll.xEURO(OFFSET(C267,-M267+1,0),J267,OFFSET(C267,-M267+2,0),OFFSET(C267,-M267+2,0),OFFSET(C267,-M267+3,0)+AC267,OFFSET(C267,-M267+4,0),1,1)*I267)</f>
        <v/>
      </c>
      <c r="V267" s="69" t="str">
        <f ca="1">IF(I267="","",_xll.xEURO(OFFSET(C267,-M267+1,0),J267,OFFSET(C267,-M267+2,0),OFFSET(C267,-M267+2,0),OFFSET(C267,-M267+3,0)+AC267,OFFSET(C267,-M267+4,0),1,0))</f>
        <v/>
      </c>
      <c r="W267" s="67" t="str">
        <f t="shared" si="44"/>
        <v/>
      </c>
      <c r="X267" s="67" t="str">
        <f ca="1">IF(I267="","",_xll.xEURO(OFFSET(C267,-M267+1,0),J267,OFFSET(C267,-M267+2,0),OFFSET(C267,-M267+2,0),OFFSET(C267,-M267+3,0)+AC267,OFFSET(C267,-M267+4,0),1,2)/10*I267)</f>
        <v/>
      </c>
      <c r="Y267" s="71" t="str">
        <f ca="1">IF(I267="","",_xll.xEURO(OFFSET(C267,-M267+1,0),J267,OFFSET(C267,-M267+2,0),OFFSET(C267,-M267+2,0),OFFSET(C267,-M267+3,0)+AC267,OFFSET(C267,-M267+4,0),1,3)/100*I267*10000)</f>
        <v/>
      </c>
      <c r="Z267" s="71" t="str">
        <f ca="1">IF(I267="","",_xll.xEURO(OFFSET(C267,-M267+1,0),J267,OFFSET(C267,-M267+2,0),OFFSET(C267,-M267+2,0),OFFSET(C267,-M267+3,0)+AC267,OFFSET(C267,-M267+4,0),1,5)/365.25*I267*10000)</f>
        <v/>
      </c>
      <c r="AB267" s="40" t="str">
        <f ca="1">IF(D267="","",_xll.xCalcSkew(OFFSET(C267,-M267,0),E267-OFFSET(C267,-M267+1,0),b)/100)</f>
        <v/>
      </c>
      <c r="AC267" s="40" t="str">
        <f ca="1">IF(I267="","",_xll.xCalcSkew(OFFSET(C267,-M267,0),J267-OFFSET(C267,-M267+1,0),b)/100)</f>
        <v/>
      </c>
      <c r="AE267">
        <f t="shared" si="46"/>
        <v>0</v>
      </c>
      <c r="AF267">
        <f t="shared" si="47"/>
        <v>0</v>
      </c>
      <c r="AG267">
        <f t="shared" si="48"/>
        <v>0</v>
      </c>
    </row>
    <row r="268" spans="4:33" x14ac:dyDescent="0.25">
      <c r="D268" s="52"/>
      <c r="E268" s="39"/>
      <c r="F268" s="39"/>
      <c r="G268" s="35"/>
      <c r="I268" s="52"/>
      <c r="J268" s="39"/>
      <c r="K268" s="39"/>
      <c r="L268" s="62"/>
      <c r="M268" s="101">
        <f t="shared" si="45"/>
        <v>27</v>
      </c>
      <c r="N268" s="67" t="str">
        <f ca="1">IF(D268="","",_xll.xEURO(OFFSET(C268,-M268+1,0),E268,OFFSET(C268,-M268+2,0),OFFSET(C268,-M268+2,0),OFFSET(C268,-M268+3,0)+AB268,OFFSET(C268,-M268+4,0),0,1)*D268)</f>
        <v/>
      </c>
      <c r="O268" s="69" t="str">
        <f ca="1">IF(D268="","",_xll.xEURO(OFFSET(C268,-M268+1,0),E268,OFFSET(C268,-M268+2,0),OFFSET(C268,-M268+2,0),OFFSET(C268,-M268+3,0)+AB268,OFFSET(C268,-M268+4,0),0,0))</f>
        <v/>
      </c>
      <c r="P268" s="67" t="str">
        <f t="shared" si="43"/>
        <v/>
      </c>
      <c r="Q268" s="67" t="str">
        <f ca="1">IF(D268="","",_xll.xEURO(OFFSET(C268,-M268+1,0),E268,OFFSET(C268,-M268+2,0),OFFSET(C268,-M268+2,0),OFFSET(C268,-M268+3,0)+AB268,OFFSET(C268,-M268+4,0),0,2)/10*D268)</f>
        <v/>
      </c>
      <c r="R268" s="71" t="str">
        <f ca="1">IF(D268="","",_xll.xEURO(OFFSET(C268,-M268+1,0),E268,OFFSET(C268,-M268+2,0),OFFSET(C268,-M268+2,0),OFFSET(C268,-M268+3,0)+AB268,OFFSET(C268,-M268+4,0),0,3)/100*D268*10000)</f>
        <v/>
      </c>
      <c r="S268" s="71" t="str">
        <f ca="1">IF(D268="","",_xll.xEURO(OFFSET(C268,-M268+1,0),E268,OFFSET(C268,-M268+2,0),OFFSET(C268,-M268+2,0),OFFSET(C268,-M268+3,0)+AB268,OFFSET(C268,-M268+4,0),0,5)/365.25*D268*10000)</f>
        <v/>
      </c>
      <c r="U268" s="67" t="str">
        <f ca="1">IF(I268="","",_xll.xEURO(OFFSET(C268,-M268+1,0),J268,OFFSET(C268,-M268+2,0),OFFSET(C268,-M268+2,0),OFFSET(C268,-M268+3,0)+AC268,OFFSET(C268,-M268+4,0),1,1)*I268)</f>
        <v/>
      </c>
      <c r="V268" s="69" t="str">
        <f ca="1">IF(I268="","",_xll.xEURO(OFFSET(C268,-M268+1,0),J268,OFFSET(C268,-M268+2,0),OFFSET(C268,-M268+2,0),OFFSET(C268,-M268+3,0)+AC268,OFFSET(C268,-M268+4,0),1,0))</f>
        <v/>
      </c>
      <c r="W268" s="67" t="str">
        <f t="shared" si="44"/>
        <v/>
      </c>
      <c r="X268" s="67" t="str">
        <f ca="1">IF(I268="","",_xll.xEURO(OFFSET(C268,-M268+1,0),J268,OFFSET(C268,-M268+2,0),OFFSET(C268,-M268+2,0),OFFSET(C268,-M268+3,0)+AC268,OFFSET(C268,-M268+4,0),1,2)/10*I268)</f>
        <v/>
      </c>
      <c r="Y268" s="71" t="str">
        <f ca="1">IF(I268="","",_xll.xEURO(OFFSET(C268,-M268+1,0),J268,OFFSET(C268,-M268+2,0),OFFSET(C268,-M268+2,0),OFFSET(C268,-M268+3,0)+AC268,OFFSET(C268,-M268+4,0),1,3)/100*I268*10000)</f>
        <v/>
      </c>
      <c r="Z268" s="71" t="str">
        <f ca="1">IF(I268="","",_xll.xEURO(OFFSET(C268,-M268+1,0),J268,OFFSET(C268,-M268+2,0),OFFSET(C268,-M268+2,0),OFFSET(C268,-M268+3,0)+AC268,OFFSET(C268,-M268+4,0),1,5)/365.25*I268*10000)</f>
        <v/>
      </c>
      <c r="AB268" s="40" t="str">
        <f ca="1">IF(D268="","",_xll.xCalcSkew(OFFSET(C268,-M268,0),E268-OFFSET(C268,-M268+1,0),b)/100)</f>
        <v/>
      </c>
      <c r="AC268" s="40" t="str">
        <f ca="1">IF(I268="","",_xll.xCalcSkew(OFFSET(C268,-M268,0),J268-OFFSET(C268,-M268+1,0),b)/100)</f>
        <v/>
      </c>
      <c r="AE268">
        <f t="shared" si="46"/>
        <v>0</v>
      </c>
      <c r="AF268">
        <f t="shared" si="47"/>
        <v>0</v>
      </c>
      <c r="AG268">
        <f t="shared" si="48"/>
        <v>0</v>
      </c>
    </row>
    <row r="269" spans="4:33" x14ac:dyDescent="0.25">
      <c r="D269" s="52"/>
      <c r="E269" s="39"/>
      <c r="F269" s="39"/>
      <c r="G269" s="35"/>
      <c r="I269" s="52"/>
      <c r="J269" s="39"/>
      <c r="K269" s="39"/>
      <c r="L269" s="62"/>
      <c r="M269" s="101">
        <f t="shared" si="45"/>
        <v>28</v>
      </c>
      <c r="N269" s="67" t="str">
        <f ca="1">IF(D269="","",_xll.xEURO(OFFSET(C269,-M269+1,0),E269,OFFSET(C269,-M269+2,0),OFFSET(C269,-M269+2,0),OFFSET(C269,-M269+3,0)+AB269,OFFSET(C269,-M269+4,0),0,1)*D269)</f>
        <v/>
      </c>
      <c r="O269" s="69" t="str">
        <f ca="1">IF(D269="","",_xll.xEURO(OFFSET(C269,-M269+1,0),E269,OFFSET(C269,-M269+2,0),OFFSET(C269,-M269+2,0),OFFSET(C269,-M269+3,0)+AB269,OFFSET(C269,-M269+4,0),0,0))</f>
        <v/>
      </c>
      <c r="P269" s="67" t="str">
        <f t="shared" si="43"/>
        <v/>
      </c>
      <c r="Q269" s="67" t="str">
        <f ca="1">IF(D269="","",_xll.xEURO(OFFSET(C269,-M269+1,0),E269,OFFSET(C269,-M269+2,0),OFFSET(C269,-M269+2,0),OFFSET(C269,-M269+3,0)+AB269,OFFSET(C269,-M269+4,0),0,2)/10*D269)</f>
        <v/>
      </c>
      <c r="R269" s="71" t="str">
        <f ca="1">IF(D269="","",_xll.xEURO(OFFSET(C269,-M269+1,0),E269,OFFSET(C269,-M269+2,0),OFFSET(C269,-M269+2,0),OFFSET(C269,-M269+3,0)+AB269,OFFSET(C269,-M269+4,0),0,3)/100*D269*10000)</f>
        <v/>
      </c>
      <c r="S269" s="71" t="str">
        <f ca="1">IF(D269="","",_xll.xEURO(OFFSET(C269,-M269+1,0),E269,OFFSET(C269,-M269+2,0),OFFSET(C269,-M269+2,0),OFFSET(C269,-M269+3,0)+AB269,OFFSET(C269,-M269+4,0),0,5)/365.25*D269*10000)</f>
        <v/>
      </c>
      <c r="U269" s="67" t="str">
        <f ca="1">IF(I269="","",_xll.xEURO(OFFSET(C269,-M269+1,0),J269,OFFSET(C269,-M269+2,0),OFFSET(C269,-M269+2,0),OFFSET(C269,-M269+3,0)+AC269,OFFSET(C269,-M269+4,0),1,1)*I269)</f>
        <v/>
      </c>
      <c r="V269" s="69" t="str">
        <f ca="1">IF(I269="","",_xll.xEURO(OFFSET(C269,-M269+1,0),J269,OFFSET(C269,-M269+2,0),OFFSET(C269,-M269+2,0),OFFSET(C269,-M269+3,0)+AC269,OFFSET(C269,-M269+4,0),1,0))</f>
        <v/>
      </c>
      <c r="W269" s="67" t="str">
        <f t="shared" si="44"/>
        <v/>
      </c>
      <c r="X269" s="67" t="str">
        <f ca="1">IF(I269="","",_xll.xEURO(OFFSET(C269,-M269+1,0),J269,OFFSET(C269,-M269+2,0),OFFSET(C269,-M269+2,0),OFFSET(C269,-M269+3,0)+AC269,OFFSET(C269,-M269+4,0),1,2)/10*I269)</f>
        <v/>
      </c>
      <c r="Y269" s="71" t="str">
        <f ca="1">IF(I269="","",_xll.xEURO(OFFSET(C269,-M269+1,0),J269,OFFSET(C269,-M269+2,0),OFFSET(C269,-M269+2,0),OFFSET(C269,-M269+3,0)+AC269,OFFSET(C269,-M269+4,0),1,3)/100*I269*10000)</f>
        <v/>
      </c>
      <c r="Z269" s="71" t="str">
        <f ca="1">IF(I269="","",_xll.xEURO(OFFSET(C269,-M269+1,0),J269,OFFSET(C269,-M269+2,0),OFFSET(C269,-M269+2,0),OFFSET(C269,-M269+3,0)+AC269,OFFSET(C269,-M269+4,0),1,5)/365.25*I269*10000)</f>
        <v/>
      </c>
      <c r="AB269" s="40" t="str">
        <f ca="1">IF(D269="","",_xll.xCalcSkew(OFFSET(C269,-M269,0),E269-OFFSET(C269,-M269+1,0),b)/100)</f>
        <v/>
      </c>
      <c r="AC269" s="40" t="str">
        <f ca="1">IF(I269="","",_xll.xCalcSkew(OFFSET(C269,-M269,0),J269-OFFSET(C269,-M269+1,0),b)/100)</f>
        <v/>
      </c>
      <c r="AE269">
        <f t="shared" si="46"/>
        <v>0</v>
      </c>
      <c r="AF269">
        <f t="shared" si="47"/>
        <v>0</v>
      </c>
      <c r="AG269">
        <f t="shared" si="48"/>
        <v>0</v>
      </c>
    </row>
    <row r="270" spans="4:33" x14ac:dyDescent="0.25">
      <c r="D270" s="52"/>
      <c r="E270" s="39"/>
      <c r="F270" s="39"/>
      <c r="G270" s="35"/>
      <c r="I270" s="52"/>
      <c r="J270" s="39"/>
      <c r="K270" s="39"/>
      <c r="L270" s="62"/>
      <c r="M270" s="101">
        <f t="shared" si="45"/>
        <v>29</v>
      </c>
      <c r="N270" s="67" t="str">
        <f ca="1">IF(D270="","",_xll.xEURO(OFFSET(C270,-M270+1,0),E270,OFFSET(C270,-M270+2,0),OFFSET(C270,-M270+2,0),OFFSET(C270,-M270+3,0)+AB270,OFFSET(C270,-M270+4,0),0,1)*D270)</f>
        <v/>
      </c>
      <c r="O270" s="69" t="str">
        <f ca="1">IF(D270="","",_xll.xEURO(OFFSET(C270,-M270+1,0),E270,OFFSET(C270,-M270+2,0),OFFSET(C270,-M270+2,0),OFFSET(C270,-M270+3,0)+AB270,OFFSET(C270,-M270+4,0),0,0))</f>
        <v/>
      </c>
      <c r="P270" s="67" t="str">
        <f t="shared" si="43"/>
        <v/>
      </c>
      <c r="Q270" s="67" t="str">
        <f ca="1">IF(D270="","",_xll.xEURO(OFFSET(C270,-M270+1,0),E270,OFFSET(C270,-M270+2,0),OFFSET(C270,-M270+2,0),OFFSET(C270,-M270+3,0)+AB270,OFFSET(C270,-M270+4,0),0,2)/10*D270)</f>
        <v/>
      </c>
      <c r="R270" s="71" t="str">
        <f ca="1">IF(D270="","",_xll.xEURO(OFFSET(C270,-M270+1,0),E270,OFFSET(C270,-M270+2,0),OFFSET(C270,-M270+2,0),OFFSET(C270,-M270+3,0)+AB270,OFFSET(C270,-M270+4,0),0,3)/100*D270*10000)</f>
        <v/>
      </c>
      <c r="S270" s="71" t="str">
        <f ca="1">IF(D270="","",_xll.xEURO(OFFSET(C270,-M270+1,0),E270,OFFSET(C270,-M270+2,0),OFFSET(C270,-M270+2,0),OFFSET(C270,-M270+3,0)+AB270,OFFSET(C270,-M270+4,0),0,5)/365.25*D270*10000)</f>
        <v/>
      </c>
      <c r="U270" s="67" t="str">
        <f ca="1">IF(I270="","",_xll.xEURO(OFFSET(C270,-M270+1,0),J270,OFFSET(C270,-M270+2,0),OFFSET(C270,-M270+2,0),OFFSET(C270,-M270+3,0)+AC270,OFFSET(C270,-M270+4,0),1,1)*I270)</f>
        <v/>
      </c>
      <c r="V270" s="69" t="str">
        <f ca="1">IF(I270="","",_xll.xEURO(OFFSET(C270,-M270+1,0),J270,OFFSET(C270,-M270+2,0),OFFSET(C270,-M270+2,0),OFFSET(C270,-M270+3,0)+AC270,OFFSET(C270,-M270+4,0),1,0))</f>
        <v/>
      </c>
      <c r="W270" s="67" t="str">
        <f t="shared" si="44"/>
        <v/>
      </c>
      <c r="X270" s="67" t="str">
        <f ca="1">IF(I270="","",_xll.xEURO(OFFSET(C270,-M270+1,0),J270,OFFSET(C270,-M270+2,0),OFFSET(C270,-M270+2,0),OFFSET(C270,-M270+3,0)+AC270,OFFSET(C270,-M270+4,0),1,2)/10*I270)</f>
        <v/>
      </c>
      <c r="Y270" s="71" t="str">
        <f ca="1">IF(I270="","",_xll.xEURO(OFFSET(C270,-M270+1,0),J270,OFFSET(C270,-M270+2,0),OFFSET(C270,-M270+2,0),OFFSET(C270,-M270+3,0)+AC270,OFFSET(C270,-M270+4,0),1,3)/100*I270*10000)</f>
        <v/>
      </c>
      <c r="Z270" s="71" t="str">
        <f ca="1">IF(I270="","",_xll.xEURO(OFFSET(C270,-M270+1,0),J270,OFFSET(C270,-M270+2,0),OFFSET(C270,-M270+2,0),OFFSET(C270,-M270+3,0)+AC270,OFFSET(C270,-M270+4,0),1,5)/365.25*I270*10000)</f>
        <v/>
      </c>
      <c r="AB270" s="40" t="str">
        <f ca="1">IF(D270="","",_xll.xCalcSkew(OFFSET(C270,-M270,0),E270-OFFSET(C270,-M270+1,0),b)/100)</f>
        <v/>
      </c>
      <c r="AC270" s="40" t="str">
        <f ca="1">IF(I270="","",_xll.xCalcSkew(OFFSET(C270,-M270,0),J270-OFFSET(C270,-M270+1,0),b)/100)</f>
        <v/>
      </c>
      <c r="AE270">
        <f t="shared" si="46"/>
        <v>0</v>
      </c>
      <c r="AF270">
        <f t="shared" si="47"/>
        <v>0</v>
      </c>
      <c r="AG270">
        <f t="shared" si="48"/>
        <v>0</v>
      </c>
    </row>
    <row r="271" spans="4:33" x14ac:dyDescent="0.25">
      <c r="D271" s="52"/>
      <c r="E271" s="39"/>
      <c r="F271" s="39"/>
      <c r="G271" s="35"/>
      <c r="I271" s="52"/>
      <c r="J271" s="39"/>
      <c r="K271" s="39"/>
      <c r="L271" s="62"/>
      <c r="M271" s="101">
        <f t="shared" si="45"/>
        <v>30</v>
      </c>
      <c r="N271" s="67" t="str">
        <f ca="1">IF(D271="","",_xll.xEURO(OFFSET(C271,-M271+1,0),E271,OFFSET(C271,-M271+2,0),OFFSET(C271,-M271+2,0),OFFSET(C271,-M271+3,0)+AB271,OFFSET(C271,-M271+4,0),0,1)*D271)</f>
        <v/>
      </c>
      <c r="O271" s="69" t="str">
        <f ca="1">IF(D271="","",_xll.xEURO(OFFSET(C271,-M271+1,0),E271,OFFSET(C271,-M271+2,0),OFFSET(C271,-M271+2,0),OFFSET(C271,-M271+3,0)+AB271,OFFSET(C271,-M271+4,0),0,0))</f>
        <v/>
      </c>
      <c r="P271" s="67" t="str">
        <f t="shared" si="43"/>
        <v/>
      </c>
      <c r="Q271" s="67" t="str">
        <f ca="1">IF(D271="","",_xll.xEURO(OFFSET(C271,-M271+1,0),E271,OFFSET(C271,-M271+2,0),OFFSET(C271,-M271+2,0),OFFSET(C271,-M271+3,0)+AB271,OFFSET(C271,-M271+4,0),0,2)/10*D271)</f>
        <v/>
      </c>
      <c r="R271" s="71" t="str">
        <f ca="1">IF(D271="","",_xll.xEURO(OFFSET(C271,-M271+1,0),E271,OFFSET(C271,-M271+2,0),OFFSET(C271,-M271+2,0),OFFSET(C271,-M271+3,0)+AB271,OFFSET(C271,-M271+4,0),0,3)/100*D271*10000)</f>
        <v/>
      </c>
      <c r="S271" s="71" t="str">
        <f ca="1">IF(D271="","",_xll.xEURO(OFFSET(C271,-M271+1,0),E271,OFFSET(C271,-M271+2,0),OFFSET(C271,-M271+2,0),OFFSET(C271,-M271+3,0)+AB271,OFFSET(C271,-M271+4,0),0,5)/365.25*D271*10000)</f>
        <v/>
      </c>
      <c r="U271" s="67" t="str">
        <f ca="1">IF(I271="","",_xll.xEURO(OFFSET(C271,-M271+1,0),J271,OFFSET(C271,-M271+2,0),OFFSET(C271,-M271+2,0),OFFSET(C271,-M271+3,0)+AC271,OFFSET(C271,-M271+4,0),1,1)*I271)</f>
        <v/>
      </c>
      <c r="V271" s="69" t="str">
        <f ca="1">IF(I271="","",_xll.xEURO(OFFSET(C271,-M271+1,0),J271,OFFSET(C271,-M271+2,0),OFFSET(C271,-M271+2,0),OFFSET(C271,-M271+3,0)+AC271,OFFSET(C271,-M271+4,0),1,0))</f>
        <v/>
      </c>
      <c r="W271" s="67" t="str">
        <f t="shared" si="44"/>
        <v/>
      </c>
      <c r="X271" s="67" t="str">
        <f ca="1">IF(I271="","",_xll.xEURO(OFFSET(C271,-M271+1,0),J271,OFFSET(C271,-M271+2,0),OFFSET(C271,-M271+2,0),OFFSET(C271,-M271+3,0)+AC271,OFFSET(C271,-M271+4,0),1,2)/10*I271)</f>
        <v/>
      </c>
      <c r="Y271" s="71" t="str">
        <f ca="1">IF(I271="","",_xll.xEURO(OFFSET(C271,-M271+1,0),J271,OFFSET(C271,-M271+2,0),OFFSET(C271,-M271+2,0),OFFSET(C271,-M271+3,0)+AC271,OFFSET(C271,-M271+4,0),1,3)/100*I271*10000)</f>
        <v/>
      </c>
      <c r="Z271" s="71" t="str">
        <f ca="1">IF(I271="","",_xll.xEURO(OFFSET(C271,-M271+1,0),J271,OFFSET(C271,-M271+2,0),OFFSET(C271,-M271+2,0),OFFSET(C271,-M271+3,0)+AC271,OFFSET(C271,-M271+4,0),1,5)/365.25*I271*10000)</f>
        <v/>
      </c>
      <c r="AB271" s="40" t="str">
        <f ca="1">IF(D271="","",_xll.xCalcSkew(OFFSET(C271,-M271,0),E271-OFFSET(C271,-M271+1,0),b)/100)</f>
        <v/>
      </c>
      <c r="AC271" s="40" t="str">
        <f ca="1">IF(I271="","",_xll.xCalcSkew(OFFSET(C271,-M271,0),J271-OFFSET(C271,-M271+1,0),b)/100)</f>
        <v/>
      </c>
      <c r="AE271">
        <f t="shared" si="46"/>
        <v>0</v>
      </c>
      <c r="AF271">
        <f t="shared" si="47"/>
        <v>0</v>
      </c>
      <c r="AG271">
        <f t="shared" si="48"/>
        <v>0</v>
      </c>
    </row>
    <row r="272" spans="4:33" x14ac:dyDescent="0.25">
      <c r="D272" s="52"/>
      <c r="E272" s="39"/>
      <c r="F272" s="39"/>
      <c r="G272" s="35"/>
      <c r="I272" s="52"/>
      <c r="J272" s="39"/>
      <c r="K272" s="39"/>
      <c r="L272" s="62"/>
      <c r="M272" s="101">
        <f t="shared" si="45"/>
        <v>31</v>
      </c>
      <c r="N272" s="67" t="str">
        <f ca="1">IF(D272="","",_xll.xEURO(OFFSET(C272,-M272+1,0),E272,OFFSET(C272,-M272+2,0),OFFSET(C272,-M272+2,0),OFFSET(C272,-M272+3,0)+AB272,OFFSET(C272,-M272+4,0),0,1)*D272)</f>
        <v/>
      </c>
      <c r="O272" s="69" t="str">
        <f ca="1">IF(D272="","",_xll.xEURO(OFFSET(C272,-M272+1,0),E272,OFFSET(C272,-M272+2,0),OFFSET(C272,-M272+2,0),OFFSET(C272,-M272+3,0)+AB272,OFFSET(C272,-M272+4,0),0,0))</f>
        <v/>
      </c>
      <c r="P272" s="67" t="str">
        <f t="shared" si="43"/>
        <v/>
      </c>
      <c r="Q272" s="67" t="str">
        <f ca="1">IF(D272="","",_xll.xEURO(OFFSET(C272,-M272+1,0),E272,OFFSET(C272,-M272+2,0),OFFSET(C272,-M272+2,0),OFFSET(C272,-M272+3,0)+AB272,OFFSET(C272,-M272+4,0),0,2)/10*D272)</f>
        <v/>
      </c>
      <c r="R272" s="71" t="str">
        <f ca="1">IF(D272="","",_xll.xEURO(OFFSET(C272,-M272+1,0),E272,OFFSET(C272,-M272+2,0),OFFSET(C272,-M272+2,0),OFFSET(C272,-M272+3,0)+AB272,OFFSET(C272,-M272+4,0),0,3)/100*D272*10000)</f>
        <v/>
      </c>
      <c r="S272" s="71" t="str">
        <f ca="1">IF(D272="","",_xll.xEURO(OFFSET(C272,-M272+1,0),E272,OFFSET(C272,-M272+2,0),OFFSET(C272,-M272+2,0),OFFSET(C272,-M272+3,0)+AB272,OFFSET(C272,-M272+4,0),0,5)/365.25*D272*10000)</f>
        <v/>
      </c>
      <c r="U272" s="67" t="str">
        <f ca="1">IF(I272="","",_xll.xEURO(OFFSET(C272,-M272+1,0),J272,OFFSET(C272,-M272+2,0),OFFSET(C272,-M272+2,0),OFFSET(C272,-M272+3,0)+AC272,OFFSET(C272,-M272+4,0),1,1)*I272)</f>
        <v/>
      </c>
      <c r="V272" s="69" t="str">
        <f ca="1">IF(I272="","",_xll.xEURO(OFFSET(C272,-M272+1,0),J272,OFFSET(C272,-M272+2,0),OFFSET(C272,-M272+2,0),OFFSET(C272,-M272+3,0)+AC272,OFFSET(C272,-M272+4,0),1,0))</f>
        <v/>
      </c>
      <c r="W272" s="67" t="str">
        <f t="shared" si="44"/>
        <v/>
      </c>
      <c r="X272" s="67" t="str">
        <f ca="1">IF(I272="","",_xll.xEURO(OFFSET(C272,-M272+1,0),J272,OFFSET(C272,-M272+2,0),OFFSET(C272,-M272+2,0),OFFSET(C272,-M272+3,0)+AC272,OFFSET(C272,-M272+4,0),1,2)/10*I272)</f>
        <v/>
      </c>
      <c r="Y272" s="71" t="str">
        <f ca="1">IF(I272="","",_xll.xEURO(OFFSET(C272,-M272+1,0),J272,OFFSET(C272,-M272+2,0),OFFSET(C272,-M272+2,0),OFFSET(C272,-M272+3,0)+AC272,OFFSET(C272,-M272+4,0),1,3)/100*I272*10000)</f>
        <v/>
      </c>
      <c r="Z272" s="71" t="str">
        <f ca="1">IF(I272="","",_xll.xEURO(OFFSET(C272,-M272+1,0),J272,OFFSET(C272,-M272+2,0),OFFSET(C272,-M272+2,0),OFFSET(C272,-M272+3,0)+AC272,OFFSET(C272,-M272+4,0),1,5)/365.25*I272*10000)</f>
        <v/>
      </c>
      <c r="AB272" s="40" t="str">
        <f ca="1">IF(D272="","",_xll.xCalcSkew(OFFSET(C272,-M272,0),E272-OFFSET(C272,-M272+1,0),b)/100)</f>
        <v/>
      </c>
      <c r="AC272" s="40" t="str">
        <f ca="1">IF(I272="","",_xll.xCalcSkew(OFFSET(C272,-M272,0),J272-OFFSET(C272,-M272+1,0),b)/100)</f>
        <v/>
      </c>
      <c r="AE272">
        <f t="shared" si="46"/>
        <v>0</v>
      </c>
      <c r="AF272">
        <f t="shared" si="47"/>
        <v>0</v>
      </c>
      <c r="AG272">
        <f t="shared" si="48"/>
        <v>0</v>
      </c>
    </row>
    <row r="273" spans="3:33" x14ac:dyDescent="0.25">
      <c r="D273" s="52"/>
      <c r="E273" s="39"/>
      <c r="F273" s="39"/>
      <c r="G273" s="35"/>
      <c r="I273" s="52"/>
      <c r="J273" s="39"/>
      <c r="K273" s="39"/>
      <c r="L273" s="62"/>
      <c r="M273" s="101">
        <f t="shared" si="45"/>
        <v>32</v>
      </c>
      <c r="N273" s="67" t="str">
        <f ca="1">IF(D273="","",_xll.xEURO(OFFSET(C273,-M273+1,0),E273,OFFSET(C273,-M273+2,0),OFFSET(C273,-M273+2,0),OFFSET(C273,-M273+3,0)+AB273,OFFSET(C273,-M273+4,0),0,1)*D273)</f>
        <v/>
      </c>
      <c r="O273" s="69" t="str">
        <f ca="1">IF(D273="","",_xll.xEURO(OFFSET(C273,-M273+1,0),E273,OFFSET(C273,-M273+2,0),OFFSET(C273,-M273+2,0),OFFSET(C273,-M273+3,0)+AB273,OFFSET(C273,-M273+4,0),0,0))</f>
        <v/>
      </c>
      <c r="P273" s="67" t="str">
        <f t="shared" si="43"/>
        <v/>
      </c>
      <c r="Q273" s="67" t="str">
        <f ca="1">IF(D273="","",_xll.xEURO(OFFSET(C273,-M273+1,0),E273,OFFSET(C273,-M273+2,0),OFFSET(C273,-M273+2,0),OFFSET(C273,-M273+3,0)+AB273,OFFSET(C273,-M273+4,0),0,2)/10*D273)</f>
        <v/>
      </c>
      <c r="R273" s="71" t="str">
        <f ca="1">IF(D273="","",_xll.xEURO(OFFSET(C273,-M273+1,0),E273,OFFSET(C273,-M273+2,0),OFFSET(C273,-M273+2,0),OFFSET(C273,-M273+3,0)+AB273,OFFSET(C273,-M273+4,0),0,3)/100*D273*10000)</f>
        <v/>
      </c>
      <c r="S273" s="71" t="str">
        <f ca="1">IF(D273="","",_xll.xEURO(OFFSET(C273,-M273+1,0),E273,OFFSET(C273,-M273+2,0),OFFSET(C273,-M273+2,0),OFFSET(C273,-M273+3,0)+AB273,OFFSET(C273,-M273+4,0),0,5)/365.25*D273*10000)</f>
        <v/>
      </c>
      <c r="U273" s="67" t="str">
        <f ca="1">IF(I273="","",_xll.xEURO(OFFSET(C273,-M273+1,0),J273,OFFSET(C273,-M273+2,0),OFFSET(C273,-M273+2,0),OFFSET(C273,-M273+3,0)+AC273,OFFSET(C273,-M273+4,0),1,1)*I273)</f>
        <v/>
      </c>
      <c r="V273" s="69" t="str">
        <f ca="1">IF(I273="","",_xll.xEURO(OFFSET(C273,-M273+1,0),J273,OFFSET(C273,-M273+2,0),OFFSET(C273,-M273+2,0),OFFSET(C273,-M273+3,0)+AC273,OFFSET(C273,-M273+4,0),1,0))</f>
        <v/>
      </c>
      <c r="W273" s="67" t="str">
        <f t="shared" si="44"/>
        <v/>
      </c>
      <c r="X273" s="67" t="str">
        <f ca="1">IF(I273="","",_xll.xEURO(OFFSET(C273,-M273+1,0),J273,OFFSET(C273,-M273+2,0),OFFSET(C273,-M273+2,0),OFFSET(C273,-M273+3,0)+AC273,OFFSET(C273,-M273+4,0),1,2)/10*I273)</f>
        <v/>
      </c>
      <c r="Y273" s="71" t="str">
        <f ca="1">IF(I273="","",_xll.xEURO(OFFSET(C273,-M273+1,0),J273,OFFSET(C273,-M273+2,0),OFFSET(C273,-M273+2,0),OFFSET(C273,-M273+3,0)+AC273,OFFSET(C273,-M273+4,0),1,3)/100*I273*10000)</f>
        <v/>
      </c>
      <c r="Z273" s="71" t="str">
        <f ca="1">IF(I273="","",_xll.xEURO(OFFSET(C273,-M273+1,0),J273,OFFSET(C273,-M273+2,0),OFFSET(C273,-M273+2,0),OFFSET(C273,-M273+3,0)+AC273,OFFSET(C273,-M273+4,0),1,5)/365.25*I273*10000)</f>
        <v/>
      </c>
      <c r="AB273" s="40" t="str">
        <f ca="1">IF(D273="","",_xll.xCalcSkew(OFFSET(C273,-M273,0),E273-OFFSET(C273,-M273+1,0),b)/100)</f>
        <v/>
      </c>
      <c r="AC273" s="40" t="str">
        <f ca="1">IF(I273="","",_xll.xCalcSkew(OFFSET(C273,-M273,0),J273-OFFSET(C273,-M273+1,0),b)/100)</f>
        <v/>
      </c>
      <c r="AE273">
        <f t="shared" si="46"/>
        <v>0</v>
      </c>
      <c r="AF273">
        <f t="shared" si="47"/>
        <v>0</v>
      </c>
      <c r="AG273">
        <f t="shared" si="48"/>
        <v>0</v>
      </c>
    </row>
    <row r="274" spans="3:33" x14ac:dyDescent="0.25">
      <c r="D274" s="52"/>
      <c r="E274" s="39"/>
      <c r="F274" s="39"/>
      <c r="G274" s="35"/>
      <c r="I274" s="52"/>
      <c r="J274" s="39"/>
      <c r="K274" s="39"/>
      <c r="L274" s="62"/>
      <c r="M274" s="101">
        <f t="shared" si="45"/>
        <v>33</v>
      </c>
      <c r="N274" s="67" t="str">
        <f ca="1">IF(D274="","",_xll.xEURO(OFFSET(C274,-M274+1,0),E274,OFFSET(C274,-M274+2,0),OFFSET(C274,-M274+2,0),OFFSET(C274,-M274+3,0)+AB274,OFFSET(C274,-M274+4,0),0,1)*D274)</f>
        <v/>
      </c>
      <c r="O274" s="69" t="str">
        <f ca="1">IF(D274="","",_xll.xEURO(OFFSET(C274,-M274+1,0),E274,OFFSET(C274,-M274+2,0),OFFSET(C274,-M274+2,0),OFFSET(C274,-M274+3,0)+AB274,OFFSET(C274,-M274+4,0),0,0))</f>
        <v/>
      </c>
      <c r="P274" s="67" t="str">
        <f t="shared" si="43"/>
        <v/>
      </c>
      <c r="Q274" s="67" t="str">
        <f ca="1">IF(D274="","",_xll.xEURO(OFFSET(C274,-M274+1,0),E274,OFFSET(C274,-M274+2,0),OFFSET(C274,-M274+2,0),OFFSET(C274,-M274+3,0)+AB274,OFFSET(C274,-M274+4,0),0,2)/10*D274)</f>
        <v/>
      </c>
      <c r="R274" s="71" t="str">
        <f ca="1">IF(D274="","",_xll.xEURO(OFFSET(C274,-M274+1,0),E274,OFFSET(C274,-M274+2,0),OFFSET(C274,-M274+2,0),OFFSET(C274,-M274+3,0)+AB274,OFFSET(C274,-M274+4,0),0,3)/100*D274*10000)</f>
        <v/>
      </c>
      <c r="S274" s="71" t="str">
        <f ca="1">IF(D274="","",_xll.xEURO(OFFSET(C274,-M274+1,0),E274,OFFSET(C274,-M274+2,0),OFFSET(C274,-M274+2,0),OFFSET(C274,-M274+3,0)+AB274,OFFSET(C274,-M274+4,0),0,5)/365.25*D274*10000)</f>
        <v/>
      </c>
      <c r="U274" s="67" t="str">
        <f ca="1">IF(I274="","",_xll.xEURO(OFFSET(C274,-M274+1,0),J274,OFFSET(C274,-M274+2,0),OFFSET(C274,-M274+2,0),OFFSET(C274,-M274+3,0)+AC274,OFFSET(C274,-M274+4,0),1,1)*I274)</f>
        <v/>
      </c>
      <c r="V274" s="69" t="str">
        <f ca="1">IF(I274="","",_xll.xEURO(OFFSET(C274,-M274+1,0),J274,OFFSET(C274,-M274+2,0),OFFSET(C274,-M274+2,0),OFFSET(C274,-M274+3,0)+AC274,OFFSET(C274,-M274+4,0),1,0))</f>
        <v/>
      </c>
      <c r="W274" s="67" t="str">
        <f t="shared" si="44"/>
        <v/>
      </c>
      <c r="X274" s="67" t="str">
        <f ca="1">IF(I274="","",_xll.xEURO(OFFSET(C274,-M274+1,0),J274,OFFSET(C274,-M274+2,0),OFFSET(C274,-M274+2,0),OFFSET(C274,-M274+3,0)+AC274,OFFSET(C274,-M274+4,0),1,2)/10*I274)</f>
        <v/>
      </c>
      <c r="Y274" s="71" t="str">
        <f ca="1">IF(I274="","",_xll.xEURO(OFFSET(C274,-M274+1,0),J274,OFFSET(C274,-M274+2,0),OFFSET(C274,-M274+2,0),OFFSET(C274,-M274+3,0)+AC274,OFFSET(C274,-M274+4,0),1,3)/100*I274*10000)</f>
        <v/>
      </c>
      <c r="Z274" s="71" t="str">
        <f ca="1">IF(I274="","",_xll.xEURO(OFFSET(C274,-M274+1,0),J274,OFFSET(C274,-M274+2,0),OFFSET(C274,-M274+2,0),OFFSET(C274,-M274+3,0)+AC274,OFFSET(C274,-M274+4,0),1,5)/365.25*I274*10000)</f>
        <v/>
      </c>
      <c r="AB274" s="40" t="str">
        <f ca="1">IF(D274="","",_xll.xCalcSkew(OFFSET(C274,-M274,0),E274-OFFSET(C274,-M274+1,0),b)/100)</f>
        <v/>
      </c>
      <c r="AC274" s="40" t="str">
        <f ca="1">IF(I274="","",_xll.xCalcSkew(OFFSET(C274,-M274,0),J274-OFFSET(C274,-M274+1,0),b)/100)</f>
        <v/>
      </c>
      <c r="AE274">
        <f t="shared" si="46"/>
        <v>0</v>
      </c>
      <c r="AF274">
        <f t="shared" si="47"/>
        <v>0</v>
      </c>
      <c r="AG274">
        <f t="shared" si="48"/>
        <v>0</v>
      </c>
    </row>
    <row r="275" spans="3:33" x14ac:dyDescent="0.25">
      <c r="D275" s="52"/>
      <c r="E275" s="39"/>
      <c r="F275" s="39"/>
      <c r="G275" s="35"/>
      <c r="I275" s="52"/>
      <c r="J275" s="39"/>
      <c r="K275" s="39"/>
      <c r="L275" s="62"/>
      <c r="M275" s="101">
        <f t="shared" si="45"/>
        <v>34</v>
      </c>
      <c r="N275" s="67" t="str">
        <f ca="1">IF(D275="","",_xll.xEURO(OFFSET(C275,-M275+1,0),E275,OFFSET(C275,-M275+2,0),OFFSET(C275,-M275+2,0),OFFSET(C275,-M275+3,0)+AB275,OFFSET(C275,-M275+4,0),0,1)*D275)</f>
        <v/>
      </c>
      <c r="O275" s="69" t="str">
        <f ca="1">IF(D275="","",_xll.xEURO(OFFSET(C275,-M275+1,0),E275,OFFSET(C275,-M275+2,0),OFFSET(C275,-M275+2,0),OFFSET(C275,-M275+3,0)+AB275,OFFSET(C275,-M275+4,0),0,0))</f>
        <v/>
      </c>
      <c r="P275" s="67" t="str">
        <f t="shared" si="43"/>
        <v/>
      </c>
      <c r="Q275" s="67" t="str">
        <f ca="1">IF(D275="","",_xll.xEURO(OFFSET(C275,-M275+1,0),E275,OFFSET(C275,-M275+2,0),OFFSET(C275,-M275+2,0),OFFSET(C275,-M275+3,0)+AB275,OFFSET(C275,-M275+4,0),0,2)/10*D275)</f>
        <v/>
      </c>
      <c r="R275" s="71" t="str">
        <f ca="1">IF(D275="","",_xll.xEURO(OFFSET(C275,-M275+1,0),E275,OFFSET(C275,-M275+2,0),OFFSET(C275,-M275+2,0),OFFSET(C275,-M275+3,0)+AB275,OFFSET(C275,-M275+4,0),0,3)/100*D275*10000)</f>
        <v/>
      </c>
      <c r="S275" s="71" t="str">
        <f ca="1">IF(D275="","",_xll.xEURO(OFFSET(C275,-M275+1,0),E275,OFFSET(C275,-M275+2,0),OFFSET(C275,-M275+2,0),OFFSET(C275,-M275+3,0)+AB275,OFFSET(C275,-M275+4,0),0,5)/365.25*D275*10000)</f>
        <v/>
      </c>
      <c r="U275" s="67" t="str">
        <f ca="1">IF(I275="","",_xll.xEURO(OFFSET(C275,-M275+1,0),J275,OFFSET(C275,-M275+2,0),OFFSET(C275,-M275+2,0),OFFSET(C275,-M275+3,0)+AC275,OFFSET(C275,-M275+4,0),1,1)*I275)</f>
        <v/>
      </c>
      <c r="V275" s="69" t="str">
        <f ca="1">IF(I275="","",_xll.xEURO(OFFSET(C275,-M275+1,0),J275,OFFSET(C275,-M275+2,0),OFFSET(C275,-M275+2,0),OFFSET(C275,-M275+3,0)+AC275,OFFSET(C275,-M275+4,0),1,0))</f>
        <v/>
      </c>
      <c r="W275" s="67" t="str">
        <f t="shared" si="44"/>
        <v/>
      </c>
      <c r="X275" s="67" t="str">
        <f ca="1">IF(I275="","",_xll.xEURO(OFFSET(C275,-M275+1,0),J275,OFFSET(C275,-M275+2,0),OFFSET(C275,-M275+2,0),OFFSET(C275,-M275+3,0)+AC275,OFFSET(C275,-M275+4,0),1,2)/10*I275)</f>
        <v/>
      </c>
      <c r="Y275" s="71" t="str">
        <f ca="1">IF(I275="","",_xll.xEURO(OFFSET(C275,-M275+1,0),J275,OFFSET(C275,-M275+2,0),OFFSET(C275,-M275+2,0),OFFSET(C275,-M275+3,0)+AC275,OFFSET(C275,-M275+4,0),1,3)/100*I275*10000)</f>
        <v/>
      </c>
      <c r="Z275" s="71" t="str">
        <f ca="1">IF(I275="","",_xll.xEURO(OFFSET(C275,-M275+1,0),J275,OFFSET(C275,-M275+2,0),OFFSET(C275,-M275+2,0),OFFSET(C275,-M275+3,0)+AC275,OFFSET(C275,-M275+4,0),1,5)/365.25*I275*10000)</f>
        <v/>
      </c>
      <c r="AB275" s="40" t="str">
        <f ca="1">IF(D275="","",_xll.xCalcSkew(OFFSET(C275,-M275,0),E275-OFFSET(C275,-M275+1,0),b)/100)</f>
        <v/>
      </c>
      <c r="AC275" s="40" t="str">
        <f ca="1">IF(I275="","",_xll.xCalcSkew(OFFSET(C275,-M275,0),J275-OFFSET(C275,-M275+1,0),b)/100)</f>
        <v/>
      </c>
      <c r="AE275">
        <f t="shared" si="46"/>
        <v>0</v>
      </c>
      <c r="AF275">
        <f t="shared" si="47"/>
        <v>0</v>
      </c>
      <c r="AG275">
        <f t="shared" si="48"/>
        <v>0</v>
      </c>
    </row>
    <row r="276" spans="3:33" x14ac:dyDescent="0.25">
      <c r="D276" s="52"/>
      <c r="E276" s="39"/>
      <c r="F276" s="39"/>
      <c r="G276" s="35"/>
      <c r="I276" s="52"/>
      <c r="J276" s="39"/>
      <c r="K276" s="39"/>
      <c r="L276" s="62"/>
      <c r="M276" s="101">
        <f t="shared" si="45"/>
        <v>35</v>
      </c>
      <c r="N276" s="67" t="str">
        <f ca="1">IF(D276="","",_xll.xEURO(OFFSET(C276,-M276+1,0),E276,OFFSET(C276,-M276+2,0),OFFSET(C276,-M276+2,0),OFFSET(C276,-M276+3,0)+AB276,OFFSET(C276,-M276+4,0),0,1)*D276)</f>
        <v/>
      </c>
      <c r="O276" s="69" t="str">
        <f ca="1">IF(D276="","",_xll.xEURO(OFFSET(C276,-M276+1,0),E276,OFFSET(C276,-M276+2,0),OFFSET(C276,-M276+2,0),OFFSET(C276,-M276+3,0)+AB276,OFFSET(C276,-M276+4,0),0,0))</f>
        <v/>
      </c>
      <c r="P276" s="67" t="str">
        <f t="shared" si="43"/>
        <v/>
      </c>
      <c r="Q276" s="67" t="str">
        <f ca="1">IF(D276="","",_xll.xEURO(OFFSET(C276,-M276+1,0),E276,OFFSET(C276,-M276+2,0),OFFSET(C276,-M276+2,0),OFFSET(C276,-M276+3,0)+AB276,OFFSET(C276,-M276+4,0),0,2)/10*D276)</f>
        <v/>
      </c>
      <c r="R276" s="71" t="str">
        <f ca="1">IF(D276="","",_xll.xEURO(OFFSET(C276,-M276+1,0),E276,OFFSET(C276,-M276+2,0),OFFSET(C276,-M276+2,0),OFFSET(C276,-M276+3,0)+AB276,OFFSET(C276,-M276+4,0),0,3)/100*D276*10000)</f>
        <v/>
      </c>
      <c r="S276" s="71" t="str">
        <f ca="1">IF(D276="","",_xll.xEURO(OFFSET(C276,-M276+1,0),E276,OFFSET(C276,-M276+2,0),OFFSET(C276,-M276+2,0),OFFSET(C276,-M276+3,0)+AB276,OFFSET(C276,-M276+4,0),0,5)/365.25*D276*10000)</f>
        <v/>
      </c>
      <c r="U276" s="67" t="str">
        <f ca="1">IF(I276="","",_xll.xEURO(OFFSET(C276,-M276+1,0),J276,OFFSET(C276,-M276+2,0),OFFSET(C276,-M276+2,0),OFFSET(C276,-M276+3,0)+AC276,OFFSET(C276,-M276+4,0),1,1)*I276)</f>
        <v/>
      </c>
      <c r="V276" s="69" t="str">
        <f ca="1">IF(I276="","",_xll.xEURO(OFFSET(C276,-M276+1,0),J276,OFFSET(C276,-M276+2,0),OFFSET(C276,-M276+2,0),OFFSET(C276,-M276+3,0)+AC276,OFFSET(C276,-M276+4,0),1,0))</f>
        <v/>
      </c>
      <c r="W276" s="67" t="str">
        <f t="shared" si="44"/>
        <v/>
      </c>
      <c r="X276" s="67" t="str">
        <f ca="1">IF(I276="","",_xll.xEURO(OFFSET(C276,-M276+1,0),J276,OFFSET(C276,-M276+2,0),OFFSET(C276,-M276+2,0),OFFSET(C276,-M276+3,0)+AC276,OFFSET(C276,-M276+4,0),1,2)/10*I276)</f>
        <v/>
      </c>
      <c r="Y276" s="71" t="str">
        <f ca="1">IF(I276="","",_xll.xEURO(OFFSET(C276,-M276+1,0),J276,OFFSET(C276,-M276+2,0),OFFSET(C276,-M276+2,0),OFFSET(C276,-M276+3,0)+AC276,OFFSET(C276,-M276+4,0),1,3)/100*I276*10000)</f>
        <v/>
      </c>
      <c r="Z276" s="71" t="str">
        <f ca="1">IF(I276="","",_xll.xEURO(OFFSET(C276,-M276+1,0),J276,OFFSET(C276,-M276+2,0),OFFSET(C276,-M276+2,0),OFFSET(C276,-M276+3,0)+AC276,OFFSET(C276,-M276+4,0),1,5)/365.25*I276*10000)</f>
        <v/>
      </c>
      <c r="AB276" s="40" t="str">
        <f ca="1">IF(D276="","",_xll.xCalcSkew(OFFSET(C276,-M276,0),E276-OFFSET(C276,-M276+1,0),b)/100)</f>
        <v/>
      </c>
      <c r="AC276" s="40" t="str">
        <f ca="1">IF(I276="","",_xll.xCalcSkew(OFFSET(C276,-M276,0),J276-OFFSET(C276,-M276+1,0),b)/100)</f>
        <v/>
      </c>
      <c r="AE276">
        <f t="shared" si="46"/>
        <v>0</v>
      </c>
      <c r="AF276">
        <f t="shared" si="47"/>
        <v>0</v>
      </c>
      <c r="AG276">
        <f t="shared" si="48"/>
        <v>0</v>
      </c>
    </row>
    <row r="277" spans="3:33" x14ac:dyDescent="0.25">
      <c r="D277" s="46">
        <f ca="1">SUM(INDIRECT(CONCATENATE(ADDRESS(ROW(D241),COLUMN(D241)),":",ADDRESS(ROW()-1,COLUMN()))))</f>
        <v>15</v>
      </c>
      <c r="I277" s="46">
        <f ca="1">SUM(INDIRECT(CONCATENATE(ADDRESS(ROW(I241),COLUMN(I241)),":",ADDRESS(ROW()-1,COLUMN()))))</f>
        <v>15</v>
      </c>
      <c r="J277" s="1"/>
      <c r="K277" s="1"/>
      <c r="L277" s="1"/>
      <c r="N277" s="46">
        <f t="shared" ref="N277:S277" ca="1" si="49">SUM(INDIRECT(CONCATENATE(ADDRESS(ROW(N241),COLUMN(N241)),":",ADDRESS(ROW()-1,COLUMN()))))</f>
        <v>-7.8879095561095722</v>
      </c>
      <c r="O277" s="46">
        <f t="shared" ca="1" si="49"/>
        <v>0.61396030142221569</v>
      </c>
      <c r="P277" s="46">
        <f t="shared" ca="1" si="49"/>
        <v>7.3440452133323619</v>
      </c>
      <c r="Q277" s="46">
        <f t="shared" ca="1" si="49"/>
        <v>0.54168050430104719</v>
      </c>
      <c r="R277" s="46">
        <f t="shared" ca="1" si="49"/>
        <v>1263.0601401338388</v>
      </c>
      <c r="S277" s="46">
        <f t="shared" ca="1" si="49"/>
        <v>-160.72239017914998</v>
      </c>
      <c r="T277" s="67"/>
      <c r="U277" s="46">
        <f t="shared" ref="U277:Z277" ca="1" si="50">SUM(INDIRECT(CONCATENATE(ADDRESS(ROW(U241),COLUMN(U241)),":",ADDRESS(ROW()-1,COLUMN()))))</f>
        <v>6.938991684490678</v>
      </c>
      <c r="V277" s="46">
        <f t="shared" ca="1" si="50"/>
        <v>0.31445689636209084</v>
      </c>
      <c r="W277" s="46">
        <f t="shared" ca="1" si="50"/>
        <v>-37.581465545686363</v>
      </c>
      <c r="X277" s="46">
        <f t="shared" ca="1" si="50"/>
        <v>0.54168050430104719</v>
      </c>
      <c r="Y277" s="46">
        <f t="shared" ca="1" si="50"/>
        <v>1263.0601401338388</v>
      </c>
      <c r="Z277" s="46">
        <f t="shared" ca="1" si="50"/>
        <v>-163.42421013304437</v>
      </c>
      <c r="AE277">
        <f t="shared" ca="1" si="46"/>
        <v>0</v>
      </c>
      <c r="AF277">
        <f t="shared" ca="1" si="47"/>
        <v>0</v>
      </c>
      <c r="AG277">
        <f t="shared" ca="1" si="48"/>
        <v>0</v>
      </c>
    </row>
    <row r="278" spans="3:33" x14ac:dyDescent="0.25">
      <c r="AE278">
        <f t="shared" si="46"/>
        <v>0</v>
      </c>
      <c r="AF278">
        <f t="shared" si="47"/>
        <v>0</v>
      </c>
      <c r="AG278">
        <f t="shared" si="48"/>
        <v>0</v>
      </c>
    </row>
    <row r="279" spans="3:33" x14ac:dyDescent="0.25">
      <c r="C279" s="34">
        <f ca="1">EOMONTH(C241,0)+1</f>
        <v>37438</v>
      </c>
      <c r="D279" s="52">
        <v>15</v>
      </c>
      <c r="E279" s="39">
        <v>3.25</v>
      </c>
      <c r="F279" s="39">
        <v>0.56499999999999995</v>
      </c>
      <c r="G279" s="35" t="s">
        <v>270</v>
      </c>
      <c r="I279" s="52">
        <v>15</v>
      </c>
      <c r="J279" s="39">
        <v>3.25</v>
      </c>
      <c r="K279" s="39">
        <v>0.56499999999999995</v>
      </c>
      <c r="L279" s="62" t="s">
        <v>270</v>
      </c>
      <c r="M279" s="101">
        <v>0</v>
      </c>
      <c r="N279" s="67">
        <f ca="1">IF(D279="","",_xll.xEURO(OFFSET(C279,-M279+1,0),E279,OFFSET(C279,-M279+2,0),OFFSET(C279,-M279+2,0),OFFSET(C279,-M279+3,0)+AB279,OFFSET(C279,-M279+4,0),0,1)*D279)</f>
        <v>-7.4854079139676735</v>
      </c>
      <c r="O279" s="69">
        <f ca="1">IF(D279="","",_xll.xEURO(OFFSET(C279,-M279+1,0),E279,OFFSET(C279,-M279+2,0),OFFSET(C279,-M279+2,0),OFFSET(C279,-M279+3,0)+AB279,OFFSET(C279,-M279+4,0),0,0))</f>
        <v>0.61963525155119448</v>
      </c>
      <c r="P279" s="67">
        <f t="shared" ref="P279:P314" ca="1" si="51">IF(D279="","",(O279-F279)*D279*10)</f>
        <v>8.19528773267918</v>
      </c>
      <c r="Q279" s="67">
        <f ca="1">IF(D279="","",_xll.xEURO(OFFSET(C279,-M279+1,0),E279,OFFSET(C279,-M279+2,0),OFFSET(C279,-M279+2,0),OFFSET(C279,-M279+3,0)+AB279,OFFSET(C279,-M279+4,0),0,2)/10*D279)</f>
        <v>0.50102008880995785</v>
      </c>
      <c r="R279" s="71">
        <f ca="1">IF(D279="","",_xll.xEURO(OFFSET(C279,-M279+1,0),E279,OFFSET(C279,-M279+2,0),OFFSET(C279,-M279+2,0),OFFSET(C279,-M279+3,0)+AB279,OFFSET(C279,-M279+4,0),0,3)/100*D279*10000)</f>
        <v>1372.9817065659577</v>
      </c>
      <c r="S279" s="71">
        <f ca="1">IF(D279="","",_xll.xEURO(OFFSET(C279,-M279+1,0),E279,OFFSET(C279,-M279+2,0),OFFSET(C279,-M279+2,0),OFFSET(C279,-M279+3,0)+AB279,OFFSET(C279,-M279+4,0),0,5)/365.25*D279*10000)</f>
        <v>-151.68740430275935</v>
      </c>
      <c r="U279" s="67">
        <f ca="1">IF(I279="","",_xll.xEURO(OFFSET(C279,-M279+1,0),J279,OFFSET(C279,-M279+2,0),OFFSET(C279,-M279+2,0),OFFSET(C279,-M279+3,0)+AC279,OFFSET(C279,-M279+4,0),1,1)*I279)</f>
        <v>7.3134609682755727</v>
      </c>
      <c r="V279" s="69">
        <f ca="1">IF(I279="","",_xll.xEURO(OFFSET(C279,-M279+1,0),J279,OFFSET(C279,-M279+2,0),OFFSET(C279,-M279+2,0),OFFSET(C279,-M279+3,0)+AC279,OFFSET(C279,-M279+4,0),1,0))</f>
        <v>0.36312152425897803</v>
      </c>
      <c r="W279" s="67">
        <f t="shared" ref="W279:W314" ca="1" si="52">IF(I279="","",(V279-K279)*I279*10)</f>
        <v>-30.281771361153286</v>
      </c>
      <c r="X279" s="67">
        <f ca="1">IF(I279="","",_xll.xEURO(OFFSET(C279,-M279+1,0),J279,OFFSET(C279,-M279+2,0),OFFSET(C279,-M279+2,0),OFFSET(C279,-M279+3,0)+AC279,OFFSET(C279,-M279+4,0),1,2)/10*I279)</f>
        <v>0.50102008880995785</v>
      </c>
      <c r="Y279" s="71">
        <f ca="1">IF(I279="","",_xll.xEURO(OFFSET(C279,-M279+1,0),J279,OFFSET(C279,-M279+2,0),OFFSET(C279,-M279+2,0),OFFSET(C279,-M279+3,0)+AC279,OFFSET(C279,-M279+4,0),1,3)/100*I279*10000)</f>
        <v>1372.9817065659577</v>
      </c>
      <c r="Z279" s="71">
        <f ca="1">IF(I279="","",_xll.xEURO(OFFSET(C279,-M279+1,0),J279,OFFSET(C279,-M279+2,0),OFFSET(C279,-M279+2,0),OFFSET(C279,-M279+3,0)+AC279,OFFSET(C279,-M279+4,0),1,5)/365.25*I279*10000)</f>
        <v>-154.03771715488625</v>
      </c>
      <c r="AB279" s="40">
        <f ca="1">IF(D279="","",_xll.xCalcSkew(OFFSET(C279,-M279,0),E279-OFFSET(C279,-M279+1,0),b)/100)</f>
        <v>9.0999999999999918E-3</v>
      </c>
      <c r="AC279" s="40">
        <f ca="1">IF(I279="","",_xll.xCalcSkew(OFFSET(C279,-M279,0),J279-OFFSET(C279,-M279+1,0),b)/100)</f>
        <v>9.0999999999999918E-3</v>
      </c>
      <c r="AE279">
        <f t="shared" si="46"/>
        <v>-84750</v>
      </c>
      <c r="AF279">
        <f t="shared" si="47"/>
        <v>-84750</v>
      </c>
      <c r="AG279">
        <f t="shared" si="48"/>
        <v>-169500</v>
      </c>
    </row>
    <row r="280" spans="3:33" x14ac:dyDescent="0.25">
      <c r="C280" s="41">
        <f ca="1">INDEX(Inputs!$1:$1048576,MATCH(C279,Inputs!C:C,0),5)</f>
        <v>2.99</v>
      </c>
      <c r="D280" s="52"/>
      <c r="E280" s="39"/>
      <c r="F280" s="39"/>
      <c r="G280" s="35"/>
      <c r="I280" s="52"/>
      <c r="J280" s="39"/>
      <c r="K280" s="39"/>
      <c r="L280" s="62"/>
      <c r="M280" s="101">
        <f>M279+1</f>
        <v>1</v>
      </c>
      <c r="N280" s="67" t="str">
        <f ca="1">IF(D280="","",_xll.xEURO(OFFSET(C280,-M280+1,0),E280,OFFSET(C280,-M280+2,0),OFFSET(C280,-M280+2,0),OFFSET(C280,-M280+3,0)+AB280,OFFSET(C280,-M280+4,0),0,1)*D280)</f>
        <v/>
      </c>
      <c r="O280" s="69" t="str">
        <f ca="1">IF(D280="","",_xll.xEURO(OFFSET(C280,-M280+1,0),E280,OFFSET(C280,-M280+2,0),OFFSET(C280,-M280+2,0),OFFSET(C280,-M280+3,0)+AB280,OFFSET(C280,-M280+4,0),0,0))</f>
        <v/>
      </c>
      <c r="P280" s="67" t="str">
        <f t="shared" si="51"/>
        <v/>
      </c>
      <c r="Q280" s="67" t="str">
        <f ca="1">IF(D280="","",_xll.xEURO(OFFSET(C280,-M280+1,0),E280,OFFSET(C280,-M280+2,0),OFFSET(C280,-M280+2,0),OFFSET(C280,-M280+3,0)+AB280,OFFSET(C280,-M280+4,0),0,2)/10*D280)</f>
        <v/>
      </c>
      <c r="R280" s="71" t="str">
        <f ca="1">IF(D280="","",_xll.xEURO(OFFSET(C280,-M280+1,0),E280,OFFSET(C280,-M280+2,0),OFFSET(C280,-M280+2,0),OFFSET(C280,-M280+3,0)+AB280,OFFSET(C280,-M280+4,0),0,3)/100*D280*10000)</f>
        <v/>
      </c>
      <c r="S280" s="71" t="str">
        <f ca="1">IF(D280="","",_xll.xEURO(OFFSET(C280,-M280+1,0),E280,OFFSET(C280,-M280+2,0),OFFSET(C280,-M280+2,0),OFFSET(C280,-M280+3,0)+AB280,OFFSET(C280,-M280+4,0),0,5)/365.25*D280*10000)</f>
        <v/>
      </c>
      <c r="U280" s="67" t="str">
        <f ca="1">IF(I280="","",_xll.xEURO(OFFSET(C280,-M280+1,0),J280,OFFSET(C280,-M280+2,0),OFFSET(C280,-M280+2,0),OFFSET(C280,-M280+3,0)+AC280,OFFSET(C280,-M280+4,0),1,1)*I280)</f>
        <v/>
      </c>
      <c r="V280" s="69" t="str">
        <f ca="1">IF(I280="","",_xll.xEURO(OFFSET(C280,-M280+1,0),J280,OFFSET(C280,-M280+2,0),OFFSET(C280,-M280+2,0),OFFSET(C280,-M280+3,0)+AC280,OFFSET(C280,-M280+4,0),1,0))</f>
        <v/>
      </c>
      <c r="W280" s="67" t="str">
        <f t="shared" si="52"/>
        <v/>
      </c>
      <c r="X280" s="67" t="str">
        <f ca="1">IF(I280="","",_xll.xEURO(OFFSET(C280,-M280+1,0),J280,OFFSET(C280,-M280+2,0),OFFSET(C280,-M280+2,0),OFFSET(C280,-M280+3,0)+AC280,OFFSET(C280,-M280+4,0),1,2)/10*I280)</f>
        <v/>
      </c>
      <c r="Y280" s="71" t="str">
        <f ca="1">IF(I280="","",_xll.xEURO(OFFSET(C280,-M280+1,0),J280,OFFSET(C280,-M280+2,0),OFFSET(C280,-M280+2,0),OFFSET(C280,-M280+3,0)+AC280,OFFSET(C280,-M280+4,0),1,3)/100*I280*10000)</f>
        <v/>
      </c>
      <c r="Z280" s="71" t="str">
        <f ca="1">IF(I280="","",_xll.xEURO(OFFSET(C280,-M280+1,0),J280,OFFSET(C280,-M280+2,0),OFFSET(C280,-M280+2,0),OFFSET(C280,-M280+3,0)+AC280,OFFSET(C280,-M280+4,0),1,5)/365.25*I280*10000)</f>
        <v/>
      </c>
      <c r="AB280" s="40" t="str">
        <f ca="1">IF(D280="","",_xll.xCalcSkew(OFFSET(C280,-M280,0),E280-OFFSET(C280,-M280+1,0),b)/100)</f>
        <v/>
      </c>
      <c r="AC280" s="40" t="str">
        <f ca="1">IF(I280="","",_xll.xCalcSkew(OFFSET(C280,-M280,0),J280-OFFSET(C280,-M280+1,0),b)/100)</f>
        <v/>
      </c>
      <c r="AE280">
        <f t="shared" si="46"/>
        <v>0</v>
      </c>
      <c r="AF280">
        <f t="shared" si="47"/>
        <v>0</v>
      </c>
      <c r="AG280">
        <f t="shared" si="48"/>
        <v>0</v>
      </c>
    </row>
    <row r="281" spans="3:33" x14ac:dyDescent="0.25">
      <c r="C281" s="40">
        <f ca="1">INDEX(Inputs!$1:$1048576,MATCH(C279,Inputs!C:C,0),7)</f>
        <v>2.23107428025071E-2</v>
      </c>
      <c r="D281" s="52"/>
      <c r="E281" s="39"/>
      <c r="F281" s="39"/>
      <c r="G281" s="35"/>
      <c r="I281" s="52"/>
      <c r="J281" s="39"/>
      <c r="K281" s="39"/>
      <c r="L281" s="62"/>
      <c r="M281" s="101">
        <f t="shared" ref="M281:M314" si="53">M280+1</f>
        <v>2</v>
      </c>
      <c r="N281" s="67" t="str">
        <f ca="1">IF(D281="","",_xll.xEURO(OFFSET(C281,-M281+1,0),E281,OFFSET(C281,-M281+2,0),OFFSET(C281,-M281+2,0),OFFSET(C281,-M281+3,0)+AB281,OFFSET(C281,-M281+4,0),0,1)*D281)</f>
        <v/>
      </c>
      <c r="O281" s="69" t="str">
        <f ca="1">IF(D281="","",_xll.xEURO(OFFSET(C281,-M281+1,0),E281,OFFSET(C281,-M281+2,0),OFFSET(C281,-M281+2,0),OFFSET(C281,-M281+3,0)+AB281,OFFSET(C281,-M281+4,0),0,0))</f>
        <v/>
      </c>
      <c r="P281" s="67" t="str">
        <f t="shared" si="51"/>
        <v/>
      </c>
      <c r="Q281" s="67" t="str">
        <f ca="1">IF(D281="","",_xll.xEURO(OFFSET(C281,-M281+1,0),E281,OFFSET(C281,-M281+2,0),OFFSET(C281,-M281+2,0),OFFSET(C281,-M281+3,0)+AB281,OFFSET(C281,-M281+4,0),0,2)/10*D281)</f>
        <v/>
      </c>
      <c r="R281" s="71" t="str">
        <f ca="1">IF(D281="","",_xll.xEURO(OFFSET(C281,-M281+1,0),E281,OFFSET(C281,-M281+2,0),OFFSET(C281,-M281+2,0),OFFSET(C281,-M281+3,0)+AB281,OFFSET(C281,-M281+4,0),0,3)/100*D281*10000)</f>
        <v/>
      </c>
      <c r="S281" s="71" t="str">
        <f ca="1">IF(D281="","",_xll.xEURO(OFFSET(C281,-M281+1,0),E281,OFFSET(C281,-M281+2,0),OFFSET(C281,-M281+2,0),OFFSET(C281,-M281+3,0)+AB281,OFFSET(C281,-M281+4,0),0,5)/365.25*D281*10000)</f>
        <v/>
      </c>
      <c r="U281" s="67" t="str">
        <f ca="1">IF(I281="","",_xll.xEURO(OFFSET(C281,-M281+1,0),J281,OFFSET(C281,-M281+2,0),OFFSET(C281,-M281+2,0),OFFSET(C281,-M281+3,0)+AC281,OFFSET(C281,-M281+4,0),1,1)*I281)</f>
        <v/>
      </c>
      <c r="V281" s="69" t="str">
        <f ca="1">IF(I281="","",_xll.xEURO(OFFSET(C281,-M281+1,0),J281,OFFSET(C281,-M281+2,0),OFFSET(C281,-M281+2,0),OFFSET(C281,-M281+3,0)+AC281,OFFSET(C281,-M281+4,0),1,0))</f>
        <v/>
      </c>
      <c r="W281" s="67" t="str">
        <f t="shared" si="52"/>
        <v/>
      </c>
      <c r="X281" s="67" t="str">
        <f ca="1">IF(I281="","",_xll.xEURO(OFFSET(C281,-M281+1,0),J281,OFFSET(C281,-M281+2,0),OFFSET(C281,-M281+2,0),OFFSET(C281,-M281+3,0)+AC281,OFFSET(C281,-M281+4,0),1,2)/10*I281)</f>
        <v/>
      </c>
      <c r="Y281" s="71" t="str">
        <f ca="1">IF(I281="","",_xll.xEURO(OFFSET(C281,-M281+1,0),J281,OFFSET(C281,-M281+2,0),OFFSET(C281,-M281+2,0),OFFSET(C281,-M281+3,0)+AC281,OFFSET(C281,-M281+4,0),1,3)/100*I281*10000)</f>
        <v/>
      </c>
      <c r="Z281" s="71" t="str">
        <f ca="1">IF(I281="","",_xll.xEURO(OFFSET(C281,-M281+1,0),J281,OFFSET(C281,-M281+2,0),OFFSET(C281,-M281+2,0),OFFSET(C281,-M281+3,0)+AC281,OFFSET(C281,-M281+4,0),1,5)/365.25*I281*10000)</f>
        <v/>
      </c>
      <c r="AB281" s="40" t="str">
        <f ca="1">IF(D281="","",_xll.xCalcSkew(OFFSET(C281,-M281,0),E281-OFFSET(C281,-M281+1,0),b)/100)</f>
        <v/>
      </c>
      <c r="AC281" s="40" t="str">
        <f ca="1">IF(I281="","",_xll.xCalcSkew(OFFSET(C281,-M281,0),J281-OFFSET(C281,-M281+1,0),b)/100)</f>
        <v/>
      </c>
      <c r="AE281">
        <f t="shared" si="46"/>
        <v>0</v>
      </c>
      <c r="AF281">
        <f t="shared" si="47"/>
        <v>0</v>
      </c>
      <c r="AG281">
        <f t="shared" si="48"/>
        <v>0</v>
      </c>
    </row>
    <row r="282" spans="3:33" x14ac:dyDescent="0.25">
      <c r="C282" s="66">
        <f ca="1">INDEX(Inputs!$1:$1048576,MATCH(C279,Inputs!C:C,0),6)</f>
        <v>0.4975</v>
      </c>
      <c r="D282" s="52"/>
      <c r="E282" s="39"/>
      <c r="F282" s="39"/>
      <c r="G282" s="35"/>
      <c r="I282" s="52"/>
      <c r="J282" s="39"/>
      <c r="K282" s="39"/>
      <c r="L282" s="62"/>
      <c r="M282" s="101">
        <f t="shared" si="53"/>
        <v>3</v>
      </c>
      <c r="N282" s="67" t="str">
        <f ca="1">IF(D282="","",_xll.xEURO(OFFSET(C282,-M282+1,0),E282,OFFSET(C282,-M282+2,0),OFFSET(C282,-M282+2,0),OFFSET(C282,-M282+3,0)+AB282,OFFSET(C282,-M282+4,0),0,1)*D282)</f>
        <v/>
      </c>
      <c r="O282" s="69" t="str">
        <f ca="1">IF(D282="","",_xll.xEURO(OFFSET(C282,-M282+1,0),E282,OFFSET(C282,-M282+2,0),OFFSET(C282,-M282+2,0),OFFSET(C282,-M282+3,0)+AB282,OFFSET(C282,-M282+4,0),0,0))</f>
        <v/>
      </c>
      <c r="P282" s="67" t="str">
        <f t="shared" si="51"/>
        <v/>
      </c>
      <c r="Q282" s="67" t="str">
        <f ca="1">IF(D282="","",_xll.xEURO(OFFSET(C282,-M282+1,0),E282,OFFSET(C282,-M282+2,0),OFFSET(C282,-M282+2,0),OFFSET(C282,-M282+3,0)+AB282,OFFSET(C282,-M282+4,0),0,2)/10*D282)</f>
        <v/>
      </c>
      <c r="R282" s="71" t="str">
        <f ca="1">IF(D282="","",_xll.xEURO(OFFSET(C282,-M282+1,0),E282,OFFSET(C282,-M282+2,0),OFFSET(C282,-M282+2,0),OFFSET(C282,-M282+3,0)+AB282,OFFSET(C282,-M282+4,0),0,3)/100*D282*10000)</f>
        <v/>
      </c>
      <c r="S282" s="71" t="str">
        <f ca="1">IF(D282="","",_xll.xEURO(OFFSET(C282,-M282+1,0),E282,OFFSET(C282,-M282+2,0),OFFSET(C282,-M282+2,0),OFFSET(C282,-M282+3,0)+AB282,OFFSET(C282,-M282+4,0),0,5)/365.25*D282*10000)</f>
        <v/>
      </c>
      <c r="U282" s="67" t="str">
        <f ca="1">IF(I282="","",_xll.xEURO(OFFSET(C282,-M282+1,0),J282,OFFSET(C282,-M282+2,0),OFFSET(C282,-M282+2,0),OFFSET(C282,-M282+3,0)+AC282,OFFSET(C282,-M282+4,0),1,1)*I282)</f>
        <v/>
      </c>
      <c r="V282" s="69" t="str">
        <f ca="1">IF(I282="","",_xll.xEURO(OFFSET(C282,-M282+1,0),J282,OFFSET(C282,-M282+2,0),OFFSET(C282,-M282+2,0),OFFSET(C282,-M282+3,0)+AC282,OFFSET(C282,-M282+4,0),1,0))</f>
        <v/>
      </c>
      <c r="W282" s="67" t="str">
        <f t="shared" si="52"/>
        <v/>
      </c>
      <c r="X282" s="67" t="str">
        <f ca="1">IF(I282="","",_xll.xEURO(OFFSET(C282,-M282+1,0),J282,OFFSET(C282,-M282+2,0),OFFSET(C282,-M282+2,0),OFFSET(C282,-M282+3,0)+AC282,OFFSET(C282,-M282+4,0),1,2)/10*I282)</f>
        <v/>
      </c>
      <c r="Y282" s="71" t="str">
        <f ca="1">IF(I282="","",_xll.xEURO(OFFSET(C282,-M282+1,0),J282,OFFSET(C282,-M282+2,0),OFFSET(C282,-M282+2,0),OFFSET(C282,-M282+3,0)+AC282,OFFSET(C282,-M282+4,0),1,3)/100*I282*10000)</f>
        <v/>
      </c>
      <c r="Z282" s="71" t="str">
        <f ca="1">IF(I282="","",_xll.xEURO(OFFSET(C282,-M282+1,0),J282,OFFSET(C282,-M282+2,0),OFFSET(C282,-M282+2,0),OFFSET(C282,-M282+3,0)+AC282,OFFSET(C282,-M282+4,0),1,5)/365.25*I282*10000)</f>
        <v/>
      </c>
      <c r="AB282" s="40" t="str">
        <f ca="1">IF(D282="","",_xll.xCalcSkew(OFFSET(C282,-M282,0),E282-OFFSET(C282,-M282+1,0),b)/100)</f>
        <v/>
      </c>
      <c r="AC282" s="40" t="str">
        <f ca="1">IF(I282="","",_xll.xCalcSkew(OFFSET(C282,-M282,0),J282-OFFSET(C282,-M282+1,0),b)/100)</f>
        <v/>
      </c>
      <c r="AE282">
        <f t="shared" si="46"/>
        <v>0</v>
      </c>
      <c r="AF282">
        <f t="shared" si="47"/>
        <v>0</v>
      </c>
      <c r="AG282">
        <f t="shared" si="48"/>
        <v>0</v>
      </c>
    </row>
    <row r="283" spans="3:33" x14ac:dyDescent="0.25">
      <c r="C283" s="65">
        <f ca="1">INDEX(Inputs!$1:$1048576,MATCH(C279,Inputs!C:C,0),9)</f>
        <v>221</v>
      </c>
      <c r="D283" s="52"/>
      <c r="E283" s="39"/>
      <c r="F283" s="39"/>
      <c r="G283" s="35"/>
      <c r="I283" s="52"/>
      <c r="J283" s="39"/>
      <c r="K283" s="39"/>
      <c r="L283" s="62"/>
      <c r="M283" s="101">
        <f t="shared" si="53"/>
        <v>4</v>
      </c>
      <c r="N283" s="67" t="str">
        <f ca="1">IF(D283="","",_xll.xEURO(OFFSET(C283,-M283+1,0),E283,OFFSET(C283,-M283+2,0),OFFSET(C283,-M283+2,0),OFFSET(C283,-M283+3,0)+AB283,OFFSET(C283,-M283+4,0),0,1)*D283)</f>
        <v/>
      </c>
      <c r="O283" s="69" t="str">
        <f ca="1">IF(D283="","",_xll.xEURO(OFFSET(C283,-M283+1,0),E283,OFFSET(C283,-M283+2,0),OFFSET(C283,-M283+2,0),OFFSET(C283,-M283+3,0)+AB283,OFFSET(C283,-M283+4,0),0,0))</f>
        <v/>
      </c>
      <c r="P283" s="67" t="str">
        <f t="shared" si="51"/>
        <v/>
      </c>
      <c r="Q283" s="67" t="str">
        <f ca="1">IF(D283="","",_xll.xEURO(OFFSET(C283,-M283+1,0),E283,OFFSET(C283,-M283+2,0),OFFSET(C283,-M283+2,0),OFFSET(C283,-M283+3,0)+AB283,OFFSET(C283,-M283+4,0),0,2)/10*D283)</f>
        <v/>
      </c>
      <c r="R283" s="71" t="str">
        <f ca="1">IF(D283="","",_xll.xEURO(OFFSET(C283,-M283+1,0),E283,OFFSET(C283,-M283+2,0),OFFSET(C283,-M283+2,0),OFFSET(C283,-M283+3,0)+AB283,OFFSET(C283,-M283+4,0),0,3)/100*D283*10000)</f>
        <v/>
      </c>
      <c r="S283" s="71" t="str">
        <f ca="1">IF(D283="","",_xll.xEURO(OFFSET(C283,-M283+1,0),E283,OFFSET(C283,-M283+2,0),OFFSET(C283,-M283+2,0),OFFSET(C283,-M283+3,0)+AB283,OFFSET(C283,-M283+4,0),0,5)/365.25*D283*10000)</f>
        <v/>
      </c>
      <c r="U283" s="67" t="str">
        <f ca="1">IF(I283="","",_xll.xEURO(OFFSET(C283,-M283+1,0),J283,OFFSET(C283,-M283+2,0),OFFSET(C283,-M283+2,0),OFFSET(C283,-M283+3,0)+AC283,OFFSET(C283,-M283+4,0),1,1)*I283)</f>
        <v/>
      </c>
      <c r="V283" s="69" t="str">
        <f ca="1">IF(I283="","",_xll.xEURO(OFFSET(C283,-M283+1,0),J283,OFFSET(C283,-M283+2,0),OFFSET(C283,-M283+2,0),OFFSET(C283,-M283+3,0)+AC283,OFFSET(C283,-M283+4,0),1,0))</f>
        <v/>
      </c>
      <c r="W283" s="67" t="str">
        <f t="shared" si="52"/>
        <v/>
      </c>
      <c r="X283" s="67" t="str">
        <f ca="1">IF(I283="","",_xll.xEURO(OFFSET(C283,-M283+1,0),J283,OFFSET(C283,-M283+2,0),OFFSET(C283,-M283+2,0),OFFSET(C283,-M283+3,0)+AC283,OFFSET(C283,-M283+4,0),1,2)/10*I283)</f>
        <v/>
      </c>
      <c r="Y283" s="71" t="str">
        <f ca="1">IF(I283="","",_xll.xEURO(OFFSET(C283,-M283+1,0),J283,OFFSET(C283,-M283+2,0),OFFSET(C283,-M283+2,0),OFFSET(C283,-M283+3,0)+AC283,OFFSET(C283,-M283+4,0),1,3)/100*I283*10000)</f>
        <v/>
      </c>
      <c r="Z283" s="71" t="str">
        <f ca="1">IF(I283="","",_xll.xEURO(OFFSET(C283,-M283+1,0),J283,OFFSET(C283,-M283+2,0),OFFSET(C283,-M283+2,0),OFFSET(C283,-M283+3,0)+AC283,OFFSET(C283,-M283+4,0),1,5)/365.25*I283*10000)</f>
        <v/>
      </c>
      <c r="AB283" s="40" t="str">
        <f ca="1">IF(D283="","",_xll.xCalcSkew(OFFSET(C283,-M283,0),E283-OFFSET(C283,-M283+1,0),b)/100)</f>
        <v/>
      </c>
      <c r="AC283" s="40" t="str">
        <f ca="1">IF(I283="","",_xll.xCalcSkew(OFFSET(C283,-M283,0),J283-OFFSET(C283,-M283+1,0),b)/100)</f>
        <v/>
      </c>
      <c r="AE283">
        <f t="shared" si="46"/>
        <v>0</v>
      </c>
      <c r="AF283">
        <f t="shared" si="47"/>
        <v>0</v>
      </c>
      <c r="AG283">
        <f t="shared" si="48"/>
        <v>0</v>
      </c>
    </row>
    <row r="284" spans="3:33" x14ac:dyDescent="0.25">
      <c r="D284" s="52"/>
      <c r="E284" s="39"/>
      <c r="F284" s="39"/>
      <c r="G284" s="35"/>
      <c r="I284" s="52"/>
      <c r="J284" s="39"/>
      <c r="K284" s="39"/>
      <c r="L284" s="62"/>
      <c r="M284" s="101">
        <f t="shared" si="53"/>
        <v>5</v>
      </c>
      <c r="N284" s="67" t="str">
        <f ca="1">IF(D284="","",_xll.xEURO(OFFSET(C284,-M284+1,0),E284,OFFSET(C284,-M284+2,0),OFFSET(C284,-M284+2,0),OFFSET(C284,-M284+3,0)+AB284,OFFSET(C284,-M284+4,0),0,1)*D284)</f>
        <v/>
      </c>
      <c r="O284" s="69" t="str">
        <f ca="1">IF(D284="","",_xll.xEURO(OFFSET(C284,-M284+1,0),E284,OFFSET(C284,-M284+2,0),OFFSET(C284,-M284+2,0),OFFSET(C284,-M284+3,0)+AB284,OFFSET(C284,-M284+4,0),0,0))</f>
        <v/>
      </c>
      <c r="P284" s="67" t="str">
        <f t="shared" si="51"/>
        <v/>
      </c>
      <c r="Q284" s="67" t="str">
        <f ca="1">IF(D284="","",_xll.xEURO(OFFSET(C284,-M284+1,0),E284,OFFSET(C284,-M284+2,0),OFFSET(C284,-M284+2,0),OFFSET(C284,-M284+3,0)+AB284,OFFSET(C284,-M284+4,0),0,2)/10*D284)</f>
        <v/>
      </c>
      <c r="R284" s="71" t="str">
        <f ca="1">IF(D284="","",_xll.xEURO(OFFSET(C284,-M284+1,0),E284,OFFSET(C284,-M284+2,0),OFFSET(C284,-M284+2,0),OFFSET(C284,-M284+3,0)+AB284,OFFSET(C284,-M284+4,0),0,3)/100*D284*10000)</f>
        <v/>
      </c>
      <c r="S284" s="71" t="str">
        <f ca="1">IF(D284="","",_xll.xEURO(OFFSET(C284,-M284+1,0),E284,OFFSET(C284,-M284+2,0),OFFSET(C284,-M284+2,0),OFFSET(C284,-M284+3,0)+AB284,OFFSET(C284,-M284+4,0),0,5)/365.25*D284*10000)</f>
        <v/>
      </c>
      <c r="U284" s="67" t="str">
        <f ca="1">IF(I284="","",_xll.xEURO(OFFSET(C284,-M284+1,0),J284,OFFSET(C284,-M284+2,0),OFFSET(C284,-M284+2,0),OFFSET(C284,-M284+3,0)+AC284,OFFSET(C284,-M284+4,0),1,1)*I284)</f>
        <v/>
      </c>
      <c r="V284" s="69" t="str">
        <f ca="1">IF(I284="","",_xll.xEURO(OFFSET(C284,-M284+1,0),J284,OFFSET(C284,-M284+2,0),OFFSET(C284,-M284+2,0),OFFSET(C284,-M284+3,0)+AC284,OFFSET(C284,-M284+4,0),1,0))</f>
        <v/>
      </c>
      <c r="W284" s="67" t="str">
        <f t="shared" si="52"/>
        <v/>
      </c>
      <c r="X284" s="67" t="str">
        <f ca="1">IF(I284="","",_xll.xEURO(OFFSET(C284,-M284+1,0),J284,OFFSET(C284,-M284+2,0),OFFSET(C284,-M284+2,0),OFFSET(C284,-M284+3,0)+AC284,OFFSET(C284,-M284+4,0),1,2)/10*I284)</f>
        <v/>
      </c>
      <c r="Y284" s="71" t="str">
        <f ca="1">IF(I284="","",_xll.xEURO(OFFSET(C284,-M284+1,0),J284,OFFSET(C284,-M284+2,0),OFFSET(C284,-M284+2,0),OFFSET(C284,-M284+3,0)+AC284,OFFSET(C284,-M284+4,0),1,3)/100*I284*10000)</f>
        <v/>
      </c>
      <c r="Z284" s="71" t="str">
        <f ca="1">IF(I284="","",_xll.xEURO(OFFSET(C284,-M284+1,0),J284,OFFSET(C284,-M284+2,0),OFFSET(C284,-M284+2,0),OFFSET(C284,-M284+3,0)+AC284,OFFSET(C284,-M284+4,0),1,5)/365.25*I284*10000)</f>
        <v/>
      </c>
      <c r="AB284" s="40" t="str">
        <f ca="1">IF(D284="","",_xll.xCalcSkew(OFFSET(C284,-M284,0),E284-OFFSET(C284,-M284+1,0),b)/100)</f>
        <v/>
      </c>
      <c r="AC284" s="40" t="str">
        <f ca="1">IF(I284="","",_xll.xCalcSkew(OFFSET(C284,-M284,0),J284-OFFSET(C284,-M284+1,0),b)/100)</f>
        <v/>
      </c>
      <c r="AE284">
        <f t="shared" si="46"/>
        <v>0</v>
      </c>
      <c r="AF284">
        <f t="shared" si="47"/>
        <v>0</v>
      </c>
      <c r="AG284">
        <f t="shared" si="48"/>
        <v>0</v>
      </c>
    </row>
    <row r="285" spans="3:33" x14ac:dyDescent="0.25">
      <c r="C285" s="64">
        <f ca="1">N315+U315</f>
        <v>-0.17194694569210078</v>
      </c>
      <c r="D285" s="52"/>
      <c r="E285" s="39"/>
      <c r="F285" s="39"/>
      <c r="G285" s="35"/>
      <c r="I285" s="52"/>
      <c r="J285" s="39"/>
      <c r="K285" s="39"/>
      <c r="L285" s="62"/>
      <c r="M285" s="101">
        <f t="shared" si="53"/>
        <v>6</v>
      </c>
      <c r="N285" s="67" t="str">
        <f ca="1">IF(D285="","",_xll.xEURO(OFFSET(C285,-M285+1,0),E285,OFFSET(C285,-M285+2,0),OFFSET(C285,-M285+2,0),OFFSET(C285,-M285+3,0)+AB285,OFFSET(C285,-M285+4,0),0,1)*D285)</f>
        <v/>
      </c>
      <c r="O285" s="69" t="str">
        <f ca="1">IF(D285="","",_xll.xEURO(OFFSET(C285,-M285+1,0),E285,OFFSET(C285,-M285+2,0),OFFSET(C285,-M285+2,0),OFFSET(C285,-M285+3,0)+AB285,OFFSET(C285,-M285+4,0),0,0))</f>
        <v/>
      </c>
      <c r="P285" s="67" t="str">
        <f t="shared" si="51"/>
        <v/>
      </c>
      <c r="Q285" s="67" t="str">
        <f ca="1">IF(D285="","",_xll.xEURO(OFFSET(C285,-M285+1,0),E285,OFFSET(C285,-M285+2,0),OFFSET(C285,-M285+2,0),OFFSET(C285,-M285+3,0)+AB285,OFFSET(C285,-M285+4,0),0,2)/10*D285)</f>
        <v/>
      </c>
      <c r="R285" s="71" t="str">
        <f ca="1">IF(D285="","",_xll.xEURO(OFFSET(C285,-M285+1,0),E285,OFFSET(C285,-M285+2,0),OFFSET(C285,-M285+2,0),OFFSET(C285,-M285+3,0)+AB285,OFFSET(C285,-M285+4,0),0,3)/100*D285*10000)</f>
        <v/>
      </c>
      <c r="S285" s="71" t="str">
        <f ca="1">IF(D285="","",_xll.xEURO(OFFSET(C285,-M285+1,0),E285,OFFSET(C285,-M285+2,0),OFFSET(C285,-M285+2,0),OFFSET(C285,-M285+3,0)+AB285,OFFSET(C285,-M285+4,0),0,5)/365.25*D285*10000)</f>
        <v/>
      </c>
      <c r="U285" s="67" t="str">
        <f ca="1">IF(I285="","",_xll.xEURO(OFFSET(C285,-M285+1,0),J285,OFFSET(C285,-M285+2,0),OFFSET(C285,-M285+2,0),OFFSET(C285,-M285+3,0)+AC285,OFFSET(C285,-M285+4,0),1,1)*I285)</f>
        <v/>
      </c>
      <c r="V285" s="69" t="str">
        <f ca="1">IF(I285="","",_xll.xEURO(OFFSET(C285,-M285+1,0),J285,OFFSET(C285,-M285+2,0),OFFSET(C285,-M285+2,0),OFFSET(C285,-M285+3,0)+AC285,OFFSET(C285,-M285+4,0),1,0))</f>
        <v/>
      </c>
      <c r="W285" s="67" t="str">
        <f t="shared" si="52"/>
        <v/>
      </c>
      <c r="X285" s="67" t="str">
        <f ca="1">IF(I285="","",_xll.xEURO(OFFSET(C285,-M285+1,0),J285,OFFSET(C285,-M285+2,0),OFFSET(C285,-M285+2,0),OFFSET(C285,-M285+3,0)+AC285,OFFSET(C285,-M285+4,0),1,2)/10*I285)</f>
        <v/>
      </c>
      <c r="Y285" s="71" t="str">
        <f ca="1">IF(I285="","",_xll.xEURO(OFFSET(C285,-M285+1,0),J285,OFFSET(C285,-M285+2,0),OFFSET(C285,-M285+2,0),OFFSET(C285,-M285+3,0)+AC285,OFFSET(C285,-M285+4,0),1,3)/100*I285*10000)</f>
        <v/>
      </c>
      <c r="Z285" s="71" t="str">
        <f ca="1">IF(I285="","",_xll.xEURO(OFFSET(C285,-M285+1,0),J285,OFFSET(C285,-M285+2,0),OFFSET(C285,-M285+2,0),OFFSET(C285,-M285+3,0)+AC285,OFFSET(C285,-M285+4,0),1,5)/365.25*I285*10000)</f>
        <v/>
      </c>
      <c r="AB285" s="40" t="str">
        <f ca="1">IF(D285="","",_xll.xCalcSkew(OFFSET(C285,-M285,0),E285-OFFSET(C285,-M285+1,0),b)/100)</f>
        <v/>
      </c>
      <c r="AC285" s="40" t="str">
        <f ca="1">IF(I285="","",_xll.xCalcSkew(OFFSET(C285,-M285,0),J285-OFFSET(C285,-M285+1,0),b)/100)</f>
        <v/>
      </c>
      <c r="AE285">
        <f t="shared" si="46"/>
        <v>0</v>
      </c>
      <c r="AF285">
        <f t="shared" si="47"/>
        <v>0</v>
      </c>
      <c r="AG285">
        <f t="shared" si="48"/>
        <v>0</v>
      </c>
    </row>
    <row r="286" spans="3:33" x14ac:dyDescent="0.25">
      <c r="C286" s="103">
        <f ca="1">Q315+X315</f>
        <v>1.0020401776199157</v>
      </c>
      <c r="D286" s="52"/>
      <c r="E286" s="39"/>
      <c r="F286" s="39"/>
      <c r="G286" s="35"/>
      <c r="I286" s="52"/>
      <c r="J286" s="39"/>
      <c r="K286" s="39"/>
      <c r="L286" s="62"/>
      <c r="M286" s="101">
        <f t="shared" si="53"/>
        <v>7</v>
      </c>
      <c r="N286" s="67" t="str">
        <f ca="1">IF(D286="","",_xll.xEURO(OFFSET(C286,-M286+1,0),E286,OFFSET(C286,-M286+2,0),OFFSET(C286,-M286+2,0),OFFSET(C286,-M286+3,0)+AB286,OFFSET(C286,-M286+4,0),0,1)*D286)</f>
        <v/>
      </c>
      <c r="O286" s="69" t="str">
        <f ca="1">IF(D286="","",_xll.xEURO(OFFSET(C286,-M286+1,0),E286,OFFSET(C286,-M286+2,0),OFFSET(C286,-M286+2,0),OFFSET(C286,-M286+3,0)+AB286,OFFSET(C286,-M286+4,0),0,0))</f>
        <v/>
      </c>
      <c r="P286" s="67" t="str">
        <f t="shared" si="51"/>
        <v/>
      </c>
      <c r="Q286" s="67" t="str">
        <f ca="1">IF(D286="","",_xll.xEURO(OFFSET(C286,-M286+1,0),E286,OFFSET(C286,-M286+2,0),OFFSET(C286,-M286+2,0),OFFSET(C286,-M286+3,0)+AB286,OFFSET(C286,-M286+4,0),0,2)/10*D286)</f>
        <v/>
      </c>
      <c r="R286" s="71" t="str">
        <f ca="1">IF(D286="","",_xll.xEURO(OFFSET(C286,-M286+1,0),E286,OFFSET(C286,-M286+2,0),OFFSET(C286,-M286+2,0),OFFSET(C286,-M286+3,0)+AB286,OFFSET(C286,-M286+4,0),0,3)/100*D286*10000)</f>
        <v/>
      </c>
      <c r="S286" s="71" t="str">
        <f ca="1">IF(D286="","",_xll.xEURO(OFFSET(C286,-M286+1,0),E286,OFFSET(C286,-M286+2,0),OFFSET(C286,-M286+2,0),OFFSET(C286,-M286+3,0)+AB286,OFFSET(C286,-M286+4,0),0,5)/365.25*D286*10000)</f>
        <v/>
      </c>
      <c r="U286" s="67" t="str">
        <f ca="1">IF(I286="","",_xll.xEURO(OFFSET(C286,-M286+1,0),J286,OFFSET(C286,-M286+2,0),OFFSET(C286,-M286+2,0),OFFSET(C286,-M286+3,0)+AC286,OFFSET(C286,-M286+4,0),1,1)*I286)</f>
        <v/>
      </c>
      <c r="V286" s="69" t="str">
        <f ca="1">IF(I286="","",_xll.xEURO(OFFSET(C286,-M286+1,0),J286,OFFSET(C286,-M286+2,0),OFFSET(C286,-M286+2,0),OFFSET(C286,-M286+3,0)+AC286,OFFSET(C286,-M286+4,0),1,0))</f>
        <v/>
      </c>
      <c r="W286" s="67" t="str">
        <f t="shared" si="52"/>
        <v/>
      </c>
      <c r="X286" s="67" t="str">
        <f ca="1">IF(I286="","",_xll.xEURO(OFFSET(C286,-M286+1,0),J286,OFFSET(C286,-M286+2,0),OFFSET(C286,-M286+2,0),OFFSET(C286,-M286+3,0)+AC286,OFFSET(C286,-M286+4,0),1,2)/10*I286)</f>
        <v/>
      </c>
      <c r="Y286" s="71" t="str">
        <f ca="1">IF(I286="","",_xll.xEURO(OFFSET(C286,-M286+1,0),J286,OFFSET(C286,-M286+2,0),OFFSET(C286,-M286+2,0),OFFSET(C286,-M286+3,0)+AC286,OFFSET(C286,-M286+4,0),1,3)/100*I286*10000)</f>
        <v/>
      </c>
      <c r="Z286" s="71" t="str">
        <f ca="1">IF(I286="","",_xll.xEURO(OFFSET(C286,-M286+1,0),J286,OFFSET(C286,-M286+2,0),OFFSET(C286,-M286+2,0),OFFSET(C286,-M286+3,0)+AC286,OFFSET(C286,-M286+4,0),1,5)/365.25*I286*10000)</f>
        <v/>
      </c>
      <c r="AB286" s="40" t="str">
        <f ca="1">IF(D286="","",_xll.xCalcSkew(OFFSET(C286,-M286,0),E286-OFFSET(C286,-M286+1,0),b)/100)</f>
        <v/>
      </c>
      <c r="AC286" s="40" t="str">
        <f ca="1">IF(I286="","",_xll.xCalcSkew(OFFSET(C286,-M286,0),J286-OFFSET(C286,-M286+1,0),b)/100)</f>
        <v/>
      </c>
      <c r="AE286">
        <f t="shared" si="46"/>
        <v>0</v>
      </c>
      <c r="AF286">
        <f t="shared" si="47"/>
        <v>0</v>
      </c>
      <c r="AG286">
        <f t="shared" si="48"/>
        <v>0</v>
      </c>
    </row>
    <row r="287" spans="3:33" x14ac:dyDescent="0.25">
      <c r="C287" s="64">
        <f ca="1">R315+Y315</f>
        <v>2745.9634131319153</v>
      </c>
      <c r="D287" s="52"/>
      <c r="E287" s="39"/>
      <c r="F287" s="39"/>
      <c r="G287" s="35"/>
      <c r="I287" s="52"/>
      <c r="J287" s="39"/>
      <c r="K287" s="39"/>
      <c r="L287" s="62"/>
      <c r="M287" s="101">
        <f t="shared" si="53"/>
        <v>8</v>
      </c>
      <c r="N287" s="67" t="str">
        <f ca="1">IF(D287="","",_xll.xEURO(OFFSET(C287,-M287+1,0),E287,OFFSET(C287,-M287+2,0),OFFSET(C287,-M287+2,0),OFFSET(C287,-M287+3,0)+AB287,OFFSET(C287,-M287+4,0),0,1)*D287)</f>
        <v/>
      </c>
      <c r="O287" s="69" t="str">
        <f ca="1">IF(D287="","",_xll.xEURO(OFFSET(C287,-M287+1,0),E287,OFFSET(C287,-M287+2,0),OFFSET(C287,-M287+2,0),OFFSET(C287,-M287+3,0)+AB287,OFFSET(C287,-M287+4,0),0,0))</f>
        <v/>
      </c>
      <c r="P287" s="67" t="str">
        <f t="shared" si="51"/>
        <v/>
      </c>
      <c r="Q287" s="67" t="str">
        <f ca="1">IF(D287="","",_xll.xEURO(OFFSET(C287,-M287+1,0),E287,OFFSET(C287,-M287+2,0),OFFSET(C287,-M287+2,0),OFFSET(C287,-M287+3,0)+AB287,OFFSET(C287,-M287+4,0),0,2)/10*D287)</f>
        <v/>
      </c>
      <c r="R287" s="71" t="str">
        <f ca="1">IF(D287="","",_xll.xEURO(OFFSET(C287,-M287+1,0),E287,OFFSET(C287,-M287+2,0),OFFSET(C287,-M287+2,0),OFFSET(C287,-M287+3,0)+AB287,OFFSET(C287,-M287+4,0),0,3)/100*D287*10000)</f>
        <v/>
      </c>
      <c r="S287" s="71" t="str">
        <f ca="1">IF(D287="","",_xll.xEURO(OFFSET(C287,-M287+1,0),E287,OFFSET(C287,-M287+2,0),OFFSET(C287,-M287+2,0),OFFSET(C287,-M287+3,0)+AB287,OFFSET(C287,-M287+4,0),0,5)/365.25*D287*10000)</f>
        <v/>
      </c>
      <c r="U287" s="67" t="str">
        <f ca="1">IF(I287="","",_xll.xEURO(OFFSET(C287,-M287+1,0),J287,OFFSET(C287,-M287+2,0),OFFSET(C287,-M287+2,0),OFFSET(C287,-M287+3,0)+AC287,OFFSET(C287,-M287+4,0),1,1)*I287)</f>
        <v/>
      </c>
      <c r="V287" s="69" t="str">
        <f ca="1">IF(I287="","",_xll.xEURO(OFFSET(C287,-M287+1,0),J287,OFFSET(C287,-M287+2,0),OFFSET(C287,-M287+2,0),OFFSET(C287,-M287+3,0)+AC287,OFFSET(C287,-M287+4,0),1,0))</f>
        <v/>
      </c>
      <c r="W287" s="67" t="str">
        <f t="shared" si="52"/>
        <v/>
      </c>
      <c r="X287" s="67" t="str">
        <f ca="1">IF(I287="","",_xll.xEURO(OFFSET(C287,-M287+1,0),J287,OFFSET(C287,-M287+2,0),OFFSET(C287,-M287+2,0),OFFSET(C287,-M287+3,0)+AC287,OFFSET(C287,-M287+4,0),1,2)/10*I287)</f>
        <v/>
      </c>
      <c r="Y287" s="71" t="str">
        <f ca="1">IF(I287="","",_xll.xEURO(OFFSET(C287,-M287+1,0),J287,OFFSET(C287,-M287+2,0),OFFSET(C287,-M287+2,0),OFFSET(C287,-M287+3,0)+AC287,OFFSET(C287,-M287+4,0),1,3)/100*I287*10000)</f>
        <v/>
      </c>
      <c r="Z287" s="71" t="str">
        <f ca="1">IF(I287="","",_xll.xEURO(OFFSET(C287,-M287+1,0),J287,OFFSET(C287,-M287+2,0),OFFSET(C287,-M287+2,0),OFFSET(C287,-M287+3,0)+AC287,OFFSET(C287,-M287+4,0),1,5)/365.25*I287*10000)</f>
        <v/>
      </c>
      <c r="AB287" s="40" t="str">
        <f ca="1">IF(D287="","",_xll.xCalcSkew(OFFSET(C287,-M287,0),E287-OFFSET(C287,-M287+1,0),b)/100)</f>
        <v/>
      </c>
      <c r="AC287" s="40" t="str">
        <f ca="1">IF(I287="","",_xll.xCalcSkew(OFFSET(C287,-M287,0),J287-OFFSET(C287,-M287+1,0),b)/100)</f>
        <v/>
      </c>
      <c r="AE287">
        <f t="shared" si="46"/>
        <v>0</v>
      </c>
      <c r="AF287">
        <f t="shared" si="47"/>
        <v>0</v>
      </c>
      <c r="AG287">
        <f t="shared" si="48"/>
        <v>0</v>
      </c>
    </row>
    <row r="288" spans="3:33" x14ac:dyDescent="0.25">
      <c r="C288" s="64">
        <f ca="1">S315+Z315</f>
        <v>-305.72512145764563</v>
      </c>
      <c r="D288" s="52"/>
      <c r="E288" s="39"/>
      <c r="F288" s="39"/>
      <c r="G288" s="35"/>
      <c r="I288" s="52"/>
      <c r="J288" s="39"/>
      <c r="K288" s="39"/>
      <c r="L288" s="62"/>
      <c r="M288" s="101">
        <f t="shared" si="53"/>
        <v>9</v>
      </c>
      <c r="N288" s="67" t="str">
        <f ca="1">IF(D288="","",_xll.xEURO(OFFSET(C288,-M288+1,0),E288,OFFSET(C288,-M288+2,0),OFFSET(C288,-M288+2,0),OFFSET(C288,-M288+3,0)+AB288,OFFSET(C288,-M288+4,0),0,1)*D288)</f>
        <v/>
      </c>
      <c r="O288" s="69" t="str">
        <f ca="1">IF(D288="","",_xll.xEURO(OFFSET(C288,-M288+1,0),E288,OFFSET(C288,-M288+2,0),OFFSET(C288,-M288+2,0),OFFSET(C288,-M288+3,0)+AB288,OFFSET(C288,-M288+4,0),0,0))</f>
        <v/>
      </c>
      <c r="P288" s="67" t="str">
        <f t="shared" si="51"/>
        <v/>
      </c>
      <c r="Q288" s="67" t="str">
        <f ca="1">IF(D288="","",_xll.xEURO(OFFSET(C288,-M288+1,0),E288,OFFSET(C288,-M288+2,0),OFFSET(C288,-M288+2,0),OFFSET(C288,-M288+3,0)+AB288,OFFSET(C288,-M288+4,0),0,2)/10*D288)</f>
        <v/>
      </c>
      <c r="R288" s="71" t="str">
        <f ca="1">IF(D288="","",_xll.xEURO(OFFSET(C288,-M288+1,0),E288,OFFSET(C288,-M288+2,0),OFFSET(C288,-M288+2,0),OFFSET(C288,-M288+3,0)+AB288,OFFSET(C288,-M288+4,0),0,3)/100*D288*10000)</f>
        <v/>
      </c>
      <c r="S288" s="71" t="str">
        <f ca="1">IF(D288="","",_xll.xEURO(OFFSET(C288,-M288+1,0),E288,OFFSET(C288,-M288+2,0),OFFSET(C288,-M288+2,0),OFFSET(C288,-M288+3,0)+AB288,OFFSET(C288,-M288+4,0),0,5)/365.25*D288*10000)</f>
        <v/>
      </c>
      <c r="U288" s="67" t="str">
        <f ca="1">IF(I288="","",_xll.xEURO(OFFSET(C288,-M288+1,0),J288,OFFSET(C288,-M288+2,0),OFFSET(C288,-M288+2,0),OFFSET(C288,-M288+3,0)+AC288,OFFSET(C288,-M288+4,0),1,1)*I288)</f>
        <v/>
      </c>
      <c r="V288" s="69" t="str">
        <f ca="1">IF(I288="","",_xll.xEURO(OFFSET(C288,-M288+1,0),J288,OFFSET(C288,-M288+2,0),OFFSET(C288,-M288+2,0),OFFSET(C288,-M288+3,0)+AC288,OFFSET(C288,-M288+4,0),1,0))</f>
        <v/>
      </c>
      <c r="W288" s="67" t="str">
        <f t="shared" si="52"/>
        <v/>
      </c>
      <c r="X288" s="67" t="str">
        <f ca="1">IF(I288="","",_xll.xEURO(OFFSET(C288,-M288+1,0),J288,OFFSET(C288,-M288+2,0),OFFSET(C288,-M288+2,0),OFFSET(C288,-M288+3,0)+AC288,OFFSET(C288,-M288+4,0),1,2)/10*I288)</f>
        <v/>
      </c>
      <c r="Y288" s="71" t="str">
        <f ca="1">IF(I288="","",_xll.xEURO(OFFSET(C288,-M288+1,0),J288,OFFSET(C288,-M288+2,0),OFFSET(C288,-M288+2,0),OFFSET(C288,-M288+3,0)+AC288,OFFSET(C288,-M288+4,0),1,3)/100*I288*10000)</f>
        <v/>
      </c>
      <c r="Z288" s="71" t="str">
        <f ca="1">IF(I288="","",_xll.xEURO(OFFSET(C288,-M288+1,0),J288,OFFSET(C288,-M288+2,0),OFFSET(C288,-M288+2,0),OFFSET(C288,-M288+3,0)+AC288,OFFSET(C288,-M288+4,0),1,5)/365.25*I288*10000)</f>
        <v/>
      </c>
      <c r="AB288" s="40" t="str">
        <f ca="1">IF(D288="","",_xll.xCalcSkew(OFFSET(C288,-M288,0),E288-OFFSET(C288,-M288+1,0),b)/100)</f>
        <v/>
      </c>
      <c r="AC288" s="40" t="str">
        <f ca="1">IF(I288="","",_xll.xCalcSkew(OFFSET(C288,-M288,0),J288-OFFSET(C288,-M288+1,0),b)/100)</f>
        <v/>
      </c>
      <c r="AE288">
        <f t="shared" si="46"/>
        <v>0</v>
      </c>
      <c r="AF288">
        <f t="shared" si="47"/>
        <v>0</v>
      </c>
      <c r="AG288">
        <f t="shared" si="48"/>
        <v>0</v>
      </c>
    </row>
    <row r="289" spans="3:33" x14ac:dyDescent="0.25">
      <c r="C289" s="64">
        <f ca="1">P315+W315</f>
        <v>-22.086483628474106</v>
      </c>
      <c r="D289" s="52"/>
      <c r="E289" s="39"/>
      <c r="F289" s="39"/>
      <c r="G289" s="35"/>
      <c r="I289" s="52"/>
      <c r="J289" s="39"/>
      <c r="K289" s="39"/>
      <c r="L289" s="62"/>
      <c r="M289" s="101">
        <f t="shared" si="53"/>
        <v>10</v>
      </c>
      <c r="N289" s="67" t="str">
        <f ca="1">IF(D289="","",_xll.xEURO(OFFSET(C289,-M289+1,0),E289,OFFSET(C289,-M289+2,0),OFFSET(C289,-M289+2,0),OFFSET(C289,-M289+3,0)+AB289,OFFSET(C289,-M289+4,0),0,1)*D289)</f>
        <v/>
      </c>
      <c r="O289" s="69" t="str">
        <f ca="1">IF(D289="","",_xll.xEURO(OFFSET(C289,-M289+1,0),E289,OFFSET(C289,-M289+2,0),OFFSET(C289,-M289+2,0),OFFSET(C289,-M289+3,0)+AB289,OFFSET(C289,-M289+4,0),0,0))</f>
        <v/>
      </c>
      <c r="P289" s="67" t="str">
        <f t="shared" si="51"/>
        <v/>
      </c>
      <c r="Q289" s="67" t="str">
        <f ca="1">IF(D289="","",_xll.xEURO(OFFSET(C289,-M289+1,0),E289,OFFSET(C289,-M289+2,0),OFFSET(C289,-M289+2,0),OFFSET(C289,-M289+3,0)+AB289,OFFSET(C289,-M289+4,0),0,2)/10*D289)</f>
        <v/>
      </c>
      <c r="R289" s="71" t="str">
        <f ca="1">IF(D289="","",_xll.xEURO(OFFSET(C289,-M289+1,0),E289,OFFSET(C289,-M289+2,0),OFFSET(C289,-M289+2,0),OFFSET(C289,-M289+3,0)+AB289,OFFSET(C289,-M289+4,0),0,3)/100*D289*10000)</f>
        <v/>
      </c>
      <c r="S289" s="71" t="str">
        <f ca="1">IF(D289="","",_xll.xEURO(OFFSET(C289,-M289+1,0),E289,OFFSET(C289,-M289+2,0),OFFSET(C289,-M289+2,0),OFFSET(C289,-M289+3,0)+AB289,OFFSET(C289,-M289+4,0),0,5)/365.25*D289*10000)</f>
        <v/>
      </c>
      <c r="U289" s="67" t="str">
        <f ca="1">IF(I289="","",_xll.xEURO(OFFSET(C289,-M289+1,0),J289,OFFSET(C289,-M289+2,0),OFFSET(C289,-M289+2,0),OFFSET(C289,-M289+3,0)+AC289,OFFSET(C289,-M289+4,0),1,1)*I289)</f>
        <v/>
      </c>
      <c r="V289" s="69" t="str">
        <f ca="1">IF(I289="","",_xll.xEURO(OFFSET(C289,-M289+1,0),J289,OFFSET(C289,-M289+2,0),OFFSET(C289,-M289+2,0),OFFSET(C289,-M289+3,0)+AC289,OFFSET(C289,-M289+4,0),1,0))</f>
        <v/>
      </c>
      <c r="W289" s="67" t="str">
        <f t="shared" si="52"/>
        <v/>
      </c>
      <c r="X289" s="67" t="str">
        <f ca="1">IF(I289="","",_xll.xEURO(OFFSET(C289,-M289+1,0),J289,OFFSET(C289,-M289+2,0),OFFSET(C289,-M289+2,0),OFFSET(C289,-M289+3,0)+AC289,OFFSET(C289,-M289+4,0),1,2)/10*I289)</f>
        <v/>
      </c>
      <c r="Y289" s="71" t="str">
        <f ca="1">IF(I289="","",_xll.xEURO(OFFSET(C289,-M289+1,0),J289,OFFSET(C289,-M289+2,0),OFFSET(C289,-M289+2,0),OFFSET(C289,-M289+3,0)+AC289,OFFSET(C289,-M289+4,0),1,3)/100*I289*10000)</f>
        <v/>
      </c>
      <c r="Z289" s="71" t="str">
        <f ca="1">IF(I289="","",_xll.xEURO(OFFSET(C289,-M289+1,0),J289,OFFSET(C289,-M289+2,0),OFFSET(C289,-M289+2,0),OFFSET(C289,-M289+3,0)+AC289,OFFSET(C289,-M289+4,0),1,5)/365.25*I289*10000)</f>
        <v/>
      </c>
      <c r="AB289" s="40" t="str">
        <f ca="1">IF(D289="","",_xll.xCalcSkew(OFFSET(C289,-M289,0),E289-OFFSET(C289,-M289+1,0),b)/100)</f>
        <v/>
      </c>
      <c r="AC289" s="40" t="str">
        <f ca="1">IF(I289="","",_xll.xCalcSkew(OFFSET(C289,-M289,0),J289-OFFSET(C289,-M289+1,0),b)/100)</f>
        <v/>
      </c>
      <c r="AE289">
        <f t="shared" si="46"/>
        <v>0</v>
      </c>
      <c r="AF289">
        <f t="shared" si="47"/>
        <v>0</v>
      </c>
      <c r="AG289">
        <f t="shared" si="48"/>
        <v>0</v>
      </c>
    </row>
    <row r="290" spans="3:33" x14ac:dyDescent="0.25">
      <c r="D290" s="52"/>
      <c r="E290" s="39"/>
      <c r="F290" s="39"/>
      <c r="G290" s="35"/>
      <c r="I290" s="52"/>
      <c r="J290" s="39"/>
      <c r="K290" s="39"/>
      <c r="L290" s="62"/>
      <c r="M290" s="101">
        <f t="shared" si="53"/>
        <v>11</v>
      </c>
      <c r="N290" s="67" t="str">
        <f ca="1">IF(D290="","",_xll.xEURO(OFFSET(C290,-M290+1,0),E290,OFFSET(C290,-M290+2,0),OFFSET(C290,-M290+2,0),OFFSET(C290,-M290+3,0)+AB290,OFFSET(C290,-M290+4,0),0,1)*D290)</f>
        <v/>
      </c>
      <c r="O290" s="69" t="str">
        <f ca="1">IF(D290="","",_xll.xEURO(OFFSET(C290,-M290+1,0),E290,OFFSET(C290,-M290+2,0),OFFSET(C290,-M290+2,0),OFFSET(C290,-M290+3,0)+AB290,OFFSET(C290,-M290+4,0),0,0))</f>
        <v/>
      </c>
      <c r="P290" s="67" t="str">
        <f t="shared" si="51"/>
        <v/>
      </c>
      <c r="Q290" s="67" t="str">
        <f ca="1">IF(D290="","",_xll.xEURO(OFFSET(C290,-M290+1,0),E290,OFFSET(C290,-M290+2,0),OFFSET(C290,-M290+2,0),OFFSET(C290,-M290+3,0)+AB290,OFFSET(C290,-M290+4,0),0,2)/10*D290)</f>
        <v/>
      </c>
      <c r="R290" s="71" t="str">
        <f ca="1">IF(D290="","",_xll.xEURO(OFFSET(C290,-M290+1,0),E290,OFFSET(C290,-M290+2,0),OFFSET(C290,-M290+2,0),OFFSET(C290,-M290+3,0)+AB290,OFFSET(C290,-M290+4,0),0,3)/100*D290*10000)</f>
        <v/>
      </c>
      <c r="S290" s="71" t="str">
        <f ca="1">IF(D290="","",_xll.xEURO(OFFSET(C290,-M290+1,0),E290,OFFSET(C290,-M290+2,0),OFFSET(C290,-M290+2,0),OFFSET(C290,-M290+3,0)+AB290,OFFSET(C290,-M290+4,0),0,5)/365.25*D290*10000)</f>
        <v/>
      </c>
      <c r="U290" s="67" t="str">
        <f ca="1">IF(I290="","",_xll.xEURO(OFFSET(C290,-M290+1,0),J290,OFFSET(C290,-M290+2,0),OFFSET(C290,-M290+2,0),OFFSET(C290,-M290+3,0)+AC290,OFFSET(C290,-M290+4,0),1,1)*I290)</f>
        <v/>
      </c>
      <c r="V290" s="69" t="str">
        <f ca="1">IF(I290="","",_xll.xEURO(OFFSET(C290,-M290+1,0),J290,OFFSET(C290,-M290+2,0),OFFSET(C290,-M290+2,0),OFFSET(C290,-M290+3,0)+AC290,OFFSET(C290,-M290+4,0),1,0))</f>
        <v/>
      </c>
      <c r="W290" s="67" t="str">
        <f t="shared" si="52"/>
        <v/>
      </c>
      <c r="X290" s="67" t="str">
        <f ca="1">IF(I290="","",_xll.xEURO(OFFSET(C290,-M290+1,0),J290,OFFSET(C290,-M290+2,0),OFFSET(C290,-M290+2,0),OFFSET(C290,-M290+3,0)+AC290,OFFSET(C290,-M290+4,0),1,2)/10*I290)</f>
        <v/>
      </c>
      <c r="Y290" s="71" t="str">
        <f ca="1">IF(I290="","",_xll.xEURO(OFFSET(C290,-M290+1,0),J290,OFFSET(C290,-M290+2,0),OFFSET(C290,-M290+2,0),OFFSET(C290,-M290+3,0)+AC290,OFFSET(C290,-M290+4,0),1,3)/100*I290*10000)</f>
        <v/>
      </c>
      <c r="Z290" s="71" t="str">
        <f ca="1">IF(I290="","",_xll.xEURO(OFFSET(C290,-M290+1,0),J290,OFFSET(C290,-M290+2,0),OFFSET(C290,-M290+2,0),OFFSET(C290,-M290+3,0)+AC290,OFFSET(C290,-M290+4,0),1,5)/365.25*I290*10000)</f>
        <v/>
      </c>
      <c r="AB290" s="40" t="str">
        <f ca="1">IF(D290="","",_xll.xCalcSkew(OFFSET(C290,-M290,0),E290-OFFSET(C290,-M290+1,0),b)/100)</f>
        <v/>
      </c>
      <c r="AC290" s="40" t="str">
        <f ca="1">IF(I290="","",_xll.xCalcSkew(OFFSET(C290,-M290,0),J290-OFFSET(C290,-M290+1,0),b)/100)</f>
        <v/>
      </c>
      <c r="AE290">
        <f t="shared" si="46"/>
        <v>0</v>
      </c>
      <c r="AF290">
        <f t="shared" si="47"/>
        <v>0</v>
      </c>
      <c r="AG290">
        <f t="shared" si="48"/>
        <v>0</v>
      </c>
    </row>
    <row r="291" spans="3:33" x14ac:dyDescent="0.25">
      <c r="D291" s="52"/>
      <c r="E291" s="39"/>
      <c r="F291" s="39"/>
      <c r="G291" s="35"/>
      <c r="I291" s="52"/>
      <c r="J291" s="39"/>
      <c r="K291" s="39"/>
      <c r="L291" s="62"/>
      <c r="M291" s="101">
        <f t="shared" si="53"/>
        <v>12</v>
      </c>
      <c r="N291" s="67" t="str">
        <f ca="1">IF(D291="","",_xll.xEURO(OFFSET(C291,-M291+1,0),E291,OFFSET(C291,-M291+2,0),OFFSET(C291,-M291+2,0),OFFSET(C291,-M291+3,0)+AB291,OFFSET(C291,-M291+4,0),0,1)*D291)</f>
        <v/>
      </c>
      <c r="O291" s="69" t="str">
        <f ca="1">IF(D291="","",_xll.xEURO(OFFSET(C291,-M291+1,0),E291,OFFSET(C291,-M291+2,0),OFFSET(C291,-M291+2,0),OFFSET(C291,-M291+3,0)+AB291,OFFSET(C291,-M291+4,0),0,0))</f>
        <v/>
      </c>
      <c r="P291" s="67" t="str">
        <f t="shared" si="51"/>
        <v/>
      </c>
      <c r="Q291" s="67" t="str">
        <f ca="1">IF(D291="","",_xll.xEURO(OFFSET(C291,-M291+1,0),E291,OFFSET(C291,-M291+2,0),OFFSET(C291,-M291+2,0),OFFSET(C291,-M291+3,0)+AB291,OFFSET(C291,-M291+4,0),0,2)/10*D291)</f>
        <v/>
      </c>
      <c r="R291" s="71" t="str">
        <f ca="1">IF(D291="","",_xll.xEURO(OFFSET(C291,-M291+1,0),E291,OFFSET(C291,-M291+2,0),OFFSET(C291,-M291+2,0),OFFSET(C291,-M291+3,0)+AB291,OFFSET(C291,-M291+4,0),0,3)/100*D291*10000)</f>
        <v/>
      </c>
      <c r="S291" s="71" t="str">
        <f ca="1">IF(D291="","",_xll.xEURO(OFFSET(C291,-M291+1,0),E291,OFFSET(C291,-M291+2,0),OFFSET(C291,-M291+2,0),OFFSET(C291,-M291+3,0)+AB291,OFFSET(C291,-M291+4,0),0,5)/365.25*D291*10000)</f>
        <v/>
      </c>
      <c r="U291" s="67" t="str">
        <f ca="1">IF(I291="","",_xll.xEURO(OFFSET(C291,-M291+1,0),J291,OFFSET(C291,-M291+2,0),OFFSET(C291,-M291+2,0),OFFSET(C291,-M291+3,0)+AC291,OFFSET(C291,-M291+4,0),1,1)*I291)</f>
        <v/>
      </c>
      <c r="V291" s="69" t="str">
        <f ca="1">IF(I291="","",_xll.xEURO(OFFSET(C291,-M291+1,0),J291,OFFSET(C291,-M291+2,0),OFFSET(C291,-M291+2,0),OFFSET(C291,-M291+3,0)+AC291,OFFSET(C291,-M291+4,0),1,0))</f>
        <v/>
      </c>
      <c r="W291" s="67" t="str">
        <f t="shared" si="52"/>
        <v/>
      </c>
      <c r="X291" s="67" t="str">
        <f ca="1">IF(I291="","",_xll.xEURO(OFFSET(C291,-M291+1,0),J291,OFFSET(C291,-M291+2,0),OFFSET(C291,-M291+2,0),OFFSET(C291,-M291+3,0)+AC291,OFFSET(C291,-M291+4,0),1,2)/10*I291)</f>
        <v/>
      </c>
      <c r="Y291" s="71" t="str">
        <f ca="1">IF(I291="","",_xll.xEURO(OFFSET(C291,-M291+1,0),J291,OFFSET(C291,-M291+2,0),OFFSET(C291,-M291+2,0),OFFSET(C291,-M291+3,0)+AC291,OFFSET(C291,-M291+4,0),1,3)/100*I291*10000)</f>
        <v/>
      </c>
      <c r="Z291" s="71" t="str">
        <f ca="1">IF(I291="","",_xll.xEURO(OFFSET(C291,-M291+1,0),J291,OFFSET(C291,-M291+2,0),OFFSET(C291,-M291+2,0),OFFSET(C291,-M291+3,0)+AC291,OFFSET(C291,-M291+4,0),1,5)/365.25*I291*10000)</f>
        <v/>
      </c>
      <c r="AB291" s="40" t="str">
        <f ca="1">IF(D291="","",_xll.xCalcSkew(OFFSET(C291,-M291,0),E291-OFFSET(C291,-M291+1,0),b)/100)</f>
        <v/>
      </c>
      <c r="AC291" s="40" t="str">
        <f ca="1">IF(I291="","",_xll.xCalcSkew(OFFSET(C291,-M291,0),J291-OFFSET(C291,-M291+1,0),b)/100)</f>
        <v/>
      </c>
      <c r="AE291">
        <f t="shared" si="46"/>
        <v>0</v>
      </c>
      <c r="AF291">
        <f t="shared" si="47"/>
        <v>0</v>
      </c>
      <c r="AG291">
        <f t="shared" si="48"/>
        <v>0</v>
      </c>
    </row>
    <row r="292" spans="3:33" x14ac:dyDescent="0.25">
      <c r="D292" s="52"/>
      <c r="E292" s="39"/>
      <c r="F292" s="39"/>
      <c r="G292" s="35"/>
      <c r="I292" s="52"/>
      <c r="J292" s="39"/>
      <c r="K292" s="39"/>
      <c r="L292" s="62"/>
      <c r="M292" s="101">
        <f t="shared" si="53"/>
        <v>13</v>
      </c>
      <c r="N292" s="67" t="str">
        <f ca="1">IF(D292="","",_xll.xEURO(OFFSET(C292,-M292+1,0),E292,OFFSET(C292,-M292+2,0),OFFSET(C292,-M292+2,0),OFFSET(C292,-M292+3,0)+AB292,OFFSET(C292,-M292+4,0),0,1)*D292)</f>
        <v/>
      </c>
      <c r="O292" s="69" t="str">
        <f ca="1">IF(D292="","",_xll.xEURO(OFFSET(C292,-M292+1,0),E292,OFFSET(C292,-M292+2,0),OFFSET(C292,-M292+2,0),OFFSET(C292,-M292+3,0)+AB292,OFFSET(C292,-M292+4,0),0,0))</f>
        <v/>
      </c>
      <c r="P292" s="67" t="str">
        <f t="shared" si="51"/>
        <v/>
      </c>
      <c r="Q292" s="67" t="str">
        <f ca="1">IF(D292="","",_xll.xEURO(OFFSET(C292,-M292+1,0),E292,OFFSET(C292,-M292+2,0),OFFSET(C292,-M292+2,0),OFFSET(C292,-M292+3,0)+AB292,OFFSET(C292,-M292+4,0),0,2)/10*D292)</f>
        <v/>
      </c>
      <c r="R292" s="71" t="str">
        <f ca="1">IF(D292="","",_xll.xEURO(OFFSET(C292,-M292+1,0),E292,OFFSET(C292,-M292+2,0),OFFSET(C292,-M292+2,0),OFFSET(C292,-M292+3,0)+AB292,OFFSET(C292,-M292+4,0),0,3)/100*D292*10000)</f>
        <v/>
      </c>
      <c r="S292" s="71" t="str">
        <f ca="1">IF(D292="","",_xll.xEURO(OFFSET(C292,-M292+1,0),E292,OFFSET(C292,-M292+2,0),OFFSET(C292,-M292+2,0),OFFSET(C292,-M292+3,0)+AB292,OFFSET(C292,-M292+4,0),0,5)/365.25*D292*10000)</f>
        <v/>
      </c>
      <c r="U292" s="67" t="str">
        <f ca="1">IF(I292="","",_xll.xEURO(OFFSET(C292,-M292+1,0),J292,OFFSET(C292,-M292+2,0),OFFSET(C292,-M292+2,0),OFFSET(C292,-M292+3,0)+AC292,OFFSET(C292,-M292+4,0),1,1)*I292)</f>
        <v/>
      </c>
      <c r="V292" s="69" t="str">
        <f ca="1">IF(I292="","",_xll.xEURO(OFFSET(C292,-M292+1,0),J292,OFFSET(C292,-M292+2,0),OFFSET(C292,-M292+2,0),OFFSET(C292,-M292+3,0)+AC292,OFFSET(C292,-M292+4,0),1,0))</f>
        <v/>
      </c>
      <c r="W292" s="67" t="str">
        <f t="shared" si="52"/>
        <v/>
      </c>
      <c r="X292" s="67" t="str">
        <f ca="1">IF(I292="","",_xll.xEURO(OFFSET(C292,-M292+1,0),J292,OFFSET(C292,-M292+2,0),OFFSET(C292,-M292+2,0),OFFSET(C292,-M292+3,0)+AC292,OFFSET(C292,-M292+4,0),1,2)/10*I292)</f>
        <v/>
      </c>
      <c r="Y292" s="71" t="str">
        <f ca="1">IF(I292="","",_xll.xEURO(OFFSET(C292,-M292+1,0),J292,OFFSET(C292,-M292+2,0),OFFSET(C292,-M292+2,0),OFFSET(C292,-M292+3,0)+AC292,OFFSET(C292,-M292+4,0),1,3)/100*I292*10000)</f>
        <v/>
      </c>
      <c r="Z292" s="71" t="str">
        <f ca="1">IF(I292="","",_xll.xEURO(OFFSET(C292,-M292+1,0),J292,OFFSET(C292,-M292+2,0),OFFSET(C292,-M292+2,0),OFFSET(C292,-M292+3,0)+AC292,OFFSET(C292,-M292+4,0),1,5)/365.25*I292*10000)</f>
        <v/>
      </c>
      <c r="AB292" s="40" t="str">
        <f ca="1">IF(D292="","",_xll.xCalcSkew(OFFSET(C292,-M292,0),E292-OFFSET(C292,-M292+1,0),b)/100)</f>
        <v/>
      </c>
      <c r="AC292" s="40" t="str">
        <f ca="1">IF(I292="","",_xll.xCalcSkew(OFFSET(C292,-M292,0),J292-OFFSET(C292,-M292+1,0),b)/100)</f>
        <v/>
      </c>
      <c r="AE292">
        <f t="shared" si="46"/>
        <v>0</v>
      </c>
      <c r="AF292">
        <f t="shared" si="47"/>
        <v>0</v>
      </c>
      <c r="AG292">
        <f t="shared" si="48"/>
        <v>0</v>
      </c>
    </row>
    <row r="293" spans="3:33" x14ac:dyDescent="0.25">
      <c r="D293" s="52"/>
      <c r="E293" s="39"/>
      <c r="F293" s="39"/>
      <c r="G293" s="35"/>
      <c r="I293" s="52"/>
      <c r="J293" s="39"/>
      <c r="K293" s="39"/>
      <c r="L293" s="62"/>
      <c r="M293" s="101">
        <f t="shared" si="53"/>
        <v>14</v>
      </c>
      <c r="N293" s="67" t="str">
        <f ca="1">IF(D293="","",_xll.xEURO(OFFSET(C293,-M293+1,0),E293,OFFSET(C293,-M293+2,0),OFFSET(C293,-M293+2,0),OFFSET(C293,-M293+3,0)+AB293,OFFSET(C293,-M293+4,0),0,1)*D293)</f>
        <v/>
      </c>
      <c r="O293" s="69" t="str">
        <f ca="1">IF(D293="","",_xll.xEURO(OFFSET(C293,-M293+1,0),E293,OFFSET(C293,-M293+2,0),OFFSET(C293,-M293+2,0),OFFSET(C293,-M293+3,0)+AB293,OFFSET(C293,-M293+4,0),0,0))</f>
        <v/>
      </c>
      <c r="P293" s="67" t="str">
        <f t="shared" si="51"/>
        <v/>
      </c>
      <c r="Q293" s="67" t="str">
        <f ca="1">IF(D293="","",_xll.xEURO(OFFSET(C293,-M293+1,0),E293,OFFSET(C293,-M293+2,0),OFFSET(C293,-M293+2,0),OFFSET(C293,-M293+3,0)+AB293,OFFSET(C293,-M293+4,0),0,2)/10*D293)</f>
        <v/>
      </c>
      <c r="R293" s="71" t="str">
        <f ca="1">IF(D293="","",_xll.xEURO(OFFSET(C293,-M293+1,0),E293,OFFSET(C293,-M293+2,0),OFFSET(C293,-M293+2,0),OFFSET(C293,-M293+3,0)+AB293,OFFSET(C293,-M293+4,0),0,3)/100*D293*10000)</f>
        <v/>
      </c>
      <c r="S293" s="71" t="str">
        <f ca="1">IF(D293="","",_xll.xEURO(OFFSET(C293,-M293+1,0),E293,OFFSET(C293,-M293+2,0),OFFSET(C293,-M293+2,0),OFFSET(C293,-M293+3,0)+AB293,OFFSET(C293,-M293+4,0),0,5)/365.25*D293*10000)</f>
        <v/>
      </c>
      <c r="U293" s="67" t="str">
        <f ca="1">IF(I293="","",_xll.xEURO(OFFSET(C293,-M293+1,0),J293,OFFSET(C293,-M293+2,0),OFFSET(C293,-M293+2,0),OFFSET(C293,-M293+3,0)+AC293,OFFSET(C293,-M293+4,0),1,1)*I293)</f>
        <v/>
      </c>
      <c r="V293" s="69" t="str">
        <f ca="1">IF(I293="","",_xll.xEURO(OFFSET(C293,-M293+1,0),J293,OFFSET(C293,-M293+2,0),OFFSET(C293,-M293+2,0),OFFSET(C293,-M293+3,0)+AC293,OFFSET(C293,-M293+4,0),1,0))</f>
        <v/>
      </c>
      <c r="W293" s="67" t="str">
        <f t="shared" si="52"/>
        <v/>
      </c>
      <c r="X293" s="67" t="str">
        <f ca="1">IF(I293="","",_xll.xEURO(OFFSET(C293,-M293+1,0),J293,OFFSET(C293,-M293+2,0),OFFSET(C293,-M293+2,0),OFFSET(C293,-M293+3,0)+AC293,OFFSET(C293,-M293+4,0),1,2)/10*I293)</f>
        <v/>
      </c>
      <c r="Y293" s="71" t="str">
        <f ca="1">IF(I293="","",_xll.xEURO(OFFSET(C293,-M293+1,0),J293,OFFSET(C293,-M293+2,0),OFFSET(C293,-M293+2,0),OFFSET(C293,-M293+3,0)+AC293,OFFSET(C293,-M293+4,0),1,3)/100*I293*10000)</f>
        <v/>
      </c>
      <c r="Z293" s="71" t="str">
        <f ca="1">IF(I293="","",_xll.xEURO(OFFSET(C293,-M293+1,0),J293,OFFSET(C293,-M293+2,0),OFFSET(C293,-M293+2,0),OFFSET(C293,-M293+3,0)+AC293,OFFSET(C293,-M293+4,0),1,5)/365.25*I293*10000)</f>
        <v/>
      </c>
      <c r="AB293" s="40" t="str">
        <f ca="1">IF(D293="","",_xll.xCalcSkew(OFFSET(C293,-M293,0),E293-OFFSET(C293,-M293+1,0),b)/100)</f>
        <v/>
      </c>
      <c r="AC293" s="40" t="str">
        <f ca="1">IF(I293="","",_xll.xCalcSkew(OFFSET(C293,-M293,0),J293-OFFSET(C293,-M293+1,0),b)/100)</f>
        <v/>
      </c>
      <c r="AE293">
        <f t="shared" si="46"/>
        <v>0</v>
      </c>
      <c r="AF293">
        <f t="shared" si="47"/>
        <v>0</v>
      </c>
      <c r="AG293">
        <f t="shared" si="48"/>
        <v>0</v>
      </c>
    </row>
    <row r="294" spans="3:33" x14ac:dyDescent="0.25">
      <c r="D294" s="52"/>
      <c r="E294" s="39"/>
      <c r="F294" s="39"/>
      <c r="G294" s="35"/>
      <c r="I294" s="52"/>
      <c r="J294" s="39"/>
      <c r="K294" s="39"/>
      <c r="L294" s="62"/>
      <c r="M294" s="101">
        <f t="shared" si="53"/>
        <v>15</v>
      </c>
      <c r="N294" s="67" t="str">
        <f ca="1">IF(D294="","",_xll.xEURO(OFFSET(C294,-M294+1,0),E294,OFFSET(C294,-M294+2,0),OFFSET(C294,-M294+2,0),OFFSET(C294,-M294+3,0)+AB294,OFFSET(C294,-M294+4,0),0,1)*D294)</f>
        <v/>
      </c>
      <c r="O294" s="69" t="str">
        <f ca="1">IF(D294="","",_xll.xEURO(OFFSET(C294,-M294+1,0),E294,OFFSET(C294,-M294+2,0),OFFSET(C294,-M294+2,0),OFFSET(C294,-M294+3,0)+AB294,OFFSET(C294,-M294+4,0),0,0))</f>
        <v/>
      </c>
      <c r="P294" s="67" t="str">
        <f t="shared" si="51"/>
        <v/>
      </c>
      <c r="Q294" s="67" t="str">
        <f ca="1">IF(D294="","",_xll.xEURO(OFFSET(C294,-M294+1,0),E294,OFFSET(C294,-M294+2,0),OFFSET(C294,-M294+2,0),OFFSET(C294,-M294+3,0)+AB294,OFFSET(C294,-M294+4,0),0,2)/10*D294)</f>
        <v/>
      </c>
      <c r="R294" s="71" t="str">
        <f ca="1">IF(D294="","",_xll.xEURO(OFFSET(C294,-M294+1,0),E294,OFFSET(C294,-M294+2,0),OFFSET(C294,-M294+2,0),OFFSET(C294,-M294+3,0)+AB294,OFFSET(C294,-M294+4,0),0,3)/100*D294*10000)</f>
        <v/>
      </c>
      <c r="S294" s="71" t="str">
        <f ca="1">IF(D294="","",_xll.xEURO(OFFSET(C294,-M294+1,0),E294,OFFSET(C294,-M294+2,0),OFFSET(C294,-M294+2,0),OFFSET(C294,-M294+3,0)+AB294,OFFSET(C294,-M294+4,0),0,5)/365.25*D294*10000)</f>
        <v/>
      </c>
      <c r="U294" s="67" t="str">
        <f ca="1">IF(I294="","",_xll.xEURO(OFFSET(C294,-M294+1,0),J294,OFFSET(C294,-M294+2,0),OFFSET(C294,-M294+2,0),OFFSET(C294,-M294+3,0)+AC294,OFFSET(C294,-M294+4,0),1,1)*I294)</f>
        <v/>
      </c>
      <c r="V294" s="69" t="str">
        <f ca="1">IF(I294="","",_xll.xEURO(OFFSET(C294,-M294+1,0),J294,OFFSET(C294,-M294+2,0),OFFSET(C294,-M294+2,0),OFFSET(C294,-M294+3,0)+AC294,OFFSET(C294,-M294+4,0),1,0))</f>
        <v/>
      </c>
      <c r="W294" s="67" t="str">
        <f t="shared" si="52"/>
        <v/>
      </c>
      <c r="X294" s="67" t="str">
        <f ca="1">IF(I294="","",_xll.xEURO(OFFSET(C294,-M294+1,0),J294,OFFSET(C294,-M294+2,0),OFFSET(C294,-M294+2,0),OFFSET(C294,-M294+3,0)+AC294,OFFSET(C294,-M294+4,0),1,2)/10*I294)</f>
        <v/>
      </c>
      <c r="Y294" s="71" t="str">
        <f ca="1">IF(I294="","",_xll.xEURO(OFFSET(C294,-M294+1,0),J294,OFFSET(C294,-M294+2,0),OFFSET(C294,-M294+2,0),OFFSET(C294,-M294+3,0)+AC294,OFFSET(C294,-M294+4,0),1,3)/100*I294*10000)</f>
        <v/>
      </c>
      <c r="Z294" s="71" t="str">
        <f ca="1">IF(I294="","",_xll.xEURO(OFFSET(C294,-M294+1,0),J294,OFFSET(C294,-M294+2,0),OFFSET(C294,-M294+2,0),OFFSET(C294,-M294+3,0)+AC294,OFFSET(C294,-M294+4,0),1,5)/365.25*I294*10000)</f>
        <v/>
      </c>
      <c r="AB294" s="40" t="str">
        <f ca="1">IF(D294="","",_xll.xCalcSkew(OFFSET(C294,-M294,0),E294-OFFSET(C294,-M294+1,0),b)/100)</f>
        <v/>
      </c>
      <c r="AC294" s="40" t="str">
        <f ca="1">IF(I294="","",_xll.xCalcSkew(OFFSET(C294,-M294,0),J294-OFFSET(C294,-M294+1,0),b)/100)</f>
        <v/>
      </c>
      <c r="AE294">
        <f t="shared" si="46"/>
        <v>0</v>
      </c>
      <c r="AF294">
        <f t="shared" si="47"/>
        <v>0</v>
      </c>
      <c r="AG294">
        <f t="shared" si="48"/>
        <v>0</v>
      </c>
    </row>
    <row r="295" spans="3:33" x14ac:dyDescent="0.25">
      <c r="D295" s="52"/>
      <c r="E295" s="39"/>
      <c r="F295" s="39"/>
      <c r="G295" s="35"/>
      <c r="I295" s="52"/>
      <c r="J295" s="39"/>
      <c r="K295" s="39"/>
      <c r="L295" s="62"/>
      <c r="M295" s="101">
        <f t="shared" si="53"/>
        <v>16</v>
      </c>
      <c r="N295" s="67" t="str">
        <f ca="1">IF(D295="","",_xll.xEURO(OFFSET(C295,-M295+1,0),E295,OFFSET(C295,-M295+2,0),OFFSET(C295,-M295+2,0),OFFSET(C295,-M295+3,0)+AB295,OFFSET(C295,-M295+4,0),0,1)*D295)</f>
        <v/>
      </c>
      <c r="O295" s="69" t="str">
        <f ca="1">IF(D295="","",_xll.xEURO(OFFSET(C295,-M295+1,0),E295,OFFSET(C295,-M295+2,0),OFFSET(C295,-M295+2,0),OFFSET(C295,-M295+3,0)+AB295,OFFSET(C295,-M295+4,0),0,0))</f>
        <v/>
      </c>
      <c r="P295" s="67" t="str">
        <f t="shared" si="51"/>
        <v/>
      </c>
      <c r="Q295" s="67" t="str">
        <f ca="1">IF(D295="","",_xll.xEURO(OFFSET(C295,-M295+1,0),E295,OFFSET(C295,-M295+2,0),OFFSET(C295,-M295+2,0),OFFSET(C295,-M295+3,0)+AB295,OFFSET(C295,-M295+4,0),0,2)/10*D295)</f>
        <v/>
      </c>
      <c r="R295" s="71" t="str">
        <f ca="1">IF(D295="","",_xll.xEURO(OFFSET(C295,-M295+1,0),E295,OFFSET(C295,-M295+2,0),OFFSET(C295,-M295+2,0),OFFSET(C295,-M295+3,0)+AB295,OFFSET(C295,-M295+4,0),0,3)/100*D295*10000)</f>
        <v/>
      </c>
      <c r="S295" s="71" t="str">
        <f ca="1">IF(D295="","",_xll.xEURO(OFFSET(C295,-M295+1,0),E295,OFFSET(C295,-M295+2,0),OFFSET(C295,-M295+2,0),OFFSET(C295,-M295+3,0)+AB295,OFFSET(C295,-M295+4,0),0,5)/365.25*D295*10000)</f>
        <v/>
      </c>
      <c r="U295" s="67" t="str">
        <f ca="1">IF(I295="","",_xll.xEURO(OFFSET(C295,-M295+1,0),J295,OFFSET(C295,-M295+2,0),OFFSET(C295,-M295+2,0),OFFSET(C295,-M295+3,0)+AC295,OFFSET(C295,-M295+4,0),1,1)*I295)</f>
        <v/>
      </c>
      <c r="V295" s="69" t="str">
        <f ca="1">IF(I295="","",_xll.xEURO(OFFSET(C295,-M295+1,0),J295,OFFSET(C295,-M295+2,0),OFFSET(C295,-M295+2,0),OFFSET(C295,-M295+3,0)+AC295,OFFSET(C295,-M295+4,0),1,0))</f>
        <v/>
      </c>
      <c r="W295" s="67" t="str">
        <f t="shared" si="52"/>
        <v/>
      </c>
      <c r="X295" s="67" t="str">
        <f ca="1">IF(I295="","",_xll.xEURO(OFFSET(C295,-M295+1,0),J295,OFFSET(C295,-M295+2,0),OFFSET(C295,-M295+2,0),OFFSET(C295,-M295+3,0)+AC295,OFFSET(C295,-M295+4,0),1,2)/10*I295)</f>
        <v/>
      </c>
      <c r="Y295" s="71" t="str">
        <f ca="1">IF(I295="","",_xll.xEURO(OFFSET(C295,-M295+1,0),J295,OFFSET(C295,-M295+2,0),OFFSET(C295,-M295+2,0),OFFSET(C295,-M295+3,0)+AC295,OFFSET(C295,-M295+4,0),1,3)/100*I295*10000)</f>
        <v/>
      </c>
      <c r="Z295" s="71" t="str">
        <f ca="1">IF(I295="","",_xll.xEURO(OFFSET(C295,-M295+1,0),J295,OFFSET(C295,-M295+2,0),OFFSET(C295,-M295+2,0),OFFSET(C295,-M295+3,0)+AC295,OFFSET(C295,-M295+4,0),1,5)/365.25*I295*10000)</f>
        <v/>
      </c>
      <c r="AB295" s="40" t="str">
        <f ca="1">IF(D295="","",_xll.xCalcSkew(OFFSET(C295,-M295,0),E295-OFFSET(C295,-M295+1,0),b)/100)</f>
        <v/>
      </c>
      <c r="AC295" s="40" t="str">
        <f ca="1">IF(I295="","",_xll.xCalcSkew(OFFSET(C295,-M295,0),J295-OFFSET(C295,-M295+1,0),b)/100)</f>
        <v/>
      </c>
      <c r="AE295">
        <f t="shared" si="46"/>
        <v>0</v>
      </c>
      <c r="AF295">
        <f t="shared" si="47"/>
        <v>0</v>
      </c>
      <c r="AG295">
        <f t="shared" si="48"/>
        <v>0</v>
      </c>
    </row>
    <row r="296" spans="3:33" x14ac:dyDescent="0.25">
      <c r="D296" s="52"/>
      <c r="E296" s="39"/>
      <c r="F296" s="39"/>
      <c r="G296" s="35"/>
      <c r="I296" s="52"/>
      <c r="J296" s="39"/>
      <c r="K296" s="39"/>
      <c r="L296" s="62"/>
      <c r="M296" s="101">
        <f t="shared" si="53"/>
        <v>17</v>
      </c>
      <c r="N296" s="67" t="str">
        <f ca="1">IF(D296="","",_xll.xEURO(OFFSET(C296,-M296+1,0),E296,OFFSET(C296,-M296+2,0),OFFSET(C296,-M296+2,0),OFFSET(C296,-M296+3,0)+AB296,OFFSET(C296,-M296+4,0),0,1)*D296)</f>
        <v/>
      </c>
      <c r="O296" s="69" t="str">
        <f ca="1">IF(D296="","",_xll.xEURO(OFFSET(C296,-M296+1,0),E296,OFFSET(C296,-M296+2,0),OFFSET(C296,-M296+2,0),OFFSET(C296,-M296+3,0)+AB296,OFFSET(C296,-M296+4,0),0,0))</f>
        <v/>
      </c>
      <c r="P296" s="67" t="str">
        <f t="shared" si="51"/>
        <v/>
      </c>
      <c r="Q296" s="67" t="str">
        <f ca="1">IF(D296="","",_xll.xEURO(OFFSET(C296,-M296+1,0),E296,OFFSET(C296,-M296+2,0),OFFSET(C296,-M296+2,0),OFFSET(C296,-M296+3,0)+AB296,OFFSET(C296,-M296+4,0),0,2)/10*D296)</f>
        <v/>
      </c>
      <c r="R296" s="71" t="str">
        <f ca="1">IF(D296="","",_xll.xEURO(OFFSET(C296,-M296+1,0),E296,OFFSET(C296,-M296+2,0),OFFSET(C296,-M296+2,0),OFFSET(C296,-M296+3,0)+AB296,OFFSET(C296,-M296+4,0),0,3)/100*D296*10000)</f>
        <v/>
      </c>
      <c r="S296" s="71" t="str">
        <f ca="1">IF(D296="","",_xll.xEURO(OFFSET(C296,-M296+1,0),E296,OFFSET(C296,-M296+2,0),OFFSET(C296,-M296+2,0),OFFSET(C296,-M296+3,0)+AB296,OFFSET(C296,-M296+4,0),0,5)/365.25*D296*10000)</f>
        <v/>
      </c>
      <c r="U296" s="67" t="str">
        <f ca="1">IF(I296="","",_xll.xEURO(OFFSET(C296,-M296+1,0),J296,OFFSET(C296,-M296+2,0),OFFSET(C296,-M296+2,0),OFFSET(C296,-M296+3,0)+AC296,OFFSET(C296,-M296+4,0),1,1)*I296)</f>
        <v/>
      </c>
      <c r="V296" s="69" t="str">
        <f ca="1">IF(I296="","",_xll.xEURO(OFFSET(C296,-M296+1,0),J296,OFFSET(C296,-M296+2,0),OFFSET(C296,-M296+2,0),OFFSET(C296,-M296+3,0)+AC296,OFFSET(C296,-M296+4,0),1,0))</f>
        <v/>
      </c>
      <c r="W296" s="67" t="str">
        <f t="shared" si="52"/>
        <v/>
      </c>
      <c r="X296" s="67" t="str">
        <f ca="1">IF(I296="","",_xll.xEURO(OFFSET(C296,-M296+1,0),J296,OFFSET(C296,-M296+2,0),OFFSET(C296,-M296+2,0),OFFSET(C296,-M296+3,0)+AC296,OFFSET(C296,-M296+4,0),1,2)/10*I296)</f>
        <v/>
      </c>
      <c r="Y296" s="71" t="str">
        <f ca="1">IF(I296="","",_xll.xEURO(OFFSET(C296,-M296+1,0),J296,OFFSET(C296,-M296+2,0),OFFSET(C296,-M296+2,0),OFFSET(C296,-M296+3,0)+AC296,OFFSET(C296,-M296+4,0),1,3)/100*I296*10000)</f>
        <v/>
      </c>
      <c r="Z296" s="71" t="str">
        <f ca="1">IF(I296="","",_xll.xEURO(OFFSET(C296,-M296+1,0),J296,OFFSET(C296,-M296+2,0),OFFSET(C296,-M296+2,0),OFFSET(C296,-M296+3,0)+AC296,OFFSET(C296,-M296+4,0),1,5)/365.25*I296*10000)</f>
        <v/>
      </c>
      <c r="AB296" s="40" t="str">
        <f ca="1">IF(D296="","",_xll.xCalcSkew(OFFSET(C296,-M296,0),E296-OFFSET(C296,-M296+1,0),b)/100)</f>
        <v/>
      </c>
      <c r="AC296" s="40" t="str">
        <f ca="1">IF(I296="","",_xll.xCalcSkew(OFFSET(C296,-M296,0),J296-OFFSET(C296,-M296+1,0),b)/100)</f>
        <v/>
      </c>
      <c r="AE296">
        <f t="shared" si="46"/>
        <v>0</v>
      </c>
      <c r="AF296">
        <f t="shared" si="47"/>
        <v>0</v>
      </c>
      <c r="AG296">
        <f t="shared" si="48"/>
        <v>0</v>
      </c>
    </row>
    <row r="297" spans="3:33" x14ac:dyDescent="0.25">
      <c r="D297" s="52"/>
      <c r="E297" s="39"/>
      <c r="F297" s="39"/>
      <c r="G297" s="35"/>
      <c r="I297" s="52"/>
      <c r="J297" s="39"/>
      <c r="K297" s="39"/>
      <c r="L297" s="62"/>
      <c r="M297" s="101">
        <f t="shared" si="53"/>
        <v>18</v>
      </c>
      <c r="N297" s="67" t="str">
        <f ca="1">IF(D297="","",_xll.xEURO(OFFSET(C297,-M297+1,0),E297,OFFSET(C297,-M297+2,0),OFFSET(C297,-M297+2,0),OFFSET(C297,-M297+3,0)+AB297,OFFSET(C297,-M297+4,0),0,1)*D297)</f>
        <v/>
      </c>
      <c r="O297" s="69" t="str">
        <f ca="1">IF(D297="","",_xll.xEURO(OFFSET(C297,-M297+1,0),E297,OFFSET(C297,-M297+2,0),OFFSET(C297,-M297+2,0),OFFSET(C297,-M297+3,0)+AB297,OFFSET(C297,-M297+4,0),0,0))</f>
        <v/>
      </c>
      <c r="P297" s="67" t="str">
        <f t="shared" si="51"/>
        <v/>
      </c>
      <c r="Q297" s="67" t="str">
        <f ca="1">IF(D297="","",_xll.xEURO(OFFSET(C297,-M297+1,0),E297,OFFSET(C297,-M297+2,0),OFFSET(C297,-M297+2,0),OFFSET(C297,-M297+3,0)+AB297,OFFSET(C297,-M297+4,0),0,2)/10*D297)</f>
        <v/>
      </c>
      <c r="R297" s="71" t="str">
        <f ca="1">IF(D297="","",_xll.xEURO(OFFSET(C297,-M297+1,0),E297,OFFSET(C297,-M297+2,0),OFFSET(C297,-M297+2,0),OFFSET(C297,-M297+3,0)+AB297,OFFSET(C297,-M297+4,0),0,3)/100*D297*10000)</f>
        <v/>
      </c>
      <c r="S297" s="71" t="str">
        <f ca="1">IF(D297="","",_xll.xEURO(OFFSET(C297,-M297+1,0),E297,OFFSET(C297,-M297+2,0),OFFSET(C297,-M297+2,0),OFFSET(C297,-M297+3,0)+AB297,OFFSET(C297,-M297+4,0),0,5)/365.25*D297*10000)</f>
        <v/>
      </c>
      <c r="U297" s="67" t="str">
        <f ca="1">IF(I297="","",_xll.xEURO(OFFSET(C297,-M297+1,0),J297,OFFSET(C297,-M297+2,0),OFFSET(C297,-M297+2,0),OFFSET(C297,-M297+3,0)+AC297,OFFSET(C297,-M297+4,0),1,1)*I297)</f>
        <v/>
      </c>
      <c r="V297" s="69" t="str">
        <f ca="1">IF(I297="","",_xll.xEURO(OFFSET(C297,-M297+1,0),J297,OFFSET(C297,-M297+2,0),OFFSET(C297,-M297+2,0),OFFSET(C297,-M297+3,0)+AC297,OFFSET(C297,-M297+4,0),1,0))</f>
        <v/>
      </c>
      <c r="W297" s="67" t="str">
        <f t="shared" si="52"/>
        <v/>
      </c>
      <c r="X297" s="67" t="str">
        <f ca="1">IF(I297="","",_xll.xEURO(OFFSET(C297,-M297+1,0),J297,OFFSET(C297,-M297+2,0),OFFSET(C297,-M297+2,0),OFFSET(C297,-M297+3,0)+AC297,OFFSET(C297,-M297+4,0),1,2)/10*I297)</f>
        <v/>
      </c>
      <c r="Y297" s="71" t="str">
        <f ca="1">IF(I297="","",_xll.xEURO(OFFSET(C297,-M297+1,0),J297,OFFSET(C297,-M297+2,0),OFFSET(C297,-M297+2,0),OFFSET(C297,-M297+3,0)+AC297,OFFSET(C297,-M297+4,0),1,3)/100*I297*10000)</f>
        <v/>
      </c>
      <c r="Z297" s="71" t="str">
        <f ca="1">IF(I297="","",_xll.xEURO(OFFSET(C297,-M297+1,0),J297,OFFSET(C297,-M297+2,0),OFFSET(C297,-M297+2,0),OFFSET(C297,-M297+3,0)+AC297,OFFSET(C297,-M297+4,0),1,5)/365.25*I297*10000)</f>
        <v/>
      </c>
      <c r="AB297" s="40" t="str">
        <f ca="1">IF(D297="","",_xll.xCalcSkew(OFFSET(C297,-M297,0),E297-OFFSET(C297,-M297+1,0),b)/100)</f>
        <v/>
      </c>
      <c r="AC297" s="40" t="str">
        <f ca="1">IF(I297="","",_xll.xCalcSkew(OFFSET(C297,-M297,0),J297-OFFSET(C297,-M297+1,0),b)/100)</f>
        <v/>
      </c>
      <c r="AE297">
        <f t="shared" si="46"/>
        <v>0</v>
      </c>
      <c r="AF297">
        <f t="shared" si="47"/>
        <v>0</v>
      </c>
      <c r="AG297">
        <f t="shared" si="48"/>
        <v>0</v>
      </c>
    </row>
    <row r="298" spans="3:33" x14ac:dyDescent="0.25">
      <c r="D298" s="52"/>
      <c r="E298" s="39"/>
      <c r="F298" s="39"/>
      <c r="G298" s="35"/>
      <c r="I298" s="52"/>
      <c r="J298" s="39"/>
      <c r="K298" s="39"/>
      <c r="L298" s="62"/>
      <c r="M298" s="101">
        <f t="shared" si="53"/>
        <v>19</v>
      </c>
      <c r="N298" s="67" t="str">
        <f ca="1">IF(D298="","",_xll.xEURO(OFFSET(C298,-M298+1,0),E298,OFFSET(C298,-M298+2,0),OFFSET(C298,-M298+2,0),OFFSET(C298,-M298+3,0)+AB298,OFFSET(C298,-M298+4,0),0,1)*D298)</f>
        <v/>
      </c>
      <c r="O298" s="69" t="str">
        <f ca="1">IF(D298="","",_xll.xEURO(OFFSET(C298,-M298+1,0),E298,OFFSET(C298,-M298+2,0),OFFSET(C298,-M298+2,0),OFFSET(C298,-M298+3,0)+AB298,OFFSET(C298,-M298+4,0),0,0))</f>
        <v/>
      </c>
      <c r="P298" s="67" t="str">
        <f t="shared" si="51"/>
        <v/>
      </c>
      <c r="Q298" s="67" t="str">
        <f ca="1">IF(D298="","",_xll.xEURO(OFFSET(C298,-M298+1,0),E298,OFFSET(C298,-M298+2,0),OFFSET(C298,-M298+2,0),OFFSET(C298,-M298+3,0)+AB298,OFFSET(C298,-M298+4,0),0,2)/10*D298)</f>
        <v/>
      </c>
      <c r="R298" s="71" t="str">
        <f ca="1">IF(D298="","",_xll.xEURO(OFFSET(C298,-M298+1,0),E298,OFFSET(C298,-M298+2,0),OFFSET(C298,-M298+2,0),OFFSET(C298,-M298+3,0)+AB298,OFFSET(C298,-M298+4,0),0,3)/100*D298*10000)</f>
        <v/>
      </c>
      <c r="S298" s="71" t="str">
        <f ca="1">IF(D298="","",_xll.xEURO(OFFSET(C298,-M298+1,0),E298,OFFSET(C298,-M298+2,0),OFFSET(C298,-M298+2,0),OFFSET(C298,-M298+3,0)+AB298,OFFSET(C298,-M298+4,0),0,5)/365.25*D298*10000)</f>
        <v/>
      </c>
      <c r="U298" s="67" t="str">
        <f ca="1">IF(I298="","",_xll.xEURO(OFFSET(C298,-M298+1,0),J298,OFFSET(C298,-M298+2,0),OFFSET(C298,-M298+2,0),OFFSET(C298,-M298+3,0)+AC298,OFFSET(C298,-M298+4,0),1,1)*I298)</f>
        <v/>
      </c>
      <c r="V298" s="69" t="str">
        <f ca="1">IF(I298="","",_xll.xEURO(OFFSET(C298,-M298+1,0),J298,OFFSET(C298,-M298+2,0),OFFSET(C298,-M298+2,0),OFFSET(C298,-M298+3,0)+AC298,OFFSET(C298,-M298+4,0),1,0))</f>
        <v/>
      </c>
      <c r="W298" s="67" t="str">
        <f t="shared" si="52"/>
        <v/>
      </c>
      <c r="X298" s="67" t="str">
        <f ca="1">IF(I298="","",_xll.xEURO(OFFSET(C298,-M298+1,0),J298,OFFSET(C298,-M298+2,0),OFFSET(C298,-M298+2,0),OFFSET(C298,-M298+3,0)+AC298,OFFSET(C298,-M298+4,0),1,2)/10*I298)</f>
        <v/>
      </c>
      <c r="Y298" s="71" t="str">
        <f ca="1">IF(I298="","",_xll.xEURO(OFFSET(C298,-M298+1,0),J298,OFFSET(C298,-M298+2,0),OFFSET(C298,-M298+2,0),OFFSET(C298,-M298+3,0)+AC298,OFFSET(C298,-M298+4,0),1,3)/100*I298*10000)</f>
        <v/>
      </c>
      <c r="Z298" s="71" t="str">
        <f ca="1">IF(I298="","",_xll.xEURO(OFFSET(C298,-M298+1,0),J298,OFFSET(C298,-M298+2,0),OFFSET(C298,-M298+2,0),OFFSET(C298,-M298+3,0)+AC298,OFFSET(C298,-M298+4,0),1,5)/365.25*I298*10000)</f>
        <v/>
      </c>
      <c r="AB298" s="40" t="str">
        <f ca="1">IF(D298="","",_xll.xCalcSkew(OFFSET(C298,-M298,0),E298-OFFSET(C298,-M298+1,0),b)/100)</f>
        <v/>
      </c>
      <c r="AC298" s="40" t="str">
        <f ca="1">IF(I298="","",_xll.xCalcSkew(OFFSET(C298,-M298,0),J298-OFFSET(C298,-M298+1,0),b)/100)</f>
        <v/>
      </c>
      <c r="AE298">
        <f t="shared" si="46"/>
        <v>0</v>
      </c>
      <c r="AF298">
        <f t="shared" si="47"/>
        <v>0</v>
      </c>
      <c r="AG298">
        <f t="shared" si="48"/>
        <v>0</v>
      </c>
    </row>
    <row r="299" spans="3:33" x14ac:dyDescent="0.25">
      <c r="D299" s="52"/>
      <c r="E299" s="39"/>
      <c r="F299" s="39"/>
      <c r="G299" s="35"/>
      <c r="I299" s="52"/>
      <c r="J299" s="39"/>
      <c r="K299" s="39"/>
      <c r="L299" s="62"/>
      <c r="M299" s="101">
        <f t="shared" si="53"/>
        <v>20</v>
      </c>
      <c r="N299" s="67" t="str">
        <f ca="1">IF(D299="","",_xll.xEURO(OFFSET(C299,-M299+1,0),E299,OFFSET(C299,-M299+2,0),OFFSET(C299,-M299+2,0),OFFSET(C299,-M299+3,0)+AB299,OFFSET(C299,-M299+4,0),0,1)*D299)</f>
        <v/>
      </c>
      <c r="O299" s="69" t="str">
        <f ca="1">IF(D299="","",_xll.xEURO(OFFSET(C299,-M299+1,0),E299,OFFSET(C299,-M299+2,0),OFFSET(C299,-M299+2,0),OFFSET(C299,-M299+3,0)+AB299,OFFSET(C299,-M299+4,0),0,0))</f>
        <v/>
      </c>
      <c r="P299" s="67" t="str">
        <f t="shared" si="51"/>
        <v/>
      </c>
      <c r="Q299" s="67" t="str">
        <f ca="1">IF(D299="","",_xll.xEURO(OFFSET(C299,-M299+1,0),E299,OFFSET(C299,-M299+2,0),OFFSET(C299,-M299+2,0),OFFSET(C299,-M299+3,0)+AB299,OFFSET(C299,-M299+4,0),0,2)/10*D299)</f>
        <v/>
      </c>
      <c r="R299" s="71" t="str">
        <f ca="1">IF(D299="","",_xll.xEURO(OFFSET(C299,-M299+1,0),E299,OFFSET(C299,-M299+2,0),OFFSET(C299,-M299+2,0),OFFSET(C299,-M299+3,0)+AB299,OFFSET(C299,-M299+4,0),0,3)/100*D299*10000)</f>
        <v/>
      </c>
      <c r="S299" s="71" t="str">
        <f ca="1">IF(D299="","",_xll.xEURO(OFFSET(C299,-M299+1,0),E299,OFFSET(C299,-M299+2,0),OFFSET(C299,-M299+2,0),OFFSET(C299,-M299+3,0)+AB299,OFFSET(C299,-M299+4,0),0,5)/365.25*D299*10000)</f>
        <v/>
      </c>
      <c r="U299" s="67" t="str">
        <f ca="1">IF(I299="","",_xll.xEURO(OFFSET(C299,-M299+1,0),J299,OFFSET(C299,-M299+2,0),OFFSET(C299,-M299+2,0),OFFSET(C299,-M299+3,0)+AC299,OFFSET(C299,-M299+4,0),1,1)*I299)</f>
        <v/>
      </c>
      <c r="V299" s="69" t="str">
        <f ca="1">IF(I299="","",_xll.xEURO(OFFSET(C299,-M299+1,0),J299,OFFSET(C299,-M299+2,0),OFFSET(C299,-M299+2,0),OFFSET(C299,-M299+3,0)+AC299,OFFSET(C299,-M299+4,0),1,0))</f>
        <v/>
      </c>
      <c r="W299" s="67" t="str">
        <f t="shared" si="52"/>
        <v/>
      </c>
      <c r="X299" s="67" t="str">
        <f ca="1">IF(I299="","",_xll.xEURO(OFFSET(C299,-M299+1,0),J299,OFFSET(C299,-M299+2,0),OFFSET(C299,-M299+2,0),OFFSET(C299,-M299+3,0)+AC299,OFFSET(C299,-M299+4,0),1,2)/10*I299)</f>
        <v/>
      </c>
      <c r="Y299" s="71" t="str">
        <f ca="1">IF(I299="","",_xll.xEURO(OFFSET(C299,-M299+1,0),J299,OFFSET(C299,-M299+2,0),OFFSET(C299,-M299+2,0),OFFSET(C299,-M299+3,0)+AC299,OFFSET(C299,-M299+4,0),1,3)/100*I299*10000)</f>
        <v/>
      </c>
      <c r="Z299" s="71" t="str">
        <f ca="1">IF(I299="","",_xll.xEURO(OFFSET(C299,-M299+1,0),J299,OFFSET(C299,-M299+2,0),OFFSET(C299,-M299+2,0),OFFSET(C299,-M299+3,0)+AC299,OFFSET(C299,-M299+4,0),1,5)/365.25*I299*10000)</f>
        <v/>
      </c>
      <c r="AB299" s="40" t="str">
        <f ca="1">IF(D299="","",_xll.xCalcSkew(OFFSET(C299,-M299,0),E299-OFFSET(C299,-M299+1,0),b)/100)</f>
        <v/>
      </c>
      <c r="AC299" s="40" t="str">
        <f ca="1">IF(I299="","",_xll.xCalcSkew(OFFSET(C299,-M299,0),J299-OFFSET(C299,-M299+1,0),b)/100)</f>
        <v/>
      </c>
      <c r="AE299">
        <f t="shared" si="46"/>
        <v>0</v>
      </c>
      <c r="AF299">
        <f t="shared" si="47"/>
        <v>0</v>
      </c>
      <c r="AG299">
        <f t="shared" si="48"/>
        <v>0</v>
      </c>
    </row>
    <row r="300" spans="3:33" x14ac:dyDescent="0.25">
      <c r="D300" s="52"/>
      <c r="E300" s="39"/>
      <c r="F300" s="39"/>
      <c r="G300" s="35"/>
      <c r="I300" s="52"/>
      <c r="J300" s="39"/>
      <c r="K300" s="39"/>
      <c r="L300" s="62"/>
      <c r="M300" s="101">
        <f t="shared" si="53"/>
        <v>21</v>
      </c>
      <c r="N300" s="67" t="str">
        <f ca="1">IF(D300="","",_xll.xEURO(OFFSET(C300,-M300+1,0),E300,OFFSET(C300,-M300+2,0),OFFSET(C300,-M300+2,0),OFFSET(C300,-M300+3,0)+AB300,OFFSET(C300,-M300+4,0),0,1)*D300)</f>
        <v/>
      </c>
      <c r="O300" s="69" t="str">
        <f ca="1">IF(D300="","",_xll.xEURO(OFFSET(C300,-M300+1,0),E300,OFFSET(C300,-M300+2,0),OFFSET(C300,-M300+2,0),OFFSET(C300,-M300+3,0)+AB300,OFFSET(C300,-M300+4,0),0,0))</f>
        <v/>
      </c>
      <c r="P300" s="67" t="str">
        <f t="shared" si="51"/>
        <v/>
      </c>
      <c r="Q300" s="67" t="str">
        <f ca="1">IF(D300="","",_xll.xEURO(OFFSET(C300,-M300+1,0),E300,OFFSET(C300,-M300+2,0),OFFSET(C300,-M300+2,0),OFFSET(C300,-M300+3,0)+AB300,OFFSET(C300,-M300+4,0),0,2)/10*D300)</f>
        <v/>
      </c>
      <c r="R300" s="71" t="str">
        <f ca="1">IF(D300="","",_xll.xEURO(OFFSET(C300,-M300+1,0),E300,OFFSET(C300,-M300+2,0),OFFSET(C300,-M300+2,0),OFFSET(C300,-M300+3,0)+AB300,OFFSET(C300,-M300+4,0),0,3)/100*D300*10000)</f>
        <v/>
      </c>
      <c r="S300" s="71" t="str">
        <f ca="1">IF(D300="","",_xll.xEURO(OFFSET(C300,-M300+1,0),E300,OFFSET(C300,-M300+2,0),OFFSET(C300,-M300+2,0),OFFSET(C300,-M300+3,0)+AB300,OFFSET(C300,-M300+4,0),0,5)/365.25*D300*10000)</f>
        <v/>
      </c>
      <c r="U300" s="67" t="str">
        <f ca="1">IF(I300="","",_xll.xEURO(OFFSET(C300,-M300+1,0),J300,OFFSET(C300,-M300+2,0),OFFSET(C300,-M300+2,0),OFFSET(C300,-M300+3,0)+AC300,OFFSET(C300,-M300+4,0),1,1)*I300)</f>
        <v/>
      </c>
      <c r="V300" s="69" t="str">
        <f ca="1">IF(I300="","",_xll.xEURO(OFFSET(C300,-M300+1,0),J300,OFFSET(C300,-M300+2,0),OFFSET(C300,-M300+2,0),OFFSET(C300,-M300+3,0)+AC300,OFFSET(C300,-M300+4,0),1,0))</f>
        <v/>
      </c>
      <c r="W300" s="67" t="str">
        <f t="shared" si="52"/>
        <v/>
      </c>
      <c r="X300" s="67" t="str">
        <f ca="1">IF(I300="","",_xll.xEURO(OFFSET(C300,-M300+1,0),J300,OFFSET(C300,-M300+2,0),OFFSET(C300,-M300+2,0),OFFSET(C300,-M300+3,0)+AC300,OFFSET(C300,-M300+4,0),1,2)/10*I300)</f>
        <v/>
      </c>
      <c r="Y300" s="71" t="str">
        <f ca="1">IF(I300="","",_xll.xEURO(OFFSET(C300,-M300+1,0),J300,OFFSET(C300,-M300+2,0),OFFSET(C300,-M300+2,0),OFFSET(C300,-M300+3,0)+AC300,OFFSET(C300,-M300+4,0),1,3)/100*I300*10000)</f>
        <v/>
      </c>
      <c r="Z300" s="71" t="str">
        <f ca="1">IF(I300="","",_xll.xEURO(OFFSET(C300,-M300+1,0),J300,OFFSET(C300,-M300+2,0),OFFSET(C300,-M300+2,0),OFFSET(C300,-M300+3,0)+AC300,OFFSET(C300,-M300+4,0),1,5)/365.25*I300*10000)</f>
        <v/>
      </c>
      <c r="AB300" s="40" t="str">
        <f ca="1">IF(D300="","",_xll.xCalcSkew(OFFSET(C300,-M300,0),E300-OFFSET(C300,-M300+1,0),b)/100)</f>
        <v/>
      </c>
      <c r="AC300" s="40" t="str">
        <f ca="1">IF(I300="","",_xll.xCalcSkew(OFFSET(C300,-M300,0),J300-OFFSET(C300,-M300+1,0),b)/100)</f>
        <v/>
      </c>
      <c r="AE300">
        <f t="shared" si="46"/>
        <v>0</v>
      </c>
      <c r="AF300">
        <f t="shared" si="47"/>
        <v>0</v>
      </c>
      <c r="AG300">
        <f t="shared" si="48"/>
        <v>0</v>
      </c>
    </row>
    <row r="301" spans="3:33" x14ac:dyDescent="0.25">
      <c r="D301" s="52"/>
      <c r="E301" s="39"/>
      <c r="F301" s="39"/>
      <c r="G301" s="35"/>
      <c r="I301" s="52"/>
      <c r="J301" s="39"/>
      <c r="K301" s="39"/>
      <c r="L301" s="62"/>
      <c r="M301" s="101">
        <f t="shared" si="53"/>
        <v>22</v>
      </c>
      <c r="N301" s="67" t="str">
        <f ca="1">IF(D301="","",_xll.xEURO(OFFSET(C301,-M301+1,0),E301,OFFSET(C301,-M301+2,0),OFFSET(C301,-M301+2,0),OFFSET(C301,-M301+3,0)+AB301,OFFSET(C301,-M301+4,0),0,1)*D301)</f>
        <v/>
      </c>
      <c r="O301" s="69" t="str">
        <f ca="1">IF(D301="","",_xll.xEURO(OFFSET(C301,-M301+1,0),E301,OFFSET(C301,-M301+2,0),OFFSET(C301,-M301+2,0),OFFSET(C301,-M301+3,0)+AB301,OFFSET(C301,-M301+4,0),0,0))</f>
        <v/>
      </c>
      <c r="P301" s="67" t="str">
        <f t="shared" si="51"/>
        <v/>
      </c>
      <c r="Q301" s="67" t="str">
        <f ca="1">IF(D301="","",_xll.xEURO(OFFSET(C301,-M301+1,0),E301,OFFSET(C301,-M301+2,0),OFFSET(C301,-M301+2,0),OFFSET(C301,-M301+3,0)+AB301,OFFSET(C301,-M301+4,0),0,2)/10*D301)</f>
        <v/>
      </c>
      <c r="R301" s="71" t="str">
        <f ca="1">IF(D301="","",_xll.xEURO(OFFSET(C301,-M301+1,0),E301,OFFSET(C301,-M301+2,0),OFFSET(C301,-M301+2,0),OFFSET(C301,-M301+3,0)+AB301,OFFSET(C301,-M301+4,0),0,3)/100*D301*10000)</f>
        <v/>
      </c>
      <c r="S301" s="71" t="str">
        <f ca="1">IF(D301="","",_xll.xEURO(OFFSET(C301,-M301+1,0),E301,OFFSET(C301,-M301+2,0),OFFSET(C301,-M301+2,0),OFFSET(C301,-M301+3,0)+AB301,OFFSET(C301,-M301+4,0),0,5)/365.25*D301*10000)</f>
        <v/>
      </c>
      <c r="U301" s="67" t="str">
        <f ca="1">IF(I301="","",_xll.xEURO(OFFSET(C301,-M301+1,0),J301,OFFSET(C301,-M301+2,0),OFFSET(C301,-M301+2,0),OFFSET(C301,-M301+3,0)+AC301,OFFSET(C301,-M301+4,0),1,1)*I301)</f>
        <v/>
      </c>
      <c r="V301" s="69" t="str">
        <f ca="1">IF(I301="","",_xll.xEURO(OFFSET(C301,-M301+1,0),J301,OFFSET(C301,-M301+2,0),OFFSET(C301,-M301+2,0),OFFSET(C301,-M301+3,0)+AC301,OFFSET(C301,-M301+4,0),1,0))</f>
        <v/>
      </c>
      <c r="W301" s="67" t="str">
        <f t="shared" si="52"/>
        <v/>
      </c>
      <c r="X301" s="67" t="str">
        <f ca="1">IF(I301="","",_xll.xEURO(OFFSET(C301,-M301+1,0),J301,OFFSET(C301,-M301+2,0),OFFSET(C301,-M301+2,0),OFFSET(C301,-M301+3,0)+AC301,OFFSET(C301,-M301+4,0),1,2)/10*I301)</f>
        <v/>
      </c>
      <c r="Y301" s="71" t="str">
        <f ca="1">IF(I301="","",_xll.xEURO(OFFSET(C301,-M301+1,0),J301,OFFSET(C301,-M301+2,0),OFFSET(C301,-M301+2,0),OFFSET(C301,-M301+3,0)+AC301,OFFSET(C301,-M301+4,0),1,3)/100*I301*10000)</f>
        <v/>
      </c>
      <c r="Z301" s="71" t="str">
        <f ca="1">IF(I301="","",_xll.xEURO(OFFSET(C301,-M301+1,0),J301,OFFSET(C301,-M301+2,0),OFFSET(C301,-M301+2,0),OFFSET(C301,-M301+3,0)+AC301,OFFSET(C301,-M301+4,0),1,5)/365.25*I301*10000)</f>
        <v/>
      </c>
      <c r="AB301" s="40" t="str">
        <f ca="1">IF(D301="","",_xll.xCalcSkew(OFFSET(C301,-M301,0),E301-OFFSET(C301,-M301+1,0),b)/100)</f>
        <v/>
      </c>
      <c r="AC301" s="40" t="str">
        <f ca="1">IF(I301="","",_xll.xCalcSkew(OFFSET(C301,-M301,0),J301-OFFSET(C301,-M301+1,0),b)/100)</f>
        <v/>
      </c>
      <c r="AE301">
        <f t="shared" si="46"/>
        <v>0</v>
      </c>
      <c r="AF301">
        <f t="shared" si="47"/>
        <v>0</v>
      </c>
      <c r="AG301">
        <f t="shared" si="48"/>
        <v>0</v>
      </c>
    </row>
    <row r="302" spans="3:33" x14ac:dyDescent="0.25">
      <c r="D302" s="52"/>
      <c r="E302" s="39"/>
      <c r="F302" s="39"/>
      <c r="G302" s="35"/>
      <c r="I302" s="52"/>
      <c r="J302" s="39"/>
      <c r="K302" s="39"/>
      <c r="L302" s="62"/>
      <c r="M302" s="101">
        <f t="shared" si="53"/>
        <v>23</v>
      </c>
      <c r="N302" s="67" t="str">
        <f ca="1">IF(D302="","",_xll.xEURO(OFFSET(C302,-M302+1,0),E302,OFFSET(C302,-M302+2,0),OFFSET(C302,-M302+2,0),OFFSET(C302,-M302+3,0)+AB302,OFFSET(C302,-M302+4,0),0,1)*D302)</f>
        <v/>
      </c>
      <c r="O302" s="69" t="str">
        <f ca="1">IF(D302="","",_xll.xEURO(OFFSET(C302,-M302+1,0),E302,OFFSET(C302,-M302+2,0),OFFSET(C302,-M302+2,0),OFFSET(C302,-M302+3,0)+AB302,OFFSET(C302,-M302+4,0),0,0))</f>
        <v/>
      </c>
      <c r="P302" s="67" t="str">
        <f t="shared" si="51"/>
        <v/>
      </c>
      <c r="Q302" s="67" t="str">
        <f ca="1">IF(D302="","",_xll.xEURO(OFFSET(C302,-M302+1,0),E302,OFFSET(C302,-M302+2,0),OFFSET(C302,-M302+2,0),OFFSET(C302,-M302+3,0)+AB302,OFFSET(C302,-M302+4,0),0,2)/10*D302)</f>
        <v/>
      </c>
      <c r="R302" s="71" t="str">
        <f ca="1">IF(D302="","",_xll.xEURO(OFFSET(C302,-M302+1,0),E302,OFFSET(C302,-M302+2,0),OFFSET(C302,-M302+2,0),OFFSET(C302,-M302+3,0)+AB302,OFFSET(C302,-M302+4,0),0,3)/100*D302*10000)</f>
        <v/>
      </c>
      <c r="S302" s="71" t="str">
        <f ca="1">IF(D302="","",_xll.xEURO(OFFSET(C302,-M302+1,0),E302,OFFSET(C302,-M302+2,0),OFFSET(C302,-M302+2,0),OFFSET(C302,-M302+3,0)+AB302,OFFSET(C302,-M302+4,0),0,5)/365.25*D302*10000)</f>
        <v/>
      </c>
      <c r="U302" s="67" t="str">
        <f ca="1">IF(I302="","",_xll.xEURO(OFFSET(C302,-M302+1,0),J302,OFFSET(C302,-M302+2,0),OFFSET(C302,-M302+2,0),OFFSET(C302,-M302+3,0)+AC302,OFFSET(C302,-M302+4,0),1,1)*I302)</f>
        <v/>
      </c>
      <c r="V302" s="69" t="str">
        <f ca="1">IF(I302="","",_xll.xEURO(OFFSET(C302,-M302+1,0),J302,OFFSET(C302,-M302+2,0),OFFSET(C302,-M302+2,0),OFFSET(C302,-M302+3,0)+AC302,OFFSET(C302,-M302+4,0),1,0))</f>
        <v/>
      </c>
      <c r="W302" s="67" t="str">
        <f t="shared" si="52"/>
        <v/>
      </c>
      <c r="X302" s="67" t="str">
        <f ca="1">IF(I302="","",_xll.xEURO(OFFSET(C302,-M302+1,0),J302,OFFSET(C302,-M302+2,0),OFFSET(C302,-M302+2,0),OFFSET(C302,-M302+3,0)+AC302,OFFSET(C302,-M302+4,0),1,2)/10*I302)</f>
        <v/>
      </c>
      <c r="Y302" s="71" t="str">
        <f ca="1">IF(I302="","",_xll.xEURO(OFFSET(C302,-M302+1,0),J302,OFFSET(C302,-M302+2,0),OFFSET(C302,-M302+2,0),OFFSET(C302,-M302+3,0)+AC302,OFFSET(C302,-M302+4,0),1,3)/100*I302*10000)</f>
        <v/>
      </c>
      <c r="Z302" s="71" t="str">
        <f ca="1">IF(I302="","",_xll.xEURO(OFFSET(C302,-M302+1,0),J302,OFFSET(C302,-M302+2,0),OFFSET(C302,-M302+2,0),OFFSET(C302,-M302+3,0)+AC302,OFFSET(C302,-M302+4,0),1,5)/365.25*I302*10000)</f>
        <v/>
      </c>
      <c r="AB302" s="40" t="str">
        <f ca="1">IF(D302="","",_xll.xCalcSkew(OFFSET(C302,-M302,0),E302-OFFSET(C302,-M302+1,0),b)/100)</f>
        <v/>
      </c>
      <c r="AC302" s="40" t="str">
        <f ca="1">IF(I302="","",_xll.xCalcSkew(OFFSET(C302,-M302,0),J302-OFFSET(C302,-M302+1,0),b)/100)</f>
        <v/>
      </c>
      <c r="AE302">
        <f t="shared" si="46"/>
        <v>0</v>
      </c>
      <c r="AF302">
        <f t="shared" si="47"/>
        <v>0</v>
      </c>
      <c r="AG302">
        <f t="shared" si="48"/>
        <v>0</v>
      </c>
    </row>
    <row r="303" spans="3:33" x14ac:dyDescent="0.25">
      <c r="D303" s="52"/>
      <c r="E303" s="39"/>
      <c r="F303" s="39"/>
      <c r="G303" s="35"/>
      <c r="I303" s="52"/>
      <c r="J303" s="39"/>
      <c r="K303" s="39"/>
      <c r="L303" s="62"/>
      <c r="M303" s="101">
        <f t="shared" si="53"/>
        <v>24</v>
      </c>
      <c r="N303" s="67" t="str">
        <f ca="1">IF(D303="","",_xll.xEURO(OFFSET(C303,-M303+1,0),E303,OFFSET(C303,-M303+2,0),OFFSET(C303,-M303+2,0),OFFSET(C303,-M303+3,0)+AB303,OFFSET(C303,-M303+4,0),0,1)*D303)</f>
        <v/>
      </c>
      <c r="O303" s="69" t="str">
        <f ca="1">IF(D303="","",_xll.xEURO(OFFSET(C303,-M303+1,0),E303,OFFSET(C303,-M303+2,0),OFFSET(C303,-M303+2,0),OFFSET(C303,-M303+3,0)+AB303,OFFSET(C303,-M303+4,0),0,0))</f>
        <v/>
      </c>
      <c r="P303" s="67" t="str">
        <f t="shared" si="51"/>
        <v/>
      </c>
      <c r="Q303" s="67" t="str">
        <f ca="1">IF(D303="","",_xll.xEURO(OFFSET(C303,-M303+1,0),E303,OFFSET(C303,-M303+2,0),OFFSET(C303,-M303+2,0),OFFSET(C303,-M303+3,0)+AB303,OFFSET(C303,-M303+4,0),0,2)/10*D303)</f>
        <v/>
      </c>
      <c r="R303" s="71" t="str">
        <f ca="1">IF(D303="","",_xll.xEURO(OFFSET(C303,-M303+1,0),E303,OFFSET(C303,-M303+2,0),OFFSET(C303,-M303+2,0),OFFSET(C303,-M303+3,0)+AB303,OFFSET(C303,-M303+4,0),0,3)/100*D303*10000)</f>
        <v/>
      </c>
      <c r="S303" s="71" t="str">
        <f ca="1">IF(D303="","",_xll.xEURO(OFFSET(C303,-M303+1,0),E303,OFFSET(C303,-M303+2,0),OFFSET(C303,-M303+2,0),OFFSET(C303,-M303+3,0)+AB303,OFFSET(C303,-M303+4,0),0,5)/365.25*D303*10000)</f>
        <v/>
      </c>
      <c r="U303" s="67" t="str">
        <f ca="1">IF(I303="","",_xll.xEURO(OFFSET(C303,-M303+1,0),J303,OFFSET(C303,-M303+2,0),OFFSET(C303,-M303+2,0),OFFSET(C303,-M303+3,0)+AC303,OFFSET(C303,-M303+4,0),1,1)*I303)</f>
        <v/>
      </c>
      <c r="V303" s="69" t="str">
        <f ca="1">IF(I303="","",_xll.xEURO(OFFSET(C303,-M303+1,0),J303,OFFSET(C303,-M303+2,0),OFFSET(C303,-M303+2,0),OFFSET(C303,-M303+3,0)+AC303,OFFSET(C303,-M303+4,0),1,0))</f>
        <v/>
      </c>
      <c r="W303" s="67" t="str">
        <f t="shared" si="52"/>
        <v/>
      </c>
      <c r="X303" s="67" t="str">
        <f ca="1">IF(I303="","",_xll.xEURO(OFFSET(C303,-M303+1,0),J303,OFFSET(C303,-M303+2,0),OFFSET(C303,-M303+2,0),OFFSET(C303,-M303+3,0)+AC303,OFFSET(C303,-M303+4,0),1,2)/10*I303)</f>
        <v/>
      </c>
      <c r="Y303" s="71" t="str">
        <f ca="1">IF(I303="","",_xll.xEURO(OFFSET(C303,-M303+1,0),J303,OFFSET(C303,-M303+2,0),OFFSET(C303,-M303+2,0),OFFSET(C303,-M303+3,0)+AC303,OFFSET(C303,-M303+4,0),1,3)/100*I303*10000)</f>
        <v/>
      </c>
      <c r="Z303" s="71" t="str">
        <f ca="1">IF(I303="","",_xll.xEURO(OFFSET(C303,-M303+1,0),J303,OFFSET(C303,-M303+2,0),OFFSET(C303,-M303+2,0),OFFSET(C303,-M303+3,0)+AC303,OFFSET(C303,-M303+4,0),1,5)/365.25*I303*10000)</f>
        <v/>
      </c>
      <c r="AB303" s="40" t="str">
        <f ca="1">IF(D303="","",_xll.xCalcSkew(OFFSET(C303,-M303,0),E303-OFFSET(C303,-M303+1,0),b)/100)</f>
        <v/>
      </c>
      <c r="AC303" s="40" t="str">
        <f ca="1">IF(I303="","",_xll.xCalcSkew(OFFSET(C303,-M303,0),J303-OFFSET(C303,-M303+1,0),b)/100)</f>
        <v/>
      </c>
      <c r="AE303">
        <f t="shared" si="46"/>
        <v>0</v>
      </c>
      <c r="AF303">
        <f t="shared" si="47"/>
        <v>0</v>
      </c>
      <c r="AG303">
        <f t="shared" si="48"/>
        <v>0</v>
      </c>
    </row>
    <row r="304" spans="3:33" x14ac:dyDescent="0.25">
      <c r="D304" s="52"/>
      <c r="E304" s="39"/>
      <c r="F304" s="39"/>
      <c r="G304" s="35"/>
      <c r="I304" s="52"/>
      <c r="J304" s="39"/>
      <c r="K304" s="39"/>
      <c r="L304" s="62"/>
      <c r="M304" s="101">
        <f t="shared" si="53"/>
        <v>25</v>
      </c>
      <c r="N304" s="67" t="str">
        <f ca="1">IF(D304="","",_xll.xEURO(OFFSET(C304,-M304+1,0),E304,OFFSET(C304,-M304+2,0),OFFSET(C304,-M304+2,0),OFFSET(C304,-M304+3,0)+AB304,OFFSET(C304,-M304+4,0),0,1)*D304)</f>
        <v/>
      </c>
      <c r="O304" s="69" t="str">
        <f ca="1">IF(D304="","",_xll.xEURO(OFFSET(C304,-M304+1,0),E304,OFFSET(C304,-M304+2,0),OFFSET(C304,-M304+2,0),OFFSET(C304,-M304+3,0)+AB304,OFFSET(C304,-M304+4,0),0,0))</f>
        <v/>
      </c>
      <c r="P304" s="67" t="str">
        <f t="shared" si="51"/>
        <v/>
      </c>
      <c r="Q304" s="67" t="str">
        <f ca="1">IF(D304="","",_xll.xEURO(OFFSET(C304,-M304+1,0),E304,OFFSET(C304,-M304+2,0),OFFSET(C304,-M304+2,0),OFFSET(C304,-M304+3,0)+AB304,OFFSET(C304,-M304+4,0),0,2)/10*D304)</f>
        <v/>
      </c>
      <c r="R304" s="71" t="str">
        <f ca="1">IF(D304="","",_xll.xEURO(OFFSET(C304,-M304+1,0),E304,OFFSET(C304,-M304+2,0),OFFSET(C304,-M304+2,0),OFFSET(C304,-M304+3,0)+AB304,OFFSET(C304,-M304+4,0),0,3)/100*D304*10000)</f>
        <v/>
      </c>
      <c r="S304" s="71" t="str">
        <f ca="1">IF(D304="","",_xll.xEURO(OFFSET(C304,-M304+1,0),E304,OFFSET(C304,-M304+2,0),OFFSET(C304,-M304+2,0),OFFSET(C304,-M304+3,0)+AB304,OFFSET(C304,-M304+4,0),0,5)/365.25*D304*10000)</f>
        <v/>
      </c>
      <c r="U304" s="67" t="str">
        <f ca="1">IF(I304="","",_xll.xEURO(OFFSET(C304,-M304+1,0),J304,OFFSET(C304,-M304+2,0),OFFSET(C304,-M304+2,0),OFFSET(C304,-M304+3,0)+AC304,OFFSET(C304,-M304+4,0),1,1)*I304)</f>
        <v/>
      </c>
      <c r="V304" s="69" t="str">
        <f ca="1">IF(I304="","",_xll.xEURO(OFFSET(C304,-M304+1,0),J304,OFFSET(C304,-M304+2,0),OFFSET(C304,-M304+2,0),OFFSET(C304,-M304+3,0)+AC304,OFFSET(C304,-M304+4,0),1,0))</f>
        <v/>
      </c>
      <c r="W304" s="67" t="str">
        <f t="shared" si="52"/>
        <v/>
      </c>
      <c r="X304" s="67" t="str">
        <f ca="1">IF(I304="","",_xll.xEURO(OFFSET(C304,-M304+1,0),J304,OFFSET(C304,-M304+2,0),OFFSET(C304,-M304+2,0),OFFSET(C304,-M304+3,0)+AC304,OFFSET(C304,-M304+4,0),1,2)/10*I304)</f>
        <v/>
      </c>
      <c r="Y304" s="71" t="str">
        <f ca="1">IF(I304="","",_xll.xEURO(OFFSET(C304,-M304+1,0),J304,OFFSET(C304,-M304+2,0),OFFSET(C304,-M304+2,0),OFFSET(C304,-M304+3,0)+AC304,OFFSET(C304,-M304+4,0),1,3)/100*I304*10000)</f>
        <v/>
      </c>
      <c r="Z304" s="71" t="str">
        <f ca="1">IF(I304="","",_xll.xEURO(OFFSET(C304,-M304+1,0),J304,OFFSET(C304,-M304+2,0),OFFSET(C304,-M304+2,0),OFFSET(C304,-M304+3,0)+AC304,OFFSET(C304,-M304+4,0),1,5)/365.25*I304*10000)</f>
        <v/>
      </c>
      <c r="AB304" s="40" t="str">
        <f ca="1">IF(D304="","",_xll.xCalcSkew(OFFSET(C304,-M304,0),E304-OFFSET(C304,-M304+1,0),b)/100)</f>
        <v/>
      </c>
      <c r="AC304" s="40" t="str">
        <f ca="1">IF(I304="","",_xll.xCalcSkew(OFFSET(C304,-M304,0),J304-OFFSET(C304,-M304+1,0),b)/100)</f>
        <v/>
      </c>
      <c r="AE304">
        <f t="shared" si="46"/>
        <v>0</v>
      </c>
      <c r="AF304">
        <f t="shared" si="47"/>
        <v>0</v>
      </c>
      <c r="AG304">
        <f t="shared" si="48"/>
        <v>0</v>
      </c>
    </row>
    <row r="305" spans="3:33" x14ac:dyDescent="0.25">
      <c r="D305" s="52"/>
      <c r="E305" s="39"/>
      <c r="F305" s="39"/>
      <c r="G305" s="35"/>
      <c r="I305" s="52"/>
      <c r="J305" s="39"/>
      <c r="K305" s="39"/>
      <c r="L305" s="62"/>
      <c r="M305" s="101">
        <f t="shared" si="53"/>
        <v>26</v>
      </c>
      <c r="N305" s="67" t="str">
        <f ca="1">IF(D305="","",_xll.xEURO(OFFSET(C305,-M305+1,0),E305,OFFSET(C305,-M305+2,0),OFFSET(C305,-M305+2,0),OFFSET(C305,-M305+3,0)+AB305,OFFSET(C305,-M305+4,0),0,1)*D305)</f>
        <v/>
      </c>
      <c r="O305" s="69" t="str">
        <f ca="1">IF(D305="","",_xll.xEURO(OFFSET(C305,-M305+1,0),E305,OFFSET(C305,-M305+2,0),OFFSET(C305,-M305+2,0),OFFSET(C305,-M305+3,0)+AB305,OFFSET(C305,-M305+4,0),0,0))</f>
        <v/>
      </c>
      <c r="P305" s="67" t="str">
        <f t="shared" si="51"/>
        <v/>
      </c>
      <c r="Q305" s="67" t="str">
        <f ca="1">IF(D305="","",_xll.xEURO(OFFSET(C305,-M305+1,0),E305,OFFSET(C305,-M305+2,0),OFFSET(C305,-M305+2,0),OFFSET(C305,-M305+3,0)+AB305,OFFSET(C305,-M305+4,0),0,2)/10*D305)</f>
        <v/>
      </c>
      <c r="R305" s="71" t="str">
        <f ca="1">IF(D305="","",_xll.xEURO(OFFSET(C305,-M305+1,0),E305,OFFSET(C305,-M305+2,0),OFFSET(C305,-M305+2,0),OFFSET(C305,-M305+3,0)+AB305,OFFSET(C305,-M305+4,0),0,3)/100*D305*10000)</f>
        <v/>
      </c>
      <c r="S305" s="71" t="str">
        <f ca="1">IF(D305="","",_xll.xEURO(OFFSET(C305,-M305+1,0),E305,OFFSET(C305,-M305+2,0),OFFSET(C305,-M305+2,0),OFFSET(C305,-M305+3,0)+AB305,OFFSET(C305,-M305+4,0),0,5)/365.25*D305*10000)</f>
        <v/>
      </c>
      <c r="U305" s="67" t="str">
        <f ca="1">IF(I305="","",_xll.xEURO(OFFSET(C305,-M305+1,0),J305,OFFSET(C305,-M305+2,0),OFFSET(C305,-M305+2,0),OFFSET(C305,-M305+3,0)+AC305,OFFSET(C305,-M305+4,0),1,1)*I305)</f>
        <v/>
      </c>
      <c r="V305" s="69" t="str">
        <f ca="1">IF(I305="","",_xll.xEURO(OFFSET(C305,-M305+1,0),J305,OFFSET(C305,-M305+2,0),OFFSET(C305,-M305+2,0),OFFSET(C305,-M305+3,0)+AC305,OFFSET(C305,-M305+4,0),1,0))</f>
        <v/>
      </c>
      <c r="W305" s="67" t="str">
        <f t="shared" si="52"/>
        <v/>
      </c>
      <c r="X305" s="67" t="str">
        <f ca="1">IF(I305="","",_xll.xEURO(OFFSET(C305,-M305+1,0),J305,OFFSET(C305,-M305+2,0),OFFSET(C305,-M305+2,0),OFFSET(C305,-M305+3,0)+AC305,OFFSET(C305,-M305+4,0),1,2)/10*I305)</f>
        <v/>
      </c>
      <c r="Y305" s="71" t="str">
        <f ca="1">IF(I305="","",_xll.xEURO(OFFSET(C305,-M305+1,0),J305,OFFSET(C305,-M305+2,0),OFFSET(C305,-M305+2,0),OFFSET(C305,-M305+3,0)+AC305,OFFSET(C305,-M305+4,0),1,3)/100*I305*10000)</f>
        <v/>
      </c>
      <c r="Z305" s="71" t="str">
        <f ca="1">IF(I305="","",_xll.xEURO(OFFSET(C305,-M305+1,0),J305,OFFSET(C305,-M305+2,0),OFFSET(C305,-M305+2,0),OFFSET(C305,-M305+3,0)+AC305,OFFSET(C305,-M305+4,0),1,5)/365.25*I305*10000)</f>
        <v/>
      </c>
      <c r="AB305" s="40" t="str">
        <f ca="1">IF(D305="","",_xll.xCalcSkew(OFFSET(C305,-M305,0),E305-OFFSET(C305,-M305+1,0),b)/100)</f>
        <v/>
      </c>
      <c r="AC305" s="40" t="str">
        <f ca="1">IF(I305="","",_xll.xCalcSkew(OFFSET(C305,-M305,0),J305-OFFSET(C305,-M305+1,0),b)/100)</f>
        <v/>
      </c>
      <c r="AE305">
        <f t="shared" si="46"/>
        <v>0</v>
      </c>
      <c r="AF305">
        <f t="shared" si="47"/>
        <v>0</v>
      </c>
      <c r="AG305">
        <f t="shared" si="48"/>
        <v>0</v>
      </c>
    </row>
    <row r="306" spans="3:33" x14ac:dyDescent="0.25">
      <c r="D306" s="52"/>
      <c r="E306" s="39"/>
      <c r="F306" s="39"/>
      <c r="G306" s="35"/>
      <c r="I306" s="52"/>
      <c r="J306" s="39"/>
      <c r="K306" s="39"/>
      <c r="L306" s="62"/>
      <c r="M306" s="101">
        <f t="shared" si="53"/>
        <v>27</v>
      </c>
      <c r="N306" s="67" t="str">
        <f ca="1">IF(D306="","",_xll.xEURO(OFFSET(C306,-M306+1,0),E306,OFFSET(C306,-M306+2,0),OFFSET(C306,-M306+2,0),OFFSET(C306,-M306+3,0)+AB306,OFFSET(C306,-M306+4,0),0,1)*D306)</f>
        <v/>
      </c>
      <c r="O306" s="69" t="str">
        <f ca="1">IF(D306="","",_xll.xEURO(OFFSET(C306,-M306+1,0),E306,OFFSET(C306,-M306+2,0),OFFSET(C306,-M306+2,0),OFFSET(C306,-M306+3,0)+AB306,OFFSET(C306,-M306+4,0),0,0))</f>
        <v/>
      </c>
      <c r="P306" s="67" t="str">
        <f t="shared" si="51"/>
        <v/>
      </c>
      <c r="Q306" s="67" t="str">
        <f ca="1">IF(D306="","",_xll.xEURO(OFFSET(C306,-M306+1,0),E306,OFFSET(C306,-M306+2,0),OFFSET(C306,-M306+2,0),OFFSET(C306,-M306+3,0)+AB306,OFFSET(C306,-M306+4,0),0,2)/10*D306)</f>
        <v/>
      </c>
      <c r="R306" s="71" t="str">
        <f ca="1">IF(D306="","",_xll.xEURO(OFFSET(C306,-M306+1,0),E306,OFFSET(C306,-M306+2,0),OFFSET(C306,-M306+2,0),OFFSET(C306,-M306+3,0)+AB306,OFFSET(C306,-M306+4,0),0,3)/100*D306*10000)</f>
        <v/>
      </c>
      <c r="S306" s="71" t="str">
        <f ca="1">IF(D306="","",_xll.xEURO(OFFSET(C306,-M306+1,0),E306,OFFSET(C306,-M306+2,0),OFFSET(C306,-M306+2,0),OFFSET(C306,-M306+3,0)+AB306,OFFSET(C306,-M306+4,0),0,5)/365.25*D306*10000)</f>
        <v/>
      </c>
      <c r="U306" s="67" t="str">
        <f ca="1">IF(I306="","",_xll.xEURO(OFFSET(C306,-M306+1,0),J306,OFFSET(C306,-M306+2,0),OFFSET(C306,-M306+2,0),OFFSET(C306,-M306+3,0)+AC306,OFFSET(C306,-M306+4,0),1,1)*I306)</f>
        <v/>
      </c>
      <c r="V306" s="69" t="str">
        <f ca="1">IF(I306="","",_xll.xEURO(OFFSET(C306,-M306+1,0),J306,OFFSET(C306,-M306+2,0),OFFSET(C306,-M306+2,0),OFFSET(C306,-M306+3,0)+AC306,OFFSET(C306,-M306+4,0),1,0))</f>
        <v/>
      </c>
      <c r="W306" s="67" t="str">
        <f t="shared" si="52"/>
        <v/>
      </c>
      <c r="X306" s="67" t="str">
        <f ca="1">IF(I306="","",_xll.xEURO(OFFSET(C306,-M306+1,0),J306,OFFSET(C306,-M306+2,0),OFFSET(C306,-M306+2,0),OFFSET(C306,-M306+3,0)+AC306,OFFSET(C306,-M306+4,0),1,2)/10*I306)</f>
        <v/>
      </c>
      <c r="Y306" s="71" t="str">
        <f ca="1">IF(I306="","",_xll.xEURO(OFFSET(C306,-M306+1,0),J306,OFFSET(C306,-M306+2,0),OFFSET(C306,-M306+2,0),OFFSET(C306,-M306+3,0)+AC306,OFFSET(C306,-M306+4,0),1,3)/100*I306*10000)</f>
        <v/>
      </c>
      <c r="Z306" s="71" t="str">
        <f ca="1">IF(I306="","",_xll.xEURO(OFFSET(C306,-M306+1,0),J306,OFFSET(C306,-M306+2,0),OFFSET(C306,-M306+2,0),OFFSET(C306,-M306+3,0)+AC306,OFFSET(C306,-M306+4,0),1,5)/365.25*I306*10000)</f>
        <v/>
      </c>
      <c r="AB306" s="40" t="str">
        <f ca="1">IF(D306="","",_xll.xCalcSkew(OFFSET(C306,-M306,0),E306-OFFSET(C306,-M306+1,0),b)/100)</f>
        <v/>
      </c>
      <c r="AC306" s="40" t="str">
        <f ca="1">IF(I306="","",_xll.xCalcSkew(OFFSET(C306,-M306,0),J306-OFFSET(C306,-M306+1,0),b)/100)</f>
        <v/>
      </c>
      <c r="AE306">
        <f t="shared" si="46"/>
        <v>0</v>
      </c>
      <c r="AF306">
        <f t="shared" si="47"/>
        <v>0</v>
      </c>
      <c r="AG306">
        <f t="shared" si="48"/>
        <v>0</v>
      </c>
    </row>
    <row r="307" spans="3:33" x14ac:dyDescent="0.25">
      <c r="D307" s="52"/>
      <c r="E307" s="39"/>
      <c r="F307" s="39"/>
      <c r="G307" s="35"/>
      <c r="I307" s="52"/>
      <c r="J307" s="39"/>
      <c r="K307" s="39"/>
      <c r="L307" s="62"/>
      <c r="M307" s="101">
        <f t="shared" si="53"/>
        <v>28</v>
      </c>
      <c r="N307" s="67" t="str">
        <f ca="1">IF(D307="","",_xll.xEURO(OFFSET(C307,-M307+1,0),E307,OFFSET(C307,-M307+2,0),OFFSET(C307,-M307+2,0),OFFSET(C307,-M307+3,0)+AB307,OFFSET(C307,-M307+4,0),0,1)*D307)</f>
        <v/>
      </c>
      <c r="O307" s="69" t="str">
        <f ca="1">IF(D307="","",_xll.xEURO(OFFSET(C307,-M307+1,0),E307,OFFSET(C307,-M307+2,0),OFFSET(C307,-M307+2,0),OFFSET(C307,-M307+3,0)+AB307,OFFSET(C307,-M307+4,0),0,0))</f>
        <v/>
      </c>
      <c r="P307" s="67" t="str">
        <f t="shared" si="51"/>
        <v/>
      </c>
      <c r="Q307" s="67" t="str">
        <f ca="1">IF(D307="","",_xll.xEURO(OFFSET(C307,-M307+1,0),E307,OFFSET(C307,-M307+2,0),OFFSET(C307,-M307+2,0),OFFSET(C307,-M307+3,0)+AB307,OFFSET(C307,-M307+4,0),0,2)/10*D307)</f>
        <v/>
      </c>
      <c r="R307" s="71" t="str">
        <f ca="1">IF(D307="","",_xll.xEURO(OFFSET(C307,-M307+1,0),E307,OFFSET(C307,-M307+2,0),OFFSET(C307,-M307+2,0),OFFSET(C307,-M307+3,0)+AB307,OFFSET(C307,-M307+4,0),0,3)/100*D307*10000)</f>
        <v/>
      </c>
      <c r="S307" s="71" t="str">
        <f ca="1">IF(D307="","",_xll.xEURO(OFFSET(C307,-M307+1,0),E307,OFFSET(C307,-M307+2,0),OFFSET(C307,-M307+2,0),OFFSET(C307,-M307+3,0)+AB307,OFFSET(C307,-M307+4,0),0,5)/365.25*D307*10000)</f>
        <v/>
      </c>
      <c r="U307" s="67" t="str">
        <f ca="1">IF(I307="","",_xll.xEURO(OFFSET(C307,-M307+1,0),J307,OFFSET(C307,-M307+2,0),OFFSET(C307,-M307+2,0),OFFSET(C307,-M307+3,0)+AC307,OFFSET(C307,-M307+4,0),1,1)*I307)</f>
        <v/>
      </c>
      <c r="V307" s="69" t="str">
        <f ca="1">IF(I307="","",_xll.xEURO(OFFSET(C307,-M307+1,0),J307,OFFSET(C307,-M307+2,0),OFFSET(C307,-M307+2,0),OFFSET(C307,-M307+3,0)+AC307,OFFSET(C307,-M307+4,0),1,0))</f>
        <v/>
      </c>
      <c r="W307" s="67" t="str">
        <f t="shared" si="52"/>
        <v/>
      </c>
      <c r="X307" s="67" t="str">
        <f ca="1">IF(I307="","",_xll.xEURO(OFFSET(C307,-M307+1,0),J307,OFFSET(C307,-M307+2,0),OFFSET(C307,-M307+2,0),OFFSET(C307,-M307+3,0)+AC307,OFFSET(C307,-M307+4,0),1,2)/10*I307)</f>
        <v/>
      </c>
      <c r="Y307" s="71" t="str">
        <f ca="1">IF(I307="","",_xll.xEURO(OFFSET(C307,-M307+1,0),J307,OFFSET(C307,-M307+2,0),OFFSET(C307,-M307+2,0),OFFSET(C307,-M307+3,0)+AC307,OFFSET(C307,-M307+4,0),1,3)/100*I307*10000)</f>
        <v/>
      </c>
      <c r="Z307" s="71" t="str">
        <f ca="1">IF(I307="","",_xll.xEURO(OFFSET(C307,-M307+1,0),J307,OFFSET(C307,-M307+2,0),OFFSET(C307,-M307+2,0),OFFSET(C307,-M307+3,0)+AC307,OFFSET(C307,-M307+4,0),1,5)/365.25*I307*10000)</f>
        <v/>
      </c>
      <c r="AB307" s="40" t="str">
        <f ca="1">IF(D307="","",_xll.xCalcSkew(OFFSET(C307,-M307,0),E307-OFFSET(C307,-M307+1,0),b)/100)</f>
        <v/>
      </c>
      <c r="AC307" s="40" t="str">
        <f ca="1">IF(I307="","",_xll.xCalcSkew(OFFSET(C307,-M307,0),J307-OFFSET(C307,-M307+1,0),b)/100)</f>
        <v/>
      </c>
      <c r="AE307">
        <f t="shared" si="46"/>
        <v>0</v>
      </c>
      <c r="AF307">
        <f t="shared" si="47"/>
        <v>0</v>
      </c>
      <c r="AG307">
        <f t="shared" si="48"/>
        <v>0</v>
      </c>
    </row>
    <row r="308" spans="3:33" x14ac:dyDescent="0.25">
      <c r="D308" s="52"/>
      <c r="E308" s="39"/>
      <c r="F308" s="39"/>
      <c r="G308" s="35"/>
      <c r="I308" s="52"/>
      <c r="J308" s="39"/>
      <c r="K308" s="39"/>
      <c r="L308" s="62"/>
      <c r="M308" s="101">
        <f t="shared" si="53"/>
        <v>29</v>
      </c>
      <c r="N308" s="67" t="str">
        <f ca="1">IF(D308="","",_xll.xEURO(OFFSET(C308,-M308+1,0),E308,OFFSET(C308,-M308+2,0),OFFSET(C308,-M308+2,0),OFFSET(C308,-M308+3,0)+AB308,OFFSET(C308,-M308+4,0),0,1)*D308)</f>
        <v/>
      </c>
      <c r="O308" s="69" t="str">
        <f ca="1">IF(D308="","",_xll.xEURO(OFFSET(C308,-M308+1,0),E308,OFFSET(C308,-M308+2,0),OFFSET(C308,-M308+2,0),OFFSET(C308,-M308+3,0)+AB308,OFFSET(C308,-M308+4,0),0,0))</f>
        <v/>
      </c>
      <c r="P308" s="67" t="str">
        <f t="shared" si="51"/>
        <v/>
      </c>
      <c r="Q308" s="67" t="str">
        <f ca="1">IF(D308="","",_xll.xEURO(OFFSET(C308,-M308+1,0),E308,OFFSET(C308,-M308+2,0),OFFSET(C308,-M308+2,0),OFFSET(C308,-M308+3,0)+AB308,OFFSET(C308,-M308+4,0),0,2)/10*D308)</f>
        <v/>
      </c>
      <c r="R308" s="71" t="str">
        <f ca="1">IF(D308="","",_xll.xEURO(OFFSET(C308,-M308+1,0),E308,OFFSET(C308,-M308+2,0),OFFSET(C308,-M308+2,0),OFFSET(C308,-M308+3,0)+AB308,OFFSET(C308,-M308+4,0),0,3)/100*D308*10000)</f>
        <v/>
      </c>
      <c r="S308" s="71" t="str">
        <f ca="1">IF(D308="","",_xll.xEURO(OFFSET(C308,-M308+1,0),E308,OFFSET(C308,-M308+2,0),OFFSET(C308,-M308+2,0),OFFSET(C308,-M308+3,0)+AB308,OFFSET(C308,-M308+4,0),0,5)/365.25*D308*10000)</f>
        <v/>
      </c>
      <c r="U308" s="67" t="str">
        <f ca="1">IF(I308="","",_xll.xEURO(OFFSET(C308,-M308+1,0),J308,OFFSET(C308,-M308+2,0),OFFSET(C308,-M308+2,0),OFFSET(C308,-M308+3,0)+AC308,OFFSET(C308,-M308+4,0),1,1)*I308)</f>
        <v/>
      </c>
      <c r="V308" s="69" t="str">
        <f ca="1">IF(I308="","",_xll.xEURO(OFFSET(C308,-M308+1,0),J308,OFFSET(C308,-M308+2,0),OFFSET(C308,-M308+2,0),OFFSET(C308,-M308+3,0)+AC308,OFFSET(C308,-M308+4,0),1,0))</f>
        <v/>
      </c>
      <c r="W308" s="67" t="str">
        <f t="shared" si="52"/>
        <v/>
      </c>
      <c r="X308" s="67" t="str">
        <f ca="1">IF(I308="","",_xll.xEURO(OFFSET(C308,-M308+1,0),J308,OFFSET(C308,-M308+2,0),OFFSET(C308,-M308+2,0),OFFSET(C308,-M308+3,0)+AC308,OFFSET(C308,-M308+4,0),1,2)/10*I308)</f>
        <v/>
      </c>
      <c r="Y308" s="71" t="str">
        <f ca="1">IF(I308="","",_xll.xEURO(OFFSET(C308,-M308+1,0),J308,OFFSET(C308,-M308+2,0),OFFSET(C308,-M308+2,0),OFFSET(C308,-M308+3,0)+AC308,OFFSET(C308,-M308+4,0),1,3)/100*I308*10000)</f>
        <v/>
      </c>
      <c r="Z308" s="71" t="str">
        <f ca="1">IF(I308="","",_xll.xEURO(OFFSET(C308,-M308+1,0),J308,OFFSET(C308,-M308+2,0),OFFSET(C308,-M308+2,0),OFFSET(C308,-M308+3,0)+AC308,OFFSET(C308,-M308+4,0),1,5)/365.25*I308*10000)</f>
        <v/>
      </c>
      <c r="AB308" s="40" t="str">
        <f ca="1">IF(D308="","",_xll.xCalcSkew(OFFSET(C308,-M308,0),E308-OFFSET(C308,-M308+1,0),b)/100)</f>
        <v/>
      </c>
      <c r="AC308" s="40" t="str">
        <f ca="1">IF(I308="","",_xll.xCalcSkew(OFFSET(C308,-M308,0),J308-OFFSET(C308,-M308+1,0),b)/100)</f>
        <v/>
      </c>
      <c r="AE308">
        <f t="shared" si="46"/>
        <v>0</v>
      </c>
      <c r="AF308">
        <f t="shared" si="47"/>
        <v>0</v>
      </c>
      <c r="AG308">
        <f t="shared" si="48"/>
        <v>0</v>
      </c>
    </row>
    <row r="309" spans="3:33" x14ac:dyDescent="0.25">
      <c r="D309" s="52"/>
      <c r="E309" s="39"/>
      <c r="F309" s="39"/>
      <c r="G309" s="35"/>
      <c r="I309" s="52"/>
      <c r="J309" s="39"/>
      <c r="K309" s="39"/>
      <c r="L309" s="62"/>
      <c r="M309" s="101">
        <f t="shared" si="53"/>
        <v>30</v>
      </c>
      <c r="N309" s="67" t="str">
        <f ca="1">IF(D309="","",_xll.xEURO(OFFSET(C309,-M309+1,0),E309,OFFSET(C309,-M309+2,0),OFFSET(C309,-M309+2,0),OFFSET(C309,-M309+3,0)+AB309,OFFSET(C309,-M309+4,0),0,1)*D309)</f>
        <v/>
      </c>
      <c r="O309" s="69" t="str">
        <f ca="1">IF(D309="","",_xll.xEURO(OFFSET(C309,-M309+1,0),E309,OFFSET(C309,-M309+2,0),OFFSET(C309,-M309+2,0),OFFSET(C309,-M309+3,0)+AB309,OFFSET(C309,-M309+4,0),0,0))</f>
        <v/>
      </c>
      <c r="P309" s="67" t="str">
        <f t="shared" si="51"/>
        <v/>
      </c>
      <c r="Q309" s="67" t="str">
        <f ca="1">IF(D309="","",_xll.xEURO(OFFSET(C309,-M309+1,0),E309,OFFSET(C309,-M309+2,0),OFFSET(C309,-M309+2,0),OFFSET(C309,-M309+3,0)+AB309,OFFSET(C309,-M309+4,0),0,2)/10*D309)</f>
        <v/>
      </c>
      <c r="R309" s="71" t="str">
        <f ca="1">IF(D309="","",_xll.xEURO(OFFSET(C309,-M309+1,0),E309,OFFSET(C309,-M309+2,0),OFFSET(C309,-M309+2,0),OFFSET(C309,-M309+3,0)+AB309,OFFSET(C309,-M309+4,0),0,3)/100*D309*10000)</f>
        <v/>
      </c>
      <c r="S309" s="71" t="str">
        <f ca="1">IF(D309="","",_xll.xEURO(OFFSET(C309,-M309+1,0),E309,OFFSET(C309,-M309+2,0),OFFSET(C309,-M309+2,0),OFFSET(C309,-M309+3,0)+AB309,OFFSET(C309,-M309+4,0),0,5)/365.25*D309*10000)</f>
        <v/>
      </c>
      <c r="U309" s="67" t="str">
        <f ca="1">IF(I309="","",_xll.xEURO(OFFSET(C309,-M309+1,0),J309,OFFSET(C309,-M309+2,0),OFFSET(C309,-M309+2,0),OFFSET(C309,-M309+3,0)+AC309,OFFSET(C309,-M309+4,0),1,1)*I309)</f>
        <v/>
      </c>
      <c r="V309" s="69" t="str">
        <f ca="1">IF(I309="","",_xll.xEURO(OFFSET(C309,-M309+1,0),J309,OFFSET(C309,-M309+2,0),OFFSET(C309,-M309+2,0),OFFSET(C309,-M309+3,0)+AC309,OFFSET(C309,-M309+4,0),1,0))</f>
        <v/>
      </c>
      <c r="W309" s="67" t="str">
        <f t="shared" si="52"/>
        <v/>
      </c>
      <c r="X309" s="67" t="str">
        <f ca="1">IF(I309="","",_xll.xEURO(OFFSET(C309,-M309+1,0),J309,OFFSET(C309,-M309+2,0),OFFSET(C309,-M309+2,0),OFFSET(C309,-M309+3,0)+AC309,OFFSET(C309,-M309+4,0),1,2)/10*I309)</f>
        <v/>
      </c>
      <c r="Y309" s="71" t="str">
        <f ca="1">IF(I309="","",_xll.xEURO(OFFSET(C309,-M309+1,0),J309,OFFSET(C309,-M309+2,0),OFFSET(C309,-M309+2,0),OFFSET(C309,-M309+3,0)+AC309,OFFSET(C309,-M309+4,0),1,3)/100*I309*10000)</f>
        <v/>
      </c>
      <c r="Z309" s="71" t="str">
        <f ca="1">IF(I309="","",_xll.xEURO(OFFSET(C309,-M309+1,0),J309,OFFSET(C309,-M309+2,0),OFFSET(C309,-M309+2,0),OFFSET(C309,-M309+3,0)+AC309,OFFSET(C309,-M309+4,0),1,5)/365.25*I309*10000)</f>
        <v/>
      </c>
      <c r="AB309" s="40" t="str">
        <f ca="1">IF(D309="","",_xll.xCalcSkew(OFFSET(C309,-M309,0),E309-OFFSET(C309,-M309+1,0),b)/100)</f>
        <v/>
      </c>
      <c r="AC309" s="40" t="str">
        <f ca="1">IF(I309="","",_xll.xCalcSkew(OFFSET(C309,-M309,0),J309-OFFSET(C309,-M309+1,0),b)/100)</f>
        <v/>
      </c>
      <c r="AE309">
        <f t="shared" si="46"/>
        <v>0</v>
      </c>
      <c r="AF309">
        <f t="shared" si="47"/>
        <v>0</v>
      </c>
      <c r="AG309">
        <f t="shared" si="48"/>
        <v>0</v>
      </c>
    </row>
    <row r="310" spans="3:33" x14ac:dyDescent="0.25">
      <c r="D310" s="52"/>
      <c r="E310" s="39"/>
      <c r="F310" s="39"/>
      <c r="G310" s="35"/>
      <c r="I310" s="52"/>
      <c r="J310" s="39"/>
      <c r="K310" s="39"/>
      <c r="L310" s="62"/>
      <c r="M310" s="101">
        <f t="shared" si="53"/>
        <v>31</v>
      </c>
      <c r="N310" s="67" t="str">
        <f ca="1">IF(D310="","",_xll.xEURO(OFFSET(C310,-M310+1,0),E310,OFFSET(C310,-M310+2,0),OFFSET(C310,-M310+2,0),OFFSET(C310,-M310+3,0)+AB310,OFFSET(C310,-M310+4,0),0,1)*D310)</f>
        <v/>
      </c>
      <c r="O310" s="69" t="str">
        <f ca="1">IF(D310="","",_xll.xEURO(OFFSET(C310,-M310+1,0),E310,OFFSET(C310,-M310+2,0),OFFSET(C310,-M310+2,0),OFFSET(C310,-M310+3,0)+AB310,OFFSET(C310,-M310+4,0),0,0))</f>
        <v/>
      </c>
      <c r="P310" s="67" t="str">
        <f t="shared" si="51"/>
        <v/>
      </c>
      <c r="Q310" s="67" t="str">
        <f ca="1">IF(D310="","",_xll.xEURO(OFFSET(C310,-M310+1,0),E310,OFFSET(C310,-M310+2,0),OFFSET(C310,-M310+2,0),OFFSET(C310,-M310+3,0)+AB310,OFFSET(C310,-M310+4,0),0,2)/10*D310)</f>
        <v/>
      </c>
      <c r="R310" s="71" t="str">
        <f ca="1">IF(D310="","",_xll.xEURO(OFFSET(C310,-M310+1,0),E310,OFFSET(C310,-M310+2,0),OFFSET(C310,-M310+2,0),OFFSET(C310,-M310+3,0)+AB310,OFFSET(C310,-M310+4,0),0,3)/100*D310*10000)</f>
        <v/>
      </c>
      <c r="S310" s="71" t="str">
        <f ca="1">IF(D310="","",_xll.xEURO(OFFSET(C310,-M310+1,0),E310,OFFSET(C310,-M310+2,0),OFFSET(C310,-M310+2,0),OFFSET(C310,-M310+3,0)+AB310,OFFSET(C310,-M310+4,0),0,5)/365.25*D310*10000)</f>
        <v/>
      </c>
      <c r="U310" s="67" t="str">
        <f ca="1">IF(I310="","",_xll.xEURO(OFFSET(C310,-M310+1,0),J310,OFFSET(C310,-M310+2,0),OFFSET(C310,-M310+2,0),OFFSET(C310,-M310+3,0)+AC310,OFFSET(C310,-M310+4,0),1,1)*I310)</f>
        <v/>
      </c>
      <c r="V310" s="69" t="str">
        <f ca="1">IF(I310="","",_xll.xEURO(OFFSET(C310,-M310+1,0),J310,OFFSET(C310,-M310+2,0),OFFSET(C310,-M310+2,0),OFFSET(C310,-M310+3,0)+AC310,OFFSET(C310,-M310+4,0),1,0))</f>
        <v/>
      </c>
      <c r="W310" s="67" t="str">
        <f t="shared" si="52"/>
        <v/>
      </c>
      <c r="X310" s="67" t="str">
        <f ca="1">IF(I310="","",_xll.xEURO(OFFSET(C310,-M310+1,0),J310,OFFSET(C310,-M310+2,0),OFFSET(C310,-M310+2,0),OFFSET(C310,-M310+3,0)+AC310,OFFSET(C310,-M310+4,0),1,2)/10*I310)</f>
        <v/>
      </c>
      <c r="Y310" s="71" t="str">
        <f ca="1">IF(I310="","",_xll.xEURO(OFFSET(C310,-M310+1,0),J310,OFFSET(C310,-M310+2,0),OFFSET(C310,-M310+2,0),OFFSET(C310,-M310+3,0)+AC310,OFFSET(C310,-M310+4,0),1,3)/100*I310*10000)</f>
        <v/>
      </c>
      <c r="Z310" s="71" t="str">
        <f ca="1">IF(I310="","",_xll.xEURO(OFFSET(C310,-M310+1,0),J310,OFFSET(C310,-M310+2,0),OFFSET(C310,-M310+2,0),OFFSET(C310,-M310+3,0)+AC310,OFFSET(C310,-M310+4,0),1,5)/365.25*I310*10000)</f>
        <v/>
      </c>
      <c r="AB310" s="40" t="str">
        <f ca="1">IF(D310="","",_xll.xCalcSkew(OFFSET(C310,-M310,0),E310-OFFSET(C310,-M310+1,0),b)/100)</f>
        <v/>
      </c>
      <c r="AC310" s="40" t="str">
        <f ca="1">IF(I310="","",_xll.xCalcSkew(OFFSET(C310,-M310,0),J310-OFFSET(C310,-M310+1,0),b)/100)</f>
        <v/>
      </c>
      <c r="AE310">
        <f t="shared" si="46"/>
        <v>0</v>
      </c>
      <c r="AF310">
        <f t="shared" si="47"/>
        <v>0</v>
      </c>
      <c r="AG310">
        <f t="shared" si="48"/>
        <v>0</v>
      </c>
    </row>
    <row r="311" spans="3:33" x14ac:dyDescent="0.25">
      <c r="D311" s="52"/>
      <c r="E311" s="39"/>
      <c r="F311" s="39"/>
      <c r="G311" s="35"/>
      <c r="I311" s="52"/>
      <c r="J311" s="39"/>
      <c r="K311" s="39"/>
      <c r="L311" s="62"/>
      <c r="M311" s="101">
        <f t="shared" si="53"/>
        <v>32</v>
      </c>
      <c r="N311" s="67" t="str">
        <f ca="1">IF(D311="","",_xll.xEURO(OFFSET(C311,-M311+1,0),E311,OFFSET(C311,-M311+2,0),OFFSET(C311,-M311+2,0),OFFSET(C311,-M311+3,0)+AB311,OFFSET(C311,-M311+4,0),0,1)*D311)</f>
        <v/>
      </c>
      <c r="O311" s="69" t="str">
        <f ca="1">IF(D311="","",_xll.xEURO(OFFSET(C311,-M311+1,0),E311,OFFSET(C311,-M311+2,0),OFFSET(C311,-M311+2,0),OFFSET(C311,-M311+3,0)+AB311,OFFSET(C311,-M311+4,0),0,0))</f>
        <v/>
      </c>
      <c r="P311" s="67" t="str">
        <f t="shared" si="51"/>
        <v/>
      </c>
      <c r="Q311" s="67" t="str">
        <f ca="1">IF(D311="","",_xll.xEURO(OFFSET(C311,-M311+1,0),E311,OFFSET(C311,-M311+2,0),OFFSET(C311,-M311+2,0),OFFSET(C311,-M311+3,0)+AB311,OFFSET(C311,-M311+4,0),0,2)/10*D311)</f>
        <v/>
      </c>
      <c r="R311" s="71" t="str">
        <f ca="1">IF(D311="","",_xll.xEURO(OFFSET(C311,-M311+1,0),E311,OFFSET(C311,-M311+2,0),OFFSET(C311,-M311+2,0),OFFSET(C311,-M311+3,0)+AB311,OFFSET(C311,-M311+4,0),0,3)/100*D311*10000)</f>
        <v/>
      </c>
      <c r="S311" s="71" t="str">
        <f ca="1">IF(D311="","",_xll.xEURO(OFFSET(C311,-M311+1,0),E311,OFFSET(C311,-M311+2,0),OFFSET(C311,-M311+2,0),OFFSET(C311,-M311+3,0)+AB311,OFFSET(C311,-M311+4,0),0,5)/365.25*D311*10000)</f>
        <v/>
      </c>
      <c r="U311" s="67" t="str">
        <f ca="1">IF(I311="","",_xll.xEURO(OFFSET(C311,-M311+1,0),J311,OFFSET(C311,-M311+2,0),OFFSET(C311,-M311+2,0),OFFSET(C311,-M311+3,0)+AC311,OFFSET(C311,-M311+4,0),1,1)*I311)</f>
        <v/>
      </c>
      <c r="V311" s="69" t="str">
        <f ca="1">IF(I311="","",_xll.xEURO(OFFSET(C311,-M311+1,0),J311,OFFSET(C311,-M311+2,0),OFFSET(C311,-M311+2,0),OFFSET(C311,-M311+3,0)+AC311,OFFSET(C311,-M311+4,0),1,0))</f>
        <v/>
      </c>
      <c r="W311" s="67" t="str">
        <f t="shared" si="52"/>
        <v/>
      </c>
      <c r="X311" s="67" t="str">
        <f ca="1">IF(I311="","",_xll.xEURO(OFFSET(C311,-M311+1,0),J311,OFFSET(C311,-M311+2,0),OFFSET(C311,-M311+2,0),OFFSET(C311,-M311+3,0)+AC311,OFFSET(C311,-M311+4,0),1,2)/10*I311)</f>
        <v/>
      </c>
      <c r="Y311" s="71" t="str">
        <f ca="1">IF(I311="","",_xll.xEURO(OFFSET(C311,-M311+1,0),J311,OFFSET(C311,-M311+2,0),OFFSET(C311,-M311+2,0),OFFSET(C311,-M311+3,0)+AC311,OFFSET(C311,-M311+4,0),1,3)/100*I311*10000)</f>
        <v/>
      </c>
      <c r="Z311" s="71" t="str">
        <f ca="1">IF(I311="","",_xll.xEURO(OFFSET(C311,-M311+1,0),J311,OFFSET(C311,-M311+2,0),OFFSET(C311,-M311+2,0),OFFSET(C311,-M311+3,0)+AC311,OFFSET(C311,-M311+4,0),1,5)/365.25*I311*10000)</f>
        <v/>
      </c>
      <c r="AB311" s="40" t="str">
        <f ca="1">IF(D311="","",_xll.xCalcSkew(OFFSET(C311,-M311,0),E311-OFFSET(C311,-M311+1,0),b)/100)</f>
        <v/>
      </c>
      <c r="AC311" s="40" t="str">
        <f ca="1">IF(I311="","",_xll.xCalcSkew(OFFSET(C311,-M311,0),J311-OFFSET(C311,-M311+1,0),b)/100)</f>
        <v/>
      </c>
      <c r="AE311">
        <f t="shared" si="46"/>
        <v>0</v>
      </c>
      <c r="AF311">
        <f t="shared" si="47"/>
        <v>0</v>
      </c>
      <c r="AG311">
        <f t="shared" si="48"/>
        <v>0</v>
      </c>
    </row>
    <row r="312" spans="3:33" x14ac:dyDescent="0.25">
      <c r="D312" s="52"/>
      <c r="E312" s="39"/>
      <c r="F312" s="39"/>
      <c r="G312" s="35"/>
      <c r="I312" s="52"/>
      <c r="J312" s="39"/>
      <c r="K312" s="39"/>
      <c r="L312" s="62"/>
      <c r="M312" s="101">
        <f t="shared" si="53"/>
        <v>33</v>
      </c>
      <c r="N312" s="67" t="str">
        <f ca="1">IF(D312="","",_xll.xEURO(OFFSET(C312,-M312+1,0),E312,OFFSET(C312,-M312+2,0),OFFSET(C312,-M312+2,0),OFFSET(C312,-M312+3,0)+AB312,OFFSET(C312,-M312+4,0),0,1)*D312)</f>
        <v/>
      </c>
      <c r="O312" s="69" t="str">
        <f ca="1">IF(D312="","",_xll.xEURO(OFFSET(C312,-M312+1,0),E312,OFFSET(C312,-M312+2,0),OFFSET(C312,-M312+2,0),OFFSET(C312,-M312+3,0)+AB312,OFFSET(C312,-M312+4,0),0,0))</f>
        <v/>
      </c>
      <c r="P312" s="67" t="str">
        <f t="shared" si="51"/>
        <v/>
      </c>
      <c r="Q312" s="67" t="str">
        <f ca="1">IF(D312="","",_xll.xEURO(OFFSET(C312,-M312+1,0),E312,OFFSET(C312,-M312+2,0),OFFSET(C312,-M312+2,0),OFFSET(C312,-M312+3,0)+AB312,OFFSET(C312,-M312+4,0),0,2)/10*D312)</f>
        <v/>
      </c>
      <c r="R312" s="71" t="str">
        <f ca="1">IF(D312="","",_xll.xEURO(OFFSET(C312,-M312+1,0),E312,OFFSET(C312,-M312+2,0),OFFSET(C312,-M312+2,0),OFFSET(C312,-M312+3,0)+AB312,OFFSET(C312,-M312+4,0),0,3)/100*D312*10000)</f>
        <v/>
      </c>
      <c r="S312" s="71" t="str">
        <f ca="1">IF(D312="","",_xll.xEURO(OFFSET(C312,-M312+1,0),E312,OFFSET(C312,-M312+2,0),OFFSET(C312,-M312+2,0),OFFSET(C312,-M312+3,0)+AB312,OFFSET(C312,-M312+4,0),0,5)/365.25*D312*10000)</f>
        <v/>
      </c>
      <c r="U312" s="67" t="str">
        <f ca="1">IF(I312="","",_xll.xEURO(OFFSET(C312,-M312+1,0),J312,OFFSET(C312,-M312+2,0),OFFSET(C312,-M312+2,0),OFFSET(C312,-M312+3,0)+AC312,OFFSET(C312,-M312+4,0),1,1)*I312)</f>
        <v/>
      </c>
      <c r="V312" s="69" t="str">
        <f ca="1">IF(I312="","",_xll.xEURO(OFFSET(C312,-M312+1,0),J312,OFFSET(C312,-M312+2,0),OFFSET(C312,-M312+2,0),OFFSET(C312,-M312+3,0)+AC312,OFFSET(C312,-M312+4,0),1,0))</f>
        <v/>
      </c>
      <c r="W312" s="67" t="str">
        <f t="shared" si="52"/>
        <v/>
      </c>
      <c r="X312" s="67" t="str">
        <f ca="1">IF(I312="","",_xll.xEURO(OFFSET(C312,-M312+1,0),J312,OFFSET(C312,-M312+2,0),OFFSET(C312,-M312+2,0),OFFSET(C312,-M312+3,0)+AC312,OFFSET(C312,-M312+4,0),1,2)/10*I312)</f>
        <v/>
      </c>
      <c r="Y312" s="71" t="str">
        <f ca="1">IF(I312="","",_xll.xEURO(OFFSET(C312,-M312+1,0),J312,OFFSET(C312,-M312+2,0),OFFSET(C312,-M312+2,0),OFFSET(C312,-M312+3,0)+AC312,OFFSET(C312,-M312+4,0),1,3)/100*I312*10000)</f>
        <v/>
      </c>
      <c r="Z312" s="71" t="str">
        <f ca="1">IF(I312="","",_xll.xEURO(OFFSET(C312,-M312+1,0),J312,OFFSET(C312,-M312+2,0),OFFSET(C312,-M312+2,0),OFFSET(C312,-M312+3,0)+AC312,OFFSET(C312,-M312+4,0),1,5)/365.25*I312*10000)</f>
        <v/>
      </c>
      <c r="AB312" s="40" t="str">
        <f ca="1">IF(D312="","",_xll.xCalcSkew(OFFSET(C312,-M312,0),E312-OFFSET(C312,-M312+1,0),b)/100)</f>
        <v/>
      </c>
      <c r="AC312" s="40" t="str">
        <f ca="1">IF(I312="","",_xll.xCalcSkew(OFFSET(C312,-M312,0),J312-OFFSET(C312,-M312+1,0),b)/100)</f>
        <v/>
      </c>
      <c r="AE312">
        <f t="shared" si="46"/>
        <v>0</v>
      </c>
      <c r="AF312">
        <f t="shared" si="47"/>
        <v>0</v>
      </c>
      <c r="AG312">
        <f t="shared" si="48"/>
        <v>0</v>
      </c>
    </row>
    <row r="313" spans="3:33" x14ac:dyDescent="0.25">
      <c r="D313" s="52"/>
      <c r="E313" s="39"/>
      <c r="F313" s="39"/>
      <c r="G313" s="35"/>
      <c r="I313" s="52"/>
      <c r="J313" s="39"/>
      <c r="K313" s="39"/>
      <c r="L313" s="62"/>
      <c r="M313" s="101">
        <f t="shared" si="53"/>
        <v>34</v>
      </c>
      <c r="N313" s="67" t="str">
        <f ca="1">IF(D313="","",_xll.xEURO(OFFSET(C313,-M313+1,0),E313,OFFSET(C313,-M313+2,0),OFFSET(C313,-M313+2,0),OFFSET(C313,-M313+3,0)+AB313,OFFSET(C313,-M313+4,0),0,1)*D313)</f>
        <v/>
      </c>
      <c r="O313" s="69" t="str">
        <f ca="1">IF(D313="","",_xll.xEURO(OFFSET(C313,-M313+1,0),E313,OFFSET(C313,-M313+2,0),OFFSET(C313,-M313+2,0),OFFSET(C313,-M313+3,0)+AB313,OFFSET(C313,-M313+4,0),0,0))</f>
        <v/>
      </c>
      <c r="P313" s="67" t="str">
        <f t="shared" si="51"/>
        <v/>
      </c>
      <c r="Q313" s="67" t="str">
        <f ca="1">IF(D313="","",_xll.xEURO(OFFSET(C313,-M313+1,0),E313,OFFSET(C313,-M313+2,0),OFFSET(C313,-M313+2,0),OFFSET(C313,-M313+3,0)+AB313,OFFSET(C313,-M313+4,0),0,2)/10*D313)</f>
        <v/>
      </c>
      <c r="R313" s="71" t="str">
        <f ca="1">IF(D313="","",_xll.xEURO(OFFSET(C313,-M313+1,0),E313,OFFSET(C313,-M313+2,0),OFFSET(C313,-M313+2,0),OFFSET(C313,-M313+3,0)+AB313,OFFSET(C313,-M313+4,0),0,3)/100*D313*10000)</f>
        <v/>
      </c>
      <c r="S313" s="71" t="str">
        <f ca="1">IF(D313="","",_xll.xEURO(OFFSET(C313,-M313+1,0),E313,OFFSET(C313,-M313+2,0),OFFSET(C313,-M313+2,0),OFFSET(C313,-M313+3,0)+AB313,OFFSET(C313,-M313+4,0),0,5)/365.25*D313*10000)</f>
        <v/>
      </c>
      <c r="U313" s="67" t="str">
        <f ca="1">IF(I313="","",_xll.xEURO(OFFSET(C313,-M313+1,0),J313,OFFSET(C313,-M313+2,0),OFFSET(C313,-M313+2,0),OFFSET(C313,-M313+3,0)+AC313,OFFSET(C313,-M313+4,0),1,1)*I313)</f>
        <v/>
      </c>
      <c r="V313" s="69" t="str">
        <f ca="1">IF(I313="","",_xll.xEURO(OFFSET(C313,-M313+1,0),J313,OFFSET(C313,-M313+2,0),OFFSET(C313,-M313+2,0),OFFSET(C313,-M313+3,0)+AC313,OFFSET(C313,-M313+4,0),1,0))</f>
        <v/>
      </c>
      <c r="W313" s="67" t="str">
        <f t="shared" si="52"/>
        <v/>
      </c>
      <c r="X313" s="67" t="str">
        <f ca="1">IF(I313="","",_xll.xEURO(OFFSET(C313,-M313+1,0),J313,OFFSET(C313,-M313+2,0),OFFSET(C313,-M313+2,0),OFFSET(C313,-M313+3,0)+AC313,OFFSET(C313,-M313+4,0),1,2)/10*I313)</f>
        <v/>
      </c>
      <c r="Y313" s="71" t="str">
        <f ca="1">IF(I313="","",_xll.xEURO(OFFSET(C313,-M313+1,0),J313,OFFSET(C313,-M313+2,0),OFFSET(C313,-M313+2,0),OFFSET(C313,-M313+3,0)+AC313,OFFSET(C313,-M313+4,0),1,3)/100*I313*10000)</f>
        <v/>
      </c>
      <c r="Z313" s="71" t="str">
        <f ca="1">IF(I313="","",_xll.xEURO(OFFSET(C313,-M313+1,0),J313,OFFSET(C313,-M313+2,0),OFFSET(C313,-M313+2,0),OFFSET(C313,-M313+3,0)+AC313,OFFSET(C313,-M313+4,0),1,5)/365.25*I313*10000)</f>
        <v/>
      </c>
      <c r="AB313" s="40" t="str">
        <f ca="1">IF(D313="","",_xll.xCalcSkew(OFFSET(C313,-M313,0),E313-OFFSET(C313,-M313+1,0),b)/100)</f>
        <v/>
      </c>
      <c r="AC313" s="40" t="str">
        <f ca="1">IF(I313="","",_xll.xCalcSkew(OFFSET(C313,-M313,0),J313-OFFSET(C313,-M313+1,0),b)/100)</f>
        <v/>
      </c>
      <c r="AE313">
        <f t="shared" si="46"/>
        <v>0</v>
      </c>
      <c r="AF313">
        <f t="shared" si="47"/>
        <v>0</v>
      </c>
      <c r="AG313">
        <f t="shared" si="48"/>
        <v>0</v>
      </c>
    </row>
    <row r="314" spans="3:33" x14ac:dyDescent="0.25">
      <c r="D314" s="52"/>
      <c r="E314" s="39"/>
      <c r="F314" s="39"/>
      <c r="G314" s="35"/>
      <c r="I314" s="52"/>
      <c r="J314" s="39"/>
      <c r="K314" s="39"/>
      <c r="L314" s="62"/>
      <c r="M314" s="101">
        <f t="shared" si="53"/>
        <v>35</v>
      </c>
      <c r="N314" s="67" t="str">
        <f ca="1">IF(D314="","",_xll.xEURO(OFFSET(C314,-M314+1,0),E314,OFFSET(C314,-M314+2,0),OFFSET(C314,-M314+2,0),OFFSET(C314,-M314+3,0)+AB314,OFFSET(C314,-M314+4,0),0,1)*D314)</f>
        <v/>
      </c>
      <c r="O314" s="69" t="str">
        <f ca="1">IF(D314="","",_xll.xEURO(OFFSET(C314,-M314+1,0),E314,OFFSET(C314,-M314+2,0),OFFSET(C314,-M314+2,0),OFFSET(C314,-M314+3,0)+AB314,OFFSET(C314,-M314+4,0),0,0))</f>
        <v/>
      </c>
      <c r="P314" s="67" t="str">
        <f t="shared" si="51"/>
        <v/>
      </c>
      <c r="Q314" s="67" t="str">
        <f ca="1">IF(D314="","",_xll.xEURO(OFFSET(C314,-M314+1,0),E314,OFFSET(C314,-M314+2,0),OFFSET(C314,-M314+2,0),OFFSET(C314,-M314+3,0)+AB314,OFFSET(C314,-M314+4,0),0,2)/10*D314)</f>
        <v/>
      </c>
      <c r="R314" s="71" t="str">
        <f ca="1">IF(D314="","",_xll.xEURO(OFFSET(C314,-M314+1,0),E314,OFFSET(C314,-M314+2,0),OFFSET(C314,-M314+2,0),OFFSET(C314,-M314+3,0)+AB314,OFFSET(C314,-M314+4,0),0,3)/100*D314*10000)</f>
        <v/>
      </c>
      <c r="S314" s="71" t="str">
        <f ca="1">IF(D314="","",_xll.xEURO(OFFSET(C314,-M314+1,0),E314,OFFSET(C314,-M314+2,0),OFFSET(C314,-M314+2,0),OFFSET(C314,-M314+3,0)+AB314,OFFSET(C314,-M314+4,0),0,5)/365.25*D314*10000)</f>
        <v/>
      </c>
      <c r="U314" s="67" t="str">
        <f ca="1">IF(I314="","",_xll.xEURO(OFFSET(C314,-M314+1,0),J314,OFFSET(C314,-M314+2,0),OFFSET(C314,-M314+2,0),OFFSET(C314,-M314+3,0)+AC314,OFFSET(C314,-M314+4,0),1,1)*I314)</f>
        <v/>
      </c>
      <c r="V314" s="69" t="str">
        <f ca="1">IF(I314="","",_xll.xEURO(OFFSET(C314,-M314+1,0),J314,OFFSET(C314,-M314+2,0),OFFSET(C314,-M314+2,0),OFFSET(C314,-M314+3,0)+AC314,OFFSET(C314,-M314+4,0),1,0))</f>
        <v/>
      </c>
      <c r="W314" s="67" t="str">
        <f t="shared" si="52"/>
        <v/>
      </c>
      <c r="X314" s="67" t="str">
        <f ca="1">IF(I314="","",_xll.xEURO(OFFSET(C314,-M314+1,0),J314,OFFSET(C314,-M314+2,0),OFFSET(C314,-M314+2,0),OFFSET(C314,-M314+3,0)+AC314,OFFSET(C314,-M314+4,0),1,2)/10*I314)</f>
        <v/>
      </c>
      <c r="Y314" s="71" t="str">
        <f ca="1">IF(I314="","",_xll.xEURO(OFFSET(C314,-M314+1,0),J314,OFFSET(C314,-M314+2,0),OFFSET(C314,-M314+2,0),OFFSET(C314,-M314+3,0)+AC314,OFFSET(C314,-M314+4,0),1,3)/100*I314*10000)</f>
        <v/>
      </c>
      <c r="Z314" s="71" t="str">
        <f ca="1">IF(I314="","",_xll.xEURO(OFFSET(C314,-M314+1,0),J314,OFFSET(C314,-M314+2,0),OFFSET(C314,-M314+2,0),OFFSET(C314,-M314+3,0)+AC314,OFFSET(C314,-M314+4,0),1,5)/365.25*I314*10000)</f>
        <v/>
      </c>
      <c r="AB314" s="40" t="str">
        <f ca="1">IF(D314="","",_xll.xCalcSkew(OFFSET(C314,-M314,0),E314-OFFSET(C314,-M314+1,0),b)/100)</f>
        <v/>
      </c>
      <c r="AC314" s="40" t="str">
        <f ca="1">IF(I314="","",_xll.xCalcSkew(OFFSET(C314,-M314,0),J314-OFFSET(C314,-M314+1,0),b)/100)</f>
        <v/>
      </c>
      <c r="AE314">
        <f t="shared" si="46"/>
        <v>0</v>
      </c>
      <c r="AF314">
        <f t="shared" si="47"/>
        <v>0</v>
      </c>
      <c r="AG314">
        <f t="shared" si="48"/>
        <v>0</v>
      </c>
    </row>
    <row r="315" spans="3:33" x14ac:dyDescent="0.25">
      <c r="D315" s="46">
        <f ca="1">SUM(INDIRECT(CONCATENATE(ADDRESS(ROW(D279),COLUMN(D279)),":",ADDRESS(ROW()-1,COLUMN()))))</f>
        <v>15</v>
      </c>
      <c r="I315" s="46">
        <f ca="1">SUM(INDIRECT(CONCATENATE(ADDRESS(ROW(I279),COLUMN(I279)),":",ADDRESS(ROW()-1,COLUMN()))))</f>
        <v>15</v>
      </c>
      <c r="J315" s="1"/>
      <c r="K315" s="1"/>
      <c r="L315" s="1"/>
      <c r="N315" s="46">
        <f t="shared" ref="N315:S315" ca="1" si="54">SUM(INDIRECT(CONCATENATE(ADDRESS(ROW(N279),COLUMN(N279)),":",ADDRESS(ROW()-1,COLUMN()))))</f>
        <v>-7.4854079139676735</v>
      </c>
      <c r="O315" s="46">
        <f t="shared" ca="1" si="54"/>
        <v>0.61963525155119448</v>
      </c>
      <c r="P315" s="46">
        <f t="shared" ca="1" si="54"/>
        <v>8.19528773267918</v>
      </c>
      <c r="Q315" s="46">
        <f t="shared" ca="1" si="54"/>
        <v>0.50102008880995785</v>
      </c>
      <c r="R315" s="46">
        <f t="shared" ca="1" si="54"/>
        <v>1372.9817065659577</v>
      </c>
      <c r="S315" s="46">
        <f t="shared" ca="1" si="54"/>
        <v>-151.68740430275935</v>
      </c>
      <c r="T315" s="67"/>
      <c r="U315" s="46">
        <f t="shared" ref="U315:Z315" ca="1" si="55">SUM(INDIRECT(CONCATENATE(ADDRESS(ROW(U279),COLUMN(U279)),":",ADDRESS(ROW()-1,COLUMN()))))</f>
        <v>7.3134609682755727</v>
      </c>
      <c r="V315" s="46">
        <f t="shared" ca="1" si="55"/>
        <v>0.36312152425897803</v>
      </c>
      <c r="W315" s="46">
        <f t="shared" ca="1" si="55"/>
        <v>-30.281771361153286</v>
      </c>
      <c r="X315" s="46">
        <f t="shared" ca="1" si="55"/>
        <v>0.50102008880995785</v>
      </c>
      <c r="Y315" s="46">
        <f t="shared" ca="1" si="55"/>
        <v>1372.9817065659577</v>
      </c>
      <c r="Z315" s="46">
        <f t="shared" ca="1" si="55"/>
        <v>-154.03771715488625</v>
      </c>
      <c r="AE315">
        <f t="shared" ca="1" si="46"/>
        <v>0</v>
      </c>
      <c r="AF315">
        <f t="shared" ca="1" si="47"/>
        <v>0</v>
      </c>
      <c r="AG315">
        <f t="shared" ca="1" si="48"/>
        <v>0</v>
      </c>
    </row>
    <row r="316" spans="3:33" x14ac:dyDescent="0.25">
      <c r="AE316">
        <f t="shared" si="46"/>
        <v>0</v>
      </c>
      <c r="AF316">
        <f t="shared" si="47"/>
        <v>0</v>
      </c>
      <c r="AG316">
        <f t="shared" si="48"/>
        <v>0</v>
      </c>
    </row>
    <row r="317" spans="3:33" x14ac:dyDescent="0.25">
      <c r="C317" s="34">
        <f ca="1">EOMONTH(C279,0)+1</f>
        <v>37469</v>
      </c>
      <c r="D317" s="52">
        <v>15</v>
      </c>
      <c r="E317" s="39">
        <v>3.25</v>
      </c>
      <c r="F317" s="39">
        <v>0.56499999999999995</v>
      </c>
      <c r="G317" s="35" t="s">
        <v>270</v>
      </c>
      <c r="I317" s="52">
        <v>15</v>
      </c>
      <c r="J317" s="39">
        <v>3.25</v>
      </c>
      <c r="K317" s="39">
        <v>0.56499999999999995</v>
      </c>
      <c r="L317" s="62" t="s">
        <v>270</v>
      </c>
      <c r="M317" s="101">
        <v>0</v>
      </c>
      <c r="N317" s="67">
        <f ca="1">IF(D317="","",_xll.xEURO(OFFSET(C317,-M317+1,0),E317,OFFSET(C317,-M317+2,0),OFFSET(C317,-M317+2,0),OFFSET(C317,-M317+3,0)+AB317,OFFSET(C317,-M317+4,0),0,1)*D317)</f>
        <v>-7.117390733966098</v>
      </c>
      <c r="O317" s="69">
        <f ca="1">IF(D317="","",_xll.xEURO(OFFSET(C317,-M317+1,0),E317,OFFSET(C317,-M317+2,0),OFFSET(C317,-M317+2,0),OFFSET(C317,-M317+3,0)+AB317,OFFSET(C317,-M317+4,0),0,0))</f>
        <v>0.62746766230344986</v>
      </c>
      <c r="P317" s="67">
        <f t="shared" ref="P317:P352" ca="1" si="56">IF(D317="","",(O317-F317)*D317*10)</f>
        <v>9.3701493455174862</v>
      </c>
      <c r="Q317" s="67">
        <f ca="1">IF(D317="","",_xll.xEURO(OFFSET(C317,-M317+1,0),E317,OFFSET(C317,-M317+2,0),OFFSET(C317,-M317+2,0),OFFSET(C317,-M317+3,0)+AB317,OFFSET(C317,-M317+4,0),0,2)/10*D317)</f>
        <v>0.4624520553765335</v>
      </c>
      <c r="R317" s="71">
        <f ca="1">IF(D317="","",_xll.xEURO(OFFSET(C317,-M317+1,0),E317,OFFSET(C317,-M317+2,0),OFFSET(C317,-M317+2,0),OFFSET(C317,-M317+3,0)+AB317,OFFSET(C317,-M317+4,0),0,3)/100*D317*10000)</f>
        <v>1482.5007447531175</v>
      </c>
      <c r="S317" s="71">
        <f ca="1">IF(D317="","",_xll.xEURO(OFFSET(C317,-M317+1,0),E317,OFFSET(C317,-M317+2,0),OFFSET(C317,-M317+2,0),OFFSET(C317,-M317+3,0)+AB317,OFFSET(C317,-M317+4,0),0,5)/365.25*D317*10000)</f>
        <v>-142.68718605521869</v>
      </c>
      <c r="U317" s="67">
        <f ca="1">IF(I317="","",_xll.xEURO(OFFSET(C317,-M317+1,0),J317,OFFSET(C317,-M317+2,0),OFFSET(C317,-M317+2,0),OFFSET(C317,-M317+3,0)+AC317,OFFSET(C317,-M317+4,0),1,1)*I317)</f>
        <v>7.6481123565330043</v>
      </c>
      <c r="V317" s="69">
        <f ca="1">IF(I317="","",_xll.xEURO(OFFSET(C317,-M317+1,0),J317,OFFSET(C317,-M317+2,0),OFFSET(C317,-M317+2,0),OFFSET(C317,-M317+3,0)+AC317,OFFSET(C317,-M317+4,0),1,0))</f>
        <v>0.41386005092756251</v>
      </c>
      <c r="W317" s="67">
        <f t="shared" ref="W317:W352" ca="1" si="57">IF(I317="","",(V317-K317)*I317*10)</f>
        <v>-22.670992360865618</v>
      </c>
      <c r="X317" s="67">
        <f ca="1">IF(I317="","",_xll.xEURO(OFFSET(C317,-M317+1,0),J317,OFFSET(C317,-M317+2,0),OFFSET(C317,-M317+2,0),OFFSET(C317,-M317+3,0)+AC317,OFFSET(C317,-M317+4,0),1,2)/10*I317)</f>
        <v>0.4624520553765335</v>
      </c>
      <c r="Y317" s="71">
        <f ca="1">IF(I317="","",_xll.xEURO(OFFSET(C317,-M317+1,0),J317,OFFSET(C317,-M317+2,0),OFFSET(C317,-M317+2,0),OFFSET(C317,-M317+3,0)+AC317,OFFSET(C317,-M317+4,0),1,3)/100*I317*10000)</f>
        <v>1482.5007447531175</v>
      </c>
      <c r="Z317" s="71">
        <f ca="1">IF(I317="","",_xll.xEURO(OFFSET(C317,-M317+1,0),J317,OFFSET(C317,-M317+2,0),OFFSET(C317,-M317+2,0),OFFSET(C317,-M317+3,0)+AC317,OFFSET(C317,-M317+4,0),1,5)/365.25*I317*10000)</f>
        <v>-144.69059827658265</v>
      </c>
      <c r="AB317" s="40">
        <f ca="1">IF(D317="","",_xll.xCalcSkew(OFFSET(C317,-M317,0),E317-OFFSET(C317,-M317+1,0),b)/100)</f>
        <v>7.5950000000000028E-3</v>
      </c>
      <c r="AC317" s="40">
        <f ca="1">IF(I317="","",_xll.xCalcSkew(OFFSET(C317,-M317,0),J317-OFFSET(C317,-M317+1,0),b)/100)</f>
        <v>7.5950000000000028E-3</v>
      </c>
      <c r="AE317">
        <f t="shared" si="46"/>
        <v>-84750</v>
      </c>
      <c r="AF317">
        <f t="shared" si="47"/>
        <v>-84750</v>
      </c>
      <c r="AG317">
        <f t="shared" si="48"/>
        <v>-169500</v>
      </c>
    </row>
    <row r="318" spans="3:33" x14ac:dyDescent="0.25">
      <c r="C318" s="41">
        <f ca="1">INDEX(Inputs!$1:$1048576,MATCH(C317,Inputs!C:C,0),5)</f>
        <v>3.0329999999999999</v>
      </c>
      <c r="D318" s="52"/>
      <c r="E318" s="39"/>
      <c r="F318" s="39"/>
      <c r="G318" s="35"/>
      <c r="I318" s="52"/>
      <c r="J318" s="39"/>
      <c r="K318" s="39"/>
      <c r="L318" s="62"/>
      <c r="M318" s="101">
        <f>M317+1</f>
        <v>1</v>
      </c>
      <c r="N318" s="67" t="str">
        <f ca="1">IF(D318="","",_xll.xEURO(OFFSET(C318,-M318+1,0),E318,OFFSET(C318,-M318+2,0),OFFSET(C318,-M318+2,0),OFFSET(C318,-M318+3,0)+AB318,OFFSET(C318,-M318+4,0),0,1)*D318)</f>
        <v/>
      </c>
      <c r="O318" s="69" t="str">
        <f ca="1">IF(D318="","",_xll.xEURO(OFFSET(C318,-M318+1,0),E318,OFFSET(C318,-M318+2,0),OFFSET(C318,-M318+2,0),OFFSET(C318,-M318+3,0)+AB318,OFFSET(C318,-M318+4,0),0,0))</f>
        <v/>
      </c>
      <c r="P318" s="67" t="str">
        <f t="shared" si="56"/>
        <v/>
      </c>
      <c r="Q318" s="67" t="str">
        <f ca="1">IF(D318="","",_xll.xEURO(OFFSET(C318,-M318+1,0),E318,OFFSET(C318,-M318+2,0),OFFSET(C318,-M318+2,0),OFFSET(C318,-M318+3,0)+AB318,OFFSET(C318,-M318+4,0),0,2)/10*D318)</f>
        <v/>
      </c>
      <c r="R318" s="71" t="str">
        <f ca="1">IF(D318="","",_xll.xEURO(OFFSET(C318,-M318+1,0),E318,OFFSET(C318,-M318+2,0),OFFSET(C318,-M318+2,0),OFFSET(C318,-M318+3,0)+AB318,OFFSET(C318,-M318+4,0),0,3)/100*D318*10000)</f>
        <v/>
      </c>
      <c r="S318" s="71" t="str">
        <f ca="1">IF(D318="","",_xll.xEURO(OFFSET(C318,-M318+1,0),E318,OFFSET(C318,-M318+2,0),OFFSET(C318,-M318+2,0),OFFSET(C318,-M318+3,0)+AB318,OFFSET(C318,-M318+4,0),0,5)/365.25*D318*10000)</f>
        <v/>
      </c>
      <c r="U318" s="67" t="str">
        <f ca="1">IF(I318="","",_xll.xEURO(OFFSET(C318,-M318+1,0),J318,OFFSET(C318,-M318+2,0),OFFSET(C318,-M318+2,0),OFFSET(C318,-M318+3,0)+AC318,OFFSET(C318,-M318+4,0),1,1)*I318)</f>
        <v/>
      </c>
      <c r="V318" s="69" t="str">
        <f ca="1">IF(I318="","",_xll.xEURO(OFFSET(C318,-M318+1,0),J318,OFFSET(C318,-M318+2,0),OFFSET(C318,-M318+2,0),OFFSET(C318,-M318+3,0)+AC318,OFFSET(C318,-M318+4,0),1,0))</f>
        <v/>
      </c>
      <c r="W318" s="67" t="str">
        <f t="shared" si="57"/>
        <v/>
      </c>
      <c r="X318" s="67" t="str">
        <f ca="1">IF(I318="","",_xll.xEURO(OFFSET(C318,-M318+1,0),J318,OFFSET(C318,-M318+2,0),OFFSET(C318,-M318+2,0),OFFSET(C318,-M318+3,0)+AC318,OFFSET(C318,-M318+4,0),1,2)/10*I318)</f>
        <v/>
      </c>
      <c r="Y318" s="71" t="str">
        <f ca="1">IF(I318="","",_xll.xEURO(OFFSET(C318,-M318+1,0),J318,OFFSET(C318,-M318+2,0),OFFSET(C318,-M318+2,0),OFFSET(C318,-M318+3,0)+AC318,OFFSET(C318,-M318+4,0),1,3)/100*I318*10000)</f>
        <v/>
      </c>
      <c r="Z318" s="71" t="str">
        <f ca="1">IF(I318="","",_xll.xEURO(OFFSET(C318,-M318+1,0),J318,OFFSET(C318,-M318+2,0),OFFSET(C318,-M318+2,0),OFFSET(C318,-M318+3,0)+AC318,OFFSET(C318,-M318+4,0),1,5)/365.25*I318*10000)</f>
        <v/>
      </c>
      <c r="AB318" s="40" t="str">
        <f ca="1">IF(D318="","",_xll.xCalcSkew(OFFSET(C318,-M318,0),E318-OFFSET(C318,-M318+1,0),b)/100)</f>
        <v/>
      </c>
      <c r="AC318" s="40" t="str">
        <f ca="1">IF(I318="","",_xll.xCalcSkew(OFFSET(C318,-M318,0),J318-OFFSET(C318,-M318+1,0),b)/100)</f>
        <v/>
      </c>
      <c r="AE318">
        <f t="shared" si="46"/>
        <v>0</v>
      </c>
      <c r="AF318">
        <f t="shared" si="47"/>
        <v>0</v>
      </c>
      <c r="AG318">
        <f t="shared" si="48"/>
        <v>0</v>
      </c>
    </row>
    <row r="319" spans="3:33" x14ac:dyDescent="0.25">
      <c r="C319" s="40">
        <f ca="1">INDEX(Inputs!$1:$1048576,MATCH(C317,Inputs!C:C,0),7)</f>
        <v>2.2837710358723399E-2</v>
      </c>
      <c r="D319" s="52"/>
      <c r="E319" s="39"/>
      <c r="F319" s="39"/>
      <c r="G319" s="35"/>
      <c r="I319" s="52"/>
      <c r="J319" s="39"/>
      <c r="K319" s="39"/>
      <c r="L319" s="62"/>
      <c r="M319" s="101">
        <f t="shared" ref="M319:M352" si="58">M318+1</f>
        <v>2</v>
      </c>
      <c r="N319" s="67" t="str">
        <f ca="1">IF(D319="","",_xll.xEURO(OFFSET(C319,-M319+1,0),E319,OFFSET(C319,-M319+2,0),OFFSET(C319,-M319+2,0),OFFSET(C319,-M319+3,0)+AB319,OFFSET(C319,-M319+4,0),0,1)*D319)</f>
        <v/>
      </c>
      <c r="O319" s="69" t="str">
        <f ca="1">IF(D319="","",_xll.xEURO(OFFSET(C319,-M319+1,0),E319,OFFSET(C319,-M319+2,0),OFFSET(C319,-M319+2,0),OFFSET(C319,-M319+3,0)+AB319,OFFSET(C319,-M319+4,0),0,0))</f>
        <v/>
      </c>
      <c r="P319" s="67" t="str">
        <f t="shared" si="56"/>
        <v/>
      </c>
      <c r="Q319" s="67" t="str">
        <f ca="1">IF(D319="","",_xll.xEURO(OFFSET(C319,-M319+1,0),E319,OFFSET(C319,-M319+2,0),OFFSET(C319,-M319+2,0),OFFSET(C319,-M319+3,0)+AB319,OFFSET(C319,-M319+4,0),0,2)/10*D319)</f>
        <v/>
      </c>
      <c r="R319" s="71" t="str">
        <f ca="1">IF(D319="","",_xll.xEURO(OFFSET(C319,-M319+1,0),E319,OFFSET(C319,-M319+2,0),OFFSET(C319,-M319+2,0),OFFSET(C319,-M319+3,0)+AB319,OFFSET(C319,-M319+4,0),0,3)/100*D319*10000)</f>
        <v/>
      </c>
      <c r="S319" s="71" t="str">
        <f ca="1">IF(D319="","",_xll.xEURO(OFFSET(C319,-M319+1,0),E319,OFFSET(C319,-M319+2,0),OFFSET(C319,-M319+2,0),OFFSET(C319,-M319+3,0)+AB319,OFFSET(C319,-M319+4,0),0,5)/365.25*D319*10000)</f>
        <v/>
      </c>
      <c r="U319" s="67" t="str">
        <f ca="1">IF(I319="","",_xll.xEURO(OFFSET(C319,-M319+1,0),J319,OFFSET(C319,-M319+2,0),OFFSET(C319,-M319+2,0),OFFSET(C319,-M319+3,0)+AC319,OFFSET(C319,-M319+4,0),1,1)*I319)</f>
        <v/>
      </c>
      <c r="V319" s="69" t="str">
        <f ca="1">IF(I319="","",_xll.xEURO(OFFSET(C319,-M319+1,0),J319,OFFSET(C319,-M319+2,0),OFFSET(C319,-M319+2,0),OFFSET(C319,-M319+3,0)+AC319,OFFSET(C319,-M319+4,0),1,0))</f>
        <v/>
      </c>
      <c r="W319" s="67" t="str">
        <f t="shared" si="57"/>
        <v/>
      </c>
      <c r="X319" s="67" t="str">
        <f ca="1">IF(I319="","",_xll.xEURO(OFFSET(C319,-M319+1,0),J319,OFFSET(C319,-M319+2,0),OFFSET(C319,-M319+2,0),OFFSET(C319,-M319+3,0)+AC319,OFFSET(C319,-M319+4,0),1,2)/10*I319)</f>
        <v/>
      </c>
      <c r="Y319" s="71" t="str">
        <f ca="1">IF(I319="","",_xll.xEURO(OFFSET(C319,-M319+1,0),J319,OFFSET(C319,-M319+2,0),OFFSET(C319,-M319+2,0),OFFSET(C319,-M319+3,0)+AC319,OFFSET(C319,-M319+4,0),1,3)/100*I319*10000)</f>
        <v/>
      </c>
      <c r="Z319" s="71" t="str">
        <f ca="1">IF(I319="","",_xll.xEURO(OFFSET(C319,-M319+1,0),J319,OFFSET(C319,-M319+2,0),OFFSET(C319,-M319+2,0),OFFSET(C319,-M319+3,0)+AC319,OFFSET(C319,-M319+4,0),1,5)/365.25*I319*10000)</f>
        <v/>
      </c>
      <c r="AB319" s="40" t="str">
        <f ca="1">IF(D319="","",_xll.xCalcSkew(OFFSET(C319,-M319,0),E319-OFFSET(C319,-M319+1,0),b)/100)</f>
        <v/>
      </c>
      <c r="AC319" s="40" t="str">
        <f ca="1">IF(I319="","",_xll.xCalcSkew(OFFSET(C319,-M319,0),J319-OFFSET(C319,-M319+1,0),b)/100)</f>
        <v/>
      </c>
      <c r="AE319">
        <f t="shared" si="46"/>
        <v>0</v>
      </c>
      <c r="AF319">
        <f t="shared" si="47"/>
        <v>0</v>
      </c>
      <c r="AG319">
        <f t="shared" si="48"/>
        <v>0</v>
      </c>
    </row>
    <row r="320" spans="3:33" x14ac:dyDescent="0.25">
      <c r="C320" s="66">
        <f ca="1">INDEX(Inputs!$1:$1048576,MATCH(C317,Inputs!C:C,0),6)</f>
        <v>0.4975</v>
      </c>
      <c r="D320" s="52"/>
      <c r="E320" s="39"/>
      <c r="F320" s="39"/>
      <c r="G320" s="35"/>
      <c r="I320" s="52"/>
      <c r="J320" s="39"/>
      <c r="K320" s="39"/>
      <c r="L320" s="62"/>
      <c r="M320" s="101">
        <f t="shared" si="58"/>
        <v>3</v>
      </c>
      <c r="N320" s="67" t="str">
        <f ca="1">IF(D320="","",_xll.xEURO(OFFSET(C320,-M320+1,0),E320,OFFSET(C320,-M320+2,0),OFFSET(C320,-M320+2,0),OFFSET(C320,-M320+3,0)+AB320,OFFSET(C320,-M320+4,0),0,1)*D320)</f>
        <v/>
      </c>
      <c r="O320" s="69" t="str">
        <f ca="1">IF(D320="","",_xll.xEURO(OFFSET(C320,-M320+1,0),E320,OFFSET(C320,-M320+2,0),OFFSET(C320,-M320+2,0),OFFSET(C320,-M320+3,0)+AB320,OFFSET(C320,-M320+4,0),0,0))</f>
        <v/>
      </c>
      <c r="P320" s="67" t="str">
        <f t="shared" si="56"/>
        <v/>
      </c>
      <c r="Q320" s="67" t="str">
        <f ca="1">IF(D320="","",_xll.xEURO(OFFSET(C320,-M320+1,0),E320,OFFSET(C320,-M320+2,0),OFFSET(C320,-M320+2,0),OFFSET(C320,-M320+3,0)+AB320,OFFSET(C320,-M320+4,0),0,2)/10*D320)</f>
        <v/>
      </c>
      <c r="R320" s="71" t="str">
        <f ca="1">IF(D320="","",_xll.xEURO(OFFSET(C320,-M320+1,0),E320,OFFSET(C320,-M320+2,0),OFFSET(C320,-M320+2,0),OFFSET(C320,-M320+3,0)+AB320,OFFSET(C320,-M320+4,0),0,3)/100*D320*10000)</f>
        <v/>
      </c>
      <c r="S320" s="71" t="str">
        <f ca="1">IF(D320="","",_xll.xEURO(OFFSET(C320,-M320+1,0),E320,OFFSET(C320,-M320+2,0),OFFSET(C320,-M320+2,0),OFFSET(C320,-M320+3,0)+AB320,OFFSET(C320,-M320+4,0),0,5)/365.25*D320*10000)</f>
        <v/>
      </c>
      <c r="U320" s="67" t="str">
        <f ca="1">IF(I320="","",_xll.xEURO(OFFSET(C320,-M320+1,0),J320,OFFSET(C320,-M320+2,0),OFFSET(C320,-M320+2,0),OFFSET(C320,-M320+3,0)+AC320,OFFSET(C320,-M320+4,0),1,1)*I320)</f>
        <v/>
      </c>
      <c r="V320" s="69" t="str">
        <f ca="1">IF(I320="","",_xll.xEURO(OFFSET(C320,-M320+1,0),J320,OFFSET(C320,-M320+2,0),OFFSET(C320,-M320+2,0),OFFSET(C320,-M320+3,0)+AC320,OFFSET(C320,-M320+4,0),1,0))</f>
        <v/>
      </c>
      <c r="W320" s="67" t="str">
        <f t="shared" si="57"/>
        <v/>
      </c>
      <c r="X320" s="67" t="str">
        <f ca="1">IF(I320="","",_xll.xEURO(OFFSET(C320,-M320+1,0),J320,OFFSET(C320,-M320+2,0),OFFSET(C320,-M320+2,0),OFFSET(C320,-M320+3,0)+AC320,OFFSET(C320,-M320+4,0),1,2)/10*I320)</f>
        <v/>
      </c>
      <c r="Y320" s="71" t="str">
        <f ca="1">IF(I320="","",_xll.xEURO(OFFSET(C320,-M320+1,0),J320,OFFSET(C320,-M320+2,0),OFFSET(C320,-M320+2,0),OFFSET(C320,-M320+3,0)+AC320,OFFSET(C320,-M320+4,0),1,3)/100*I320*10000)</f>
        <v/>
      </c>
      <c r="Z320" s="71" t="str">
        <f ca="1">IF(I320="","",_xll.xEURO(OFFSET(C320,-M320+1,0),J320,OFFSET(C320,-M320+2,0),OFFSET(C320,-M320+2,0),OFFSET(C320,-M320+3,0)+AC320,OFFSET(C320,-M320+4,0),1,5)/365.25*I320*10000)</f>
        <v/>
      </c>
      <c r="AB320" s="40" t="str">
        <f ca="1">IF(D320="","",_xll.xCalcSkew(OFFSET(C320,-M320,0),E320-OFFSET(C320,-M320+1,0),b)/100)</f>
        <v/>
      </c>
      <c r="AC320" s="40" t="str">
        <f ca="1">IF(I320="","",_xll.xCalcSkew(OFFSET(C320,-M320,0),J320-OFFSET(C320,-M320+1,0),b)/100)</f>
        <v/>
      </c>
      <c r="AE320">
        <f t="shared" si="46"/>
        <v>0</v>
      </c>
      <c r="AF320">
        <f t="shared" si="47"/>
        <v>0</v>
      </c>
      <c r="AG320">
        <f t="shared" si="48"/>
        <v>0</v>
      </c>
    </row>
    <row r="321" spans="3:33" x14ac:dyDescent="0.25">
      <c r="C321" s="65">
        <f ca="1">INDEX(Inputs!$1:$1048576,MATCH(C317,Inputs!C:C,0),9)</f>
        <v>252</v>
      </c>
      <c r="D321" s="52"/>
      <c r="E321" s="39"/>
      <c r="F321" s="39"/>
      <c r="G321" s="35"/>
      <c r="I321" s="52"/>
      <c r="J321" s="39"/>
      <c r="K321" s="39"/>
      <c r="L321" s="62"/>
      <c r="M321" s="101">
        <f t="shared" si="58"/>
        <v>4</v>
      </c>
      <c r="N321" s="67" t="str">
        <f ca="1">IF(D321="","",_xll.xEURO(OFFSET(C321,-M321+1,0),E321,OFFSET(C321,-M321+2,0),OFFSET(C321,-M321+2,0),OFFSET(C321,-M321+3,0)+AB321,OFFSET(C321,-M321+4,0),0,1)*D321)</f>
        <v/>
      </c>
      <c r="O321" s="69" t="str">
        <f ca="1">IF(D321="","",_xll.xEURO(OFFSET(C321,-M321+1,0),E321,OFFSET(C321,-M321+2,0),OFFSET(C321,-M321+2,0),OFFSET(C321,-M321+3,0)+AB321,OFFSET(C321,-M321+4,0),0,0))</f>
        <v/>
      </c>
      <c r="P321" s="67" t="str">
        <f t="shared" si="56"/>
        <v/>
      </c>
      <c r="Q321" s="67" t="str">
        <f ca="1">IF(D321="","",_xll.xEURO(OFFSET(C321,-M321+1,0),E321,OFFSET(C321,-M321+2,0),OFFSET(C321,-M321+2,0),OFFSET(C321,-M321+3,0)+AB321,OFFSET(C321,-M321+4,0),0,2)/10*D321)</f>
        <v/>
      </c>
      <c r="R321" s="71" t="str">
        <f ca="1">IF(D321="","",_xll.xEURO(OFFSET(C321,-M321+1,0),E321,OFFSET(C321,-M321+2,0),OFFSET(C321,-M321+2,0),OFFSET(C321,-M321+3,0)+AB321,OFFSET(C321,-M321+4,0),0,3)/100*D321*10000)</f>
        <v/>
      </c>
      <c r="S321" s="71" t="str">
        <f ca="1">IF(D321="","",_xll.xEURO(OFFSET(C321,-M321+1,0),E321,OFFSET(C321,-M321+2,0),OFFSET(C321,-M321+2,0),OFFSET(C321,-M321+3,0)+AB321,OFFSET(C321,-M321+4,0),0,5)/365.25*D321*10000)</f>
        <v/>
      </c>
      <c r="U321" s="67" t="str">
        <f ca="1">IF(I321="","",_xll.xEURO(OFFSET(C321,-M321+1,0),J321,OFFSET(C321,-M321+2,0),OFFSET(C321,-M321+2,0),OFFSET(C321,-M321+3,0)+AC321,OFFSET(C321,-M321+4,0),1,1)*I321)</f>
        <v/>
      </c>
      <c r="V321" s="69" t="str">
        <f ca="1">IF(I321="","",_xll.xEURO(OFFSET(C321,-M321+1,0),J321,OFFSET(C321,-M321+2,0),OFFSET(C321,-M321+2,0),OFFSET(C321,-M321+3,0)+AC321,OFFSET(C321,-M321+4,0),1,0))</f>
        <v/>
      </c>
      <c r="W321" s="67" t="str">
        <f t="shared" si="57"/>
        <v/>
      </c>
      <c r="X321" s="67" t="str">
        <f ca="1">IF(I321="","",_xll.xEURO(OFFSET(C321,-M321+1,0),J321,OFFSET(C321,-M321+2,0),OFFSET(C321,-M321+2,0),OFFSET(C321,-M321+3,0)+AC321,OFFSET(C321,-M321+4,0),1,2)/10*I321)</f>
        <v/>
      </c>
      <c r="Y321" s="71" t="str">
        <f ca="1">IF(I321="","",_xll.xEURO(OFFSET(C321,-M321+1,0),J321,OFFSET(C321,-M321+2,0),OFFSET(C321,-M321+2,0),OFFSET(C321,-M321+3,0)+AC321,OFFSET(C321,-M321+4,0),1,3)/100*I321*10000)</f>
        <v/>
      </c>
      <c r="Z321" s="71" t="str">
        <f ca="1">IF(I321="","",_xll.xEURO(OFFSET(C321,-M321+1,0),J321,OFFSET(C321,-M321+2,0),OFFSET(C321,-M321+2,0),OFFSET(C321,-M321+3,0)+AC321,OFFSET(C321,-M321+4,0),1,5)/365.25*I321*10000)</f>
        <v/>
      </c>
      <c r="AB321" s="40" t="str">
        <f ca="1">IF(D321="","",_xll.xCalcSkew(OFFSET(C321,-M321,0),E321-OFFSET(C321,-M321+1,0),b)/100)</f>
        <v/>
      </c>
      <c r="AC321" s="40" t="str">
        <f ca="1">IF(I321="","",_xll.xCalcSkew(OFFSET(C321,-M321,0),J321-OFFSET(C321,-M321+1,0),b)/100)</f>
        <v/>
      </c>
      <c r="AE321">
        <f t="shared" si="46"/>
        <v>0</v>
      </c>
      <c r="AF321">
        <f t="shared" si="47"/>
        <v>0</v>
      </c>
      <c r="AG321">
        <f t="shared" si="48"/>
        <v>0</v>
      </c>
    </row>
    <row r="322" spans="3:33" x14ac:dyDescent="0.25">
      <c r="C322" s="64">
        <f ca="1">D353+I353</f>
        <v>30</v>
      </c>
      <c r="D322" s="52"/>
      <c r="E322" s="39"/>
      <c r="F322" s="39"/>
      <c r="G322" s="35"/>
      <c r="I322" s="52"/>
      <c r="J322" s="39"/>
      <c r="K322" s="39"/>
      <c r="L322" s="62"/>
      <c r="M322" s="101">
        <f t="shared" si="58"/>
        <v>5</v>
      </c>
      <c r="N322" s="67" t="str">
        <f ca="1">IF(D322="","",_xll.xEURO(OFFSET(C322,-M322+1,0),E322,OFFSET(C322,-M322+2,0),OFFSET(C322,-M322+2,0),OFFSET(C322,-M322+3,0)+AB322,OFFSET(C322,-M322+4,0),0,1)*D322)</f>
        <v/>
      </c>
      <c r="O322" s="69" t="str">
        <f ca="1">IF(D322="","",_xll.xEURO(OFFSET(C322,-M322+1,0),E322,OFFSET(C322,-M322+2,0),OFFSET(C322,-M322+2,0),OFFSET(C322,-M322+3,0)+AB322,OFFSET(C322,-M322+4,0),0,0))</f>
        <v/>
      </c>
      <c r="P322" s="67" t="str">
        <f t="shared" si="56"/>
        <v/>
      </c>
      <c r="Q322" s="67" t="str">
        <f ca="1">IF(D322="","",_xll.xEURO(OFFSET(C322,-M322+1,0),E322,OFFSET(C322,-M322+2,0),OFFSET(C322,-M322+2,0),OFFSET(C322,-M322+3,0)+AB322,OFFSET(C322,-M322+4,0),0,2)/10*D322)</f>
        <v/>
      </c>
      <c r="R322" s="71" t="str">
        <f ca="1">IF(D322="","",_xll.xEURO(OFFSET(C322,-M322+1,0),E322,OFFSET(C322,-M322+2,0),OFFSET(C322,-M322+2,0),OFFSET(C322,-M322+3,0)+AB322,OFFSET(C322,-M322+4,0),0,3)/100*D322*10000)</f>
        <v/>
      </c>
      <c r="S322" s="71" t="str">
        <f ca="1">IF(D322="","",_xll.xEURO(OFFSET(C322,-M322+1,0),E322,OFFSET(C322,-M322+2,0),OFFSET(C322,-M322+2,0),OFFSET(C322,-M322+3,0)+AB322,OFFSET(C322,-M322+4,0),0,5)/365.25*D322*10000)</f>
        <v/>
      </c>
      <c r="U322" s="67" t="str">
        <f ca="1">IF(I322="","",_xll.xEURO(OFFSET(C322,-M322+1,0),J322,OFFSET(C322,-M322+2,0),OFFSET(C322,-M322+2,0),OFFSET(C322,-M322+3,0)+AC322,OFFSET(C322,-M322+4,0),1,1)*I322)</f>
        <v/>
      </c>
      <c r="V322" s="69" t="str">
        <f ca="1">IF(I322="","",_xll.xEURO(OFFSET(C322,-M322+1,0),J322,OFFSET(C322,-M322+2,0),OFFSET(C322,-M322+2,0),OFFSET(C322,-M322+3,0)+AC322,OFFSET(C322,-M322+4,0),1,0))</f>
        <v/>
      </c>
      <c r="W322" s="67" t="str">
        <f t="shared" si="57"/>
        <v/>
      </c>
      <c r="X322" s="67" t="str">
        <f ca="1">IF(I322="","",_xll.xEURO(OFFSET(C322,-M322+1,0),J322,OFFSET(C322,-M322+2,0),OFFSET(C322,-M322+2,0),OFFSET(C322,-M322+3,0)+AC322,OFFSET(C322,-M322+4,0),1,2)/10*I322)</f>
        <v/>
      </c>
      <c r="Y322" s="71" t="str">
        <f ca="1">IF(I322="","",_xll.xEURO(OFFSET(C322,-M322+1,0),J322,OFFSET(C322,-M322+2,0),OFFSET(C322,-M322+2,0),OFFSET(C322,-M322+3,0)+AC322,OFFSET(C322,-M322+4,0),1,3)/100*I322*10000)</f>
        <v/>
      </c>
      <c r="Z322" s="71" t="str">
        <f ca="1">IF(I322="","",_xll.xEURO(OFFSET(C322,-M322+1,0),J322,OFFSET(C322,-M322+2,0),OFFSET(C322,-M322+2,0),OFFSET(C322,-M322+3,0)+AC322,OFFSET(C322,-M322+4,0),1,5)/365.25*I322*10000)</f>
        <v/>
      </c>
      <c r="AB322" s="40" t="str">
        <f ca="1">IF(D322="","",_xll.xCalcSkew(OFFSET(C322,-M322,0),E322-OFFSET(C322,-M322+1,0),b)/100)</f>
        <v/>
      </c>
      <c r="AC322" s="40" t="str">
        <f ca="1">IF(I322="","",_xll.xCalcSkew(OFFSET(C322,-M322,0),J322-OFFSET(C322,-M322+1,0),b)/100)</f>
        <v/>
      </c>
      <c r="AE322">
        <f t="shared" si="46"/>
        <v>0</v>
      </c>
      <c r="AF322">
        <f t="shared" si="47"/>
        <v>0</v>
      </c>
      <c r="AG322">
        <f t="shared" si="48"/>
        <v>0</v>
      </c>
    </row>
    <row r="323" spans="3:33" x14ac:dyDescent="0.25">
      <c r="C323" s="64">
        <f ca="1">N353+U353</f>
        <v>0.53072162256690625</v>
      </c>
      <c r="D323" s="52"/>
      <c r="E323" s="39"/>
      <c r="F323" s="39"/>
      <c r="G323" s="35"/>
      <c r="I323" s="52"/>
      <c r="J323" s="39"/>
      <c r="K323" s="39"/>
      <c r="L323" s="62"/>
      <c r="M323" s="101">
        <f t="shared" si="58"/>
        <v>6</v>
      </c>
      <c r="N323" s="67" t="str">
        <f ca="1">IF(D323="","",_xll.xEURO(OFFSET(C323,-M323+1,0),E323,OFFSET(C323,-M323+2,0),OFFSET(C323,-M323+2,0),OFFSET(C323,-M323+3,0)+AB323,OFFSET(C323,-M323+4,0),0,1)*D323)</f>
        <v/>
      </c>
      <c r="O323" s="69" t="str">
        <f ca="1">IF(D323="","",_xll.xEURO(OFFSET(C323,-M323+1,0),E323,OFFSET(C323,-M323+2,0),OFFSET(C323,-M323+2,0),OFFSET(C323,-M323+3,0)+AB323,OFFSET(C323,-M323+4,0),0,0))</f>
        <v/>
      </c>
      <c r="P323" s="67" t="str">
        <f t="shared" si="56"/>
        <v/>
      </c>
      <c r="Q323" s="67" t="str">
        <f ca="1">IF(D323="","",_xll.xEURO(OFFSET(C323,-M323+1,0),E323,OFFSET(C323,-M323+2,0),OFFSET(C323,-M323+2,0),OFFSET(C323,-M323+3,0)+AB323,OFFSET(C323,-M323+4,0),0,2)/10*D323)</f>
        <v/>
      </c>
      <c r="R323" s="71" t="str">
        <f ca="1">IF(D323="","",_xll.xEURO(OFFSET(C323,-M323+1,0),E323,OFFSET(C323,-M323+2,0),OFFSET(C323,-M323+2,0),OFFSET(C323,-M323+3,0)+AB323,OFFSET(C323,-M323+4,0),0,3)/100*D323*10000)</f>
        <v/>
      </c>
      <c r="S323" s="71" t="str">
        <f ca="1">IF(D323="","",_xll.xEURO(OFFSET(C323,-M323+1,0),E323,OFFSET(C323,-M323+2,0),OFFSET(C323,-M323+2,0),OFFSET(C323,-M323+3,0)+AB323,OFFSET(C323,-M323+4,0),0,5)/365.25*D323*10000)</f>
        <v/>
      </c>
      <c r="U323" s="67" t="str">
        <f ca="1">IF(I323="","",_xll.xEURO(OFFSET(C323,-M323+1,0),J323,OFFSET(C323,-M323+2,0),OFFSET(C323,-M323+2,0),OFFSET(C323,-M323+3,0)+AC323,OFFSET(C323,-M323+4,0),1,1)*I323)</f>
        <v/>
      </c>
      <c r="V323" s="69" t="str">
        <f ca="1">IF(I323="","",_xll.xEURO(OFFSET(C323,-M323+1,0),J323,OFFSET(C323,-M323+2,0),OFFSET(C323,-M323+2,0),OFFSET(C323,-M323+3,0)+AC323,OFFSET(C323,-M323+4,0),1,0))</f>
        <v/>
      </c>
      <c r="W323" s="67" t="str">
        <f t="shared" si="57"/>
        <v/>
      </c>
      <c r="X323" s="67" t="str">
        <f ca="1">IF(I323="","",_xll.xEURO(OFFSET(C323,-M323+1,0),J323,OFFSET(C323,-M323+2,0),OFFSET(C323,-M323+2,0),OFFSET(C323,-M323+3,0)+AC323,OFFSET(C323,-M323+4,0),1,2)/10*I323)</f>
        <v/>
      </c>
      <c r="Y323" s="71" t="str">
        <f ca="1">IF(I323="","",_xll.xEURO(OFFSET(C323,-M323+1,0),J323,OFFSET(C323,-M323+2,0),OFFSET(C323,-M323+2,0),OFFSET(C323,-M323+3,0)+AC323,OFFSET(C323,-M323+4,0),1,3)/100*I323*10000)</f>
        <v/>
      </c>
      <c r="Z323" s="71" t="str">
        <f ca="1">IF(I323="","",_xll.xEURO(OFFSET(C323,-M323+1,0),J323,OFFSET(C323,-M323+2,0),OFFSET(C323,-M323+2,0),OFFSET(C323,-M323+3,0)+AC323,OFFSET(C323,-M323+4,0),1,5)/365.25*I323*10000)</f>
        <v/>
      </c>
      <c r="AB323" s="40" t="str">
        <f ca="1">IF(D323="","",_xll.xCalcSkew(OFFSET(C323,-M323,0),E323-OFFSET(C323,-M323+1,0),b)/100)</f>
        <v/>
      </c>
      <c r="AC323" s="40" t="str">
        <f ca="1">IF(I323="","",_xll.xCalcSkew(OFFSET(C323,-M323,0),J323-OFFSET(C323,-M323+1,0),b)/100)</f>
        <v/>
      </c>
      <c r="AE323">
        <f t="shared" si="46"/>
        <v>0</v>
      </c>
      <c r="AF323">
        <f t="shared" si="47"/>
        <v>0</v>
      </c>
      <c r="AG323">
        <f t="shared" si="48"/>
        <v>0</v>
      </c>
    </row>
    <row r="324" spans="3:33" x14ac:dyDescent="0.25">
      <c r="C324" s="103">
        <f ca="1">Q353+X353</f>
        <v>0.924904110753067</v>
      </c>
      <c r="D324" s="52"/>
      <c r="E324" s="39"/>
      <c r="F324" s="39"/>
      <c r="G324" s="35"/>
      <c r="I324" s="52"/>
      <c r="J324" s="39"/>
      <c r="K324" s="39"/>
      <c r="L324" s="62"/>
      <c r="M324" s="101">
        <f t="shared" si="58"/>
        <v>7</v>
      </c>
      <c r="N324" s="67" t="str">
        <f ca="1">IF(D324="","",_xll.xEURO(OFFSET(C324,-M324+1,0),E324,OFFSET(C324,-M324+2,0),OFFSET(C324,-M324+2,0),OFFSET(C324,-M324+3,0)+AB324,OFFSET(C324,-M324+4,0),0,1)*D324)</f>
        <v/>
      </c>
      <c r="O324" s="69" t="str">
        <f ca="1">IF(D324="","",_xll.xEURO(OFFSET(C324,-M324+1,0),E324,OFFSET(C324,-M324+2,0),OFFSET(C324,-M324+2,0),OFFSET(C324,-M324+3,0)+AB324,OFFSET(C324,-M324+4,0),0,0))</f>
        <v/>
      </c>
      <c r="P324" s="67" t="str">
        <f t="shared" si="56"/>
        <v/>
      </c>
      <c r="Q324" s="67" t="str">
        <f ca="1">IF(D324="","",_xll.xEURO(OFFSET(C324,-M324+1,0),E324,OFFSET(C324,-M324+2,0),OFFSET(C324,-M324+2,0),OFFSET(C324,-M324+3,0)+AB324,OFFSET(C324,-M324+4,0),0,2)/10*D324)</f>
        <v/>
      </c>
      <c r="R324" s="71" t="str">
        <f ca="1">IF(D324="","",_xll.xEURO(OFFSET(C324,-M324+1,0),E324,OFFSET(C324,-M324+2,0),OFFSET(C324,-M324+2,0),OFFSET(C324,-M324+3,0)+AB324,OFFSET(C324,-M324+4,0),0,3)/100*D324*10000)</f>
        <v/>
      </c>
      <c r="S324" s="71" t="str">
        <f ca="1">IF(D324="","",_xll.xEURO(OFFSET(C324,-M324+1,0),E324,OFFSET(C324,-M324+2,0),OFFSET(C324,-M324+2,0),OFFSET(C324,-M324+3,0)+AB324,OFFSET(C324,-M324+4,0),0,5)/365.25*D324*10000)</f>
        <v/>
      </c>
      <c r="U324" s="67" t="str">
        <f ca="1">IF(I324="","",_xll.xEURO(OFFSET(C324,-M324+1,0),J324,OFFSET(C324,-M324+2,0),OFFSET(C324,-M324+2,0),OFFSET(C324,-M324+3,0)+AC324,OFFSET(C324,-M324+4,0),1,1)*I324)</f>
        <v/>
      </c>
      <c r="V324" s="69" t="str">
        <f ca="1">IF(I324="","",_xll.xEURO(OFFSET(C324,-M324+1,0),J324,OFFSET(C324,-M324+2,0),OFFSET(C324,-M324+2,0),OFFSET(C324,-M324+3,0)+AC324,OFFSET(C324,-M324+4,0),1,0))</f>
        <v/>
      </c>
      <c r="W324" s="67" t="str">
        <f t="shared" si="57"/>
        <v/>
      </c>
      <c r="X324" s="67" t="str">
        <f ca="1">IF(I324="","",_xll.xEURO(OFFSET(C324,-M324+1,0),J324,OFFSET(C324,-M324+2,0),OFFSET(C324,-M324+2,0),OFFSET(C324,-M324+3,0)+AC324,OFFSET(C324,-M324+4,0),1,2)/10*I324)</f>
        <v/>
      </c>
      <c r="Y324" s="71" t="str">
        <f ca="1">IF(I324="","",_xll.xEURO(OFFSET(C324,-M324+1,0),J324,OFFSET(C324,-M324+2,0),OFFSET(C324,-M324+2,0),OFFSET(C324,-M324+3,0)+AC324,OFFSET(C324,-M324+4,0),1,3)/100*I324*10000)</f>
        <v/>
      </c>
      <c r="Z324" s="71" t="str">
        <f ca="1">IF(I324="","",_xll.xEURO(OFFSET(C324,-M324+1,0),J324,OFFSET(C324,-M324+2,0),OFFSET(C324,-M324+2,0),OFFSET(C324,-M324+3,0)+AC324,OFFSET(C324,-M324+4,0),1,5)/365.25*I324*10000)</f>
        <v/>
      </c>
      <c r="AB324" s="40" t="str">
        <f ca="1">IF(D324="","",_xll.xCalcSkew(OFFSET(C324,-M324,0),E324-OFFSET(C324,-M324+1,0),b)/100)</f>
        <v/>
      </c>
      <c r="AC324" s="40" t="str">
        <f ca="1">IF(I324="","",_xll.xCalcSkew(OFFSET(C324,-M324,0),J324-OFFSET(C324,-M324+1,0),b)/100)</f>
        <v/>
      </c>
      <c r="AE324">
        <f t="shared" si="46"/>
        <v>0</v>
      </c>
      <c r="AF324">
        <f t="shared" si="47"/>
        <v>0</v>
      </c>
      <c r="AG324">
        <f t="shared" si="48"/>
        <v>0</v>
      </c>
    </row>
    <row r="325" spans="3:33" x14ac:dyDescent="0.25">
      <c r="C325" s="64">
        <f ca="1">R353+Y353</f>
        <v>2965.001489506235</v>
      </c>
      <c r="D325" s="52"/>
      <c r="E325" s="39"/>
      <c r="F325" s="39"/>
      <c r="G325" s="35"/>
      <c r="I325" s="52"/>
      <c r="J325" s="39"/>
      <c r="K325" s="39"/>
      <c r="L325" s="62"/>
      <c r="M325" s="101">
        <f t="shared" si="58"/>
        <v>8</v>
      </c>
      <c r="N325" s="67" t="str">
        <f ca="1">IF(D325="","",_xll.xEURO(OFFSET(C325,-M325+1,0),E325,OFFSET(C325,-M325+2,0),OFFSET(C325,-M325+2,0),OFFSET(C325,-M325+3,0)+AB325,OFFSET(C325,-M325+4,0),0,1)*D325)</f>
        <v/>
      </c>
      <c r="O325" s="69" t="str">
        <f ca="1">IF(D325="","",_xll.xEURO(OFFSET(C325,-M325+1,0),E325,OFFSET(C325,-M325+2,0),OFFSET(C325,-M325+2,0),OFFSET(C325,-M325+3,0)+AB325,OFFSET(C325,-M325+4,0),0,0))</f>
        <v/>
      </c>
      <c r="P325" s="67" t="str">
        <f t="shared" si="56"/>
        <v/>
      </c>
      <c r="Q325" s="67" t="str">
        <f ca="1">IF(D325="","",_xll.xEURO(OFFSET(C325,-M325+1,0),E325,OFFSET(C325,-M325+2,0),OFFSET(C325,-M325+2,0),OFFSET(C325,-M325+3,0)+AB325,OFFSET(C325,-M325+4,0),0,2)/10*D325)</f>
        <v/>
      </c>
      <c r="R325" s="71" t="str">
        <f ca="1">IF(D325="","",_xll.xEURO(OFFSET(C325,-M325+1,0),E325,OFFSET(C325,-M325+2,0),OFFSET(C325,-M325+2,0),OFFSET(C325,-M325+3,0)+AB325,OFFSET(C325,-M325+4,0),0,3)/100*D325*10000)</f>
        <v/>
      </c>
      <c r="S325" s="71" t="str">
        <f ca="1">IF(D325="","",_xll.xEURO(OFFSET(C325,-M325+1,0),E325,OFFSET(C325,-M325+2,0),OFFSET(C325,-M325+2,0),OFFSET(C325,-M325+3,0)+AB325,OFFSET(C325,-M325+4,0),0,5)/365.25*D325*10000)</f>
        <v/>
      </c>
      <c r="U325" s="67" t="str">
        <f ca="1">IF(I325="","",_xll.xEURO(OFFSET(C325,-M325+1,0),J325,OFFSET(C325,-M325+2,0),OFFSET(C325,-M325+2,0),OFFSET(C325,-M325+3,0)+AC325,OFFSET(C325,-M325+4,0),1,1)*I325)</f>
        <v/>
      </c>
      <c r="V325" s="69" t="str">
        <f ca="1">IF(I325="","",_xll.xEURO(OFFSET(C325,-M325+1,0),J325,OFFSET(C325,-M325+2,0),OFFSET(C325,-M325+2,0),OFFSET(C325,-M325+3,0)+AC325,OFFSET(C325,-M325+4,0),1,0))</f>
        <v/>
      </c>
      <c r="W325" s="67" t="str">
        <f t="shared" si="57"/>
        <v/>
      </c>
      <c r="X325" s="67" t="str">
        <f ca="1">IF(I325="","",_xll.xEURO(OFFSET(C325,-M325+1,0),J325,OFFSET(C325,-M325+2,0),OFFSET(C325,-M325+2,0),OFFSET(C325,-M325+3,0)+AC325,OFFSET(C325,-M325+4,0),1,2)/10*I325)</f>
        <v/>
      </c>
      <c r="Y325" s="71" t="str">
        <f ca="1">IF(I325="","",_xll.xEURO(OFFSET(C325,-M325+1,0),J325,OFFSET(C325,-M325+2,0),OFFSET(C325,-M325+2,0),OFFSET(C325,-M325+3,0)+AC325,OFFSET(C325,-M325+4,0),1,3)/100*I325*10000)</f>
        <v/>
      </c>
      <c r="Z325" s="71" t="str">
        <f ca="1">IF(I325="","",_xll.xEURO(OFFSET(C325,-M325+1,0),J325,OFFSET(C325,-M325+2,0),OFFSET(C325,-M325+2,0),OFFSET(C325,-M325+3,0)+AC325,OFFSET(C325,-M325+4,0),1,5)/365.25*I325*10000)</f>
        <v/>
      </c>
      <c r="AB325" s="40" t="str">
        <f ca="1">IF(D325="","",_xll.xCalcSkew(OFFSET(C325,-M325,0),E325-OFFSET(C325,-M325+1,0),b)/100)</f>
        <v/>
      </c>
      <c r="AC325" s="40" t="str">
        <f ca="1">IF(I325="","",_xll.xCalcSkew(OFFSET(C325,-M325,0),J325-OFFSET(C325,-M325+1,0),b)/100)</f>
        <v/>
      </c>
      <c r="AE325">
        <f t="shared" si="46"/>
        <v>0</v>
      </c>
      <c r="AF325">
        <f t="shared" si="47"/>
        <v>0</v>
      </c>
      <c r="AG325">
        <f t="shared" si="48"/>
        <v>0</v>
      </c>
    </row>
    <row r="326" spans="3:33" x14ac:dyDescent="0.25">
      <c r="C326" s="64">
        <f ca="1">S353+Z353</f>
        <v>-287.37778433180131</v>
      </c>
      <c r="D326" s="52"/>
      <c r="E326" s="39"/>
      <c r="F326" s="39"/>
      <c r="G326" s="35"/>
      <c r="I326" s="52"/>
      <c r="J326" s="39"/>
      <c r="K326" s="39"/>
      <c r="L326" s="62"/>
      <c r="M326" s="101">
        <f t="shared" si="58"/>
        <v>9</v>
      </c>
      <c r="N326" s="67" t="str">
        <f ca="1">IF(D326="","",_xll.xEURO(OFFSET(C326,-M326+1,0),E326,OFFSET(C326,-M326+2,0),OFFSET(C326,-M326+2,0),OFFSET(C326,-M326+3,0)+AB326,OFFSET(C326,-M326+4,0),0,1)*D326)</f>
        <v/>
      </c>
      <c r="O326" s="69" t="str">
        <f ca="1">IF(D326="","",_xll.xEURO(OFFSET(C326,-M326+1,0),E326,OFFSET(C326,-M326+2,0),OFFSET(C326,-M326+2,0),OFFSET(C326,-M326+3,0)+AB326,OFFSET(C326,-M326+4,0),0,0))</f>
        <v/>
      </c>
      <c r="P326" s="67" t="str">
        <f t="shared" si="56"/>
        <v/>
      </c>
      <c r="Q326" s="67" t="str">
        <f ca="1">IF(D326="","",_xll.xEURO(OFFSET(C326,-M326+1,0),E326,OFFSET(C326,-M326+2,0),OFFSET(C326,-M326+2,0),OFFSET(C326,-M326+3,0)+AB326,OFFSET(C326,-M326+4,0),0,2)/10*D326)</f>
        <v/>
      </c>
      <c r="R326" s="71" t="str">
        <f ca="1">IF(D326="","",_xll.xEURO(OFFSET(C326,-M326+1,0),E326,OFFSET(C326,-M326+2,0),OFFSET(C326,-M326+2,0),OFFSET(C326,-M326+3,0)+AB326,OFFSET(C326,-M326+4,0),0,3)/100*D326*10000)</f>
        <v/>
      </c>
      <c r="S326" s="71" t="str">
        <f ca="1">IF(D326="","",_xll.xEURO(OFFSET(C326,-M326+1,0),E326,OFFSET(C326,-M326+2,0),OFFSET(C326,-M326+2,0),OFFSET(C326,-M326+3,0)+AB326,OFFSET(C326,-M326+4,0),0,5)/365.25*D326*10000)</f>
        <v/>
      </c>
      <c r="U326" s="67" t="str">
        <f ca="1">IF(I326="","",_xll.xEURO(OFFSET(C326,-M326+1,0),J326,OFFSET(C326,-M326+2,0),OFFSET(C326,-M326+2,0),OFFSET(C326,-M326+3,0)+AC326,OFFSET(C326,-M326+4,0),1,1)*I326)</f>
        <v/>
      </c>
      <c r="V326" s="69" t="str">
        <f ca="1">IF(I326="","",_xll.xEURO(OFFSET(C326,-M326+1,0),J326,OFFSET(C326,-M326+2,0),OFFSET(C326,-M326+2,0),OFFSET(C326,-M326+3,0)+AC326,OFFSET(C326,-M326+4,0),1,0))</f>
        <v/>
      </c>
      <c r="W326" s="67" t="str">
        <f t="shared" si="57"/>
        <v/>
      </c>
      <c r="X326" s="67" t="str">
        <f ca="1">IF(I326="","",_xll.xEURO(OFFSET(C326,-M326+1,0),J326,OFFSET(C326,-M326+2,0),OFFSET(C326,-M326+2,0),OFFSET(C326,-M326+3,0)+AC326,OFFSET(C326,-M326+4,0),1,2)/10*I326)</f>
        <v/>
      </c>
      <c r="Y326" s="71" t="str">
        <f ca="1">IF(I326="","",_xll.xEURO(OFFSET(C326,-M326+1,0),J326,OFFSET(C326,-M326+2,0),OFFSET(C326,-M326+2,0),OFFSET(C326,-M326+3,0)+AC326,OFFSET(C326,-M326+4,0),1,3)/100*I326*10000)</f>
        <v/>
      </c>
      <c r="Z326" s="71" t="str">
        <f ca="1">IF(I326="","",_xll.xEURO(OFFSET(C326,-M326+1,0),J326,OFFSET(C326,-M326+2,0),OFFSET(C326,-M326+2,0),OFFSET(C326,-M326+3,0)+AC326,OFFSET(C326,-M326+4,0),1,5)/365.25*I326*10000)</f>
        <v/>
      </c>
      <c r="AB326" s="40" t="str">
        <f ca="1">IF(D326="","",_xll.xCalcSkew(OFFSET(C326,-M326,0),E326-OFFSET(C326,-M326+1,0),b)/100)</f>
        <v/>
      </c>
      <c r="AC326" s="40" t="str">
        <f ca="1">IF(I326="","",_xll.xCalcSkew(OFFSET(C326,-M326,0),J326-OFFSET(C326,-M326+1,0),b)/100)</f>
        <v/>
      </c>
      <c r="AE326">
        <f t="shared" ref="AE326:AE389" si="59">D326*F326*10000*-1</f>
        <v>0</v>
      </c>
      <c r="AF326">
        <f t="shared" ref="AF326:AF389" si="60">I326*K326*10000*-1</f>
        <v>0</v>
      </c>
      <c r="AG326">
        <f t="shared" ref="AG326:AG389" si="61">AE326+AF326</f>
        <v>0</v>
      </c>
    </row>
    <row r="327" spans="3:33" x14ac:dyDescent="0.25">
      <c r="C327" s="64">
        <f ca="1">P353+W353</f>
        <v>-13.300843015348132</v>
      </c>
      <c r="D327" s="52"/>
      <c r="E327" s="39"/>
      <c r="F327" s="39"/>
      <c r="G327" s="35"/>
      <c r="I327" s="52"/>
      <c r="J327" s="39"/>
      <c r="K327" s="39"/>
      <c r="L327" s="62"/>
      <c r="M327" s="101">
        <f t="shared" si="58"/>
        <v>10</v>
      </c>
      <c r="N327" s="67" t="str">
        <f ca="1">IF(D327="","",_xll.xEURO(OFFSET(C327,-M327+1,0),E327,OFFSET(C327,-M327+2,0),OFFSET(C327,-M327+2,0),OFFSET(C327,-M327+3,0)+AB327,OFFSET(C327,-M327+4,0),0,1)*D327)</f>
        <v/>
      </c>
      <c r="O327" s="69" t="str">
        <f ca="1">IF(D327="","",_xll.xEURO(OFFSET(C327,-M327+1,0),E327,OFFSET(C327,-M327+2,0),OFFSET(C327,-M327+2,0),OFFSET(C327,-M327+3,0)+AB327,OFFSET(C327,-M327+4,0),0,0))</f>
        <v/>
      </c>
      <c r="P327" s="67" t="str">
        <f t="shared" si="56"/>
        <v/>
      </c>
      <c r="Q327" s="67" t="str">
        <f ca="1">IF(D327="","",_xll.xEURO(OFFSET(C327,-M327+1,0),E327,OFFSET(C327,-M327+2,0),OFFSET(C327,-M327+2,0),OFFSET(C327,-M327+3,0)+AB327,OFFSET(C327,-M327+4,0),0,2)/10*D327)</f>
        <v/>
      </c>
      <c r="R327" s="71" t="str">
        <f ca="1">IF(D327="","",_xll.xEURO(OFFSET(C327,-M327+1,0),E327,OFFSET(C327,-M327+2,0),OFFSET(C327,-M327+2,0),OFFSET(C327,-M327+3,0)+AB327,OFFSET(C327,-M327+4,0),0,3)/100*D327*10000)</f>
        <v/>
      </c>
      <c r="S327" s="71" t="str">
        <f ca="1">IF(D327="","",_xll.xEURO(OFFSET(C327,-M327+1,0),E327,OFFSET(C327,-M327+2,0),OFFSET(C327,-M327+2,0),OFFSET(C327,-M327+3,0)+AB327,OFFSET(C327,-M327+4,0),0,5)/365.25*D327*10000)</f>
        <v/>
      </c>
      <c r="U327" s="67" t="str">
        <f ca="1">IF(I327="","",_xll.xEURO(OFFSET(C327,-M327+1,0),J327,OFFSET(C327,-M327+2,0),OFFSET(C327,-M327+2,0),OFFSET(C327,-M327+3,0)+AC327,OFFSET(C327,-M327+4,0),1,1)*I327)</f>
        <v/>
      </c>
      <c r="V327" s="69" t="str">
        <f ca="1">IF(I327="","",_xll.xEURO(OFFSET(C327,-M327+1,0),J327,OFFSET(C327,-M327+2,0),OFFSET(C327,-M327+2,0),OFFSET(C327,-M327+3,0)+AC327,OFFSET(C327,-M327+4,0),1,0))</f>
        <v/>
      </c>
      <c r="W327" s="67" t="str">
        <f t="shared" si="57"/>
        <v/>
      </c>
      <c r="X327" s="67" t="str">
        <f ca="1">IF(I327="","",_xll.xEURO(OFFSET(C327,-M327+1,0),J327,OFFSET(C327,-M327+2,0),OFFSET(C327,-M327+2,0),OFFSET(C327,-M327+3,0)+AC327,OFFSET(C327,-M327+4,0),1,2)/10*I327)</f>
        <v/>
      </c>
      <c r="Y327" s="71" t="str">
        <f ca="1">IF(I327="","",_xll.xEURO(OFFSET(C327,-M327+1,0),J327,OFFSET(C327,-M327+2,0),OFFSET(C327,-M327+2,0),OFFSET(C327,-M327+3,0)+AC327,OFFSET(C327,-M327+4,0),1,3)/100*I327*10000)</f>
        <v/>
      </c>
      <c r="Z327" s="71" t="str">
        <f ca="1">IF(I327="","",_xll.xEURO(OFFSET(C327,-M327+1,0),J327,OFFSET(C327,-M327+2,0),OFFSET(C327,-M327+2,0),OFFSET(C327,-M327+3,0)+AC327,OFFSET(C327,-M327+4,0),1,5)/365.25*I327*10000)</f>
        <v/>
      </c>
      <c r="AB327" s="40" t="str">
        <f ca="1">IF(D327="","",_xll.xCalcSkew(OFFSET(C327,-M327,0),E327-OFFSET(C327,-M327+1,0),b)/100)</f>
        <v/>
      </c>
      <c r="AC327" s="40" t="str">
        <f ca="1">IF(I327="","",_xll.xCalcSkew(OFFSET(C327,-M327,0),J327-OFFSET(C327,-M327+1,0),b)/100)</f>
        <v/>
      </c>
      <c r="AE327">
        <f t="shared" si="59"/>
        <v>0</v>
      </c>
      <c r="AF327">
        <f t="shared" si="60"/>
        <v>0</v>
      </c>
      <c r="AG327">
        <f t="shared" si="61"/>
        <v>0</v>
      </c>
    </row>
    <row r="328" spans="3:33" x14ac:dyDescent="0.25">
      <c r="D328" s="52"/>
      <c r="E328" s="39"/>
      <c r="F328" s="39"/>
      <c r="G328" s="35"/>
      <c r="I328" s="52"/>
      <c r="J328" s="39"/>
      <c r="K328" s="39"/>
      <c r="L328" s="62"/>
      <c r="M328" s="101">
        <f t="shared" si="58"/>
        <v>11</v>
      </c>
      <c r="N328" s="67" t="str">
        <f ca="1">IF(D328="","",_xll.xEURO(OFFSET(C328,-M328+1,0),E328,OFFSET(C328,-M328+2,0),OFFSET(C328,-M328+2,0),OFFSET(C328,-M328+3,0)+AB328,OFFSET(C328,-M328+4,0),0,1)*D328)</f>
        <v/>
      </c>
      <c r="O328" s="69" t="str">
        <f ca="1">IF(D328="","",_xll.xEURO(OFFSET(C328,-M328+1,0),E328,OFFSET(C328,-M328+2,0),OFFSET(C328,-M328+2,0),OFFSET(C328,-M328+3,0)+AB328,OFFSET(C328,-M328+4,0),0,0))</f>
        <v/>
      </c>
      <c r="P328" s="67" t="str">
        <f t="shared" si="56"/>
        <v/>
      </c>
      <c r="Q328" s="67" t="str">
        <f ca="1">IF(D328="","",_xll.xEURO(OFFSET(C328,-M328+1,0),E328,OFFSET(C328,-M328+2,0),OFFSET(C328,-M328+2,0),OFFSET(C328,-M328+3,0)+AB328,OFFSET(C328,-M328+4,0),0,2)/10*D328)</f>
        <v/>
      </c>
      <c r="R328" s="71" t="str">
        <f ca="1">IF(D328="","",_xll.xEURO(OFFSET(C328,-M328+1,0),E328,OFFSET(C328,-M328+2,0),OFFSET(C328,-M328+2,0),OFFSET(C328,-M328+3,0)+AB328,OFFSET(C328,-M328+4,0),0,3)/100*D328*10000)</f>
        <v/>
      </c>
      <c r="S328" s="71" t="str">
        <f ca="1">IF(D328="","",_xll.xEURO(OFFSET(C328,-M328+1,0),E328,OFFSET(C328,-M328+2,0),OFFSET(C328,-M328+2,0),OFFSET(C328,-M328+3,0)+AB328,OFFSET(C328,-M328+4,0),0,5)/365.25*D328*10000)</f>
        <v/>
      </c>
      <c r="U328" s="67" t="str">
        <f ca="1">IF(I328="","",_xll.xEURO(OFFSET(C328,-M328+1,0),J328,OFFSET(C328,-M328+2,0),OFFSET(C328,-M328+2,0),OFFSET(C328,-M328+3,0)+AC328,OFFSET(C328,-M328+4,0),1,1)*I328)</f>
        <v/>
      </c>
      <c r="V328" s="69" t="str">
        <f ca="1">IF(I328="","",_xll.xEURO(OFFSET(C328,-M328+1,0),J328,OFFSET(C328,-M328+2,0),OFFSET(C328,-M328+2,0),OFFSET(C328,-M328+3,0)+AC328,OFFSET(C328,-M328+4,0),1,0))</f>
        <v/>
      </c>
      <c r="W328" s="67" t="str">
        <f t="shared" si="57"/>
        <v/>
      </c>
      <c r="X328" s="67" t="str">
        <f ca="1">IF(I328="","",_xll.xEURO(OFFSET(C328,-M328+1,0),J328,OFFSET(C328,-M328+2,0),OFFSET(C328,-M328+2,0),OFFSET(C328,-M328+3,0)+AC328,OFFSET(C328,-M328+4,0),1,2)/10*I328)</f>
        <v/>
      </c>
      <c r="Y328" s="71" t="str">
        <f ca="1">IF(I328="","",_xll.xEURO(OFFSET(C328,-M328+1,0),J328,OFFSET(C328,-M328+2,0),OFFSET(C328,-M328+2,0),OFFSET(C328,-M328+3,0)+AC328,OFFSET(C328,-M328+4,0),1,3)/100*I328*10000)</f>
        <v/>
      </c>
      <c r="Z328" s="71" t="str">
        <f ca="1">IF(I328="","",_xll.xEURO(OFFSET(C328,-M328+1,0),J328,OFFSET(C328,-M328+2,0),OFFSET(C328,-M328+2,0),OFFSET(C328,-M328+3,0)+AC328,OFFSET(C328,-M328+4,0),1,5)/365.25*I328*10000)</f>
        <v/>
      </c>
      <c r="AB328" s="40" t="str">
        <f ca="1">IF(D328="","",_xll.xCalcSkew(OFFSET(C328,-M328,0),E328-OFFSET(C328,-M328+1,0),b)/100)</f>
        <v/>
      </c>
      <c r="AC328" s="40" t="str">
        <f ca="1">IF(I328="","",_xll.xCalcSkew(OFFSET(C328,-M328,0),J328-OFFSET(C328,-M328+1,0),b)/100)</f>
        <v/>
      </c>
      <c r="AE328">
        <f t="shared" si="59"/>
        <v>0</v>
      </c>
      <c r="AF328">
        <f t="shared" si="60"/>
        <v>0</v>
      </c>
      <c r="AG328">
        <f t="shared" si="61"/>
        <v>0</v>
      </c>
    </row>
    <row r="329" spans="3:33" x14ac:dyDescent="0.25">
      <c r="D329" s="52"/>
      <c r="E329" s="39"/>
      <c r="F329" s="39"/>
      <c r="G329" s="35"/>
      <c r="I329" s="52"/>
      <c r="J329" s="39"/>
      <c r="K329" s="39"/>
      <c r="L329" s="62"/>
      <c r="M329" s="101">
        <f t="shared" si="58"/>
        <v>12</v>
      </c>
      <c r="N329" s="67" t="str">
        <f ca="1">IF(D329="","",_xll.xEURO(OFFSET(C329,-M329+1,0),E329,OFFSET(C329,-M329+2,0),OFFSET(C329,-M329+2,0),OFFSET(C329,-M329+3,0)+AB329,OFFSET(C329,-M329+4,0),0,1)*D329)</f>
        <v/>
      </c>
      <c r="O329" s="69" t="str">
        <f ca="1">IF(D329="","",_xll.xEURO(OFFSET(C329,-M329+1,0),E329,OFFSET(C329,-M329+2,0),OFFSET(C329,-M329+2,0),OFFSET(C329,-M329+3,0)+AB329,OFFSET(C329,-M329+4,0),0,0))</f>
        <v/>
      </c>
      <c r="P329" s="67" t="str">
        <f t="shared" si="56"/>
        <v/>
      </c>
      <c r="Q329" s="67" t="str">
        <f ca="1">IF(D329="","",_xll.xEURO(OFFSET(C329,-M329+1,0),E329,OFFSET(C329,-M329+2,0),OFFSET(C329,-M329+2,0),OFFSET(C329,-M329+3,0)+AB329,OFFSET(C329,-M329+4,0),0,2)/10*D329)</f>
        <v/>
      </c>
      <c r="R329" s="71" t="str">
        <f ca="1">IF(D329="","",_xll.xEURO(OFFSET(C329,-M329+1,0),E329,OFFSET(C329,-M329+2,0),OFFSET(C329,-M329+2,0),OFFSET(C329,-M329+3,0)+AB329,OFFSET(C329,-M329+4,0),0,3)/100*D329*10000)</f>
        <v/>
      </c>
      <c r="S329" s="71" t="str">
        <f ca="1">IF(D329="","",_xll.xEURO(OFFSET(C329,-M329+1,0),E329,OFFSET(C329,-M329+2,0),OFFSET(C329,-M329+2,0),OFFSET(C329,-M329+3,0)+AB329,OFFSET(C329,-M329+4,0),0,5)/365.25*D329*10000)</f>
        <v/>
      </c>
      <c r="U329" s="67" t="str">
        <f ca="1">IF(I329="","",_xll.xEURO(OFFSET(C329,-M329+1,0),J329,OFFSET(C329,-M329+2,0),OFFSET(C329,-M329+2,0),OFFSET(C329,-M329+3,0)+AC329,OFFSET(C329,-M329+4,0),1,1)*I329)</f>
        <v/>
      </c>
      <c r="V329" s="69" t="str">
        <f ca="1">IF(I329="","",_xll.xEURO(OFFSET(C329,-M329+1,0),J329,OFFSET(C329,-M329+2,0),OFFSET(C329,-M329+2,0),OFFSET(C329,-M329+3,0)+AC329,OFFSET(C329,-M329+4,0),1,0))</f>
        <v/>
      </c>
      <c r="W329" s="67" t="str">
        <f t="shared" si="57"/>
        <v/>
      </c>
      <c r="X329" s="67" t="str">
        <f ca="1">IF(I329="","",_xll.xEURO(OFFSET(C329,-M329+1,0),J329,OFFSET(C329,-M329+2,0),OFFSET(C329,-M329+2,0),OFFSET(C329,-M329+3,0)+AC329,OFFSET(C329,-M329+4,0),1,2)/10*I329)</f>
        <v/>
      </c>
      <c r="Y329" s="71" t="str">
        <f ca="1">IF(I329="","",_xll.xEURO(OFFSET(C329,-M329+1,0),J329,OFFSET(C329,-M329+2,0),OFFSET(C329,-M329+2,0),OFFSET(C329,-M329+3,0)+AC329,OFFSET(C329,-M329+4,0),1,3)/100*I329*10000)</f>
        <v/>
      </c>
      <c r="Z329" s="71" t="str">
        <f ca="1">IF(I329="","",_xll.xEURO(OFFSET(C329,-M329+1,0),J329,OFFSET(C329,-M329+2,0),OFFSET(C329,-M329+2,0),OFFSET(C329,-M329+3,0)+AC329,OFFSET(C329,-M329+4,0),1,5)/365.25*I329*10000)</f>
        <v/>
      </c>
      <c r="AB329" s="40" t="str">
        <f ca="1">IF(D329="","",_xll.xCalcSkew(OFFSET(C329,-M329,0),E329-OFFSET(C329,-M329+1,0),b)/100)</f>
        <v/>
      </c>
      <c r="AC329" s="40" t="str">
        <f ca="1">IF(I329="","",_xll.xCalcSkew(OFFSET(C329,-M329,0),J329-OFFSET(C329,-M329+1,0),b)/100)</f>
        <v/>
      </c>
      <c r="AE329">
        <f t="shared" si="59"/>
        <v>0</v>
      </c>
      <c r="AF329">
        <f t="shared" si="60"/>
        <v>0</v>
      </c>
      <c r="AG329">
        <f t="shared" si="61"/>
        <v>0</v>
      </c>
    </row>
    <row r="330" spans="3:33" x14ac:dyDescent="0.25">
      <c r="D330" s="52"/>
      <c r="E330" s="39"/>
      <c r="F330" s="39"/>
      <c r="G330" s="35"/>
      <c r="I330" s="52"/>
      <c r="J330" s="39"/>
      <c r="K330" s="39"/>
      <c r="L330" s="62"/>
      <c r="M330" s="101">
        <f t="shared" si="58"/>
        <v>13</v>
      </c>
      <c r="N330" s="67" t="str">
        <f ca="1">IF(D330="","",_xll.xEURO(OFFSET(C330,-M330+1,0),E330,OFFSET(C330,-M330+2,0),OFFSET(C330,-M330+2,0),OFFSET(C330,-M330+3,0)+AB330,OFFSET(C330,-M330+4,0),0,1)*D330)</f>
        <v/>
      </c>
      <c r="O330" s="69" t="str">
        <f ca="1">IF(D330="","",_xll.xEURO(OFFSET(C330,-M330+1,0),E330,OFFSET(C330,-M330+2,0),OFFSET(C330,-M330+2,0),OFFSET(C330,-M330+3,0)+AB330,OFFSET(C330,-M330+4,0),0,0))</f>
        <v/>
      </c>
      <c r="P330" s="67" t="str">
        <f t="shared" si="56"/>
        <v/>
      </c>
      <c r="Q330" s="67" t="str">
        <f ca="1">IF(D330="","",_xll.xEURO(OFFSET(C330,-M330+1,0),E330,OFFSET(C330,-M330+2,0),OFFSET(C330,-M330+2,0),OFFSET(C330,-M330+3,0)+AB330,OFFSET(C330,-M330+4,0),0,2)/10*D330)</f>
        <v/>
      </c>
      <c r="R330" s="71" t="str">
        <f ca="1">IF(D330="","",_xll.xEURO(OFFSET(C330,-M330+1,0),E330,OFFSET(C330,-M330+2,0),OFFSET(C330,-M330+2,0),OFFSET(C330,-M330+3,0)+AB330,OFFSET(C330,-M330+4,0),0,3)/100*D330*10000)</f>
        <v/>
      </c>
      <c r="S330" s="71" t="str">
        <f ca="1">IF(D330="","",_xll.xEURO(OFFSET(C330,-M330+1,0),E330,OFFSET(C330,-M330+2,0),OFFSET(C330,-M330+2,0),OFFSET(C330,-M330+3,0)+AB330,OFFSET(C330,-M330+4,0),0,5)/365.25*D330*10000)</f>
        <v/>
      </c>
      <c r="U330" s="67" t="str">
        <f ca="1">IF(I330="","",_xll.xEURO(OFFSET(C330,-M330+1,0),J330,OFFSET(C330,-M330+2,0),OFFSET(C330,-M330+2,0),OFFSET(C330,-M330+3,0)+AC330,OFFSET(C330,-M330+4,0),1,1)*I330)</f>
        <v/>
      </c>
      <c r="V330" s="69" t="str">
        <f ca="1">IF(I330="","",_xll.xEURO(OFFSET(C330,-M330+1,0),J330,OFFSET(C330,-M330+2,0),OFFSET(C330,-M330+2,0),OFFSET(C330,-M330+3,0)+AC330,OFFSET(C330,-M330+4,0),1,0))</f>
        <v/>
      </c>
      <c r="W330" s="67" t="str">
        <f t="shared" si="57"/>
        <v/>
      </c>
      <c r="X330" s="67" t="str">
        <f ca="1">IF(I330="","",_xll.xEURO(OFFSET(C330,-M330+1,0),J330,OFFSET(C330,-M330+2,0),OFFSET(C330,-M330+2,0),OFFSET(C330,-M330+3,0)+AC330,OFFSET(C330,-M330+4,0),1,2)/10*I330)</f>
        <v/>
      </c>
      <c r="Y330" s="71" t="str">
        <f ca="1">IF(I330="","",_xll.xEURO(OFFSET(C330,-M330+1,0),J330,OFFSET(C330,-M330+2,0),OFFSET(C330,-M330+2,0),OFFSET(C330,-M330+3,0)+AC330,OFFSET(C330,-M330+4,0),1,3)/100*I330*10000)</f>
        <v/>
      </c>
      <c r="Z330" s="71" t="str">
        <f ca="1">IF(I330="","",_xll.xEURO(OFFSET(C330,-M330+1,0),J330,OFFSET(C330,-M330+2,0),OFFSET(C330,-M330+2,0),OFFSET(C330,-M330+3,0)+AC330,OFFSET(C330,-M330+4,0),1,5)/365.25*I330*10000)</f>
        <v/>
      </c>
      <c r="AB330" s="40" t="str">
        <f ca="1">IF(D330="","",_xll.xCalcSkew(OFFSET(C330,-M330,0),E330-OFFSET(C330,-M330+1,0),b)/100)</f>
        <v/>
      </c>
      <c r="AC330" s="40" t="str">
        <f ca="1">IF(I330="","",_xll.xCalcSkew(OFFSET(C330,-M330,0),J330-OFFSET(C330,-M330+1,0),b)/100)</f>
        <v/>
      </c>
      <c r="AE330">
        <f t="shared" si="59"/>
        <v>0</v>
      </c>
      <c r="AF330">
        <f t="shared" si="60"/>
        <v>0</v>
      </c>
      <c r="AG330">
        <f t="shared" si="61"/>
        <v>0</v>
      </c>
    </row>
    <row r="331" spans="3:33" x14ac:dyDescent="0.25">
      <c r="D331" s="52"/>
      <c r="E331" s="39"/>
      <c r="F331" s="39"/>
      <c r="G331" s="35"/>
      <c r="I331" s="52"/>
      <c r="J331" s="39"/>
      <c r="K331" s="39"/>
      <c r="L331" s="62"/>
      <c r="M331" s="101">
        <f t="shared" si="58"/>
        <v>14</v>
      </c>
      <c r="N331" s="67" t="str">
        <f ca="1">IF(D331="","",_xll.xEURO(OFFSET(C331,-M331+1,0),E331,OFFSET(C331,-M331+2,0),OFFSET(C331,-M331+2,0),OFFSET(C331,-M331+3,0)+AB331,OFFSET(C331,-M331+4,0),0,1)*D331)</f>
        <v/>
      </c>
      <c r="O331" s="69" t="str">
        <f ca="1">IF(D331="","",_xll.xEURO(OFFSET(C331,-M331+1,0),E331,OFFSET(C331,-M331+2,0),OFFSET(C331,-M331+2,0),OFFSET(C331,-M331+3,0)+AB331,OFFSET(C331,-M331+4,0),0,0))</f>
        <v/>
      </c>
      <c r="P331" s="67" t="str">
        <f t="shared" si="56"/>
        <v/>
      </c>
      <c r="Q331" s="67" t="str">
        <f ca="1">IF(D331="","",_xll.xEURO(OFFSET(C331,-M331+1,0),E331,OFFSET(C331,-M331+2,0),OFFSET(C331,-M331+2,0),OFFSET(C331,-M331+3,0)+AB331,OFFSET(C331,-M331+4,0),0,2)/10*D331)</f>
        <v/>
      </c>
      <c r="R331" s="71" t="str">
        <f ca="1">IF(D331="","",_xll.xEURO(OFFSET(C331,-M331+1,0),E331,OFFSET(C331,-M331+2,0),OFFSET(C331,-M331+2,0),OFFSET(C331,-M331+3,0)+AB331,OFFSET(C331,-M331+4,0),0,3)/100*D331*10000)</f>
        <v/>
      </c>
      <c r="S331" s="71" t="str">
        <f ca="1">IF(D331="","",_xll.xEURO(OFFSET(C331,-M331+1,0),E331,OFFSET(C331,-M331+2,0),OFFSET(C331,-M331+2,0),OFFSET(C331,-M331+3,0)+AB331,OFFSET(C331,-M331+4,0),0,5)/365.25*D331*10000)</f>
        <v/>
      </c>
      <c r="U331" s="67" t="str">
        <f ca="1">IF(I331="","",_xll.xEURO(OFFSET(C331,-M331+1,0),J331,OFFSET(C331,-M331+2,0),OFFSET(C331,-M331+2,0),OFFSET(C331,-M331+3,0)+AC331,OFFSET(C331,-M331+4,0),1,1)*I331)</f>
        <v/>
      </c>
      <c r="V331" s="69" t="str">
        <f ca="1">IF(I331="","",_xll.xEURO(OFFSET(C331,-M331+1,0),J331,OFFSET(C331,-M331+2,0),OFFSET(C331,-M331+2,0),OFFSET(C331,-M331+3,0)+AC331,OFFSET(C331,-M331+4,0),1,0))</f>
        <v/>
      </c>
      <c r="W331" s="67" t="str">
        <f t="shared" si="57"/>
        <v/>
      </c>
      <c r="X331" s="67" t="str">
        <f ca="1">IF(I331="","",_xll.xEURO(OFFSET(C331,-M331+1,0),J331,OFFSET(C331,-M331+2,0),OFFSET(C331,-M331+2,0),OFFSET(C331,-M331+3,0)+AC331,OFFSET(C331,-M331+4,0),1,2)/10*I331)</f>
        <v/>
      </c>
      <c r="Y331" s="71" t="str">
        <f ca="1">IF(I331="","",_xll.xEURO(OFFSET(C331,-M331+1,0),J331,OFFSET(C331,-M331+2,0),OFFSET(C331,-M331+2,0),OFFSET(C331,-M331+3,0)+AC331,OFFSET(C331,-M331+4,0),1,3)/100*I331*10000)</f>
        <v/>
      </c>
      <c r="Z331" s="71" t="str">
        <f ca="1">IF(I331="","",_xll.xEURO(OFFSET(C331,-M331+1,0),J331,OFFSET(C331,-M331+2,0),OFFSET(C331,-M331+2,0),OFFSET(C331,-M331+3,0)+AC331,OFFSET(C331,-M331+4,0),1,5)/365.25*I331*10000)</f>
        <v/>
      </c>
      <c r="AB331" s="40" t="str">
        <f ca="1">IF(D331="","",_xll.xCalcSkew(OFFSET(C331,-M331,0),E331-OFFSET(C331,-M331+1,0),b)/100)</f>
        <v/>
      </c>
      <c r="AC331" s="40" t="str">
        <f ca="1">IF(I331="","",_xll.xCalcSkew(OFFSET(C331,-M331,0),J331-OFFSET(C331,-M331+1,0),b)/100)</f>
        <v/>
      </c>
      <c r="AE331">
        <f t="shared" si="59"/>
        <v>0</v>
      </c>
      <c r="AF331">
        <f t="shared" si="60"/>
        <v>0</v>
      </c>
      <c r="AG331">
        <f t="shared" si="61"/>
        <v>0</v>
      </c>
    </row>
    <row r="332" spans="3:33" x14ac:dyDescent="0.25">
      <c r="D332" s="52"/>
      <c r="E332" s="39"/>
      <c r="F332" s="39"/>
      <c r="G332" s="35"/>
      <c r="I332" s="52"/>
      <c r="J332" s="39"/>
      <c r="K332" s="39"/>
      <c r="L332" s="62"/>
      <c r="M332" s="101">
        <f t="shared" si="58"/>
        <v>15</v>
      </c>
      <c r="N332" s="67" t="str">
        <f ca="1">IF(D332="","",_xll.xEURO(OFFSET(C332,-M332+1,0),E332,OFFSET(C332,-M332+2,0),OFFSET(C332,-M332+2,0),OFFSET(C332,-M332+3,0)+AB332,OFFSET(C332,-M332+4,0),0,1)*D332)</f>
        <v/>
      </c>
      <c r="O332" s="69" t="str">
        <f ca="1">IF(D332="","",_xll.xEURO(OFFSET(C332,-M332+1,0),E332,OFFSET(C332,-M332+2,0),OFFSET(C332,-M332+2,0),OFFSET(C332,-M332+3,0)+AB332,OFFSET(C332,-M332+4,0),0,0))</f>
        <v/>
      </c>
      <c r="P332" s="67" t="str">
        <f t="shared" si="56"/>
        <v/>
      </c>
      <c r="Q332" s="67" t="str">
        <f ca="1">IF(D332="","",_xll.xEURO(OFFSET(C332,-M332+1,0),E332,OFFSET(C332,-M332+2,0),OFFSET(C332,-M332+2,0),OFFSET(C332,-M332+3,0)+AB332,OFFSET(C332,-M332+4,0),0,2)/10*D332)</f>
        <v/>
      </c>
      <c r="R332" s="71" t="str">
        <f ca="1">IF(D332="","",_xll.xEURO(OFFSET(C332,-M332+1,0),E332,OFFSET(C332,-M332+2,0),OFFSET(C332,-M332+2,0),OFFSET(C332,-M332+3,0)+AB332,OFFSET(C332,-M332+4,0),0,3)/100*D332*10000)</f>
        <v/>
      </c>
      <c r="S332" s="71" t="str">
        <f ca="1">IF(D332="","",_xll.xEURO(OFFSET(C332,-M332+1,0),E332,OFFSET(C332,-M332+2,0),OFFSET(C332,-M332+2,0),OFFSET(C332,-M332+3,0)+AB332,OFFSET(C332,-M332+4,0),0,5)/365.25*D332*10000)</f>
        <v/>
      </c>
      <c r="U332" s="67" t="str">
        <f ca="1">IF(I332="","",_xll.xEURO(OFFSET(C332,-M332+1,0),J332,OFFSET(C332,-M332+2,0),OFFSET(C332,-M332+2,0),OFFSET(C332,-M332+3,0)+AC332,OFFSET(C332,-M332+4,0),1,1)*I332)</f>
        <v/>
      </c>
      <c r="V332" s="69" t="str">
        <f ca="1">IF(I332="","",_xll.xEURO(OFFSET(C332,-M332+1,0),J332,OFFSET(C332,-M332+2,0),OFFSET(C332,-M332+2,0),OFFSET(C332,-M332+3,0)+AC332,OFFSET(C332,-M332+4,0),1,0))</f>
        <v/>
      </c>
      <c r="W332" s="67" t="str">
        <f t="shared" si="57"/>
        <v/>
      </c>
      <c r="X332" s="67" t="str">
        <f ca="1">IF(I332="","",_xll.xEURO(OFFSET(C332,-M332+1,0),J332,OFFSET(C332,-M332+2,0),OFFSET(C332,-M332+2,0),OFFSET(C332,-M332+3,0)+AC332,OFFSET(C332,-M332+4,0),1,2)/10*I332)</f>
        <v/>
      </c>
      <c r="Y332" s="71" t="str">
        <f ca="1">IF(I332="","",_xll.xEURO(OFFSET(C332,-M332+1,0),J332,OFFSET(C332,-M332+2,0),OFFSET(C332,-M332+2,0),OFFSET(C332,-M332+3,0)+AC332,OFFSET(C332,-M332+4,0),1,3)/100*I332*10000)</f>
        <v/>
      </c>
      <c r="Z332" s="71" t="str">
        <f ca="1">IF(I332="","",_xll.xEURO(OFFSET(C332,-M332+1,0),J332,OFFSET(C332,-M332+2,0),OFFSET(C332,-M332+2,0),OFFSET(C332,-M332+3,0)+AC332,OFFSET(C332,-M332+4,0),1,5)/365.25*I332*10000)</f>
        <v/>
      </c>
      <c r="AB332" s="40" t="str">
        <f ca="1">IF(D332="","",_xll.xCalcSkew(OFFSET(C332,-M332,0),E332-OFFSET(C332,-M332+1,0),b)/100)</f>
        <v/>
      </c>
      <c r="AC332" s="40" t="str">
        <f ca="1">IF(I332="","",_xll.xCalcSkew(OFFSET(C332,-M332,0),J332-OFFSET(C332,-M332+1,0),b)/100)</f>
        <v/>
      </c>
      <c r="AE332">
        <f t="shared" si="59"/>
        <v>0</v>
      </c>
      <c r="AF332">
        <f t="shared" si="60"/>
        <v>0</v>
      </c>
      <c r="AG332">
        <f t="shared" si="61"/>
        <v>0</v>
      </c>
    </row>
    <row r="333" spans="3:33" x14ac:dyDescent="0.25">
      <c r="D333" s="52"/>
      <c r="E333" s="39"/>
      <c r="F333" s="39"/>
      <c r="G333" s="35"/>
      <c r="I333" s="52"/>
      <c r="J333" s="39"/>
      <c r="K333" s="39"/>
      <c r="L333" s="62"/>
      <c r="M333" s="101">
        <f t="shared" si="58"/>
        <v>16</v>
      </c>
      <c r="N333" s="67" t="str">
        <f ca="1">IF(D333="","",_xll.xEURO(OFFSET(C333,-M333+1,0),E333,OFFSET(C333,-M333+2,0),OFFSET(C333,-M333+2,0),OFFSET(C333,-M333+3,0)+AB333,OFFSET(C333,-M333+4,0),0,1)*D333)</f>
        <v/>
      </c>
      <c r="O333" s="69" t="str">
        <f ca="1">IF(D333="","",_xll.xEURO(OFFSET(C333,-M333+1,0),E333,OFFSET(C333,-M333+2,0),OFFSET(C333,-M333+2,0),OFFSET(C333,-M333+3,0)+AB333,OFFSET(C333,-M333+4,0),0,0))</f>
        <v/>
      </c>
      <c r="P333" s="67" t="str">
        <f t="shared" si="56"/>
        <v/>
      </c>
      <c r="Q333" s="67" t="str">
        <f ca="1">IF(D333="","",_xll.xEURO(OFFSET(C333,-M333+1,0),E333,OFFSET(C333,-M333+2,0),OFFSET(C333,-M333+2,0),OFFSET(C333,-M333+3,0)+AB333,OFFSET(C333,-M333+4,0),0,2)/10*D333)</f>
        <v/>
      </c>
      <c r="R333" s="71" t="str">
        <f ca="1">IF(D333="","",_xll.xEURO(OFFSET(C333,-M333+1,0),E333,OFFSET(C333,-M333+2,0),OFFSET(C333,-M333+2,0),OFFSET(C333,-M333+3,0)+AB333,OFFSET(C333,-M333+4,0),0,3)/100*D333*10000)</f>
        <v/>
      </c>
      <c r="S333" s="71" t="str">
        <f ca="1">IF(D333="","",_xll.xEURO(OFFSET(C333,-M333+1,0),E333,OFFSET(C333,-M333+2,0),OFFSET(C333,-M333+2,0),OFFSET(C333,-M333+3,0)+AB333,OFFSET(C333,-M333+4,0),0,5)/365.25*D333*10000)</f>
        <v/>
      </c>
      <c r="U333" s="67" t="str">
        <f ca="1">IF(I333="","",_xll.xEURO(OFFSET(C333,-M333+1,0),J333,OFFSET(C333,-M333+2,0),OFFSET(C333,-M333+2,0),OFFSET(C333,-M333+3,0)+AC333,OFFSET(C333,-M333+4,0),1,1)*I333)</f>
        <v/>
      </c>
      <c r="V333" s="69" t="str">
        <f ca="1">IF(I333="","",_xll.xEURO(OFFSET(C333,-M333+1,0),J333,OFFSET(C333,-M333+2,0),OFFSET(C333,-M333+2,0),OFFSET(C333,-M333+3,0)+AC333,OFFSET(C333,-M333+4,0),1,0))</f>
        <v/>
      </c>
      <c r="W333" s="67" t="str">
        <f t="shared" si="57"/>
        <v/>
      </c>
      <c r="X333" s="67" t="str">
        <f ca="1">IF(I333="","",_xll.xEURO(OFFSET(C333,-M333+1,0),J333,OFFSET(C333,-M333+2,0),OFFSET(C333,-M333+2,0),OFFSET(C333,-M333+3,0)+AC333,OFFSET(C333,-M333+4,0),1,2)/10*I333)</f>
        <v/>
      </c>
      <c r="Y333" s="71" t="str">
        <f ca="1">IF(I333="","",_xll.xEURO(OFFSET(C333,-M333+1,0),J333,OFFSET(C333,-M333+2,0),OFFSET(C333,-M333+2,0),OFFSET(C333,-M333+3,0)+AC333,OFFSET(C333,-M333+4,0),1,3)/100*I333*10000)</f>
        <v/>
      </c>
      <c r="Z333" s="71" t="str">
        <f ca="1">IF(I333="","",_xll.xEURO(OFFSET(C333,-M333+1,0),J333,OFFSET(C333,-M333+2,0),OFFSET(C333,-M333+2,0),OFFSET(C333,-M333+3,0)+AC333,OFFSET(C333,-M333+4,0),1,5)/365.25*I333*10000)</f>
        <v/>
      </c>
      <c r="AB333" s="40" t="str">
        <f ca="1">IF(D333="","",_xll.xCalcSkew(OFFSET(C333,-M333,0),E333-OFFSET(C333,-M333+1,0),b)/100)</f>
        <v/>
      </c>
      <c r="AC333" s="40" t="str">
        <f ca="1">IF(I333="","",_xll.xCalcSkew(OFFSET(C333,-M333,0),J333-OFFSET(C333,-M333+1,0),b)/100)</f>
        <v/>
      </c>
      <c r="AE333">
        <f t="shared" si="59"/>
        <v>0</v>
      </c>
      <c r="AF333">
        <f t="shared" si="60"/>
        <v>0</v>
      </c>
      <c r="AG333">
        <f t="shared" si="61"/>
        <v>0</v>
      </c>
    </row>
    <row r="334" spans="3:33" x14ac:dyDescent="0.25">
      <c r="D334" s="52"/>
      <c r="E334" s="39"/>
      <c r="F334" s="39"/>
      <c r="G334" s="35"/>
      <c r="I334" s="52"/>
      <c r="J334" s="39"/>
      <c r="K334" s="39"/>
      <c r="L334" s="62"/>
      <c r="M334" s="101">
        <f t="shared" si="58"/>
        <v>17</v>
      </c>
      <c r="N334" s="67" t="str">
        <f ca="1">IF(D334="","",_xll.xEURO(OFFSET(C334,-M334+1,0),E334,OFFSET(C334,-M334+2,0),OFFSET(C334,-M334+2,0),OFFSET(C334,-M334+3,0)+AB334,OFFSET(C334,-M334+4,0),0,1)*D334)</f>
        <v/>
      </c>
      <c r="O334" s="69" t="str">
        <f ca="1">IF(D334="","",_xll.xEURO(OFFSET(C334,-M334+1,0),E334,OFFSET(C334,-M334+2,0),OFFSET(C334,-M334+2,0),OFFSET(C334,-M334+3,0)+AB334,OFFSET(C334,-M334+4,0),0,0))</f>
        <v/>
      </c>
      <c r="P334" s="67" t="str">
        <f t="shared" si="56"/>
        <v/>
      </c>
      <c r="Q334" s="67" t="str">
        <f ca="1">IF(D334="","",_xll.xEURO(OFFSET(C334,-M334+1,0),E334,OFFSET(C334,-M334+2,0),OFFSET(C334,-M334+2,0),OFFSET(C334,-M334+3,0)+AB334,OFFSET(C334,-M334+4,0),0,2)/10*D334)</f>
        <v/>
      </c>
      <c r="R334" s="71" t="str">
        <f ca="1">IF(D334="","",_xll.xEURO(OFFSET(C334,-M334+1,0),E334,OFFSET(C334,-M334+2,0),OFFSET(C334,-M334+2,0),OFFSET(C334,-M334+3,0)+AB334,OFFSET(C334,-M334+4,0),0,3)/100*D334*10000)</f>
        <v/>
      </c>
      <c r="S334" s="71" t="str">
        <f ca="1">IF(D334="","",_xll.xEURO(OFFSET(C334,-M334+1,0),E334,OFFSET(C334,-M334+2,0),OFFSET(C334,-M334+2,0),OFFSET(C334,-M334+3,0)+AB334,OFFSET(C334,-M334+4,0),0,5)/365.25*D334*10000)</f>
        <v/>
      </c>
      <c r="U334" s="67" t="str">
        <f ca="1">IF(I334="","",_xll.xEURO(OFFSET(C334,-M334+1,0),J334,OFFSET(C334,-M334+2,0),OFFSET(C334,-M334+2,0),OFFSET(C334,-M334+3,0)+AC334,OFFSET(C334,-M334+4,0),1,1)*I334)</f>
        <v/>
      </c>
      <c r="V334" s="69" t="str">
        <f ca="1">IF(I334="","",_xll.xEURO(OFFSET(C334,-M334+1,0),J334,OFFSET(C334,-M334+2,0),OFFSET(C334,-M334+2,0),OFFSET(C334,-M334+3,0)+AC334,OFFSET(C334,-M334+4,0),1,0))</f>
        <v/>
      </c>
      <c r="W334" s="67" t="str">
        <f t="shared" si="57"/>
        <v/>
      </c>
      <c r="X334" s="67" t="str">
        <f ca="1">IF(I334="","",_xll.xEURO(OFFSET(C334,-M334+1,0),J334,OFFSET(C334,-M334+2,0),OFFSET(C334,-M334+2,0),OFFSET(C334,-M334+3,0)+AC334,OFFSET(C334,-M334+4,0),1,2)/10*I334)</f>
        <v/>
      </c>
      <c r="Y334" s="71" t="str">
        <f ca="1">IF(I334="","",_xll.xEURO(OFFSET(C334,-M334+1,0),J334,OFFSET(C334,-M334+2,0),OFFSET(C334,-M334+2,0),OFFSET(C334,-M334+3,0)+AC334,OFFSET(C334,-M334+4,0),1,3)/100*I334*10000)</f>
        <v/>
      </c>
      <c r="Z334" s="71" t="str">
        <f ca="1">IF(I334="","",_xll.xEURO(OFFSET(C334,-M334+1,0),J334,OFFSET(C334,-M334+2,0),OFFSET(C334,-M334+2,0),OFFSET(C334,-M334+3,0)+AC334,OFFSET(C334,-M334+4,0),1,5)/365.25*I334*10000)</f>
        <v/>
      </c>
      <c r="AB334" s="40" t="str">
        <f ca="1">IF(D334="","",_xll.xCalcSkew(OFFSET(C334,-M334,0),E334-OFFSET(C334,-M334+1,0),b)/100)</f>
        <v/>
      </c>
      <c r="AC334" s="40" t="str">
        <f ca="1">IF(I334="","",_xll.xCalcSkew(OFFSET(C334,-M334,0),J334-OFFSET(C334,-M334+1,0),b)/100)</f>
        <v/>
      </c>
      <c r="AE334">
        <f t="shared" si="59"/>
        <v>0</v>
      </c>
      <c r="AF334">
        <f t="shared" si="60"/>
        <v>0</v>
      </c>
      <c r="AG334">
        <f t="shared" si="61"/>
        <v>0</v>
      </c>
    </row>
    <row r="335" spans="3:33" x14ac:dyDescent="0.25">
      <c r="D335" s="52"/>
      <c r="E335" s="39"/>
      <c r="F335" s="39"/>
      <c r="G335" s="35"/>
      <c r="I335" s="52"/>
      <c r="J335" s="39"/>
      <c r="K335" s="39"/>
      <c r="L335" s="62"/>
      <c r="M335" s="101">
        <f t="shared" si="58"/>
        <v>18</v>
      </c>
      <c r="N335" s="67" t="str">
        <f ca="1">IF(D335="","",_xll.xEURO(OFFSET(C335,-M335+1,0),E335,OFFSET(C335,-M335+2,0),OFFSET(C335,-M335+2,0),OFFSET(C335,-M335+3,0)+AB335,OFFSET(C335,-M335+4,0),0,1)*D335)</f>
        <v/>
      </c>
      <c r="O335" s="69" t="str">
        <f ca="1">IF(D335="","",_xll.xEURO(OFFSET(C335,-M335+1,0),E335,OFFSET(C335,-M335+2,0),OFFSET(C335,-M335+2,0),OFFSET(C335,-M335+3,0)+AB335,OFFSET(C335,-M335+4,0),0,0))</f>
        <v/>
      </c>
      <c r="P335" s="67" t="str">
        <f t="shared" si="56"/>
        <v/>
      </c>
      <c r="Q335" s="67" t="str">
        <f ca="1">IF(D335="","",_xll.xEURO(OFFSET(C335,-M335+1,0),E335,OFFSET(C335,-M335+2,0),OFFSET(C335,-M335+2,0),OFFSET(C335,-M335+3,0)+AB335,OFFSET(C335,-M335+4,0),0,2)/10*D335)</f>
        <v/>
      </c>
      <c r="R335" s="71" t="str">
        <f ca="1">IF(D335="","",_xll.xEURO(OFFSET(C335,-M335+1,0),E335,OFFSET(C335,-M335+2,0),OFFSET(C335,-M335+2,0),OFFSET(C335,-M335+3,0)+AB335,OFFSET(C335,-M335+4,0),0,3)/100*D335*10000)</f>
        <v/>
      </c>
      <c r="S335" s="71" t="str">
        <f ca="1">IF(D335="","",_xll.xEURO(OFFSET(C335,-M335+1,0),E335,OFFSET(C335,-M335+2,0),OFFSET(C335,-M335+2,0),OFFSET(C335,-M335+3,0)+AB335,OFFSET(C335,-M335+4,0),0,5)/365.25*D335*10000)</f>
        <v/>
      </c>
      <c r="U335" s="67" t="str">
        <f ca="1">IF(I335="","",_xll.xEURO(OFFSET(C335,-M335+1,0),J335,OFFSET(C335,-M335+2,0),OFFSET(C335,-M335+2,0),OFFSET(C335,-M335+3,0)+AC335,OFFSET(C335,-M335+4,0),1,1)*I335)</f>
        <v/>
      </c>
      <c r="V335" s="69" t="str">
        <f ca="1">IF(I335="","",_xll.xEURO(OFFSET(C335,-M335+1,0),J335,OFFSET(C335,-M335+2,0),OFFSET(C335,-M335+2,0),OFFSET(C335,-M335+3,0)+AC335,OFFSET(C335,-M335+4,0),1,0))</f>
        <v/>
      </c>
      <c r="W335" s="67" t="str">
        <f t="shared" si="57"/>
        <v/>
      </c>
      <c r="X335" s="67" t="str">
        <f ca="1">IF(I335="","",_xll.xEURO(OFFSET(C335,-M335+1,0),J335,OFFSET(C335,-M335+2,0),OFFSET(C335,-M335+2,0),OFFSET(C335,-M335+3,0)+AC335,OFFSET(C335,-M335+4,0),1,2)/10*I335)</f>
        <v/>
      </c>
      <c r="Y335" s="71" t="str">
        <f ca="1">IF(I335="","",_xll.xEURO(OFFSET(C335,-M335+1,0),J335,OFFSET(C335,-M335+2,0),OFFSET(C335,-M335+2,0),OFFSET(C335,-M335+3,0)+AC335,OFFSET(C335,-M335+4,0),1,3)/100*I335*10000)</f>
        <v/>
      </c>
      <c r="Z335" s="71" t="str">
        <f ca="1">IF(I335="","",_xll.xEURO(OFFSET(C335,-M335+1,0),J335,OFFSET(C335,-M335+2,0),OFFSET(C335,-M335+2,0),OFFSET(C335,-M335+3,0)+AC335,OFFSET(C335,-M335+4,0),1,5)/365.25*I335*10000)</f>
        <v/>
      </c>
      <c r="AB335" s="40" t="str">
        <f ca="1">IF(D335="","",_xll.xCalcSkew(OFFSET(C335,-M335,0),E335-OFFSET(C335,-M335+1,0),b)/100)</f>
        <v/>
      </c>
      <c r="AC335" s="40" t="str">
        <f ca="1">IF(I335="","",_xll.xCalcSkew(OFFSET(C335,-M335,0),J335-OFFSET(C335,-M335+1,0),b)/100)</f>
        <v/>
      </c>
      <c r="AE335">
        <f t="shared" si="59"/>
        <v>0</v>
      </c>
      <c r="AF335">
        <f t="shared" si="60"/>
        <v>0</v>
      </c>
      <c r="AG335">
        <f t="shared" si="61"/>
        <v>0</v>
      </c>
    </row>
    <row r="336" spans="3:33" x14ac:dyDescent="0.25">
      <c r="D336" s="52"/>
      <c r="E336" s="39"/>
      <c r="F336" s="39"/>
      <c r="G336" s="35"/>
      <c r="I336" s="52"/>
      <c r="J336" s="39"/>
      <c r="K336" s="39"/>
      <c r="L336" s="62"/>
      <c r="M336" s="101">
        <f t="shared" si="58"/>
        <v>19</v>
      </c>
      <c r="N336" s="67" t="str">
        <f ca="1">IF(D336="","",_xll.xEURO(OFFSET(C336,-M336+1,0),E336,OFFSET(C336,-M336+2,0),OFFSET(C336,-M336+2,0),OFFSET(C336,-M336+3,0)+AB336,OFFSET(C336,-M336+4,0),0,1)*D336)</f>
        <v/>
      </c>
      <c r="O336" s="69" t="str">
        <f ca="1">IF(D336="","",_xll.xEURO(OFFSET(C336,-M336+1,0),E336,OFFSET(C336,-M336+2,0),OFFSET(C336,-M336+2,0),OFFSET(C336,-M336+3,0)+AB336,OFFSET(C336,-M336+4,0),0,0))</f>
        <v/>
      </c>
      <c r="P336" s="67" t="str">
        <f t="shared" si="56"/>
        <v/>
      </c>
      <c r="Q336" s="67" t="str">
        <f ca="1">IF(D336="","",_xll.xEURO(OFFSET(C336,-M336+1,0),E336,OFFSET(C336,-M336+2,0),OFFSET(C336,-M336+2,0),OFFSET(C336,-M336+3,0)+AB336,OFFSET(C336,-M336+4,0),0,2)/10*D336)</f>
        <v/>
      </c>
      <c r="R336" s="71" t="str">
        <f ca="1">IF(D336="","",_xll.xEURO(OFFSET(C336,-M336+1,0),E336,OFFSET(C336,-M336+2,0),OFFSET(C336,-M336+2,0),OFFSET(C336,-M336+3,0)+AB336,OFFSET(C336,-M336+4,0),0,3)/100*D336*10000)</f>
        <v/>
      </c>
      <c r="S336" s="71" t="str">
        <f ca="1">IF(D336="","",_xll.xEURO(OFFSET(C336,-M336+1,0),E336,OFFSET(C336,-M336+2,0),OFFSET(C336,-M336+2,0),OFFSET(C336,-M336+3,0)+AB336,OFFSET(C336,-M336+4,0),0,5)/365.25*D336*10000)</f>
        <v/>
      </c>
      <c r="U336" s="67" t="str">
        <f ca="1">IF(I336="","",_xll.xEURO(OFFSET(C336,-M336+1,0),J336,OFFSET(C336,-M336+2,0),OFFSET(C336,-M336+2,0),OFFSET(C336,-M336+3,0)+AC336,OFFSET(C336,-M336+4,0),1,1)*I336)</f>
        <v/>
      </c>
      <c r="V336" s="69" t="str">
        <f ca="1">IF(I336="","",_xll.xEURO(OFFSET(C336,-M336+1,0),J336,OFFSET(C336,-M336+2,0),OFFSET(C336,-M336+2,0),OFFSET(C336,-M336+3,0)+AC336,OFFSET(C336,-M336+4,0),1,0))</f>
        <v/>
      </c>
      <c r="W336" s="67" t="str">
        <f t="shared" si="57"/>
        <v/>
      </c>
      <c r="X336" s="67" t="str">
        <f ca="1">IF(I336="","",_xll.xEURO(OFFSET(C336,-M336+1,0),J336,OFFSET(C336,-M336+2,0),OFFSET(C336,-M336+2,0),OFFSET(C336,-M336+3,0)+AC336,OFFSET(C336,-M336+4,0),1,2)/10*I336)</f>
        <v/>
      </c>
      <c r="Y336" s="71" t="str">
        <f ca="1">IF(I336="","",_xll.xEURO(OFFSET(C336,-M336+1,0),J336,OFFSET(C336,-M336+2,0),OFFSET(C336,-M336+2,0),OFFSET(C336,-M336+3,0)+AC336,OFFSET(C336,-M336+4,0),1,3)/100*I336*10000)</f>
        <v/>
      </c>
      <c r="Z336" s="71" t="str">
        <f ca="1">IF(I336="","",_xll.xEURO(OFFSET(C336,-M336+1,0),J336,OFFSET(C336,-M336+2,0),OFFSET(C336,-M336+2,0),OFFSET(C336,-M336+3,0)+AC336,OFFSET(C336,-M336+4,0),1,5)/365.25*I336*10000)</f>
        <v/>
      </c>
      <c r="AB336" s="40" t="str">
        <f ca="1">IF(D336="","",_xll.xCalcSkew(OFFSET(C336,-M336,0),E336-OFFSET(C336,-M336+1,0),b)/100)</f>
        <v/>
      </c>
      <c r="AC336" s="40" t="str">
        <f ca="1">IF(I336="","",_xll.xCalcSkew(OFFSET(C336,-M336,0),J336-OFFSET(C336,-M336+1,0),b)/100)</f>
        <v/>
      </c>
      <c r="AE336">
        <f t="shared" si="59"/>
        <v>0</v>
      </c>
      <c r="AF336">
        <f t="shared" si="60"/>
        <v>0</v>
      </c>
      <c r="AG336">
        <f t="shared" si="61"/>
        <v>0</v>
      </c>
    </row>
    <row r="337" spans="4:33" x14ac:dyDescent="0.25">
      <c r="D337" s="52"/>
      <c r="E337" s="39"/>
      <c r="F337" s="39"/>
      <c r="G337" s="35"/>
      <c r="I337" s="52"/>
      <c r="J337" s="39"/>
      <c r="K337" s="39"/>
      <c r="L337" s="62"/>
      <c r="M337" s="101">
        <f t="shared" si="58"/>
        <v>20</v>
      </c>
      <c r="N337" s="67" t="str">
        <f ca="1">IF(D337="","",_xll.xEURO(OFFSET(C337,-M337+1,0),E337,OFFSET(C337,-M337+2,0),OFFSET(C337,-M337+2,0),OFFSET(C337,-M337+3,0)+AB337,OFFSET(C337,-M337+4,0),0,1)*D337)</f>
        <v/>
      </c>
      <c r="O337" s="69" t="str">
        <f ca="1">IF(D337="","",_xll.xEURO(OFFSET(C337,-M337+1,0),E337,OFFSET(C337,-M337+2,0),OFFSET(C337,-M337+2,0),OFFSET(C337,-M337+3,0)+AB337,OFFSET(C337,-M337+4,0),0,0))</f>
        <v/>
      </c>
      <c r="P337" s="67" t="str">
        <f t="shared" si="56"/>
        <v/>
      </c>
      <c r="Q337" s="67" t="str">
        <f ca="1">IF(D337="","",_xll.xEURO(OFFSET(C337,-M337+1,0),E337,OFFSET(C337,-M337+2,0),OFFSET(C337,-M337+2,0),OFFSET(C337,-M337+3,0)+AB337,OFFSET(C337,-M337+4,0),0,2)/10*D337)</f>
        <v/>
      </c>
      <c r="R337" s="71" t="str">
        <f ca="1">IF(D337="","",_xll.xEURO(OFFSET(C337,-M337+1,0),E337,OFFSET(C337,-M337+2,0),OFFSET(C337,-M337+2,0),OFFSET(C337,-M337+3,0)+AB337,OFFSET(C337,-M337+4,0),0,3)/100*D337*10000)</f>
        <v/>
      </c>
      <c r="S337" s="71" t="str">
        <f ca="1">IF(D337="","",_xll.xEURO(OFFSET(C337,-M337+1,0),E337,OFFSET(C337,-M337+2,0),OFFSET(C337,-M337+2,0),OFFSET(C337,-M337+3,0)+AB337,OFFSET(C337,-M337+4,0),0,5)/365.25*D337*10000)</f>
        <v/>
      </c>
      <c r="U337" s="67" t="str">
        <f ca="1">IF(I337="","",_xll.xEURO(OFFSET(C337,-M337+1,0),J337,OFFSET(C337,-M337+2,0),OFFSET(C337,-M337+2,0),OFFSET(C337,-M337+3,0)+AC337,OFFSET(C337,-M337+4,0),1,1)*I337)</f>
        <v/>
      </c>
      <c r="V337" s="69" t="str">
        <f ca="1">IF(I337="","",_xll.xEURO(OFFSET(C337,-M337+1,0),J337,OFFSET(C337,-M337+2,0),OFFSET(C337,-M337+2,0),OFFSET(C337,-M337+3,0)+AC337,OFFSET(C337,-M337+4,0),1,0))</f>
        <v/>
      </c>
      <c r="W337" s="67" t="str">
        <f t="shared" si="57"/>
        <v/>
      </c>
      <c r="X337" s="67" t="str">
        <f ca="1">IF(I337="","",_xll.xEURO(OFFSET(C337,-M337+1,0),J337,OFFSET(C337,-M337+2,0),OFFSET(C337,-M337+2,0),OFFSET(C337,-M337+3,0)+AC337,OFFSET(C337,-M337+4,0),1,2)/10*I337)</f>
        <v/>
      </c>
      <c r="Y337" s="71" t="str">
        <f ca="1">IF(I337="","",_xll.xEURO(OFFSET(C337,-M337+1,0),J337,OFFSET(C337,-M337+2,0),OFFSET(C337,-M337+2,0),OFFSET(C337,-M337+3,0)+AC337,OFFSET(C337,-M337+4,0),1,3)/100*I337*10000)</f>
        <v/>
      </c>
      <c r="Z337" s="71" t="str">
        <f ca="1">IF(I337="","",_xll.xEURO(OFFSET(C337,-M337+1,0),J337,OFFSET(C337,-M337+2,0),OFFSET(C337,-M337+2,0),OFFSET(C337,-M337+3,0)+AC337,OFFSET(C337,-M337+4,0),1,5)/365.25*I337*10000)</f>
        <v/>
      </c>
      <c r="AB337" s="40" t="str">
        <f ca="1">IF(D337="","",_xll.xCalcSkew(OFFSET(C337,-M337,0),E337-OFFSET(C337,-M337+1,0),b)/100)</f>
        <v/>
      </c>
      <c r="AC337" s="40" t="str">
        <f ca="1">IF(I337="","",_xll.xCalcSkew(OFFSET(C337,-M337,0),J337-OFFSET(C337,-M337+1,0),b)/100)</f>
        <v/>
      </c>
      <c r="AE337">
        <f t="shared" si="59"/>
        <v>0</v>
      </c>
      <c r="AF337">
        <f t="shared" si="60"/>
        <v>0</v>
      </c>
      <c r="AG337">
        <f t="shared" si="61"/>
        <v>0</v>
      </c>
    </row>
    <row r="338" spans="4:33" x14ac:dyDescent="0.25">
      <c r="D338" s="52"/>
      <c r="E338" s="39"/>
      <c r="F338" s="39"/>
      <c r="G338" s="35"/>
      <c r="I338" s="52"/>
      <c r="J338" s="39"/>
      <c r="K338" s="39"/>
      <c r="L338" s="62"/>
      <c r="M338" s="101">
        <f t="shared" si="58"/>
        <v>21</v>
      </c>
      <c r="N338" s="67" t="str">
        <f ca="1">IF(D338="","",_xll.xEURO(OFFSET(C338,-M338+1,0),E338,OFFSET(C338,-M338+2,0),OFFSET(C338,-M338+2,0),OFFSET(C338,-M338+3,0)+AB338,OFFSET(C338,-M338+4,0),0,1)*D338)</f>
        <v/>
      </c>
      <c r="O338" s="69" t="str">
        <f ca="1">IF(D338="","",_xll.xEURO(OFFSET(C338,-M338+1,0),E338,OFFSET(C338,-M338+2,0),OFFSET(C338,-M338+2,0),OFFSET(C338,-M338+3,0)+AB338,OFFSET(C338,-M338+4,0),0,0))</f>
        <v/>
      </c>
      <c r="P338" s="67" t="str">
        <f t="shared" si="56"/>
        <v/>
      </c>
      <c r="Q338" s="67" t="str">
        <f ca="1">IF(D338="","",_xll.xEURO(OFFSET(C338,-M338+1,0),E338,OFFSET(C338,-M338+2,0),OFFSET(C338,-M338+2,0),OFFSET(C338,-M338+3,0)+AB338,OFFSET(C338,-M338+4,0),0,2)/10*D338)</f>
        <v/>
      </c>
      <c r="R338" s="71" t="str">
        <f ca="1">IF(D338="","",_xll.xEURO(OFFSET(C338,-M338+1,0),E338,OFFSET(C338,-M338+2,0),OFFSET(C338,-M338+2,0),OFFSET(C338,-M338+3,0)+AB338,OFFSET(C338,-M338+4,0),0,3)/100*D338*10000)</f>
        <v/>
      </c>
      <c r="S338" s="71" t="str">
        <f ca="1">IF(D338="","",_xll.xEURO(OFFSET(C338,-M338+1,0),E338,OFFSET(C338,-M338+2,0),OFFSET(C338,-M338+2,0),OFFSET(C338,-M338+3,0)+AB338,OFFSET(C338,-M338+4,0),0,5)/365.25*D338*10000)</f>
        <v/>
      </c>
      <c r="U338" s="67" t="str">
        <f ca="1">IF(I338="","",_xll.xEURO(OFFSET(C338,-M338+1,0),J338,OFFSET(C338,-M338+2,0),OFFSET(C338,-M338+2,0),OFFSET(C338,-M338+3,0)+AC338,OFFSET(C338,-M338+4,0),1,1)*I338)</f>
        <v/>
      </c>
      <c r="V338" s="69" t="str">
        <f ca="1">IF(I338="","",_xll.xEURO(OFFSET(C338,-M338+1,0),J338,OFFSET(C338,-M338+2,0),OFFSET(C338,-M338+2,0),OFFSET(C338,-M338+3,0)+AC338,OFFSET(C338,-M338+4,0),1,0))</f>
        <v/>
      </c>
      <c r="W338" s="67" t="str">
        <f t="shared" si="57"/>
        <v/>
      </c>
      <c r="X338" s="67" t="str">
        <f ca="1">IF(I338="","",_xll.xEURO(OFFSET(C338,-M338+1,0),J338,OFFSET(C338,-M338+2,0),OFFSET(C338,-M338+2,0),OFFSET(C338,-M338+3,0)+AC338,OFFSET(C338,-M338+4,0),1,2)/10*I338)</f>
        <v/>
      </c>
      <c r="Y338" s="71" t="str">
        <f ca="1">IF(I338="","",_xll.xEURO(OFFSET(C338,-M338+1,0),J338,OFFSET(C338,-M338+2,0),OFFSET(C338,-M338+2,0),OFFSET(C338,-M338+3,0)+AC338,OFFSET(C338,-M338+4,0),1,3)/100*I338*10000)</f>
        <v/>
      </c>
      <c r="Z338" s="71" t="str">
        <f ca="1">IF(I338="","",_xll.xEURO(OFFSET(C338,-M338+1,0),J338,OFFSET(C338,-M338+2,0),OFFSET(C338,-M338+2,0),OFFSET(C338,-M338+3,0)+AC338,OFFSET(C338,-M338+4,0),1,5)/365.25*I338*10000)</f>
        <v/>
      </c>
      <c r="AB338" s="40" t="str">
        <f ca="1">IF(D338="","",_xll.xCalcSkew(OFFSET(C338,-M338,0),E338-OFFSET(C338,-M338+1,0),b)/100)</f>
        <v/>
      </c>
      <c r="AC338" s="40" t="str">
        <f ca="1">IF(I338="","",_xll.xCalcSkew(OFFSET(C338,-M338,0),J338-OFFSET(C338,-M338+1,0),b)/100)</f>
        <v/>
      </c>
      <c r="AE338">
        <f t="shared" si="59"/>
        <v>0</v>
      </c>
      <c r="AF338">
        <f t="shared" si="60"/>
        <v>0</v>
      </c>
      <c r="AG338">
        <f t="shared" si="61"/>
        <v>0</v>
      </c>
    </row>
    <row r="339" spans="4:33" x14ac:dyDescent="0.25">
      <c r="D339" s="52"/>
      <c r="E339" s="39"/>
      <c r="F339" s="39"/>
      <c r="G339" s="35"/>
      <c r="I339" s="52"/>
      <c r="J339" s="39"/>
      <c r="K339" s="39"/>
      <c r="L339" s="62"/>
      <c r="M339" s="101">
        <f t="shared" si="58"/>
        <v>22</v>
      </c>
      <c r="N339" s="67" t="str">
        <f ca="1">IF(D339="","",_xll.xEURO(OFFSET(C339,-M339+1,0),E339,OFFSET(C339,-M339+2,0),OFFSET(C339,-M339+2,0),OFFSET(C339,-M339+3,0)+AB339,OFFSET(C339,-M339+4,0),0,1)*D339)</f>
        <v/>
      </c>
      <c r="O339" s="69" t="str">
        <f ca="1">IF(D339="","",_xll.xEURO(OFFSET(C339,-M339+1,0),E339,OFFSET(C339,-M339+2,0),OFFSET(C339,-M339+2,0),OFFSET(C339,-M339+3,0)+AB339,OFFSET(C339,-M339+4,0),0,0))</f>
        <v/>
      </c>
      <c r="P339" s="67" t="str">
        <f t="shared" si="56"/>
        <v/>
      </c>
      <c r="Q339" s="67" t="str">
        <f ca="1">IF(D339="","",_xll.xEURO(OFFSET(C339,-M339+1,0),E339,OFFSET(C339,-M339+2,0),OFFSET(C339,-M339+2,0),OFFSET(C339,-M339+3,0)+AB339,OFFSET(C339,-M339+4,0),0,2)/10*D339)</f>
        <v/>
      </c>
      <c r="R339" s="71" t="str">
        <f ca="1">IF(D339="","",_xll.xEURO(OFFSET(C339,-M339+1,0),E339,OFFSET(C339,-M339+2,0),OFFSET(C339,-M339+2,0),OFFSET(C339,-M339+3,0)+AB339,OFFSET(C339,-M339+4,0),0,3)/100*D339*10000)</f>
        <v/>
      </c>
      <c r="S339" s="71" t="str">
        <f ca="1">IF(D339="","",_xll.xEURO(OFFSET(C339,-M339+1,0),E339,OFFSET(C339,-M339+2,0),OFFSET(C339,-M339+2,0),OFFSET(C339,-M339+3,0)+AB339,OFFSET(C339,-M339+4,0),0,5)/365.25*D339*10000)</f>
        <v/>
      </c>
      <c r="U339" s="67" t="str">
        <f ca="1">IF(I339="","",_xll.xEURO(OFFSET(C339,-M339+1,0),J339,OFFSET(C339,-M339+2,0),OFFSET(C339,-M339+2,0),OFFSET(C339,-M339+3,0)+AC339,OFFSET(C339,-M339+4,0),1,1)*I339)</f>
        <v/>
      </c>
      <c r="V339" s="69" t="str">
        <f ca="1">IF(I339="","",_xll.xEURO(OFFSET(C339,-M339+1,0),J339,OFFSET(C339,-M339+2,0),OFFSET(C339,-M339+2,0),OFFSET(C339,-M339+3,0)+AC339,OFFSET(C339,-M339+4,0),1,0))</f>
        <v/>
      </c>
      <c r="W339" s="67" t="str">
        <f t="shared" si="57"/>
        <v/>
      </c>
      <c r="X339" s="67" t="str">
        <f ca="1">IF(I339="","",_xll.xEURO(OFFSET(C339,-M339+1,0),J339,OFFSET(C339,-M339+2,0),OFFSET(C339,-M339+2,0),OFFSET(C339,-M339+3,0)+AC339,OFFSET(C339,-M339+4,0),1,2)/10*I339)</f>
        <v/>
      </c>
      <c r="Y339" s="71" t="str">
        <f ca="1">IF(I339="","",_xll.xEURO(OFFSET(C339,-M339+1,0),J339,OFFSET(C339,-M339+2,0),OFFSET(C339,-M339+2,0),OFFSET(C339,-M339+3,0)+AC339,OFFSET(C339,-M339+4,0),1,3)/100*I339*10000)</f>
        <v/>
      </c>
      <c r="Z339" s="71" t="str">
        <f ca="1">IF(I339="","",_xll.xEURO(OFFSET(C339,-M339+1,0),J339,OFFSET(C339,-M339+2,0),OFFSET(C339,-M339+2,0),OFFSET(C339,-M339+3,0)+AC339,OFFSET(C339,-M339+4,0),1,5)/365.25*I339*10000)</f>
        <v/>
      </c>
      <c r="AB339" s="40" t="str">
        <f ca="1">IF(D339="","",_xll.xCalcSkew(OFFSET(C339,-M339,0),E339-OFFSET(C339,-M339+1,0),b)/100)</f>
        <v/>
      </c>
      <c r="AC339" s="40" t="str">
        <f ca="1">IF(I339="","",_xll.xCalcSkew(OFFSET(C339,-M339,0),J339-OFFSET(C339,-M339+1,0),b)/100)</f>
        <v/>
      </c>
      <c r="AE339">
        <f t="shared" si="59"/>
        <v>0</v>
      </c>
      <c r="AF339">
        <f t="shared" si="60"/>
        <v>0</v>
      </c>
      <c r="AG339">
        <f t="shared" si="61"/>
        <v>0</v>
      </c>
    </row>
    <row r="340" spans="4:33" x14ac:dyDescent="0.25">
      <c r="D340" s="52"/>
      <c r="E340" s="39"/>
      <c r="F340" s="39"/>
      <c r="G340" s="35"/>
      <c r="I340" s="52"/>
      <c r="J340" s="39"/>
      <c r="K340" s="39"/>
      <c r="L340" s="62"/>
      <c r="M340" s="101">
        <f t="shared" si="58"/>
        <v>23</v>
      </c>
      <c r="N340" s="67" t="str">
        <f ca="1">IF(D340="","",_xll.xEURO(OFFSET(C340,-M340+1,0),E340,OFFSET(C340,-M340+2,0),OFFSET(C340,-M340+2,0),OFFSET(C340,-M340+3,0)+AB340,OFFSET(C340,-M340+4,0),0,1)*D340)</f>
        <v/>
      </c>
      <c r="O340" s="69" t="str">
        <f ca="1">IF(D340="","",_xll.xEURO(OFFSET(C340,-M340+1,0),E340,OFFSET(C340,-M340+2,0),OFFSET(C340,-M340+2,0),OFFSET(C340,-M340+3,0)+AB340,OFFSET(C340,-M340+4,0),0,0))</f>
        <v/>
      </c>
      <c r="P340" s="67" t="str">
        <f t="shared" si="56"/>
        <v/>
      </c>
      <c r="Q340" s="67" t="str">
        <f ca="1">IF(D340="","",_xll.xEURO(OFFSET(C340,-M340+1,0),E340,OFFSET(C340,-M340+2,0),OFFSET(C340,-M340+2,0),OFFSET(C340,-M340+3,0)+AB340,OFFSET(C340,-M340+4,0),0,2)/10*D340)</f>
        <v/>
      </c>
      <c r="R340" s="71" t="str">
        <f ca="1">IF(D340="","",_xll.xEURO(OFFSET(C340,-M340+1,0),E340,OFFSET(C340,-M340+2,0),OFFSET(C340,-M340+2,0),OFFSET(C340,-M340+3,0)+AB340,OFFSET(C340,-M340+4,0),0,3)/100*D340*10000)</f>
        <v/>
      </c>
      <c r="S340" s="71" t="str">
        <f ca="1">IF(D340="","",_xll.xEURO(OFFSET(C340,-M340+1,0),E340,OFFSET(C340,-M340+2,0),OFFSET(C340,-M340+2,0),OFFSET(C340,-M340+3,0)+AB340,OFFSET(C340,-M340+4,0),0,5)/365.25*D340*10000)</f>
        <v/>
      </c>
      <c r="U340" s="67" t="str">
        <f ca="1">IF(I340="","",_xll.xEURO(OFFSET(C340,-M340+1,0),J340,OFFSET(C340,-M340+2,0),OFFSET(C340,-M340+2,0),OFFSET(C340,-M340+3,0)+AC340,OFFSET(C340,-M340+4,0),1,1)*I340)</f>
        <v/>
      </c>
      <c r="V340" s="69" t="str">
        <f ca="1">IF(I340="","",_xll.xEURO(OFFSET(C340,-M340+1,0),J340,OFFSET(C340,-M340+2,0),OFFSET(C340,-M340+2,0),OFFSET(C340,-M340+3,0)+AC340,OFFSET(C340,-M340+4,0),1,0))</f>
        <v/>
      </c>
      <c r="W340" s="67" t="str">
        <f t="shared" si="57"/>
        <v/>
      </c>
      <c r="X340" s="67" t="str">
        <f ca="1">IF(I340="","",_xll.xEURO(OFFSET(C340,-M340+1,0),J340,OFFSET(C340,-M340+2,0),OFFSET(C340,-M340+2,0),OFFSET(C340,-M340+3,0)+AC340,OFFSET(C340,-M340+4,0),1,2)/10*I340)</f>
        <v/>
      </c>
      <c r="Y340" s="71" t="str">
        <f ca="1">IF(I340="","",_xll.xEURO(OFFSET(C340,-M340+1,0),J340,OFFSET(C340,-M340+2,0),OFFSET(C340,-M340+2,0),OFFSET(C340,-M340+3,0)+AC340,OFFSET(C340,-M340+4,0),1,3)/100*I340*10000)</f>
        <v/>
      </c>
      <c r="Z340" s="71" t="str">
        <f ca="1">IF(I340="","",_xll.xEURO(OFFSET(C340,-M340+1,0),J340,OFFSET(C340,-M340+2,0),OFFSET(C340,-M340+2,0),OFFSET(C340,-M340+3,0)+AC340,OFFSET(C340,-M340+4,0),1,5)/365.25*I340*10000)</f>
        <v/>
      </c>
      <c r="AB340" s="40" t="str">
        <f ca="1">IF(D340="","",_xll.xCalcSkew(OFFSET(C340,-M340,0),E340-OFFSET(C340,-M340+1,0),b)/100)</f>
        <v/>
      </c>
      <c r="AC340" s="40" t="str">
        <f ca="1">IF(I340="","",_xll.xCalcSkew(OFFSET(C340,-M340,0),J340-OFFSET(C340,-M340+1,0),b)/100)</f>
        <v/>
      </c>
      <c r="AE340">
        <f t="shared" si="59"/>
        <v>0</v>
      </c>
      <c r="AF340">
        <f t="shared" si="60"/>
        <v>0</v>
      </c>
      <c r="AG340">
        <f t="shared" si="61"/>
        <v>0</v>
      </c>
    </row>
    <row r="341" spans="4:33" x14ac:dyDescent="0.25">
      <c r="D341" s="52"/>
      <c r="E341" s="39"/>
      <c r="F341" s="39"/>
      <c r="G341" s="35"/>
      <c r="I341" s="52"/>
      <c r="J341" s="39"/>
      <c r="K341" s="39"/>
      <c r="L341" s="62"/>
      <c r="M341" s="101">
        <f t="shared" si="58"/>
        <v>24</v>
      </c>
      <c r="N341" s="67" t="str">
        <f ca="1">IF(D341="","",_xll.xEURO(OFFSET(C341,-M341+1,0),E341,OFFSET(C341,-M341+2,0),OFFSET(C341,-M341+2,0),OFFSET(C341,-M341+3,0)+AB341,OFFSET(C341,-M341+4,0),0,1)*D341)</f>
        <v/>
      </c>
      <c r="O341" s="69" t="str">
        <f ca="1">IF(D341="","",_xll.xEURO(OFFSET(C341,-M341+1,0),E341,OFFSET(C341,-M341+2,0),OFFSET(C341,-M341+2,0),OFFSET(C341,-M341+3,0)+AB341,OFFSET(C341,-M341+4,0),0,0))</f>
        <v/>
      </c>
      <c r="P341" s="67" t="str">
        <f t="shared" si="56"/>
        <v/>
      </c>
      <c r="Q341" s="67" t="str">
        <f ca="1">IF(D341="","",_xll.xEURO(OFFSET(C341,-M341+1,0),E341,OFFSET(C341,-M341+2,0),OFFSET(C341,-M341+2,0),OFFSET(C341,-M341+3,0)+AB341,OFFSET(C341,-M341+4,0),0,2)/10*D341)</f>
        <v/>
      </c>
      <c r="R341" s="71" t="str">
        <f ca="1">IF(D341="","",_xll.xEURO(OFFSET(C341,-M341+1,0),E341,OFFSET(C341,-M341+2,0),OFFSET(C341,-M341+2,0),OFFSET(C341,-M341+3,0)+AB341,OFFSET(C341,-M341+4,0),0,3)/100*D341*10000)</f>
        <v/>
      </c>
      <c r="S341" s="71" t="str">
        <f ca="1">IF(D341="","",_xll.xEURO(OFFSET(C341,-M341+1,0),E341,OFFSET(C341,-M341+2,0),OFFSET(C341,-M341+2,0),OFFSET(C341,-M341+3,0)+AB341,OFFSET(C341,-M341+4,0),0,5)/365.25*D341*10000)</f>
        <v/>
      </c>
      <c r="U341" s="67" t="str">
        <f ca="1">IF(I341="","",_xll.xEURO(OFFSET(C341,-M341+1,0),J341,OFFSET(C341,-M341+2,0),OFFSET(C341,-M341+2,0),OFFSET(C341,-M341+3,0)+AC341,OFFSET(C341,-M341+4,0),1,1)*I341)</f>
        <v/>
      </c>
      <c r="V341" s="69" t="str">
        <f ca="1">IF(I341="","",_xll.xEURO(OFFSET(C341,-M341+1,0),J341,OFFSET(C341,-M341+2,0),OFFSET(C341,-M341+2,0),OFFSET(C341,-M341+3,0)+AC341,OFFSET(C341,-M341+4,0),1,0))</f>
        <v/>
      </c>
      <c r="W341" s="67" t="str">
        <f t="shared" si="57"/>
        <v/>
      </c>
      <c r="X341" s="67" t="str">
        <f ca="1">IF(I341="","",_xll.xEURO(OFFSET(C341,-M341+1,0),J341,OFFSET(C341,-M341+2,0),OFFSET(C341,-M341+2,0),OFFSET(C341,-M341+3,0)+AC341,OFFSET(C341,-M341+4,0),1,2)/10*I341)</f>
        <v/>
      </c>
      <c r="Y341" s="71" t="str">
        <f ca="1">IF(I341="","",_xll.xEURO(OFFSET(C341,-M341+1,0),J341,OFFSET(C341,-M341+2,0),OFFSET(C341,-M341+2,0),OFFSET(C341,-M341+3,0)+AC341,OFFSET(C341,-M341+4,0),1,3)/100*I341*10000)</f>
        <v/>
      </c>
      <c r="Z341" s="71" t="str">
        <f ca="1">IF(I341="","",_xll.xEURO(OFFSET(C341,-M341+1,0),J341,OFFSET(C341,-M341+2,0),OFFSET(C341,-M341+2,0),OFFSET(C341,-M341+3,0)+AC341,OFFSET(C341,-M341+4,0),1,5)/365.25*I341*10000)</f>
        <v/>
      </c>
      <c r="AB341" s="40" t="str">
        <f ca="1">IF(D341="","",_xll.xCalcSkew(OFFSET(C341,-M341,0),E341-OFFSET(C341,-M341+1,0),b)/100)</f>
        <v/>
      </c>
      <c r="AC341" s="40" t="str">
        <f ca="1">IF(I341="","",_xll.xCalcSkew(OFFSET(C341,-M341,0),J341-OFFSET(C341,-M341+1,0),b)/100)</f>
        <v/>
      </c>
      <c r="AE341">
        <f t="shared" si="59"/>
        <v>0</v>
      </c>
      <c r="AF341">
        <f t="shared" si="60"/>
        <v>0</v>
      </c>
      <c r="AG341">
        <f t="shared" si="61"/>
        <v>0</v>
      </c>
    </row>
    <row r="342" spans="4:33" x14ac:dyDescent="0.25">
      <c r="D342" s="52"/>
      <c r="E342" s="39"/>
      <c r="F342" s="39"/>
      <c r="G342" s="35"/>
      <c r="I342" s="52"/>
      <c r="J342" s="39"/>
      <c r="K342" s="39"/>
      <c r="L342" s="62"/>
      <c r="M342" s="101">
        <f t="shared" si="58"/>
        <v>25</v>
      </c>
      <c r="N342" s="67" t="str">
        <f ca="1">IF(D342="","",_xll.xEURO(OFFSET(C342,-M342+1,0),E342,OFFSET(C342,-M342+2,0),OFFSET(C342,-M342+2,0),OFFSET(C342,-M342+3,0)+AB342,OFFSET(C342,-M342+4,0),0,1)*D342)</f>
        <v/>
      </c>
      <c r="O342" s="69" t="str">
        <f ca="1">IF(D342="","",_xll.xEURO(OFFSET(C342,-M342+1,0),E342,OFFSET(C342,-M342+2,0),OFFSET(C342,-M342+2,0),OFFSET(C342,-M342+3,0)+AB342,OFFSET(C342,-M342+4,0),0,0))</f>
        <v/>
      </c>
      <c r="P342" s="67" t="str">
        <f t="shared" si="56"/>
        <v/>
      </c>
      <c r="Q342" s="67" t="str">
        <f ca="1">IF(D342="","",_xll.xEURO(OFFSET(C342,-M342+1,0),E342,OFFSET(C342,-M342+2,0),OFFSET(C342,-M342+2,0),OFFSET(C342,-M342+3,0)+AB342,OFFSET(C342,-M342+4,0),0,2)/10*D342)</f>
        <v/>
      </c>
      <c r="R342" s="71" t="str">
        <f ca="1">IF(D342="","",_xll.xEURO(OFFSET(C342,-M342+1,0),E342,OFFSET(C342,-M342+2,0),OFFSET(C342,-M342+2,0),OFFSET(C342,-M342+3,0)+AB342,OFFSET(C342,-M342+4,0),0,3)/100*D342*10000)</f>
        <v/>
      </c>
      <c r="S342" s="71" t="str">
        <f ca="1">IF(D342="","",_xll.xEURO(OFFSET(C342,-M342+1,0),E342,OFFSET(C342,-M342+2,0),OFFSET(C342,-M342+2,0),OFFSET(C342,-M342+3,0)+AB342,OFFSET(C342,-M342+4,0),0,5)/365.25*D342*10000)</f>
        <v/>
      </c>
      <c r="U342" s="67" t="str">
        <f ca="1">IF(I342="","",_xll.xEURO(OFFSET(C342,-M342+1,0),J342,OFFSET(C342,-M342+2,0),OFFSET(C342,-M342+2,0),OFFSET(C342,-M342+3,0)+AC342,OFFSET(C342,-M342+4,0),1,1)*I342)</f>
        <v/>
      </c>
      <c r="V342" s="69" t="str">
        <f ca="1">IF(I342="","",_xll.xEURO(OFFSET(C342,-M342+1,0),J342,OFFSET(C342,-M342+2,0),OFFSET(C342,-M342+2,0),OFFSET(C342,-M342+3,0)+AC342,OFFSET(C342,-M342+4,0),1,0))</f>
        <v/>
      </c>
      <c r="W342" s="67" t="str">
        <f t="shared" si="57"/>
        <v/>
      </c>
      <c r="X342" s="67" t="str">
        <f ca="1">IF(I342="","",_xll.xEURO(OFFSET(C342,-M342+1,0),J342,OFFSET(C342,-M342+2,0),OFFSET(C342,-M342+2,0),OFFSET(C342,-M342+3,0)+AC342,OFFSET(C342,-M342+4,0),1,2)/10*I342)</f>
        <v/>
      </c>
      <c r="Y342" s="71" t="str">
        <f ca="1">IF(I342="","",_xll.xEURO(OFFSET(C342,-M342+1,0),J342,OFFSET(C342,-M342+2,0),OFFSET(C342,-M342+2,0),OFFSET(C342,-M342+3,0)+AC342,OFFSET(C342,-M342+4,0),1,3)/100*I342*10000)</f>
        <v/>
      </c>
      <c r="Z342" s="71" t="str">
        <f ca="1">IF(I342="","",_xll.xEURO(OFFSET(C342,-M342+1,0),J342,OFFSET(C342,-M342+2,0),OFFSET(C342,-M342+2,0),OFFSET(C342,-M342+3,0)+AC342,OFFSET(C342,-M342+4,0),1,5)/365.25*I342*10000)</f>
        <v/>
      </c>
      <c r="AB342" s="40" t="str">
        <f ca="1">IF(D342="","",_xll.xCalcSkew(OFFSET(C342,-M342,0),E342-OFFSET(C342,-M342+1,0),b)/100)</f>
        <v/>
      </c>
      <c r="AC342" s="40" t="str">
        <f ca="1">IF(I342="","",_xll.xCalcSkew(OFFSET(C342,-M342,0),J342-OFFSET(C342,-M342+1,0),b)/100)</f>
        <v/>
      </c>
      <c r="AE342">
        <f t="shared" si="59"/>
        <v>0</v>
      </c>
      <c r="AF342">
        <f t="shared" si="60"/>
        <v>0</v>
      </c>
      <c r="AG342">
        <f t="shared" si="61"/>
        <v>0</v>
      </c>
    </row>
    <row r="343" spans="4:33" x14ac:dyDescent="0.25">
      <c r="D343" s="52"/>
      <c r="E343" s="39"/>
      <c r="F343" s="39"/>
      <c r="G343" s="35"/>
      <c r="I343" s="52"/>
      <c r="J343" s="39"/>
      <c r="K343" s="39"/>
      <c r="L343" s="62"/>
      <c r="M343" s="101">
        <f t="shared" si="58"/>
        <v>26</v>
      </c>
      <c r="N343" s="67" t="str">
        <f ca="1">IF(D343="","",_xll.xEURO(OFFSET(C343,-M343+1,0),E343,OFFSET(C343,-M343+2,0),OFFSET(C343,-M343+2,0),OFFSET(C343,-M343+3,0)+AB343,OFFSET(C343,-M343+4,0),0,1)*D343)</f>
        <v/>
      </c>
      <c r="O343" s="69" t="str">
        <f ca="1">IF(D343="","",_xll.xEURO(OFFSET(C343,-M343+1,0),E343,OFFSET(C343,-M343+2,0),OFFSET(C343,-M343+2,0),OFFSET(C343,-M343+3,0)+AB343,OFFSET(C343,-M343+4,0),0,0))</f>
        <v/>
      </c>
      <c r="P343" s="67" t="str">
        <f t="shared" si="56"/>
        <v/>
      </c>
      <c r="Q343" s="67" t="str">
        <f ca="1">IF(D343="","",_xll.xEURO(OFFSET(C343,-M343+1,0),E343,OFFSET(C343,-M343+2,0),OFFSET(C343,-M343+2,0),OFFSET(C343,-M343+3,0)+AB343,OFFSET(C343,-M343+4,0),0,2)/10*D343)</f>
        <v/>
      </c>
      <c r="R343" s="71" t="str">
        <f ca="1">IF(D343="","",_xll.xEURO(OFFSET(C343,-M343+1,0),E343,OFFSET(C343,-M343+2,0),OFFSET(C343,-M343+2,0),OFFSET(C343,-M343+3,0)+AB343,OFFSET(C343,-M343+4,0),0,3)/100*D343*10000)</f>
        <v/>
      </c>
      <c r="S343" s="71" t="str">
        <f ca="1">IF(D343="","",_xll.xEURO(OFFSET(C343,-M343+1,0),E343,OFFSET(C343,-M343+2,0),OFFSET(C343,-M343+2,0),OFFSET(C343,-M343+3,0)+AB343,OFFSET(C343,-M343+4,0),0,5)/365.25*D343*10000)</f>
        <v/>
      </c>
      <c r="U343" s="67" t="str">
        <f ca="1">IF(I343="","",_xll.xEURO(OFFSET(C343,-M343+1,0),J343,OFFSET(C343,-M343+2,0),OFFSET(C343,-M343+2,0),OFFSET(C343,-M343+3,0)+AC343,OFFSET(C343,-M343+4,0),1,1)*I343)</f>
        <v/>
      </c>
      <c r="V343" s="69" t="str">
        <f ca="1">IF(I343="","",_xll.xEURO(OFFSET(C343,-M343+1,0),J343,OFFSET(C343,-M343+2,0),OFFSET(C343,-M343+2,0),OFFSET(C343,-M343+3,0)+AC343,OFFSET(C343,-M343+4,0),1,0))</f>
        <v/>
      </c>
      <c r="W343" s="67" t="str">
        <f t="shared" si="57"/>
        <v/>
      </c>
      <c r="X343" s="67" t="str">
        <f ca="1">IF(I343="","",_xll.xEURO(OFFSET(C343,-M343+1,0),J343,OFFSET(C343,-M343+2,0),OFFSET(C343,-M343+2,0),OFFSET(C343,-M343+3,0)+AC343,OFFSET(C343,-M343+4,0),1,2)/10*I343)</f>
        <v/>
      </c>
      <c r="Y343" s="71" t="str">
        <f ca="1">IF(I343="","",_xll.xEURO(OFFSET(C343,-M343+1,0),J343,OFFSET(C343,-M343+2,0),OFFSET(C343,-M343+2,0),OFFSET(C343,-M343+3,0)+AC343,OFFSET(C343,-M343+4,0),1,3)/100*I343*10000)</f>
        <v/>
      </c>
      <c r="Z343" s="71" t="str">
        <f ca="1">IF(I343="","",_xll.xEURO(OFFSET(C343,-M343+1,0),J343,OFFSET(C343,-M343+2,0),OFFSET(C343,-M343+2,0),OFFSET(C343,-M343+3,0)+AC343,OFFSET(C343,-M343+4,0),1,5)/365.25*I343*10000)</f>
        <v/>
      </c>
      <c r="AB343" s="40" t="str">
        <f ca="1">IF(D343="","",_xll.xCalcSkew(OFFSET(C343,-M343,0),E343-OFFSET(C343,-M343+1,0),b)/100)</f>
        <v/>
      </c>
      <c r="AC343" s="40" t="str">
        <f ca="1">IF(I343="","",_xll.xCalcSkew(OFFSET(C343,-M343,0),J343-OFFSET(C343,-M343+1,0),b)/100)</f>
        <v/>
      </c>
      <c r="AE343">
        <f t="shared" si="59"/>
        <v>0</v>
      </c>
      <c r="AF343">
        <f t="shared" si="60"/>
        <v>0</v>
      </c>
      <c r="AG343">
        <f t="shared" si="61"/>
        <v>0</v>
      </c>
    </row>
    <row r="344" spans="4:33" x14ac:dyDescent="0.25">
      <c r="D344" s="52"/>
      <c r="E344" s="39"/>
      <c r="F344" s="39"/>
      <c r="G344" s="35"/>
      <c r="I344" s="52"/>
      <c r="J344" s="39"/>
      <c r="K344" s="39"/>
      <c r="L344" s="62"/>
      <c r="M344" s="101">
        <f t="shared" si="58"/>
        <v>27</v>
      </c>
      <c r="N344" s="67" t="str">
        <f ca="1">IF(D344="","",_xll.xEURO(OFFSET(C344,-M344+1,0),E344,OFFSET(C344,-M344+2,0),OFFSET(C344,-M344+2,0),OFFSET(C344,-M344+3,0)+AB344,OFFSET(C344,-M344+4,0),0,1)*D344)</f>
        <v/>
      </c>
      <c r="O344" s="69" t="str">
        <f ca="1">IF(D344="","",_xll.xEURO(OFFSET(C344,-M344+1,0),E344,OFFSET(C344,-M344+2,0),OFFSET(C344,-M344+2,0),OFFSET(C344,-M344+3,0)+AB344,OFFSET(C344,-M344+4,0),0,0))</f>
        <v/>
      </c>
      <c r="P344" s="67" t="str">
        <f t="shared" si="56"/>
        <v/>
      </c>
      <c r="Q344" s="67" t="str">
        <f ca="1">IF(D344="","",_xll.xEURO(OFFSET(C344,-M344+1,0),E344,OFFSET(C344,-M344+2,0),OFFSET(C344,-M344+2,0),OFFSET(C344,-M344+3,0)+AB344,OFFSET(C344,-M344+4,0),0,2)/10*D344)</f>
        <v/>
      </c>
      <c r="R344" s="71" t="str">
        <f ca="1">IF(D344="","",_xll.xEURO(OFFSET(C344,-M344+1,0),E344,OFFSET(C344,-M344+2,0),OFFSET(C344,-M344+2,0),OFFSET(C344,-M344+3,0)+AB344,OFFSET(C344,-M344+4,0),0,3)/100*D344*10000)</f>
        <v/>
      </c>
      <c r="S344" s="71" t="str">
        <f ca="1">IF(D344="","",_xll.xEURO(OFFSET(C344,-M344+1,0),E344,OFFSET(C344,-M344+2,0),OFFSET(C344,-M344+2,0),OFFSET(C344,-M344+3,0)+AB344,OFFSET(C344,-M344+4,0),0,5)/365.25*D344*10000)</f>
        <v/>
      </c>
      <c r="U344" s="67" t="str">
        <f ca="1">IF(I344="","",_xll.xEURO(OFFSET(C344,-M344+1,0),J344,OFFSET(C344,-M344+2,0),OFFSET(C344,-M344+2,0),OFFSET(C344,-M344+3,0)+AC344,OFFSET(C344,-M344+4,0),1,1)*I344)</f>
        <v/>
      </c>
      <c r="V344" s="69" t="str">
        <f ca="1">IF(I344="","",_xll.xEURO(OFFSET(C344,-M344+1,0),J344,OFFSET(C344,-M344+2,0),OFFSET(C344,-M344+2,0),OFFSET(C344,-M344+3,0)+AC344,OFFSET(C344,-M344+4,0),1,0))</f>
        <v/>
      </c>
      <c r="W344" s="67" t="str">
        <f t="shared" si="57"/>
        <v/>
      </c>
      <c r="X344" s="67" t="str">
        <f ca="1">IF(I344="","",_xll.xEURO(OFFSET(C344,-M344+1,0),J344,OFFSET(C344,-M344+2,0),OFFSET(C344,-M344+2,0),OFFSET(C344,-M344+3,0)+AC344,OFFSET(C344,-M344+4,0),1,2)/10*I344)</f>
        <v/>
      </c>
      <c r="Y344" s="71" t="str">
        <f ca="1">IF(I344="","",_xll.xEURO(OFFSET(C344,-M344+1,0),J344,OFFSET(C344,-M344+2,0),OFFSET(C344,-M344+2,0),OFFSET(C344,-M344+3,0)+AC344,OFFSET(C344,-M344+4,0),1,3)/100*I344*10000)</f>
        <v/>
      </c>
      <c r="Z344" s="71" t="str">
        <f ca="1">IF(I344="","",_xll.xEURO(OFFSET(C344,-M344+1,0),J344,OFFSET(C344,-M344+2,0),OFFSET(C344,-M344+2,0),OFFSET(C344,-M344+3,0)+AC344,OFFSET(C344,-M344+4,0),1,5)/365.25*I344*10000)</f>
        <v/>
      </c>
      <c r="AB344" s="40" t="str">
        <f ca="1">IF(D344="","",_xll.xCalcSkew(OFFSET(C344,-M344,0),E344-OFFSET(C344,-M344+1,0),b)/100)</f>
        <v/>
      </c>
      <c r="AC344" s="40" t="str">
        <f ca="1">IF(I344="","",_xll.xCalcSkew(OFFSET(C344,-M344,0),J344-OFFSET(C344,-M344+1,0),b)/100)</f>
        <v/>
      </c>
      <c r="AE344">
        <f t="shared" si="59"/>
        <v>0</v>
      </c>
      <c r="AF344">
        <f t="shared" si="60"/>
        <v>0</v>
      </c>
      <c r="AG344">
        <f t="shared" si="61"/>
        <v>0</v>
      </c>
    </row>
    <row r="345" spans="4:33" x14ac:dyDescent="0.25">
      <c r="D345" s="52"/>
      <c r="E345" s="39"/>
      <c r="F345" s="39"/>
      <c r="G345" s="35"/>
      <c r="I345" s="52"/>
      <c r="J345" s="39"/>
      <c r="K345" s="39"/>
      <c r="L345" s="62"/>
      <c r="M345" s="101">
        <f t="shared" si="58"/>
        <v>28</v>
      </c>
      <c r="N345" s="67" t="str">
        <f ca="1">IF(D345="","",_xll.xEURO(OFFSET(C345,-M345+1,0),E345,OFFSET(C345,-M345+2,0),OFFSET(C345,-M345+2,0),OFFSET(C345,-M345+3,0)+AB345,OFFSET(C345,-M345+4,0),0,1)*D345)</f>
        <v/>
      </c>
      <c r="O345" s="69" t="str">
        <f ca="1">IF(D345="","",_xll.xEURO(OFFSET(C345,-M345+1,0),E345,OFFSET(C345,-M345+2,0),OFFSET(C345,-M345+2,0),OFFSET(C345,-M345+3,0)+AB345,OFFSET(C345,-M345+4,0),0,0))</f>
        <v/>
      </c>
      <c r="P345" s="67" t="str">
        <f t="shared" si="56"/>
        <v/>
      </c>
      <c r="Q345" s="67" t="str">
        <f ca="1">IF(D345="","",_xll.xEURO(OFFSET(C345,-M345+1,0),E345,OFFSET(C345,-M345+2,0),OFFSET(C345,-M345+2,0),OFFSET(C345,-M345+3,0)+AB345,OFFSET(C345,-M345+4,0),0,2)/10*D345)</f>
        <v/>
      </c>
      <c r="R345" s="71" t="str">
        <f ca="1">IF(D345="","",_xll.xEURO(OFFSET(C345,-M345+1,0),E345,OFFSET(C345,-M345+2,0),OFFSET(C345,-M345+2,0),OFFSET(C345,-M345+3,0)+AB345,OFFSET(C345,-M345+4,0),0,3)/100*D345*10000)</f>
        <v/>
      </c>
      <c r="S345" s="71" t="str">
        <f ca="1">IF(D345="","",_xll.xEURO(OFFSET(C345,-M345+1,0),E345,OFFSET(C345,-M345+2,0),OFFSET(C345,-M345+2,0),OFFSET(C345,-M345+3,0)+AB345,OFFSET(C345,-M345+4,0),0,5)/365.25*D345*10000)</f>
        <v/>
      </c>
      <c r="U345" s="67" t="str">
        <f ca="1">IF(I345="","",_xll.xEURO(OFFSET(C345,-M345+1,0),J345,OFFSET(C345,-M345+2,0),OFFSET(C345,-M345+2,0),OFFSET(C345,-M345+3,0)+AC345,OFFSET(C345,-M345+4,0),1,1)*I345)</f>
        <v/>
      </c>
      <c r="V345" s="69" t="str">
        <f ca="1">IF(I345="","",_xll.xEURO(OFFSET(C345,-M345+1,0),J345,OFFSET(C345,-M345+2,0),OFFSET(C345,-M345+2,0),OFFSET(C345,-M345+3,0)+AC345,OFFSET(C345,-M345+4,0),1,0))</f>
        <v/>
      </c>
      <c r="W345" s="67" t="str">
        <f t="shared" si="57"/>
        <v/>
      </c>
      <c r="X345" s="67" t="str">
        <f ca="1">IF(I345="","",_xll.xEURO(OFFSET(C345,-M345+1,0),J345,OFFSET(C345,-M345+2,0),OFFSET(C345,-M345+2,0),OFFSET(C345,-M345+3,0)+AC345,OFFSET(C345,-M345+4,0),1,2)/10*I345)</f>
        <v/>
      </c>
      <c r="Y345" s="71" t="str">
        <f ca="1">IF(I345="","",_xll.xEURO(OFFSET(C345,-M345+1,0),J345,OFFSET(C345,-M345+2,0),OFFSET(C345,-M345+2,0),OFFSET(C345,-M345+3,0)+AC345,OFFSET(C345,-M345+4,0),1,3)/100*I345*10000)</f>
        <v/>
      </c>
      <c r="Z345" s="71" t="str">
        <f ca="1">IF(I345="","",_xll.xEURO(OFFSET(C345,-M345+1,0),J345,OFFSET(C345,-M345+2,0),OFFSET(C345,-M345+2,0),OFFSET(C345,-M345+3,0)+AC345,OFFSET(C345,-M345+4,0),1,5)/365.25*I345*10000)</f>
        <v/>
      </c>
      <c r="AB345" s="40" t="str">
        <f ca="1">IF(D345="","",_xll.xCalcSkew(OFFSET(C345,-M345,0),E345-OFFSET(C345,-M345+1,0),b)/100)</f>
        <v/>
      </c>
      <c r="AC345" s="40" t="str">
        <f ca="1">IF(I345="","",_xll.xCalcSkew(OFFSET(C345,-M345,0),J345-OFFSET(C345,-M345+1,0),b)/100)</f>
        <v/>
      </c>
      <c r="AE345">
        <f t="shared" si="59"/>
        <v>0</v>
      </c>
      <c r="AF345">
        <f t="shared" si="60"/>
        <v>0</v>
      </c>
      <c r="AG345">
        <f t="shared" si="61"/>
        <v>0</v>
      </c>
    </row>
    <row r="346" spans="4:33" x14ac:dyDescent="0.25">
      <c r="D346" s="52"/>
      <c r="E346" s="39"/>
      <c r="F346" s="39"/>
      <c r="G346" s="35"/>
      <c r="I346" s="52"/>
      <c r="J346" s="39"/>
      <c r="K346" s="39"/>
      <c r="L346" s="62"/>
      <c r="M346" s="101">
        <f t="shared" si="58"/>
        <v>29</v>
      </c>
      <c r="N346" s="67" t="str">
        <f ca="1">IF(D346="","",_xll.xEURO(OFFSET(C346,-M346+1,0),E346,OFFSET(C346,-M346+2,0),OFFSET(C346,-M346+2,0),OFFSET(C346,-M346+3,0)+AB346,OFFSET(C346,-M346+4,0),0,1)*D346)</f>
        <v/>
      </c>
      <c r="O346" s="69" t="str">
        <f ca="1">IF(D346="","",_xll.xEURO(OFFSET(C346,-M346+1,0),E346,OFFSET(C346,-M346+2,0),OFFSET(C346,-M346+2,0),OFFSET(C346,-M346+3,0)+AB346,OFFSET(C346,-M346+4,0),0,0))</f>
        <v/>
      </c>
      <c r="P346" s="67" t="str">
        <f t="shared" si="56"/>
        <v/>
      </c>
      <c r="Q346" s="67" t="str">
        <f ca="1">IF(D346="","",_xll.xEURO(OFFSET(C346,-M346+1,0),E346,OFFSET(C346,-M346+2,0),OFFSET(C346,-M346+2,0),OFFSET(C346,-M346+3,0)+AB346,OFFSET(C346,-M346+4,0),0,2)/10*D346)</f>
        <v/>
      </c>
      <c r="R346" s="71" t="str">
        <f ca="1">IF(D346="","",_xll.xEURO(OFFSET(C346,-M346+1,0),E346,OFFSET(C346,-M346+2,0),OFFSET(C346,-M346+2,0),OFFSET(C346,-M346+3,0)+AB346,OFFSET(C346,-M346+4,0),0,3)/100*D346*10000)</f>
        <v/>
      </c>
      <c r="S346" s="71" t="str">
        <f ca="1">IF(D346="","",_xll.xEURO(OFFSET(C346,-M346+1,0),E346,OFFSET(C346,-M346+2,0),OFFSET(C346,-M346+2,0),OFFSET(C346,-M346+3,0)+AB346,OFFSET(C346,-M346+4,0),0,5)/365.25*D346*10000)</f>
        <v/>
      </c>
      <c r="U346" s="67" t="str">
        <f ca="1">IF(I346="","",_xll.xEURO(OFFSET(C346,-M346+1,0),J346,OFFSET(C346,-M346+2,0),OFFSET(C346,-M346+2,0),OFFSET(C346,-M346+3,0)+AC346,OFFSET(C346,-M346+4,0),1,1)*I346)</f>
        <v/>
      </c>
      <c r="V346" s="69" t="str">
        <f ca="1">IF(I346="","",_xll.xEURO(OFFSET(C346,-M346+1,0),J346,OFFSET(C346,-M346+2,0),OFFSET(C346,-M346+2,0),OFFSET(C346,-M346+3,0)+AC346,OFFSET(C346,-M346+4,0),1,0))</f>
        <v/>
      </c>
      <c r="W346" s="67" t="str">
        <f t="shared" si="57"/>
        <v/>
      </c>
      <c r="X346" s="67" t="str">
        <f ca="1">IF(I346="","",_xll.xEURO(OFFSET(C346,-M346+1,0),J346,OFFSET(C346,-M346+2,0),OFFSET(C346,-M346+2,0),OFFSET(C346,-M346+3,0)+AC346,OFFSET(C346,-M346+4,0),1,2)/10*I346)</f>
        <v/>
      </c>
      <c r="Y346" s="71" t="str">
        <f ca="1">IF(I346="","",_xll.xEURO(OFFSET(C346,-M346+1,0),J346,OFFSET(C346,-M346+2,0),OFFSET(C346,-M346+2,0),OFFSET(C346,-M346+3,0)+AC346,OFFSET(C346,-M346+4,0),1,3)/100*I346*10000)</f>
        <v/>
      </c>
      <c r="Z346" s="71" t="str">
        <f ca="1">IF(I346="","",_xll.xEURO(OFFSET(C346,-M346+1,0),J346,OFFSET(C346,-M346+2,0),OFFSET(C346,-M346+2,0),OFFSET(C346,-M346+3,0)+AC346,OFFSET(C346,-M346+4,0),1,5)/365.25*I346*10000)</f>
        <v/>
      </c>
      <c r="AB346" s="40" t="str">
        <f ca="1">IF(D346="","",_xll.xCalcSkew(OFFSET(C346,-M346,0),E346-OFFSET(C346,-M346+1,0),b)/100)</f>
        <v/>
      </c>
      <c r="AC346" s="40" t="str">
        <f ca="1">IF(I346="","",_xll.xCalcSkew(OFFSET(C346,-M346,0),J346-OFFSET(C346,-M346+1,0),b)/100)</f>
        <v/>
      </c>
      <c r="AE346">
        <f t="shared" si="59"/>
        <v>0</v>
      </c>
      <c r="AF346">
        <f t="shared" si="60"/>
        <v>0</v>
      </c>
      <c r="AG346">
        <f t="shared" si="61"/>
        <v>0</v>
      </c>
    </row>
    <row r="347" spans="4:33" x14ac:dyDescent="0.25">
      <c r="D347" s="52"/>
      <c r="E347" s="39"/>
      <c r="F347" s="39"/>
      <c r="G347" s="35"/>
      <c r="I347" s="52"/>
      <c r="J347" s="39"/>
      <c r="K347" s="39"/>
      <c r="L347" s="62"/>
      <c r="M347" s="101">
        <f t="shared" si="58"/>
        <v>30</v>
      </c>
      <c r="N347" s="67" t="str">
        <f ca="1">IF(D347="","",_xll.xEURO(OFFSET(C347,-M347+1,0),E347,OFFSET(C347,-M347+2,0),OFFSET(C347,-M347+2,0),OFFSET(C347,-M347+3,0)+AB347,OFFSET(C347,-M347+4,0),0,1)*D347)</f>
        <v/>
      </c>
      <c r="O347" s="69" t="str">
        <f ca="1">IF(D347="","",_xll.xEURO(OFFSET(C347,-M347+1,0),E347,OFFSET(C347,-M347+2,0),OFFSET(C347,-M347+2,0),OFFSET(C347,-M347+3,0)+AB347,OFFSET(C347,-M347+4,0),0,0))</f>
        <v/>
      </c>
      <c r="P347" s="67" t="str">
        <f t="shared" si="56"/>
        <v/>
      </c>
      <c r="Q347" s="67" t="str">
        <f ca="1">IF(D347="","",_xll.xEURO(OFFSET(C347,-M347+1,0),E347,OFFSET(C347,-M347+2,0),OFFSET(C347,-M347+2,0),OFFSET(C347,-M347+3,0)+AB347,OFFSET(C347,-M347+4,0),0,2)/10*D347)</f>
        <v/>
      </c>
      <c r="R347" s="71" t="str">
        <f ca="1">IF(D347="","",_xll.xEURO(OFFSET(C347,-M347+1,0),E347,OFFSET(C347,-M347+2,0),OFFSET(C347,-M347+2,0),OFFSET(C347,-M347+3,0)+AB347,OFFSET(C347,-M347+4,0),0,3)/100*D347*10000)</f>
        <v/>
      </c>
      <c r="S347" s="71" t="str">
        <f ca="1">IF(D347="","",_xll.xEURO(OFFSET(C347,-M347+1,0),E347,OFFSET(C347,-M347+2,0),OFFSET(C347,-M347+2,0),OFFSET(C347,-M347+3,0)+AB347,OFFSET(C347,-M347+4,0),0,5)/365.25*D347*10000)</f>
        <v/>
      </c>
      <c r="U347" s="67" t="str">
        <f ca="1">IF(I347="","",_xll.xEURO(OFFSET(C347,-M347+1,0),J347,OFFSET(C347,-M347+2,0),OFFSET(C347,-M347+2,0),OFFSET(C347,-M347+3,0)+AC347,OFFSET(C347,-M347+4,0),1,1)*I347)</f>
        <v/>
      </c>
      <c r="V347" s="69" t="str">
        <f ca="1">IF(I347="","",_xll.xEURO(OFFSET(C347,-M347+1,0),J347,OFFSET(C347,-M347+2,0),OFFSET(C347,-M347+2,0),OFFSET(C347,-M347+3,0)+AC347,OFFSET(C347,-M347+4,0),1,0))</f>
        <v/>
      </c>
      <c r="W347" s="67" t="str">
        <f t="shared" si="57"/>
        <v/>
      </c>
      <c r="X347" s="67" t="str">
        <f ca="1">IF(I347="","",_xll.xEURO(OFFSET(C347,-M347+1,0),J347,OFFSET(C347,-M347+2,0),OFFSET(C347,-M347+2,0),OFFSET(C347,-M347+3,0)+AC347,OFFSET(C347,-M347+4,0),1,2)/10*I347)</f>
        <v/>
      </c>
      <c r="Y347" s="71" t="str">
        <f ca="1">IF(I347="","",_xll.xEURO(OFFSET(C347,-M347+1,0),J347,OFFSET(C347,-M347+2,0),OFFSET(C347,-M347+2,0),OFFSET(C347,-M347+3,0)+AC347,OFFSET(C347,-M347+4,0),1,3)/100*I347*10000)</f>
        <v/>
      </c>
      <c r="Z347" s="71" t="str">
        <f ca="1">IF(I347="","",_xll.xEURO(OFFSET(C347,-M347+1,0),J347,OFFSET(C347,-M347+2,0),OFFSET(C347,-M347+2,0),OFFSET(C347,-M347+3,0)+AC347,OFFSET(C347,-M347+4,0),1,5)/365.25*I347*10000)</f>
        <v/>
      </c>
      <c r="AB347" s="40" t="str">
        <f ca="1">IF(D347="","",_xll.xCalcSkew(OFFSET(C347,-M347,0),E347-OFFSET(C347,-M347+1,0),b)/100)</f>
        <v/>
      </c>
      <c r="AC347" s="40" t="str">
        <f ca="1">IF(I347="","",_xll.xCalcSkew(OFFSET(C347,-M347,0),J347-OFFSET(C347,-M347+1,0),b)/100)</f>
        <v/>
      </c>
      <c r="AE347">
        <f t="shared" si="59"/>
        <v>0</v>
      </c>
      <c r="AF347">
        <f t="shared" si="60"/>
        <v>0</v>
      </c>
      <c r="AG347">
        <f t="shared" si="61"/>
        <v>0</v>
      </c>
    </row>
    <row r="348" spans="4:33" x14ac:dyDescent="0.25">
      <c r="D348" s="52"/>
      <c r="E348" s="39"/>
      <c r="F348" s="39"/>
      <c r="G348" s="35"/>
      <c r="I348" s="52"/>
      <c r="J348" s="39"/>
      <c r="K348" s="39"/>
      <c r="L348" s="62"/>
      <c r="M348" s="101">
        <f t="shared" si="58"/>
        <v>31</v>
      </c>
      <c r="N348" s="67" t="str">
        <f ca="1">IF(D348="","",_xll.xEURO(OFFSET(C348,-M348+1,0),E348,OFFSET(C348,-M348+2,0),OFFSET(C348,-M348+2,0),OFFSET(C348,-M348+3,0)+AB348,OFFSET(C348,-M348+4,0),0,1)*D348)</f>
        <v/>
      </c>
      <c r="O348" s="69" t="str">
        <f ca="1">IF(D348="","",_xll.xEURO(OFFSET(C348,-M348+1,0),E348,OFFSET(C348,-M348+2,0),OFFSET(C348,-M348+2,0),OFFSET(C348,-M348+3,0)+AB348,OFFSET(C348,-M348+4,0),0,0))</f>
        <v/>
      </c>
      <c r="P348" s="67" t="str">
        <f t="shared" si="56"/>
        <v/>
      </c>
      <c r="Q348" s="67" t="str">
        <f ca="1">IF(D348="","",_xll.xEURO(OFFSET(C348,-M348+1,0),E348,OFFSET(C348,-M348+2,0),OFFSET(C348,-M348+2,0),OFFSET(C348,-M348+3,0)+AB348,OFFSET(C348,-M348+4,0),0,2)/10*D348)</f>
        <v/>
      </c>
      <c r="R348" s="71" t="str">
        <f ca="1">IF(D348="","",_xll.xEURO(OFFSET(C348,-M348+1,0),E348,OFFSET(C348,-M348+2,0),OFFSET(C348,-M348+2,0),OFFSET(C348,-M348+3,0)+AB348,OFFSET(C348,-M348+4,0),0,3)/100*D348*10000)</f>
        <v/>
      </c>
      <c r="S348" s="71" t="str">
        <f ca="1">IF(D348="","",_xll.xEURO(OFFSET(C348,-M348+1,0),E348,OFFSET(C348,-M348+2,0),OFFSET(C348,-M348+2,0),OFFSET(C348,-M348+3,0)+AB348,OFFSET(C348,-M348+4,0),0,5)/365.25*D348*10000)</f>
        <v/>
      </c>
      <c r="U348" s="67" t="str">
        <f ca="1">IF(I348="","",_xll.xEURO(OFFSET(C348,-M348+1,0),J348,OFFSET(C348,-M348+2,0),OFFSET(C348,-M348+2,0),OFFSET(C348,-M348+3,0)+AC348,OFFSET(C348,-M348+4,0),1,1)*I348)</f>
        <v/>
      </c>
      <c r="V348" s="69" t="str">
        <f ca="1">IF(I348="","",_xll.xEURO(OFFSET(C348,-M348+1,0),J348,OFFSET(C348,-M348+2,0),OFFSET(C348,-M348+2,0),OFFSET(C348,-M348+3,0)+AC348,OFFSET(C348,-M348+4,0),1,0))</f>
        <v/>
      </c>
      <c r="W348" s="67" t="str">
        <f t="shared" si="57"/>
        <v/>
      </c>
      <c r="X348" s="67" t="str">
        <f ca="1">IF(I348="","",_xll.xEURO(OFFSET(C348,-M348+1,0),J348,OFFSET(C348,-M348+2,0),OFFSET(C348,-M348+2,0),OFFSET(C348,-M348+3,0)+AC348,OFFSET(C348,-M348+4,0),1,2)/10*I348)</f>
        <v/>
      </c>
      <c r="Y348" s="71" t="str">
        <f ca="1">IF(I348="","",_xll.xEURO(OFFSET(C348,-M348+1,0),J348,OFFSET(C348,-M348+2,0),OFFSET(C348,-M348+2,0),OFFSET(C348,-M348+3,0)+AC348,OFFSET(C348,-M348+4,0),1,3)/100*I348*10000)</f>
        <v/>
      </c>
      <c r="Z348" s="71" t="str">
        <f ca="1">IF(I348="","",_xll.xEURO(OFFSET(C348,-M348+1,0),J348,OFFSET(C348,-M348+2,0),OFFSET(C348,-M348+2,0),OFFSET(C348,-M348+3,0)+AC348,OFFSET(C348,-M348+4,0),1,5)/365.25*I348*10000)</f>
        <v/>
      </c>
      <c r="AB348" s="40" t="str">
        <f ca="1">IF(D348="","",_xll.xCalcSkew(OFFSET(C348,-M348,0),E348-OFFSET(C348,-M348+1,0),b)/100)</f>
        <v/>
      </c>
      <c r="AC348" s="40" t="str">
        <f ca="1">IF(I348="","",_xll.xCalcSkew(OFFSET(C348,-M348,0),J348-OFFSET(C348,-M348+1,0),b)/100)</f>
        <v/>
      </c>
      <c r="AE348">
        <f t="shared" si="59"/>
        <v>0</v>
      </c>
      <c r="AF348">
        <f t="shared" si="60"/>
        <v>0</v>
      </c>
      <c r="AG348">
        <f t="shared" si="61"/>
        <v>0</v>
      </c>
    </row>
    <row r="349" spans="4:33" x14ac:dyDescent="0.25">
      <c r="D349" s="52"/>
      <c r="E349" s="39"/>
      <c r="F349" s="39"/>
      <c r="G349" s="35"/>
      <c r="I349" s="52"/>
      <c r="J349" s="39"/>
      <c r="K349" s="39"/>
      <c r="L349" s="62"/>
      <c r="M349" s="101">
        <f t="shared" si="58"/>
        <v>32</v>
      </c>
      <c r="N349" s="67" t="str">
        <f ca="1">IF(D349="","",_xll.xEURO(OFFSET(C349,-M349+1,0),E349,OFFSET(C349,-M349+2,0),OFFSET(C349,-M349+2,0),OFFSET(C349,-M349+3,0)+AB349,OFFSET(C349,-M349+4,0),0,1)*D349)</f>
        <v/>
      </c>
      <c r="O349" s="69" t="str">
        <f ca="1">IF(D349="","",_xll.xEURO(OFFSET(C349,-M349+1,0),E349,OFFSET(C349,-M349+2,0),OFFSET(C349,-M349+2,0),OFFSET(C349,-M349+3,0)+AB349,OFFSET(C349,-M349+4,0),0,0))</f>
        <v/>
      </c>
      <c r="P349" s="67" t="str">
        <f t="shared" si="56"/>
        <v/>
      </c>
      <c r="Q349" s="67" t="str">
        <f ca="1">IF(D349="","",_xll.xEURO(OFFSET(C349,-M349+1,0),E349,OFFSET(C349,-M349+2,0),OFFSET(C349,-M349+2,0),OFFSET(C349,-M349+3,0)+AB349,OFFSET(C349,-M349+4,0),0,2)/10*D349)</f>
        <v/>
      </c>
      <c r="R349" s="71" t="str">
        <f ca="1">IF(D349="","",_xll.xEURO(OFFSET(C349,-M349+1,0),E349,OFFSET(C349,-M349+2,0),OFFSET(C349,-M349+2,0),OFFSET(C349,-M349+3,0)+AB349,OFFSET(C349,-M349+4,0),0,3)/100*D349*10000)</f>
        <v/>
      </c>
      <c r="S349" s="71" t="str">
        <f ca="1">IF(D349="","",_xll.xEURO(OFFSET(C349,-M349+1,0),E349,OFFSET(C349,-M349+2,0),OFFSET(C349,-M349+2,0),OFFSET(C349,-M349+3,0)+AB349,OFFSET(C349,-M349+4,0),0,5)/365.25*D349*10000)</f>
        <v/>
      </c>
      <c r="U349" s="67" t="str">
        <f ca="1">IF(I349="","",_xll.xEURO(OFFSET(C349,-M349+1,0),J349,OFFSET(C349,-M349+2,0),OFFSET(C349,-M349+2,0),OFFSET(C349,-M349+3,0)+AC349,OFFSET(C349,-M349+4,0),1,1)*I349)</f>
        <v/>
      </c>
      <c r="V349" s="69" t="str">
        <f ca="1">IF(I349="","",_xll.xEURO(OFFSET(C349,-M349+1,0),J349,OFFSET(C349,-M349+2,0),OFFSET(C349,-M349+2,0),OFFSET(C349,-M349+3,0)+AC349,OFFSET(C349,-M349+4,0),1,0))</f>
        <v/>
      </c>
      <c r="W349" s="67" t="str">
        <f t="shared" si="57"/>
        <v/>
      </c>
      <c r="X349" s="67" t="str">
        <f ca="1">IF(I349="","",_xll.xEURO(OFFSET(C349,-M349+1,0),J349,OFFSET(C349,-M349+2,0),OFFSET(C349,-M349+2,0),OFFSET(C349,-M349+3,0)+AC349,OFFSET(C349,-M349+4,0),1,2)/10*I349)</f>
        <v/>
      </c>
      <c r="Y349" s="71" t="str">
        <f ca="1">IF(I349="","",_xll.xEURO(OFFSET(C349,-M349+1,0),J349,OFFSET(C349,-M349+2,0),OFFSET(C349,-M349+2,0),OFFSET(C349,-M349+3,0)+AC349,OFFSET(C349,-M349+4,0),1,3)/100*I349*10000)</f>
        <v/>
      </c>
      <c r="Z349" s="71" t="str">
        <f ca="1">IF(I349="","",_xll.xEURO(OFFSET(C349,-M349+1,0),J349,OFFSET(C349,-M349+2,0),OFFSET(C349,-M349+2,0),OFFSET(C349,-M349+3,0)+AC349,OFFSET(C349,-M349+4,0),1,5)/365.25*I349*10000)</f>
        <v/>
      </c>
      <c r="AB349" s="40" t="str">
        <f ca="1">IF(D349="","",_xll.xCalcSkew(OFFSET(C349,-M349,0),E349-OFFSET(C349,-M349+1,0),b)/100)</f>
        <v/>
      </c>
      <c r="AC349" s="40" t="str">
        <f ca="1">IF(I349="","",_xll.xCalcSkew(OFFSET(C349,-M349,0),J349-OFFSET(C349,-M349+1,0),b)/100)</f>
        <v/>
      </c>
      <c r="AE349">
        <f t="shared" si="59"/>
        <v>0</v>
      </c>
      <c r="AF349">
        <f t="shared" si="60"/>
        <v>0</v>
      </c>
      <c r="AG349">
        <f t="shared" si="61"/>
        <v>0</v>
      </c>
    </row>
    <row r="350" spans="4:33" x14ac:dyDescent="0.25">
      <c r="D350" s="52"/>
      <c r="E350" s="39"/>
      <c r="F350" s="39"/>
      <c r="G350" s="35"/>
      <c r="I350" s="52"/>
      <c r="J350" s="39"/>
      <c r="K350" s="39"/>
      <c r="L350" s="62"/>
      <c r="M350" s="101">
        <f t="shared" si="58"/>
        <v>33</v>
      </c>
      <c r="N350" s="67" t="str">
        <f ca="1">IF(D350="","",_xll.xEURO(OFFSET(C350,-M350+1,0),E350,OFFSET(C350,-M350+2,0),OFFSET(C350,-M350+2,0),OFFSET(C350,-M350+3,0)+AB350,OFFSET(C350,-M350+4,0),0,1)*D350)</f>
        <v/>
      </c>
      <c r="O350" s="69" t="str">
        <f ca="1">IF(D350="","",_xll.xEURO(OFFSET(C350,-M350+1,0),E350,OFFSET(C350,-M350+2,0),OFFSET(C350,-M350+2,0),OFFSET(C350,-M350+3,0)+AB350,OFFSET(C350,-M350+4,0),0,0))</f>
        <v/>
      </c>
      <c r="P350" s="67" t="str">
        <f t="shared" si="56"/>
        <v/>
      </c>
      <c r="Q350" s="67" t="str">
        <f ca="1">IF(D350="","",_xll.xEURO(OFFSET(C350,-M350+1,0),E350,OFFSET(C350,-M350+2,0),OFFSET(C350,-M350+2,0),OFFSET(C350,-M350+3,0)+AB350,OFFSET(C350,-M350+4,0),0,2)/10*D350)</f>
        <v/>
      </c>
      <c r="R350" s="71" t="str">
        <f ca="1">IF(D350="","",_xll.xEURO(OFFSET(C350,-M350+1,0),E350,OFFSET(C350,-M350+2,0),OFFSET(C350,-M350+2,0),OFFSET(C350,-M350+3,0)+AB350,OFFSET(C350,-M350+4,0),0,3)/100*D350*10000)</f>
        <v/>
      </c>
      <c r="S350" s="71" t="str">
        <f ca="1">IF(D350="","",_xll.xEURO(OFFSET(C350,-M350+1,0),E350,OFFSET(C350,-M350+2,0),OFFSET(C350,-M350+2,0),OFFSET(C350,-M350+3,0)+AB350,OFFSET(C350,-M350+4,0),0,5)/365.25*D350*10000)</f>
        <v/>
      </c>
      <c r="U350" s="67" t="str">
        <f ca="1">IF(I350="","",_xll.xEURO(OFFSET(C350,-M350+1,0),J350,OFFSET(C350,-M350+2,0),OFFSET(C350,-M350+2,0),OFFSET(C350,-M350+3,0)+AC350,OFFSET(C350,-M350+4,0),1,1)*I350)</f>
        <v/>
      </c>
      <c r="V350" s="69" t="str">
        <f ca="1">IF(I350="","",_xll.xEURO(OFFSET(C350,-M350+1,0),J350,OFFSET(C350,-M350+2,0),OFFSET(C350,-M350+2,0),OFFSET(C350,-M350+3,0)+AC350,OFFSET(C350,-M350+4,0),1,0))</f>
        <v/>
      </c>
      <c r="W350" s="67" t="str">
        <f t="shared" si="57"/>
        <v/>
      </c>
      <c r="X350" s="67" t="str">
        <f ca="1">IF(I350="","",_xll.xEURO(OFFSET(C350,-M350+1,0),J350,OFFSET(C350,-M350+2,0),OFFSET(C350,-M350+2,0),OFFSET(C350,-M350+3,0)+AC350,OFFSET(C350,-M350+4,0),1,2)/10*I350)</f>
        <v/>
      </c>
      <c r="Y350" s="71" t="str">
        <f ca="1">IF(I350="","",_xll.xEURO(OFFSET(C350,-M350+1,0),J350,OFFSET(C350,-M350+2,0),OFFSET(C350,-M350+2,0),OFFSET(C350,-M350+3,0)+AC350,OFFSET(C350,-M350+4,0),1,3)/100*I350*10000)</f>
        <v/>
      </c>
      <c r="Z350" s="71" t="str">
        <f ca="1">IF(I350="","",_xll.xEURO(OFFSET(C350,-M350+1,0),J350,OFFSET(C350,-M350+2,0),OFFSET(C350,-M350+2,0),OFFSET(C350,-M350+3,0)+AC350,OFFSET(C350,-M350+4,0),1,5)/365.25*I350*10000)</f>
        <v/>
      </c>
      <c r="AB350" s="40" t="str">
        <f ca="1">IF(D350="","",_xll.xCalcSkew(OFFSET(C350,-M350,0),E350-OFFSET(C350,-M350+1,0),b)/100)</f>
        <v/>
      </c>
      <c r="AC350" s="40" t="str">
        <f ca="1">IF(I350="","",_xll.xCalcSkew(OFFSET(C350,-M350,0),J350-OFFSET(C350,-M350+1,0),b)/100)</f>
        <v/>
      </c>
      <c r="AE350">
        <f t="shared" si="59"/>
        <v>0</v>
      </c>
      <c r="AF350">
        <f t="shared" si="60"/>
        <v>0</v>
      </c>
      <c r="AG350">
        <f t="shared" si="61"/>
        <v>0</v>
      </c>
    </row>
    <row r="351" spans="4:33" x14ac:dyDescent="0.25">
      <c r="D351" s="52"/>
      <c r="E351" s="39"/>
      <c r="F351" s="39"/>
      <c r="G351" s="35"/>
      <c r="I351" s="52"/>
      <c r="J351" s="39"/>
      <c r="K351" s="39"/>
      <c r="L351" s="62"/>
      <c r="M351" s="101">
        <f t="shared" si="58"/>
        <v>34</v>
      </c>
      <c r="N351" s="67" t="str">
        <f ca="1">IF(D351="","",_xll.xEURO(OFFSET(C351,-M351+1,0),E351,OFFSET(C351,-M351+2,0),OFFSET(C351,-M351+2,0),OFFSET(C351,-M351+3,0)+AB351,OFFSET(C351,-M351+4,0),0,1)*D351)</f>
        <v/>
      </c>
      <c r="O351" s="69" t="str">
        <f ca="1">IF(D351="","",_xll.xEURO(OFFSET(C351,-M351+1,0),E351,OFFSET(C351,-M351+2,0),OFFSET(C351,-M351+2,0),OFFSET(C351,-M351+3,0)+AB351,OFFSET(C351,-M351+4,0),0,0))</f>
        <v/>
      </c>
      <c r="P351" s="67" t="str">
        <f t="shared" si="56"/>
        <v/>
      </c>
      <c r="Q351" s="67" t="str">
        <f ca="1">IF(D351="","",_xll.xEURO(OFFSET(C351,-M351+1,0),E351,OFFSET(C351,-M351+2,0),OFFSET(C351,-M351+2,0),OFFSET(C351,-M351+3,0)+AB351,OFFSET(C351,-M351+4,0),0,2)/10*D351)</f>
        <v/>
      </c>
      <c r="R351" s="71" t="str">
        <f ca="1">IF(D351="","",_xll.xEURO(OFFSET(C351,-M351+1,0),E351,OFFSET(C351,-M351+2,0),OFFSET(C351,-M351+2,0),OFFSET(C351,-M351+3,0)+AB351,OFFSET(C351,-M351+4,0),0,3)/100*D351*10000)</f>
        <v/>
      </c>
      <c r="S351" s="71" t="str">
        <f ca="1">IF(D351="","",_xll.xEURO(OFFSET(C351,-M351+1,0),E351,OFFSET(C351,-M351+2,0),OFFSET(C351,-M351+2,0),OFFSET(C351,-M351+3,0)+AB351,OFFSET(C351,-M351+4,0),0,5)/365.25*D351*10000)</f>
        <v/>
      </c>
      <c r="U351" s="67" t="str">
        <f ca="1">IF(I351="","",_xll.xEURO(OFFSET(C351,-M351+1,0),J351,OFFSET(C351,-M351+2,0),OFFSET(C351,-M351+2,0),OFFSET(C351,-M351+3,0)+AC351,OFFSET(C351,-M351+4,0),1,1)*I351)</f>
        <v/>
      </c>
      <c r="V351" s="69" t="str">
        <f ca="1">IF(I351="","",_xll.xEURO(OFFSET(C351,-M351+1,0),J351,OFFSET(C351,-M351+2,0),OFFSET(C351,-M351+2,0),OFFSET(C351,-M351+3,0)+AC351,OFFSET(C351,-M351+4,0),1,0))</f>
        <v/>
      </c>
      <c r="W351" s="67" t="str">
        <f t="shared" si="57"/>
        <v/>
      </c>
      <c r="X351" s="67" t="str">
        <f ca="1">IF(I351="","",_xll.xEURO(OFFSET(C351,-M351+1,0),J351,OFFSET(C351,-M351+2,0),OFFSET(C351,-M351+2,0),OFFSET(C351,-M351+3,0)+AC351,OFFSET(C351,-M351+4,0),1,2)/10*I351)</f>
        <v/>
      </c>
      <c r="Y351" s="71" t="str">
        <f ca="1">IF(I351="","",_xll.xEURO(OFFSET(C351,-M351+1,0),J351,OFFSET(C351,-M351+2,0),OFFSET(C351,-M351+2,0),OFFSET(C351,-M351+3,0)+AC351,OFFSET(C351,-M351+4,0),1,3)/100*I351*10000)</f>
        <v/>
      </c>
      <c r="Z351" s="71" t="str">
        <f ca="1">IF(I351="","",_xll.xEURO(OFFSET(C351,-M351+1,0),J351,OFFSET(C351,-M351+2,0),OFFSET(C351,-M351+2,0),OFFSET(C351,-M351+3,0)+AC351,OFFSET(C351,-M351+4,0),1,5)/365.25*I351*10000)</f>
        <v/>
      </c>
      <c r="AB351" s="40" t="str">
        <f ca="1">IF(D351="","",_xll.xCalcSkew(OFFSET(C351,-M351,0),E351-OFFSET(C351,-M351+1,0),b)/100)</f>
        <v/>
      </c>
      <c r="AC351" s="40" t="str">
        <f ca="1">IF(I351="","",_xll.xCalcSkew(OFFSET(C351,-M351,0),J351-OFFSET(C351,-M351+1,0),b)/100)</f>
        <v/>
      </c>
      <c r="AE351">
        <f t="shared" si="59"/>
        <v>0</v>
      </c>
      <c r="AF351">
        <f t="shared" si="60"/>
        <v>0</v>
      </c>
      <c r="AG351">
        <f t="shared" si="61"/>
        <v>0</v>
      </c>
    </row>
    <row r="352" spans="4:33" x14ac:dyDescent="0.25">
      <c r="D352" s="52"/>
      <c r="E352" s="39"/>
      <c r="F352" s="39"/>
      <c r="G352" s="35"/>
      <c r="I352" s="52"/>
      <c r="J352" s="39"/>
      <c r="K352" s="39"/>
      <c r="L352" s="62"/>
      <c r="M352" s="101">
        <f t="shared" si="58"/>
        <v>35</v>
      </c>
      <c r="N352" s="67" t="str">
        <f ca="1">IF(D352="","",_xll.xEURO(OFFSET(C352,-M352+1,0),E352,OFFSET(C352,-M352+2,0),OFFSET(C352,-M352+2,0),OFFSET(C352,-M352+3,0)+AB352,OFFSET(C352,-M352+4,0),0,1)*D352)</f>
        <v/>
      </c>
      <c r="O352" s="69" t="str">
        <f ca="1">IF(D352="","",_xll.xEURO(OFFSET(C352,-M352+1,0),E352,OFFSET(C352,-M352+2,0),OFFSET(C352,-M352+2,0),OFFSET(C352,-M352+3,0)+AB352,OFFSET(C352,-M352+4,0),0,0))</f>
        <v/>
      </c>
      <c r="P352" s="67" t="str">
        <f t="shared" si="56"/>
        <v/>
      </c>
      <c r="Q352" s="67" t="str">
        <f ca="1">IF(D352="","",_xll.xEURO(OFFSET(C352,-M352+1,0),E352,OFFSET(C352,-M352+2,0),OFFSET(C352,-M352+2,0),OFFSET(C352,-M352+3,0)+AB352,OFFSET(C352,-M352+4,0),0,2)/10*D352)</f>
        <v/>
      </c>
      <c r="R352" s="71" t="str">
        <f ca="1">IF(D352="","",_xll.xEURO(OFFSET(C352,-M352+1,0),E352,OFFSET(C352,-M352+2,0),OFFSET(C352,-M352+2,0),OFFSET(C352,-M352+3,0)+AB352,OFFSET(C352,-M352+4,0),0,3)/100*D352*10000)</f>
        <v/>
      </c>
      <c r="S352" s="71" t="str">
        <f ca="1">IF(D352="","",_xll.xEURO(OFFSET(C352,-M352+1,0),E352,OFFSET(C352,-M352+2,0),OFFSET(C352,-M352+2,0),OFFSET(C352,-M352+3,0)+AB352,OFFSET(C352,-M352+4,0),0,5)/365.25*D352*10000)</f>
        <v/>
      </c>
      <c r="U352" s="67" t="str">
        <f ca="1">IF(I352="","",_xll.xEURO(OFFSET(C352,-M352+1,0),J352,OFFSET(C352,-M352+2,0),OFFSET(C352,-M352+2,0),OFFSET(C352,-M352+3,0)+AC352,OFFSET(C352,-M352+4,0),1,1)*I352)</f>
        <v/>
      </c>
      <c r="V352" s="69" t="str">
        <f ca="1">IF(I352="","",_xll.xEURO(OFFSET(C352,-M352+1,0),J352,OFFSET(C352,-M352+2,0),OFFSET(C352,-M352+2,0),OFFSET(C352,-M352+3,0)+AC352,OFFSET(C352,-M352+4,0),1,0))</f>
        <v/>
      </c>
      <c r="W352" s="67" t="str">
        <f t="shared" si="57"/>
        <v/>
      </c>
      <c r="X352" s="67" t="str">
        <f ca="1">IF(I352="","",_xll.xEURO(OFFSET(C352,-M352+1,0),J352,OFFSET(C352,-M352+2,0),OFFSET(C352,-M352+2,0),OFFSET(C352,-M352+3,0)+AC352,OFFSET(C352,-M352+4,0),1,2)/10*I352)</f>
        <v/>
      </c>
      <c r="Y352" s="71" t="str">
        <f ca="1">IF(I352="","",_xll.xEURO(OFFSET(C352,-M352+1,0),J352,OFFSET(C352,-M352+2,0),OFFSET(C352,-M352+2,0),OFFSET(C352,-M352+3,0)+AC352,OFFSET(C352,-M352+4,0),1,3)/100*I352*10000)</f>
        <v/>
      </c>
      <c r="Z352" s="71" t="str">
        <f ca="1">IF(I352="","",_xll.xEURO(OFFSET(C352,-M352+1,0),J352,OFFSET(C352,-M352+2,0),OFFSET(C352,-M352+2,0),OFFSET(C352,-M352+3,0)+AC352,OFFSET(C352,-M352+4,0),1,5)/365.25*I352*10000)</f>
        <v/>
      </c>
      <c r="AB352" s="40" t="str">
        <f ca="1">IF(D352="","",_xll.xCalcSkew(OFFSET(C352,-M352,0),E352-OFFSET(C352,-M352+1,0),b)/100)</f>
        <v/>
      </c>
      <c r="AC352" s="40" t="str">
        <f ca="1">IF(I352="","",_xll.xCalcSkew(OFFSET(C352,-M352,0),J352-OFFSET(C352,-M352+1,0),b)/100)</f>
        <v/>
      </c>
      <c r="AE352">
        <f t="shared" si="59"/>
        <v>0</v>
      </c>
      <c r="AF352">
        <f t="shared" si="60"/>
        <v>0</v>
      </c>
      <c r="AG352">
        <f t="shared" si="61"/>
        <v>0</v>
      </c>
    </row>
    <row r="353" spans="3:33" x14ac:dyDescent="0.25">
      <c r="D353" s="46">
        <f ca="1">SUM(INDIRECT(CONCATENATE(ADDRESS(ROW(D317),COLUMN(D317)),":",ADDRESS(ROW()-1,COLUMN()))))</f>
        <v>15</v>
      </c>
      <c r="I353" s="46">
        <f ca="1">SUM(INDIRECT(CONCATENATE(ADDRESS(ROW(I317),COLUMN(I317)),":",ADDRESS(ROW()-1,COLUMN()))))</f>
        <v>15</v>
      </c>
      <c r="J353" s="1"/>
      <c r="K353" s="1"/>
      <c r="L353" s="1"/>
      <c r="N353" s="46">
        <f t="shared" ref="N353:S353" ca="1" si="62">SUM(INDIRECT(CONCATENATE(ADDRESS(ROW(N317),COLUMN(N317)),":",ADDRESS(ROW()-1,COLUMN()))))</f>
        <v>-7.117390733966098</v>
      </c>
      <c r="O353" s="46">
        <f t="shared" ca="1" si="62"/>
        <v>0.62746766230344986</v>
      </c>
      <c r="P353" s="46">
        <f t="shared" ca="1" si="62"/>
        <v>9.3701493455174862</v>
      </c>
      <c r="Q353" s="46">
        <f t="shared" ca="1" si="62"/>
        <v>0.4624520553765335</v>
      </c>
      <c r="R353" s="46">
        <f t="shared" ca="1" si="62"/>
        <v>1482.5007447531175</v>
      </c>
      <c r="S353" s="46">
        <f t="shared" ca="1" si="62"/>
        <v>-142.68718605521869</v>
      </c>
      <c r="T353" s="67"/>
      <c r="U353" s="46">
        <f t="shared" ref="U353:Z353" ca="1" si="63">SUM(INDIRECT(CONCATENATE(ADDRESS(ROW(U317),COLUMN(U317)),":",ADDRESS(ROW()-1,COLUMN()))))</f>
        <v>7.6481123565330043</v>
      </c>
      <c r="V353" s="46">
        <f t="shared" ca="1" si="63"/>
        <v>0.41386005092756251</v>
      </c>
      <c r="W353" s="46">
        <f t="shared" ca="1" si="63"/>
        <v>-22.670992360865618</v>
      </c>
      <c r="X353" s="46">
        <f t="shared" ca="1" si="63"/>
        <v>0.4624520553765335</v>
      </c>
      <c r="Y353" s="46">
        <f t="shared" ca="1" si="63"/>
        <v>1482.5007447531175</v>
      </c>
      <c r="Z353" s="46">
        <f t="shared" ca="1" si="63"/>
        <v>-144.69059827658265</v>
      </c>
      <c r="AE353">
        <f t="shared" ca="1" si="59"/>
        <v>0</v>
      </c>
      <c r="AF353">
        <f t="shared" ca="1" si="60"/>
        <v>0</v>
      </c>
      <c r="AG353">
        <f t="shared" ca="1" si="61"/>
        <v>0</v>
      </c>
    </row>
    <row r="354" spans="3:33" x14ac:dyDescent="0.25">
      <c r="AE354">
        <f t="shared" si="59"/>
        <v>0</v>
      </c>
      <c r="AF354">
        <f t="shared" si="60"/>
        <v>0</v>
      </c>
      <c r="AG354">
        <f t="shared" si="61"/>
        <v>0</v>
      </c>
    </row>
    <row r="355" spans="3:33" x14ac:dyDescent="0.25">
      <c r="C355" s="34">
        <f ca="1">EOMONTH(C317,0)+1</f>
        <v>37500</v>
      </c>
      <c r="D355" s="52">
        <v>15</v>
      </c>
      <c r="E355" s="39">
        <v>3.25</v>
      </c>
      <c r="F355" s="39">
        <v>0.56499999999999995</v>
      </c>
      <c r="G355" s="35" t="s">
        <v>270</v>
      </c>
      <c r="I355" s="52">
        <v>15</v>
      </c>
      <c r="J355" s="39">
        <v>3.25</v>
      </c>
      <c r="K355" s="39">
        <v>0.56499999999999995</v>
      </c>
      <c r="L355" s="62" t="s">
        <v>270</v>
      </c>
      <c r="M355" s="101">
        <v>0</v>
      </c>
      <c r="N355" s="67">
        <f ca="1">IF(D355="","",_xll.xEURO(OFFSET(C355,-M355+1,0),E355,OFFSET(C355,-M355+2,0),OFFSET(C355,-M355+2,0),OFFSET(C355,-M355+3,0)+AB355,OFFSET(C355,-M355+4,0),0,1)*D355)</f>
        <v>-6.9056961424399805</v>
      </c>
      <c r="O355" s="69">
        <f ca="1">IF(D355="","",_xll.xEURO(OFFSET(C355,-M355+1,0),E355,OFFSET(C355,-M355+2,0),OFFSET(C355,-M355+2,0),OFFSET(C355,-M355+3,0)+AB355,OFFSET(C355,-M355+4,0),0,0))</f>
        <v>0.64912605423035541</v>
      </c>
      <c r="P355" s="67">
        <f t="shared" ref="P355:P390" ca="1" si="64">IF(D355="","",(O355-F355)*D355*10)</f>
        <v>12.618908134553319</v>
      </c>
      <c r="Q355" s="67">
        <f ca="1">IF(D355="","",_xll.xEURO(OFFSET(C355,-M355+1,0),E355,OFFSET(C355,-M355+2,0),OFFSET(C355,-M355+2,0),OFFSET(C355,-M355+3,0)+AB355,OFFSET(C355,-M355+4,0),0,2)/10*D355)</f>
        <v>0.43199808982712601</v>
      </c>
      <c r="R355" s="71">
        <f ca="1">IF(D355="","",_xll.xEURO(OFFSET(C355,-M355+1,0),E355,OFFSET(C355,-M355+2,0),OFFSET(C355,-M355+2,0),OFFSET(C355,-M355+3,0)+AB355,OFFSET(C355,-M355+4,0),0,3)/100*D355*10000)</f>
        <v>1574.567534274561</v>
      </c>
      <c r="S355" s="71">
        <f ca="1">IF(D355="","",_xll.xEURO(OFFSET(C355,-M355+1,0),E355,OFFSET(C355,-M355+2,0),OFFSET(C355,-M355+2,0),OFFSET(C355,-M355+3,0)+AB355,OFFSET(C355,-M355+4,0),0,5)/365.25*D355*10000)</f>
        <v>-133.6445666993078</v>
      </c>
      <c r="U355" s="67">
        <f ca="1">IF(I355="","",_xll.xEURO(OFFSET(C355,-M355+1,0),J355,OFFSET(C355,-M355+2,0),OFFSET(C355,-M355+2,0),OFFSET(C355,-M355+3,0)+AC355,OFFSET(C355,-M355+4,0),1,1)*I355)</f>
        <v>7.8242563392103097</v>
      </c>
      <c r="V355" s="69">
        <f ca="1">IF(I355="","",_xll.xEURO(OFFSET(C355,-M355+1,0),J355,OFFSET(C355,-M355+2,0),OFFSET(C355,-M355+2,0),OFFSET(C355,-M355+3,0)+AC355,OFFSET(C355,-M355+4,0),1,0))</f>
        <v>0.45076269414413117</v>
      </c>
      <c r="W355" s="67">
        <f t="shared" ref="W355:W390" ca="1" si="65">IF(I355="","",(V355-K355)*I355*10)</f>
        <v>-17.135595878380315</v>
      </c>
      <c r="X355" s="67">
        <f ca="1">IF(I355="","",_xll.xEURO(OFFSET(C355,-M355+1,0),J355,OFFSET(C355,-M355+2,0),OFFSET(C355,-M355+2,0),OFFSET(C355,-M355+3,0)+AC355,OFFSET(C355,-M355+4,0),1,2)/10*I355)</f>
        <v>0.43199808982712601</v>
      </c>
      <c r="Y355" s="71">
        <f ca="1">IF(I355="","",_xll.xEURO(OFFSET(C355,-M355+1,0),J355,OFFSET(C355,-M355+2,0),OFFSET(C355,-M355+2,0),OFFSET(C355,-M355+3,0)+AC355,OFFSET(C355,-M355+4,0),1,3)/100*I355*10000)</f>
        <v>1574.567534274561</v>
      </c>
      <c r="Z355" s="71">
        <f ca="1">IF(I355="","",_xll.xEURO(OFFSET(C355,-M355+1,0),J355,OFFSET(C355,-M355+2,0),OFFSET(C355,-M355+2,0),OFFSET(C355,-M355+3,0)+AC355,OFFSET(C355,-M355+4,0),1,5)/365.25*I355*10000)</f>
        <v>-135.54793262833397</v>
      </c>
      <c r="AB355" s="40">
        <f ca="1">IF(D355="","",_xll.xCalcSkew(OFFSET(C355,-M355,0),E355-OFFSET(C355,-M355+1,0),b)/100)</f>
        <v>7.0699999999999982E-3</v>
      </c>
      <c r="AC355" s="40">
        <f ca="1">IF(I355="","",_xll.xCalcSkew(OFFSET(C355,-M355,0),J355-OFFSET(C355,-M355+1,0),b)/100)</f>
        <v>7.0699999999999982E-3</v>
      </c>
      <c r="AE355">
        <f t="shared" si="59"/>
        <v>-84750</v>
      </c>
      <c r="AF355">
        <f t="shared" si="60"/>
        <v>-84750</v>
      </c>
      <c r="AG355">
        <f t="shared" si="61"/>
        <v>-169500</v>
      </c>
    </row>
    <row r="356" spans="3:33" x14ac:dyDescent="0.25">
      <c r="C356" s="41">
        <f ca="1">INDEX(Inputs!$1:$1048576,MATCH(C355,Inputs!C:C,0),5)</f>
        <v>3.048</v>
      </c>
      <c r="D356" s="52"/>
      <c r="E356" s="39"/>
      <c r="F356" s="39"/>
      <c r="G356" s="35"/>
      <c r="I356" s="52"/>
      <c r="J356" s="39"/>
      <c r="K356" s="39"/>
      <c r="L356" s="62"/>
      <c r="M356" s="101">
        <f>M355+1</f>
        <v>1</v>
      </c>
      <c r="N356" s="67" t="str">
        <f ca="1">IF(D356="","",_xll.xEURO(OFFSET(C356,-M356+1,0),E356,OFFSET(C356,-M356+2,0),OFFSET(C356,-M356+2,0),OFFSET(C356,-M356+3,0)+AB356,OFFSET(C356,-M356+4,0),0,1)*D356)</f>
        <v/>
      </c>
      <c r="O356" s="69" t="str">
        <f ca="1">IF(D356="","",_xll.xEURO(OFFSET(C356,-M356+1,0),E356,OFFSET(C356,-M356+2,0),OFFSET(C356,-M356+2,0),OFFSET(C356,-M356+3,0)+AB356,OFFSET(C356,-M356+4,0),0,0))</f>
        <v/>
      </c>
      <c r="P356" s="67" t="str">
        <f t="shared" si="64"/>
        <v/>
      </c>
      <c r="Q356" s="67" t="str">
        <f ca="1">IF(D356="","",_xll.xEURO(OFFSET(C356,-M356+1,0),E356,OFFSET(C356,-M356+2,0),OFFSET(C356,-M356+2,0),OFFSET(C356,-M356+3,0)+AB356,OFFSET(C356,-M356+4,0),0,2)/10*D356)</f>
        <v/>
      </c>
      <c r="R356" s="71" t="str">
        <f ca="1">IF(D356="","",_xll.xEURO(OFFSET(C356,-M356+1,0),E356,OFFSET(C356,-M356+2,0),OFFSET(C356,-M356+2,0),OFFSET(C356,-M356+3,0)+AB356,OFFSET(C356,-M356+4,0),0,3)/100*D356*10000)</f>
        <v/>
      </c>
      <c r="S356" s="71" t="str">
        <f ca="1">IF(D356="","",_xll.xEURO(OFFSET(C356,-M356+1,0),E356,OFFSET(C356,-M356+2,0),OFFSET(C356,-M356+2,0),OFFSET(C356,-M356+3,0)+AB356,OFFSET(C356,-M356+4,0),0,5)/365.25*D356*10000)</f>
        <v/>
      </c>
      <c r="U356" s="67" t="str">
        <f ca="1">IF(I356="","",_xll.xEURO(OFFSET(C356,-M356+1,0),J356,OFFSET(C356,-M356+2,0),OFFSET(C356,-M356+2,0),OFFSET(C356,-M356+3,0)+AC356,OFFSET(C356,-M356+4,0),1,1)*I356)</f>
        <v/>
      </c>
      <c r="V356" s="69" t="str">
        <f ca="1">IF(I356="","",_xll.xEURO(OFFSET(C356,-M356+1,0),J356,OFFSET(C356,-M356+2,0),OFFSET(C356,-M356+2,0),OFFSET(C356,-M356+3,0)+AC356,OFFSET(C356,-M356+4,0),1,0))</f>
        <v/>
      </c>
      <c r="W356" s="67" t="str">
        <f t="shared" si="65"/>
        <v/>
      </c>
      <c r="X356" s="67" t="str">
        <f ca="1">IF(I356="","",_xll.xEURO(OFFSET(C356,-M356+1,0),J356,OFFSET(C356,-M356+2,0),OFFSET(C356,-M356+2,0),OFFSET(C356,-M356+3,0)+AC356,OFFSET(C356,-M356+4,0),1,2)/10*I356)</f>
        <v/>
      </c>
      <c r="Y356" s="71" t="str">
        <f ca="1">IF(I356="","",_xll.xEURO(OFFSET(C356,-M356+1,0),J356,OFFSET(C356,-M356+2,0),OFFSET(C356,-M356+2,0),OFFSET(C356,-M356+3,0)+AC356,OFFSET(C356,-M356+4,0),1,3)/100*I356*10000)</f>
        <v/>
      </c>
      <c r="Z356" s="71" t="str">
        <f ca="1">IF(I356="","",_xll.xEURO(OFFSET(C356,-M356+1,0),J356,OFFSET(C356,-M356+2,0),OFFSET(C356,-M356+2,0),OFFSET(C356,-M356+3,0)+AC356,OFFSET(C356,-M356+4,0),1,5)/365.25*I356*10000)</f>
        <v/>
      </c>
      <c r="AB356" s="40" t="str">
        <f ca="1">IF(D356="","",_xll.xCalcSkew(OFFSET(C356,-M356,0),E356-OFFSET(C356,-M356+1,0),b)/100)</f>
        <v/>
      </c>
      <c r="AC356" s="40" t="str">
        <f ca="1">IF(I356="","",_xll.xCalcSkew(OFFSET(C356,-M356,0),J356-OFFSET(C356,-M356+1,0),b)/100)</f>
        <v/>
      </c>
      <c r="AE356">
        <f t="shared" si="59"/>
        <v>0</v>
      </c>
      <c r="AF356">
        <f t="shared" si="60"/>
        <v>0</v>
      </c>
      <c r="AG356">
        <f t="shared" si="61"/>
        <v>0</v>
      </c>
    </row>
    <row r="357" spans="3:33" x14ac:dyDescent="0.25">
      <c r="C357" s="40">
        <f ca="1">INDEX(Inputs!$1:$1048576,MATCH(C355,Inputs!C:C,0),7)</f>
        <v>2.3364678008903201E-2</v>
      </c>
      <c r="D357" s="52"/>
      <c r="E357" s="39"/>
      <c r="F357" s="39"/>
      <c r="G357" s="35"/>
      <c r="I357" s="52"/>
      <c r="J357" s="39"/>
      <c r="K357" s="39"/>
      <c r="L357" s="62"/>
      <c r="M357" s="101">
        <f t="shared" ref="M357:M390" si="66">M356+1</f>
        <v>2</v>
      </c>
      <c r="N357" s="67" t="str">
        <f ca="1">IF(D357="","",_xll.xEURO(OFFSET(C357,-M357+1,0),E357,OFFSET(C357,-M357+2,0),OFFSET(C357,-M357+2,0),OFFSET(C357,-M357+3,0)+AB357,OFFSET(C357,-M357+4,0),0,1)*D357)</f>
        <v/>
      </c>
      <c r="O357" s="69" t="str">
        <f ca="1">IF(D357="","",_xll.xEURO(OFFSET(C357,-M357+1,0),E357,OFFSET(C357,-M357+2,0),OFFSET(C357,-M357+2,0),OFFSET(C357,-M357+3,0)+AB357,OFFSET(C357,-M357+4,0),0,0))</f>
        <v/>
      </c>
      <c r="P357" s="67" t="str">
        <f t="shared" si="64"/>
        <v/>
      </c>
      <c r="Q357" s="67" t="str">
        <f ca="1">IF(D357="","",_xll.xEURO(OFFSET(C357,-M357+1,0),E357,OFFSET(C357,-M357+2,0),OFFSET(C357,-M357+2,0),OFFSET(C357,-M357+3,0)+AB357,OFFSET(C357,-M357+4,0),0,2)/10*D357)</f>
        <v/>
      </c>
      <c r="R357" s="71" t="str">
        <f ca="1">IF(D357="","",_xll.xEURO(OFFSET(C357,-M357+1,0),E357,OFFSET(C357,-M357+2,0),OFFSET(C357,-M357+2,0),OFFSET(C357,-M357+3,0)+AB357,OFFSET(C357,-M357+4,0),0,3)/100*D357*10000)</f>
        <v/>
      </c>
      <c r="S357" s="71" t="str">
        <f ca="1">IF(D357="","",_xll.xEURO(OFFSET(C357,-M357+1,0),E357,OFFSET(C357,-M357+2,0),OFFSET(C357,-M357+2,0),OFFSET(C357,-M357+3,0)+AB357,OFFSET(C357,-M357+4,0),0,5)/365.25*D357*10000)</f>
        <v/>
      </c>
      <c r="U357" s="67" t="str">
        <f ca="1">IF(I357="","",_xll.xEURO(OFFSET(C357,-M357+1,0),J357,OFFSET(C357,-M357+2,0),OFFSET(C357,-M357+2,0),OFFSET(C357,-M357+3,0)+AC357,OFFSET(C357,-M357+4,0),1,1)*I357)</f>
        <v/>
      </c>
      <c r="V357" s="69" t="str">
        <f ca="1">IF(I357="","",_xll.xEURO(OFFSET(C357,-M357+1,0),J357,OFFSET(C357,-M357+2,0),OFFSET(C357,-M357+2,0),OFFSET(C357,-M357+3,0)+AC357,OFFSET(C357,-M357+4,0),1,0))</f>
        <v/>
      </c>
      <c r="W357" s="67" t="str">
        <f t="shared" si="65"/>
        <v/>
      </c>
      <c r="X357" s="67" t="str">
        <f ca="1">IF(I357="","",_xll.xEURO(OFFSET(C357,-M357+1,0),J357,OFFSET(C357,-M357+2,0),OFFSET(C357,-M357+2,0),OFFSET(C357,-M357+3,0)+AC357,OFFSET(C357,-M357+4,0),1,2)/10*I357)</f>
        <v/>
      </c>
      <c r="Y357" s="71" t="str">
        <f ca="1">IF(I357="","",_xll.xEURO(OFFSET(C357,-M357+1,0),J357,OFFSET(C357,-M357+2,0),OFFSET(C357,-M357+2,0),OFFSET(C357,-M357+3,0)+AC357,OFFSET(C357,-M357+4,0),1,3)/100*I357*10000)</f>
        <v/>
      </c>
      <c r="Z357" s="71" t="str">
        <f ca="1">IF(I357="","",_xll.xEURO(OFFSET(C357,-M357+1,0),J357,OFFSET(C357,-M357+2,0),OFFSET(C357,-M357+2,0),OFFSET(C357,-M357+3,0)+AC357,OFFSET(C357,-M357+4,0),1,5)/365.25*I357*10000)</f>
        <v/>
      </c>
      <c r="AB357" s="40" t="str">
        <f ca="1">IF(D357="","",_xll.xCalcSkew(OFFSET(C357,-M357,0),E357-OFFSET(C357,-M357+1,0),b)/100)</f>
        <v/>
      </c>
      <c r="AC357" s="40" t="str">
        <f ca="1">IF(I357="","",_xll.xCalcSkew(OFFSET(C357,-M357,0),J357-OFFSET(C357,-M357+1,0),b)/100)</f>
        <v/>
      </c>
      <c r="AE357">
        <f t="shared" si="59"/>
        <v>0</v>
      </c>
      <c r="AF357">
        <f t="shared" si="60"/>
        <v>0</v>
      </c>
      <c r="AG357">
        <f t="shared" si="61"/>
        <v>0</v>
      </c>
    </row>
    <row r="358" spans="3:33" x14ac:dyDescent="0.25">
      <c r="C358" s="66">
        <f ca="1">INDEX(Inputs!$1:$1048576,MATCH(C355,Inputs!C:C,0),6)</f>
        <v>0.4975</v>
      </c>
      <c r="D358" s="52"/>
      <c r="E358" s="39"/>
      <c r="F358" s="39"/>
      <c r="G358" s="35"/>
      <c r="I358" s="52"/>
      <c r="J358" s="39"/>
      <c r="K358" s="39"/>
      <c r="L358" s="62"/>
      <c r="M358" s="101">
        <f t="shared" si="66"/>
        <v>3</v>
      </c>
      <c r="N358" s="67" t="str">
        <f ca="1">IF(D358="","",_xll.xEURO(OFFSET(C358,-M358+1,0),E358,OFFSET(C358,-M358+2,0),OFFSET(C358,-M358+2,0),OFFSET(C358,-M358+3,0)+AB358,OFFSET(C358,-M358+4,0),0,1)*D358)</f>
        <v/>
      </c>
      <c r="O358" s="69" t="str">
        <f ca="1">IF(D358="","",_xll.xEURO(OFFSET(C358,-M358+1,0),E358,OFFSET(C358,-M358+2,0),OFFSET(C358,-M358+2,0),OFFSET(C358,-M358+3,0)+AB358,OFFSET(C358,-M358+4,0),0,0))</f>
        <v/>
      </c>
      <c r="P358" s="67" t="str">
        <f t="shared" si="64"/>
        <v/>
      </c>
      <c r="Q358" s="67" t="str">
        <f ca="1">IF(D358="","",_xll.xEURO(OFFSET(C358,-M358+1,0),E358,OFFSET(C358,-M358+2,0),OFFSET(C358,-M358+2,0),OFFSET(C358,-M358+3,0)+AB358,OFFSET(C358,-M358+4,0),0,2)/10*D358)</f>
        <v/>
      </c>
      <c r="R358" s="71" t="str">
        <f ca="1">IF(D358="","",_xll.xEURO(OFFSET(C358,-M358+1,0),E358,OFFSET(C358,-M358+2,0),OFFSET(C358,-M358+2,0),OFFSET(C358,-M358+3,0)+AB358,OFFSET(C358,-M358+4,0),0,3)/100*D358*10000)</f>
        <v/>
      </c>
      <c r="S358" s="71" t="str">
        <f ca="1">IF(D358="","",_xll.xEURO(OFFSET(C358,-M358+1,0),E358,OFFSET(C358,-M358+2,0),OFFSET(C358,-M358+2,0),OFFSET(C358,-M358+3,0)+AB358,OFFSET(C358,-M358+4,0),0,5)/365.25*D358*10000)</f>
        <v/>
      </c>
      <c r="U358" s="67" t="str">
        <f ca="1">IF(I358="","",_xll.xEURO(OFFSET(C358,-M358+1,0),J358,OFFSET(C358,-M358+2,0),OFFSET(C358,-M358+2,0),OFFSET(C358,-M358+3,0)+AC358,OFFSET(C358,-M358+4,0),1,1)*I358)</f>
        <v/>
      </c>
      <c r="V358" s="69" t="str">
        <f ca="1">IF(I358="","",_xll.xEURO(OFFSET(C358,-M358+1,0),J358,OFFSET(C358,-M358+2,0),OFFSET(C358,-M358+2,0),OFFSET(C358,-M358+3,0)+AC358,OFFSET(C358,-M358+4,0),1,0))</f>
        <v/>
      </c>
      <c r="W358" s="67" t="str">
        <f t="shared" si="65"/>
        <v/>
      </c>
      <c r="X358" s="67" t="str">
        <f ca="1">IF(I358="","",_xll.xEURO(OFFSET(C358,-M358+1,0),J358,OFFSET(C358,-M358+2,0),OFFSET(C358,-M358+2,0),OFFSET(C358,-M358+3,0)+AC358,OFFSET(C358,-M358+4,0),1,2)/10*I358)</f>
        <v/>
      </c>
      <c r="Y358" s="71" t="str">
        <f ca="1">IF(I358="","",_xll.xEURO(OFFSET(C358,-M358+1,0),J358,OFFSET(C358,-M358+2,0),OFFSET(C358,-M358+2,0),OFFSET(C358,-M358+3,0)+AC358,OFFSET(C358,-M358+4,0),1,3)/100*I358*10000)</f>
        <v/>
      </c>
      <c r="Z358" s="71" t="str">
        <f ca="1">IF(I358="","",_xll.xEURO(OFFSET(C358,-M358+1,0),J358,OFFSET(C358,-M358+2,0),OFFSET(C358,-M358+2,0),OFFSET(C358,-M358+3,0)+AC358,OFFSET(C358,-M358+4,0),1,5)/365.25*I358*10000)</f>
        <v/>
      </c>
      <c r="AB358" s="40" t="str">
        <f ca="1">IF(D358="","",_xll.xCalcSkew(OFFSET(C358,-M358,0),E358-OFFSET(C358,-M358+1,0),b)/100)</f>
        <v/>
      </c>
      <c r="AC358" s="40" t="str">
        <f ca="1">IF(I358="","",_xll.xCalcSkew(OFFSET(C358,-M358,0),J358-OFFSET(C358,-M358+1,0),b)/100)</f>
        <v/>
      </c>
      <c r="AE358">
        <f t="shared" si="59"/>
        <v>0</v>
      </c>
      <c r="AF358">
        <f t="shared" si="60"/>
        <v>0</v>
      </c>
      <c r="AG358">
        <f t="shared" si="61"/>
        <v>0</v>
      </c>
    </row>
    <row r="359" spans="3:33" x14ac:dyDescent="0.25">
      <c r="C359" s="65">
        <f ca="1">INDEX(Inputs!$1:$1048576,MATCH(C355,Inputs!C:C,0),9)</f>
        <v>284</v>
      </c>
      <c r="D359" s="52"/>
      <c r="E359" s="39"/>
      <c r="F359" s="39"/>
      <c r="G359" s="35"/>
      <c r="I359" s="52"/>
      <c r="J359" s="39"/>
      <c r="K359" s="39"/>
      <c r="L359" s="62"/>
      <c r="M359" s="101">
        <f t="shared" si="66"/>
        <v>4</v>
      </c>
      <c r="N359" s="67" t="str">
        <f ca="1">IF(D359="","",_xll.xEURO(OFFSET(C359,-M359+1,0),E359,OFFSET(C359,-M359+2,0),OFFSET(C359,-M359+2,0),OFFSET(C359,-M359+3,0)+AB359,OFFSET(C359,-M359+4,0),0,1)*D359)</f>
        <v/>
      </c>
      <c r="O359" s="69" t="str">
        <f ca="1">IF(D359="","",_xll.xEURO(OFFSET(C359,-M359+1,0),E359,OFFSET(C359,-M359+2,0),OFFSET(C359,-M359+2,0),OFFSET(C359,-M359+3,0)+AB359,OFFSET(C359,-M359+4,0),0,0))</f>
        <v/>
      </c>
      <c r="P359" s="67" t="str">
        <f t="shared" si="64"/>
        <v/>
      </c>
      <c r="Q359" s="67" t="str">
        <f ca="1">IF(D359="","",_xll.xEURO(OFFSET(C359,-M359+1,0),E359,OFFSET(C359,-M359+2,0),OFFSET(C359,-M359+2,0),OFFSET(C359,-M359+3,0)+AB359,OFFSET(C359,-M359+4,0),0,2)/10*D359)</f>
        <v/>
      </c>
      <c r="R359" s="71" t="str">
        <f ca="1">IF(D359="","",_xll.xEURO(OFFSET(C359,-M359+1,0),E359,OFFSET(C359,-M359+2,0),OFFSET(C359,-M359+2,0),OFFSET(C359,-M359+3,0)+AB359,OFFSET(C359,-M359+4,0),0,3)/100*D359*10000)</f>
        <v/>
      </c>
      <c r="S359" s="71" t="str">
        <f ca="1">IF(D359="","",_xll.xEURO(OFFSET(C359,-M359+1,0),E359,OFFSET(C359,-M359+2,0),OFFSET(C359,-M359+2,0),OFFSET(C359,-M359+3,0)+AB359,OFFSET(C359,-M359+4,0),0,5)/365.25*D359*10000)</f>
        <v/>
      </c>
      <c r="U359" s="67" t="str">
        <f ca="1">IF(I359="","",_xll.xEURO(OFFSET(C359,-M359+1,0),J359,OFFSET(C359,-M359+2,0),OFFSET(C359,-M359+2,0),OFFSET(C359,-M359+3,0)+AC359,OFFSET(C359,-M359+4,0),1,1)*I359)</f>
        <v/>
      </c>
      <c r="V359" s="69" t="str">
        <f ca="1">IF(I359="","",_xll.xEURO(OFFSET(C359,-M359+1,0),J359,OFFSET(C359,-M359+2,0),OFFSET(C359,-M359+2,0),OFFSET(C359,-M359+3,0)+AC359,OFFSET(C359,-M359+4,0),1,0))</f>
        <v/>
      </c>
      <c r="W359" s="67" t="str">
        <f t="shared" si="65"/>
        <v/>
      </c>
      <c r="X359" s="67" t="str">
        <f ca="1">IF(I359="","",_xll.xEURO(OFFSET(C359,-M359+1,0),J359,OFFSET(C359,-M359+2,0),OFFSET(C359,-M359+2,0),OFFSET(C359,-M359+3,0)+AC359,OFFSET(C359,-M359+4,0),1,2)/10*I359)</f>
        <v/>
      </c>
      <c r="Y359" s="71" t="str">
        <f ca="1">IF(I359="","",_xll.xEURO(OFFSET(C359,-M359+1,0),J359,OFFSET(C359,-M359+2,0),OFFSET(C359,-M359+2,0),OFFSET(C359,-M359+3,0)+AC359,OFFSET(C359,-M359+4,0),1,3)/100*I359*10000)</f>
        <v/>
      </c>
      <c r="Z359" s="71" t="str">
        <f ca="1">IF(I359="","",_xll.xEURO(OFFSET(C359,-M359+1,0),J359,OFFSET(C359,-M359+2,0),OFFSET(C359,-M359+2,0),OFFSET(C359,-M359+3,0)+AC359,OFFSET(C359,-M359+4,0),1,5)/365.25*I359*10000)</f>
        <v/>
      </c>
      <c r="AB359" s="40" t="str">
        <f ca="1">IF(D359="","",_xll.xCalcSkew(OFFSET(C359,-M359,0),E359-OFFSET(C359,-M359+1,0),b)/100)</f>
        <v/>
      </c>
      <c r="AC359" s="40" t="str">
        <f ca="1">IF(I359="","",_xll.xCalcSkew(OFFSET(C359,-M359,0),J359-OFFSET(C359,-M359+1,0),b)/100)</f>
        <v/>
      </c>
      <c r="AE359">
        <f t="shared" si="59"/>
        <v>0</v>
      </c>
      <c r="AF359">
        <f t="shared" si="60"/>
        <v>0</v>
      </c>
      <c r="AG359">
        <f t="shared" si="61"/>
        <v>0</v>
      </c>
    </row>
    <row r="360" spans="3:33" x14ac:dyDescent="0.25">
      <c r="C360" s="64">
        <f ca="1">D391+I391</f>
        <v>30</v>
      </c>
      <c r="D360" s="52"/>
      <c r="E360" s="39"/>
      <c r="F360" s="39"/>
      <c r="G360" s="35"/>
      <c r="I360" s="52"/>
      <c r="J360" s="39"/>
      <c r="K360" s="39"/>
      <c r="L360" s="62"/>
      <c r="M360" s="101">
        <f t="shared" si="66"/>
        <v>5</v>
      </c>
      <c r="N360" s="67" t="str">
        <f ca="1">IF(D360="","",_xll.xEURO(OFFSET(C360,-M360+1,0),E360,OFFSET(C360,-M360+2,0),OFFSET(C360,-M360+2,0),OFFSET(C360,-M360+3,0)+AB360,OFFSET(C360,-M360+4,0),0,1)*D360)</f>
        <v/>
      </c>
      <c r="O360" s="69" t="str">
        <f ca="1">IF(D360="","",_xll.xEURO(OFFSET(C360,-M360+1,0),E360,OFFSET(C360,-M360+2,0),OFFSET(C360,-M360+2,0),OFFSET(C360,-M360+3,0)+AB360,OFFSET(C360,-M360+4,0),0,0))</f>
        <v/>
      </c>
      <c r="P360" s="67" t="str">
        <f t="shared" si="64"/>
        <v/>
      </c>
      <c r="Q360" s="67" t="str">
        <f ca="1">IF(D360="","",_xll.xEURO(OFFSET(C360,-M360+1,0),E360,OFFSET(C360,-M360+2,0),OFFSET(C360,-M360+2,0),OFFSET(C360,-M360+3,0)+AB360,OFFSET(C360,-M360+4,0),0,2)/10*D360)</f>
        <v/>
      </c>
      <c r="R360" s="71" t="str">
        <f ca="1">IF(D360="","",_xll.xEURO(OFFSET(C360,-M360+1,0),E360,OFFSET(C360,-M360+2,0),OFFSET(C360,-M360+2,0),OFFSET(C360,-M360+3,0)+AB360,OFFSET(C360,-M360+4,0),0,3)/100*D360*10000)</f>
        <v/>
      </c>
      <c r="S360" s="71" t="str">
        <f ca="1">IF(D360="","",_xll.xEURO(OFFSET(C360,-M360+1,0),E360,OFFSET(C360,-M360+2,0),OFFSET(C360,-M360+2,0),OFFSET(C360,-M360+3,0)+AB360,OFFSET(C360,-M360+4,0),0,5)/365.25*D360*10000)</f>
        <v/>
      </c>
      <c r="U360" s="67" t="str">
        <f ca="1">IF(I360="","",_xll.xEURO(OFFSET(C360,-M360+1,0),J360,OFFSET(C360,-M360+2,0),OFFSET(C360,-M360+2,0),OFFSET(C360,-M360+3,0)+AC360,OFFSET(C360,-M360+4,0),1,1)*I360)</f>
        <v/>
      </c>
      <c r="V360" s="69" t="str">
        <f ca="1">IF(I360="","",_xll.xEURO(OFFSET(C360,-M360+1,0),J360,OFFSET(C360,-M360+2,0),OFFSET(C360,-M360+2,0),OFFSET(C360,-M360+3,0)+AC360,OFFSET(C360,-M360+4,0),1,0))</f>
        <v/>
      </c>
      <c r="W360" s="67" t="str">
        <f t="shared" si="65"/>
        <v/>
      </c>
      <c r="X360" s="67" t="str">
        <f ca="1">IF(I360="","",_xll.xEURO(OFFSET(C360,-M360+1,0),J360,OFFSET(C360,-M360+2,0),OFFSET(C360,-M360+2,0),OFFSET(C360,-M360+3,0)+AC360,OFFSET(C360,-M360+4,0),1,2)/10*I360)</f>
        <v/>
      </c>
      <c r="Y360" s="71" t="str">
        <f ca="1">IF(I360="","",_xll.xEURO(OFFSET(C360,-M360+1,0),J360,OFFSET(C360,-M360+2,0),OFFSET(C360,-M360+2,0),OFFSET(C360,-M360+3,0)+AC360,OFFSET(C360,-M360+4,0),1,3)/100*I360*10000)</f>
        <v/>
      </c>
      <c r="Z360" s="71" t="str">
        <f ca="1">IF(I360="","",_xll.xEURO(OFFSET(C360,-M360+1,0),J360,OFFSET(C360,-M360+2,0),OFFSET(C360,-M360+2,0),OFFSET(C360,-M360+3,0)+AC360,OFFSET(C360,-M360+4,0),1,5)/365.25*I360*10000)</f>
        <v/>
      </c>
      <c r="AB360" s="40" t="str">
        <f ca="1">IF(D360="","",_xll.xCalcSkew(OFFSET(C360,-M360,0),E360-OFFSET(C360,-M360+1,0),b)/100)</f>
        <v/>
      </c>
      <c r="AC360" s="40" t="str">
        <f ca="1">IF(I360="","",_xll.xCalcSkew(OFFSET(C360,-M360,0),J360-OFFSET(C360,-M360+1,0),b)/100)</f>
        <v/>
      </c>
      <c r="AE360">
        <f t="shared" si="59"/>
        <v>0</v>
      </c>
      <c r="AF360">
        <f t="shared" si="60"/>
        <v>0</v>
      </c>
      <c r="AG360">
        <f t="shared" si="61"/>
        <v>0</v>
      </c>
    </row>
    <row r="361" spans="3:33" x14ac:dyDescent="0.25">
      <c r="C361" s="64">
        <f ca="1">N391+U391</f>
        <v>0.91856019677032918</v>
      </c>
      <c r="D361" s="52"/>
      <c r="E361" s="39"/>
      <c r="F361" s="39"/>
      <c r="G361" s="35"/>
      <c r="I361" s="52"/>
      <c r="J361" s="39"/>
      <c r="K361" s="39"/>
      <c r="L361" s="62"/>
      <c r="M361" s="101">
        <f t="shared" si="66"/>
        <v>6</v>
      </c>
      <c r="N361" s="67" t="str">
        <f ca="1">IF(D361="","",_xll.xEURO(OFFSET(C361,-M361+1,0),E361,OFFSET(C361,-M361+2,0),OFFSET(C361,-M361+2,0),OFFSET(C361,-M361+3,0)+AB361,OFFSET(C361,-M361+4,0),0,1)*D361)</f>
        <v/>
      </c>
      <c r="O361" s="69" t="str">
        <f ca="1">IF(D361="","",_xll.xEURO(OFFSET(C361,-M361+1,0),E361,OFFSET(C361,-M361+2,0),OFFSET(C361,-M361+2,0),OFFSET(C361,-M361+3,0)+AB361,OFFSET(C361,-M361+4,0),0,0))</f>
        <v/>
      </c>
      <c r="P361" s="67" t="str">
        <f t="shared" si="64"/>
        <v/>
      </c>
      <c r="Q361" s="67" t="str">
        <f ca="1">IF(D361="","",_xll.xEURO(OFFSET(C361,-M361+1,0),E361,OFFSET(C361,-M361+2,0),OFFSET(C361,-M361+2,0),OFFSET(C361,-M361+3,0)+AB361,OFFSET(C361,-M361+4,0),0,2)/10*D361)</f>
        <v/>
      </c>
      <c r="R361" s="71" t="str">
        <f ca="1">IF(D361="","",_xll.xEURO(OFFSET(C361,-M361+1,0),E361,OFFSET(C361,-M361+2,0),OFFSET(C361,-M361+2,0),OFFSET(C361,-M361+3,0)+AB361,OFFSET(C361,-M361+4,0),0,3)/100*D361*10000)</f>
        <v/>
      </c>
      <c r="S361" s="71" t="str">
        <f ca="1">IF(D361="","",_xll.xEURO(OFFSET(C361,-M361+1,0),E361,OFFSET(C361,-M361+2,0),OFFSET(C361,-M361+2,0),OFFSET(C361,-M361+3,0)+AB361,OFFSET(C361,-M361+4,0),0,5)/365.25*D361*10000)</f>
        <v/>
      </c>
      <c r="U361" s="67" t="str">
        <f ca="1">IF(I361="","",_xll.xEURO(OFFSET(C361,-M361+1,0),J361,OFFSET(C361,-M361+2,0),OFFSET(C361,-M361+2,0),OFFSET(C361,-M361+3,0)+AC361,OFFSET(C361,-M361+4,0),1,1)*I361)</f>
        <v/>
      </c>
      <c r="V361" s="69" t="str">
        <f ca="1">IF(I361="","",_xll.xEURO(OFFSET(C361,-M361+1,0),J361,OFFSET(C361,-M361+2,0),OFFSET(C361,-M361+2,0),OFFSET(C361,-M361+3,0)+AC361,OFFSET(C361,-M361+4,0),1,0))</f>
        <v/>
      </c>
      <c r="W361" s="67" t="str">
        <f t="shared" si="65"/>
        <v/>
      </c>
      <c r="X361" s="67" t="str">
        <f ca="1">IF(I361="","",_xll.xEURO(OFFSET(C361,-M361+1,0),J361,OFFSET(C361,-M361+2,0),OFFSET(C361,-M361+2,0),OFFSET(C361,-M361+3,0)+AC361,OFFSET(C361,-M361+4,0),1,2)/10*I361)</f>
        <v/>
      </c>
      <c r="Y361" s="71" t="str">
        <f ca="1">IF(I361="","",_xll.xEURO(OFFSET(C361,-M361+1,0),J361,OFFSET(C361,-M361+2,0),OFFSET(C361,-M361+2,0),OFFSET(C361,-M361+3,0)+AC361,OFFSET(C361,-M361+4,0),1,3)/100*I361*10000)</f>
        <v/>
      </c>
      <c r="Z361" s="71" t="str">
        <f ca="1">IF(I361="","",_xll.xEURO(OFFSET(C361,-M361+1,0),J361,OFFSET(C361,-M361+2,0),OFFSET(C361,-M361+2,0),OFFSET(C361,-M361+3,0)+AC361,OFFSET(C361,-M361+4,0),1,5)/365.25*I361*10000)</f>
        <v/>
      </c>
      <c r="AB361" s="40" t="str">
        <f ca="1">IF(D361="","",_xll.xCalcSkew(OFFSET(C361,-M361,0),E361-OFFSET(C361,-M361+1,0),b)/100)</f>
        <v/>
      </c>
      <c r="AC361" s="40" t="str">
        <f ca="1">IF(I361="","",_xll.xCalcSkew(OFFSET(C361,-M361,0),J361-OFFSET(C361,-M361+1,0),b)/100)</f>
        <v/>
      </c>
      <c r="AE361">
        <f t="shared" si="59"/>
        <v>0</v>
      </c>
      <c r="AF361">
        <f t="shared" si="60"/>
        <v>0</v>
      </c>
      <c r="AG361">
        <f t="shared" si="61"/>
        <v>0</v>
      </c>
    </row>
    <row r="362" spans="3:33" x14ac:dyDescent="0.25">
      <c r="C362" s="103">
        <f ca="1">Q391+X391</f>
        <v>0.86399617965425202</v>
      </c>
      <c r="D362" s="52"/>
      <c r="E362" s="39"/>
      <c r="F362" s="39"/>
      <c r="G362" s="35"/>
      <c r="I362" s="52"/>
      <c r="J362" s="39"/>
      <c r="K362" s="39"/>
      <c r="L362" s="62"/>
      <c r="M362" s="101">
        <f t="shared" si="66"/>
        <v>7</v>
      </c>
      <c r="N362" s="67" t="str">
        <f ca="1">IF(D362="","",_xll.xEURO(OFFSET(C362,-M362+1,0),E362,OFFSET(C362,-M362+2,0),OFFSET(C362,-M362+2,0),OFFSET(C362,-M362+3,0)+AB362,OFFSET(C362,-M362+4,0),0,1)*D362)</f>
        <v/>
      </c>
      <c r="O362" s="69" t="str">
        <f ca="1">IF(D362="","",_xll.xEURO(OFFSET(C362,-M362+1,0),E362,OFFSET(C362,-M362+2,0),OFFSET(C362,-M362+2,0),OFFSET(C362,-M362+3,0)+AB362,OFFSET(C362,-M362+4,0),0,0))</f>
        <v/>
      </c>
      <c r="P362" s="67" t="str">
        <f t="shared" si="64"/>
        <v/>
      </c>
      <c r="Q362" s="67" t="str">
        <f ca="1">IF(D362="","",_xll.xEURO(OFFSET(C362,-M362+1,0),E362,OFFSET(C362,-M362+2,0),OFFSET(C362,-M362+2,0),OFFSET(C362,-M362+3,0)+AB362,OFFSET(C362,-M362+4,0),0,2)/10*D362)</f>
        <v/>
      </c>
      <c r="R362" s="71" t="str">
        <f ca="1">IF(D362="","",_xll.xEURO(OFFSET(C362,-M362+1,0),E362,OFFSET(C362,-M362+2,0),OFFSET(C362,-M362+2,0),OFFSET(C362,-M362+3,0)+AB362,OFFSET(C362,-M362+4,0),0,3)/100*D362*10000)</f>
        <v/>
      </c>
      <c r="S362" s="71" t="str">
        <f ca="1">IF(D362="","",_xll.xEURO(OFFSET(C362,-M362+1,0),E362,OFFSET(C362,-M362+2,0),OFFSET(C362,-M362+2,0),OFFSET(C362,-M362+3,0)+AB362,OFFSET(C362,-M362+4,0),0,5)/365.25*D362*10000)</f>
        <v/>
      </c>
      <c r="U362" s="67" t="str">
        <f ca="1">IF(I362="","",_xll.xEURO(OFFSET(C362,-M362+1,0),J362,OFFSET(C362,-M362+2,0),OFFSET(C362,-M362+2,0),OFFSET(C362,-M362+3,0)+AC362,OFFSET(C362,-M362+4,0),1,1)*I362)</f>
        <v/>
      </c>
      <c r="V362" s="69" t="str">
        <f ca="1">IF(I362="","",_xll.xEURO(OFFSET(C362,-M362+1,0),J362,OFFSET(C362,-M362+2,0),OFFSET(C362,-M362+2,0),OFFSET(C362,-M362+3,0)+AC362,OFFSET(C362,-M362+4,0),1,0))</f>
        <v/>
      </c>
      <c r="W362" s="67" t="str">
        <f t="shared" si="65"/>
        <v/>
      </c>
      <c r="X362" s="67" t="str">
        <f ca="1">IF(I362="","",_xll.xEURO(OFFSET(C362,-M362+1,0),J362,OFFSET(C362,-M362+2,0),OFFSET(C362,-M362+2,0),OFFSET(C362,-M362+3,0)+AC362,OFFSET(C362,-M362+4,0),1,2)/10*I362)</f>
        <v/>
      </c>
      <c r="Y362" s="71" t="str">
        <f ca="1">IF(I362="","",_xll.xEURO(OFFSET(C362,-M362+1,0),J362,OFFSET(C362,-M362+2,0),OFFSET(C362,-M362+2,0),OFFSET(C362,-M362+3,0)+AC362,OFFSET(C362,-M362+4,0),1,3)/100*I362*10000)</f>
        <v/>
      </c>
      <c r="Z362" s="71" t="str">
        <f ca="1">IF(I362="","",_xll.xEURO(OFFSET(C362,-M362+1,0),J362,OFFSET(C362,-M362+2,0),OFFSET(C362,-M362+2,0),OFFSET(C362,-M362+3,0)+AC362,OFFSET(C362,-M362+4,0),1,5)/365.25*I362*10000)</f>
        <v/>
      </c>
      <c r="AB362" s="40" t="str">
        <f ca="1">IF(D362="","",_xll.xCalcSkew(OFFSET(C362,-M362,0),E362-OFFSET(C362,-M362+1,0),b)/100)</f>
        <v/>
      </c>
      <c r="AC362" s="40" t="str">
        <f ca="1">IF(I362="","",_xll.xCalcSkew(OFFSET(C362,-M362,0),J362-OFFSET(C362,-M362+1,0),b)/100)</f>
        <v/>
      </c>
      <c r="AE362">
        <f t="shared" si="59"/>
        <v>0</v>
      </c>
      <c r="AF362">
        <f t="shared" si="60"/>
        <v>0</v>
      </c>
      <c r="AG362">
        <f t="shared" si="61"/>
        <v>0</v>
      </c>
    </row>
    <row r="363" spans="3:33" x14ac:dyDescent="0.25">
      <c r="C363" s="64">
        <f ca="1">R391+Y391</f>
        <v>3149.135068549122</v>
      </c>
      <c r="D363" s="52"/>
      <c r="E363" s="39"/>
      <c r="F363" s="39"/>
      <c r="G363" s="35"/>
      <c r="I363" s="52"/>
      <c r="J363" s="39"/>
      <c r="K363" s="39"/>
      <c r="L363" s="62"/>
      <c r="M363" s="101">
        <f t="shared" si="66"/>
        <v>8</v>
      </c>
      <c r="N363" s="67" t="str">
        <f ca="1">IF(D363="","",_xll.xEURO(OFFSET(C363,-M363+1,0),E363,OFFSET(C363,-M363+2,0),OFFSET(C363,-M363+2,0),OFFSET(C363,-M363+3,0)+AB363,OFFSET(C363,-M363+4,0),0,1)*D363)</f>
        <v/>
      </c>
      <c r="O363" s="69" t="str">
        <f ca="1">IF(D363="","",_xll.xEURO(OFFSET(C363,-M363+1,0),E363,OFFSET(C363,-M363+2,0),OFFSET(C363,-M363+2,0),OFFSET(C363,-M363+3,0)+AB363,OFFSET(C363,-M363+4,0),0,0))</f>
        <v/>
      </c>
      <c r="P363" s="67" t="str">
        <f t="shared" si="64"/>
        <v/>
      </c>
      <c r="Q363" s="67" t="str">
        <f ca="1">IF(D363="","",_xll.xEURO(OFFSET(C363,-M363+1,0),E363,OFFSET(C363,-M363+2,0),OFFSET(C363,-M363+2,0),OFFSET(C363,-M363+3,0)+AB363,OFFSET(C363,-M363+4,0),0,2)/10*D363)</f>
        <v/>
      </c>
      <c r="R363" s="71" t="str">
        <f ca="1">IF(D363="","",_xll.xEURO(OFFSET(C363,-M363+1,0),E363,OFFSET(C363,-M363+2,0),OFFSET(C363,-M363+2,0),OFFSET(C363,-M363+3,0)+AB363,OFFSET(C363,-M363+4,0),0,3)/100*D363*10000)</f>
        <v/>
      </c>
      <c r="S363" s="71" t="str">
        <f ca="1">IF(D363="","",_xll.xEURO(OFFSET(C363,-M363+1,0),E363,OFFSET(C363,-M363+2,0),OFFSET(C363,-M363+2,0),OFFSET(C363,-M363+3,0)+AB363,OFFSET(C363,-M363+4,0),0,5)/365.25*D363*10000)</f>
        <v/>
      </c>
      <c r="U363" s="67" t="str">
        <f ca="1">IF(I363="","",_xll.xEURO(OFFSET(C363,-M363+1,0),J363,OFFSET(C363,-M363+2,0),OFFSET(C363,-M363+2,0),OFFSET(C363,-M363+3,0)+AC363,OFFSET(C363,-M363+4,0),1,1)*I363)</f>
        <v/>
      </c>
      <c r="V363" s="69" t="str">
        <f ca="1">IF(I363="","",_xll.xEURO(OFFSET(C363,-M363+1,0),J363,OFFSET(C363,-M363+2,0),OFFSET(C363,-M363+2,0),OFFSET(C363,-M363+3,0)+AC363,OFFSET(C363,-M363+4,0),1,0))</f>
        <v/>
      </c>
      <c r="W363" s="67" t="str">
        <f t="shared" si="65"/>
        <v/>
      </c>
      <c r="X363" s="67" t="str">
        <f ca="1">IF(I363="","",_xll.xEURO(OFFSET(C363,-M363+1,0),J363,OFFSET(C363,-M363+2,0),OFFSET(C363,-M363+2,0),OFFSET(C363,-M363+3,0)+AC363,OFFSET(C363,-M363+4,0),1,2)/10*I363)</f>
        <v/>
      </c>
      <c r="Y363" s="71" t="str">
        <f ca="1">IF(I363="","",_xll.xEURO(OFFSET(C363,-M363+1,0),J363,OFFSET(C363,-M363+2,0),OFFSET(C363,-M363+2,0),OFFSET(C363,-M363+3,0)+AC363,OFFSET(C363,-M363+4,0),1,3)/100*I363*10000)</f>
        <v/>
      </c>
      <c r="Z363" s="71" t="str">
        <f ca="1">IF(I363="","",_xll.xEURO(OFFSET(C363,-M363+1,0),J363,OFFSET(C363,-M363+2,0),OFFSET(C363,-M363+2,0),OFFSET(C363,-M363+3,0)+AC363,OFFSET(C363,-M363+4,0),1,5)/365.25*I363*10000)</f>
        <v/>
      </c>
      <c r="AB363" s="40" t="str">
        <f ca="1">IF(D363="","",_xll.xCalcSkew(OFFSET(C363,-M363,0),E363-OFFSET(C363,-M363+1,0),b)/100)</f>
        <v/>
      </c>
      <c r="AC363" s="40" t="str">
        <f ca="1">IF(I363="","",_xll.xCalcSkew(OFFSET(C363,-M363,0),J363-OFFSET(C363,-M363+1,0),b)/100)</f>
        <v/>
      </c>
      <c r="AE363">
        <f t="shared" si="59"/>
        <v>0</v>
      </c>
      <c r="AF363">
        <f t="shared" si="60"/>
        <v>0</v>
      </c>
      <c r="AG363">
        <f t="shared" si="61"/>
        <v>0</v>
      </c>
    </row>
    <row r="364" spans="3:33" x14ac:dyDescent="0.25">
      <c r="C364" s="64">
        <f ca="1">S391+Z391</f>
        <v>-269.19249932764177</v>
      </c>
      <c r="D364" s="52"/>
      <c r="E364" s="39"/>
      <c r="F364" s="39"/>
      <c r="G364" s="35"/>
      <c r="I364" s="52"/>
      <c r="J364" s="39"/>
      <c r="K364" s="39"/>
      <c r="L364" s="62"/>
      <c r="M364" s="101">
        <f t="shared" si="66"/>
        <v>9</v>
      </c>
      <c r="N364" s="67" t="str">
        <f ca="1">IF(D364="","",_xll.xEURO(OFFSET(C364,-M364+1,0),E364,OFFSET(C364,-M364+2,0),OFFSET(C364,-M364+2,0),OFFSET(C364,-M364+3,0)+AB364,OFFSET(C364,-M364+4,0),0,1)*D364)</f>
        <v/>
      </c>
      <c r="O364" s="69" t="str">
        <f ca="1">IF(D364="","",_xll.xEURO(OFFSET(C364,-M364+1,0),E364,OFFSET(C364,-M364+2,0),OFFSET(C364,-M364+2,0),OFFSET(C364,-M364+3,0)+AB364,OFFSET(C364,-M364+4,0),0,0))</f>
        <v/>
      </c>
      <c r="P364" s="67" t="str">
        <f t="shared" si="64"/>
        <v/>
      </c>
      <c r="Q364" s="67" t="str">
        <f ca="1">IF(D364="","",_xll.xEURO(OFFSET(C364,-M364+1,0),E364,OFFSET(C364,-M364+2,0),OFFSET(C364,-M364+2,0),OFFSET(C364,-M364+3,0)+AB364,OFFSET(C364,-M364+4,0),0,2)/10*D364)</f>
        <v/>
      </c>
      <c r="R364" s="71" t="str">
        <f ca="1">IF(D364="","",_xll.xEURO(OFFSET(C364,-M364+1,0),E364,OFFSET(C364,-M364+2,0),OFFSET(C364,-M364+2,0),OFFSET(C364,-M364+3,0)+AB364,OFFSET(C364,-M364+4,0),0,3)/100*D364*10000)</f>
        <v/>
      </c>
      <c r="S364" s="71" t="str">
        <f ca="1">IF(D364="","",_xll.xEURO(OFFSET(C364,-M364+1,0),E364,OFFSET(C364,-M364+2,0),OFFSET(C364,-M364+2,0),OFFSET(C364,-M364+3,0)+AB364,OFFSET(C364,-M364+4,0),0,5)/365.25*D364*10000)</f>
        <v/>
      </c>
      <c r="U364" s="67" t="str">
        <f ca="1">IF(I364="","",_xll.xEURO(OFFSET(C364,-M364+1,0),J364,OFFSET(C364,-M364+2,0),OFFSET(C364,-M364+2,0),OFFSET(C364,-M364+3,0)+AC364,OFFSET(C364,-M364+4,0),1,1)*I364)</f>
        <v/>
      </c>
      <c r="V364" s="69" t="str">
        <f ca="1">IF(I364="","",_xll.xEURO(OFFSET(C364,-M364+1,0),J364,OFFSET(C364,-M364+2,0),OFFSET(C364,-M364+2,0),OFFSET(C364,-M364+3,0)+AC364,OFFSET(C364,-M364+4,0),1,0))</f>
        <v/>
      </c>
      <c r="W364" s="67" t="str">
        <f t="shared" si="65"/>
        <v/>
      </c>
      <c r="X364" s="67" t="str">
        <f ca="1">IF(I364="","",_xll.xEURO(OFFSET(C364,-M364+1,0),J364,OFFSET(C364,-M364+2,0),OFFSET(C364,-M364+2,0),OFFSET(C364,-M364+3,0)+AC364,OFFSET(C364,-M364+4,0),1,2)/10*I364)</f>
        <v/>
      </c>
      <c r="Y364" s="71" t="str">
        <f ca="1">IF(I364="","",_xll.xEURO(OFFSET(C364,-M364+1,0),J364,OFFSET(C364,-M364+2,0),OFFSET(C364,-M364+2,0),OFFSET(C364,-M364+3,0)+AC364,OFFSET(C364,-M364+4,0),1,3)/100*I364*10000)</f>
        <v/>
      </c>
      <c r="Z364" s="71" t="str">
        <f ca="1">IF(I364="","",_xll.xEURO(OFFSET(C364,-M364+1,0),J364,OFFSET(C364,-M364+2,0),OFFSET(C364,-M364+2,0),OFFSET(C364,-M364+3,0)+AC364,OFFSET(C364,-M364+4,0),1,5)/365.25*I364*10000)</f>
        <v/>
      </c>
      <c r="AB364" s="40" t="str">
        <f ca="1">IF(D364="","",_xll.xCalcSkew(OFFSET(C364,-M364,0),E364-OFFSET(C364,-M364+1,0),b)/100)</f>
        <v/>
      </c>
      <c r="AC364" s="40" t="str">
        <f ca="1">IF(I364="","",_xll.xCalcSkew(OFFSET(C364,-M364,0),J364-OFFSET(C364,-M364+1,0),b)/100)</f>
        <v/>
      </c>
      <c r="AE364">
        <f t="shared" si="59"/>
        <v>0</v>
      </c>
      <c r="AF364">
        <f t="shared" si="60"/>
        <v>0</v>
      </c>
      <c r="AG364">
        <f t="shared" si="61"/>
        <v>0</v>
      </c>
    </row>
    <row r="365" spans="3:33" x14ac:dyDescent="0.25">
      <c r="C365" s="64">
        <f ca="1">P391+W391</f>
        <v>-4.5166877438269957</v>
      </c>
      <c r="D365" s="52"/>
      <c r="E365" s="39"/>
      <c r="F365" s="39"/>
      <c r="G365" s="35"/>
      <c r="I365" s="52"/>
      <c r="J365" s="39"/>
      <c r="K365" s="39"/>
      <c r="L365" s="62"/>
      <c r="M365" s="101">
        <f t="shared" si="66"/>
        <v>10</v>
      </c>
      <c r="N365" s="67" t="str">
        <f ca="1">IF(D365="","",_xll.xEURO(OFFSET(C365,-M365+1,0),E365,OFFSET(C365,-M365+2,0),OFFSET(C365,-M365+2,0),OFFSET(C365,-M365+3,0)+AB365,OFFSET(C365,-M365+4,0),0,1)*D365)</f>
        <v/>
      </c>
      <c r="O365" s="69" t="str">
        <f ca="1">IF(D365="","",_xll.xEURO(OFFSET(C365,-M365+1,0),E365,OFFSET(C365,-M365+2,0),OFFSET(C365,-M365+2,0),OFFSET(C365,-M365+3,0)+AB365,OFFSET(C365,-M365+4,0),0,0))</f>
        <v/>
      </c>
      <c r="P365" s="67" t="str">
        <f t="shared" si="64"/>
        <v/>
      </c>
      <c r="Q365" s="67" t="str">
        <f ca="1">IF(D365="","",_xll.xEURO(OFFSET(C365,-M365+1,0),E365,OFFSET(C365,-M365+2,0),OFFSET(C365,-M365+2,0),OFFSET(C365,-M365+3,0)+AB365,OFFSET(C365,-M365+4,0),0,2)/10*D365)</f>
        <v/>
      </c>
      <c r="R365" s="71" t="str">
        <f ca="1">IF(D365="","",_xll.xEURO(OFFSET(C365,-M365+1,0),E365,OFFSET(C365,-M365+2,0),OFFSET(C365,-M365+2,0),OFFSET(C365,-M365+3,0)+AB365,OFFSET(C365,-M365+4,0),0,3)/100*D365*10000)</f>
        <v/>
      </c>
      <c r="S365" s="71" t="str">
        <f ca="1">IF(D365="","",_xll.xEURO(OFFSET(C365,-M365+1,0),E365,OFFSET(C365,-M365+2,0),OFFSET(C365,-M365+2,0),OFFSET(C365,-M365+3,0)+AB365,OFFSET(C365,-M365+4,0),0,5)/365.25*D365*10000)</f>
        <v/>
      </c>
      <c r="U365" s="67" t="str">
        <f ca="1">IF(I365="","",_xll.xEURO(OFFSET(C365,-M365+1,0),J365,OFFSET(C365,-M365+2,0),OFFSET(C365,-M365+2,0),OFFSET(C365,-M365+3,0)+AC365,OFFSET(C365,-M365+4,0),1,1)*I365)</f>
        <v/>
      </c>
      <c r="V365" s="69" t="str">
        <f ca="1">IF(I365="","",_xll.xEURO(OFFSET(C365,-M365+1,0),J365,OFFSET(C365,-M365+2,0),OFFSET(C365,-M365+2,0),OFFSET(C365,-M365+3,0)+AC365,OFFSET(C365,-M365+4,0),1,0))</f>
        <v/>
      </c>
      <c r="W365" s="67" t="str">
        <f t="shared" si="65"/>
        <v/>
      </c>
      <c r="X365" s="67" t="str">
        <f ca="1">IF(I365="","",_xll.xEURO(OFFSET(C365,-M365+1,0),J365,OFFSET(C365,-M365+2,0),OFFSET(C365,-M365+2,0),OFFSET(C365,-M365+3,0)+AC365,OFFSET(C365,-M365+4,0),1,2)/10*I365)</f>
        <v/>
      </c>
      <c r="Y365" s="71" t="str">
        <f ca="1">IF(I365="","",_xll.xEURO(OFFSET(C365,-M365+1,0),J365,OFFSET(C365,-M365+2,0),OFFSET(C365,-M365+2,0),OFFSET(C365,-M365+3,0)+AC365,OFFSET(C365,-M365+4,0),1,3)/100*I365*10000)</f>
        <v/>
      </c>
      <c r="Z365" s="71" t="str">
        <f ca="1">IF(I365="","",_xll.xEURO(OFFSET(C365,-M365+1,0),J365,OFFSET(C365,-M365+2,0),OFFSET(C365,-M365+2,0),OFFSET(C365,-M365+3,0)+AC365,OFFSET(C365,-M365+4,0),1,5)/365.25*I365*10000)</f>
        <v/>
      </c>
      <c r="AB365" s="40" t="str">
        <f ca="1">IF(D365="","",_xll.xCalcSkew(OFFSET(C365,-M365,0),E365-OFFSET(C365,-M365+1,0),b)/100)</f>
        <v/>
      </c>
      <c r="AC365" s="40" t="str">
        <f ca="1">IF(I365="","",_xll.xCalcSkew(OFFSET(C365,-M365,0),J365-OFFSET(C365,-M365+1,0),b)/100)</f>
        <v/>
      </c>
      <c r="AE365">
        <f t="shared" si="59"/>
        <v>0</v>
      </c>
      <c r="AF365">
        <f t="shared" si="60"/>
        <v>0</v>
      </c>
      <c r="AG365">
        <f t="shared" si="61"/>
        <v>0</v>
      </c>
    </row>
    <row r="366" spans="3:33" x14ac:dyDescent="0.25">
      <c r="D366" s="52"/>
      <c r="E366" s="39"/>
      <c r="F366" s="39"/>
      <c r="G366" s="35"/>
      <c r="I366" s="52"/>
      <c r="J366" s="39"/>
      <c r="K366" s="39"/>
      <c r="L366" s="62"/>
      <c r="M366" s="101">
        <f t="shared" si="66"/>
        <v>11</v>
      </c>
      <c r="N366" s="67" t="str">
        <f ca="1">IF(D366="","",_xll.xEURO(OFFSET(C366,-M366+1,0),E366,OFFSET(C366,-M366+2,0),OFFSET(C366,-M366+2,0),OFFSET(C366,-M366+3,0)+AB366,OFFSET(C366,-M366+4,0),0,1)*D366)</f>
        <v/>
      </c>
      <c r="O366" s="69" t="str">
        <f ca="1">IF(D366="","",_xll.xEURO(OFFSET(C366,-M366+1,0),E366,OFFSET(C366,-M366+2,0),OFFSET(C366,-M366+2,0),OFFSET(C366,-M366+3,0)+AB366,OFFSET(C366,-M366+4,0),0,0))</f>
        <v/>
      </c>
      <c r="P366" s="67" t="str">
        <f t="shared" si="64"/>
        <v/>
      </c>
      <c r="Q366" s="67" t="str">
        <f ca="1">IF(D366="","",_xll.xEURO(OFFSET(C366,-M366+1,0),E366,OFFSET(C366,-M366+2,0),OFFSET(C366,-M366+2,0),OFFSET(C366,-M366+3,0)+AB366,OFFSET(C366,-M366+4,0),0,2)/10*D366)</f>
        <v/>
      </c>
      <c r="R366" s="71" t="str">
        <f ca="1">IF(D366="","",_xll.xEURO(OFFSET(C366,-M366+1,0),E366,OFFSET(C366,-M366+2,0),OFFSET(C366,-M366+2,0),OFFSET(C366,-M366+3,0)+AB366,OFFSET(C366,-M366+4,0),0,3)/100*D366*10000)</f>
        <v/>
      </c>
      <c r="S366" s="71" t="str">
        <f ca="1">IF(D366="","",_xll.xEURO(OFFSET(C366,-M366+1,0),E366,OFFSET(C366,-M366+2,0),OFFSET(C366,-M366+2,0),OFFSET(C366,-M366+3,0)+AB366,OFFSET(C366,-M366+4,0),0,5)/365.25*D366*10000)</f>
        <v/>
      </c>
      <c r="U366" s="67" t="str">
        <f ca="1">IF(I366="","",_xll.xEURO(OFFSET(C366,-M366+1,0),J366,OFFSET(C366,-M366+2,0),OFFSET(C366,-M366+2,0),OFFSET(C366,-M366+3,0)+AC366,OFFSET(C366,-M366+4,0),1,1)*I366)</f>
        <v/>
      </c>
      <c r="V366" s="69" t="str">
        <f ca="1">IF(I366="","",_xll.xEURO(OFFSET(C366,-M366+1,0),J366,OFFSET(C366,-M366+2,0),OFFSET(C366,-M366+2,0),OFFSET(C366,-M366+3,0)+AC366,OFFSET(C366,-M366+4,0),1,0))</f>
        <v/>
      </c>
      <c r="W366" s="67" t="str">
        <f t="shared" si="65"/>
        <v/>
      </c>
      <c r="X366" s="67" t="str">
        <f ca="1">IF(I366="","",_xll.xEURO(OFFSET(C366,-M366+1,0),J366,OFFSET(C366,-M366+2,0),OFFSET(C366,-M366+2,0),OFFSET(C366,-M366+3,0)+AC366,OFFSET(C366,-M366+4,0),1,2)/10*I366)</f>
        <v/>
      </c>
      <c r="Y366" s="71" t="str">
        <f ca="1">IF(I366="","",_xll.xEURO(OFFSET(C366,-M366+1,0),J366,OFFSET(C366,-M366+2,0),OFFSET(C366,-M366+2,0),OFFSET(C366,-M366+3,0)+AC366,OFFSET(C366,-M366+4,0),1,3)/100*I366*10000)</f>
        <v/>
      </c>
      <c r="Z366" s="71" t="str">
        <f ca="1">IF(I366="","",_xll.xEURO(OFFSET(C366,-M366+1,0),J366,OFFSET(C366,-M366+2,0),OFFSET(C366,-M366+2,0),OFFSET(C366,-M366+3,0)+AC366,OFFSET(C366,-M366+4,0),1,5)/365.25*I366*10000)</f>
        <v/>
      </c>
      <c r="AB366" s="40" t="str">
        <f ca="1">IF(D366="","",_xll.xCalcSkew(OFFSET(C366,-M366,0),E366-OFFSET(C366,-M366+1,0),b)/100)</f>
        <v/>
      </c>
      <c r="AC366" s="40" t="str">
        <f ca="1">IF(I366="","",_xll.xCalcSkew(OFFSET(C366,-M366,0),J366-OFFSET(C366,-M366+1,0),b)/100)</f>
        <v/>
      </c>
      <c r="AE366">
        <f t="shared" si="59"/>
        <v>0</v>
      </c>
      <c r="AF366">
        <f t="shared" si="60"/>
        <v>0</v>
      </c>
      <c r="AG366">
        <f t="shared" si="61"/>
        <v>0</v>
      </c>
    </row>
    <row r="367" spans="3:33" x14ac:dyDescent="0.25">
      <c r="D367" s="52"/>
      <c r="E367" s="39"/>
      <c r="F367" s="39"/>
      <c r="G367" s="35"/>
      <c r="I367" s="52"/>
      <c r="J367" s="39"/>
      <c r="K367" s="39"/>
      <c r="L367" s="62"/>
      <c r="M367" s="101">
        <f t="shared" si="66"/>
        <v>12</v>
      </c>
      <c r="N367" s="67" t="str">
        <f ca="1">IF(D367="","",_xll.xEURO(OFFSET(C367,-M367+1,0),E367,OFFSET(C367,-M367+2,0),OFFSET(C367,-M367+2,0),OFFSET(C367,-M367+3,0)+AB367,OFFSET(C367,-M367+4,0),0,1)*D367)</f>
        <v/>
      </c>
      <c r="O367" s="69" t="str">
        <f ca="1">IF(D367="","",_xll.xEURO(OFFSET(C367,-M367+1,0),E367,OFFSET(C367,-M367+2,0),OFFSET(C367,-M367+2,0),OFFSET(C367,-M367+3,0)+AB367,OFFSET(C367,-M367+4,0),0,0))</f>
        <v/>
      </c>
      <c r="P367" s="67" t="str">
        <f t="shared" si="64"/>
        <v/>
      </c>
      <c r="Q367" s="67" t="str">
        <f ca="1">IF(D367="","",_xll.xEURO(OFFSET(C367,-M367+1,0),E367,OFFSET(C367,-M367+2,0),OFFSET(C367,-M367+2,0),OFFSET(C367,-M367+3,0)+AB367,OFFSET(C367,-M367+4,0),0,2)/10*D367)</f>
        <v/>
      </c>
      <c r="R367" s="71" t="str">
        <f ca="1">IF(D367="","",_xll.xEURO(OFFSET(C367,-M367+1,0),E367,OFFSET(C367,-M367+2,0),OFFSET(C367,-M367+2,0),OFFSET(C367,-M367+3,0)+AB367,OFFSET(C367,-M367+4,0),0,3)/100*D367*10000)</f>
        <v/>
      </c>
      <c r="S367" s="71" t="str">
        <f ca="1">IF(D367="","",_xll.xEURO(OFFSET(C367,-M367+1,0),E367,OFFSET(C367,-M367+2,0),OFFSET(C367,-M367+2,0),OFFSET(C367,-M367+3,0)+AB367,OFFSET(C367,-M367+4,0),0,5)/365.25*D367*10000)</f>
        <v/>
      </c>
      <c r="U367" s="67" t="str">
        <f ca="1">IF(I367="","",_xll.xEURO(OFFSET(C367,-M367+1,0),J367,OFFSET(C367,-M367+2,0),OFFSET(C367,-M367+2,0),OFFSET(C367,-M367+3,0)+AC367,OFFSET(C367,-M367+4,0),1,1)*I367)</f>
        <v/>
      </c>
      <c r="V367" s="69" t="str">
        <f ca="1">IF(I367="","",_xll.xEURO(OFFSET(C367,-M367+1,0),J367,OFFSET(C367,-M367+2,0),OFFSET(C367,-M367+2,0),OFFSET(C367,-M367+3,0)+AC367,OFFSET(C367,-M367+4,0),1,0))</f>
        <v/>
      </c>
      <c r="W367" s="67" t="str">
        <f t="shared" si="65"/>
        <v/>
      </c>
      <c r="X367" s="67" t="str">
        <f ca="1">IF(I367="","",_xll.xEURO(OFFSET(C367,-M367+1,0),J367,OFFSET(C367,-M367+2,0),OFFSET(C367,-M367+2,0),OFFSET(C367,-M367+3,0)+AC367,OFFSET(C367,-M367+4,0),1,2)/10*I367)</f>
        <v/>
      </c>
      <c r="Y367" s="71" t="str">
        <f ca="1">IF(I367="","",_xll.xEURO(OFFSET(C367,-M367+1,0),J367,OFFSET(C367,-M367+2,0),OFFSET(C367,-M367+2,0),OFFSET(C367,-M367+3,0)+AC367,OFFSET(C367,-M367+4,0),1,3)/100*I367*10000)</f>
        <v/>
      </c>
      <c r="Z367" s="71" t="str">
        <f ca="1">IF(I367="","",_xll.xEURO(OFFSET(C367,-M367+1,0),J367,OFFSET(C367,-M367+2,0),OFFSET(C367,-M367+2,0),OFFSET(C367,-M367+3,0)+AC367,OFFSET(C367,-M367+4,0),1,5)/365.25*I367*10000)</f>
        <v/>
      </c>
      <c r="AB367" s="40" t="str">
        <f ca="1">IF(D367="","",_xll.xCalcSkew(OFFSET(C367,-M367,0),E367-OFFSET(C367,-M367+1,0),b)/100)</f>
        <v/>
      </c>
      <c r="AC367" s="40" t="str">
        <f ca="1">IF(I367="","",_xll.xCalcSkew(OFFSET(C367,-M367,0),J367-OFFSET(C367,-M367+1,0),b)/100)</f>
        <v/>
      </c>
      <c r="AE367">
        <f t="shared" si="59"/>
        <v>0</v>
      </c>
      <c r="AF367">
        <f t="shared" si="60"/>
        <v>0</v>
      </c>
      <c r="AG367">
        <f t="shared" si="61"/>
        <v>0</v>
      </c>
    </row>
    <row r="368" spans="3:33" x14ac:dyDescent="0.25">
      <c r="D368" s="52"/>
      <c r="E368" s="39"/>
      <c r="F368" s="39"/>
      <c r="G368" s="35"/>
      <c r="I368" s="52"/>
      <c r="J368" s="39"/>
      <c r="K368" s="39"/>
      <c r="L368" s="62"/>
      <c r="M368" s="101">
        <f t="shared" si="66"/>
        <v>13</v>
      </c>
      <c r="N368" s="67" t="str">
        <f ca="1">IF(D368="","",_xll.xEURO(OFFSET(C368,-M368+1,0),E368,OFFSET(C368,-M368+2,0),OFFSET(C368,-M368+2,0),OFFSET(C368,-M368+3,0)+AB368,OFFSET(C368,-M368+4,0),0,1)*D368)</f>
        <v/>
      </c>
      <c r="O368" s="69" t="str">
        <f ca="1">IF(D368="","",_xll.xEURO(OFFSET(C368,-M368+1,0),E368,OFFSET(C368,-M368+2,0),OFFSET(C368,-M368+2,0),OFFSET(C368,-M368+3,0)+AB368,OFFSET(C368,-M368+4,0),0,0))</f>
        <v/>
      </c>
      <c r="P368" s="67" t="str">
        <f t="shared" si="64"/>
        <v/>
      </c>
      <c r="Q368" s="67" t="str">
        <f ca="1">IF(D368="","",_xll.xEURO(OFFSET(C368,-M368+1,0),E368,OFFSET(C368,-M368+2,0),OFFSET(C368,-M368+2,0),OFFSET(C368,-M368+3,0)+AB368,OFFSET(C368,-M368+4,0),0,2)/10*D368)</f>
        <v/>
      </c>
      <c r="R368" s="71" t="str">
        <f ca="1">IF(D368="","",_xll.xEURO(OFFSET(C368,-M368+1,0),E368,OFFSET(C368,-M368+2,0),OFFSET(C368,-M368+2,0),OFFSET(C368,-M368+3,0)+AB368,OFFSET(C368,-M368+4,0),0,3)/100*D368*10000)</f>
        <v/>
      </c>
      <c r="S368" s="71" t="str">
        <f ca="1">IF(D368="","",_xll.xEURO(OFFSET(C368,-M368+1,0),E368,OFFSET(C368,-M368+2,0),OFFSET(C368,-M368+2,0),OFFSET(C368,-M368+3,0)+AB368,OFFSET(C368,-M368+4,0),0,5)/365.25*D368*10000)</f>
        <v/>
      </c>
      <c r="U368" s="67" t="str">
        <f ca="1">IF(I368="","",_xll.xEURO(OFFSET(C368,-M368+1,0),J368,OFFSET(C368,-M368+2,0),OFFSET(C368,-M368+2,0),OFFSET(C368,-M368+3,0)+AC368,OFFSET(C368,-M368+4,0),1,1)*I368)</f>
        <v/>
      </c>
      <c r="V368" s="69" t="str">
        <f ca="1">IF(I368="","",_xll.xEURO(OFFSET(C368,-M368+1,0),J368,OFFSET(C368,-M368+2,0),OFFSET(C368,-M368+2,0),OFFSET(C368,-M368+3,0)+AC368,OFFSET(C368,-M368+4,0),1,0))</f>
        <v/>
      </c>
      <c r="W368" s="67" t="str">
        <f t="shared" si="65"/>
        <v/>
      </c>
      <c r="X368" s="67" t="str">
        <f ca="1">IF(I368="","",_xll.xEURO(OFFSET(C368,-M368+1,0),J368,OFFSET(C368,-M368+2,0),OFFSET(C368,-M368+2,0),OFFSET(C368,-M368+3,0)+AC368,OFFSET(C368,-M368+4,0),1,2)/10*I368)</f>
        <v/>
      </c>
      <c r="Y368" s="71" t="str">
        <f ca="1">IF(I368="","",_xll.xEURO(OFFSET(C368,-M368+1,0),J368,OFFSET(C368,-M368+2,0),OFFSET(C368,-M368+2,0),OFFSET(C368,-M368+3,0)+AC368,OFFSET(C368,-M368+4,0),1,3)/100*I368*10000)</f>
        <v/>
      </c>
      <c r="Z368" s="71" t="str">
        <f ca="1">IF(I368="","",_xll.xEURO(OFFSET(C368,-M368+1,0),J368,OFFSET(C368,-M368+2,0),OFFSET(C368,-M368+2,0),OFFSET(C368,-M368+3,0)+AC368,OFFSET(C368,-M368+4,0),1,5)/365.25*I368*10000)</f>
        <v/>
      </c>
      <c r="AB368" s="40" t="str">
        <f ca="1">IF(D368="","",_xll.xCalcSkew(OFFSET(C368,-M368,0),E368-OFFSET(C368,-M368+1,0),b)/100)</f>
        <v/>
      </c>
      <c r="AC368" s="40" t="str">
        <f ca="1">IF(I368="","",_xll.xCalcSkew(OFFSET(C368,-M368,0),J368-OFFSET(C368,-M368+1,0),b)/100)</f>
        <v/>
      </c>
      <c r="AE368">
        <f t="shared" si="59"/>
        <v>0</v>
      </c>
      <c r="AF368">
        <f t="shared" si="60"/>
        <v>0</v>
      </c>
      <c r="AG368">
        <f t="shared" si="61"/>
        <v>0</v>
      </c>
    </row>
    <row r="369" spans="4:33" x14ac:dyDescent="0.25">
      <c r="D369" s="52"/>
      <c r="E369" s="39"/>
      <c r="F369" s="39"/>
      <c r="G369" s="35"/>
      <c r="I369" s="52"/>
      <c r="J369" s="39"/>
      <c r="K369" s="39"/>
      <c r="L369" s="62"/>
      <c r="M369" s="101">
        <f t="shared" si="66"/>
        <v>14</v>
      </c>
      <c r="N369" s="67" t="str">
        <f ca="1">IF(D369="","",_xll.xEURO(OFFSET(C369,-M369+1,0),E369,OFFSET(C369,-M369+2,0),OFFSET(C369,-M369+2,0),OFFSET(C369,-M369+3,0)+AB369,OFFSET(C369,-M369+4,0),0,1)*D369)</f>
        <v/>
      </c>
      <c r="O369" s="69" t="str">
        <f ca="1">IF(D369="","",_xll.xEURO(OFFSET(C369,-M369+1,0),E369,OFFSET(C369,-M369+2,0),OFFSET(C369,-M369+2,0),OFFSET(C369,-M369+3,0)+AB369,OFFSET(C369,-M369+4,0),0,0))</f>
        <v/>
      </c>
      <c r="P369" s="67" t="str">
        <f t="shared" si="64"/>
        <v/>
      </c>
      <c r="Q369" s="67" t="str">
        <f ca="1">IF(D369="","",_xll.xEURO(OFFSET(C369,-M369+1,0),E369,OFFSET(C369,-M369+2,0),OFFSET(C369,-M369+2,0),OFFSET(C369,-M369+3,0)+AB369,OFFSET(C369,-M369+4,0),0,2)/10*D369)</f>
        <v/>
      </c>
      <c r="R369" s="71" t="str">
        <f ca="1">IF(D369="","",_xll.xEURO(OFFSET(C369,-M369+1,0),E369,OFFSET(C369,-M369+2,0),OFFSET(C369,-M369+2,0),OFFSET(C369,-M369+3,0)+AB369,OFFSET(C369,-M369+4,0),0,3)/100*D369*10000)</f>
        <v/>
      </c>
      <c r="S369" s="71" t="str">
        <f ca="1">IF(D369="","",_xll.xEURO(OFFSET(C369,-M369+1,0),E369,OFFSET(C369,-M369+2,0),OFFSET(C369,-M369+2,0),OFFSET(C369,-M369+3,0)+AB369,OFFSET(C369,-M369+4,0),0,5)/365.25*D369*10000)</f>
        <v/>
      </c>
      <c r="U369" s="67" t="str">
        <f ca="1">IF(I369="","",_xll.xEURO(OFFSET(C369,-M369+1,0),J369,OFFSET(C369,-M369+2,0),OFFSET(C369,-M369+2,0),OFFSET(C369,-M369+3,0)+AC369,OFFSET(C369,-M369+4,0),1,1)*I369)</f>
        <v/>
      </c>
      <c r="V369" s="69" t="str">
        <f ca="1">IF(I369="","",_xll.xEURO(OFFSET(C369,-M369+1,0),J369,OFFSET(C369,-M369+2,0),OFFSET(C369,-M369+2,0),OFFSET(C369,-M369+3,0)+AC369,OFFSET(C369,-M369+4,0),1,0))</f>
        <v/>
      </c>
      <c r="W369" s="67" t="str">
        <f t="shared" si="65"/>
        <v/>
      </c>
      <c r="X369" s="67" t="str">
        <f ca="1">IF(I369="","",_xll.xEURO(OFFSET(C369,-M369+1,0),J369,OFFSET(C369,-M369+2,0),OFFSET(C369,-M369+2,0),OFFSET(C369,-M369+3,0)+AC369,OFFSET(C369,-M369+4,0),1,2)/10*I369)</f>
        <v/>
      </c>
      <c r="Y369" s="71" t="str">
        <f ca="1">IF(I369="","",_xll.xEURO(OFFSET(C369,-M369+1,0),J369,OFFSET(C369,-M369+2,0),OFFSET(C369,-M369+2,0),OFFSET(C369,-M369+3,0)+AC369,OFFSET(C369,-M369+4,0),1,3)/100*I369*10000)</f>
        <v/>
      </c>
      <c r="Z369" s="71" t="str">
        <f ca="1">IF(I369="","",_xll.xEURO(OFFSET(C369,-M369+1,0),J369,OFFSET(C369,-M369+2,0),OFFSET(C369,-M369+2,0),OFFSET(C369,-M369+3,0)+AC369,OFFSET(C369,-M369+4,0),1,5)/365.25*I369*10000)</f>
        <v/>
      </c>
      <c r="AB369" s="40" t="str">
        <f ca="1">IF(D369="","",_xll.xCalcSkew(OFFSET(C369,-M369,0),E369-OFFSET(C369,-M369+1,0),b)/100)</f>
        <v/>
      </c>
      <c r="AC369" s="40" t="str">
        <f ca="1">IF(I369="","",_xll.xCalcSkew(OFFSET(C369,-M369,0),J369-OFFSET(C369,-M369+1,0),b)/100)</f>
        <v/>
      </c>
      <c r="AE369">
        <f t="shared" si="59"/>
        <v>0</v>
      </c>
      <c r="AF369">
        <f t="shared" si="60"/>
        <v>0</v>
      </c>
      <c r="AG369">
        <f t="shared" si="61"/>
        <v>0</v>
      </c>
    </row>
    <row r="370" spans="4:33" x14ac:dyDescent="0.25">
      <c r="D370" s="52"/>
      <c r="E370" s="39"/>
      <c r="F370" s="39"/>
      <c r="G370" s="35"/>
      <c r="I370" s="52"/>
      <c r="J370" s="39"/>
      <c r="K370" s="39"/>
      <c r="L370" s="62"/>
      <c r="M370" s="101">
        <f t="shared" si="66"/>
        <v>15</v>
      </c>
      <c r="N370" s="67" t="str">
        <f ca="1">IF(D370="","",_xll.xEURO(OFFSET(C370,-M370+1,0),E370,OFFSET(C370,-M370+2,0),OFFSET(C370,-M370+2,0),OFFSET(C370,-M370+3,0)+AB370,OFFSET(C370,-M370+4,0),0,1)*D370)</f>
        <v/>
      </c>
      <c r="O370" s="69" t="str">
        <f ca="1">IF(D370="","",_xll.xEURO(OFFSET(C370,-M370+1,0),E370,OFFSET(C370,-M370+2,0),OFFSET(C370,-M370+2,0),OFFSET(C370,-M370+3,0)+AB370,OFFSET(C370,-M370+4,0),0,0))</f>
        <v/>
      </c>
      <c r="P370" s="67" t="str">
        <f t="shared" si="64"/>
        <v/>
      </c>
      <c r="Q370" s="67" t="str">
        <f ca="1">IF(D370="","",_xll.xEURO(OFFSET(C370,-M370+1,0),E370,OFFSET(C370,-M370+2,0),OFFSET(C370,-M370+2,0),OFFSET(C370,-M370+3,0)+AB370,OFFSET(C370,-M370+4,0),0,2)/10*D370)</f>
        <v/>
      </c>
      <c r="R370" s="71" t="str">
        <f ca="1">IF(D370="","",_xll.xEURO(OFFSET(C370,-M370+1,0),E370,OFFSET(C370,-M370+2,0),OFFSET(C370,-M370+2,0),OFFSET(C370,-M370+3,0)+AB370,OFFSET(C370,-M370+4,0),0,3)/100*D370*10000)</f>
        <v/>
      </c>
      <c r="S370" s="71" t="str">
        <f ca="1">IF(D370="","",_xll.xEURO(OFFSET(C370,-M370+1,0),E370,OFFSET(C370,-M370+2,0),OFFSET(C370,-M370+2,0),OFFSET(C370,-M370+3,0)+AB370,OFFSET(C370,-M370+4,0),0,5)/365.25*D370*10000)</f>
        <v/>
      </c>
      <c r="U370" s="67" t="str">
        <f ca="1">IF(I370="","",_xll.xEURO(OFFSET(C370,-M370+1,0),J370,OFFSET(C370,-M370+2,0),OFFSET(C370,-M370+2,0),OFFSET(C370,-M370+3,0)+AC370,OFFSET(C370,-M370+4,0),1,1)*I370)</f>
        <v/>
      </c>
      <c r="V370" s="69" t="str">
        <f ca="1">IF(I370="","",_xll.xEURO(OFFSET(C370,-M370+1,0),J370,OFFSET(C370,-M370+2,0),OFFSET(C370,-M370+2,0),OFFSET(C370,-M370+3,0)+AC370,OFFSET(C370,-M370+4,0),1,0))</f>
        <v/>
      </c>
      <c r="W370" s="67" t="str">
        <f t="shared" si="65"/>
        <v/>
      </c>
      <c r="X370" s="67" t="str">
        <f ca="1">IF(I370="","",_xll.xEURO(OFFSET(C370,-M370+1,0),J370,OFFSET(C370,-M370+2,0),OFFSET(C370,-M370+2,0),OFFSET(C370,-M370+3,0)+AC370,OFFSET(C370,-M370+4,0),1,2)/10*I370)</f>
        <v/>
      </c>
      <c r="Y370" s="71" t="str">
        <f ca="1">IF(I370="","",_xll.xEURO(OFFSET(C370,-M370+1,0),J370,OFFSET(C370,-M370+2,0),OFFSET(C370,-M370+2,0),OFFSET(C370,-M370+3,0)+AC370,OFFSET(C370,-M370+4,0),1,3)/100*I370*10000)</f>
        <v/>
      </c>
      <c r="Z370" s="71" t="str">
        <f ca="1">IF(I370="","",_xll.xEURO(OFFSET(C370,-M370+1,0),J370,OFFSET(C370,-M370+2,0),OFFSET(C370,-M370+2,0),OFFSET(C370,-M370+3,0)+AC370,OFFSET(C370,-M370+4,0),1,5)/365.25*I370*10000)</f>
        <v/>
      </c>
      <c r="AB370" s="40" t="str">
        <f ca="1">IF(D370="","",_xll.xCalcSkew(OFFSET(C370,-M370,0),E370-OFFSET(C370,-M370+1,0),b)/100)</f>
        <v/>
      </c>
      <c r="AC370" s="40" t="str">
        <f ca="1">IF(I370="","",_xll.xCalcSkew(OFFSET(C370,-M370,0),J370-OFFSET(C370,-M370+1,0),b)/100)</f>
        <v/>
      </c>
      <c r="AE370">
        <f t="shared" si="59"/>
        <v>0</v>
      </c>
      <c r="AF370">
        <f t="shared" si="60"/>
        <v>0</v>
      </c>
      <c r="AG370">
        <f t="shared" si="61"/>
        <v>0</v>
      </c>
    </row>
    <row r="371" spans="4:33" x14ac:dyDescent="0.25">
      <c r="D371" s="52"/>
      <c r="E371" s="39"/>
      <c r="F371" s="39"/>
      <c r="G371" s="35"/>
      <c r="I371" s="52"/>
      <c r="J371" s="39"/>
      <c r="K371" s="39"/>
      <c r="L371" s="62"/>
      <c r="M371" s="101">
        <f t="shared" si="66"/>
        <v>16</v>
      </c>
      <c r="N371" s="67" t="str">
        <f ca="1">IF(D371="","",_xll.xEURO(OFFSET(C371,-M371+1,0),E371,OFFSET(C371,-M371+2,0),OFFSET(C371,-M371+2,0),OFFSET(C371,-M371+3,0)+AB371,OFFSET(C371,-M371+4,0),0,1)*D371)</f>
        <v/>
      </c>
      <c r="O371" s="69" t="str">
        <f ca="1">IF(D371="","",_xll.xEURO(OFFSET(C371,-M371+1,0),E371,OFFSET(C371,-M371+2,0),OFFSET(C371,-M371+2,0),OFFSET(C371,-M371+3,0)+AB371,OFFSET(C371,-M371+4,0),0,0))</f>
        <v/>
      </c>
      <c r="P371" s="67" t="str">
        <f t="shared" si="64"/>
        <v/>
      </c>
      <c r="Q371" s="67" t="str">
        <f ca="1">IF(D371="","",_xll.xEURO(OFFSET(C371,-M371+1,0),E371,OFFSET(C371,-M371+2,0),OFFSET(C371,-M371+2,0),OFFSET(C371,-M371+3,0)+AB371,OFFSET(C371,-M371+4,0),0,2)/10*D371)</f>
        <v/>
      </c>
      <c r="R371" s="71" t="str">
        <f ca="1">IF(D371="","",_xll.xEURO(OFFSET(C371,-M371+1,0),E371,OFFSET(C371,-M371+2,0),OFFSET(C371,-M371+2,0),OFFSET(C371,-M371+3,0)+AB371,OFFSET(C371,-M371+4,0),0,3)/100*D371*10000)</f>
        <v/>
      </c>
      <c r="S371" s="71" t="str">
        <f ca="1">IF(D371="","",_xll.xEURO(OFFSET(C371,-M371+1,0),E371,OFFSET(C371,-M371+2,0),OFFSET(C371,-M371+2,0),OFFSET(C371,-M371+3,0)+AB371,OFFSET(C371,-M371+4,0),0,5)/365.25*D371*10000)</f>
        <v/>
      </c>
      <c r="U371" s="67" t="str">
        <f ca="1">IF(I371="","",_xll.xEURO(OFFSET(C371,-M371+1,0),J371,OFFSET(C371,-M371+2,0),OFFSET(C371,-M371+2,0),OFFSET(C371,-M371+3,0)+AC371,OFFSET(C371,-M371+4,0),1,1)*I371)</f>
        <v/>
      </c>
      <c r="V371" s="69" t="str">
        <f ca="1">IF(I371="","",_xll.xEURO(OFFSET(C371,-M371+1,0),J371,OFFSET(C371,-M371+2,0),OFFSET(C371,-M371+2,0),OFFSET(C371,-M371+3,0)+AC371,OFFSET(C371,-M371+4,0),1,0))</f>
        <v/>
      </c>
      <c r="W371" s="67" t="str">
        <f t="shared" si="65"/>
        <v/>
      </c>
      <c r="X371" s="67" t="str">
        <f ca="1">IF(I371="","",_xll.xEURO(OFFSET(C371,-M371+1,0),J371,OFFSET(C371,-M371+2,0),OFFSET(C371,-M371+2,0),OFFSET(C371,-M371+3,0)+AC371,OFFSET(C371,-M371+4,0),1,2)/10*I371)</f>
        <v/>
      </c>
      <c r="Y371" s="71" t="str">
        <f ca="1">IF(I371="","",_xll.xEURO(OFFSET(C371,-M371+1,0),J371,OFFSET(C371,-M371+2,0),OFFSET(C371,-M371+2,0),OFFSET(C371,-M371+3,0)+AC371,OFFSET(C371,-M371+4,0),1,3)/100*I371*10000)</f>
        <v/>
      </c>
      <c r="Z371" s="71" t="str">
        <f ca="1">IF(I371="","",_xll.xEURO(OFFSET(C371,-M371+1,0),J371,OFFSET(C371,-M371+2,0),OFFSET(C371,-M371+2,0),OFFSET(C371,-M371+3,0)+AC371,OFFSET(C371,-M371+4,0),1,5)/365.25*I371*10000)</f>
        <v/>
      </c>
      <c r="AB371" s="40" t="str">
        <f ca="1">IF(D371="","",_xll.xCalcSkew(OFFSET(C371,-M371,0),E371-OFFSET(C371,-M371+1,0),b)/100)</f>
        <v/>
      </c>
      <c r="AC371" s="40" t="str">
        <f ca="1">IF(I371="","",_xll.xCalcSkew(OFFSET(C371,-M371,0),J371-OFFSET(C371,-M371+1,0),b)/100)</f>
        <v/>
      </c>
      <c r="AE371">
        <f t="shared" si="59"/>
        <v>0</v>
      </c>
      <c r="AF371">
        <f t="shared" si="60"/>
        <v>0</v>
      </c>
      <c r="AG371">
        <f t="shared" si="61"/>
        <v>0</v>
      </c>
    </row>
    <row r="372" spans="4:33" x14ac:dyDescent="0.25">
      <c r="D372" s="52"/>
      <c r="E372" s="39"/>
      <c r="F372" s="39"/>
      <c r="G372" s="35"/>
      <c r="I372" s="52"/>
      <c r="J372" s="39"/>
      <c r="K372" s="39"/>
      <c r="L372" s="62"/>
      <c r="M372" s="101">
        <f t="shared" si="66"/>
        <v>17</v>
      </c>
      <c r="N372" s="67" t="str">
        <f ca="1">IF(D372="","",_xll.xEURO(OFFSET(C372,-M372+1,0),E372,OFFSET(C372,-M372+2,0),OFFSET(C372,-M372+2,0),OFFSET(C372,-M372+3,0)+AB372,OFFSET(C372,-M372+4,0),0,1)*D372)</f>
        <v/>
      </c>
      <c r="O372" s="69" t="str">
        <f ca="1">IF(D372="","",_xll.xEURO(OFFSET(C372,-M372+1,0),E372,OFFSET(C372,-M372+2,0),OFFSET(C372,-M372+2,0),OFFSET(C372,-M372+3,0)+AB372,OFFSET(C372,-M372+4,0),0,0))</f>
        <v/>
      </c>
      <c r="P372" s="67" t="str">
        <f t="shared" si="64"/>
        <v/>
      </c>
      <c r="Q372" s="67" t="str">
        <f ca="1">IF(D372="","",_xll.xEURO(OFFSET(C372,-M372+1,0),E372,OFFSET(C372,-M372+2,0),OFFSET(C372,-M372+2,0),OFFSET(C372,-M372+3,0)+AB372,OFFSET(C372,-M372+4,0),0,2)/10*D372)</f>
        <v/>
      </c>
      <c r="R372" s="71" t="str">
        <f ca="1">IF(D372="","",_xll.xEURO(OFFSET(C372,-M372+1,0),E372,OFFSET(C372,-M372+2,0),OFFSET(C372,-M372+2,0),OFFSET(C372,-M372+3,0)+AB372,OFFSET(C372,-M372+4,0),0,3)/100*D372*10000)</f>
        <v/>
      </c>
      <c r="S372" s="71" t="str">
        <f ca="1">IF(D372="","",_xll.xEURO(OFFSET(C372,-M372+1,0),E372,OFFSET(C372,-M372+2,0),OFFSET(C372,-M372+2,0),OFFSET(C372,-M372+3,0)+AB372,OFFSET(C372,-M372+4,0),0,5)/365.25*D372*10000)</f>
        <v/>
      </c>
      <c r="U372" s="67" t="str">
        <f ca="1">IF(I372="","",_xll.xEURO(OFFSET(C372,-M372+1,0),J372,OFFSET(C372,-M372+2,0),OFFSET(C372,-M372+2,0),OFFSET(C372,-M372+3,0)+AC372,OFFSET(C372,-M372+4,0),1,1)*I372)</f>
        <v/>
      </c>
      <c r="V372" s="69" t="str">
        <f ca="1">IF(I372="","",_xll.xEURO(OFFSET(C372,-M372+1,0),J372,OFFSET(C372,-M372+2,0),OFFSET(C372,-M372+2,0),OFFSET(C372,-M372+3,0)+AC372,OFFSET(C372,-M372+4,0),1,0))</f>
        <v/>
      </c>
      <c r="W372" s="67" t="str">
        <f t="shared" si="65"/>
        <v/>
      </c>
      <c r="X372" s="67" t="str">
        <f ca="1">IF(I372="","",_xll.xEURO(OFFSET(C372,-M372+1,0),J372,OFFSET(C372,-M372+2,0),OFFSET(C372,-M372+2,0),OFFSET(C372,-M372+3,0)+AC372,OFFSET(C372,-M372+4,0),1,2)/10*I372)</f>
        <v/>
      </c>
      <c r="Y372" s="71" t="str">
        <f ca="1">IF(I372="","",_xll.xEURO(OFFSET(C372,-M372+1,0),J372,OFFSET(C372,-M372+2,0),OFFSET(C372,-M372+2,0),OFFSET(C372,-M372+3,0)+AC372,OFFSET(C372,-M372+4,0),1,3)/100*I372*10000)</f>
        <v/>
      </c>
      <c r="Z372" s="71" t="str">
        <f ca="1">IF(I372="","",_xll.xEURO(OFFSET(C372,-M372+1,0),J372,OFFSET(C372,-M372+2,0),OFFSET(C372,-M372+2,0),OFFSET(C372,-M372+3,0)+AC372,OFFSET(C372,-M372+4,0),1,5)/365.25*I372*10000)</f>
        <v/>
      </c>
      <c r="AB372" s="40" t="str">
        <f ca="1">IF(D372="","",_xll.xCalcSkew(OFFSET(C372,-M372,0),E372-OFFSET(C372,-M372+1,0),b)/100)</f>
        <v/>
      </c>
      <c r="AC372" s="40" t="str">
        <f ca="1">IF(I372="","",_xll.xCalcSkew(OFFSET(C372,-M372,0),J372-OFFSET(C372,-M372+1,0),b)/100)</f>
        <v/>
      </c>
      <c r="AE372">
        <f t="shared" si="59"/>
        <v>0</v>
      </c>
      <c r="AF372">
        <f t="shared" si="60"/>
        <v>0</v>
      </c>
      <c r="AG372">
        <f t="shared" si="61"/>
        <v>0</v>
      </c>
    </row>
    <row r="373" spans="4:33" x14ac:dyDescent="0.25">
      <c r="D373" s="52"/>
      <c r="E373" s="39"/>
      <c r="F373" s="39"/>
      <c r="G373" s="35"/>
      <c r="I373" s="52"/>
      <c r="J373" s="39"/>
      <c r="K373" s="39"/>
      <c r="L373" s="62"/>
      <c r="M373" s="101">
        <f t="shared" si="66"/>
        <v>18</v>
      </c>
      <c r="N373" s="67" t="str">
        <f ca="1">IF(D373="","",_xll.xEURO(OFFSET(C373,-M373+1,0),E373,OFFSET(C373,-M373+2,0),OFFSET(C373,-M373+2,0),OFFSET(C373,-M373+3,0)+AB373,OFFSET(C373,-M373+4,0),0,1)*D373)</f>
        <v/>
      </c>
      <c r="O373" s="69" t="str">
        <f ca="1">IF(D373="","",_xll.xEURO(OFFSET(C373,-M373+1,0),E373,OFFSET(C373,-M373+2,0),OFFSET(C373,-M373+2,0),OFFSET(C373,-M373+3,0)+AB373,OFFSET(C373,-M373+4,0),0,0))</f>
        <v/>
      </c>
      <c r="P373" s="67" t="str">
        <f t="shared" si="64"/>
        <v/>
      </c>
      <c r="Q373" s="67" t="str">
        <f ca="1">IF(D373="","",_xll.xEURO(OFFSET(C373,-M373+1,0),E373,OFFSET(C373,-M373+2,0),OFFSET(C373,-M373+2,0),OFFSET(C373,-M373+3,0)+AB373,OFFSET(C373,-M373+4,0),0,2)/10*D373)</f>
        <v/>
      </c>
      <c r="R373" s="71" t="str">
        <f ca="1">IF(D373="","",_xll.xEURO(OFFSET(C373,-M373+1,0),E373,OFFSET(C373,-M373+2,0),OFFSET(C373,-M373+2,0),OFFSET(C373,-M373+3,0)+AB373,OFFSET(C373,-M373+4,0),0,3)/100*D373*10000)</f>
        <v/>
      </c>
      <c r="S373" s="71" t="str">
        <f ca="1">IF(D373="","",_xll.xEURO(OFFSET(C373,-M373+1,0),E373,OFFSET(C373,-M373+2,0),OFFSET(C373,-M373+2,0),OFFSET(C373,-M373+3,0)+AB373,OFFSET(C373,-M373+4,0),0,5)/365.25*D373*10000)</f>
        <v/>
      </c>
      <c r="U373" s="67" t="str">
        <f ca="1">IF(I373="","",_xll.xEURO(OFFSET(C373,-M373+1,0),J373,OFFSET(C373,-M373+2,0),OFFSET(C373,-M373+2,0),OFFSET(C373,-M373+3,0)+AC373,OFFSET(C373,-M373+4,0),1,1)*I373)</f>
        <v/>
      </c>
      <c r="V373" s="69" t="str">
        <f ca="1">IF(I373="","",_xll.xEURO(OFFSET(C373,-M373+1,0),J373,OFFSET(C373,-M373+2,0),OFFSET(C373,-M373+2,0),OFFSET(C373,-M373+3,0)+AC373,OFFSET(C373,-M373+4,0),1,0))</f>
        <v/>
      </c>
      <c r="W373" s="67" t="str">
        <f t="shared" si="65"/>
        <v/>
      </c>
      <c r="X373" s="67" t="str">
        <f ca="1">IF(I373="","",_xll.xEURO(OFFSET(C373,-M373+1,0),J373,OFFSET(C373,-M373+2,0),OFFSET(C373,-M373+2,0),OFFSET(C373,-M373+3,0)+AC373,OFFSET(C373,-M373+4,0),1,2)/10*I373)</f>
        <v/>
      </c>
      <c r="Y373" s="71" t="str">
        <f ca="1">IF(I373="","",_xll.xEURO(OFFSET(C373,-M373+1,0),J373,OFFSET(C373,-M373+2,0),OFFSET(C373,-M373+2,0),OFFSET(C373,-M373+3,0)+AC373,OFFSET(C373,-M373+4,0),1,3)/100*I373*10000)</f>
        <v/>
      </c>
      <c r="Z373" s="71" t="str">
        <f ca="1">IF(I373="","",_xll.xEURO(OFFSET(C373,-M373+1,0),J373,OFFSET(C373,-M373+2,0),OFFSET(C373,-M373+2,0),OFFSET(C373,-M373+3,0)+AC373,OFFSET(C373,-M373+4,0),1,5)/365.25*I373*10000)</f>
        <v/>
      </c>
      <c r="AB373" s="40" t="str">
        <f ca="1">IF(D373="","",_xll.xCalcSkew(OFFSET(C373,-M373,0),E373-OFFSET(C373,-M373+1,0),b)/100)</f>
        <v/>
      </c>
      <c r="AC373" s="40" t="str">
        <f ca="1">IF(I373="","",_xll.xCalcSkew(OFFSET(C373,-M373,0),J373-OFFSET(C373,-M373+1,0),b)/100)</f>
        <v/>
      </c>
      <c r="AE373">
        <f t="shared" si="59"/>
        <v>0</v>
      </c>
      <c r="AF373">
        <f t="shared" si="60"/>
        <v>0</v>
      </c>
      <c r="AG373">
        <f t="shared" si="61"/>
        <v>0</v>
      </c>
    </row>
    <row r="374" spans="4:33" x14ac:dyDescent="0.25">
      <c r="D374" s="52"/>
      <c r="E374" s="39"/>
      <c r="F374" s="39"/>
      <c r="G374" s="35"/>
      <c r="I374" s="52"/>
      <c r="J374" s="39"/>
      <c r="K374" s="39"/>
      <c r="L374" s="62"/>
      <c r="M374" s="101">
        <f t="shared" si="66"/>
        <v>19</v>
      </c>
      <c r="N374" s="67" t="str">
        <f ca="1">IF(D374="","",_xll.xEURO(OFFSET(C374,-M374+1,0),E374,OFFSET(C374,-M374+2,0),OFFSET(C374,-M374+2,0),OFFSET(C374,-M374+3,0)+AB374,OFFSET(C374,-M374+4,0),0,1)*D374)</f>
        <v/>
      </c>
      <c r="O374" s="69" t="str">
        <f ca="1">IF(D374="","",_xll.xEURO(OFFSET(C374,-M374+1,0),E374,OFFSET(C374,-M374+2,0),OFFSET(C374,-M374+2,0),OFFSET(C374,-M374+3,0)+AB374,OFFSET(C374,-M374+4,0),0,0))</f>
        <v/>
      </c>
      <c r="P374" s="67" t="str">
        <f t="shared" si="64"/>
        <v/>
      </c>
      <c r="Q374" s="67" t="str">
        <f ca="1">IF(D374="","",_xll.xEURO(OFFSET(C374,-M374+1,0),E374,OFFSET(C374,-M374+2,0),OFFSET(C374,-M374+2,0),OFFSET(C374,-M374+3,0)+AB374,OFFSET(C374,-M374+4,0),0,2)/10*D374)</f>
        <v/>
      </c>
      <c r="R374" s="71" t="str">
        <f ca="1">IF(D374="","",_xll.xEURO(OFFSET(C374,-M374+1,0),E374,OFFSET(C374,-M374+2,0),OFFSET(C374,-M374+2,0),OFFSET(C374,-M374+3,0)+AB374,OFFSET(C374,-M374+4,0),0,3)/100*D374*10000)</f>
        <v/>
      </c>
      <c r="S374" s="71" t="str">
        <f ca="1">IF(D374="","",_xll.xEURO(OFFSET(C374,-M374+1,0),E374,OFFSET(C374,-M374+2,0),OFFSET(C374,-M374+2,0),OFFSET(C374,-M374+3,0)+AB374,OFFSET(C374,-M374+4,0),0,5)/365.25*D374*10000)</f>
        <v/>
      </c>
      <c r="U374" s="67" t="str">
        <f ca="1">IF(I374="","",_xll.xEURO(OFFSET(C374,-M374+1,0),J374,OFFSET(C374,-M374+2,0),OFFSET(C374,-M374+2,0),OFFSET(C374,-M374+3,0)+AC374,OFFSET(C374,-M374+4,0),1,1)*I374)</f>
        <v/>
      </c>
      <c r="V374" s="69" t="str">
        <f ca="1">IF(I374="","",_xll.xEURO(OFFSET(C374,-M374+1,0),J374,OFFSET(C374,-M374+2,0),OFFSET(C374,-M374+2,0),OFFSET(C374,-M374+3,0)+AC374,OFFSET(C374,-M374+4,0),1,0))</f>
        <v/>
      </c>
      <c r="W374" s="67" t="str">
        <f t="shared" si="65"/>
        <v/>
      </c>
      <c r="X374" s="67" t="str">
        <f ca="1">IF(I374="","",_xll.xEURO(OFFSET(C374,-M374+1,0),J374,OFFSET(C374,-M374+2,0),OFFSET(C374,-M374+2,0),OFFSET(C374,-M374+3,0)+AC374,OFFSET(C374,-M374+4,0),1,2)/10*I374)</f>
        <v/>
      </c>
      <c r="Y374" s="71" t="str">
        <f ca="1">IF(I374="","",_xll.xEURO(OFFSET(C374,-M374+1,0),J374,OFFSET(C374,-M374+2,0),OFFSET(C374,-M374+2,0),OFFSET(C374,-M374+3,0)+AC374,OFFSET(C374,-M374+4,0),1,3)/100*I374*10000)</f>
        <v/>
      </c>
      <c r="Z374" s="71" t="str">
        <f ca="1">IF(I374="","",_xll.xEURO(OFFSET(C374,-M374+1,0),J374,OFFSET(C374,-M374+2,0),OFFSET(C374,-M374+2,0),OFFSET(C374,-M374+3,0)+AC374,OFFSET(C374,-M374+4,0),1,5)/365.25*I374*10000)</f>
        <v/>
      </c>
      <c r="AB374" s="40" t="str">
        <f ca="1">IF(D374="","",_xll.xCalcSkew(OFFSET(C374,-M374,0),E374-OFFSET(C374,-M374+1,0),b)/100)</f>
        <v/>
      </c>
      <c r="AC374" s="40" t="str">
        <f ca="1">IF(I374="","",_xll.xCalcSkew(OFFSET(C374,-M374,0),J374-OFFSET(C374,-M374+1,0),b)/100)</f>
        <v/>
      </c>
      <c r="AE374">
        <f t="shared" si="59"/>
        <v>0</v>
      </c>
      <c r="AF374">
        <f t="shared" si="60"/>
        <v>0</v>
      </c>
      <c r="AG374">
        <f t="shared" si="61"/>
        <v>0</v>
      </c>
    </row>
    <row r="375" spans="4:33" x14ac:dyDescent="0.25">
      <c r="D375" s="52"/>
      <c r="E375" s="39"/>
      <c r="F375" s="39"/>
      <c r="G375" s="35"/>
      <c r="I375" s="52"/>
      <c r="J375" s="39"/>
      <c r="K375" s="39"/>
      <c r="L375" s="62"/>
      <c r="M375" s="101">
        <f t="shared" si="66"/>
        <v>20</v>
      </c>
      <c r="N375" s="67" t="str">
        <f ca="1">IF(D375="","",_xll.xEURO(OFFSET(C375,-M375+1,0),E375,OFFSET(C375,-M375+2,0),OFFSET(C375,-M375+2,0),OFFSET(C375,-M375+3,0)+AB375,OFFSET(C375,-M375+4,0),0,1)*D375)</f>
        <v/>
      </c>
      <c r="O375" s="69" t="str">
        <f ca="1">IF(D375="","",_xll.xEURO(OFFSET(C375,-M375+1,0),E375,OFFSET(C375,-M375+2,0),OFFSET(C375,-M375+2,0),OFFSET(C375,-M375+3,0)+AB375,OFFSET(C375,-M375+4,0),0,0))</f>
        <v/>
      </c>
      <c r="P375" s="67" t="str">
        <f t="shared" si="64"/>
        <v/>
      </c>
      <c r="Q375" s="67" t="str">
        <f ca="1">IF(D375="","",_xll.xEURO(OFFSET(C375,-M375+1,0),E375,OFFSET(C375,-M375+2,0),OFFSET(C375,-M375+2,0),OFFSET(C375,-M375+3,0)+AB375,OFFSET(C375,-M375+4,0),0,2)/10*D375)</f>
        <v/>
      </c>
      <c r="R375" s="71" t="str">
        <f ca="1">IF(D375="","",_xll.xEURO(OFFSET(C375,-M375+1,0),E375,OFFSET(C375,-M375+2,0),OFFSET(C375,-M375+2,0),OFFSET(C375,-M375+3,0)+AB375,OFFSET(C375,-M375+4,0),0,3)/100*D375*10000)</f>
        <v/>
      </c>
      <c r="S375" s="71" t="str">
        <f ca="1">IF(D375="","",_xll.xEURO(OFFSET(C375,-M375+1,0),E375,OFFSET(C375,-M375+2,0),OFFSET(C375,-M375+2,0),OFFSET(C375,-M375+3,0)+AB375,OFFSET(C375,-M375+4,0),0,5)/365.25*D375*10000)</f>
        <v/>
      </c>
      <c r="U375" s="67" t="str">
        <f ca="1">IF(I375="","",_xll.xEURO(OFFSET(C375,-M375+1,0),J375,OFFSET(C375,-M375+2,0),OFFSET(C375,-M375+2,0),OFFSET(C375,-M375+3,0)+AC375,OFFSET(C375,-M375+4,0),1,1)*I375)</f>
        <v/>
      </c>
      <c r="V375" s="69" t="str">
        <f ca="1">IF(I375="","",_xll.xEURO(OFFSET(C375,-M375+1,0),J375,OFFSET(C375,-M375+2,0),OFFSET(C375,-M375+2,0),OFFSET(C375,-M375+3,0)+AC375,OFFSET(C375,-M375+4,0),1,0))</f>
        <v/>
      </c>
      <c r="W375" s="67" t="str">
        <f t="shared" si="65"/>
        <v/>
      </c>
      <c r="X375" s="67" t="str">
        <f ca="1">IF(I375="","",_xll.xEURO(OFFSET(C375,-M375+1,0),J375,OFFSET(C375,-M375+2,0),OFFSET(C375,-M375+2,0),OFFSET(C375,-M375+3,0)+AC375,OFFSET(C375,-M375+4,0),1,2)/10*I375)</f>
        <v/>
      </c>
      <c r="Y375" s="71" t="str">
        <f ca="1">IF(I375="","",_xll.xEURO(OFFSET(C375,-M375+1,0),J375,OFFSET(C375,-M375+2,0),OFFSET(C375,-M375+2,0),OFFSET(C375,-M375+3,0)+AC375,OFFSET(C375,-M375+4,0),1,3)/100*I375*10000)</f>
        <v/>
      </c>
      <c r="Z375" s="71" t="str">
        <f ca="1">IF(I375="","",_xll.xEURO(OFFSET(C375,-M375+1,0),J375,OFFSET(C375,-M375+2,0),OFFSET(C375,-M375+2,0),OFFSET(C375,-M375+3,0)+AC375,OFFSET(C375,-M375+4,0),1,5)/365.25*I375*10000)</f>
        <v/>
      </c>
      <c r="AB375" s="40" t="str">
        <f ca="1">IF(D375="","",_xll.xCalcSkew(OFFSET(C375,-M375,0),E375-OFFSET(C375,-M375+1,0),b)/100)</f>
        <v/>
      </c>
      <c r="AC375" s="40" t="str">
        <f ca="1">IF(I375="","",_xll.xCalcSkew(OFFSET(C375,-M375,0),J375-OFFSET(C375,-M375+1,0),b)/100)</f>
        <v/>
      </c>
      <c r="AE375">
        <f t="shared" si="59"/>
        <v>0</v>
      </c>
      <c r="AF375">
        <f t="shared" si="60"/>
        <v>0</v>
      </c>
      <c r="AG375">
        <f t="shared" si="61"/>
        <v>0</v>
      </c>
    </row>
    <row r="376" spans="4:33" x14ac:dyDescent="0.25">
      <c r="D376" s="52"/>
      <c r="E376" s="39"/>
      <c r="F376" s="39"/>
      <c r="G376" s="35"/>
      <c r="I376" s="52"/>
      <c r="J376" s="39"/>
      <c r="K376" s="39"/>
      <c r="L376" s="62"/>
      <c r="M376" s="101">
        <f t="shared" si="66"/>
        <v>21</v>
      </c>
      <c r="N376" s="67" t="str">
        <f ca="1">IF(D376="","",_xll.xEURO(OFFSET(C376,-M376+1,0),E376,OFFSET(C376,-M376+2,0),OFFSET(C376,-M376+2,0),OFFSET(C376,-M376+3,0)+AB376,OFFSET(C376,-M376+4,0),0,1)*D376)</f>
        <v/>
      </c>
      <c r="O376" s="69" t="str">
        <f ca="1">IF(D376="","",_xll.xEURO(OFFSET(C376,-M376+1,0),E376,OFFSET(C376,-M376+2,0),OFFSET(C376,-M376+2,0),OFFSET(C376,-M376+3,0)+AB376,OFFSET(C376,-M376+4,0),0,0))</f>
        <v/>
      </c>
      <c r="P376" s="67" t="str">
        <f t="shared" si="64"/>
        <v/>
      </c>
      <c r="Q376" s="67" t="str">
        <f ca="1">IF(D376="","",_xll.xEURO(OFFSET(C376,-M376+1,0),E376,OFFSET(C376,-M376+2,0),OFFSET(C376,-M376+2,0),OFFSET(C376,-M376+3,0)+AB376,OFFSET(C376,-M376+4,0),0,2)/10*D376)</f>
        <v/>
      </c>
      <c r="R376" s="71" t="str">
        <f ca="1">IF(D376="","",_xll.xEURO(OFFSET(C376,-M376+1,0),E376,OFFSET(C376,-M376+2,0),OFFSET(C376,-M376+2,0),OFFSET(C376,-M376+3,0)+AB376,OFFSET(C376,-M376+4,0),0,3)/100*D376*10000)</f>
        <v/>
      </c>
      <c r="S376" s="71" t="str">
        <f ca="1">IF(D376="","",_xll.xEURO(OFFSET(C376,-M376+1,0),E376,OFFSET(C376,-M376+2,0),OFFSET(C376,-M376+2,0),OFFSET(C376,-M376+3,0)+AB376,OFFSET(C376,-M376+4,0),0,5)/365.25*D376*10000)</f>
        <v/>
      </c>
      <c r="U376" s="67" t="str">
        <f ca="1">IF(I376="","",_xll.xEURO(OFFSET(C376,-M376+1,0),J376,OFFSET(C376,-M376+2,0),OFFSET(C376,-M376+2,0),OFFSET(C376,-M376+3,0)+AC376,OFFSET(C376,-M376+4,0),1,1)*I376)</f>
        <v/>
      </c>
      <c r="V376" s="69" t="str">
        <f ca="1">IF(I376="","",_xll.xEURO(OFFSET(C376,-M376+1,0),J376,OFFSET(C376,-M376+2,0),OFFSET(C376,-M376+2,0),OFFSET(C376,-M376+3,0)+AC376,OFFSET(C376,-M376+4,0),1,0))</f>
        <v/>
      </c>
      <c r="W376" s="67" t="str">
        <f t="shared" si="65"/>
        <v/>
      </c>
      <c r="X376" s="67" t="str">
        <f ca="1">IF(I376="","",_xll.xEURO(OFFSET(C376,-M376+1,0),J376,OFFSET(C376,-M376+2,0),OFFSET(C376,-M376+2,0),OFFSET(C376,-M376+3,0)+AC376,OFFSET(C376,-M376+4,0),1,2)/10*I376)</f>
        <v/>
      </c>
      <c r="Y376" s="71" t="str">
        <f ca="1">IF(I376="","",_xll.xEURO(OFFSET(C376,-M376+1,0),J376,OFFSET(C376,-M376+2,0),OFFSET(C376,-M376+2,0),OFFSET(C376,-M376+3,0)+AC376,OFFSET(C376,-M376+4,0),1,3)/100*I376*10000)</f>
        <v/>
      </c>
      <c r="Z376" s="71" t="str">
        <f ca="1">IF(I376="","",_xll.xEURO(OFFSET(C376,-M376+1,0),J376,OFFSET(C376,-M376+2,0),OFFSET(C376,-M376+2,0),OFFSET(C376,-M376+3,0)+AC376,OFFSET(C376,-M376+4,0),1,5)/365.25*I376*10000)</f>
        <v/>
      </c>
      <c r="AB376" s="40" t="str">
        <f ca="1">IF(D376="","",_xll.xCalcSkew(OFFSET(C376,-M376,0),E376-OFFSET(C376,-M376+1,0),b)/100)</f>
        <v/>
      </c>
      <c r="AC376" s="40" t="str">
        <f ca="1">IF(I376="","",_xll.xCalcSkew(OFFSET(C376,-M376,0),J376-OFFSET(C376,-M376+1,0),b)/100)</f>
        <v/>
      </c>
      <c r="AE376">
        <f t="shared" si="59"/>
        <v>0</v>
      </c>
      <c r="AF376">
        <f t="shared" si="60"/>
        <v>0</v>
      </c>
      <c r="AG376">
        <f t="shared" si="61"/>
        <v>0</v>
      </c>
    </row>
    <row r="377" spans="4:33" x14ac:dyDescent="0.25">
      <c r="D377" s="52"/>
      <c r="E377" s="39"/>
      <c r="F377" s="39"/>
      <c r="G377" s="35"/>
      <c r="I377" s="52"/>
      <c r="J377" s="39"/>
      <c r="K377" s="39"/>
      <c r="L377" s="62"/>
      <c r="M377" s="101">
        <f t="shared" si="66"/>
        <v>22</v>
      </c>
      <c r="N377" s="67" t="str">
        <f ca="1">IF(D377="","",_xll.xEURO(OFFSET(C377,-M377+1,0),E377,OFFSET(C377,-M377+2,0),OFFSET(C377,-M377+2,0),OFFSET(C377,-M377+3,0)+AB377,OFFSET(C377,-M377+4,0),0,1)*D377)</f>
        <v/>
      </c>
      <c r="O377" s="69" t="str">
        <f ca="1">IF(D377="","",_xll.xEURO(OFFSET(C377,-M377+1,0),E377,OFFSET(C377,-M377+2,0),OFFSET(C377,-M377+2,0),OFFSET(C377,-M377+3,0)+AB377,OFFSET(C377,-M377+4,0),0,0))</f>
        <v/>
      </c>
      <c r="P377" s="67" t="str">
        <f t="shared" si="64"/>
        <v/>
      </c>
      <c r="Q377" s="67" t="str">
        <f ca="1">IF(D377="","",_xll.xEURO(OFFSET(C377,-M377+1,0),E377,OFFSET(C377,-M377+2,0),OFFSET(C377,-M377+2,0),OFFSET(C377,-M377+3,0)+AB377,OFFSET(C377,-M377+4,0),0,2)/10*D377)</f>
        <v/>
      </c>
      <c r="R377" s="71" t="str">
        <f ca="1">IF(D377="","",_xll.xEURO(OFFSET(C377,-M377+1,0),E377,OFFSET(C377,-M377+2,0),OFFSET(C377,-M377+2,0),OFFSET(C377,-M377+3,0)+AB377,OFFSET(C377,-M377+4,0),0,3)/100*D377*10000)</f>
        <v/>
      </c>
      <c r="S377" s="71" t="str">
        <f ca="1">IF(D377="","",_xll.xEURO(OFFSET(C377,-M377+1,0),E377,OFFSET(C377,-M377+2,0),OFFSET(C377,-M377+2,0),OFFSET(C377,-M377+3,0)+AB377,OFFSET(C377,-M377+4,0),0,5)/365.25*D377*10000)</f>
        <v/>
      </c>
      <c r="U377" s="67" t="str">
        <f ca="1">IF(I377="","",_xll.xEURO(OFFSET(C377,-M377+1,0),J377,OFFSET(C377,-M377+2,0),OFFSET(C377,-M377+2,0),OFFSET(C377,-M377+3,0)+AC377,OFFSET(C377,-M377+4,0),1,1)*I377)</f>
        <v/>
      </c>
      <c r="V377" s="69" t="str">
        <f ca="1">IF(I377="","",_xll.xEURO(OFFSET(C377,-M377+1,0),J377,OFFSET(C377,-M377+2,0),OFFSET(C377,-M377+2,0),OFFSET(C377,-M377+3,0)+AC377,OFFSET(C377,-M377+4,0),1,0))</f>
        <v/>
      </c>
      <c r="W377" s="67" t="str">
        <f t="shared" si="65"/>
        <v/>
      </c>
      <c r="X377" s="67" t="str">
        <f ca="1">IF(I377="","",_xll.xEURO(OFFSET(C377,-M377+1,0),J377,OFFSET(C377,-M377+2,0),OFFSET(C377,-M377+2,0),OFFSET(C377,-M377+3,0)+AC377,OFFSET(C377,-M377+4,0),1,2)/10*I377)</f>
        <v/>
      </c>
      <c r="Y377" s="71" t="str">
        <f ca="1">IF(I377="","",_xll.xEURO(OFFSET(C377,-M377+1,0),J377,OFFSET(C377,-M377+2,0),OFFSET(C377,-M377+2,0),OFFSET(C377,-M377+3,0)+AC377,OFFSET(C377,-M377+4,0),1,3)/100*I377*10000)</f>
        <v/>
      </c>
      <c r="Z377" s="71" t="str">
        <f ca="1">IF(I377="","",_xll.xEURO(OFFSET(C377,-M377+1,0),J377,OFFSET(C377,-M377+2,0),OFFSET(C377,-M377+2,0),OFFSET(C377,-M377+3,0)+AC377,OFFSET(C377,-M377+4,0),1,5)/365.25*I377*10000)</f>
        <v/>
      </c>
      <c r="AB377" s="40" t="str">
        <f ca="1">IF(D377="","",_xll.xCalcSkew(OFFSET(C377,-M377,0),E377-OFFSET(C377,-M377+1,0),b)/100)</f>
        <v/>
      </c>
      <c r="AC377" s="40" t="str">
        <f ca="1">IF(I377="","",_xll.xCalcSkew(OFFSET(C377,-M377,0),J377-OFFSET(C377,-M377+1,0),b)/100)</f>
        <v/>
      </c>
      <c r="AE377">
        <f t="shared" si="59"/>
        <v>0</v>
      </c>
      <c r="AF377">
        <f t="shared" si="60"/>
        <v>0</v>
      </c>
      <c r="AG377">
        <f t="shared" si="61"/>
        <v>0</v>
      </c>
    </row>
    <row r="378" spans="4:33" x14ac:dyDescent="0.25">
      <c r="D378" s="52"/>
      <c r="E378" s="39"/>
      <c r="F378" s="39"/>
      <c r="G378" s="35"/>
      <c r="I378" s="52"/>
      <c r="J378" s="39"/>
      <c r="K378" s="39"/>
      <c r="L378" s="62"/>
      <c r="M378" s="101">
        <f t="shared" si="66"/>
        <v>23</v>
      </c>
      <c r="N378" s="67" t="str">
        <f ca="1">IF(D378="","",_xll.xEURO(OFFSET(C378,-M378+1,0),E378,OFFSET(C378,-M378+2,0),OFFSET(C378,-M378+2,0),OFFSET(C378,-M378+3,0)+AB378,OFFSET(C378,-M378+4,0),0,1)*D378)</f>
        <v/>
      </c>
      <c r="O378" s="69" t="str">
        <f ca="1">IF(D378="","",_xll.xEURO(OFFSET(C378,-M378+1,0),E378,OFFSET(C378,-M378+2,0),OFFSET(C378,-M378+2,0),OFFSET(C378,-M378+3,0)+AB378,OFFSET(C378,-M378+4,0),0,0))</f>
        <v/>
      </c>
      <c r="P378" s="67" t="str">
        <f t="shared" si="64"/>
        <v/>
      </c>
      <c r="Q378" s="67" t="str">
        <f ca="1">IF(D378="","",_xll.xEURO(OFFSET(C378,-M378+1,0),E378,OFFSET(C378,-M378+2,0),OFFSET(C378,-M378+2,0),OFFSET(C378,-M378+3,0)+AB378,OFFSET(C378,-M378+4,0),0,2)/10*D378)</f>
        <v/>
      </c>
      <c r="R378" s="71" t="str">
        <f ca="1">IF(D378="","",_xll.xEURO(OFFSET(C378,-M378+1,0),E378,OFFSET(C378,-M378+2,0),OFFSET(C378,-M378+2,0),OFFSET(C378,-M378+3,0)+AB378,OFFSET(C378,-M378+4,0),0,3)/100*D378*10000)</f>
        <v/>
      </c>
      <c r="S378" s="71" t="str">
        <f ca="1">IF(D378="","",_xll.xEURO(OFFSET(C378,-M378+1,0),E378,OFFSET(C378,-M378+2,0),OFFSET(C378,-M378+2,0),OFFSET(C378,-M378+3,0)+AB378,OFFSET(C378,-M378+4,0),0,5)/365.25*D378*10000)</f>
        <v/>
      </c>
      <c r="U378" s="67" t="str">
        <f ca="1">IF(I378="","",_xll.xEURO(OFFSET(C378,-M378+1,0),J378,OFFSET(C378,-M378+2,0),OFFSET(C378,-M378+2,0),OFFSET(C378,-M378+3,0)+AC378,OFFSET(C378,-M378+4,0),1,1)*I378)</f>
        <v/>
      </c>
      <c r="V378" s="69" t="str">
        <f ca="1">IF(I378="","",_xll.xEURO(OFFSET(C378,-M378+1,0),J378,OFFSET(C378,-M378+2,0),OFFSET(C378,-M378+2,0),OFFSET(C378,-M378+3,0)+AC378,OFFSET(C378,-M378+4,0),1,0))</f>
        <v/>
      </c>
      <c r="W378" s="67" t="str">
        <f t="shared" si="65"/>
        <v/>
      </c>
      <c r="X378" s="67" t="str">
        <f ca="1">IF(I378="","",_xll.xEURO(OFFSET(C378,-M378+1,0),J378,OFFSET(C378,-M378+2,0),OFFSET(C378,-M378+2,0),OFFSET(C378,-M378+3,0)+AC378,OFFSET(C378,-M378+4,0),1,2)/10*I378)</f>
        <v/>
      </c>
      <c r="Y378" s="71" t="str">
        <f ca="1">IF(I378="","",_xll.xEURO(OFFSET(C378,-M378+1,0),J378,OFFSET(C378,-M378+2,0),OFFSET(C378,-M378+2,0),OFFSET(C378,-M378+3,0)+AC378,OFFSET(C378,-M378+4,0),1,3)/100*I378*10000)</f>
        <v/>
      </c>
      <c r="Z378" s="71" t="str">
        <f ca="1">IF(I378="","",_xll.xEURO(OFFSET(C378,-M378+1,0),J378,OFFSET(C378,-M378+2,0),OFFSET(C378,-M378+2,0),OFFSET(C378,-M378+3,0)+AC378,OFFSET(C378,-M378+4,0),1,5)/365.25*I378*10000)</f>
        <v/>
      </c>
      <c r="AB378" s="40" t="str">
        <f ca="1">IF(D378="","",_xll.xCalcSkew(OFFSET(C378,-M378,0),E378-OFFSET(C378,-M378+1,0),b)/100)</f>
        <v/>
      </c>
      <c r="AC378" s="40" t="str">
        <f ca="1">IF(I378="","",_xll.xCalcSkew(OFFSET(C378,-M378,0),J378-OFFSET(C378,-M378+1,0),b)/100)</f>
        <v/>
      </c>
      <c r="AE378">
        <f t="shared" si="59"/>
        <v>0</v>
      </c>
      <c r="AF378">
        <f t="shared" si="60"/>
        <v>0</v>
      </c>
      <c r="AG378">
        <f t="shared" si="61"/>
        <v>0</v>
      </c>
    </row>
    <row r="379" spans="4:33" x14ac:dyDescent="0.25">
      <c r="D379" s="52"/>
      <c r="E379" s="39"/>
      <c r="F379" s="39"/>
      <c r="G379" s="35"/>
      <c r="I379" s="52"/>
      <c r="J379" s="39"/>
      <c r="K379" s="39"/>
      <c r="L379" s="62"/>
      <c r="M379" s="101">
        <f t="shared" si="66"/>
        <v>24</v>
      </c>
      <c r="N379" s="67" t="str">
        <f ca="1">IF(D379="","",_xll.xEURO(OFFSET(C379,-M379+1,0),E379,OFFSET(C379,-M379+2,0),OFFSET(C379,-M379+2,0),OFFSET(C379,-M379+3,0)+AB379,OFFSET(C379,-M379+4,0),0,1)*D379)</f>
        <v/>
      </c>
      <c r="O379" s="69" t="str">
        <f ca="1">IF(D379="","",_xll.xEURO(OFFSET(C379,-M379+1,0),E379,OFFSET(C379,-M379+2,0),OFFSET(C379,-M379+2,0),OFFSET(C379,-M379+3,0)+AB379,OFFSET(C379,-M379+4,0),0,0))</f>
        <v/>
      </c>
      <c r="P379" s="67" t="str">
        <f t="shared" si="64"/>
        <v/>
      </c>
      <c r="Q379" s="67" t="str">
        <f ca="1">IF(D379="","",_xll.xEURO(OFFSET(C379,-M379+1,0),E379,OFFSET(C379,-M379+2,0),OFFSET(C379,-M379+2,0),OFFSET(C379,-M379+3,0)+AB379,OFFSET(C379,-M379+4,0),0,2)/10*D379)</f>
        <v/>
      </c>
      <c r="R379" s="71" t="str">
        <f ca="1">IF(D379="","",_xll.xEURO(OFFSET(C379,-M379+1,0),E379,OFFSET(C379,-M379+2,0),OFFSET(C379,-M379+2,0),OFFSET(C379,-M379+3,0)+AB379,OFFSET(C379,-M379+4,0),0,3)/100*D379*10000)</f>
        <v/>
      </c>
      <c r="S379" s="71" t="str">
        <f ca="1">IF(D379="","",_xll.xEURO(OFFSET(C379,-M379+1,0),E379,OFFSET(C379,-M379+2,0),OFFSET(C379,-M379+2,0),OFFSET(C379,-M379+3,0)+AB379,OFFSET(C379,-M379+4,0),0,5)/365.25*D379*10000)</f>
        <v/>
      </c>
      <c r="U379" s="67" t="str">
        <f ca="1">IF(I379="","",_xll.xEURO(OFFSET(C379,-M379+1,0),J379,OFFSET(C379,-M379+2,0),OFFSET(C379,-M379+2,0),OFFSET(C379,-M379+3,0)+AC379,OFFSET(C379,-M379+4,0),1,1)*I379)</f>
        <v/>
      </c>
      <c r="V379" s="69" t="str">
        <f ca="1">IF(I379="","",_xll.xEURO(OFFSET(C379,-M379+1,0),J379,OFFSET(C379,-M379+2,0),OFFSET(C379,-M379+2,0),OFFSET(C379,-M379+3,0)+AC379,OFFSET(C379,-M379+4,0),1,0))</f>
        <v/>
      </c>
      <c r="W379" s="67" t="str">
        <f t="shared" si="65"/>
        <v/>
      </c>
      <c r="X379" s="67" t="str">
        <f ca="1">IF(I379="","",_xll.xEURO(OFFSET(C379,-M379+1,0),J379,OFFSET(C379,-M379+2,0),OFFSET(C379,-M379+2,0),OFFSET(C379,-M379+3,0)+AC379,OFFSET(C379,-M379+4,0),1,2)/10*I379)</f>
        <v/>
      </c>
      <c r="Y379" s="71" t="str">
        <f ca="1">IF(I379="","",_xll.xEURO(OFFSET(C379,-M379+1,0),J379,OFFSET(C379,-M379+2,0),OFFSET(C379,-M379+2,0),OFFSET(C379,-M379+3,0)+AC379,OFFSET(C379,-M379+4,0),1,3)/100*I379*10000)</f>
        <v/>
      </c>
      <c r="Z379" s="71" t="str">
        <f ca="1">IF(I379="","",_xll.xEURO(OFFSET(C379,-M379+1,0),J379,OFFSET(C379,-M379+2,0),OFFSET(C379,-M379+2,0),OFFSET(C379,-M379+3,0)+AC379,OFFSET(C379,-M379+4,0),1,5)/365.25*I379*10000)</f>
        <v/>
      </c>
      <c r="AB379" s="40" t="str">
        <f ca="1">IF(D379="","",_xll.xCalcSkew(OFFSET(C379,-M379,0),E379-OFFSET(C379,-M379+1,0),b)/100)</f>
        <v/>
      </c>
      <c r="AC379" s="40" t="str">
        <f ca="1">IF(I379="","",_xll.xCalcSkew(OFFSET(C379,-M379,0),J379-OFFSET(C379,-M379+1,0),b)/100)</f>
        <v/>
      </c>
      <c r="AE379">
        <f t="shared" si="59"/>
        <v>0</v>
      </c>
      <c r="AF379">
        <f t="shared" si="60"/>
        <v>0</v>
      </c>
      <c r="AG379">
        <f t="shared" si="61"/>
        <v>0</v>
      </c>
    </row>
    <row r="380" spans="4:33" x14ac:dyDescent="0.25">
      <c r="D380" s="52"/>
      <c r="E380" s="39"/>
      <c r="F380" s="39"/>
      <c r="G380" s="35"/>
      <c r="I380" s="52"/>
      <c r="J380" s="39"/>
      <c r="K380" s="39"/>
      <c r="L380" s="62"/>
      <c r="M380" s="101">
        <f t="shared" si="66"/>
        <v>25</v>
      </c>
      <c r="N380" s="67" t="str">
        <f ca="1">IF(D380="","",_xll.xEURO(OFFSET(C380,-M380+1,0),E380,OFFSET(C380,-M380+2,0),OFFSET(C380,-M380+2,0),OFFSET(C380,-M380+3,0)+AB380,OFFSET(C380,-M380+4,0),0,1)*D380)</f>
        <v/>
      </c>
      <c r="O380" s="69" t="str">
        <f ca="1">IF(D380="","",_xll.xEURO(OFFSET(C380,-M380+1,0),E380,OFFSET(C380,-M380+2,0),OFFSET(C380,-M380+2,0),OFFSET(C380,-M380+3,0)+AB380,OFFSET(C380,-M380+4,0),0,0))</f>
        <v/>
      </c>
      <c r="P380" s="67" t="str">
        <f t="shared" si="64"/>
        <v/>
      </c>
      <c r="Q380" s="67" t="str">
        <f ca="1">IF(D380="","",_xll.xEURO(OFFSET(C380,-M380+1,0),E380,OFFSET(C380,-M380+2,0),OFFSET(C380,-M380+2,0),OFFSET(C380,-M380+3,0)+AB380,OFFSET(C380,-M380+4,0),0,2)/10*D380)</f>
        <v/>
      </c>
      <c r="R380" s="71" t="str">
        <f ca="1">IF(D380="","",_xll.xEURO(OFFSET(C380,-M380+1,0),E380,OFFSET(C380,-M380+2,0),OFFSET(C380,-M380+2,0),OFFSET(C380,-M380+3,0)+AB380,OFFSET(C380,-M380+4,0),0,3)/100*D380*10000)</f>
        <v/>
      </c>
      <c r="S380" s="71" t="str">
        <f ca="1">IF(D380="","",_xll.xEURO(OFFSET(C380,-M380+1,0),E380,OFFSET(C380,-M380+2,0),OFFSET(C380,-M380+2,0),OFFSET(C380,-M380+3,0)+AB380,OFFSET(C380,-M380+4,0),0,5)/365.25*D380*10000)</f>
        <v/>
      </c>
      <c r="U380" s="67" t="str">
        <f ca="1">IF(I380="","",_xll.xEURO(OFFSET(C380,-M380+1,0),J380,OFFSET(C380,-M380+2,0),OFFSET(C380,-M380+2,0),OFFSET(C380,-M380+3,0)+AC380,OFFSET(C380,-M380+4,0),1,1)*I380)</f>
        <v/>
      </c>
      <c r="V380" s="69" t="str">
        <f ca="1">IF(I380="","",_xll.xEURO(OFFSET(C380,-M380+1,0),J380,OFFSET(C380,-M380+2,0),OFFSET(C380,-M380+2,0),OFFSET(C380,-M380+3,0)+AC380,OFFSET(C380,-M380+4,0),1,0))</f>
        <v/>
      </c>
      <c r="W380" s="67" t="str">
        <f t="shared" si="65"/>
        <v/>
      </c>
      <c r="X380" s="67" t="str">
        <f ca="1">IF(I380="","",_xll.xEURO(OFFSET(C380,-M380+1,0),J380,OFFSET(C380,-M380+2,0),OFFSET(C380,-M380+2,0),OFFSET(C380,-M380+3,0)+AC380,OFFSET(C380,-M380+4,0),1,2)/10*I380)</f>
        <v/>
      </c>
      <c r="Y380" s="71" t="str">
        <f ca="1">IF(I380="","",_xll.xEURO(OFFSET(C380,-M380+1,0),J380,OFFSET(C380,-M380+2,0),OFFSET(C380,-M380+2,0),OFFSET(C380,-M380+3,0)+AC380,OFFSET(C380,-M380+4,0),1,3)/100*I380*10000)</f>
        <v/>
      </c>
      <c r="Z380" s="71" t="str">
        <f ca="1">IF(I380="","",_xll.xEURO(OFFSET(C380,-M380+1,0),J380,OFFSET(C380,-M380+2,0),OFFSET(C380,-M380+2,0),OFFSET(C380,-M380+3,0)+AC380,OFFSET(C380,-M380+4,0),1,5)/365.25*I380*10000)</f>
        <v/>
      </c>
      <c r="AB380" s="40" t="str">
        <f ca="1">IF(D380="","",_xll.xCalcSkew(OFFSET(C380,-M380,0),E380-OFFSET(C380,-M380+1,0),b)/100)</f>
        <v/>
      </c>
      <c r="AC380" s="40" t="str">
        <f ca="1">IF(I380="","",_xll.xCalcSkew(OFFSET(C380,-M380,0),J380-OFFSET(C380,-M380+1,0),b)/100)</f>
        <v/>
      </c>
      <c r="AE380">
        <f t="shared" si="59"/>
        <v>0</v>
      </c>
      <c r="AF380">
        <f t="shared" si="60"/>
        <v>0</v>
      </c>
      <c r="AG380">
        <f t="shared" si="61"/>
        <v>0</v>
      </c>
    </row>
    <row r="381" spans="4:33" x14ac:dyDescent="0.25">
      <c r="D381" s="52"/>
      <c r="E381" s="39"/>
      <c r="F381" s="39"/>
      <c r="G381" s="35"/>
      <c r="I381" s="52"/>
      <c r="J381" s="39"/>
      <c r="K381" s="39"/>
      <c r="L381" s="62"/>
      <c r="M381" s="101">
        <f t="shared" si="66"/>
        <v>26</v>
      </c>
      <c r="N381" s="67" t="str">
        <f ca="1">IF(D381="","",_xll.xEURO(OFFSET(C381,-M381+1,0),E381,OFFSET(C381,-M381+2,0),OFFSET(C381,-M381+2,0),OFFSET(C381,-M381+3,0)+AB381,OFFSET(C381,-M381+4,0),0,1)*D381)</f>
        <v/>
      </c>
      <c r="O381" s="69" t="str">
        <f ca="1">IF(D381="","",_xll.xEURO(OFFSET(C381,-M381+1,0),E381,OFFSET(C381,-M381+2,0),OFFSET(C381,-M381+2,0),OFFSET(C381,-M381+3,0)+AB381,OFFSET(C381,-M381+4,0),0,0))</f>
        <v/>
      </c>
      <c r="P381" s="67" t="str">
        <f t="shared" si="64"/>
        <v/>
      </c>
      <c r="Q381" s="67" t="str">
        <f ca="1">IF(D381="","",_xll.xEURO(OFFSET(C381,-M381+1,0),E381,OFFSET(C381,-M381+2,0),OFFSET(C381,-M381+2,0),OFFSET(C381,-M381+3,0)+AB381,OFFSET(C381,-M381+4,0),0,2)/10*D381)</f>
        <v/>
      </c>
      <c r="R381" s="71" t="str">
        <f ca="1">IF(D381="","",_xll.xEURO(OFFSET(C381,-M381+1,0),E381,OFFSET(C381,-M381+2,0),OFFSET(C381,-M381+2,0),OFFSET(C381,-M381+3,0)+AB381,OFFSET(C381,-M381+4,0),0,3)/100*D381*10000)</f>
        <v/>
      </c>
      <c r="S381" s="71" t="str">
        <f ca="1">IF(D381="","",_xll.xEURO(OFFSET(C381,-M381+1,0),E381,OFFSET(C381,-M381+2,0),OFFSET(C381,-M381+2,0),OFFSET(C381,-M381+3,0)+AB381,OFFSET(C381,-M381+4,0),0,5)/365.25*D381*10000)</f>
        <v/>
      </c>
      <c r="U381" s="67" t="str">
        <f ca="1">IF(I381="","",_xll.xEURO(OFFSET(C381,-M381+1,0),J381,OFFSET(C381,-M381+2,0),OFFSET(C381,-M381+2,0),OFFSET(C381,-M381+3,0)+AC381,OFFSET(C381,-M381+4,0),1,1)*I381)</f>
        <v/>
      </c>
      <c r="V381" s="69" t="str">
        <f ca="1">IF(I381="","",_xll.xEURO(OFFSET(C381,-M381+1,0),J381,OFFSET(C381,-M381+2,0),OFFSET(C381,-M381+2,0),OFFSET(C381,-M381+3,0)+AC381,OFFSET(C381,-M381+4,0),1,0))</f>
        <v/>
      </c>
      <c r="W381" s="67" t="str">
        <f t="shared" si="65"/>
        <v/>
      </c>
      <c r="X381" s="67" t="str">
        <f ca="1">IF(I381="","",_xll.xEURO(OFFSET(C381,-M381+1,0),J381,OFFSET(C381,-M381+2,0),OFFSET(C381,-M381+2,0),OFFSET(C381,-M381+3,0)+AC381,OFFSET(C381,-M381+4,0),1,2)/10*I381)</f>
        <v/>
      </c>
      <c r="Y381" s="71" t="str">
        <f ca="1">IF(I381="","",_xll.xEURO(OFFSET(C381,-M381+1,0),J381,OFFSET(C381,-M381+2,0),OFFSET(C381,-M381+2,0),OFFSET(C381,-M381+3,0)+AC381,OFFSET(C381,-M381+4,0),1,3)/100*I381*10000)</f>
        <v/>
      </c>
      <c r="Z381" s="71" t="str">
        <f ca="1">IF(I381="","",_xll.xEURO(OFFSET(C381,-M381+1,0),J381,OFFSET(C381,-M381+2,0),OFFSET(C381,-M381+2,0),OFFSET(C381,-M381+3,0)+AC381,OFFSET(C381,-M381+4,0),1,5)/365.25*I381*10000)</f>
        <v/>
      </c>
      <c r="AB381" s="40" t="str">
        <f ca="1">IF(D381="","",_xll.xCalcSkew(OFFSET(C381,-M381,0),E381-OFFSET(C381,-M381+1,0),b)/100)</f>
        <v/>
      </c>
      <c r="AC381" s="40" t="str">
        <f ca="1">IF(I381="","",_xll.xCalcSkew(OFFSET(C381,-M381,0),J381-OFFSET(C381,-M381+1,0),b)/100)</f>
        <v/>
      </c>
      <c r="AE381">
        <f t="shared" si="59"/>
        <v>0</v>
      </c>
      <c r="AF381">
        <f t="shared" si="60"/>
        <v>0</v>
      </c>
      <c r="AG381">
        <f t="shared" si="61"/>
        <v>0</v>
      </c>
    </row>
    <row r="382" spans="4:33" x14ac:dyDescent="0.25">
      <c r="D382" s="52"/>
      <c r="E382" s="39"/>
      <c r="F382" s="39"/>
      <c r="G382" s="35"/>
      <c r="I382" s="52"/>
      <c r="J382" s="39"/>
      <c r="K382" s="39"/>
      <c r="L382" s="62"/>
      <c r="M382" s="101">
        <f t="shared" si="66"/>
        <v>27</v>
      </c>
      <c r="N382" s="67" t="str">
        <f ca="1">IF(D382="","",_xll.xEURO(OFFSET(C382,-M382+1,0),E382,OFFSET(C382,-M382+2,0),OFFSET(C382,-M382+2,0),OFFSET(C382,-M382+3,0)+AB382,OFFSET(C382,-M382+4,0),0,1)*D382)</f>
        <v/>
      </c>
      <c r="O382" s="69" t="str">
        <f ca="1">IF(D382="","",_xll.xEURO(OFFSET(C382,-M382+1,0),E382,OFFSET(C382,-M382+2,0),OFFSET(C382,-M382+2,0),OFFSET(C382,-M382+3,0)+AB382,OFFSET(C382,-M382+4,0),0,0))</f>
        <v/>
      </c>
      <c r="P382" s="67" t="str">
        <f t="shared" si="64"/>
        <v/>
      </c>
      <c r="Q382" s="67" t="str">
        <f ca="1">IF(D382="","",_xll.xEURO(OFFSET(C382,-M382+1,0),E382,OFFSET(C382,-M382+2,0),OFFSET(C382,-M382+2,0),OFFSET(C382,-M382+3,0)+AB382,OFFSET(C382,-M382+4,0),0,2)/10*D382)</f>
        <v/>
      </c>
      <c r="R382" s="71" t="str">
        <f ca="1">IF(D382="","",_xll.xEURO(OFFSET(C382,-M382+1,0),E382,OFFSET(C382,-M382+2,0),OFFSET(C382,-M382+2,0),OFFSET(C382,-M382+3,0)+AB382,OFFSET(C382,-M382+4,0),0,3)/100*D382*10000)</f>
        <v/>
      </c>
      <c r="S382" s="71" t="str">
        <f ca="1">IF(D382="","",_xll.xEURO(OFFSET(C382,-M382+1,0),E382,OFFSET(C382,-M382+2,0),OFFSET(C382,-M382+2,0),OFFSET(C382,-M382+3,0)+AB382,OFFSET(C382,-M382+4,0),0,5)/365.25*D382*10000)</f>
        <v/>
      </c>
      <c r="U382" s="67" t="str">
        <f ca="1">IF(I382="","",_xll.xEURO(OFFSET(C382,-M382+1,0),J382,OFFSET(C382,-M382+2,0),OFFSET(C382,-M382+2,0),OFFSET(C382,-M382+3,0)+AC382,OFFSET(C382,-M382+4,0),1,1)*I382)</f>
        <v/>
      </c>
      <c r="V382" s="69" t="str">
        <f ca="1">IF(I382="","",_xll.xEURO(OFFSET(C382,-M382+1,0),J382,OFFSET(C382,-M382+2,0),OFFSET(C382,-M382+2,0),OFFSET(C382,-M382+3,0)+AC382,OFFSET(C382,-M382+4,0),1,0))</f>
        <v/>
      </c>
      <c r="W382" s="67" t="str">
        <f t="shared" si="65"/>
        <v/>
      </c>
      <c r="X382" s="67" t="str">
        <f ca="1">IF(I382="","",_xll.xEURO(OFFSET(C382,-M382+1,0),J382,OFFSET(C382,-M382+2,0),OFFSET(C382,-M382+2,0),OFFSET(C382,-M382+3,0)+AC382,OFFSET(C382,-M382+4,0),1,2)/10*I382)</f>
        <v/>
      </c>
      <c r="Y382" s="71" t="str">
        <f ca="1">IF(I382="","",_xll.xEURO(OFFSET(C382,-M382+1,0),J382,OFFSET(C382,-M382+2,0),OFFSET(C382,-M382+2,0),OFFSET(C382,-M382+3,0)+AC382,OFFSET(C382,-M382+4,0),1,3)/100*I382*10000)</f>
        <v/>
      </c>
      <c r="Z382" s="71" t="str">
        <f ca="1">IF(I382="","",_xll.xEURO(OFFSET(C382,-M382+1,0),J382,OFFSET(C382,-M382+2,0),OFFSET(C382,-M382+2,0),OFFSET(C382,-M382+3,0)+AC382,OFFSET(C382,-M382+4,0),1,5)/365.25*I382*10000)</f>
        <v/>
      </c>
      <c r="AB382" s="40" t="str">
        <f ca="1">IF(D382="","",_xll.xCalcSkew(OFFSET(C382,-M382,0),E382-OFFSET(C382,-M382+1,0),b)/100)</f>
        <v/>
      </c>
      <c r="AC382" s="40" t="str">
        <f ca="1">IF(I382="","",_xll.xCalcSkew(OFFSET(C382,-M382,0),J382-OFFSET(C382,-M382+1,0),b)/100)</f>
        <v/>
      </c>
      <c r="AE382">
        <f t="shared" si="59"/>
        <v>0</v>
      </c>
      <c r="AF382">
        <f t="shared" si="60"/>
        <v>0</v>
      </c>
      <c r="AG382">
        <f t="shared" si="61"/>
        <v>0</v>
      </c>
    </row>
    <row r="383" spans="4:33" x14ac:dyDescent="0.25">
      <c r="D383" s="52"/>
      <c r="E383" s="39"/>
      <c r="F383" s="39"/>
      <c r="G383" s="35"/>
      <c r="I383" s="52"/>
      <c r="J383" s="39"/>
      <c r="K383" s="39"/>
      <c r="L383" s="62"/>
      <c r="M383" s="101">
        <f t="shared" si="66"/>
        <v>28</v>
      </c>
      <c r="N383" s="67" t="str">
        <f ca="1">IF(D383="","",_xll.xEURO(OFFSET(C383,-M383+1,0),E383,OFFSET(C383,-M383+2,0),OFFSET(C383,-M383+2,0),OFFSET(C383,-M383+3,0)+AB383,OFFSET(C383,-M383+4,0),0,1)*D383)</f>
        <v/>
      </c>
      <c r="O383" s="69" t="str">
        <f ca="1">IF(D383="","",_xll.xEURO(OFFSET(C383,-M383+1,0),E383,OFFSET(C383,-M383+2,0),OFFSET(C383,-M383+2,0),OFFSET(C383,-M383+3,0)+AB383,OFFSET(C383,-M383+4,0),0,0))</f>
        <v/>
      </c>
      <c r="P383" s="67" t="str">
        <f t="shared" si="64"/>
        <v/>
      </c>
      <c r="Q383" s="67" t="str">
        <f ca="1">IF(D383="","",_xll.xEURO(OFFSET(C383,-M383+1,0),E383,OFFSET(C383,-M383+2,0),OFFSET(C383,-M383+2,0),OFFSET(C383,-M383+3,0)+AB383,OFFSET(C383,-M383+4,0),0,2)/10*D383)</f>
        <v/>
      </c>
      <c r="R383" s="71" t="str">
        <f ca="1">IF(D383="","",_xll.xEURO(OFFSET(C383,-M383+1,0),E383,OFFSET(C383,-M383+2,0),OFFSET(C383,-M383+2,0),OFFSET(C383,-M383+3,0)+AB383,OFFSET(C383,-M383+4,0),0,3)/100*D383*10000)</f>
        <v/>
      </c>
      <c r="S383" s="71" t="str">
        <f ca="1">IF(D383="","",_xll.xEURO(OFFSET(C383,-M383+1,0),E383,OFFSET(C383,-M383+2,0),OFFSET(C383,-M383+2,0),OFFSET(C383,-M383+3,0)+AB383,OFFSET(C383,-M383+4,0),0,5)/365.25*D383*10000)</f>
        <v/>
      </c>
      <c r="U383" s="67" t="str">
        <f ca="1">IF(I383="","",_xll.xEURO(OFFSET(C383,-M383+1,0),J383,OFFSET(C383,-M383+2,0),OFFSET(C383,-M383+2,0),OFFSET(C383,-M383+3,0)+AC383,OFFSET(C383,-M383+4,0),1,1)*I383)</f>
        <v/>
      </c>
      <c r="V383" s="69" t="str">
        <f ca="1">IF(I383="","",_xll.xEURO(OFFSET(C383,-M383+1,0),J383,OFFSET(C383,-M383+2,0),OFFSET(C383,-M383+2,0),OFFSET(C383,-M383+3,0)+AC383,OFFSET(C383,-M383+4,0),1,0))</f>
        <v/>
      </c>
      <c r="W383" s="67" t="str">
        <f t="shared" si="65"/>
        <v/>
      </c>
      <c r="X383" s="67" t="str">
        <f ca="1">IF(I383="","",_xll.xEURO(OFFSET(C383,-M383+1,0),J383,OFFSET(C383,-M383+2,0),OFFSET(C383,-M383+2,0),OFFSET(C383,-M383+3,0)+AC383,OFFSET(C383,-M383+4,0),1,2)/10*I383)</f>
        <v/>
      </c>
      <c r="Y383" s="71" t="str">
        <f ca="1">IF(I383="","",_xll.xEURO(OFFSET(C383,-M383+1,0),J383,OFFSET(C383,-M383+2,0),OFFSET(C383,-M383+2,0),OFFSET(C383,-M383+3,0)+AC383,OFFSET(C383,-M383+4,0),1,3)/100*I383*10000)</f>
        <v/>
      </c>
      <c r="Z383" s="71" t="str">
        <f ca="1">IF(I383="","",_xll.xEURO(OFFSET(C383,-M383+1,0),J383,OFFSET(C383,-M383+2,0),OFFSET(C383,-M383+2,0),OFFSET(C383,-M383+3,0)+AC383,OFFSET(C383,-M383+4,0),1,5)/365.25*I383*10000)</f>
        <v/>
      </c>
      <c r="AB383" s="40" t="str">
        <f ca="1">IF(D383="","",_xll.xCalcSkew(OFFSET(C383,-M383,0),E383-OFFSET(C383,-M383+1,0),b)/100)</f>
        <v/>
      </c>
      <c r="AC383" s="40" t="str">
        <f ca="1">IF(I383="","",_xll.xCalcSkew(OFFSET(C383,-M383,0),J383-OFFSET(C383,-M383+1,0),b)/100)</f>
        <v/>
      </c>
      <c r="AE383">
        <f t="shared" si="59"/>
        <v>0</v>
      </c>
      <c r="AF383">
        <f t="shared" si="60"/>
        <v>0</v>
      </c>
      <c r="AG383">
        <f t="shared" si="61"/>
        <v>0</v>
      </c>
    </row>
    <row r="384" spans="4:33" x14ac:dyDescent="0.25">
      <c r="D384" s="52"/>
      <c r="E384" s="39"/>
      <c r="F384" s="39"/>
      <c r="G384" s="35"/>
      <c r="I384" s="52"/>
      <c r="J384" s="39"/>
      <c r="K384" s="39"/>
      <c r="L384" s="62"/>
      <c r="M384" s="101">
        <f t="shared" si="66"/>
        <v>29</v>
      </c>
      <c r="N384" s="67" t="str">
        <f ca="1">IF(D384="","",_xll.xEURO(OFFSET(C384,-M384+1,0),E384,OFFSET(C384,-M384+2,0),OFFSET(C384,-M384+2,0),OFFSET(C384,-M384+3,0)+AB384,OFFSET(C384,-M384+4,0),0,1)*D384)</f>
        <v/>
      </c>
      <c r="O384" s="69" t="str">
        <f ca="1">IF(D384="","",_xll.xEURO(OFFSET(C384,-M384+1,0),E384,OFFSET(C384,-M384+2,0),OFFSET(C384,-M384+2,0),OFFSET(C384,-M384+3,0)+AB384,OFFSET(C384,-M384+4,0),0,0))</f>
        <v/>
      </c>
      <c r="P384" s="67" t="str">
        <f t="shared" si="64"/>
        <v/>
      </c>
      <c r="Q384" s="67" t="str">
        <f ca="1">IF(D384="","",_xll.xEURO(OFFSET(C384,-M384+1,0),E384,OFFSET(C384,-M384+2,0),OFFSET(C384,-M384+2,0),OFFSET(C384,-M384+3,0)+AB384,OFFSET(C384,-M384+4,0),0,2)/10*D384)</f>
        <v/>
      </c>
      <c r="R384" s="71" t="str">
        <f ca="1">IF(D384="","",_xll.xEURO(OFFSET(C384,-M384+1,0),E384,OFFSET(C384,-M384+2,0),OFFSET(C384,-M384+2,0),OFFSET(C384,-M384+3,0)+AB384,OFFSET(C384,-M384+4,0),0,3)/100*D384*10000)</f>
        <v/>
      </c>
      <c r="S384" s="71" t="str">
        <f ca="1">IF(D384="","",_xll.xEURO(OFFSET(C384,-M384+1,0),E384,OFFSET(C384,-M384+2,0),OFFSET(C384,-M384+2,0),OFFSET(C384,-M384+3,0)+AB384,OFFSET(C384,-M384+4,0),0,5)/365.25*D384*10000)</f>
        <v/>
      </c>
      <c r="U384" s="67" t="str">
        <f ca="1">IF(I384="","",_xll.xEURO(OFFSET(C384,-M384+1,0),J384,OFFSET(C384,-M384+2,0),OFFSET(C384,-M384+2,0),OFFSET(C384,-M384+3,0)+AC384,OFFSET(C384,-M384+4,0),1,1)*I384)</f>
        <v/>
      </c>
      <c r="V384" s="69" t="str">
        <f ca="1">IF(I384="","",_xll.xEURO(OFFSET(C384,-M384+1,0),J384,OFFSET(C384,-M384+2,0),OFFSET(C384,-M384+2,0),OFFSET(C384,-M384+3,0)+AC384,OFFSET(C384,-M384+4,0),1,0))</f>
        <v/>
      </c>
      <c r="W384" s="67" t="str">
        <f t="shared" si="65"/>
        <v/>
      </c>
      <c r="X384" s="67" t="str">
        <f ca="1">IF(I384="","",_xll.xEURO(OFFSET(C384,-M384+1,0),J384,OFFSET(C384,-M384+2,0),OFFSET(C384,-M384+2,0),OFFSET(C384,-M384+3,0)+AC384,OFFSET(C384,-M384+4,0),1,2)/10*I384)</f>
        <v/>
      </c>
      <c r="Y384" s="71" t="str">
        <f ca="1">IF(I384="","",_xll.xEURO(OFFSET(C384,-M384+1,0),J384,OFFSET(C384,-M384+2,0),OFFSET(C384,-M384+2,0),OFFSET(C384,-M384+3,0)+AC384,OFFSET(C384,-M384+4,0),1,3)/100*I384*10000)</f>
        <v/>
      </c>
      <c r="Z384" s="71" t="str">
        <f ca="1">IF(I384="","",_xll.xEURO(OFFSET(C384,-M384+1,0),J384,OFFSET(C384,-M384+2,0),OFFSET(C384,-M384+2,0),OFFSET(C384,-M384+3,0)+AC384,OFFSET(C384,-M384+4,0),1,5)/365.25*I384*10000)</f>
        <v/>
      </c>
      <c r="AB384" s="40" t="str">
        <f ca="1">IF(D384="","",_xll.xCalcSkew(OFFSET(C384,-M384,0),E384-OFFSET(C384,-M384+1,0),b)/100)</f>
        <v/>
      </c>
      <c r="AC384" s="40" t="str">
        <f ca="1">IF(I384="","",_xll.xCalcSkew(OFFSET(C384,-M384,0),J384-OFFSET(C384,-M384+1,0),b)/100)</f>
        <v/>
      </c>
      <c r="AE384">
        <f t="shared" si="59"/>
        <v>0</v>
      </c>
      <c r="AF384">
        <f t="shared" si="60"/>
        <v>0</v>
      </c>
      <c r="AG384">
        <f t="shared" si="61"/>
        <v>0</v>
      </c>
    </row>
    <row r="385" spans="3:33" x14ac:dyDescent="0.25">
      <c r="D385" s="52"/>
      <c r="E385" s="39"/>
      <c r="F385" s="39"/>
      <c r="G385" s="35"/>
      <c r="I385" s="52"/>
      <c r="J385" s="39"/>
      <c r="K385" s="39"/>
      <c r="L385" s="62"/>
      <c r="M385" s="101">
        <f t="shared" si="66"/>
        <v>30</v>
      </c>
      <c r="N385" s="67" t="str">
        <f ca="1">IF(D385="","",_xll.xEURO(OFFSET(C385,-M385+1,0),E385,OFFSET(C385,-M385+2,0),OFFSET(C385,-M385+2,0),OFFSET(C385,-M385+3,0)+AB385,OFFSET(C385,-M385+4,0),0,1)*D385)</f>
        <v/>
      </c>
      <c r="O385" s="69" t="str">
        <f ca="1">IF(D385="","",_xll.xEURO(OFFSET(C385,-M385+1,0),E385,OFFSET(C385,-M385+2,0),OFFSET(C385,-M385+2,0),OFFSET(C385,-M385+3,0)+AB385,OFFSET(C385,-M385+4,0),0,0))</f>
        <v/>
      </c>
      <c r="P385" s="67" t="str">
        <f t="shared" si="64"/>
        <v/>
      </c>
      <c r="Q385" s="67" t="str">
        <f ca="1">IF(D385="","",_xll.xEURO(OFFSET(C385,-M385+1,0),E385,OFFSET(C385,-M385+2,0),OFFSET(C385,-M385+2,0),OFFSET(C385,-M385+3,0)+AB385,OFFSET(C385,-M385+4,0),0,2)/10*D385)</f>
        <v/>
      </c>
      <c r="R385" s="71" t="str">
        <f ca="1">IF(D385="","",_xll.xEURO(OFFSET(C385,-M385+1,0),E385,OFFSET(C385,-M385+2,0),OFFSET(C385,-M385+2,0),OFFSET(C385,-M385+3,0)+AB385,OFFSET(C385,-M385+4,0),0,3)/100*D385*10000)</f>
        <v/>
      </c>
      <c r="S385" s="71" t="str">
        <f ca="1">IF(D385="","",_xll.xEURO(OFFSET(C385,-M385+1,0),E385,OFFSET(C385,-M385+2,0),OFFSET(C385,-M385+2,0),OFFSET(C385,-M385+3,0)+AB385,OFFSET(C385,-M385+4,0),0,5)/365.25*D385*10000)</f>
        <v/>
      </c>
      <c r="U385" s="67" t="str">
        <f ca="1">IF(I385="","",_xll.xEURO(OFFSET(C385,-M385+1,0),J385,OFFSET(C385,-M385+2,0),OFFSET(C385,-M385+2,0),OFFSET(C385,-M385+3,0)+AC385,OFFSET(C385,-M385+4,0),1,1)*I385)</f>
        <v/>
      </c>
      <c r="V385" s="69" t="str">
        <f ca="1">IF(I385="","",_xll.xEURO(OFFSET(C385,-M385+1,0),J385,OFFSET(C385,-M385+2,0),OFFSET(C385,-M385+2,0),OFFSET(C385,-M385+3,0)+AC385,OFFSET(C385,-M385+4,0),1,0))</f>
        <v/>
      </c>
      <c r="W385" s="67" t="str">
        <f t="shared" si="65"/>
        <v/>
      </c>
      <c r="X385" s="67" t="str">
        <f ca="1">IF(I385="","",_xll.xEURO(OFFSET(C385,-M385+1,0),J385,OFFSET(C385,-M385+2,0),OFFSET(C385,-M385+2,0),OFFSET(C385,-M385+3,0)+AC385,OFFSET(C385,-M385+4,0),1,2)/10*I385)</f>
        <v/>
      </c>
      <c r="Y385" s="71" t="str">
        <f ca="1">IF(I385="","",_xll.xEURO(OFFSET(C385,-M385+1,0),J385,OFFSET(C385,-M385+2,0),OFFSET(C385,-M385+2,0),OFFSET(C385,-M385+3,0)+AC385,OFFSET(C385,-M385+4,0),1,3)/100*I385*10000)</f>
        <v/>
      </c>
      <c r="Z385" s="71" t="str">
        <f ca="1">IF(I385="","",_xll.xEURO(OFFSET(C385,-M385+1,0),J385,OFFSET(C385,-M385+2,0),OFFSET(C385,-M385+2,0),OFFSET(C385,-M385+3,0)+AC385,OFFSET(C385,-M385+4,0),1,5)/365.25*I385*10000)</f>
        <v/>
      </c>
      <c r="AB385" s="40" t="str">
        <f ca="1">IF(D385="","",_xll.xCalcSkew(OFFSET(C385,-M385,0),E385-OFFSET(C385,-M385+1,0),b)/100)</f>
        <v/>
      </c>
      <c r="AC385" s="40" t="str">
        <f ca="1">IF(I385="","",_xll.xCalcSkew(OFFSET(C385,-M385,0),J385-OFFSET(C385,-M385+1,0),b)/100)</f>
        <v/>
      </c>
      <c r="AE385">
        <f t="shared" si="59"/>
        <v>0</v>
      </c>
      <c r="AF385">
        <f t="shared" si="60"/>
        <v>0</v>
      </c>
      <c r="AG385">
        <f t="shared" si="61"/>
        <v>0</v>
      </c>
    </row>
    <row r="386" spans="3:33" x14ac:dyDescent="0.25">
      <c r="D386" s="52"/>
      <c r="E386" s="39"/>
      <c r="F386" s="39"/>
      <c r="G386" s="35"/>
      <c r="I386" s="52"/>
      <c r="J386" s="39"/>
      <c r="K386" s="39"/>
      <c r="L386" s="62"/>
      <c r="M386" s="101">
        <f t="shared" si="66"/>
        <v>31</v>
      </c>
      <c r="N386" s="67" t="str">
        <f ca="1">IF(D386="","",_xll.xEURO(OFFSET(C386,-M386+1,0),E386,OFFSET(C386,-M386+2,0),OFFSET(C386,-M386+2,0),OFFSET(C386,-M386+3,0)+AB386,OFFSET(C386,-M386+4,0),0,1)*D386)</f>
        <v/>
      </c>
      <c r="O386" s="69" t="str">
        <f ca="1">IF(D386="","",_xll.xEURO(OFFSET(C386,-M386+1,0),E386,OFFSET(C386,-M386+2,0),OFFSET(C386,-M386+2,0),OFFSET(C386,-M386+3,0)+AB386,OFFSET(C386,-M386+4,0),0,0))</f>
        <v/>
      </c>
      <c r="P386" s="67" t="str">
        <f t="shared" si="64"/>
        <v/>
      </c>
      <c r="Q386" s="67" t="str">
        <f ca="1">IF(D386="","",_xll.xEURO(OFFSET(C386,-M386+1,0),E386,OFFSET(C386,-M386+2,0),OFFSET(C386,-M386+2,0),OFFSET(C386,-M386+3,0)+AB386,OFFSET(C386,-M386+4,0),0,2)/10*D386)</f>
        <v/>
      </c>
      <c r="R386" s="71" t="str">
        <f ca="1">IF(D386="","",_xll.xEURO(OFFSET(C386,-M386+1,0),E386,OFFSET(C386,-M386+2,0),OFFSET(C386,-M386+2,0),OFFSET(C386,-M386+3,0)+AB386,OFFSET(C386,-M386+4,0),0,3)/100*D386*10000)</f>
        <v/>
      </c>
      <c r="S386" s="71" t="str">
        <f ca="1">IF(D386="","",_xll.xEURO(OFFSET(C386,-M386+1,0),E386,OFFSET(C386,-M386+2,0),OFFSET(C386,-M386+2,0),OFFSET(C386,-M386+3,0)+AB386,OFFSET(C386,-M386+4,0),0,5)/365.25*D386*10000)</f>
        <v/>
      </c>
      <c r="U386" s="67" t="str">
        <f ca="1">IF(I386="","",_xll.xEURO(OFFSET(C386,-M386+1,0),J386,OFFSET(C386,-M386+2,0),OFFSET(C386,-M386+2,0),OFFSET(C386,-M386+3,0)+AC386,OFFSET(C386,-M386+4,0),1,1)*I386)</f>
        <v/>
      </c>
      <c r="V386" s="69" t="str">
        <f ca="1">IF(I386="","",_xll.xEURO(OFFSET(C386,-M386+1,0),J386,OFFSET(C386,-M386+2,0),OFFSET(C386,-M386+2,0),OFFSET(C386,-M386+3,0)+AC386,OFFSET(C386,-M386+4,0),1,0))</f>
        <v/>
      </c>
      <c r="W386" s="67" t="str">
        <f t="shared" si="65"/>
        <v/>
      </c>
      <c r="X386" s="67" t="str">
        <f ca="1">IF(I386="","",_xll.xEURO(OFFSET(C386,-M386+1,0),J386,OFFSET(C386,-M386+2,0),OFFSET(C386,-M386+2,0),OFFSET(C386,-M386+3,0)+AC386,OFFSET(C386,-M386+4,0),1,2)/10*I386)</f>
        <v/>
      </c>
      <c r="Y386" s="71" t="str">
        <f ca="1">IF(I386="","",_xll.xEURO(OFFSET(C386,-M386+1,0),J386,OFFSET(C386,-M386+2,0),OFFSET(C386,-M386+2,0),OFFSET(C386,-M386+3,0)+AC386,OFFSET(C386,-M386+4,0),1,3)/100*I386*10000)</f>
        <v/>
      </c>
      <c r="Z386" s="71" t="str">
        <f ca="1">IF(I386="","",_xll.xEURO(OFFSET(C386,-M386+1,0),J386,OFFSET(C386,-M386+2,0),OFFSET(C386,-M386+2,0),OFFSET(C386,-M386+3,0)+AC386,OFFSET(C386,-M386+4,0),1,5)/365.25*I386*10000)</f>
        <v/>
      </c>
      <c r="AB386" s="40" t="str">
        <f ca="1">IF(D386="","",_xll.xCalcSkew(OFFSET(C386,-M386,0),E386-OFFSET(C386,-M386+1,0),b)/100)</f>
        <v/>
      </c>
      <c r="AC386" s="40" t="str">
        <f ca="1">IF(I386="","",_xll.xCalcSkew(OFFSET(C386,-M386,0),J386-OFFSET(C386,-M386+1,0),b)/100)</f>
        <v/>
      </c>
      <c r="AE386">
        <f t="shared" si="59"/>
        <v>0</v>
      </c>
      <c r="AF386">
        <f t="shared" si="60"/>
        <v>0</v>
      </c>
      <c r="AG386">
        <f t="shared" si="61"/>
        <v>0</v>
      </c>
    </row>
    <row r="387" spans="3:33" x14ac:dyDescent="0.25">
      <c r="D387" s="52"/>
      <c r="E387" s="39"/>
      <c r="F387" s="39"/>
      <c r="G387" s="35"/>
      <c r="I387" s="52"/>
      <c r="J387" s="39"/>
      <c r="K387" s="39"/>
      <c r="L387" s="62"/>
      <c r="M387" s="101">
        <f t="shared" si="66"/>
        <v>32</v>
      </c>
      <c r="N387" s="67" t="str">
        <f ca="1">IF(D387="","",_xll.xEURO(OFFSET(C387,-M387+1,0),E387,OFFSET(C387,-M387+2,0),OFFSET(C387,-M387+2,0),OFFSET(C387,-M387+3,0)+AB387,OFFSET(C387,-M387+4,0),0,1)*D387)</f>
        <v/>
      </c>
      <c r="O387" s="69" t="str">
        <f ca="1">IF(D387="","",_xll.xEURO(OFFSET(C387,-M387+1,0),E387,OFFSET(C387,-M387+2,0),OFFSET(C387,-M387+2,0),OFFSET(C387,-M387+3,0)+AB387,OFFSET(C387,-M387+4,0),0,0))</f>
        <v/>
      </c>
      <c r="P387" s="67" t="str">
        <f t="shared" si="64"/>
        <v/>
      </c>
      <c r="Q387" s="67" t="str">
        <f ca="1">IF(D387="","",_xll.xEURO(OFFSET(C387,-M387+1,0),E387,OFFSET(C387,-M387+2,0),OFFSET(C387,-M387+2,0),OFFSET(C387,-M387+3,0)+AB387,OFFSET(C387,-M387+4,0),0,2)/10*D387)</f>
        <v/>
      </c>
      <c r="R387" s="71" t="str">
        <f ca="1">IF(D387="","",_xll.xEURO(OFFSET(C387,-M387+1,0),E387,OFFSET(C387,-M387+2,0),OFFSET(C387,-M387+2,0),OFFSET(C387,-M387+3,0)+AB387,OFFSET(C387,-M387+4,0),0,3)/100*D387*10000)</f>
        <v/>
      </c>
      <c r="S387" s="71" t="str">
        <f ca="1">IF(D387="","",_xll.xEURO(OFFSET(C387,-M387+1,0),E387,OFFSET(C387,-M387+2,0),OFFSET(C387,-M387+2,0),OFFSET(C387,-M387+3,0)+AB387,OFFSET(C387,-M387+4,0),0,5)/365.25*D387*10000)</f>
        <v/>
      </c>
      <c r="U387" s="67" t="str">
        <f ca="1">IF(I387="","",_xll.xEURO(OFFSET(C387,-M387+1,0),J387,OFFSET(C387,-M387+2,0),OFFSET(C387,-M387+2,0),OFFSET(C387,-M387+3,0)+AC387,OFFSET(C387,-M387+4,0),1,1)*I387)</f>
        <v/>
      </c>
      <c r="V387" s="69" t="str">
        <f ca="1">IF(I387="","",_xll.xEURO(OFFSET(C387,-M387+1,0),J387,OFFSET(C387,-M387+2,0),OFFSET(C387,-M387+2,0),OFFSET(C387,-M387+3,0)+AC387,OFFSET(C387,-M387+4,0),1,0))</f>
        <v/>
      </c>
      <c r="W387" s="67" t="str">
        <f t="shared" si="65"/>
        <v/>
      </c>
      <c r="X387" s="67" t="str">
        <f ca="1">IF(I387="","",_xll.xEURO(OFFSET(C387,-M387+1,0),J387,OFFSET(C387,-M387+2,0),OFFSET(C387,-M387+2,0),OFFSET(C387,-M387+3,0)+AC387,OFFSET(C387,-M387+4,0),1,2)/10*I387)</f>
        <v/>
      </c>
      <c r="Y387" s="71" t="str">
        <f ca="1">IF(I387="","",_xll.xEURO(OFFSET(C387,-M387+1,0),J387,OFFSET(C387,-M387+2,0),OFFSET(C387,-M387+2,0),OFFSET(C387,-M387+3,0)+AC387,OFFSET(C387,-M387+4,0),1,3)/100*I387*10000)</f>
        <v/>
      </c>
      <c r="Z387" s="71" t="str">
        <f ca="1">IF(I387="","",_xll.xEURO(OFFSET(C387,-M387+1,0),J387,OFFSET(C387,-M387+2,0),OFFSET(C387,-M387+2,0),OFFSET(C387,-M387+3,0)+AC387,OFFSET(C387,-M387+4,0),1,5)/365.25*I387*10000)</f>
        <v/>
      </c>
      <c r="AB387" s="40" t="str">
        <f ca="1">IF(D387="","",_xll.xCalcSkew(OFFSET(C387,-M387,0),E387-OFFSET(C387,-M387+1,0),b)/100)</f>
        <v/>
      </c>
      <c r="AC387" s="40" t="str">
        <f ca="1">IF(I387="","",_xll.xCalcSkew(OFFSET(C387,-M387,0),J387-OFFSET(C387,-M387+1,0),b)/100)</f>
        <v/>
      </c>
      <c r="AE387">
        <f t="shared" si="59"/>
        <v>0</v>
      </c>
      <c r="AF387">
        <f t="shared" si="60"/>
        <v>0</v>
      </c>
      <c r="AG387">
        <f t="shared" si="61"/>
        <v>0</v>
      </c>
    </row>
    <row r="388" spans="3:33" x14ac:dyDescent="0.25">
      <c r="D388" s="52"/>
      <c r="E388" s="39"/>
      <c r="F388" s="39"/>
      <c r="G388" s="35"/>
      <c r="I388" s="52"/>
      <c r="J388" s="39"/>
      <c r="K388" s="39"/>
      <c r="L388" s="62"/>
      <c r="M388" s="101">
        <f t="shared" si="66"/>
        <v>33</v>
      </c>
      <c r="N388" s="67" t="str">
        <f ca="1">IF(D388="","",_xll.xEURO(OFFSET(C388,-M388+1,0),E388,OFFSET(C388,-M388+2,0),OFFSET(C388,-M388+2,0),OFFSET(C388,-M388+3,0)+AB388,OFFSET(C388,-M388+4,0),0,1)*D388)</f>
        <v/>
      </c>
      <c r="O388" s="69" t="str">
        <f ca="1">IF(D388="","",_xll.xEURO(OFFSET(C388,-M388+1,0),E388,OFFSET(C388,-M388+2,0),OFFSET(C388,-M388+2,0),OFFSET(C388,-M388+3,0)+AB388,OFFSET(C388,-M388+4,0),0,0))</f>
        <v/>
      </c>
      <c r="P388" s="67" t="str">
        <f t="shared" si="64"/>
        <v/>
      </c>
      <c r="Q388" s="67" t="str">
        <f ca="1">IF(D388="","",_xll.xEURO(OFFSET(C388,-M388+1,0),E388,OFFSET(C388,-M388+2,0),OFFSET(C388,-M388+2,0),OFFSET(C388,-M388+3,0)+AB388,OFFSET(C388,-M388+4,0),0,2)/10*D388)</f>
        <v/>
      </c>
      <c r="R388" s="71" t="str">
        <f ca="1">IF(D388="","",_xll.xEURO(OFFSET(C388,-M388+1,0),E388,OFFSET(C388,-M388+2,0),OFFSET(C388,-M388+2,0),OFFSET(C388,-M388+3,0)+AB388,OFFSET(C388,-M388+4,0),0,3)/100*D388*10000)</f>
        <v/>
      </c>
      <c r="S388" s="71" t="str">
        <f ca="1">IF(D388="","",_xll.xEURO(OFFSET(C388,-M388+1,0),E388,OFFSET(C388,-M388+2,0),OFFSET(C388,-M388+2,0),OFFSET(C388,-M388+3,0)+AB388,OFFSET(C388,-M388+4,0),0,5)/365.25*D388*10000)</f>
        <v/>
      </c>
      <c r="U388" s="67" t="str">
        <f ca="1">IF(I388="","",_xll.xEURO(OFFSET(C388,-M388+1,0),J388,OFFSET(C388,-M388+2,0),OFFSET(C388,-M388+2,0),OFFSET(C388,-M388+3,0)+AC388,OFFSET(C388,-M388+4,0),1,1)*I388)</f>
        <v/>
      </c>
      <c r="V388" s="69" t="str">
        <f ca="1">IF(I388="","",_xll.xEURO(OFFSET(C388,-M388+1,0),J388,OFFSET(C388,-M388+2,0),OFFSET(C388,-M388+2,0),OFFSET(C388,-M388+3,0)+AC388,OFFSET(C388,-M388+4,0),1,0))</f>
        <v/>
      </c>
      <c r="W388" s="67" t="str">
        <f t="shared" si="65"/>
        <v/>
      </c>
      <c r="X388" s="67" t="str">
        <f ca="1">IF(I388="","",_xll.xEURO(OFFSET(C388,-M388+1,0),J388,OFFSET(C388,-M388+2,0),OFFSET(C388,-M388+2,0),OFFSET(C388,-M388+3,0)+AC388,OFFSET(C388,-M388+4,0),1,2)/10*I388)</f>
        <v/>
      </c>
      <c r="Y388" s="71" t="str">
        <f ca="1">IF(I388="","",_xll.xEURO(OFFSET(C388,-M388+1,0),J388,OFFSET(C388,-M388+2,0),OFFSET(C388,-M388+2,0),OFFSET(C388,-M388+3,0)+AC388,OFFSET(C388,-M388+4,0),1,3)/100*I388*10000)</f>
        <v/>
      </c>
      <c r="Z388" s="71" t="str">
        <f ca="1">IF(I388="","",_xll.xEURO(OFFSET(C388,-M388+1,0),J388,OFFSET(C388,-M388+2,0),OFFSET(C388,-M388+2,0),OFFSET(C388,-M388+3,0)+AC388,OFFSET(C388,-M388+4,0),1,5)/365.25*I388*10000)</f>
        <v/>
      </c>
      <c r="AB388" s="40" t="str">
        <f ca="1">IF(D388="","",_xll.xCalcSkew(OFFSET(C388,-M388,0),E388-OFFSET(C388,-M388+1,0),b)/100)</f>
        <v/>
      </c>
      <c r="AC388" s="40" t="str">
        <f ca="1">IF(I388="","",_xll.xCalcSkew(OFFSET(C388,-M388,0),J388-OFFSET(C388,-M388+1,0),b)/100)</f>
        <v/>
      </c>
      <c r="AE388">
        <f t="shared" si="59"/>
        <v>0</v>
      </c>
      <c r="AF388">
        <f t="shared" si="60"/>
        <v>0</v>
      </c>
      <c r="AG388">
        <f t="shared" si="61"/>
        <v>0</v>
      </c>
    </row>
    <row r="389" spans="3:33" x14ac:dyDescent="0.25">
      <c r="D389" s="52"/>
      <c r="E389" s="39"/>
      <c r="F389" s="39"/>
      <c r="G389" s="35"/>
      <c r="I389" s="52"/>
      <c r="J389" s="39"/>
      <c r="K389" s="39"/>
      <c r="L389" s="62"/>
      <c r="M389" s="101">
        <f t="shared" si="66"/>
        <v>34</v>
      </c>
      <c r="N389" s="67" t="str">
        <f ca="1">IF(D389="","",_xll.xEURO(OFFSET(C389,-M389+1,0),E389,OFFSET(C389,-M389+2,0),OFFSET(C389,-M389+2,0),OFFSET(C389,-M389+3,0)+AB389,OFFSET(C389,-M389+4,0),0,1)*D389)</f>
        <v/>
      </c>
      <c r="O389" s="69" t="str">
        <f ca="1">IF(D389="","",_xll.xEURO(OFFSET(C389,-M389+1,0),E389,OFFSET(C389,-M389+2,0),OFFSET(C389,-M389+2,0),OFFSET(C389,-M389+3,0)+AB389,OFFSET(C389,-M389+4,0),0,0))</f>
        <v/>
      </c>
      <c r="P389" s="67" t="str">
        <f t="shared" si="64"/>
        <v/>
      </c>
      <c r="Q389" s="67" t="str">
        <f ca="1">IF(D389="","",_xll.xEURO(OFFSET(C389,-M389+1,0),E389,OFFSET(C389,-M389+2,0),OFFSET(C389,-M389+2,0),OFFSET(C389,-M389+3,0)+AB389,OFFSET(C389,-M389+4,0),0,2)/10*D389)</f>
        <v/>
      </c>
      <c r="R389" s="71" t="str">
        <f ca="1">IF(D389="","",_xll.xEURO(OFFSET(C389,-M389+1,0),E389,OFFSET(C389,-M389+2,0),OFFSET(C389,-M389+2,0),OFFSET(C389,-M389+3,0)+AB389,OFFSET(C389,-M389+4,0),0,3)/100*D389*10000)</f>
        <v/>
      </c>
      <c r="S389" s="71" t="str">
        <f ca="1">IF(D389="","",_xll.xEURO(OFFSET(C389,-M389+1,0),E389,OFFSET(C389,-M389+2,0),OFFSET(C389,-M389+2,0),OFFSET(C389,-M389+3,0)+AB389,OFFSET(C389,-M389+4,0),0,5)/365.25*D389*10000)</f>
        <v/>
      </c>
      <c r="U389" s="67" t="str">
        <f ca="1">IF(I389="","",_xll.xEURO(OFFSET(C389,-M389+1,0),J389,OFFSET(C389,-M389+2,0),OFFSET(C389,-M389+2,0),OFFSET(C389,-M389+3,0)+AC389,OFFSET(C389,-M389+4,0),1,1)*I389)</f>
        <v/>
      </c>
      <c r="V389" s="69" t="str">
        <f ca="1">IF(I389="","",_xll.xEURO(OFFSET(C389,-M389+1,0),J389,OFFSET(C389,-M389+2,0),OFFSET(C389,-M389+2,0),OFFSET(C389,-M389+3,0)+AC389,OFFSET(C389,-M389+4,0),1,0))</f>
        <v/>
      </c>
      <c r="W389" s="67" t="str">
        <f t="shared" si="65"/>
        <v/>
      </c>
      <c r="X389" s="67" t="str">
        <f ca="1">IF(I389="","",_xll.xEURO(OFFSET(C389,-M389+1,0),J389,OFFSET(C389,-M389+2,0),OFFSET(C389,-M389+2,0),OFFSET(C389,-M389+3,0)+AC389,OFFSET(C389,-M389+4,0),1,2)/10*I389)</f>
        <v/>
      </c>
      <c r="Y389" s="71" t="str">
        <f ca="1">IF(I389="","",_xll.xEURO(OFFSET(C389,-M389+1,0),J389,OFFSET(C389,-M389+2,0),OFFSET(C389,-M389+2,0),OFFSET(C389,-M389+3,0)+AC389,OFFSET(C389,-M389+4,0),1,3)/100*I389*10000)</f>
        <v/>
      </c>
      <c r="Z389" s="71" t="str">
        <f ca="1">IF(I389="","",_xll.xEURO(OFFSET(C389,-M389+1,0),J389,OFFSET(C389,-M389+2,0),OFFSET(C389,-M389+2,0),OFFSET(C389,-M389+3,0)+AC389,OFFSET(C389,-M389+4,0),1,5)/365.25*I389*10000)</f>
        <v/>
      </c>
      <c r="AB389" s="40" t="str">
        <f ca="1">IF(D389="","",_xll.xCalcSkew(OFFSET(C389,-M389,0),E389-OFFSET(C389,-M389+1,0),b)/100)</f>
        <v/>
      </c>
      <c r="AC389" s="40" t="str">
        <f ca="1">IF(I389="","",_xll.xCalcSkew(OFFSET(C389,-M389,0),J389-OFFSET(C389,-M389+1,0),b)/100)</f>
        <v/>
      </c>
      <c r="AE389">
        <f t="shared" si="59"/>
        <v>0</v>
      </c>
      <c r="AF389">
        <f t="shared" si="60"/>
        <v>0</v>
      </c>
      <c r="AG389">
        <f t="shared" si="61"/>
        <v>0</v>
      </c>
    </row>
    <row r="390" spans="3:33" x14ac:dyDescent="0.25">
      <c r="D390" s="52"/>
      <c r="E390" s="39"/>
      <c r="F390" s="39"/>
      <c r="G390" s="35"/>
      <c r="I390" s="52"/>
      <c r="J390" s="39"/>
      <c r="K390" s="39"/>
      <c r="L390" s="62"/>
      <c r="M390" s="101">
        <f t="shared" si="66"/>
        <v>35</v>
      </c>
      <c r="N390" s="67" t="str">
        <f ca="1">IF(D390="","",_xll.xEURO(OFFSET(C390,-M390+1,0),E390,OFFSET(C390,-M390+2,0),OFFSET(C390,-M390+2,0),OFFSET(C390,-M390+3,0)+AB390,OFFSET(C390,-M390+4,0),0,1)*D390)</f>
        <v/>
      </c>
      <c r="O390" s="69" t="str">
        <f ca="1">IF(D390="","",_xll.xEURO(OFFSET(C390,-M390+1,0),E390,OFFSET(C390,-M390+2,0),OFFSET(C390,-M390+2,0),OFFSET(C390,-M390+3,0)+AB390,OFFSET(C390,-M390+4,0),0,0))</f>
        <v/>
      </c>
      <c r="P390" s="67" t="str">
        <f t="shared" si="64"/>
        <v/>
      </c>
      <c r="Q390" s="67" t="str">
        <f ca="1">IF(D390="","",_xll.xEURO(OFFSET(C390,-M390+1,0),E390,OFFSET(C390,-M390+2,0),OFFSET(C390,-M390+2,0),OFFSET(C390,-M390+3,0)+AB390,OFFSET(C390,-M390+4,0),0,2)/10*D390)</f>
        <v/>
      </c>
      <c r="R390" s="71" t="str">
        <f ca="1">IF(D390="","",_xll.xEURO(OFFSET(C390,-M390+1,0),E390,OFFSET(C390,-M390+2,0),OFFSET(C390,-M390+2,0),OFFSET(C390,-M390+3,0)+AB390,OFFSET(C390,-M390+4,0),0,3)/100*D390*10000)</f>
        <v/>
      </c>
      <c r="S390" s="71" t="str">
        <f ca="1">IF(D390="","",_xll.xEURO(OFFSET(C390,-M390+1,0),E390,OFFSET(C390,-M390+2,0),OFFSET(C390,-M390+2,0),OFFSET(C390,-M390+3,0)+AB390,OFFSET(C390,-M390+4,0),0,5)/365.25*D390*10000)</f>
        <v/>
      </c>
      <c r="U390" s="67" t="str">
        <f ca="1">IF(I390="","",_xll.xEURO(OFFSET(C390,-M390+1,0),J390,OFFSET(C390,-M390+2,0),OFFSET(C390,-M390+2,0),OFFSET(C390,-M390+3,0)+AC390,OFFSET(C390,-M390+4,0),1,1)*I390)</f>
        <v/>
      </c>
      <c r="V390" s="69" t="str">
        <f ca="1">IF(I390="","",_xll.xEURO(OFFSET(C390,-M390+1,0),J390,OFFSET(C390,-M390+2,0),OFFSET(C390,-M390+2,0),OFFSET(C390,-M390+3,0)+AC390,OFFSET(C390,-M390+4,0),1,0))</f>
        <v/>
      </c>
      <c r="W390" s="67" t="str">
        <f t="shared" si="65"/>
        <v/>
      </c>
      <c r="X390" s="67" t="str">
        <f ca="1">IF(I390="","",_xll.xEURO(OFFSET(C390,-M390+1,0),J390,OFFSET(C390,-M390+2,0),OFFSET(C390,-M390+2,0),OFFSET(C390,-M390+3,0)+AC390,OFFSET(C390,-M390+4,0),1,2)/10*I390)</f>
        <v/>
      </c>
      <c r="Y390" s="71" t="str">
        <f ca="1">IF(I390="","",_xll.xEURO(OFFSET(C390,-M390+1,0),J390,OFFSET(C390,-M390+2,0),OFFSET(C390,-M390+2,0),OFFSET(C390,-M390+3,0)+AC390,OFFSET(C390,-M390+4,0),1,3)/100*I390*10000)</f>
        <v/>
      </c>
      <c r="Z390" s="71" t="str">
        <f ca="1">IF(I390="","",_xll.xEURO(OFFSET(C390,-M390+1,0),J390,OFFSET(C390,-M390+2,0),OFFSET(C390,-M390+2,0),OFFSET(C390,-M390+3,0)+AC390,OFFSET(C390,-M390+4,0),1,5)/365.25*I390*10000)</f>
        <v/>
      </c>
      <c r="AB390" s="40" t="str">
        <f ca="1">IF(D390="","",_xll.xCalcSkew(OFFSET(C390,-M390,0),E390-OFFSET(C390,-M390+1,0),b)/100)</f>
        <v/>
      </c>
      <c r="AC390" s="40" t="str">
        <f ca="1">IF(I390="","",_xll.xCalcSkew(OFFSET(C390,-M390,0),J390-OFFSET(C390,-M390+1,0),b)/100)</f>
        <v/>
      </c>
      <c r="AE390">
        <f t="shared" ref="AE390:AE453" si="67">D390*F390*10000*-1</f>
        <v>0</v>
      </c>
      <c r="AF390">
        <f t="shared" ref="AF390:AF453" si="68">I390*K390*10000*-1</f>
        <v>0</v>
      </c>
      <c r="AG390">
        <f t="shared" ref="AG390:AG453" si="69">AE390+AF390</f>
        <v>0</v>
      </c>
    </row>
    <row r="391" spans="3:33" x14ac:dyDescent="0.25">
      <c r="D391" s="46">
        <f ca="1">SUM(INDIRECT(CONCATENATE(ADDRESS(ROW(D355),COLUMN(D355)),":",ADDRESS(ROW()-1,COLUMN()))))</f>
        <v>15</v>
      </c>
      <c r="I391" s="46">
        <f ca="1">SUM(INDIRECT(CONCATENATE(ADDRESS(ROW(I355),COLUMN(I355)),":",ADDRESS(ROW()-1,COLUMN()))))</f>
        <v>15</v>
      </c>
      <c r="J391" s="1"/>
      <c r="K391" s="1"/>
      <c r="L391" s="1"/>
      <c r="N391" s="46">
        <f t="shared" ref="N391:S391" ca="1" si="70">SUM(INDIRECT(CONCATENATE(ADDRESS(ROW(N355),COLUMN(N355)),":",ADDRESS(ROW()-1,COLUMN()))))</f>
        <v>-6.9056961424399805</v>
      </c>
      <c r="O391" s="46">
        <f t="shared" ca="1" si="70"/>
        <v>0.64912605423035541</v>
      </c>
      <c r="P391" s="46">
        <f t="shared" ca="1" si="70"/>
        <v>12.618908134553319</v>
      </c>
      <c r="Q391" s="46">
        <f t="shared" ca="1" si="70"/>
        <v>0.43199808982712601</v>
      </c>
      <c r="R391" s="46">
        <f t="shared" ca="1" si="70"/>
        <v>1574.567534274561</v>
      </c>
      <c r="S391" s="46">
        <f t="shared" ca="1" si="70"/>
        <v>-133.6445666993078</v>
      </c>
      <c r="T391" s="67"/>
      <c r="U391" s="46">
        <f t="shared" ref="U391:Z391" ca="1" si="71">SUM(INDIRECT(CONCATENATE(ADDRESS(ROW(U355),COLUMN(U355)),":",ADDRESS(ROW()-1,COLUMN()))))</f>
        <v>7.8242563392103097</v>
      </c>
      <c r="V391" s="46">
        <f t="shared" ca="1" si="71"/>
        <v>0.45076269414413117</v>
      </c>
      <c r="W391" s="46">
        <f t="shared" ca="1" si="71"/>
        <v>-17.135595878380315</v>
      </c>
      <c r="X391" s="46">
        <f t="shared" ca="1" si="71"/>
        <v>0.43199808982712601</v>
      </c>
      <c r="Y391" s="46">
        <f t="shared" ca="1" si="71"/>
        <v>1574.567534274561</v>
      </c>
      <c r="Z391" s="46">
        <f t="shared" ca="1" si="71"/>
        <v>-135.54793262833397</v>
      </c>
      <c r="AE391">
        <f t="shared" ca="1" si="67"/>
        <v>0</v>
      </c>
      <c r="AF391">
        <f t="shared" ca="1" si="68"/>
        <v>0</v>
      </c>
      <c r="AG391">
        <f t="shared" ca="1" si="69"/>
        <v>0</v>
      </c>
    </row>
    <row r="392" spans="3:33" x14ac:dyDescent="0.25">
      <c r="AE392">
        <f t="shared" si="67"/>
        <v>0</v>
      </c>
      <c r="AF392">
        <f t="shared" si="68"/>
        <v>0</v>
      </c>
      <c r="AG392">
        <f t="shared" si="69"/>
        <v>0</v>
      </c>
    </row>
    <row r="393" spans="3:33" x14ac:dyDescent="0.25">
      <c r="C393" s="34">
        <f ca="1">EOMONTH(C355,0)+1</f>
        <v>37530</v>
      </c>
      <c r="D393" s="52">
        <v>15</v>
      </c>
      <c r="E393" s="39">
        <v>3.25</v>
      </c>
      <c r="F393" s="39">
        <v>0.56499999999999995</v>
      </c>
      <c r="G393" s="35" t="s">
        <v>270</v>
      </c>
      <c r="I393" s="52">
        <v>15</v>
      </c>
      <c r="J393" s="39">
        <v>3.25</v>
      </c>
      <c r="K393" s="39">
        <v>0.56499999999999995</v>
      </c>
      <c r="L393" s="62" t="s">
        <v>270</v>
      </c>
      <c r="M393" s="101">
        <v>0</v>
      </c>
      <c r="N393" s="67">
        <f ca="1">IF(D393="","",_xll.xEURO(OFFSET(C393,-M393+1,0),E393,OFFSET(C393,-M393+2,0),OFFSET(C393,-M393+2,0),OFFSET(C393,-M393+3,0)+AB393,OFFSET(C393,-M393+4,0),0,1)*D393)</f>
        <v>-6.6276413470337108</v>
      </c>
      <c r="O393" s="69">
        <f ca="1">IF(D393="","",_xll.xEURO(OFFSET(C393,-M393+1,0),E393,OFFSET(C393,-M393+2,0),OFFSET(C393,-M393+2,0),OFFSET(C393,-M393+3,0)+AB393,OFFSET(C393,-M393+4,0),0,0))</f>
        <v>0.65447325388491273</v>
      </c>
      <c r="P393" s="67">
        <f t="shared" ref="P393:P428" ca="1" si="72">IF(D393="","",(O393-F393)*D393*10)</f>
        <v>13.420988082736917</v>
      </c>
      <c r="Q393" s="67">
        <f ca="1">IF(D393="","",_xll.xEURO(OFFSET(C393,-M393+1,0),E393,OFFSET(C393,-M393+2,0),OFFSET(C393,-M393+2,0),OFFSET(C393,-M393+3,0)+AB393,OFFSET(C393,-M393+4,0),0,2)/10*D393)</f>
        <v>0.40450786238062669</v>
      </c>
      <c r="R393" s="71">
        <f ca="1">IF(D393="","",_xll.xEURO(OFFSET(C393,-M393+1,0),E393,OFFSET(C393,-M393+2,0),OFFSET(C393,-M393+2,0),OFFSET(C393,-M393+3,0)+AB393,OFFSET(C393,-M393+4,0),0,3)/100*D393*10000)</f>
        <v>1663.2226986224368</v>
      </c>
      <c r="S393" s="71">
        <f ca="1">IF(D393="","",_xll.xEURO(OFFSET(C393,-M393+1,0),E393,OFFSET(C393,-M393+2,0),OFFSET(C393,-M393+2,0),OFFSET(C393,-M393+3,0)+AB393,OFFSET(C393,-M393+4,0),0,5)/365.25*D393*10000)</f>
        <v>-127.25022935243064</v>
      </c>
      <c r="U393" s="67">
        <f ca="1">IF(I393="","",_xll.xEURO(OFFSET(C393,-M393+1,0),J393,OFFSET(C393,-M393+2,0),OFFSET(C393,-M393+2,0),OFFSET(C393,-M393+3,0)+AC393,OFFSET(C393,-M393+4,0),1,1)*I393)</f>
        <v>8.0676356432827792</v>
      </c>
      <c r="V393" s="69">
        <f ca="1">IF(I393="","",_xll.xEURO(OFFSET(C393,-M393+1,0),J393,OFFSET(C393,-M393+2,0),OFFSET(C393,-M393+2,0),OFFSET(C393,-M393+3,0)+AC393,OFFSET(C393,-M393+4,0),1,0))</f>
        <v>0.49576426238949489</v>
      </c>
      <c r="W393" s="67">
        <f t="shared" ref="W393:W428" ca="1" si="73">IF(I393="","",(V393-K393)*I393*10)</f>
        <v>-10.385360641575758</v>
      </c>
      <c r="X393" s="67">
        <f ca="1">IF(I393="","",_xll.xEURO(OFFSET(C393,-M393+1,0),J393,OFFSET(C393,-M393+2,0),OFFSET(C393,-M393+2,0),OFFSET(C393,-M393+3,0)+AC393,OFFSET(C393,-M393+4,0),1,2)/10*I393)</f>
        <v>0.40450786238062669</v>
      </c>
      <c r="Y393" s="71">
        <f ca="1">IF(I393="","",_xll.xEURO(OFFSET(C393,-M393+1,0),J393,OFFSET(C393,-M393+2,0),OFFSET(C393,-M393+2,0),OFFSET(C393,-M393+3,0)+AC393,OFFSET(C393,-M393+4,0),1,3)/100*I393*10000)</f>
        <v>1663.2226986224368</v>
      </c>
      <c r="Z393" s="71">
        <f ca="1">IF(I393="","",_xll.xEURO(OFFSET(C393,-M393+1,0),J393,OFFSET(C393,-M393+2,0),OFFSET(C393,-M393+2,0),OFFSET(C393,-M393+3,0)+AC393,OFFSET(C393,-M393+4,0),1,5)/365.25*I393*10000)</f>
        <v>-128.81126047696861</v>
      </c>
      <c r="AB393" s="40">
        <f ca="1">IF(D393="","",_xll.xCalcSkew(OFFSET(C393,-M393,0),E393-OFFSET(C393,-M393+1,0),b)/100)</f>
        <v>5.6699999999999971E-3</v>
      </c>
      <c r="AC393" s="40">
        <f ca="1">IF(I393="","",_xll.xCalcSkew(OFFSET(C393,-M393,0),J393-OFFSET(C393,-M393+1,0),b)/100)</f>
        <v>5.6699999999999971E-3</v>
      </c>
      <c r="AE393">
        <f t="shared" si="67"/>
        <v>-84750</v>
      </c>
      <c r="AF393">
        <f t="shared" si="68"/>
        <v>-84750</v>
      </c>
      <c r="AG393">
        <f t="shared" si="69"/>
        <v>-169500</v>
      </c>
    </row>
    <row r="394" spans="3:33" x14ac:dyDescent="0.25">
      <c r="C394" s="41">
        <f ca="1">INDEX(Inputs!$1:$1048576,MATCH(C393,Inputs!C:C,0),5)</f>
        <v>3.0880000000000001</v>
      </c>
      <c r="D394" s="52"/>
      <c r="E394" s="39"/>
      <c r="F394" s="39"/>
      <c r="G394" s="35"/>
      <c r="I394" s="52"/>
      <c r="J394" s="39"/>
      <c r="K394" s="39"/>
      <c r="L394" s="62"/>
      <c r="M394" s="101">
        <f>M393+1</f>
        <v>1</v>
      </c>
      <c r="N394" s="67" t="str">
        <f ca="1">IF(D394="","",_xll.xEURO(OFFSET(C394,-M394+1,0),E394,OFFSET(C394,-M394+2,0),OFFSET(C394,-M394+2,0),OFFSET(C394,-M394+3,0)+AB394,OFFSET(C394,-M394+4,0),0,1)*D394)</f>
        <v/>
      </c>
      <c r="O394" s="69" t="str">
        <f ca="1">IF(D394="","",_xll.xEURO(OFFSET(C394,-M394+1,0),E394,OFFSET(C394,-M394+2,0),OFFSET(C394,-M394+2,0),OFFSET(C394,-M394+3,0)+AB394,OFFSET(C394,-M394+4,0),0,0))</f>
        <v/>
      </c>
      <c r="P394" s="67" t="str">
        <f t="shared" si="72"/>
        <v/>
      </c>
      <c r="Q394" s="67" t="str">
        <f ca="1">IF(D394="","",_xll.xEURO(OFFSET(C394,-M394+1,0),E394,OFFSET(C394,-M394+2,0),OFFSET(C394,-M394+2,0),OFFSET(C394,-M394+3,0)+AB394,OFFSET(C394,-M394+4,0),0,2)/10*D394)</f>
        <v/>
      </c>
      <c r="R394" s="71" t="str">
        <f ca="1">IF(D394="","",_xll.xEURO(OFFSET(C394,-M394+1,0),E394,OFFSET(C394,-M394+2,0),OFFSET(C394,-M394+2,0),OFFSET(C394,-M394+3,0)+AB394,OFFSET(C394,-M394+4,0),0,3)/100*D394*10000)</f>
        <v/>
      </c>
      <c r="S394" s="71" t="str">
        <f ca="1">IF(D394="","",_xll.xEURO(OFFSET(C394,-M394+1,0),E394,OFFSET(C394,-M394+2,0),OFFSET(C394,-M394+2,0),OFFSET(C394,-M394+3,0)+AB394,OFFSET(C394,-M394+4,0),0,5)/365.25*D394*10000)</f>
        <v/>
      </c>
      <c r="U394" s="67" t="str">
        <f ca="1">IF(I394="","",_xll.xEURO(OFFSET(C394,-M394+1,0),J394,OFFSET(C394,-M394+2,0),OFFSET(C394,-M394+2,0),OFFSET(C394,-M394+3,0)+AC394,OFFSET(C394,-M394+4,0),1,1)*I394)</f>
        <v/>
      </c>
      <c r="V394" s="69" t="str">
        <f ca="1">IF(I394="","",_xll.xEURO(OFFSET(C394,-M394+1,0),J394,OFFSET(C394,-M394+2,0),OFFSET(C394,-M394+2,0),OFFSET(C394,-M394+3,0)+AC394,OFFSET(C394,-M394+4,0),1,0))</f>
        <v/>
      </c>
      <c r="W394" s="67" t="str">
        <f t="shared" si="73"/>
        <v/>
      </c>
      <c r="X394" s="67" t="str">
        <f ca="1">IF(I394="","",_xll.xEURO(OFFSET(C394,-M394+1,0),J394,OFFSET(C394,-M394+2,0),OFFSET(C394,-M394+2,0),OFFSET(C394,-M394+3,0)+AC394,OFFSET(C394,-M394+4,0),1,2)/10*I394)</f>
        <v/>
      </c>
      <c r="Y394" s="71" t="str">
        <f ca="1">IF(I394="","",_xll.xEURO(OFFSET(C394,-M394+1,0),J394,OFFSET(C394,-M394+2,0),OFFSET(C394,-M394+2,0),OFFSET(C394,-M394+3,0)+AC394,OFFSET(C394,-M394+4,0),1,3)/100*I394*10000)</f>
        <v/>
      </c>
      <c r="Z394" s="71" t="str">
        <f ca="1">IF(I394="","",_xll.xEURO(OFFSET(C394,-M394+1,0),J394,OFFSET(C394,-M394+2,0),OFFSET(C394,-M394+2,0),OFFSET(C394,-M394+3,0)+AC394,OFFSET(C394,-M394+4,0),1,5)/365.25*I394*10000)</f>
        <v/>
      </c>
      <c r="AB394" s="40" t="str">
        <f ca="1">IF(D394="","",_xll.xCalcSkew(OFFSET(C394,-M394,0),E394-OFFSET(C394,-M394+1,0),b)/100)</f>
        <v/>
      </c>
      <c r="AC394" s="40" t="str">
        <f ca="1">IF(I394="","",_xll.xCalcSkew(OFFSET(C394,-M394,0),J394-OFFSET(C394,-M394+1,0),b)/100)</f>
        <v/>
      </c>
      <c r="AE394">
        <f t="shared" si="67"/>
        <v>0</v>
      </c>
      <c r="AF394">
        <f t="shared" si="68"/>
        <v>0</v>
      </c>
      <c r="AG394">
        <f t="shared" si="69"/>
        <v>0</v>
      </c>
    </row>
    <row r="395" spans="3:33" x14ac:dyDescent="0.25">
      <c r="C395" s="40">
        <f ca="1">INDEX(Inputs!$1:$1048576,MATCH(C393,Inputs!C:C,0),7)</f>
        <v>2.3950191809767301E-2</v>
      </c>
      <c r="D395" s="52"/>
      <c r="E395" s="39"/>
      <c r="F395" s="39"/>
      <c r="G395" s="35"/>
      <c r="I395" s="52"/>
      <c r="J395" s="39"/>
      <c r="K395" s="39"/>
      <c r="L395" s="62"/>
      <c r="M395" s="101">
        <f t="shared" ref="M395:M428" si="74">M394+1</f>
        <v>2</v>
      </c>
      <c r="N395" s="67" t="str">
        <f ca="1">IF(D395="","",_xll.xEURO(OFFSET(C395,-M395+1,0),E395,OFFSET(C395,-M395+2,0),OFFSET(C395,-M395+2,0),OFFSET(C395,-M395+3,0)+AB395,OFFSET(C395,-M395+4,0),0,1)*D395)</f>
        <v/>
      </c>
      <c r="O395" s="69" t="str">
        <f ca="1">IF(D395="","",_xll.xEURO(OFFSET(C395,-M395+1,0),E395,OFFSET(C395,-M395+2,0),OFFSET(C395,-M395+2,0),OFFSET(C395,-M395+3,0)+AB395,OFFSET(C395,-M395+4,0),0,0))</f>
        <v/>
      </c>
      <c r="P395" s="67" t="str">
        <f t="shared" si="72"/>
        <v/>
      </c>
      <c r="Q395" s="67" t="str">
        <f ca="1">IF(D395="","",_xll.xEURO(OFFSET(C395,-M395+1,0),E395,OFFSET(C395,-M395+2,0),OFFSET(C395,-M395+2,0),OFFSET(C395,-M395+3,0)+AB395,OFFSET(C395,-M395+4,0),0,2)/10*D395)</f>
        <v/>
      </c>
      <c r="R395" s="71" t="str">
        <f ca="1">IF(D395="","",_xll.xEURO(OFFSET(C395,-M395+1,0),E395,OFFSET(C395,-M395+2,0),OFFSET(C395,-M395+2,0),OFFSET(C395,-M395+3,0)+AB395,OFFSET(C395,-M395+4,0),0,3)/100*D395*10000)</f>
        <v/>
      </c>
      <c r="S395" s="71" t="str">
        <f ca="1">IF(D395="","",_xll.xEURO(OFFSET(C395,-M395+1,0),E395,OFFSET(C395,-M395+2,0),OFFSET(C395,-M395+2,0),OFFSET(C395,-M395+3,0)+AB395,OFFSET(C395,-M395+4,0),0,5)/365.25*D395*10000)</f>
        <v/>
      </c>
      <c r="U395" s="67" t="str">
        <f ca="1">IF(I395="","",_xll.xEURO(OFFSET(C395,-M395+1,0),J395,OFFSET(C395,-M395+2,0),OFFSET(C395,-M395+2,0),OFFSET(C395,-M395+3,0)+AC395,OFFSET(C395,-M395+4,0),1,1)*I395)</f>
        <v/>
      </c>
      <c r="V395" s="69" t="str">
        <f ca="1">IF(I395="","",_xll.xEURO(OFFSET(C395,-M395+1,0),J395,OFFSET(C395,-M395+2,0),OFFSET(C395,-M395+2,0),OFFSET(C395,-M395+3,0)+AC395,OFFSET(C395,-M395+4,0),1,0))</f>
        <v/>
      </c>
      <c r="W395" s="67" t="str">
        <f t="shared" si="73"/>
        <v/>
      </c>
      <c r="X395" s="67" t="str">
        <f ca="1">IF(I395="","",_xll.xEURO(OFFSET(C395,-M395+1,0),J395,OFFSET(C395,-M395+2,0),OFFSET(C395,-M395+2,0),OFFSET(C395,-M395+3,0)+AC395,OFFSET(C395,-M395+4,0),1,2)/10*I395)</f>
        <v/>
      </c>
      <c r="Y395" s="71" t="str">
        <f ca="1">IF(I395="","",_xll.xEURO(OFFSET(C395,-M395+1,0),J395,OFFSET(C395,-M395+2,0),OFFSET(C395,-M395+2,0),OFFSET(C395,-M395+3,0)+AC395,OFFSET(C395,-M395+4,0),1,3)/100*I395*10000)</f>
        <v/>
      </c>
      <c r="Z395" s="71" t="str">
        <f ca="1">IF(I395="","",_xll.xEURO(OFFSET(C395,-M395+1,0),J395,OFFSET(C395,-M395+2,0),OFFSET(C395,-M395+2,0),OFFSET(C395,-M395+3,0)+AC395,OFFSET(C395,-M395+4,0),1,5)/365.25*I395*10000)</f>
        <v/>
      </c>
      <c r="AB395" s="40" t="str">
        <f ca="1">IF(D395="","",_xll.xCalcSkew(OFFSET(C395,-M395,0),E395-OFFSET(C395,-M395+1,0),b)/100)</f>
        <v/>
      </c>
      <c r="AC395" s="40" t="str">
        <f ca="1">IF(I395="","",_xll.xCalcSkew(OFFSET(C395,-M395,0),J395-OFFSET(C395,-M395+1,0),b)/100)</f>
        <v/>
      </c>
      <c r="AE395">
        <f t="shared" si="67"/>
        <v>0</v>
      </c>
      <c r="AF395">
        <f t="shared" si="68"/>
        <v>0</v>
      </c>
      <c r="AG395">
        <f t="shared" si="69"/>
        <v>0</v>
      </c>
    </row>
    <row r="396" spans="3:33" x14ac:dyDescent="0.25">
      <c r="C396" s="66">
        <f ca="1">INDEX(Inputs!$1:$1048576,MATCH(C393,Inputs!C:C,0),6)</f>
        <v>0.4975</v>
      </c>
      <c r="D396" s="52"/>
      <c r="E396" s="39"/>
      <c r="F396" s="39"/>
      <c r="G396" s="35"/>
      <c r="I396" s="52"/>
      <c r="J396" s="39"/>
      <c r="K396" s="39"/>
      <c r="L396" s="62"/>
      <c r="M396" s="101">
        <f t="shared" si="74"/>
        <v>3</v>
      </c>
      <c r="N396" s="67" t="str">
        <f ca="1">IF(D396="","",_xll.xEURO(OFFSET(C396,-M396+1,0),E396,OFFSET(C396,-M396+2,0),OFFSET(C396,-M396+2,0),OFFSET(C396,-M396+3,0)+AB396,OFFSET(C396,-M396+4,0),0,1)*D396)</f>
        <v/>
      </c>
      <c r="O396" s="69" t="str">
        <f ca="1">IF(D396="","",_xll.xEURO(OFFSET(C396,-M396+1,0),E396,OFFSET(C396,-M396+2,0),OFFSET(C396,-M396+2,0),OFFSET(C396,-M396+3,0)+AB396,OFFSET(C396,-M396+4,0),0,0))</f>
        <v/>
      </c>
      <c r="P396" s="67" t="str">
        <f t="shared" si="72"/>
        <v/>
      </c>
      <c r="Q396" s="67" t="str">
        <f ca="1">IF(D396="","",_xll.xEURO(OFFSET(C396,-M396+1,0),E396,OFFSET(C396,-M396+2,0),OFFSET(C396,-M396+2,0),OFFSET(C396,-M396+3,0)+AB396,OFFSET(C396,-M396+4,0),0,2)/10*D396)</f>
        <v/>
      </c>
      <c r="R396" s="71" t="str">
        <f ca="1">IF(D396="","",_xll.xEURO(OFFSET(C396,-M396+1,0),E396,OFFSET(C396,-M396+2,0),OFFSET(C396,-M396+2,0),OFFSET(C396,-M396+3,0)+AB396,OFFSET(C396,-M396+4,0),0,3)/100*D396*10000)</f>
        <v/>
      </c>
      <c r="S396" s="71" t="str">
        <f ca="1">IF(D396="","",_xll.xEURO(OFFSET(C396,-M396+1,0),E396,OFFSET(C396,-M396+2,0),OFFSET(C396,-M396+2,0),OFFSET(C396,-M396+3,0)+AB396,OFFSET(C396,-M396+4,0),0,5)/365.25*D396*10000)</f>
        <v/>
      </c>
      <c r="U396" s="67" t="str">
        <f ca="1">IF(I396="","",_xll.xEURO(OFFSET(C396,-M396+1,0),J396,OFFSET(C396,-M396+2,0),OFFSET(C396,-M396+2,0),OFFSET(C396,-M396+3,0)+AC396,OFFSET(C396,-M396+4,0),1,1)*I396)</f>
        <v/>
      </c>
      <c r="V396" s="69" t="str">
        <f ca="1">IF(I396="","",_xll.xEURO(OFFSET(C396,-M396+1,0),J396,OFFSET(C396,-M396+2,0),OFFSET(C396,-M396+2,0),OFFSET(C396,-M396+3,0)+AC396,OFFSET(C396,-M396+4,0),1,0))</f>
        <v/>
      </c>
      <c r="W396" s="67" t="str">
        <f t="shared" si="73"/>
        <v/>
      </c>
      <c r="X396" s="67" t="str">
        <f ca="1">IF(I396="","",_xll.xEURO(OFFSET(C396,-M396+1,0),J396,OFFSET(C396,-M396+2,0),OFFSET(C396,-M396+2,0),OFFSET(C396,-M396+3,0)+AC396,OFFSET(C396,-M396+4,0),1,2)/10*I396)</f>
        <v/>
      </c>
      <c r="Y396" s="71" t="str">
        <f ca="1">IF(I396="","",_xll.xEURO(OFFSET(C396,-M396+1,0),J396,OFFSET(C396,-M396+2,0),OFFSET(C396,-M396+2,0),OFFSET(C396,-M396+3,0)+AC396,OFFSET(C396,-M396+4,0),1,3)/100*I396*10000)</f>
        <v/>
      </c>
      <c r="Z396" s="71" t="str">
        <f ca="1">IF(I396="","",_xll.xEURO(OFFSET(C396,-M396+1,0),J396,OFFSET(C396,-M396+2,0),OFFSET(C396,-M396+2,0),OFFSET(C396,-M396+3,0)+AC396,OFFSET(C396,-M396+4,0),1,5)/365.25*I396*10000)</f>
        <v/>
      </c>
      <c r="AB396" s="40" t="str">
        <f ca="1">IF(D396="","",_xll.xCalcSkew(OFFSET(C396,-M396,0),E396-OFFSET(C396,-M396+1,0),b)/100)</f>
        <v/>
      </c>
      <c r="AC396" s="40" t="str">
        <f ca="1">IF(I396="","",_xll.xCalcSkew(OFFSET(C396,-M396,0),J396-OFFSET(C396,-M396+1,0),b)/100)</f>
        <v/>
      </c>
      <c r="AE396">
        <f t="shared" si="67"/>
        <v>0</v>
      </c>
      <c r="AF396">
        <f t="shared" si="68"/>
        <v>0</v>
      </c>
      <c r="AG396">
        <f t="shared" si="69"/>
        <v>0</v>
      </c>
    </row>
    <row r="397" spans="3:33" x14ac:dyDescent="0.25">
      <c r="C397" s="65">
        <f ca="1">INDEX(Inputs!$1:$1048576,MATCH(C393,Inputs!C:C,0),9)</f>
        <v>313</v>
      </c>
      <c r="D397" s="52"/>
      <c r="E397" s="39"/>
      <c r="F397" s="39"/>
      <c r="G397" s="35"/>
      <c r="I397" s="52"/>
      <c r="J397" s="39"/>
      <c r="K397" s="39"/>
      <c r="L397" s="62"/>
      <c r="M397" s="101">
        <f t="shared" si="74"/>
        <v>4</v>
      </c>
      <c r="N397" s="67" t="str">
        <f ca="1">IF(D397="","",_xll.xEURO(OFFSET(C397,-M397+1,0),E397,OFFSET(C397,-M397+2,0),OFFSET(C397,-M397+2,0),OFFSET(C397,-M397+3,0)+AB397,OFFSET(C397,-M397+4,0),0,1)*D397)</f>
        <v/>
      </c>
      <c r="O397" s="69" t="str">
        <f ca="1">IF(D397="","",_xll.xEURO(OFFSET(C397,-M397+1,0),E397,OFFSET(C397,-M397+2,0),OFFSET(C397,-M397+2,0),OFFSET(C397,-M397+3,0)+AB397,OFFSET(C397,-M397+4,0),0,0))</f>
        <v/>
      </c>
      <c r="P397" s="67" t="str">
        <f t="shared" si="72"/>
        <v/>
      </c>
      <c r="Q397" s="67" t="str">
        <f ca="1">IF(D397="","",_xll.xEURO(OFFSET(C397,-M397+1,0),E397,OFFSET(C397,-M397+2,0),OFFSET(C397,-M397+2,0),OFFSET(C397,-M397+3,0)+AB397,OFFSET(C397,-M397+4,0),0,2)/10*D397)</f>
        <v/>
      </c>
      <c r="R397" s="71" t="str">
        <f ca="1">IF(D397="","",_xll.xEURO(OFFSET(C397,-M397+1,0),E397,OFFSET(C397,-M397+2,0),OFFSET(C397,-M397+2,0),OFFSET(C397,-M397+3,0)+AB397,OFFSET(C397,-M397+4,0),0,3)/100*D397*10000)</f>
        <v/>
      </c>
      <c r="S397" s="71" t="str">
        <f ca="1">IF(D397="","",_xll.xEURO(OFFSET(C397,-M397+1,0),E397,OFFSET(C397,-M397+2,0),OFFSET(C397,-M397+2,0),OFFSET(C397,-M397+3,0)+AB397,OFFSET(C397,-M397+4,0),0,5)/365.25*D397*10000)</f>
        <v/>
      </c>
      <c r="U397" s="67" t="str">
        <f ca="1">IF(I397="","",_xll.xEURO(OFFSET(C397,-M397+1,0),J397,OFFSET(C397,-M397+2,0),OFFSET(C397,-M397+2,0),OFFSET(C397,-M397+3,0)+AC397,OFFSET(C397,-M397+4,0),1,1)*I397)</f>
        <v/>
      </c>
      <c r="V397" s="69" t="str">
        <f ca="1">IF(I397="","",_xll.xEURO(OFFSET(C397,-M397+1,0),J397,OFFSET(C397,-M397+2,0),OFFSET(C397,-M397+2,0),OFFSET(C397,-M397+3,0)+AC397,OFFSET(C397,-M397+4,0),1,0))</f>
        <v/>
      </c>
      <c r="W397" s="67" t="str">
        <f t="shared" si="73"/>
        <v/>
      </c>
      <c r="X397" s="67" t="str">
        <f ca="1">IF(I397="","",_xll.xEURO(OFFSET(C397,-M397+1,0),J397,OFFSET(C397,-M397+2,0),OFFSET(C397,-M397+2,0),OFFSET(C397,-M397+3,0)+AC397,OFFSET(C397,-M397+4,0),1,2)/10*I397)</f>
        <v/>
      </c>
      <c r="Y397" s="71" t="str">
        <f ca="1">IF(I397="","",_xll.xEURO(OFFSET(C397,-M397+1,0),J397,OFFSET(C397,-M397+2,0),OFFSET(C397,-M397+2,0),OFFSET(C397,-M397+3,0)+AC397,OFFSET(C397,-M397+4,0),1,3)/100*I397*10000)</f>
        <v/>
      </c>
      <c r="Z397" s="71" t="str">
        <f ca="1">IF(I397="","",_xll.xEURO(OFFSET(C397,-M397+1,0),J397,OFFSET(C397,-M397+2,0),OFFSET(C397,-M397+2,0),OFFSET(C397,-M397+3,0)+AC397,OFFSET(C397,-M397+4,0),1,5)/365.25*I397*10000)</f>
        <v/>
      </c>
      <c r="AB397" s="40" t="str">
        <f ca="1">IF(D397="","",_xll.xCalcSkew(OFFSET(C397,-M397,0),E397-OFFSET(C397,-M397+1,0),b)/100)</f>
        <v/>
      </c>
      <c r="AC397" s="40" t="str">
        <f ca="1">IF(I397="","",_xll.xCalcSkew(OFFSET(C397,-M397,0),J397-OFFSET(C397,-M397+1,0),b)/100)</f>
        <v/>
      </c>
      <c r="AE397">
        <f t="shared" si="67"/>
        <v>0</v>
      </c>
      <c r="AF397">
        <f t="shared" si="68"/>
        <v>0</v>
      </c>
      <c r="AG397">
        <f t="shared" si="69"/>
        <v>0</v>
      </c>
    </row>
    <row r="398" spans="3:33" x14ac:dyDescent="0.25">
      <c r="C398" s="64">
        <f ca="1">D429+I429</f>
        <v>30</v>
      </c>
      <c r="D398" s="52"/>
      <c r="E398" s="39"/>
      <c r="F398" s="39"/>
      <c r="G398" s="35"/>
      <c r="I398" s="52"/>
      <c r="J398" s="39"/>
      <c r="K398" s="39"/>
      <c r="L398" s="62"/>
      <c r="M398" s="101">
        <f t="shared" si="74"/>
        <v>5</v>
      </c>
      <c r="N398" s="67" t="str">
        <f ca="1">IF(D398="","",_xll.xEURO(OFFSET(C398,-M398+1,0),E398,OFFSET(C398,-M398+2,0),OFFSET(C398,-M398+2,0),OFFSET(C398,-M398+3,0)+AB398,OFFSET(C398,-M398+4,0),0,1)*D398)</f>
        <v/>
      </c>
      <c r="O398" s="69" t="str">
        <f ca="1">IF(D398="","",_xll.xEURO(OFFSET(C398,-M398+1,0),E398,OFFSET(C398,-M398+2,0),OFFSET(C398,-M398+2,0),OFFSET(C398,-M398+3,0)+AB398,OFFSET(C398,-M398+4,0),0,0))</f>
        <v/>
      </c>
      <c r="P398" s="67" t="str">
        <f t="shared" si="72"/>
        <v/>
      </c>
      <c r="Q398" s="67" t="str">
        <f ca="1">IF(D398="","",_xll.xEURO(OFFSET(C398,-M398+1,0),E398,OFFSET(C398,-M398+2,0),OFFSET(C398,-M398+2,0),OFFSET(C398,-M398+3,0)+AB398,OFFSET(C398,-M398+4,0),0,2)/10*D398)</f>
        <v/>
      </c>
      <c r="R398" s="71" t="str">
        <f ca="1">IF(D398="","",_xll.xEURO(OFFSET(C398,-M398+1,0),E398,OFFSET(C398,-M398+2,0),OFFSET(C398,-M398+2,0),OFFSET(C398,-M398+3,0)+AB398,OFFSET(C398,-M398+4,0),0,3)/100*D398*10000)</f>
        <v/>
      </c>
      <c r="S398" s="71" t="str">
        <f ca="1">IF(D398="","",_xll.xEURO(OFFSET(C398,-M398+1,0),E398,OFFSET(C398,-M398+2,0),OFFSET(C398,-M398+2,0),OFFSET(C398,-M398+3,0)+AB398,OFFSET(C398,-M398+4,0),0,5)/365.25*D398*10000)</f>
        <v/>
      </c>
      <c r="U398" s="67" t="str">
        <f ca="1">IF(I398="","",_xll.xEURO(OFFSET(C398,-M398+1,0),J398,OFFSET(C398,-M398+2,0),OFFSET(C398,-M398+2,0),OFFSET(C398,-M398+3,0)+AC398,OFFSET(C398,-M398+4,0),1,1)*I398)</f>
        <v/>
      </c>
      <c r="V398" s="69" t="str">
        <f ca="1">IF(I398="","",_xll.xEURO(OFFSET(C398,-M398+1,0),J398,OFFSET(C398,-M398+2,0),OFFSET(C398,-M398+2,0),OFFSET(C398,-M398+3,0)+AC398,OFFSET(C398,-M398+4,0),1,0))</f>
        <v/>
      </c>
      <c r="W398" s="67" t="str">
        <f t="shared" si="73"/>
        <v/>
      </c>
      <c r="X398" s="67" t="str">
        <f ca="1">IF(I398="","",_xll.xEURO(OFFSET(C398,-M398+1,0),J398,OFFSET(C398,-M398+2,0),OFFSET(C398,-M398+2,0),OFFSET(C398,-M398+3,0)+AC398,OFFSET(C398,-M398+4,0),1,2)/10*I398)</f>
        <v/>
      </c>
      <c r="Y398" s="71" t="str">
        <f ca="1">IF(I398="","",_xll.xEURO(OFFSET(C398,-M398+1,0),J398,OFFSET(C398,-M398+2,0),OFFSET(C398,-M398+2,0),OFFSET(C398,-M398+3,0)+AC398,OFFSET(C398,-M398+4,0),1,3)/100*I398*10000)</f>
        <v/>
      </c>
      <c r="Z398" s="71" t="str">
        <f ca="1">IF(I398="","",_xll.xEURO(OFFSET(C398,-M398+1,0),J398,OFFSET(C398,-M398+2,0),OFFSET(C398,-M398+2,0),OFFSET(C398,-M398+3,0)+AC398,OFFSET(C398,-M398+4,0),1,5)/365.25*I398*10000)</f>
        <v/>
      </c>
      <c r="AB398" s="40" t="str">
        <f ca="1">IF(D398="","",_xll.xCalcSkew(OFFSET(C398,-M398,0),E398-OFFSET(C398,-M398+1,0),b)/100)</f>
        <v/>
      </c>
      <c r="AC398" s="40" t="str">
        <f ca="1">IF(I398="","",_xll.xCalcSkew(OFFSET(C398,-M398,0),J398-OFFSET(C398,-M398+1,0),b)/100)</f>
        <v/>
      </c>
      <c r="AE398">
        <f t="shared" si="67"/>
        <v>0</v>
      </c>
      <c r="AF398">
        <f t="shared" si="68"/>
        <v>0</v>
      </c>
      <c r="AG398">
        <f t="shared" si="69"/>
        <v>0</v>
      </c>
    </row>
    <row r="399" spans="3:33" x14ac:dyDescent="0.25">
      <c r="C399" s="64">
        <f ca="1">N429+U429</f>
        <v>1.4399942962490684</v>
      </c>
      <c r="D399" s="52"/>
      <c r="E399" s="39"/>
      <c r="F399" s="39"/>
      <c r="G399" s="35"/>
      <c r="I399" s="52"/>
      <c r="J399" s="39"/>
      <c r="K399" s="39"/>
      <c r="L399" s="62"/>
      <c r="M399" s="101">
        <f t="shared" si="74"/>
        <v>6</v>
      </c>
      <c r="N399" s="67" t="str">
        <f ca="1">IF(D399="","",_xll.xEURO(OFFSET(C399,-M399+1,0),E399,OFFSET(C399,-M399+2,0),OFFSET(C399,-M399+2,0),OFFSET(C399,-M399+3,0)+AB399,OFFSET(C399,-M399+4,0),0,1)*D399)</f>
        <v/>
      </c>
      <c r="O399" s="69" t="str">
        <f ca="1">IF(D399="","",_xll.xEURO(OFFSET(C399,-M399+1,0),E399,OFFSET(C399,-M399+2,0),OFFSET(C399,-M399+2,0),OFFSET(C399,-M399+3,0)+AB399,OFFSET(C399,-M399+4,0),0,0))</f>
        <v/>
      </c>
      <c r="P399" s="67" t="str">
        <f t="shared" si="72"/>
        <v/>
      </c>
      <c r="Q399" s="67" t="str">
        <f ca="1">IF(D399="","",_xll.xEURO(OFFSET(C399,-M399+1,0),E399,OFFSET(C399,-M399+2,0),OFFSET(C399,-M399+2,0),OFFSET(C399,-M399+3,0)+AB399,OFFSET(C399,-M399+4,0),0,2)/10*D399)</f>
        <v/>
      </c>
      <c r="R399" s="71" t="str">
        <f ca="1">IF(D399="","",_xll.xEURO(OFFSET(C399,-M399+1,0),E399,OFFSET(C399,-M399+2,0),OFFSET(C399,-M399+2,0),OFFSET(C399,-M399+3,0)+AB399,OFFSET(C399,-M399+4,0),0,3)/100*D399*10000)</f>
        <v/>
      </c>
      <c r="S399" s="71" t="str">
        <f ca="1">IF(D399="","",_xll.xEURO(OFFSET(C399,-M399+1,0),E399,OFFSET(C399,-M399+2,0),OFFSET(C399,-M399+2,0),OFFSET(C399,-M399+3,0)+AB399,OFFSET(C399,-M399+4,0),0,5)/365.25*D399*10000)</f>
        <v/>
      </c>
      <c r="U399" s="67" t="str">
        <f ca="1">IF(I399="","",_xll.xEURO(OFFSET(C399,-M399+1,0),J399,OFFSET(C399,-M399+2,0),OFFSET(C399,-M399+2,0),OFFSET(C399,-M399+3,0)+AC399,OFFSET(C399,-M399+4,0),1,1)*I399)</f>
        <v/>
      </c>
      <c r="V399" s="69" t="str">
        <f ca="1">IF(I399="","",_xll.xEURO(OFFSET(C399,-M399+1,0),J399,OFFSET(C399,-M399+2,0),OFFSET(C399,-M399+2,0),OFFSET(C399,-M399+3,0)+AC399,OFFSET(C399,-M399+4,0),1,0))</f>
        <v/>
      </c>
      <c r="W399" s="67" t="str">
        <f t="shared" si="73"/>
        <v/>
      </c>
      <c r="X399" s="67" t="str">
        <f ca="1">IF(I399="","",_xll.xEURO(OFFSET(C399,-M399+1,0),J399,OFFSET(C399,-M399+2,0),OFFSET(C399,-M399+2,0),OFFSET(C399,-M399+3,0)+AC399,OFFSET(C399,-M399+4,0),1,2)/10*I399)</f>
        <v/>
      </c>
      <c r="Y399" s="71" t="str">
        <f ca="1">IF(I399="","",_xll.xEURO(OFFSET(C399,-M399+1,0),J399,OFFSET(C399,-M399+2,0),OFFSET(C399,-M399+2,0),OFFSET(C399,-M399+3,0)+AC399,OFFSET(C399,-M399+4,0),1,3)/100*I399*10000)</f>
        <v/>
      </c>
      <c r="Z399" s="71" t="str">
        <f ca="1">IF(I399="","",_xll.xEURO(OFFSET(C399,-M399+1,0),J399,OFFSET(C399,-M399+2,0),OFFSET(C399,-M399+2,0),OFFSET(C399,-M399+3,0)+AC399,OFFSET(C399,-M399+4,0),1,5)/365.25*I399*10000)</f>
        <v/>
      </c>
      <c r="AB399" s="40" t="str">
        <f ca="1">IF(D399="","",_xll.xCalcSkew(OFFSET(C399,-M399,0),E399-OFFSET(C399,-M399+1,0),b)/100)</f>
        <v/>
      </c>
      <c r="AC399" s="40" t="str">
        <f ca="1">IF(I399="","",_xll.xCalcSkew(OFFSET(C399,-M399,0),J399-OFFSET(C399,-M399+1,0),b)/100)</f>
        <v/>
      </c>
      <c r="AE399">
        <f t="shared" si="67"/>
        <v>0</v>
      </c>
      <c r="AF399">
        <f t="shared" si="68"/>
        <v>0</v>
      </c>
      <c r="AG399">
        <f t="shared" si="69"/>
        <v>0</v>
      </c>
    </row>
    <row r="400" spans="3:33" x14ac:dyDescent="0.25">
      <c r="C400" s="103">
        <f ca="1">Q429+X429</f>
        <v>0.80901572476125339</v>
      </c>
      <c r="D400" s="52"/>
      <c r="E400" s="39"/>
      <c r="F400" s="39"/>
      <c r="G400" s="35"/>
      <c r="I400" s="52"/>
      <c r="J400" s="39"/>
      <c r="K400" s="39"/>
      <c r="L400" s="62"/>
      <c r="M400" s="101">
        <f t="shared" si="74"/>
        <v>7</v>
      </c>
      <c r="N400" s="67" t="str">
        <f ca="1">IF(D400="","",_xll.xEURO(OFFSET(C400,-M400+1,0),E400,OFFSET(C400,-M400+2,0),OFFSET(C400,-M400+2,0),OFFSET(C400,-M400+3,0)+AB400,OFFSET(C400,-M400+4,0),0,1)*D400)</f>
        <v/>
      </c>
      <c r="O400" s="69" t="str">
        <f ca="1">IF(D400="","",_xll.xEURO(OFFSET(C400,-M400+1,0),E400,OFFSET(C400,-M400+2,0),OFFSET(C400,-M400+2,0),OFFSET(C400,-M400+3,0)+AB400,OFFSET(C400,-M400+4,0),0,0))</f>
        <v/>
      </c>
      <c r="P400" s="67" t="str">
        <f t="shared" si="72"/>
        <v/>
      </c>
      <c r="Q400" s="67" t="str">
        <f ca="1">IF(D400="","",_xll.xEURO(OFFSET(C400,-M400+1,0),E400,OFFSET(C400,-M400+2,0),OFFSET(C400,-M400+2,0),OFFSET(C400,-M400+3,0)+AB400,OFFSET(C400,-M400+4,0),0,2)/10*D400)</f>
        <v/>
      </c>
      <c r="R400" s="71" t="str">
        <f ca="1">IF(D400="","",_xll.xEURO(OFFSET(C400,-M400+1,0),E400,OFFSET(C400,-M400+2,0),OFFSET(C400,-M400+2,0),OFFSET(C400,-M400+3,0)+AB400,OFFSET(C400,-M400+4,0),0,3)/100*D400*10000)</f>
        <v/>
      </c>
      <c r="S400" s="71" t="str">
        <f ca="1">IF(D400="","",_xll.xEURO(OFFSET(C400,-M400+1,0),E400,OFFSET(C400,-M400+2,0),OFFSET(C400,-M400+2,0),OFFSET(C400,-M400+3,0)+AB400,OFFSET(C400,-M400+4,0),0,5)/365.25*D400*10000)</f>
        <v/>
      </c>
      <c r="U400" s="67" t="str">
        <f ca="1">IF(I400="","",_xll.xEURO(OFFSET(C400,-M400+1,0),J400,OFFSET(C400,-M400+2,0),OFFSET(C400,-M400+2,0),OFFSET(C400,-M400+3,0)+AC400,OFFSET(C400,-M400+4,0),1,1)*I400)</f>
        <v/>
      </c>
      <c r="V400" s="69" t="str">
        <f ca="1">IF(I400="","",_xll.xEURO(OFFSET(C400,-M400+1,0),J400,OFFSET(C400,-M400+2,0),OFFSET(C400,-M400+2,0),OFFSET(C400,-M400+3,0)+AC400,OFFSET(C400,-M400+4,0),1,0))</f>
        <v/>
      </c>
      <c r="W400" s="67" t="str">
        <f t="shared" si="73"/>
        <v/>
      </c>
      <c r="X400" s="67" t="str">
        <f ca="1">IF(I400="","",_xll.xEURO(OFFSET(C400,-M400+1,0),J400,OFFSET(C400,-M400+2,0),OFFSET(C400,-M400+2,0),OFFSET(C400,-M400+3,0)+AC400,OFFSET(C400,-M400+4,0),1,2)/10*I400)</f>
        <v/>
      </c>
      <c r="Y400" s="71" t="str">
        <f ca="1">IF(I400="","",_xll.xEURO(OFFSET(C400,-M400+1,0),J400,OFFSET(C400,-M400+2,0),OFFSET(C400,-M400+2,0),OFFSET(C400,-M400+3,0)+AC400,OFFSET(C400,-M400+4,0),1,3)/100*I400*10000)</f>
        <v/>
      </c>
      <c r="Z400" s="71" t="str">
        <f ca="1">IF(I400="","",_xll.xEURO(OFFSET(C400,-M400+1,0),J400,OFFSET(C400,-M400+2,0),OFFSET(C400,-M400+2,0),OFFSET(C400,-M400+3,0)+AC400,OFFSET(C400,-M400+4,0),1,5)/365.25*I400*10000)</f>
        <v/>
      </c>
      <c r="AB400" s="40" t="str">
        <f ca="1">IF(D400="","",_xll.xCalcSkew(OFFSET(C400,-M400,0),E400-OFFSET(C400,-M400+1,0),b)/100)</f>
        <v/>
      </c>
      <c r="AC400" s="40" t="str">
        <f ca="1">IF(I400="","",_xll.xCalcSkew(OFFSET(C400,-M400,0),J400-OFFSET(C400,-M400+1,0),b)/100)</f>
        <v/>
      </c>
      <c r="AE400">
        <f t="shared" si="67"/>
        <v>0</v>
      </c>
      <c r="AF400">
        <f t="shared" si="68"/>
        <v>0</v>
      </c>
      <c r="AG400">
        <f t="shared" si="69"/>
        <v>0</v>
      </c>
    </row>
    <row r="401" spans="3:33" x14ac:dyDescent="0.25">
      <c r="C401" s="64">
        <f ca="1">R429+Y429</f>
        <v>3326.4453972448737</v>
      </c>
      <c r="D401" s="52"/>
      <c r="E401" s="39"/>
      <c r="F401" s="39"/>
      <c r="G401" s="35"/>
      <c r="I401" s="52"/>
      <c r="J401" s="39"/>
      <c r="K401" s="39"/>
      <c r="L401" s="62"/>
      <c r="M401" s="101">
        <f t="shared" si="74"/>
        <v>8</v>
      </c>
      <c r="N401" s="67" t="str">
        <f ca="1">IF(D401="","",_xll.xEURO(OFFSET(C401,-M401+1,0),E401,OFFSET(C401,-M401+2,0),OFFSET(C401,-M401+2,0),OFFSET(C401,-M401+3,0)+AB401,OFFSET(C401,-M401+4,0),0,1)*D401)</f>
        <v/>
      </c>
      <c r="O401" s="69" t="str">
        <f ca="1">IF(D401="","",_xll.xEURO(OFFSET(C401,-M401+1,0),E401,OFFSET(C401,-M401+2,0),OFFSET(C401,-M401+2,0),OFFSET(C401,-M401+3,0)+AB401,OFFSET(C401,-M401+4,0),0,0))</f>
        <v/>
      </c>
      <c r="P401" s="67" t="str">
        <f t="shared" si="72"/>
        <v/>
      </c>
      <c r="Q401" s="67" t="str">
        <f ca="1">IF(D401="","",_xll.xEURO(OFFSET(C401,-M401+1,0),E401,OFFSET(C401,-M401+2,0),OFFSET(C401,-M401+2,0),OFFSET(C401,-M401+3,0)+AB401,OFFSET(C401,-M401+4,0),0,2)/10*D401)</f>
        <v/>
      </c>
      <c r="R401" s="71" t="str">
        <f ca="1">IF(D401="","",_xll.xEURO(OFFSET(C401,-M401+1,0),E401,OFFSET(C401,-M401+2,0),OFFSET(C401,-M401+2,0),OFFSET(C401,-M401+3,0)+AB401,OFFSET(C401,-M401+4,0),0,3)/100*D401*10000)</f>
        <v/>
      </c>
      <c r="S401" s="71" t="str">
        <f ca="1">IF(D401="","",_xll.xEURO(OFFSET(C401,-M401+1,0),E401,OFFSET(C401,-M401+2,0),OFFSET(C401,-M401+2,0),OFFSET(C401,-M401+3,0)+AB401,OFFSET(C401,-M401+4,0),0,5)/365.25*D401*10000)</f>
        <v/>
      </c>
      <c r="U401" s="67" t="str">
        <f ca="1">IF(I401="","",_xll.xEURO(OFFSET(C401,-M401+1,0),J401,OFFSET(C401,-M401+2,0),OFFSET(C401,-M401+2,0),OFFSET(C401,-M401+3,0)+AC401,OFFSET(C401,-M401+4,0),1,1)*I401)</f>
        <v/>
      </c>
      <c r="V401" s="69" t="str">
        <f ca="1">IF(I401="","",_xll.xEURO(OFFSET(C401,-M401+1,0),J401,OFFSET(C401,-M401+2,0),OFFSET(C401,-M401+2,0),OFFSET(C401,-M401+3,0)+AC401,OFFSET(C401,-M401+4,0),1,0))</f>
        <v/>
      </c>
      <c r="W401" s="67" t="str">
        <f t="shared" si="73"/>
        <v/>
      </c>
      <c r="X401" s="67" t="str">
        <f ca="1">IF(I401="","",_xll.xEURO(OFFSET(C401,-M401+1,0),J401,OFFSET(C401,-M401+2,0),OFFSET(C401,-M401+2,0),OFFSET(C401,-M401+3,0)+AC401,OFFSET(C401,-M401+4,0),1,2)/10*I401)</f>
        <v/>
      </c>
      <c r="Y401" s="71" t="str">
        <f ca="1">IF(I401="","",_xll.xEURO(OFFSET(C401,-M401+1,0),J401,OFFSET(C401,-M401+2,0),OFFSET(C401,-M401+2,0),OFFSET(C401,-M401+3,0)+AC401,OFFSET(C401,-M401+4,0),1,3)/100*I401*10000)</f>
        <v/>
      </c>
      <c r="Z401" s="71" t="str">
        <f ca="1">IF(I401="","",_xll.xEURO(OFFSET(C401,-M401+1,0),J401,OFFSET(C401,-M401+2,0),OFFSET(C401,-M401+2,0),OFFSET(C401,-M401+3,0)+AC401,OFFSET(C401,-M401+4,0),1,5)/365.25*I401*10000)</f>
        <v/>
      </c>
      <c r="AB401" s="40" t="str">
        <f ca="1">IF(D401="","",_xll.xCalcSkew(OFFSET(C401,-M401,0),E401-OFFSET(C401,-M401+1,0),b)/100)</f>
        <v/>
      </c>
      <c r="AC401" s="40" t="str">
        <f ca="1">IF(I401="","",_xll.xCalcSkew(OFFSET(C401,-M401,0),J401-OFFSET(C401,-M401+1,0),b)/100)</f>
        <v/>
      </c>
      <c r="AE401">
        <f t="shared" si="67"/>
        <v>0</v>
      </c>
      <c r="AF401">
        <f t="shared" si="68"/>
        <v>0</v>
      </c>
      <c r="AG401">
        <f t="shared" si="69"/>
        <v>0</v>
      </c>
    </row>
    <row r="402" spans="3:33" x14ac:dyDescent="0.25">
      <c r="C402" s="64">
        <f ca="1">S429+Z429</f>
        <v>-256.06148982939925</v>
      </c>
      <c r="D402" s="52"/>
      <c r="E402" s="39"/>
      <c r="F402" s="39"/>
      <c r="G402" s="35"/>
      <c r="I402" s="52"/>
      <c r="J402" s="39"/>
      <c r="K402" s="39"/>
      <c r="L402" s="62"/>
      <c r="M402" s="101">
        <f t="shared" si="74"/>
        <v>9</v>
      </c>
      <c r="N402" s="67" t="str">
        <f ca="1">IF(D402="","",_xll.xEURO(OFFSET(C402,-M402+1,0),E402,OFFSET(C402,-M402+2,0),OFFSET(C402,-M402+2,0),OFFSET(C402,-M402+3,0)+AB402,OFFSET(C402,-M402+4,0),0,1)*D402)</f>
        <v/>
      </c>
      <c r="O402" s="69" t="str">
        <f ca="1">IF(D402="","",_xll.xEURO(OFFSET(C402,-M402+1,0),E402,OFFSET(C402,-M402+2,0),OFFSET(C402,-M402+2,0),OFFSET(C402,-M402+3,0)+AB402,OFFSET(C402,-M402+4,0),0,0))</f>
        <v/>
      </c>
      <c r="P402" s="67" t="str">
        <f t="shared" si="72"/>
        <v/>
      </c>
      <c r="Q402" s="67" t="str">
        <f ca="1">IF(D402="","",_xll.xEURO(OFFSET(C402,-M402+1,0),E402,OFFSET(C402,-M402+2,0),OFFSET(C402,-M402+2,0),OFFSET(C402,-M402+3,0)+AB402,OFFSET(C402,-M402+4,0),0,2)/10*D402)</f>
        <v/>
      </c>
      <c r="R402" s="71" t="str">
        <f ca="1">IF(D402="","",_xll.xEURO(OFFSET(C402,-M402+1,0),E402,OFFSET(C402,-M402+2,0),OFFSET(C402,-M402+2,0),OFFSET(C402,-M402+3,0)+AB402,OFFSET(C402,-M402+4,0),0,3)/100*D402*10000)</f>
        <v/>
      </c>
      <c r="S402" s="71" t="str">
        <f ca="1">IF(D402="","",_xll.xEURO(OFFSET(C402,-M402+1,0),E402,OFFSET(C402,-M402+2,0),OFFSET(C402,-M402+2,0),OFFSET(C402,-M402+3,0)+AB402,OFFSET(C402,-M402+4,0),0,5)/365.25*D402*10000)</f>
        <v/>
      </c>
      <c r="U402" s="67" t="str">
        <f ca="1">IF(I402="","",_xll.xEURO(OFFSET(C402,-M402+1,0),J402,OFFSET(C402,-M402+2,0),OFFSET(C402,-M402+2,0),OFFSET(C402,-M402+3,0)+AC402,OFFSET(C402,-M402+4,0),1,1)*I402)</f>
        <v/>
      </c>
      <c r="V402" s="69" t="str">
        <f ca="1">IF(I402="","",_xll.xEURO(OFFSET(C402,-M402+1,0),J402,OFFSET(C402,-M402+2,0),OFFSET(C402,-M402+2,0),OFFSET(C402,-M402+3,0)+AC402,OFFSET(C402,-M402+4,0),1,0))</f>
        <v/>
      </c>
      <c r="W402" s="67" t="str">
        <f t="shared" si="73"/>
        <v/>
      </c>
      <c r="X402" s="67" t="str">
        <f ca="1">IF(I402="","",_xll.xEURO(OFFSET(C402,-M402+1,0),J402,OFFSET(C402,-M402+2,0),OFFSET(C402,-M402+2,0),OFFSET(C402,-M402+3,0)+AC402,OFFSET(C402,-M402+4,0),1,2)/10*I402)</f>
        <v/>
      </c>
      <c r="Y402" s="71" t="str">
        <f ca="1">IF(I402="","",_xll.xEURO(OFFSET(C402,-M402+1,0),J402,OFFSET(C402,-M402+2,0),OFFSET(C402,-M402+2,0),OFFSET(C402,-M402+3,0)+AC402,OFFSET(C402,-M402+4,0),1,3)/100*I402*10000)</f>
        <v/>
      </c>
      <c r="Z402" s="71" t="str">
        <f ca="1">IF(I402="","",_xll.xEURO(OFFSET(C402,-M402+1,0),J402,OFFSET(C402,-M402+2,0),OFFSET(C402,-M402+2,0),OFFSET(C402,-M402+3,0)+AC402,OFFSET(C402,-M402+4,0),1,5)/365.25*I402*10000)</f>
        <v/>
      </c>
      <c r="AB402" s="40" t="str">
        <f ca="1">IF(D402="","",_xll.xCalcSkew(OFFSET(C402,-M402,0),E402-OFFSET(C402,-M402+1,0),b)/100)</f>
        <v/>
      </c>
      <c r="AC402" s="40" t="str">
        <f ca="1">IF(I402="","",_xll.xCalcSkew(OFFSET(C402,-M402,0),J402-OFFSET(C402,-M402+1,0),b)/100)</f>
        <v/>
      </c>
      <c r="AE402">
        <f t="shared" si="67"/>
        <v>0</v>
      </c>
      <c r="AF402">
        <f t="shared" si="68"/>
        <v>0</v>
      </c>
      <c r="AG402">
        <f t="shared" si="69"/>
        <v>0</v>
      </c>
    </row>
    <row r="403" spans="3:33" x14ac:dyDescent="0.25">
      <c r="C403" s="64">
        <f ca="1">P429+W429</f>
        <v>3.035627441161159</v>
      </c>
      <c r="D403" s="52"/>
      <c r="E403" s="39"/>
      <c r="F403" s="39"/>
      <c r="G403" s="35"/>
      <c r="I403" s="52"/>
      <c r="J403" s="39"/>
      <c r="K403" s="39"/>
      <c r="L403" s="62"/>
      <c r="M403" s="101">
        <f t="shared" si="74"/>
        <v>10</v>
      </c>
      <c r="N403" s="67" t="str">
        <f ca="1">IF(D403="","",_xll.xEURO(OFFSET(C403,-M403+1,0),E403,OFFSET(C403,-M403+2,0),OFFSET(C403,-M403+2,0),OFFSET(C403,-M403+3,0)+AB403,OFFSET(C403,-M403+4,0),0,1)*D403)</f>
        <v/>
      </c>
      <c r="O403" s="69" t="str">
        <f ca="1">IF(D403="","",_xll.xEURO(OFFSET(C403,-M403+1,0),E403,OFFSET(C403,-M403+2,0),OFFSET(C403,-M403+2,0),OFFSET(C403,-M403+3,0)+AB403,OFFSET(C403,-M403+4,0),0,0))</f>
        <v/>
      </c>
      <c r="P403" s="67" t="str">
        <f t="shared" si="72"/>
        <v/>
      </c>
      <c r="Q403" s="67" t="str">
        <f ca="1">IF(D403="","",_xll.xEURO(OFFSET(C403,-M403+1,0),E403,OFFSET(C403,-M403+2,0),OFFSET(C403,-M403+2,0),OFFSET(C403,-M403+3,0)+AB403,OFFSET(C403,-M403+4,0),0,2)/10*D403)</f>
        <v/>
      </c>
      <c r="R403" s="71" t="str">
        <f ca="1">IF(D403="","",_xll.xEURO(OFFSET(C403,-M403+1,0),E403,OFFSET(C403,-M403+2,0),OFFSET(C403,-M403+2,0),OFFSET(C403,-M403+3,0)+AB403,OFFSET(C403,-M403+4,0),0,3)/100*D403*10000)</f>
        <v/>
      </c>
      <c r="S403" s="71" t="str">
        <f ca="1">IF(D403="","",_xll.xEURO(OFFSET(C403,-M403+1,0),E403,OFFSET(C403,-M403+2,0),OFFSET(C403,-M403+2,0),OFFSET(C403,-M403+3,0)+AB403,OFFSET(C403,-M403+4,0),0,5)/365.25*D403*10000)</f>
        <v/>
      </c>
      <c r="U403" s="67" t="str">
        <f ca="1">IF(I403="","",_xll.xEURO(OFFSET(C403,-M403+1,0),J403,OFFSET(C403,-M403+2,0),OFFSET(C403,-M403+2,0),OFFSET(C403,-M403+3,0)+AC403,OFFSET(C403,-M403+4,0),1,1)*I403)</f>
        <v/>
      </c>
      <c r="V403" s="69" t="str">
        <f ca="1">IF(I403="","",_xll.xEURO(OFFSET(C403,-M403+1,0),J403,OFFSET(C403,-M403+2,0),OFFSET(C403,-M403+2,0),OFFSET(C403,-M403+3,0)+AC403,OFFSET(C403,-M403+4,0),1,0))</f>
        <v/>
      </c>
      <c r="W403" s="67" t="str">
        <f t="shared" si="73"/>
        <v/>
      </c>
      <c r="X403" s="67" t="str">
        <f ca="1">IF(I403="","",_xll.xEURO(OFFSET(C403,-M403+1,0),J403,OFFSET(C403,-M403+2,0),OFFSET(C403,-M403+2,0),OFFSET(C403,-M403+3,0)+AC403,OFFSET(C403,-M403+4,0),1,2)/10*I403)</f>
        <v/>
      </c>
      <c r="Y403" s="71" t="str">
        <f ca="1">IF(I403="","",_xll.xEURO(OFFSET(C403,-M403+1,0),J403,OFFSET(C403,-M403+2,0),OFFSET(C403,-M403+2,0),OFFSET(C403,-M403+3,0)+AC403,OFFSET(C403,-M403+4,0),1,3)/100*I403*10000)</f>
        <v/>
      </c>
      <c r="Z403" s="71" t="str">
        <f ca="1">IF(I403="","",_xll.xEURO(OFFSET(C403,-M403+1,0),J403,OFFSET(C403,-M403+2,0),OFFSET(C403,-M403+2,0),OFFSET(C403,-M403+3,0)+AC403,OFFSET(C403,-M403+4,0),1,5)/365.25*I403*10000)</f>
        <v/>
      </c>
      <c r="AB403" s="40" t="str">
        <f ca="1">IF(D403="","",_xll.xCalcSkew(OFFSET(C403,-M403,0),E403-OFFSET(C403,-M403+1,0),b)/100)</f>
        <v/>
      </c>
      <c r="AC403" s="40" t="str">
        <f ca="1">IF(I403="","",_xll.xCalcSkew(OFFSET(C403,-M403,0),J403-OFFSET(C403,-M403+1,0),b)/100)</f>
        <v/>
      </c>
      <c r="AE403">
        <f t="shared" si="67"/>
        <v>0</v>
      </c>
      <c r="AF403">
        <f t="shared" si="68"/>
        <v>0</v>
      </c>
      <c r="AG403">
        <f t="shared" si="69"/>
        <v>0</v>
      </c>
    </row>
    <row r="404" spans="3:33" x14ac:dyDescent="0.25">
      <c r="D404" s="52"/>
      <c r="E404" s="39"/>
      <c r="F404" s="39"/>
      <c r="G404" s="35"/>
      <c r="I404" s="52"/>
      <c r="J404" s="39"/>
      <c r="K404" s="39"/>
      <c r="L404" s="62"/>
      <c r="M404" s="101">
        <f t="shared" si="74"/>
        <v>11</v>
      </c>
      <c r="N404" s="67" t="str">
        <f ca="1">IF(D404="","",_xll.xEURO(OFFSET(C404,-M404+1,0),E404,OFFSET(C404,-M404+2,0),OFFSET(C404,-M404+2,0),OFFSET(C404,-M404+3,0)+AB404,OFFSET(C404,-M404+4,0),0,1)*D404)</f>
        <v/>
      </c>
      <c r="O404" s="69" t="str">
        <f ca="1">IF(D404="","",_xll.xEURO(OFFSET(C404,-M404+1,0),E404,OFFSET(C404,-M404+2,0),OFFSET(C404,-M404+2,0),OFFSET(C404,-M404+3,0)+AB404,OFFSET(C404,-M404+4,0),0,0))</f>
        <v/>
      </c>
      <c r="P404" s="67" t="str">
        <f t="shared" si="72"/>
        <v/>
      </c>
      <c r="Q404" s="67" t="str">
        <f ca="1">IF(D404="","",_xll.xEURO(OFFSET(C404,-M404+1,0),E404,OFFSET(C404,-M404+2,0),OFFSET(C404,-M404+2,0),OFFSET(C404,-M404+3,0)+AB404,OFFSET(C404,-M404+4,0),0,2)/10*D404)</f>
        <v/>
      </c>
      <c r="R404" s="71" t="str">
        <f ca="1">IF(D404="","",_xll.xEURO(OFFSET(C404,-M404+1,0),E404,OFFSET(C404,-M404+2,0),OFFSET(C404,-M404+2,0),OFFSET(C404,-M404+3,0)+AB404,OFFSET(C404,-M404+4,0),0,3)/100*D404*10000)</f>
        <v/>
      </c>
      <c r="S404" s="71" t="str">
        <f ca="1">IF(D404="","",_xll.xEURO(OFFSET(C404,-M404+1,0),E404,OFFSET(C404,-M404+2,0),OFFSET(C404,-M404+2,0),OFFSET(C404,-M404+3,0)+AB404,OFFSET(C404,-M404+4,0),0,5)/365.25*D404*10000)</f>
        <v/>
      </c>
      <c r="U404" s="67" t="str">
        <f ca="1">IF(I404="","",_xll.xEURO(OFFSET(C404,-M404+1,0),J404,OFFSET(C404,-M404+2,0),OFFSET(C404,-M404+2,0),OFFSET(C404,-M404+3,0)+AC404,OFFSET(C404,-M404+4,0),1,1)*I404)</f>
        <v/>
      </c>
      <c r="V404" s="69" t="str">
        <f ca="1">IF(I404="","",_xll.xEURO(OFFSET(C404,-M404+1,0),J404,OFFSET(C404,-M404+2,0),OFFSET(C404,-M404+2,0),OFFSET(C404,-M404+3,0)+AC404,OFFSET(C404,-M404+4,0),1,0))</f>
        <v/>
      </c>
      <c r="W404" s="67" t="str">
        <f t="shared" si="73"/>
        <v/>
      </c>
      <c r="X404" s="67" t="str">
        <f ca="1">IF(I404="","",_xll.xEURO(OFFSET(C404,-M404+1,0),J404,OFFSET(C404,-M404+2,0),OFFSET(C404,-M404+2,0),OFFSET(C404,-M404+3,0)+AC404,OFFSET(C404,-M404+4,0),1,2)/10*I404)</f>
        <v/>
      </c>
      <c r="Y404" s="71" t="str">
        <f ca="1">IF(I404="","",_xll.xEURO(OFFSET(C404,-M404+1,0),J404,OFFSET(C404,-M404+2,0),OFFSET(C404,-M404+2,0),OFFSET(C404,-M404+3,0)+AC404,OFFSET(C404,-M404+4,0),1,3)/100*I404*10000)</f>
        <v/>
      </c>
      <c r="Z404" s="71" t="str">
        <f ca="1">IF(I404="","",_xll.xEURO(OFFSET(C404,-M404+1,0),J404,OFFSET(C404,-M404+2,0),OFFSET(C404,-M404+2,0),OFFSET(C404,-M404+3,0)+AC404,OFFSET(C404,-M404+4,0),1,5)/365.25*I404*10000)</f>
        <v/>
      </c>
      <c r="AB404" s="40" t="str">
        <f ca="1">IF(D404="","",_xll.xCalcSkew(OFFSET(C404,-M404,0),E404-OFFSET(C404,-M404+1,0),b)/100)</f>
        <v/>
      </c>
      <c r="AC404" s="40" t="str">
        <f ca="1">IF(I404="","",_xll.xCalcSkew(OFFSET(C404,-M404,0),J404-OFFSET(C404,-M404+1,0),b)/100)</f>
        <v/>
      </c>
      <c r="AE404">
        <f t="shared" si="67"/>
        <v>0</v>
      </c>
      <c r="AF404">
        <f t="shared" si="68"/>
        <v>0</v>
      </c>
      <c r="AG404">
        <f t="shared" si="69"/>
        <v>0</v>
      </c>
    </row>
    <row r="405" spans="3:33" x14ac:dyDescent="0.25">
      <c r="D405" s="52"/>
      <c r="E405" s="39"/>
      <c r="F405" s="39"/>
      <c r="G405" s="35"/>
      <c r="I405" s="52"/>
      <c r="J405" s="39"/>
      <c r="K405" s="39"/>
      <c r="L405" s="62"/>
      <c r="M405" s="101">
        <f t="shared" si="74"/>
        <v>12</v>
      </c>
      <c r="N405" s="67" t="str">
        <f ca="1">IF(D405="","",_xll.xEURO(OFFSET(C405,-M405+1,0),E405,OFFSET(C405,-M405+2,0),OFFSET(C405,-M405+2,0),OFFSET(C405,-M405+3,0)+AB405,OFFSET(C405,-M405+4,0),0,1)*D405)</f>
        <v/>
      </c>
      <c r="O405" s="69" t="str">
        <f ca="1">IF(D405="","",_xll.xEURO(OFFSET(C405,-M405+1,0),E405,OFFSET(C405,-M405+2,0),OFFSET(C405,-M405+2,0),OFFSET(C405,-M405+3,0)+AB405,OFFSET(C405,-M405+4,0),0,0))</f>
        <v/>
      </c>
      <c r="P405" s="67" t="str">
        <f t="shared" si="72"/>
        <v/>
      </c>
      <c r="Q405" s="67" t="str">
        <f ca="1">IF(D405="","",_xll.xEURO(OFFSET(C405,-M405+1,0),E405,OFFSET(C405,-M405+2,0),OFFSET(C405,-M405+2,0),OFFSET(C405,-M405+3,0)+AB405,OFFSET(C405,-M405+4,0),0,2)/10*D405)</f>
        <v/>
      </c>
      <c r="R405" s="71" t="str">
        <f ca="1">IF(D405="","",_xll.xEURO(OFFSET(C405,-M405+1,0),E405,OFFSET(C405,-M405+2,0),OFFSET(C405,-M405+2,0),OFFSET(C405,-M405+3,0)+AB405,OFFSET(C405,-M405+4,0),0,3)/100*D405*10000)</f>
        <v/>
      </c>
      <c r="S405" s="71" t="str">
        <f ca="1">IF(D405="","",_xll.xEURO(OFFSET(C405,-M405+1,0),E405,OFFSET(C405,-M405+2,0),OFFSET(C405,-M405+2,0),OFFSET(C405,-M405+3,0)+AB405,OFFSET(C405,-M405+4,0),0,5)/365.25*D405*10000)</f>
        <v/>
      </c>
      <c r="U405" s="67" t="str">
        <f ca="1">IF(I405="","",_xll.xEURO(OFFSET(C405,-M405+1,0),J405,OFFSET(C405,-M405+2,0),OFFSET(C405,-M405+2,0),OFFSET(C405,-M405+3,0)+AC405,OFFSET(C405,-M405+4,0),1,1)*I405)</f>
        <v/>
      </c>
      <c r="V405" s="69" t="str">
        <f ca="1">IF(I405="","",_xll.xEURO(OFFSET(C405,-M405+1,0),J405,OFFSET(C405,-M405+2,0),OFFSET(C405,-M405+2,0),OFFSET(C405,-M405+3,0)+AC405,OFFSET(C405,-M405+4,0),1,0))</f>
        <v/>
      </c>
      <c r="W405" s="67" t="str">
        <f t="shared" si="73"/>
        <v/>
      </c>
      <c r="X405" s="67" t="str">
        <f ca="1">IF(I405="","",_xll.xEURO(OFFSET(C405,-M405+1,0),J405,OFFSET(C405,-M405+2,0),OFFSET(C405,-M405+2,0),OFFSET(C405,-M405+3,0)+AC405,OFFSET(C405,-M405+4,0),1,2)/10*I405)</f>
        <v/>
      </c>
      <c r="Y405" s="71" t="str">
        <f ca="1">IF(I405="","",_xll.xEURO(OFFSET(C405,-M405+1,0),J405,OFFSET(C405,-M405+2,0),OFFSET(C405,-M405+2,0),OFFSET(C405,-M405+3,0)+AC405,OFFSET(C405,-M405+4,0),1,3)/100*I405*10000)</f>
        <v/>
      </c>
      <c r="Z405" s="71" t="str">
        <f ca="1">IF(I405="","",_xll.xEURO(OFFSET(C405,-M405+1,0),J405,OFFSET(C405,-M405+2,0),OFFSET(C405,-M405+2,0),OFFSET(C405,-M405+3,0)+AC405,OFFSET(C405,-M405+4,0),1,5)/365.25*I405*10000)</f>
        <v/>
      </c>
      <c r="AB405" s="40" t="str">
        <f ca="1">IF(D405="","",_xll.xCalcSkew(OFFSET(C405,-M405,0),E405-OFFSET(C405,-M405+1,0),b)/100)</f>
        <v/>
      </c>
      <c r="AC405" s="40" t="str">
        <f ca="1">IF(I405="","",_xll.xCalcSkew(OFFSET(C405,-M405,0),J405-OFFSET(C405,-M405+1,0),b)/100)</f>
        <v/>
      </c>
      <c r="AE405">
        <f t="shared" si="67"/>
        <v>0</v>
      </c>
      <c r="AF405">
        <f t="shared" si="68"/>
        <v>0</v>
      </c>
      <c r="AG405">
        <f t="shared" si="69"/>
        <v>0</v>
      </c>
    </row>
    <row r="406" spans="3:33" x14ac:dyDescent="0.25">
      <c r="D406" s="52"/>
      <c r="E406" s="39"/>
      <c r="F406" s="39"/>
      <c r="G406" s="35"/>
      <c r="I406" s="52"/>
      <c r="J406" s="39"/>
      <c r="K406" s="39"/>
      <c r="L406" s="62"/>
      <c r="M406" s="101">
        <f t="shared" si="74"/>
        <v>13</v>
      </c>
      <c r="N406" s="67" t="str">
        <f ca="1">IF(D406="","",_xll.xEURO(OFFSET(C406,-M406+1,0),E406,OFFSET(C406,-M406+2,0),OFFSET(C406,-M406+2,0),OFFSET(C406,-M406+3,0)+AB406,OFFSET(C406,-M406+4,0),0,1)*D406)</f>
        <v/>
      </c>
      <c r="O406" s="69" t="str">
        <f ca="1">IF(D406="","",_xll.xEURO(OFFSET(C406,-M406+1,0),E406,OFFSET(C406,-M406+2,0),OFFSET(C406,-M406+2,0),OFFSET(C406,-M406+3,0)+AB406,OFFSET(C406,-M406+4,0),0,0))</f>
        <v/>
      </c>
      <c r="P406" s="67" t="str">
        <f t="shared" si="72"/>
        <v/>
      </c>
      <c r="Q406" s="67" t="str">
        <f ca="1">IF(D406="","",_xll.xEURO(OFFSET(C406,-M406+1,0),E406,OFFSET(C406,-M406+2,0),OFFSET(C406,-M406+2,0),OFFSET(C406,-M406+3,0)+AB406,OFFSET(C406,-M406+4,0),0,2)/10*D406)</f>
        <v/>
      </c>
      <c r="R406" s="71" t="str">
        <f ca="1">IF(D406="","",_xll.xEURO(OFFSET(C406,-M406+1,0),E406,OFFSET(C406,-M406+2,0),OFFSET(C406,-M406+2,0),OFFSET(C406,-M406+3,0)+AB406,OFFSET(C406,-M406+4,0),0,3)/100*D406*10000)</f>
        <v/>
      </c>
      <c r="S406" s="71" t="str">
        <f ca="1">IF(D406="","",_xll.xEURO(OFFSET(C406,-M406+1,0),E406,OFFSET(C406,-M406+2,0),OFFSET(C406,-M406+2,0),OFFSET(C406,-M406+3,0)+AB406,OFFSET(C406,-M406+4,0),0,5)/365.25*D406*10000)</f>
        <v/>
      </c>
      <c r="U406" s="67" t="str">
        <f ca="1">IF(I406="","",_xll.xEURO(OFFSET(C406,-M406+1,0),J406,OFFSET(C406,-M406+2,0),OFFSET(C406,-M406+2,0),OFFSET(C406,-M406+3,0)+AC406,OFFSET(C406,-M406+4,0),1,1)*I406)</f>
        <v/>
      </c>
      <c r="V406" s="69" t="str">
        <f ca="1">IF(I406="","",_xll.xEURO(OFFSET(C406,-M406+1,0),J406,OFFSET(C406,-M406+2,0),OFFSET(C406,-M406+2,0),OFFSET(C406,-M406+3,0)+AC406,OFFSET(C406,-M406+4,0),1,0))</f>
        <v/>
      </c>
      <c r="W406" s="67" t="str">
        <f t="shared" si="73"/>
        <v/>
      </c>
      <c r="X406" s="67" t="str">
        <f ca="1">IF(I406="","",_xll.xEURO(OFFSET(C406,-M406+1,0),J406,OFFSET(C406,-M406+2,0),OFFSET(C406,-M406+2,0),OFFSET(C406,-M406+3,0)+AC406,OFFSET(C406,-M406+4,0),1,2)/10*I406)</f>
        <v/>
      </c>
      <c r="Y406" s="71" t="str">
        <f ca="1">IF(I406="","",_xll.xEURO(OFFSET(C406,-M406+1,0),J406,OFFSET(C406,-M406+2,0),OFFSET(C406,-M406+2,0),OFFSET(C406,-M406+3,0)+AC406,OFFSET(C406,-M406+4,0),1,3)/100*I406*10000)</f>
        <v/>
      </c>
      <c r="Z406" s="71" t="str">
        <f ca="1">IF(I406="","",_xll.xEURO(OFFSET(C406,-M406+1,0),J406,OFFSET(C406,-M406+2,0),OFFSET(C406,-M406+2,0),OFFSET(C406,-M406+3,0)+AC406,OFFSET(C406,-M406+4,0),1,5)/365.25*I406*10000)</f>
        <v/>
      </c>
      <c r="AB406" s="40" t="str">
        <f ca="1">IF(D406="","",_xll.xCalcSkew(OFFSET(C406,-M406,0),E406-OFFSET(C406,-M406+1,0),b)/100)</f>
        <v/>
      </c>
      <c r="AC406" s="40" t="str">
        <f ca="1">IF(I406="","",_xll.xCalcSkew(OFFSET(C406,-M406,0),J406-OFFSET(C406,-M406+1,0),b)/100)</f>
        <v/>
      </c>
      <c r="AE406">
        <f t="shared" si="67"/>
        <v>0</v>
      </c>
      <c r="AF406">
        <f t="shared" si="68"/>
        <v>0</v>
      </c>
      <c r="AG406">
        <f t="shared" si="69"/>
        <v>0</v>
      </c>
    </row>
    <row r="407" spans="3:33" x14ac:dyDescent="0.25">
      <c r="D407" s="52"/>
      <c r="E407" s="39"/>
      <c r="F407" s="39"/>
      <c r="G407" s="35"/>
      <c r="I407" s="52"/>
      <c r="J407" s="39"/>
      <c r="K407" s="39"/>
      <c r="L407" s="62"/>
      <c r="M407" s="101">
        <f t="shared" si="74"/>
        <v>14</v>
      </c>
      <c r="N407" s="67" t="str">
        <f ca="1">IF(D407="","",_xll.xEURO(OFFSET(C407,-M407+1,0),E407,OFFSET(C407,-M407+2,0),OFFSET(C407,-M407+2,0),OFFSET(C407,-M407+3,0)+AB407,OFFSET(C407,-M407+4,0),0,1)*D407)</f>
        <v/>
      </c>
      <c r="O407" s="69" t="str">
        <f ca="1">IF(D407="","",_xll.xEURO(OFFSET(C407,-M407+1,0),E407,OFFSET(C407,-M407+2,0),OFFSET(C407,-M407+2,0),OFFSET(C407,-M407+3,0)+AB407,OFFSET(C407,-M407+4,0),0,0))</f>
        <v/>
      </c>
      <c r="P407" s="67" t="str">
        <f t="shared" si="72"/>
        <v/>
      </c>
      <c r="Q407" s="67" t="str">
        <f ca="1">IF(D407="","",_xll.xEURO(OFFSET(C407,-M407+1,0),E407,OFFSET(C407,-M407+2,0),OFFSET(C407,-M407+2,0),OFFSET(C407,-M407+3,0)+AB407,OFFSET(C407,-M407+4,0),0,2)/10*D407)</f>
        <v/>
      </c>
      <c r="R407" s="71" t="str">
        <f ca="1">IF(D407="","",_xll.xEURO(OFFSET(C407,-M407+1,0),E407,OFFSET(C407,-M407+2,0),OFFSET(C407,-M407+2,0),OFFSET(C407,-M407+3,0)+AB407,OFFSET(C407,-M407+4,0),0,3)/100*D407*10000)</f>
        <v/>
      </c>
      <c r="S407" s="71" t="str">
        <f ca="1">IF(D407="","",_xll.xEURO(OFFSET(C407,-M407+1,0),E407,OFFSET(C407,-M407+2,0),OFFSET(C407,-M407+2,0),OFFSET(C407,-M407+3,0)+AB407,OFFSET(C407,-M407+4,0),0,5)/365.25*D407*10000)</f>
        <v/>
      </c>
      <c r="U407" s="67" t="str">
        <f ca="1">IF(I407="","",_xll.xEURO(OFFSET(C407,-M407+1,0),J407,OFFSET(C407,-M407+2,0),OFFSET(C407,-M407+2,0),OFFSET(C407,-M407+3,0)+AC407,OFFSET(C407,-M407+4,0),1,1)*I407)</f>
        <v/>
      </c>
      <c r="V407" s="69" t="str">
        <f ca="1">IF(I407="","",_xll.xEURO(OFFSET(C407,-M407+1,0),J407,OFFSET(C407,-M407+2,0),OFFSET(C407,-M407+2,0),OFFSET(C407,-M407+3,0)+AC407,OFFSET(C407,-M407+4,0),1,0))</f>
        <v/>
      </c>
      <c r="W407" s="67" t="str">
        <f t="shared" si="73"/>
        <v/>
      </c>
      <c r="X407" s="67" t="str">
        <f ca="1">IF(I407="","",_xll.xEURO(OFFSET(C407,-M407+1,0),J407,OFFSET(C407,-M407+2,0),OFFSET(C407,-M407+2,0),OFFSET(C407,-M407+3,0)+AC407,OFFSET(C407,-M407+4,0),1,2)/10*I407)</f>
        <v/>
      </c>
      <c r="Y407" s="71" t="str">
        <f ca="1">IF(I407="","",_xll.xEURO(OFFSET(C407,-M407+1,0),J407,OFFSET(C407,-M407+2,0),OFFSET(C407,-M407+2,0),OFFSET(C407,-M407+3,0)+AC407,OFFSET(C407,-M407+4,0),1,3)/100*I407*10000)</f>
        <v/>
      </c>
      <c r="Z407" s="71" t="str">
        <f ca="1">IF(I407="","",_xll.xEURO(OFFSET(C407,-M407+1,0),J407,OFFSET(C407,-M407+2,0),OFFSET(C407,-M407+2,0),OFFSET(C407,-M407+3,0)+AC407,OFFSET(C407,-M407+4,0),1,5)/365.25*I407*10000)</f>
        <v/>
      </c>
      <c r="AB407" s="40" t="str">
        <f ca="1">IF(D407="","",_xll.xCalcSkew(OFFSET(C407,-M407,0),E407-OFFSET(C407,-M407+1,0),b)/100)</f>
        <v/>
      </c>
      <c r="AC407" s="40" t="str">
        <f ca="1">IF(I407="","",_xll.xCalcSkew(OFFSET(C407,-M407,0),J407-OFFSET(C407,-M407+1,0),b)/100)</f>
        <v/>
      </c>
      <c r="AE407">
        <f t="shared" si="67"/>
        <v>0</v>
      </c>
      <c r="AF407">
        <f t="shared" si="68"/>
        <v>0</v>
      </c>
      <c r="AG407">
        <f t="shared" si="69"/>
        <v>0</v>
      </c>
    </row>
    <row r="408" spans="3:33" x14ac:dyDescent="0.25">
      <c r="D408" s="52"/>
      <c r="E408" s="39"/>
      <c r="F408" s="39"/>
      <c r="G408" s="35"/>
      <c r="I408" s="52"/>
      <c r="J408" s="39"/>
      <c r="K408" s="39"/>
      <c r="L408" s="62"/>
      <c r="M408" s="101">
        <f t="shared" si="74"/>
        <v>15</v>
      </c>
      <c r="N408" s="67" t="str">
        <f ca="1">IF(D408="","",_xll.xEURO(OFFSET(C408,-M408+1,0),E408,OFFSET(C408,-M408+2,0),OFFSET(C408,-M408+2,0),OFFSET(C408,-M408+3,0)+AB408,OFFSET(C408,-M408+4,0),0,1)*D408)</f>
        <v/>
      </c>
      <c r="O408" s="69" t="str">
        <f ca="1">IF(D408="","",_xll.xEURO(OFFSET(C408,-M408+1,0),E408,OFFSET(C408,-M408+2,0),OFFSET(C408,-M408+2,0),OFFSET(C408,-M408+3,0)+AB408,OFFSET(C408,-M408+4,0),0,0))</f>
        <v/>
      </c>
      <c r="P408" s="67" t="str">
        <f t="shared" si="72"/>
        <v/>
      </c>
      <c r="Q408" s="67" t="str">
        <f ca="1">IF(D408="","",_xll.xEURO(OFFSET(C408,-M408+1,0),E408,OFFSET(C408,-M408+2,0),OFFSET(C408,-M408+2,0),OFFSET(C408,-M408+3,0)+AB408,OFFSET(C408,-M408+4,0),0,2)/10*D408)</f>
        <v/>
      </c>
      <c r="R408" s="71" t="str">
        <f ca="1">IF(D408="","",_xll.xEURO(OFFSET(C408,-M408+1,0),E408,OFFSET(C408,-M408+2,0),OFFSET(C408,-M408+2,0),OFFSET(C408,-M408+3,0)+AB408,OFFSET(C408,-M408+4,0),0,3)/100*D408*10000)</f>
        <v/>
      </c>
      <c r="S408" s="71" t="str">
        <f ca="1">IF(D408="","",_xll.xEURO(OFFSET(C408,-M408+1,0),E408,OFFSET(C408,-M408+2,0),OFFSET(C408,-M408+2,0),OFFSET(C408,-M408+3,0)+AB408,OFFSET(C408,-M408+4,0),0,5)/365.25*D408*10000)</f>
        <v/>
      </c>
      <c r="U408" s="67" t="str">
        <f ca="1">IF(I408="","",_xll.xEURO(OFFSET(C408,-M408+1,0),J408,OFFSET(C408,-M408+2,0),OFFSET(C408,-M408+2,0),OFFSET(C408,-M408+3,0)+AC408,OFFSET(C408,-M408+4,0),1,1)*I408)</f>
        <v/>
      </c>
      <c r="V408" s="69" t="str">
        <f ca="1">IF(I408="","",_xll.xEURO(OFFSET(C408,-M408+1,0),J408,OFFSET(C408,-M408+2,0),OFFSET(C408,-M408+2,0),OFFSET(C408,-M408+3,0)+AC408,OFFSET(C408,-M408+4,0),1,0))</f>
        <v/>
      </c>
      <c r="W408" s="67" t="str">
        <f t="shared" si="73"/>
        <v/>
      </c>
      <c r="X408" s="67" t="str">
        <f ca="1">IF(I408="","",_xll.xEURO(OFFSET(C408,-M408+1,0),J408,OFFSET(C408,-M408+2,0),OFFSET(C408,-M408+2,0),OFFSET(C408,-M408+3,0)+AC408,OFFSET(C408,-M408+4,0),1,2)/10*I408)</f>
        <v/>
      </c>
      <c r="Y408" s="71" t="str">
        <f ca="1">IF(I408="","",_xll.xEURO(OFFSET(C408,-M408+1,0),J408,OFFSET(C408,-M408+2,0),OFFSET(C408,-M408+2,0),OFFSET(C408,-M408+3,0)+AC408,OFFSET(C408,-M408+4,0),1,3)/100*I408*10000)</f>
        <v/>
      </c>
      <c r="Z408" s="71" t="str">
        <f ca="1">IF(I408="","",_xll.xEURO(OFFSET(C408,-M408+1,0),J408,OFFSET(C408,-M408+2,0),OFFSET(C408,-M408+2,0),OFFSET(C408,-M408+3,0)+AC408,OFFSET(C408,-M408+4,0),1,5)/365.25*I408*10000)</f>
        <v/>
      </c>
      <c r="AB408" s="40" t="str">
        <f ca="1">IF(D408="","",_xll.xCalcSkew(OFFSET(C408,-M408,0),E408-OFFSET(C408,-M408+1,0),b)/100)</f>
        <v/>
      </c>
      <c r="AC408" s="40" t="str">
        <f ca="1">IF(I408="","",_xll.xCalcSkew(OFFSET(C408,-M408,0),J408-OFFSET(C408,-M408+1,0),b)/100)</f>
        <v/>
      </c>
      <c r="AE408">
        <f t="shared" si="67"/>
        <v>0</v>
      </c>
      <c r="AF408">
        <f t="shared" si="68"/>
        <v>0</v>
      </c>
      <c r="AG408">
        <f t="shared" si="69"/>
        <v>0</v>
      </c>
    </row>
    <row r="409" spans="3:33" x14ac:dyDescent="0.25">
      <c r="D409" s="52"/>
      <c r="E409" s="39"/>
      <c r="F409" s="39"/>
      <c r="G409" s="35"/>
      <c r="I409" s="52"/>
      <c r="J409" s="39"/>
      <c r="K409" s="39"/>
      <c r="L409" s="62"/>
      <c r="M409" s="101">
        <f t="shared" si="74"/>
        <v>16</v>
      </c>
      <c r="N409" s="67" t="str">
        <f ca="1">IF(D409="","",_xll.xEURO(OFFSET(C409,-M409+1,0),E409,OFFSET(C409,-M409+2,0),OFFSET(C409,-M409+2,0),OFFSET(C409,-M409+3,0)+AB409,OFFSET(C409,-M409+4,0),0,1)*D409)</f>
        <v/>
      </c>
      <c r="O409" s="69" t="str">
        <f ca="1">IF(D409="","",_xll.xEURO(OFFSET(C409,-M409+1,0),E409,OFFSET(C409,-M409+2,0),OFFSET(C409,-M409+2,0),OFFSET(C409,-M409+3,0)+AB409,OFFSET(C409,-M409+4,0),0,0))</f>
        <v/>
      </c>
      <c r="P409" s="67" t="str">
        <f t="shared" si="72"/>
        <v/>
      </c>
      <c r="Q409" s="67" t="str">
        <f ca="1">IF(D409="","",_xll.xEURO(OFFSET(C409,-M409+1,0),E409,OFFSET(C409,-M409+2,0),OFFSET(C409,-M409+2,0),OFFSET(C409,-M409+3,0)+AB409,OFFSET(C409,-M409+4,0),0,2)/10*D409)</f>
        <v/>
      </c>
      <c r="R409" s="71" t="str">
        <f ca="1">IF(D409="","",_xll.xEURO(OFFSET(C409,-M409+1,0),E409,OFFSET(C409,-M409+2,0),OFFSET(C409,-M409+2,0),OFFSET(C409,-M409+3,0)+AB409,OFFSET(C409,-M409+4,0),0,3)/100*D409*10000)</f>
        <v/>
      </c>
      <c r="S409" s="71" t="str">
        <f ca="1">IF(D409="","",_xll.xEURO(OFFSET(C409,-M409+1,0),E409,OFFSET(C409,-M409+2,0),OFFSET(C409,-M409+2,0),OFFSET(C409,-M409+3,0)+AB409,OFFSET(C409,-M409+4,0),0,5)/365.25*D409*10000)</f>
        <v/>
      </c>
      <c r="U409" s="67" t="str">
        <f ca="1">IF(I409="","",_xll.xEURO(OFFSET(C409,-M409+1,0),J409,OFFSET(C409,-M409+2,0),OFFSET(C409,-M409+2,0),OFFSET(C409,-M409+3,0)+AC409,OFFSET(C409,-M409+4,0),1,1)*I409)</f>
        <v/>
      </c>
      <c r="V409" s="69" t="str">
        <f ca="1">IF(I409="","",_xll.xEURO(OFFSET(C409,-M409+1,0),J409,OFFSET(C409,-M409+2,0),OFFSET(C409,-M409+2,0),OFFSET(C409,-M409+3,0)+AC409,OFFSET(C409,-M409+4,0),1,0))</f>
        <v/>
      </c>
      <c r="W409" s="67" t="str">
        <f t="shared" si="73"/>
        <v/>
      </c>
      <c r="X409" s="67" t="str">
        <f ca="1">IF(I409="","",_xll.xEURO(OFFSET(C409,-M409+1,0),J409,OFFSET(C409,-M409+2,0),OFFSET(C409,-M409+2,0),OFFSET(C409,-M409+3,0)+AC409,OFFSET(C409,-M409+4,0),1,2)/10*I409)</f>
        <v/>
      </c>
      <c r="Y409" s="71" t="str">
        <f ca="1">IF(I409="","",_xll.xEURO(OFFSET(C409,-M409+1,0),J409,OFFSET(C409,-M409+2,0),OFFSET(C409,-M409+2,0),OFFSET(C409,-M409+3,0)+AC409,OFFSET(C409,-M409+4,0),1,3)/100*I409*10000)</f>
        <v/>
      </c>
      <c r="Z409" s="71" t="str">
        <f ca="1">IF(I409="","",_xll.xEURO(OFFSET(C409,-M409+1,0),J409,OFFSET(C409,-M409+2,0),OFFSET(C409,-M409+2,0),OFFSET(C409,-M409+3,0)+AC409,OFFSET(C409,-M409+4,0),1,5)/365.25*I409*10000)</f>
        <v/>
      </c>
      <c r="AB409" s="40" t="str">
        <f ca="1">IF(D409="","",_xll.xCalcSkew(OFFSET(C409,-M409,0),E409-OFFSET(C409,-M409+1,0),b)/100)</f>
        <v/>
      </c>
      <c r="AC409" s="40" t="str">
        <f ca="1">IF(I409="","",_xll.xCalcSkew(OFFSET(C409,-M409,0),J409-OFFSET(C409,-M409+1,0),b)/100)</f>
        <v/>
      </c>
      <c r="AE409">
        <f t="shared" si="67"/>
        <v>0</v>
      </c>
      <c r="AF409">
        <f t="shared" si="68"/>
        <v>0</v>
      </c>
      <c r="AG409">
        <f t="shared" si="69"/>
        <v>0</v>
      </c>
    </row>
    <row r="410" spans="3:33" x14ac:dyDescent="0.25">
      <c r="D410" s="52"/>
      <c r="E410" s="39"/>
      <c r="F410" s="39"/>
      <c r="G410" s="35"/>
      <c r="I410" s="52"/>
      <c r="J410" s="39"/>
      <c r="K410" s="39"/>
      <c r="L410" s="62"/>
      <c r="M410" s="101">
        <f t="shared" si="74"/>
        <v>17</v>
      </c>
      <c r="N410" s="67" t="str">
        <f ca="1">IF(D410="","",_xll.xEURO(OFFSET(C410,-M410+1,0),E410,OFFSET(C410,-M410+2,0),OFFSET(C410,-M410+2,0),OFFSET(C410,-M410+3,0)+AB410,OFFSET(C410,-M410+4,0),0,1)*D410)</f>
        <v/>
      </c>
      <c r="O410" s="69" t="str">
        <f ca="1">IF(D410="","",_xll.xEURO(OFFSET(C410,-M410+1,0),E410,OFFSET(C410,-M410+2,0),OFFSET(C410,-M410+2,0),OFFSET(C410,-M410+3,0)+AB410,OFFSET(C410,-M410+4,0),0,0))</f>
        <v/>
      </c>
      <c r="P410" s="67" t="str">
        <f t="shared" si="72"/>
        <v/>
      </c>
      <c r="Q410" s="67" t="str">
        <f ca="1">IF(D410="","",_xll.xEURO(OFFSET(C410,-M410+1,0),E410,OFFSET(C410,-M410+2,0),OFFSET(C410,-M410+2,0),OFFSET(C410,-M410+3,0)+AB410,OFFSET(C410,-M410+4,0),0,2)/10*D410)</f>
        <v/>
      </c>
      <c r="R410" s="71" t="str">
        <f ca="1">IF(D410="","",_xll.xEURO(OFFSET(C410,-M410+1,0),E410,OFFSET(C410,-M410+2,0),OFFSET(C410,-M410+2,0),OFFSET(C410,-M410+3,0)+AB410,OFFSET(C410,-M410+4,0),0,3)/100*D410*10000)</f>
        <v/>
      </c>
      <c r="S410" s="71" t="str">
        <f ca="1">IF(D410="","",_xll.xEURO(OFFSET(C410,-M410+1,0),E410,OFFSET(C410,-M410+2,0),OFFSET(C410,-M410+2,0),OFFSET(C410,-M410+3,0)+AB410,OFFSET(C410,-M410+4,0),0,5)/365.25*D410*10000)</f>
        <v/>
      </c>
      <c r="U410" s="67" t="str">
        <f ca="1">IF(I410="","",_xll.xEURO(OFFSET(C410,-M410+1,0),J410,OFFSET(C410,-M410+2,0),OFFSET(C410,-M410+2,0),OFFSET(C410,-M410+3,0)+AC410,OFFSET(C410,-M410+4,0),1,1)*I410)</f>
        <v/>
      </c>
      <c r="V410" s="69" t="str">
        <f ca="1">IF(I410="","",_xll.xEURO(OFFSET(C410,-M410+1,0),J410,OFFSET(C410,-M410+2,0),OFFSET(C410,-M410+2,0),OFFSET(C410,-M410+3,0)+AC410,OFFSET(C410,-M410+4,0),1,0))</f>
        <v/>
      </c>
      <c r="W410" s="67" t="str">
        <f t="shared" si="73"/>
        <v/>
      </c>
      <c r="X410" s="67" t="str">
        <f ca="1">IF(I410="","",_xll.xEURO(OFFSET(C410,-M410+1,0),J410,OFFSET(C410,-M410+2,0),OFFSET(C410,-M410+2,0),OFFSET(C410,-M410+3,0)+AC410,OFFSET(C410,-M410+4,0),1,2)/10*I410)</f>
        <v/>
      </c>
      <c r="Y410" s="71" t="str">
        <f ca="1">IF(I410="","",_xll.xEURO(OFFSET(C410,-M410+1,0),J410,OFFSET(C410,-M410+2,0),OFFSET(C410,-M410+2,0),OFFSET(C410,-M410+3,0)+AC410,OFFSET(C410,-M410+4,0),1,3)/100*I410*10000)</f>
        <v/>
      </c>
      <c r="Z410" s="71" t="str">
        <f ca="1">IF(I410="","",_xll.xEURO(OFFSET(C410,-M410+1,0),J410,OFFSET(C410,-M410+2,0),OFFSET(C410,-M410+2,0),OFFSET(C410,-M410+3,0)+AC410,OFFSET(C410,-M410+4,0),1,5)/365.25*I410*10000)</f>
        <v/>
      </c>
      <c r="AB410" s="40" t="str">
        <f ca="1">IF(D410="","",_xll.xCalcSkew(OFFSET(C410,-M410,0),E410-OFFSET(C410,-M410+1,0),b)/100)</f>
        <v/>
      </c>
      <c r="AC410" s="40" t="str">
        <f ca="1">IF(I410="","",_xll.xCalcSkew(OFFSET(C410,-M410,0),J410-OFFSET(C410,-M410+1,0),b)/100)</f>
        <v/>
      </c>
      <c r="AE410">
        <f t="shared" si="67"/>
        <v>0</v>
      </c>
      <c r="AF410">
        <f t="shared" si="68"/>
        <v>0</v>
      </c>
      <c r="AG410">
        <f t="shared" si="69"/>
        <v>0</v>
      </c>
    </row>
    <row r="411" spans="3:33" x14ac:dyDescent="0.25">
      <c r="D411" s="52"/>
      <c r="E411" s="39"/>
      <c r="F411" s="39"/>
      <c r="G411" s="35"/>
      <c r="I411" s="52"/>
      <c r="J411" s="39"/>
      <c r="K411" s="39"/>
      <c r="L411" s="62"/>
      <c r="M411" s="101">
        <f t="shared" si="74"/>
        <v>18</v>
      </c>
      <c r="N411" s="67" t="str">
        <f ca="1">IF(D411="","",_xll.xEURO(OFFSET(C411,-M411+1,0),E411,OFFSET(C411,-M411+2,0),OFFSET(C411,-M411+2,0),OFFSET(C411,-M411+3,0)+AB411,OFFSET(C411,-M411+4,0),0,1)*D411)</f>
        <v/>
      </c>
      <c r="O411" s="69" t="str">
        <f ca="1">IF(D411="","",_xll.xEURO(OFFSET(C411,-M411+1,0),E411,OFFSET(C411,-M411+2,0),OFFSET(C411,-M411+2,0),OFFSET(C411,-M411+3,0)+AB411,OFFSET(C411,-M411+4,0),0,0))</f>
        <v/>
      </c>
      <c r="P411" s="67" t="str">
        <f t="shared" si="72"/>
        <v/>
      </c>
      <c r="Q411" s="67" t="str">
        <f ca="1">IF(D411="","",_xll.xEURO(OFFSET(C411,-M411+1,0),E411,OFFSET(C411,-M411+2,0),OFFSET(C411,-M411+2,0),OFFSET(C411,-M411+3,0)+AB411,OFFSET(C411,-M411+4,0),0,2)/10*D411)</f>
        <v/>
      </c>
      <c r="R411" s="71" t="str">
        <f ca="1">IF(D411="","",_xll.xEURO(OFFSET(C411,-M411+1,0),E411,OFFSET(C411,-M411+2,0),OFFSET(C411,-M411+2,0),OFFSET(C411,-M411+3,0)+AB411,OFFSET(C411,-M411+4,0),0,3)/100*D411*10000)</f>
        <v/>
      </c>
      <c r="S411" s="71" t="str">
        <f ca="1">IF(D411="","",_xll.xEURO(OFFSET(C411,-M411+1,0),E411,OFFSET(C411,-M411+2,0),OFFSET(C411,-M411+2,0),OFFSET(C411,-M411+3,0)+AB411,OFFSET(C411,-M411+4,0),0,5)/365.25*D411*10000)</f>
        <v/>
      </c>
      <c r="U411" s="67" t="str">
        <f ca="1">IF(I411="","",_xll.xEURO(OFFSET(C411,-M411+1,0),J411,OFFSET(C411,-M411+2,0),OFFSET(C411,-M411+2,0),OFFSET(C411,-M411+3,0)+AC411,OFFSET(C411,-M411+4,0),1,1)*I411)</f>
        <v/>
      </c>
      <c r="V411" s="69" t="str">
        <f ca="1">IF(I411="","",_xll.xEURO(OFFSET(C411,-M411+1,0),J411,OFFSET(C411,-M411+2,0),OFFSET(C411,-M411+2,0),OFFSET(C411,-M411+3,0)+AC411,OFFSET(C411,-M411+4,0),1,0))</f>
        <v/>
      </c>
      <c r="W411" s="67" t="str">
        <f t="shared" si="73"/>
        <v/>
      </c>
      <c r="X411" s="67" t="str">
        <f ca="1">IF(I411="","",_xll.xEURO(OFFSET(C411,-M411+1,0),J411,OFFSET(C411,-M411+2,0),OFFSET(C411,-M411+2,0),OFFSET(C411,-M411+3,0)+AC411,OFFSET(C411,-M411+4,0),1,2)/10*I411)</f>
        <v/>
      </c>
      <c r="Y411" s="71" t="str">
        <f ca="1">IF(I411="","",_xll.xEURO(OFFSET(C411,-M411+1,0),J411,OFFSET(C411,-M411+2,0),OFFSET(C411,-M411+2,0),OFFSET(C411,-M411+3,0)+AC411,OFFSET(C411,-M411+4,0),1,3)/100*I411*10000)</f>
        <v/>
      </c>
      <c r="Z411" s="71" t="str">
        <f ca="1">IF(I411="","",_xll.xEURO(OFFSET(C411,-M411+1,0),J411,OFFSET(C411,-M411+2,0),OFFSET(C411,-M411+2,0),OFFSET(C411,-M411+3,0)+AC411,OFFSET(C411,-M411+4,0),1,5)/365.25*I411*10000)</f>
        <v/>
      </c>
      <c r="AB411" s="40" t="str">
        <f ca="1">IF(D411="","",_xll.xCalcSkew(OFFSET(C411,-M411,0),E411-OFFSET(C411,-M411+1,0),b)/100)</f>
        <v/>
      </c>
      <c r="AC411" s="40" t="str">
        <f ca="1">IF(I411="","",_xll.xCalcSkew(OFFSET(C411,-M411,0),J411-OFFSET(C411,-M411+1,0),b)/100)</f>
        <v/>
      </c>
      <c r="AE411">
        <f t="shared" si="67"/>
        <v>0</v>
      </c>
      <c r="AF411">
        <f t="shared" si="68"/>
        <v>0</v>
      </c>
      <c r="AG411">
        <f t="shared" si="69"/>
        <v>0</v>
      </c>
    </row>
    <row r="412" spans="3:33" x14ac:dyDescent="0.25">
      <c r="D412" s="52"/>
      <c r="E412" s="39"/>
      <c r="F412" s="39"/>
      <c r="G412" s="35"/>
      <c r="I412" s="52"/>
      <c r="J412" s="39"/>
      <c r="K412" s="39"/>
      <c r="L412" s="62"/>
      <c r="M412" s="101">
        <f t="shared" si="74"/>
        <v>19</v>
      </c>
      <c r="N412" s="67" t="str">
        <f ca="1">IF(D412="","",_xll.xEURO(OFFSET(C412,-M412+1,0),E412,OFFSET(C412,-M412+2,0),OFFSET(C412,-M412+2,0),OFFSET(C412,-M412+3,0)+AB412,OFFSET(C412,-M412+4,0),0,1)*D412)</f>
        <v/>
      </c>
      <c r="O412" s="69" t="str">
        <f ca="1">IF(D412="","",_xll.xEURO(OFFSET(C412,-M412+1,0),E412,OFFSET(C412,-M412+2,0),OFFSET(C412,-M412+2,0),OFFSET(C412,-M412+3,0)+AB412,OFFSET(C412,-M412+4,0),0,0))</f>
        <v/>
      </c>
      <c r="P412" s="67" t="str">
        <f t="shared" si="72"/>
        <v/>
      </c>
      <c r="Q412" s="67" t="str">
        <f ca="1">IF(D412="","",_xll.xEURO(OFFSET(C412,-M412+1,0),E412,OFFSET(C412,-M412+2,0),OFFSET(C412,-M412+2,0),OFFSET(C412,-M412+3,0)+AB412,OFFSET(C412,-M412+4,0),0,2)/10*D412)</f>
        <v/>
      </c>
      <c r="R412" s="71" t="str">
        <f ca="1">IF(D412="","",_xll.xEURO(OFFSET(C412,-M412+1,0),E412,OFFSET(C412,-M412+2,0),OFFSET(C412,-M412+2,0),OFFSET(C412,-M412+3,0)+AB412,OFFSET(C412,-M412+4,0),0,3)/100*D412*10000)</f>
        <v/>
      </c>
      <c r="S412" s="71" t="str">
        <f ca="1">IF(D412="","",_xll.xEURO(OFFSET(C412,-M412+1,0),E412,OFFSET(C412,-M412+2,0),OFFSET(C412,-M412+2,0),OFFSET(C412,-M412+3,0)+AB412,OFFSET(C412,-M412+4,0),0,5)/365.25*D412*10000)</f>
        <v/>
      </c>
      <c r="U412" s="67" t="str">
        <f ca="1">IF(I412="","",_xll.xEURO(OFFSET(C412,-M412+1,0),J412,OFFSET(C412,-M412+2,0),OFFSET(C412,-M412+2,0),OFFSET(C412,-M412+3,0)+AC412,OFFSET(C412,-M412+4,0),1,1)*I412)</f>
        <v/>
      </c>
      <c r="V412" s="69" t="str">
        <f ca="1">IF(I412="","",_xll.xEURO(OFFSET(C412,-M412+1,0),J412,OFFSET(C412,-M412+2,0),OFFSET(C412,-M412+2,0),OFFSET(C412,-M412+3,0)+AC412,OFFSET(C412,-M412+4,0),1,0))</f>
        <v/>
      </c>
      <c r="W412" s="67" t="str">
        <f t="shared" si="73"/>
        <v/>
      </c>
      <c r="X412" s="67" t="str">
        <f ca="1">IF(I412="","",_xll.xEURO(OFFSET(C412,-M412+1,0),J412,OFFSET(C412,-M412+2,0),OFFSET(C412,-M412+2,0),OFFSET(C412,-M412+3,0)+AC412,OFFSET(C412,-M412+4,0),1,2)/10*I412)</f>
        <v/>
      </c>
      <c r="Y412" s="71" t="str">
        <f ca="1">IF(I412="","",_xll.xEURO(OFFSET(C412,-M412+1,0),J412,OFFSET(C412,-M412+2,0),OFFSET(C412,-M412+2,0),OFFSET(C412,-M412+3,0)+AC412,OFFSET(C412,-M412+4,0),1,3)/100*I412*10000)</f>
        <v/>
      </c>
      <c r="Z412" s="71" t="str">
        <f ca="1">IF(I412="","",_xll.xEURO(OFFSET(C412,-M412+1,0),J412,OFFSET(C412,-M412+2,0),OFFSET(C412,-M412+2,0),OFFSET(C412,-M412+3,0)+AC412,OFFSET(C412,-M412+4,0),1,5)/365.25*I412*10000)</f>
        <v/>
      </c>
      <c r="AB412" s="40" t="str">
        <f ca="1">IF(D412="","",_xll.xCalcSkew(OFFSET(C412,-M412,0),E412-OFFSET(C412,-M412+1,0),b)/100)</f>
        <v/>
      </c>
      <c r="AC412" s="40" t="str">
        <f ca="1">IF(I412="","",_xll.xCalcSkew(OFFSET(C412,-M412,0),J412-OFFSET(C412,-M412+1,0),b)/100)</f>
        <v/>
      </c>
      <c r="AE412">
        <f t="shared" si="67"/>
        <v>0</v>
      </c>
      <c r="AF412">
        <f t="shared" si="68"/>
        <v>0</v>
      </c>
      <c r="AG412">
        <f t="shared" si="69"/>
        <v>0</v>
      </c>
    </row>
    <row r="413" spans="3:33" x14ac:dyDescent="0.25">
      <c r="D413" s="52"/>
      <c r="E413" s="39"/>
      <c r="F413" s="39"/>
      <c r="G413" s="35"/>
      <c r="I413" s="52"/>
      <c r="J413" s="39"/>
      <c r="K413" s="39"/>
      <c r="L413" s="62"/>
      <c r="M413" s="101">
        <f t="shared" si="74"/>
        <v>20</v>
      </c>
      <c r="N413" s="67" t="str">
        <f ca="1">IF(D413="","",_xll.xEURO(OFFSET(C413,-M413+1,0),E413,OFFSET(C413,-M413+2,0),OFFSET(C413,-M413+2,0),OFFSET(C413,-M413+3,0)+AB413,OFFSET(C413,-M413+4,0),0,1)*D413)</f>
        <v/>
      </c>
      <c r="O413" s="69" t="str">
        <f ca="1">IF(D413="","",_xll.xEURO(OFFSET(C413,-M413+1,0),E413,OFFSET(C413,-M413+2,0),OFFSET(C413,-M413+2,0),OFFSET(C413,-M413+3,0)+AB413,OFFSET(C413,-M413+4,0),0,0))</f>
        <v/>
      </c>
      <c r="P413" s="67" t="str">
        <f t="shared" si="72"/>
        <v/>
      </c>
      <c r="Q413" s="67" t="str">
        <f ca="1">IF(D413="","",_xll.xEURO(OFFSET(C413,-M413+1,0),E413,OFFSET(C413,-M413+2,0),OFFSET(C413,-M413+2,0),OFFSET(C413,-M413+3,0)+AB413,OFFSET(C413,-M413+4,0),0,2)/10*D413)</f>
        <v/>
      </c>
      <c r="R413" s="71" t="str">
        <f ca="1">IF(D413="","",_xll.xEURO(OFFSET(C413,-M413+1,0),E413,OFFSET(C413,-M413+2,0),OFFSET(C413,-M413+2,0),OFFSET(C413,-M413+3,0)+AB413,OFFSET(C413,-M413+4,0),0,3)/100*D413*10000)</f>
        <v/>
      </c>
      <c r="S413" s="71" t="str">
        <f ca="1">IF(D413="","",_xll.xEURO(OFFSET(C413,-M413+1,0),E413,OFFSET(C413,-M413+2,0),OFFSET(C413,-M413+2,0),OFFSET(C413,-M413+3,0)+AB413,OFFSET(C413,-M413+4,0),0,5)/365.25*D413*10000)</f>
        <v/>
      </c>
      <c r="U413" s="67" t="str">
        <f ca="1">IF(I413="","",_xll.xEURO(OFFSET(C413,-M413+1,0),J413,OFFSET(C413,-M413+2,0),OFFSET(C413,-M413+2,0),OFFSET(C413,-M413+3,0)+AC413,OFFSET(C413,-M413+4,0),1,1)*I413)</f>
        <v/>
      </c>
      <c r="V413" s="69" t="str">
        <f ca="1">IF(I413="","",_xll.xEURO(OFFSET(C413,-M413+1,0),J413,OFFSET(C413,-M413+2,0),OFFSET(C413,-M413+2,0),OFFSET(C413,-M413+3,0)+AC413,OFFSET(C413,-M413+4,0),1,0))</f>
        <v/>
      </c>
      <c r="W413" s="67" t="str">
        <f t="shared" si="73"/>
        <v/>
      </c>
      <c r="X413" s="67" t="str">
        <f ca="1">IF(I413="","",_xll.xEURO(OFFSET(C413,-M413+1,0),J413,OFFSET(C413,-M413+2,0),OFFSET(C413,-M413+2,0),OFFSET(C413,-M413+3,0)+AC413,OFFSET(C413,-M413+4,0),1,2)/10*I413)</f>
        <v/>
      </c>
      <c r="Y413" s="71" t="str">
        <f ca="1">IF(I413="","",_xll.xEURO(OFFSET(C413,-M413+1,0),J413,OFFSET(C413,-M413+2,0),OFFSET(C413,-M413+2,0),OFFSET(C413,-M413+3,0)+AC413,OFFSET(C413,-M413+4,0),1,3)/100*I413*10000)</f>
        <v/>
      </c>
      <c r="Z413" s="71" t="str">
        <f ca="1">IF(I413="","",_xll.xEURO(OFFSET(C413,-M413+1,0),J413,OFFSET(C413,-M413+2,0),OFFSET(C413,-M413+2,0),OFFSET(C413,-M413+3,0)+AC413,OFFSET(C413,-M413+4,0),1,5)/365.25*I413*10000)</f>
        <v/>
      </c>
      <c r="AB413" s="40" t="str">
        <f ca="1">IF(D413="","",_xll.xCalcSkew(OFFSET(C413,-M413,0),E413-OFFSET(C413,-M413+1,0),b)/100)</f>
        <v/>
      </c>
      <c r="AC413" s="40" t="str">
        <f ca="1">IF(I413="","",_xll.xCalcSkew(OFFSET(C413,-M413,0),J413-OFFSET(C413,-M413+1,0),b)/100)</f>
        <v/>
      </c>
      <c r="AE413">
        <f t="shared" si="67"/>
        <v>0</v>
      </c>
      <c r="AF413">
        <f t="shared" si="68"/>
        <v>0</v>
      </c>
      <c r="AG413">
        <f t="shared" si="69"/>
        <v>0</v>
      </c>
    </row>
    <row r="414" spans="3:33" x14ac:dyDescent="0.25">
      <c r="D414" s="52"/>
      <c r="E414" s="39"/>
      <c r="F414" s="39"/>
      <c r="G414" s="35"/>
      <c r="I414" s="52"/>
      <c r="J414" s="39"/>
      <c r="K414" s="39"/>
      <c r="L414" s="62"/>
      <c r="M414" s="101">
        <f t="shared" si="74"/>
        <v>21</v>
      </c>
      <c r="N414" s="67" t="str">
        <f ca="1">IF(D414="","",_xll.xEURO(OFFSET(C414,-M414+1,0),E414,OFFSET(C414,-M414+2,0),OFFSET(C414,-M414+2,0),OFFSET(C414,-M414+3,0)+AB414,OFFSET(C414,-M414+4,0),0,1)*D414)</f>
        <v/>
      </c>
      <c r="O414" s="69" t="str">
        <f ca="1">IF(D414="","",_xll.xEURO(OFFSET(C414,-M414+1,0),E414,OFFSET(C414,-M414+2,0),OFFSET(C414,-M414+2,0),OFFSET(C414,-M414+3,0)+AB414,OFFSET(C414,-M414+4,0),0,0))</f>
        <v/>
      </c>
      <c r="P414" s="67" t="str">
        <f t="shared" si="72"/>
        <v/>
      </c>
      <c r="Q414" s="67" t="str">
        <f ca="1">IF(D414="","",_xll.xEURO(OFFSET(C414,-M414+1,0),E414,OFFSET(C414,-M414+2,0),OFFSET(C414,-M414+2,0),OFFSET(C414,-M414+3,0)+AB414,OFFSET(C414,-M414+4,0),0,2)/10*D414)</f>
        <v/>
      </c>
      <c r="R414" s="71" t="str">
        <f ca="1">IF(D414="","",_xll.xEURO(OFFSET(C414,-M414+1,0),E414,OFFSET(C414,-M414+2,0),OFFSET(C414,-M414+2,0),OFFSET(C414,-M414+3,0)+AB414,OFFSET(C414,-M414+4,0),0,3)/100*D414*10000)</f>
        <v/>
      </c>
      <c r="S414" s="71" t="str">
        <f ca="1">IF(D414="","",_xll.xEURO(OFFSET(C414,-M414+1,0),E414,OFFSET(C414,-M414+2,0),OFFSET(C414,-M414+2,0),OFFSET(C414,-M414+3,0)+AB414,OFFSET(C414,-M414+4,0),0,5)/365.25*D414*10000)</f>
        <v/>
      </c>
      <c r="U414" s="67" t="str">
        <f ca="1">IF(I414="","",_xll.xEURO(OFFSET(C414,-M414+1,0),J414,OFFSET(C414,-M414+2,0),OFFSET(C414,-M414+2,0),OFFSET(C414,-M414+3,0)+AC414,OFFSET(C414,-M414+4,0),1,1)*I414)</f>
        <v/>
      </c>
      <c r="V414" s="69" t="str">
        <f ca="1">IF(I414="","",_xll.xEURO(OFFSET(C414,-M414+1,0),J414,OFFSET(C414,-M414+2,0),OFFSET(C414,-M414+2,0),OFFSET(C414,-M414+3,0)+AC414,OFFSET(C414,-M414+4,0),1,0))</f>
        <v/>
      </c>
      <c r="W414" s="67" t="str">
        <f t="shared" si="73"/>
        <v/>
      </c>
      <c r="X414" s="67" t="str">
        <f ca="1">IF(I414="","",_xll.xEURO(OFFSET(C414,-M414+1,0),J414,OFFSET(C414,-M414+2,0),OFFSET(C414,-M414+2,0),OFFSET(C414,-M414+3,0)+AC414,OFFSET(C414,-M414+4,0),1,2)/10*I414)</f>
        <v/>
      </c>
      <c r="Y414" s="71" t="str">
        <f ca="1">IF(I414="","",_xll.xEURO(OFFSET(C414,-M414+1,0),J414,OFFSET(C414,-M414+2,0),OFFSET(C414,-M414+2,0),OFFSET(C414,-M414+3,0)+AC414,OFFSET(C414,-M414+4,0),1,3)/100*I414*10000)</f>
        <v/>
      </c>
      <c r="Z414" s="71" t="str">
        <f ca="1">IF(I414="","",_xll.xEURO(OFFSET(C414,-M414+1,0),J414,OFFSET(C414,-M414+2,0),OFFSET(C414,-M414+2,0),OFFSET(C414,-M414+3,0)+AC414,OFFSET(C414,-M414+4,0),1,5)/365.25*I414*10000)</f>
        <v/>
      </c>
      <c r="AB414" s="40" t="str">
        <f ca="1">IF(D414="","",_xll.xCalcSkew(OFFSET(C414,-M414,0),E414-OFFSET(C414,-M414+1,0),b)/100)</f>
        <v/>
      </c>
      <c r="AC414" s="40" t="str">
        <f ca="1">IF(I414="","",_xll.xCalcSkew(OFFSET(C414,-M414,0),J414-OFFSET(C414,-M414+1,0),b)/100)</f>
        <v/>
      </c>
      <c r="AE414">
        <f t="shared" si="67"/>
        <v>0</v>
      </c>
      <c r="AF414">
        <f t="shared" si="68"/>
        <v>0</v>
      </c>
      <c r="AG414">
        <f t="shared" si="69"/>
        <v>0</v>
      </c>
    </row>
    <row r="415" spans="3:33" x14ac:dyDescent="0.25">
      <c r="D415" s="52"/>
      <c r="E415" s="39"/>
      <c r="F415" s="39"/>
      <c r="G415" s="35"/>
      <c r="I415" s="52"/>
      <c r="J415" s="39"/>
      <c r="K415" s="39"/>
      <c r="L415" s="62"/>
      <c r="M415" s="101">
        <f t="shared" si="74"/>
        <v>22</v>
      </c>
      <c r="N415" s="67" t="str">
        <f ca="1">IF(D415="","",_xll.xEURO(OFFSET(C415,-M415+1,0),E415,OFFSET(C415,-M415+2,0),OFFSET(C415,-M415+2,0),OFFSET(C415,-M415+3,0)+AB415,OFFSET(C415,-M415+4,0),0,1)*D415)</f>
        <v/>
      </c>
      <c r="O415" s="69" t="str">
        <f ca="1">IF(D415="","",_xll.xEURO(OFFSET(C415,-M415+1,0),E415,OFFSET(C415,-M415+2,0),OFFSET(C415,-M415+2,0),OFFSET(C415,-M415+3,0)+AB415,OFFSET(C415,-M415+4,0),0,0))</f>
        <v/>
      </c>
      <c r="P415" s="67" t="str">
        <f t="shared" si="72"/>
        <v/>
      </c>
      <c r="Q415" s="67" t="str">
        <f ca="1">IF(D415="","",_xll.xEURO(OFFSET(C415,-M415+1,0),E415,OFFSET(C415,-M415+2,0),OFFSET(C415,-M415+2,0),OFFSET(C415,-M415+3,0)+AB415,OFFSET(C415,-M415+4,0),0,2)/10*D415)</f>
        <v/>
      </c>
      <c r="R415" s="71" t="str">
        <f ca="1">IF(D415="","",_xll.xEURO(OFFSET(C415,-M415+1,0),E415,OFFSET(C415,-M415+2,0),OFFSET(C415,-M415+2,0),OFFSET(C415,-M415+3,0)+AB415,OFFSET(C415,-M415+4,0),0,3)/100*D415*10000)</f>
        <v/>
      </c>
      <c r="S415" s="71" t="str">
        <f ca="1">IF(D415="","",_xll.xEURO(OFFSET(C415,-M415+1,0),E415,OFFSET(C415,-M415+2,0),OFFSET(C415,-M415+2,0),OFFSET(C415,-M415+3,0)+AB415,OFFSET(C415,-M415+4,0),0,5)/365.25*D415*10000)</f>
        <v/>
      </c>
      <c r="U415" s="67" t="str">
        <f ca="1">IF(I415="","",_xll.xEURO(OFFSET(C415,-M415+1,0),J415,OFFSET(C415,-M415+2,0),OFFSET(C415,-M415+2,0),OFFSET(C415,-M415+3,0)+AC415,OFFSET(C415,-M415+4,0),1,1)*I415)</f>
        <v/>
      </c>
      <c r="V415" s="69" t="str">
        <f ca="1">IF(I415="","",_xll.xEURO(OFFSET(C415,-M415+1,0),J415,OFFSET(C415,-M415+2,0),OFFSET(C415,-M415+2,0),OFFSET(C415,-M415+3,0)+AC415,OFFSET(C415,-M415+4,0),1,0))</f>
        <v/>
      </c>
      <c r="W415" s="67" t="str">
        <f t="shared" si="73"/>
        <v/>
      </c>
      <c r="X415" s="67" t="str">
        <f ca="1">IF(I415="","",_xll.xEURO(OFFSET(C415,-M415+1,0),J415,OFFSET(C415,-M415+2,0),OFFSET(C415,-M415+2,0),OFFSET(C415,-M415+3,0)+AC415,OFFSET(C415,-M415+4,0),1,2)/10*I415)</f>
        <v/>
      </c>
      <c r="Y415" s="71" t="str">
        <f ca="1">IF(I415="","",_xll.xEURO(OFFSET(C415,-M415+1,0),J415,OFFSET(C415,-M415+2,0),OFFSET(C415,-M415+2,0),OFFSET(C415,-M415+3,0)+AC415,OFFSET(C415,-M415+4,0),1,3)/100*I415*10000)</f>
        <v/>
      </c>
      <c r="Z415" s="71" t="str">
        <f ca="1">IF(I415="","",_xll.xEURO(OFFSET(C415,-M415+1,0),J415,OFFSET(C415,-M415+2,0),OFFSET(C415,-M415+2,0),OFFSET(C415,-M415+3,0)+AC415,OFFSET(C415,-M415+4,0),1,5)/365.25*I415*10000)</f>
        <v/>
      </c>
      <c r="AB415" s="40" t="str">
        <f ca="1">IF(D415="","",_xll.xCalcSkew(OFFSET(C415,-M415,0),E415-OFFSET(C415,-M415+1,0),b)/100)</f>
        <v/>
      </c>
      <c r="AC415" s="40" t="str">
        <f ca="1">IF(I415="","",_xll.xCalcSkew(OFFSET(C415,-M415,0),J415-OFFSET(C415,-M415+1,0),b)/100)</f>
        <v/>
      </c>
      <c r="AE415">
        <f t="shared" si="67"/>
        <v>0</v>
      </c>
      <c r="AF415">
        <f t="shared" si="68"/>
        <v>0</v>
      </c>
      <c r="AG415">
        <f t="shared" si="69"/>
        <v>0</v>
      </c>
    </row>
    <row r="416" spans="3:33" x14ac:dyDescent="0.25">
      <c r="D416" s="52"/>
      <c r="E416" s="39"/>
      <c r="F416" s="39"/>
      <c r="G416" s="35"/>
      <c r="I416" s="52"/>
      <c r="J416" s="39"/>
      <c r="K416" s="39"/>
      <c r="L416" s="62"/>
      <c r="M416" s="101">
        <f t="shared" si="74"/>
        <v>23</v>
      </c>
      <c r="N416" s="67" t="str">
        <f ca="1">IF(D416="","",_xll.xEURO(OFFSET(C416,-M416+1,0),E416,OFFSET(C416,-M416+2,0),OFFSET(C416,-M416+2,0),OFFSET(C416,-M416+3,0)+AB416,OFFSET(C416,-M416+4,0),0,1)*D416)</f>
        <v/>
      </c>
      <c r="O416" s="69" t="str">
        <f ca="1">IF(D416="","",_xll.xEURO(OFFSET(C416,-M416+1,0),E416,OFFSET(C416,-M416+2,0),OFFSET(C416,-M416+2,0),OFFSET(C416,-M416+3,0)+AB416,OFFSET(C416,-M416+4,0),0,0))</f>
        <v/>
      </c>
      <c r="P416" s="67" t="str">
        <f t="shared" si="72"/>
        <v/>
      </c>
      <c r="Q416" s="67" t="str">
        <f ca="1">IF(D416="","",_xll.xEURO(OFFSET(C416,-M416+1,0),E416,OFFSET(C416,-M416+2,0),OFFSET(C416,-M416+2,0),OFFSET(C416,-M416+3,0)+AB416,OFFSET(C416,-M416+4,0),0,2)/10*D416)</f>
        <v/>
      </c>
      <c r="R416" s="71" t="str">
        <f ca="1">IF(D416="","",_xll.xEURO(OFFSET(C416,-M416+1,0),E416,OFFSET(C416,-M416+2,0),OFFSET(C416,-M416+2,0),OFFSET(C416,-M416+3,0)+AB416,OFFSET(C416,-M416+4,0),0,3)/100*D416*10000)</f>
        <v/>
      </c>
      <c r="S416" s="71" t="str">
        <f ca="1">IF(D416="","",_xll.xEURO(OFFSET(C416,-M416+1,0),E416,OFFSET(C416,-M416+2,0),OFFSET(C416,-M416+2,0),OFFSET(C416,-M416+3,0)+AB416,OFFSET(C416,-M416+4,0),0,5)/365.25*D416*10000)</f>
        <v/>
      </c>
      <c r="U416" s="67" t="str">
        <f ca="1">IF(I416="","",_xll.xEURO(OFFSET(C416,-M416+1,0),J416,OFFSET(C416,-M416+2,0),OFFSET(C416,-M416+2,0),OFFSET(C416,-M416+3,0)+AC416,OFFSET(C416,-M416+4,0),1,1)*I416)</f>
        <v/>
      </c>
      <c r="V416" s="69" t="str">
        <f ca="1">IF(I416="","",_xll.xEURO(OFFSET(C416,-M416+1,0),J416,OFFSET(C416,-M416+2,0),OFFSET(C416,-M416+2,0),OFFSET(C416,-M416+3,0)+AC416,OFFSET(C416,-M416+4,0),1,0))</f>
        <v/>
      </c>
      <c r="W416" s="67" t="str">
        <f t="shared" si="73"/>
        <v/>
      </c>
      <c r="X416" s="67" t="str">
        <f ca="1">IF(I416="","",_xll.xEURO(OFFSET(C416,-M416+1,0),J416,OFFSET(C416,-M416+2,0),OFFSET(C416,-M416+2,0),OFFSET(C416,-M416+3,0)+AC416,OFFSET(C416,-M416+4,0),1,2)/10*I416)</f>
        <v/>
      </c>
      <c r="Y416" s="71" t="str">
        <f ca="1">IF(I416="","",_xll.xEURO(OFFSET(C416,-M416+1,0),J416,OFFSET(C416,-M416+2,0),OFFSET(C416,-M416+2,0),OFFSET(C416,-M416+3,0)+AC416,OFFSET(C416,-M416+4,0),1,3)/100*I416*10000)</f>
        <v/>
      </c>
      <c r="Z416" s="71" t="str">
        <f ca="1">IF(I416="","",_xll.xEURO(OFFSET(C416,-M416+1,0),J416,OFFSET(C416,-M416+2,0),OFFSET(C416,-M416+2,0),OFFSET(C416,-M416+3,0)+AC416,OFFSET(C416,-M416+4,0),1,5)/365.25*I416*10000)</f>
        <v/>
      </c>
      <c r="AB416" s="40" t="str">
        <f ca="1">IF(D416="","",_xll.xCalcSkew(OFFSET(C416,-M416,0),E416-OFFSET(C416,-M416+1,0),b)/100)</f>
        <v/>
      </c>
      <c r="AC416" s="40" t="str">
        <f ca="1">IF(I416="","",_xll.xCalcSkew(OFFSET(C416,-M416,0),J416-OFFSET(C416,-M416+1,0),b)/100)</f>
        <v/>
      </c>
      <c r="AE416">
        <f t="shared" si="67"/>
        <v>0</v>
      </c>
      <c r="AF416">
        <f t="shared" si="68"/>
        <v>0</v>
      </c>
      <c r="AG416">
        <f t="shared" si="69"/>
        <v>0</v>
      </c>
    </row>
    <row r="417" spans="3:33" x14ac:dyDescent="0.25">
      <c r="D417" s="52"/>
      <c r="E417" s="39"/>
      <c r="F417" s="39"/>
      <c r="G417" s="35"/>
      <c r="I417" s="52"/>
      <c r="J417" s="39"/>
      <c r="K417" s="39"/>
      <c r="L417" s="62"/>
      <c r="M417" s="101">
        <f t="shared" si="74"/>
        <v>24</v>
      </c>
      <c r="N417" s="67" t="str">
        <f ca="1">IF(D417="","",_xll.xEURO(OFFSET(C417,-M417+1,0),E417,OFFSET(C417,-M417+2,0),OFFSET(C417,-M417+2,0),OFFSET(C417,-M417+3,0)+AB417,OFFSET(C417,-M417+4,0),0,1)*D417)</f>
        <v/>
      </c>
      <c r="O417" s="69" t="str">
        <f ca="1">IF(D417="","",_xll.xEURO(OFFSET(C417,-M417+1,0),E417,OFFSET(C417,-M417+2,0),OFFSET(C417,-M417+2,0),OFFSET(C417,-M417+3,0)+AB417,OFFSET(C417,-M417+4,0),0,0))</f>
        <v/>
      </c>
      <c r="P417" s="67" t="str">
        <f t="shared" si="72"/>
        <v/>
      </c>
      <c r="Q417" s="67" t="str">
        <f ca="1">IF(D417="","",_xll.xEURO(OFFSET(C417,-M417+1,0),E417,OFFSET(C417,-M417+2,0),OFFSET(C417,-M417+2,0),OFFSET(C417,-M417+3,0)+AB417,OFFSET(C417,-M417+4,0),0,2)/10*D417)</f>
        <v/>
      </c>
      <c r="R417" s="71" t="str">
        <f ca="1">IF(D417="","",_xll.xEURO(OFFSET(C417,-M417+1,0),E417,OFFSET(C417,-M417+2,0),OFFSET(C417,-M417+2,0),OFFSET(C417,-M417+3,0)+AB417,OFFSET(C417,-M417+4,0),0,3)/100*D417*10000)</f>
        <v/>
      </c>
      <c r="S417" s="71" t="str">
        <f ca="1">IF(D417="","",_xll.xEURO(OFFSET(C417,-M417+1,0),E417,OFFSET(C417,-M417+2,0),OFFSET(C417,-M417+2,0),OFFSET(C417,-M417+3,0)+AB417,OFFSET(C417,-M417+4,0),0,5)/365.25*D417*10000)</f>
        <v/>
      </c>
      <c r="U417" s="67" t="str">
        <f ca="1">IF(I417="","",_xll.xEURO(OFFSET(C417,-M417+1,0),J417,OFFSET(C417,-M417+2,0),OFFSET(C417,-M417+2,0),OFFSET(C417,-M417+3,0)+AC417,OFFSET(C417,-M417+4,0),1,1)*I417)</f>
        <v/>
      </c>
      <c r="V417" s="69" t="str">
        <f ca="1">IF(I417="","",_xll.xEURO(OFFSET(C417,-M417+1,0),J417,OFFSET(C417,-M417+2,0),OFFSET(C417,-M417+2,0),OFFSET(C417,-M417+3,0)+AC417,OFFSET(C417,-M417+4,0),1,0))</f>
        <v/>
      </c>
      <c r="W417" s="67" t="str">
        <f t="shared" si="73"/>
        <v/>
      </c>
      <c r="X417" s="67" t="str">
        <f ca="1">IF(I417="","",_xll.xEURO(OFFSET(C417,-M417+1,0),J417,OFFSET(C417,-M417+2,0),OFFSET(C417,-M417+2,0),OFFSET(C417,-M417+3,0)+AC417,OFFSET(C417,-M417+4,0),1,2)/10*I417)</f>
        <v/>
      </c>
      <c r="Y417" s="71" t="str">
        <f ca="1">IF(I417="","",_xll.xEURO(OFFSET(C417,-M417+1,0),J417,OFFSET(C417,-M417+2,0),OFFSET(C417,-M417+2,0),OFFSET(C417,-M417+3,0)+AC417,OFFSET(C417,-M417+4,0),1,3)/100*I417*10000)</f>
        <v/>
      </c>
      <c r="Z417" s="71" t="str">
        <f ca="1">IF(I417="","",_xll.xEURO(OFFSET(C417,-M417+1,0),J417,OFFSET(C417,-M417+2,0),OFFSET(C417,-M417+2,0),OFFSET(C417,-M417+3,0)+AC417,OFFSET(C417,-M417+4,0),1,5)/365.25*I417*10000)</f>
        <v/>
      </c>
      <c r="AB417" s="40" t="str">
        <f ca="1">IF(D417="","",_xll.xCalcSkew(OFFSET(C417,-M417,0),E417-OFFSET(C417,-M417+1,0),b)/100)</f>
        <v/>
      </c>
      <c r="AC417" s="40" t="str">
        <f ca="1">IF(I417="","",_xll.xCalcSkew(OFFSET(C417,-M417,0),J417-OFFSET(C417,-M417+1,0),b)/100)</f>
        <v/>
      </c>
      <c r="AE417">
        <f t="shared" si="67"/>
        <v>0</v>
      </c>
      <c r="AF417">
        <f t="shared" si="68"/>
        <v>0</v>
      </c>
      <c r="AG417">
        <f t="shared" si="69"/>
        <v>0</v>
      </c>
    </row>
    <row r="418" spans="3:33" x14ac:dyDescent="0.25">
      <c r="D418" s="52"/>
      <c r="E418" s="39"/>
      <c r="F418" s="39"/>
      <c r="G418" s="35"/>
      <c r="I418" s="52"/>
      <c r="J418" s="39"/>
      <c r="K418" s="39"/>
      <c r="L418" s="62"/>
      <c r="M418" s="101">
        <f t="shared" si="74"/>
        <v>25</v>
      </c>
      <c r="N418" s="67" t="str">
        <f ca="1">IF(D418="","",_xll.xEURO(OFFSET(C418,-M418+1,0),E418,OFFSET(C418,-M418+2,0),OFFSET(C418,-M418+2,0),OFFSET(C418,-M418+3,0)+AB418,OFFSET(C418,-M418+4,0),0,1)*D418)</f>
        <v/>
      </c>
      <c r="O418" s="69" t="str">
        <f ca="1">IF(D418="","",_xll.xEURO(OFFSET(C418,-M418+1,0),E418,OFFSET(C418,-M418+2,0),OFFSET(C418,-M418+2,0),OFFSET(C418,-M418+3,0)+AB418,OFFSET(C418,-M418+4,0),0,0))</f>
        <v/>
      </c>
      <c r="P418" s="67" t="str">
        <f t="shared" si="72"/>
        <v/>
      </c>
      <c r="Q418" s="67" t="str">
        <f ca="1">IF(D418="","",_xll.xEURO(OFFSET(C418,-M418+1,0),E418,OFFSET(C418,-M418+2,0),OFFSET(C418,-M418+2,0),OFFSET(C418,-M418+3,0)+AB418,OFFSET(C418,-M418+4,0),0,2)/10*D418)</f>
        <v/>
      </c>
      <c r="R418" s="71" t="str">
        <f ca="1">IF(D418="","",_xll.xEURO(OFFSET(C418,-M418+1,0),E418,OFFSET(C418,-M418+2,0),OFFSET(C418,-M418+2,0),OFFSET(C418,-M418+3,0)+AB418,OFFSET(C418,-M418+4,0),0,3)/100*D418*10000)</f>
        <v/>
      </c>
      <c r="S418" s="71" t="str">
        <f ca="1">IF(D418="","",_xll.xEURO(OFFSET(C418,-M418+1,0),E418,OFFSET(C418,-M418+2,0),OFFSET(C418,-M418+2,0),OFFSET(C418,-M418+3,0)+AB418,OFFSET(C418,-M418+4,0),0,5)/365.25*D418*10000)</f>
        <v/>
      </c>
      <c r="U418" s="67" t="str">
        <f ca="1">IF(I418="","",_xll.xEURO(OFFSET(C418,-M418+1,0),J418,OFFSET(C418,-M418+2,0),OFFSET(C418,-M418+2,0),OFFSET(C418,-M418+3,0)+AC418,OFFSET(C418,-M418+4,0),1,1)*I418)</f>
        <v/>
      </c>
      <c r="V418" s="69" t="str">
        <f ca="1">IF(I418="","",_xll.xEURO(OFFSET(C418,-M418+1,0),J418,OFFSET(C418,-M418+2,0),OFFSET(C418,-M418+2,0),OFFSET(C418,-M418+3,0)+AC418,OFFSET(C418,-M418+4,0),1,0))</f>
        <v/>
      </c>
      <c r="W418" s="67" t="str">
        <f t="shared" si="73"/>
        <v/>
      </c>
      <c r="X418" s="67" t="str">
        <f ca="1">IF(I418="","",_xll.xEURO(OFFSET(C418,-M418+1,0),J418,OFFSET(C418,-M418+2,0),OFFSET(C418,-M418+2,0),OFFSET(C418,-M418+3,0)+AC418,OFFSET(C418,-M418+4,0),1,2)/10*I418)</f>
        <v/>
      </c>
      <c r="Y418" s="71" t="str">
        <f ca="1">IF(I418="","",_xll.xEURO(OFFSET(C418,-M418+1,0),J418,OFFSET(C418,-M418+2,0),OFFSET(C418,-M418+2,0),OFFSET(C418,-M418+3,0)+AC418,OFFSET(C418,-M418+4,0),1,3)/100*I418*10000)</f>
        <v/>
      </c>
      <c r="Z418" s="71" t="str">
        <f ca="1">IF(I418="","",_xll.xEURO(OFFSET(C418,-M418+1,0),J418,OFFSET(C418,-M418+2,0),OFFSET(C418,-M418+2,0),OFFSET(C418,-M418+3,0)+AC418,OFFSET(C418,-M418+4,0),1,5)/365.25*I418*10000)</f>
        <v/>
      </c>
      <c r="AB418" s="40" t="str">
        <f ca="1">IF(D418="","",_xll.xCalcSkew(OFFSET(C418,-M418,0),E418-OFFSET(C418,-M418+1,0),b)/100)</f>
        <v/>
      </c>
      <c r="AC418" s="40" t="str">
        <f ca="1">IF(I418="","",_xll.xCalcSkew(OFFSET(C418,-M418,0),J418-OFFSET(C418,-M418+1,0),b)/100)</f>
        <v/>
      </c>
      <c r="AE418">
        <f t="shared" si="67"/>
        <v>0</v>
      </c>
      <c r="AF418">
        <f t="shared" si="68"/>
        <v>0</v>
      </c>
      <c r="AG418">
        <f t="shared" si="69"/>
        <v>0</v>
      </c>
    </row>
    <row r="419" spans="3:33" x14ac:dyDescent="0.25">
      <c r="D419" s="52"/>
      <c r="E419" s="39"/>
      <c r="F419" s="39"/>
      <c r="G419" s="35"/>
      <c r="I419" s="52"/>
      <c r="J419" s="39"/>
      <c r="K419" s="39"/>
      <c r="L419" s="62"/>
      <c r="M419" s="101">
        <f t="shared" si="74"/>
        <v>26</v>
      </c>
      <c r="N419" s="67" t="str">
        <f ca="1">IF(D419="","",_xll.xEURO(OFFSET(C419,-M419+1,0),E419,OFFSET(C419,-M419+2,0),OFFSET(C419,-M419+2,0),OFFSET(C419,-M419+3,0)+AB419,OFFSET(C419,-M419+4,0),0,1)*D419)</f>
        <v/>
      </c>
      <c r="O419" s="69" t="str">
        <f ca="1">IF(D419="","",_xll.xEURO(OFFSET(C419,-M419+1,0),E419,OFFSET(C419,-M419+2,0),OFFSET(C419,-M419+2,0),OFFSET(C419,-M419+3,0)+AB419,OFFSET(C419,-M419+4,0),0,0))</f>
        <v/>
      </c>
      <c r="P419" s="67" t="str">
        <f t="shared" si="72"/>
        <v/>
      </c>
      <c r="Q419" s="67" t="str">
        <f ca="1">IF(D419="","",_xll.xEURO(OFFSET(C419,-M419+1,0),E419,OFFSET(C419,-M419+2,0),OFFSET(C419,-M419+2,0),OFFSET(C419,-M419+3,0)+AB419,OFFSET(C419,-M419+4,0),0,2)/10*D419)</f>
        <v/>
      </c>
      <c r="R419" s="71" t="str">
        <f ca="1">IF(D419="","",_xll.xEURO(OFFSET(C419,-M419+1,0),E419,OFFSET(C419,-M419+2,0),OFFSET(C419,-M419+2,0),OFFSET(C419,-M419+3,0)+AB419,OFFSET(C419,-M419+4,0),0,3)/100*D419*10000)</f>
        <v/>
      </c>
      <c r="S419" s="71" t="str">
        <f ca="1">IF(D419="","",_xll.xEURO(OFFSET(C419,-M419+1,0),E419,OFFSET(C419,-M419+2,0),OFFSET(C419,-M419+2,0),OFFSET(C419,-M419+3,0)+AB419,OFFSET(C419,-M419+4,0),0,5)/365.25*D419*10000)</f>
        <v/>
      </c>
      <c r="U419" s="67" t="str">
        <f ca="1">IF(I419="","",_xll.xEURO(OFFSET(C419,-M419+1,0),J419,OFFSET(C419,-M419+2,0),OFFSET(C419,-M419+2,0),OFFSET(C419,-M419+3,0)+AC419,OFFSET(C419,-M419+4,0),1,1)*I419)</f>
        <v/>
      </c>
      <c r="V419" s="69" t="str">
        <f ca="1">IF(I419="","",_xll.xEURO(OFFSET(C419,-M419+1,0),J419,OFFSET(C419,-M419+2,0),OFFSET(C419,-M419+2,0),OFFSET(C419,-M419+3,0)+AC419,OFFSET(C419,-M419+4,0),1,0))</f>
        <v/>
      </c>
      <c r="W419" s="67" t="str">
        <f t="shared" si="73"/>
        <v/>
      </c>
      <c r="X419" s="67" t="str">
        <f ca="1">IF(I419="","",_xll.xEURO(OFFSET(C419,-M419+1,0),J419,OFFSET(C419,-M419+2,0),OFFSET(C419,-M419+2,0),OFFSET(C419,-M419+3,0)+AC419,OFFSET(C419,-M419+4,0),1,2)/10*I419)</f>
        <v/>
      </c>
      <c r="Y419" s="71" t="str">
        <f ca="1">IF(I419="","",_xll.xEURO(OFFSET(C419,-M419+1,0),J419,OFFSET(C419,-M419+2,0),OFFSET(C419,-M419+2,0),OFFSET(C419,-M419+3,0)+AC419,OFFSET(C419,-M419+4,0),1,3)/100*I419*10000)</f>
        <v/>
      </c>
      <c r="Z419" s="71" t="str">
        <f ca="1">IF(I419="","",_xll.xEURO(OFFSET(C419,-M419+1,0),J419,OFFSET(C419,-M419+2,0),OFFSET(C419,-M419+2,0),OFFSET(C419,-M419+3,0)+AC419,OFFSET(C419,-M419+4,0),1,5)/365.25*I419*10000)</f>
        <v/>
      </c>
      <c r="AB419" s="40" t="str">
        <f ca="1">IF(D419="","",_xll.xCalcSkew(OFFSET(C419,-M419,0),E419-OFFSET(C419,-M419+1,0),b)/100)</f>
        <v/>
      </c>
      <c r="AC419" s="40" t="str">
        <f ca="1">IF(I419="","",_xll.xCalcSkew(OFFSET(C419,-M419,0),J419-OFFSET(C419,-M419+1,0),b)/100)</f>
        <v/>
      </c>
      <c r="AE419">
        <f t="shared" si="67"/>
        <v>0</v>
      </c>
      <c r="AF419">
        <f t="shared" si="68"/>
        <v>0</v>
      </c>
      <c r="AG419">
        <f t="shared" si="69"/>
        <v>0</v>
      </c>
    </row>
    <row r="420" spans="3:33" x14ac:dyDescent="0.25">
      <c r="D420" s="52"/>
      <c r="E420" s="39"/>
      <c r="F420" s="39"/>
      <c r="G420" s="35"/>
      <c r="I420" s="52"/>
      <c r="J420" s="39"/>
      <c r="K420" s="39"/>
      <c r="L420" s="62"/>
      <c r="M420" s="101">
        <f t="shared" si="74"/>
        <v>27</v>
      </c>
      <c r="N420" s="67" t="str">
        <f ca="1">IF(D420="","",_xll.xEURO(OFFSET(C420,-M420+1,0),E420,OFFSET(C420,-M420+2,0),OFFSET(C420,-M420+2,0),OFFSET(C420,-M420+3,0)+AB420,OFFSET(C420,-M420+4,0),0,1)*D420)</f>
        <v/>
      </c>
      <c r="O420" s="69" t="str">
        <f ca="1">IF(D420="","",_xll.xEURO(OFFSET(C420,-M420+1,0),E420,OFFSET(C420,-M420+2,0),OFFSET(C420,-M420+2,0),OFFSET(C420,-M420+3,0)+AB420,OFFSET(C420,-M420+4,0),0,0))</f>
        <v/>
      </c>
      <c r="P420" s="67" t="str">
        <f t="shared" si="72"/>
        <v/>
      </c>
      <c r="Q420" s="67" t="str">
        <f ca="1">IF(D420="","",_xll.xEURO(OFFSET(C420,-M420+1,0),E420,OFFSET(C420,-M420+2,0),OFFSET(C420,-M420+2,0),OFFSET(C420,-M420+3,0)+AB420,OFFSET(C420,-M420+4,0),0,2)/10*D420)</f>
        <v/>
      </c>
      <c r="R420" s="71" t="str">
        <f ca="1">IF(D420="","",_xll.xEURO(OFFSET(C420,-M420+1,0),E420,OFFSET(C420,-M420+2,0),OFFSET(C420,-M420+2,0),OFFSET(C420,-M420+3,0)+AB420,OFFSET(C420,-M420+4,0),0,3)/100*D420*10000)</f>
        <v/>
      </c>
      <c r="S420" s="71" t="str">
        <f ca="1">IF(D420="","",_xll.xEURO(OFFSET(C420,-M420+1,0),E420,OFFSET(C420,-M420+2,0),OFFSET(C420,-M420+2,0),OFFSET(C420,-M420+3,0)+AB420,OFFSET(C420,-M420+4,0),0,5)/365.25*D420*10000)</f>
        <v/>
      </c>
      <c r="U420" s="67" t="str">
        <f ca="1">IF(I420="","",_xll.xEURO(OFFSET(C420,-M420+1,0),J420,OFFSET(C420,-M420+2,0),OFFSET(C420,-M420+2,0),OFFSET(C420,-M420+3,0)+AC420,OFFSET(C420,-M420+4,0),1,1)*I420)</f>
        <v/>
      </c>
      <c r="V420" s="69" t="str">
        <f ca="1">IF(I420="","",_xll.xEURO(OFFSET(C420,-M420+1,0),J420,OFFSET(C420,-M420+2,0),OFFSET(C420,-M420+2,0),OFFSET(C420,-M420+3,0)+AC420,OFFSET(C420,-M420+4,0),1,0))</f>
        <v/>
      </c>
      <c r="W420" s="67" t="str">
        <f t="shared" si="73"/>
        <v/>
      </c>
      <c r="X420" s="67" t="str">
        <f ca="1">IF(I420="","",_xll.xEURO(OFFSET(C420,-M420+1,0),J420,OFFSET(C420,-M420+2,0),OFFSET(C420,-M420+2,0),OFFSET(C420,-M420+3,0)+AC420,OFFSET(C420,-M420+4,0),1,2)/10*I420)</f>
        <v/>
      </c>
      <c r="Y420" s="71" t="str">
        <f ca="1">IF(I420="","",_xll.xEURO(OFFSET(C420,-M420+1,0),J420,OFFSET(C420,-M420+2,0),OFFSET(C420,-M420+2,0),OFFSET(C420,-M420+3,0)+AC420,OFFSET(C420,-M420+4,0),1,3)/100*I420*10000)</f>
        <v/>
      </c>
      <c r="Z420" s="71" t="str">
        <f ca="1">IF(I420="","",_xll.xEURO(OFFSET(C420,-M420+1,0),J420,OFFSET(C420,-M420+2,0),OFFSET(C420,-M420+2,0),OFFSET(C420,-M420+3,0)+AC420,OFFSET(C420,-M420+4,0),1,5)/365.25*I420*10000)</f>
        <v/>
      </c>
      <c r="AB420" s="40" t="str">
        <f ca="1">IF(D420="","",_xll.xCalcSkew(OFFSET(C420,-M420,0),E420-OFFSET(C420,-M420+1,0),b)/100)</f>
        <v/>
      </c>
      <c r="AC420" s="40" t="str">
        <f ca="1">IF(I420="","",_xll.xCalcSkew(OFFSET(C420,-M420,0),J420-OFFSET(C420,-M420+1,0),b)/100)</f>
        <v/>
      </c>
      <c r="AE420">
        <f t="shared" si="67"/>
        <v>0</v>
      </c>
      <c r="AF420">
        <f t="shared" si="68"/>
        <v>0</v>
      </c>
      <c r="AG420">
        <f t="shared" si="69"/>
        <v>0</v>
      </c>
    </row>
    <row r="421" spans="3:33" x14ac:dyDescent="0.25">
      <c r="D421" s="52"/>
      <c r="E421" s="39"/>
      <c r="F421" s="39"/>
      <c r="G421" s="35"/>
      <c r="I421" s="52"/>
      <c r="J421" s="39"/>
      <c r="K421" s="39"/>
      <c r="L421" s="62"/>
      <c r="M421" s="101">
        <f t="shared" si="74"/>
        <v>28</v>
      </c>
      <c r="N421" s="67" t="str">
        <f ca="1">IF(D421="","",_xll.xEURO(OFFSET(C421,-M421+1,0),E421,OFFSET(C421,-M421+2,0),OFFSET(C421,-M421+2,0),OFFSET(C421,-M421+3,0)+AB421,OFFSET(C421,-M421+4,0),0,1)*D421)</f>
        <v/>
      </c>
      <c r="O421" s="69" t="str">
        <f ca="1">IF(D421="","",_xll.xEURO(OFFSET(C421,-M421+1,0),E421,OFFSET(C421,-M421+2,0),OFFSET(C421,-M421+2,0),OFFSET(C421,-M421+3,0)+AB421,OFFSET(C421,-M421+4,0),0,0))</f>
        <v/>
      </c>
      <c r="P421" s="67" t="str">
        <f t="shared" si="72"/>
        <v/>
      </c>
      <c r="Q421" s="67" t="str">
        <f ca="1">IF(D421="","",_xll.xEURO(OFFSET(C421,-M421+1,0),E421,OFFSET(C421,-M421+2,0),OFFSET(C421,-M421+2,0),OFFSET(C421,-M421+3,0)+AB421,OFFSET(C421,-M421+4,0),0,2)/10*D421)</f>
        <v/>
      </c>
      <c r="R421" s="71" t="str">
        <f ca="1">IF(D421="","",_xll.xEURO(OFFSET(C421,-M421+1,0),E421,OFFSET(C421,-M421+2,0),OFFSET(C421,-M421+2,0),OFFSET(C421,-M421+3,0)+AB421,OFFSET(C421,-M421+4,0),0,3)/100*D421*10000)</f>
        <v/>
      </c>
      <c r="S421" s="71" t="str">
        <f ca="1">IF(D421="","",_xll.xEURO(OFFSET(C421,-M421+1,0),E421,OFFSET(C421,-M421+2,0),OFFSET(C421,-M421+2,0),OFFSET(C421,-M421+3,0)+AB421,OFFSET(C421,-M421+4,0),0,5)/365.25*D421*10000)</f>
        <v/>
      </c>
      <c r="U421" s="67" t="str">
        <f ca="1">IF(I421="","",_xll.xEURO(OFFSET(C421,-M421+1,0),J421,OFFSET(C421,-M421+2,0),OFFSET(C421,-M421+2,0),OFFSET(C421,-M421+3,0)+AC421,OFFSET(C421,-M421+4,0),1,1)*I421)</f>
        <v/>
      </c>
      <c r="V421" s="69" t="str">
        <f ca="1">IF(I421="","",_xll.xEURO(OFFSET(C421,-M421+1,0),J421,OFFSET(C421,-M421+2,0),OFFSET(C421,-M421+2,0),OFFSET(C421,-M421+3,0)+AC421,OFFSET(C421,-M421+4,0),1,0))</f>
        <v/>
      </c>
      <c r="W421" s="67" t="str">
        <f t="shared" si="73"/>
        <v/>
      </c>
      <c r="X421" s="67" t="str">
        <f ca="1">IF(I421="","",_xll.xEURO(OFFSET(C421,-M421+1,0),J421,OFFSET(C421,-M421+2,0),OFFSET(C421,-M421+2,0),OFFSET(C421,-M421+3,0)+AC421,OFFSET(C421,-M421+4,0),1,2)/10*I421)</f>
        <v/>
      </c>
      <c r="Y421" s="71" t="str">
        <f ca="1">IF(I421="","",_xll.xEURO(OFFSET(C421,-M421+1,0),J421,OFFSET(C421,-M421+2,0),OFFSET(C421,-M421+2,0),OFFSET(C421,-M421+3,0)+AC421,OFFSET(C421,-M421+4,0),1,3)/100*I421*10000)</f>
        <v/>
      </c>
      <c r="Z421" s="71" t="str">
        <f ca="1">IF(I421="","",_xll.xEURO(OFFSET(C421,-M421+1,0),J421,OFFSET(C421,-M421+2,0),OFFSET(C421,-M421+2,0),OFFSET(C421,-M421+3,0)+AC421,OFFSET(C421,-M421+4,0),1,5)/365.25*I421*10000)</f>
        <v/>
      </c>
      <c r="AB421" s="40" t="str">
        <f ca="1">IF(D421="","",_xll.xCalcSkew(OFFSET(C421,-M421,0),E421-OFFSET(C421,-M421+1,0),b)/100)</f>
        <v/>
      </c>
      <c r="AC421" s="40" t="str">
        <f ca="1">IF(I421="","",_xll.xCalcSkew(OFFSET(C421,-M421,0),J421-OFFSET(C421,-M421+1,0),b)/100)</f>
        <v/>
      </c>
      <c r="AE421">
        <f t="shared" si="67"/>
        <v>0</v>
      </c>
      <c r="AF421">
        <f t="shared" si="68"/>
        <v>0</v>
      </c>
      <c r="AG421">
        <f t="shared" si="69"/>
        <v>0</v>
      </c>
    </row>
    <row r="422" spans="3:33" x14ac:dyDescent="0.25">
      <c r="D422" s="52"/>
      <c r="E422" s="39"/>
      <c r="F422" s="39"/>
      <c r="G422" s="35"/>
      <c r="I422" s="52"/>
      <c r="J422" s="39"/>
      <c r="K422" s="39"/>
      <c r="L422" s="62"/>
      <c r="M422" s="101">
        <f t="shared" si="74"/>
        <v>29</v>
      </c>
      <c r="N422" s="67" t="str">
        <f ca="1">IF(D422="","",_xll.xEURO(OFFSET(C422,-M422+1,0),E422,OFFSET(C422,-M422+2,0),OFFSET(C422,-M422+2,0),OFFSET(C422,-M422+3,0)+AB422,OFFSET(C422,-M422+4,0),0,1)*D422)</f>
        <v/>
      </c>
      <c r="O422" s="69" t="str">
        <f ca="1">IF(D422="","",_xll.xEURO(OFFSET(C422,-M422+1,0),E422,OFFSET(C422,-M422+2,0),OFFSET(C422,-M422+2,0),OFFSET(C422,-M422+3,0)+AB422,OFFSET(C422,-M422+4,0),0,0))</f>
        <v/>
      </c>
      <c r="P422" s="67" t="str">
        <f t="shared" si="72"/>
        <v/>
      </c>
      <c r="Q422" s="67" t="str">
        <f ca="1">IF(D422="","",_xll.xEURO(OFFSET(C422,-M422+1,0),E422,OFFSET(C422,-M422+2,0),OFFSET(C422,-M422+2,0),OFFSET(C422,-M422+3,0)+AB422,OFFSET(C422,-M422+4,0),0,2)/10*D422)</f>
        <v/>
      </c>
      <c r="R422" s="71" t="str">
        <f ca="1">IF(D422="","",_xll.xEURO(OFFSET(C422,-M422+1,0),E422,OFFSET(C422,-M422+2,0),OFFSET(C422,-M422+2,0),OFFSET(C422,-M422+3,0)+AB422,OFFSET(C422,-M422+4,0),0,3)/100*D422*10000)</f>
        <v/>
      </c>
      <c r="S422" s="71" t="str">
        <f ca="1">IF(D422="","",_xll.xEURO(OFFSET(C422,-M422+1,0),E422,OFFSET(C422,-M422+2,0),OFFSET(C422,-M422+2,0),OFFSET(C422,-M422+3,0)+AB422,OFFSET(C422,-M422+4,0),0,5)/365.25*D422*10000)</f>
        <v/>
      </c>
      <c r="U422" s="67" t="str">
        <f ca="1">IF(I422="","",_xll.xEURO(OFFSET(C422,-M422+1,0),J422,OFFSET(C422,-M422+2,0),OFFSET(C422,-M422+2,0),OFFSET(C422,-M422+3,0)+AC422,OFFSET(C422,-M422+4,0),1,1)*I422)</f>
        <v/>
      </c>
      <c r="V422" s="69" t="str">
        <f ca="1">IF(I422="","",_xll.xEURO(OFFSET(C422,-M422+1,0),J422,OFFSET(C422,-M422+2,0),OFFSET(C422,-M422+2,0),OFFSET(C422,-M422+3,0)+AC422,OFFSET(C422,-M422+4,0),1,0))</f>
        <v/>
      </c>
      <c r="W422" s="67" t="str">
        <f t="shared" si="73"/>
        <v/>
      </c>
      <c r="X422" s="67" t="str">
        <f ca="1">IF(I422="","",_xll.xEURO(OFFSET(C422,-M422+1,0),J422,OFFSET(C422,-M422+2,0),OFFSET(C422,-M422+2,0),OFFSET(C422,-M422+3,0)+AC422,OFFSET(C422,-M422+4,0),1,2)/10*I422)</f>
        <v/>
      </c>
      <c r="Y422" s="71" t="str">
        <f ca="1">IF(I422="","",_xll.xEURO(OFFSET(C422,-M422+1,0),J422,OFFSET(C422,-M422+2,0),OFFSET(C422,-M422+2,0),OFFSET(C422,-M422+3,0)+AC422,OFFSET(C422,-M422+4,0),1,3)/100*I422*10000)</f>
        <v/>
      </c>
      <c r="Z422" s="71" t="str">
        <f ca="1">IF(I422="","",_xll.xEURO(OFFSET(C422,-M422+1,0),J422,OFFSET(C422,-M422+2,0),OFFSET(C422,-M422+2,0),OFFSET(C422,-M422+3,0)+AC422,OFFSET(C422,-M422+4,0),1,5)/365.25*I422*10000)</f>
        <v/>
      </c>
      <c r="AB422" s="40" t="str">
        <f ca="1">IF(D422="","",_xll.xCalcSkew(OFFSET(C422,-M422,0),E422-OFFSET(C422,-M422+1,0),b)/100)</f>
        <v/>
      </c>
      <c r="AC422" s="40" t="str">
        <f ca="1">IF(I422="","",_xll.xCalcSkew(OFFSET(C422,-M422,0),J422-OFFSET(C422,-M422+1,0),b)/100)</f>
        <v/>
      </c>
      <c r="AE422">
        <f t="shared" si="67"/>
        <v>0</v>
      </c>
      <c r="AF422">
        <f t="shared" si="68"/>
        <v>0</v>
      </c>
      <c r="AG422">
        <f t="shared" si="69"/>
        <v>0</v>
      </c>
    </row>
    <row r="423" spans="3:33" x14ac:dyDescent="0.25">
      <c r="D423" s="52"/>
      <c r="E423" s="39"/>
      <c r="F423" s="39"/>
      <c r="G423" s="35"/>
      <c r="I423" s="52"/>
      <c r="J423" s="39"/>
      <c r="K423" s="39"/>
      <c r="L423" s="62"/>
      <c r="M423" s="101">
        <f t="shared" si="74"/>
        <v>30</v>
      </c>
      <c r="N423" s="67" t="str">
        <f ca="1">IF(D423="","",_xll.xEURO(OFFSET(C423,-M423+1,0),E423,OFFSET(C423,-M423+2,0),OFFSET(C423,-M423+2,0),OFFSET(C423,-M423+3,0)+AB423,OFFSET(C423,-M423+4,0),0,1)*D423)</f>
        <v/>
      </c>
      <c r="O423" s="69" t="str">
        <f ca="1">IF(D423="","",_xll.xEURO(OFFSET(C423,-M423+1,0),E423,OFFSET(C423,-M423+2,0),OFFSET(C423,-M423+2,0),OFFSET(C423,-M423+3,0)+AB423,OFFSET(C423,-M423+4,0),0,0))</f>
        <v/>
      </c>
      <c r="P423" s="67" t="str">
        <f t="shared" si="72"/>
        <v/>
      </c>
      <c r="Q423" s="67" t="str">
        <f ca="1">IF(D423="","",_xll.xEURO(OFFSET(C423,-M423+1,0),E423,OFFSET(C423,-M423+2,0),OFFSET(C423,-M423+2,0),OFFSET(C423,-M423+3,0)+AB423,OFFSET(C423,-M423+4,0),0,2)/10*D423)</f>
        <v/>
      </c>
      <c r="R423" s="71" t="str">
        <f ca="1">IF(D423="","",_xll.xEURO(OFFSET(C423,-M423+1,0),E423,OFFSET(C423,-M423+2,0),OFFSET(C423,-M423+2,0),OFFSET(C423,-M423+3,0)+AB423,OFFSET(C423,-M423+4,0),0,3)/100*D423*10000)</f>
        <v/>
      </c>
      <c r="S423" s="71" t="str">
        <f ca="1">IF(D423="","",_xll.xEURO(OFFSET(C423,-M423+1,0),E423,OFFSET(C423,-M423+2,0),OFFSET(C423,-M423+2,0),OFFSET(C423,-M423+3,0)+AB423,OFFSET(C423,-M423+4,0),0,5)/365.25*D423*10000)</f>
        <v/>
      </c>
      <c r="U423" s="67" t="str">
        <f ca="1">IF(I423="","",_xll.xEURO(OFFSET(C423,-M423+1,0),J423,OFFSET(C423,-M423+2,0),OFFSET(C423,-M423+2,0),OFFSET(C423,-M423+3,0)+AC423,OFFSET(C423,-M423+4,0),1,1)*I423)</f>
        <v/>
      </c>
      <c r="V423" s="69" t="str">
        <f ca="1">IF(I423="","",_xll.xEURO(OFFSET(C423,-M423+1,0),J423,OFFSET(C423,-M423+2,0),OFFSET(C423,-M423+2,0),OFFSET(C423,-M423+3,0)+AC423,OFFSET(C423,-M423+4,0),1,0))</f>
        <v/>
      </c>
      <c r="W423" s="67" t="str">
        <f t="shared" si="73"/>
        <v/>
      </c>
      <c r="X423" s="67" t="str">
        <f ca="1">IF(I423="","",_xll.xEURO(OFFSET(C423,-M423+1,0),J423,OFFSET(C423,-M423+2,0),OFFSET(C423,-M423+2,0),OFFSET(C423,-M423+3,0)+AC423,OFFSET(C423,-M423+4,0),1,2)/10*I423)</f>
        <v/>
      </c>
      <c r="Y423" s="71" t="str">
        <f ca="1">IF(I423="","",_xll.xEURO(OFFSET(C423,-M423+1,0),J423,OFFSET(C423,-M423+2,0),OFFSET(C423,-M423+2,0),OFFSET(C423,-M423+3,0)+AC423,OFFSET(C423,-M423+4,0),1,3)/100*I423*10000)</f>
        <v/>
      </c>
      <c r="Z423" s="71" t="str">
        <f ca="1">IF(I423="","",_xll.xEURO(OFFSET(C423,-M423+1,0),J423,OFFSET(C423,-M423+2,0),OFFSET(C423,-M423+2,0),OFFSET(C423,-M423+3,0)+AC423,OFFSET(C423,-M423+4,0),1,5)/365.25*I423*10000)</f>
        <v/>
      </c>
      <c r="AB423" s="40" t="str">
        <f ca="1">IF(D423="","",_xll.xCalcSkew(OFFSET(C423,-M423,0),E423-OFFSET(C423,-M423+1,0),b)/100)</f>
        <v/>
      </c>
      <c r="AC423" s="40" t="str">
        <f ca="1">IF(I423="","",_xll.xCalcSkew(OFFSET(C423,-M423,0),J423-OFFSET(C423,-M423+1,0),b)/100)</f>
        <v/>
      </c>
      <c r="AE423">
        <f t="shared" si="67"/>
        <v>0</v>
      </c>
      <c r="AF423">
        <f t="shared" si="68"/>
        <v>0</v>
      </c>
      <c r="AG423">
        <f t="shared" si="69"/>
        <v>0</v>
      </c>
    </row>
    <row r="424" spans="3:33" x14ac:dyDescent="0.25">
      <c r="D424" s="52"/>
      <c r="E424" s="39"/>
      <c r="F424" s="39"/>
      <c r="G424" s="35"/>
      <c r="I424" s="52"/>
      <c r="J424" s="39"/>
      <c r="K424" s="39"/>
      <c r="L424" s="62"/>
      <c r="M424" s="101">
        <f t="shared" si="74"/>
        <v>31</v>
      </c>
      <c r="N424" s="67" t="str">
        <f ca="1">IF(D424="","",_xll.xEURO(OFFSET(C424,-M424+1,0),E424,OFFSET(C424,-M424+2,0),OFFSET(C424,-M424+2,0),OFFSET(C424,-M424+3,0)+AB424,OFFSET(C424,-M424+4,0),0,1)*D424)</f>
        <v/>
      </c>
      <c r="O424" s="69" t="str">
        <f ca="1">IF(D424="","",_xll.xEURO(OFFSET(C424,-M424+1,0),E424,OFFSET(C424,-M424+2,0),OFFSET(C424,-M424+2,0),OFFSET(C424,-M424+3,0)+AB424,OFFSET(C424,-M424+4,0),0,0))</f>
        <v/>
      </c>
      <c r="P424" s="67" t="str">
        <f t="shared" si="72"/>
        <v/>
      </c>
      <c r="Q424" s="67" t="str">
        <f ca="1">IF(D424="","",_xll.xEURO(OFFSET(C424,-M424+1,0),E424,OFFSET(C424,-M424+2,0),OFFSET(C424,-M424+2,0),OFFSET(C424,-M424+3,0)+AB424,OFFSET(C424,-M424+4,0),0,2)/10*D424)</f>
        <v/>
      </c>
      <c r="R424" s="71" t="str">
        <f ca="1">IF(D424="","",_xll.xEURO(OFFSET(C424,-M424+1,0),E424,OFFSET(C424,-M424+2,0),OFFSET(C424,-M424+2,0),OFFSET(C424,-M424+3,0)+AB424,OFFSET(C424,-M424+4,0),0,3)/100*D424*10000)</f>
        <v/>
      </c>
      <c r="S424" s="71" t="str">
        <f ca="1">IF(D424="","",_xll.xEURO(OFFSET(C424,-M424+1,0),E424,OFFSET(C424,-M424+2,0),OFFSET(C424,-M424+2,0),OFFSET(C424,-M424+3,0)+AB424,OFFSET(C424,-M424+4,0),0,5)/365.25*D424*10000)</f>
        <v/>
      </c>
      <c r="U424" s="67" t="str">
        <f ca="1">IF(I424="","",_xll.xEURO(OFFSET(C424,-M424+1,0),J424,OFFSET(C424,-M424+2,0),OFFSET(C424,-M424+2,0),OFFSET(C424,-M424+3,0)+AC424,OFFSET(C424,-M424+4,0),1,1)*I424)</f>
        <v/>
      </c>
      <c r="V424" s="69" t="str">
        <f ca="1">IF(I424="","",_xll.xEURO(OFFSET(C424,-M424+1,0),J424,OFFSET(C424,-M424+2,0),OFFSET(C424,-M424+2,0),OFFSET(C424,-M424+3,0)+AC424,OFFSET(C424,-M424+4,0),1,0))</f>
        <v/>
      </c>
      <c r="W424" s="67" t="str">
        <f t="shared" si="73"/>
        <v/>
      </c>
      <c r="X424" s="67" t="str">
        <f ca="1">IF(I424="","",_xll.xEURO(OFFSET(C424,-M424+1,0),J424,OFFSET(C424,-M424+2,0),OFFSET(C424,-M424+2,0),OFFSET(C424,-M424+3,0)+AC424,OFFSET(C424,-M424+4,0),1,2)/10*I424)</f>
        <v/>
      </c>
      <c r="Y424" s="71" t="str">
        <f ca="1">IF(I424="","",_xll.xEURO(OFFSET(C424,-M424+1,0),J424,OFFSET(C424,-M424+2,0),OFFSET(C424,-M424+2,0),OFFSET(C424,-M424+3,0)+AC424,OFFSET(C424,-M424+4,0),1,3)/100*I424*10000)</f>
        <v/>
      </c>
      <c r="Z424" s="71" t="str">
        <f ca="1">IF(I424="","",_xll.xEURO(OFFSET(C424,-M424+1,0),J424,OFFSET(C424,-M424+2,0),OFFSET(C424,-M424+2,0),OFFSET(C424,-M424+3,0)+AC424,OFFSET(C424,-M424+4,0),1,5)/365.25*I424*10000)</f>
        <v/>
      </c>
      <c r="AB424" s="40" t="str">
        <f ca="1">IF(D424="","",_xll.xCalcSkew(OFFSET(C424,-M424,0),E424-OFFSET(C424,-M424+1,0),b)/100)</f>
        <v/>
      </c>
      <c r="AC424" s="40" t="str">
        <f ca="1">IF(I424="","",_xll.xCalcSkew(OFFSET(C424,-M424,0),J424-OFFSET(C424,-M424+1,0),b)/100)</f>
        <v/>
      </c>
      <c r="AE424">
        <f t="shared" si="67"/>
        <v>0</v>
      </c>
      <c r="AF424">
        <f t="shared" si="68"/>
        <v>0</v>
      </c>
      <c r="AG424">
        <f t="shared" si="69"/>
        <v>0</v>
      </c>
    </row>
    <row r="425" spans="3:33" x14ac:dyDescent="0.25">
      <c r="D425" s="52"/>
      <c r="E425" s="39"/>
      <c r="F425" s="39"/>
      <c r="G425" s="35"/>
      <c r="I425" s="52"/>
      <c r="J425" s="39"/>
      <c r="K425" s="39"/>
      <c r="L425" s="62"/>
      <c r="M425" s="101">
        <f t="shared" si="74"/>
        <v>32</v>
      </c>
      <c r="N425" s="67" t="str">
        <f ca="1">IF(D425="","",_xll.xEURO(OFFSET(C425,-M425+1,0),E425,OFFSET(C425,-M425+2,0),OFFSET(C425,-M425+2,0),OFFSET(C425,-M425+3,0)+AB425,OFFSET(C425,-M425+4,0),0,1)*D425)</f>
        <v/>
      </c>
      <c r="O425" s="69" t="str">
        <f ca="1">IF(D425="","",_xll.xEURO(OFFSET(C425,-M425+1,0),E425,OFFSET(C425,-M425+2,0),OFFSET(C425,-M425+2,0),OFFSET(C425,-M425+3,0)+AB425,OFFSET(C425,-M425+4,0),0,0))</f>
        <v/>
      </c>
      <c r="P425" s="67" t="str">
        <f t="shared" si="72"/>
        <v/>
      </c>
      <c r="Q425" s="67" t="str">
        <f ca="1">IF(D425="","",_xll.xEURO(OFFSET(C425,-M425+1,0),E425,OFFSET(C425,-M425+2,0),OFFSET(C425,-M425+2,0),OFFSET(C425,-M425+3,0)+AB425,OFFSET(C425,-M425+4,0),0,2)/10*D425)</f>
        <v/>
      </c>
      <c r="R425" s="71" t="str">
        <f ca="1">IF(D425="","",_xll.xEURO(OFFSET(C425,-M425+1,0),E425,OFFSET(C425,-M425+2,0),OFFSET(C425,-M425+2,0),OFFSET(C425,-M425+3,0)+AB425,OFFSET(C425,-M425+4,0),0,3)/100*D425*10000)</f>
        <v/>
      </c>
      <c r="S425" s="71" t="str">
        <f ca="1">IF(D425="","",_xll.xEURO(OFFSET(C425,-M425+1,0),E425,OFFSET(C425,-M425+2,0),OFFSET(C425,-M425+2,0),OFFSET(C425,-M425+3,0)+AB425,OFFSET(C425,-M425+4,0),0,5)/365.25*D425*10000)</f>
        <v/>
      </c>
      <c r="U425" s="67" t="str">
        <f ca="1">IF(I425="","",_xll.xEURO(OFFSET(C425,-M425+1,0),J425,OFFSET(C425,-M425+2,0),OFFSET(C425,-M425+2,0),OFFSET(C425,-M425+3,0)+AC425,OFFSET(C425,-M425+4,0),1,1)*I425)</f>
        <v/>
      </c>
      <c r="V425" s="69" t="str">
        <f ca="1">IF(I425="","",_xll.xEURO(OFFSET(C425,-M425+1,0),J425,OFFSET(C425,-M425+2,0),OFFSET(C425,-M425+2,0),OFFSET(C425,-M425+3,0)+AC425,OFFSET(C425,-M425+4,0),1,0))</f>
        <v/>
      </c>
      <c r="W425" s="67" t="str">
        <f t="shared" si="73"/>
        <v/>
      </c>
      <c r="X425" s="67" t="str">
        <f ca="1">IF(I425="","",_xll.xEURO(OFFSET(C425,-M425+1,0),J425,OFFSET(C425,-M425+2,0),OFFSET(C425,-M425+2,0),OFFSET(C425,-M425+3,0)+AC425,OFFSET(C425,-M425+4,0),1,2)/10*I425)</f>
        <v/>
      </c>
      <c r="Y425" s="71" t="str">
        <f ca="1">IF(I425="","",_xll.xEURO(OFFSET(C425,-M425+1,0),J425,OFFSET(C425,-M425+2,0),OFFSET(C425,-M425+2,0),OFFSET(C425,-M425+3,0)+AC425,OFFSET(C425,-M425+4,0),1,3)/100*I425*10000)</f>
        <v/>
      </c>
      <c r="Z425" s="71" t="str">
        <f ca="1">IF(I425="","",_xll.xEURO(OFFSET(C425,-M425+1,0),J425,OFFSET(C425,-M425+2,0),OFFSET(C425,-M425+2,0),OFFSET(C425,-M425+3,0)+AC425,OFFSET(C425,-M425+4,0),1,5)/365.25*I425*10000)</f>
        <v/>
      </c>
      <c r="AB425" s="40" t="str">
        <f ca="1">IF(D425="","",_xll.xCalcSkew(OFFSET(C425,-M425,0),E425-OFFSET(C425,-M425+1,0),b)/100)</f>
        <v/>
      </c>
      <c r="AC425" s="40" t="str">
        <f ca="1">IF(I425="","",_xll.xCalcSkew(OFFSET(C425,-M425,0),J425-OFFSET(C425,-M425+1,0),b)/100)</f>
        <v/>
      </c>
      <c r="AE425">
        <f t="shared" si="67"/>
        <v>0</v>
      </c>
      <c r="AF425">
        <f t="shared" si="68"/>
        <v>0</v>
      </c>
      <c r="AG425">
        <f t="shared" si="69"/>
        <v>0</v>
      </c>
    </row>
    <row r="426" spans="3:33" x14ac:dyDescent="0.25">
      <c r="D426" s="52"/>
      <c r="E426" s="39"/>
      <c r="F426" s="39"/>
      <c r="G426" s="35"/>
      <c r="I426" s="52"/>
      <c r="J426" s="39"/>
      <c r="K426" s="39"/>
      <c r="L426" s="62"/>
      <c r="M426" s="101">
        <f t="shared" si="74"/>
        <v>33</v>
      </c>
      <c r="N426" s="67" t="str">
        <f ca="1">IF(D426="","",_xll.xEURO(OFFSET(C426,-M426+1,0),E426,OFFSET(C426,-M426+2,0),OFFSET(C426,-M426+2,0),OFFSET(C426,-M426+3,0)+AB426,OFFSET(C426,-M426+4,0),0,1)*D426)</f>
        <v/>
      </c>
      <c r="O426" s="69" t="str">
        <f ca="1">IF(D426="","",_xll.xEURO(OFFSET(C426,-M426+1,0),E426,OFFSET(C426,-M426+2,0),OFFSET(C426,-M426+2,0),OFFSET(C426,-M426+3,0)+AB426,OFFSET(C426,-M426+4,0),0,0))</f>
        <v/>
      </c>
      <c r="P426" s="67" t="str">
        <f t="shared" si="72"/>
        <v/>
      </c>
      <c r="Q426" s="67" t="str">
        <f ca="1">IF(D426="","",_xll.xEURO(OFFSET(C426,-M426+1,0),E426,OFFSET(C426,-M426+2,0),OFFSET(C426,-M426+2,0),OFFSET(C426,-M426+3,0)+AB426,OFFSET(C426,-M426+4,0),0,2)/10*D426)</f>
        <v/>
      </c>
      <c r="R426" s="71" t="str">
        <f ca="1">IF(D426="","",_xll.xEURO(OFFSET(C426,-M426+1,0),E426,OFFSET(C426,-M426+2,0),OFFSET(C426,-M426+2,0),OFFSET(C426,-M426+3,0)+AB426,OFFSET(C426,-M426+4,0),0,3)/100*D426*10000)</f>
        <v/>
      </c>
      <c r="S426" s="71" t="str">
        <f ca="1">IF(D426="","",_xll.xEURO(OFFSET(C426,-M426+1,0),E426,OFFSET(C426,-M426+2,0),OFFSET(C426,-M426+2,0),OFFSET(C426,-M426+3,0)+AB426,OFFSET(C426,-M426+4,0),0,5)/365.25*D426*10000)</f>
        <v/>
      </c>
      <c r="U426" s="67" t="str">
        <f ca="1">IF(I426="","",_xll.xEURO(OFFSET(C426,-M426+1,0),J426,OFFSET(C426,-M426+2,0),OFFSET(C426,-M426+2,0),OFFSET(C426,-M426+3,0)+AC426,OFFSET(C426,-M426+4,0),1,1)*I426)</f>
        <v/>
      </c>
      <c r="V426" s="69" t="str">
        <f ca="1">IF(I426="","",_xll.xEURO(OFFSET(C426,-M426+1,0),J426,OFFSET(C426,-M426+2,0),OFFSET(C426,-M426+2,0),OFFSET(C426,-M426+3,0)+AC426,OFFSET(C426,-M426+4,0),1,0))</f>
        <v/>
      </c>
      <c r="W426" s="67" t="str">
        <f t="shared" si="73"/>
        <v/>
      </c>
      <c r="X426" s="67" t="str">
        <f ca="1">IF(I426="","",_xll.xEURO(OFFSET(C426,-M426+1,0),J426,OFFSET(C426,-M426+2,0),OFFSET(C426,-M426+2,0),OFFSET(C426,-M426+3,0)+AC426,OFFSET(C426,-M426+4,0),1,2)/10*I426)</f>
        <v/>
      </c>
      <c r="Y426" s="71" t="str">
        <f ca="1">IF(I426="","",_xll.xEURO(OFFSET(C426,-M426+1,0),J426,OFFSET(C426,-M426+2,0),OFFSET(C426,-M426+2,0),OFFSET(C426,-M426+3,0)+AC426,OFFSET(C426,-M426+4,0),1,3)/100*I426*10000)</f>
        <v/>
      </c>
      <c r="Z426" s="71" t="str">
        <f ca="1">IF(I426="","",_xll.xEURO(OFFSET(C426,-M426+1,0),J426,OFFSET(C426,-M426+2,0),OFFSET(C426,-M426+2,0),OFFSET(C426,-M426+3,0)+AC426,OFFSET(C426,-M426+4,0),1,5)/365.25*I426*10000)</f>
        <v/>
      </c>
      <c r="AB426" s="40" t="str">
        <f ca="1">IF(D426="","",_xll.xCalcSkew(OFFSET(C426,-M426,0),E426-OFFSET(C426,-M426+1,0),b)/100)</f>
        <v/>
      </c>
      <c r="AC426" s="40" t="str">
        <f ca="1">IF(I426="","",_xll.xCalcSkew(OFFSET(C426,-M426,0),J426-OFFSET(C426,-M426+1,0),b)/100)</f>
        <v/>
      </c>
      <c r="AE426">
        <f t="shared" si="67"/>
        <v>0</v>
      </c>
      <c r="AF426">
        <f t="shared" si="68"/>
        <v>0</v>
      </c>
      <c r="AG426">
        <f t="shared" si="69"/>
        <v>0</v>
      </c>
    </row>
    <row r="427" spans="3:33" x14ac:dyDescent="0.25">
      <c r="D427" s="52"/>
      <c r="E427" s="39"/>
      <c r="F427" s="39"/>
      <c r="G427" s="35"/>
      <c r="I427" s="52"/>
      <c r="J427" s="39"/>
      <c r="K427" s="39"/>
      <c r="L427" s="62"/>
      <c r="M427" s="101">
        <f t="shared" si="74"/>
        <v>34</v>
      </c>
      <c r="N427" s="67" t="str">
        <f ca="1">IF(D427="","",_xll.xEURO(OFFSET(C427,-M427+1,0),E427,OFFSET(C427,-M427+2,0),OFFSET(C427,-M427+2,0),OFFSET(C427,-M427+3,0)+AB427,OFFSET(C427,-M427+4,0),0,1)*D427)</f>
        <v/>
      </c>
      <c r="O427" s="69" t="str">
        <f ca="1">IF(D427="","",_xll.xEURO(OFFSET(C427,-M427+1,0),E427,OFFSET(C427,-M427+2,0),OFFSET(C427,-M427+2,0),OFFSET(C427,-M427+3,0)+AB427,OFFSET(C427,-M427+4,0),0,0))</f>
        <v/>
      </c>
      <c r="P427" s="67" t="str">
        <f t="shared" si="72"/>
        <v/>
      </c>
      <c r="Q427" s="67" t="str">
        <f ca="1">IF(D427="","",_xll.xEURO(OFFSET(C427,-M427+1,0),E427,OFFSET(C427,-M427+2,0),OFFSET(C427,-M427+2,0),OFFSET(C427,-M427+3,0)+AB427,OFFSET(C427,-M427+4,0),0,2)/10*D427)</f>
        <v/>
      </c>
      <c r="R427" s="71" t="str">
        <f ca="1">IF(D427="","",_xll.xEURO(OFFSET(C427,-M427+1,0),E427,OFFSET(C427,-M427+2,0),OFFSET(C427,-M427+2,0),OFFSET(C427,-M427+3,0)+AB427,OFFSET(C427,-M427+4,0),0,3)/100*D427*10000)</f>
        <v/>
      </c>
      <c r="S427" s="71" t="str">
        <f ca="1">IF(D427="","",_xll.xEURO(OFFSET(C427,-M427+1,0),E427,OFFSET(C427,-M427+2,0),OFFSET(C427,-M427+2,0),OFFSET(C427,-M427+3,0)+AB427,OFFSET(C427,-M427+4,0),0,5)/365.25*D427*10000)</f>
        <v/>
      </c>
      <c r="U427" s="67" t="str">
        <f ca="1">IF(I427="","",_xll.xEURO(OFFSET(C427,-M427+1,0),J427,OFFSET(C427,-M427+2,0),OFFSET(C427,-M427+2,0),OFFSET(C427,-M427+3,0)+AC427,OFFSET(C427,-M427+4,0),1,1)*I427)</f>
        <v/>
      </c>
      <c r="V427" s="69" t="str">
        <f ca="1">IF(I427="","",_xll.xEURO(OFFSET(C427,-M427+1,0),J427,OFFSET(C427,-M427+2,0),OFFSET(C427,-M427+2,0),OFFSET(C427,-M427+3,0)+AC427,OFFSET(C427,-M427+4,0),1,0))</f>
        <v/>
      </c>
      <c r="W427" s="67" t="str">
        <f t="shared" si="73"/>
        <v/>
      </c>
      <c r="X427" s="67" t="str">
        <f ca="1">IF(I427="","",_xll.xEURO(OFFSET(C427,-M427+1,0),J427,OFFSET(C427,-M427+2,0),OFFSET(C427,-M427+2,0),OFFSET(C427,-M427+3,0)+AC427,OFFSET(C427,-M427+4,0),1,2)/10*I427)</f>
        <v/>
      </c>
      <c r="Y427" s="71" t="str">
        <f ca="1">IF(I427="","",_xll.xEURO(OFFSET(C427,-M427+1,0),J427,OFFSET(C427,-M427+2,0),OFFSET(C427,-M427+2,0),OFFSET(C427,-M427+3,0)+AC427,OFFSET(C427,-M427+4,0),1,3)/100*I427*10000)</f>
        <v/>
      </c>
      <c r="Z427" s="71" t="str">
        <f ca="1">IF(I427="","",_xll.xEURO(OFFSET(C427,-M427+1,0),J427,OFFSET(C427,-M427+2,0),OFFSET(C427,-M427+2,0),OFFSET(C427,-M427+3,0)+AC427,OFFSET(C427,-M427+4,0),1,5)/365.25*I427*10000)</f>
        <v/>
      </c>
      <c r="AB427" s="40" t="str">
        <f ca="1">IF(D427="","",_xll.xCalcSkew(OFFSET(C427,-M427,0),E427-OFFSET(C427,-M427+1,0),b)/100)</f>
        <v/>
      </c>
      <c r="AC427" s="40" t="str">
        <f ca="1">IF(I427="","",_xll.xCalcSkew(OFFSET(C427,-M427,0),J427-OFFSET(C427,-M427+1,0),b)/100)</f>
        <v/>
      </c>
      <c r="AE427">
        <f t="shared" si="67"/>
        <v>0</v>
      </c>
      <c r="AF427">
        <f t="shared" si="68"/>
        <v>0</v>
      </c>
      <c r="AG427">
        <f t="shared" si="69"/>
        <v>0</v>
      </c>
    </row>
    <row r="428" spans="3:33" x14ac:dyDescent="0.25">
      <c r="D428" s="52"/>
      <c r="E428" s="39"/>
      <c r="F428" s="39"/>
      <c r="G428" s="35"/>
      <c r="I428" s="52"/>
      <c r="J428" s="39"/>
      <c r="K428" s="39"/>
      <c r="L428" s="62"/>
      <c r="M428" s="101">
        <f t="shared" si="74"/>
        <v>35</v>
      </c>
      <c r="N428" s="67" t="str">
        <f ca="1">IF(D428="","",_xll.xEURO(OFFSET(C428,-M428+1,0),E428,OFFSET(C428,-M428+2,0),OFFSET(C428,-M428+2,0),OFFSET(C428,-M428+3,0)+AB428,OFFSET(C428,-M428+4,0),0,1)*D428)</f>
        <v/>
      </c>
      <c r="O428" s="69" t="str">
        <f ca="1">IF(D428="","",_xll.xEURO(OFFSET(C428,-M428+1,0),E428,OFFSET(C428,-M428+2,0),OFFSET(C428,-M428+2,0),OFFSET(C428,-M428+3,0)+AB428,OFFSET(C428,-M428+4,0),0,0))</f>
        <v/>
      </c>
      <c r="P428" s="67" t="str">
        <f t="shared" si="72"/>
        <v/>
      </c>
      <c r="Q428" s="67" t="str">
        <f ca="1">IF(D428="","",_xll.xEURO(OFFSET(C428,-M428+1,0),E428,OFFSET(C428,-M428+2,0),OFFSET(C428,-M428+2,0),OFFSET(C428,-M428+3,0)+AB428,OFFSET(C428,-M428+4,0),0,2)/10*D428)</f>
        <v/>
      </c>
      <c r="R428" s="71" t="str">
        <f ca="1">IF(D428="","",_xll.xEURO(OFFSET(C428,-M428+1,0),E428,OFFSET(C428,-M428+2,0),OFFSET(C428,-M428+2,0),OFFSET(C428,-M428+3,0)+AB428,OFFSET(C428,-M428+4,0),0,3)/100*D428*10000)</f>
        <v/>
      </c>
      <c r="S428" s="71" t="str">
        <f ca="1">IF(D428="","",_xll.xEURO(OFFSET(C428,-M428+1,0),E428,OFFSET(C428,-M428+2,0),OFFSET(C428,-M428+2,0),OFFSET(C428,-M428+3,0)+AB428,OFFSET(C428,-M428+4,0),0,5)/365.25*D428*10000)</f>
        <v/>
      </c>
      <c r="U428" s="67" t="str">
        <f ca="1">IF(I428="","",_xll.xEURO(OFFSET(C428,-M428+1,0),J428,OFFSET(C428,-M428+2,0),OFFSET(C428,-M428+2,0),OFFSET(C428,-M428+3,0)+AC428,OFFSET(C428,-M428+4,0),1,1)*I428)</f>
        <v/>
      </c>
      <c r="V428" s="69" t="str">
        <f ca="1">IF(I428="","",_xll.xEURO(OFFSET(C428,-M428+1,0),J428,OFFSET(C428,-M428+2,0),OFFSET(C428,-M428+2,0),OFFSET(C428,-M428+3,0)+AC428,OFFSET(C428,-M428+4,0),1,0))</f>
        <v/>
      </c>
      <c r="W428" s="67" t="str">
        <f t="shared" si="73"/>
        <v/>
      </c>
      <c r="X428" s="67" t="str">
        <f ca="1">IF(I428="","",_xll.xEURO(OFFSET(C428,-M428+1,0),J428,OFFSET(C428,-M428+2,0),OFFSET(C428,-M428+2,0),OFFSET(C428,-M428+3,0)+AC428,OFFSET(C428,-M428+4,0),1,2)/10*I428)</f>
        <v/>
      </c>
      <c r="Y428" s="71" t="str">
        <f ca="1">IF(I428="","",_xll.xEURO(OFFSET(C428,-M428+1,0),J428,OFFSET(C428,-M428+2,0),OFFSET(C428,-M428+2,0),OFFSET(C428,-M428+3,0)+AC428,OFFSET(C428,-M428+4,0),1,3)/100*I428*10000)</f>
        <v/>
      </c>
      <c r="Z428" s="71" t="str">
        <f ca="1">IF(I428="","",_xll.xEURO(OFFSET(C428,-M428+1,0),J428,OFFSET(C428,-M428+2,0),OFFSET(C428,-M428+2,0),OFFSET(C428,-M428+3,0)+AC428,OFFSET(C428,-M428+4,0),1,5)/365.25*I428*10000)</f>
        <v/>
      </c>
      <c r="AB428" s="40" t="str">
        <f ca="1">IF(D428="","",_xll.xCalcSkew(OFFSET(C428,-M428,0),E428-OFFSET(C428,-M428+1,0),b)/100)</f>
        <v/>
      </c>
      <c r="AC428" s="40" t="str">
        <f ca="1">IF(I428="","",_xll.xCalcSkew(OFFSET(C428,-M428,0),J428-OFFSET(C428,-M428+1,0),b)/100)</f>
        <v/>
      </c>
      <c r="AE428">
        <f t="shared" si="67"/>
        <v>0</v>
      </c>
      <c r="AF428">
        <f t="shared" si="68"/>
        <v>0</v>
      </c>
      <c r="AG428">
        <f t="shared" si="69"/>
        <v>0</v>
      </c>
    </row>
    <row r="429" spans="3:33" x14ac:dyDescent="0.25">
      <c r="D429" s="46">
        <f ca="1">SUM(INDIRECT(CONCATENATE(ADDRESS(ROW(D393),COLUMN(D393)),":",ADDRESS(ROW()-1,COLUMN()))))</f>
        <v>15</v>
      </c>
      <c r="I429" s="46">
        <f ca="1">SUM(INDIRECT(CONCATENATE(ADDRESS(ROW(I393),COLUMN(I393)),":",ADDRESS(ROW()-1,COLUMN()))))</f>
        <v>15</v>
      </c>
      <c r="J429" s="1"/>
      <c r="K429" s="1"/>
      <c r="L429" s="1"/>
      <c r="N429" s="46">
        <f t="shared" ref="N429:S429" ca="1" si="75">SUM(INDIRECT(CONCATENATE(ADDRESS(ROW(N393),COLUMN(N393)),":",ADDRESS(ROW()-1,COLUMN()))))</f>
        <v>-6.6276413470337108</v>
      </c>
      <c r="O429" s="46">
        <f t="shared" ca="1" si="75"/>
        <v>0.65447325388491273</v>
      </c>
      <c r="P429" s="46">
        <f t="shared" ca="1" si="75"/>
        <v>13.420988082736917</v>
      </c>
      <c r="Q429" s="46">
        <f t="shared" ca="1" si="75"/>
        <v>0.40450786238062669</v>
      </c>
      <c r="R429" s="46">
        <f t="shared" ca="1" si="75"/>
        <v>1663.2226986224368</v>
      </c>
      <c r="S429" s="46">
        <f t="shared" ca="1" si="75"/>
        <v>-127.25022935243064</v>
      </c>
      <c r="T429" s="67"/>
      <c r="U429" s="46">
        <f t="shared" ref="U429:Z429" ca="1" si="76">SUM(INDIRECT(CONCATENATE(ADDRESS(ROW(U393),COLUMN(U393)),":",ADDRESS(ROW()-1,COLUMN()))))</f>
        <v>8.0676356432827792</v>
      </c>
      <c r="V429" s="46">
        <f t="shared" ca="1" si="76"/>
        <v>0.49576426238949489</v>
      </c>
      <c r="W429" s="46">
        <f t="shared" ca="1" si="76"/>
        <v>-10.385360641575758</v>
      </c>
      <c r="X429" s="46">
        <f t="shared" ca="1" si="76"/>
        <v>0.40450786238062669</v>
      </c>
      <c r="Y429" s="46">
        <f t="shared" ca="1" si="76"/>
        <v>1663.2226986224368</v>
      </c>
      <c r="Z429" s="46">
        <f t="shared" ca="1" si="76"/>
        <v>-128.81126047696861</v>
      </c>
      <c r="AE429">
        <f t="shared" ca="1" si="67"/>
        <v>0</v>
      </c>
      <c r="AF429">
        <f t="shared" ca="1" si="68"/>
        <v>0</v>
      </c>
      <c r="AG429">
        <f t="shared" ca="1" si="69"/>
        <v>0</v>
      </c>
    </row>
    <row r="430" spans="3:33" x14ac:dyDescent="0.25">
      <c r="AE430">
        <f t="shared" si="67"/>
        <v>0</v>
      </c>
      <c r="AF430">
        <f t="shared" si="68"/>
        <v>0</v>
      </c>
      <c r="AG430">
        <f t="shared" si="69"/>
        <v>0</v>
      </c>
    </row>
    <row r="431" spans="3:33" x14ac:dyDescent="0.25">
      <c r="C431" s="34">
        <f ca="1">EOMONTH(C393,0)+1</f>
        <v>37561</v>
      </c>
      <c r="D431" s="52">
        <v>15</v>
      </c>
      <c r="E431" s="39">
        <v>3.25</v>
      </c>
      <c r="F431" s="39">
        <v>0.56499999999999995</v>
      </c>
      <c r="G431" s="35" t="s">
        <v>270</v>
      </c>
      <c r="I431" s="52">
        <v>15</v>
      </c>
      <c r="J431" s="39">
        <v>3.25</v>
      </c>
      <c r="K431" s="39">
        <v>0.56499999999999995</v>
      </c>
      <c r="L431" s="62" t="s">
        <v>270</v>
      </c>
      <c r="M431" s="101">
        <v>0</v>
      </c>
      <c r="N431" s="67">
        <f ca="1">IF(D431="","",_xll.xEURO(OFFSET(C431,-M431+1,0),E431,OFFSET(C431,-M431+2,0),OFFSET(C431,-M431+2,0),OFFSET(C431,-M431+3,0)+AB431,OFFSET(C431,-M431+4,0),0,1)*D431)</f>
        <v>-5.8019177644845357</v>
      </c>
      <c r="O431" s="69">
        <f ca="1">IF(D431="","",_xll.xEURO(OFFSET(C431,-M431+1,0),E431,OFFSET(C431,-M431+2,0),OFFSET(C431,-M431+2,0),OFFSET(C431,-M431+3,0)+AB431,OFFSET(C431,-M431+4,0),0,0))</f>
        <v>0.5969211806614072</v>
      </c>
      <c r="P431" s="67">
        <f t="shared" ref="P431:P466" ca="1" si="77">IF(D431="","",(O431-F431)*D431*10)</f>
        <v>4.7881770992110884</v>
      </c>
      <c r="Q431" s="67">
        <f ca="1">IF(D431="","",_xll.xEURO(OFFSET(C431,-M431+1,0),E431,OFFSET(C431,-M431+2,0),OFFSET(C431,-M431+2,0),OFFSET(C431,-M431+3,0)+AB431,OFFSET(C431,-M431+4,0),0,2)/10*D431)</f>
        <v>0.35371424773907278</v>
      </c>
      <c r="R431" s="71">
        <f ca="1">IF(D431="","",_xll.xEURO(OFFSET(C431,-M431+1,0),E431,OFFSET(C431,-M431+2,0),OFFSET(C431,-M431+2,0),OFFSET(C431,-M431+3,0)+AB431,OFFSET(C431,-M431+4,0),0,3)/100*D431*10000)</f>
        <v>1804.0506399289479</v>
      </c>
      <c r="S431" s="71">
        <f ca="1">IF(D431="","",_xll.xEURO(OFFSET(C431,-M431+1,0),E431,OFFSET(C431,-M431+2,0),OFFSET(C431,-M431+2,0),OFFSET(C431,-M431+3,0)+AB431,OFFSET(C431,-M431+4,0),0,5)/365.25*D431*10000)</f>
        <v>-124.18425528584666</v>
      </c>
      <c r="U431" s="67">
        <f ca="1">IF(I431="","",_xll.xEURO(OFFSET(C431,-M431+1,0),J431,OFFSET(C431,-M431+2,0),OFFSET(C431,-M431+2,0),OFFSET(C431,-M431+3,0)+AC431,OFFSET(C431,-M431+4,0),1,1)*I431)</f>
        <v>8.8517058642214153</v>
      </c>
      <c r="V431" s="69">
        <f ca="1">IF(I431="","",_xll.xEURO(OFFSET(C431,-M431+1,0),J431,OFFSET(C431,-M431+2,0),OFFSET(C431,-M431+2,0),OFFSET(C431,-M431+3,0)+AC431,OFFSET(C431,-M431+4,0),1,0))</f>
        <v>0.62915915264456057</v>
      </c>
      <c r="W431" s="67">
        <f t="shared" ref="W431:W466" ca="1" si="78">IF(I431="","",(V431-K431)*I431*10)</f>
        <v>9.6238728966840945</v>
      </c>
      <c r="X431" s="67">
        <f ca="1">IF(I431="","",_xll.xEURO(OFFSET(C431,-M431+1,0),J431,OFFSET(C431,-M431+2,0),OFFSET(C431,-M431+2,0),OFFSET(C431,-M431+3,0)+AC431,OFFSET(C431,-M431+4,0),1,2)/10*I431)</f>
        <v>0.35371424773907278</v>
      </c>
      <c r="Y431" s="71">
        <f ca="1">IF(I431="","",_xll.xEURO(OFFSET(C431,-M431+1,0),J431,OFFSET(C431,-M431+2,0),OFFSET(C431,-M431+2,0),OFFSET(C431,-M431+3,0)+AC431,OFFSET(C431,-M431+4,0),1,3)/100*I431*10000)</f>
        <v>1804.0506399289479</v>
      </c>
      <c r="Z431" s="71">
        <f ca="1">IF(I431="","",_xll.xEURO(OFFSET(C431,-M431+1,0),J431,OFFSET(C431,-M431+2,0),OFFSET(C431,-M431+2,0),OFFSET(C431,-M431+3,0)+AC431,OFFSET(C431,-M431+4,0),1,5)/365.25*I431*10000)</f>
        <v>-123.85774030694196</v>
      </c>
      <c r="AB431" s="40">
        <f ca="1">IF(D431="","",_xll.xCalcSkew(OFFSET(C431,-M431,0),E431-OFFSET(C431,-M431+1,0),b)/100)</f>
        <v>-4.6199999999999882E-4</v>
      </c>
      <c r="AC431" s="40">
        <f ca="1">IF(I431="","",_xll.xCalcSkew(OFFSET(C431,-M431,0),J431-OFFSET(C431,-M431+1,0),b)/100)</f>
        <v>-4.6199999999999882E-4</v>
      </c>
      <c r="AE431">
        <f t="shared" si="67"/>
        <v>-84750</v>
      </c>
      <c r="AF431">
        <f t="shared" si="68"/>
        <v>-84750</v>
      </c>
      <c r="AG431">
        <f t="shared" si="69"/>
        <v>-169500</v>
      </c>
    </row>
    <row r="432" spans="3:33" x14ac:dyDescent="0.25">
      <c r="C432" s="41">
        <f ca="1">INDEX(Inputs!$1:$1048576,MATCH(C431,Inputs!C:C,0),5)</f>
        <v>3.2829999999999999</v>
      </c>
      <c r="D432" s="52">
        <v>-975</v>
      </c>
      <c r="E432" s="39">
        <v>3.3</v>
      </c>
      <c r="F432" s="39">
        <v>0.625</v>
      </c>
      <c r="G432" s="35" t="s">
        <v>268</v>
      </c>
      <c r="I432" s="52">
        <v>-975</v>
      </c>
      <c r="J432" s="39">
        <v>3.3</v>
      </c>
      <c r="K432" s="39">
        <v>0.625</v>
      </c>
      <c r="L432" s="62" t="s">
        <v>268</v>
      </c>
      <c r="M432" s="101">
        <f>M431+1</f>
        <v>1</v>
      </c>
      <c r="N432" s="67">
        <f ca="1">IF(D432="","",_xll.xEURO(OFFSET(C432,-M432+1,0),E432,OFFSET(C432,-M432+2,0),OFFSET(C432,-M432+2,0),OFFSET(C432,-M432+3,0)+AB432,OFFSET(C432,-M432+4,0),0,1)*D432)</f>
        <v>388.52802627545231</v>
      </c>
      <c r="O432" s="69">
        <f ca="1">IF(D432="","",_xll.xEURO(OFFSET(C432,-M432+1,0),E432,OFFSET(C432,-M432+2,0),OFFSET(C432,-M432+2,0),OFFSET(C432,-M432+3,0)+AB432,OFFSET(C432,-M432+4,0),0,0))</f>
        <v>0.62701428550571192</v>
      </c>
      <c r="P432" s="67">
        <f t="shared" ca="1" si="77"/>
        <v>-19.639283680691232</v>
      </c>
      <c r="Q432" s="67">
        <f ca="1">IF(D432="","",_xll.xEURO(OFFSET(C432,-M432+1,0),E432,OFFSET(C432,-M432+2,0),OFFSET(C432,-M432+2,0),OFFSET(C432,-M432+3,0)+AB432,OFFSET(C432,-M432+4,0),0,2)/10*D432)</f>
        <v>-23.127807221867979</v>
      </c>
      <c r="R432" s="71">
        <f ca="1">IF(D432="","",_xll.xEURO(OFFSET(C432,-M432+1,0),E432,OFFSET(C432,-M432+2,0),OFFSET(C432,-M432+2,0),OFFSET(C432,-M432+3,0)+AB432,OFFSET(C432,-M432+4,0),0,3)/100*D432*10000)</f>
        <v>-118168.32951560769</v>
      </c>
      <c r="S432" s="71">
        <f ca="1">IF(D432="","",_xll.xEURO(OFFSET(C432,-M432+1,0),E432,OFFSET(C432,-M432+2,0),OFFSET(C432,-M432+2,0),OFFSET(C432,-M432+3,0)+AB432,OFFSET(C432,-M432+4,0),0,5)/365.25*D432*10000)</f>
        <v>8132.6443780457603</v>
      </c>
      <c r="U432" s="67">
        <f ca="1">IF(I432="","",_xll.xEURO(OFFSET(C432,-M432+1,0),J432,OFFSET(C432,-M432+2,0),OFFSET(C432,-M432+2,0),OFFSET(C432,-M432+3,0)+AC432,OFFSET(C432,-M432+4,0),1,1)*I432)</f>
        <v>-563.95750959043437</v>
      </c>
      <c r="V432" s="69">
        <f ca="1">IF(I432="","",_xll.xEURO(OFFSET(C432,-M432+1,0),J432,OFFSET(C432,-M432+2,0),OFFSET(C432,-M432+2,0),OFFSET(C432,-M432+3,0)+AC432,OFFSET(C432,-M432+4,0),1,0))</f>
        <v>0.61040684539317813</v>
      </c>
      <c r="W432" s="67">
        <f t="shared" ca="1" si="78"/>
        <v>142.28325741651321</v>
      </c>
      <c r="X432" s="67">
        <f ca="1">IF(I432="","",_xll.xEURO(OFFSET(C432,-M432+1,0),J432,OFFSET(C432,-M432+2,0),OFFSET(C432,-M432+2,0),OFFSET(C432,-M432+3,0)+AC432,OFFSET(C432,-M432+4,0),1,2)/10*I432)</f>
        <v>-23.127807221867979</v>
      </c>
      <c r="Y432" s="71">
        <f ca="1">IF(I432="","",_xll.xEURO(OFFSET(C432,-M432+1,0),J432,OFFSET(C432,-M432+2,0),OFFSET(C432,-M432+2,0),OFFSET(C432,-M432+3,0)+AC432,OFFSET(C432,-M432+4,0),1,3)/100*I432*10000)</f>
        <v>-118168.32951560769</v>
      </c>
      <c r="Z432" s="71">
        <f ca="1">IF(I432="","",_xll.xEURO(OFFSET(C432,-M432+1,0),J432,OFFSET(C432,-M432+2,0),OFFSET(C432,-M432+2,0),OFFSET(C432,-M432+3,0)+AC432,OFFSET(C432,-M432+4,0),1,5)/365.25*I432*10000)</f>
        <v>8143.577682642418</v>
      </c>
      <c r="AB432" s="40">
        <f ca="1">IF(D432="","",_xll.xCalcSkew(OFFSET(C432,-M432,0),E432-OFFSET(C432,-M432+1,0),b)/100)</f>
        <v>4.2499999999999759E-4</v>
      </c>
      <c r="AC432" s="40">
        <f ca="1">IF(I432="","",_xll.xCalcSkew(OFFSET(C432,-M432,0),J432-OFFSET(C432,-M432+1,0),b)/100)</f>
        <v>4.2499999999999759E-4</v>
      </c>
      <c r="AE432">
        <f t="shared" si="67"/>
        <v>6093750</v>
      </c>
      <c r="AF432">
        <f t="shared" si="68"/>
        <v>6093750</v>
      </c>
      <c r="AG432">
        <f t="shared" si="69"/>
        <v>12187500</v>
      </c>
    </row>
    <row r="433" spans="3:33" x14ac:dyDescent="0.25">
      <c r="C433" s="40">
        <f ca="1">INDEX(Inputs!$1:$1048576,MATCH(C431,Inputs!C:C,0),7)</f>
        <v>2.4662344580745899E-2</v>
      </c>
      <c r="D433" s="52">
        <v>-1000</v>
      </c>
      <c r="E433" s="39">
        <v>3.3</v>
      </c>
      <c r="F433" s="39">
        <v>0.62</v>
      </c>
      <c r="G433" s="35" t="s">
        <v>268</v>
      </c>
      <c r="I433" s="52">
        <v>-1000</v>
      </c>
      <c r="J433" s="39">
        <v>3.3</v>
      </c>
      <c r="K433" s="39">
        <v>0.625</v>
      </c>
      <c r="L433" s="62" t="s">
        <v>268</v>
      </c>
      <c r="M433" s="101">
        <f t="shared" ref="M433:M466" si="79">M432+1</f>
        <v>2</v>
      </c>
      <c r="N433" s="67">
        <f ca="1">IF(D433="","",_xll.xEURO(OFFSET(C433,-M433+1,0),E433,OFFSET(C433,-M433+2,0),OFFSET(C433,-M433+2,0),OFFSET(C433,-M433+3,0)+AB433,OFFSET(C433,-M433+4,0),0,1)*D433)</f>
        <v>398.49028335943825</v>
      </c>
      <c r="O433" s="69">
        <f ca="1">IF(D433="","",_xll.xEURO(OFFSET(C433,-M433+1,0),E433,OFFSET(C433,-M433+2,0),OFFSET(C433,-M433+2,0),OFFSET(C433,-M433+3,0)+AB433,OFFSET(C433,-M433+4,0),0,0))</f>
        <v>0.62701428550571192</v>
      </c>
      <c r="P433" s="67">
        <f t="shared" ca="1" si="77"/>
        <v>-70.142855057119263</v>
      </c>
      <c r="Q433" s="67">
        <f ca="1">IF(D433="","",_xll.xEURO(OFFSET(C433,-M433+1,0),E433,OFFSET(C433,-M433+2,0),OFFSET(C433,-M433+2,0),OFFSET(C433,-M433+3,0)+AB433,OFFSET(C433,-M433+4,0),0,2)/10*D433)</f>
        <v>-23.720827919864593</v>
      </c>
      <c r="R433" s="71">
        <f ca="1">IF(D433="","",_xll.xEURO(OFFSET(C433,-M433+1,0),E433,OFFSET(C433,-M433+2,0),OFFSET(C433,-M433+2,0),OFFSET(C433,-M433+3,0)+AB433,OFFSET(C433,-M433+4,0),0,3)/100*D433*10000)</f>
        <v>-121198.28668267456</v>
      </c>
      <c r="S433" s="71">
        <f ca="1">IF(D433="","",_xll.xEURO(OFFSET(C433,-M433+1,0),E433,OFFSET(C433,-M433+2,0),OFFSET(C433,-M433+2,0),OFFSET(C433,-M433+3,0)+AB433,OFFSET(C433,-M433+4,0),0,5)/365.25*D433*10000)</f>
        <v>8341.1737210725751</v>
      </c>
      <c r="U433" s="67">
        <f ca="1">IF(I433="","",_xll.xEURO(OFFSET(C433,-M433+1,0),J433,OFFSET(C433,-M433+2,0),OFFSET(C433,-M433+2,0),OFFSET(C433,-M433+3,0)+AC433,OFFSET(C433,-M433+4,0),1,1)*I433)</f>
        <v>-578.41795855429166</v>
      </c>
      <c r="V433" s="69">
        <f ca="1">IF(I433="","",_xll.xEURO(OFFSET(C433,-M433+1,0),J433,OFFSET(C433,-M433+2,0),OFFSET(C433,-M433+2,0),OFFSET(C433,-M433+3,0)+AC433,OFFSET(C433,-M433+4,0),1,0))</f>
        <v>0.61040684539317813</v>
      </c>
      <c r="W433" s="67">
        <f t="shared" ca="1" si="78"/>
        <v>145.93154606821867</v>
      </c>
      <c r="X433" s="67">
        <f ca="1">IF(I433="","",_xll.xEURO(OFFSET(C433,-M433+1,0),J433,OFFSET(C433,-M433+2,0),OFFSET(C433,-M433+2,0),OFFSET(C433,-M433+3,0)+AC433,OFFSET(C433,-M433+4,0),1,2)/10*I433)</f>
        <v>-23.720827919864593</v>
      </c>
      <c r="Y433" s="71">
        <f ca="1">IF(I433="","",_xll.xEURO(OFFSET(C433,-M433+1,0),J433,OFFSET(C433,-M433+2,0),OFFSET(C433,-M433+2,0),OFFSET(C433,-M433+3,0)+AC433,OFFSET(C433,-M433+4,0),1,3)/100*I433*10000)</f>
        <v>-121198.28668267456</v>
      </c>
      <c r="Z433" s="71">
        <f ca="1">IF(I433="","",_xll.xEURO(OFFSET(C433,-M433+1,0),J433,OFFSET(C433,-M433+2,0),OFFSET(C433,-M433+2,0),OFFSET(C433,-M433+3,0)+AC433,OFFSET(C433,-M433+4,0),1,5)/365.25*I433*10000)</f>
        <v>8352.3873668127362</v>
      </c>
      <c r="AB433" s="40">
        <f ca="1">IF(D433="","",_xll.xCalcSkew(OFFSET(C433,-M433,0),E433-OFFSET(C433,-M433+1,0),b)/100)</f>
        <v>4.2499999999999759E-4</v>
      </c>
      <c r="AC433" s="40">
        <f ca="1">IF(I433="","",_xll.xCalcSkew(OFFSET(C433,-M433,0),J433-OFFSET(C433,-M433+1,0),b)/100)</f>
        <v>4.2499999999999759E-4</v>
      </c>
      <c r="AE433">
        <f t="shared" si="67"/>
        <v>6200000</v>
      </c>
      <c r="AF433">
        <f t="shared" si="68"/>
        <v>6250000</v>
      </c>
      <c r="AG433">
        <f t="shared" si="69"/>
        <v>12450000</v>
      </c>
    </row>
    <row r="434" spans="3:33" x14ac:dyDescent="0.25">
      <c r="C434" s="66">
        <f ca="1">INDEX(Inputs!$1:$1048576,MATCH(C431,Inputs!C:C,0),6)</f>
        <v>0.5</v>
      </c>
      <c r="D434" s="52">
        <v>1000</v>
      </c>
      <c r="E434" s="39">
        <v>3.3</v>
      </c>
      <c r="F434" s="39">
        <v>0.62380000000000002</v>
      </c>
      <c r="G434" s="35" t="s">
        <v>275</v>
      </c>
      <c r="I434" s="52">
        <v>1000</v>
      </c>
      <c r="J434" s="39">
        <v>3.3</v>
      </c>
      <c r="K434" s="39">
        <v>0.62380000000000002</v>
      </c>
      <c r="L434" s="62" t="s">
        <v>275</v>
      </c>
      <c r="M434" s="101">
        <f t="shared" si="79"/>
        <v>3</v>
      </c>
      <c r="N434" s="67">
        <f ca="1">IF(D434="","",_xll.xEURO(OFFSET(C434,-M434+1,0),E434,OFFSET(C434,-M434+2,0),OFFSET(C434,-M434+2,0),OFFSET(C434,-M434+3,0)+AB434,OFFSET(C434,-M434+4,0),0,1)*D434)</f>
        <v>-398.49028335943825</v>
      </c>
      <c r="O434" s="69">
        <f ca="1">IF(D434="","",_xll.xEURO(OFFSET(C434,-M434+1,0),E434,OFFSET(C434,-M434+2,0),OFFSET(C434,-M434+2,0),OFFSET(C434,-M434+3,0)+AB434,OFFSET(C434,-M434+4,0),0,0))</f>
        <v>0.62701428550571192</v>
      </c>
      <c r="P434" s="67">
        <f t="shared" ca="1" si="77"/>
        <v>32.142855057119</v>
      </c>
      <c r="Q434" s="67">
        <f ca="1">IF(D434="","",_xll.xEURO(OFFSET(C434,-M434+1,0),E434,OFFSET(C434,-M434+2,0),OFFSET(C434,-M434+2,0),OFFSET(C434,-M434+3,0)+AB434,OFFSET(C434,-M434+4,0),0,2)/10*D434)</f>
        <v>23.720827919864593</v>
      </c>
      <c r="R434" s="71">
        <f ca="1">IF(D434="","",_xll.xEURO(OFFSET(C434,-M434+1,0),E434,OFFSET(C434,-M434+2,0),OFFSET(C434,-M434+2,0),OFFSET(C434,-M434+3,0)+AB434,OFFSET(C434,-M434+4,0),0,3)/100*D434*10000)</f>
        <v>121198.28668267456</v>
      </c>
      <c r="S434" s="71">
        <f ca="1">IF(D434="","",_xll.xEURO(OFFSET(C434,-M434+1,0),E434,OFFSET(C434,-M434+2,0),OFFSET(C434,-M434+2,0),OFFSET(C434,-M434+3,0)+AB434,OFFSET(C434,-M434+4,0),0,5)/365.25*D434*10000)</f>
        <v>-8341.1737210725751</v>
      </c>
      <c r="U434" s="67">
        <f ca="1">IF(I434="","",_xll.xEURO(OFFSET(C434,-M434+1,0),J434,OFFSET(C434,-M434+2,0),OFFSET(C434,-M434+2,0),OFFSET(C434,-M434+3,0)+AC434,OFFSET(C434,-M434+4,0),1,1)*I434)</f>
        <v>578.41795855429166</v>
      </c>
      <c r="V434" s="69">
        <f ca="1">IF(I434="","",_xll.xEURO(OFFSET(C434,-M434+1,0),J434,OFFSET(C434,-M434+2,0),OFFSET(C434,-M434+2,0),OFFSET(C434,-M434+3,0)+AC434,OFFSET(C434,-M434+4,0),1,0))</f>
        <v>0.61040684539317813</v>
      </c>
      <c r="W434" s="67">
        <f t="shared" ca="1" si="78"/>
        <v>-133.93154606821889</v>
      </c>
      <c r="X434" s="67">
        <f ca="1">IF(I434="","",_xll.xEURO(OFFSET(C434,-M434+1,0),J434,OFFSET(C434,-M434+2,0),OFFSET(C434,-M434+2,0),OFFSET(C434,-M434+3,0)+AC434,OFFSET(C434,-M434+4,0),1,2)/10*I434)</f>
        <v>23.720827919864593</v>
      </c>
      <c r="Y434" s="71">
        <f ca="1">IF(I434="","",_xll.xEURO(OFFSET(C434,-M434+1,0),J434,OFFSET(C434,-M434+2,0),OFFSET(C434,-M434+2,0),OFFSET(C434,-M434+3,0)+AC434,OFFSET(C434,-M434+4,0),1,3)/100*I434*10000)</f>
        <v>121198.28668267456</v>
      </c>
      <c r="Z434" s="71">
        <f ca="1">IF(I434="","",_xll.xEURO(OFFSET(C434,-M434+1,0),J434,OFFSET(C434,-M434+2,0),OFFSET(C434,-M434+2,0),OFFSET(C434,-M434+3,0)+AC434,OFFSET(C434,-M434+4,0),1,5)/365.25*I434*10000)</f>
        <v>-8352.3873668127362</v>
      </c>
      <c r="AB434" s="40">
        <f ca="1">IF(D434="","",_xll.xCalcSkew(OFFSET(C434,-M434,0),E434-OFFSET(C434,-M434+1,0),b)/100)</f>
        <v>4.2499999999999759E-4</v>
      </c>
      <c r="AC434" s="40">
        <f ca="1">IF(I434="","",_xll.xCalcSkew(OFFSET(C434,-M434,0),J434-OFFSET(C434,-M434+1,0),b)/100)</f>
        <v>4.2499999999999759E-4</v>
      </c>
      <c r="AE434">
        <f t="shared" si="67"/>
        <v>-6238000.0000000009</v>
      </c>
      <c r="AF434">
        <f t="shared" si="68"/>
        <v>-6238000.0000000009</v>
      </c>
      <c r="AG434">
        <f t="shared" si="69"/>
        <v>-12476000.000000002</v>
      </c>
    </row>
    <row r="435" spans="3:33" x14ac:dyDescent="0.25">
      <c r="C435" s="65">
        <f ca="1">INDEX(Inputs!$1:$1048576,MATCH(C431,Inputs!C:C,0),9)</f>
        <v>346</v>
      </c>
      <c r="D435" s="52"/>
      <c r="E435" s="39"/>
      <c r="F435" s="39"/>
      <c r="G435" s="35"/>
      <c r="I435" s="52"/>
      <c r="J435" s="39"/>
      <c r="K435" s="39"/>
      <c r="L435" s="62"/>
      <c r="M435" s="101">
        <f t="shared" si="79"/>
        <v>4</v>
      </c>
      <c r="N435" s="67" t="str">
        <f ca="1">IF(D435="","",_xll.xEURO(OFFSET(C435,-M435+1,0),E435,OFFSET(C435,-M435+2,0),OFFSET(C435,-M435+2,0),OFFSET(C435,-M435+3,0)+AB435,OFFSET(C435,-M435+4,0),0,1)*D435)</f>
        <v/>
      </c>
      <c r="O435" s="69" t="str">
        <f ca="1">IF(D435="","",_xll.xEURO(OFFSET(C435,-M435+1,0),E435,OFFSET(C435,-M435+2,0),OFFSET(C435,-M435+2,0),OFFSET(C435,-M435+3,0)+AB435,OFFSET(C435,-M435+4,0),0,0))</f>
        <v/>
      </c>
      <c r="P435" s="67" t="str">
        <f t="shared" si="77"/>
        <v/>
      </c>
      <c r="Q435" s="67" t="str">
        <f ca="1">IF(D435="","",_xll.xEURO(OFFSET(C435,-M435+1,0),E435,OFFSET(C435,-M435+2,0),OFFSET(C435,-M435+2,0),OFFSET(C435,-M435+3,0)+AB435,OFFSET(C435,-M435+4,0),0,2)/10*D435)</f>
        <v/>
      </c>
      <c r="R435" s="71" t="str">
        <f ca="1">IF(D435="","",_xll.xEURO(OFFSET(C435,-M435+1,0),E435,OFFSET(C435,-M435+2,0),OFFSET(C435,-M435+2,0),OFFSET(C435,-M435+3,0)+AB435,OFFSET(C435,-M435+4,0),0,3)/100*D435*10000)</f>
        <v/>
      </c>
      <c r="S435" s="71" t="str">
        <f ca="1">IF(D435="","",_xll.xEURO(OFFSET(C435,-M435+1,0),E435,OFFSET(C435,-M435+2,0),OFFSET(C435,-M435+2,0),OFFSET(C435,-M435+3,0)+AB435,OFFSET(C435,-M435+4,0),0,5)/365.25*D435*10000)</f>
        <v/>
      </c>
      <c r="U435" s="67" t="str">
        <f ca="1">IF(I435="","",_xll.xEURO(OFFSET(C435,-M435+1,0),J435,OFFSET(C435,-M435+2,0),OFFSET(C435,-M435+2,0),OFFSET(C435,-M435+3,0)+AC435,OFFSET(C435,-M435+4,0),1,1)*I435)</f>
        <v/>
      </c>
      <c r="V435" s="69" t="str">
        <f ca="1">IF(I435="","",_xll.xEURO(OFFSET(C435,-M435+1,0),J435,OFFSET(C435,-M435+2,0),OFFSET(C435,-M435+2,0),OFFSET(C435,-M435+3,0)+AC435,OFFSET(C435,-M435+4,0),1,0))</f>
        <v/>
      </c>
      <c r="W435" s="67" t="str">
        <f t="shared" si="78"/>
        <v/>
      </c>
      <c r="X435" s="67" t="str">
        <f ca="1">IF(I435="","",_xll.xEURO(OFFSET(C435,-M435+1,0),J435,OFFSET(C435,-M435+2,0),OFFSET(C435,-M435+2,0),OFFSET(C435,-M435+3,0)+AC435,OFFSET(C435,-M435+4,0),1,2)/10*I435)</f>
        <v/>
      </c>
      <c r="Y435" s="71" t="str">
        <f ca="1">IF(I435="","",_xll.xEURO(OFFSET(C435,-M435+1,0),J435,OFFSET(C435,-M435+2,0),OFFSET(C435,-M435+2,0),OFFSET(C435,-M435+3,0)+AC435,OFFSET(C435,-M435+4,0),1,3)/100*I435*10000)</f>
        <v/>
      </c>
      <c r="Z435" s="71" t="str">
        <f ca="1">IF(I435="","",_xll.xEURO(OFFSET(C435,-M435+1,0),J435,OFFSET(C435,-M435+2,0),OFFSET(C435,-M435+2,0),OFFSET(C435,-M435+3,0)+AC435,OFFSET(C435,-M435+4,0),1,5)/365.25*I435*10000)</f>
        <v/>
      </c>
      <c r="AB435" s="40" t="str">
        <f ca="1">IF(D435="","",_xll.xCalcSkew(OFFSET(C435,-M435,0),E435-OFFSET(C435,-M435+1,0),b)/100)</f>
        <v/>
      </c>
      <c r="AC435" s="40" t="str">
        <f ca="1">IF(I435="","",_xll.xCalcSkew(OFFSET(C435,-M435,0),J435-OFFSET(C435,-M435+1,0),b)/100)</f>
        <v/>
      </c>
      <c r="AE435">
        <f t="shared" si="67"/>
        <v>0</v>
      </c>
      <c r="AF435">
        <f t="shared" si="68"/>
        <v>0</v>
      </c>
      <c r="AG435">
        <f t="shared" si="69"/>
        <v>0</v>
      </c>
    </row>
    <row r="436" spans="3:33" x14ac:dyDescent="0.25">
      <c r="C436" s="64">
        <f ca="1">D467+I467</f>
        <v>-1920</v>
      </c>
      <c r="D436" s="52"/>
      <c r="E436" s="39"/>
      <c r="F436" s="39"/>
      <c r="G436" s="35"/>
      <c r="I436" s="52"/>
      <c r="J436" s="39"/>
      <c r="K436" s="39"/>
      <c r="L436" s="62"/>
      <c r="M436" s="101">
        <f t="shared" si="79"/>
        <v>5</v>
      </c>
      <c r="N436" s="67" t="str">
        <f ca="1">IF(D436="","",_xll.xEURO(OFFSET(C436,-M436+1,0),E436,OFFSET(C436,-M436+2,0),OFFSET(C436,-M436+2,0),OFFSET(C436,-M436+3,0)+AB436,OFFSET(C436,-M436+4,0),0,1)*D436)</f>
        <v/>
      </c>
      <c r="O436" s="69" t="str">
        <f ca="1">IF(D436="","",_xll.xEURO(OFFSET(C436,-M436+1,0),E436,OFFSET(C436,-M436+2,0),OFFSET(C436,-M436+2,0),OFFSET(C436,-M436+3,0)+AB436,OFFSET(C436,-M436+4,0),0,0))</f>
        <v/>
      </c>
      <c r="P436" s="67" t="str">
        <f t="shared" si="77"/>
        <v/>
      </c>
      <c r="Q436" s="67" t="str">
        <f ca="1">IF(D436="","",_xll.xEURO(OFFSET(C436,-M436+1,0),E436,OFFSET(C436,-M436+2,0),OFFSET(C436,-M436+2,0),OFFSET(C436,-M436+3,0)+AB436,OFFSET(C436,-M436+4,0),0,2)/10*D436)</f>
        <v/>
      </c>
      <c r="R436" s="71" t="str">
        <f ca="1">IF(D436="","",_xll.xEURO(OFFSET(C436,-M436+1,0),E436,OFFSET(C436,-M436+2,0),OFFSET(C436,-M436+2,0),OFFSET(C436,-M436+3,0)+AB436,OFFSET(C436,-M436+4,0),0,3)/100*D436*10000)</f>
        <v/>
      </c>
      <c r="S436" s="71" t="str">
        <f ca="1">IF(D436="","",_xll.xEURO(OFFSET(C436,-M436+1,0),E436,OFFSET(C436,-M436+2,0),OFFSET(C436,-M436+2,0),OFFSET(C436,-M436+3,0)+AB436,OFFSET(C436,-M436+4,0),0,5)/365.25*D436*10000)</f>
        <v/>
      </c>
      <c r="U436" s="67" t="str">
        <f ca="1">IF(I436="","",_xll.xEURO(OFFSET(C436,-M436+1,0),J436,OFFSET(C436,-M436+2,0),OFFSET(C436,-M436+2,0),OFFSET(C436,-M436+3,0)+AC436,OFFSET(C436,-M436+4,0),1,1)*I436)</f>
        <v/>
      </c>
      <c r="V436" s="69" t="str">
        <f ca="1">IF(I436="","",_xll.xEURO(OFFSET(C436,-M436+1,0),J436,OFFSET(C436,-M436+2,0),OFFSET(C436,-M436+2,0),OFFSET(C436,-M436+3,0)+AC436,OFFSET(C436,-M436+4,0),1,0))</f>
        <v/>
      </c>
      <c r="W436" s="67" t="str">
        <f t="shared" si="78"/>
        <v/>
      </c>
      <c r="X436" s="67" t="str">
        <f ca="1">IF(I436="","",_xll.xEURO(OFFSET(C436,-M436+1,0),J436,OFFSET(C436,-M436+2,0),OFFSET(C436,-M436+2,0),OFFSET(C436,-M436+3,0)+AC436,OFFSET(C436,-M436+4,0),1,2)/10*I436)</f>
        <v/>
      </c>
      <c r="Y436" s="71" t="str">
        <f ca="1">IF(I436="","",_xll.xEURO(OFFSET(C436,-M436+1,0),J436,OFFSET(C436,-M436+2,0),OFFSET(C436,-M436+2,0),OFFSET(C436,-M436+3,0)+AC436,OFFSET(C436,-M436+4,0),1,3)/100*I436*10000)</f>
        <v/>
      </c>
      <c r="Z436" s="71" t="str">
        <f ca="1">IF(I436="","",_xll.xEURO(OFFSET(C436,-M436+1,0),J436,OFFSET(C436,-M436+2,0),OFFSET(C436,-M436+2,0),OFFSET(C436,-M436+3,0)+AC436,OFFSET(C436,-M436+4,0),1,5)/365.25*I436*10000)</f>
        <v/>
      </c>
      <c r="AB436" s="40" t="str">
        <f ca="1">IF(D436="","",_xll.xCalcSkew(OFFSET(C436,-M436,0),E436-OFFSET(C436,-M436+1,0),b)/100)</f>
        <v/>
      </c>
      <c r="AC436" s="40" t="str">
        <f ca="1">IF(I436="","",_xll.xCalcSkew(OFFSET(C436,-M436,0),J436-OFFSET(C436,-M436+1,0),b)/100)</f>
        <v/>
      </c>
      <c r="AE436">
        <f t="shared" si="67"/>
        <v>0</v>
      </c>
      <c r="AF436">
        <f t="shared" si="68"/>
        <v>0</v>
      </c>
      <c r="AG436">
        <f t="shared" si="69"/>
        <v>0</v>
      </c>
    </row>
    <row r="437" spans="3:33" x14ac:dyDescent="0.25">
      <c r="C437" s="64">
        <f ca="1">N467+U467</f>
        <v>-172.37969521524514</v>
      </c>
      <c r="D437" s="52"/>
      <c r="E437" s="39"/>
      <c r="F437" s="39"/>
      <c r="G437" s="35"/>
      <c r="I437" s="52"/>
      <c r="J437" s="39"/>
      <c r="K437" s="39"/>
      <c r="L437" s="62"/>
      <c r="M437" s="101">
        <f t="shared" si="79"/>
        <v>6</v>
      </c>
      <c r="N437" s="67" t="str">
        <f ca="1">IF(D437="","",_xll.xEURO(OFFSET(C437,-M437+1,0),E437,OFFSET(C437,-M437+2,0),OFFSET(C437,-M437+2,0),OFFSET(C437,-M437+3,0)+AB437,OFFSET(C437,-M437+4,0),0,1)*D437)</f>
        <v/>
      </c>
      <c r="O437" s="69" t="str">
        <f ca="1">IF(D437="","",_xll.xEURO(OFFSET(C437,-M437+1,0),E437,OFFSET(C437,-M437+2,0),OFFSET(C437,-M437+2,0),OFFSET(C437,-M437+3,0)+AB437,OFFSET(C437,-M437+4,0),0,0))</f>
        <v/>
      </c>
      <c r="P437" s="67" t="str">
        <f t="shared" si="77"/>
        <v/>
      </c>
      <c r="Q437" s="67" t="str">
        <f ca="1">IF(D437="","",_xll.xEURO(OFFSET(C437,-M437+1,0),E437,OFFSET(C437,-M437+2,0),OFFSET(C437,-M437+2,0),OFFSET(C437,-M437+3,0)+AB437,OFFSET(C437,-M437+4,0),0,2)/10*D437)</f>
        <v/>
      </c>
      <c r="R437" s="71" t="str">
        <f ca="1">IF(D437="","",_xll.xEURO(OFFSET(C437,-M437+1,0),E437,OFFSET(C437,-M437+2,0),OFFSET(C437,-M437+2,0),OFFSET(C437,-M437+3,0)+AB437,OFFSET(C437,-M437+4,0),0,3)/100*D437*10000)</f>
        <v/>
      </c>
      <c r="S437" s="71" t="str">
        <f ca="1">IF(D437="","",_xll.xEURO(OFFSET(C437,-M437+1,0),E437,OFFSET(C437,-M437+2,0),OFFSET(C437,-M437+2,0),OFFSET(C437,-M437+3,0)+AB437,OFFSET(C437,-M437+4,0),0,5)/365.25*D437*10000)</f>
        <v/>
      </c>
      <c r="U437" s="67" t="str">
        <f ca="1">IF(I437="","",_xll.xEURO(OFFSET(C437,-M437+1,0),J437,OFFSET(C437,-M437+2,0),OFFSET(C437,-M437+2,0),OFFSET(C437,-M437+3,0)+AC437,OFFSET(C437,-M437+4,0),1,1)*I437)</f>
        <v/>
      </c>
      <c r="V437" s="69" t="str">
        <f ca="1">IF(I437="","",_xll.xEURO(OFFSET(C437,-M437+1,0),J437,OFFSET(C437,-M437+2,0),OFFSET(C437,-M437+2,0),OFFSET(C437,-M437+3,0)+AC437,OFFSET(C437,-M437+4,0),1,0))</f>
        <v/>
      </c>
      <c r="W437" s="67" t="str">
        <f t="shared" si="78"/>
        <v/>
      </c>
      <c r="X437" s="67" t="str">
        <f ca="1">IF(I437="","",_xll.xEURO(OFFSET(C437,-M437+1,0),J437,OFFSET(C437,-M437+2,0),OFFSET(C437,-M437+2,0),OFFSET(C437,-M437+3,0)+AC437,OFFSET(C437,-M437+4,0),1,2)/10*I437)</f>
        <v/>
      </c>
      <c r="Y437" s="71" t="str">
        <f ca="1">IF(I437="","",_xll.xEURO(OFFSET(C437,-M437+1,0),J437,OFFSET(C437,-M437+2,0),OFFSET(C437,-M437+2,0),OFFSET(C437,-M437+3,0)+AC437,OFFSET(C437,-M437+4,0),1,3)/100*I437*10000)</f>
        <v/>
      </c>
      <c r="Z437" s="71" t="str">
        <f ca="1">IF(I437="","",_xll.xEURO(OFFSET(C437,-M437+1,0),J437,OFFSET(C437,-M437+2,0),OFFSET(C437,-M437+2,0),OFFSET(C437,-M437+3,0)+AC437,OFFSET(C437,-M437+4,0),1,5)/365.25*I437*10000)</f>
        <v/>
      </c>
      <c r="AB437" s="40" t="str">
        <f ca="1">IF(D437="","",_xll.xCalcSkew(OFFSET(C437,-M437,0),E437-OFFSET(C437,-M437+1,0),b)/100)</f>
        <v/>
      </c>
      <c r="AC437" s="40" t="str">
        <f ca="1">IF(I437="","",_xll.xCalcSkew(OFFSET(C437,-M437,0),J437-OFFSET(C437,-M437+1,0),b)/100)</f>
        <v/>
      </c>
      <c r="AE437">
        <f t="shared" si="67"/>
        <v>0</v>
      </c>
      <c r="AF437">
        <f t="shared" si="68"/>
        <v>0</v>
      </c>
      <c r="AG437">
        <f t="shared" si="69"/>
        <v>0</v>
      </c>
    </row>
    <row r="438" spans="3:33" x14ac:dyDescent="0.25">
      <c r="C438" s="103">
        <f ca="1">Q467+X467</f>
        <v>-45.548185948257803</v>
      </c>
      <c r="D438" s="52"/>
      <c r="E438" s="39"/>
      <c r="F438" s="39"/>
      <c r="G438" s="35"/>
      <c r="I438" s="52"/>
      <c r="J438" s="39"/>
      <c r="K438" s="39"/>
      <c r="L438" s="62"/>
      <c r="M438" s="101">
        <f t="shared" si="79"/>
        <v>7</v>
      </c>
      <c r="N438" s="67" t="str">
        <f ca="1">IF(D438="","",_xll.xEURO(OFFSET(C438,-M438+1,0),E438,OFFSET(C438,-M438+2,0),OFFSET(C438,-M438+2,0),OFFSET(C438,-M438+3,0)+AB438,OFFSET(C438,-M438+4,0),0,1)*D438)</f>
        <v/>
      </c>
      <c r="O438" s="69" t="str">
        <f ca="1">IF(D438="","",_xll.xEURO(OFFSET(C438,-M438+1,0),E438,OFFSET(C438,-M438+2,0),OFFSET(C438,-M438+2,0),OFFSET(C438,-M438+3,0)+AB438,OFFSET(C438,-M438+4,0),0,0))</f>
        <v/>
      </c>
      <c r="P438" s="67" t="str">
        <f t="shared" si="77"/>
        <v/>
      </c>
      <c r="Q438" s="67" t="str">
        <f ca="1">IF(D438="","",_xll.xEURO(OFFSET(C438,-M438+1,0),E438,OFFSET(C438,-M438+2,0),OFFSET(C438,-M438+2,0),OFFSET(C438,-M438+3,0)+AB438,OFFSET(C438,-M438+4,0),0,2)/10*D438)</f>
        <v/>
      </c>
      <c r="R438" s="71" t="str">
        <f ca="1">IF(D438="","",_xll.xEURO(OFFSET(C438,-M438+1,0),E438,OFFSET(C438,-M438+2,0),OFFSET(C438,-M438+2,0),OFFSET(C438,-M438+3,0)+AB438,OFFSET(C438,-M438+4,0),0,3)/100*D438*10000)</f>
        <v/>
      </c>
      <c r="S438" s="71" t="str">
        <f ca="1">IF(D438="","",_xll.xEURO(OFFSET(C438,-M438+1,0),E438,OFFSET(C438,-M438+2,0),OFFSET(C438,-M438+2,0),OFFSET(C438,-M438+3,0)+AB438,OFFSET(C438,-M438+4,0),0,5)/365.25*D438*10000)</f>
        <v/>
      </c>
      <c r="U438" s="67" t="str">
        <f ca="1">IF(I438="","",_xll.xEURO(OFFSET(C438,-M438+1,0),J438,OFFSET(C438,-M438+2,0),OFFSET(C438,-M438+2,0),OFFSET(C438,-M438+3,0)+AC438,OFFSET(C438,-M438+4,0),1,1)*I438)</f>
        <v/>
      </c>
      <c r="V438" s="69" t="str">
        <f ca="1">IF(I438="","",_xll.xEURO(OFFSET(C438,-M438+1,0),J438,OFFSET(C438,-M438+2,0),OFFSET(C438,-M438+2,0),OFFSET(C438,-M438+3,0)+AC438,OFFSET(C438,-M438+4,0),1,0))</f>
        <v/>
      </c>
      <c r="W438" s="67" t="str">
        <f t="shared" si="78"/>
        <v/>
      </c>
      <c r="X438" s="67" t="str">
        <f ca="1">IF(I438="","",_xll.xEURO(OFFSET(C438,-M438+1,0),J438,OFFSET(C438,-M438+2,0),OFFSET(C438,-M438+2,0),OFFSET(C438,-M438+3,0)+AC438,OFFSET(C438,-M438+4,0),1,2)/10*I438)</f>
        <v/>
      </c>
      <c r="Y438" s="71" t="str">
        <f ca="1">IF(I438="","",_xll.xEURO(OFFSET(C438,-M438+1,0),J438,OFFSET(C438,-M438+2,0),OFFSET(C438,-M438+2,0),OFFSET(C438,-M438+3,0)+AC438,OFFSET(C438,-M438+4,0),1,3)/100*I438*10000)</f>
        <v/>
      </c>
      <c r="Z438" s="71" t="str">
        <f ca="1">IF(I438="","",_xll.xEURO(OFFSET(C438,-M438+1,0),J438,OFFSET(C438,-M438+2,0),OFFSET(C438,-M438+2,0),OFFSET(C438,-M438+3,0)+AC438,OFFSET(C438,-M438+4,0),1,5)/365.25*I438*10000)</f>
        <v/>
      </c>
      <c r="AB438" s="40" t="str">
        <f ca="1">IF(D438="","",_xll.xCalcSkew(OFFSET(C438,-M438,0),E438-OFFSET(C438,-M438+1,0),b)/100)</f>
        <v/>
      </c>
      <c r="AC438" s="40" t="str">
        <f ca="1">IF(I438="","",_xll.xCalcSkew(OFFSET(C438,-M438,0),J438-OFFSET(C438,-M438+1,0),b)/100)</f>
        <v/>
      </c>
      <c r="AE438">
        <f t="shared" si="67"/>
        <v>0</v>
      </c>
      <c r="AF438">
        <f t="shared" si="68"/>
        <v>0</v>
      </c>
      <c r="AG438">
        <f t="shared" si="69"/>
        <v>0</v>
      </c>
    </row>
    <row r="439" spans="3:33" x14ac:dyDescent="0.25">
      <c r="C439" s="64">
        <f ca="1">R467+Y467</f>
        <v>-232728.55775135753</v>
      </c>
      <c r="D439" s="52"/>
      <c r="E439" s="39"/>
      <c r="F439" s="39"/>
      <c r="G439" s="35"/>
      <c r="I439" s="52"/>
      <c r="J439" s="39"/>
      <c r="K439" s="39"/>
      <c r="L439" s="62"/>
      <c r="M439" s="101">
        <f t="shared" si="79"/>
        <v>8</v>
      </c>
      <c r="N439" s="67" t="str">
        <f ca="1">IF(D439="","",_xll.xEURO(OFFSET(C439,-M439+1,0),E439,OFFSET(C439,-M439+2,0),OFFSET(C439,-M439+2,0),OFFSET(C439,-M439+3,0)+AB439,OFFSET(C439,-M439+4,0),0,1)*D439)</f>
        <v/>
      </c>
      <c r="O439" s="69" t="str">
        <f ca="1">IF(D439="","",_xll.xEURO(OFFSET(C439,-M439+1,0),E439,OFFSET(C439,-M439+2,0),OFFSET(C439,-M439+2,0),OFFSET(C439,-M439+3,0)+AB439,OFFSET(C439,-M439+4,0),0,0))</f>
        <v/>
      </c>
      <c r="P439" s="67" t="str">
        <f t="shared" si="77"/>
        <v/>
      </c>
      <c r="Q439" s="67" t="str">
        <f ca="1">IF(D439="","",_xll.xEURO(OFFSET(C439,-M439+1,0),E439,OFFSET(C439,-M439+2,0),OFFSET(C439,-M439+2,0),OFFSET(C439,-M439+3,0)+AB439,OFFSET(C439,-M439+4,0),0,2)/10*D439)</f>
        <v/>
      </c>
      <c r="R439" s="71" t="str">
        <f ca="1">IF(D439="","",_xll.xEURO(OFFSET(C439,-M439+1,0),E439,OFFSET(C439,-M439+2,0),OFFSET(C439,-M439+2,0),OFFSET(C439,-M439+3,0)+AB439,OFFSET(C439,-M439+4,0),0,3)/100*D439*10000)</f>
        <v/>
      </c>
      <c r="S439" s="71" t="str">
        <f ca="1">IF(D439="","",_xll.xEURO(OFFSET(C439,-M439+1,0),E439,OFFSET(C439,-M439+2,0),OFFSET(C439,-M439+2,0),OFFSET(C439,-M439+3,0)+AB439,OFFSET(C439,-M439+4,0),0,5)/365.25*D439*10000)</f>
        <v/>
      </c>
      <c r="U439" s="67" t="str">
        <f ca="1">IF(I439="","",_xll.xEURO(OFFSET(C439,-M439+1,0),J439,OFFSET(C439,-M439+2,0),OFFSET(C439,-M439+2,0),OFFSET(C439,-M439+3,0)+AC439,OFFSET(C439,-M439+4,0),1,1)*I439)</f>
        <v/>
      </c>
      <c r="V439" s="69" t="str">
        <f ca="1">IF(I439="","",_xll.xEURO(OFFSET(C439,-M439+1,0),J439,OFFSET(C439,-M439+2,0),OFFSET(C439,-M439+2,0),OFFSET(C439,-M439+3,0)+AC439,OFFSET(C439,-M439+4,0),1,0))</f>
        <v/>
      </c>
      <c r="W439" s="67" t="str">
        <f t="shared" si="78"/>
        <v/>
      </c>
      <c r="X439" s="67" t="str">
        <f ca="1">IF(I439="","",_xll.xEURO(OFFSET(C439,-M439+1,0),J439,OFFSET(C439,-M439+2,0),OFFSET(C439,-M439+2,0),OFFSET(C439,-M439+3,0)+AC439,OFFSET(C439,-M439+4,0),1,2)/10*I439)</f>
        <v/>
      </c>
      <c r="Y439" s="71" t="str">
        <f ca="1">IF(I439="","",_xll.xEURO(OFFSET(C439,-M439+1,0),J439,OFFSET(C439,-M439+2,0),OFFSET(C439,-M439+2,0),OFFSET(C439,-M439+3,0)+AC439,OFFSET(C439,-M439+4,0),1,3)/100*I439*10000)</f>
        <v/>
      </c>
      <c r="Z439" s="71" t="str">
        <f ca="1">IF(I439="","",_xll.xEURO(OFFSET(C439,-M439+1,0),J439,OFFSET(C439,-M439+2,0),OFFSET(C439,-M439+2,0),OFFSET(C439,-M439+3,0)+AC439,OFFSET(C439,-M439+4,0),1,5)/365.25*I439*10000)</f>
        <v/>
      </c>
      <c r="AB439" s="40" t="str">
        <f ca="1">IF(D439="","",_xll.xCalcSkew(OFFSET(C439,-M439,0),E439-OFFSET(C439,-M439+1,0),b)/100)</f>
        <v/>
      </c>
      <c r="AC439" s="40" t="str">
        <f ca="1">IF(I439="","",_xll.xCalcSkew(OFFSET(C439,-M439,0),J439-OFFSET(C439,-M439+1,0),b)/100)</f>
        <v/>
      </c>
      <c r="AE439">
        <f t="shared" si="67"/>
        <v>0</v>
      </c>
      <c r="AF439">
        <f t="shared" si="68"/>
        <v>0</v>
      </c>
      <c r="AG439">
        <f t="shared" si="69"/>
        <v>0</v>
      </c>
    </row>
    <row r="440" spans="3:33" x14ac:dyDescent="0.25">
      <c r="C440" s="64">
        <f ca="1">S467+Z467</f>
        <v>16028.18006509539</v>
      </c>
      <c r="D440" s="52"/>
      <c r="E440" s="39"/>
      <c r="F440" s="39"/>
      <c r="G440" s="35"/>
      <c r="I440" s="52"/>
      <c r="J440" s="39"/>
      <c r="K440" s="39"/>
      <c r="L440" s="62"/>
      <c r="M440" s="101">
        <f t="shared" si="79"/>
        <v>9</v>
      </c>
      <c r="N440" s="67" t="str">
        <f ca="1">IF(D440="","",_xll.xEURO(OFFSET(C440,-M440+1,0),E440,OFFSET(C440,-M440+2,0),OFFSET(C440,-M440+2,0),OFFSET(C440,-M440+3,0)+AB440,OFFSET(C440,-M440+4,0),0,1)*D440)</f>
        <v/>
      </c>
      <c r="O440" s="69" t="str">
        <f ca="1">IF(D440="","",_xll.xEURO(OFFSET(C440,-M440+1,0),E440,OFFSET(C440,-M440+2,0),OFFSET(C440,-M440+2,0),OFFSET(C440,-M440+3,0)+AB440,OFFSET(C440,-M440+4,0),0,0))</f>
        <v/>
      </c>
      <c r="P440" s="67" t="str">
        <f t="shared" si="77"/>
        <v/>
      </c>
      <c r="Q440" s="67" t="str">
        <f ca="1">IF(D440="","",_xll.xEURO(OFFSET(C440,-M440+1,0),E440,OFFSET(C440,-M440+2,0),OFFSET(C440,-M440+2,0),OFFSET(C440,-M440+3,0)+AB440,OFFSET(C440,-M440+4,0),0,2)/10*D440)</f>
        <v/>
      </c>
      <c r="R440" s="71" t="str">
        <f ca="1">IF(D440="","",_xll.xEURO(OFFSET(C440,-M440+1,0),E440,OFFSET(C440,-M440+2,0),OFFSET(C440,-M440+2,0),OFFSET(C440,-M440+3,0)+AB440,OFFSET(C440,-M440+4,0),0,3)/100*D440*10000)</f>
        <v/>
      </c>
      <c r="S440" s="71" t="str">
        <f ca="1">IF(D440="","",_xll.xEURO(OFFSET(C440,-M440+1,0),E440,OFFSET(C440,-M440+2,0),OFFSET(C440,-M440+2,0),OFFSET(C440,-M440+3,0)+AB440,OFFSET(C440,-M440+4,0),0,5)/365.25*D440*10000)</f>
        <v/>
      </c>
      <c r="U440" s="67" t="str">
        <f ca="1">IF(I440="","",_xll.xEURO(OFFSET(C440,-M440+1,0),J440,OFFSET(C440,-M440+2,0),OFFSET(C440,-M440+2,0),OFFSET(C440,-M440+3,0)+AC440,OFFSET(C440,-M440+4,0),1,1)*I440)</f>
        <v/>
      </c>
      <c r="V440" s="69" t="str">
        <f ca="1">IF(I440="","",_xll.xEURO(OFFSET(C440,-M440+1,0),J440,OFFSET(C440,-M440+2,0),OFFSET(C440,-M440+2,0),OFFSET(C440,-M440+3,0)+AC440,OFFSET(C440,-M440+4,0),1,0))</f>
        <v/>
      </c>
      <c r="W440" s="67" t="str">
        <f t="shared" si="78"/>
        <v/>
      </c>
      <c r="X440" s="67" t="str">
        <f ca="1">IF(I440="","",_xll.xEURO(OFFSET(C440,-M440+1,0),J440,OFFSET(C440,-M440+2,0),OFFSET(C440,-M440+2,0),OFFSET(C440,-M440+3,0)+AC440,OFFSET(C440,-M440+4,0),1,2)/10*I440)</f>
        <v/>
      </c>
      <c r="Y440" s="71" t="str">
        <f ca="1">IF(I440="","",_xll.xEURO(OFFSET(C440,-M440+1,0),J440,OFFSET(C440,-M440+2,0),OFFSET(C440,-M440+2,0),OFFSET(C440,-M440+3,0)+AC440,OFFSET(C440,-M440+4,0),1,3)/100*I440*10000)</f>
        <v/>
      </c>
      <c r="Z440" s="71" t="str">
        <f ca="1">IF(I440="","",_xll.xEURO(OFFSET(C440,-M440+1,0),J440,OFFSET(C440,-M440+2,0),OFFSET(C440,-M440+2,0),OFFSET(C440,-M440+3,0)+AC440,OFFSET(C440,-M440+4,0),1,5)/365.25*I440*10000)</f>
        <v/>
      </c>
      <c r="AB440" s="40" t="str">
        <f ca="1">IF(D440="","",_xll.xCalcSkew(OFFSET(C440,-M440,0),E440-OFFSET(C440,-M440+1,0),b)/100)</f>
        <v/>
      </c>
      <c r="AC440" s="40" t="str">
        <f ca="1">IF(I440="","",_xll.xCalcSkew(OFFSET(C440,-M440,0),J440-OFFSET(C440,-M440+1,0),b)/100)</f>
        <v/>
      </c>
      <c r="AE440">
        <f t="shared" si="67"/>
        <v>0</v>
      </c>
      <c r="AF440">
        <f t="shared" si="68"/>
        <v>0</v>
      </c>
      <c r="AG440">
        <f t="shared" si="69"/>
        <v>0</v>
      </c>
    </row>
    <row r="441" spans="3:33" x14ac:dyDescent="0.25">
      <c r="C441" s="64">
        <f ca="1">P467+W467</f>
        <v>111.05602373171672</v>
      </c>
      <c r="D441" s="52"/>
      <c r="E441" s="39"/>
      <c r="F441" s="39"/>
      <c r="G441" s="35"/>
      <c r="I441" s="52"/>
      <c r="J441" s="39"/>
      <c r="K441" s="39"/>
      <c r="L441" s="62"/>
      <c r="M441" s="101">
        <f t="shared" si="79"/>
        <v>10</v>
      </c>
      <c r="N441" s="67" t="str">
        <f ca="1">IF(D441="","",_xll.xEURO(OFFSET(C441,-M441+1,0),E441,OFFSET(C441,-M441+2,0),OFFSET(C441,-M441+2,0),OFFSET(C441,-M441+3,0)+AB441,OFFSET(C441,-M441+4,0),0,1)*D441)</f>
        <v/>
      </c>
      <c r="O441" s="69" t="str">
        <f ca="1">IF(D441="","",_xll.xEURO(OFFSET(C441,-M441+1,0),E441,OFFSET(C441,-M441+2,0),OFFSET(C441,-M441+2,0),OFFSET(C441,-M441+3,0)+AB441,OFFSET(C441,-M441+4,0),0,0))</f>
        <v/>
      </c>
      <c r="P441" s="67" t="str">
        <f t="shared" si="77"/>
        <v/>
      </c>
      <c r="Q441" s="67" t="str">
        <f ca="1">IF(D441="","",_xll.xEURO(OFFSET(C441,-M441+1,0),E441,OFFSET(C441,-M441+2,0),OFFSET(C441,-M441+2,0),OFFSET(C441,-M441+3,0)+AB441,OFFSET(C441,-M441+4,0),0,2)/10*D441)</f>
        <v/>
      </c>
      <c r="R441" s="71" t="str">
        <f ca="1">IF(D441="","",_xll.xEURO(OFFSET(C441,-M441+1,0),E441,OFFSET(C441,-M441+2,0),OFFSET(C441,-M441+2,0),OFFSET(C441,-M441+3,0)+AB441,OFFSET(C441,-M441+4,0),0,3)/100*D441*10000)</f>
        <v/>
      </c>
      <c r="S441" s="71" t="str">
        <f ca="1">IF(D441="","",_xll.xEURO(OFFSET(C441,-M441+1,0),E441,OFFSET(C441,-M441+2,0),OFFSET(C441,-M441+2,0),OFFSET(C441,-M441+3,0)+AB441,OFFSET(C441,-M441+4,0),0,5)/365.25*D441*10000)</f>
        <v/>
      </c>
      <c r="U441" s="67" t="str">
        <f ca="1">IF(I441="","",_xll.xEURO(OFFSET(C441,-M441+1,0),J441,OFFSET(C441,-M441+2,0),OFFSET(C441,-M441+2,0),OFFSET(C441,-M441+3,0)+AC441,OFFSET(C441,-M441+4,0),1,1)*I441)</f>
        <v/>
      </c>
      <c r="V441" s="69" t="str">
        <f ca="1">IF(I441="","",_xll.xEURO(OFFSET(C441,-M441+1,0),J441,OFFSET(C441,-M441+2,0),OFFSET(C441,-M441+2,0),OFFSET(C441,-M441+3,0)+AC441,OFFSET(C441,-M441+4,0),1,0))</f>
        <v/>
      </c>
      <c r="W441" s="67" t="str">
        <f t="shared" si="78"/>
        <v/>
      </c>
      <c r="X441" s="67" t="str">
        <f ca="1">IF(I441="","",_xll.xEURO(OFFSET(C441,-M441+1,0),J441,OFFSET(C441,-M441+2,0),OFFSET(C441,-M441+2,0),OFFSET(C441,-M441+3,0)+AC441,OFFSET(C441,-M441+4,0),1,2)/10*I441)</f>
        <v/>
      </c>
      <c r="Y441" s="71" t="str">
        <f ca="1">IF(I441="","",_xll.xEURO(OFFSET(C441,-M441+1,0),J441,OFFSET(C441,-M441+2,0),OFFSET(C441,-M441+2,0),OFFSET(C441,-M441+3,0)+AC441,OFFSET(C441,-M441+4,0),1,3)/100*I441*10000)</f>
        <v/>
      </c>
      <c r="Z441" s="71" t="str">
        <f ca="1">IF(I441="","",_xll.xEURO(OFFSET(C441,-M441+1,0),J441,OFFSET(C441,-M441+2,0),OFFSET(C441,-M441+2,0),OFFSET(C441,-M441+3,0)+AC441,OFFSET(C441,-M441+4,0),1,5)/365.25*I441*10000)</f>
        <v/>
      </c>
      <c r="AB441" s="40" t="str">
        <f ca="1">IF(D441="","",_xll.xCalcSkew(OFFSET(C441,-M441,0),E441-OFFSET(C441,-M441+1,0),b)/100)</f>
        <v/>
      </c>
      <c r="AC441" s="40" t="str">
        <f ca="1">IF(I441="","",_xll.xCalcSkew(OFFSET(C441,-M441,0),J441-OFFSET(C441,-M441+1,0),b)/100)</f>
        <v/>
      </c>
      <c r="AE441">
        <f t="shared" si="67"/>
        <v>0</v>
      </c>
      <c r="AF441">
        <f t="shared" si="68"/>
        <v>0</v>
      </c>
      <c r="AG441">
        <f t="shared" si="69"/>
        <v>0</v>
      </c>
    </row>
    <row r="442" spans="3:33" x14ac:dyDescent="0.25">
      <c r="D442" s="52"/>
      <c r="E442" s="39"/>
      <c r="F442" s="39"/>
      <c r="G442" s="35"/>
      <c r="I442" s="52"/>
      <c r="J442" s="39"/>
      <c r="K442" s="39"/>
      <c r="L442" s="62"/>
      <c r="M442" s="101">
        <f t="shared" si="79"/>
        <v>11</v>
      </c>
      <c r="N442" s="67" t="str">
        <f ca="1">IF(D442="","",_xll.xEURO(OFFSET(C442,-M442+1,0),E442,OFFSET(C442,-M442+2,0),OFFSET(C442,-M442+2,0),OFFSET(C442,-M442+3,0)+AB442,OFFSET(C442,-M442+4,0),0,1)*D442)</f>
        <v/>
      </c>
      <c r="O442" s="69" t="str">
        <f ca="1">IF(D442="","",_xll.xEURO(OFFSET(C442,-M442+1,0),E442,OFFSET(C442,-M442+2,0),OFFSET(C442,-M442+2,0),OFFSET(C442,-M442+3,0)+AB442,OFFSET(C442,-M442+4,0),0,0))</f>
        <v/>
      </c>
      <c r="P442" s="67" t="str">
        <f t="shared" si="77"/>
        <v/>
      </c>
      <c r="Q442" s="67" t="str">
        <f ca="1">IF(D442="","",_xll.xEURO(OFFSET(C442,-M442+1,0),E442,OFFSET(C442,-M442+2,0),OFFSET(C442,-M442+2,0),OFFSET(C442,-M442+3,0)+AB442,OFFSET(C442,-M442+4,0),0,2)/10*D442)</f>
        <v/>
      </c>
      <c r="R442" s="71" t="str">
        <f ca="1">IF(D442="","",_xll.xEURO(OFFSET(C442,-M442+1,0),E442,OFFSET(C442,-M442+2,0),OFFSET(C442,-M442+2,0),OFFSET(C442,-M442+3,0)+AB442,OFFSET(C442,-M442+4,0),0,3)/100*D442*10000)</f>
        <v/>
      </c>
      <c r="S442" s="71" t="str">
        <f ca="1">IF(D442="","",_xll.xEURO(OFFSET(C442,-M442+1,0),E442,OFFSET(C442,-M442+2,0),OFFSET(C442,-M442+2,0),OFFSET(C442,-M442+3,0)+AB442,OFFSET(C442,-M442+4,0),0,5)/365.25*D442*10000)</f>
        <v/>
      </c>
      <c r="U442" s="67" t="str">
        <f ca="1">IF(I442="","",_xll.xEURO(OFFSET(C442,-M442+1,0),J442,OFFSET(C442,-M442+2,0),OFFSET(C442,-M442+2,0),OFFSET(C442,-M442+3,0)+AC442,OFFSET(C442,-M442+4,0),1,1)*I442)</f>
        <v/>
      </c>
      <c r="V442" s="69" t="str">
        <f ca="1">IF(I442="","",_xll.xEURO(OFFSET(C442,-M442+1,0),J442,OFFSET(C442,-M442+2,0),OFFSET(C442,-M442+2,0),OFFSET(C442,-M442+3,0)+AC442,OFFSET(C442,-M442+4,0),1,0))</f>
        <v/>
      </c>
      <c r="W442" s="67" t="str">
        <f t="shared" si="78"/>
        <v/>
      </c>
      <c r="X442" s="67" t="str">
        <f ca="1">IF(I442="","",_xll.xEURO(OFFSET(C442,-M442+1,0),J442,OFFSET(C442,-M442+2,0),OFFSET(C442,-M442+2,0),OFFSET(C442,-M442+3,0)+AC442,OFFSET(C442,-M442+4,0),1,2)/10*I442)</f>
        <v/>
      </c>
      <c r="Y442" s="71" t="str">
        <f ca="1">IF(I442="","",_xll.xEURO(OFFSET(C442,-M442+1,0),J442,OFFSET(C442,-M442+2,0),OFFSET(C442,-M442+2,0),OFFSET(C442,-M442+3,0)+AC442,OFFSET(C442,-M442+4,0),1,3)/100*I442*10000)</f>
        <v/>
      </c>
      <c r="Z442" s="71" t="str">
        <f ca="1">IF(I442="","",_xll.xEURO(OFFSET(C442,-M442+1,0),J442,OFFSET(C442,-M442+2,0),OFFSET(C442,-M442+2,0),OFFSET(C442,-M442+3,0)+AC442,OFFSET(C442,-M442+4,0),1,5)/365.25*I442*10000)</f>
        <v/>
      </c>
      <c r="AB442" s="40" t="str">
        <f ca="1">IF(D442="","",_xll.xCalcSkew(OFFSET(C442,-M442,0),E442-OFFSET(C442,-M442+1,0),b)/100)</f>
        <v/>
      </c>
      <c r="AC442" s="40" t="str">
        <f ca="1">IF(I442="","",_xll.xCalcSkew(OFFSET(C442,-M442,0),J442-OFFSET(C442,-M442+1,0),b)/100)</f>
        <v/>
      </c>
      <c r="AE442">
        <f t="shared" si="67"/>
        <v>0</v>
      </c>
      <c r="AF442">
        <f t="shared" si="68"/>
        <v>0</v>
      </c>
      <c r="AG442">
        <f t="shared" si="69"/>
        <v>0</v>
      </c>
    </row>
    <row r="443" spans="3:33" x14ac:dyDescent="0.25">
      <c r="D443" s="52"/>
      <c r="E443" s="39"/>
      <c r="F443" s="39"/>
      <c r="G443" s="35"/>
      <c r="I443" s="52"/>
      <c r="J443" s="39"/>
      <c r="K443" s="39"/>
      <c r="L443" s="62"/>
      <c r="M443" s="101">
        <f t="shared" si="79"/>
        <v>12</v>
      </c>
      <c r="N443" s="67" t="str">
        <f ca="1">IF(D443="","",_xll.xEURO(OFFSET(C443,-M443+1,0),E443,OFFSET(C443,-M443+2,0),OFFSET(C443,-M443+2,0),OFFSET(C443,-M443+3,0)+AB443,OFFSET(C443,-M443+4,0),0,1)*D443)</f>
        <v/>
      </c>
      <c r="O443" s="69" t="str">
        <f ca="1">IF(D443="","",_xll.xEURO(OFFSET(C443,-M443+1,0),E443,OFFSET(C443,-M443+2,0),OFFSET(C443,-M443+2,0),OFFSET(C443,-M443+3,0)+AB443,OFFSET(C443,-M443+4,0),0,0))</f>
        <v/>
      </c>
      <c r="P443" s="67" t="str">
        <f t="shared" si="77"/>
        <v/>
      </c>
      <c r="Q443" s="67" t="str">
        <f ca="1">IF(D443="","",_xll.xEURO(OFFSET(C443,-M443+1,0),E443,OFFSET(C443,-M443+2,0),OFFSET(C443,-M443+2,0),OFFSET(C443,-M443+3,0)+AB443,OFFSET(C443,-M443+4,0),0,2)/10*D443)</f>
        <v/>
      </c>
      <c r="R443" s="71" t="str">
        <f ca="1">IF(D443="","",_xll.xEURO(OFFSET(C443,-M443+1,0),E443,OFFSET(C443,-M443+2,0),OFFSET(C443,-M443+2,0),OFFSET(C443,-M443+3,0)+AB443,OFFSET(C443,-M443+4,0),0,3)/100*D443*10000)</f>
        <v/>
      </c>
      <c r="S443" s="71" t="str">
        <f ca="1">IF(D443="","",_xll.xEURO(OFFSET(C443,-M443+1,0),E443,OFFSET(C443,-M443+2,0),OFFSET(C443,-M443+2,0),OFFSET(C443,-M443+3,0)+AB443,OFFSET(C443,-M443+4,0),0,5)/365.25*D443*10000)</f>
        <v/>
      </c>
      <c r="U443" s="67" t="str">
        <f ca="1">IF(I443="","",_xll.xEURO(OFFSET(C443,-M443+1,0),J443,OFFSET(C443,-M443+2,0),OFFSET(C443,-M443+2,0),OFFSET(C443,-M443+3,0)+AC443,OFFSET(C443,-M443+4,0),1,1)*I443)</f>
        <v/>
      </c>
      <c r="V443" s="69" t="str">
        <f ca="1">IF(I443="","",_xll.xEURO(OFFSET(C443,-M443+1,0),J443,OFFSET(C443,-M443+2,0),OFFSET(C443,-M443+2,0),OFFSET(C443,-M443+3,0)+AC443,OFFSET(C443,-M443+4,0),1,0))</f>
        <v/>
      </c>
      <c r="W443" s="67" t="str">
        <f t="shared" si="78"/>
        <v/>
      </c>
      <c r="X443" s="67" t="str">
        <f ca="1">IF(I443="","",_xll.xEURO(OFFSET(C443,-M443+1,0),J443,OFFSET(C443,-M443+2,0),OFFSET(C443,-M443+2,0),OFFSET(C443,-M443+3,0)+AC443,OFFSET(C443,-M443+4,0),1,2)/10*I443)</f>
        <v/>
      </c>
      <c r="Y443" s="71" t="str">
        <f ca="1">IF(I443="","",_xll.xEURO(OFFSET(C443,-M443+1,0),J443,OFFSET(C443,-M443+2,0),OFFSET(C443,-M443+2,0),OFFSET(C443,-M443+3,0)+AC443,OFFSET(C443,-M443+4,0),1,3)/100*I443*10000)</f>
        <v/>
      </c>
      <c r="Z443" s="71" t="str">
        <f ca="1">IF(I443="","",_xll.xEURO(OFFSET(C443,-M443+1,0),J443,OFFSET(C443,-M443+2,0),OFFSET(C443,-M443+2,0),OFFSET(C443,-M443+3,0)+AC443,OFFSET(C443,-M443+4,0),1,5)/365.25*I443*10000)</f>
        <v/>
      </c>
      <c r="AB443" s="40" t="str">
        <f ca="1">IF(D443="","",_xll.xCalcSkew(OFFSET(C443,-M443,0),E443-OFFSET(C443,-M443+1,0),b)/100)</f>
        <v/>
      </c>
      <c r="AC443" s="40" t="str">
        <f ca="1">IF(I443="","",_xll.xCalcSkew(OFFSET(C443,-M443,0),J443-OFFSET(C443,-M443+1,0),b)/100)</f>
        <v/>
      </c>
      <c r="AE443">
        <f t="shared" si="67"/>
        <v>0</v>
      </c>
      <c r="AF443">
        <f t="shared" si="68"/>
        <v>0</v>
      </c>
      <c r="AG443">
        <f t="shared" si="69"/>
        <v>0</v>
      </c>
    </row>
    <row r="444" spans="3:33" x14ac:dyDescent="0.25">
      <c r="D444" s="52"/>
      <c r="E444" s="39"/>
      <c r="F444" s="39"/>
      <c r="G444" s="35"/>
      <c r="I444" s="52"/>
      <c r="J444" s="39"/>
      <c r="K444" s="39"/>
      <c r="L444" s="62"/>
      <c r="M444" s="101">
        <f t="shared" si="79"/>
        <v>13</v>
      </c>
      <c r="N444" s="67" t="str">
        <f ca="1">IF(D444="","",_xll.xEURO(OFFSET(C444,-M444+1,0),E444,OFFSET(C444,-M444+2,0),OFFSET(C444,-M444+2,0),OFFSET(C444,-M444+3,0)+AB444,OFFSET(C444,-M444+4,0),0,1)*D444)</f>
        <v/>
      </c>
      <c r="O444" s="69" t="str">
        <f ca="1">IF(D444="","",_xll.xEURO(OFFSET(C444,-M444+1,0),E444,OFFSET(C444,-M444+2,0),OFFSET(C444,-M444+2,0),OFFSET(C444,-M444+3,0)+AB444,OFFSET(C444,-M444+4,0),0,0))</f>
        <v/>
      </c>
      <c r="P444" s="67" t="str">
        <f t="shared" si="77"/>
        <v/>
      </c>
      <c r="Q444" s="67" t="str">
        <f ca="1">IF(D444="","",_xll.xEURO(OFFSET(C444,-M444+1,0),E444,OFFSET(C444,-M444+2,0),OFFSET(C444,-M444+2,0),OFFSET(C444,-M444+3,0)+AB444,OFFSET(C444,-M444+4,0),0,2)/10*D444)</f>
        <v/>
      </c>
      <c r="R444" s="71" t="str">
        <f ca="1">IF(D444="","",_xll.xEURO(OFFSET(C444,-M444+1,0),E444,OFFSET(C444,-M444+2,0),OFFSET(C444,-M444+2,0),OFFSET(C444,-M444+3,0)+AB444,OFFSET(C444,-M444+4,0),0,3)/100*D444*10000)</f>
        <v/>
      </c>
      <c r="S444" s="71" t="str">
        <f ca="1">IF(D444="","",_xll.xEURO(OFFSET(C444,-M444+1,0),E444,OFFSET(C444,-M444+2,0),OFFSET(C444,-M444+2,0),OFFSET(C444,-M444+3,0)+AB444,OFFSET(C444,-M444+4,0),0,5)/365.25*D444*10000)</f>
        <v/>
      </c>
      <c r="U444" s="67" t="str">
        <f ca="1">IF(I444="","",_xll.xEURO(OFFSET(C444,-M444+1,0),J444,OFFSET(C444,-M444+2,0),OFFSET(C444,-M444+2,0),OFFSET(C444,-M444+3,0)+AC444,OFFSET(C444,-M444+4,0),1,1)*I444)</f>
        <v/>
      </c>
      <c r="V444" s="69" t="str">
        <f ca="1">IF(I444="","",_xll.xEURO(OFFSET(C444,-M444+1,0),J444,OFFSET(C444,-M444+2,0),OFFSET(C444,-M444+2,0),OFFSET(C444,-M444+3,0)+AC444,OFFSET(C444,-M444+4,0),1,0))</f>
        <v/>
      </c>
      <c r="W444" s="67" t="str">
        <f t="shared" si="78"/>
        <v/>
      </c>
      <c r="X444" s="67" t="str">
        <f ca="1">IF(I444="","",_xll.xEURO(OFFSET(C444,-M444+1,0),J444,OFFSET(C444,-M444+2,0),OFFSET(C444,-M444+2,0),OFFSET(C444,-M444+3,0)+AC444,OFFSET(C444,-M444+4,0),1,2)/10*I444)</f>
        <v/>
      </c>
      <c r="Y444" s="71" t="str">
        <f ca="1">IF(I444="","",_xll.xEURO(OFFSET(C444,-M444+1,0),J444,OFFSET(C444,-M444+2,0),OFFSET(C444,-M444+2,0),OFFSET(C444,-M444+3,0)+AC444,OFFSET(C444,-M444+4,0),1,3)/100*I444*10000)</f>
        <v/>
      </c>
      <c r="Z444" s="71" t="str">
        <f ca="1">IF(I444="","",_xll.xEURO(OFFSET(C444,-M444+1,0),J444,OFFSET(C444,-M444+2,0),OFFSET(C444,-M444+2,0),OFFSET(C444,-M444+3,0)+AC444,OFFSET(C444,-M444+4,0),1,5)/365.25*I444*10000)</f>
        <v/>
      </c>
      <c r="AB444" s="40" t="str">
        <f ca="1">IF(D444="","",_xll.xCalcSkew(OFFSET(C444,-M444,0),E444-OFFSET(C444,-M444+1,0),b)/100)</f>
        <v/>
      </c>
      <c r="AC444" s="40" t="str">
        <f ca="1">IF(I444="","",_xll.xCalcSkew(OFFSET(C444,-M444,0),J444-OFFSET(C444,-M444+1,0),b)/100)</f>
        <v/>
      </c>
      <c r="AE444">
        <f t="shared" si="67"/>
        <v>0</v>
      </c>
      <c r="AF444">
        <f t="shared" si="68"/>
        <v>0</v>
      </c>
      <c r="AG444">
        <f t="shared" si="69"/>
        <v>0</v>
      </c>
    </row>
    <row r="445" spans="3:33" x14ac:dyDescent="0.25">
      <c r="D445" s="52"/>
      <c r="E445" s="39"/>
      <c r="F445" s="39"/>
      <c r="G445" s="35"/>
      <c r="I445" s="52"/>
      <c r="J445" s="39"/>
      <c r="K445" s="39"/>
      <c r="L445" s="62"/>
      <c r="M445" s="101">
        <f t="shared" si="79"/>
        <v>14</v>
      </c>
      <c r="N445" s="67" t="str">
        <f ca="1">IF(D445="","",_xll.xEURO(OFFSET(C445,-M445+1,0),E445,OFFSET(C445,-M445+2,0),OFFSET(C445,-M445+2,0),OFFSET(C445,-M445+3,0)+AB445,OFFSET(C445,-M445+4,0),0,1)*D445)</f>
        <v/>
      </c>
      <c r="O445" s="69" t="str">
        <f ca="1">IF(D445="","",_xll.xEURO(OFFSET(C445,-M445+1,0),E445,OFFSET(C445,-M445+2,0),OFFSET(C445,-M445+2,0),OFFSET(C445,-M445+3,0)+AB445,OFFSET(C445,-M445+4,0),0,0))</f>
        <v/>
      </c>
      <c r="P445" s="67" t="str">
        <f t="shared" si="77"/>
        <v/>
      </c>
      <c r="Q445" s="67" t="str">
        <f ca="1">IF(D445="","",_xll.xEURO(OFFSET(C445,-M445+1,0),E445,OFFSET(C445,-M445+2,0),OFFSET(C445,-M445+2,0),OFFSET(C445,-M445+3,0)+AB445,OFFSET(C445,-M445+4,0),0,2)/10*D445)</f>
        <v/>
      </c>
      <c r="R445" s="71" t="str">
        <f ca="1">IF(D445="","",_xll.xEURO(OFFSET(C445,-M445+1,0),E445,OFFSET(C445,-M445+2,0),OFFSET(C445,-M445+2,0),OFFSET(C445,-M445+3,0)+AB445,OFFSET(C445,-M445+4,0),0,3)/100*D445*10000)</f>
        <v/>
      </c>
      <c r="S445" s="71" t="str">
        <f ca="1">IF(D445="","",_xll.xEURO(OFFSET(C445,-M445+1,0),E445,OFFSET(C445,-M445+2,0),OFFSET(C445,-M445+2,0),OFFSET(C445,-M445+3,0)+AB445,OFFSET(C445,-M445+4,0),0,5)/365.25*D445*10000)</f>
        <v/>
      </c>
      <c r="U445" s="67" t="str">
        <f ca="1">IF(I445="","",_xll.xEURO(OFFSET(C445,-M445+1,0),J445,OFFSET(C445,-M445+2,0),OFFSET(C445,-M445+2,0),OFFSET(C445,-M445+3,0)+AC445,OFFSET(C445,-M445+4,0),1,1)*I445)</f>
        <v/>
      </c>
      <c r="V445" s="69" t="str">
        <f ca="1">IF(I445="","",_xll.xEURO(OFFSET(C445,-M445+1,0),J445,OFFSET(C445,-M445+2,0),OFFSET(C445,-M445+2,0),OFFSET(C445,-M445+3,0)+AC445,OFFSET(C445,-M445+4,0),1,0))</f>
        <v/>
      </c>
      <c r="W445" s="67" t="str">
        <f t="shared" si="78"/>
        <v/>
      </c>
      <c r="X445" s="67" t="str">
        <f ca="1">IF(I445="","",_xll.xEURO(OFFSET(C445,-M445+1,0),J445,OFFSET(C445,-M445+2,0),OFFSET(C445,-M445+2,0),OFFSET(C445,-M445+3,0)+AC445,OFFSET(C445,-M445+4,0),1,2)/10*I445)</f>
        <v/>
      </c>
      <c r="Y445" s="71" t="str">
        <f ca="1">IF(I445="","",_xll.xEURO(OFFSET(C445,-M445+1,0),J445,OFFSET(C445,-M445+2,0),OFFSET(C445,-M445+2,0),OFFSET(C445,-M445+3,0)+AC445,OFFSET(C445,-M445+4,0),1,3)/100*I445*10000)</f>
        <v/>
      </c>
      <c r="Z445" s="71" t="str">
        <f ca="1">IF(I445="","",_xll.xEURO(OFFSET(C445,-M445+1,0),J445,OFFSET(C445,-M445+2,0),OFFSET(C445,-M445+2,0),OFFSET(C445,-M445+3,0)+AC445,OFFSET(C445,-M445+4,0),1,5)/365.25*I445*10000)</f>
        <v/>
      </c>
      <c r="AB445" s="40" t="str">
        <f ca="1">IF(D445="","",_xll.xCalcSkew(OFFSET(C445,-M445,0),E445-OFFSET(C445,-M445+1,0),b)/100)</f>
        <v/>
      </c>
      <c r="AC445" s="40" t="str">
        <f ca="1">IF(I445="","",_xll.xCalcSkew(OFFSET(C445,-M445,0),J445-OFFSET(C445,-M445+1,0),b)/100)</f>
        <v/>
      </c>
      <c r="AE445">
        <f t="shared" si="67"/>
        <v>0</v>
      </c>
      <c r="AF445">
        <f t="shared" si="68"/>
        <v>0</v>
      </c>
      <c r="AG445">
        <f t="shared" si="69"/>
        <v>0</v>
      </c>
    </row>
    <row r="446" spans="3:33" x14ac:dyDescent="0.25">
      <c r="D446" s="52"/>
      <c r="E446" s="39"/>
      <c r="F446" s="39"/>
      <c r="G446" s="35"/>
      <c r="I446" s="52"/>
      <c r="J446" s="39"/>
      <c r="K446" s="39"/>
      <c r="L446" s="62"/>
      <c r="M446" s="101">
        <f t="shared" si="79"/>
        <v>15</v>
      </c>
      <c r="N446" s="67" t="str">
        <f ca="1">IF(D446="","",_xll.xEURO(OFFSET(C446,-M446+1,0),E446,OFFSET(C446,-M446+2,0),OFFSET(C446,-M446+2,0),OFFSET(C446,-M446+3,0)+AB446,OFFSET(C446,-M446+4,0),0,1)*D446)</f>
        <v/>
      </c>
      <c r="O446" s="69" t="str">
        <f ca="1">IF(D446="","",_xll.xEURO(OFFSET(C446,-M446+1,0),E446,OFFSET(C446,-M446+2,0),OFFSET(C446,-M446+2,0),OFFSET(C446,-M446+3,0)+AB446,OFFSET(C446,-M446+4,0),0,0))</f>
        <v/>
      </c>
      <c r="P446" s="67" t="str">
        <f t="shared" si="77"/>
        <v/>
      </c>
      <c r="Q446" s="67" t="str">
        <f ca="1">IF(D446="","",_xll.xEURO(OFFSET(C446,-M446+1,0),E446,OFFSET(C446,-M446+2,0),OFFSET(C446,-M446+2,0),OFFSET(C446,-M446+3,0)+AB446,OFFSET(C446,-M446+4,0),0,2)/10*D446)</f>
        <v/>
      </c>
      <c r="R446" s="71" t="str">
        <f ca="1">IF(D446="","",_xll.xEURO(OFFSET(C446,-M446+1,0),E446,OFFSET(C446,-M446+2,0),OFFSET(C446,-M446+2,0),OFFSET(C446,-M446+3,0)+AB446,OFFSET(C446,-M446+4,0),0,3)/100*D446*10000)</f>
        <v/>
      </c>
      <c r="S446" s="71" t="str">
        <f ca="1">IF(D446="","",_xll.xEURO(OFFSET(C446,-M446+1,0),E446,OFFSET(C446,-M446+2,0),OFFSET(C446,-M446+2,0),OFFSET(C446,-M446+3,0)+AB446,OFFSET(C446,-M446+4,0),0,5)/365.25*D446*10000)</f>
        <v/>
      </c>
      <c r="U446" s="67" t="str">
        <f ca="1">IF(I446="","",_xll.xEURO(OFFSET(C446,-M446+1,0),J446,OFFSET(C446,-M446+2,0),OFFSET(C446,-M446+2,0),OFFSET(C446,-M446+3,0)+AC446,OFFSET(C446,-M446+4,0),1,1)*I446)</f>
        <v/>
      </c>
      <c r="V446" s="69" t="str">
        <f ca="1">IF(I446="","",_xll.xEURO(OFFSET(C446,-M446+1,0),J446,OFFSET(C446,-M446+2,0),OFFSET(C446,-M446+2,0),OFFSET(C446,-M446+3,0)+AC446,OFFSET(C446,-M446+4,0),1,0))</f>
        <v/>
      </c>
      <c r="W446" s="67" t="str">
        <f t="shared" si="78"/>
        <v/>
      </c>
      <c r="X446" s="67" t="str">
        <f ca="1">IF(I446="","",_xll.xEURO(OFFSET(C446,-M446+1,0),J446,OFFSET(C446,-M446+2,0),OFFSET(C446,-M446+2,0),OFFSET(C446,-M446+3,0)+AC446,OFFSET(C446,-M446+4,0),1,2)/10*I446)</f>
        <v/>
      </c>
      <c r="Y446" s="71" t="str">
        <f ca="1">IF(I446="","",_xll.xEURO(OFFSET(C446,-M446+1,0),J446,OFFSET(C446,-M446+2,0),OFFSET(C446,-M446+2,0),OFFSET(C446,-M446+3,0)+AC446,OFFSET(C446,-M446+4,0),1,3)/100*I446*10000)</f>
        <v/>
      </c>
      <c r="Z446" s="71" t="str">
        <f ca="1">IF(I446="","",_xll.xEURO(OFFSET(C446,-M446+1,0),J446,OFFSET(C446,-M446+2,0),OFFSET(C446,-M446+2,0),OFFSET(C446,-M446+3,0)+AC446,OFFSET(C446,-M446+4,0),1,5)/365.25*I446*10000)</f>
        <v/>
      </c>
      <c r="AB446" s="40" t="str">
        <f ca="1">IF(D446="","",_xll.xCalcSkew(OFFSET(C446,-M446,0),E446-OFFSET(C446,-M446+1,0),b)/100)</f>
        <v/>
      </c>
      <c r="AC446" s="40" t="str">
        <f ca="1">IF(I446="","",_xll.xCalcSkew(OFFSET(C446,-M446,0),J446-OFFSET(C446,-M446+1,0),b)/100)</f>
        <v/>
      </c>
      <c r="AE446">
        <f t="shared" si="67"/>
        <v>0</v>
      </c>
      <c r="AF446">
        <f t="shared" si="68"/>
        <v>0</v>
      </c>
      <c r="AG446">
        <f t="shared" si="69"/>
        <v>0</v>
      </c>
    </row>
    <row r="447" spans="3:33" x14ac:dyDescent="0.25">
      <c r="D447" s="52"/>
      <c r="E447" s="39"/>
      <c r="F447" s="39"/>
      <c r="G447" s="35"/>
      <c r="I447" s="52"/>
      <c r="J447" s="39"/>
      <c r="K447" s="39"/>
      <c r="L447" s="62"/>
      <c r="M447" s="101">
        <f t="shared" si="79"/>
        <v>16</v>
      </c>
      <c r="N447" s="67" t="str">
        <f ca="1">IF(D447="","",_xll.xEURO(OFFSET(C447,-M447+1,0),E447,OFFSET(C447,-M447+2,0),OFFSET(C447,-M447+2,0),OFFSET(C447,-M447+3,0)+AB447,OFFSET(C447,-M447+4,0),0,1)*D447)</f>
        <v/>
      </c>
      <c r="O447" s="69" t="str">
        <f ca="1">IF(D447="","",_xll.xEURO(OFFSET(C447,-M447+1,0),E447,OFFSET(C447,-M447+2,0),OFFSET(C447,-M447+2,0),OFFSET(C447,-M447+3,0)+AB447,OFFSET(C447,-M447+4,0),0,0))</f>
        <v/>
      </c>
      <c r="P447" s="67" t="str">
        <f t="shared" si="77"/>
        <v/>
      </c>
      <c r="Q447" s="67" t="str">
        <f ca="1">IF(D447="","",_xll.xEURO(OFFSET(C447,-M447+1,0),E447,OFFSET(C447,-M447+2,0),OFFSET(C447,-M447+2,0),OFFSET(C447,-M447+3,0)+AB447,OFFSET(C447,-M447+4,0),0,2)/10*D447)</f>
        <v/>
      </c>
      <c r="R447" s="71" t="str">
        <f ca="1">IF(D447="","",_xll.xEURO(OFFSET(C447,-M447+1,0),E447,OFFSET(C447,-M447+2,0),OFFSET(C447,-M447+2,0),OFFSET(C447,-M447+3,0)+AB447,OFFSET(C447,-M447+4,0),0,3)/100*D447*10000)</f>
        <v/>
      </c>
      <c r="S447" s="71" t="str">
        <f ca="1">IF(D447="","",_xll.xEURO(OFFSET(C447,-M447+1,0),E447,OFFSET(C447,-M447+2,0),OFFSET(C447,-M447+2,0),OFFSET(C447,-M447+3,0)+AB447,OFFSET(C447,-M447+4,0),0,5)/365.25*D447*10000)</f>
        <v/>
      </c>
      <c r="U447" s="67" t="str">
        <f ca="1">IF(I447="","",_xll.xEURO(OFFSET(C447,-M447+1,0),J447,OFFSET(C447,-M447+2,0),OFFSET(C447,-M447+2,0),OFFSET(C447,-M447+3,0)+AC447,OFFSET(C447,-M447+4,0),1,1)*I447)</f>
        <v/>
      </c>
      <c r="V447" s="69" t="str">
        <f ca="1">IF(I447="","",_xll.xEURO(OFFSET(C447,-M447+1,0),J447,OFFSET(C447,-M447+2,0),OFFSET(C447,-M447+2,0),OFFSET(C447,-M447+3,0)+AC447,OFFSET(C447,-M447+4,0),1,0))</f>
        <v/>
      </c>
      <c r="W447" s="67" t="str">
        <f t="shared" si="78"/>
        <v/>
      </c>
      <c r="X447" s="67" t="str">
        <f ca="1">IF(I447="","",_xll.xEURO(OFFSET(C447,-M447+1,0),J447,OFFSET(C447,-M447+2,0),OFFSET(C447,-M447+2,0),OFFSET(C447,-M447+3,0)+AC447,OFFSET(C447,-M447+4,0),1,2)/10*I447)</f>
        <v/>
      </c>
      <c r="Y447" s="71" t="str">
        <f ca="1">IF(I447="","",_xll.xEURO(OFFSET(C447,-M447+1,0),J447,OFFSET(C447,-M447+2,0),OFFSET(C447,-M447+2,0),OFFSET(C447,-M447+3,0)+AC447,OFFSET(C447,-M447+4,0),1,3)/100*I447*10000)</f>
        <v/>
      </c>
      <c r="Z447" s="71" t="str">
        <f ca="1">IF(I447="","",_xll.xEURO(OFFSET(C447,-M447+1,0),J447,OFFSET(C447,-M447+2,0),OFFSET(C447,-M447+2,0),OFFSET(C447,-M447+3,0)+AC447,OFFSET(C447,-M447+4,0),1,5)/365.25*I447*10000)</f>
        <v/>
      </c>
      <c r="AB447" s="40" t="str">
        <f ca="1">IF(D447="","",_xll.xCalcSkew(OFFSET(C447,-M447,0),E447-OFFSET(C447,-M447+1,0),b)/100)</f>
        <v/>
      </c>
      <c r="AC447" s="40" t="str">
        <f ca="1">IF(I447="","",_xll.xCalcSkew(OFFSET(C447,-M447,0),J447-OFFSET(C447,-M447+1,0),b)/100)</f>
        <v/>
      </c>
      <c r="AE447">
        <f t="shared" si="67"/>
        <v>0</v>
      </c>
      <c r="AF447">
        <f t="shared" si="68"/>
        <v>0</v>
      </c>
      <c r="AG447">
        <f t="shared" si="69"/>
        <v>0</v>
      </c>
    </row>
    <row r="448" spans="3:33" x14ac:dyDescent="0.25">
      <c r="D448" s="52"/>
      <c r="E448" s="39"/>
      <c r="F448" s="39"/>
      <c r="G448" s="35"/>
      <c r="I448" s="52"/>
      <c r="J448" s="39"/>
      <c r="K448" s="39"/>
      <c r="L448" s="62"/>
      <c r="M448" s="101">
        <f t="shared" si="79"/>
        <v>17</v>
      </c>
      <c r="N448" s="67" t="str">
        <f ca="1">IF(D448="","",_xll.xEURO(OFFSET(C448,-M448+1,0),E448,OFFSET(C448,-M448+2,0),OFFSET(C448,-M448+2,0),OFFSET(C448,-M448+3,0)+AB448,OFFSET(C448,-M448+4,0),0,1)*D448)</f>
        <v/>
      </c>
      <c r="O448" s="69" t="str">
        <f ca="1">IF(D448="","",_xll.xEURO(OFFSET(C448,-M448+1,0),E448,OFFSET(C448,-M448+2,0),OFFSET(C448,-M448+2,0),OFFSET(C448,-M448+3,0)+AB448,OFFSET(C448,-M448+4,0),0,0))</f>
        <v/>
      </c>
      <c r="P448" s="67" t="str">
        <f t="shared" si="77"/>
        <v/>
      </c>
      <c r="Q448" s="67" t="str">
        <f ca="1">IF(D448="","",_xll.xEURO(OFFSET(C448,-M448+1,0),E448,OFFSET(C448,-M448+2,0),OFFSET(C448,-M448+2,0),OFFSET(C448,-M448+3,0)+AB448,OFFSET(C448,-M448+4,0),0,2)/10*D448)</f>
        <v/>
      </c>
      <c r="R448" s="71" t="str">
        <f ca="1">IF(D448="","",_xll.xEURO(OFFSET(C448,-M448+1,0),E448,OFFSET(C448,-M448+2,0),OFFSET(C448,-M448+2,0),OFFSET(C448,-M448+3,0)+AB448,OFFSET(C448,-M448+4,0),0,3)/100*D448*10000)</f>
        <v/>
      </c>
      <c r="S448" s="71" t="str">
        <f ca="1">IF(D448="","",_xll.xEURO(OFFSET(C448,-M448+1,0),E448,OFFSET(C448,-M448+2,0),OFFSET(C448,-M448+2,0),OFFSET(C448,-M448+3,0)+AB448,OFFSET(C448,-M448+4,0),0,5)/365.25*D448*10000)</f>
        <v/>
      </c>
      <c r="U448" s="67" t="str">
        <f ca="1">IF(I448="","",_xll.xEURO(OFFSET(C448,-M448+1,0),J448,OFFSET(C448,-M448+2,0),OFFSET(C448,-M448+2,0),OFFSET(C448,-M448+3,0)+AC448,OFFSET(C448,-M448+4,0),1,1)*I448)</f>
        <v/>
      </c>
      <c r="V448" s="69" t="str">
        <f ca="1">IF(I448="","",_xll.xEURO(OFFSET(C448,-M448+1,0),J448,OFFSET(C448,-M448+2,0),OFFSET(C448,-M448+2,0),OFFSET(C448,-M448+3,0)+AC448,OFFSET(C448,-M448+4,0),1,0))</f>
        <v/>
      </c>
      <c r="W448" s="67" t="str">
        <f t="shared" si="78"/>
        <v/>
      </c>
      <c r="X448" s="67" t="str">
        <f ca="1">IF(I448="","",_xll.xEURO(OFFSET(C448,-M448+1,0),J448,OFFSET(C448,-M448+2,0),OFFSET(C448,-M448+2,0),OFFSET(C448,-M448+3,0)+AC448,OFFSET(C448,-M448+4,0),1,2)/10*I448)</f>
        <v/>
      </c>
      <c r="Y448" s="71" t="str">
        <f ca="1">IF(I448="","",_xll.xEURO(OFFSET(C448,-M448+1,0),J448,OFFSET(C448,-M448+2,0),OFFSET(C448,-M448+2,0),OFFSET(C448,-M448+3,0)+AC448,OFFSET(C448,-M448+4,0),1,3)/100*I448*10000)</f>
        <v/>
      </c>
      <c r="Z448" s="71" t="str">
        <f ca="1">IF(I448="","",_xll.xEURO(OFFSET(C448,-M448+1,0),J448,OFFSET(C448,-M448+2,0),OFFSET(C448,-M448+2,0),OFFSET(C448,-M448+3,0)+AC448,OFFSET(C448,-M448+4,0),1,5)/365.25*I448*10000)</f>
        <v/>
      </c>
      <c r="AB448" s="40" t="str">
        <f ca="1">IF(D448="","",_xll.xCalcSkew(OFFSET(C448,-M448,0),E448-OFFSET(C448,-M448+1,0),b)/100)</f>
        <v/>
      </c>
      <c r="AC448" s="40" t="str">
        <f ca="1">IF(I448="","",_xll.xCalcSkew(OFFSET(C448,-M448,0),J448-OFFSET(C448,-M448+1,0),b)/100)</f>
        <v/>
      </c>
      <c r="AE448">
        <f t="shared" si="67"/>
        <v>0</v>
      </c>
      <c r="AF448">
        <f t="shared" si="68"/>
        <v>0</v>
      </c>
      <c r="AG448">
        <f t="shared" si="69"/>
        <v>0</v>
      </c>
    </row>
    <row r="449" spans="4:33" x14ac:dyDescent="0.25">
      <c r="D449" s="52"/>
      <c r="E449" s="39"/>
      <c r="F449" s="39"/>
      <c r="G449" s="35"/>
      <c r="I449" s="52"/>
      <c r="J449" s="39"/>
      <c r="K449" s="39"/>
      <c r="L449" s="62"/>
      <c r="M449" s="101">
        <f t="shared" si="79"/>
        <v>18</v>
      </c>
      <c r="N449" s="67" t="str">
        <f ca="1">IF(D449="","",_xll.xEURO(OFFSET(C449,-M449+1,0),E449,OFFSET(C449,-M449+2,0),OFFSET(C449,-M449+2,0),OFFSET(C449,-M449+3,0)+AB449,OFFSET(C449,-M449+4,0),0,1)*D449)</f>
        <v/>
      </c>
      <c r="O449" s="69" t="str">
        <f ca="1">IF(D449="","",_xll.xEURO(OFFSET(C449,-M449+1,0),E449,OFFSET(C449,-M449+2,0),OFFSET(C449,-M449+2,0),OFFSET(C449,-M449+3,0)+AB449,OFFSET(C449,-M449+4,0),0,0))</f>
        <v/>
      </c>
      <c r="P449" s="67" t="str">
        <f t="shared" si="77"/>
        <v/>
      </c>
      <c r="Q449" s="67" t="str">
        <f ca="1">IF(D449="","",_xll.xEURO(OFFSET(C449,-M449+1,0),E449,OFFSET(C449,-M449+2,0),OFFSET(C449,-M449+2,0),OFFSET(C449,-M449+3,0)+AB449,OFFSET(C449,-M449+4,0),0,2)/10*D449)</f>
        <v/>
      </c>
      <c r="R449" s="71" t="str">
        <f ca="1">IF(D449="","",_xll.xEURO(OFFSET(C449,-M449+1,0),E449,OFFSET(C449,-M449+2,0),OFFSET(C449,-M449+2,0),OFFSET(C449,-M449+3,0)+AB449,OFFSET(C449,-M449+4,0),0,3)/100*D449*10000)</f>
        <v/>
      </c>
      <c r="S449" s="71" t="str">
        <f ca="1">IF(D449="","",_xll.xEURO(OFFSET(C449,-M449+1,0),E449,OFFSET(C449,-M449+2,0),OFFSET(C449,-M449+2,0),OFFSET(C449,-M449+3,0)+AB449,OFFSET(C449,-M449+4,0),0,5)/365.25*D449*10000)</f>
        <v/>
      </c>
      <c r="U449" s="67" t="str">
        <f ca="1">IF(I449="","",_xll.xEURO(OFFSET(C449,-M449+1,0),J449,OFFSET(C449,-M449+2,0),OFFSET(C449,-M449+2,0),OFFSET(C449,-M449+3,0)+AC449,OFFSET(C449,-M449+4,0),1,1)*I449)</f>
        <v/>
      </c>
      <c r="V449" s="69" t="str">
        <f ca="1">IF(I449="","",_xll.xEURO(OFFSET(C449,-M449+1,0),J449,OFFSET(C449,-M449+2,0),OFFSET(C449,-M449+2,0),OFFSET(C449,-M449+3,0)+AC449,OFFSET(C449,-M449+4,0),1,0))</f>
        <v/>
      </c>
      <c r="W449" s="67" t="str">
        <f t="shared" si="78"/>
        <v/>
      </c>
      <c r="X449" s="67" t="str">
        <f ca="1">IF(I449="","",_xll.xEURO(OFFSET(C449,-M449+1,0),J449,OFFSET(C449,-M449+2,0),OFFSET(C449,-M449+2,0),OFFSET(C449,-M449+3,0)+AC449,OFFSET(C449,-M449+4,0),1,2)/10*I449)</f>
        <v/>
      </c>
      <c r="Y449" s="71" t="str">
        <f ca="1">IF(I449="","",_xll.xEURO(OFFSET(C449,-M449+1,0),J449,OFFSET(C449,-M449+2,0),OFFSET(C449,-M449+2,0),OFFSET(C449,-M449+3,0)+AC449,OFFSET(C449,-M449+4,0),1,3)/100*I449*10000)</f>
        <v/>
      </c>
      <c r="Z449" s="71" t="str">
        <f ca="1">IF(I449="","",_xll.xEURO(OFFSET(C449,-M449+1,0),J449,OFFSET(C449,-M449+2,0),OFFSET(C449,-M449+2,0),OFFSET(C449,-M449+3,0)+AC449,OFFSET(C449,-M449+4,0),1,5)/365.25*I449*10000)</f>
        <v/>
      </c>
      <c r="AB449" s="40" t="str">
        <f ca="1">IF(D449="","",_xll.xCalcSkew(OFFSET(C449,-M449,0),E449-OFFSET(C449,-M449+1,0),b)/100)</f>
        <v/>
      </c>
      <c r="AC449" s="40" t="str">
        <f ca="1">IF(I449="","",_xll.xCalcSkew(OFFSET(C449,-M449,0),J449-OFFSET(C449,-M449+1,0),b)/100)</f>
        <v/>
      </c>
      <c r="AE449">
        <f t="shared" si="67"/>
        <v>0</v>
      </c>
      <c r="AF449">
        <f t="shared" si="68"/>
        <v>0</v>
      </c>
      <c r="AG449">
        <f t="shared" si="69"/>
        <v>0</v>
      </c>
    </row>
    <row r="450" spans="4:33" x14ac:dyDescent="0.25">
      <c r="D450" s="52"/>
      <c r="E450" s="39"/>
      <c r="F450" s="39"/>
      <c r="G450" s="35"/>
      <c r="I450" s="52"/>
      <c r="J450" s="39"/>
      <c r="K450" s="39"/>
      <c r="L450" s="62"/>
      <c r="M450" s="101">
        <f t="shared" si="79"/>
        <v>19</v>
      </c>
      <c r="N450" s="67" t="str">
        <f ca="1">IF(D450="","",_xll.xEURO(OFFSET(C450,-M450+1,0),E450,OFFSET(C450,-M450+2,0),OFFSET(C450,-M450+2,0),OFFSET(C450,-M450+3,0)+AB450,OFFSET(C450,-M450+4,0),0,1)*D450)</f>
        <v/>
      </c>
      <c r="O450" s="69" t="str">
        <f ca="1">IF(D450="","",_xll.xEURO(OFFSET(C450,-M450+1,0),E450,OFFSET(C450,-M450+2,0),OFFSET(C450,-M450+2,0),OFFSET(C450,-M450+3,0)+AB450,OFFSET(C450,-M450+4,0),0,0))</f>
        <v/>
      </c>
      <c r="P450" s="67" t="str">
        <f t="shared" si="77"/>
        <v/>
      </c>
      <c r="Q450" s="67" t="str">
        <f ca="1">IF(D450="","",_xll.xEURO(OFFSET(C450,-M450+1,0),E450,OFFSET(C450,-M450+2,0),OFFSET(C450,-M450+2,0),OFFSET(C450,-M450+3,0)+AB450,OFFSET(C450,-M450+4,0),0,2)/10*D450)</f>
        <v/>
      </c>
      <c r="R450" s="71" t="str">
        <f ca="1">IF(D450="","",_xll.xEURO(OFFSET(C450,-M450+1,0),E450,OFFSET(C450,-M450+2,0),OFFSET(C450,-M450+2,0),OFFSET(C450,-M450+3,0)+AB450,OFFSET(C450,-M450+4,0),0,3)/100*D450*10000)</f>
        <v/>
      </c>
      <c r="S450" s="71" t="str">
        <f ca="1">IF(D450="","",_xll.xEURO(OFFSET(C450,-M450+1,0),E450,OFFSET(C450,-M450+2,0),OFFSET(C450,-M450+2,0),OFFSET(C450,-M450+3,0)+AB450,OFFSET(C450,-M450+4,0),0,5)/365.25*D450*10000)</f>
        <v/>
      </c>
      <c r="U450" s="67" t="str">
        <f ca="1">IF(I450="","",_xll.xEURO(OFFSET(C450,-M450+1,0),J450,OFFSET(C450,-M450+2,0),OFFSET(C450,-M450+2,0),OFFSET(C450,-M450+3,0)+AC450,OFFSET(C450,-M450+4,0),1,1)*I450)</f>
        <v/>
      </c>
      <c r="V450" s="69" t="str">
        <f ca="1">IF(I450="","",_xll.xEURO(OFFSET(C450,-M450+1,0),J450,OFFSET(C450,-M450+2,0),OFFSET(C450,-M450+2,0),OFFSET(C450,-M450+3,0)+AC450,OFFSET(C450,-M450+4,0),1,0))</f>
        <v/>
      </c>
      <c r="W450" s="67" t="str">
        <f t="shared" si="78"/>
        <v/>
      </c>
      <c r="X450" s="67" t="str">
        <f ca="1">IF(I450="","",_xll.xEURO(OFFSET(C450,-M450+1,0),J450,OFFSET(C450,-M450+2,0),OFFSET(C450,-M450+2,0),OFFSET(C450,-M450+3,0)+AC450,OFFSET(C450,-M450+4,0),1,2)/10*I450)</f>
        <v/>
      </c>
      <c r="Y450" s="71" t="str">
        <f ca="1">IF(I450="","",_xll.xEURO(OFFSET(C450,-M450+1,0),J450,OFFSET(C450,-M450+2,0),OFFSET(C450,-M450+2,0),OFFSET(C450,-M450+3,0)+AC450,OFFSET(C450,-M450+4,0),1,3)/100*I450*10000)</f>
        <v/>
      </c>
      <c r="Z450" s="71" t="str">
        <f ca="1">IF(I450="","",_xll.xEURO(OFFSET(C450,-M450+1,0),J450,OFFSET(C450,-M450+2,0),OFFSET(C450,-M450+2,0),OFFSET(C450,-M450+3,0)+AC450,OFFSET(C450,-M450+4,0),1,5)/365.25*I450*10000)</f>
        <v/>
      </c>
      <c r="AB450" s="40" t="str">
        <f ca="1">IF(D450="","",_xll.xCalcSkew(OFFSET(C450,-M450,0),E450-OFFSET(C450,-M450+1,0),b)/100)</f>
        <v/>
      </c>
      <c r="AC450" s="40" t="str">
        <f ca="1">IF(I450="","",_xll.xCalcSkew(OFFSET(C450,-M450,0),J450-OFFSET(C450,-M450+1,0),b)/100)</f>
        <v/>
      </c>
      <c r="AE450">
        <f t="shared" si="67"/>
        <v>0</v>
      </c>
      <c r="AF450">
        <f t="shared" si="68"/>
        <v>0</v>
      </c>
      <c r="AG450">
        <f t="shared" si="69"/>
        <v>0</v>
      </c>
    </row>
    <row r="451" spans="4:33" x14ac:dyDescent="0.25">
      <c r="D451" s="52"/>
      <c r="E451" s="39"/>
      <c r="F451" s="39"/>
      <c r="G451" s="35"/>
      <c r="I451" s="52"/>
      <c r="J451" s="39"/>
      <c r="K451" s="39"/>
      <c r="L451" s="62"/>
      <c r="M451" s="101">
        <f t="shared" si="79"/>
        <v>20</v>
      </c>
      <c r="N451" s="67" t="str">
        <f ca="1">IF(D451="","",_xll.xEURO(OFFSET(C451,-M451+1,0),E451,OFFSET(C451,-M451+2,0),OFFSET(C451,-M451+2,0),OFFSET(C451,-M451+3,0)+AB451,OFFSET(C451,-M451+4,0),0,1)*D451)</f>
        <v/>
      </c>
      <c r="O451" s="69" t="str">
        <f ca="1">IF(D451="","",_xll.xEURO(OFFSET(C451,-M451+1,0),E451,OFFSET(C451,-M451+2,0),OFFSET(C451,-M451+2,0),OFFSET(C451,-M451+3,0)+AB451,OFFSET(C451,-M451+4,0),0,0))</f>
        <v/>
      </c>
      <c r="P451" s="67" t="str">
        <f t="shared" si="77"/>
        <v/>
      </c>
      <c r="Q451" s="67" t="str">
        <f ca="1">IF(D451="","",_xll.xEURO(OFFSET(C451,-M451+1,0),E451,OFFSET(C451,-M451+2,0),OFFSET(C451,-M451+2,0),OFFSET(C451,-M451+3,0)+AB451,OFFSET(C451,-M451+4,0),0,2)/10*D451)</f>
        <v/>
      </c>
      <c r="R451" s="71" t="str">
        <f ca="1">IF(D451="","",_xll.xEURO(OFFSET(C451,-M451+1,0),E451,OFFSET(C451,-M451+2,0),OFFSET(C451,-M451+2,0),OFFSET(C451,-M451+3,0)+AB451,OFFSET(C451,-M451+4,0),0,3)/100*D451*10000)</f>
        <v/>
      </c>
      <c r="S451" s="71" t="str">
        <f ca="1">IF(D451="","",_xll.xEURO(OFFSET(C451,-M451+1,0),E451,OFFSET(C451,-M451+2,0),OFFSET(C451,-M451+2,0),OFFSET(C451,-M451+3,0)+AB451,OFFSET(C451,-M451+4,0),0,5)/365.25*D451*10000)</f>
        <v/>
      </c>
      <c r="U451" s="67" t="str">
        <f ca="1">IF(I451="","",_xll.xEURO(OFFSET(C451,-M451+1,0),J451,OFFSET(C451,-M451+2,0),OFFSET(C451,-M451+2,0),OFFSET(C451,-M451+3,0)+AC451,OFFSET(C451,-M451+4,0),1,1)*I451)</f>
        <v/>
      </c>
      <c r="V451" s="69" t="str">
        <f ca="1">IF(I451="","",_xll.xEURO(OFFSET(C451,-M451+1,0),J451,OFFSET(C451,-M451+2,0),OFFSET(C451,-M451+2,0),OFFSET(C451,-M451+3,0)+AC451,OFFSET(C451,-M451+4,0),1,0))</f>
        <v/>
      </c>
      <c r="W451" s="67" t="str">
        <f t="shared" si="78"/>
        <v/>
      </c>
      <c r="X451" s="67" t="str">
        <f ca="1">IF(I451="","",_xll.xEURO(OFFSET(C451,-M451+1,0),J451,OFFSET(C451,-M451+2,0),OFFSET(C451,-M451+2,0),OFFSET(C451,-M451+3,0)+AC451,OFFSET(C451,-M451+4,0),1,2)/10*I451)</f>
        <v/>
      </c>
      <c r="Y451" s="71" t="str">
        <f ca="1">IF(I451="","",_xll.xEURO(OFFSET(C451,-M451+1,0),J451,OFFSET(C451,-M451+2,0),OFFSET(C451,-M451+2,0),OFFSET(C451,-M451+3,0)+AC451,OFFSET(C451,-M451+4,0),1,3)/100*I451*10000)</f>
        <v/>
      </c>
      <c r="Z451" s="71" t="str">
        <f ca="1">IF(I451="","",_xll.xEURO(OFFSET(C451,-M451+1,0),J451,OFFSET(C451,-M451+2,0),OFFSET(C451,-M451+2,0),OFFSET(C451,-M451+3,0)+AC451,OFFSET(C451,-M451+4,0),1,5)/365.25*I451*10000)</f>
        <v/>
      </c>
      <c r="AB451" s="40" t="str">
        <f ca="1">IF(D451="","",_xll.xCalcSkew(OFFSET(C451,-M451,0),E451-OFFSET(C451,-M451+1,0),b)/100)</f>
        <v/>
      </c>
      <c r="AC451" s="40" t="str">
        <f ca="1">IF(I451="","",_xll.xCalcSkew(OFFSET(C451,-M451,0),J451-OFFSET(C451,-M451+1,0),b)/100)</f>
        <v/>
      </c>
      <c r="AE451">
        <f t="shared" si="67"/>
        <v>0</v>
      </c>
      <c r="AF451">
        <f t="shared" si="68"/>
        <v>0</v>
      </c>
      <c r="AG451">
        <f t="shared" si="69"/>
        <v>0</v>
      </c>
    </row>
    <row r="452" spans="4:33" x14ac:dyDescent="0.25">
      <c r="D452" s="52"/>
      <c r="E452" s="39"/>
      <c r="F452" s="39"/>
      <c r="G452" s="35"/>
      <c r="I452" s="52"/>
      <c r="J452" s="39"/>
      <c r="K452" s="39"/>
      <c r="L452" s="62"/>
      <c r="M452" s="101">
        <f t="shared" si="79"/>
        <v>21</v>
      </c>
      <c r="N452" s="67" t="str">
        <f ca="1">IF(D452="","",_xll.xEURO(OFFSET(C452,-M452+1,0),E452,OFFSET(C452,-M452+2,0),OFFSET(C452,-M452+2,0),OFFSET(C452,-M452+3,0)+AB452,OFFSET(C452,-M452+4,0),0,1)*D452)</f>
        <v/>
      </c>
      <c r="O452" s="69" t="str">
        <f ca="1">IF(D452="","",_xll.xEURO(OFFSET(C452,-M452+1,0),E452,OFFSET(C452,-M452+2,0),OFFSET(C452,-M452+2,0),OFFSET(C452,-M452+3,0)+AB452,OFFSET(C452,-M452+4,0),0,0))</f>
        <v/>
      </c>
      <c r="P452" s="67" t="str">
        <f t="shared" si="77"/>
        <v/>
      </c>
      <c r="Q452" s="67" t="str">
        <f ca="1">IF(D452="","",_xll.xEURO(OFFSET(C452,-M452+1,0),E452,OFFSET(C452,-M452+2,0),OFFSET(C452,-M452+2,0),OFFSET(C452,-M452+3,0)+AB452,OFFSET(C452,-M452+4,0),0,2)/10*D452)</f>
        <v/>
      </c>
      <c r="R452" s="71" t="str">
        <f ca="1">IF(D452="","",_xll.xEURO(OFFSET(C452,-M452+1,0),E452,OFFSET(C452,-M452+2,0),OFFSET(C452,-M452+2,0),OFFSET(C452,-M452+3,0)+AB452,OFFSET(C452,-M452+4,0),0,3)/100*D452*10000)</f>
        <v/>
      </c>
      <c r="S452" s="71" t="str">
        <f ca="1">IF(D452="","",_xll.xEURO(OFFSET(C452,-M452+1,0),E452,OFFSET(C452,-M452+2,0),OFFSET(C452,-M452+2,0),OFFSET(C452,-M452+3,0)+AB452,OFFSET(C452,-M452+4,0),0,5)/365.25*D452*10000)</f>
        <v/>
      </c>
      <c r="U452" s="67" t="str">
        <f ca="1">IF(I452="","",_xll.xEURO(OFFSET(C452,-M452+1,0),J452,OFFSET(C452,-M452+2,0),OFFSET(C452,-M452+2,0),OFFSET(C452,-M452+3,0)+AC452,OFFSET(C452,-M452+4,0),1,1)*I452)</f>
        <v/>
      </c>
      <c r="V452" s="69" t="str">
        <f ca="1">IF(I452="","",_xll.xEURO(OFFSET(C452,-M452+1,0),J452,OFFSET(C452,-M452+2,0),OFFSET(C452,-M452+2,0),OFFSET(C452,-M452+3,0)+AC452,OFFSET(C452,-M452+4,0),1,0))</f>
        <v/>
      </c>
      <c r="W452" s="67" t="str">
        <f t="shared" si="78"/>
        <v/>
      </c>
      <c r="X452" s="67" t="str">
        <f ca="1">IF(I452="","",_xll.xEURO(OFFSET(C452,-M452+1,0),J452,OFFSET(C452,-M452+2,0),OFFSET(C452,-M452+2,0),OFFSET(C452,-M452+3,0)+AC452,OFFSET(C452,-M452+4,0),1,2)/10*I452)</f>
        <v/>
      </c>
      <c r="Y452" s="71" t="str">
        <f ca="1">IF(I452="","",_xll.xEURO(OFFSET(C452,-M452+1,0),J452,OFFSET(C452,-M452+2,0),OFFSET(C452,-M452+2,0),OFFSET(C452,-M452+3,0)+AC452,OFFSET(C452,-M452+4,0),1,3)/100*I452*10000)</f>
        <v/>
      </c>
      <c r="Z452" s="71" t="str">
        <f ca="1">IF(I452="","",_xll.xEURO(OFFSET(C452,-M452+1,0),J452,OFFSET(C452,-M452+2,0),OFFSET(C452,-M452+2,0),OFFSET(C452,-M452+3,0)+AC452,OFFSET(C452,-M452+4,0),1,5)/365.25*I452*10000)</f>
        <v/>
      </c>
      <c r="AB452" s="40" t="str">
        <f ca="1">IF(D452="","",_xll.xCalcSkew(OFFSET(C452,-M452,0),E452-OFFSET(C452,-M452+1,0),b)/100)</f>
        <v/>
      </c>
      <c r="AC452" s="40" t="str">
        <f ca="1">IF(I452="","",_xll.xCalcSkew(OFFSET(C452,-M452,0),J452-OFFSET(C452,-M452+1,0),b)/100)</f>
        <v/>
      </c>
      <c r="AE452">
        <f t="shared" si="67"/>
        <v>0</v>
      </c>
      <c r="AF452">
        <f t="shared" si="68"/>
        <v>0</v>
      </c>
      <c r="AG452">
        <f t="shared" si="69"/>
        <v>0</v>
      </c>
    </row>
    <row r="453" spans="4:33" x14ac:dyDescent="0.25">
      <c r="D453" s="52"/>
      <c r="E453" s="39"/>
      <c r="F453" s="39"/>
      <c r="G453" s="35"/>
      <c r="I453" s="52"/>
      <c r="J453" s="39"/>
      <c r="K453" s="39"/>
      <c r="L453" s="62"/>
      <c r="M453" s="101">
        <f t="shared" si="79"/>
        <v>22</v>
      </c>
      <c r="N453" s="67" t="str">
        <f ca="1">IF(D453="","",_xll.xEURO(OFFSET(C453,-M453+1,0),E453,OFFSET(C453,-M453+2,0),OFFSET(C453,-M453+2,0),OFFSET(C453,-M453+3,0)+AB453,OFFSET(C453,-M453+4,0),0,1)*D453)</f>
        <v/>
      </c>
      <c r="O453" s="69" t="str">
        <f ca="1">IF(D453="","",_xll.xEURO(OFFSET(C453,-M453+1,0),E453,OFFSET(C453,-M453+2,0),OFFSET(C453,-M453+2,0),OFFSET(C453,-M453+3,0)+AB453,OFFSET(C453,-M453+4,0),0,0))</f>
        <v/>
      </c>
      <c r="P453" s="67" t="str">
        <f t="shared" si="77"/>
        <v/>
      </c>
      <c r="Q453" s="67" t="str">
        <f ca="1">IF(D453="","",_xll.xEURO(OFFSET(C453,-M453+1,0),E453,OFFSET(C453,-M453+2,0),OFFSET(C453,-M453+2,0),OFFSET(C453,-M453+3,0)+AB453,OFFSET(C453,-M453+4,0),0,2)/10*D453)</f>
        <v/>
      </c>
      <c r="R453" s="71" t="str">
        <f ca="1">IF(D453="","",_xll.xEURO(OFFSET(C453,-M453+1,0),E453,OFFSET(C453,-M453+2,0),OFFSET(C453,-M453+2,0),OFFSET(C453,-M453+3,0)+AB453,OFFSET(C453,-M453+4,0),0,3)/100*D453*10000)</f>
        <v/>
      </c>
      <c r="S453" s="71" t="str">
        <f ca="1">IF(D453="","",_xll.xEURO(OFFSET(C453,-M453+1,0),E453,OFFSET(C453,-M453+2,0),OFFSET(C453,-M453+2,0),OFFSET(C453,-M453+3,0)+AB453,OFFSET(C453,-M453+4,0),0,5)/365.25*D453*10000)</f>
        <v/>
      </c>
      <c r="U453" s="67" t="str">
        <f ca="1">IF(I453="","",_xll.xEURO(OFFSET(C453,-M453+1,0),J453,OFFSET(C453,-M453+2,0),OFFSET(C453,-M453+2,0),OFFSET(C453,-M453+3,0)+AC453,OFFSET(C453,-M453+4,0),1,1)*I453)</f>
        <v/>
      </c>
      <c r="V453" s="69" t="str">
        <f ca="1">IF(I453="","",_xll.xEURO(OFFSET(C453,-M453+1,0),J453,OFFSET(C453,-M453+2,0),OFFSET(C453,-M453+2,0),OFFSET(C453,-M453+3,0)+AC453,OFFSET(C453,-M453+4,0),1,0))</f>
        <v/>
      </c>
      <c r="W453" s="67" t="str">
        <f t="shared" si="78"/>
        <v/>
      </c>
      <c r="X453" s="67" t="str">
        <f ca="1">IF(I453="","",_xll.xEURO(OFFSET(C453,-M453+1,0),J453,OFFSET(C453,-M453+2,0),OFFSET(C453,-M453+2,0),OFFSET(C453,-M453+3,0)+AC453,OFFSET(C453,-M453+4,0),1,2)/10*I453)</f>
        <v/>
      </c>
      <c r="Y453" s="71" t="str">
        <f ca="1">IF(I453="","",_xll.xEURO(OFFSET(C453,-M453+1,0),J453,OFFSET(C453,-M453+2,0),OFFSET(C453,-M453+2,0),OFFSET(C453,-M453+3,0)+AC453,OFFSET(C453,-M453+4,0),1,3)/100*I453*10000)</f>
        <v/>
      </c>
      <c r="Z453" s="71" t="str">
        <f ca="1">IF(I453="","",_xll.xEURO(OFFSET(C453,-M453+1,0),J453,OFFSET(C453,-M453+2,0),OFFSET(C453,-M453+2,0),OFFSET(C453,-M453+3,0)+AC453,OFFSET(C453,-M453+4,0),1,5)/365.25*I453*10000)</f>
        <v/>
      </c>
      <c r="AB453" s="40" t="str">
        <f ca="1">IF(D453="","",_xll.xCalcSkew(OFFSET(C453,-M453,0),E453-OFFSET(C453,-M453+1,0),b)/100)</f>
        <v/>
      </c>
      <c r="AC453" s="40" t="str">
        <f ca="1">IF(I453="","",_xll.xCalcSkew(OFFSET(C453,-M453,0),J453-OFFSET(C453,-M453+1,0),b)/100)</f>
        <v/>
      </c>
      <c r="AE453">
        <f t="shared" si="67"/>
        <v>0</v>
      </c>
      <c r="AF453">
        <f t="shared" si="68"/>
        <v>0</v>
      </c>
      <c r="AG453">
        <f t="shared" si="69"/>
        <v>0</v>
      </c>
    </row>
    <row r="454" spans="4:33" x14ac:dyDescent="0.25">
      <c r="D454" s="52"/>
      <c r="E454" s="39"/>
      <c r="F454" s="39"/>
      <c r="G454" s="35"/>
      <c r="I454" s="52"/>
      <c r="J454" s="39"/>
      <c r="K454" s="39"/>
      <c r="L454" s="62"/>
      <c r="M454" s="101">
        <f t="shared" si="79"/>
        <v>23</v>
      </c>
      <c r="N454" s="67" t="str">
        <f ca="1">IF(D454="","",_xll.xEURO(OFFSET(C454,-M454+1,0),E454,OFFSET(C454,-M454+2,0),OFFSET(C454,-M454+2,0),OFFSET(C454,-M454+3,0)+AB454,OFFSET(C454,-M454+4,0),0,1)*D454)</f>
        <v/>
      </c>
      <c r="O454" s="69" t="str">
        <f ca="1">IF(D454="","",_xll.xEURO(OFFSET(C454,-M454+1,0),E454,OFFSET(C454,-M454+2,0),OFFSET(C454,-M454+2,0),OFFSET(C454,-M454+3,0)+AB454,OFFSET(C454,-M454+4,0),0,0))</f>
        <v/>
      </c>
      <c r="P454" s="67" t="str">
        <f t="shared" si="77"/>
        <v/>
      </c>
      <c r="Q454" s="67" t="str">
        <f ca="1">IF(D454="","",_xll.xEURO(OFFSET(C454,-M454+1,0),E454,OFFSET(C454,-M454+2,0),OFFSET(C454,-M454+2,0),OFFSET(C454,-M454+3,0)+AB454,OFFSET(C454,-M454+4,0),0,2)/10*D454)</f>
        <v/>
      </c>
      <c r="R454" s="71" t="str">
        <f ca="1">IF(D454="","",_xll.xEURO(OFFSET(C454,-M454+1,0),E454,OFFSET(C454,-M454+2,0),OFFSET(C454,-M454+2,0),OFFSET(C454,-M454+3,0)+AB454,OFFSET(C454,-M454+4,0),0,3)/100*D454*10000)</f>
        <v/>
      </c>
      <c r="S454" s="71" t="str">
        <f ca="1">IF(D454="","",_xll.xEURO(OFFSET(C454,-M454+1,0),E454,OFFSET(C454,-M454+2,0),OFFSET(C454,-M454+2,0),OFFSET(C454,-M454+3,0)+AB454,OFFSET(C454,-M454+4,0),0,5)/365.25*D454*10000)</f>
        <v/>
      </c>
      <c r="U454" s="67" t="str">
        <f ca="1">IF(I454="","",_xll.xEURO(OFFSET(C454,-M454+1,0),J454,OFFSET(C454,-M454+2,0),OFFSET(C454,-M454+2,0),OFFSET(C454,-M454+3,0)+AC454,OFFSET(C454,-M454+4,0),1,1)*I454)</f>
        <v/>
      </c>
      <c r="V454" s="69" t="str">
        <f ca="1">IF(I454="","",_xll.xEURO(OFFSET(C454,-M454+1,0),J454,OFFSET(C454,-M454+2,0),OFFSET(C454,-M454+2,0),OFFSET(C454,-M454+3,0)+AC454,OFFSET(C454,-M454+4,0),1,0))</f>
        <v/>
      </c>
      <c r="W454" s="67" t="str">
        <f t="shared" si="78"/>
        <v/>
      </c>
      <c r="X454" s="67" t="str">
        <f ca="1">IF(I454="","",_xll.xEURO(OFFSET(C454,-M454+1,0),J454,OFFSET(C454,-M454+2,0),OFFSET(C454,-M454+2,0),OFFSET(C454,-M454+3,0)+AC454,OFFSET(C454,-M454+4,0),1,2)/10*I454)</f>
        <v/>
      </c>
      <c r="Y454" s="71" t="str">
        <f ca="1">IF(I454="","",_xll.xEURO(OFFSET(C454,-M454+1,0),J454,OFFSET(C454,-M454+2,0),OFFSET(C454,-M454+2,0),OFFSET(C454,-M454+3,0)+AC454,OFFSET(C454,-M454+4,0),1,3)/100*I454*10000)</f>
        <v/>
      </c>
      <c r="Z454" s="71" t="str">
        <f ca="1">IF(I454="","",_xll.xEURO(OFFSET(C454,-M454+1,0),J454,OFFSET(C454,-M454+2,0),OFFSET(C454,-M454+2,0),OFFSET(C454,-M454+3,0)+AC454,OFFSET(C454,-M454+4,0),1,5)/365.25*I454*10000)</f>
        <v/>
      </c>
      <c r="AB454" s="40" t="str">
        <f ca="1">IF(D454="","",_xll.xCalcSkew(OFFSET(C454,-M454,0),E454-OFFSET(C454,-M454+1,0),b)/100)</f>
        <v/>
      </c>
      <c r="AC454" s="40" t="str">
        <f ca="1">IF(I454="","",_xll.xCalcSkew(OFFSET(C454,-M454,0),J454-OFFSET(C454,-M454+1,0),b)/100)</f>
        <v/>
      </c>
      <c r="AE454">
        <f t="shared" ref="AE454:AE517" si="80">D454*F454*10000*-1</f>
        <v>0</v>
      </c>
      <c r="AF454">
        <f t="shared" ref="AF454:AF517" si="81">I454*K454*10000*-1</f>
        <v>0</v>
      </c>
      <c r="AG454">
        <f t="shared" ref="AG454:AG517" si="82">AE454+AF454</f>
        <v>0</v>
      </c>
    </row>
    <row r="455" spans="4:33" x14ac:dyDescent="0.25">
      <c r="D455" s="52"/>
      <c r="E455" s="39"/>
      <c r="F455" s="39"/>
      <c r="G455" s="35"/>
      <c r="I455" s="52"/>
      <c r="J455" s="39"/>
      <c r="K455" s="39"/>
      <c r="L455" s="62"/>
      <c r="M455" s="101">
        <f t="shared" si="79"/>
        <v>24</v>
      </c>
      <c r="N455" s="67" t="str">
        <f ca="1">IF(D455="","",_xll.xEURO(OFFSET(C455,-M455+1,0),E455,OFFSET(C455,-M455+2,0),OFFSET(C455,-M455+2,0),OFFSET(C455,-M455+3,0)+AB455,OFFSET(C455,-M455+4,0),0,1)*D455)</f>
        <v/>
      </c>
      <c r="O455" s="69" t="str">
        <f ca="1">IF(D455="","",_xll.xEURO(OFFSET(C455,-M455+1,0),E455,OFFSET(C455,-M455+2,0),OFFSET(C455,-M455+2,0),OFFSET(C455,-M455+3,0)+AB455,OFFSET(C455,-M455+4,0),0,0))</f>
        <v/>
      </c>
      <c r="P455" s="67" t="str">
        <f t="shared" si="77"/>
        <v/>
      </c>
      <c r="Q455" s="67" t="str">
        <f ca="1">IF(D455="","",_xll.xEURO(OFFSET(C455,-M455+1,0),E455,OFFSET(C455,-M455+2,0),OFFSET(C455,-M455+2,0),OFFSET(C455,-M455+3,0)+AB455,OFFSET(C455,-M455+4,0),0,2)/10*D455)</f>
        <v/>
      </c>
      <c r="R455" s="71" t="str">
        <f ca="1">IF(D455="","",_xll.xEURO(OFFSET(C455,-M455+1,0),E455,OFFSET(C455,-M455+2,0),OFFSET(C455,-M455+2,0),OFFSET(C455,-M455+3,0)+AB455,OFFSET(C455,-M455+4,0),0,3)/100*D455*10000)</f>
        <v/>
      </c>
      <c r="S455" s="71" t="str">
        <f ca="1">IF(D455="","",_xll.xEURO(OFFSET(C455,-M455+1,0),E455,OFFSET(C455,-M455+2,0),OFFSET(C455,-M455+2,0),OFFSET(C455,-M455+3,0)+AB455,OFFSET(C455,-M455+4,0),0,5)/365.25*D455*10000)</f>
        <v/>
      </c>
      <c r="U455" s="67" t="str">
        <f ca="1">IF(I455="","",_xll.xEURO(OFFSET(C455,-M455+1,0),J455,OFFSET(C455,-M455+2,0),OFFSET(C455,-M455+2,0),OFFSET(C455,-M455+3,0)+AC455,OFFSET(C455,-M455+4,0),1,1)*I455)</f>
        <v/>
      </c>
      <c r="V455" s="69" t="str">
        <f ca="1">IF(I455="","",_xll.xEURO(OFFSET(C455,-M455+1,0),J455,OFFSET(C455,-M455+2,0),OFFSET(C455,-M455+2,0),OFFSET(C455,-M455+3,0)+AC455,OFFSET(C455,-M455+4,0),1,0))</f>
        <v/>
      </c>
      <c r="W455" s="67" t="str">
        <f t="shared" si="78"/>
        <v/>
      </c>
      <c r="X455" s="67" t="str">
        <f ca="1">IF(I455="","",_xll.xEURO(OFFSET(C455,-M455+1,0),J455,OFFSET(C455,-M455+2,0),OFFSET(C455,-M455+2,0),OFFSET(C455,-M455+3,0)+AC455,OFFSET(C455,-M455+4,0),1,2)/10*I455)</f>
        <v/>
      </c>
      <c r="Y455" s="71" t="str">
        <f ca="1">IF(I455="","",_xll.xEURO(OFFSET(C455,-M455+1,0),J455,OFFSET(C455,-M455+2,0),OFFSET(C455,-M455+2,0),OFFSET(C455,-M455+3,0)+AC455,OFFSET(C455,-M455+4,0),1,3)/100*I455*10000)</f>
        <v/>
      </c>
      <c r="Z455" s="71" t="str">
        <f ca="1">IF(I455="","",_xll.xEURO(OFFSET(C455,-M455+1,0),J455,OFFSET(C455,-M455+2,0),OFFSET(C455,-M455+2,0),OFFSET(C455,-M455+3,0)+AC455,OFFSET(C455,-M455+4,0),1,5)/365.25*I455*10000)</f>
        <v/>
      </c>
      <c r="AB455" s="40" t="str">
        <f ca="1">IF(D455="","",_xll.xCalcSkew(OFFSET(C455,-M455,0),E455-OFFSET(C455,-M455+1,0),b)/100)</f>
        <v/>
      </c>
      <c r="AC455" s="40" t="str">
        <f ca="1">IF(I455="","",_xll.xCalcSkew(OFFSET(C455,-M455,0),J455-OFFSET(C455,-M455+1,0),b)/100)</f>
        <v/>
      </c>
      <c r="AE455">
        <f t="shared" si="80"/>
        <v>0</v>
      </c>
      <c r="AF455">
        <f t="shared" si="81"/>
        <v>0</v>
      </c>
      <c r="AG455">
        <f t="shared" si="82"/>
        <v>0</v>
      </c>
    </row>
    <row r="456" spans="4:33" x14ac:dyDescent="0.25">
      <c r="D456" s="52"/>
      <c r="E456" s="39"/>
      <c r="F456" s="39"/>
      <c r="G456" s="35"/>
      <c r="I456" s="52"/>
      <c r="J456" s="39"/>
      <c r="K456" s="39"/>
      <c r="L456" s="62"/>
      <c r="M456" s="101">
        <f t="shared" si="79"/>
        <v>25</v>
      </c>
      <c r="N456" s="67" t="str">
        <f ca="1">IF(D456="","",_xll.xEURO(OFFSET(C456,-M456+1,0),E456,OFFSET(C456,-M456+2,0),OFFSET(C456,-M456+2,0),OFFSET(C456,-M456+3,0)+AB456,OFFSET(C456,-M456+4,0),0,1)*D456)</f>
        <v/>
      </c>
      <c r="O456" s="69" t="str">
        <f ca="1">IF(D456="","",_xll.xEURO(OFFSET(C456,-M456+1,0),E456,OFFSET(C456,-M456+2,0),OFFSET(C456,-M456+2,0),OFFSET(C456,-M456+3,0)+AB456,OFFSET(C456,-M456+4,0),0,0))</f>
        <v/>
      </c>
      <c r="P456" s="67" t="str">
        <f t="shared" si="77"/>
        <v/>
      </c>
      <c r="Q456" s="67" t="str">
        <f ca="1">IF(D456="","",_xll.xEURO(OFFSET(C456,-M456+1,0),E456,OFFSET(C456,-M456+2,0),OFFSET(C456,-M456+2,0),OFFSET(C456,-M456+3,0)+AB456,OFFSET(C456,-M456+4,0),0,2)/10*D456)</f>
        <v/>
      </c>
      <c r="R456" s="71" t="str">
        <f ca="1">IF(D456="","",_xll.xEURO(OFFSET(C456,-M456+1,0),E456,OFFSET(C456,-M456+2,0),OFFSET(C456,-M456+2,0),OFFSET(C456,-M456+3,0)+AB456,OFFSET(C456,-M456+4,0),0,3)/100*D456*10000)</f>
        <v/>
      </c>
      <c r="S456" s="71" t="str">
        <f ca="1">IF(D456="","",_xll.xEURO(OFFSET(C456,-M456+1,0),E456,OFFSET(C456,-M456+2,0),OFFSET(C456,-M456+2,0),OFFSET(C456,-M456+3,0)+AB456,OFFSET(C456,-M456+4,0),0,5)/365.25*D456*10000)</f>
        <v/>
      </c>
      <c r="U456" s="67" t="str">
        <f ca="1">IF(I456="","",_xll.xEURO(OFFSET(C456,-M456+1,0),J456,OFFSET(C456,-M456+2,0),OFFSET(C456,-M456+2,0),OFFSET(C456,-M456+3,0)+AC456,OFFSET(C456,-M456+4,0),1,1)*I456)</f>
        <v/>
      </c>
      <c r="V456" s="69" t="str">
        <f ca="1">IF(I456="","",_xll.xEURO(OFFSET(C456,-M456+1,0),J456,OFFSET(C456,-M456+2,0),OFFSET(C456,-M456+2,0),OFFSET(C456,-M456+3,0)+AC456,OFFSET(C456,-M456+4,0),1,0))</f>
        <v/>
      </c>
      <c r="W456" s="67" t="str">
        <f t="shared" si="78"/>
        <v/>
      </c>
      <c r="X456" s="67" t="str">
        <f ca="1">IF(I456="","",_xll.xEURO(OFFSET(C456,-M456+1,0),J456,OFFSET(C456,-M456+2,0),OFFSET(C456,-M456+2,0),OFFSET(C456,-M456+3,0)+AC456,OFFSET(C456,-M456+4,0),1,2)/10*I456)</f>
        <v/>
      </c>
      <c r="Y456" s="71" t="str">
        <f ca="1">IF(I456="","",_xll.xEURO(OFFSET(C456,-M456+1,0),J456,OFFSET(C456,-M456+2,0),OFFSET(C456,-M456+2,0),OFFSET(C456,-M456+3,0)+AC456,OFFSET(C456,-M456+4,0),1,3)/100*I456*10000)</f>
        <v/>
      </c>
      <c r="Z456" s="71" t="str">
        <f ca="1">IF(I456="","",_xll.xEURO(OFFSET(C456,-M456+1,0),J456,OFFSET(C456,-M456+2,0),OFFSET(C456,-M456+2,0),OFFSET(C456,-M456+3,0)+AC456,OFFSET(C456,-M456+4,0),1,5)/365.25*I456*10000)</f>
        <v/>
      </c>
      <c r="AB456" s="40" t="str">
        <f ca="1">IF(D456="","",_xll.xCalcSkew(OFFSET(C456,-M456,0),E456-OFFSET(C456,-M456+1,0),b)/100)</f>
        <v/>
      </c>
      <c r="AC456" s="40" t="str">
        <f ca="1">IF(I456="","",_xll.xCalcSkew(OFFSET(C456,-M456,0),J456-OFFSET(C456,-M456+1,0),b)/100)</f>
        <v/>
      </c>
      <c r="AE456">
        <f t="shared" si="80"/>
        <v>0</v>
      </c>
      <c r="AF456">
        <f t="shared" si="81"/>
        <v>0</v>
      </c>
      <c r="AG456">
        <f t="shared" si="82"/>
        <v>0</v>
      </c>
    </row>
    <row r="457" spans="4:33" x14ac:dyDescent="0.25">
      <c r="D457" s="52"/>
      <c r="E457" s="39"/>
      <c r="F457" s="39"/>
      <c r="G457" s="35"/>
      <c r="I457" s="52"/>
      <c r="J457" s="39"/>
      <c r="K457" s="39"/>
      <c r="L457" s="62"/>
      <c r="M457" s="101">
        <f t="shared" si="79"/>
        <v>26</v>
      </c>
      <c r="N457" s="67" t="str">
        <f ca="1">IF(D457="","",_xll.xEURO(OFFSET(C457,-M457+1,0),E457,OFFSET(C457,-M457+2,0),OFFSET(C457,-M457+2,0),OFFSET(C457,-M457+3,0)+AB457,OFFSET(C457,-M457+4,0),0,1)*D457)</f>
        <v/>
      </c>
      <c r="O457" s="69" t="str">
        <f ca="1">IF(D457="","",_xll.xEURO(OFFSET(C457,-M457+1,0),E457,OFFSET(C457,-M457+2,0),OFFSET(C457,-M457+2,0),OFFSET(C457,-M457+3,0)+AB457,OFFSET(C457,-M457+4,0),0,0))</f>
        <v/>
      </c>
      <c r="P457" s="67" t="str">
        <f t="shared" si="77"/>
        <v/>
      </c>
      <c r="Q457" s="67" t="str">
        <f ca="1">IF(D457="","",_xll.xEURO(OFFSET(C457,-M457+1,0),E457,OFFSET(C457,-M457+2,0),OFFSET(C457,-M457+2,0),OFFSET(C457,-M457+3,0)+AB457,OFFSET(C457,-M457+4,0),0,2)/10*D457)</f>
        <v/>
      </c>
      <c r="R457" s="71" t="str">
        <f ca="1">IF(D457="","",_xll.xEURO(OFFSET(C457,-M457+1,0),E457,OFFSET(C457,-M457+2,0),OFFSET(C457,-M457+2,0),OFFSET(C457,-M457+3,0)+AB457,OFFSET(C457,-M457+4,0),0,3)/100*D457*10000)</f>
        <v/>
      </c>
      <c r="S457" s="71" t="str">
        <f ca="1">IF(D457="","",_xll.xEURO(OFFSET(C457,-M457+1,0),E457,OFFSET(C457,-M457+2,0),OFFSET(C457,-M457+2,0),OFFSET(C457,-M457+3,0)+AB457,OFFSET(C457,-M457+4,0),0,5)/365.25*D457*10000)</f>
        <v/>
      </c>
      <c r="U457" s="67" t="str">
        <f ca="1">IF(I457="","",_xll.xEURO(OFFSET(C457,-M457+1,0),J457,OFFSET(C457,-M457+2,0),OFFSET(C457,-M457+2,0),OFFSET(C457,-M457+3,0)+AC457,OFFSET(C457,-M457+4,0),1,1)*I457)</f>
        <v/>
      </c>
      <c r="V457" s="69" t="str">
        <f ca="1">IF(I457="","",_xll.xEURO(OFFSET(C457,-M457+1,0),J457,OFFSET(C457,-M457+2,0),OFFSET(C457,-M457+2,0),OFFSET(C457,-M457+3,0)+AC457,OFFSET(C457,-M457+4,0),1,0))</f>
        <v/>
      </c>
      <c r="W457" s="67" t="str">
        <f t="shared" si="78"/>
        <v/>
      </c>
      <c r="X457" s="67" t="str">
        <f ca="1">IF(I457="","",_xll.xEURO(OFFSET(C457,-M457+1,0),J457,OFFSET(C457,-M457+2,0),OFFSET(C457,-M457+2,0),OFFSET(C457,-M457+3,0)+AC457,OFFSET(C457,-M457+4,0),1,2)/10*I457)</f>
        <v/>
      </c>
      <c r="Y457" s="71" t="str">
        <f ca="1">IF(I457="","",_xll.xEURO(OFFSET(C457,-M457+1,0),J457,OFFSET(C457,-M457+2,0),OFFSET(C457,-M457+2,0),OFFSET(C457,-M457+3,0)+AC457,OFFSET(C457,-M457+4,0),1,3)/100*I457*10000)</f>
        <v/>
      </c>
      <c r="Z457" s="71" t="str">
        <f ca="1">IF(I457="","",_xll.xEURO(OFFSET(C457,-M457+1,0),J457,OFFSET(C457,-M457+2,0),OFFSET(C457,-M457+2,0),OFFSET(C457,-M457+3,0)+AC457,OFFSET(C457,-M457+4,0),1,5)/365.25*I457*10000)</f>
        <v/>
      </c>
      <c r="AB457" s="40" t="str">
        <f ca="1">IF(D457="","",_xll.xCalcSkew(OFFSET(C457,-M457,0),E457-OFFSET(C457,-M457+1,0),b)/100)</f>
        <v/>
      </c>
      <c r="AC457" s="40" t="str">
        <f ca="1">IF(I457="","",_xll.xCalcSkew(OFFSET(C457,-M457,0),J457-OFFSET(C457,-M457+1,0),b)/100)</f>
        <v/>
      </c>
      <c r="AE457">
        <f t="shared" si="80"/>
        <v>0</v>
      </c>
      <c r="AF457">
        <f t="shared" si="81"/>
        <v>0</v>
      </c>
      <c r="AG457">
        <f t="shared" si="82"/>
        <v>0</v>
      </c>
    </row>
    <row r="458" spans="4:33" x14ac:dyDescent="0.25">
      <c r="D458" s="52"/>
      <c r="E458" s="39"/>
      <c r="F458" s="39"/>
      <c r="G458" s="35"/>
      <c r="I458" s="52"/>
      <c r="J458" s="39"/>
      <c r="K458" s="39"/>
      <c r="L458" s="62"/>
      <c r="M458" s="101">
        <f t="shared" si="79"/>
        <v>27</v>
      </c>
      <c r="N458" s="67" t="str">
        <f ca="1">IF(D458="","",_xll.xEURO(OFFSET(C458,-M458+1,0),E458,OFFSET(C458,-M458+2,0),OFFSET(C458,-M458+2,0),OFFSET(C458,-M458+3,0)+AB458,OFFSET(C458,-M458+4,0),0,1)*D458)</f>
        <v/>
      </c>
      <c r="O458" s="69" t="str">
        <f ca="1">IF(D458="","",_xll.xEURO(OFFSET(C458,-M458+1,0),E458,OFFSET(C458,-M458+2,0),OFFSET(C458,-M458+2,0),OFFSET(C458,-M458+3,0)+AB458,OFFSET(C458,-M458+4,0),0,0))</f>
        <v/>
      </c>
      <c r="P458" s="67" t="str">
        <f t="shared" si="77"/>
        <v/>
      </c>
      <c r="Q458" s="67" t="str">
        <f ca="1">IF(D458="","",_xll.xEURO(OFFSET(C458,-M458+1,0),E458,OFFSET(C458,-M458+2,0),OFFSET(C458,-M458+2,0),OFFSET(C458,-M458+3,0)+AB458,OFFSET(C458,-M458+4,0),0,2)/10*D458)</f>
        <v/>
      </c>
      <c r="R458" s="71" t="str">
        <f ca="1">IF(D458="","",_xll.xEURO(OFFSET(C458,-M458+1,0),E458,OFFSET(C458,-M458+2,0),OFFSET(C458,-M458+2,0),OFFSET(C458,-M458+3,0)+AB458,OFFSET(C458,-M458+4,0),0,3)/100*D458*10000)</f>
        <v/>
      </c>
      <c r="S458" s="71" t="str">
        <f ca="1">IF(D458="","",_xll.xEURO(OFFSET(C458,-M458+1,0),E458,OFFSET(C458,-M458+2,0),OFFSET(C458,-M458+2,0),OFFSET(C458,-M458+3,0)+AB458,OFFSET(C458,-M458+4,0),0,5)/365.25*D458*10000)</f>
        <v/>
      </c>
      <c r="U458" s="67" t="str">
        <f ca="1">IF(I458="","",_xll.xEURO(OFFSET(C458,-M458+1,0),J458,OFFSET(C458,-M458+2,0),OFFSET(C458,-M458+2,0),OFFSET(C458,-M458+3,0)+AC458,OFFSET(C458,-M458+4,0),1,1)*I458)</f>
        <v/>
      </c>
      <c r="V458" s="69" t="str">
        <f ca="1">IF(I458="","",_xll.xEURO(OFFSET(C458,-M458+1,0),J458,OFFSET(C458,-M458+2,0),OFFSET(C458,-M458+2,0),OFFSET(C458,-M458+3,0)+AC458,OFFSET(C458,-M458+4,0),1,0))</f>
        <v/>
      </c>
      <c r="W458" s="67" t="str">
        <f t="shared" si="78"/>
        <v/>
      </c>
      <c r="X458" s="67" t="str">
        <f ca="1">IF(I458="","",_xll.xEURO(OFFSET(C458,-M458+1,0),J458,OFFSET(C458,-M458+2,0),OFFSET(C458,-M458+2,0),OFFSET(C458,-M458+3,0)+AC458,OFFSET(C458,-M458+4,0),1,2)/10*I458)</f>
        <v/>
      </c>
      <c r="Y458" s="71" t="str">
        <f ca="1">IF(I458="","",_xll.xEURO(OFFSET(C458,-M458+1,0),J458,OFFSET(C458,-M458+2,0),OFFSET(C458,-M458+2,0),OFFSET(C458,-M458+3,0)+AC458,OFFSET(C458,-M458+4,0),1,3)/100*I458*10000)</f>
        <v/>
      </c>
      <c r="Z458" s="71" t="str">
        <f ca="1">IF(I458="","",_xll.xEURO(OFFSET(C458,-M458+1,0),J458,OFFSET(C458,-M458+2,0),OFFSET(C458,-M458+2,0),OFFSET(C458,-M458+3,0)+AC458,OFFSET(C458,-M458+4,0),1,5)/365.25*I458*10000)</f>
        <v/>
      </c>
      <c r="AB458" s="40" t="str">
        <f ca="1">IF(D458="","",_xll.xCalcSkew(OFFSET(C458,-M458,0),E458-OFFSET(C458,-M458+1,0),b)/100)</f>
        <v/>
      </c>
      <c r="AC458" s="40" t="str">
        <f ca="1">IF(I458="","",_xll.xCalcSkew(OFFSET(C458,-M458,0),J458-OFFSET(C458,-M458+1,0),b)/100)</f>
        <v/>
      </c>
      <c r="AE458">
        <f t="shared" si="80"/>
        <v>0</v>
      </c>
      <c r="AF458">
        <f t="shared" si="81"/>
        <v>0</v>
      </c>
      <c r="AG458">
        <f t="shared" si="82"/>
        <v>0</v>
      </c>
    </row>
    <row r="459" spans="4:33" x14ac:dyDescent="0.25">
      <c r="D459" s="52"/>
      <c r="E459" s="39"/>
      <c r="F459" s="39"/>
      <c r="G459" s="35"/>
      <c r="I459" s="52"/>
      <c r="J459" s="39"/>
      <c r="K459" s="39"/>
      <c r="L459" s="62"/>
      <c r="M459" s="101">
        <f t="shared" si="79"/>
        <v>28</v>
      </c>
      <c r="N459" s="67" t="str">
        <f ca="1">IF(D459="","",_xll.xEURO(OFFSET(C459,-M459+1,0),E459,OFFSET(C459,-M459+2,0),OFFSET(C459,-M459+2,0),OFFSET(C459,-M459+3,0)+AB459,OFFSET(C459,-M459+4,0),0,1)*D459)</f>
        <v/>
      </c>
      <c r="O459" s="69" t="str">
        <f ca="1">IF(D459="","",_xll.xEURO(OFFSET(C459,-M459+1,0),E459,OFFSET(C459,-M459+2,0),OFFSET(C459,-M459+2,0),OFFSET(C459,-M459+3,0)+AB459,OFFSET(C459,-M459+4,0),0,0))</f>
        <v/>
      </c>
      <c r="P459" s="67" t="str">
        <f t="shared" si="77"/>
        <v/>
      </c>
      <c r="Q459" s="67" t="str">
        <f ca="1">IF(D459="","",_xll.xEURO(OFFSET(C459,-M459+1,0),E459,OFFSET(C459,-M459+2,0),OFFSET(C459,-M459+2,0),OFFSET(C459,-M459+3,0)+AB459,OFFSET(C459,-M459+4,0),0,2)/10*D459)</f>
        <v/>
      </c>
      <c r="R459" s="71" t="str">
        <f ca="1">IF(D459="","",_xll.xEURO(OFFSET(C459,-M459+1,0),E459,OFFSET(C459,-M459+2,0),OFFSET(C459,-M459+2,0),OFFSET(C459,-M459+3,0)+AB459,OFFSET(C459,-M459+4,0),0,3)/100*D459*10000)</f>
        <v/>
      </c>
      <c r="S459" s="71" t="str">
        <f ca="1">IF(D459="","",_xll.xEURO(OFFSET(C459,-M459+1,0),E459,OFFSET(C459,-M459+2,0),OFFSET(C459,-M459+2,0),OFFSET(C459,-M459+3,0)+AB459,OFFSET(C459,-M459+4,0),0,5)/365.25*D459*10000)</f>
        <v/>
      </c>
      <c r="U459" s="67" t="str">
        <f ca="1">IF(I459="","",_xll.xEURO(OFFSET(C459,-M459+1,0),J459,OFFSET(C459,-M459+2,0),OFFSET(C459,-M459+2,0),OFFSET(C459,-M459+3,0)+AC459,OFFSET(C459,-M459+4,0),1,1)*I459)</f>
        <v/>
      </c>
      <c r="V459" s="69" t="str">
        <f ca="1">IF(I459="","",_xll.xEURO(OFFSET(C459,-M459+1,0),J459,OFFSET(C459,-M459+2,0),OFFSET(C459,-M459+2,0),OFFSET(C459,-M459+3,0)+AC459,OFFSET(C459,-M459+4,0),1,0))</f>
        <v/>
      </c>
      <c r="W459" s="67" t="str">
        <f t="shared" si="78"/>
        <v/>
      </c>
      <c r="X459" s="67" t="str">
        <f ca="1">IF(I459="","",_xll.xEURO(OFFSET(C459,-M459+1,0),J459,OFFSET(C459,-M459+2,0),OFFSET(C459,-M459+2,0),OFFSET(C459,-M459+3,0)+AC459,OFFSET(C459,-M459+4,0),1,2)/10*I459)</f>
        <v/>
      </c>
      <c r="Y459" s="71" t="str">
        <f ca="1">IF(I459="","",_xll.xEURO(OFFSET(C459,-M459+1,0),J459,OFFSET(C459,-M459+2,0),OFFSET(C459,-M459+2,0),OFFSET(C459,-M459+3,0)+AC459,OFFSET(C459,-M459+4,0),1,3)/100*I459*10000)</f>
        <v/>
      </c>
      <c r="Z459" s="71" t="str">
        <f ca="1">IF(I459="","",_xll.xEURO(OFFSET(C459,-M459+1,0),J459,OFFSET(C459,-M459+2,0),OFFSET(C459,-M459+2,0),OFFSET(C459,-M459+3,0)+AC459,OFFSET(C459,-M459+4,0),1,5)/365.25*I459*10000)</f>
        <v/>
      </c>
      <c r="AB459" s="40" t="str">
        <f ca="1">IF(D459="","",_xll.xCalcSkew(OFFSET(C459,-M459,0),E459-OFFSET(C459,-M459+1,0),b)/100)</f>
        <v/>
      </c>
      <c r="AC459" s="40" t="str">
        <f ca="1">IF(I459="","",_xll.xCalcSkew(OFFSET(C459,-M459,0),J459-OFFSET(C459,-M459+1,0),b)/100)</f>
        <v/>
      </c>
      <c r="AE459">
        <f t="shared" si="80"/>
        <v>0</v>
      </c>
      <c r="AF459">
        <f t="shared" si="81"/>
        <v>0</v>
      </c>
      <c r="AG459">
        <f t="shared" si="82"/>
        <v>0</v>
      </c>
    </row>
    <row r="460" spans="4:33" x14ac:dyDescent="0.25">
      <c r="D460" s="52"/>
      <c r="E460" s="39"/>
      <c r="F460" s="39"/>
      <c r="G460" s="35"/>
      <c r="I460" s="52"/>
      <c r="J460" s="39"/>
      <c r="K460" s="39"/>
      <c r="L460" s="62"/>
      <c r="M460" s="101">
        <f t="shared" si="79"/>
        <v>29</v>
      </c>
      <c r="N460" s="67" t="str">
        <f ca="1">IF(D460="","",_xll.xEURO(OFFSET(C460,-M460+1,0),E460,OFFSET(C460,-M460+2,0),OFFSET(C460,-M460+2,0),OFFSET(C460,-M460+3,0)+AB460,OFFSET(C460,-M460+4,0),0,1)*D460)</f>
        <v/>
      </c>
      <c r="O460" s="69" t="str">
        <f ca="1">IF(D460="","",_xll.xEURO(OFFSET(C460,-M460+1,0),E460,OFFSET(C460,-M460+2,0),OFFSET(C460,-M460+2,0),OFFSET(C460,-M460+3,0)+AB460,OFFSET(C460,-M460+4,0),0,0))</f>
        <v/>
      </c>
      <c r="P460" s="67" t="str">
        <f t="shared" si="77"/>
        <v/>
      </c>
      <c r="Q460" s="67" t="str">
        <f ca="1">IF(D460="","",_xll.xEURO(OFFSET(C460,-M460+1,0),E460,OFFSET(C460,-M460+2,0),OFFSET(C460,-M460+2,0),OFFSET(C460,-M460+3,0)+AB460,OFFSET(C460,-M460+4,0),0,2)/10*D460)</f>
        <v/>
      </c>
      <c r="R460" s="71" t="str">
        <f ca="1">IF(D460="","",_xll.xEURO(OFFSET(C460,-M460+1,0),E460,OFFSET(C460,-M460+2,0),OFFSET(C460,-M460+2,0),OFFSET(C460,-M460+3,0)+AB460,OFFSET(C460,-M460+4,0),0,3)/100*D460*10000)</f>
        <v/>
      </c>
      <c r="S460" s="71" t="str">
        <f ca="1">IF(D460="","",_xll.xEURO(OFFSET(C460,-M460+1,0),E460,OFFSET(C460,-M460+2,0),OFFSET(C460,-M460+2,0),OFFSET(C460,-M460+3,0)+AB460,OFFSET(C460,-M460+4,0),0,5)/365.25*D460*10000)</f>
        <v/>
      </c>
      <c r="U460" s="67" t="str">
        <f ca="1">IF(I460="","",_xll.xEURO(OFFSET(C460,-M460+1,0),J460,OFFSET(C460,-M460+2,0),OFFSET(C460,-M460+2,0),OFFSET(C460,-M460+3,0)+AC460,OFFSET(C460,-M460+4,0),1,1)*I460)</f>
        <v/>
      </c>
      <c r="V460" s="69" t="str">
        <f ca="1">IF(I460="","",_xll.xEURO(OFFSET(C460,-M460+1,0),J460,OFFSET(C460,-M460+2,0),OFFSET(C460,-M460+2,0),OFFSET(C460,-M460+3,0)+AC460,OFFSET(C460,-M460+4,0),1,0))</f>
        <v/>
      </c>
      <c r="W460" s="67" t="str">
        <f t="shared" si="78"/>
        <v/>
      </c>
      <c r="X460" s="67" t="str">
        <f ca="1">IF(I460="","",_xll.xEURO(OFFSET(C460,-M460+1,0),J460,OFFSET(C460,-M460+2,0),OFFSET(C460,-M460+2,0),OFFSET(C460,-M460+3,0)+AC460,OFFSET(C460,-M460+4,0),1,2)/10*I460)</f>
        <v/>
      </c>
      <c r="Y460" s="71" t="str">
        <f ca="1">IF(I460="","",_xll.xEURO(OFFSET(C460,-M460+1,0),J460,OFFSET(C460,-M460+2,0),OFFSET(C460,-M460+2,0),OFFSET(C460,-M460+3,0)+AC460,OFFSET(C460,-M460+4,0),1,3)/100*I460*10000)</f>
        <v/>
      </c>
      <c r="Z460" s="71" t="str">
        <f ca="1">IF(I460="","",_xll.xEURO(OFFSET(C460,-M460+1,0),J460,OFFSET(C460,-M460+2,0),OFFSET(C460,-M460+2,0),OFFSET(C460,-M460+3,0)+AC460,OFFSET(C460,-M460+4,0),1,5)/365.25*I460*10000)</f>
        <v/>
      </c>
      <c r="AB460" s="40" t="str">
        <f ca="1">IF(D460="","",_xll.xCalcSkew(OFFSET(C460,-M460,0),E460-OFFSET(C460,-M460+1,0),b)/100)</f>
        <v/>
      </c>
      <c r="AC460" s="40" t="str">
        <f ca="1">IF(I460="","",_xll.xCalcSkew(OFFSET(C460,-M460,0),J460-OFFSET(C460,-M460+1,0),b)/100)</f>
        <v/>
      </c>
      <c r="AE460">
        <f t="shared" si="80"/>
        <v>0</v>
      </c>
      <c r="AF460">
        <f t="shared" si="81"/>
        <v>0</v>
      </c>
      <c r="AG460">
        <f t="shared" si="82"/>
        <v>0</v>
      </c>
    </row>
    <row r="461" spans="4:33" x14ac:dyDescent="0.25">
      <c r="D461" s="52"/>
      <c r="E461" s="39"/>
      <c r="F461" s="39"/>
      <c r="G461" s="35"/>
      <c r="I461" s="52"/>
      <c r="J461" s="39"/>
      <c r="K461" s="39"/>
      <c r="L461" s="62"/>
      <c r="M461" s="101">
        <f t="shared" si="79"/>
        <v>30</v>
      </c>
      <c r="N461" s="67" t="str">
        <f ca="1">IF(D461="","",_xll.xEURO(OFFSET(C461,-M461+1,0),E461,OFFSET(C461,-M461+2,0),OFFSET(C461,-M461+2,0),OFFSET(C461,-M461+3,0)+AB461,OFFSET(C461,-M461+4,0),0,1)*D461)</f>
        <v/>
      </c>
      <c r="O461" s="69" t="str">
        <f ca="1">IF(D461="","",_xll.xEURO(OFFSET(C461,-M461+1,0),E461,OFFSET(C461,-M461+2,0),OFFSET(C461,-M461+2,0),OFFSET(C461,-M461+3,0)+AB461,OFFSET(C461,-M461+4,0),0,0))</f>
        <v/>
      </c>
      <c r="P461" s="67" t="str">
        <f t="shared" si="77"/>
        <v/>
      </c>
      <c r="Q461" s="67" t="str">
        <f ca="1">IF(D461="","",_xll.xEURO(OFFSET(C461,-M461+1,0),E461,OFFSET(C461,-M461+2,0),OFFSET(C461,-M461+2,0),OFFSET(C461,-M461+3,0)+AB461,OFFSET(C461,-M461+4,0),0,2)/10*D461)</f>
        <v/>
      </c>
      <c r="R461" s="71" t="str">
        <f ca="1">IF(D461="","",_xll.xEURO(OFFSET(C461,-M461+1,0),E461,OFFSET(C461,-M461+2,0),OFFSET(C461,-M461+2,0),OFFSET(C461,-M461+3,0)+AB461,OFFSET(C461,-M461+4,0),0,3)/100*D461*10000)</f>
        <v/>
      </c>
      <c r="S461" s="71" t="str">
        <f ca="1">IF(D461="","",_xll.xEURO(OFFSET(C461,-M461+1,0),E461,OFFSET(C461,-M461+2,0),OFFSET(C461,-M461+2,0),OFFSET(C461,-M461+3,0)+AB461,OFFSET(C461,-M461+4,0),0,5)/365.25*D461*10000)</f>
        <v/>
      </c>
      <c r="U461" s="67" t="str">
        <f ca="1">IF(I461="","",_xll.xEURO(OFFSET(C461,-M461+1,0),J461,OFFSET(C461,-M461+2,0),OFFSET(C461,-M461+2,0),OFFSET(C461,-M461+3,0)+AC461,OFFSET(C461,-M461+4,0),1,1)*I461)</f>
        <v/>
      </c>
      <c r="V461" s="69" t="str">
        <f ca="1">IF(I461="","",_xll.xEURO(OFFSET(C461,-M461+1,0),J461,OFFSET(C461,-M461+2,0),OFFSET(C461,-M461+2,0),OFFSET(C461,-M461+3,0)+AC461,OFFSET(C461,-M461+4,0),1,0))</f>
        <v/>
      </c>
      <c r="W461" s="67" t="str">
        <f t="shared" si="78"/>
        <v/>
      </c>
      <c r="X461" s="67" t="str">
        <f ca="1">IF(I461="","",_xll.xEURO(OFFSET(C461,-M461+1,0),J461,OFFSET(C461,-M461+2,0),OFFSET(C461,-M461+2,0),OFFSET(C461,-M461+3,0)+AC461,OFFSET(C461,-M461+4,0),1,2)/10*I461)</f>
        <v/>
      </c>
      <c r="Y461" s="71" t="str">
        <f ca="1">IF(I461="","",_xll.xEURO(OFFSET(C461,-M461+1,0),J461,OFFSET(C461,-M461+2,0),OFFSET(C461,-M461+2,0),OFFSET(C461,-M461+3,0)+AC461,OFFSET(C461,-M461+4,0),1,3)/100*I461*10000)</f>
        <v/>
      </c>
      <c r="Z461" s="71" t="str">
        <f ca="1">IF(I461="","",_xll.xEURO(OFFSET(C461,-M461+1,0),J461,OFFSET(C461,-M461+2,0),OFFSET(C461,-M461+2,0),OFFSET(C461,-M461+3,0)+AC461,OFFSET(C461,-M461+4,0),1,5)/365.25*I461*10000)</f>
        <v/>
      </c>
      <c r="AB461" s="40" t="str">
        <f ca="1">IF(D461="","",_xll.xCalcSkew(OFFSET(C461,-M461,0),E461-OFFSET(C461,-M461+1,0),b)/100)</f>
        <v/>
      </c>
      <c r="AC461" s="40" t="str">
        <f ca="1">IF(I461="","",_xll.xCalcSkew(OFFSET(C461,-M461,0),J461-OFFSET(C461,-M461+1,0),b)/100)</f>
        <v/>
      </c>
      <c r="AE461">
        <f t="shared" si="80"/>
        <v>0</v>
      </c>
      <c r="AF461">
        <f t="shared" si="81"/>
        <v>0</v>
      </c>
      <c r="AG461">
        <f t="shared" si="82"/>
        <v>0</v>
      </c>
    </row>
    <row r="462" spans="4:33" x14ac:dyDescent="0.25">
      <c r="D462" s="52"/>
      <c r="E462" s="39"/>
      <c r="F462" s="39"/>
      <c r="G462" s="35"/>
      <c r="I462" s="52"/>
      <c r="J462" s="39"/>
      <c r="K462" s="39"/>
      <c r="L462" s="62"/>
      <c r="M462" s="101">
        <f t="shared" si="79"/>
        <v>31</v>
      </c>
      <c r="N462" s="67" t="str">
        <f ca="1">IF(D462="","",_xll.xEURO(OFFSET(C462,-M462+1,0),E462,OFFSET(C462,-M462+2,0),OFFSET(C462,-M462+2,0),OFFSET(C462,-M462+3,0)+AB462,OFFSET(C462,-M462+4,0),0,1)*D462)</f>
        <v/>
      </c>
      <c r="O462" s="69" t="str">
        <f ca="1">IF(D462="","",_xll.xEURO(OFFSET(C462,-M462+1,0),E462,OFFSET(C462,-M462+2,0),OFFSET(C462,-M462+2,0),OFFSET(C462,-M462+3,0)+AB462,OFFSET(C462,-M462+4,0),0,0))</f>
        <v/>
      </c>
      <c r="P462" s="67" t="str">
        <f t="shared" si="77"/>
        <v/>
      </c>
      <c r="Q462" s="67" t="str">
        <f ca="1">IF(D462="","",_xll.xEURO(OFFSET(C462,-M462+1,0),E462,OFFSET(C462,-M462+2,0),OFFSET(C462,-M462+2,0),OFFSET(C462,-M462+3,0)+AB462,OFFSET(C462,-M462+4,0),0,2)/10*D462)</f>
        <v/>
      </c>
      <c r="R462" s="71" t="str">
        <f ca="1">IF(D462="","",_xll.xEURO(OFFSET(C462,-M462+1,0),E462,OFFSET(C462,-M462+2,0),OFFSET(C462,-M462+2,0),OFFSET(C462,-M462+3,0)+AB462,OFFSET(C462,-M462+4,0),0,3)/100*D462*10000)</f>
        <v/>
      </c>
      <c r="S462" s="71" t="str">
        <f ca="1">IF(D462="","",_xll.xEURO(OFFSET(C462,-M462+1,0),E462,OFFSET(C462,-M462+2,0),OFFSET(C462,-M462+2,0),OFFSET(C462,-M462+3,0)+AB462,OFFSET(C462,-M462+4,0),0,5)/365.25*D462*10000)</f>
        <v/>
      </c>
      <c r="U462" s="67" t="str">
        <f ca="1">IF(I462="","",_xll.xEURO(OFFSET(C462,-M462+1,0),J462,OFFSET(C462,-M462+2,0),OFFSET(C462,-M462+2,0),OFFSET(C462,-M462+3,0)+AC462,OFFSET(C462,-M462+4,0),1,1)*I462)</f>
        <v/>
      </c>
      <c r="V462" s="69" t="str">
        <f ca="1">IF(I462="","",_xll.xEURO(OFFSET(C462,-M462+1,0),J462,OFFSET(C462,-M462+2,0),OFFSET(C462,-M462+2,0),OFFSET(C462,-M462+3,0)+AC462,OFFSET(C462,-M462+4,0),1,0))</f>
        <v/>
      </c>
      <c r="W462" s="67" t="str">
        <f t="shared" si="78"/>
        <v/>
      </c>
      <c r="X462" s="67" t="str">
        <f ca="1">IF(I462="","",_xll.xEURO(OFFSET(C462,-M462+1,0),J462,OFFSET(C462,-M462+2,0),OFFSET(C462,-M462+2,0),OFFSET(C462,-M462+3,0)+AC462,OFFSET(C462,-M462+4,0),1,2)/10*I462)</f>
        <v/>
      </c>
      <c r="Y462" s="71" t="str">
        <f ca="1">IF(I462="","",_xll.xEURO(OFFSET(C462,-M462+1,0),J462,OFFSET(C462,-M462+2,0),OFFSET(C462,-M462+2,0),OFFSET(C462,-M462+3,0)+AC462,OFFSET(C462,-M462+4,0),1,3)/100*I462*10000)</f>
        <v/>
      </c>
      <c r="Z462" s="71" t="str">
        <f ca="1">IF(I462="","",_xll.xEURO(OFFSET(C462,-M462+1,0),J462,OFFSET(C462,-M462+2,0),OFFSET(C462,-M462+2,0),OFFSET(C462,-M462+3,0)+AC462,OFFSET(C462,-M462+4,0),1,5)/365.25*I462*10000)</f>
        <v/>
      </c>
      <c r="AB462" s="40" t="str">
        <f ca="1">IF(D462="","",_xll.xCalcSkew(OFFSET(C462,-M462,0),E462-OFFSET(C462,-M462+1,0),b)/100)</f>
        <v/>
      </c>
      <c r="AC462" s="40" t="str">
        <f ca="1">IF(I462="","",_xll.xCalcSkew(OFFSET(C462,-M462,0),J462-OFFSET(C462,-M462+1,0),b)/100)</f>
        <v/>
      </c>
      <c r="AE462">
        <f t="shared" si="80"/>
        <v>0</v>
      </c>
      <c r="AF462">
        <f t="shared" si="81"/>
        <v>0</v>
      </c>
      <c r="AG462">
        <f t="shared" si="82"/>
        <v>0</v>
      </c>
    </row>
    <row r="463" spans="4:33" x14ac:dyDescent="0.25">
      <c r="D463" s="52"/>
      <c r="E463" s="39"/>
      <c r="F463" s="39"/>
      <c r="G463" s="35"/>
      <c r="I463" s="52"/>
      <c r="J463" s="39"/>
      <c r="K463" s="39"/>
      <c r="L463" s="62"/>
      <c r="M463" s="101">
        <f t="shared" si="79"/>
        <v>32</v>
      </c>
      <c r="N463" s="67" t="str">
        <f ca="1">IF(D463="","",_xll.xEURO(OFFSET(C463,-M463+1,0),E463,OFFSET(C463,-M463+2,0),OFFSET(C463,-M463+2,0),OFFSET(C463,-M463+3,0)+AB463,OFFSET(C463,-M463+4,0),0,1)*D463)</f>
        <v/>
      </c>
      <c r="O463" s="69" t="str">
        <f ca="1">IF(D463="","",_xll.xEURO(OFFSET(C463,-M463+1,0),E463,OFFSET(C463,-M463+2,0),OFFSET(C463,-M463+2,0),OFFSET(C463,-M463+3,0)+AB463,OFFSET(C463,-M463+4,0),0,0))</f>
        <v/>
      </c>
      <c r="P463" s="67" t="str">
        <f t="shared" si="77"/>
        <v/>
      </c>
      <c r="Q463" s="67" t="str">
        <f ca="1">IF(D463="","",_xll.xEURO(OFFSET(C463,-M463+1,0),E463,OFFSET(C463,-M463+2,0),OFFSET(C463,-M463+2,0),OFFSET(C463,-M463+3,0)+AB463,OFFSET(C463,-M463+4,0),0,2)/10*D463)</f>
        <v/>
      </c>
      <c r="R463" s="71" t="str">
        <f ca="1">IF(D463="","",_xll.xEURO(OFFSET(C463,-M463+1,0),E463,OFFSET(C463,-M463+2,0),OFFSET(C463,-M463+2,0),OFFSET(C463,-M463+3,0)+AB463,OFFSET(C463,-M463+4,0),0,3)/100*D463*10000)</f>
        <v/>
      </c>
      <c r="S463" s="71" t="str">
        <f ca="1">IF(D463="","",_xll.xEURO(OFFSET(C463,-M463+1,0),E463,OFFSET(C463,-M463+2,0),OFFSET(C463,-M463+2,0),OFFSET(C463,-M463+3,0)+AB463,OFFSET(C463,-M463+4,0),0,5)/365.25*D463*10000)</f>
        <v/>
      </c>
      <c r="U463" s="67" t="str">
        <f ca="1">IF(I463="","",_xll.xEURO(OFFSET(C463,-M463+1,0),J463,OFFSET(C463,-M463+2,0),OFFSET(C463,-M463+2,0),OFFSET(C463,-M463+3,0)+AC463,OFFSET(C463,-M463+4,0),1,1)*I463)</f>
        <v/>
      </c>
      <c r="V463" s="69" t="str">
        <f ca="1">IF(I463="","",_xll.xEURO(OFFSET(C463,-M463+1,0),J463,OFFSET(C463,-M463+2,0),OFFSET(C463,-M463+2,0),OFFSET(C463,-M463+3,0)+AC463,OFFSET(C463,-M463+4,0),1,0))</f>
        <v/>
      </c>
      <c r="W463" s="67" t="str">
        <f t="shared" si="78"/>
        <v/>
      </c>
      <c r="X463" s="67" t="str">
        <f ca="1">IF(I463="","",_xll.xEURO(OFFSET(C463,-M463+1,0),J463,OFFSET(C463,-M463+2,0),OFFSET(C463,-M463+2,0),OFFSET(C463,-M463+3,0)+AC463,OFFSET(C463,-M463+4,0),1,2)/10*I463)</f>
        <v/>
      </c>
      <c r="Y463" s="71" t="str">
        <f ca="1">IF(I463="","",_xll.xEURO(OFFSET(C463,-M463+1,0),J463,OFFSET(C463,-M463+2,0),OFFSET(C463,-M463+2,0),OFFSET(C463,-M463+3,0)+AC463,OFFSET(C463,-M463+4,0),1,3)/100*I463*10000)</f>
        <v/>
      </c>
      <c r="Z463" s="71" t="str">
        <f ca="1">IF(I463="","",_xll.xEURO(OFFSET(C463,-M463+1,0),J463,OFFSET(C463,-M463+2,0),OFFSET(C463,-M463+2,0),OFFSET(C463,-M463+3,0)+AC463,OFFSET(C463,-M463+4,0),1,5)/365.25*I463*10000)</f>
        <v/>
      </c>
      <c r="AB463" s="40" t="str">
        <f ca="1">IF(D463="","",_xll.xCalcSkew(OFFSET(C463,-M463,0),E463-OFFSET(C463,-M463+1,0),b)/100)</f>
        <v/>
      </c>
      <c r="AC463" s="40" t="str">
        <f ca="1">IF(I463="","",_xll.xCalcSkew(OFFSET(C463,-M463,0),J463-OFFSET(C463,-M463+1,0),b)/100)</f>
        <v/>
      </c>
      <c r="AE463">
        <f t="shared" si="80"/>
        <v>0</v>
      </c>
      <c r="AF463">
        <f t="shared" si="81"/>
        <v>0</v>
      </c>
      <c r="AG463">
        <f t="shared" si="82"/>
        <v>0</v>
      </c>
    </row>
    <row r="464" spans="4:33" x14ac:dyDescent="0.25">
      <c r="D464" s="52"/>
      <c r="E464" s="39"/>
      <c r="F464" s="39"/>
      <c r="G464" s="35"/>
      <c r="I464" s="52"/>
      <c r="J464" s="39"/>
      <c r="K464" s="39"/>
      <c r="L464" s="62"/>
      <c r="M464" s="101">
        <f t="shared" si="79"/>
        <v>33</v>
      </c>
      <c r="N464" s="67" t="str">
        <f ca="1">IF(D464="","",_xll.xEURO(OFFSET(C464,-M464+1,0),E464,OFFSET(C464,-M464+2,0),OFFSET(C464,-M464+2,0),OFFSET(C464,-M464+3,0)+AB464,OFFSET(C464,-M464+4,0),0,1)*D464)</f>
        <v/>
      </c>
      <c r="O464" s="69" t="str">
        <f ca="1">IF(D464="","",_xll.xEURO(OFFSET(C464,-M464+1,0),E464,OFFSET(C464,-M464+2,0),OFFSET(C464,-M464+2,0),OFFSET(C464,-M464+3,0)+AB464,OFFSET(C464,-M464+4,0),0,0))</f>
        <v/>
      </c>
      <c r="P464" s="67" t="str">
        <f t="shared" si="77"/>
        <v/>
      </c>
      <c r="Q464" s="67" t="str">
        <f ca="1">IF(D464="","",_xll.xEURO(OFFSET(C464,-M464+1,0),E464,OFFSET(C464,-M464+2,0),OFFSET(C464,-M464+2,0),OFFSET(C464,-M464+3,0)+AB464,OFFSET(C464,-M464+4,0),0,2)/10*D464)</f>
        <v/>
      </c>
      <c r="R464" s="71" t="str">
        <f ca="1">IF(D464="","",_xll.xEURO(OFFSET(C464,-M464+1,0),E464,OFFSET(C464,-M464+2,0),OFFSET(C464,-M464+2,0),OFFSET(C464,-M464+3,0)+AB464,OFFSET(C464,-M464+4,0),0,3)/100*D464*10000)</f>
        <v/>
      </c>
      <c r="S464" s="71" t="str">
        <f ca="1">IF(D464="","",_xll.xEURO(OFFSET(C464,-M464+1,0),E464,OFFSET(C464,-M464+2,0),OFFSET(C464,-M464+2,0),OFFSET(C464,-M464+3,0)+AB464,OFFSET(C464,-M464+4,0),0,5)/365.25*D464*10000)</f>
        <v/>
      </c>
      <c r="U464" s="67" t="str">
        <f ca="1">IF(I464="","",_xll.xEURO(OFFSET(C464,-M464+1,0),J464,OFFSET(C464,-M464+2,0),OFFSET(C464,-M464+2,0),OFFSET(C464,-M464+3,0)+AC464,OFFSET(C464,-M464+4,0),1,1)*I464)</f>
        <v/>
      </c>
      <c r="V464" s="69" t="str">
        <f ca="1">IF(I464="","",_xll.xEURO(OFFSET(C464,-M464+1,0),J464,OFFSET(C464,-M464+2,0),OFFSET(C464,-M464+2,0),OFFSET(C464,-M464+3,0)+AC464,OFFSET(C464,-M464+4,0),1,0))</f>
        <v/>
      </c>
      <c r="W464" s="67" t="str">
        <f t="shared" si="78"/>
        <v/>
      </c>
      <c r="X464" s="67" t="str">
        <f ca="1">IF(I464="","",_xll.xEURO(OFFSET(C464,-M464+1,0),J464,OFFSET(C464,-M464+2,0),OFFSET(C464,-M464+2,0),OFFSET(C464,-M464+3,0)+AC464,OFFSET(C464,-M464+4,0),1,2)/10*I464)</f>
        <v/>
      </c>
      <c r="Y464" s="71" t="str">
        <f ca="1">IF(I464="","",_xll.xEURO(OFFSET(C464,-M464+1,0),J464,OFFSET(C464,-M464+2,0),OFFSET(C464,-M464+2,0),OFFSET(C464,-M464+3,0)+AC464,OFFSET(C464,-M464+4,0),1,3)/100*I464*10000)</f>
        <v/>
      </c>
      <c r="Z464" s="71" t="str">
        <f ca="1">IF(I464="","",_xll.xEURO(OFFSET(C464,-M464+1,0),J464,OFFSET(C464,-M464+2,0),OFFSET(C464,-M464+2,0),OFFSET(C464,-M464+3,0)+AC464,OFFSET(C464,-M464+4,0),1,5)/365.25*I464*10000)</f>
        <v/>
      </c>
      <c r="AB464" s="40" t="str">
        <f ca="1">IF(D464="","",_xll.xCalcSkew(OFFSET(C464,-M464,0),E464-OFFSET(C464,-M464+1,0),b)/100)</f>
        <v/>
      </c>
      <c r="AC464" s="40" t="str">
        <f ca="1">IF(I464="","",_xll.xCalcSkew(OFFSET(C464,-M464,0),J464-OFFSET(C464,-M464+1,0),b)/100)</f>
        <v/>
      </c>
      <c r="AE464">
        <f t="shared" si="80"/>
        <v>0</v>
      </c>
      <c r="AF464">
        <f t="shared" si="81"/>
        <v>0</v>
      </c>
      <c r="AG464">
        <f t="shared" si="82"/>
        <v>0</v>
      </c>
    </row>
    <row r="465" spans="3:33" x14ac:dyDescent="0.25">
      <c r="D465" s="52"/>
      <c r="E465" s="39"/>
      <c r="F465" s="39"/>
      <c r="G465" s="35"/>
      <c r="I465" s="52"/>
      <c r="J465" s="39"/>
      <c r="K465" s="39"/>
      <c r="L465" s="62"/>
      <c r="M465" s="101">
        <f t="shared" si="79"/>
        <v>34</v>
      </c>
      <c r="N465" s="67" t="str">
        <f ca="1">IF(D465="","",_xll.xEURO(OFFSET(C465,-M465+1,0),E465,OFFSET(C465,-M465+2,0),OFFSET(C465,-M465+2,0),OFFSET(C465,-M465+3,0)+AB465,OFFSET(C465,-M465+4,0),0,1)*D465)</f>
        <v/>
      </c>
      <c r="O465" s="69" t="str">
        <f ca="1">IF(D465="","",_xll.xEURO(OFFSET(C465,-M465+1,0),E465,OFFSET(C465,-M465+2,0),OFFSET(C465,-M465+2,0),OFFSET(C465,-M465+3,0)+AB465,OFFSET(C465,-M465+4,0),0,0))</f>
        <v/>
      </c>
      <c r="P465" s="67" t="str">
        <f t="shared" si="77"/>
        <v/>
      </c>
      <c r="Q465" s="67" t="str">
        <f ca="1">IF(D465="","",_xll.xEURO(OFFSET(C465,-M465+1,0),E465,OFFSET(C465,-M465+2,0),OFFSET(C465,-M465+2,0),OFFSET(C465,-M465+3,0)+AB465,OFFSET(C465,-M465+4,0),0,2)/10*D465)</f>
        <v/>
      </c>
      <c r="R465" s="71" t="str">
        <f ca="1">IF(D465="","",_xll.xEURO(OFFSET(C465,-M465+1,0),E465,OFFSET(C465,-M465+2,0),OFFSET(C465,-M465+2,0),OFFSET(C465,-M465+3,0)+AB465,OFFSET(C465,-M465+4,0),0,3)/100*D465*10000)</f>
        <v/>
      </c>
      <c r="S465" s="71" t="str">
        <f ca="1">IF(D465="","",_xll.xEURO(OFFSET(C465,-M465+1,0),E465,OFFSET(C465,-M465+2,0),OFFSET(C465,-M465+2,0),OFFSET(C465,-M465+3,0)+AB465,OFFSET(C465,-M465+4,0),0,5)/365.25*D465*10000)</f>
        <v/>
      </c>
      <c r="U465" s="67" t="str">
        <f ca="1">IF(I465="","",_xll.xEURO(OFFSET(C465,-M465+1,0),J465,OFFSET(C465,-M465+2,0),OFFSET(C465,-M465+2,0),OFFSET(C465,-M465+3,0)+AC465,OFFSET(C465,-M465+4,0),1,1)*I465)</f>
        <v/>
      </c>
      <c r="V465" s="69" t="str">
        <f ca="1">IF(I465="","",_xll.xEURO(OFFSET(C465,-M465+1,0),J465,OFFSET(C465,-M465+2,0),OFFSET(C465,-M465+2,0),OFFSET(C465,-M465+3,0)+AC465,OFFSET(C465,-M465+4,0),1,0))</f>
        <v/>
      </c>
      <c r="W465" s="67" t="str">
        <f t="shared" si="78"/>
        <v/>
      </c>
      <c r="X465" s="67" t="str">
        <f ca="1">IF(I465="","",_xll.xEURO(OFFSET(C465,-M465+1,0),J465,OFFSET(C465,-M465+2,0),OFFSET(C465,-M465+2,0),OFFSET(C465,-M465+3,0)+AC465,OFFSET(C465,-M465+4,0),1,2)/10*I465)</f>
        <v/>
      </c>
      <c r="Y465" s="71" t="str">
        <f ca="1">IF(I465="","",_xll.xEURO(OFFSET(C465,-M465+1,0),J465,OFFSET(C465,-M465+2,0),OFFSET(C465,-M465+2,0),OFFSET(C465,-M465+3,0)+AC465,OFFSET(C465,-M465+4,0),1,3)/100*I465*10000)</f>
        <v/>
      </c>
      <c r="Z465" s="71" t="str">
        <f ca="1">IF(I465="","",_xll.xEURO(OFFSET(C465,-M465+1,0),J465,OFFSET(C465,-M465+2,0),OFFSET(C465,-M465+2,0),OFFSET(C465,-M465+3,0)+AC465,OFFSET(C465,-M465+4,0),1,5)/365.25*I465*10000)</f>
        <v/>
      </c>
      <c r="AB465" s="40" t="str">
        <f ca="1">IF(D465="","",_xll.xCalcSkew(OFFSET(C465,-M465,0),E465-OFFSET(C465,-M465+1,0),b)/100)</f>
        <v/>
      </c>
      <c r="AC465" s="40" t="str">
        <f ca="1">IF(I465="","",_xll.xCalcSkew(OFFSET(C465,-M465,0),J465-OFFSET(C465,-M465+1,0),b)/100)</f>
        <v/>
      </c>
      <c r="AE465">
        <f t="shared" si="80"/>
        <v>0</v>
      </c>
      <c r="AF465">
        <f t="shared" si="81"/>
        <v>0</v>
      </c>
      <c r="AG465">
        <f t="shared" si="82"/>
        <v>0</v>
      </c>
    </row>
    <row r="466" spans="3:33" x14ac:dyDescent="0.25">
      <c r="D466" s="52"/>
      <c r="E466" s="39"/>
      <c r="F466" s="39"/>
      <c r="G466" s="35"/>
      <c r="I466" s="52"/>
      <c r="J466" s="39"/>
      <c r="K466" s="39"/>
      <c r="L466" s="62"/>
      <c r="M466" s="101">
        <f t="shared" si="79"/>
        <v>35</v>
      </c>
      <c r="N466" s="67" t="str">
        <f ca="1">IF(D466="","",_xll.xEURO(OFFSET(C466,-M466+1,0),E466,OFFSET(C466,-M466+2,0),OFFSET(C466,-M466+2,0),OFFSET(C466,-M466+3,0)+AB466,OFFSET(C466,-M466+4,0),0,1)*D466)</f>
        <v/>
      </c>
      <c r="O466" s="69" t="str">
        <f ca="1">IF(D466="","",_xll.xEURO(OFFSET(C466,-M466+1,0),E466,OFFSET(C466,-M466+2,0),OFFSET(C466,-M466+2,0),OFFSET(C466,-M466+3,0)+AB466,OFFSET(C466,-M466+4,0),0,0))</f>
        <v/>
      </c>
      <c r="P466" s="67" t="str">
        <f t="shared" si="77"/>
        <v/>
      </c>
      <c r="Q466" s="67" t="str">
        <f ca="1">IF(D466="","",_xll.xEURO(OFFSET(C466,-M466+1,0),E466,OFFSET(C466,-M466+2,0),OFFSET(C466,-M466+2,0),OFFSET(C466,-M466+3,0)+AB466,OFFSET(C466,-M466+4,0),0,2)/10*D466)</f>
        <v/>
      </c>
      <c r="R466" s="71" t="str">
        <f ca="1">IF(D466="","",_xll.xEURO(OFFSET(C466,-M466+1,0),E466,OFFSET(C466,-M466+2,0),OFFSET(C466,-M466+2,0),OFFSET(C466,-M466+3,0)+AB466,OFFSET(C466,-M466+4,0),0,3)/100*D466*10000)</f>
        <v/>
      </c>
      <c r="S466" s="71" t="str">
        <f ca="1">IF(D466="","",_xll.xEURO(OFFSET(C466,-M466+1,0),E466,OFFSET(C466,-M466+2,0),OFFSET(C466,-M466+2,0),OFFSET(C466,-M466+3,0)+AB466,OFFSET(C466,-M466+4,0),0,5)/365.25*D466*10000)</f>
        <v/>
      </c>
      <c r="U466" s="67" t="str">
        <f ca="1">IF(I466="","",_xll.xEURO(OFFSET(C466,-M466+1,0),J466,OFFSET(C466,-M466+2,0),OFFSET(C466,-M466+2,0),OFFSET(C466,-M466+3,0)+AC466,OFFSET(C466,-M466+4,0),1,1)*I466)</f>
        <v/>
      </c>
      <c r="V466" s="69" t="str">
        <f ca="1">IF(I466="","",_xll.xEURO(OFFSET(C466,-M466+1,0),J466,OFFSET(C466,-M466+2,0),OFFSET(C466,-M466+2,0),OFFSET(C466,-M466+3,0)+AC466,OFFSET(C466,-M466+4,0),1,0))</f>
        <v/>
      </c>
      <c r="W466" s="67" t="str">
        <f t="shared" si="78"/>
        <v/>
      </c>
      <c r="X466" s="67" t="str">
        <f ca="1">IF(I466="","",_xll.xEURO(OFFSET(C466,-M466+1,0),J466,OFFSET(C466,-M466+2,0),OFFSET(C466,-M466+2,0),OFFSET(C466,-M466+3,0)+AC466,OFFSET(C466,-M466+4,0),1,2)/10*I466)</f>
        <v/>
      </c>
      <c r="Y466" s="71" t="str">
        <f ca="1">IF(I466="","",_xll.xEURO(OFFSET(C466,-M466+1,0),J466,OFFSET(C466,-M466+2,0),OFFSET(C466,-M466+2,0),OFFSET(C466,-M466+3,0)+AC466,OFFSET(C466,-M466+4,0),1,3)/100*I466*10000)</f>
        <v/>
      </c>
      <c r="Z466" s="71" t="str">
        <f ca="1">IF(I466="","",_xll.xEURO(OFFSET(C466,-M466+1,0),J466,OFFSET(C466,-M466+2,0),OFFSET(C466,-M466+2,0),OFFSET(C466,-M466+3,0)+AC466,OFFSET(C466,-M466+4,0),1,5)/365.25*I466*10000)</f>
        <v/>
      </c>
      <c r="AB466" s="40" t="str">
        <f ca="1">IF(D466="","",_xll.xCalcSkew(OFFSET(C466,-M466,0),E466-OFFSET(C466,-M466+1,0),b)/100)</f>
        <v/>
      </c>
      <c r="AC466" s="40" t="str">
        <f ca="1">IF(I466="","",_xll.xCalcSkew(OFFSET(C466,-M466,0),J466-OFFSET(C466,-M466+1,0),b)/100)</f>
        <v/>
      </c>
      <c r="AE466">
        <f t="shared" si="80"/>
        <v>0</v>
      </c>
      <c r="AF466">
        <f t="shared" si="81"/>
        <v>0</v>
      </c>
      <c r="AG466">
        <f t="shared" si="82"/>
        <v>0</v>
      </c>
    </row>
    <row r="467" spans="3:33" x14ac:dyDescent="0.25">
      <c r="D467" s="46">
        <f ca="1">SUM(INDIRECT(CONCATENATE(ADDRESS(ROW(D431),COLUMN(D431)),":",ADDRESS(ROW()-1,COLUMN()))))</f>
        <v>-960</v>
      </c>
      <c r="I467" s="46">
        <f ca="1">SUM(INDIRECT(CONCATENATE(ADDRESS(ROW(I431),COLUMN(I431)),":",ADDRESS(ROW()-1,COLUMN()))))</f>
        <v>-960</v>
      </c>
      <c r="J467" s="1"/>
      <c r="K467" s="1"/>
      <c r="L467" s="1"/>
      <c r="N467" s="46">
        <f t="shared" ref="N467:S467" ca="1" si="83">SUM(INDIRECT(CONCATENATE(ADDRESS(ROW(N431),COLUMN(N431)),":",ADDRESS(ROW()-1,COLUMN()))))</f>
        <v>382.72610851096778</v>
      </c>
      <c r="O467" s="46">
        <f t="shared" ca="1" si="83"/>
        <v>2.477964037178543</v>
      </c>
      <c r="P467" s="46">
        <f t="shared" ca="1" si="83"/>
        <v>-52.851106581480401</v>
      </c>
      <c r="Q467" s="46">
        <f t="shared" ca="1" si="83"/>
        <v>-22.774092974128902</v>
      </c>
      <c r="R467" s="46">
        <f t="shared" ca="1" si="83"/>
        <v>-116364.27887567876</v>
      </c>
      <c r="S467" s="46">
        <f t="shared" ca="1" si="83"/>
        <v>8008.4601227599142</v>
      </c>
      <c r="T467" s="67"/>
      <c r="U467" s="46">
        <f t="shared" ref="U467:Z467" ca="1" si="84">SUM(INDIRECT(CONCATENATE(ADDRESS(ROW(U431),COLUMN(U431)),":",ADDRESS(ROW()-1,COLUMN()))))</f>
        <v>-555.10580372621291</v>
      </c>
      <c r="V467" s="46">
        <f t="shared" ca="1" si="84"/>
        <v>2.4603796888240952</v>
      </c>
      <c r="W467" s="46">
        <f t="shared" ca="1" si="84"/>
        <v>163.90713031319711</v>
      </c>
      <c r="X467" s="46">
        <f t="shared" ca="1" si="84"/>
        <v>-22.774092974128902</v>
      </c>
      <c r="Y467" s="46">
        <f t="shared" ca="1" si="84"/>
        <v>-116364.27887567876</v>
      </c>
      <c r="Z467" s="46">
        <f t="shared" ca="1" si="84"/>
        <v>8019.7199423354759</v>
      </c>
      <c r="AE467">
        <f t="shared" ca="1" si="80"/>
        <v>0</v>
      </c>
      <c r="AF467">
        <f t="shared" ca="1" si="81"/>
        <v>0</v>
      </c>
      <c r="AG467">
        <f t="shared" ca="1" si="82"/>
        <v>0</v>
      </c>
    </row>
    <row r="468" spans="3:33" x14ac:dyDescent="0.25">
      <c r="AE468">
        <f t="shared" si="80"/>
        <v>0</v>
      </c>
      <c r="AF468">
        <f t="shared" si="81"/>
        <v>0</v>
      </c>
      <c r="AG468">
        <f t="shared" si="82"/>
        <v>0</v>
      </c>
    </row>
    <row r="469" spans="3:33" x14ac:dyDescent="0.25">
      <c r="C469" s="34">
        <f ca="1">EOMONTH(C431,0)+1</f>
        <v>37591</v>
      </c>
      <c r="D469" s="52">
        <v>15</v>
      </c>
      <c r="E469" s="39">
        <v>3.25</v>
      </c>
      <c r="F469" s="39">
        <v>0.56499999999999995</v>
      </c>
      <c r="G469" s="35" t="s">
        <v>270</v>
      </c>
      <c r="I469" s="52">
        <v>15</v>
      </c>
      <c r="J469" s="39">
        <v>3.25</v>
      </c>
      <c r="K469" s="39">
        <v>0.56499999999999995</v>
      </c>
      <c r="L469" s="62" t="s">
        <v>270</v>
      </c>
      <c r="M469" s="101">
        <v>0</v>
      </c>
      <c r="N469" s="67">
        <f ca="1">IF(D469="","",_xll.xEURO(OFFSET(C469,-M469+1,0),E469,OFFSET(C469,-M469+2,0),OFFSET(C469,-M469+2,0),OFFSET(C469,-M469+3,0)+AB469,OFFSET(C469,-M469+4,0),0,1)*D469)</f>
        <v>-5.0951674125695865</v>
      </c>
      <c r="O469" s="69">
        <f ca="1">IF(D469="","",_xll.xEURO(OFFSET(C469,-M469+1,0),E469,OFFSET(C469,-M469+2,0),OFFSET(C469,-M469+2,0),OFFSET(C469,-M469+3,0)+AB469,OFFSET(C469,-M469+4,0),0,0))</f>
        <v>0.54344300808710067</v>
      </c>
      <c r="P469" s="67">
        <f t="shared" ref="P469:P504" ca="1" si="85">IF(D469="","",(O469-F469)*D469*10)</f>
        <v>-3.2335487869348922</v>
      </c>
      <c r="Q469" s="67">
        <f ca="1">IF(D469="","",_xll.xEURO(OFFSET(C469,-M469+1,0),E469,OFFSET(C469,-M469+2,0),OFFSET(C469,-M469+2,0),OFFSET(C469,-M469+3,0)+AB469,OFFSET(C469,-M469+4,0),0,2)/10*D469)</f>
        <v>0.30876966535070438</v>
      </c>
      <c r="R469" s="71">
        <f ca="1">IF(D469="","",_xll.xEURO(OFFSET(C469,-M469+1,0),E469,OFFSET(C469,-M469+2,0),OFFSET(C469,-M469+2,0),OFFSET(C469,-M469+3,0)+AB469,OFFSET(C469,-M469+4,0),0,3)/100*D469*10000)</f>
        <v>1905.2428391313638</v>
      </c>
      <c r="S469" s="71">
        <f ca="1">IF(D469="","",_xll.xEURO(OFFSET(C469,-M469+1,0),E469,OFFSET(C469,-M469+2,0),OFFSET(C469,-M469+2,0),OFFSET(C469,-M469+3,0)+AB469,OFFSET(C469,-M469+4,0),0,5)/365.25*D469*10000)</f>
        <v>-120.86698520885059</v>
      </c>
      <c r="U469" s="67">
        <f ca="1">IF(I469="","",_xll.xEURO(OFFSET(C469,-M469+1,0),J469,OFFSET(C469,-M469+2,0),OFFSET(C469,-M469+2,0),OFFSET(C469,-M469+3,0)+AC469,OFFSET(C469,-M469+4,0),1,1)*I469)</f>
        <v>9.5204603390844937</v>
      </c>
      <c r="V469" s="69">
        <f ca="1">IF(I469="","",_xll.xEURO(OFFSET(C469,-M469+1,0),J469,OFFSET(C469,-M469+2,0),OFFSET(C469,-M469+2,0),OFFSET(C469,-M469+3,0)+AC469,OFFSET(C469,-M469+4,0),1,0))</f>
        <v>0.77047242582946063</v>
      </c>
      <c r="W469" s="67">
        <f t="shared" ref="W469:W504" ca="1" si="86">IF(I469="","",(V469-K469)*I469*10)</f>
        <v>30.8208638744191</v>
      </c>
      <c r="X469" s="67">
        <f ca="1">IF(I469="","",_xll.xEURO(OFFSET(C469,-M469+1,0),J469,OFFSET(C469,-M469+2,0),OFFSET(C469,-M469+2,0),OFFSET(C469,-M469+3,0)+AC469,OFFSET(C469,-M469+4,0),1,2)/10*I469)</f>
        <v>0.30876966535070438</v>
      </c>
      <c r="Y469" s="71">
        <f ca="1">IF(I469="","",_xll.xEURO(OFFSET(C469,-M469+1,0),J469,OFFSET(C469,-M469+2,0),OFFSET(C469,-M469+2,0),OFFSET(C469,-M469+3,0)+AC469,OFFSET(C469,-M469+4,0),1,3)/100*I469*10000)</f>
        <v>1905.2428391313638</v>
      </c>
      <c r="Z469" s="71">
        <f ca="1">IF(I469="","",_xll.xEURO(OFFSET(C469,-M469+1,0),J469,OFFSET(C469,-M469+2,0),OFFSET(C469,-M469+2,0),OFFSET(C469,-M469+3,0)+AC469,OFFSET(C469,-M469+4,0),1,5)/365.25*I469*10000)</f>
        <v>-118.50331296062571</v>
      </c>
      <c r="AB469" s="40">
        <f ca="1">IF(D469="","",_xll.xCalcSkew(OFFSET(C469,-M469,0),E469-OFFSET(C469,-M469+1,0),b)/100)</f>
        <v>-3.262000000000001E-3</v>
      </c>
      <c r="AC469" s="40">
        <f ca="1">IF(I469="","",_xll.xCalcSkew(OFFSET(C469,-M469,0),J469-OFFSET(C469,-M469+1,0),b)/100)</f>
        <v>-3.262000000000001E-3</v>
      </c>
      <c r="AE469">
        <f t="shared" si="80"/>
        <v>-84750</v>
      </c>
      <c r="AF469">
        <f t="shared" si="81"/>
        <v>-84750</v>
      </c>
      <c r="AG469">
        <f t="shared" si="82"/>
        <v>-169500</v>
      </c>
    </row>
    <row r="470" spans="3:33" x14ac:dyDescent="0.25">
      <c r="C470" s="41">
        <f ca="1">INDEX(Inputs!$1:$1048576,MATCH(C469,Inputs!C:C,0),5)</f>
        <v>3.4830000000000001</v>
      </c>
      <c r="D470" s="52">
        <v>-200</v>
      </c>
      <c r="E470" s="39">
        <v>3.45</v>
      </c>
      <c r="F470" s="39">
        <v>0.67</v>
      </c>
      <c r="G470" s="35" t="s">
        <v>268</v>
      </c>
      <c r="I470" s="52">
        <v>-200</v>
      </c>
      <c r="J470" s="39">
        <v>3.45</v>
      </c>
      <c r="K470" s="39">
        <v>0.67</v>
      </c>
      <c r="L470" s="62" t="s">
        <v>268</v>
      </c>
      <c r="M470" s="101">
        <f>M469+1</f>
        <v>1</v>
      </c>
      <c r="N470" s="67">
        <f ca="1">IF(D470="","",_xll.xEURO(OFFSET(C470,-M470+1,0),E470,OFFSET(C470,-M470+2,0),OFFSET(C470,-M470+2,0),OFFSET(C470,-M470+3,0)+AB470,OFFSET(C470,-M470+4,0),0,1)*D470)</f>
        <v>76.580844528182524</v>
      </c>
      <c r="O470" s="69">
        <f ca="1">IF(D470="","",_xll.xEURO(OFFSET(C470,-M470+1,0),E470,OFFSET(C470,-M470+2,0),OFFSET(C470,-M470+2,0),OFFSET(C470,-M470+3,0)+AB470,OFFSET(C470,-M470+4,0),0,0))</f>
        <v>0.65799714712724078</v>
      </c>
      <c r="P470" s="67">
        <f t="shared" ca="1" si="85"/>
        <v>24.005705745518526</v>
      </c>
      <c r="Q470" s="67">
        <f ca="1">IF(D470="","",_xll.xEURO(OFFSET(C470,-M470+1,0),E470,OFFSET(C470,-M470+2,0),OFFSET(C470,-M470+2,0),OFFSET(C470,-M470+3,0)+AB470,OFFSET(C470,-M470+4,0),0,2)/10*D470)</f>
        <v>-4.2558686470483291</v>
      </c>
      <c r="R470" s="71">
        <f ca="1">IF(D470="","",_xll.xEURO(OFFSET(C470,-M470+1,0),E470,OFFSET(C470,-M470+2,0),OFFSET(C470,-M470+2,0),OFFSET(C470,-M470+3,0)+AB470,OFFSET(C470,-M470+4,0),0,3)/100*D470*10000)</f>
        <v>-26408.581400886982</v>
      </c>
      <c r="S470" s="71">
        <f ca="1">IF(D470="","",_xll.xEURO(OFFSET(C470,-M470+1,0),E470,OFFSET(C470,-M470+2,0),OFFSET(C470,-M470+2,0),OFFSET(C470,-M470+3,0)+AB470,OFFSET(C470,-M470+4,0),0,5)/365.25*D470*10000)</f>
        <v>1672.3069441689649</v>
      </c>
      <c r="U470" s="67">
        <f ca="1">IF(I470="","",_xll.xEURO(OFFSET(C470,-M470+1,0),J470,OFFSET(C470,-M470+2,0),OFFSET(C470,-M470+2,0),OFFSET(C470,-M470+3,0)+AC470,OFFSET(C470,-M470+4,0),1,1)*I470)</f>
        <v>-118.29419216053853</v>
      </c>
      <c r="V470" s="69">
        <f ca="1">IF(I470="","",_xll.xEURO(OFFSET(C470,-M470+1,0),J470,OFFSET(C470,-M470+2,0),OFFSET(C470,-M470+2,0),OFFSET(C470,-M470+3,0)+AC470,OFFSET(C470,-M470+4,0),1,0))</f>
        <v>0.69015152818087966</v>
      </c>
      <c r="W470" s="67">
        <f t="shared" ca="1" si="86"/>
        <v>-40.303056361759239</v>
      </c>
      <c r="X470" s="67">
        <f ca="1">IF(I470="","",_xll.xEURO(OFFSET(C470,-M470+1,0),J470,OFFSET(C470,-M470+2,0),OFFSET(C470,-M470+2,0),OFFSET(C470,-M470+3,0)+AC470,OFFSET(C470,-M470+4,0),1,2)/10*I470)</f>
        <v>-4.2558686470483291</v>
      </c>
      <c r="Y470" s="71">
        <f ca="1">IF(I470="","",_xll.xEURO(OFFSET(C470,-M470+1,0),J470,OFFSET(C470,-M470+2,0),OFFSET(C470,-M470+2,0),OFFSET(C470,-M470+3,0)+AC470,OFFSET(C470,-M470+4,0),1,3)/100*I470*10000)</f>
        <v>-26408.581400886982</v>
      </c>
      <c r="Z470" s="71">
        <f ca="1">IF(I470="","",_xll.xEURO(OFFSET(C470,-M470+1,0),J470,OFFSET(C470,-M470+2,0),OFFSET(C470,-M470+2,0),OFFSET(C470,-M470+3,0)+AC470,OFFSET(C470,-M470+4,0),1,5)/365.25*I470*10000)</f>
        <v>1667.8433570907725</v>
      </c>
      <c r="AB470" s="40">
        <f ca="1">IF(D470="","",_xll.xCalcSkew(OFFSET(C470,-M470,0),E470-OFFSET(C470,-M470+1,0),b)/100)</f>
        <v>-4.6199999999999882E-4</v>
      </c>
      <c r="AC470" s="40">
        <f ca="1">IF(I470="","",_xll.xCalcSkew(OFFSET(C470,-M470,0),J470-OFFSET(C470,-M470+1,0),b)/100)</f>
        <v>-4.6199999999999882E-4</v>
      </c>
      <c r="AE470">
        <f t="shared" si="80"/>
        <v>1340000</v>
      </c>
      <c r="AF470">
        <f t="shared" si="81"/>
        <v>1340000</v>
      </c>
      <c r="AG470">
        <f t="shared" si="82"/>
        <v>2680000</v>
      </c>
    </row>
    <row r="471" spans="3:33" x14ac:dyDescent="0.25">
      <c r="C471" s="40">
        <f ca="1">INDEX(Inputs!$1:$1048576,MATCH(C469,Inputs!C:C,0),7)</f>
        <v>2.5351524844939199E-2</v>
      </c>
      <c r="D471" s="52"/>
      <c r="E471" s="39"/>
      <c r="F471" s="39"/>
      <c r="G471" s="35"/>
      <c r="I471" s="52"/>
      <c r="J471" s="39"/>
      <c r="K471" s="39"/>
      <c r="L471" s="62"/>
      <c r="M471" s="101">
        <f t="shared" ref="M471:M504" si="87">M470+1</f>
        <v>2</v>
      </c>
      <c r="N471" s="67" t="str">
        <f ca="1">IF(D471="","",_xll.xEURO(OFFSET(C471,-M471+1,0),E471,OFFSET(C471,-M471+2,0),OFFSET(C471,-M471+2,0),OFFSET(C471,-M471+3,0)+AB471,OFFSET(C471,-M471+4,0),0,1)*D471)</f>
        <v/>
      </c>
      <c r="O471" s="69" t="str">
        <f ca="1">IF(D471="","",_xll.xEURO(OFFSET(C471,-M471+1,0),E471,OFFSET(C471,-M471+2,0),OFFSET(C471,-M471+2,0),OFFSET(C471,-M471+3,0)+AB471,OFFSET(C471,-M471+4,0),0,0))</f>
        <v/>
      </c>
      <c r="P471" s="67" t="str">
        <f t="shared" si="85"/>
        <v/>
      </c>
      <c r="Q471" s="67" t="str">
        <f ca="1">IF(D471="","",_xll.xEURO(OFFSET(C471,-M471+1,0),E471,OFFSET(C471,-M471+2,0),OFFSET(C471,-M471+2,0),OFFSET(C471,-M471+3,0)+AB471,OFFSET(C471,-M471+4,0),0,2)/10*D471)</f>
        <v/>
      </c>
      <c r="R471" s="71" t="str">
        <f ca="1">IF(D471="","",_xll.xEURO(OFFSET(C471,-M471+1,0),E471,OFFSET(C471,-M471+2,0),OFFSET(C471,-M471+2,0),OFFSET(C471,-M471+3,0)+AB471,OFFSET(C471,-M471+4,0),0,3)/100*D471*10000)</f>
        <v/>
      </c>
      <c r="S471" s="71" t="str">
        <f ca="1">IF(D471="","",_xll.xEURO(OFFSET(C471,-M471+1,0),E471,OFFSET(C471,-M471+2,0),OFFSET(C471,-M471+2,0),OFFSET(C471,-M471+3,0)+AB471,OFFSET(C471,-M471+4,0),0,5)/365.25*D471*10000)</f>
        <v/>
      </c>
      <c r="U471" s="67" t="str">
        <f ca="1">IF(I471="","",_xll.xEURO(OFFSET(C471,-M471+1,0),J471,OFFSET(C471,-M471+2,0),OFFSET(C471,-M471+2,0),OFFSET(C471,-M471+3,0)+AC471,OFFSET(C471,-M471+4,0),1,1)*I471)</f>
        <v/>
      </c>
      <c r="V471" s="69" t="str">
        <f ca="1">IF(I471="","",_xll.xEURO(OFFSET(C471,-M471+1,0),J471,OFFSET(C471,-M471+2,0),OFFSET(C471,-M471+2,0),OFFSET(C471,-M471+3,0)+AC471,OFFSET(C471,-M471+4,0),1,0))</f>
        <v/>
      </c>
      <c r="W471" s="67" t="str">
        <f t="shared" si="86"/>
        <v/>
      </c>
      <c r="X471" s="67" t="str">
        <f ca="1">IF(I471="","",_xll.xEURO(OFFSET(C471,-M471+1,0),J471,OFFSET(C471,-M471+2,0),OFFSET(C471,-M471+2,0),OFFSET(C471,-M471+3,0)+AC471,OFFSET(C471,-M471+4,0),1,2)/10*I471)</f>
        <v/>
      </c>
      <c r="Y471" s="71" t="str">
        <f ca="1">IF(I471="","",_xll.xEURO(OFFSET(C471,-M471+1,0),J471,OFFSET(C471,-M471+2,0),OFFSET(C471,-M471+2,0),OFFSET(C471,-M471+3,0)+AC471,OFFSET(C471,-M471+4,0),1,3)/100*I471*10000)</f>
        <v/>
      </c>
      <c r="Z471" s="71" t="str">
        <f ca="1">IF(I471="","",_xll.xEURO(OFFSET(C471,-M471+1,0),J471,OFFSET(C471,-M471+2,0),OFFSET(C471,-M471+2,0),OFFSET(C471,-M471+3,0)+AC471,OFFSET(C471,-M471+4,0),1,5)/365.25*I471*10000)</f>
        <v/>
      </c>
      <c r="AB471" s="40" t="str">
        <f ca="1">IF(D471="","",_xll.xCalcSkew(OFFSET(C471,-M471,0),E471-OFFSET(C471,-M471+1,0),b)/100)</f>
        <v/>
      </c>
      <c r="AC471" s="40" t="str">
        <f ca="1">IF(I471="","",_xll.xCalcSkew(OFFSET(C471,-M471,0),J471-OFFSET(C471,-M471+1,0),b)/100)</f>
        <v/>
      </c>
      <c r="AE471">
        <f t="shared" si="80"/>
        <v>0</v>
      </c>
      <c r="AF471">
        <f t="shared" si="81"/>
        <v>0</v>
      </c>
      <c r="AG471">
        <f t="shared" si="82"/>
        <v>0</v>
      </c>
    </row>
    <row r="472" spans="3:33" x14ac:dyDescent="0.25">
      <c r="C472" s="66">
        <f ca="1">INDEX(Inputs!$1:$1048576,MATCH(C469,Inputs!C:C,0),6)</f>
        <v>0.5</v>
      </c>
      <c r="D472" s="52"/>
      <c r="E472" s="39"/>
      <c r="F472" s="39"/>
      <c r="G472" s="35"/>
      <c r="I472" s="52"/>
      <c r="J472" s="39"/>
      <c r="K472" s="39"/>
      <c r="L472" s="62"/>
      <c r="M472" s="101">
        <f t="shared" si="87"/>
        <v>3</v>
      </c>
      <c r="N472" s="67" t="str">
        <f ca="1">IF(D472="","",_xll.xEURO(OFFSET(C472,-M472+1,0),E472,OFFSET(C472,-M472+2,0),OFFSET(C472,-M472+2,0),OFFSET(C472,-M472+3,0)+AB472,OFFSET(C472,-M472+4,0),0,1)*D472)</f>
        <v/>
      </c>
      <c r="O472" s="69" t="str">
        <f ca="1">IF(D472="","",_xll.xEURO(OFFSET(C472,-M472+1,0),E472,OFFSET(C472,-M472+2,0),OFFSET(C472,-M472+2,0),OFFSET(C472,-M472+3,0)+AB472,OFFSET(C472,-M472+4,0),0,0))</f>
        <v/>
      </c>
      <c r="P472" s="67" t="str">
        <f t="shared" si="85"/>
        <v/>
      </c>
      <c r="Q472" s="67" t="str">
        <f ca="1">IF(D472="","",_xll.xEURO(OFFSET(C472,-M472+1,0),E472,OFFSET(C472,-M472+2,0),OFFSET(C472,-M472+2,0),OFFSET(C472,-M472+3,0)+AB472,OFFSET(C472,-M472+4,0),0,2)/10*D472)</f>
        <v/>
      </c>
      <c r="R472" s="71" t="str">
        <f ca="1">IF(D472="","",_xll.xEURO(OFFSET(C472,-M472+1,0),E472,OFFSET(C472,-M472+2,0),OFFSET(C472,-M472+2,0),OFFSET(C472,-M472+3,0)+AB472,OFFSET(C472,-M472+4,0),0,3)/100*D472*10000)</f>
        <v/>
      </c>
      <c r="S472" s="71" t="str">
        <f ca="1">IF(D472="","",_xll.xEURO(OFFSET(C472,-M472+1,0),E472,OFFSET(C472,-M472+2,0),OFFSET(C472,-M472+2,0),OFFSET(C472,-M472+3,0)+AB472,OFFSET(C472,-M472+4,0),0,5)/365.25*D472*10000)</f>
        <v/>
      </c>
      <c r="U472" s="67" t="str">
        <f ca="1">IF(I472="","",_xll.xEURO(OFFSET(C472,-M472+1,0),J472,OFFSET(C472,-M472+2,0),OFFSET(C472,-M472+2,0),OFFSET(C472,-M472+3,0)+AC472,OFFSET(C472,-M472+4,0),1,1)*I472)</f>
        <v/>
      </c>
      <c r="V472" s="69" t="str">
        <f ca="1">IF(I472="","",_xll.xEURO(OFFSET(C472,-M472+1,0),J472,OFFSET(C472,-M472+2,0),OFFSET(C472,-M472+2,0),OFFSET(C472,-M472+3,0)+AC472,OFFSET(C472,-M472+4,0),1,0))</f>
        <v/>
      </c>
      <c r="W472" s="67" t="str">
        <f t="shared" si="86"/>
        <v/>
      </c>
      <c r="X472" s="67" t="str">
        <f ca="1">IF(I472="","",_xll.xEURO(OFFSET(C472,-M472+1,0),J472,OFFSET(C472,-M472+2,0),OFFSET(C472,-M472+2,0),OFFSET(C472,-M472+3,0)+AC472,OFFSET(C472,-M472+4,0),1,2)/10*I472)</f>
        <v/>
      </c>
      <c r="Y472" s="71" t="str">
        <f ca="1">IF(I472="","",_xll.xEURO(OFFSET(C472,-M472+1,0),J472,OFFSET(C472,-M472+2,0),OFFSET(C472,-M472+2,0),OFFSET(C472,-M472+3,0)+AC472,OFFSET(C472,-M472+4,0),1,3)/100*I472*10000)</f>
        <v/>
      </c>
      <c r="Z472" s="71" t="str">
        <f ca="1">IF(I472="","",_xll.xEURO(OFFSET(C472,-M472+1,0),J472,OFFSET(C472,-M472+2,0),OFFSET(C472,-M472+2,0),OFFSET(C472,-M472+3,0)+AC472,OFFSET(C472,-M472+4,0),1,5)/365.25*I472*10000)</f>
        <v/>
      </c>
      <c r="AB472" s="40" t="str">
        <f ca="1">IF(D472="","",_xll.xCalcSkew(OFFSET(C472,-M472,0),E472-OFFSET(C472,-M472+1,0),b)/100)</f>
        <v/>
      </c>
      <c r="AC472" s="40" t="str">
        <f ca="1">IF(I472="","",_xll.xCalcSkew(OFFSET(C472,-M472,0),J472-OFFSET(C472,-M472+1,0),b)/100)</f>
        <v/>
      </c>
      <c r="AE472">
        <f t="shared" si="80"/>
        <v>0</v>
      </c>
      <c r="AF472">
        <f t="shared" si="81"/>
        <v>0</v>
      </c>
      <c r="AG472">
        <f t="shared" si="82"/>
        <v>0</v>
      </c>
    </row>
    <row r="473" spans="3:33" x14ac:dyDescent="0.25">
      <c r="C473" s="65">
        <f ca="1">INDEX(Inputs!$1:$1048576,MATCH(C469,Inputs!C:C,0),9)</f>
        <v>374</v>
      </c>
      <c r="D473" s="52"/>
      <c r="E473" s="39"/>
      <c r="F473" s="39"/>
      <c r="G473" s="35"/>
      <c r="I473" s="52"/>
      <c r="J473" s="39"/>
      <c r="K473" s="39"/>
      <c r="L473" s="62"/>
      <c r="M473" s="101">
        <f t="shared" si="87"/>
        <v>4</v>
      </c>
      <c r="N473" s="67" t="str">
        <f ca="1">IF(D473="","",_xll.xEURO(OFFSET(C473,-M473+1,0),E473,OFFSET(C473,-M473+2,0),OFFSET(C473,-M473+2,0),OFFSET(C473,-M473+3,0)+AB473,OFFSET(C473,-M473+4,0),0,1)*D473)</f>
        <v/>
      </c>
      <c r="O473" s="69" t="str">
        <f ca="1">IF(D473="","",_xll.xEURO(OFFSET(C473,-M473+1,0),E473,OFFSET(C473,-M473+2,0),OFFSET(C473,-M473+2,0),OFFSET(C473,-M473+3,0)+AB473,OFFSET(C473,-M473+4,0),0,0))</f>
        <v/>
      </c>
      <c r="P473" s="67" t="str">
        <f t="shared" si="85"/>
        <v/>
      </c>
      <c r="Q473" s="67" t="str">
        <f ca="1">IF(D473="","",_xll.xEURO(OFFSET(C473,-M473+1,0),E473,OFFSET(C473,-M473+2,0),OFFSET(C473,-M473+2,0),OFFSET(C473,-M473+3,0)+AB473,OFFSET(C473,-M473+4,0),0,2)/10*D473)</f>
        <v/>
      </c>
      <c r="R473" s="71" t="str">
        <f ca="1">IF(D473="","",_xll.xEURO(OFFSET(C473,-M473+1,0),E473,OFFSET(C473,-M473+2,0),OFFSET(C473,-M473+2,0),OFFSET(C473,-M473+3,0)+AB473,OFFSET(C473,-M473+4,0),0,3)/100*D473*10000)</f>
        <v/>
      </c>
      <c r="S473" s="71" t="str">
        <f ca="1">IF(D473="","",_xll.xEURO(OFFSET(C473,-M473+1,0),E473,OFFSET(C473,-M473+2,0),OFFSET(C473,-M473+2,0),OFFSET(C473,-M473+3,0)+AB473,OFFSET(C473,-M473+4,0),0,5)/365.25*D473*10000)</f>
        <v/>
      </c>
      <c r="U473" s="67" t="str">
        <f ca="1">IF(I473="","",_xll.xEURO(OFFSET(C473,-M473+1,0),J473,OFFSET(C473,-M473+2,0),OFFSET(C473,-M473+2,0),OFFSET(C473,-M473+3,0)+AC473,OFFSET(C473,-M473+4,0),1,1)*I473)</f>
        <v/>
      </c>
      <c r="V473" s="69" t="str">
        <f ca="1">IF(I473="","",_xll.xEURO(OFFSET(C473,-M473+1,0),J473,OFFSET(C473,-M473+2,0),OFFSET(C473,-M473+2,0),OFFSET(C473,-M473+3,0)+AC473,OFFSET(C473,-M473+4,0),1,0))</f>
        <v/>
      </c>
      <c r="W473" s="67" t="str">
        <f t="shared" si="86"/>
        <v/>
      </c>
      <c r="X473" s="67" t="str">
        <f ca="1">IF(I473="","",_xll.xEURO(OFFSET(C473,-M473+1,0),J473,OFFSET(C473,-M473+2,0),OFFSET(C473,-M473+2,0),OFFSET(C473,-M473+3,0)+AC473,OFFSET(C473,-M473+4,0),1,2)/10*I473)</f>
        <v/>
      </c>
      <c r="Y473" s="71" t="str">
        <f ca="1">IF(I473="","",_xll.xEURO(OFFSET(C473,-M473+1,0),J473,OFFSET(C473,-M473+2,0),OFFSET(C473,-M473+2,0),OFFSET(C473,-M473+3,0)+AC473,OFFSET(C473,-M473+4,0),1,3)/100*I473*10000)</f>
        <v/>
      </c>
      <c r="Z473" s="71" t="str">
        <f ca="1">IF(I473="","",_xll.xEURO(OFFSET(C473,-M473+1,0),J473,OFFSET(C473,-M473+2,0),OFFSET(C473,-M473+2,0),OFFSET(C473,-M473+3,0)+AC473,OFFSET(C473,-M473+4,0),1,5)/365.25*I473*10000)</f>
        <v/>
      </c>
      <c r="AB473" s="40" t="str">
        <f ca="1">IF(D473="","",_xll.xCalcSkew(OFFSET(C473,-M473,0),E473-OFFSET(C473,-M473+1,0),b)/100)</f>
        <v/>
      </c>
      <c r="AC473" s="40" t="str">
        <f ca="1">IF(I473="","",_xll.xCalcSkew(OFFSET(C473,-M473,0),J473-OFFSET(C473,-M473+1,0),b)/100)</f>
        <v/>
      </c>
      <c r="AE473">
        <f t="shared" si="80"/>
        <v>0</v>
      </c>
      <c r="AF473">
        <f t="shared" si="81"/>
        <v>0</v>
      </c>
      <c r="AG473">
        <f t="shared" si="82"/>
        <v>0</v>
      </c>
    </row>
    <row r="474" spans="3:33" x14ac:dyDescent="0.25">
      <c r="C474" s="64">
        <f ca="1">D505+I505</f>
        <v>-370</v>
      </c>
      <c r="D474" s="52"/>
      <c r="E474" s="39"/>
      <c r="F474" s="39"/>
      <c r="G474" s="35"/>
      <c r="I474" s="52"/>
      <c r="J474" s="39"/>
      <c r="K474" s="39"/>
      <c r="L474" s="62"/>
      <c r="M474" s="101">
        <f t="shared" si="87"/>
        <v>5</v>
      </c>
      <c r="N474" s="67" t="str">
        <f ca="1">IF(D474="","",_xll.xEURO(OFFSET(C474,-M474+1,0),E474,OFFSET(C474,-M474+2,0),OFFSET(C474,-M474+2,0),OFFSET(C474,-M474+3,0)+AB474,OFFSET(C474,-M474+4,0),0,1)*D474)</f>
        <v/>
      </c>
      <c r="O474" s="69" t="str">
        <f ca="1">IF(D474="","",_xll.xEURO(OFFSET(C474,-M474+1,0),E474,OFFSET(C474,-M474+2,0),OFFSET(C474,-M474+2,0),OFFSET(C474,-M474+3,0)+AB474,OFFSET(C474,-M474+4,0),0,0))</f>
        <v/>
      </c>
      <c r="P474" s="67" t="str">
        <f t="shared" si="85"/>
        <v/>
      </c>
      <c r="Q474" s="67" t="str">
        <f ca="1">IF(D474="","",_xll.xEURO(OFFSET(C474,-M474+1,0),E474,OFFSET(C474,-M474+2,0),OFFSET(C474,-M474+2,0),OFFSET(C474,-M474+3,0)+AB474,OFFSET(C474,-M474+4,0),0,2)/10*D474)</f>
        <v/>
      </c>
      <c r="R474" s="71" t="str">
        <f ca="1">IF(D474="","",_xll.xEURO(OFFSET(C474,-M474+1,0),E474,OFFSET(C474,-M474+2,0),OFFSET(C474,-M474+2,0),OFFSET(C474,-M474+3,0)+AB474,OFFSET(C474,-M474+4,0),0,3)/100*D474*10000)</f>
        <v/>
      </c>
      <c r="S474" s="71" t="str">
        <f ca="1">IF(D474="","",_xll.xEURO(OFFSET(C474,-M474+1,0),E474,OFFSET(C474,-M474+2,0),OFFSET(C474,-M474+2,0),OFFSET(C474,-M474+3,0)+AB474,OFFSET(C474,-M474+4,0),0,5)/365.25*D474*10000)</f>
        <v/>
      </c>
      <c r="U474" s="67" t="str">
        <f ca="1">IF(I474="","",_xll.xEURO(OFFSET(C474,-M474+1,0),J474,OFFSET(C474,-M474+2,0),OFFSET(C474,-M474+2,0),OFFSET(C474,-M474+3,0)+AC474,OFFSET(C474,-M474+4,0),1,1)*I474)</f>
        <v/>
      </c>
      <c r="V474" s="69" t="str">
        <f ca="1">IF(I474="","",_xll.xEURO(OFFSET(C474,-M474+1,0),J474,OFFSET(C474,-M474+2,0),OFFSET(C474,-M474+2,0),OFFSET(C474,-M474+3,0)+AC474,OFFSET(C474,-M474+4,0),1,0))</f>
        <v/>
      </c>
      <c r="W474" s="67" t="str">
        <f t="shared" si="86"/>
        <v/>
      </c>
      <c r="X474" s="67" t="str">
        <f ca="1">IF(I474="","",_xll.xEURO(OFFSET(C474,-M474+1,0),J474,OFFSET(C474,-M474+2,0),OFFSET(C474,-M474+2,0),OFFSET(C474,-M474+3,0)+AC474,OFFSET(C474,-M474+4,0),1,2)/10*I474)</f>
        <v/>
      </c>
      <c r="Y474" s="71" t="str">
        <f ca="1">IF(I474="","",_xll.xEURO(OFFSET(C474,-M474+1,0),J474,OFFSET(C474,-M474+2,0),OFFSET(C474,-M474+2,0),OFFSET(C474,-M474+3,0)+AC474,OFFSET(C474,-M474+4,0),1,3)/100*I474*10000)</f>
        <v/>
      </c>
      <c r="Z474" s="71" t="str">
        <f ca="1">IF(I474="","",_xll.xEURO(OFFSET(C474,-M474+1,0),J474,OFFSET(C474,-M474+2,0),OFFSET(C474,-M474+2,0),OFFSET(C474,-M474+3,0)+AC474,OFFSET(C474,-M474+4,0),1,5)/365.25*I474*10000)</f>
        <v/>
      </c>
      <c r="AB474" s="40" t="str">
        <f ca="1">IF(D474="","",_xll.xCalcSkew(OFFSET(C474,-M474,0),E474-OFFSET(C474,-M474+1,0),b)/100)</f>
        <v/>
      </c>
      <c r="AC474" s="40" t="str">
        <f ca="1">IF(I474="","",_xll.xCalcSkew(OFFSET(C474,-M474,0),J474-OFFSET(C474,-M474+1,0),b)/100)</f>
        <v/>
      </c>
      <c r="AE474">
        <f t="shared" si="80"/>
        <v>0</v>
      </c>
      <c r="AF474">
        <f t="shared" si="81"/>
        <v>0</v>
      </c>
      <c r="AG474">
        <f t="shared" si="82"/>
        <v>0</v>
      </c>
    </row>
    <row r="475" spans="3:33" x14ac:dyDescent="0.25">
      <c r="C475" s="64">
        <f ca="1">N505+U505</f>
        <v>-37.288054705841091</v>
      </c>
      <c r="D475" s="52"/>
      <c r="E475" s="39"/>
      <c r="F475" s="39"/>
      <c r="G475" s="35"/>
      <c r="I475" s="52"/>
      <c r="J475" s="39"/>
      <c r="K475" s="39"/>
      <c r="L475" s="62"/>
      <c r="M475" s="101">
        <f t="shared" si="87"/>
        <v>6</v>
      </c>
      <c r="N475" s="67" t="str">
        <f ca="1">IF(D475="","",_xll.xEURO(OFFSET(C475,-M475+1,0),E475,OFFSET(C475,-M475+2,0),OFFSET(C475,-M475+2,0),OFFSET(C475,-M475+3,0)+AB475,OFFSET(C475,-M475+4,0),0,1)*D475)</f>
        <v/>
      </c>
      <c r="O475" s="69" t="str">
        <f ca="1">IF(D475="","",_xll.xEURO(OFFSET(C475,-M475+1,0),E475,OFFSET(C475,-M475+2,0),OFFSET(C475,-M475+2,0),OFFSET(C475,-M475+3,0)+AB475,OFFSET(C475,-M475+4,0),0,0))</f>
        <v/>
      </c>
      <c r="P475" s="67" t="str">
        <f t="shared" si="85"/>
        <v/>
      </c>
      <c r="Q475" s="67" t="str">
        <f ca="1">IF(D475="","",_xll.xEURO(OFFSET(C475,-M475+1,0),E475,OFFSET(C475,-M475+2,0),OFFSET(C475,-M475+2,0),OFFSET(C475,-M475+3,0)+AB475,OFFSET(C475,-M475+4,0),0,2)/10*D475)</f>
        <v/>
      </c>
      <c r="R475" s="71" t="str">
        <f ca="1">IF(D475="","",_xll.xEURO(OFFSET(C475,-M475+1,0),E475,OFFSET(C475,-M475+2,0),OFFSET(C475,-M475+2,0),OFFSET(C475,-M475+3,0)+AB475,OFFSET(C475,-M475+4,0),0,3)/100*D475*10000)</f>
        <v/>
      </c>
      <c r="S475" s="71" t="str">
        <f ca="1">IF(D475="","",_xll.xEURO(OFFSET(C475,-M475+1,0),E475,OFFSET(C475,-M475+2,0),OFFSET(C475,-M475+2,0),OFFSET(C475,-M475+3,0)+AB475,OFFSET(C475,-M475+4,0),0,5)/365.25*D475*10000)</f>
        <v/>
      </c>
      <c r="U475" s="67" t="str">
        <f ca="1">IF(I475="","",_xll.xEURO(OFFSET(C475,-M475+1,0),J475,OFFSET(C475,-M475+2,0),OFFSET(C475,-M475+2,0),OFFSET(C475,-M475+3,0)+AC475,OFFSET(C475,-M475+4,0),1,1)*I475)</f>
        <v/>
      </c>
      <c r="V475" s="69" t="str">
        <f ca="1">IF(I475="","",_xll.xEURO(OFFSET(C475,-M475+1,0),J475,OFFSET(C475,-M475+2,0),OFFSET(C475,-M475+2,0),OFFSET(C475,-M475+3,0)+AC475,OFFSET(C475,-M475+4,0),1,0))</f>
        <v/>
      </c>
      <c r="W475" s="67" t="str">
        <f t="shared" si="86"/>
        <v/>
      </c>
      <c r="X475" s="67" t="str">
        <f ca="1">IF(I475="","",_xll.xEURO(OFFSET(C475,-M475+1,0),J475,OFFSET(C475,-M475+2,0),OFFSET(C475,-M475+2,0),OFFSET(C475,-M475+3,0)+AC475,OFFSET(C475,-M475+4,0),1,2)/10*I475)</f>
        <v/>
      </c>
      <c r="Y475" s="71" t="str">
        <f ca="1">IF(I475="","",_xll.xEURO(OFFSET(C475,-M475+1,0),J475,OFFSET(C475,-M475+2,0),OFFSET(C475,-M475+2,0),OFFSET(C475,-M475+3,0)+AC475,OFFSET(C475,-M475+4,0),1,3)/100*I475*10000)</f>
        <v/>
      </c>
      <c r="Z475" s="71" t="str">
        <f ca="1">IF(I475="","",_xll.xEURO(OFFSET(C475,-M475+1,0),J475,OFFSET(C475,-M475+2,0),OFFSET(C475,-M475+2,0),OFFSET(C475,-M475+3,0)+AC475,OFFSET(C475,-M475+4,0),1,5)/365.25*I475*10000)</f>
        <v/>
      </c>
      <c r="AB475" s="40" t="str">
        <f ca="1">IF(D475="","",_xll.xCalcSkew(OFFSET(C475,-M475,0),E475-OFFSET(C475,-M475+1,0),b)/100)</f>
        <v/>
      </c>
      <c r="AC475" s="40" t="str">
        <f ca="1">IF(I475="","",_xll.xCalcSkew(OFFSET(C475,-M475,0),J475-OFFSET(C475,-M475+1,0),b)/100)</f>
        <v/>
      </c>
      <c r="AE475">
        <f t="shared" si="80"/>
        <v>0</v>
      </c>
      <c r="AF475">
        <f t="shared" si="81"/>
        <v>0</v>
      </c>
      <c r="AG475">
        <f t="shared" si="82"/>
        <v>0</v>
      </c>
    </row>
    <row r="476" spans="3:33" x14ac:dyDescent="0.25">
      <c r="C476" s="103">
        <f ca="1">Q505+X505</f>
        <v>-7.8941979633952499</v>
      </c>
      <c r="D476" s="52"/>
      <c r="E476" s="39"/>
      <c r="F476" s="39"/>
      <c r="G476" s="35"/>
      <c r="I476" s="52"/>
      <c r="J476" s="39"/>
      <c r="K476" s="39"/>
      <c r="L476" s="62"/>
      <c r="M476" s="101">
        <f t="shared" si="87"/>
        <v>7</v>
      </c>
      <c r="N476" s="67" t="str">
        <f ca="1">IF(D476="","",_xll.xEURO(OFFSET(C476,-M476+1,0),E476,OFFSET(C476,-M476+2,0),OFFSET(C476,-M476+2,0),OFFSET(C476,-M476+3,0)+AB476,OFFSET(C476,-M476+4,0),0,1)*D476)</f>
        <v/>
      </c>
      <c r="O476" s="69" t="str">
        <f ca="1">IF(D476="","",_xll.xEURO(OFFSET(C476,-M476+1,0),E476,OFFSET(C476,-M476+2,0),OFFSET(C476,-M476+2,0),OFFSET(C476,-M476+3,0)+AB476,OFFSET(C476,-M476+4,0),0,0))</f>
        <v/>
      </c>
      <c r="P476" s="67" t="str">
        <f t="shared" si="85"/>
        <v/>
      </c>
      <c r="Q476" s="67" t="str">
        <f ca="1">IF(D476="","",_xll.xEURO(OFFSET(C476,-M476+1,0),E476,OFFSET(C476,-M476+2,0),OFFSET(C476,-M476+2,0),OFFSET(C476,-M476+3,0)+AB476,OFFSET(C476,-M476+4,0),0,2)/10*D476)</f>
        <v/>
      </c>
      <c r="R476" s="71" t="str">
        <f ca="1">IF(D476="","",_xll.xEURO(OFFSET(C476,-M476+1,0),E476,OFFSET(C476,-M476+2,0),OFFSET(C476,-M476+2,0),OFFSET(C476,-M476+3,0)+AB476,OFFSET(C476,-M476+4,0),0,3)/100*D476*10000)</f>
        <v/>
      </c>
      <c r="S476" s="71" t="str">
        <f ca="1">IF(D476="","",_xll.xEURO(OFFSET(C476,-M476+1,0),E476,OFFSET(C476,-M476+2,0),OFFSET(C476,-M476+2,0),OFFSET(C476,-M476+3,0)+AB476,OFFSET(C476,-M476+4,0),0,5)/365.25*D476*10000)</f>
        <v/>
      </c>
      <c r="U476" s="67" t="str">
        <f ca="1">IF(I476="","",_xll.xEURO(OFFSET(C476,-M476+1,0),J476,OFFSET(C476,-M476+2,0),OFFSET(C476,-M476+2,0),OFFSET(C476,-M476+3,0)+AC476,OFFSET(C476,-M476+4,0),1,1)*I476)</f>
        <v/>
      </c>
      <c r="V476" s="69" t="str">
        <f ca="1">IF(I476="","",_xll.xEURO(OFFSET(C476,-M476+1,0),J476,OFFSET(C476,-M476+2,0),OFFSET(C476,-M476+2,0),OFFSET(C476,-M476+3,0)+AC476,OFFSET(C476,-M476+4,0),1,0))</f>
        <v/>
      </c>
      <c r="W476" s="67" t="str">
        <f t="shared" si="86"/>
        <v/>
      </c>
      <c r="X476" s="67" t="str">
        <f ca="1">IF(I476="","",_xll.xEURO(OFFSET(C476,-M476+1,0),J476,OFFSET(C476,-M476+2,0),OFFSET(C476,-M476+2,0),OFFSET(C476,-M476+3,0)+AC476,OFFSET(C476,-M476+4,0),1,2)/10*I476)</f>
        <v/>
      </c>
      <c r="Y476" s="71" t="str">
        <f ca="1">IF(I476="","",_xll.xEURO(OFFSET(C476,-M476+1,0),J476,OFFSET(C476,-M476+2,0),OFFSET(C476,-M476+2,0),OFFSET(C476,-M476+3,0)+AC476,OFFSET(C476,-M476+4,0),1,3)/100*I476*10000)</f>
        <v/>
      </c>
      <c r="Z476" s="71" t="str">
        <f ca="1">IF(I476="","",_xll.xEURO(OFFSET(C476,-M476+1,0),J476,OFFSET(C476,-M476+2,0),OFFSET(C476,-M476+2,0),OFFSET(C476,-M476+3,0)+AC476,OFFSET(C476,-M476+4,0),1,5)/365.25*I476*10000)</f>
        <v/>
      </c>
      <c r="AB476" s="40" t="str">
        <f ca="1">IF(D476="","",_xll.xCalcSkew(OFFSET(C476,-M476,0),E476-OFFSET(C476,-M476+1,0),b)/100)</f>
        <v/>
      </c>
      <c r="AC476" s="40" t="str">
        <f ca="1">IF(I476="","",_xll.xCalcSkew(OFFSET(C476,-M476,0),J476-OFFSET(C476,-M476+1,0),b)/100)</f>
        <v/>
      </c>
      <c r="AE476">
        <f t="shared" si="80"/>
        <v>0</v>
      </c>
      <c r="AF476">
        <f t="shared" si="81"/>
        <v>0</v>
      </c>
      <c r="AG476">
        <f t="shared" si="82"/>
        <v>0</v>
      </c>
    </row>
    <row r="477" spans="3:33" x14ac:dyDescent="0.25">
      <c r="C477" s="64">
        <f ca="1">R505+Y505</f>
        <v>-49006.677123511239</v>
      </c>
      <c r="D477" s="52"/>
      <c r="E477" s="39"/>
      <c r="F477" s="39"/>
      <c r="G477" s="35"/>
      <c r="I477" s="52"/>
      <c r="J477" s="39"/>
      <c r="K477" s="39"/>
      <c r="L477" s="62"/>
      <c r="M477" s="101">
        <f t="shared" si="87"/>
        <v>8</v>
      </c>
      <c r="N477" s="67" t="str">
        <f ca="1">IF(D477="","",_xll.xEURO(OFFSET(C477,-M477+1,0),E477,OFFSET(C477,-M477+2,0),OFFSET(C477,-M477+2,0),OFFSET(C477,-M477+3,0)+AB477,OFFSET(C477,-M477+4,0),0,1)*D477)</f>
        <v/>
      </c>
      <c r="O477" s="69" t="str">
        <f ca="1">IF(D477="","",_xll.xEURO(OFFSET(C477,-M477+1,0),E477,OFFSET(C477,-M477+2,0),OFFSET(C477,-M477+2,0),OFFSET(C477,-M477+3,0)+AB477,OFFSET(C477,-M477+4,0),0,0))</f>
        <v/>
      </c>
      <c r="P477" s="67" t="str">
        <f t="shared" si="85"/>
        <v/>
      </c>
      <c r="Q477" s="67" t="str">
        <f ca="1">IF(D477="","",_xll.xEURO(OFFSET(C477,-M477+1,0),E477,OFFSET(C477,-M477+2,0),OFFSET(C477,-M477+2,0),OFFSET(C477,-M477+3,0)+AB477,OFFSET(C477,-M477+4,0),0,2)/10*D477)</f>
        <v/>
      </c>
      <c r="R477" s="71" t="str">
        <f ca="1">IF(D477="","",_xll.xEURO(OFFSET(C477,-M477+1,0),E477,OFFSET(C477,-M477+2,0),OFFSET(C477,-M477+2,0),OFFSET(C477,-M477+3,0)+AB477,OFFSET(C477,-M477+4,0),0,3)/100*D477*10000)</f>
        <v/>
      </c>
      <c r="S477" s="71" t="str">
        <f ca="1">IF(D477="","",_xll.xEURO(OFFSET(C477,-M477+1,0),E477,OFFSET(C477,-M477+2,0),OFFSET(C477,-M477+2,0),OFFSET(C477,-M477+3,0)+AB477,OFFSET(C477,-M477+4,0),0,5)/365.25*D477*10000)</f>
        <v/>
      </c>
      <c r="U477" s="67" t="str">
        <f ca="1">IF(I477="","",_xll.xEURO(OFFSET(C477,-M477+1,0),J477,OFFSET(C477,-M477+2,0),OFFSET(C477,-M477+2,0),OFFSET(C477,-M477+3,0)+AC477,OFFSET(C477,-M477+4,0),1,1)*I477)</f>
        <v/>
      </c>
      <c r="V477" s="69" t="str">
        <f ca="1">IF(I477="","",_xll.xEURO(OFFSET(C477,-M477+1,0),J477,OFFSET(C477,-M477+2,0),OFFSET(C477,-M477+2,0),OFFSET(C477,-M477+3,0)+AC477,OFFSET(C477,-M477+4,0),1,0))</f>
        <v/>
      </c>
      <c r="W477" s="67" t="str">
        <f t="shared" si="86"/>
        <v/>
      </c>
      <c r="X477" s="67" t="str">
        <f ca="1">IF(I477="","",_xll.xEURO(OFFSET(C477,-M477+1,0),J477,OFFSET(C477,-M477+2,0),OFFSET(C477,-M477+2,0),OFFSET(C477,-M477+3,0)+AC477,OFFSET(C477,-M477+4,0),1,2)/10*I477)</f>
        <v/>
      </c>
      <c r="Y477" s="71" t="str">
        <f ca="1">IF(I477="","",_xll.xEURO(OFFSET(C477,-M477+1,0),J477,OFFSET(C477,-M477+2,0),OFFSET(C477,-M477+2,0),OFFSET(C477,-M477+3,0)+AC477,OFFSET(C477,-M477+4,0),1,3)/100*I477*10000)</f>
        <v/>
      </c>
      <c r="Z477" s="71" t="str">
        <f ca="1">IF(I477="","",_xll.xEURO(OFFSET(C477,-M477+1,0),J477,OFFSET(C477,-M477+2,0),OFFSET(C477,-M477+2,0),OFFSET(C477,-M477+3,0)+AC477,OFFSET(C477,-M477+4,0),1,5)/365.25*I477*10000)</f>
        <v/>
      </c>
      <c r="AB477" s="40" t="str">
        <f ca="1">IF(D477="","",_xll.xCalcSkew(OFFSET(C477,-M477,0),E477-OFFSET(C477,-M477+1,0),b)/100)</f>
        <v/>
      </c>
      <c r="AC477" s="40" t="str">
        <f ca="1">IF(I477="","",_xll.xCalcSkew(OFFSET(C477,-M477,0),J477-OFFSET(C477,-M477+1,0),b)/100)</f>
        <v/>
      </c>
      <c r="AE477">
        <f t="shared" si="80"/>
        <v>0</v>
      </c>
      <c r="AF477">
        <f t="shared" si="81"/>
        <v>0</v>
      </c>
      <c r="AG477">
        <f t="shared" si="82"/>
        <v>0</v>
      </c>
    </row>
    <row r="478" spans="3:33" x14ac:dyDescent="0.25">
      <c r="C478" s="64">
        <f ca="1">S505+Z505</f>
        <v>3100.7800030902613</v>
      </c>
      <c r="D478" s="52"/>
      <c r="E478" s="39"/>
      <c r="F478" s="39"/>
      <c r="G478" s="35"/>
      <c r="I478" s="52"/>
      <c r="J478" s="39"/>
      <c r="K478" s="39"/>
      <c r="L478" s="62"/>
      <c r="M478" s="101">
        <f t="shared" si="87"/>
        <v>9</v>
      </c>
      <c r="N478" s="67" t="str">
        <f ca="1">IF(D478="","",_xll.xEURO(OFFSET(C478,-M478+1,0),E478,OFFSET(C478,-M478+2,0),OFFSET(C478,-M478+2,0),OFFSET(C478,-M478+3,0)+AB478,OFFSET(C478,-M478+4,0),0,1)*D478)</f>
        <v/>
      </c>
      <c r="O478" s="69" t="str">
        <f ca="1">IF(D478="","",_xll.xEURO(OFFSET(C478,-M478+1,0),E478,OFFSET(C478,-M478+2,0),OFFSET(C478,-M478+2,0),OFFSET(C478,-M478+3,0)+AB478,OFFSET(C478,-M478+4,0),0,0))</f>
        <v/>
      </c>
      <c r="P478" s="67" t="str">
        <f t="shared" si="85"/>
        <v/>
      </c>
      <c r="Q478" s="67" t="str">
        <f ca="1">IF(D478="","",_xll.xEURO(OFFSET(C478,-M478+1,0),E478,OFFSET(C478,-M478+2,0),OFFSET(C478,-M478+2,0),OFFSET(C478,-M478+3,0)+AB478,OFFSET(C478,-M478+4,0),0,2)/10*D478)</f>
        <v/>
      </c>
      <c r="R478" s="71" t="str">
        <f ca="1">IF(D478="","",_xll.xEURO(OFFSET(C478,-M478+1,0),E478,OFFSET(C478,-M478+2,0),OFFSET(C478,-M478+2,0),OFFSET(C478,-M478+3,0)+AB478,OFFSET(C478,-M478+4,0),0,3)/100*D478*10000)</f>
        <v/>
      </c>
      <c r="S478" s="71" t="str">
        <f ca="1">IF(D478="","",_xll.xEURO(OFFSET(C478,-M478+1,0),E478,OFFSET(C478,-M478+2,0),OFFSET(C478,-M478+2,0),OFFSET(C478,-M478+3,0)+AB478,OFFSET(C478,-M478+4,0),0,5)/365.25*D478*10000)</f>
        <v/>
      </c>
      <c r="U478" s="67" t="str">
        <f ca="1">IF(I478="","",_xll.xEURO(OFFSET(C478,-M478+1,0),J478,OFFSET(C478,-M478+2,0),OFFSET(C478,-M478+2,0),OFFSET(C478,-M478+3,0)+AC478,OFFSET(C478,-M478+4,0),1,1)*I478)</f>
        <v/>
      </c>
      <c r="V478" s="69" t="str">
        <f ca="1">IF(I478="","",_xll.xEURO(OFFSET(C478,-M478+1,0),J478,OFFSET(C478,-M478+2,0),OFFSET(C478,-M478+2,0),OFFSET(C478,-M478+3,0)+AC478,OFFSET(C478,-M478+4,0),1,0))</f>
        <v/>
      </c>
      <c r="W478" s="67" t="str">
        <f t="shared" si="86"/>
        <v/>
      </c>
      <c r="X478" s="67" t="str">
        <f ca="1">IF(I478="","",_xll.xEURO(OFFSET(C478,-M478+1,0),J478,OFFSET(C478,-M478+2,0),OFFSET(C478,-M478+2,0),OFFSET(C478,-M478+3,0)+AC478,OFFSET(C478,-M478+4,0),1,2)/10*I478)</f>
        <v/>
      </c>
      <c r="Y478" s="71" t="str">
        <f ca="1">IF(I478="","",_xll.xEURO(OFFSET(C478,-M478+1,0),J478,OFFSET(C478,-M478+2,0),OFFSET(C478,-M478+2,0),OFFSET(C478,-M478+3,0)+AC478,OFFSET(C478,-M478+4,0),1,3)/100*I478*10000)</f>
        <v/>
      </c>
      <c r="Z478" s="71" t="str">
        <f ca="1">IF(I478="","",_xll.xEURO(OFFSET(C478,-M478+1,0),J478,OFFSET(C478,-M478+2,0),OFFSET(C478,-M478+2,0),OFFSET(C478,-M478+3,0)+AC478,OFFSET(C478,-M478+4,0),1,5)/365.25*I478*10000)</f>
        <v/>
      </c>
      <c r="AB478" s="40" t="str">
        <f ca="1">IF(D478="","",_xll.xCalcSkew(OFFSET(C478,-M478,0),E478-OFFSET(C478,-M478+1,0),b)/100)</f>
        <v/>
      </c>
      <c r="AC478" s="40" t="str">
        <f ca="1">IF(I478="","",_xll.xCalcSkew(OFFSET(C478,-M478,0),J478-OFFSET(C478,-M478+1,0),b)/100)</f>
        <v/>
      </c>
      <c r="AE478">
        <f t="shared" si="80"/>
        <v>0</v>
      </c>
      <c r="AF478">
        <f t="shared" si="81"/>
        <v>0</v>
      </c>
      <c r="AG478">
        <f t="shared" si="82"/>
        <v>0</v>
      </c>
    </row>
    <row r="479" spans="3:33" x14ac:dyDescent="0.25">
      <c r="C479" s="64">
        <f ca="1">P505+W505</f>
        <v>11.289964471243493</v>
      </c>
      <c r="D479" s="52"/>
      <c r="E479" s="39"/>
      <c r="F479" s="39"/>
      <c r="G479" s="35"/>
      <c r="I479" s="52"/>
      <c r="J479" s="39"/>
      <c r="K479" s="39"/>
      <c r="L479" s="62"/>
      <c r="M479" s="101">
        <f t="shared" si="87"/>
        <v>10</v>
      </c>
      <c r="N479" s="67" t="str">
        <f ca="1">IF(D479="","",_xll.xEURO(OFFSET(C479,-M479+1,0),E479,OFFSET(C479,-M479+2,0),OFFSET(C479,-M479+2,0),OFFSET(C479,-M479+3,0)+AB479,OFFSET(C479,-M479+4,0),0,1)*D479)</f>
        <v/>
      </c>
      <c r="O479" s="69" t="str">
        <f ca="1">IF(D479="","",_xll.xEURO(OFFSET(C479,-M479+1,0),E479,OFFSET(C479,-M479+2,0),OFFSET(C479,-M479+2,0),OFFSET(C479,-M479+3,0)+AB479,OFFSET(C479,-M479+4,0),0,0))</f>
        <v/>
      </c>
      <c r="P479" s="67" t="str">
        <f t="shared" si="85"/>
        <v/>
      </c>
      <c r="Q479" s="67" t="str">
        <f ca="1">IF(D479="","",_xll.xEURO(OFFSET(C479,-M479+1,0),E479,OFFSET(C479,-M479+2,0),OFFSET(C479,-M479+2,0),OFFSET(C479,-M479+3,0)+AB479,OFFSET(C479,-M479+4,0),0,2)/10*D479)</f>
        <v/>
      </c>
      <c r="R479" s="71" t="str">
        <f ca="1">IF(D479="","",_xll.xEURO(OFFSET(C479,-M479+1,0),E479,OFFSET(C479,-M479+2,0),OFFSET(C479,-M479+2,0),OFFSET(C479,-M479+3,0)+AB479,OFFSET(C479,-M479+4,0),0,3)/100*D479*10000)</f>
        <v/>
      </c>
      <c r="S479" s="71" t="str">
        <f ca="1">IF(D479="","",_xll.xEURO(OFFSET(C479,-M479+1,0),E479,OFFSET(C479,-M479+2,0),OFFSET(C479,-M479+2,0),OFFSET(C479,-M479+3,0)+AB479,OFFSET(C479,-M479+4,0),0,5)/365.25*D479*10000)</f>
        <v/>
      </c>
      <c r="U479" s="67" t="str">
        <f ca="1">IF(I479="","",_xll.xEURO(OFFSET(C479,-M479+1,0),J479,OFFSET(C479,-M479+2,0),OFFSET(C479,-M479+2,0),OFFSET(C479,-M479+3,0)+AC479,OFFSET(C479,-M479+4,0),1,1)*I479)</f>
        <v/>
      </c>
      <c r="V479" s="69" t="str">
        <f ca="1">IF(I479="","",_xll.xEURO(OFFSET(C479,-M479+1,0),J479,OFFSET(C479,-M479+2,0),OFFSET(C479,-M479+2,0),OFFSET(C479,-M479+3,0)+AC479,OFFSET(C479,-M479+4,0),1,0))</f>
        <v/>
      </c>
      <c r="W479" s="67" t="str">
        <f t="shared" si="86"/>
        <v/>
      </c>
      <c r="X479" s="67" t="str">
        <f ca="1">IF(I479="","",_xll.xEURO(OFFSET(C479,-M479+1,0),J479,OFFSET(C479,-M479+2,0),OFFSET(C479,-M479+2,0),OFFSET(C479,-M479+3,0)+AC479,OFFSET(C479,-M479+4,0),1,2)/10*I479)</f>
        <v/>
      </c>
      <c r="Y479" s="71" t="str">
        <f ca="1">IF(I479="","",_xll.xEURO(OFFSET(C479,-M479+1,0),J479,OFFSET(C479,-M479+2,0),OFFSET(C479,-M479+2,0),OFFSET(C479,-M479+3,0)+AC479,OFFSET(C479,-M479+4,0),1,3)/100*I479*10000)</f>
        <v/>
      </c>
      <c r="Z479" s="71" t="str">
        <f ca="1">IF(I479="","",_xll.xEURO(OFFSET(C479,-M479+1,0),J479,OFFSET(C479,-M479+2,0),OFFSET(C479,-M479+2,0),OFFSET(C479,-M479+3,0)+AC479,OFFSET(C479,-M479+4,0),1,5)/365.25*I479*10000)</f>
        <v/>
      </c>
      <c r="AB479" s="40" t="str">
        <f ca="1">IF(D479="","",_xll.xCalcSkew(OFFSET(C479,-M479,0),E479-OFFSET(C479,-M479+1,0),b)/100)</f>
        <v/>
      </c>
      <c r="AC479" s="40" t="str">
        <f ca="1">IF(I479="","",_xll.xCalcSkew(OFFSET(C479,-M479,0),J479-OFFSET(C479,-M479+1,0),b)/100)</f>
        <v/>
      </c>
      <c r="AE479">
        <f t="shared" si="80"/>
        <v>0</v>
      </c>
      <c r="AF479">
        <f t="shared" si="81"/>
        <v>0</v>
      </c>
      <c r="AG479">
        <f t="shared" si="82"/>
        <v>0</v>
      </c>
    </row>
    <row r="480" spans="3:33" x14ac:dyDescent="0.25">
      <c r="D480" s="52"/>
      <c r="E480" s="39"/>
      <c r="F480" s="39"/>
      <c r="G480" s="35"/>
      <c r="I480" s="52"/>
      <c r="J480" s="39"/>
      <c r="K480" s="39"/>
      <c r="L480" s="62"/>
      <c r="M480" s="101">
        <f t="shared" si="87"/>
        <v>11</v>
      </c>
      <c r="N480" s="67" t="str">
        <f ca="1">IF(D480="","",_xll.xEURO(OFFSET(C480,-M480+1,0),E480,OFFSET(C480,-M480+2,0),OFFSET(C480,-M480+2,0),OFFSET(C480,-M480+3,0)+AB480,OFFSET(C480,-M480+4,0),0,1)*D480)</f>
        <v/>
      </c>
      <c r="O480" s="69" t="str">
        <f ca="1">IF(D480="","",_xll.xEURO(OFFSET(C480,-M480+1,0),E480,OFFSET(C480,-M480+2,0),OFFSET(C480,-M480+2,0),OFFSET(C480,-M480+3,0)+AB480,OFFSET(C480,-M480+4,0),0,0))</f>
        <v/>
      </c>
      <c r="P480" s="67" t="str">
        <f t="shared" si="85"/>
        <v/>
      </c>
      <c r="Q480" s="67" t="str">
        <f ca="1">IF(D480="","",_xll.xEURO(OFFSET(C480,-M480+1,0),E480,OFFSET(C480,-M480+2,0),OFFSET(C480,-M480+2,0),OFFSET(C480,-M480+3,0)+AB480,OFFSET(C480,-M480+4,0),0,2)/10*D480)</f>
        <v/>
      </c>
      <c r="R480" s="71" t="str">
        <f ca="1">IF(D480="","",_xll.xEURO(OFFSET(C480,-M480+1,0),E480,OFFSET(C480,-M480+2,0),OFFSET(C480,-M480+2,0),OFFSET(C480,-M480+3,0)+AB480,OFFSET(C480,-M480+4,0),0,3)/100*D480*10000)</f>
        <v/>
      </c>
      <c r="S480" s="71" t="str">
        <f ca="1">IF(D480="","",_xll.xEURO(OFFSET(C480,-M480+1,0),E480,OFFSET(C480,-M480+2,0),OFFSET(C480,-M480+2,0),OFFSET(C480,-M480+3,0)+AB480,OFFSET(C480,-M480+4,0),0,5)/365.25*D480*10000)</f>
        <v/>
      </c>
      <c r="U480" s="67" t="str">
        <f ca="1">IF(I480="","",_xll.xEURO(OFFSET(C480,-M480+1,0),J480,OFFSET(C480,-M480+2,0),OFFSET(C480,-M480+2,0),OFFSET(C480,-M480+3,0)+AC480,OFFSET(C480,-M480+4,0),1,1)*I480)</f>
        <v/>
      </c>
      <c r="V480" s="69" t="str">
        <f ca="1">IF(I480="","",_xll.xEURO(OFFSET(C480,-M480+1,0),J480,OFFSET(C480,-M480+2,0),OFFSET(C480,-M480+2,0),OFFSET(C480,-M480+3,0)+AC480,OFFSET(C480,-M480+4,0),1,0))</f>
        <v/>
      </c>
      <c r="W480" s="67" t="str">
        <f t="shared" si="86"/>
        <v/>
      </c>
      <c r="X480" s="67" t="str">
        <f ca="1">IF(I480="","",_xll.xEURO(OFFSET(C480,-M480+1,0),J480,OFFSET(C480,-M480+2,0),OFFSET(C480,-M480+2,0),OFFSET(C480,-M480+3,0)+AC480,OFFSET(C480,-M480+4,0),1,2)/10*I480)</f>
        <v/>
      </c>
      <c r="Y480" s="71" t="str">
        <f ca="1">IF(I480="","",_xll.xEURO(OFFSET(C480,-M480+1,0),J480,OFFSET(C480,-M480+2,0),OFFSET(C480,-M480+2,0),OFFSET(C480,-M480+3,0)+AC480,OFFSET(C480,-M480+4,0),1,3)/100*I480*10000)</f>
        <v/>
      </c>
      <c r="Z480" s="71" t="str">
        <f ca="1">IF(I480="","",_xll.xEURO(OFFSET(C480,-M480+1,0),J480,OFFSET(C480,-M480+2,0),OFFSET(C480,-M480+2,0),OFFSET(C480,-M480+3,0)+AC480,OFFSET(C480,-M480+4,0),1,5)/365.25*I480*10000)</f>
        <v/>
      </c>
      <c r="AB480" s="40" t="str">
        <f ca="1">IF(D480="","",_xll.xCalcSkew(OFFSET(C480,-M480,0),E480-OFFSET(C480,-M480+1,0),b)/100)</f>
        <v/>
      </c>
      <c r="AC480" s="40" t="str">
        <f ca="1">IF(I480="","",_xll.xCalcSkew(OFFSET(C480,-M480,0),J480-OFFSET(C480,-M480+1,0),b)/100)</f>
        <v/>
      </c>
      <c r="AE480">
        <f t="shared" si="80"/>
        <v>0</v>
      </c>
      <c r="AF480">
        <f t="shared" si="81"/>
        <v>0</v>
      </c>
      <c r="AG480">
        <f t="shared" si="82"/>
        <v>0</v>
      </c>
    </row>
    <row r="481" spans="4:33" x14ac:dyDescent="0.25">
      <c r="D481" s="52"/>
      <c r="E481" s="39"/>
      <c r="F481" s="39"/>
      <c r="G481" s="35"/>
      <c r="I481" s="52"/>
      <c r="J481" s="39"/>
      <c r="K481" s="39"/>
      <c r="L481" s="62"/>
      <c r="M481" s="101">
        <f t="shared" si="87"/>
        <v>12</v>
      </c>
      <c r="N481" s="67" t="str">
        <f ca="1">IF(D481="","",_xll.xEURO(OFFSET(C481,-M481+1,0),E481,OFFSET(C481,-M481+2,0),OFFSET(C481,-M481+2,0),OFFSET(C481,-M481+3,0)+AB481,OFFSET(C481,-M481+4,0),0,1)*D481)</f>
        <v/>
      </c>
      <c r="O481" s="69" t="str">
        <f ca="1">IF(D481="","",_xll.xEURO(OFFSET(C481,-M481+1,0),E481,OFFSET(C481,-M481+2,0),OFFSET(C481,-M481+2,0),OFFSET(C481,-M481+3,0)+AB481,OFFSET(C481,-M481+4,0),0,0))</f>
        <v/>
      </c>
      <c r="P481" s="67" t="str">
        <f t="shared" si="85"/>
        <v/>
      </c>
      <c r="Q481" s="67" t="str">
        <f ca="1">IF(D481="","",_xll.xEURO(OFFSET(C481,-M481+1,0),E481,OFFSET(C481,-M481+2,0),OFFSET(C481,-M481+2,0),OFFSET(C481,-M481+3,0)+AB481,OFFSET(C481,-M481+4,0),0,2)/10*D481)</f>
        <v/>
      </c>
      <c r="R481" s="71" t="str">
        <f ca="1">IF(D481="","",_xll.xEURO(OFFSET(C481,-M481+1,0),E481,OFFSET(C481,-M481+2,0),OFFSET(C481,-M481+2,0),OFFSET(C481,-M481+3,0)+AB481,OFFSET(C481,-M481+4,0),0,3)/100*D481*10000)</f>
        <v/>
      </c>
      <c r="S481" s="71" t="str">
        <f ca="1">IF(D481="","",_xll.xEURO(OFFSET(C481,-M481+1,0),E481,OFFSET(C481,-M481+2,0),OFFSET(C481,-M481+2,0),OFFSET(C481,-M481+3,0)+AB481,OFFSET(C481,-M481+4,0),0,5)/365.25*D481*10000)</f>
        <v/>
      </c>
      <c r="U481" s="67" t="str">
        <f ca="1">IF(I481="","",_xll.xEURO(OFFSET(C481,-M481+1,0),J481,OFFSET(C481,-M481+2,0),OFFSET(C481,-M481+2,0),OFFSET(C481,-M481+3,0)+AC481,OFFSET(C481,-M481+4,0),1,1)*I481)</f>
        <v/>
      </c>
      <c r="V481" s="69" t="str">
        <f ca="1">IF(I481="","",_xll.xEURO(OFFSET(C481,-M481+1,0),J481,OFFSET(C481,-M481+2,0),OFFSET(C481,-M481+2,0),OFFSET(C481,-M481+3,0)+AC481,OFFSET(C481,-M481+4,0),1,0))</f>
        <v/>
      </c>
      <c r="W481" s="67" t="str">
        <f t="shared" si="86"/>
        <v/>
      </c>
      <c r="X481" s="67" t="str">
        <f ca="1">IF(I481="","",_xll.xEURO(OFFSET(C481,-M481+1,0),J481,OFFSET(C481,-M481+2,0),OFFSET(C481,-M481+2,0),OFFSET(C481,-M481+3,0)+AC481,OFFSET(C481,-M481+4,0),1,2)/10*I481)</f>
        <v/>
      </c>
      <c r="Y481" s="71" t="str">
        <f ca="1">IF(I481="","",_xll.xEURO(OFFSET(C481,-M481+1,0),J481,OFFSET(C481,-M481+2,0),OFFSET(C481,-M481+2,0),OFFSET(C481,-M481+3,0)+AC481,OFFSET(C481,-M481+4,0),1,3)/100*I481*10000)</f>
        <v/>
      </c>
      <c r="Z481" s="71" t="str">
        <f ca="1">IF(I481="","",_xll.xEURO(OFFSET(C481,-M481+1,0),J481,OFFSET(C481,-M481+2,0),OFFSET(C481,-M481+2,0),OFFSET(C481,-M481+3,0)+AC481,OFFSET(C481,-M481+4,0),1,5)/365.25*I481*10000)</f>
        <v/>
      </c>
      <c r="AB481" s="40" t="str">
        <f ca="1">IF(D481="","",_xll.xCalcSkew(OFFSET(C481,-M481,0),E481-OFFSET(C481,-M481+1,0),b)/100)</f>
        <v/>
      </c>
      <c r="AC481" s="40" t="str">
        <f ca="1">IF(I481="","",_xll.xCalcSkew(OFFSET(C481,-M481,0),J481-OFFSET(C481,-M481+1,0),b)/100)</f>
        <v/>
      </c>
      <c r="AE481">
        <f t="shared" si="80"/>
        <v>0</v>
      </c>
      <c r="AF481">
        <f t="shared" si="81"/>
        <v>0</v>
      </c>
      <c r="AG481">
        <f t="shared" si="82"/>
        <v>0</v>
      </c>
    </row>
    <row r="482" spans="4:33" x14ac:dyDescent="0.25">
      <c r="D482" s="52"/>
      <c r="E482" s="39"/>
      <c r="F482" s="39"/>
      <c r="G482" s="35"/>
      <c r="I482" s="52"/>
      <c r="J482" s="39"/>
      <c r="K482" s="39"/>
      <c r="L482" s="62"/>
      <c r="M482" s="101">
        <f t="shared" si="87"/>
        <v>13</v>
      </c>
      <c r="N482" s="67" t="str">
        <f ca="1">IF(D482="","",_xll.xEURO(OFFSET(C482,-M482+1,0),E482,OFFSET(C482,-M482+2,0),OFFSET(C482,-M482+2,0),OFFSET(C482,-M482+3,0)+AB482,OFFSET(C482,-M482+4,0),0,1)*D482)</f>
        <v/>
      </c>
      <c r="O482" s="69" t="str">
        <f ca="1">IF(D482="","",_xll.xEURO(OFFSET(C482,-M482+1,0),E482,OFFSET(C482,-M482+2,0),OFFSET(C482,-M482+2,0),OFFSET(C482,-M482+3,0)+AB482,OFFSET(C482,-M482+4,0),0,0))</f>
        <v/>
      </c>
      <c r="P482" s="67" t="str">
        <f t="shared" si="85"/>
        <v/>
      </c>
      <c r="Q482" s="67" t="str">
        <f ca="1">IF(D482="","",_xll.xEURO(OFFSET(C482,-M482+1,0),E482,OFFSET(C482,-M482+2,0),OFFSET(C482,-M482+2,0),OFFSET(C482,-M482+3,0)+AB482,OFFSET(C482,-M482+4,0),0,2)/10*D482)</f>
        <v/>
      </c>
      <c r="R482" s="71" t="str">
        <f ca="1">IF(D482="","",_xll.xEURO(OFFSET(C482,-M482+1,0),E482,OFFSET(C482,-M482+2,0),OFFSET(C482,-M482+2,0),OFFSET(C482,-M482+3,0)+AB482,OFFSET(C482,-M482+4,0),0,3)/100*D482*10000)</f>
        <v/>
      </c>
      <c r="S482" s="71" t="str">
        <f ca="1">IF(D482="","",_xll.xEURO(OFFSET(C482,-M482+1,0),E482,OFFSET(C482,-M482+2,0),OFFSET(C482,-M482+2,0),OFFSET(C482,-M482+3,0)+AB482,OFFSET(C482,-M482+4,0),0,5)/365.25*D482*10000)</f>
        <v/>
      </c>
      <c r="U482" s="67" t="str">
        <f ca="1">IF(I482="","",_xll.xEURO(OFFSET(C482,-M482+1,0),J482,OFFSET(C482,-M482+2,0),OFFSET(C482,-M482+2,0),OFFSET(C482,-M482+3,0)+AC482,OFFSET(C482,-M482+4,0),1,1)*I482)</f>
        <v/>
      </c>
      <c r="V482" s="69" t="str">
        <f ca="1">IF(I482="","",_xll.xEURO(OFFSET(C482,-M482+1,0),J482,OFFSET(C482,-M482+2,0),OFFSET(C482,-M482+2,0),OFFSET(C482,-M482+3,0)+AC482,OFFSET(C482,-M482+4,0),1,0))</f>
        <v/>
      </c>
      <c r="W482" s="67" t="str">
        <f t="shared" si="86"/>
        <v/>
      </c>
      <c r="X482" s="67" t="str">
        <f ca="1">IF(I482="","",_xll.xEURO(OFFSET(C482,-M482+1,0),J482,OFFSET(C482,-M482+2,0),OFFSET(C482,-M482+2,0),OFFSET(C482,-M482+3,0)+AC482,OFFSET(C482,-M482+4,0),1,2)/10*I482)</f>
        <v/>
      </c>
      <c r="Y482" s="71" t="str">
        <f ca="1">IF(I482="","",_xll.xEURO(OFFSET(C482,-M482+1,0),J482,OFFSET(C482,-M482+2,0),OFFSET(C482,-M482+2,0),OFFSET(C482,-M482+3,0)+AC482,OFFSET(C482,-M482+4,0),1,3)/100*I482*10000)</f>
        <v/>
      </c>
      <c r="Z482" s="71" t="str">
        <f ca="1">IF(I482="","",_xll.xEURO(OFFSET(C482,-M482+1,0),J482,OFFSET(C482,-M482+2,0),OFFSET(C482,-M482+2,0),OFFSET(C482,-M482+3,0)+AC482,OFFSET(C482,-M482+4,0),1,5)/365.25*I482*10000)</f>
        <v/>
      </c>
      <c r="AB482" s="40" t="str">
        <f ca="1">IF(D482="","",_xll.xCalcSkew(OFFSET(C482,-M482,0),E482-OFFSET(C482,-M482+1,0),b)/100)</f>
        <v/>
      </c>
      <c r="AC482" s="40" t="str">
        <f ca="1">IF(I482="","",_xll.xCalcSkew(OFFSET(C482,-M482,0),J482-OFFSET(C482,-M482+1,0),b)/100)</f>
        <v/>
      </c>
      <c r="AE482">
        <f t="shared" si="80"/>
        <v>0</v>
      </c>
      <c r="AF482">
        <f t="shared" si="81"/>
        <v>0</v>
      </c>
      <c r="AG482">
        <f t="shared" si="82"/>
        <v>0</v>
      </c>
    </row>
    <row r="483" spans="4:33" x14ac:dyDescent="0.25">
      <c r="D483" s="52"/>
      <c r="E483" s="39"/>
      <c r="F483" s="39"/>
      <c r="G483" s="35"/>
      <c r="I483" s="52"/>
      <c r="J483" s="39"/>
      <c r="K483" s="39"/>
      <c r="L483" s="62"/>
      <c r="M483" s="101">
        <f t="shared" si="87"/>
        <v>14</v>
      </c>
      <c r="N483" s="67" t="str">
        <f ca="1">IF(D483="","",_xll.xEURO(OFFSET(C483,-M483+1,0),E483,OFFSET(C483,-M483+2,0),OFFSET(C483,-M483+2,0),OFFSET(C483,-M483+3,0)+AB483,OFFSET(C483,-M483+4,0),0,1)*D483)</f>
        <v/>
      </c>
      <c r="O483" s="69" t="str">
        <f ca="1">IF(D483="","",_xll.xEURO(OFFSET(C483,-M483+1,0),E483,OFFSET(C483,-M483+2,0),OFFSET(C483,-M483+2,0),OFFSET(C483,-M483+3,0)+AB483,OFFSET(C483,-M483+4,0),0,0))</f>
        <v/>
      </c>
      <c r="P483" s="67" t="str">
        <f t="shared" si="85"/>
        <v/>
      </c>
      <c r="Q483" s="67" t="str">
        <f ca="1">IF(D483="","",_xll.xEURO(OFFSET(C483,-M483+1,0),E483,OFFSET(C483,-M483+2,0),OFFSET(C483,-M483+2,0),OFFSET(C483,-M483+3,0)+AB483,OFFSET(C483,-M483+4,0),0,2)/10*D483)</f>
        <v/>
      </c>
      <c r="R483" s="71" t="str">
        <f ca="1">IF(D483="","",_xll.xEURO(OFFSET(C483,-M483+1,0),E483,OFFSET(C483,-M483+2,0),OFFSET(C483,-M483+2,0),OFFSET(C483,-M483+3,0)+AB483,OFFSET(C483,-M483+4,0),0,3)/100*D483*10000)</f>
        <v/>
      </c>
      <c r="S483" s="71" t="str">
        <f ca="1">IF(D483="","",_xll.xEURO(OFFSET(C483,-M483+1,0),E483,OFFSET(C483,-M483+2,0),OFFSET(C483,-M483+2,0),OFFSET(C483,-M483+3,0)+AB483,OFFSET(C483,-M483+4,0),0,5)/365.25*D483*10000)</f>
        <v/>
      </c>
      <c r="U483" s="67" t="str">
        <f ca="1">IF(I483="","",_xll.xEURO(OFFSET(C483,-M483+1,0),J483,OFFSET(C483,-M483+2,0),OFFSET(C483,-M483+2,0),OFFSET(C483,-M483+3,0)+AC483,OFFSET(C483,-M483+4,0),1,1)*I483)</f>
        <v/>
      </c>
      <c r="V483" s="69" t="str">
        <f ca="1">IF(I483="","",_xll.xEURO(OFFSET(C483,-M483+1,0),J483,OFFSET(C483,-M483+2,0),OFFSET(C483,-M483+2,0),OFFSET(C483,-M483+3,0)+AC483,OFFSET(C483,-M483+4,0),1,0))</f>
        <v/>
      </c>
      <c r="W483" s="67" t="str">
        <f t="shared" si="86"/>
        <v/>
      </c>
      <c r="X483" s="67" t="str">
        <f ca="1">IF(I483="","",_xll.xEURO(OFFSET(C483,-M483+1,0),J483,OFFSET(C483,-M483+2,0),OFFSET(C483,-M483+2,0),OFFSET(C483,-M483+3,0)+AC483,OFFSET(C483,-M483+4,0),1,2)/10*I483)</f>
        <v/>
      </c>
      <c r="Y483" s="71" t="str">
        <f ca="1">IF(I483="","",_xll.xEURO(OFFSET(C483,-M483+1,0),J483,OFFSET(C483,-M483+2,0),OFFSET(C483,-M483+2,0),OFFSET(C483,-M483+3,0)+AC483,OFFSET(C483,-M483+4,0),1,3)/100*I483*10000)</f>
        <v/>
      </c>
      <c r="Z483" s="71" t="str">
        <f ca="1">IF(I483="","",_xll.xEURO(OFFSET(C483,-M483+1,0),J483,OFFSET(C483,-M483+2,0),OFFSET(C483,-M483+2,0),OFFSET(C483,-M483+3,0)+AC483,OFFSET(C483,-M483+4,0),1,5)/365.25*I483*10000)</f>
        <v/>
      </c>
      <c r="AB483" s="40" t="str">
        <f ca="1">IF(D483="","",_xll.xCalcSkew(OFFSET(C483,-M483,0),E483-OFFSET(C483,-M483+1,0),b)/100)</f>
        <v/>
      </c>
      <c r="AC483" s="40" t="str">
        <f ca="1">IF(I483="","",_xll.xCalcSkew(OFFSET(C483,-M483,0),J483-OFFSET(C483,-M483+1,0),b)/100)</f>
        <v/>
      </c>
      <c r="AE483">
        <f t="shared" si="80"/>
        <v>0</v>
      </c>
      <c r="AF483">
        <f t="shared" si="81"/>
        <v>0</v>
      </c>
      <c r="AG483">
        <f t="shared" si="82"/>
        <v>0</v>
      </c>
    </row>
    <row r="484" spans="4:33" x14ac:dyDescent="0.25">
      <c r="D484" s="52"/>
      <c r="E484" s="39"/>
      <c r="F484" s="39"/>
      <c r="G484" s="35"/>
      <c r="I484" s="52"/>
      <c r="J484" s="39"/>
      <c r="K484" s="39"/>
      <c r="L484" s="62"/>
      <c r="M484" s="101">
        <f t="shared" si="87"/>
        <v>15</v>
      </c>
      <c r="N484" s="67" t="str">
        <f ca="1">IF(D484="","",_xll.xEURO(OFFSET(C484,-M484+1,0),E484,OFFSET(C484,-M484+2,0),OFFSET(C484,-M484+2,0),OFFSET(C484,-M484+3,0)+AB484,OFFSET(C484,-M484+4,0),0,1)*D484)</f>
        <v/>
      </c>
      <c r="O484" s="69" t="str">
        <f ca="1">IF(D484="","",_xll.xEURO(OFFSET(C484,-M484+1,0),E484,OFFSET(C484,-M484+2,0),OFFSET(C484,-M484+2,0),OFFSET(C484,-M484+3,0)+AB484,OFFSET(C484,-M484+4,0),0,0))</f>
        <v/>
      </c>
      <c r="P484" s="67" t="str">
        <f t="shared" si="85"/>
        <v/>
      </c>
      <c r="Q484" s="67" t="str">
        <f ca="1">IF(D484="","",_xll.xEURO(OFFSET(C484,-M484+1,0),E484,OFFSET(C484,-M484+2,0),OFFSET(C484,-M484+2,0),OFFSET(C484,-M484+3,0)+AB484,OFFSET(C484,-M484+4,0),0,2)/10*D484)</f>
        <v/>
      </c>
      <c r="R484" s="71" t="str">
        <f ca="1">IF(D484="","",_xll.xEURO(OFFSET(C484,-M484+1,0),E484,OFFSET(C484,-M484+2,0),OFFSET(C484,-M484+2,0),OFFSET(C484,-M484+3,0)+AB484,OFFSET(C484,-M484+4,0),0,3)/100*D484*10000)</f>
        <v/>
      </c>
      <c r="S484" s="71" t="str">
        <f ca="1">IF(D484="","",_xll.xEURO(OFFSET(C484,-M484+1,0),E484,OFFSET(C484,-M484+2,0),OFFSET(C484,-M484+2,0),OFFSET(C484,-M484+3,0)+AB484,OFFSET(C484,-M484+4,0),0,5)/365.25*D484*10000)</f>
        <v/>
      </c>
      <c r="U484" s="67" t="str">
        <f ca="1">IF(I484="","",_xll.xEURO(OFFSET(C484,-M484+1,0),J484,OFFSET(C484,-M484+2,0),OFFSET(C484,-M484+2,0),OFFSET(C484,-M484+3,0)+AC484,OFFSET(C484,-M484+4,0),1,1)*I484)</f>
        <v/>
      </c>
      <c r="V484" s="69" t="str">
        <f ca="1">IF(I484="","",_xll.xEURO(OFFSET(C484,-M484+1,0),J484,OFFSET(C484,-M484+2,0),OFFSET(C484,-M484+2,0),OFFSET(C484,-M484+3,0)+AC484,OFFSET(C484,-M484+4,0),1,0))</f>
        <v/>
      </c>
      <c r="W484" s="67" t="str">
        <f t="shared" si="86"/>
        <v/>
      </c>
      <c r="X484" s="67" t="str">
        <f ca="1">IF(I484="","",_xll.xEURO(OFFSET(C484,-M484+1,0),J484,OFFSET(C484,-M484+2,0),OFFSET(C484,-M484+2,0),OFFSET(C484,-M484+3,0)+AC484,OFFSET(C484,-M484+4,0),1,2)/10*I484)</f>
        <v/>
      </c>
      <c r="Y484" s="71" t="str">
        <f ca="1">IF(I484="","",_xll.xEURO(OFFSET(C484,-M484+1,0),J484,OFFSET(C484,-M484+2,0),OFFSET(C484,-M484+2,0),OFFSET(C484,-M484+3,0)+AC484,OFFSET(C484,-M484+4,0),1,3)/100*I484*10000)</f>
        <v/>
      </c>
      <c r="Z484" s="71" t="str">
        <f ca="1">IF(I484="","",_xll.xEURO(OFFSET(C484,-M484+1,0),J484,OFFSET(C484,-M484+2,0),OFFSET(C484,-M484+2,0),OFFSET(C484,-M484+3,0)+AC484,OFFSET(C484,-M484+4,0),1,5)/365.25*I484*10000)</f>
        <v/>
      </c>
      <c r="AB484" s="40" t="str">
        <f ca="1">IF(D484="","",_xll.xCalcSkew(OFFSET(C484,-M484,0),E484-OFFSET(C484,-M484+1,0),b)/100)</f>
        <v/>
      </c>
      <c r="AC484" s="40" t="str">
        <f ca="1">IF(I484="","",_xll.xCalcSkew(OFFSET(C484,-M484,0),J484-OFFSET(C484,-M484+1,0),b)/100)</f>
        <v/>
      </c>
      <c r="AE484">
        <f t="shared" si="80"/>
        <v>0</v>
      </c>
      <c r="AF484">
        <f t="shared" si="81"/>
        <v>0</v>
      </c>
      <c r="AG484">
        <f t="shared" si="82"/>
        <v>0</v>
      </c>
    </row>
    <row r="485" spans="4:33" x14ac:dyDescent="0.25">
      <c r="D485" s="52"/>
      <c r="E485" s="39"/>
      <c r="F485" s="39"/>
      <c r="G485" s="35"/>
      <c r="I485" s="52"/>
      <c r="J485" s="39"/>
      <c r="K485" s="39"/>
      <c r="L485" s="62"/>
      <c r="M485" s="101">
        <f t="shared" si="87"/>
        <v>16</v>
      </c>
      <c r="N485" s="67" t="str">
        <f ca="1">IF(D485="","",_xll.xEURO(OFFSET(C485,-M485+1,0),E485,OFFSET(C485,-M485+2,0),OFFSET(C485,-M485+2,0),OFFSET(C485,-M485+3,0)+AB485,OFFSET(C485,-M485+4,0),0,1)*D485)</f>
        <v/>
      </c>
      <c r="O485" s="69" t="str">
        <f ca="1">IF(D485="","",_xll.xEURO(OFFSET(C485,-M485+1,0),E485,OFFSET(C485,-M485+2,0),OFFSET(C485,-M485+2,0),OFFSET(C485,-M485+3,0)+AB485,OFFSET(C485,-M485+4,0),0,0))</f>
        <v/>
      </c>
      <c r="P485" s="67" t="str">
        <f t="shared" si="85"/>
        <v/>
      </c>
      <c r="Q485" s="67" t="str">
        <f ca="1">IF(D485="","",_xll.xEURO(OFFSET(C485,-M485+1,0),E485,OFFSET(C485,-M485+2,0),OFFSET(C485,-M485+2,0),OFFSET(C485,-M485+3,0)+AB485,OFFSET(C485,-M485+4,0),0,2)/10*D485)</f>
        <v/>
      </c>
      <c r="R485" s="71" t="str">
        <f ca="1">IF(D485="","",_xll.xEURO(OFFSET(C485,-M485+1,0),E485,OFFSET(C485,-M485+2,0),OFFSET(C485,-M485+2,0),OFFSET(C485,-M485+3,0)+AB485,OFFSET(C485,-M485+4,0),0,3)/100*D485*10000)</f>
        <v/>
      </c>
      <c r="S485" s="71" t="str">
        <f ca="1">IF(D485="","",_xll.xEURO(OFFSET(C485,-M485+1,0),E485,OFFSET(C485,-M485+2,0),OFFSET(C485,-M485+2,0),OFFSET(C485,-M485+3,0)+AB485,OFFSET(C485,-M485+4,0),0,5)/365.25*D485*10000)</f>
        <v/>
      </c>
      <c r="U485" s="67" t="str">
        <f ca="1">IF(I485="","",_xll.xEURO(OFFSET(C485,-M485+1,0),J485,OFFSET(C485,-M485+2,0),OFFSET(C485,-M485+2,0),OFFSET(C485,-M485+3,0)+AC485,OFFSET(C485,-M485+4,0),1,1)*I485)</f>
        <v/>
      </c>
      <c r="V485" s="69" t="str">
        <f ca="1">IF(I485="","",_xll.xEURO(OFFSET(C485,-M485+1,0),J485,OFFSET(C485,-M485+2,0),OFFSET(C485,-M485+2,0),OFFSET(C485,-M485+3,0)+AC485,OFFSET(C485,-M485+4,0),1,0))</f>
        <v/>
      </c>
      <c r="W485" s="67" t="str">
        <f t="shared" si="86"/>
        <v/>
      </c>
      <c r="X485" s="67" t="str">
        <f ca="1">IF(I485="","",_xll.xEURO(OFFSET(C485,-M485+1,0),J485,OFFSET(C485,-M485+2,0),OFFSET(C485,-M485+2,0),OFFSET(C485,-M485+3,0)+AC485,OFFSET(C485,-M485+4,0),1,2)/10*I485)</f>
        <v/>
      </c>
      <c r="Y485" s="71" t="str">
        <f ca="1">IF(I485="","",_xll.xEURO(OFFSET(C485,-M485+1,0),J485,OFFSET(C485,-M485+2,0),OFFSET(C485,-M485+2,0),OFFSET(C485,-M485+3,0)+AC485,OFFSET(C485,-M485+4,0),1,3)/100*I485*10000)</f>
        <v/>
      </c>
      <c r="Z485" s="71" t="str">
        <f ca="1">IF(I485="","",_xll.xEURO(OFFSET(C485,-M485+1,0),J485,OFFSET(C485,-M485+2,0),OFFSET(C485,-M485+2,0),OFFSET(C485,-M485+3,0)+AC485,OFFSET(C485,-M485+4,0),1,5)/365.25*I485*10000)</f>
        <v/>
      </c>
      <c r="AB485" s="40" t="str">
        <f ca="1">IF(D485="","",_xll.xCalcSkew(OFFSET(C485,-M485,0),E485-OFFSET(C485,-M485+1,0),b)/100)</f>
        <v/>
      </c>
      <c r="AC485" s="40" t="str">
        <f ca="1">IF(I485="","",_xll.xCalcSkew(OFFSET(C485,-M485,0),J485-OFFSET(C485,-M485+1,0),b)/100)</f>
        <v/>
      </c>
      <c r="AE485">
        <f t="shared" si="80"/>
        <v>0</v>
      </c>
      <c r="AF485">
        <f t="shared" si="81"/>
        <v>0</v>
      </c>
      <c r="AG485">
        <f t="shared" si="82"/>
        <v>0</v>
      </c>
    </row>
    <row r="486" spans="4:33" x14ac:dyDescent="0.25">
      <c r="D486" s="52"/>
      <c r="E486" s="39"/>
      <c r="F486" s="39"/>
      <c r="G486" s="35"/>
      <c r="I486" s="52"/>
      <c r="J486" s="39"/>
      <c r="K486" s="39"/>
      <c r="L486" s="62"/>
      <c r="M486" s="101">
        <f t="shared" si="87"/>
        <v>17</v>
      </c>
      <c r="N486" s="67" t="str">
        <f ca="1">IF(D486="","",_xll.xEURO(OFFSET(C486,-M486+1,0),E486,OFFSET(C486,-M486+2,0),OFFSET(C486,-M486+2,0),OFFSET(C486,-M486+3,0)+AB486,OFFSET(C486,-M486+4,0),0,1)*D486)</f>
        <v/>
      </c>
      <c r="O486" s="69" t="str">
        <f ca="1">IF(D486="","",_xll.xEURO(OFFSET(C486,-M486+1,0),E486,OFFSET(C486,-M486+2,0),OFFSET(C486,-M486+2,0),OFFSET(C486,-M486+3,0)+AB486,OFFSET(C486,-M486+4,0),0,0))</f>
        <v/>
      </c>
      <c r="P486" s="67" t="str">
        <f t="shared" si="85"/>
        <v/>
      </c>
      <c r="Q486" s="67" t="str">
        <f ca="1">IF(D486="","",_xll.xEURO(OFFSET(C486,-M486+1,0),E486,OFFSET(C486,-M486+2,0),OFFSET(C486,-M486+2,0),OFFSET(C486,-M486+3,0)+AB486,OFFSET(C486,-M486+4,0),0,2)/10*D486)</f>
        <v/>
      </c>
      <c r="R486" s="71" t="str">
        <f ca="1">IF(D486="","",_xll.xEURO(OFFSET(C486,-M486+1,0),E486,OFFSET(C486,-M486+2,0),OFFSET(C486,-M486+2,0),OFFSET(C486,-M486+3,0)+AB486,OFFSET(C486,-M486+4,0),0,3)/100*D486*10000)</f>
        <v/>
      </c>
      <c r="S486" s="71" t="str">
        <f ca="1">IF(D486="","",_xll.xEURO(OFFSET(C486,-M486+1,0),E486,OFFSET(C486,-M486+2,0),OFFSET(C486,-M486+2,0),OFFSET(C486,-M486+3,0)+AB486,OFFSET(C486,-M486+4,0),0,5)/365.25*D486*10000)</f>
        <v/>
      </c>
      <c r="U486" s="67" t="str">
        <f ca="1">IF(I486="","",_xll.xEURO(OFFSET(C486,-M486+1,0),J486,OFFSET(C486,-M486+2,0),OFFSET(C486,-M486+2,0),OFFSET(C486,-M486+3,0)+AC486,OFFSET(C486,-M486+4,0),1,1)*I486)</f>
        <v/>
      </c>
      <c r="V486" s="69" t="str">
        <f ca="1">IF(I486="","",_xll.xEURO(OFFSET(C486,-M486+1,0),J486,OFFSET(C486,-M486+2,0),OFFSET(C486,-M486+2,0),OFFSET(C486,-M486+3,0)+AC486,OFFSET(C486,-M486+4,0),1,0))</f>
        <v/>
      </c>
      <c r="W486" s="67" t="str">
        <f t="shared" si="86"/>
        <v/>
      </c>
      <c r="X486" s="67" t="str">
        <f ca="1">IF(I486="","",_xll.xEURO(OFFSET(C486,-M486+1,0),J486,OFFSET(C486,-M486+2,0),OFFSET(C486,-M486+2,0),OFFSET(C486,-M486+3,0)+AC486,OFFSET(C486,-M486+4,0),1,2)/10*I486)</f>
        <v/>
      </c>
      <c r="Y486" s="71" t="str">
        <f ca="1">IF(I486="","",_xll.xEURO(OFFSET(C486,-M486+1,0),J486,OFFSET(C486,-M486+2,0),OFFSET(C486,-M486+2,0),OFFSET(C486,-M486+3,0)+AC486,OFFSET(C486,-M486+4,0),1,3)/100*I486*10000)</f>
        <v/>
      </c>
      <c r="Z486" s="71" t="str">
        <f ca="1">IF(I486="","",_xll.xEURO(OFFSET(C486,-M486+1,0),J486,OFFSET(C486,-M486+2,0),OFFSET(C486,-M486+2,0),OFFSET(C486,-M486+3,0)+AC486,OFFSET(C486,-M486+4,0),1,5)/365.25*I486*10000)</f>
        <v/>
      </c>
      <c r="AB486" s="40" t="str">
        <f ca="1">IF(D486="","",_xll.xCalcSkew(OFFSET(C486,-M486,0),E486-OFFSET(C486,-M486+1,0),b)/100)</f>
        <v/>
      </c>
      <c r="AC486" s="40" t="str">
        <f ca="1">IF(I486="","",_xll.xCalcSkew(OFFSET(C486,-M486,0),J486-OFFSET(C486,-M486+1,0),b)/100)</f>
        <v/>
      </c>
      <c r="AE486">
        <f t="shared" si="80"/>
        <v>0</v>
      </c>
      <c r="AF486">
        <f t="shared" si="81"/>
        <v>0</v>
      </c>
      <c r="AG486">
        <f t="shared" si="82"/>
        <v>0</v>
      </c>
    </row>
    <row r="487" spans="4:33" x14ac:dyDescent="0.25">
      <c r="D487" s="52"/>
      <c r="E487" s="39"/>
      <c r="F487" s="39"/>
      <c r="G487" s="35"/>
      <c r="I487" s="52"/>
      <c r="J487" s="39"/>
      <c r="K487" s="39"/>
      <c r="L487" s="62"/>
      <c r="M487" s="101">
        <f t="shared" si="87"/>
        <v>18</v>
      </c>
      <c r="N487" s="67" t="str">
        <f ca="1">IF(D487="","",_xll.xEURO(OFFSET(C487,-M487+1,0),E487,OFFSET(C487,-M487+2,0),OFFSET(C487,-M487+2,0),OFFSET(C487,-M487+3,0)+AB487,OFFSET(C487,-M487+4,0),0,1)*D487)</f>
        <v/>
      </c>
      <c r="O487" s="69" t="str">
        <f ca="1">IF(D487="","",_xll.xEURO(OFFSET(C487,-M487+1,0),E487,OFFSET(C487,-M487+2,0),OFFSET(C487,-M487+2,0),OFFSET(C487,-M487+3,0)+AB487,OFFSET(C487,-M487+4,0),0,0))</f>
        <v/>
      </c>
      <c r="P487" s="67" t="str">
        <f t="shared" si="85"/>
        <v/>
      </c>
      <c r="Q487" s="67" t="str">
        <f ca="1">IF(D487="","",_xll.xEURO(OFFSET(C487,-M487+1,0),E487,OFFSET(C487,-M487+2,0),OFFSET(C487,-M487+2,0),OFFSET(C487,-M487+3,0)+AB487,OFFSET(C487,-M487+4,0),0,2)/10*D487)</f>
        <v/>
      </c>
      <c r="R487" s="71" t="str">
        <f ca="1">IF(D487="","",_xll.xEURO(OFFSET(C487,-M487+1,0),E487,OFFSET(C487,-M487+2,0),OFFSET(C487,-M487+2,0),OFFSET(C487,-M487+3,0)+AB487,OFFSET(C487,-M487+4,0),0,3)/100*D487*10000)</f>
        <v/>
      </c>
      <c r="S487" s="71" t="str">
        <f ca="1">IF(D487="","",_xll.xEURO(OFFSET(C487,-M487+1,0),E487,OFFSET(C487,-M487+2,0),OFFSET(C487,-M487+2,0),OFFSET(C487,-M487+3,0)+AB487,OFFSET(C487,-M487+4,0),0,5)/365.25*D487*10000)</f>
        <v/>
      </c>
      <c r="U487" s="67" t="str">
        <f ca="1">IF(I487="","",_xll.xEURO(OFFSET(C487,-M487+1,0),J487,OFFSET(C487,-M487+2,0),OFFSET(C487,-M487+2,0),OFFSET(C487,-M487+3,0)+AC487,OFFSET(C487,-M487+4,0),1,1)*I487)</f>
        <v/>
      </c>
      <c r="V487" s="69" t="str">
        <f ca="1">IF(I487="","",_xll.xEURO(OFFSET(C487,-M487+1,0),J487,OFFSET(C487,-M487+2,0),OFFSET(C487,-M487+2,0),OFFSET(C487,-M487+3,0)+AC487,OFFSET(C487,-M487+4,0),1,0))</f>
        <v/>
      </c>
      <c r="W487" s="67" t="str">
        <f t="shared" si="86"/>
        <v/>
      </c>
      <c r="X487" s="67" t="str">
        <f ca="1">IF(I487="","",_xll.xEURO(OFFSET(C487,-M487+1,0),J487,OFFSET(C487,-M487+2,0),OFFSET(C487,-M487+2,0),OFFSET(C487,-M487+3,0)+AC487,OFFSET(C487,-M487+4,0),1,2)/10*I487)</f>
        <v/>
      </c>
      <c r="Y487" s="71" t="str">
        <f ca="1">IF(I487="","",_xll.xEURO(OFFSET(C487,-M487+1,0),J487,OFFSET(C487,-M487+2,0),OFFSET(C487,-M487+2,0),OFFSET(C487,-M487+3,0)+AC487,OFFSET(C487,-M487+4,0),1,3)/100*I487*10000)</f>
        <v/>
      </c>
      <c r="Z487" s="71" t="str">
        <f ca="1">IF(I487="","",_xll.xEURO(OFFSET(C487,-M487+1,0),J487,OFFSET(C487,-M487+2,0),OFFSET(C487,-M487+2,0),OFFSET(C487,-M487+3,0)+AC487,OFFSET(C487,-M487+4,0),1,5)/365.25*I487*10000)</f>
        <v/>
      </c>
      <c r="AB487" s="40" t="str">
        <f ca="1">IF(D487="","",_xll.xCalcSkew(OFFSET(C487,-M487,0),E487-OFFSET(C487,-M487+1,0),b)/100)</f>
        <v/>
      </c>
      <c r="AC487" s="40" t="str">
        <f ca="1">IF(I487="","",_xll.xCalcSkew(OFFSET(C487,-M487,0),J487-OFFSET(C487,-M487+1,0),b)/100)</f>
        <v/>
      </c>
      <c r="AE487">
        <f t="shared" si="80"/>
        <v>0</v>
      </c>
      <c r="AF487">
        <f t="shared" si="81"/>
        <v>0</v>
      </c>
      <c r="AG487">
        <f t="shared" si="82"/>
        <v>0</v>
      </c>
    </row>
    <row r="488" spans="4:33" x14ac:dyDescent="0.25">
      <c r="D488" s="52"/>
      <c r="E488" s="39"/>
      <c r="F488" s="39"/>
      <c r="G488" s="35"/>
      <c r="I488" s="52"/>
      <c r="J488" s="39"/>
      <c r="K488" s="39"/>
      <c r="L488" s="62"/>
      <c r="M488" s="101">
        <f t="shared" si="87"/>
        <v>19</v>
      </c>
      <c r="N488" s="67" t="str">
        <f ca="1">IF(D488="","",_xll.xEURO(OFFSET(C488,-M488+1,0),E488,OFFSET(C488,-M488+2,0),OFFSET(C488,-M488+2,0),OFFSET(C488,-M488+3,0)+AB488,OFFSET(C488,-M488+4,0),0,1)*D488)</f>
        <v/>
      </c>
      <c r="O488" s="69" t="str">
        <f ca="1">IF(D488="","",_xll.xEURO(OFFSET(C488,-M488+1,0),E488,OFFSET(C488,-M488+2,0),OFFSET(C488,-M488+2,0),OFFSET(C488,-M488+3,0)+AB488,OFFSET(C488,-M488+4,0),0,0))</f>
        <v/>
      </c>
      <c r="P488" s="67" t="str">
        <f t="shared" si="85"/>
        <v/>
      </c>
      <c r="Q488" s="67" t="str">
        <f ca="1">IF(D488="","",_xll.xEURO(OFFSET(C488,-M488+1,0),E488,OFFSET(C488,-M488+2,0),OFFSET(C488,-M488+2,0),OFFSET(C488,-M488+3,0)+AB488,OFFSET(C488,-M488+4,0),0,2)/10*D488)</f>
        <v/>
      </c>
      <c r="R488" s="71" t="str">
        <f ca="1">IF(D488="","",_xll.xEURO(OFFSET(C488,-M488+1,0),E488,OFFSET(C488,-M488+2,0),OFFSET(C488,-M488+2,0),OFFSET(C488,-M488+3,0)+AB488,OFFSET(C488,-M488+4,0),0,3)/100*D488*10000)</f>
        <v/>
      </c>
      <c r="S488" s="71" t="str">
        <f ca="1">IF(D488="","",_xll.xEURO(OFFSET(C488,-M488+1,0),E488,OFFSET(C488,-M488+2,0),OFFSET(C488,-M488+2,0),OFFSET(C488,-M488+3,0)+AB488,OFFSET(C488,-M488+4,0),0,5)/365.25*D488*10000)</f>
        <v/>
      </c>
      <c r="U488" s="67" t="str">
        <f ca="1">IF(I488="","",_xll.xEURO(OFFSET(C488,-M488+1,0),J488,OFFSET(C488,-M488+2,0),OFFSET(C488,-M488+2,0),OFFSET(C488,-M488+3,0)+AC488,OFFSET(C488,-M488+4,0),1,1)*I488)</f>
        <v/>
      </c>
      <c r="V488" s="69" t="str">
        <f ca="1">IF(I488="","",_xll.xEURO(OFFSET(C488,-M488+1,0),J488,OFFSET(C488,-M488+2,0),OFFSET(C488,-M488+2,0),OFFSET(C488,-M488+3,0)+AC488,OFFSET(C488,-M488+4,0),1,0))</f>
        <v/>
      </c>
      <c r="W488" s="67" t="str">
        <f t="shared" si="86"/>
        <v/>
      </c>
      <c r="X488" s="67" t="str">
        <f ca="1">IF(I488="","",_xll.xEURO(OFFSET(C488,-M488+1,0),J488,OFFSET(C488,-M488+2,0),OFFSET(C488,-M488+2,0),OFFSET(C488,-M488+3,0)+AC488,OFFSET(C488,-M488+4,0),1,2)/10*I488)</f>
        <v/>
      </c>
      <c r="Y488" s="71" t="str">
        <f ca="1">IF(I488="","",_xll.xEURO(OFFSET(C488,-M488+1,0),J488,OFFSET(C488,-M488+2,0),OFFSET(C488,-M488+2,0),OFFSET(C488,-M488+3,0)+AC488,OFFSET(C488,-M488+4,0),1,3)/100*I488*10000)</f>
        <v/>
      </c>
      <c r="Z488" s="71" t="str">
        <f ca="1">IF(I488="","",_xll.xEURO(OFFSET(C488,-M488+1,0),J488,OFFSET(C488,-M488+2,0),OFFSET(C488,-M488+2,0),OFFSET(C488,-M488+3,0)+AC488,OFFSET(C488,-M488+4,0),1,5)/365.25*I488*10000)</f>
        <v/>
      </c>
      <c r="AB488" s="40" t="str">
        <f ca="1">IF(D488="","",_xll.xCalcSkew(OFFSET(C488,-M488,0),E488-OFFSET(C488,-M488+1,0),b)/100)</f>
        <v/>
      </c>
      <c r="AC488" s="40" t="str">
        <f ca="1">IF(I488="","",_xll.xCalcSkew(OFFSET(C488,-M488,0),J488-OFFSET(C488,-M488+1,0),b)/100)</f>
        <v/>
      </c>
      <c r="AE488">
        <f t="shared" si="80"/>
        <v>0</v>
      </c>
      <c r="AF488">
        <f t="shared" si="81"/>
        <v>0</v>
      </c>
      <c r="AG488">
        <f t="shared" si="82"/>
        <v>0</v>
      </c>
    </row>
    <row r="489" spans="4:33" x14ac:dyDescent="0.25">
      <c r="D489" s="52"/>
      <c r="E489" s="39"/>
      <c r="F489" s="39"/>
      <c r="G489" s="35"/>
      <c r="I489" s="52"/>
      <c r="J489" s="39"/>
      <c r="K489" s="39"/>
      <c r="L489" s="62"/>
      <c r="M489" s="101">
        <f t="shared" si="87"/>
        <v>20</v>
      </c>
      <c r="N489" s="67" t="str">
        <f ca="1">IF(D489="","",_xll.xEURO(OFFSET(C489,-M489+1,0),E489,OFFSET(C489,-M489+2,0),OFFSET(C489,-M489+2,0),OFFSET(C489,-M489+3,0)+AB489,OFFSET(C489,-M489+4,0),0,1)*D489)</f>
        <v/>
      </c>
      <c r="O489" s="69" t="str">
        <f ca="1">IF(D489="","",_xll.xEURO(OFFSET(C489,-M489+1,0),E489,OFFSET(C489,-M489+2,0),OFFSET(C489,-M489+2,0),OFFSET(C489,-M489+3,0)+AB489,OFFSET(C489,-M489+4,0),0,0))</f>
        <v/>
      </c>
      <c r="P489" s="67" t="str">
        <f t="shared" si="85"/>
        <v/>
      </c>
      <c r="Q489" s="67" t="str">
        <f ca="1">IF(D489="","",_xll.xEURO(OFFSET(C489,-M489+1,0),E489,OFFSET(C489,-M489+2,0),OFFSET(C489,-M489+2,0),OFFSET(C489,-M489+3,0)+AB489,OFFSET(C489,-M489+4,0),0,2)/10*D489)</f>
        <v/>
      </c>
      <c r="R489" s="71" t="str">
        <f ca="1">IF(D489="","",_xll.xEURO(OFFSET(C489,-M489+1,0),E489,OFFSET(C489,-M489+2,0),OFFSET(C489,-M489+2,0),OFFSET(C489,-M489+3,0)+AB489,OFFSET(C489,-M489+4,0),0,3)/100*D489*10000)</f>
        <v/>
      </c>
      <c r="S489" s="71" t="str">
        <f ca="1">IF(D489="","",_xll.xEURO(OFFSET(C489,-M489+1,0),E489,OFFSET(C489,-M489+2,0),OFFSET(C489,-M489+2,0),OFFSET(C489,-M489+3,0)+AB489,OFFSET(C489,-M489+4,0),0,5)/365.25*D489*10000)</f>
        <v/>
      </c>
      <c r="U489" s="67" t="str">
        <f ca="1">IF(I489="","",_xll.xEURO(OFFSET(C489,-M489+1,0),J489,OFFSET(C489,-M489+2,0),OFFSET(C489,-M489+2,0),OFFSET(C489,-M489+3,0)+AC489,OFFSET(C489,-M489+4,0),1,1)*I489)</f>
        <v/>
      </c>
      <c r="V489" s="69" t="str">
        <f ca="1">IF(I489="","",_xll.xEURO(OFFSET(C489,-M489+1,0),J489,OFFSET(C489,-M489+2,0),OFFSET(C489,-M489+2,0),OFFSET(C489,-M489+3,0)+AC489,OFFSET(C489,-M489+4,0),1,0))</f>
        <v/>
      </c>
      <c r="W489" s="67" t="str">
        <f t="shared" si="86"/>
        <v/>
      </c>
      <c r="X489" s="67" t="str">
        <f ca="1">IF(I489="","",_xll.xEURO(OFFSET(C489,-M489+1,0),J489,OFFSET(C489,-M489+2,0),OFFSET(C489,-M489+2,0),OFFSET(C489,-M489+3,0)+AC489,OFFSET(C489,-M489+4,0),1,2)/10*I489)</f>
        <v/>
      </c>
      <c r="Y489" s="71" t="str">
        <f ca="1">IF(I489="","",_xll.xEURO(OFFSET(C489,-M489+1,0),J489,OFFSET(C489,-M489+2,0),OFFSET(C489,-M489+2,0),OFFSET(C489,-M489+3,0)+AC489,OFFSET(C489,-M489+4,0),1,3)/100*I489*10000)</f>
        <v/>
      </c>
      <c r="Z489" s="71" t="str">
        <f ca="1">IF(I489="","",_xll.xEURO(OFFSET(C489,-M489+1,0),J489,OFFSET(C489,-M489+2,0),OFFSET(C489,-M489+2,0),OFFSET(C489,-M489+3,0)+AC489,OFFSET(C489,-M489+4,0),1,5)/365.25*I489*10000)</f>
        <v/>
      </c>
      <c r="AB489" s="40" t="str">
        <f ca="1">IF(D489="","",_xll.xCalcSkew(OFFSET(C489,-M489,0),E489-OFFSET(C489,-M489+1,0),b)/100)</f>
        <v/>
      </c>
      <c r="AC489" s="40" t="str">
        <f ca="1">IF(I489="","",_xll.xCalcSkew(OFFSET(C489,-M489,0),J489-OFFSET(C489,-M489+1,0),b)/100)</f>
        <v/>
      </c>
      <c r="AE489">
        <f t="shared" si="80"/>
        <v>0</v>
      </c>
      <c r="AF489">
        <f t="shared" si="81"/>
        <v>0</v>
      </c>
      <c r="AG489">
        <f t="shared" si="82"/>
        <v>0</v>
      </c>
    </row>
    <row r="490" spans="4:33" x14ac:dyDescent="0.25">
      <c r="D490" s="52"/>
      <c r="E490" s="39"/>
      <c r="F490" s="39"/>
      <c r="G490" s="35"/>
      <c r="I490" s="52"/>
      <c r="J490" s="39"/>
      <c r="K490" s="39"/>
      <c r="L490" s="62"/>
      <c r="M490" s="101">
        <f t="shared" si="87"/>
        <v>21</v>
      </c>
      <c r="N490" s="67" t="str">
        <f ca="1">IF(D490="","",_xll.xEURO(OFFSET(C490,-M490+1,0),E490,OFFSET(C490,-M490+2,0),OFFSET(C490,-M490+2,0),OFFSET(C490,-M490+3,0)+AB490,OFFSET(C490,-M490+4,0),0,1)*D490)</f>
        <v/>
      </c>
      <c r="O490" s="69" t="str">
        <f ca="1">IF(D490="","",_xll.xEURO(OFFSET(C490,-M490+1,0),E490,OFFSET(C490,-M490+2,0),OFFSET(C490,-M490+2,0),OFFSET(C490,-M490+3,0)+AB490,OFFSET(C490,-M490+4,0),0,0))</f>
        <v/>
      </c>
      <c r="P490" s="67" t="str">
        <f t="shared" si="85"/>
        <v/>
      </c>
      <c r="Q490" s="67" t="str">
        <f ca="1">IF(D490="","",_xll.xEURO(OFFSET(C490,-M490+1,0),E490,OFFSET(C490,-M490+2,0),OFFSET(C490,-M490+2,0),OFFSET(C490,-M490+3,0)+AB490,OFFSET(C490,-M490+4,0),0,2)/10*D490)</f>
        <v/>
      </c>
      <c r="R490" s="71" t="str">
        <f ca="1">IF(D490="","",_xll.xEURO(OFFSET(C490,-M490+1,0),E490,OFFSET(C490,-M490+2,0),OFFSET(C490,-M490+2,0),OFFSET(C490,-M490+3,0)+AB490,OFFSET(C490,-M490+4,0),0,3)/100*D490*10000)</f>
        <v/>
      </c>
      <c r="S490" s="71" t="str">
        <f ca="1">IF(D490="","",_xll.xEURO(OFFSET(C490,-M490+1,0),E490,OFFSET(C490,-M490+2,0),OFFSET(C490,-M490+2,0),OFFSET(C490,-M490+3,0)+AB490,OFFSET(C490,-M490+4,0),0,5)/365.25*D490*10000)</f>
        <v/>
      </c>
      <c r="U490" s="67" t="str">
        <f ca="1">IF(I490="","",_xll.xEURO(OFFSET(C490,-M490+1,0),J490,OFFSET(C490,-M490+2,0),OFFSET(C490,-M490+2,0),OFFSET(C490,-M490+3,0)+AC490,OFFSET(C490,-M490+4,0),1,1)*I490)</f>
        <v/>
      </c>
      <c r="V490" s="69" t="str">
        <f ca="1">IF(I490="","",_xll.xEURO(OFFSET(C490,-M490+1,0),J490,OFFSET(C490,-M490+2,0),OFFSET(C490,-M490+2,0),OFFSET(C490,-M490+3,0)+AC490,OFFSET(C490,-M490+4,0),1,0))</f>
        <v/>
      </c>
      <c r="W490" s="67" t="str">
        <f t="shared" si="86"/>
        <v/>
      </c>
      <c r="X490" s="67" t="str">
        <f ca="1">IF(I490="","",_xll.xEURO(OFFSET(C490,-M490+1,0),J490,OFFSET(C490,-M490+2,0),OFFSET(C490,-M490+2,0),OFFSET(C490,-M490+3,0)+AC490,OFFSET(C490,-M490+4,0),1,2)/10*I490)</f>
        <v/>
      </c>
      <c r="Y490" s="71" t="str">
        <f ca="1">IF(I490="","",_xll.xEURO(OFFSET(C490,-M490+1,0),J490,OFFSET(C490,-M490+2,0),OFFSET(C490,-M490+2,0),OFFSET(C490,-M490+3,0)+AC490,OFFSET(C490,-M490+4,0),1,3)/100*I490*10000)</f>
        <v/>
      </c>
      <c r="Z490" s="71" t="str">
        <f ca="1">IF(I490="","",_xll.xEURO(OFFSET(C490,-M490+1,0),J490,OFFSET(C490,-M490+2,0),OFFSET(C490,-M490+2,0),OFFSET(C490,-M490+3,0)+AC490,OFFSET(C490,-M490+4,0),1,5)/365.25*I490*10000)</f>
        <v/>
      </c>
      <c r="AB490" s="40" t="str">
        <f ca="1">IF(D490="","",_xll.xCalcSkew(OFFSET(C490,-M490,0),E490-OFFSET(C490,-M490+1,0),b)/100)</f>
        <v/>
      </c>
      <c r="AC490" s="40" t="str">
        <f ca="1">IF(I490="","",_xll.xCalcSkew(OFFSET(C490,-M490,0),J490-OFFSET(C490,-M490+1,0),b)/100)</f>
        <v/>
      </c>
      <c r="AE490">
        <f t="shared" si="80"/>
        <v>0</v>
      </c>
      <c r="AF490">
        <f t="shared" si="81"/>
        <v>0</v>
      </c>
      <c r="AG490">
        <f t="shared" si="82"/>
        <v>0</v>
      </c>
    </row>
    <row r="491" spans="4:33" x14ac:dyDescent="0.25">
      <c r="D491" s="52"/>
      <c r="E491" s="39"/>
      <c r="F491" s="39"/>
      <c r="G491" s="35"/>
      <c r="I491" s="52"/>
      <c r="J491" s="39"/>
      <c r="K491" s="39"/>
      <c r="L491" s="62"/>
      <c r="M491" s="101">
        <f t="shared" si="87"/>
        <v>22</v>
      </c>
      <c r="N491" s="67" t="str">
        <f ca="1">IF(D491="","",_xll.xEURO(OFFSET(C491,-M491+1,0),E491,OFFSET(C491,-M491+2,0),OFFSET(C491,-M491+2,0),OFFSET(C491,-M491+3,0)+AB491,OFFSET(C491,-M491+4,0),0,1)*D491)</f>
        <v/>
      </c>
      <c r="O491" s="69" t="str">
        <f ca="1">IF(D491="","",_xll.xEURO(OFFSET(C491,-M491+1,0),E491,OFFSET(C491,-M491+2,0),OFFSET(C491,-M491+2,0),OFFSET(C491,-M491+3,0)+AB491,OFFSET(C491,-M491+4,0),0,0))</f>
        <v/>
      </c>
      <c r="P491" s="67" t="str">
        <f t="shared" si="85"/>
        <v/>
      </c>
      <c r="Q491" s="67" t="str">
        <f ca="1">IF(D491="","",_xll.xEURO(OFFSET(C491,-M491+1,0),E491,OFFSET(C491,-M491+2,0),OFFSET(C491,-M491+2,0),OFFSET(C491,-M491+3,0)+AB491,OFFSET(C491,-M491+4,0),0,2)/10*D491)</f>
        <v/>
      </c>
      <c r="R491" s="71" t="str">
        <f ca="1">IF(D491="","",_xll.xEURO(OFFSET(C491,-M491+1,0),E491,OFFSET(C491,-M491+2,0),OFFSET(C491,-M491+2,0),OFFSET(C491,-M491+3,0)+AB491,OFFSET(C491,-M491+4,0),0,3)/100*D491*10000)</f>
        <v/>
      </c>
      <c r="S491" s="71" t="str">
        <f ca="1">IF(D491="","",_xll.xEURO(OFFSET(C491,-M491+1,0),E491,OFFSET(C491,-M491+2,0),OFFSET(C491,-M491+2,0),OFFSET(C491,-M491+3,0)+AB491,OFFSET(C491,-M491+4,0),0,5)/365.25*D491*10000)</f>
        <v/>
      </c>
      <c r="U491" s="67" t="str">
        <f ca="1">IF(I491="","",_xll.xEURO(OFFSET(C491,-M491+1,0),J491,OFFSET(C491,-M491+2,0),OFFSET(C491,-M491+2,0),OFFSET(C491,-M491+3,0)+AC491,OFFSET(C491,-M491+4,0),1,1)*I491)</f>
        <v/>
      </c>
      <c r="V491" s="69" t="str">
        <f ca="1">IF(I491="","",_xll.xEURO(OFFSET(C491,-M491+1,0),J491,OFFSET(C491,-M491+2,0),OFFSET(C491,-M491+2,0),OFFSET(C491,-M491+3,0)+AC491,OFFSET(C491,-M491+4,0),1,0))</f>
        <v/>
      </c>
      <c r="W491" s="67" t="str">
        <f t="shared" si="86"/>
        <v/>
      </c>
      <c r="X491" s="67" t="str">
        <f ca="1">IF(I491="","",_xll.xEURO(OFFSET(C491,-M491+1,0),J491,OFFSET(C491,-M491+2,0),OFFSET(C491,-M491+2,0),OFFSET(C491,-M491+3,0)+AC491,OFFSET(C491,-M491+4,0),1,2)/10*I491)</f>
        <v/>
      </c>
      <c r="Y491" s="71" t="str">
        <f ca="1">IF(I491="","",_xll.xEURO(OFFSET(C491,-M491+1,0),J491,OFFSET(C491,-M491+2,0),OFFSET(C491,-M491+2,0),OFFSET(C491,-M491+3,0)+AC491,OFFSET(C491,-M491+4,0),1,3)/100*I491*10000)</f>
        <v/>
      </c>
      <c r="Z491" s="71" t="str">
        <f ca="1">IF(I491="","",_xll.xEURO(OFFSET(C491,-M491+1,0),J491,OFFSET(C491,-M491+2,0),OFFSET(C491,-M491+2,0),OFFSET(C491,-M491+3,0)+AC491,OFFSET(C491,-M491+4,0),1,5)/365.25*I491*10000)</f>
        <v/>
      </c>
      <c r="AB491" s="40" t="str">
        <f ca="1">IF(D491="","",_xll.xCalcSkew(OFFSET(C491,-M491,0),E491-OFFSET(C491,-M491+1,0),b)/100)</f>
        <v/>
      </c>
      <c r="AC491" s="40" t="str">
        <f ca="1">IF(I491="","",_xll.xCalcSkew(OFFSET(C491,-M491,0),J491-OFFSET(C491,-M491+1,0),b)/100)</f>
        <v/>
      </c>
      <c r="AE491">
        <f t="shared" si="80"/>
        <v>0</v>
      </c>
      <c r="AF491">
        <f t="shared" si="81"/>
        <v>0</v>
      </c>
      <c r="AG491">
        <f t="shared" si="82"/>
        <v>0</v>
      </c>
    </row>
    <row r="492" spans="4:33" x14ac:dyDescent="0.25">
      <c r="D492" s="52"/>
      <c r="E492" s="39"/>
      <c r="F492" s="39"/>
      <c r="G492" s="35"/>
      <c r="I492" s="52"/>
      <c r="J492" s="39"/>
      <c r="K492" s="39"/>
      <c r="L492" s="62"/>
      <c r="M492" s="101">
        <f t="shared" si="87"/>
        <v>23</v>
      </c>
      <c r="N492" s="67" t="str">
        <f ca="1">IF(D492="","",_xll.xEURO(OFFSET(C492,-M492+1,0),E492,OFFSET(C492,-M492+2,0),OFFSET(C492,-M492+2,0),OFFSET(C492,-M492+3,0)+AB492,OFFSET(C492,-M492+4,0),0,1)*D492)</f>
        <v/>
      </c>
      <c r="O492" s="69" t="str">
        <f ca="1">IF(D492="","",_xll.xEURO(OFFSET(C492,-M492+1,0),E492,OFFSET(C492,-M492+2,0),OFFSET(C492,-M492+2,0),OFFSET(C492,-M492+3,0)+AB492,OFFSET(C492,-M492+4,0),0,0))</f>
        <v/>
      </c>
      <c r="P492" s="67" t="str">
        <f t="shared" si="85"/>
        <v/>
      </c>
      <c r="Q492" s="67" t="str">
        <f ca="1">IF(D492="","",_xll.xEURO(OFFSET(C492,-M492+1,0),E492,OFFSET(C492,-M492+2,0),OFFSET(C492,-M492+2,0),OFFSET(C492,-M492+3,0)+AB492,OFFSET(C492,-M492+4,0),0,2)/10*D492)</f>
        <v/>
      </c>
      <c r="R492" s="71" t="str">
        <f ca="1">IF(D492="","",_xll.xEURO(OFFSET(C492,-M492+1,0),E492,OFFSET(C492,-M492+2,0),OFFSET(C492,-M492+2,0),OFFSET(C492,-M492+3,0)+AB492,OFFSET(C492,-M492+4,0),0,3)/100*D492*10000)</f>
        <v/>
      </c>
      <c r="S492" s="71" t="str">
        <f ca="1">IF(D492="","",_xll.xEURO(OFFSET(C492,-M492+1,0),E492,OFFSET(C492,-M492+2,0),OFFSET(C492,-M492+2,0),OFFSET(C492,-M492+3,0)+AB492,OFFSET(C492,-M492+4,0),0,5)/365.25*D492*10000)</f>
        <v/>
      </c>
      <c r="U492" s="67" t="str">
        <f ca="1">IF(I492="","",_xll.xEURO(OFFSET(C492,-M492+1,0),J492,OFFSET(C492,-M492+2,0),OFFSET(C492,-M492+2,0),OFFSET(C492,-M492+3,0)+AC492,OFFSET(C492,-M492+4,0),1,1)*I492)</f>
        <v/>
      </c>
      <c r="V492" s="69" t="str">
        <f ca="1">IF(I492="","",_xll.xEURO(OFFSET(C492,-M492+1,0),J492,OFFSET(C492,-M492+2,0),OFFSET(C492,-M492+2,0),OFFSET(C492,-M492+3,0)+AC492,OFFSET(C492,-M492+4,0),1,0))</f>
        <v/>
      </c>
      <c r="W492" s="67" t="str">
        <f t="shared" si="86"/>
        <v/>
      </c>
      <c r="X492" s="67" t="str">
        <f ca="1">IF(I492="","",_xll.xEURO(OFFSET(C492,-M492+1,0),J492,OFFSET(C492,-M492+2,0),OFFSET(C492,-M492+2,0),OFFSET(C492,-M492+3,0)+AC492,OFFSET(C492,-M492+4,0),1,2)/10*I492)</f>
        <v/>
      </c>
      <c r="Y492" s="71" t="str">
        <f ca="1">IF(I492="","",_xll.xEURO(OFFSET(C492,-M492+1,0),J492,OFFSET(C492,-M492+2,0),OFFSET(C492,-M492+2,0),OFFSET(C492,-M492+3,0)+AC492,OFFSET(C492,-M492+4,0),1,3)/100*I492*10000)</f>
        <v/>
      </c>
      <c r="Z492" s="71" t="str">
        <f ca="1">IF(I492="","",_xll.xEURO(OFFSET(C492,-M492+1,0),J492,OFFSET(C492,-M492+2,0),OFFSET(C492,-M492+2,0),OFFSET(C492,-M492+3,0)+AC492,OFFSET(C492,-M492+4,0),1,5)/365.25*I492*10000)</f>
        <v/>
      </c>
      <c r="AB492" s="40" t="str">
        <f ca="1">IF(D492="","",_xll.xCalcSkew(OFFSET(C492,-M492,0),E492-OFFSET(C492,-M492+1,0),b)/100)</f>
        <v/>
      </c>
      <c r="AC492" s="40" t="str">
        <f ca="1">IF(I492="","",_xll.xCalcSkew(OFFSET(C492,-M492,0),J492-OFFSET(C492,-M492+1,0),b)/100)</f>
        <v/>
      </c>
      <c r="AE492">
        <f t="shared" si="80"/>
        <v>0</v>
      </c>
      <c r="AF492">
        <f t="shared" si="81"/>
        <v>0</v>
      </c>
      <c r="AG492">
        <f t="shared" si="82"/>
        <v>0</v>
      </c>
    </row>
    <row r="493" spans="4:33" x14ac:dyDescent="0.25">
      <c r="D493" s="52"/>
      <c r="E493" s="39"/>
      <c r="F493" s="39"/>
      <c r="G493" s="35"/>
      <c r="I493" s="52"/>
      <c r="J493" s="39"/>
      <c r="K493" s="39"/>
      <c r="L493" s="62"/>
      <c r="M493" s="101">
        <f t="shared" si="87"/>
        <v>24</v>
      </c>
      <c r="N493" s="67" t="str">
        <f ca="1">IF(D493="","",_xll.xEURO(OFFSET(C493,-M493+1,0),E493,OFFSET(C493,-M493+2,0),OFFSET(C493,-M493+2,0),OFFSET(C493,-M493+3,0)+AB493,OFFSET(C493,-M493+4,0),0,1)*D493)</f>
        <v/>
      </c>
      <c r="O493" s="69" t="str">
        <f ca="1">IF(D493="","",_xll.xEURO(OFFSET(C493,-M493+1,0),E493,OFFSET(C493,-M493+2,0),OFFSET(C493,-M493+2,0),OFFSET(C493,-M493+3,0)+AB493,OFFSET(C493,-M493+4,0),0,0))</f>
        <v/>
      </c>
      <c r="P493" s="67" t="str">
        <f t="shared" si="85"/>
        <v/>
      </c>
      <c r="Q493" s="67" t="str">
        <f ca="1">IF(D493="","",_xll.xEURO(OFFSET(C493,-M493+1,0),E493,OFFSET(C493,-M493+2,0),OFFSET(C493,-M493+2,0),OFFSET(C493,-M493+3,0)+AB493,OFFSET(C493,-M493+4,0),0,2)/10*D493)</f>
        <v/>
      </c>
      <c r="R493" s="71" t="str">
        <f ca="1">IF(D493="","",_xll.xEURO(OFFSET(C493,-M493+1,0),E493,OFFSET(C493,-M493+2,0),OFFSET(C493,-M493+2,0),OFFSET(C493,-M493+3,0)+AB493,OFFSET(C493,-M493+4,0),0,3)/100*D493*10000)</f>
        <v/>
      </c>
      <c r="S493" s="71" t="str">
        <f ca="1">IF(D493="","",_xll.xEURO(OFFSET(C493,-M493+1,0),E493,OFFSET(C493,-M493+2,0),OFFSET(C493,-M493+2,0),OFFSET(C493,-M493+3,0)+AB493,OFFSET(C493,-M493+4,0),0,5)/365.25*D493*10000)</f>
        <v/>
      </c>
      <c r="U493" s="67" t="str">
        <f ca="1">IF(I493="","",_xll.xEURO(OFFSET(C493,-M493+1,0),J493,OFFSET(C493,-M493+2,0),OFFSET(C493,-M493+2,0),OFFSET(C493,-M493+3,0)+AC493,OFFSET(C493,-M493+4,0),1,1)*I493)</f>
        <v/>
      </c>
      <c r="V493" s="69" t="str">
        <f ca="1">IF(I493="","",_xll.xEURO(OFFSET(C493,-M493+1,0),J493,OFFSET(C493,-M493+2,0),OFFSET(C493,-M493+2,0),OFFSET(C493,-M493+3,0)+AC493,OFFSET(C493,-M493+4,0),1,0))</f>
        <v/>
      </c>
      <c r="W493" s="67" t="str">
        <f t="shared" si="86"/>
        <v/>
      </c>
      <c r="X493" s="67" t="str">
        <f ca="1">IF(I493="","",_xll.xEURO(OFFSET(C493,-M493+1,0),J493,OFFSET(C493,-M493+2,0),OFFSET(C493,-M493+2,0),OFFSET(C493,-M493+3,0)+AC493,OFFSET(C493,-M493+4,0),1,2)/10*I493)</f>
        <v/>
      </c>
      <c r="Y493" s="71" t="str">
        <f ca="1">IF(I493="","",_xll.xEURO(OFFSET(C493,-M493+1,0),J493,OFFSET(C493,-M493+2,0),OFFSET(C493,-M493+2,0),OFFSET(C493,-M493+3,0)+AC493,OFFSET(C493,-M493+4,0),1,3)/100*I493*10000)</f>
        <v/>
      </c>
      <c r="Z493" s="71" t="str">
        <f ca="1">IF(I493="","",_xll.xEURO(OFFSET(C493,-M493+1,0),J493,OFFSET(C493,-M493+2,0),OFFSET(C493,-M493+2,0),OFFSET(C493,-M493+3,0)+AC493,OFFSET(C493,-M493+4,0),1,5)/365.25*I493*10000)</f>
        <v/>
      </c>
      <c r="AB493" s="40" t="str">
        <f ca="1">IF(D493="","",_xll.xCalcSkew(OFFSET(C493,-M493,0),E493-OFFSET(C493,-M493+1,0),b)/100)</f>
        <v/>
      </c>
      <c r="AC493" s="40" t="str">
        <f ca="1">IF(I493="","",_xll.xCalcSkew(OFFSET(C493,-M493,0),J493-OFFSET(C493,-M493+1,0),b)/100)</f>
        <v/>
      </c>
      <c r="AE493">
        <f t="shared" si="80"/>
        <v>0</v>
      </c>
      <c r="AF493">
        <f t="shared" si="81"/>
        <v>0</v>
      </c>
      <c r="AG493">
        <f t="shared" si="82"/>
        <v>0</v>
      </c>
    </row>
    <row r="494" spans="4:33" x14ac:dyDescent="0.25">
      <c r="D494" s="52"/>
      <c r="E494" s="39"/>
      <c r="F494" s="39"/>
      <c r="G494" s="35"/>
      <c r="I494" s="52"/>
      <c r="J494" s="39"/>
      <c r="K494" s="39"/>
      <c r="L494" s="62"/>
      <c r="M494" s="101">
        <f t="shared" si="87"/>
        <v>25</v>
      </c>
      <c r="N494" s="67" t="str">
        <f ca="1">IF(D494="","",_xll.xEURO(OFFSET(C494,-M494+1,0),E494,OFFSET(C494,-M494+2,0),OFFSET(C494,-M494+2,0),OFFSET(C494,-M494+3,0)+AB494,OFFSET(C494,-M494+4,0),0,1)*D494)</f>
        <v/>
      </c>
      <c r="O494" s="69" t="str">
        <f ca="1">IF(D494="","",_xll.xEURO(OFFSET(C494,-M494+1,0),E494,OFFSET(C494,-M494+2,0),OFFSET(C494,-M494+2,0),OFFSET(C494,-M494+3,0)+AB494,OFFSET(C494,-M494+4,0),0,0))</f>
        <v/>
      </c>
      <c r="P494" s="67" t="str">
        <f t="shared" si="85"/>
        <v/>
      </c>
      <c r="Q494" s="67" t="str">
        <f ca="1">IF(D494="","",_xll.xEURO(OFFSET(C494,-M494+1,0),E494,OFFSET(C494,-M494+2,0),OFFSET(C494,-M494+2,0),OFFSET(C494,-M494+3,0)+AB494,OFFSET(C494,-M494+4,0),0,2)/10*D494)</f>
        <v/>
      </c>
      <c r="R494" s="71" t="str">
        <f ca="1">IF(D494="","",_xll.xEURO(OFFSET(C494,-M494+1,0),E494,OFFSET(C494,-M494+2,0),OFFSET(C494,-M494+2,0),OFFSET(C494,-M494+3,0)+AB494,OFFSET(C494,-M494+4,0),0,3)/100*D494*10000)</f>
        <v/>
      </c>
      <c r="S494" s="71" t="str">
        <f ca="1">IF(D494="","",_xll.xEURO(OFFSET(C494,-M494+1,0),E494,OFFSET(C494,-M494+2,0),OFFSET(C494,-M494+2,0),OFFSET(C494,-M494+3,0)+AB494,OFFSET(C494,-M494+4,0),0,5)/365.25*D494*10000)</f>
        <v/>
      </c>
      <c r="U494" s="67" t="str">
        <f ca="1">IF(I494="","",_xll.xEURO(OFFSET(C494,-M494+1,0),J494,OFFSET(C494,-M494+2,0),OFFSET(C494,-M494+2,0),OFFSET(C494,-M494+3,0)+AC494,OFFSET(C494,-M494+4,0),1,1)*I494)</f>
        <v/>
      </c>
      <c r="V494" s="69" t="str">
        <f ca="1">IF(I494="","",_xll.xEURO(OFFSET(C494,-M494+1,0),J494,OFFSET(C494,-M494+2,0),OFFSET(C494,-M494+2,0),OFFSET(C494,-M494+3,0)+AC494,OFFSET(C494,-M494+4,0),1,0))</f>
        <v/>
      </c>
      <c r="W494" s="67" t="str">
        <f t="shared" si="86"/>
        <v/>
      </c>
      <c r="X494" s="67" t="str">
        <f ca="1">IF(I494="","",_xll.xEURO(OFFSET(C494,-M494+1,0),J494,OFFSET(C494,-M494+2,0),OFFSET(C494,-M494+2,0),OFFSET(C494,-M494+3,0)+AC494,OFFSET(C494,-M494+4,0),1,2)/10*I494)</f>
        <v/>
      </c>
      <c r="Y494" s="71" t="str">
        <f ca="1">IF(I494="","",_xll.xEURO(OFFSET(C494,-M494+1,0),J494,OFFSET(C494,-M494+2,0),OFFSET(C494,-M494+2,0),OFFSET(C494,-M494+3,0)+AC494,OFFSET(C494,-M494+4,0),1,3)/100*I494*10000)</f>
        <v/>
      </c>
      <c r="Z494" s="71" t="str">
        <f ca="1">IF(I494="","",_xll.xEURO(OFFSET(C494,-M494+1,0),J494,OFFSET(C494,-M494+2,0),OFFSET(C494,-M494+2,0),OFFSET(C494,-M494+3,0)+AC494,OFFSET(C494,-M494+4,0),1,5)/365.25*I494*10000)</f>
        <v/>
      </c>
      <c r="AB494" s="40" t="str">
        <f ca="1">IF(D494="","",_xll.xCalcSkew(OFFSET(C494,-M494,0),E494-OFFSET(C494,-M494+1,0),b)/100)</f>
        <v/>
      </c>
      <c r="AC494" s="40" t="str">
        <f ca="1">IF(I494="","",_xll.xCalcSkew(OFFSET(C494,-M494,0),J494-OFFSET(C494,-M494+1,0),b)/100)</f>
        <v/>
      </c>
      <c r="AE494">
        <f t="shared" si="80"/>
        <v>0</v>
      </c>
      <c r="AF494">
        <f t="shared" si="81"/>
        <v>0</v>
      </c>
      <c r="AG494">
        <f t="shared" si="82"/>
        <v>0</v>
      </c>
    </row>
    <row r="495" spans="4:33" x14ac:dyDescent="0.25">
      <c r="D495" s="52"/>
      <c r="E495" s="39"/>
      <c r="F495" s="39"/>
      <c r="G495" s="35"/>
      <c r="I495" s="52"/>
      <c r="J495" s="39"/>
      <c r="K495" s="39"/>
      <c r="L495" s="62"/>
      <c r="M495" s="101">
        <f t="shared" si="87"/>
        <v>26</v>
      </c>
      <c r="N495" s="67" t="str">
        <f ca="1">IF(D495="","",_xll.xEURO(OFFSET(C495,-M495+1,0),E495,OFFSET(C495,-M495+2,0),OFFSET(C495,-M495+2,0),OFFSET(C495,-M495+3,0)+AB495,OFFSET(C495,-M495+4,0),0,1)*D495)</f>
        <v/>
      </c>
      <c r="O495" s="69" t="str">
        <f ca="1">IF(D495="","",_xll.xEURO(OFFSET(C495,-M495+1,0),E495,OFFSET(C495,-M495+2,0),OFFSET(C495,-M495+2,0),OFFSET(C495,-M495+3,0)+AB495,OFFSET(C495,-M495+4,0),0,0))</f>
        <v/>
      </c>
      <c r="P495" s="67" t="str">
        <f t="shared" si="85"/>
        <v/>
      </c>
      <c r="Q495" s="67" t="str">
        <f ca="1">IF(D495="","",_xll.xEURO(OFFSET(C495,-M495+1,0),E495,OFFSET(C495,-M495+2,0),OFFSET(C495,-M495+2,0),OFFSET(C495,-M495+3,0)+AB495,OFFSET(C495,-M495+4,0),0,2)/10*D495)</f>
        <v/>
      </c>
      <c r="R495" s="71" t="str">
        <f ca="1">IF(D495="","",_xll.xEURO(OFFSET(C495,-M495+1,0),E495,OFFSET(C495,-M495+2,0),OFFSET(C495,-M495+2,0),OFFSET(C495,-M495+3,0)+AB495,OFFSET(C495,-M495+4,0),0,3)/100*D495*10000)</f>
        <v/>
      </c>
      <c r="S495" s="71" t="str">
        <f ca="1">IF(D495="","",_xll.xEURO(OFFSET(C495,-M495+1,0),E495,OFFSET(C495,-M495+2,0),OFFSET(C495,-M495+2,0),OFFSET(C495,-M495+3,0)+AB495,OFFSET(C495,-M495+4,0),0,5)/365.25*D495*10000)</f>
        <v/>
      </c>
      <c r="U495" s="67" t="str">
        <f ca="1">IF(I495="","",_xll.xEURO(OFFSET(C495,-M495+1,0),J495,OFFSET(C495,-M495+2,0),OFFSET(C495,-M495+2,0),OFFSET(C495,-M495+3,0)+AC495,OFFSET(C495,-M495+4,0),1,1)*I495)</f>
        <v/>
      </c>
      <c r="V495" s="69" t="str">
        <f ca="1">IF(I495="","",_xll.xEURO(OFFSET(C495,-M495+1,0),J495,OFFSET(C495,-M495+2,0),OFFSET(C495,-M495+2,0),OFFSET(C495,-M495+3,0)+AC495,OFFSET(C495,-M495+4,0),1,0))</f>
        <v/>
      </c>
      <c r="W495" s="67" t="str">
        <f t="shared" si="86"/>
        <v/>
      </c>
      <c r="X495" s="67" t="str">
        <f ca="1">IF(I495="","",_xll.xEURO(OFFSET(C495,-M495+1,0),J495,OFFSET(C495,-M495+2,0),OFFSET(C495,-M495+2,0),OFFSET(C495,-M495+3,0)+AC495,OFFSET(C495,-M495+4,0),1,2)/10*I495)</f>
        <v/>
      </c>
      <c r="Y495" s="71" t="str">
        <f ca="1">IF(I495="","",_xll.xEURO(OFFSET(C495,-M495+1,0),J495,OFFSET(C495,-M495+2,0),OFFSET(C495,-M495+2,0),OFFSET(C495,-M495+3,0)+AC495,OFFSET(C495,-M495+4,0),1,3)/100*I495*10000)</f>
        <v/>
      </c>
      <c r="Z495" s="71" t="str">
        <f ca="1">IF(I495="","",_xll.xEURO(OFFSET(C495,-M495+1,0),J495,OFFSET(C495,-M495+2,0),OFFSET(C495,-M495+2,0),OFFSET(C495,-M495+3,0)+AC495,OFFSET(C495,-M495+4,0),1,5)/365.25*I495*10000)</f>
        <v/>
      </c>
      <c r="AB495" s="40" t="str">
        <f ca="1">IF(D495="","",_xll.xCalcSkew(OFFSET(C495,-M495,0),E495-OFFSET(C495,-M495+1,0),b)/100)</f>
        <v/>
      </c>
      <c r="AC495" s="40" t="str">
        <f ca="1">IF(I495="","",_xll.xCalcSkew(OFFSET(C495,-M495,0),J495-OFFSET(C495,-M495+1,0),b)/100)</f>
        <v/>
      </c>
      <c r="AE495">
        <f t="shared" si="80"/>
        <v>0</v>
      </c>
      <c r="AF495">
        <f t="shared" si="81"/>
        <v>0</v>
      </c>
      <c r="AG495">
        <f t="shared" si="82"/>
        <v>0</v>
      </c>
    </row>
    <row r="496" spans="4:33" x14ac:dyDescent="0.25">
      <c r="D496" s="52"/>
      <c r="E496" s="39"/>
      <c r="F496" s="39"/>
      <c r="G496" s="35"/>
      <c r="I496" s="52"/>
      <c r="J496" s="39"/>
      <c r="K496" s="39"/>
      <c r="L496" s="62"/>
      <c r="M496" s="101">
        <f t="shared" si="87"/>
        <v>27</v>
      </c>
      <c r="N496" s="67" t="str">
        <f ca="1">IF(D496="","",_xll.xEURO(OFFSET(C496,-M496+1,0),E496,OFFSET(C496,-M496+2,0),OFFSET(C496,-M496+2,0),OFFSET(C496,-M496+3,0)+AB496,OFFSET(C496,-M496+4,0),0,1)*D496)</f>
        <v/>
      </c>
      <c r="O496" s="69" t="str">
        <f ca="1">IF(D496="","",_xll.xEURO(OFFSET(C496,-M496+1,0),E496,OFFSET(C496,-M496+2,0),OFFSET(C496,-M496+2,0),OFFSET(C496,-M496+3,0)+AB496,OFFSET(C496,-M496+4,0),0,0))</f>
        <v/>
      </c>
      <c r="P496" s="67" t="str">
        <f t="shared" si="85"/>
        <v/>
      </c>
      <c r="Q496" s="67" t="str">
        <f ca="1">IF(D496="","",_xll.xEURO(OFFSET(C496,-M496+1,0),E496,OFFSET(C496,-M496+2,0),OFFSET(C496,-M496+2,0),OFFSET(C496,-M496+3,0)+AB496,OFFSET(C496,-M496+4,0),0,2)/10*D496)</f>
        <v/>
      </c>
      <c r="R496" s="71" t="str">
        <f ca="1">IF(D496="","",_xll.xEURO(OFFSET(C496,-M496+1,0),E496,OFFSET(C496,-M496+2,0),OFFSET(C496,-M496+2,0),OFFSET(C496,-M496+3,0)+AB496,OFFSET(C496,-M496+4,0),0,3)/100*D496*10000)</f>
        <v/>
      </c>
      <c r="S496" s="71" t="str">
        <f ca="1">IF(D496="","",_xll.xEURO(OFFSET(C496,-M496+1,0),E496,OFFSET(C496,-M496+2,0),OFFSET(C496,-M496+2,0),OFFSET(C496,-M496+3,0)+AB496,OFFSET(C496,-M496+4,0),0,5)/365.25*D496*10000)</f>
        <v/>
      </c>
      <c r="U496" s="67" t="str">
        <f ca="1">IF(I496="","",_xll.xEURO(OFFSET(C496,-M496+1,0),J496,OFFSET(C496,-M496+2,0),OFFSET(C496,-M496+2,0),OFFSET(C496,-M496+3,0)+AC496,OFFSET(C496,-M496+4,0),1,1)*I496)</f>
        <v/>
      </c>
      <c r="V496" s="69" t="str">
        <f ca="1">IF(I496="","",_xll.xEURO(OFFSET(C496,-M496+1,0),J496,OFFSET(C496,-M496+2,0),OFFSET(C496,-M496+2,0),OFFSET(C496,-M496+3,0)+AC496,OFFSET(C496,-M496+4,0),1,0))</f>
        <v/>
      </c>
      <c r="W496" s="67" t="str">
        <f t="shared" si="86"/>
        <v/>
      </c>
      <c r="X496" s="67" t="str">
        <f ca="1">IF(I496="","",_xll.xEURO(OFFSET(C496,-M496+1,0),J496,OFFSET(C496,-M496+2,0),OFFSET(C496,-M496+2,0),OFFSET(C496,-M496+3,0)+AC496,OFFSET(C496,-M496+4,0),1,2)/10*I496)</f>
        <v/>
      </c>
      <c r="Y496" s="71" t="str">
        <f ca="1">IF(I496="","",_xll.xEURO(OFFSET(C496,-M496+1,0),J496,OFFSET(C496,-M496+2,0),OFFSET(C496,-M496+2,0),OFFSET(C496,-M496+3,0)+AC496,OFFSET(C496,-M496+4,0),1,3)/100*I496*10000)</f>
        <v/>
      </c>
      <c r="Z496" s="71" t="str">
        <f ca="1">IF(I496="","",_xll.xEURO(OFFSET(C496,-M496+1,0),J496,OFFSET(C496,-M496+2,0),OFFSET(C496,-M496+2,0),OFFSET(C496,-M496+3,0)+AC496,OFFSET(C496,-M496+4,0),1,5)/365.25*I496*10000)</f>
        <v/>
      </c>
      <c r="AB496" s="40" t="str">
        <f ca="1">IF(D496="","",_xll.xCalcSkew(OFFSET(C496,-M496,0),E496-OFFSET(C496,-M496+1,0),b)/100)</f>
        <v/>
      </c>
      <c r="AC496" s="40" t="str">
        <f ca="1">IF(I496="","",_xll.xCalcSkew(OFFSET(C496,-M496,0),J496-OFFSET(C496,-M496+1,0),b)/100)</f>
        <v/>
      </c>
      <c r="AE496">
        <f t="shared" si="80"/>
        <v>0</v>
      </c>
      <c r="AF496">
        <f t="shared" si="81"/>
        <v>0</v>
      </c>
      <c r="AG496">
        <f t="shared" si="82"/>
        <v>0</v>
      </c>
    </row>
    <row r="497" spans="3:33" x14ac:dyDescent="0.25">
      <c r="D497" s="52"/>
      <c r="E497" s="39"/>
      <c r="F497" s="39"/>
      <c r="G497" s="35"/>
      <c r="I497" s="52"/>
      <c r="J497" s="39"/>
      <c r="K497" s="39"/>
      <c r="L497" s="62"/>
      <c r="M497" s="101">
        <f t="shared" si="87"/>
        <v>28</v>
      </c>
      <c r="N497" s="67" t="str">
        <f ca="1">IF(D497="","",_xll.xEURO(OFFSET(C497,-M497+1,0),E497,OFFSET(C497,-M497+2,0),OFFSET(C497,-M497+2,0),OFFSET(C497,-M497+3,0)+AB497,OFFSET(C497,-M497+4,0),0,1)*D497)</f>
        <v/>
      </c>
      <c r="O497" s="69" t="str">
        <f ca="1">IF(D497="","",_xll.xEURO(OFFSET(C497,-M497+1,0),E497,OFFSET(C497,-M497+2,0),OFFSET(C497,-M497+2,0),OFFSET(C497,-M497+3,0)+AB497,OFFSET(C497,-M497+4,0),0,0))</f>
        <v/>
      </c>
      <c r="P497" s="67" t="str">
        <f t="shared" si="85"/>
        <v/>
      </c>
      <c r="Q497" s="67" t="str">
        <f ca="1">IF(D497="","",_xll.xEURO(OFFSET(C497,-M497+1,0),E497,OFFSET(C497,-M497+2,0),OFFSET(C497,-M497+2,0),OFFSET(C497,-M497+3,0)+AB497,OFFSET(C497,-M497+4,0),0,2)/10*D497)</f>
        <v/>
      </c>
      <c r="R497" s="71" t="str">
        <f ca="1">IF(D497="","",_xll.xEURO(OFFSET(C497,-M497+1,0),E497,OFFSET(C497,-M497+2,0),OFFSET(C497,-M497+2,0),OFFSET(C497,-M497+3,0)+AB497,OFFSET(C497,-M497+4,0),0,3)/100*D497*10000)</f>
        <v/>
      </c>
      <c r="S497" s="71" t="str">
        <f ca="1">IF(D497="","",_xll.xEURO(OFFSET(C497,-M497+1,0),E497,OFFSET(C497,-M497+2,0),OFFSET(C497,-M497+2,0),OFFSET(C497,-M497+3,0)+AB497,OFFSET(C497,-M497+4,0),0,5)/365.25*D497*10000)</f>
        <v/>
      </c>
      <c r="U497" s="67" t="str">
        <f ca="1">IF(I497="","",_xll.xEURO(OFFSET(C497,-M497+1,0),J497,OFFSET(C497,-M497+2,0),OFFSET(C497,-M497+2,0),OFFSET(C497,-M497+3,0)+AC497,OFFSET(C497,-M497+4,0),1,1)*I497)</f>
        <v/>
      </c>
      <c r="V497" s="69" t="str">
        <f ca="1">IF(I497="","",_xll.xEURO(OFFSET(C497,-M497+1,0),J497,OFFSET(C497,-M497+2,0),OFFSET(C497,-M497+2,0),OFFSET(C497,-M497+3,0)+AC497,OFFSET(C497,-M497+4,0),1,0))</f>
        <v/>
      </c>
      <c r="W497" s="67" t="str">
        <f t="shared" si="86"/>
        <v/>
      </c>
      <c r="X497" s="67" t="str">
        <f ca="1">IF(I497="","",_xll.xEURO(OFFSET(C497,-M497+1,0),J497,OFFSET(C497,-M497+2,0),OFFSET(C497,-M497+2,0),OFFSET(C497,-M497+3,0)+AC497,OFFSET(C497,-M497+4,0),1,2)/10*I497)</f>
        <v/>
      </c>
      <c r="Y497" s="71" t="str">
        <f ca="1">IF(I497="","",_xll.xEURO(OFFSET(C497,-M497+1,0),J497,OFFSET(C497,-M497+2,0),OFFSET(C497,-M497+2,0),OFFSET(C497,-M497+3,0)+AC497,OFFSET(C497,-M497+4,0),1,3)/100*I497*10000)</f>
        <v/>
      </c>
      <c r="Z497" s="71" t="str">
        <f ca="1">IF(I497="","",_xll.xEURO(OFFSET(C497,-M497+1,0),J497,OFFSET(C497,-M497+2,0),OFFSET(C497,-M497+2,0),OFFSET(C497,-M497+3,0)+AC497,OFFSET(C497,-M497+4,0),1,5)/365.25*I497*10000)</f>
        <v/>
      </c>
      <c r="AB497" s="40" t="str">
        <f ca="1">IF(D497="","",_xll.xCalcSkew(OFFSET(C497,-M497,0),E497-OFFSET(C497,-M497+1,0),b)/100)</f>
        <v/>
      </c>
      <c r="AC497" s="40" t="str">
        <f ca="1">IF(I497="","",_xll.xCalcSkew(OFFSET(C497,-M497,0),J497-OFFSET(C497,-M497+1,0),b)/100)</f>
        <v/>
      </c>
      <c r="AE497">
        <f t="shared" si="80"/>
        <v>0</v>
      </c>
      <c r="AF497">
        <f t="shared" si="81"/>
        <v>0</v>
      </c>
      <c r="AG497">
        <f t="shared" si="82"/>
        <v>0</v>
      </c>
    </row>
    <row r="498" spans="3:33" x14ac:dyDescent="0.25">
      <c r="D498" s="52"/>
      <c r="E498" s="39"/>
      <c r="F498" s="39"/>
      <c r="G498" s="35"/>
      <c r="I498" s="52"/>
      <c r="J498" s="39"/>
      <c r="K498" s="39"/>
      <c r="L498" s="62"/>
      <c r="M498" s="101">
        <f t="shared" si="87"/>
        <v>29</v>
      </c>
      <c r="N498" s="67" t="str">
        <f ca="1">IF(D498="","",_xll.xEURO(OFFSET(C498,-M498+1,0),E498,OFFSET(C498,-M498+2,0),OFFSET(C498,-M498+2,0),OFFSET(C498,-M498+3,0)+AB498,OFFSET(C498,-M498+4,0),0,1)*D498)</f>
        <v/>
      </c>
      <c r="O498" s="69" t="str">
        <f ca="1">IF(D498="","",_xll.xEURO(OFFSET(C498,-M498+1,0),E498,OFFSET(C498,-M498+2,0),OFFSET(C498,-M498+2,0),OFFSET(C498,-M498+3,0)+AB498,OFFSET(C498,-M498+4,0),0,0))</f>
        <v/>
      </c>
      <c r="P498" s="67" t="str">
        <f t="shared" si="85"/>
        <v/>
      </c>
      <c r="Q498" s="67" t="str">
        <f ca="1">IF(D498="","",_xll.xEURO(OFFSET(C498,-M498+1,0),E498,OFFSET(C498,-M498+2,0),OFFSET(C498,-M498+2,0),OFFSET(C498,-M498+3,0)+AB498,OFFSET(C498,-M498+4,0),0,2)/10*D498)</f>
        <v/>
      </c>
      <c r="R498" s="71" t="str">
        <f ca="1">IF(D498="","",_xll.xEURO(OFFSET(C498,-M498+1,0),E498,OFFSET(C498,-M498+2,0),OFFSET(C498,-M498+2,0),OFFSET(C498,-M498+3,0)+AB498,OFFSET(C498,-M498+4,0),0,3)/100*D498*10000)</f>
        <v/>
      </c>
      <c r="S498" s="71" t="str">
        <f ca="1">IF(D498="","",_xll.xEURO(OFFSET(C498,-M498+1,0),E498,OFFSET(C498,-M498+2,0),OFFSET(C498,-M498+2,0),OFFSET(C498,-M498+3,0)+AB498,OFFSET(C498,-M498+4,0),0,5)/365.25*D498*10000)</f>
        <v/>
      </c>
      <c r="U498" s="67" t="str">
        <f ca="1">IF(I498="","",_xll.xEURO(OFFSET(C498,-M498+1,0),J498,OFFSET(C498,-M498+2,0),OFFSET(C498,-M498+2,0),OFFSET(C498,-M498+3,0)+AC498,OFFSET(C498,-M498+4,0),1,1)*I498)</f>
        <v/>
      </c>
      <c r="V498" s="69" t="str">
        <f ca="1">IF(I498="","",_xll.xEURO(OFFSET(C498,-M498+1,0),J498,OFFSET(C498,-M498+2,0),OFFSET(C498,-M498+2,0),OFFSET(C498,-M498+3,0)+AC498,OFFSET(C498,-M498+4,0),1,0))</f>
        <v/>
      </c>
      <c r="W498" s="67" t="str">
        <f t="shared" si="86"/>
        <v/>
      </c>
      <c r="X498" s="67" t="str">
        <f ca="1">IF(I498="","",_xll.xEURO(OFFSET(C498,-M498+1,0),J498,OFFSET(C498,-M498+2,0),OFFSET(C498,-M498+2,0),OFFSET(C498,-M498+3,0)+AC498,OFFSET(C498,-M498+4,0),1,2)/10*I498)</f>
        <v/>
      </c>
      <c r="Y498" s="71" t="str">
        <f ca="1">IF(I498="","",_xll.xEURO(OFFSET(C498,-M498+1,0),J498,OFFSET(C498,-M498+2,0),OFFSET(C498,-M498+2,0),OFFSET(C498,-M498+3,0)+AC498,OFFSET(C498,-M498+4,0),1,3)/100*I498*10000)</f>
        <v/>
      </c>
      <c r="Z498" s="71" t="str">
        <f ca="1">IF(I498="","",_xll.xEURO(OFFSET(C498,-M498+1,0),J498,OFFSET(C498,-M498+2,0),OFFSET(C498,-M498+2,0),OFFSET(C498,-M498+3,0)+AC498,OFFSET(C498,-M498+4,0),1,5)/365.25*I498*10000)</f>
        <v/>
      </c>
      <c r="AB498" s="40" t="str">
        <f ca="1">IF(D498="","",_xll.xCalcSkew(OFFSET(C498,-M498,0),E498-OFFSET(C498,-M498+1,0),b)/100)</f>
        <v/>
      </c>
      <c r="AC498" s="40" t="str">
        <f ca="1">IF(I498="","",_xll.xCalcSkew(OFFSET(C498,-M498,0),J498-OFFSET(C498,-M498+1,0),b)/100)</f>
        <v/>
      </c>
      <c r="AE498">
        <f t="shared" si="80"/>
        <v>0</v>
      </c>
      <c r="AF498">
        <f t="shared" si="81"/>
        <v>0</v>
      </c>
      <c r="AG498">
        <f t="shared" si="82"/>
        <v>0</v>
      </c>
    </row>
    <row r="499" spans="3:33" x14ac:dyDescent="0.25">
      <c r="D499" s="52"/>
      <c r="E499" s="39"/>
      <c r="F499" s="39"/>
      <c r="G499" s="35"/>
      <c r="I499" s="52"/>
      <c r="J499" s="39"/>
      <c r="K499" s="39"/>
      <c r="L499" s="62"/>
      <c r="M499" s="101">
        <f t="shared" si="87"/>
        <v>30</v>
      </c>
      <c r="N499" s="67" t="str">
        <f ca="1">IF(D499="","",_xll.xEURO(OFFSET(C499,-M499+1,0),E499,OFFSET(C499,-M499+2,0),OFFSET(C499,-M499+2,0),OFFSET(C499,-M499+3,0)+AB499,OFFSET(C499,-M499+4,0),0,1)*D499)</f>
        <v/>
      </c>
      <c r="O499" s="69" t="str">
        <f ca="1">IF(D499="","",_xll.xEURO(OFFSET(C499,-M499+1,0),E499,OFFSET(C499,-M499+2,0),OFFSET(C499,-M499+2,0),OFFSET(C499,-M499+3,0)+AB499,OFFSET(C499,-M499+4,0),0,0))</f>
        <v/>
      </c>
      <c r="P499" s="67" t="str">
        <f t="shared" si="85"/>
        <v/>
      </c>
      <c r="Q499" s="67" t="str">
        <f ca="1">IF(D499="","",_xll.xEURO(OFFSET(C499,-M499+1,0),E499,OFFSET(C499,-M499+2,0),OFFSET(C499,-M499+2,0),OFFSET(C499,-M499+3,0)+AB499,OFFSET(C499,-M499+4,0),0,2)/10*D499)</f>
        <v/>
      </c>
      <c r="R499" s="71" t="str">
        <f ca="1">IF(D499="","",_xll.xEURO(OFFSET(C499,-M499+1,0),E499,OFFSET(C499,-M499+2,0),OFFSET(C499,-M499+2,0),OFFSET(C499,-M499+3,0)+AB499,OFFSET(C499,-M499+4,0),0,3)/100*D499*10000)</f>
        <v/>
      </c>
      <c r="S499" s="71" t="str">
        <f ca="1">IF(D499="","",_xll.xEURO(OFFSET(C499,-M499+1,0),E499,OFFSET(C499,-M499+2,0),OFFSET(C499,-M499+2,0),OFFSET(C499,-M499+3,0)+AB499,OFFSET(C499,-M499+4,0),0,5)/365.25*D499*10000)</f>
        <v/>
      </c>
      <c r="U499" s="67" t="str">
        <f ca="1">IF(I499="","",_xll.xEURO(OFFSET(C499,-M499+1,0),J499,OFFSET(C499,-M499+2,0),OFFSET(C499,-M499+2,0),OFFSET(C499,-M499+3,0)+AC499,OFFSET(C499,-M499+4,0),1,1)*I499)</f>
        <v/>
      </c>
      <c r="V499" s="69" t="str">
        <f ca="1">IF(I499="","",_xll.xEURO(OFFSET(C499,-M499+1,0),J499,OFFSET(C499,-M499+2,0),OFFSET(C499,-M499+2,0),OFFSET(C499,-M499+3,0)+AC499,OFFSET(C499,-M499+4,0),1,0))</f>
        <v/>
      </c>
      <c r="W499" s="67" t="str">
        <f t="shared" si="86"/>
        <v/>
      </c>
      <c r="X499" s="67" t="str">
        <f ca="1">IF(I499="","",_xll.xEURO(OFFSET(C499,-M499+1,0),J499,OFFSET(C499,-M499+2,0),OFFSET(C499,-M499+2,0),OFFSET(C499,-M499+3,0)+AC499,OFFSET(C499,-M499+4,0),1,2)/10*I499)</f>
        <v/>
      </c>
      <c r="Y499" s="71" t="str">
        <f ca="1">IF(I499="","",_xll.xEURO(OFFSET(C499,-M499+1,0),J499,OFFSET(C499,-M499+2,0),OFFSET(C499,-M499+2,0),OFFSET(C499,-M499+3,0)+AC499,OFFSET(C499,-M499+4,0),1,3)/100*I499*10000)</f>
        <v/>
      </c>
      <c r="Z499" s="71" t="str">
        <f ca="1">IF(I499="","",_xll.xEURO(OFFSET(C499,-M499+1,0),J499,OFFSET(C499,-M499+2,0),OFFSET(C499,-M499+2,0),OFFSET(C499,-M499+3,0)+AC499,OFFSET(C499,-M499+4,0),1,5)/365.25*I499*10000)</f>
        <v/>
      </c>
      <c r="AB499" s="40" t="str">
        <f ca="1">IF(D499="","",_xll.xCalcSkew(OFFSET(C499,-M499,0),E499-OFFSET(C499,-M499+1,0),b)/100)</f>
        <v/>
      </c>
      <c r="AC499" s="40" t="str">
        <f ca="1">IF(I499="","",_xll.xCalcSkew(OFFSET(C499,-M499,0),J499-OFFSET(C499,-M499+1,0),b)/100)</f>
        <v/>
      </c>
      <c r="AE499">
        <f t="shared" si="80"/>
        <v>0</v>
      </c>
      <c r="AF499">
        <f t="shared" si="81"/>
        <v>0</v>
      </c>
      <c r="AG499">
        <f t="shared" si="82"/>
        <v>0</v>
      </c>
    </row>
    <row r="500" spans="3:33" x14ac:dyDescent="0.25">
      <c r="D500" s="52"/>
      <c r="E500" s="39"/>
      <c r="F500" s="39"/>
      <c r="G500" s="35"/>
      <c r="I500" s="52"/>
      <c r="J500" s="39"/>
      <c r="K500" s="39"/>
      <c r="L500" s="62"/>
      <c r="M500" s="101">
        <f t="shared" si="87"/>
        <v>31</v>
      </c>
      <c r="N500" s="67" t="str">
        <f ca="1">IF(D500="","",_xll.xEURO(OFFSET(C500,-M500+1,0),E500,OFFSET(C500,-M500+2,0),OFFSET(C500,-M500+2,0),OFFSET(C500,-M500+3,0)+AB500,OFFSET(C500,-M500+4,0),0,1)*D500)</f>
        <v/>
      </c>
      <c r="O500" s="69" t="str">
        <f ca="1">IF(D500="","",_xll.xEURO(OFFSET(C500,-M500+1,0),E500,OFFSET(C500,-M500+2,0),OFFSET(C500,-M500+2,0),OFFSET(C500,-M500+3,0)+AB500,OFFSET(C500,-M500+4,0),0,0))</f>
        <v/>
      </c>
      <c r="P500" s="67" t="str">
        <f t="shared" si="85"/>
        <v/>
      </c>
      <c r="Q500" s="67" t="str">
        <f ca="1">IF(D500="","",_xll.xEURO(OFFSET(C500,-M500+1,0),E500,OFFSET(C500,-M500+2,0),OFFSET(C500,-M500+2,0),OFFSET(C500,-M500+3,0)+AB500,OFFSET(C500,-M500+4,0),0,2)/10*D500)</f>
        <v/>
      </c>
      <c r="R500" s="71" t="str">
        <f ca="1">IF(D500="","",_xll.xEURO(OFFSET(C500,-M500+1,0),E500,OFFSET(C500,-M500+2,0),OFFSET(C500,-M500+2,0),OFFSET(C500,-M500+3,0)+AB500,OFFSET(C500,-M500+4,0),0,3)/100*D500*10000)</f>
        <v/>
      </c>
      <c r="S500" s="71" t="str">
        <f ca="1">IF(D500="","",_xll.xEURO(OFFSET(C500,-M500+1,0),E500,OFFSET(C500,-M500+2,0),OFFSET(C500,-M500+2,0),OFFSET(C500,-M500+3,0)+AB500,OFFSET(C500,-M500+4,0),0,5)/365.25*D500*10000)</f>
        <v/>
      </c>
      <c r="U500" s="67" t="str">
        <f ca="1">IF(I500="","",_xll.xEURO(OFFSET(C500,-M500+1,0),J500,OFFSET(C500,-M500+2,0),OFFSET(C500,-M500+2,0),OFFSET(C500,-M500+3,0)+AC500,OFFSET(C500,-M500+4,0),1,1)*I500)</f>
        <v/>
      </c>
      <c r="V500" s="69" t="str">
        <f ca="1">IF(I500="","",_xll.xEURO(OFFSET(C500,-M500+1,0),J500,OFFSET(C500,-M500+2,0),OFFSET(C500,-M500+2,0),OFFSET(C500,-M500+3,0)+AC500,OFFSET(C500,-M500+4,0),1,0))</f>
        <v/>
      </c>
      <c r="W500" s="67" t="str">
        <f t="shared" si="86"/>
        <v/>
      </c>
      <c r="X500" s="67" t="str">
        <f ca="1">IF(I500="","",_xll.xEURO(OFFSET(C500,-M500+1,0),J500,OFFSET(C500,-M500+2,0),OFFSET(C500,-M500+2,0),OFFSET(C500,-M500+3,0)+AC500,OFFSET(C500,-M500+4,0),1,2)/10*I500)</f>
        <v/>
      </c>
      <c r="Y500" s="71" t="str">
        <f ca="1">IF(I500="","",_xll.xEURO(OFFSET(C500,-M500+1,0),J500,OFFSET(C500,-M500+2,0),OFFSET(C500,-M500+2,0),OFFSET(C500,-M500+3,0)+AC500,OFFSET(C500,-M500+4,0),1,3)/100*I500*10000)</f>
        <v/>
      </c>
      <c r="Z500" s="71" t="str">
        <f ca="1">IF(I500="","",_xll.xEURO(OFFSET(C500,-M500+1,0),J500,OFFSET(C500,-M500+2,0),OFFSET(C500,-M500+2,0),OFFSET(C500,-M500+3,0)+AC500,OFFSET(C500,-M500+4,0),1,5)/365.25*I500*10000)</f>
        <v/>
      </c>
      <c r="AB500" s="40" t="str">
        <f ca="1">IF(D500="","",_xll.xCalcSkew(OFFSET(C500,-M500,0),E500-OFFSET(C500,-M500+1,0),b)/100)</f>
        <v/>
      </c>
      <c r="AC500" s="40" t="str">
        <f ca="1">IF(I500="","",_xll.xCalcSkew(OFFSET(C500,-M500,0),J500-OFFSET(C500,-M500+1,0),b)/100)</f>
        <v/>
      </c>
      <c r="AE500">
        <f t="shared" si="80"/>
        <v>0</v>
      </c>
      <c r="AF500">
        <f t="shared" si="81"/>
        <v>0</v>
      </c>
      <c r="AG500">
        <f t="shared" si="82"/>
        <v>0</v>
      </c>
    </row>
    <row r="501" spans="3:33" x14ac:dyDescent="0.25">
      <c r="D501" s="52"/>
      <c r="E501" s="39"/>
      <c r="F501" s="39"/>
      <c r="G501" s="35"/>
      <c r="I501" s="52"/>
      <c r="J501" s="39"/>
      <c r="K501" s="39"/>
      <c r="L501" s="62"/>
      <c r="M501" s="101">
        <f t="shared" si="87"/>
        <v>32</v>
      </c>
      <c r="N501" s="67" t="str">
        <f ca="1">IF(D501="","",_xll.xEURO(OFFSET(C501,-M501+1,0),E501,OFFSET(C501,-M501+2,0),OFFSET(C501,-M501+2,0),OFFSET(C501,-M501+3,0)+AB501,OFFSET(C501,-M501+4,0),0,1)*D501)</f>
        <v/>
      </c>
      <c r="O501" s="69" t="str">
        <f ca="1">IF(D501="","",_xll.xEURO(OFFSET(C501,-M501+1,0),E501,OFFSET(C501,-M501+2,0),OFFSET(C501,-M501+2,0),OFFSET(C501,-M501+3,0)+AB501,OFFSET(C501,-M501+4,0),0,0))</f>
        <v/>
      </c>
      <c r="P501" s="67" t="str">
        <f t="shared" si="85"/>
        <v/>
      </c>
      <c r="Q501" s="67" t="str">
        <f ca="1">IF(D501="","",_xll.xEURO(OFFSET(C501,-M501+1,0),E501,OFFSET(C501,-M501+2,0),OFFSET(C501,-M501+2,0),OFFSET(C501,-M501+3,0)+AB501,OFFSET(C501,-M501+4,0),0,2)/10*D501)</f>
        <v/>
      </c>
      <c r="R501" s="71" t="str">
        <f ca="1">IF(D501="","",_xll.xEURO(OFFSET(C501,-M501+1,0),E501,OFFSET(C501,-M501+2,0),OFFSET(C501,-M501+2,0),OFFSET(C501,-M501+3,0)+AB501,OFFSET(C501,-M501+4,0),0,3)/100*D501*10000)</f>
        <v/>
      </c>
      <c r="S501" s="71" t="str">
        <f ca="1">IF(D501="","",_xll.xEURO(OFFSET(C501,-M501+1,0),E501,OFFSET(C501,-M501+2,0),OFFSET(C501,-M501+2,0),OFFSET(C501,-M501+3,0)+AB501,OFFSET(C501,-M501+4,0),0,5)/365.25*D501*10000)</f>
        <v/>
      </c>
      <c r="U501" s="67" t="str">
        <f ca="1">IF(I501="","",_xll.xEURO(OFFSET(C501,-M501+1,0),J501,OFFSET(C501,-M501+2,0),OFFSET(C501,-M501+2,0),OFFSET(C501,-M501+3,0)+AC501,OFFSET(C501,-M501+4,0),1,1)*I501)</f>
        <v/>
      </c>
      <c r="V501" s="69" t="str">
        <f ca="1">IF(I501="","",_xll.xEURO(OFFSET(C501,-M501+1,0),J501,OFFSET(C501,-M501+2,0),OFFSET(C501,-M501+2,0),OFFSET(C501,-M501+3,0)+AC501,OFFSET(C501,-M501+4,0),1,0))</f>
        <v/>
      </c>
      <c r="W501" s="67" t="str">
        <f t="shared" si="86"/>
        <v/>
      </c>
      <c r="X501" s="67" t="str">
        <f ca="1">IF(I501="","",_xll.xEURO(OFFSET(C501,-M501+1,0),J501,OFFSET(C501,-M501+2,0),OFFSET(C501,-M501+2,0),OFFSET(C501,-M501+3,0)+AC501,OFFSET(C501,-M501+4,0),1,2)/10*I501)</f>
        <v/>
      </c>
      <c r="Y501" s="71" t="str">
        <f ca="1">IF(I501="","",_xll.xEURO(OFFSET(C501,-M501+1,0),J501,OFFSET(C501,-M501+2,0),OFFSET(C501,-M501+2,0),OFFSET(C501,-M501+3,0)+AC501,OFFSET(C501,-M501+4,0),1,3)/100*I501*10000)</f>
        <v/>
      </c>
      <c r="Z501" s="71" t="str">
        <f ca="1">IF(I501="","",_xll.xEURO(OFFSET(C501,-M501+1,0),J501,OFFSET(C501,-M501+2,0),OFFSET(C501,-M501+2,0),OFFSET(C501,-M501+3,0)+AC501,OFFSET(C501,-M501+4,0),1,5)/365.25*I501*10000)</f>
        <v/>
      </c>
      <c r="AB501" s="40" t="str">
        <f ca="1">IF(D501="","",_xll.xCalcSkew(OFFSET(C501,-M501,0),E501-OFFSET(C501,-M501+1,0),b)/100)</f>
        <v/>
      </c>
      <c r="AC501" s="40" t="str">
        <f ca="1">IF(I501="","",_xll.xCalcSkew(OFFSET(C501,-M501,0),J501-OFFSET(C501,-M501+1,0),b)/100)</f>
        <v/>
      </c>
      <c r="AE501">
        <f t="shared" si="80"/>
        <v>0</v>
      </c>
      <c r="AF501">
        <f t="shared" si="81"/>
        <v>0</v>
      </c>
      <c r="AG501">
        <f t="shared" si="82"/>
        <v>0</v>
      </c>
    </row>
    <row r="502" spans="3:33" x14ac:dyDescent="0.25">
      <c r="D502" s="52"/>
      <c r="E502" s="39"/>
      <c r="F502" s="39"/>
      <c r="G502" s="35"/>
      <c r="I502" s="52"/>
      <c r="J502" s="39"/>
      <c r="K502" s="39"/>
      <c r="L502" s="62"/>
      <c r="M502" s="101">
        <f t="shared" si="87"/>
        <v>33</v>
      </c>
      <c r="N502" s="67" t="str">
        <f ca="1">IF(D502="","",_xll.xEURO(OFFSET(C502,-M502+1,0),E502,OFFSET(C502,-M502+2,0),OFFSET(C502,-M502+2,0),OFFSET(C502,-M502+3,0)+AB502,OFFSET(C502,-M502+4,0),0,1)*D502)</f>
        <v/>
      </c>
      <c r="O502" s="69" t="str">
        <f ca="1">IF(D502="","",_xll.xEURO(OFFSET(C502,-M502+1,0),E502,OFFSET(C502,-M502+2,0),OFFSET(C502,-M502+2,0),OFFSET(C502,-M502+3,0)+AB502,OFFSET(C502,-M502+4,0),0,0))</f>
        <v/>
      </c>
      <c r="P502" s="67" t="str">
        <f t="shared" si="85"/>
        <v/>
      </c>
      <c r="Q502" s="67" t="str">
        <f ca="1">IF(D502="","",_xll.xEURO(OFFSET(C502,-M502+1,0),E502,OFFSET(C502,-M502+2,0),OFFSET(C502,-M502+2,0),OFFSET(C502,-M502+3,0)+AB502,OFFSET(C502,-M502+4,0),0,2)/10*D502)</f>
        <v/>
      </c>
      <c r="R502" s="71" t="str">
        <f ca="1">IF(D502="","",_xll.xEURO(OFFSET(C502,-M502+1,0),E502,OFFSET(C502,-M502+2,0),OFFSET(C502,-M502+2,0),OFFSET(C502,-M502+3,0)+AB502,OFFSET(C502,-M502+4,0),0,3)/100*D502*10000)</f>
        <v/>
      </c>
      <c r="S502" s="71" t="str">
        <f ca="1">IF(D502="","",_xll.xEURO(OFFSET(C502,-M502+1,0),E502,OFFSET(C502,-M502+2,0),OFFSET(C502,-M502+2,0),OFFSET(C502,-M502+3,0)+AB502,OFFSET(C502,-M502+4,0),0,5)/365.25*D502*10000)</f>
        <v/>
      </c>
      <c r="U502" s="67" t="str">
        <f ca="1">IF(I502="","",_xll.xEURO(OFFSET(C502,-M502+1,0),J502,OFFSET(C502,-M502+2,0),OFFSET(C502,-M502+2,0),OFFSET(C502,-M502+3,0)+AC502,OFFSET(C502,-M502+4,0),1,1)*I502)</f>
        <v/>
      </c>
      <c r="V502" s="69" t="str">
        <f ca="1">IF(I502="","",_xll.xEURO(OFFSET(C502,-M502+1,0),J502,OFFSET(C502,-M502+2,0),OFFSET(C502,-M502+2,0),OFFSET(C502,-M502+3,0)+AC502,OFFSET(C502,-M502+4,0),1,0))</f>
        <v/>
      </c>
      <c r="W502" s="67" t="str">
        <f t="shared" si="86"/>
        <v/>
      </c>
      <c r="X502" s="67" t="str">
        <f ca="1">IF(I502="","",_xll.xEURO(OFFSET(C502,-M502+1,0),J502,OFFSET(C502,-M502+2,0),OFFSET(C502,-M502+2,0),OFFSET(C502,-M502+3,0)+AC502,OFFSET(C502,-M502+4,0),1,2)/10*I502)</f>
        <v/>
      </c>
      <c r="Y502" s="71" t="str">
        <f ca="1">IF(I502="","",_xll.xEURO(OFFSET(C502,-M502+1,0),J502,OFFSET(C502,-M502+2,0),OFFSET(C502,-M502+2,0),OFFSET(C502,-M502+3,0)+AC502,OFFSET(C502,-M502+4,0),1,3)/100*I502*10000)</f>
        <v/>
      </c>
      <c r="Z502" s="71" t="str">
        <f ca="1">IF(I502="","",_xll.xEURO(OFFSET(C502,-M502+1,0),J502,OFFSET(C502,-M502+2,0),OFFSET(C502,-M502+2,0),OFFSET(C502,-M502+3,0)+AC502,OFFSET(C502,-M502+4,0),1,5)/365.25*I502*10000)</f>
        <v/>
      </c>
      <c r="AB502" s="40" t="str">
        <f ca="1">IF(D502="","",_xll.xCalcSkew(OFFSET(C502,-M502,0),E502-OFFSET(C502,-M502+1,0),b)/100)</f>
        <v/>
      </c>
      <c r="AC502" s="40" t="str">
        <f ca="1">IF(I502="","",_xll.xCalcSkew(OFFSET(C502,-M502,0),J502-OFFSET(C502,-M502+1,0),b)/100)</f>
        <v/>
      </c>
      <c r="AE502">
        <f t="shared" si="80"/>
        <v>0</v>
      </c>
      <c r="AF502">
        <f t="shared" si="81"/>
        <v>0</v>
      </c>
      <c r="AG502">
        <f t="shared" si="82"/>
        <v>0</v>
      </c>
    </row>
    <row r="503" spans="3:33" x14ac:dyDescent="0.25">
      <c r="D503" s="52"/>
      <c r="E503" s="39"/>
      <c r="F503" s="39"/>
      <c r="G503" s="35"/>
      <c r="I503" s="52"/>
      <c r="J503" s="39"/>
      <c r="K503" s="39"/>
      <c r="L503" s="62"/>
      <c r="M503" s="101">
        <f t="shared" si="87"/>
        <v>34</v>
      </c>
      <c r="N503" s="67" t="str">
        <f ca="1">IF(D503="","",_xll.xEURO(OFFSET(C503,-M503+1,0),E503,OFFSET(C503,-M503+2,0),OFFSET(C503,-M503+2,0),OFFSET(C503,-M503+3,0)+AB503,OFFSET(C503,-M503+4,0),0,1)*D503)</f>
        <v/>
      </c>
      <c r="O503" s="69" t="str">
        <f ca="1">IF(D503="","",_xll.xEURO(OFFSET(C503,-M503+1,0),E503,OFFSET(C503,-M503+2,0),OFFSET(C503,-M503+2,0),OFFSET(C503,-M503+3,0)+AB503,OFFSET(C503,-M503+4,0),0,0))</f>
        <v/>
      </c>
      <c r="P503" s="67" t="str">
        <f t="shared" si="85"/>
        <v/>
      </c>
      <c r="Q503" s="67" t="str">
        <f ca="1">IF(D503="","",_xll.xEURO(OFFSET(C503,-M503+1,0),E503,OFFSET(C503,-M503+2,0),OFFSET(C503,-M503+2,0),OFFSET(C503,-M503+3,0)+AB503,OFFSET(C503,-M503+4,0),0,2)/10*D503)</f>
        <v/>
      </c>
      <c r="R503" s="71" t="str">
        <f ca="1">IF(D503="","",_xll.xEURO(OFFSET(C503,-M503+1,0),E503,OFFSET(C503,-M503+2,0),OFFSET(C503,-M503+2,0),OFFSET(C503,-M503+3,0)+AB503,OFFSET(C503,-M503+4,0),0,3)/100*D503*10000)</f>
        <v/>
      </c>
      <c r="S503" s="71" t="str">
        <f ca="1">IF(D503="","",_xll.xEURO(OFFSET(C503,-M503+1,0),E503,OFFSET(C503,-M503+2,0),OFFSET(C503,-M503+2,0),OFFSET(C503,-M503+3,0)+AB503,OFFSET(C503,-M503+4,0),0,5)/365.25*D503*10000)</f>
        <v/>
      </c>
      <c r="U503" s="67" t="str">
        <f ca="1">IF(I503="","",_xll.xEURO(OFFSET(C503,-M503+1,0),J503,OFFSET(C503,-M503+2,0),OFFSET(C503,-M503+2,0),OFFSET(C503,-M503+3,0)+AC503,OFFSET(C503,-M503+4,0),1,1)*I503)</f>
        <v/>
      </c>
      <c r="V503" s="69" t="str">
        <f ca="1">IF(I503="","",_xll.xEURO(OFFSET(C503,-M503+1,0),J503,OFFSET(C503,-M503+2,0),OFFSET(C503,-M503+2,0),OFFSET(C503,-M503+3,0)+AC503,OFFSET(C503,-M503+4,0),1,0))</f>
        <v/>
      </c>
      <c r="W503" s="67" t="str">
        <f t="shared" si="86"/>
        <v/>
      </c>
      <c r="X503" s="67" t="str">
        <f ca="1">IF(I503="","",_xll.xEURO(OFFSET(C503,-M503+1,0),J503,OFFSET(C503,-M503+2,0),OFFSET(C503,-M503+2,0),OFFSET(C503,-M503+3,0)+AC503,OFFSET(C503,-M503+4,0),1,2)/10*I503)</f>
        <v/>
      </c>
      <c r="Y503" s="71" t="str">
        <f ca="1">IF(I503="","",_xll.xEURO(OFFSET(C503,-M503+1,0),J503,OFFSET(C503,-M503+2,0),OFFSET(C503,-M503+2,0),OFFSET(C503,-M503+3,0)+AC503,OFFSET(C503,-M503+4,0),1,3)/100*I503*10000)</f>
        <v/>
      </c>
      <c r="Z503" s="71" t="str">
        <f ca="1">IF(I503="","",_xll.xEURO(OFFSET(C503,-M503+1,0),J503,OFFSET(C503,-M503+2,0),OFFSET(C503,-M503+2,0),OFFSET(C503,-M503+3,0)+AC503,OFFSET(C503,-M503+4,0),1,5)/365.25*I503*10000)</f>
        <v/>
      </c>
      <c r="AB503" s="40" t="str">
        <f ca="1">IF(D503="","",_xll.xCalcSkew(OFFSET(C503,-M503,0),E503-OFFSET(C503,-M503+1,0),b)/100)</f>
        <v/>
      </c>
      <c r="AC503" s="40" t="str">
        <f ca="1">IF(I503="","",_xll.xCalcSkew(OFFSET(C503,-M503,0),J503-OFFSET(C503,-M503+1,0),b)/100)</f>
        <v/>
      </c>
      <c r="AE503">
        <f t="shared" si="80"/>
        <v>0</v>
      </c>
      <c r="AF503">
        <f t="shared" si="81"/>
        <v>0</v>
      </c>
      <c r="AG503">
        <f t="shared" si="82"/>
        <v>0</v>
      </c>
    </row>
    <row r="504" spans="3:33" x14ac:dyDescent="0.25">
      <c r="D504" s="52"/>
      <c r="E504" s="39"/>
      <c r="F504" s="39"/>
      <c r="G504" s="35"/>
      <c r="I504" s="52"/>
      <c r="J504" s="39"/>
      <c r="K504" s="39"/>
      <c r="L504" s="62"/>
      <c r="M504" s="101">
        <f t="shared" si="87"/>
        <v>35</v>
      </c>
      <c r="N504" s="67" t="str">
        <f ca="1">IF(D504="","",_xll.xEURO(OFFSET(C504,-M504+1,0),E504,OFFSET(C504,-M504+2,0),OFFSET(C504,-M504+2,0),OFFSET(C504,-M504+3,0)+AB504,OFFSET(C504,-M504+4,0),0,1)*D504)</f>
        <v/>
      </c>
      <c r="O504" s="69" t="str">
        <f ca="1">IF(D504="","",_xll.xEURO(OFFSET(C504,-M504+1,0),E504,OFFSET(C504,-M504+2,0),OFFSET(C504,-M504+2,0),OFFSET(C504,-M504+3,0)+AB504,OFFSET(C504,-M504+4,0),0,0))</f>
        <v/>
      </c>
      <c r="P504" s="67" t="str">
        <f t="shared" si="85"/>
        <v/>
      </c>
      <c r="Q504" s="67" t="str">
        <f ca="1">IF(D504="","",_xll.xEURO(OFFSET(C504,-M504+1,0),E504,OFFSET(C504,-M504+2,0),OFFSET(C504,-M504+2,0),OFFSET(C504,-M504+3,0)+AB504,OFFSET(C504,-M504+4,0),0,2)/10*D504)</f>
        <v/>
      </c>
      <c r="R504" s="71" t="str">
        <f ca="1">IF(D504="","",_xll.xEURO(OFFSET(C504,-M504+1,0),E504,OFFSET(C504,-M504+2,0),OFFSET(C504,-M504+2,0),OFFSET(C504,-M504+3,0)+AB504,OFFSET(C504,-M504+4,0),0,3)/100*D504*10000)</f>
        <v/>
      </c>
      <c r="S504" s="71" t="str">
        <f ca="1">IF(D504="","",_xll.xEURO(OFFSET(C504,-M504+1,0),E504,OFFSET(C504,-M504+2,0),OFFSET(C504,-M504+2,0),OFFSET(C504,-M504+3,0)+AB504,OFFSET(C504,-M504+4,0),0,5)/365.25*D504*10000)</f>
        <v/>
      </c>
      <c r="U504" s="67" t="str">
        <f ca="1">IF(I504="","",_xll.xEURO(OFFSET(C504,-M504+1,0),J504,OFFSET(C504,-M504+2,0),OFFSET(C504,-M504+2,0),OFFSET(C504,-M504+3,0)+AC504,OFFSET(C504,-M504+4,0),1,1)*I504)</f>
        <v/>
      </c>
      <c r="V504" s="69" t="str">
        <f ca="1">IF(I504="","",_xll.xEURO(OFFSET(C504,-M504+1,0),J504,OFFSET(C504,-M504+2,0),OFFSET(C504,-M504+2,0),OFFSET(C504,-M504+3,0)+AC504,OFFSET(C504,-M504+4,0),1,0))</f>
        <v/>
      </c>
      <c r="W504" s="67" t="str">
        <f t="shared" si="86"/>
        <v/>
      </c>
      <c r="X504" s="67" t="str">
        <f ca="1">IF(I504="","",_xll.xEURO(OFFSET(C504,-M504+1,0),J504,OFFSET(C504,-M504+2,0),OFFSET(C504,-M504+2,0),OFFSET(C504,-M504+3,0)+AC504,OFFSET(C504,-M504+4,0),1,2)/10*I504)</f>
        <v/>
      </c>
      <c r="Y504" s="71" t="str">
        <f ca="1">IF(I504="","",_xll.xEURO(OFFSET(C504,-M504+1,0),J504,OFFSET(C504,-M504+2,0),OFFSET(C504,-M504+2,0),OFFSET(C504,-M504+3,0)+AC504,OFFSET(C504,-M504+4,0),1,3)/100*I504*10000)</f>
        <v/>
      </c>
      <c r="Z504" s="71" t="str">
        <f ca="1">IF(I504="","",_xll.xEURO(OFFSET(C504,-M504+1,0),J504,OFFSET(C504,-M504+2,0),OFFSET(C504,-M504+2,0),OFFSET(C504,-M504+3,0)+AC504,OFFSET(C504,-M504+4,0),1,5)/365.25*I504*10000)</f>
        <v/>
      </c>
      <c r="AB504" s="40" t="str">
        <f ca="1">IF(D504="","",_xll.xCalcSkew(OFFSET(C504,-M504,0),E504-OFFSET(C504,-M504+1,0),b)/100)</f>
        <v/>
      </c>
      <c r="AC504" s="40" t="str">
        <f ca="1">IF(I504="","",_xll.xCalcSkew(OFFSET(C504,-M504,0),J504-OFFSET(C504,-M504+1,0),b)/100)</f>
        <v/>
      </c>
      <c r="AE504">
        <f t="shared" si="80"/>
        <v>0</v>
      </c>
      <c r="AF504">
        <f t="shared" si="81"/>
        <v>0</v>
      </c>
      <c r="AG504">
        <f t="shared" si="82"/>
        <v>0</v>
      </c>
    </row>
    <row r="505" spans="3:33" x14ac:dyDescent="0.25">
      <c r="D505" s="46">
        <f ca="1">SUM(INDIRECT(CONCATENATE(ADDRESS(ROW(D469),COLUMN(D469)),":",ADDRESS(ROW()-1,COLUMN()))))</f>
        <v>-185</v>
      </c>
      <c r="I505" s="46">
        <f ca="1">SUM(INDIRECT(CONCATENATE(ADDRESS(ROW(I469),COLUMN(I469)),":",ADDRESS(ROW()-1,COLUMN()))))</f>
        <v>-185</v>
      </c>
      <c r="J505" s="1"/>
      <c r="K505" s="1"/>
      <c r="L505" s="1"/>
      <c r="N505" s="46">
        <f t="shared" ref="N505:S505" ca="1" si="88">SUM(INDIRECT(CONCATENATE(ADDRESS(ROW(N469),COLUMN(N469)),":",ADDRESS(ROW()-1,COLUMN()))))</f>
        <v>71.485677115612944</v>
      </c>
      <c r="O505" s="46">
        <f t="shared" ca="1" si="88"/>
        <v>1.2014401552143414</v>
      </c>
      <c r="P505" s="46">
        <f t="shared" ca="1" si="88"/>
        <v>20.772156958583633</v>
      </c>
      <c r="Q505" s="46">
        <f t="shared" ca="1" si="88"/>
        <v>-3.947098981697625</v>
      </c>
      <c r="R505" s="46">
        <f t="shared" ca="1" si="88"/>
        <v>-24503.33856175562</v>
      </c>
      <c r="S505" s="46">
        <f t="shared" ca="1" si="88"/>
        <v>1551.4399589601144</v>
      </c>
      <c r="T505" s="67"/>
      <c r="U505" s="46">
        <f t="shared" ref="U505:Z505" ca="1" si="89">SUM(INDIRECT(CONCATENATE(ADDRESS(ROW(U469),COLUMN(U469)),":",ADDRESS(ROW()-1,COLUMN()))))</f>
        <v>-108.77373182145404</v>
      </c>
      <c r="V505" s="46">
        <f t="shared" ca="1" si="89"/>
        <v>1.4606239540103403</v>
      </c>
      <c r="W505" s="46">
        <f t="shared" ca="1" si="89"/>
        <v>-9.4821924873401393</v>
      </c>
      <c r="X505" s="46">
        <f t="shared" ca="1" si="89"/>
        <v>-3.947098981697625</v>
      </c>
      <c r="Y505" s="46">
        <f t="shared" ca="1" si="89"/>
        <v>-24503.33856175562</v>
      </c>
      <c r="Z505" s="46">
        <f t="shared" ca="1" si="89"/>
        <v>1549.3400441301469</v>
      </c>
      <c r="AE505">
        <f t="shared" ca="1" si="80"/>
        <v>0</v>
      </c>
      <c r="AF505">
        <f t="shared" ca="1" si="81"/>
        <v>0</v>
      </c>
      <c r="AG505">
        <f t="shared" ca="1" si="82"/>
        <v>0</v>
      </c>
    </row>
    <row r="506" spans="3:33" x14ac:dyDescent="0.25">
      <c r="AE506">
        <f t="shared" si="80"/>
        <v>0</v>
      </c>
      <c r="AF506">
        <f t="shared" si="81"/>
        <v>0</v>
      </c>
      <c r="AG506">
        <f t="shared" si="82"/>
        <v>0</v>
      </c>
    </row>
    <row r="507" spans="3:33" x14ac:dyDescent="0.25">
      <c r="C507" s="34">
        <f ca="1">EOMONTH(C469,0)+1</f>
        <v>37622</v>
      </c>
      <c r="D507" s="52">
        <v>15</v>
      </c>
      <c r="E507" s="39">
        <v>3.25</v>
      </c>
      <c r="F507" s="39">
        <v>0.56499999999999995</v>
      </c>
      <c r="G507" s="35" t="s">
        <v>270</v>
      </c>
      <c r="I507" s="52">
        <v>15</v>
      </c>
      <c r="J507" s="39">
        <v>3.25</v>
      </c>
      <c r="K507" s="39">
        <v>0.56499999999999995</v>
      </c>
      <c r="L507" s="62" t="s">
        <v>270</v>
      </c>
      <c r="M507" s="101">
        <v>0</v>
      </c>
      <c r="N507" s="67">
        <f ca="1">IF(D507="","",_xll.xEURO(OFFSET(C507,-M507+1,0),E507,OFFSET(C507,-M507+2,0),OFFSET(C507,-M507+2,0),OFFSET(C507,-M507+3,0)+AB507,OFFSET(C507,-M507+4,0),0,1)*D507)</f>
        <v>-4.6836683017024363</v>
      </c>
      <c r="O507" s="69">
        <f ca="1">IF(D507="","",_xll.xEURO(OFFSET(C507,-M507+1,0),E507,OFFSET(C507,-M507+2,0),OFFSET(C507,-M507+2,0),OFFSET(C507,-M507+3,0)+AB507,OFFSET(C507,-M507+4,0),0,0))</f>
        <v>0.52276784647987906</v>
      </c>
      <c r="P507" s="67">
        <f t="shared" ref="P507:P542" ca="1" si="90">IF(D507="","",(O507-F507)*D507*10)</f>
        <v>-6.3348230280181328</v>
      </c>
      <c r="Q507" s="67">
        <f ca="1">IF(D507="","",_xll.xEURO(OFFSET(C507,-M507+1,0),E507,OFFSET(C507,-M507+2,0),OFFSET(C507,-M507+2,0),OFFSET(C507,-M507+3,0)+AB507,OFFSET(C507,-M507+4,0),0,2)/10*D507)</f>
        <v>0.27726652212889735</v>
      </c>
      <c r="R507" s="71">
        <f ca="1">IF(D507="","",_xll.xEURO(OFFSET(C507,-M507+1,0),E507,OFFSET(C507,-M507+2,0),OFFSET(C507,-M507+2,0),OFFSET(C507,-M507+3,0)+AB507,OFFSET(C507,-M507+4,0),0,3)/100*D507*10000)</f>
        <v>1986.2385465201414</v>
      </c>
      <c r="S507" s="71">
        <f ca="1">IF(D507="","",_xll.xEURO(OFFSET(C507,-M507+1,0),E507,OFFSET(C507,-M507+2,0),OFFSET(C507,-M507+2,0),OFFSET(C507,-M507+3,0)+AB507,OFFSET(C507,-M507+4,0),0,5)/365.25*D507*10000)</f>
        <v>-115.75712035212196</v>
      </c>
      <c r="U507" s="67">
        <f ca="1">IF(I507="","",_xll.xEURO(OFFSET(C507,-M507+1,0),J507,OFFSET(C507,-M507+2,0),OFFSET(C507,-M507+2,0),OFFSET(C507,-M507+3,0)+AC507,OFFSET(C507,-M507+4,0),1,1)*I507)</f>
        <v>9.8883987990927391</v>
      </c>
      <c r="V507" s="69">
        <f ca="1">IF(I507="","",_xll.xEURO(OFFSET(C507,-M507+1,0),J507,OFFSET(C507,-M507+2,0),OFFSET(C507,-M507+2,0),OFFSET(C507,-M507+3,0)+AC507,OFFSET(C507,-M507+4,0),1,0))</f>
        <v>0.87541187031912271</v>
      </c>
      <c r="W507" s="67">
        <f t="shared" ref="W507:W542" ca="1" si="91">IF(I507="","",(V507-K507)*I507*10)</f>
        <v>46.561780547868416</v>
      </c>
      <c r="X507" s="67">
        <f ca="1">IF(I507="","",_xll.xEURO(OFFSET(C507,-M507+1,0),J507,OFFSET(C507,-M507+2,0),OFFSET(C507,-M507+2,0),OFFSET(C507,-M507+3,0)+AC507,OFFSET(C507,-M507+4,0),1,2)/10*I507)</f>
        <v>0.27726652212889735</v>
      </c>
      <c r="Y507" s="71">
        <f ca="1">IF(I507="","",_xll.xEURO(OFFSET(C507,-M507+1,0),J507,OFFSET(C507,-M507+2,0),OFFSET(C507,-M507+2,0),OFFSET(C507,-M507+3,0)+AC507,OFFSET(C507,-M507+4,0),1,3)/100*I507*10000)</f>
        <v>1986.2385465201414</v>
      </c>
      <c r="Z507" s="71">
        <f ca="1">IF(I507="","",_xll.xEURO(OFFSET(C507,-M507+1,0),J507,OFFSET(C507,-M507+2,0),OFFSET(C507,-M507+2,0),OFFSET(C507,-M507+3,0)+AC507,OFFSET(C507,-M507+4,0),1,5)/365.25*I507*10000)</f>
        <v>-111.97681335399677</v>
      </c>
      <c r="AB507" s="40">
        <f ca="1">IF(D507="","",_xll.xCalcSkew(OFFSET(C507,-M507,0),E507-OFFSET(C507,-M507+1,0),b)/100)</f>
        <v>-5.0819999999999997E-3</v>
      </c>
      <c r="AC507" s="40">
        <f ca="1">IF(I507="","",_xll.xCalcSkew(OFFSET(C507,-M507,0),J507-OFFSET(C507,-M507+1,0),b)/100)</f>
        <v>-5.0819999999999997E-3</v>
      </c>
      <c r="AE507">
        <f t="shared" si="80"/>
        <v>-84750</v>
      </c>
      <c r="AF507">
        <f t="shared" si="81"/>
        <v>-84750</v>
      </c>
      <c r="AG507">
        <f t="shared" si="82"/>
        <v>-169500</v>
      </c>
    </row>
    <row r="508" spans="3:33" x14ac:dyDescent="0.25">
      <c r="C508" s="41">
        <f ca="1">INDEX(Inputs!$1:$1048576,MATCH(C507,Inputs!C:C,0),5)</f>
        <v>3.613</v>
      </c>
      <c r="D508" s="52"/>
      <c r="E508" s="39"/>
      <c r="F508" s="39"/>
      <c r="G508" s="35"/>
      <c r="I508" s="52"/>
      <c r="J508" s="39"/>
      <c r="K508" s="39"/>
      <c r="L508" s="62"/>
      <c r="M508" s="101">
        <f>M507+1</f>
        <v>1</v>
      </c>
      <c r="N508" s="67" t="str">
        <f ca="1">IF(D508="","",_xll.xEURO(OFFSET(C508,-M508+1,0),E508,OFFSET(C508,-M508+2,0),OFFSET(C508,-M508+2,0),OFFSET(C508,-M508+3,0)+AB508,OFFSET(C508,-M508+4,0),0,1)*D508)</f>
        <v/>
      </c>
      <c r="O508" s="69" t="str">
        <f ca="1">IF(D508="","",_xll.xEURO(OFFSET(C508,-M508+1,0),E508,OFFSET(C508,-M508+2,0),OFFSET(C508,-M508+2,0),OFFSET(C508,-M508+3,0)+AB508,OFFSET(C508,-M508+4,0),0,0))</f>
        <v/>
      </c>
      <c r="P508" s="67" t="str">
        <f t="shared" si="90"/>
        <v/>
      </c>
      <c r="Q508" s="67" t="str">
        <f ca="1">IF(D508="","",_xll.xEURO(OFFSET(C508,-M508+1,0),E508,OFFSET(C508,-M508+2,0),OFFSET(C508,-M508+2,0),OFFSET(C508,-M508+3,0)+AB508,OFFSET(C508,-M508+4,0),0,2)/10*D508)</f>
        <v/>
      </c>
      <c r="R508" s="71" t="str">
        <f ca="1">IF(D508="","",_xll.xEURO(OFFSET(C508,-M508+1,0),E508,OFFSET(C508,-M508+2,0),OFFSET(C508,-M508+2,0),OFFSET(C508,-M508+3,0)+AB508,OFFSET(C508,-M508+4,0),0,3)/100*D508*10000)</f>
        <v/>
      </c>
      <c r="S508" s="71" t="str">
        <f ca="1">IF(D508="","",_xll.xEURO(OFFSET(C508,-M508+1,0),E508,OFFSET(C508,-M508+2,0),OFFSET(C508,-M508+2,0),OFFSET(C508,-M508+3,0)+AB508,OFFSET(C508,-M508+4,0),0,5)/365.25*D508*10000)</f>
        <v/>
      </c>
      <c r="U508" s="67" t="str">
        <f ca="1">IF(I508="","",_xll.xEURO(OFFSET(C508,-M508+1,0),J508,OFFSET(C508,-M508+2,0),OFFSET(C508,-M508+2,0),OFFSET(C508,-M508+3,0)+AC508,OFFSET(C508,-M508+4,0),1,1)*I508)</f>
        <v/>
      </c>
      <c r="V508" s="69" t="str">
        <f ca="1">IF(I508="","",_xll.xEURO(OFFSET(C508,-M508+1,0),J508,OFFSET(C508,-M508+2,0),OFFSET(C508,-M508+2,0),OFFSET(C508,-M508+3,0)+AC508,OFFSET(C508,-M508+4,0),1,0))</f>
        <v/>
      </c>
      <c r="W508" s="67" t="str">
        <f t="shared" si="91"/>
        <v/>
      </c>
      <c r="X508" s="67" t="str">
        <f ca="1">IF(I508="","",_xll.xEURO(OFFSET(C508,-M508+1,0),J508,OFFSET(C508,-M508+2,0),OFFSET(C508,-M508+2,0),OFFSET(C508,-M508+3,0)+AC508,OFFSET(C508,-M508+4,0),1,2)/10*I508)</f>
        <v/>
      </c>
      <c r="Y508" s="71" t="str">
        <f ca="1">IF(I508="","",_xll.xEURO(OFFSET(C508,-M508+1,0),J508,OFFSET(C508,-M508+2,0),OFFSET(C508,-M508+2,0),OFFSET(C508,-M508+3,0)+AC508,OFFSET(C508,-M508+4,0),1,3)/100*I508*10000)</f>
        <v/>
      </c>
      <c r="Z508" s="71" t="str">
        <f ca="1">IF(I508="","",_xll.xEURO(OFFSET(C508,-M508+1,0),J508,OFFSET(C508,-M508+2,0),OFFSET(C508,-M508+2,0),OFFSET(C508,-M508+3,0)+AC508,OFFSET(C508,-M508+4,0),1,5)/365.25*I508*10000)</f>
        <v/>
      </c>
      <c r="AB508" s="40" t="str">
        <f ca="1">IF(D508="","",_xll.xCalcSkew(OFFSET(C508,-M508,0),E508-OFFSET(C508,-M508+1,0),b)/100)</f>
        <v/>
      </c>
      <c r="AC508" s="40" t="str">
        <f ca="1">IF(I508="","",_xll.xCalcSkew(OFFSET(C508,-M508,0),J508-OFFSET(C508,-M508+1,0),b)/100)</f>
        <v/>
      </c>
      <c r="AE508">
        <f t="shared" si="80"/>
        <v>0</v>
      </c>
      <c r="AF508">
        <f t="shared" si="81"/>
        <v>0</v>
      </c>
      <c r="AG508">
        <f t="shared" si="82"/>
        <v>0</v>
      </c>
    </row>
    <row r="509" spans="3:33" x14ac:dyDescent="0.25">
      <c r="C509" s="40">
        <f ca="1">INDEX(Inputs!$1:$1048576,MATCH(C507,Inputs!C:C,0),7)</f>
        <v>2.6102944947767E-2</v>
      </c>
      <c r="D509" s="52"/>
      <c r="E509" s="39"/>
      <c r="F509" s="39"/>
      <c r="G509" s="35"/>
      <c r="I509" s="52"/>
      <c r="J509" s="39"/>
      <c r="K509" s="39"/>
      <c r="L509" s="62"/>
      <c r="M509" s="101">
        <f t="shared" ref="M509:M542" si="92">M508+1</f>
        <v>2</v>
      </c>
      <c r="N509" s="67" t="str">
        <f ca="1">IF(D509="","",_xll.xEURO(OFFSET(C509,-M509+1,0),E509,OFFSET(C509,-M509+2,0),OFFSET(C509,-M509+2,0),OFFSET(C509,-M509+3,0)+AB509,OFFSET(C509,-M509+4,0),0,1)*D509)</f>
        <v/>
      </c>
      <c r="O509" s="69" t="str">
        <f ca="1">IF(D509="","",_xll.xEURO(OFFSET(C509,-M509+1,0),E509,OFFSET(C509,-M509+2,0),OFFSET(C509,-M509+2,0),OFFSET(C509,-M509+3,0)+AB509,OFFSET(C509,-M509+4,0),0,0))</f>
        <v/>
      </c>
      <c r="P509" s="67" t="str">
        <f t="shared" si="90"/>
        <v/>
      </c>
      <c r="Q509" s="67" t="str">
        <f ca="1">IF(D509="","",_xll.xEURO(OFFSET(C509,-M509+1,0),E509,OFFSET(C509,-M509+2,0),OFFSET(C509,-M509+2,0),OFFSET(C509,-M509+3,0)+AB509,OFFSET(C509,-M509+4,0),0,2)/10*D509)</f>
        <v/>
      </c>
      <c r="R509" s="71" t="str">
        <f ca="1">IF(D509="","",_xll.xEURO(OFFSET(C509,-M509+1,0),E509,OFFSET(C509,-M509+2,0),OFFSET(C509,-M509+2,0),OFFSET(C509,-M509+3,0)+AB509,OFFSET(C509,-M509+4,0),0,3)/100*D509*10000)</f>
        <v/>
      </c>
      <c r="S509" s="71" t="str">
        <f ca="1">IF(D509="","",_xll.xEURO(OFFSET(C509,-M509+1,0),E509,OFFSET(C509,-M509+2,0),OFFSET(C509,-M509+2,0),OFFSET(C509,-M509+3,0)+AB509,OFFSET(C509,-M509+4,0),0,5)/365.25*D509*10000)</f>
        <v/>
      </c>
      <c r="U509" s="67" t="str">
        <f ca="1">IF(I509="","",_xll.xEURO(OFFSET(C509,-M509+1,0),J509,OFFSET(C509,-M509+2,0),OFFSET(C509,-M509+2,0),OFFSET(C509,-M509+3,0)+AC509,OFFSET(C509,-M509+4,0),1,1)*I509)</f>
        <v/>
      </c>
      <c r="V509" s="69" t="str">
        <f ca="1">IF(I509="","",_xll.xEURO(OFFSET(C509,-M509+1,0),J509,OFFSET(C509,-M509+2,0),OFFSET(C509,-M509+2,0),OFFSET(C509,-M509+3,0)+AC509,OFFSET(C509,-M509+4,0),1,0))</f>
        <v/>
      </c>
      <c r="W509" s="67" t="str">
        <f t="shared" si="91"/>
        <v/>
      </c>
      <c r="X509" s="67" t="str">
        <f ca="1">IF(I509="","",_xll.xEURO(OFFSET(C509,-M509+1,0),J509,OFFSET(C509,-M509+2,0),OFFSET(C509,-M509+2,0),OFFSET(C509,-M509+3,0)+AC509,OFFSET(C509,-M509+4,0),1,2)/10*I509)</f>
        <v/>
      </c>
      <c r="Y509" s="71" t="str">
        <f ca="1">IF(I509="","",_xll.xEURO(OFFSET(C509,-M509+1,0),J509,OFFSET(C509,-M509+2,0),OFFSET(C509,-M509+2,0),OFFSET(C509,-M509+3,0)+AC509,OFFSET(C509,-M509+4,0),1,3)/100*I509*10000)</f>
        <v/>
      </c>
      <c r="Z509" s="71" t="str">
        <f ca="1">IF(I509="","",_xll.xEURO(OFFSET(C509,-M509+1,0),J509,OFFSET(C509,-M509+2,0),OFFSET(C509,-M509+2,0),OFFSET(C509,-M509+3,0)+AC509,OFFSET(C509,-M509+4,0),1,5)/365.25*I509*10000)</f>
        <v/>
      </c>
      <c r="AB509" s="40" t="str">
        <f ca="1">IF(D509="","",_xll.xCalcSkew(OFFSET(C509,-M509,0),E509-OFFSET(C509,-M509+1,0),b)/100)</f>
        <v/>
      </c>
      <c r="AC509" s="40" t="str">
        <f ca="1">IF(I509="","",_xll.xCalcSkew(OFFSET(C509,-M509,0),J509-OFFSET(C509,-M509+1,0),b)/100)</f>
        <v/>
      </c>
      <c r="AE509">
        <f t="shared" si="80"/>
        <v>0</v>
      </c>
      <c r="AF509">
        <f t="shared" si="81"/>
        <v>0</v>
      </c>
      <c r="AG509">
        <f t="shared" si="82"/>
        <v>0</v>
      </c>
    </row>
    <row r="510" spans="3:33" x14ac:dyDescent="0.25">
      <c r="C510" s="66">
        <f ca="1">INDEX(Inputs!$1:$1048576,MATCH(C507,Inputs!C:C,0),6)</f>
        <v>0.5</v>
      </c>
      <c r="D510" s="52"/>
      <c r="E510" s="39"/>
      <c r="F510" s="39"/>
      <c r="G510" s="35"/>
      <c r="I510" s="52"/>
      <c r="J510" s="39"/>
      <c r="K510" s="39"/>
      <c r="L510" s="62"/>
      <c r="M510" s="101">
        <f t="shared" si="92"/>
        <v>3</v>
      </c>
      <c r="N510" s="67" t="str">
        <f ca="1">IF(D510="","",_xll.xEURO(OFFSET(C510,-M510+1,0),E510,OFFSET(C510,-M510+2,0),OFFSET(C510,-M510+2,0),OFFSET(C510,-M510+3,0)+AB510,OFFSET(C510,-M510+4,0),0,1)*D510)</f>
        <v/>
      </c>
      <c r="O510" s="69" t="str">
        <f ca="1">IF(D510="","",_xll.xEURO(OFFSET(C510,-M510+1,0),E510,OFFSET(C510,-M510+2,0),OFFSET(C510,-M510+2,0),OFFSET(C510,-M510+3,0)+AB510,OFFSET(C510,-M510+4,0),0,0))</f>
        <v/>
      </c>
      <c r="P510" s="67" t="str">
        <f t="shared" si="90"/>
        <v/>
      </c>
      <c r="Q510" s="67" t="str">
        <f ca="1">IF(D510="","",_xll.xEURO(OFFSET(C510,-M510+1,0),E510,OFFSET(C510,-M510+2,0),OFFSET(C510,-M510+2,0),OFFSET(C510,-M510+3,0)+AB510,OFFSET(C510,-M510+4,0),0,2)/10*D510)</f>
        <v/>
      </c>
      <c r="R510" s="71" t="str">
        <f ca="1">IF(D510="","",_xll.xEURO(OFFSET(C510,-M510+1,0),E510,OFFSET(C510,-M510+2,0),OFFSET(C510,-M510+2,0),OFFSET(C510,-M510+3,0)+AB510,OFFSET(C510,-M510+4,0),0,3)/100*D510*10000)</f>
        <v/>
      </c>
      <c r="S510" s="71" t="str">
        <f ca="1">IF(D510="","",_xll.xEURO(OFFSET(C510,-M510+1,0),E510,OFFSET(C510,-M510+2,0),OFFSET(C510,-M510+2,0),OFFSET(C510,-M510+3,0)+AB510,OFFSET(C510,-M510+4,0),0,5)/365.25*D510*10000)</f>
        <v/>
      </c>
      <c r="U510" s="67" t="str">
        <f ca="1">IF(I510="","",_xll.xEURO(OFFSET(C510,-M510+1,0),J510,OFFSET(C510,-M510+2,0),OFFSET(C510,-M510+2,0),OFFSET(C510,-M510+3,0)+AC510,OFFSET(C510,-M510+4,0),1,1)*I510)</f>
        <v/>
      </c>
      <c r="V510" s="69" t="str">
        <f ca="1">IF(I510="","",_xll.xEURO(OFFSET(C510,-M510+1,0),J510,OFFSET(C510,-M510+2,0),OFFSET(C510,-M510+2,0),OFFSET(C510,-M510+3,0)+AC510,OFFSET(C510,-M510+4,0),1,0))</f>
        <v/>
      </c>
      <c r="W510" s="67" t="str">
        <f t="shared" si="91"/>
        <v/>
      </c>
      <c r="X510" s="67" t="str">
        <f ca="1">IF(I510="","",_xll.xEURO(OFFSET(C510,-M510+1,0),J510,OFFSET(C510,-M510+2,0),OFFSET(C510,-M510+2,0),OFFSET(C510,-M510+3,0)+AC510,OFFSET(C510,-M510+4,0),1,2)/10*I510)</f>
        <v/>
      </c>
      <c r="Y510" s="71" t="str">
        <f ca="1">IF(I510="","",_xll.xEURO(OFFSET(C510,-M510+1,0),J510,OFFSET(C510,-M510+2,0),OFFSET(C510,-M510+2,0),OFFSET(C510,-M510+3,0)+AC510,OFFSET(C510,-M510+4,0),1,3)/100*I510*10000)</f>
        <v/>
      </c>
      <c r="Z510" s="71" t="str">
        <f ca="1">IF(I510="","",_xll.xEURO(OFFSET(C510,-M510+1,0),J510,OFFSET(C510,-M510+2,0),OFFSET(C510,-M510+2,0),OFFSET(C510,-M510+3,0)+AC510,OFFSET(C510,-M510+4,0),1,5)/365.25*I510*10000)</f>
        <v/>
      </c>
      <c r="AB510" s="40" t="str">
        <f ca="1">IF(D510="","",_xll.xCalcSkew(OFFSET(C510,-M510,0),E510-OFFSET(C510,-M510+1,0),b)/100)</f>
        <v/>
      </c>
      <c r="AC510" s="40" t="str">
        <f ca="1">IF(I510="","",_xll.xCalcSkew(OFFSET(C510,-M510,0),J510-OFFSET(C510,-M510+1,0),b)/100)</f>
        <v/>
      </c>
      <c r="AE510">
        <f t="shared" si="80"/>
        <v>0</v>
      </c>
      <c r="AF510">
        <f t="shared" si="81"/>
        <v>0</v>
      </c>
      <c r="AG510">
        <f t="shared" si="82"/>
        <v>0</v>
      </c>
    </row>
    <row r="511" spans="3:33" x14ac:dyDescent="0.25">
      <c r="C511" s="65">
        <f ca="1">INDEX(Inputs!$1:$1048576,MATCH(C507,Inputs!C:C,0),9)</f>
        <v>405</v>
      </c>
      <c r="D511" s="52"/>
      <c r="E511" s="39"/>
      <c r="F511" s="39"/>
      <c r="G511" s="35"/>
      <c r="I511" s="52"/>
      <c r="J511" s="39"/>
      <c r="K511" s="39"/>
      <c r="L511" s="62"/>
      <c r="M511" s="101">
        <f t="shared" si="92"/>
        <v>4</v>
      </c>
      <c r="N511" s="67" t="str">
        <f ca="1">IF(D511="","",_xll.xEURO(OFFSET(C511,-M511+1,0),E511,OFFSET(C511,-M511+2,0),OFFSET(C511,-M511+2,0),OFFSET(C511,-M511+3,0)+AB511,OFFSET(C511,-M511+4,0),0,1)*D511)</f>
        <v/>
      </c>
      <c r="O511" s="69" t="str">
        <f ca="1">IF(D511="","",_xll.xEURO(OFFSET(C511,-M511+1,0),E511,OFFSET(C511,-M511+2,0),OFFSET(C511,-M511+2,0),OFFSET(C511,-M511+3,0)+AB511,OFFSET(C511,-M511+4,0),0,0))</f>
        <v/>
      </c>
      <c r="P511" s="67" t="str">
        <f t="shared" si="90"/>
        <v/>
      </c>
      <c r="Q511" s="67" t="str">
        <f ca="1">IF(D511="","",_xll.xEURO(OFFSET(C511,-M511+1,0),E511,OFFSET(C511,-M511+2,0),OFFSET(C511,-M511+2,0),OFFSET(C511,-M511+3,0)+AB511,OFFSET(C511,-M511+4,0),0,2)/10*D511)</f>
        <v/>
      </c>
      <c r="R511" s="71" t="str">
        <f ca="1">IF(D511="","",_xll.xEURO(OFFSET(C511,-M511+1,0),E511,OFFSET(C511,-M511+2,0),OFFSET(C511,-M511+2,0),OFFSET(C511,-M511+3,0)+AB511,OFFSET(C511,-M511+4,0),0,3)/100*D511*10000)</f>
        <v/>
      </c>
      <c r="S511" s="71" t="str">
        <f ca="1">IF(D511="","",_xll.xEURO(OFFSET(C511,-M511+1,0),E511,OFFSET(C511,-M511+2,0),OFFSET(C511,-M511+2,0),OFFSET(C511,-M511+3,0)+AB511,OFFSET(C511,-M511+4,0),0,5)/365.25*D511*10000)</f>
        <v/>
      </c>
      <c r="U511" s="67" t="str">
        <f ca="1">IF(I511="","",_xll.xEURO(OFFSET(C511,-M511+1,0),J511,OFFSET(C511,-M511+2,0),OFFSET(C511,-M511+2,0),OFFSET(C511,-M511+3,0)+AC511,OFFSET(C511,-M511+4,0),1,1)*I511)</f>
        <v/>
      </c>
      <c r="V511" s="69" t="str">
        <f ca="1">IF(I511="","",_xll.xEURO(OFFSET(C511,-M511+1,0),J511,OFFSET(C511,-M511+2,0),OFFSET(C511,-M511+2,0),OFFSET(C511,-M511+3,0)+AC511,OFFSET(C511,-M511+4,0),1,0))</f>
        <v/>
      </c>
      <c r="W511" s="67" t="str">
        <f t="shared" si="91"/>
        <v/>
      </c>
      <c r="X511" s="67" t="str">
        <f ca="1">IF(I511="","",_xll.xEURO(OFFSET(C511,-M511+1,0),J511,OFFSET(C511,-M511+2,0),OFFSET(C511,-M511+2,0),OFFSET(C511,-M511+3,0)+AC511,OFFSET(C511,-M511+4,0),1,2)/10*I511)</f>
        <v/>
      </c>
      <c r="Y511" s="71" t="str">
        <f ca="1">IF(I511="","",_xll.xEURO(OFFSET(C511,-M511+1,0),J511,OFFSET(C511,-M511+2,0),OFFSET(C511,-M511+2,0),OFFSET(C511,-M511+3,0)+AC511,OFFSET(C511,-M511+4,0),1,3)/100*I511*10000)</f>
        <v/>
      </c>
      <c r="Z511" s="71" t="str">
        <f ca="1">IF(I511="","",_xll.xEURO(OFFSET(C511,-M511+1,0),J511,OFFSET(C511,-M511+2,0),OFFSET(C511,-M511+2,0),OFFSET(C511,-M511+3,0)+AC511,OFFSET(C511,-M511+4,0),1,5)/365.25*I511*10000)</f>
        <v/>
      </c>
      <c r="AB511" s="40" t="str">
        <f ca="1">IF(D511="","",_xll.xCalcSkew(OFFSET(C511,-M511,0),E511-OFFSET(C511,-M511+1,0),b)/100)</f>
        <v/>
      </c>
      <c r="AC511" s="40" t="str">
        <f ca="1">IF(I511="","",_xll.xCalcSkew(OFFSET(C511,-M511,0),J511-OFFSET(C511,-M511+1,0),b)/100)</f>
        <v/>
      </c>
      <c r="AE511">
        <f t="shared" si="80"/>
        <v>0</v>
      </c>
      <c r="AF511">
        <f t="shared" si="81"/>
        <v>0</v>
      </c>
      <c r="AG511">
        <f t="shared" si="82"/>
        <v>0</v>
      </c>
    </row>
    <row r="512" spans="3:33" x14ac:dyDescent="0.25">
      <c r="C512" s="64">
        <f ca="1">D543+I543</f>
        <v>30</v>
      </c>
      <c r="D512" s="52"/>
      <c r="E512" s="39"/>
      <c r="F512" s="39"/>
      <c r="G512" s="35"/>
      <c r="I512" s="52"/>
      <c r="J512" s="39"/>
      <c r="K512" s="39"/>
      <c r="L512" s="62"/>
      <c r="M512" s="101">
        <f t="shared" si="92"/>
        <v>5</v>
      </c>
      <c r="N512" s="67" t="str">
        <f ca="1">IF(D512="","",_xll.xEURO(OFFSET(C512,-M512+1,0),E512,OFFSET(C512,-M512+2,0),OFFSET(C512,-M512+2,0),OFFSET(C512,-M512+3,0)+AB512,OFFSET(C512,-M512+4,0),0,1)*D512)</f>
        <v/>
      </c>
      <c r="O512" s="69" t="str">
        <f ca="1">IF(D512="","",_xll.xEURO(OFFSET(C512,-M512+1,0),E512,OFFSET(C512,-M512+2,0),OFFSET(C512,-M512+2,0),OFFSET(C512,-M512+3,0)+AB512,OFFSET(C512,-M512+4,0),0,0))</f>
        <v/>
      </c>
      <c r="P512" s="67" t="str">
        <f t="shared" si="90"/>
        <v/>
      </c>
      <c r="Q512" s="67" t="str">
        <f ca="1">IF(D512="","",_xll.xEURO(OFFSET(C512,-M512+1,0),E512,OFFSET(C512,-M512+2,0),OFFSET(C512,-M512+2,0),OFFSET(C512,-M512+3,0)+AB512,OFFSET(C512,-M512+4,0),0,2)/10*D512)</f>
        <v/>
      </c>
      <c r="R512" s="71" t="str">
        <f ca="1">IF(D512="","",_xll.xEURO(OFFSET(C512,-M512+1,0),E512,OFFSET(C512,-M512+2,0),OFFSET(C512,-M512+2,0),OFFSET(C512,-M512+3,0)+AB512,OFFSET(C512,-M512+4,0),0,3)/100*D512*10000)</f>
        <v/>
      </c>
      <c r="S512" s="71" t="str">
        <f ca="1">IF(D512="","",_xll.xEURO(OFFSET(C512,-M512+1,0),E512,OFFSET(C512,-M512+2,0),OFFSET(C512,-M512+2,0),OFFSET(C512,-M512+3,0)+AB512,OFFSET(C512,-M512+4,0),0,5)/365.25*D512*10000)</f>
        <v/>
      </c>
      <c r="U512" s="67" t="str">
        <f ca="1">IF(I512="","",_xll.xEURO(OFFSET(C512,-M512+1,0),J512,OFFSET(C512,-M512+2,0),OFFSET(C512,-M512+2,0),OFFSET(C512,-M512+3,0)+AC512,OFFSET(C512,-M512+4,0),1,1)*I512)</f>
        <v/>
      </c>
      <c r="V512" s="69" t="str">
        <f ca="1">IF(I512="","",_xll.xEURO(OFFSET(C512,-M512+1,0),J512,OFFSET(C512,-M512+2,0),OFFSET(C512,-M512+2,0),OFFSET(C512,-M512+3,0)+AC512,OFFSET(C512,-M512+4,0),1,0))</f>
        <v/>
      </c>
      <c r="W512" s="67" t="str">
        <f t="shared" si="91"/>
        <v/>
      </c>
      <c r="X512" s="67" t="str">
        <f ca="1">IF(I512="","",_xll.xEURO(OFFSET(C512,-M512+1,0),J512,OFFSET(C512,-M512+2,0),OFFSET(C512,-M512+2,0),OFFSET(C512,-M512+3,0)+AC512,OFFSET(C512,-M512+4,0),1,2)/10*I512)</f>
        <v/>
      </c>
      <c r="Y512" s="71" t="str">
        <f ca="1">IF(I512="","",_xll.xEURO(OFFSET(C512,-M512+1,0),J512,OFFSET(C512,-M512+2,0),OFFSET(C512,-M512+2,0),OFFSET(C512,-M512+3,0)+AC512,OFFSET(C512,-M512+4,0),1,3)/100*I512*10000)</f>
        <v/>
      </c>
      <c r="Z512" s="71" t="str">
        <f ca="1">IF(I512="","",_xll.xEURO(OFFSET(C512,-M512+1,0),J512,OFFSET(C512,-M512+2,0),OFFSET(C512,-M512+2,0),OFFSET(C512,-M512+3,0)+AC512,OFFSET(C512,-M512+4,0),1,5)/365.25*I512*10000)</f>
        <v/>
      </c>
      <c r="AB512" s="40" t="str">
        <f ca="1">IF(D512="","",_xll.xCalcSkew(OFFSET(C512,-M512,0),E512-OFFSET(C512,-M512+1,0),b)/100)</f>
        <v/>
      </c>
      <c r="AC512" s="40" t="str">
        <f ca="1">IF(I512="","",_xll.xCalcSkew(OFFSET(C512,-M512,0),J512-OFFSET(C512,-M512+1,0),b)/100)</f>
        <v/>
      </c>
      <c r="AE512">
        <f t="shared" si="80"/>
        <v>0</v>
      </c>
      <c r="AF512">
        <f t="shared" si="81"/>
        <v>0</v>
      </c>
      <c r="AG512">
        <f t="shared" si="82"/>
        <v>0</v>
      </c>
    </row>
    <row r="513" spans="3:33" x14ac:dyDescent="0.25">
      <c r="C513" s="64">
        <f ca="1">N543+U543</f>
        <v>5.2047304973903028</v>
      </c>
      <c r="D513" s="52"/>
      <c r="E513" s="39"/>
      <c r="F513" s="39"/>
      <c r="G513" s="35"/>
      <c r="I513" s="52"/>
      <c r="J513" s="39"/>
      <c r="K513" s="39"/>
      <c r="L513" s="62"/>
      <c r="M513" s="101">
        <f t="shared" si="92"/>
        <v>6</v>
      </c>
      <c r="N513" s="67" t="str">
        <f ca="1">IF(D513="","",_xll.xEURO(OFFSET(C513,-M513+1,0),E513,OFFSET(C513,-M513+2,0),OFFSET(C513,-M513+2,0),OFFSET(C513,-M513+3,0)+AB513,OFFSET(C513,-M513+4,0),0,1)*D513)</f>
        <v/>
      </c>
      <c r="O513" s="69" t="str">
        <f ca="1">IF(D513="","",_xll.xEURO(OFFSET(C513,-M513+1,0),E513,OFFSET(C513,-M513+2,0),OFFSET(C513,-M513+2,0),OFFSET(C513,-M513+3,0)+AB513,OFFSET(C513,-M513+4,0),0,0))</f>
        <v/>
      </c>
      <c r="P513" s="67" t="str">
        <f t="shared" si="90"/>
        <v/>
      </c>
      <c r="Q513" s="67" t="str">
        <f ca="1">IF(D513="","",_xll.xEURO(OFFSET(C513,-M513+1,0),E513,OFFSET(C513,-M513+2,0),OFFSET(C513,-M513+2,0),OFFSET(C513,-M513+3,0)+AB513,OFFSET(C513,-M513+4,0),0,2)/10*D513)</f>
        <v/>
      </c>
      <c r="R513" s="71" t="str">
        <f ca="1">IF(D513="","",_xll.xEURO(OFFSET(C513,-M513+1,0),E513,OFFSET(C513,-M513+2,0),OFFSET(C513,-M513+2,0),OFFSET(C513,-M513+3,0)+AB513,OFFSET(C513,-M513+4,0),0,3)/100*D513*10000)</f>
        <v/>
      </c>
      <c r="S513" s="71" t="str">
        <f ca="1">IF(D513="","",_xll.xEURO(OFFSET(C513,-M513+1,0),E513,OFFSET(C513,-M513+2,0),OFFSET(C513,-M513+2,0),OFFSET(C513,-M513+3,0)+AB513,OFFSET(C513,-M513+4,0),0,5)/365.25*D513*10000)</f>
        <v/>
      </c>
      <c r="U513" s="67" t="str">
        <f ca="1">IF(I513="","",_xll.xEURO(OFFSET(C513,-M513+1,0),J513,OFFSET(C513,-M513+2,0),OFFSET(C513,-M513+2,0),OFFSET(C513,-M513+3,0)+AC513,OFFSET(C513,-M513+4,0),1,1)*I513)</f>
        <v/>
      </c>
      <c r="V513" s="69" t="str">
        <f ca="1">IF(I513="","",_xll.xEURO(OFFSET(C513,-M513+1,0),J513,OFFSET(C513,-M513+2,0),OFFSET(C513,-M513+2,0),OFFSET(C513,-M513+3,0)+AC513,OFFSET(C513,-M513+4,0),1,0))</f>
        <v/>
      </c>
      <c r="W513" s="67" t="str">
        <f t="shared" si="91"/>
        <v/>
      </c>
      <c r="X513" s="67" t="str">
        <f ca="1">IF(I513="","",_xll.xEURO(OFFSET(C513,-M513+1,0),J513,OFFSET(C513,-M513+2,0),OFFSET(C513,-M513+2,0),OFFSET(C513,-M513+3,0)+AC513,OFFSET(C513,-M513+4,0),1,2)/10*I513)</f>
        <v/>
      </c>
      <c r="Y513" s="71" t="str">
        <f ca="1">IF(I513="","",_xll.xEURO(OFFSET(C513,-M513+1,0),J513,OFFSET(C513,-M513+2,0),OFFSET(C513,-M513+2,0),OFFSET(C513,-M513+3,0)+AC513,OFFSET(C513,-M513+4,0),1,3)/100*I513*10000)</f>
        <v/>
      </c>
      <c r="Z513" s="71" t="str">
        <f ca="1">IF(I513="","",_xll.xEURO(OFFSET(C513,-M513+1,0),J513,OFFSET(C513,-M513+2,0),OFFSET(C513,-M513+2,0),OFFSET(C513,-M513+3,0)+AC513,OFFSET(C513,-M513+4,0),1,5)/365.25*I513*10000)</f>
        <v/>
      </c>
      <c r="AB513" s="40" t="str">
        <f ca="1">IF(D513="","",_xll.xCalcSkew(OFFSET(C513,-M513,0),E513-OFFSET(C513,-M513+1,0),b)/100)</f>
        <v/>
      </c>
      <c r="AC513" s="40" t="str">
        <f ca="1">IF(I513="","",_xll.xCalcSkew(OFFSET(C513,-M513,0),J513-OFFSET(C513,-M513+1,0),b)/100)</f>
        <v/>
      </c>
      <c r="AE513">
        <f t="shared" si="80"/>
        <v>0</v>
      </c>
      <c r="AF513">
        <f t="shared" si="81"/>
        <v>0</v>
      </c>
      <c r="AG513">
        <f t="shared" si="82"/>
        <v>0</v>
      </c>
    </row>
    <row r="514" spans="3:33" x14ac:dyDescent="0.25">
      <c r="C514" s="103">
        <f ca="1">Q543+X543</f>
        <v>0.5545330442577947</v>
      </c>
      <c r="D514" s="52"/>
      <c r="E514" s="39"/>
      <c r="F514" s="39"/>
      <c r="G514" s="35"/>
      <c r="I514" s="52"/>
      <c r="J514" s="39"/>
      <c r="K514" s="39"/>
      <c r="L514" s="62"/>
      <c r="M514" s="101">
        <f t="shared" si="92"/>
        <v>7</v>
      </c>
      <c r="N514" s="67" t="str">
        <f ca="1">IF(D514="","",_xll.xEURO(OFFSET(C514,-M514+1,0),E514,OFFSET(C514,-M514+2,0),OFFSET(C514,-M514+2,0),OFFSET(C514,-M514+3,0)+AB514,OFFSET(C514,-M514+4,0),0,1)*D514)</f>
        <v/>
      </c>
      <c r="O514" s="69" t="str">
        <f ca="1">IF(D514="","",_xll.xEURO(OFFSET(C514,-M514+1,0),E514,OFFSET(C514,-M514+2,0),OFFSET(C514,-M514+2,0),OFFSET(C514,-M514+3,0)+AB514,OFFSET(C514,-M514+4,0),0,0))</f>
        <v/>
      </c>
      <c r="P514" s="67" t="str">
        <f t="shared" si="90"/>
        <v/>
      </c>
      <c r="Q514" s="67" t="str">
        <f ca="1">IF(D514="","",_xll.xEURO(OFFSET(C514,-M514+1,0),E514,OFFSET(C514,-M514+2,0),OFFSET(C514,-M514+2,0),OFFSET(C514,-M514+3,0)+AB514,OFFSET(C514,-M514+4,0),0,2)/10*D514)</f>
        <v/>
      </c>
      <c r="R514" s="71" t="str">
        <f ca="1">IF(D514="","",_xll.xEURO(OFFSET(C514,-M514+1,0),E514,OFFSET(C514,-M514+2,0),OFFSET(C514,-M514+2,0),OFFSET(C514,-M514+3,0)+AB514,OFFSET(C514,-M514+4,0),0,3)/100*D514*10000)</f>
        <v/>
      </c>
      <c r="S514" s="71" t="str">
        <f ca="1">IF(D514="","",_xll.xEURO(OFFSET(C514,-M514+1,0),E514,OFFSET(C514,-M514+2,0),OFFSET(C514,-M514+2,0),OFFSET(C514,-M514+3,0)+AB514,OFFSET(C514,-M514+4,0),0,5)/365.25*D514*10000)</f>
        <v/>
      </c>
      <c r="U514" s="67" t="str">
        <f ca="1">IF(I514="","",_xll.xEURO(OFFSET(C514,-M514+1,0),J514,OFFSET(C514,-M514+2,0),OFFSET(C514,-M514+2,0),OFFSET(C514,-M514+3,0)+AC514,OFFSET(C514,-M514+4,0),1,1)*I514)</f>
        <v/>
      </c>
      <c r="V514" s="69" t="str">
        <f ca="1">IF(I514="","",_xll.xEURO(OFFSET(C514,-M514+1,0),J514,OFFSET(C514,-M514+2,0),OFFSET(C514,-M514+2,0),OFFSET(C514,-M514+3,0)+AC514,OFFSET(C514,-M514+4,0),1,0))</f>
        <v/>
      </c>
      <c r="W514" s="67" t="str">
        <f t="shared" si="91"/>
        <v/>
      </c>
      <c r="X514" s="67" t="str">
        <f ca="1">IF(I514="","",_xll.xEURO(OFFSET(C514,-M514+1,0),J514,OFFSET(C514,-M514+2,0),OFFSET(C514,-M514+2,0),OFFSET(C514,-M514+3,0)+AC514,OFFSET(C514,-M514+4,0),1,2)/10*I514)</f>
        <v/>
      </c>
      <c r="Y514" s="71" t="str">
        <f ca="1">IF(I514="","",_xll.xEURO(OFFSET(C514,-M514+1,0),J514,OFFSET(C514,-M514+2,0),OFFSET(C514,-M514+2,0),OFFSET(C514,-M514+3,0)+AC514,OFFSET(C514,-M514+4,0),1,3)/100*I514*10000)</f>
        <v/>
      </c>
      <c r="Z514" s="71" t="str">
        <f ca="1">IF(I514="","",_xll.xEURO(OFFSET(C514,-M514+1,0),J514,OFFSET(C514,-M514+2,0),OFFSET(C514,-M514+2,0),OFFSET(C514,-M514+3,0)+AC514,OFFSET(C514,-M514+4,0),1,5)/365.25*I514*10000)</f>
        <v/>
      </c>
      <c r="AB514" s="40" t="str">
        <f ca="1">IF(D514="","",_xll.xCalcSkew(OFFSET(C514,-M514,0),E514-OFFSET(C514,-M514+1,0),b)/100)</f>
        <v/>
      </c>
      <c r="AC514" s="40" t="str">
        <f ca="1">IF(I514="","",_xll.xCalcSkew(OFFSET(C514,-M514,0),J514-OFFSET(C514,-M514+1,0),b)/100)</f>
        <v/>
      </c>
      <c r="AE514">
        <f t="shared" si="80"/>
        <v>0</v>
      </c>
      <c r="AF514">
        <f t="shared" si="81"/>
        <v>0</v>
      </c>
      <c r="AG514">
        <f t="shared" si="82"/>
        <v>0</v>
      </c>
    </row>
    <row r="515" spans="3:33" x14ac:dyDescent="0.25">
      <c r="C515" s="64">
        <f ca="1">R543+Y543</f>
        <v>3972.4770930402829</v>
      </c>
      <c r="D515" s="52"/>
      <c r="E515" s="39"/>
      <c r="F515" s="39"/>
      <c r="G515" s="35"/>
      <c r="I515" s="52"/>
      <c r="J515" s="39"/>
      <c r="K515" s="39"/>
      <c r="L515" s="62"/>
      <c r="M515" s="101">
        <f t="shared" si="92"/>
        <v>8</v>
      </c>
      <c r="N515" s="67" t="str">
        <f ca="1">IF(D515="","",_xll.xEURO(OFFSET(C515,-M515+1,0),E515,OFFSET(C515,-M515+2,0),OFFSET(C515,-M515+2,0),OFFSET(C515,-M515+3,0)+AB515,OFFSET(C515,-M515+4,0),0,1)*D515)</f>
        <v/>
      </c>
      <c r="O515" s="69" t="str">
        <f ca="1">IF(D515="","",_xll.xEURO(OFFSET(C515,-M515+1,0),E515,OFFSET(C515,-M515+2,0),OFFSET(C515,-M515+2,0),OFFSET(C515,-M515+3,0)+AB515,OFFSET(C515,-M515+4,0),0,0))</f>
        <v/>
      </c>
      <c r="P515" s="67" t="str">
        <f t="shared" si="90"/>
        <v/>
      </c>
      <c r="Q515" s="67" t="str">
        <f ca="1">IF(D515="","",_xll.xEURO(OFFSET(C515,-M515+1,0),E515,OFFSET(C515,-M515+2,0),OFFSET(C515,-M515+2,0),OFFSET(C515,-M515+3,0)+AB515,OFFSET(C515,-M515+4,0),0,2)/10*D515)</f>
        <v/>
      </c>
      <c r="R515" s="71" t="str">
        <f ca="1">IF(D515="","",_xll.xEURO(OFFSET(C515,-M515+1,0),E515,OFFSET(C515,-M515+2,0),OFFSET(C515,-M515+2,0),OFFSET(C515,-M515+3,0)+AB515,OFFSET(C515,-M515+4,0),0,3)/100*D515*10000)</f>
        <v/>
      </c>
      <c r="S515" s="71" t="str">
        <f ca="1">IF(D515="","",_xll.xEURO(OFFSET(C515,-M515+1,0),E515,OFFSET(C515,-M515+2,0),OFFSET(C515,-M515+2,0),OFFSET(C515,-M515+3,0)+AB515,OFFSET(C515,-M515+4,0),0,5)/365.25*D515*10000)</f>
        <v/>
      </c>
      <c r="U515" s="67" t="str">
        <f ca="1">IF(I515="","",_xll.xEURO(OFFSET(C515,-M515+1,0),J515,OFFSET(C515,-M515+2,0),OFFSET(C515,-M515+2,0),OFFSET(C515,-M515+3,0)+AC515,OFFSET(C515,-M515+4,0),1,1)*I515)</f>
        <v/>
      </c>
      <c r="V515" s="69" t="str">
        <f ca="1">IF(I515="","",_xll.xEURO(OFFSET(C515,-M515+1,0),J515,OFFSET(C515,-M515+2,0),OFFSET(C515,-M515+2,0),OFFSET(C515,-M515+3,0)+AC515,OFFSET(C515,-M515+4,0),1,0))</f>
        <v/>
      </c>
      <c r="W515" s="67" t="str">
        <f t="shared" si="91"/>
        <v/>
      </c>
      <c r="X515" s="67" t="str">
        <f ca="1">IF(I515="","",_xll.xEURO(OFFSET(C515,-M515+1,0),J515,OFFSET(C515,-M515+2,0),OFFSET(C515,-M515+2,0),OFFSET(C515,-M515+3,0)+AC515,OFFSET(C515,-M515+4,0),1,2)/10*I515)</f>
        <v/>
      </c>
      <c r="Y515" s="71" t="str">
        <f ca="1">IF(I515="","",_xll.xEURO(OFFSET(C515,-M515+1,0),J515,OFFSET(C515,-M515+2,0),OFFSET(C515,-M515+2,0),OFFSET(C515,-M515+3,0)+AC515,OFFSET(C515,-M515+4,0),1,3)/100*I515*10000)</f>
        <v/>
      </c>
      <c r="Z515" s="71" t="str">
        <f ca="1">IF(I515="","",_xll.xEURO(OFFSET(C515,-M515+1,0),J515,OFFSET(C515,-M515+2,0),OFFSET(C515,-M515+2,0),OFFSET(C515,-M515+3,0)+AC515,OFFSET(C515,-M515+4,0),1,5)/365.25*I515*10000)</f>
        <v/>
      </c>
      <c r="AB515" s="40" t="str">
        <f ca="1">IF(D515="","",_xll.xCalcSkew(OFFSET(C515,-M515,0),E515-OFFSET(C515,-M515+1,0),b)/100)</f>
        <v/>
      </c>
      <c r="AC515" s="40" t="str">
        <f ca="1">IF(I515="","",_xll.xCalcSkew(OFFSET(C515,-M515,0),J515-OFFSET(C515,-M515+1,0),b)/100)</f>
        <v/>
      </c>
      <c r="AE515">
        <f t="shared" si="80"/>
        <v>0</v>
      </c>
      <c r="AF515">
        <f t="shared" si="81"/>
        <v>0</v>
      </c>
      <c r="AG515">
        <f t="shared" si="82"/>
        <v>0</v>
      </c>
    </row>
    <row r="516" spans="3:33" x14ac:dyDescent="0.25">
      <c r="C516" s="64">
        <f ca="1">S543+Z543</f>
        <v>-227.73393370611873</v>
      </c>
      <c r="D516" s="52"/>
      <c r="E516" s="39"/>
      <c r="F516" s="39"/>
      <c r="G516" s="35"/>
      <c r="I516" s="52"/>
      <c r="J516" s="39"/>
      <c r="K516" s="39"/>
      <c r="L516" s="62"/>
      <c r="M516" s="101">
        <f t="shared" si="92"/>
        <v>9</v>
      </c>
      <c r="N516" s="67" t="str">
        <f ca="1">IF(D516="","",_xll.xEURO(OFFSET(C516,-M516+1,0),E516,OFFSET(C516,-M516+2,0),OFFSET(C516,-M516+2,0),OFFSET(C516,-M516+3,0)+AB516,OFFSET(C516,-M516+4,0),0,1)*D516)</f>
        <v/>
      </c>
      <c r="O516" s="69" t="str">
        <f ca="1">IF(D516="","",_xll.xEURO(OFFSET(C516,-M516+1,0),E516,OFFSET(C516,-M516+2,0),OFFSET(C516,-M516+2,0),OFFSET(C516,-M516+3,0)+AB516,OFFSET(C516,-M516+4,0),0,0))</f>
        <v/>
      </c>
      <c r="P516" s="67" t="str">
        <f t="shared" si="90"/>
        <v/>
      </c>
      <c r="Q516" s="67" t="str">
        <f ca="1">IF(D516="","",_xll.xEURO(OFFSET(C516,-M516+1,0),E516,OFFSET(C516,-M516+2,0),OFFSET(C516,-M516+2,0),OFFSET(C516,-M516+3,0)+AB516,OFFSET(C516,-M516+4,0),0,2)/10*D516)</f>
        <v/>
      </c>
      <c r="R516" s="71" t="str">
        <f ca="1">IF(D516="","",_xll.xEURO(OFFSET(C516,-M516+1,0),E516,OFFSET(C516,-M516+2,0),OFFSET(C516,-M516+2,0),OFFSET(C516,-M516+3,0)+AB516,OFFSET(C516,-M516+4,0),0,3)/100*D516*10000)</f>
        <v/>
      </c>
      <c r="S516" s="71" t="str">
        <f ca="1">IF(D516="","",_xll.xEURO(OFFSET(C516,-M516+1,0),E516,OFFSET(C516,-M516+2,0),OFFSET(C516,-M516+2,0),OFFSET(C516,-M516+3,0)+AB516,OFFSET(C516,-M516+4,0),0,5)/365.25*D516*10000)</f>
        <v/>
      </c>
      <c r="U516" s="67" t="str">
        <f ca="1">IF(I516="","",_xll.xEURO(OFFSET(C516,-M516+1,0),J516,OFFSET(C516,-M516+2,0),OFFSET(C516,-M516+2,0),OFFSET(C516,-M516+3,0)+AC516,OFFSET(C516,-M516+4,0),1,1)*I516)</f>
        <v/>
      </c>
      <c r="V516" s="69" t="str">
        <f ca="1">IF(I516="","",_xll.xEURO(OFFSET(C516,-M516+1,0),J516,OFFSET(C516,-M516+2,0),OFFSET(C516,-M516+2,0),OFFSET(C516,-M516+3,0)+AC516,OFFSET(C516,-M516+4,0),1,0))</f>
        <v/>
      </c>
      <c r="W516" s="67" t="str">
        <f t="shared" si="91"/>
        <v/>
      </c>
      <c r="X516" s="67" t="str">
        <f ca="1">IF(I516="","",_xll.xEURO(OFFSET(C516,-M516+1,0),J516,OFFSET(C516,-M516+2,0),OFFSET(C516,-M516+2,0),OFFSET(C516,-M516+3,0)+AC516,OFFSET(C516,-M516+4,0),1,2)/10*I516)</f>
        <v/>
      </c>
      <c r="Y516" s="71" t="str">
        <f ca="1">IF(I516="","",_xll.xEURO(OFFSET(C516,-M516+1,0),J516,OFFSET(C516,-M516+2,0),OFFSET(C516,-M516+2,0),OFFSET(C516,-M516+3,0)+AC516,OFFSET(C516,-M516+4,0),1,3)/100*I516*10000)</f>
        <v/>
      </c>
      <c r="Z516" s="71" t="str">
        <f ca="1">IF(I516="","",_xll.xEURO(OFFSET(C516,-M516+1,0),J516,OFFSET(C516,-M516+2,0),OFFSET(C516,-M516+2,0),OFFSET(C516,-M516+3,0)+AC516,OFFSET(C516,-M516+4,0),1,5)/365.25*I516*10000)</f>
        <v/>
      </c>
      <c r="AB516" s="40" t="str">
        <f ca="1">IF(D516="","",_xll.xCalcSkew(OFFSET(C516,-M516,0),E516-OFFSET(C516,-M516+1,0),b)/100)</f>
        <v/>
      </c>
      <c r="AC516" s="40" t="str">
        <f ca="1">IF(I516="","",_xll.xCalcSkew(OFFSET(C516,-M516,0),J516-OFFSET(C516,-M516+1,0),b)/100)</f>
        <v/>
      </c>
      <c r="AE516">
        <f t="shared" si="80"/>
        <v>0</v>
      </c>
      <c r="AF516">
        <f t="shared" si="81"/>
        <v>0</v>
      </c>
      <c r="AG516">
        <f t="shared" si="82"/>
        <v>0</v>
      </c>
    </row>
    <row r="517" spans="3:33" x14ac:dyDescent="0.25">
      <c r="C517" s="64">
        <f ca="1">P543+W543</f>
        <v>40.226957519850281</v>
      </c>
      <c r="D517" s="52"/>
      <c r="E517" s="39"/>
      <c r="F517" s="39"/>
      <c r="G517" s="35"/>
      <c r="I517" s="52"/>
      <c r="J517" s="39"/>
      <c r="K517" s="39"/>
      <c r="L517" s="62"/>
      <c r="M517" s="101">
        <f t="shared" si="92"/>
        <v>10</v>
      </c>
      <c r="N517" s="67" t="str">
        <f ca="1">IF(D517="","",_xll.xEURO(OFFSET(C517,-M517+1,0),E517,OFFSET(C517,-M517+2,0),OFFSET(C517,-M517+2,0),OFFSET(C517,-M517+3,0)+AB517,OFFSET(C517,-M517+4,0),0,1)*D517)</f>
        <v/>
      </c>
      <c r="O517" s="69" t="str">
        <f ca="1">IF(D517="","",_xll.xEURO(OFFSET(C517,-M517+1,0),E517,OFFSET(C517,-M517+2,0),OFFSET(C517,-M517+2,0),OFFSET(C517,-M517+3,0)+AB517,OFFSET(C517,-M517+4,0),0,0))</f>
        <v/>
      </c>
      <c r="P517" s="67" t="str">
        <f t="shared" si="90"/>
        <v/>
      </c>
      <c r="Q517" s="67" t="str">
        <f ca="1">IF(D517="","",_xll.xEURO(OFFSET(C517,-M517+1,0),E517,OFFSET(C517,-M517+2,0),OFFSET(C517,-M517+2,0),OFFSET(C517,-M517+3,0)+AB517,OFFSET(C517,-M517+4,0),0,2)/10*D517)</f>
        <v/>
      </c>
      <c r="R517" s="71" t="str">
        <f ca="1">IF(D517="","",_xll.xEURO(OFFSET(C517,-M517+1,0),E517,OFFSET(C517,-M517+2,0),OFFSET(C517,-M517+2,0),OFFSET(C517,-M517+3,0)+AB517,OFFSET(C517,-M517+4,0),0,3)/100*D517*10000)</f>
        <v/>
      </c>
      <c r="S517" s="71" t="str">
        <f ca="1">IF(D517="","",_xll.xEURO(OFFSET(C517,-M517+1,0),E517,OFFSET(C517,-M517+2,0),OFFSET(C517,-M517+2,0),OFFSET(C517,-M517+3,0)+AB517,OFFSET(C517,-M517+4,0),0,5)/365.25*D517*10000)</f>
        <v/>
      </c>
      <c r="U517" s="67" t="str">
        <f ca="1">IF(I517="","",_xll.xEURO(OFFSET(C517,-M517+1,0),J517,OFFSET(C517,-M517+2,0),OFFSET(C517,-M517+2,0),OFFSET(C517,-M517+3,0)+AC517,OFFSET(C517,-M517+4,0),1,1)*I517)</f>
        <v/>
      </c>
      <c r="V517" s="69" t="str">
        <f ca="1">IF(I517="","",_xll.xEURO(OFFSET(C517,-M517+1,0),J517,OFFSET(C517,-M517+2,0),OFFSET(C517,-M517+2,0),OFFSET(C517,-M517+3,0)+AC517,OFFSET(C517,-M517+4,0),1,0))</f>
        <v/>
      </c>
      <c r="W517" s="67" t="str">
        <f t="shared" si="91"/>
        <v/>
      </c>
      <c r="X517" s="67" t="str">
        <f ca="1">IF(I517="","",_xll.xEURO(OFFSET(C517,-M517+1,0),J517,OFFSET(C517,-M517+2,0),OFFSET(C517,-M517+2,0),OFFSET(C517,-M517+3,0)+AC517,OFFSET(C517,-M517+4,0),1,2)/10*I517)</f>
        <v/>
      </c>
      <c r="Y517" s="71" t="str">
        <f ca="1">IF(I517="","",_xll.xEURO(OFFSET(C517,-M517+1,0),J517,OFFSET(C517,-M517+2,0),OFFSET(C517,-M517+2,0),OFFSET(C517,-M517+3,0)+AC517,OFFSET(C517,-M517+4,0),1,3)/100*I517*10000)</f>
        <v/>
      </c>
      <c r="Z517" s="71" t="str">
        <f ca="1">IF(I517="","",_xll.xEURO(OFFSET(C517,-M517+1,0),J517,OFFSET(C517,-M517+2,0),OFFSET(C517,-M517+2,0),OFFSET(C517,-M517+3,0)+AC517,OFFSET(C517,-M517+4,0),1,5)/365.25*I517*10000)</f>
        <v/>
      </c>
      <c r="AB517" s="40" t="str">
        <f ca="1">IF(D517="","",_xll.xCalcSkew(OFFSET(C517,-M517,0),E517-OFFSET(C517,-M517+1,0),b)/100)</f>
        <v/>
      </c>
      <c r="AC517" s="40" t="str">
        <f ca="1">IF(I517="","",_xll.xCalcSkew(OFFSET(C517,-M517,0),J517-OFFSET(C517,-M517+1,0),b)/100)</f>
        <v/>
      </c>
      <c r="AE517">
        <f t="shared" si="80"/>
        <v>0</v>
      </c>
      <c r="AF517">
        <f t="shared" si="81"/>
        <v>0</v>
      </c>
      <c r="AG517">
        <f t="shared" si="82"/>
        <v>0</v>
      </c>
    </row>
    <row r="518" spans="3:33" x14ac:dyDescent="0.25">
      <c r="D518" s="52"/>
      <c r="E518" s="39"/>
      <c r="F518" s="39"/>
      <c r="G518" s="35"/>
      <c r="I518" s="52"/>
      <c r="J518" s="39"/>
      <c r="K518" s="39"/>
      <c r="L518" s="62"/>
      <c r="M518" s="101">
        <f t="shared" si="92"/>
        <v>11</v>
      </c>
      <c r="N518" s="67" t="str">
        <f ca="1">IF(D518="","",_xll.xEURO(OFFSET(C518,-M518+1,0),E518,OFFSET(C518,-M518+2,0),OFFSET(C518,-M518+2,0),OFFSET(C518,-M518+3,0)+AB518,OFFSET(C518,-M518+4,0),0,1)*D518)</f>
        <v/>
      </c>
      <c r="O518" s="69" t="str">
        <f ca="1">IF(D518="","",_xll.xEURO(OFFSET(C518,-M518+1,0),E518,OFFSET(C518,-M518+2,0),OFFSET(C518,-M518+2,0),OFFSET(C518,-M518+3,0)+AB518,OFFSET(C518,-M518+4,0),0,0))</f>
        <v/>
      </c>
      <c r="P518" s="67" t="str">
        <f t="shared" si="90"/>
        <v/>
      </c>
      <c r="Q518" s="67" t="str">
        <f ca="1">IF(D518="","",_xll.xEURO(OFFSET(C518,-M518+1,0),E518,OFFSET(C518,-M518+2,0),OFFSET(C518,-M518+2,0),OFFSET(C518,-M518+3,0)+AB518,OFFSET(C518,-M518+4,0),0,2)/10*D518)</f>
        <v/>
      </c>
      <c r="R518" s="71" t="str">
        <f ca="1">IF(D518="","",_xll.xEURO(OFFSET(C518,-M518+1,0),E518,OFFSET(C518,-M518+2,0),OFFSET(C518,-M518+2,0),OFFSET(C518,-M518+3,0)+AB518,OFFSET(C518,-M518+4,0),0,3)/100*D518*10000)</f>
        <v/>
      </c>
      <c r="S518" s="71" t="str">
        <f ca="1">IF(D518="","",_xll.xEURO(OFFSET(C518,-M518+1,0),E518,OFFSET(C518,-M518+2,0),OFFSET(C518,-M518+2,0),OFFSET(C518,-M518+3,0)+AB518,OFFSET(C518,-M518+4,0),0,5)/365.25*D518*10000)</f>
        <v/>
      </c>
      <c r="U518" s="67" t="str">
        <f ca="1">IF(I518="","",_xll.xEURO(OFFSET(C518,-M518+1,0),J518,OFFSET(C518,-M518+2,0),OFFSET(C518,-M518+2,0),OFFSET(C518,-M518+3,0)+AC518,OFFSET(C518,-M518+4,0),1,1)*I518)</f>
        <v/>
      </c>
      <c r="V518" s="69" t="str">
        <f ca="1">IF(I518="","",_xll.xEURO(OFFSET(C518,-M518+1,0),J518,OFFSET(C518,-M518+2,0),OFFSET(C518,-M518+2,0),OFFSET(C518,-M518+3,0)+AC518,OFFSET(C518,-M518+4,0),1,0))</f>
        <v/>
      </c>
      <c r="W518" s="67" t="str">
        <f t="shared" si="91"/>
        <v/>
      </c>
      <c r="X518" s="67" t="str">
        <f ca="1">IF(I518="","",_xll.xEURO(OFFSET(C518,-M518+1,0),J518,OFFSET(C518,-M518+2,0),OFFSET(C518,-M518+2,0),OFFSET(C518,-M518+3,0)+AC518,OFFSET(C518,-M518+4,0),1,2)/10*I518)</f>
        <v/>
      </c>
      <c r="Y518" s="71" t="str">
        <f ca="1">IF(I518="","",_xll.xEURO(OFFSET(C518,-M518+1,0),J518,OFFSET(C518,-M518+2,0),OFFSET(C518,-M518+2,0),OFFSET(C518,-M518+3,0)+AC518,OFFSET(C518,-M518+4,0),1,3)/100*I518*10000)</f>
        <v/>
      </c>
      <c r="Z518" s="71" t="str">
        <f ca="1">IF(I518="","",_xll.xEURO(OFFSET(C518,-M518+1,0),J518,OFFSET(C518,-M518+2,0),OFFSET(C518,-M518+2,0),OFFSET(C518,-M518+3,0)+AC518,OFFSET(C518,-M518+4,0),1,5)/365.25*I518*10000)</f>
        <v/>
      </c>
      <c r="AB518" s="40" t="str">
        <f ca="1">IF(D518="","",_xll.xCalcSkew(OFFSET(C518,-M518,0),E518-OFFSET(C518,-M518+1,0),b)/100)</f>
        <v/>
      </c>
      <c r="AC518" s="40" t="str">
        <f ca="1">IF(I518="","",_xll.xCalcSkew(OFFSET(C518,-M518,0),J518-OFFSET(C518,-M518+1,0),b)/100)</f>
        <v/>
      </c>
      <c r="AE518">
        <f t="shared" ref="AE518:AE581" si="93">D518*F518*10000*-1</f>
        <v>0</v>
      </c>
      <c r="AF518">
        <f t="shared" ref="AF518:AF581" si="94">I518*K518*10000*-1</f>
        <v>0</v>
      </c>
      <c r="AG518">
        <f t="shared" ref="AG518:AG581" si="95">AE518+AF518</f>
        <v>0</v>
      </c>
    </row>
    <row r="519" spans="3:33" x14ac:dyDescent="0.25">
      <c r="D519" s="52"/>
      <c r="E519" s="39"/>
      <c r="F519" s="39"/>
      <c r="G519" s="35"/>
      <c r="I519" s="52"/>
      <c r="J519" s="39"/>
      <c r="K519" s="39"/>
      <c r="L519" s="62"/>
      <c r="M519" s="101">
        <f t="shared" si="92"/>
        <v>12</v>
      </c>
      <c r="N519" s="67" t="str">
        <f ca="1">IF(D519="","",_xll.xEURO(OFFSET(C519,-M519+1,0),E519,OFFSET(C519,-M519+2,0),OFFSET(C519,-M519+2,0),OFFSET(C519,-M519+3,0)+AB519,OFFSET(C519,-M519+4,0),0,1)*D519)</f>
        <v/>
      </c>
      <c r="O519" s="69" t="str">
        <f ca="1">IF(D519="","",_xll.xEURO(OFFSET(C519,-M519+1,0),E519,OFFSET(C519,-M519+2,0),OFFSET(C519,-M519+2,0),OFFSET(C519,-M519+3,0)+AB519,OFFSET(C519,-M519+4,0),0,0))</f>
        <v/>
      </c>
      <c r="P519" s="67" t="str">
        <f t="shared" si="90"/>
        <v/>
      </c>
      <c r="Q519" s="67" t="str">
        <f ca="1">IF(D519="","",_xll.xEURO(OFFSET(C519,-M519+1,0),E519,OFFSET(C519,-M519+2,0),OFFSET(C519,-M519+2,0),OFFSET(C519,-M519+3,0)+AB519,OFFSET(C519,-M519+4,0),0,2)/10*D519)</f>
        <v/>
      </c>
      <c r="R519" s="71" t="str">
        <f ca="1">IF(D519="","",_xll.xEURO(OFFSET(C519,-M519+1,0),E519,OFFSET(C519,-M519+2,0),OFFSET(C519,-M519+2,0),OFFSET(C519,-M519+3,0)+AB519,OFFSET(C519,-M519+4,0),0,3)/100*D519*10000)</f>
        <v/>
      </c>
      <c r="S519" s="71" t="str">
        <f ca="1">IF(D519="","",_xll.xEURO(OFFSET(C519,-M519+1,0),E519,OFFSET(C519,-M519+2,0),OFFSET(C519,-M519+2,0),OFFSET(C519,-M519+3,0)+AB519,OFFSET(C519,-M519+4,0),0,5)/365.25*D519*10000)</f>
        <v/>
      </c>
      <c r="U519" s="67" t="str">
        <f ca="1">IF(I519="","",_xll.xEURO(OFFSET(C519,-M519+1,0),J519,OFFSET(C519,-M519+2,0),OFFSET(C519,-M519+2,0),OFFSET(C519,-M519+3,0)+AC519,OFFSET(C519,-M519+4,0),1,1)*I519)</f>
        <v/>
      </c>
      <c r="V519" s="69" t="str">
        <f ca="1">IF(I519="","",_xll.xEURO(OFFSET(C519,-M519+1,0),J519,OFFSET(C519,-M519+2,0),OFFSET(C519,-M519+2,0),OFFSET(C519,-M519+3,0)+AC519,OFFSET(C519,-M519+4,0),1,0))</f>
        <v/>
      </c>
      <c r="W519" s="67" t="str">
        <f t="shared" si="91"/>
        <v/>
      </c>
      <c r="X519" s="67" t="str">
        <f ca="1">IF(I519="","",_xll.xEURO(OFFSET(C519,-M519+1,0),J519,OFFSET(C519,-M519+2,0),OFFSET(C519,-M519+2,0),OFFSET(C519,-M519+3,0)+AC519,OFFSET(C519,-M519+4,0),1,2)/10*I519)</f>
        <v/>
      </c>
      <c r="Y519" s="71" t="str">
        <f ca="1">IF(I519="","",_xll.xEURO(OFFSET(C519,-M519+1,0),J519,OFFSET(C519,-M519+2,0),OFFSET(C519,-M519+2,0),OFFSET(C519,-M519+3,0)+AC519,OFFSET(C519,-M519+4,0),1,3)/100*I519*10000)</f>
        <v/>
      </c>
      <c r="Z519" s="71" t="str">
        <f ca="1">IF(I519="","",_xll.xEURO(OFFSET(C519,-M519+1,0),J519,OFFSET(C519,-M519+2,0),OFFSET(C519,-M519+2,0),OFFSET(C519,-M519+3,0)+AC519,OFFSET(C519,-M519+4,0),1,5)/365.25*I519*10000)</f>
        <v/>
      </c>
      <c r="AB519" s="40" t="str">
        <f ca="1">IF(D519="","",_xll.xCalcSkew(OFFSET(C519,-M519,0),E519-OFFSET(C519,-M519+1,0),b)/100)</f>
        <v/>
      </c>
      <c r="AC519" s="40" t="str">
        <f ca="1">IF(I519="","",_xll.xCalcSkew(OFFSET(C519,-M519,0),J519-OFFSET(C519,-M519+1,0),b)/100)</f>
        <v/>
      </c>
      <c r="AE519">
        <f t="shared" si="93"/>
        <v>0</v>
      </c>
      <c r="AF519">
        <f t="shared" si="94"/>
        <v>0</v>
      </c>
      <c r="AG519">
        <f t="shared" si="95"/>
        <v>0</v>
      </c>
    </row>
    <row r="520" spans="3:33" x14ac:dyDescent="0.25">
      <c r="D520" s="52"/>
      <c r="E520" s="39"/>
      <c r="F520" s="39"/>
      <c r="G520" s="35"/>
      <c r="I520" s="52"/>
      <c r="J520" s="39"/>
      <c r="K520" s="39"/>
      <c r="L520" s="62"/>
      <c r="M520" s="101">
        <f t="shared" si="92"/>
        <v>13</v>
      </c>
      <c r="N520" s="67" t="str">
        <f ca="1">IF(D520="","",_xll.xEURO(OFFSET(C520,-M520+1,0),E520,OFFSET(C520,-M520+2,0),OFFSET(C520,-M520+2,0),OFFSET(C520,-M520+3,0)+AB520,OFFSET(C520,-M520+4,0),0,1)*D520)</f>
        <v/>
      </c>
      <c r="O520" s="69" t="str">
        <f ca="1">IF(D520="","",_xll.xEURO(OFFSET(C520,-M520+1,0),E520,OFFSET(C520,-M520+2,0),OFFSET(C520,-M520+2,0),OFFSET(C520,-M520+3,0)+AB520,OFFSET(C520,-M520+4,0),0,0))</f>
        <v/>
      </c>
      <c r="P520" s="67" t="str">
        <f t="shared" si="90"/>
        <v/>
      </c>
      <c r="Q520" s="67" t="str">
        <f ca="1">IF(D520="","",_xll.xEURO(OFFSET(C520,-M520+1,0),E520,OFFSET(C520,-M520+2,0),OFFSET(C520,-M520+2,0),OFFSET(C520,-M520+3,0)+AB520,OFFSET(C520,-M520+4,0),0,2)/10*D520)</f>
        <v/>
      </c>
      <c r="R520" s="71" t="str">
        <f ca="1">IF(D520="","",_xll.xEURO(OFFSET(C520,-M520+1,0),E520,OFFSET(C520,-M520+2,0),OFFSET(C520,-M520+2,0),OFFSET(C520,-M520+3,0)+AB520,OFFSET(C520,-M520+4,0),0,3)/100*D520*10000)</f>
        <v/>
      </c>
      <c r="S520" s="71" t="str">
        <f ca="1">IF(D520="","",_xll.xEURO(OFFSET(C520,-M520+1,0),E520,OFFSET(C520,-M520+2,0),OFFSET(C520,-M520+2,0),OFFSET(C520,-M520+3,0)+AB520,OFFSET(C520,-M520+4,0),0,5)/365.25*D520*10000)</f>
        <v/>
      </c>
      <c r="U520" s="67" t="str">
        <f ca="1">IF(I520="","",_xll.xEURO(OFFSET(C520,-M520+1,0),J520,OFFSET(C520,-M520+2,0),OFFSET(C520,-M520+2,0),OFFSET(C520,-M520+3,0)+AC520,OFFSET(C520,-M520+4,0),1,1)*I520)</f>
        <v/>
      </c>
      <c r="V520" s="69" t="str">
        <f ca="1">IF(I520="","",_xll.xEURO(OFFSET(C520,-M520+1,0),J520,OFFSET(C520,-M520+2,0),OFFSET(C520,-M520+2,0),OFFSET(C520,-M520+3,0)+AC520,OFFSET(C520,-M520+4,0),1,0))</f>
        <v/>
      </c>
      <c r="W520" s="67" t="str">
        <f t="shared" si="91"/>
        <v/>
      </c>
      <c r="X520" s="67" t="str">
        <f ca="1">IF(I520="","",_xll.xEURO(OFFSET(C520,-M520+1,0),J520,OFFSET(C520,-M520+2,0),OFFSET(C520,-M520+2,0),OFFSET(C520,-M520+3,0)+AC520,OFFSET(C520,-M520+4,0),1,2)/10*I520)</f>
        <v/>
      </c>
      <c r="Y520" s="71" t="str">
        <f ca="1">IF(I520="","",_xll.xEURO(OFFSET(C520,-M520+1,0),J520,OFFSET(C520,-M520+2,0),OFFSET(C520,-M520+2,0),OFFSET(C520,-M520+3,0)+AC520,OFFSET(C520,-M520+4,0),1,3)/100*I520*10000)</f>
        <v/>
      </c>
      <c r="Z520" s="71" t="str">
        <f ca="1">IF(I520="","",_xll.xEURO(OFFSET(C520,-M520+1,0),J520,OFFSET(C520,-M520+2,0),OFFSET(C520,-M520+2,0),OFFSET(C520,-M520+3,0)+AC520,OFFSET(C520,-M520+4,0),1,5)/365.25*I520*10000)</f>
        <v/>
      </c>
      <c r="AB520" s="40" t="str">
        <f ca="1">IF(D520="","",_xll.xCalcSkew(OFFSET(C520,-M520,0),E520-OFFSET(C520,-M520+1,0),b)/100)</f>
        <v/>
      </c>
      <c r="AC520" s="40" t="str">
        <f ca="1">IF(I520="","",_xll.xCalcSkew(OFFSET(C520,-M520,0),J520-OFFSET(C520,-M520+1,0),b)/100)</f>
        <v/>
      </c>
      <c r="AE520">
        <f t="shared" si="93"/>
        <v>0</v>
      </c>
      <c r="AF520">
        <f t="shared" si="94"/>
        <v>0</v>
      </c>
      <c r="AG520">
        <f t="shared" si="95"/>
        <v>0</v>
      </c>
    </row>
    <row r="521" spans="3:33" x14ac:dyDescent="0.25">
      <c r="D521" s="52"/>
      <c r="E521" s="39"/>
      <c r="F521" s="39"/>
      <c r="G521" s="35"/>
      <c r="I521" s="52"/>
      <c r="J521" s="39"/>
      <c r="K521" s="39"/>
      <c r="L521" s="62"/>
      <c r="M521" s="101">
        <f t="shared" si="92"/>
        <v>14</v>
      </c>
      <c r="N521" s="67" t="str">
        <f ca="1">IF(D521="","",_xll.xEURO(OFFSET(C521,-M521+1,0),E521,OFFSET(C521,-M521+2,0),OFFSET(C521,-M521+2,0),OFFSET(C521,-M521+3,0)+AB521,OFFSET(C521,-M521+4,0),0,1)*D521)</f>
        <v/>
      </c>
      <c r="O521" s="69" t="str">
        <f ca="1">IF(D521="","",_xll.xEURO(OFFSET(C521,-M521+1,0),E521,OFFSET(C521,-M521+2,0),OFFSET(C521,-M521+2,0),OFFSET(C521,-M521+3,0)+AB521,OFFSET(C521,-M521+4,0),0,0))</f>
        <v/>
      </c>
      <c r="P521" s="67" t="str">
        <f t="shared" si="90"/>
        <v/>
      </c>
      <c r="Q521" s="67" t="str">
        <f ca="1">IF(D521="","",_xll.xEURO(OFFSET(C521,-M521+1,0),E521,OFFSET(C521,-M521+2,0),OFFSET(C521,-M521+2,0),OFFSET(C521,-M521+3,0)+AB521,OFFSET(C521,-M521+4,0),0,2)/10*D521)</f>
        <v/>
      </c>
      <c r="R521" s="71" t="str">
        <f ca="1">IF(D521="","",_xll.xEURO(OFFSET(C521,-M521+1,0),E521,OFFSET(C521,-M521+2,0),OFFSET(C521,-M521+2,0),OFFSET(C521,-M521+3,0)+AB521,OFFSET(C521,-M521+4,0),0,3)/100*D521*10000)</f>
        <v/>
      </c>
      <c r="S521" s="71" t="str">
        <f ca="1">IF(D521="","",_xll.xEURO(OFFSET(C521,-M521+1,0),E521,OFFSET(C521,-M521+2,0),OFFSET(C521,-M521+2,0),OFFSET(C521,-M521+3,0)+AB521,OFFSET(C521,-M521+4,0),0,5)/365.25*D521*10000)</f>
        <v/>
      </c>
      <c r="U521" s="67" t="str">
        <f ca="1">IF(I521="","",_xll.xEURO(OFFSET(C521,-M521+1,0),J521,OFFSET(C521,-M521+2,0),OFFSET(C521,-M521+2,0),OFFSET(C521,-M521+3,0)+AC521,OFFSET(C521,-M521+4,0),1,1)*I521)</f>
        <v/>
      </c>
      <c r="V521" s="69" t="str">
        <f ca="1">IF(I521="","",_xll.xEURO(OFFSET(C521,-M521+1,0),J521,OFFSET(C521,-M521+2,0),OFFSET(C521,-M521+2,0),OFFSET(C521,-M521+3,0)+AC521,OFFSET(C521,-M521+4,0),1,0))</f>
        <v/>
      </c>
      <c r="W521" s="67" t="str">
        <f t="shared" si="91"/>
        <v/>
      </c>
      <c r="X521" s="67" t="str">
        <f ca="1">IF(I521="","",_xll.xEURO(OFFSET(C521,-M521+1,0),J521,OFFSET(C521,-M521+2,0),OFFSET(C521,-M521+2,0),OFFSET(C521,-M521+3,0)+AC521,OFFSET(C521,-M521+4,0),1,2)/10*I521)</f>
        <v/>
      </c>
      <c r="Y521" s="71" t="str">
        <f ca="1">IF(I521="","",_xll.xEURO(OFFSET(C521,-M521+1,0),J521,OFFSET(C521,-M521+2,0),OFFSET(C521,-M521+2,0),OFFSET(C521,-M521+3,0)+AC521,OFFSET(C521,-M521+4,0),1,3)/100*I521*10000)</f>
        <v/>
      </c>
      <c r="Z521" s="71" t="str">
        <f ca="1">IF(I521="","",_xll.xEURO(OFFSET(C521,-M521+1,0),J521,OFFSET(C521,-M521+2,0),OFFSET(C521,-M521+2,0),OFFSET(C521,-M521+3,0)+AC521,OFFSET(C521,-M521+4,0),1,5)/365.25*I521*10000)</f>
        <v/>
      </c>
      <c r="AB521" s="40" t="str">
        <f ca="1">IF(D521="","",_xll.xCalcSkew(OFFSET(C521,-M521,0),E521-OFFSET(C521,-M521+1,0),b)/100)</f>
        <v/>
      </c>
      <c r="AC521" s="40" t="str">
        <f ca="1">IF(I521="","",_xll.xCalcSkew(OFFSET(C521,-M521,0),J521-OFFSET(C521,-M521+1,0),b)/100)</f>
        <v/>
      </c>
      <c r="AE521">
        <f t="shared" si="93"/>
        <v>0</v>
      </c>
      <c r="AF521">
        <f t="shared" si="94"/>
        <v>0</v>
      </c>
      <c r="AG521">
        <f t="shared" si="95"/>
        <v>0</v>
      </c>
    </row>
    <row r="522" spans="3:33" x14ac:dyDescent="0.25">
      <c r="D522" s="52"/>
      <c r="E522" s="39"/>
      <c r="F522" s="39"/>
      <c r="G522" s="35"/>
      <c r="I522" s="52"/>
      <c r="J522" s="39"/>
      <c r="K522" s="39"/>
      <c r="L522" s="62"/>
      <c r="M522" s="101">
        <f t="shared" si="92"/>
        <v>15</v>
      </c>
      <c r="N522" s="67" t="str">
        <f ca="1">IF(D522="","",_xll.xEURO(OFFSET(C522,-M522+1,0),E522,OFFSET(C522,-M522+2,0),OFFSET(C522,-M522+2,0),OFFSET(C522,-M522+3,0)+AB522,OFFSET(C522,-M522+4,0),0,1)*D522)</f>
        <v/>
      </c>
      <c r="O522" s="69" t="str">
        <f ca="1">IF(D522="","",_xll.xEURO(OFFSET(C522,-M522+1,0),E522,OFFSET(C522,-M522+2,0),OFFSET(C522,-M522+2,0),OFFSET(C522,-M522+3,0)+AB522,OFFSET(C522,-M522+4,0),0,0))</f>
        <v/>
      </c>
      <c r="P522" s="67" t="str">
        <f t="shared" si="90"/>
        <v/>
      </c>
      <c r="Q522" s="67" t="str">
        <f ca="1">IF(D522="","",_xll.xEURO(OFFSET(C522,-M522+1,0),E522,OFFSET(C522,-M522+2,0),OFFSET(C522,-M522+2,0),OFFSET(C522,-M522+3,0)+AB522,OFFSET(C522,-M522+4,0),0,2)/10*D522)</f>
        <v/>
      </c>
      <c r="R522" s="71" t="str">
        <f ca="1">IF(D522="","",_xll.xEURO(OFFSET(C522,-M522+1,0),E522,OFFSET(C522,-M522+2,0),OFFSET(C522,-M522+2,0),OFFSET(C522,-M522+3,0)+AB522,OFFSET(C522,-M522+4,0),0,3)/100*D522*10000)</f>
        <v/>
      </c>
      <c r="S522" s="71" t="str">
        <f ca="1">IF(D522="","",_xll.xEURO(OFFSET(C522,-M522+1,0),E522,OFFSET(C522,-M522+2,0),OFFSET(C522,-M522+2,0),OFFSET(C522,-M522+3,0)+AB522,OFFSET(C522,-M522+4,0),0,5)/365.25*D522*10000)</f>
        <v/>
      </c>
      <c r="U522" s="67" t="str">
        <f ca="1">IF(I522="","",_xll.xEURO(OFFSET(C522,-M522+1,0),J522,OFFSET(C522,-M522+2,0),OFFSET(C522,-M522+2,0),OFFSET(C522,-M522+3,0)+AC522,OFFSET(C522,-M522+4,0),1,1)*I522)</f>
        <v/>
      </c>
      <c r="V522" s="69" t="str">
        <f ca="1">IF(I522="","",_xll.xEURO(OFFSET(C522,-M522+1,0),J522,OFFSET(C522,-M522+2,0),OFFSET(C522,-M522+2,0),OFFSET(C522,-M522+3,0)+AC522,OFFSET(C522,-M522+4,0),1,0))</f>
        <v/>
      </c>
      <c r="W522" s="67" t="str">
        <f t="shared" si="91"/>
        <v/>
      </c>
      <c r="X522" s="67" t="str">
        <f ca="1">IF(I522="","",_xll.xEURO(OFFSET(C522,-M522+1,0),J522,OFFSET(C522,-M522+2,0),OFFSET(C522,-M522+2,0),OFFSET(C522,-M522+3,0)+AC522,OFFSET(C522,-M522+4,0),1,2)/10*I522)</f>
        <v/>
      </c>
      <c r="Y522" s="71" t="str">
        <f ca="1">IF(I522="","",_xll.xEURO(OFFSET(C522,-M522+1,0),J522,OFFSET(C522,-M522+2,0),OFFSET(C522,-M522+2,0),OFFSET(C522,-M522+3,0)+AC522,OFFSET(C522,-M522+4,0),1,3)/100*I522*10000)</f>
        <v/>
      </c>
      <c r="Z522" s="71" t="str">
        <f ca="1">IF(I522="","",_xll.xEURO(OFFSET(C522,-M522+1,0),J522,OFFSET(C522,-M522+2,0),OFFSET(C522,-M522+2,0),OFFSET(C522,-M522+3,0)+AC522,OFFSET(C522,-M522+4,0),1,5)/365.25*I522*10000)</f>
        <v/>
      </c>
      <c r="AB522" s="40" t="str">
        <f ca="1">IF(D522="","",_xll.xCalcSkew(OFFSET(C522,-M522,0),E522-OFFSET(C522,-M522+1,0),b)/100)</f>
        <v/>
      </c>
      <c r="AC522" s="40" t="str">
        <f ca="1">IF(I522="","",_xll.xCalcSkew(OFFSET(C522,-M522,0),J522-OFFSET(C522,-M522+1,0),b)/100)</f>
        <v/>
      </c>
      <c r="AE522">
        <f t="shared" si="93"/>
        <v>0</v>
      </c>
      <c r="AF522">
        <f t="shared" si="94"/>
        <v>0</v>
      </c>
      <c r="AG522">
        <f t="shared" si="95"/>
        <v>0</v>
      </c>
    </row>
    <row r="523" spans="3:33" x14ac:dyDescent="0.25">
      <c r="D523" s="52"/>
      <c r="E523" s="39"/>
      <c r="F523" s="39"/>
      <c r="G523" s="35"/>
      <c r="I523" s="52"/>
      <c r="J523" s="39"/>
      <c r="K523" s="39"/>
      <c r="L523" s="62"/>
      <c r="M523" s="101">
        <f t="shared" si="92"/>
        <v>16</v>
      </c>
      <c r="N523" s="67" t="str">
        <f ca="1">IF(D523="","",_xll.xEURO(OFFSET(C523,-M523+1,0),E523,OFFSET(C523,-M523+2,0),OFFSET(C523,-M523+2,0),OFFSET(C523,-M523+3,0)+AB523,OFFSET(C523,-M523+4,0),0,1)*D523)</f>
        <v/>
      </c>
      <c r="O523" s="69" t="str">
        <f ca="1">IF(D523="","",_xll.xEURO(OFFSET(C523,-M523+1,0),E523,OFFSET(C523,-M523+2,0),OFFSET(C523,-M523+2,0),OFFSET(C523,-M523+3,0)+AB523,OFFSET(C523,-M523+4,0),0,0))</f>
        <v/>
      </c>
      <c r="P523" s="67" t="str">
        <f t="shared" si="90"/>
        <v/>
      </c>
      <c r="Q523" s="67" t="str">
        <f ca="1">IF(D523="","",_xll.xEURO(OFFSET(C523,-M523+1,0),E523,OFFSET(C523,-M523+2,0),OFFSET(C523,-M523+2,0),OFFSET(C523,-M523+3,0)+AB523,OFFSET(C523,-M523+4,0),0,2)/10*D523)</f>
        <v/>
      </c>
      <c r="R523" s="71" t="str">
        <f ca="1">IF(D523="","",_xll.xEURO(OFFSET(C523,-M523+1,0),E523,OFFSET(C523,-M523+2,0),OFFSET(C523,-M523+2,0),OFFSET(C523,-M523+3,0)+AB523,OFFSET(C523,-M523+4,0),0,3)/100*D523*10000)</f>
        <v/>
      </c>
      <c r="S523" s="71" t="str">
        <f ca="1">IF(D523="","",_xll.xEURO(OFFSET(C523,-M523+1,0),E523,OFFSET(C523,-M523+2,0),OFFSET(C523,-M523+2,0),OFFSET(C523,-M523+3,0)+AB523,OFFSET(C523,-M523+4,0),0,5)/365.25*D523*10000)</f>
        <v/>
      </c>
      <c r="U523" s="67" t="str">
        <f ca="1">IF(I523="","",_xll.xEURO(OFFSET(C523,-M523+1,0),J523,OFFSET(C523,-M523+2,0),OFFSET(C523,-M523+2,0),OFFSET(C523,-M523+3,0)+AC523,OFFSET(C523,-M523+4,0),1,1)*I523)</f>
        <v/>
      </c>
      <c r="V523" s="69" t="str">
        <f ca="1">IF(I523="","",_xll.xEURO(OFFSET(C523,-M523+1,0),J523,OFFSET(C523,-M523+2,0),OFFSET(C523,-M523+2,0),OFFSET(C523,-M523+3,0)+AC523,OFFSET(C523,-M523+4,0),1,0))</f>
        <v/>
      </c>
      <c r="W523" s="67" t="str">
        <f t="shared" si="91"/>
        <v/>
      </c>
      <c r="X523" s="67" t="str">
        <f ca="1">IF(I523="","",_xll.xEURO(OFFSET(C523,-M523+1,0),J523,OFFSET(C523,-M523+2,0),OFFSET(C523,-M523+2,0),OFFSET(C523,-M523+3,0)+AC523,OFFSET(C523,-M523+4,0),1,2)/10*I523)</f>
        <v/>
      </c>
      <c r="Y523" s="71" t="str">
        <f ca="1">IF(I523="","",_xll.xEURO(OFFSET(C523,-M523+1,0),J523,OFFSET(C523,-M523+2,0),OFFSET(C523,-M523+2,0),OFFSET(C523,-M523+3,0)+AC523,OFFSET(C523,-M523+4,0),1,3)/100*I523*10000)</f>
        <v/>
      </c>
      <c r="Z523" s="71" t="str">
        <f ca="1">IF(I523="","",_xll.xEURO(OFFSET(C523,-M523+1,0),J523,OFFSET(C523,-M523+2,0),OFFSET(C523,-M523+2,0),OFFSET(C523,-M523+3,0)+AC523,OFFSET(C523,-M523+4,0),1,5)/365.25*I523*10000)</f>
        <v/>
      </c>
      <c r="AB523" s="40" t="str">
        <f ca="1">IF(D523="","",_xll.xCalcSkew(OFFSET(C523,-M523,0),E523-OFFSET(C523,-M523+1,0),b)/100)</f>
        <v/>
      </c>
      <c r="AC523" s="40" t="str">
        <f ca="1">IF(I523="","",_xll.xCalcSkew(OFFSET(C523,-M523,0),J523-OFFSET(C523,-M523+1,0),b)/100)</f>
        <v/>
      </c>
      <c r="AE523">
        <f t="shared" si="93"/>
        <v>0</v>
      </c>
      <c r="AF523">
        <f t="shared" si="94"/>
        <v>0</v>
      </c>
      <c r="AG523">
        <f t="shared" si="95"/>
        <v>0</v>
      </c>
    </row>
    <row r="524" spans="3:33" x14ac:dyDescent="0.25">
      <c r="D524" s="52"/>
      <c r="E524" s="39"/>
      <c r="F524" s="39"/>
      <c r="G524" s="35"/>
      <c r="I524" s="52"/>
      <c r="J524" s="39"/>
      <c r="K524" s="39"/>
      <c r="L524" s="62"/>
      <c r="M524" s="101">
        <f t="shared" si="92"/>
        <v>17</v>
      </c>
      <c r="N524" s="67" t="str">
        <f ca="1">IF(D524="","",_xll.xEURO(OFFSET(C524,-M524+1,0),E524,OFFSET(C524,-M524+2,0),OFFSET(C524,-M524+2,0),OFFSET(C524,-M524+3,0)+AB524,OFFSET(C524,-M524+4,0),0,1)*D524)</f>
        <v/>
      </c>
      <c r="O524" s="69" t="str">
        <f ca="1">IF(D524="","",_xll.xEURO(OFFSET(C524,-M524+1,0),E524,OFFSET(C524,-M524+2,0),OFFSET(C524,-M524+2,0),OFFSET(C524,-M524+3,0)+AB524,OFFSET(C524,-M524+4,0),0,0))</f>
        <v/>
      </c>
      <c r="P524" s="67" t="str">
        <f t="shared" si="90"/>
        <v/>
      </c>
      <c r="Q524" s="67" t="str">
        <f ca="1">IF(D524="","",_xll.xEURO(OFFSET(C524,-M524+1,0),E524,OFFSET(C524,-M524+2,0),OFFSET(C524,-M524+2,0),OFFSET(C524,-M524+3,0)+AB524,OFFSET(C524,-M524+4,0),0,2)/10*D524)</f>
        <v/>
      </c>
      <c r="R524" s="71" t="str">
        <f ca="1">IF(D524="","",_xll.xEURO(OFFSET(C524,-M524+1,0),E524,OFFSET(C524,-M524+2,0),OFFSET(C524,-M524+2,0),OFFSET(C524,-M524+3,0)+AB524,OFFSET(C524,-M524+4,0),0,3)/100*D524*10000)</f>
        <v/>
      </c>
      <c r="S524" s="71" t="str">
        <f ca="1">IF(D524="","",_xll.xEURO(OFFSET(C524,-M524+1,0),E524,OFFSET(C524,-M524+2,0),OFFSET(C524,-M524+2,0),OFFSET(C524,-M524+3,0)+AB524,OFFSET(C524,-M524+4,0),0,5)/365.25*D524*10000)</f>
        <v/>
      </c>
      <c r="U524" s="67" t="str">
        <f ca="1">IF(I524="","",_xll.xEURO(OFFSET(C524,-M524+1,0),J524,OFFSET(C524,-M524+2,0),OFFSET(C524,-M524+2,0),OFFSET(C524,-M524+3,0)+AC524,OFFSET(C524,-M524+4,0),1,1)*I524)</f>
        <v/>
      </c>
      <c r="V524" s="69" t="str">
        <f ca="1">IF(I524="","",_xll.xEURO(OFFSET(C524,-M524+1,0),J524,OFFSET(C524,-M524+2,0),OFFSET(C524,-M524+2,0),OFFSET(C524,-M524+3,0)+AC524,OFFSET(C524,-M524+4,0),1,0))</f>
        <v/>
      </c>
      <c r="W524" s="67" t="str">
        <f t="shared" si="91"/>
        <v/>
      </c>
      <c r="X524" s="67" t="str">
        <f ca="1">IF(I524="","",_xll.xEURO(OFFSET(C524,-M524+1,0),J524,OFFSET(C524,-M524+2,0),OFFSET(C524,-M524+2,0),OFFSET(C524,-M524+3,0)+AC524,OFFSET(C524,-M524+4,0),1,2)/10*I524)</f>
        <v/>
      </c>
      <c r="Y524" s="71" t="str">
        <f ca="1">IF(I524="","",_xll.xEURO(OFFSET(C524,-M524+1,0),J524,OFFSET(C524,-M524+2,0),OFFSET(C524,-M524+2,0),OFFSET(C524,-M524+3,0)+AC524,OFFSET(C524,-M524+4,0),1,3)/100*I524*10000)</f>
        <v/>
      </c>
      <c r="Z524" s="71" t="str">
        <f ca="1">IF(I524="","",_xll.xEURO(OFFSET(C524,-M524+1,0),J524,OFFSET(C524,-M524+2,0),OFFSET(C524,-M524+2,0),OFFSET(C524,-M524+3,0)+AC524,OFFSET(C524,-M524+4,0),1,5)/365.25*I524*10000)</f>
        <v/>
      </c>
      <c r="AB524" s="40" t="str">
        <f ca="1">IF(D524="","",_xll.xCalcSkew(OFFSET(C524,-M524,0),E524-OFFSET(C524,-M524+1,0),b)/100)</f>
        <v/>
      </c>
      <c r="AC524" s="40" t="str">
        <f ca="1">IF(I524="","",_xll.xCalcSkew(OFFSET(C524,-M524,0),J524-OFFSET(C524,-M524+1,0),b)/100)</f>
        <v/>
      </c>
      <c r="AE524">
        <f t="shared" si="93"/>
        <v>0</v>
      </c>
      <c r="AF524">
        <f t="shared" si="94"/>
        <v>0</v>
      </c>
      <c r="AG524">
        <f t="shared" si="95"/>
        <v>0</v>
      </c>
    </row>
    <row r="525" spans="3:33" x14ac:dyDescent="0.25">
      <c r="D525" s="52"/>
      <c r="E525" s="39"/>
      <c r="F525" s="39"/>
      <c r="G525" s="35"/>
      <c r="I525" s="52"/>
      <c r="J525" s="39"/>
      <c r="K525" s="39"/>
      <c r="L525" s="62"/>
      <c r="M525" s="101">
        <f t="shared" si="92"/>
        <v>18</v>
      </c>
      <c r="N525" s="67" t="str">
        <f ca="1">IF(D525="","",_xll.xEURO(OFFSET(C525,-M525+1,0),E525,OFFSET(C525,-M525+2,0),OFFSET(C525,-M525+2,0),OFFSET(C525,-M525+3,0)+AB525,OFFSET(C525,-M525+4,0),0,1)*D525)</f>
        <v/>
      </c>
      <c r="O525" s="69" t="str">
        <f ca="1">IF(D525="","",_xll.xEURO(OFFSET(C525,-M525+1,0),E525,OFFSET(C525,-M525+2,0),OFFSET(C525,-M525+2,0),OFFSET(C525,-M525+3,0)+AB525,OFFSET(C525,-M525+4,0),0,0))</f>
        <v/>
      </c>
      <c r="P525" s="67" t="str">
        <f t="shared" si="90"/>
        <v/>
      </c>
      <c r="Q525" s="67" t="str">
        <f ca="1">IF(D525="","",_xll.xEURO(OFFSET(C525,-M525+1,0),E525,OFFSET(C525,-M525+2,0),OFFSET(C525,-M525+2,0),OFFSET(C525,-M525+3,0)+AB525,OFFSET(C525,-M525+4,0),0,2)/10*D525)</f>
        <v/>
      </c>
      <c r="R525" s="71" t="str">
        <f ca="1">IF(D525="","",_xll.xEURO(OFFSET(C525,-M525+1,0),E525,OFFSET(C525,-M525+2,0),OFFSET(C525,-M525+2,0),OFFSET(C525,-M525+3,0)+AB525,OFFSET(C525,-M525+4,0),0,3)/100*D525*10000)</f>
        <v/>
      </c>
      <c r="S525" s="71" t="str">
        <f ca="1">IF(D525="","",_xll.xEURO(OFFSET(C525,-M525+1,0),E525,OFFSET(C525,-M525+2,0),OFFSET(C525,-M525+2,0),OFFSET(C525,-M525+3,0)+AB525,OFFSET(C525,-M525+4,0),0,5)/365.25*D525*10000)</f>
        <v/>
      </c>
      <c r="U525" s="67" t="str">
        <f ca="1">IF(I525="","",_xll.xEURO(OFFSET(C525,-M525+1,0),J525,OFFSET(C525,-M525+2,0),OFFSET(C525,-M525+2,0),OFFSET(C525,-M525+3,0)+AC525,OFFSET(C525,-M525+4,0),1,1)*I525)</f>
        <v/>
      </c>
      <c r="V525" s="69" t="str">
        <f ca="1">IF(I525="","",_xll.xEURO(OFFSET(C525,-M525+1,0),J525,OFFSET(C525,-M525+2,0),OFFSET(C525,-M525+2,0),OFFSET(C525,-M525+3,0)+AC525,OFFSET(C525,-M525+4,0),1,0))</f>
        <v/>
      </c>
      <c r="W525" s="67" t="str">
        <f t="shared" si="91"/>
        <v/>
      </c>
      <c r="X525" s="67" t="str">
        <f ca="1">IF(I525="","",_xll.xEURO(OFFSET(C525,-M525+1,0),J525,OFFSET(C525,-M525+2,0),OFFSET(C525,-M525+2,0),OFFSET(C525,-M525+3,0)+AC525,OFFSET(C525,-M525+4,0),1,2)/10*I525)</f>
        <v/>
      </c>
      <c r="Y525" s="71" t="str">
        <f ca="1">IF(I525="","",_xll.xEURO(OFFSET(C525,-M525+1,0),J525,OFFSET(C525,-M525+2,0),OFFSET(C525,-M525+2,0),OFFSET(C525,-M525+3,0)+AC525,OFFSET(C525,-M525+4,0),1,3)/100*I525*10000)</f>
        <v/>
      </c>
      <c r="Z525" s="71" t="str">
        <f ca="1">IF(I525="","",_xll.xEURO(OFFSET(C525,-M525+1,0),J525,OFFSET(C525,-M525+2,0),OFFSET(C525,-M525+2,0),OFFSET(C525,-M525+3,0)+AC525,OFFSET(C525,-M525+4,0),1,5)/365.25*I525*10000)</f>
        <v/>
      </c>
      <c r="AB525" s="40" t="str">
        <f ca="1">IF(D525="","",_xll.xCalcSkew(OFFSET(C525,-M525,0),E525-OFFSET(C525,-M525+1,0),b)/100)</f>
        <v/>
      </c>
      <c r="AC525" s="40" t="str">
        <f ca="1">IF(I525="","",_xll.xCalcSkew(OFFSET(C525,-M525,0),J525-OFFSET(C525,-M525+1,0),b)/100)</f>
        <v/>
      </c>
      <c r="AE525">
        <f t="shared" si="93"/>
        <v>0</v>
      </c>
      <c r="AF525">
        <f t="shared" si="94"/>
        <v>0</v>
      </c>
      <c r="AG525">
        <f t="shared" si="95"/>
        <v>0</v>
      </c>
    </row>
    <row r="526" spans="3:33" x14ac:dyDescent="0.25">
      <c r="D526" s="52"/>
      <c r="E526" s="39"/>
      <c r="F526" s="39"/>
      <c r="G526" s="35"/>
      <c r="I526" s="52"/>
      <c r="J526" s="39"/>
      <c r="K526" s="39"/>
      <c r="L526" s="62"/>
      <c r="M526" s="101">
        <f t="shared" si="92"/>
        <v>19</v>
      </c>
      <c r="N526" s="67" t="str">
        <f ca="1">IF(D526="","",_xll.xEURO(OFFSET(C526,-M526+1,0),E526,OFFSET(C526,-M526+2,0),OFFSET(C526,-M526+2,0),OFFSET(C526,-M526+3,0)+AB526,OFFSET(C526,-M526+4,0),0,1)*D526)</f>
        <v/>
      </c>
      <c r="O526" s="69" t="str">
        <f ca="1">IF(D526="","",_xll.xEURO(OFFSET(C526,-M526+1,0),E526,OFFSET(C526,-M526+2,0),OFFSET(C526,-M526+2,0),OFFSET(C526,-M526+3,0)+AB526,OFFSET(C526,-M526+4,0),0,0))</f>
        <v/>
      </c>
      <c r="P526" s="67" t="str">
        <f t="shared" si="90"/>
        <v/>
      </c>
      <c r="Q526" s="67" t="str">
        <f ca="1">IF(D526="","",_xll.xEURO(OFFSET(C526,-M526+1,0),E526,OFFSET(C526,-M526+2,0),OFFSET(C526,-M526+2,0),OFFSET(C526,-M526+3,0)+AB526,OFFSET(C526,-M526+4,0),0,2)/10*D526)</f>
        <v/>
      </c>
      <c r="R526" s="71" t="str">
        <f ca="1">IF(D526="","",_xll.xEURO(OFFSET(C526,-M526+1,0),E526,OFFSET(C526,-M526+2,0),OFFSET(C526,-M526+2,0),OFFSET(C526,-M526+3,0)+AB526,OFFSET(C526,-M526+4,0),0,3)/100*D526*10000)</f>
        <v/>
      </c>
      <c r="S526" s="71" t="str">
        <f ca="1">IF(D526="","",_xll.xEURO(OFFSET(C526,-M526+1,0),E526,OFFSET(C526,-M526+2,0),OFFSET(C526,-M526+2,0),OFFSET(C526,-M526+3,0)+AB526,OFFSET(C526,-M526+4,0),0,5)/365.25*D526*10000)</f>
        <v/>
      </c>
      <c r="U526" s="67" t="str">
        <f ca="1">IF(I526="","",_xll.xEURO(OFFSET(C526,-M526+1,0),J526,OFFSET(C526,-M526+2,0),OFFSET(C526,-M526+2,0),OFFSET(C526,-M526+3,0)+AC526,OFFSET(C526,-M526+4,0),1,1)*I526)</f>
        <v/>
      </c>
      <c r="V526" s="69" t="str">
        <f ca="1">IF(I526="","",_xll.xEURO(OFFSET(C526,-M526+1,0),J526,OFFSET(C526,-M526+2,0),OFFSET(C526,-M526+2,0),OFFSET(C526,-M526+3,0)+AC526,OFFSET(C526,-M526+4,0),1,0))</f>
        <v/>
      </c>
      <c r="W526" s="67" t="str">
        <f t="shared" si="91"/>
        <v/>
      </c>
      <c r="X526" s="67" t="str">
        <f ca="1">IF(I526="","",_xll.xEURO(OFFSET(C526,-M526+1,0),J526,OFFSET(C526,-M526+2,0),OFFSET(C526,-M526+2,0),OFFSET(C526,-M526+3,0)+AC526,OFFSET(C526,-M526+4,0),1,2)/10*I526)</f>
        <v/>
      </c>
      <c r="Y526" s="71" t="str">
        <f ca="1">IF(I526="","",_xll.xEURO(OFFSET(C526,-M526+1,0),J526,OFFSET(C526,-M526+2,0),OFFSET(C526,-M526+2,0),OFFSET(C526,-M526+3,0)+AC526,OFFSET(C526,-M526+4,0),1,3)/100*I526*10000)</f>
        <v/>
      </c>
      <c r="Z526" s="71" t="str">
        <f ca="1">IF(I526="","",_xll.xEURO(OFFSET(C526,-M526+1,0),J526,OFFSET(C526,-M526+2,0),OFFSET(C526,-M526+2,0),OFFSET(C526,-M526+3,0)+AC526,OFFSET(C526,-M526+4,0),1,5)/365.25*I526*10000)</f>
        <v/>
      </c>
      <c r="AB526" s="40" t="str">
        <f ca="1">IF(D526="","",_xll.xCalcSkew(OFFSET(C526,-M526,0),E526-OFFSET(C526,-M526+1,0),b)/100)</f>
        <v/>
      </c>
      <c r="AC526" s="40" t="str">
        <f ca="1">IF(I526="","",_xll.xCalcSkew(OFFSET(C526,-M526,0),J526-OFFSET(C526,-M526+1,0),b)/100)</f>
        <v/>
      </c>
      <c r="AE526">
        <f t="shared" si="93"/>
        <v>0</v>
      </c>
      <c r="AF526">
        <f t="shared" si="94"/>
        <v>0</v>
      </c>
      <c r="AG526">
        <f t="shared" si="95"/>
        <v>0</v>
      </c>
    </row>
    <row r="527" spans="3:33" x14ac:dyDescent="0.25">
      <c r="D527" s="52"/>
      <c r="E527" s="39"/>
      <c r="F527" s="39"/>
      <c r="G527" s="35"/>
      <c r="I527" s="52"/>
      <c r="J527" s="39"/>
      <c r="K527" s="39"/>
      <c r="L527" s="62"/>
      <c r="M527" s="101">
        <f t="shared" si="92"/>
        <v>20</v>
      </c>
      <c r="N527" s="67" t="str">
        <f ca="1">IF(D527="","",_xll.xEURO(OFFSET(C527,-M527+1,0),E527,OFFSET(C527,-M527+2,0),OFFSET(C527,-M527+2,0),OFFSET(C527,-M527+3,0)+AB527,OFFSET(C527,-M527+4,0),0,1)*D527)</f>
        <v/>
      </c>
      <c r="O527" s="69" t="str">
        <f ca="1">IF(D527="","",_xll.xEURO(OFFSET(C527,-M527+1,0),E527,OFFSET(C527,-M527+2,0),OFFSET(C527,-M527+2,0),OFFSET(C527,-M527+3,0)+AB527,OFFSET(C527,-M527+4,0),0,0))</f>
        <v/>
      </c>
      <c r="P527" s="67" t="str">
        <f t="shared" si="90"/>
        <v/>
      </c>
      <c r="Q527" s="67" t="str">
        <f ca="1">IF(D527="","",_xll.xEURO(OFFSET(C527,-M527+1,0),E527,OFFSET(C527,-M527+2,0),OFFSET(C527,-M527+2,0),OFFSET(C527,-M527+3,0)+AB527,OFFSET(C527,-M527+4,0),0,2)/10*D527)</f>
        <v/>
      </c>
      <c r="R527" s="71" t="str">
        <f ca="1">IF(D527="","",_xll.xEURO(OFFSET(C527,-M527+1,0),E527,OFFSET(C527,-M527+2,0),OFFSET(C527,-M527+2,0),OFFSET(C527,-M527+3,0)+AB527,OFFSET(C527,-M527+4,0),0,3)/100*D527*10000)</f>
        <v/>
      </c>
      <c r="S527" s="71" t="str">
        <f ca="1">IF(D527="","",_xll.xEURO(OFFSET(C527,-M527+1,0),E527,OFFSET(C527,-M527+2,0),OFFSET(C527,-M527+2,0),OFFSET(C527,-M527+3,0)+AB527,OFFSET(C527,-M527+4,0),0,5)/365.25*D527*10000)</f>
        <v/>
      </c>
      <c r="U527" s="67" t="str">
        <f ca="1">IF(I527="","",_xll.xEURO(OFFSET(C527,-M527+1,0),J527,OFFSET(C527,-M527+2,0),OFFSET(C527,-M527+2,0),OFFSET(C527,-M527+3,0)+AC527,OFFSET(C527,-M527+4,0),1,1)*I527)</f>
        <v/>
      </c>
      <c r="V527" s="69" t="str">
        <f ca="1">IF(I527="","",_xll.xEURO(OFFSET(C527,-M527+1,0),J527,OFFSET(C527,-M527+2,0),OFFSET(C527,-M527+2,0),OFFSET(C527,-M527+3,0)+AC527,OFFSET(C527,-M527+4,0),1,0))</f>
        <v/>
      </c>
      <c r="W527" s="67" t="str">
        <f t="shared" si="91"/>
        <v/>
      </c>
      <c r="X527" s="67" t="str">
        <f ca="1">IF(I527="","",_xll.xEURO(OFFSET(C527,-M527+1,0),J527,OFFSET(C527,-M527+2,0),OFFSET(C527,-M527+2,0),OFFSET(C527,-M527+3,0)+AC527,OFFSET(C527,-M527+4,0),1,2)/10*I527)</f>
        <v/>
      </c>
      <c r="Y527" s="71" t="str">
        <f ca="1">IF(I527="","",_xll.xEURO(OFFSET(C527,-M527+1,0),J527,OFFSET(C527,-M527+2,0),OFFSET(C527,-M527+2,0),OFFSET(C527,-M527+3,0)+AC527,OFFSET(C527,-M527+4,0),1,3)/100*I527*10000)</f>
        <v/>
      </c>
      <c r="Z527" s="71" t="str">
        <f ca="1">IF(I527="","",_xll.xEURO(OFFSET(C527,-M527+1,0),J527,OFFSET(C527,-M527+2,0),OFFSET(C527,-M527+2,0),OFFSET(C527,-M527+3,0)+AC527,OFFSET(C527,-M527+4,0),1,5)/365.25*I527*10000)</f>
        <v/>
      </c>
      <c r="AB527" s="40" t="str">
        <f ca="1">IF(D527="","",_xll.xCalcSkew(OFFSET(C527,-M527,0),E527-OFFSET(C527,-M527+1,0),b)/100)</f>
        <v/>
      </c>
      <c r="AC527" s="40" t="str">
        <f ca="1">IF(I527="","",_xll.xCalcSkew(OFFSET(C527,-M527,0),J527-OFFSET(C527,-M527+1,0),b)/100)</f>
        <v/>
      </c>
      <c r="AE527">
        <f t="shared" si="93"/>
        <v>0</v>
      </c>
      <c r="AF527">
        <f t="shared" si="94"/>
        <v>0</v>
      </c>
      <c r="AG527">
        <f t="shared" si="95"/>
        <v>0</v>
      </c>
    </row>
    <row r="528" spans="3:33" x14ac:dyDescent="0.25">
      <c r="D528" s="52"/>
      <c r="E528" s="39"/>
      <c r="F528" s="39"/>
      <c r="G528" s="35"/>
      <c r="I528" s="52"/>
      <c r="J528" s="39"/>
      <c r="K528" s="39"/>
      <c r="L528" s="62"/>
      <c r="M528" s="101">
        <f t="shared" si="92"/>
        <v>21</v>
      </c>
      <c r="N528" s="67" t="str">
        <f ca="1">IF(D528="","",_xll.xEURO(OFFSET(C528,-M528+1,0),E528,OFFSET(C528,-M528+2,0),OFFSET(C528,-M528+2,0),OFFSET(C528,-M528+3,0)+AB528,OFFSET(C528,-M528+4,0),0,1)*D528)</f>
        <v/>
      </c>
      <c r="O528" s="69" t="str">
        <f ca="1">IF(D528="","",_xll.xEURO(OFFSET(C528,-M528+1,0),E528,OFFSET(C528,-M528+2,0),OFFSET(C528,-M528+2,0),OFFSET(C528,-M528+3,0)+AB528,OFFSET(C528,-M528+4,0),0,0))</f>
        <v/>
      </c>
      <c r="P528" s="67" t="str">
        <f t="shared" si="90"/>
        <v/>
      </c>
      <c r="Q528" s="67" t="str">
        <f ca="1">IF(D528="","",_xll.xEURO(OFFSET(C528,-M528+1,0),E528,OFFSET(C528,-M528+2,0),OFFSET(C528,-M528+2,0),OFFSET(C528,-M528+3,0)+AB528,OFFSET(C528,-M528+4,0),0,2)/10*D528)</f>
        <v/>
      </c>
      <c r="R528" s="71" t="str">
        <f ca="1">IF(D528="","",_xll.xEURO(OFFSET(C528,-M528+1,0),E528,OFFSET(C528,-M528+2,0),OFFSET(C528,-M528+2,0),OFFSET(C528,-M528+3,0)+AB528,OFFSET(C528,-M528+4,0),0,3)/100*D528*10000)</f>
        <v/>
      </c>
      <c r="S528" s="71" t="str">
        <f ca="1">IF(D528="","",_xll.xEURO(OFFSET(C528,-M528+1,0),E528,OFFSET(C528,-M528+2,0),OFFSET(C528,-M528+2,0),OFFSET(C528,-M528+3,0)+AB528,OFFSET(C528,-M528+4,0),0,5)/365.25*D528*10000)</f>
        <v/>
      </c>
      <c r="U528" s="67" t="str">
        <f ca="1">IF(I528="","",_xll.xEURO(OFFSET(C528,-M528+1,0),J528,OFFSET(C528,-M528+2,0),OFFSET(C528,-M528+2,0),OFFSET(C528,-M528+3,0)+AC528,OFFSET(C528,-M528+4,0),1,1)*I528)</f>
        <v/>
      </c>
      <c r="V528" s="69" t="str">
        <f ca="1">IF(I528="","",_xll.xEURO(OFFSET(C528,-M528+1,0),J528,OFFSET(C528,-M528+2,0),OFFSET(C528,-M528+2,0),OFFSET(C528,-M528+3,0)+AC528,OFFSET(C528,-M528+4,0),1,0))</f>
        <v/>
      </c>
      <c r="W528" s="67" t="str">
        <f t="shared" si="91"/>
        <v/>
      </c>
      <c r="X528" s="67" t="str">
        <f ca="1">IF(I528="","",_xll.xEURO(OFFSET(C528,-M528+1,0),J528,OFFSET(C528,-M528+2,0),OFFSET(C528,-M528+2,0),OFFSET(C528,-M528+3,0)+AC528,OFFSET(C528,-M528+4,0),1,2)/10*I528)</f>
        <v/>
      </c>
      <c r="Y528" s="71" t="str">
        <f ca="1">IF(I528="","",_xll.xEURO(OFFSET(C528,-M528+1,0),J528,OFFSET(C528,-M528+2,0),OFFSET(C528,-M528+2,0),OFFSET(C528,-M528+3,0)+AC528,OFFSET(C528,-M528+4,0),1,3)/100*I528*10000)</f>
        <v/>
      </c>
      <c r="Z528" s="71" t="str">
        <f ca="1">IF(I528="","",_xll.xEURO(OFFSET(C528,-M528+1,0),J528,OFFSET(C528,-M528+2,0),OFFSET(C528,-M528+2,0),OFFSET(C528,-M528+3,0)+AC528,OFFSET(C528,-M528+4,0),1,5)/365.25*I528*10000)</f>
        <v/>
      </c>
      <c r="AB528" s="40" t="str">
        <f ca="1">IF(D528="","",_xll.xCalcSkew(OFFSET(C528,-M528,0),E528-OFFSET(C528,-M528+1,0),b)/100)</f>
        <v/>
      </c>
      <c r="AC528" s="40" t="str">
        <f ca="1">IF(I528="","",_xll.xCalcSkew(OFFSET(C528,-M528,0),J528-OFFSET(C528,-M528+1,0),b)/100)</f>
        <v/>
      </c>
      <c r="AE528">
        <f t="shared" si="93"/>
        <v>0</v>
      </c>
      <c r="AF528">
        <f t="shared" si="94"/>
        <v>0</v>
      </c>
      <c r="AG528">
        <f t="shared" si="95"/>
        <v>0</v>
      </c>
    </row>
    <row r="529" spans="4:33" x14ac:dyDescent="0.25">
      <c r="D529" s="52"/>
      <c r="E529" s="39"/>
      <c r="F529" s="39"/>
      <c r="G529" s="35"/>
      <c r="I529" s="52"/>
      <c r="J529" s="39"/>
      <c r="K529" s="39"/>
      <c r="L529" s="62"/>
      <c r="M529" s="101">
        <f t="shared" si="92"/>
        <v>22</v>
      </c>
      <c r="N529" s="67" t="str">
        <f ca="1">IF(D529="","",_xll.xEURO(OFFSET(C529,-M529+1,0),E529,OFFSET(C529,-M529+2,0),OFFSET(C529,-M529+2,0),OFFSET(C529,-M529+3,0)+AB529,OFFSET(C529,-M529+4,0),0,1)*D529)</f>
        <v/>
      </c>
      <c r="O529" s="69" t="str">
        <f ca="1">IF(D529="","",_xll.xEURO(OFFSET(C529,-M529+1,0),E529,OFFSET(C529,-M529+2,0),OFFSET(C529,-M529+2,0),OFFSET(C529,-M529+3,0)+AB529,OFFSET(C529,-M529+4,0),0,0))</f>
        <v/>
      </c>
      <c r="P529" s="67" t="str">
        <f t="shared" si="90"/>
        <v/>
      </c>
      <c r="Q529" s="67" t="str">
        <f ca="1">IF(D529="","",_xll.xEURO(OFFSET(C529,-M529+1,0),E529,OFFSET(C529,-M529+2,0),OFFSET(C529,-M529+2,0),OFFSET(C529,-M529+3,0)+AB529,OFFSET(C529,-M529+4,0),0,2)/10*D529)</f>
        <v/>
      </c>
      <c r="R529" s="71" t="str">
        <f ca="1">IF(D529="","",_xll.xEURO(OFFSET(C529,-M529+1,0),E529,OFFSET(C529,-M529+2,0),OFFSET(C529,-M529+2,0),OFFSET(C529,-M529+3,0)+AB529,OFFSET(C529,-M529+4,0),0,3)/100*D529*10000)</f>
        <v/>
      </c>
      <c r="S529" s="71" t="str">
        <f ca="1">IF(D529="","",_xll.xEURO(OFFSET(C529,-M529+1,0),E529,OFFSET(C529,-M529+2,0),OFFSET(C529,-M529+2,0),OFFSET(C529,-M529+3,0)+AB529,OFFSET(C529,-M529+4,0),0,5)/365.25*D529*10000)</f>
        <v/>
      </c>
      <c r="U529" s="67" t="str">
        <f ca="1">IF(I529="","",_xll.xEURO(OFFSET(C529,-M529+1,0),J529,OFFSET(C529,-M529+2,0),OFFSET(C529,-M529+2,0),OFFSET(C529,-M529+3,0)+AC529,OFFSET(C529,-M529+4,0),1,1)*I529)</f>
        <v/>
      </c>
      <c r="V529" s="69" t="str">
        <f ca="1">IF(I529="","",_xll.xEURO(OFFSET(C529,-M529+1,0),J529,OFFSET(C529,-M529+2,0),OFFSET(C529,-M529+2,0),OFFSET(C529,-M529+3,0)+AC529,OFFSET(C529,-M529+4,0),1,0))</f>
        <v/>
      </c>
      <c r="W529" s="67" t="str">
        <f t="shared" si="91"/>
        <v/>
      </c>
      <c r="X529" s="67" t="str">
        <f ca="1">IF(I529="","",_xll.xEURO(OFFSET(C529,-M529+1,0),J529,OFFSET(C529,-M529+2,0),OFFSET(C529,-M529+2,0),OFFSET(C529,-M529+3,0)+AC529,OFFSET(C529,-M529+4,0),1,2)/10*I529)</f>
        <v/>
      </c>
      <c r="Y529" s="71" t="str">
        <f ca="1">IF(I529="","",_xll.xEURO(OFFSET(C529,-M529+1,0),J529,OFFSET(C529,-M529+2,0),OFFSET(C529,-M529+2,0),OFFSET(C529,-M529+3,0)+AC529,OFFSET(C529,-M529+4,0),1,3)/100*I529*10000)</f>
        <v/>
      </c>
      <c r="Z529" s="71" t="str">
        <f ca="1">IF(I529="","",_xll.xEURO(OFFSET(C529,-M529+1,0),J529,OFFSET(C529,-M529+2,0),OFFSET(C529,-M529+2,0),OFFSET(C529,-M529+3,0)+AC529,OFFSET(C529,-M529+4,0),1,5)/365.25*I529*10000)</f>
        <v/>
      </c>
      <c r="AB529" s="40" t="str">
        <f ca="1">IF(D529="","",_xll.xCalcSkew(OFFSET(C529,-M529,0),E529-OFFSET(C529,-M529+1,0),b)/100)</f>
        <v/>
      </c>
      <c r="AC529" s="40" t="str">
        <f ca="1">IF(I529="","",_xll.xCalcSkew(OFFSET(C529,-M529,0),J529-OFFSET(C529,-M529+1,0),b)/100)</f>
        <v/>
      </c>
      <c r="AE529">
        <f t="shared" si="93"/>
        <v>0</v>
      </c>
      <c r="AF529">
        <f t="shared" si="94"/>
        <v>0</v>
      </c>
      <c r="AG529">
        <f t="shared" si="95"/>
        <v>0</v>
      </c>
    </row>
    <row r="530" spans="4:33" x14ac:dyDescent="0.25">
      <c r="D530" s="52"/>
      <c r="E530" s="39"/>
      <c r="F530" s="39"/>
      <c r="G530" s="35"/>
      <c r="I530" s="52"/>
      <c r="J530" s="39"/>
      <c r="K530" s="39"/>
      <c r="L530" s="62"/>
      <c r="M530" s="101">
        <f t="shared" si="92"/>
        <v>23</v>
      </c>
      <c r="N530" s="67" t="str">
        <f ca="1">IF(D530="","",_xll.xEURO(OFFSET(C530,-M530+1,0),E530,OFFSET(C530,-M530+2,0),OFFSET(C530,-M530+2,0),OFFSET(C530,-M530+3,0)+AB530,OFFSET(C530,-M530+4,0),0,1)*D530)</f>
        <v/>
      </c>
      <c r="O530" s="69" t="str">
        <f ca="1">IF(D530="","",_xll.xEURO(OFFSET(C530,-M530+1,0),E530,OFFSET(C530,-M530+2,0),OFFSET(C530,-M530+2,0),OFFSET(C530,-M530+3,0)+AB530,OFFSET(C530,-M530+4,0),0,0))</f>
        <v/>
      </c>
      <c r="P530" s="67" t="str">
        <f t="shared" si="90"/>
        <v/>
      </c>
      <c r="Q530" s="67" t="str">
        <f ca="1">IF(D530="","",_xll.xEURO(OFFSET(C530,-M530+1,0),E530,OFFSET(C530,-M530+2,0),OFFSET(C530,-M530+2,0),OFFSET(C530,-M530+3,0)+AB530,OFFSET(C530,-M530+4,0),0,2)/10*D530)</f>
        <v/>
      </c>
      <c r="R530" s="71" t="str">
        <f ca="1">IF(D530="","",_xll.xEURO(OFFSET(C530,-M530+1,0),E530,OFFSET(C530,-M530+2,0),OFFSET(C530,-M530+2,0),OFFSET(C530,-M530+3,0)+AB530,OFFSET(C530,-M530+4,0),0,3)/100*D530*10000)</f>
        <v/>
      </c>
      <c r="S530" s="71" t="str">
        <f ca="1">IF(D530="","",_xll.xEURO(OFFSET(C530,-M530+1,0),E530,OFFSET(C530,-M530+2,0),OFFSET(C530,-M530+2,0),OFFSET(C530,-M530+3,0)+AB530,OFFSET(C530,-M530+4,0),0,5)/365.25*D530*10000)</f>
        <v/>
      </c>
      <c r="U530" s="67" t="str">
        <f ca="1">IF(I530="","",_xll.xEURO(OFFSET(C530,-M530+1,0),J530,OFFSET(C530,-M530+2,0),OFFSET(C530,-M530+2,0),OFFSET(C530,-M530+3,0)+AC530,OFFSET(C530,-M530+4,0),1,1)*I530)</f>
        <v/>
      </c>
      <c r="V530" s="69" t="str">
        <f ca="1">IF(I530="","",_xll.xEURO(OFFSET(C530,-M530+1,0),J530,OFFSET(C530,-M530+2,0),OFFSET(C530,-M530+2,0),OFFSET(C530,-M530+3,0)+AC530,OFFSET(C530,-M530+4,0),1,0))</f>
        <v/>
      </c>
      <c r="W530" s="67" t="str">
        <f t="shared" si="91"/>
        <v/>
      </c>
      <c r="X530" s="67" t="str">
        <f ca="1">IF(I530="","",_xll.xEURO(OFFSET(C530,-M530+1,0),J530,OFFSET(C530,-M530+2,0),OFFSET(C530,-M530+2,0),OFFSET(C530,-M530+3,0)+AC530,OFFSET(C530,-M530+4,0),1,2)/10*I530)</f>
        <v/>
      </c>
      <c r="Y530" s="71" t="str">
        <f ca="1">IF(I530="","",_xll.xEURO(OFFSET(C530,-M530+1,0),J530,OFFSET(C530,-M530+2,0),OFFSET(C530,-M530+2,0),OFFSET(C530,-M530+3,0)+AC530,OFFSET(C530,-M530+4,0),1,3)/100*I530*10000)</f>
        <v/>
      </c>
      <c r="Z530" s="71" t="str">
        <f ca="1">IF(I530="","",_xll.xEURO(OFFSET(C530,-M530+1,0),J530,OFFSET(C530,-M530+2,0),OFFSET(C530,-M530+2,0),OFFSET(C530,-M530+3,0)+AC530,OFFSET(C530,-M530+4,0),1,5)/365.25*I530*10000)</f>
        <v/>
      </c>
      <c r="AB530" s="40" t="str">
        <f ca="1">IF(D530="","",_xll.xCalcSkew(OFFSET(C530,-M530,0),E530-OFFSET(C530,-M530+1,0),b)/100)</f>
        <v/>
      </c>
      <c r="AC530" s="40" t="str">
        <f ca="1">IF(I530="","",_xll.xCalcSkew(OFFSET(C530,-M530,0),J530-OFFSET(C530,-M530+1,0),b)/100)</f>
        <v/>
      </c>
      <c r="AE530">
        <f t="shared" si="93"/>
        <v>0</v>
      </c>
      <c r="AF530">
        <f t="shared" si="94"/>
        <v>0</v>
      </c>
      <c r="AG530">
        <f t="shared" si="95"/>
        <v>0</v>
      </c>
    </row>
    <row r="531" spans="4:33" x14ac:dyDescent="0.25">
      <c r="D531" s="52"/>
      <c r="E531" s="39"/>
      <c r="F531" s="39"/>
      <c r="G531" s="35"/>
      <c r="I531" s="52"/>
      <c r="J531" s="39"/>
      <c r="K531" s="39"/>
      <c r="L531" s="62"/>
      <c r="M531" s="101">
        <f t="shared" si="92"/>
        <v>24</v>
      </c>
      <c r="N531" s="67" t="str">
        <f ca="1">IF(D531="","",_xll.xEURO(OFFSET(C531,-M531+1,0),E531,OFFSET(C531,-M531+2,0),OFFSET(C531,-M531+2,0),OFFSET(C531,-M531+3,0)+AB531,OFFSET(C531,-M531+4,0),0,1)*D531)</f>
        <v/>
      </c>
      <c r="O531" s="69" t="str">
        <f ca="1">IF(D531="","",_xll.xEURO(OFFSET(C531,-M531+1,0),E531,OFFSET(C531,-M531+2,0),OFFSET(C531,-M531+2,0),OFFSET(C531,-M531+3,0)+AB531,OFFSET(C531,-M531+4,0),0,0))</f>
        <v/>
      </c>
      <c r="P531" s="67" t="str">
        <f t="shared" si="90"/>
        <v/>
      </c>
      <c r="Q531" s="67" t="str">
        <f ca="1">IF(D531="","",_xll.xEURO(OFFSET(C531,-M531+1,0),E531,OFFSET(C531,-M531+2,0),OFFSET(C531,-M531+2,0),OFFSET(C531,-M531+3,0)+AB531,OFFSET(C531,-M531+4,0),0,2)/10*D531)</f>
        <v/>
      </c>
      <c r="R531" s="71" t="str">
        <f ca="1">IF(D531="","",_xll.xEURO(OFFSET(C531,-M531+1,0),E531,OFFSET(C531,-M531+2,0),OFFSET(C531,-M531+2,0),OFFSET(C531,-M531+3,0)+AB531,OFFSET(C531,-M531+4,0),0,3)/100*D531*10000)</f>
        <v/>
      </c>
      <c r="S531" s="71" t="str">
        <f ca="1">IF(D531="","",_xll.xEURO(OFFSET(C531,-M531+1,0),E531,OFFSET(C531,-M531+2,0),OFFSET(C531,-M531+2,0),OFFSET(C531,-M531+3,0)+AB531,OFFSET(C531,-M531+4,0),0,5)/365.25*D531*10000)</f>
        <v/>
      </c>
      <c r="U531" s="67" t="str">
        <f ca="1">IF(I531="","",_xll.xEURO(OFFSET(C531,-M531+1,0),J531,OFFSET(C531,-M531+2,0),OFFSET(C531,-M531+2,0),OFFSET(C531,-M531+3,0)+AC531,OFFSET(C531,-M531+4,0),1,1)*I531)</f>
        <v/>
      </c>
      <c r="V531" s="69" t="str">
        <f ca="1">IF(I531="","",_xll.xEURO(OFFSET(C531,-M531+1,0),J531,OFFSET(C531,-M531+2,0),OFFSET(C531,-M531+2,0),OFFSET(C531,-M531+3,0)+AC531,OFFSET(C531,-M531+4,0),1,0))</f>
        <v/>
      </c>
      <c r="W531" s="67" t="str">
        <f t="shared" si="91"/>
        <v/>
      </c>
      <c r="X531" s="67" t="str">
        <f ca="1">IF(I531="","",_xll.xEURO(OFFSET(C531,-M531+1,0),J531,OFFSET(C531,-M531+2,0),OFFSET(C531,-M531+2,0),OFFSET(C531,-M531+3,0)+AC531,OFFSET(C531,-M531+4,0),1,2)/10*I531)</f>
        <v/>
      </c>
      <c r="Y531" s="71" t="str">
        <f ca="1">IF(I531="","",_xll.xEURO(OFFSET(C531,-M531+1,0),J531,OFFSET(C531,-M531+2,0),OFFSET(C531,-M531+2,0),OFFSET(C531,-M531+3,0)+AC531,OFFSET(C531,-M531+4,0),1,3)/100*I531*10000)</f>
        <v/>
      </c>
      <c r="Z531" s="71" t="str">
        <f ca="1">IF(I531="","",_xll.xEURO(OFFSET(C531,-M531+1,0),J531,OFFSET(C531,-M531+2,0),OFFSET(C531,-M531+2,0),OFFSET(C531,-M531+3,0)+AC531,OFFSET(C531,-M531+4,0),1,5)/365.25*I531*10000)</f>
        <v/>
      </c>
      <c r="AB531" s="40" t="str">
        <f ca="1">IF(D531="","",_xll.xCalcSkew(OFFSET(C531,-M531,0),E531-OFFSET(C531,-M531+1,0),b)/100)</f>
        <v/>
      </c>
      <c r="AC531" s="40" t="str">
        <f ca="1">IF(I531="","",_xll.xCalcSkew(OFFSET(C531,-M531,0),J531-OFFSET(C531,-M531+1,0),b)/100)</f>
        <v/>
      </c>
      <c r="AE531">
        <f t="shared" si="93"/>
        <v>0</v>
      </c>
      <c r="AF531">
        <f t="shared" si="94"/>
        <v>0</v>
      </c>
      <c r="AG531">
        <f t="shared" si="95"/>
        <v>0</v>
      </c>
    </row>
    <row r="532" spans="4:33" x14ac:dyDescent="0.25">
      <c r="D532" s="52"/>
      <c r="E532" s="39"/>
      <c r="F532" s="39"/>
      <c r="G532" s="35"/>
      <c r="I532" s="52"/>
      <c r="J532" s="39"/>
      <c r="K532" s="39"/>
      <c r="L532" s="62"/>
      <c r="M532" s="101">
        <f t="shared" si="92"/>
        <v>25</v>
      </c>
      <c r="N532" s="67" t="str">
        <f ca="1">IF(D532="","",_xll.xEURO(OFFSET(C532,-M532+1,0),E532,OFFSET(C532,-M532+2,0),OFFSET(C532,-M532+2,0),OFFSET(C532,-M532+3,0)+AB532,OFFSET(C532,-M532+4,0),0,1)*D532)</f>
        <v/>
      </c>
      <c r="O532" s="69" t="str">
        <f ca="1">IF(D532="","",_xll.xEURO(OFFSET(C532,-M532+1,0),E532,OFFSET(C532,-M532+2,0),OFFSET(C532,-M532+2,0),OFFSET(C532,-M532+3,0)+AB532,OFFSET(C532,-M532+4,0),0,0))</f>
        <v/>
      </c>
      <c r="P532" s="67" t="str">
        <f t="shared" si="90"/>
        <v/>
      </c>
      <c r="Q532" s="67" t="str">
        <f ca="1">IF(D532="","",_xll.xEURO(OFFSET(C532,-M532+1,0),E532,OFFSET(C532,-M532+2,0),OFFSET(C532,-M532+2,0),OFFSET(C532,-M532+3,0)+AB532,OFFSET(C532,-M532+4,0),0,2)/10*D532)</f>
        <v/>
      </c>
      <c r="R532" s="71" t="str">
        <f ca="1">IF(D532="","",_xll.xEURO(OFFSET(C532,-M532+1,0),E532,OFFSET(C532,-M532+2,0),OFFSET(C532,-M532+2,0),OFFSET(C532,-M532+3,0)+AB532,OFFSET(C532,-M532+4,0),0,3)/100*D532*10000)</f>
        <v/>
      </c>
      <c r="S532" s="71" t="str">
        <f ca="1">IF(D532="","",_xll.xEURO(OFFSET(C532,-M532+1,0),E532,OFFSET(C532,-M532+2,0),OFFSET(C532,-M532+2,0),OFFSET(C532,-M532+3,0)+AB532,OFFSET(C532,-M532+4,0),0,5)/365.25*D532*10000)</f>
        <v/>
      </c>
      <c r="U532" s="67" t="str">
        <f ca="1">IF(I532="","",_xll.xEURO(OFFSET(C532,-M532+1,0),J532,OFFSET(C532,-M532+2,0),OFFSET(C532,-M532+2,0),OFFSET(C532,-M532+3,0)+AC532,OFFSET(C532,-M532+4,0),1,1)*I532)</f>
        <v/>
      </c>
      <c r="V532" s="69" t="str">
        <f ca="1">IF(I532="","",_xll.xEURO(OFFSET(C532,-M532+1,0),J532,OFFSET(C532,-M532+2,0),OFFSET(C532,-M532+2,0),OFFSET(C532,-M532+3,0)+AC532,OFFSET(C532,-M532+4,0),1,0))</f>
        <v/>
      </c>
      <c r="W532" s="67" t="str">
        <f t="shared" si="91"/>
        <v/>
      </c>
      <c r="X532" s="67" t="str">
        <f ca="1">IF(I532="","",_xll.xEURO(OFFSET(C532,-M532+1,0),J532,OFFSET(C532,-M532+2,0),OFFSET(C532,-M532+2,0),OFFSET(C532,-M532+3,0)+AC532,OFFSET(C532,-M532+4,0),1,2)/10*I532)</f>
        <v/>
      </c>
      <c r="Y532" s="71" t="str">
        <f ca="1">IF(I532="","",_xll.xEURO(OFFSET(C532,-M532+1,0),J532,OFFSET(C532,-M532+2,0),OFFSET(C532,-M532+2,0),OFFSET(C532,-M532+3,0)+AC532,OFFSET(C532,-M532+4,0),1,3)/100*I532*10000)</f>
        <v/>
      </c>
      <c r="Z532" s="71" t="str">
        <f ca="1">IF(I532="","",_xll.xEURO(OFFSET(C532,-M532+1,0),J532,OFFSET(C532,-M532+2,0),OFFSET(C532,-M532+2,0),OFFSET(C532,-M532+3,0)+AC532,OFFSET(C532,-M532+4,0),1,5)/365.25*I532*10000)</f>
        <v/>
      </c>
      <c r="AB532" s="40" t="str">
        <f ca="1">IF(D532="","",_xll.xCalcSkew(OFFSET(C532,-M532,0),E532-OFFSET(C532,-M532+1,0),b)/100)</f>
        <v/>
      </c>
      <c r="AC532" s="40" t="str">
        <f ca="1">IF(I532="","",_xll.xCalcSkew(OFFSET(C532,-M532,0),J532-OFFSET(C532,-M532+1,0),b)/100)</f>
        <v/>
      </c>
      <c r="AE532">
        <f t="shared" si="93"/>
        <v>0</v>
      </c>
      <c r="AF532">
        <f t="shared" si="94"/>
        <v>0</v>
      </c>
      <c r="AG532">
        <f t="shared" si="95"/>
        <v>0</v>
      </c>
    </row>
    <row r="533" spans="4:33" x14ac:dyDescent="0.25">
      <c r="D533" s="52"/>
      <c r="E533" s="39"/>
      <c r="F533" s="39"/>
      <c r="G533" s="35"/>
      <c r="I533" s="52"/>
      <c r="J533" s="39"/>
      <c r="K533" s="39"/>
      <c r="L533" s="62"/>
      <c r="M533" s="101">
        <f t="shared" si="92"/>
        <v>26</v>
      </c>
      <c r="N533" s="67" t="str">
        <f ca="1">IF(D533="","",_xll.xEURO(OFFSET(C533,-M533+1,0),E533,OFFSET(C533,-M533+2,0),OFFSET(C533,-M533+2,0),OFFSET(C533,-M533+3,0)+AB533,OFFSET(C533,-M533+4,0),0,1)*D533)</f>
        <v/>
      </c>
      <c r="O533" s="69" t="str">
        <f ca="1">IF(D533="","",_xll.xEURO(OFFSET(C533,-M533+1,0),E533,OFFSET(C533,-M533+2,0),OFFSET(C533,-M533+2,0),OFFSET(C533,-M533+3,0)+AB533,OFFSET(C533,-M533+4,0),0,0))</f>
        <v/>
      </c>
      <c r="P533" s="67" t="str">
        <f t="shared" si="90"/>
        <v/>
      </c>
      <c r="Q533" s="67" t="str">
        <f ca="1">IF(D533="","",_xll.xEURO(OFFSET(C533,-M533+1,0),E533,OFFSET(C533,-M533+2,0),OFFSET(C533,-M533+2,0),OFFSET(C533,-M533+3,0)+AB533,OFFSET(C533,-M533+4,0),0,2)/10*D533)</f>
        <v/>
      </c>
      <c r="R533" s="71" t="str">
        <f ca="1">IF(D533="","",_xll.xEURO(OFFSET(C533,-M533+1,0),E533,OFFSET(C533,-M533+2,0),OFFSET(C533,-M533+2,0),OFFSET(C533,-M533+3,0)+AB533,OFFSET(C533,-M533+4,0),0,3)/100*D533*10000)</f>
        <v/>
      </c>
      <c r="S533" s="71" t="str">
        <f ca="1">IF(D533="","",_xll.xEURO(OFFSET(C533,-M533+1,0),E533,OFFSET(C533,-M533+2,0),OFFSET(C533,-M533+2,0),OFFSET(C533,-M533+3,0)+AB533,OFFSET(C533,-M533+4,0),0,5)/365.25*D533*10000)</f>
        <v/>
      </c>
      <c r="U533" s="67" t="str">
        <f ca="1">IF(I533="","",_xll.xEURO(OFFSET(C533,-M533+1,0),J533,OFFSET(C533,-M533+2,0),OFFSET(C533,-M533+2,0),OFFSET(C533,-M533+3,0)+AC533,OFFSET(C533,-M533+4,0),1,1)*I533)</f>
        <v/>
      </c>
      <c r="V533" s="69" t="str">
        <f ca="1">IF(I533="","",_xll.xEURO(OFFSET(C533,-M533+1,0),J533,OFFSET(C533,-M533+2,0),OFFSET(C533,-M533+2,0),OFFSET(C533,-M533+3,0)+AC533,OFFSET(C533,-M533+4,0),1,0))</f>
        <v/>
      </c>
      <c r="W533" s="67" t="str">
        <f t="shared" si="91"/>
        <v/>
      </c>
      <c r="X533" s="67" t="str">
        <f ca="1">IF(I533="","",_xll.xEURO(OFFSET(C533,-M533+1,0),J533,OFFSET(C533,-M533+2,0),OFFSET(C533,-M533+2,0),OFFSET(C533,-M533+3,0)+AC533,OFFSET(C533,-M533+4,0),1,2)/10*I533)</f>
        <v/>
      </c>
      <c r="Y533" s="71" t="str">
        <f ca="1">IF(I533="","",_xll.xEURO(OFFSET(C533,-M533+1,0),J533,OFFSET(C533,-M533+2,0),OFFSET(C533,-M533+2,0),OFFSET(C533,-M533+3,0)+AC533,OFFSET(C533,-M533+4,0),1,3)/100*I533*10000)</f>
        <v/>
      </c>
      <c r="Z533" s="71" t="str">
        <f ca="1">IF(I533="","",_xll.xEURO(OFFSET(C533,-M533+1,0),J533,OFFSET(C533,-M533+2,0),OFFSET(C533,-M533+2,0),OFFSET(C533,-M533+3,0)+AC533,OFFSET(C533,-M533+4,0),1,5)/365.25*I533*10000)</f>
        <v/>
      </c>
      <c r="AB533" s="40" t="str">
        <f ca="1">IF(D533="","",_xll.xCalcSkew(OFFSET(C533,-M533,0),E533-OFFSET(C533,-M533+1,0),b)/100)</f>
        <v/>
      </c>
      <c r="AC533" s="40" t="str">
        <f ca="1">IF(I533="","",_xll.xCalcSkew(OFFSET(C533,-M533,0),J533-OFFSET(C533,-M533+1,0),b)/100)</f>
        <v/>
      </c>
      <c r="AE533">
        <f t="shared" si="93"/>
        <v>0</v>
      </c>
      <c r="AF533">
        <f t="shared" si="94"/>
        <v>0</v>
      </c>
      <c r="AG533">
        <f t="shared" si="95"/>
        <v>0</v>
      </c>
    </row>
    <row r="534" spans="4:33" x14ac:dyDescent="0.25">
      <c r="D534" s="52"/>
      <c r="E534" s="39"/>
      <c r="F534" s="39"/>
      <c r="G534" s="35"/>
      <c r="I534" s="52"/>
      <c r="J534" s="39"/>
      <c r="K534" s="39"/>
      <c r="L534" s="62"/>
      <c r="M534" s="101">
        <f t="shared" si="92"/>
        <v>27</v>
      </c>
      <c r="N534" s="67" t="str">
        <f ca="1">IF(D534="","",_xll.xEURO(OFFSET(C534,-M534+1,0),E534,OFFSET(C534,-M534+2,0),OFFSET(C534,-M534+2,0),OFFSET(C534,-M534+3,0)+AB534,OFFSET(C534,-M534+4,0),0,1)*D534)</f>
        <v/>
      </c>
      <c r="O534" s="69" t="str">
        <f ca="1">IF(D534="","",_xll.xEURO(OFFSET(C534,-M534+1,0),E534,OFFSET(C534,-M534+2,0),OFFSET(C534,-M534+2,0),OFFSET(C534,-M534+3,0)+AB534,OFFSET(C534,-M534+4,0),0,0))</f>
        <v/>
      </c>
      <c r="P534" s="67" t="str">
        <f t="shared" si="90"/>
        <v/>
      </c>
      <c r="Q534" s="67" t="str">
        <f ca="1">IF(D534="","",_xll.xEURO(OFFSET(C534,-M534+1,0),E534,OFFSET(C534,-M534+2,0),OFFSET(C534,-M534+2,0),OFFSET(C534,-M534+3,0)+AB534,OFFSET(C534,-M534+4,0),0,2)/10*D534)</f>
        <v/>
      </c>
      <c r="R534" s="71" t="str">
        <f ca="1">IF(D534="","",_xll.xEURO(OFFSET(C534,-M534+1,0),E534,OFFSET(C534,-M534+2,0),OFFSET(C534,-M534+2,0),OFFSET(C534,-M534+3,0)+AB534,OFFSET(C534,-M534+4,0),0,3)/100*D534*10000)</f>
        <v/>
      </c>
      <c r="S534" s="71" t="str">
        <f ca="1">IF(D534="","",_xll.xEURO(OFFSET(C534,-M534+1,0),E534,OFFSET(C534,-M534+2,0),OFFSET(C534,-M534+2,0),OFFSET(C534,-M534+3,0)+AB534,OFFSET(C534,-M534+4,0),0,5)/365.25*D534*10000)</f>
        <v/>
      </c>
      <c r="U534" s="67" t="str">
        <f ca="1">IF(I534="","",_xll.xEURO(OFFSET(C534,-M534+1,0),J534,OFFSET(C534,-M534+2,0),OFFSET(C534,-M534+2,0),OFFSET(C534,-M534+3,0)+AC534,OFFSET(C534,-M534+4,0),1,1)*I534)</f>
        <v/>
      </c>
      <c r="V534" s="69" t="str">
        <f ca="1">IF(I534="","",_xll.xEURO(OFFSET(C534,-M534+1,0),J534,OFFSET(C534,-M534+2,0),OFFSET(C534,-M534+2,0),OFFSET(C534,-M534+3,0)+AC534,OFFSET(C534,-M534+4,0),1,0))</f>
        <v/>
      </c>
      <c r="W534" s="67" t="str">
        <f t="shared" si="91"/>
        <v/>
      </c>
      <c r="X534" s="67" t="str">
        <f ca="1">IF(I534="","",_xll.xEURO(OFFSET(C534,-M534+1,0),J534,OFFSET(C534,-M534+2,0),OFFSET(C534,-M534+2,0),OFFSET(C534,-M534+3,0)+AC534,OFFSET(C534,-M534+4,0),1,2)/10*I534)</f>
        <v/>
      </c>
      <c r="Y534" s="71" t="str">
        <f ca="1">IF(I534="","",_xll.xEURO(OFFSET(C534,-M534+1,0),J534,OFFSET(C534,-M534+2,0),OFFSET(C534,-M534+2,0),OFFSET(C534,-M534+3,0)+AC534,OFFSET(C534,-M534+4,0),1,3)/100*I534*10000)</f>
        <v/>
      </c>
      <c r="Z534" s="71" t="str">
        <f ca="1">IF(I534="","",_xll.xEURO(OFFSET(C534,-M534+1,0),J534,OFFSET(C534,-M534+2,0),OFFSET(C534,-M534+2,0),OFFSET(C534,-M534+3,0)+AC534,OFFSET(C534,-M534+4,0),1,5)/365.25*I534*10000)</f>
        <v/>
      </c>
      <c r="AB534" s="40" t="str">
        <f ca="1">IF(D534="","",_xll.xCalcSkew(OFFSET(C534,-M534,0),E534-OFFSET(C534,-M534+1,0),b)/100)</f>
        <v/>
      </c>
      <c r="AC534" s="40" t="str">
        <f ca="1">IF(I534="","",_xll.xCalcSkew(OFFSET(C534,-M534,0),J534-OFFSET(C534,-M534+1,0),b)/100)</f>
        <v/>
      </c>
      <c r="AE534">
        <f t="shared" si="93"/>
        <v>0</v>
      </c>
      <c r="AF534">
        <f t="shared" si="94"/>
        <v>0</v>
      </c>
      <c r="AG534">
        <f t="shared" si="95"/>
        <v>0</v>
      </c>
    </row>
    <row r="535" spans="4:33" x14ac:dyDescent="0.25">
      <c r="D535" s="52"/>
      <c r="E535" s="39"/>
      <c r="F535" s="39"/>
      <c r="G535" s="35"/>
      <c r="I535" s="52"/>
      <c r="J535" s="39"/>
      <c r="K535" s="39"/>
      <c r="L535" s="62"/>
      <c r="M535" s="101">
        <f t="shared" si="92"/>
        <v>28</v>
      </c>
      <c r="N535" s="67" t="str">
        <f ca="1">IF(D535="","",_xll.xEURO(OFFSET(C535,-M535+1,0),E535,OFFSET(C535,-M535+2,0),OFFSET(C535,-M535+2,0),OFFSET(C535,-M535+3,0)+AB535,OFFSET(C535,-M535+4,0),0,1)*D535)</f>
        <v/>
      </c>
      <c r="O535" s="69" t="str">
        <f ca="1">IF(D535="","",_xll.xEURO(OFFSET(C535,-M535+1,0),E535,OFFSET(C535,-M535+2,0),OFFSET(C535,-M535+2,0),OFFSET(C535,-M535+3,0)+AB535,OFFSET(C535,-M535+4,0),0,0))</f>
        <v/>
      </c>
      <c r="P535" s="67" t="str">
        <f t="shared" si="90"/>
        <v/>
      </c>
      <c r="Q535" s="67" t="str">
        <f ca="1">IF(D535="","",_xll.xEURO(OFFSET(C535,-M535+1,0),E535,OFFSET(C535,-M535+2,0),OFFSET(C535,-M535+2,0),OFFSET(C535,-M535+3,0)+AB535,OFFSET(C535,-M535+4,0),0,2)/10*D535)</f>
        <v/>
      </c>
      <c r="R535" s="71" t="str">
        <f ca="1">IF(D535="","",_xll.xEURO(OFFSET(C535,-M535+1,0),E535,OFFSET(C535,-M535+2,0),OFFSET(C535,-M535+2,0),OFFSET(C535,-M535+3,0)+AB535,OFFSET(C535,-M535+4,0),0,3)/100*D535*10000)</f>
        <v/>
      </c>
      <c r="S535" s="71" t="str">
        <f ca="1">IF(D535="","",_xll.xEURO(OFFSET(C535,-M535+1,0),E535,OFFSET(C535,-M535+2,0),OFFSET(C535,-M535+2,0),OFFSET(C535,-M535+3,0)+AB535,OFFSET(C535,-M535+4,0),0,5)/365.25*D535*10000)</f>
        <v/>
      </c>
      <c r="U535" s="67" t="str">
        <f ca="1">IF(I535="","",_xll.xEURO(OFFSET(C535,-M535+1,0),J535,OFFSET(C535,-M535+2,0),OFFSET(C535,-M535+2,0),OFFSET(C535,-M535+3,0)+AC535,OFFSET(C535,-M535+4,0),1,1)*I535)</f>
        <v/>
      </c>
      <c r="V535" s="69" t="str">
        <f ca="1">IF(I535="","",_xll.xEURO(OFFSET(C535,-M535+1,0),J535,OFFSET(C535,-M535+2,0),OFFSET(C535,-M535+2,0),OFFSET(C535,-M535+3,0)+AC535,OFFSET(C535,-M535+4,0),1,0))</f>
        <v/>
      </c>
      <c r="W535" s="67" t="str">
        <f t="shared" si="91"/>
        <v/>
      </c>
      <c r="X535" s="67" t="str">
        <f ca="1">IF(I535="","",_xll.xEURO(OFFSET(C535,-M535+1,0),J535,OFFSET(C535,-M535+2,0),OFFSET(C535,-M535+2,0),OFFSET(C535,-M535+3,0)+AC535,OFFSET(C535,-M535+4,0),1,2)/10*I535)</f>
        <v/>
      </c>
      <c r="Y535" s="71" t="str">
        <f ca="1">IF(I535="","",_xll.xEURO(OFFSET(C535,-M535+1,0),J535,OFFSET(C535,-M535+2,0),OFFSET(C535,-M535+2,0),OFFSET(C535,-M535+3,0)+AC535,OFFSET(C535,-M535+4,0),1,3)/100*I535*10000)</f>
        <v/>
      </c>
      <c r="Z535" s="71" t="str">
        <f ca="1">IF(I535="","",_xll.xEURO(OFFSET(C535,-M535+1,0),J535,OFFSET(C535,-M535+2,0),OFFSET(C535,-M535+2,0),OFFSET(C535,-M535+3,0)+AC535,OFFSET(C535,-M535+4,0),1,5)/365.25*I535*10000)</f>
        <v/>
      </c>
      <c r="AB535" s="40" t="str">
        <f ca="1">IF(D535="","",_xll.xCalcSkew(OFFSET(C535,-M535,0),E535-OFFSET(C535,-M535+1,0),b)/100)</f>
        <v/>
      </c>
      <c r="AC535" s="40" t="str">
        <f ca="1">IF(I535="","",_xll.xCalcSkew(OFFSET(C535,-M535,0),J535-OFFSET(C535,-M535+1,0),b)/100)</f>
        <v/>
      </c>
      <c r="AE535">
        <f t="shared" si="93"/>
        <v>0</v>
      </c>
      <c r="AF535">
        <f t="shared" si="94"/>
        <v>0</v>
      </c>
      <c r="AG535">
        <f t="shared" si="95"/>
        <v>0</v>
      </c>
    </row>
    <row r="536" spans="4:33" x14ac:dyDescent="0.25">
      <c r="D536" s="52"/>
      <c r="E536" s="39"/>
      <c r="F536" s="39"/>
      <c r="G536" s="35"/>
      <c r="I536" s="52"/>
      <c r="J536" s="39"/>
      <c r="K536" s="39"/>
      <c r="L536" s="62"/>
      <c r="M536" s="101">
        <f t="shared" si="92"/>
        <v>29</v>
      </c>
      <c r="N536" s="67" t="str">
        <f ca="1">IF(D536="","",_xll.xEURO(OFFSET(C536,-M536+1,0),E536,OFFSET(C536,-M536+2,0),OFFSET(C536,-M536+2,0),OFFSET(C536,-M536+3,0)+AB536,OFFSET(C536,-M536+4,0),0,1)*D536)</f>
        <v/>
      </c>
      <c r="O536" s="69" t="str">
        <f ca="1">IF(D536="","",_xll.xEURO(OFFSET(C536,-M536+1,0),E536,OFFSET(C536,-M536+2,0),OFFSET(C536,-M536+2,0),OFFSET(C536,-M536+3,0)+AB536,OFFSET(C536,-M536+4,0),0,0))</f>
        <v/>
      </c>
      <c r="P536" s="67" t="str">
        <f t="shared" si="90"/>
        <v/>
      </c>
      <c r="Q536" s="67" t="str">
        <f ca="1">IF(D536="","",_xll.xEURO(OFFSET(C536,-M536+1,0),E536,OFFSET(C536,-M536+2,0),OFFSET(C536,-M536+2,0),OFFSET(C536,-M536+3,0)+AB536,OFFSET(C536,-M536+4,0),0,2)/10*D536)</f>
        <v/>
      </c>
      <c r="R536" s="71" t="str">
        <f ca="1">IF(D536="","",_xll.xEURO(OFFSET(C536,-M536+1,0),E536,OFFSET(C536,-M536+2,0),OFFSET(C536,-M536+2,0),OFFSET(C536,-M536+3,0)+AB536,OFFSET(C536,-M536+4,0),0,3)/100*D536*10000)</f>
        <v/>
      </c>
      <c r="S536" s="71" t="str">
        <f ca="1">IF(D536="","",_xll.xEURO(OFFSET(C536,-M536+1,0),E536,OFFSET(C536,-M536+2,0),OFFSET(C536,-M536+2,0),OFFSET(C536,-M536+3,0)+AB536,OFFSET(C536,-M536+4,0),0,5)/365.25*D536*10000)</f>
        <v/>
      </c>
      <c r="U536" s="67" t="str">
        <f ca="1">IF(I536="","",_xll.xEURO(OFFSET(C536,-M536+1,0),J536,OFFSET(C536,-M536+2,0),OFFSET(C536,-M536+2,0),OFFSET(C536,-M536+3,0)+AC536,OFFSET(C536,-M536+4,0),1,1)*I536)</f>
        <v/>
      </c>
      <c r="V536" s="69" t="str">
        <f ca="1">IF(I536="","",_xll.xEURO(OFFSET(C536,-M536+1,0),J536,OFFSET(C536,-M536+2,0),OFFSET(C536,-M536+2,0),OFFSET(C536,-M536+3,0)+AC536,OFFSET(C536,-M536+4,0),1,0))</f>
        <v/>
      </c>
      <c r="W536" s="67" t="str">
        <f t="shared" si="91"/>
        <v/>
      </c>
      <c r="X536" s="67" t="str">
        <f ca="1">IF(I536="","",_xll.xEURO(OFFSET(C536,-M536+1,0),J536,OFFSET(C536,-M536+2,0),OFFSET(C536,-M536+2,0),OFFSET(C536,-M536+3,0)+AC536,OFFSET(C536,-M536+4,0),1,2)/10*I536)</f>
        <v/>
      </c>
      <c r="Y536" s="71" t="str">
        <f ca="1">IF(I536="","",_xll.xEURO(OFFSET(C536,-M536+1,0),J536,OFFSET(C536,-M536+2,0),OFFSET(C536,-M536+2,0),OFFSET(C536,-M536+3,0)+AC536,OFFSET(C536,-M536+4,0),1,3)/100*I536*10000)</f>
        <v/>
      </c>
      <c r="Z536" s="71" t="str">
        <f ca="1">IF(I536="","",_xll.xEURO(OFFSET(C536,-M536+1,0),J536,OFFSET(C536,-M536+2,0),OFFSET(C536,-M536+2,0),OFFSET(C536,-M536+3,0)+AC536,OFFSET(C536,-M536+4,0),1,5)/365.25*I536*10000)</f>
        <v/>
      </c>
      <c r="AB536" s="40" t="str">
        <f ca="1">IF(D536="","",_xll.xCalcSkew(OFFSET(C536,-M536,0),E536-OFFSET(C536,-M536+1,0),b)/100)</f>
        <v/>
      </c>
      <c r="AC536" s="40" t="str">
        <f ca="1">IF(I536="","",_xll.xCalcSkew(OFFSET(C536,-M536,0),J536-OFFSET(C536,-M536+1,0),b)/100)</f>
        <v/>
      </c>
      <c r="AE536">
        <f t="shared" si="93"/>
        <v>0</v>
      </c>
      <c r="AF536">
        <f t="shared" si="94"/>
        <v>0</v>
      </c>
      <c r="AG536">
        <f t="shared" si="95"/>
        <v>0</v>
      </c>
    </row>
    <row r="537" spans="4:33" x14ac:dyDescent="0.25">
      <c r="D537" s="52"/>
      <c r="E537" s="39"/>
      <c r="F537" s="39"/>
      <c r="G537" s="35"/>
      <c r="I537" s="52"/>
      <c r="J537" s="39"/>
      <c r="K537" s="39"/>
      <c r="L537" s="62"/>
      <c r="M537" s="101">
        <f t="shared" si="92"/>
        <v>30</v>
      </c>
      <c r="N537" s="67" t="str">
        <f ca="1">IF(D537="","",_xll.xEURO(OFFSET(C537,-M537+1,0),E537,OFFSET(C537,-M537+2,0),OFFSET(C537,-M537+2,0),OFFSET(C537,-M537+3,0)+AB537,OFFSET(C537,-M537+4,0),0,1)*D537)</f>
        <v/>
      </c>
      <c r="O537" s="69" t="str">
        <f ca="1">IF(D537="","",_xll.xEURO(OFFSET(C537,-M537+1,0),E537,OFFSET(C537,-M537+2,0),OFFSET(C537,-M537+2,0),OFFSET(C537,-M537+3,0)+AB537,OFFSET(C537,-M537+4,0),0,0))</f>
        <v/>
      </c>
      <c r="P537" s="67" t="str">
        <f t="shared" si="90"/>
        <v/>
      </c>
      <c r="Q537" s="67" t="str">
        <f ca="1">IF(D537="","",_xll.xEURO(OFFSET(C537,-M537+1,0),E537,OFFSET(C537,-M537+2,0),OFFSET(C537,-M537+2,0),OFFSET(C537,-M537+3,0)+AB537,OFFSET(C537,-M537+4,0),0,2)/10*D537)</f>
        <v/>
      </c>
      <c r="R537" s="71" t="str">
        <f ca="1">IF(D537="","",_xll.xEURO(OFFSET(C537,-M537+1,0),E537,OFFSET(C537,-M537+2,0),OFFSET(C537,-M537+2,0),OFFSET(C537,-M537+3,0)+AB537,OFFSET(C537,-M537+4,0),0,3)/100*D537*10000)</f>
        <v/>
      </c>
      <c r="S537" s="71" t="str">
        <f ca="1">IF(D537="","",_xll.xEURO(OFFSET(C537,-M537+1,0),E537,OFFSET(C537,-M537+2,0),OFFSET(C537,-M537+2,0),OFFSET(C537,-M537+3,0)+AB537,OFFSET(C537,-M537+4,0),0,5)/365.25*D537*10000)</f>
        <v/>
      </c>
      <c r="U537" s="67" t="str">
        <f ca="1">IF(I537="","",_xll.xEURO(OFFSET(C537,-M537+1,0),J537,OFFSET(C537,-M537+2,0),OFFSET(C537,-M537+2,0),OFFSET(C537,-M537+3,0)+AC537,OFFSET(C537,-M537+4,0),1,1)*I537)</f>
        <v/>
      </c>
      <c r="V537" s="69" t="str">
        <f ca="1">IF(I537="","",_xll.xEURO(OFFSET(C537,-M537+1,0),J537,OFFSET(C537,-M537+2,0),OFFSET(C537,-M537+2,0),OFFSET(C537,-M537+3,0)+AC537,OFFSET(C537,-M537+4,0),1,0))</f>
        <v/>
      </c>
      <c r="W537" s="67" t="str">
        <f t="shared" si="91"/>
        <v/>
      </c>
      <c r="X537" s="67" t="str">
        <f ca="1">IF(I537="","",_xll.xEURO(OFFSET(C537,-M537+1,0),J537,OFFSET(C537,-M537+2,0),OFFSET(C537,-M537+2,0),OFFSET(C537,-M537+3,0)+AC537,OFFSET(C537,-M537+4,0),1,2)/10*I537)</f>
        <v/>
      </c>
      <c r="Y537" s="71" t="str">
        <f ca="1">IF(I537="","",_xll.xEURO(OFFSET(C537,-M537+1,0),J537,OFFSET(C537,-M537+2,0),OFFSET(C537,-M537+2,0),OFFSET(C537,-M537+3,0)+AC537,OFFSET(C537,-M537+4,0),1,3)/100*I537*10000)</f>
        <v/>
      </c>
      <c r="Z537" s="71" t="str">
        <f ca="1">IF(I537="","",_xll.xEURO(OFFSET(C537,-M537+1,0),J537,OFFSET(C537,-M537+2,0),OFFSET(C537,-M537+2,0),OFFSET(C537,-M537+3,0)+AC537,OFFSET(C537,-M537+4,0),1,5)/365.25*I537*10000)</f>
        <v/>
      </c>
      <c r="AB537" s="40" t="str">
        <f ca="1">IF(D537="","",_xll.xCalcSkew(OFFSET(C537,-M537,0),E537-OFFSET(C537,-M537+1,0),b)/100)</f>
        <v/>
      </c>
      <c r="AC537" s="40" t="str">
        <f ca="1">IF(I537="","",_xll.xCalcSkew(OFFSET(C537,-M537,0),J537-OFFSET(C537,-M537+1,0),b)/100)</f>
        <v/>
      </c>
      <c r="AE537">
        <f t="shared" si="93"/>
        <v>0</v>
      </c>
      <c r="AF537">
        <f t="shared" si="94"/>
        <v>0</v>
      </c>
      <c r="AG537">
        <f t="shared" si="95"/>
        <v>0</v>
      </c>
    </row>
    <row r="538" spans="4:33" x14ac:dyDescent="0.25">
      <c r="D538" s="52"/>
      <c r="E538" s="39"/>
      <c r="F538" s="39"/>
      <c r="G538" s="35"/>
      <c r="I538" s="52"/>
      <c r="J538" s="39"/>
      <c r="K538" s="39"/>
      <c r="L538" s="62"/>
      <c r="M538" s="101">
        <f t="shared" si="92"/>
        <v>31</v>
      </c>
      <c r="N538" s="67" t="str">
        <f ca="1">IF(D538="","",_xll.xEURO(OFFSET(C538,-M538+1,0),E538,OFFSET(C538,-M538+2,0),OFFSET(C538,-M538+2,0),OFFSET(C538,-M538+3,0)+AB538,OFFSET(C538,-M538+4,0),0,1)*D538)</f>
        <v/>
      </c>
      <c r="O538" s="69" t="str">
        <f ca="1">IF(D538="","",_xll.xEURO(OFFSET(C538,-M538+1,0),E538,OFFSET(C538,-M538+2,0),OFFSET(C538,-M538+2,0),OFFSET(C538,-M538+3,0)+AB538,OFFSET(C538,-M538+4,0),0,0))</f>
        <v/>
      </c>
      <c r="P538" s="67" t="str">
        <f t="shared" si="90"/>
        <v/>
      </c>
      <c r="Q538" s="67" t="str">
        <f ca="1">IF(D538="","",_xll.xEURO(OFFSET(C538,-M538+1,0),E538,OFFSET(C538,-M538+2,0),OFFSET(C538,-M538+2,0),OFFSET(C538,-M538+3,0)+AB538,OFFSET(C538,-M538+4,0),0,2)/10*D538)</f>
        <v/>
      </c>
      <c r="R538" s="71" t="str">
        <f ca="1">IF(D538="","",_xll.xEURO(OFFSET(C538,-M538+1,0),E538,OFFSET(C538,-M538+2,0),OFFSET(C538,-M538+2,0),OFFSET(C538,-M538+3,0)+AB538,OFFSET(C538,-M538+4,0),0,3)/100*D538*10000)</f>
        <v/>
      </c>
      <c r="S538" s="71" t="str">
        <f ca="1">IF(D538="","",_xll.xEURO(OFFSET(C538,-M538+1,0),E538,OFFSET(C538,-M538+2,0),OFFSET(C538,-M538+2,0),OFFSET(C538,-M538+3,0)+AB538,OFFSET(C538,-M538+4,0),0,5)/365.25*D538*10000)</f>
        <v/>
      </c>
      <c r="U538" s="67" t="str">
        <f ca="1">IF(I538="","",_xll.xEURO(OFFSET(C538,-M538+1,0),J538,OFFSET(C538,-M538+2,0),OFFSET(C538,-M538+2,0),OFFSET(C538,-M538+3,0)+AC538,OFFSET(C538,-M538+4,0),1,1)*I538)</f>
        <v/>
      </c>
      <c r="V538" s="69" t="str">
        <f ca="1">IF(I538="","",_xll.xEURO(OFFSET(C538,-M538+1,0),J538,OFFSET(C538,-M538+2,0),OFFSET(C538,-M538+2,0),OFFSET(C538,-M538+3,0)+AC538,OFFSET(C538,-M538+4,0),1,0))</f>
        <v/>
      </c>
      <c r="W538" s="67" t="str">
        <f t="shared" si="91"/>
        <v/>
      </c>
      <c r="X538" s="67" t="str">
        <f ca="1">IF(I538="","",_xll.xEURO(OFFSET(C538,-M538+1,0),J538,OFFSET(C538,-M538+2,0),OFFSET(C538,-M538+2,0),OFFSET(C538,-M538+3,0)+AC538,OFFSET(C538,-M538+4,0),1,2)/10*I538)</f>
        <v/>
      </c>
      <c r="Y538" s="71" t="str">
        <f ca="1">IF(I538="","",_xll.xEURO(OFFSET(C538,-M538+1,0),J538,OFFSET(C538,-M538+2,0),OFFSET(C538,-M538+2,0),OFFSET(C538,-M538+3,0)+AC538,OFFSET(C538,-M538+4,0),1,3)/100*I538*10000)</f>
        <v/>
      </c>
      <c r="Z538" s="71" t="str">
        <f ca="1">IF(I538="","",_xll.xEURO(OFFSET(C538,-M538+1,0),J538,OFFSET(C538,-M538+2,0),OFFSET(C538,-M538+2,0),OFFSET(C538,-M538+3,0)+AC538,OFFSET(C538,-M538+4,0),1,5)/365.25*I538*10000)</f>
        <v/>
      </c>
      <c r="AB538" s="40" t="str">
        <f ca="1">IF(D538="","",_xll.xCalcSkew(OFFSET(C538,-M538,0),E538-OFFSET(C538,-M538+1,0),b)/100)</f>
        <v/>
      </c>
      <c r="AC538" s="40" t="str">
        <f ca="1">IF(I538="","",_xll.xCalcSkew(OFFSET(C538,-M538,0),J538-OFFSET(C538,-M538+1,0),b)/100)</f>
        <v/>
      </c>
      <c r="AE538">
        <f t="shared" si="93"/>
        <v>0</v>
      </c>
      <c r="AF538">
        <f t="shared" si="94"/>
        <v>0</v>
      </c>
      <c r="AG538">
        <f t="shared" si="95"/>
        <v>0</v>
      </c>
    </row>
    <row r="539" spans="4:33" x14ac:dyDescent="0.25">
      <c r="D539" s="52"/>
      <c r="E539" s="39"/>
      <c r="F539" s="39"/>
      <c r="G539" s="35"/>
      <c r="I539" s="52"/>
      <c r="J539" s="39"/>
      <c r="K539" s="39"/>
      <c r="L539" s="62"/>
      <c r="M539" s="101">
        <f t="shared" si="92"/>
        <v>32</v>
      </c>
      <c r="N539" s="67" t="str">
        <f ca="1">IF(D539="","",_xll.xEURO(OFFSET(C539,-M539+1,0),E539,OFFSET(C539,-M539+2,0),OFFSET(C539,-M539+2,0),OFFSET(C539,-M539+3,0)+AB539,OFFSET(C539,-M539+4,0),0,1)*D539)</f>
        <v/>
      </c>
      <c r="O539" s="69" t="str">
        <f ca="1">IF(D539="","",_xll.xEURO(OFFSET(C539,-M539+1,0),E539,OFFSET(C539,-M539+2,0),OFFSET(C539,-M539+2,0),OFFSET(C539,-M539+3,0)+AB539,OFFSET(C539,-M539+4,0),0,0))</f>
        <v/>
      </c>
      <c r="P539" s="67" t="str">
        <f t="shared" si="90"/>
        <v/>
      </c>
      <c r="Q539" s="67" t="str">
        <f ca="1">IF(D539="","",_xll.xEURO(OFFSET(C539,-M539+1,0),E539,OFFSET(C539,-M539+2,0),OFFSET(C539,-M539+2,0),OFFSET(C539,-M539+3,0)+AB539,OFFSET(C539,-M539+4,0),0,2)/10*D539)</f>
        <v/>
      </c>
      <c r="R539" s="71" t="str">
        <f ca="1">IF(D539="","",_xll.xEURO(OFFSET(C539,-M539+1,0),E539,OFFSET(C539,-M539+2,0),OFFSET(C539,-M539+2,0),OFFSET(C539,-M539+3,0)+AB539,OFFSET(C539,-M539+4,0),0,3)/100*D539*10000)</f>
        <v/>
      </c>
      <c r="S539" s="71" t="str">
        <f ca="1">IF(D539="","",_xll.xEURO(OFFSET(C539,-M539+1,0),E539,OFFSET(C539,-M539+2,0),OFFSET(C539,-M539+2,0),OFFSET(C539,-M539+3,0)+AB539,OFFSET(C539,-M539+4,0),0,5)/365.25*D539*10000)</f>
        <v/>
      </c>
      <c r="U539" s="67" t="str">
        <f ca="1">IF(I539="","",_xll.xEURO(OFFSET(C539,-M539+1,0),J539,OFFSET(C539,-M539+2,0),OFFSET(C539,-M539+2,0),OFFSET(C539,-M539+3,0)+AC539,OFFSET(C539,-M539+4,0),1,1)*I539)</f>
        <v/>
      </c>
      <c r="V539" s="69" t="str">
        <f ca="1">IF(I539="","",_xll.xEURO(OFFSET(C539,-M539+1,0),J539,OFFSET(C539,-M539+2,0),OFFSET(C539,-M539+2,0),OFFSET(C539,-M539+3,0)+AC539,OFFSET(C539,-M539+4,0),1,0))</f>
        <v/>
      </c>
      <c r="W539" s="67" t="str">
        <f t="shared" si="91"/>
        <v/>
      </c>
      <c r="X539" s="67" t="str">
        <f ca="1">IF(I539="","",_xll.xEURO(OFFSET(C539,-M539+1,0),J539,OFFSET(C539,-M539+2,0),OFFSET(C539,-M539+2,0),OFFSET(C539,-M539+3,0)+AC539,OFFSET(C539,-M539+4,0),1,2)/10*I539)</f>
        <v/>
      </c>
      <c r="Y539" s="71" t="str">
        <f ca="1">IF(I539="","",_xll.xEURO(OFFSET(C539,-M539+1,0),J539,OFFSET(C539,-M539+2,0),OFFSET(C539,-M539+2,0),OFFSET(C539,-M539+3,0)+AC539,OFFSET(C539,-M539+4,0),1,3)/100*I539*10000)</f>
        <v/>
      </c>
      <c r="Z539" s="71" t="str">
        <f ca="1">IF(I539="","",_xll.xEURO(OFFSET(C539,-M539+1,0),J539,OFFSET(C539,-M539+2,0),OFFSET(C539,-M539+2,0),OFFSET(C539,-M539+3,0)+AC539,OFFSET(C539,-M539+4,0),1,5)/365.25*I539*10000)</f>
        <v/>
      </c>
      <c r="AB539" s="40" t="str">
        <f ca="1">IF(D539="","",_xll.xCalcSkew(OFFSET(C539,-M539,0),E539-OFFSET(C539,-M539+1,0),b)/100)</f>
        <v/>
      </c>
      <c r="AC539" s="40" t="str">
        <f ca="1">IF(I539="","",_xll.xCalcSkew(OFFSET(C539,-M539,0),J539-OFFSET(C539,-M539+1,0),b)/100)</f>
        <v/>
      </c>
      <c r="AE539">
        <f t="shared" si="93"/>
        <v>0</v>
      </c>
      <c r="AF539">
        <f t="shared" si="94"/>
        <v>0</v>
      </c>
      <c r="AG539">
        <f t="shared" si="95"/>
        <v>0</v>
      </c>
    </row>
    <row r="540" spans="4:33" x14ac:dyDescent="0.25">
      <c r="D540" s="52"/>
      <c r="E540" s="39"/>
      <c r="F540" s="39"/>
      <c r="G540" s="35"/>
      <c r="I540" s="52"/>
      <c r="J540" s="39"/>
      <c r="K540" s="39"/>
      <c r="L540" s="62"/>
      <c r="M540" s="101">
        <f t="shared" si="92"/>
        <v>33</v>
      </c>
      <c r="N540" s="67" t="str">
        <f ca="1">IF(D540="","",_xll.xEURO(OFFSET(C540,-M540+1,0),E540,OFFSET(C540,-M540+2,0),OFFSET(C540,-M540+2,0),OFFSET(C540,-M540+3,0)+AB540,OFFSET(C540,-M540+4,0),0,1)*D540)</f>
        <v/>
      </c>
      <c r="O540" s="69" t="str">
        <f ca="1">IF(D540="","",_xll.xEURO(OFFSET(C540,-M540+1,0),E540,OFFSET(C540,-M540+2,0),OFFSET(C540,-M540+2,0),OFFSET(C540,-M540+3,0)+AB540,OFFSET(C540,-M540+4,0),0,0))</f>
        <v/>
      </c>
      <c r="P540" s="67" t="str">
        <f t="shared" si="90"/>
        <v/>
      </c>
      <c r="Q540" s="67" t="str">
        <f ca="1">IF(D540="","",_xll.xEURO(OFFSET(C540,-M540+1,0),E540,OFFSET(C540,-M540+2,0),OFFSET(C540,-M540+2,0),OFFSET(C540,-M540+3,0)+AB540,OFFSET(C540,-M540+4,0),0,2)/10*D540)</f>
        <v/>
      </c>
      <c r="R540" s="71" t="str">
        <f ca="1">IF(D540="","",_xll.xEURO(OFFSET(C540,-M540+1,0),E540,OFFSET(C540,-M540+2,0),OFFSET(C540,-M540+2,0),OFFSET(C540,-M540+3,0)+AB540,OFFSET(C540,-M540+4,0),0,3)/100*D540*10000)</f>
        <v/>
      </c>
      <c r="S540" s="71" t="str">
        <f ca="1">IF(D540="","",_xll.xEURO(OFFSET(C540,-M540+1,0),E540,OFFSET(C540,-M540+2,0),OFFSET(C540,-M540+2,0),OFFSET(C540,-M540+3,0)+AB540,OFFSET(C540,-M540+4,0),0,5)/365.25*D540*10000)</f>
        <v/>
      </c>
      <c r="U540" s="67" t="str">
        <f ca="1">IF(I540="","",_xll.xEURO(OFFSET(C540,-M540+1,0),J540,OFFSET(C540,-M540+2,0),OFFSET(C540,-M540+2,0),OFFSET(C540,-M540+3,0)+AC540,OFFSET(C540,-M540+4,0),1,1)*I540)</f>
        <v/>
      </c>
      <c r="V540" s="69" t="str">
        <f ca="1">IF(I540="","",_xll.xEURO(OFFSET(C540,-M540+1,0),J540,OFFSET(C540,-M540+2,0),OFFSET(C540,-M540+2,0),OFFSET(C540,-M540+3,0)+AC540,OFFSET(C540,-M540+4,0),1,0))</f>
        <v/>
      </c>
      <c r="W540" s="67" t="str">
        <f t="shared" si="91"/>
        <v/>
      </c>
      <c r="X540" s="67" t="str">
        <f ca="1">IF(I540="","",_xll.xEURO(OFFSET(C540,-M540+1,0),J540,OFFSET(C540,-M540+2,0),OFFSET(C540,-M540+2,0),OFFSET(C540,-M540+3,0)+AC540,OFFSET(C540,-M540+4,0),1,2)/10*I540)</f>
        <v/>
      </c>
      <c r="Y540" s="71" t="str">
        <f ca="1">IF(I540="","",_xll.xEURO(OFFSET(C540,-M540+1,0),J540,OFFSET(C540,-M540+2,0),OFFSET(C540,-M540+2,0),OFFSET(C540,-M540+3,0)+AC540,OFFSET(C540,-M540+4,0),1,3)/100*I540*10000)</f>
        <v/>
      </c>
      <c r="Z540" s="71" t="str">
        <f ca="1">IF(I540="","",_xll.xEURO(OFFSET(C540,-M540+1,0),J540,OFFSET(C540,-M540+2,0),OFFSET(C540,-M540+2,0),OFFSET(C540,-M540+3,0)+AC540,OFFSET(C540,-M540+4,0),1,5)/365.25*I540*10000)</f>
        <v/>
      </c>
      <c r="AB540" s="40" t="str">
        <f ca="1">IF(D540="","",_xll.xCalcSkew(OFFSET(C540,-M540,0),E540-OFFSET(C540,-M540+1,0),b)/100)</f>
        <v/>
      </c>
      <c r="AC540" s="40" t="str">
        <f ca="1">IF(I540="","",_xll.xCalcSkew(OFFSET(C540,-M540,0),J540-OFFSET(C540,-M540+1,0),b)/100)</f>
        <v/>
      </c>
      <c r="AE540">
        <f t="shared" si="93"/>
        <v>0</v>
      </c>
      <c r="AF540">
        <f t="shared" si="94"/>
        <v>0</v>
      </c>
      <c r="AG540">
        <f t="shared" si="95"/>
        <v>0</v>
      </c>
    </row>
    <row r="541" spans="4:33" x14ac:dyDescent="0.25">
      <c r="D541" s="52"/>
      <c r="E541" s="39"/>
      <c r="F541" s="39"/>
      <c r="G541" s="35"/>
      <c r="I541" s="52"/>
      <c r="J541" s="39"/>
      <c r="K541" s="39"/>
      <c r="L541" s="62"/>
      <c r="M541" s="101">
        <f t="shared" si="92"/>
        <v>34</v>
      </c>
      <c r="N541" s="67" t="str">
        <f ca="1">IF(D541="","",_xll.xEURO(OFFSET(C541,-M541+1,0),E541,OFFSET(C541,-M541+2,0),OFFSET(C541,-M541+2,0),OFFSET(C541,-M541+3,0)+AB541,OFFSET(C541,-M541+4,0),0,1)*D541)</f>
        <v/>
      </c>
      <c r="O541" s="69" t="str">
        <f ca="1">IF(D541="","",_xll.xEURO(OFFSET(C541,-M541+1,0),E541,OFFSET(C541,-M541+2,0),OFFSET(C541,-M541+2,0),OFFSET(C541,-M541+3,0)+AB541,OFFSET(C541,-M541+4,0),0,0))</f>
        <v/>
      </c>
      <c r="P541" s="67" t="str">
        <f t="shared" si="90"/>
        <v/>
      </c>
      <c r="Q541" s="67" t="str">
        <f ca="1">IF(D541="","",_xll.xEURO(OFFSET(C541,-M541+1,0),E541,OFFSET(C541,-M541+2,0),OFFSET(C541,-M541+2,0),OFFSET(C541,-M541+3,0)+AB541,OFFSET(C541,-M541+4,0),0,2)/10*D541)</f>
        <v/>
      </c>
      <c r="R541" s="71" t="str">
        <f ca="1">IF(D541="","",_xll.xEURO(OFFSET(C541,-M541+1,0),E541,OFFSET(C541,-M541+2,0),OFFSET(C541,-M541+2,0),OFFSET(C541,-M541+3,0)+AB541,OFFSET(C541,-M541+4,0),0,3)/100*D541*10000)</f>
        <v/>
      </c>
      <c r="S541" s="71" t="str">
        <f ca="1">IF(D541="","",_xll.xEURO(OFFSET(C541,-M541+1,0),E541,OFFSET(C541,-M541+2,0),OFFSET(C541,-M541+2,0),OFFSET(C541,-M541+3,0)+AB541,OFFSET(C541,-M541+4,0),0,5)/365.25*D541*10000)</f>
        <v/>
      </c>
      <c r="U541" s="67" t="str">
        <f ca="1">IF(I541="","",_xll.xEURO(OFFSET(C541,-M541+1,0),J541,OFFSET(C541,-M541+2,0),OFFSET(C541,-M541+2,0),OFFSET(C541,-M541+3,0)+AC541,OFFSET(C541,-M541+4,0),1,1)*I541)</f>
        <v/>
      </c>
      <c r="V541" s="69" t="str">
        <f ca="1">IF(I541="","",_xll.xEURO(OFFSET(C541,-M541+1,0),J541,OFFSET(C541,-M541+2,0),OFFSET(C541,-M541+2,0),OFFSET(C541,-M541+3,0)+AC541,OFFSET(C541,-M541+4,0),1,0))</f>
        <v/>
      </c>
      <c r="W541" s="67" t="str">
        <f t="shared" si="91"/>
        <v/>
      </c>
      <c r="X541" s="67" t="str">
        <f ca="1">IF(I541="","",_xll.xEURO(OFFSET(C541,-M541+1,0),J541,OFFSET(C541,-M541+2,0),OFFSET(C541,-M541+2,0),OFFSET(C541,-M541+3,0)+AC541,OFFSET(C541,-M541+4,0),1,2)/10*I541)</f>
        <v/>
      </c>
      <c r="Y541" s="71" t="str">
        <f ca="1">IF(I541="","",_xll.xEURO(OFFSET(C541,-M541+1,0),J541,OFFSET(C541,-M541+2,0),OFFSET(C541,-M541+2,0),OFFSET(C541,-M541+3,0)+AC541,OFFSET(C541,-M541+4,0),1,3)/100*I541*10000)</f>
        <v/>
      </c>
      <c r="Z541" s="71" t="str">
        <f ca="1">IF(I541="","",_xll.xEURO(OFFSET(C541,-M541+1,0),J541,OFFSET(C541,-M541+2,0),OFFSET(C541,-M541+2,0),OFFSET(C541,-M541+3,0)+AC541,OFFSET(C541,-M541+4,0),1,5)/365.25*I541*10000)</f>
        <v/>
      </c>
      <c r="AB541" s="40" t="str">
        <f ca="1">IF(D541="","",_xll.xCalcSkew(OFFSET(C541,-M541,0),E541-OFFSET(C541,-M541+1,0),b)/100)</f>
        <v/>
      </c>
      <c r="AC541" s="40" t="str">
        <f ca="1">IF(I541="","",_xll.xCalcSkew(OFFSET(C541,-M541,0),J541-OFFSET(C541,-M541+1,0),b)/100)</f>
        <v/>
      </c>
      <c r="AE541">
        <f t="shared" si="93"/>
        <v>0</v>
      </c>
      <c r="AF541">
        <f t="shared" si="94"/>
        <v>0</v>
      </c>
      <c r="AG541">
        <f t="shared" si="95"/>
        <v>0</v>
      </c>
    </row>
    <row r="542" spans="4:33" x14ac:dyDescent="0.25">
      <c r="D542" s="52"/>
      <c r="E542" s="39"/>
      <c r="F542" s="39"/>
      <c r="G542" s="35"/>
      <c r="I542" s="52"/>
      <c r="J542" s="39"/>
      <c r="K542" s="39"/>
      <c r="L542" s="62"/>
      <c r="M542" s="101">
        <f t="shared" si="92"/>
        <v>35</v>
      </c>
      <c r="N542" s="67" t="str">
        <f ca="1">IF(D542="","",_xll.xEURO(OFFSET(C542,-M542+1,0),E542,OFFSET(C542,-M542+2,0),OFFSET(C542,-M542+2,0),OFFSET(C542,-M542+3,0)+AB542,OFFSET(C542,-M542+4,0),0,1)*D542)</f>
        <v/>
      </c>
      <c r="O542" s="69" t="str">
        <f ca="1">IF(D542="","",_xll.xEURO(OFFSET(C542,-M542+1,0),E542,OFFSET(C542,-M542+2,0),OFFSET(C542,-M542+2,0),OFFSET(C542,-M542+3,0)+AB542,OFFSET(C542,-M542+4,0),0,0))</f>
        <v/>
      </c>
      <c r="P542" s="67" t="str">
        <f t="shared" si="90"/>
        <v/>
      </c>
      <c r="Q542" s="67" t="str">
        <f ca="1">IF(D542="","",_xll.xEURO(OFFSET(C542,-M542+1,0),E542,OFFSET(C542,-M542+2,0),OFFSET(C542,-M542+2,0),OFFSET(C542,-M542+3,0)+AB542,OFFSET(C542,-M542+4,0),0,2)/10*D542)</f>
        <v/>
      </c>
      <c r="R542" s="71" t="str">
        <f ca="1">IF(D542="","",_xll.xEURO(OFFSET(C542,-M542+1,0),E542,OFFSET(C542,-M542+2,0),OFFSET(C542,-M542+2,0),OFFSET(C542,-M542+3,0)+AB542,OFFSET(C542,-M542+4,0),0,3)/100*D542*10000)</f>
        <v/>
      </c>
      <c r="S542" s="71" t="str">
        <f ca="1">IF(D542="","",_xll.xEURO(OFFSET(C542,-M542+1,0),E542,OFFSET(C542,-M542+2,0),OFFSET(C542,-M542+2,0),OFFSET(C542,-M542+3,0)+AB542,OFFSET(C542,-M542+4,0),0,5)/365.25*D542*10000)</f>
        <v/>
      </c>
      <c r="U542" s="67" t="str">
        <f ca="1">IF(I542="","",_xll.xEURO(OFFSET(C542,-M542+1,0),J542,OFFSET(C542,-M542+2,0),OFFSET(C542,-M542+2,0),OFFSET(C542,-M542+3,0)+AC542,OFFSET(C542,-M542+4,0),1,1)*I542)</f>
        <v/>
      </c>
      <c r="V542" s="69" t="str">
        <f ca="1">IF(I542="","",_xll.xEURO(OFFSET(C542,-M542+1,0),J542,OFFSET(C542,-M542+2,0),OFFSET(C542,-M542+2,0),OFFSET(C542,-M542+3,0)+AC542,OFFSET(C542,-M542+4,0),1,0))</f>
        <v/>
      </c>
      <c r="W542" s="67" t="str">
        <f t="shared" si="91"/>
        <v/>
      </c>
      <c r="X542" s="67" t="str">
        <f ca="1">IF(I542="","",_xll.xEURO(OFFSET(C542,-M542+1,0),J542,OFFSET(C542,-M542+2,0),OFFSET(C542,-M542+2,0),OFFSET(C542,-M542+3,0)+AC542,OFFSET(C542,-M542+4,0),1,2)/10*I542)</f>
        <v/>
      </c>
      <c r="Y542" s="71" t="str">
        <f ca="1">IF(I542="","",_xll.xEURO(OFFSET(C542,-M542+1,0),J542,OFFSET(C542,-M542+2,0),OFFSET(C542,-M542+2,0),OFFSET(C542,-M542+3,0)+AC542,OFFSET(C542,-M542+4,0),1,3)/100*I542*10000)</f>
        <v/>
      </c>
      <c r="Z542" s="71" t="str">
        <f ca="1">IF(I542="","",_xll.xEURO(OFFSET(C542,-M542+1,0),J542,OFFSET(C542,-M542+2,0),OFFSET(C542,-M542+2,0),OFFSET(C542,-M542+3,0)+AC542,OFFSET(C542,-M542+4,0),1,5)/365.25*I542*10000)</f>
        <v/>
      </c>
      <c r="AB542" s="40" t="str">
        <f ca="1">IF(D542="","",_xll.xCalcSkew(OFFSET(C542,-M542,0),E542-OFFSET(C542,-M542+1,0),b)/100)</f>
        <v/>
      </c>
      <c r="AC542" s="40" t="str">
        <f ca="1">IF(I542="","",_xll.xCalcSkew(OFFSET(C542,-M542,0),J542-OFFSET(C542,-M542+1,0),b)/100)</f>
        <v/>
      </c>
      <c r="AE542">
        <f t="shared" si="93"/>
        <v>0</v>
      </c>
      <c r="AF542">
        <f t="shared" si="94"/>
        <v>0</v>
      </c>
      <c r="AG542">
        <f t="shared" si="95"/>
        <v>0</v>
      </c>
    </row>
    <row r="543" spans="4:33" x14ac:dyDescent="0.25">
      <c r="D543" s="46">
        <f ca="1">SUM(INDIRECT(CONCATENATE(ADDRESS(ROW(D507),COLUMN(D507)),":",ADDRESS(ROW()-1,COLUMN()))))</f>
        <v>15</v>
      </c>
      <c r="I543" s="46">
        <f ca="1">SUM(INDIRECT(CONCATENATE(ADDRESS(ROW(I507),COLUMN(I507)),":",ADDRESS(ROW()-1,COLUMN()))))</f>
        <v>15</v>
      </c>
      <c r="J543" s="1"/>
      <c r="K543" s="1"/>
      <c r="L543" s="1"/>
      <c r="N543" s="46">
        <f t="shared" ref="N543:S543" ca="1" si="96">SUM(INDIRECT(CONCATENATE(ADDRESS(ROW(N507),COLUMN(N507)),":",ADDRESS(ROW()-1,COLUMN()))))</f>
        <v>-4.6836683017024363</v>
      </c>
      <c r="O543" s="46">
        <f t="shared" ca="1" si="96"/>
        <v>0.52276784647987906</v>
      </c>
      <c r="P543" s="46">
        <f t="shared" ca="1" si="96"/>
        <v>-6.3348230280181328</v>
      </c>
      <c r="Q543" s="46">
        <f t="shared" ca="1" si="96"/>
        <v>0.27726652212889735</v>
      </c>
      <c r="R543" s="46">
        <f t="shared" ca="1" si="96"/>
        <v>1986.2385465201414</v>
      </c>
      <c r="S543" s="46">
        <f t="shared" ca="1" si="96"/>
        <v>-115.75712035212196</v>
      </c>
      <c r="T543" s="67"/>
      <c r="U543" s="46">
        <f t="shared" ref="U543:Z543" ca="1" si="97">SUM(INDIRECT(CONCATENATE(ADDRESS(ROW(U507),COLUMN(U507)),":",ADDRESS(ROW()-1,COLUMN()))))</f>
        <v>9.8883987990927391</v>
      </c>
      <c r="V543" s="46">
        <f t="shared" ca="1" si="97"/>
        <v>0.87541187031912271</v>
      </c>
      <c r="W543" s="46">
        <f t="shared" ca="1" si="97"/>
        <v>46.561780547868416</v>
      </c>
      <c r="X543" s="46">
        <f t="shared" ca="1" si="97"/>
        <v>0.27726652212889735</v>
      </c>
      <c r="Y543" s="46">
        <f t="shared" ca="1" si="97"/>
        <v>1986.2385465201414</v>
      </c>
      <c r="Z543" s="46">
        <f t="shared" ca="1" si="97"/>
        <v>-111.97681335399677</v>
      </c>
      <c r="AE543">
        <f t="shared" ca="1" si="93"/>
        <v>0</v>
      </c>
      <c r="AF543">
        <f t="shared" ca="1" si="94"/>
        <v>0</v>
      </c>
      <c r="AG543">
        <f t="shared" ca="1" si="95"/>
        <v>0</v>
      </c>
    </row>
    <row r="544" spans="4:33" x14ac:dyDescent="0.25">
      <c r="AE544">
        <f t="shared" si="93"/>
        <v>0</v>
      </c>
      <c r="AF544">
        <f t="shared" si="94"/>
        <v>0</v>
      </c>
      <c r="AG544">
        <f t="shared" si="95"/>
        <v>0</v>
      </c>
    </row>
    <row r="545" spans="3:33" x14ac:dyDescent="0.25">
      <c r="C545" s="34">
        <f ca="1">EOMONTH(C507,0)+1</f>
        <v>37653</v>
      </c>
      <c r="D545" s="52">
        <v>15</v>
      </c>
      <c r="E545" s="39">
        <v>3.25</v>
      </c>
      <c r="F545" s="39">
        <v>0.56499999999999995</v>
      </c>
      <c r="G545" s="35" t="s">
        <v>270</v>
      </c>
      <c r="I545" s="52">
        <v>15</v>
      </c>
      <c r="J545" s="39">
        <v>3.25</v>
      </c>
      <c r="K545" s="39">
        <v>0.56499999999999995</v>
      </c>
      <c r="L545" s="62" t="s">
        <v>270</v>
      </c>
      <c r="M545" s="101">
        <v>0</v>
      </c>
      <c r="N545" s="67">
        <f ca="1">IF(D545="","",_xll.xEURO(OFFSET(C545,-M545+1,0),E545,OFFSET(C545,-M545+2,0),OFFSET(C545,-M545+2,0),OFFSET(C545,-M545+3,0)+AB545,OFFSET(C545,-M545+4,0),0,1)*D545)</f>
        <v>-4.8542485010652943</v>
      </c>
      <c r="O545" s="69">
        <f ca="1">IF(D545="","",_xll.xEURO(OFFSET(C545,-M545+1,0),E545,OFFSET(C545,-M545+2,0),OFFSET(C545,-M545+2,0),OFFSET(C545,-M545+3,0)+AB545,OFFSET(C545,-M545+4,0),0,0))</f>
        <v>0.55694344784071426</v>
      </c>
      <c r="P545" s="67">
        <f t="shared" ref="P545:P580" ca="1" si="98">IF(D545="","",(O545-F545)*D545*10)</f>
        <v>-1.2084828238928536</v>
      </c>
      <c r="Q545" s="67">
        <f ca="1">IF(D545="","",_xll.xEURO(OFFSET(C545,-M545+1,0),E545,OFFSET(C545,-M545+2,0),OFFSET(C545,-M545+2,0),OFFSET(C545,-M545+3,0)+AB545,OFFSET(C545,-M545+4,0),0,2)/10*D545)</f>
        <v>0.28041694058564853</v>
      </c>
      <c r="R545" s="71">
        <f ca="1">IF(D545="","",_xll.xEURO(OFFSET(C545,-M545+1,0),E545,OFFSET(C545,-M545+2,0),OFFSET(C545,-M545+2,0),OFFSET(C545,-M545+3,0)+AB545,OFFSET(C545,-M545+4,0),0,3)/100*D545*10000)</f>
        <v>2051.0466995593397</v>
      </c>
      <c r="S545" s="71">
        <f ca="1">IF(D545="","",_xll.xEURO(OFFSET(C545,-M545+1,0),E545,OFFSET(C545,-M545+2,0),OFFSET(C545,-M545+2,0),OFFSET(C545,-M545+3,0)+AB545,OFFSET(C545,-M545+4,0),0,5)/365.25*D545*10000)</f>
        <v>-107.61391566147591</v>
      </c>
      <c r="U545" s="67">
        <f ca="1">IF(I545="","",_xll.xEURO(OFFSET(C545,-M545+1,0),J545,OFFSET(C545,-M545+2,0),OFFSET(C545,-M545+2,0),OFFSET(C545,-M545+3,0)+AC545,OFFSET(C545,-M545+4,0),1,1)*I545)</f>
        <v>9.6695683199362623</v>
      </c>
      <c r="V545" s="69">
        <f ca="1">IF(I545="","",_xll.xEURO(OFFSET(C545,-M545+1,0),J545,OFFSET(C545,-M545+2,0),OFFSET(C545,-M545+2,0),OFFSET(C545,-M545+3,0)+AC545,OFFSET(C545,-M545+4,0),1,0))</f>
        <v>0.84064200307761117</v>
      </c>
      <c r="W545" s="67">
        <f t="shared" ref="W545:W580" ca="1" si="99">IF(I545="","",(V545-K545)*I545*10)</f>
        <v>41.346300461641682</v>
      </c>
      <c r="X545" s="67">
        <f ca="1">IF(I545="","",_xll.xEURO(OFFSET(C545,-M545+1,0),J545,OFFSET(C545,-M545+2,0),OFFSET(C545,-M545+2,0),OFFSET(C545,-M545+3,0)+AC545,OFFSET(C545,-M545+4,0),1,2)/10*I545)</f>
        <v>0.28041694058564853</v>
      </c>
      <c r="Y545" s="71">
        <f ca="1">IF(I545="","",_xll.xEURO(OFFSET(C545,-M545+1,0),J545,OFFSET(C545,-M545+2,0),OFFSET(C545,-M545+2,0),OFFSET(C545,-M545+3,0)+AC545,OFFSET(C545,-M545+4,0),1,3)/100*I545*10000)</f>
        <v>2051.0466995593397</v>
      </c>
      <c r="Z545" s="71">
        <f ca="1">IF(I545="","",_xll.xEURO(OFFSET(C545,-M545+1,0),J545,OFFSET(C545,-M545+2,0),OFFSET(C545,-M545+2,0),OFFSET(C545,-M545+3,0)+AC545,OFFSET(C545,-M545+4,0),1,5)/365.25*I545*10000)</f>
        <v>-104.47959461233694</v>
      </c>
      <c r="AB545" s="40">
        <f ca="1">IF(D545="","",_xll.xCalcSkew(OFFSET(C545,-M545,0),E545-OFFSET(C545,-M545+1,0),b)/100)</f>
        <v>-4.1020000000000015E-3</v>
      </c>
      <c r="AC545" s="40">
        <f ca="1">IF(I545="","",_xll.xCalcSkew(OFFSET(C545,-M545,0),J545-OFFSET(C545,-M545+1,0),b)/100)</f>
        <v>-4.1020000000000015E-3</v>
      </c>
      <c r="AE545">
        <f t="shared" si="93"/>
        <v>-84750</v>
      </c>
      <c r="AF545">
        <f t="shared" si="94"/>
        <v>-84750</v>
      </c>
      <c r="AG545">
        <f t="shared" si="95"/>
        <v>-169500</v>
      </c>
    </row>
    <row r="546" spans="3:33" x14ac:dyDescent="0.25">
      <c r="C546" s="41">
        <f ca="1">INDEX(Inputs!$1:$1048576,MATCH(C545,Inputs!C:C,0),5)</f>
        <v>3.5430000000000001</v>
      </c>
      <c r="D546" s="52"/>
      <c r="E546" s="39"/>
      <c r="F546" s="39"/>
      <c r="G546" s="35"/>
      <c r="I546" s="52"/>
      <c r="J546" s="39"/>
      <c r="K546" s="39"/>
      <c r="L546" s="62"/>
      <c r="M546" s="101">
        <f>M545+1</f>
        <v>1</v>
      </c>
      <c r="N546" s="67" t="str">
        <f ca="1">IF(D546="","",_xll.xEURO(OFFSET(C546,-M546+1,0),E546,OFFSET(C546,-M546+2,0),OFFSET(C546,-M546+2,0),OFFSET(C546,-M546+3,0)+AB546,OFFSET(C546,-M546+4,0),0,1)*D546)</f>
        <v/>
      </c>
      <c r="O546" s="69" t="str">
        <f ca="1">IF(D546="","",_xll.xEURO(OFFSET(C546,-M546+1,0),E546,OFFSET(C546,-M546+2,0),OFFSET(C546,-M546+2,0),OFFSET(C546,-M546+3,0)+AB546,OFFSET(C546,-M546+4,0),0,0))</f>
        <v/>
      </c>
      <c r="P546" s="67" t="str">
        <f t="shared" si="98"/>
        <v/>
      </c>
      <c r="Q546" s="67" t="str">
        <f ca="1">IF(D546="","",_xll.xEURO(OFFSET(C546,-M546+1,0),E546,OFFSET(C546,-M546+2,0),OFFSET(C546,-M546+2,0),OFFSET(C546,-M546+3,0)+AB546,OFFSET(C546,-M546+4,0),0,2)/10*D546)</f>
        <v/>
      </c>
      <c r="R546" s="71" t="str">
        <f ca="1">IF(D546="","",_xll.xEURO(OFFSET(C546,-M546+1,0),E546,OFFSET(C546,-M546+2,0),OFFSET(C546,-M546+2,0),OFFSET(C546,-M546+3,0)+AB546,OFFSET(C546,-M546+4,0),0,3)/100*D546*10000)</f>
        <v/>
      </c>
      <c r="S546" s="71" t="str">
        <f ca="1">IF(D546="","",_xll.xEURO(OFFSET(C546,-M546+1,0),E546,OFFSET(C546,-M546+2,0),OFFSET(C546,-M546+2,0),OFFSET(C546,-M546+3,0)+AB546,OFFSET(C546,-M546+4,0),0,5)/365.25*D546*10000)</f>
        <v/>
      </c>
      <c r="U546" s="67" t="str">
        <f ca="1">IF(I546="","",_xll.xEURO(OFFSET(C546,-M546+1,0),J546,OFFSET(C546,-M546+2,0),OFFSET(C546,-M546+2,0),OFFSET(C546,-M546+3,0)+AC546,OFFSET(C546,-M546+4,0),1,1)*I546)</f>
        <v/>
      </c>
      <c r="V546" s="69" t="str">
        <f ca="1">IF(I546="","",_xll.xEURO(OFFSET(C546,-M546+1,0),J546,OFFSET(C546,-M546+2,0),OFFSET(C546,-M546+2,0),OFFSET(C546,-M546+3,0)+AC546,OFFSET(C546,-M546+4,0),1,0))</f>
        <v/>
      </c>
      <c r="W546" s="67" t="str">
        <f t="shared" si="99"/>
        <v/>
      </c>
      <c r="X546" s="67" t="str">
        <f ca="1">IF(I546="","",_xll.xEURO(OFFSET(C546,-M546+1,0),J546,OFFSET(C546,-M546+2,0),OFFSET(C546,-M546+2,0),OFFSET(C546,-M546+3,0)+AC546,OFFSET(C546,-M546+4,0),1,2)/10*I546)</f>
        <v/>
      </c>
      <c r="Y546" s="71" t="str">
        <f ca="1">IF(I546="","",_xll.xEURO(OFFSET(C546,-M546+1,0),J546,OFFSET(C546,-M546+2,0),OFFSET(C546,-M546+2,0),OFFSET(C546,-M546+3,0)+AC546,OFFSET(C546,-M546+4,0),1,3)/100*I546*10000)</f>
        <v/>
      </c>
      <c r="Z546" s="71" t="str">
        <f ca="1">IF(I546="","",_xll.xEURO(OFFSET(C546,-M546+1,0),J546,OFFSET(C546,-M546+2,0),OFFSET(C546,-M546+2,0),OFFSET(C546,-M546+3,0)+AC546,OFFSET(C546,-M546+4,0),1,5)/365.25*I546*10000)</f>
        <v/>
      </c>
      <c r="AB546" s="40" t="str">
        <f ca="1">IF(D546="","",_xll.xCalcSkew(OFFSET(C546,-M546,0),E546-OFFSET(C546,-M546+1,0),b)/100)</f>
        <v/>
      </c>
      <c r="AC546" s="40" t="str">
        <f ca="1">IF(I546="","",_xll.xCalcSkew(OFFSET(C546,-M546,0),J546-OFFSET(C546,-M546+1,0),b)/100)</f>
        <v/>
      </c>
      <c r="AE546">
        <f t="shared" si="93"/>
        <v>0</v>
      </c>
      <c r="AF546">
        <f t="shared" si="94"/>
        <v>0</v>
      </c>
      <c r="AG546">
        <f t="shared" si="95"/>
        <v>0</v>
      </c>
    </row>
    <row r="547" spans="3:33" x14ac:dyDescent="0.25">
      <c r="C547" s="40">
        <f ca="1">INDEX(Inputs!$1:$1048576,MATCH(C545,Inputs!C:C,0),7)</f>
        <v>2.6902046604644798E-2</v>
      </c>
      <c r="D547" s="52"/>
      <c r="E547" s="39"/>
      <c r="F547" s="39"/>
      <c r="G547" s="35"/>
      <c r="I547" s="52"/>
      <c r="J547" s="39"/>
      <c r="K547" s="39"/>
      <c r="L547" s="62"/>
      <c r="M547" s="101">
        <f t="shared" ref="M547:M580" si="100">M546+1</f>
        <v>2</v>
      </c>
      <c r="N547" s="67" t="str">
        <f ca="1">IF(D547="","",_xll.xEURO(OFFSET(C547,-M547+1,0),E547,OFFSET(C547,-M547+2,0),OFFSET(C547,-M547+2,0),OFFSET(C547,-M547+3,0)+AB547,OFFSET(C547,-M547+4,0),0,1)*D547)</f>
        <v/>
      </c>
      <c r="O547" s="69" t="str">
        <f ca="1">IF(D547="","",_xll.xEURO(OFFSET(C547,-M547+1,0),E547,OFFSET(C547,-M547+2,0),OFFSET(C547,-M547+2,0),OFFSET(C547,-M547+3,0)+AB547,OFFSET(C547,-M547+4,0),0,0))</f>
        <v/>
      </c>
      <c r="P547" s="67" t="str">
        <f t="shared" si="98"/>
        <v/>
      </c>
      <c r="Q547" s="67" t="str">
        <f ca="1">IF(D547="","",_xll.xEURO(OFFSET(C547,-M547+1,0),E547,OFFSET(C547,-M547+2,0),OFFSET(C547,-M547+2,0),OFFSET(C547,-M547+3,0)+AB547,OFFSET(C547,-M547+4,0),0,2)/10*D547)</f>
        <v/>
      </c>
      <c r="R547" s="71" t="str">
        <f ca="1">IF(D547="","",_xll.xEURO(OFFSET(C547,-M547+1,0),E547,OFFSET(C547,-M547+2,0),OFFSET(C547,-M547+2,0),OFFSET(C547,-M547+3,0)+AB547,OFFSET(C547,-M547+4,0),0,3)/100*D547*10000)</f>
        <v/>
      </c>
      <c r="S547" s="71" t="str">
        <f ca="1">IF(D547="","",_xll.xEURO(OFFSET(C547,-M547+1,0),E547,OFFSET(C547,-M547+2,0),OFFSET(C547,-M547+2,0),OFFSET(C547,-M547+3,0)+AB547,OFFSET(C547,-M547+4,0),0,5)/365.25*D547*10000)</f>
        <v/>
      </c>
      <c r="U547" s="67" t="str">
        <f ca="1">IF(I547="","",_xll.xEURO(OFFSET(C547,-M547+1,0),J547,OFFSET(C547,-M547+2,0),OFFSET(C547,-M547+2,0),OFFSET(C547,-M547+3,0)+AC547,OFFSET(C547,-M547+4,0),1,1)*I547)</f>
        <v/>
      </c>
      <c r="V547" s="69" t="str">
        <f ca="1">IF(I547="","",_xll.xEURO(OFFSET(C547,-M547+1,0),J547,OFFSET(C547,-M547+2,0),OFFSET(C547,-M547+2,0),OFFSET(C547,-M547+3,0)+AC547,OFFSET(C547,-M547+4,0),1,0))</f>
        <v/>
      </c>
      <c r="W547" s="67" t="str">
        <f t="shared" si="99"/>
        <v/>
      </c>
      <c r="X547" s="67" t="str">
        <f ca="1">IF(I547="","",_xll.xEURO(OFFSET(C547,-M547+1,0),J547,OFFSET(C547,-M547+2,0),OFFSET(C547,-M547+2,0),OFFSET(C547,-M547+3,0)+AC547,OFFSET(C547,-M547+4,0),1,2)/10*I547)</f>
        <v/>
      </c>
      <c r="Y547" s="71" t="str">
        <f ca="1">IF(I547="","",_xll.xEURO(OFFSET(C547,-M547+1,0),J547,OFFSET(C547,-M547+2,0),OFFSET(C547,-M547+2,0),OFFSET(C547,-M547+3,0)+AC547,OFFSET(C547,-M547+4,0),1,3)/100*I547*10000)</f>
        <v/>
      </c>
      <c r="Z547" s="71" t="str">
        <f ca="1">IF(I547="","",_xll.xEURO(OFFSET(C547,-M547+1,0),J547,OFFSET(C547,-M547+2,0),OFFSET(C547,-M547+2,0),OFFSET(C547,-M547+3,0)+AC547,OFFSET(C547,-M547+4,0),1,5)/365.25*I547*10000)</f>
        <v/>
      </c>
      <c r="AB547" s="40" t="str">
        <f ca="1">IF(D547="","",_xll.xCalcSkew(OFFSET(C547,-M547,0),E547-OFFSET(C547,-M547+1,0),b)/100)</f>
        <v/>
      </c>
      <c r="AC547" s="40" t="str">
        <f ca="1">IF(I547="","",_xll.xCalcSkew(OFFSET(C547,-M547,0),J547-OFFSET(C547,-M547+1,0),b)/100)</f>
        <v/>
      </c>
      <c r="AE547">
        <f t="shared" si="93"/>
        <v>0</v>
      </c>
      <c r="AF547">
        <f t="shared" si="94"/>
        <v>0</v>
      </c>
      <c r="AG547">
        <f t="shared" si="95"/>
        <v>0</v>
      </c>
    </row>
    <row r="548" spans="3:33" x14ac:dyDescent="0.25">
      <c r="C548" s="66">
        <f ca="1">INDEX(Inputs!$1:$1048576,MATCH(C545,Inputs!C:C,0),6)</f>
        <v>0.49</v>
      </c>
      <c r="D548" s="52"/>
      <c r="E548" s="39"/>
      <c r="F548" s="39"/>
      <c r="G548" s="35"/>
      <c r="I548" s="52"/>
      <c r="J548" s="39"/>
      <c r="K548" s="39"/>
      <c r="L548" s="62"/>
      <c r="M548" s="101">
        <f t="shared" si="100"/>
        <v>3</v>
      </c>
      <c r="N548" s="67" t="str">
        <f ca="1">IF(D548="","",_xll.xEURO(OFFSET(C548,-M548+1,0),E548,OFFSET(C548,-M548+2,0),OFFSET(C548,-M548+2,0),OFFSET(C548,-M548+3,0)+AB548,OFFSET(C548,-M548+4,0),0,1)*D548)</f>
        <v/>
      </c>
      <c r="O548" s="69" t="str">
        <f ca="1">IF(D548="","",_xll.xEURO(OFFSET(C548,-M548+1,0),E548,OFFSET(C548,-M548+2,0),OFFSET(C548,-M548+2,0),OFFSET(C548,-M548+3,0)+AB548,OFFSET(C548,-M548+4,0),0,0))</f>
        <v/>
      </c>
      <c r="P548" s="67" t="str">
        <f t="shared" si="98"/>
        <v/>
      </c>
      <c r="Q548" s="67" t="str">
        <f ca="1">IF(D548="","",_xll.xEURO(OFFSET(C548,-M548+1,0),E548,OFFSET(C548,-M548+2,0),OFFSET(C548,-M548+2,0),OFFSET(C548,-M548+3,0)+AB548,OFFSET(C548,-M548+4,0),0,2)/10*D548)</f>
        <v/>
      </c>
      <c r="R548" s="71" t="str">
        <f ca="1">IF(D548="","",_xll.xEURO(OFFSET(C548,-M548+1,0),E548,OFFSET(C548,-M548+2,0),OFFSET(C548,-M548+2,0),OFFSET(C548,-M548+3,0)+AB548,OFFSET(C548,-M548+4,0),0,3)/100*D548*10000)</f>
        <v/>
      </c>
      <c r="S548" s="71" t="str">
        <f ca="1">IF(D548="","",_xll.xEURO(OFFSET(C548,-M548+1,0),E548,OFFSET(C548,-M548+2,0),OFFSET(C548,-M548+2,0),OFFSET(C548,-M548+3,0)+AB548,OFFSET(C548,-M548+4,0),0,5)/365.25*D548*10000)</f>
        <v/>
      </c>
      <c r="U548" s="67" t="str">
        <f ca="1">IF(I548="","",_xll.xEURO(OFFSET(C548,-M548+1,0),J548,OFFSET(C548,-M548+2,0),OFFSET(C548,-M548+2,0),OFFSET(C548,-M548+3,0)+AC548,OFFSET(C548,-M548+4,0),1,1)*I548)</f>
        <v/>
      </c>
      <c r="V548" s="69" t="str">
        <f ca="1">IF(I548="","",_xll.xEURO(OFFSET(C548,-M548+1,0),J548,OFFSET(C548,-M548+2,0),OFFSET(C548,-M548+2,0),OFFSET(C548,-M548+3,0)+AC548,OFFSET(C548,-M548+4,0),1,0))</f>
        <v/>
      </c>
      <c r="W548" s="67" t="str">
        <f t="shared" si="99"/>
        <v/>
      </c>
      <c r="X548" s="67" t="str">
        <f ca="1">IF(I548="","",_xll.xEURO(OFFSET(C548,-M548+1,0),J548,OFFSET(C548,-M548+2,0),OFFSET(C548,-M548+2,0),OFFSET(C548,-M548+3,0)+AC548,OFFSET(C548,-M548+4,0),1,2)/10*I548)</f>
        <v/>
      </c>
      <c r="Y548" s="71" t="str">
        <f ca="1">IF(I548="","",_xll.xEURO(OFFSET(C548,-M548+1,0),J548,OFFSET(C548,-M548+2,0),OFFSET(C548,-M548+2,0),OFFSET(C548,-M548+3,0)+AC548,OFFSET(C548,-M548+4,0),1,3)/100*I548*10000)</f>
        <v/>
      </c>
      <c r="Z548" s="71" t="str">
        <f ca="1">IF(I548="","",_xll.xEURO(OFFSET(C548,-M548+1,0),J548,OFFSET(C548,-M548+2,0),OFFSET(C548,-M548+2,0),OFFSET(C548,-M548+3,0)+AC548,OFFSET(C548,-M548+4,0),1,5)/365.25*I548*10000)</f>
        <v/>
      </c>
      <c r="AB548" s="40" t="str">
        <f ca="1">IF(D548="","",_xll.xCalcSkew(OFFSET(C548,-M548,0),E548-OFFSET(C548,-M548+1,0),b)/100)</f>
        <v/>
      </c>
      <c r="AC548" s="40" t="str">
        <f ca="1">IF(I548="","",_xll.xCalcSkew(OFFSET(C548,-M548,0),J548-OFFSET(C548,-M548+1,0),b)/100)</f>
        <v/>
      </c>
      <c r="AE548">
        <f t="shared" si="93"/>
        <v>0</v>
      </c>
      <c r="AF548">
        <f t="shared" si="94"/>
        <v>0</v>
      </c>
      <c r="AG548">
        <f t="shared" si="95"/>
        <v>0</v>
      </c>
    </row>
    <row r="549" spans="3:33" x14ac:dyDescent="0.25">
      <c r="C549" s="65">
        <f ca="1">INDEX(Inputs!$1:$1048576,MATCH(C545,Inputs!C:C,0),9)</f>
        <v>438</v>
      </c>
      <c r="D549" s="52"/>
      <c r="E549" s="39"/>
      <c r="F549" s="39"/>
      <c r="G549" s="35"/>
      <c r="I549" s="52"/>
      <c r="J549" s="39"/>
      <c r="K549" s="39"/>
      <c r="L549" s="62"/>
      <c r="M549" s="101">
        <f t="shared" si="100"/>
        <v>4</v>
      </c>
      <c r="N549" s="67" t="str">
        <f ca="1">IF(D549="","",_xll.xEURO(OFFSET(C549,-M549+1,0),E549,OFFSET(C549,-M549+2,0),OFFSET(C549,-M549+2,0),OFFSET(C549,-M549+3,0)+AB549,OFFSET(C549,-M549+4,0),0,1)*D549)</f>
        <v/>
      </c>
      <c r="O549" s="69" t="str">
        <f ca="1">IF(D549="","",_xll.xEURO(OFFSET(C549,-M549+1,0),E549,OFFSET(C549,-M549+2,0),OFFSET(C549,-M549+2,0),OFFSET(C549,-M549+3,0)+AB549,OFFSET(C549,-M549+4,0),0,0))</f>
        <v/>
      </c>
      <c r="P549" s="67" t="str">
        <f t="shared" si="98"/>
        <v/>
      </c>
      <c r="Q549" s="67" t="str">
        <f ca="1">IF(D549="","",_xll.xEURO(OFFSET(C549,-M549+1,0),E549,OFFSET(C549,-M549+2,0),OFFSET(C549,-M549+2,0),OFFSET(C549,-M549+3,0)+AB549,OFFSET(C549,-M549+4,0),0,2)/10*D549)</f>
        <v/>
      </c>
      <c r="R549" s="71" t="str">
        <f ca="1">IF(D549="","",_xll.xEURO(OFFSET(C549,-M549+1,0),E549,OFFSET(C549,-M549+2,0),OFFSET(C549,-M549+2,0),OFFSET(C549,-M549+3,0)+AB549,OFFSET(C549,-M549+4,0),0,3)/100*D549*10000)</f>
        <v/>
      </c>
      <c r="S549" s="71" t="str">
        <f ca="1">IF(D549="","",_xll.xEURO(OFFSET(C549,-M549+1,0),E549,OFFSET(C549,-M549+2,0),OFFSET(C549,-M549+2,0),OFFSET(C549,-M549+3,0)+AB549,OFFSET(C549,-M549+4,0),0,5)/365.25*D549*10000)</f>
        <v/>
      </c>
      <c r="U549" s="67" t="str">
        <f ca="1">IF(I549="","",_xll.xEURO(OFFSET(C549,-M549+1,0),J549,OFFSET(C549,-M549+2,0),OFFSET(C549,-M549+2,0),OFFSET(C549,-M549+3,0)+AC549,OFFSET(C549,-M549+4,0),1,1)*I549)</f>
        <v/>
      </c>
      <c r="V549" s="69" t="str">
        <f ca="1">IF(I549="","",_xll.xEURO(OFFSET(C549,-M549+1,0),J549,OFFSET(C549,-M549+2,0),OFFSET(C549,-M549+2,0),OFFSET(C549,-M549+3,0)+AC549,OFFSET(C549,-M549+4,0),1,0))</f>
        <v/>
      </c>
      <c r="W549" s="67" t="str">
        <f t="shared" si="99"/>
        <v/>
      </c>
      <c r="X549" s="67" t="str">
        <f ca="1">IF(I549="","",_xll.xEURO(OFFSET(C549,-M549+1,0),J549,OFFSET(C549,-M549+2,0),OFFSET(C549,-M549+2,0),OFFSET(C549,-M549+3,0)+AC549,OFFSET(C549,-M549+4,0),1,2)/10*I549)</f>
        <v/>
      </c>
      <c r="Y549" s="71" t="str">
        <f ca="1">IF(I549="","",_xll.xEURO(OFFSET(C549,-M549+1,0),J549,OFFSET(C549,-M549+2,0),OFFSET(C549,-M549+2,0),OFFSET(C549,-M549+3,0)+AC549,OFFSET(C549,-M549+4,0),1,3)/100*I549*10000)</f>
        <v/>
      </c>
      <c r="Z549" s="71" t="str">
        <f ca="1">IF(I549="","",_xll.xEURO(OFFSET(C549,-M549+1,0),J549,OFFSET(C549,-M549+2,0),OFFSET(C549,-M549+2,0),OFFSET(C549,-M549+3,0)+AC549,OFFSET(C549,-M549+4,0),1,5)/365.25*I549*10000)</f>
        <v/>
      </c>
      <c r="AB549" s="40" t="str">
        <f ca="1">IF(D549="","",_xll.xCalcSkew(OFFSET(C549,-M549,0),E549-OFFSET(C549,-M549+1,0),b)/100)</f>
        <v/>
      </c>
      <c r="AC549" s="40" t="str">
        <f ca="1">IF(I549="","",_xll.xCalcSkew(OFFSET(C549,-M549,0),J549-OFFSET(C549,-M549+1,0),b)/100)</f>
        <v/>
      </c>
      <c r="AE549">
        <f t="shared" si="93"/>
        <v>0</v>
      </c>
      <c r="AF549">
        <f t="shared" si="94"/>
        <v>0</v>
      </c>
      <c r="AG549">
        <f t="shared" si="95"/>
        <v>0</v>
      </c>
    </row>
    <row r="550" spans="3:33" x14ac:dyDescent="0.25">
      <c r="C550" s="64">
        <f ca="1">D581+I581</f>
        <v>30</v>
      </c>
      <c r="D550" s="52"/>
      <c r="E550" s="39"/>
      <c r="F550" s="39"/>
      <c r="G550" s="35"/>
      <c r="I550" s="52"/>
      <c r="J550" s="39"/>
      <c r="K550" s="39"/>
      <c r="L550" s="62"/>
      <c r="M550" s="101">
        <f t="shared" si="100"/>
        <v>5</v>
      </c>
      <c r="N550" s="67" t="str">
        <f ca="1">IF(D550="","",_xll.xEURO(OFFSET(C550,-M550+1,0),E550,OFFSET(C550,-M550+2,0),OFFSET(C550,-M550+2,0),OFFSET(C550,-M550+3,0)+AB550,OFFSET(C550,-M550+4,0),0,1)*D550)</f>
        <v/>
      </c>
      <c r="O550" s="69" t="str">
        <f ca="1">IF(D550="","",_xll.xEURO(OFFSET(C550,-M550+1,0),E550,OFFSET(C550,-M550+2,0),OFFSET(C550,-M550+2,0),OFFSET(C550,-M550+3,0)+AB550,OFFSET(C550,-M550+4,0),0,0))</f>
        <v/>
      </c>
      <c r="P550" s="67" t="str">
        <f t="shared" si="98"/>
        <v/>
      </c>
      <c r="Q550" s="67" t="str">
        <f ca="1">IF(D550="","",_xll.xEURO(OFFSET(C550,-M550+1,0),E550,OFFSET(C550,-M550+2,0),OFFSET(C550,-M550+2,0),OFFSET(C550,-M550+3,0)+AB550,OFFSET(C550,-M550+4,0),0,2)/10*D550)</f>
        <v/>
      </c>
      <c r="R550" s="71" t="str">
        <f ca="1">IF(D550="","",_xll.xEURO(OFFSET(C550,-M550+1,0),E550,OFFSET(C550,-M550+2,0),OFFSET(C550,-M550+2,0),OFFSET(C550,-M550+3,0)+AB550,OFFSET(C550,-M550+4,0),0,3)/100*D550*10000)</f>
        <v/>
      </c>
      <c r="S550" s="71" t="str">
        <f ca="1">IF(D550="","",_xll.xEURO(OFFSET(C550,-M550+1,0),E550,OFFSET(C550,-M550+2,0),OFFSET(C550,-M550+2,0),OFFSET(C550,-M550+3,0)+AB550,OFFSET(C550,-M550+4,0),0,5)/365.25*D550*10000)</f>
        <v/>
      </c>
      <c r="U550" s="67" t="str">
        <f ca="1">IF(I550="","",_xll.xEURO(OFFSET(C550,-M550+1,0),J550,OFFSET(C550,-M550+2,0),OFFSET(C550,-M550+2,0),OFFSET(C550,-M550+3,0)+AC550,OFFSET(C550,-M550+4,0),1,1)*I550)</f>
        <v/>
      </c>
      <c r="V550" s="69" t="str">
        <f ca="1">IF(I550="","",_xll.xEURO(OFFSET(C550,-M550+1,0),J550,OFFSET(C550,-M550+2,0),OFFSET(C550,-M550+2,0),OFFSET(C550,-M550+3,0)+AC550,OFFSET(C550,-M550+4,0),1,0))</f>
        <v/>
      </c>
      <c r="W550" s="67" t="str">
        <f t="shared" si="99"/>
        <v/>
      </c>
      <c r="X550" s="67" t="str">
        <f ca="1">IF(I550="","",_xll.xEURO(OFFSET(C550,-M550+1,0),J550,OFFSET(C550,-M550+2,0),OFFSET(C550,-M550+2,0),OFFSET(C550,-M550+3,0)+AC550,OFFSET(C550,-M550+4,0),1,2)/10*I550)</f>
        <v/>
      </c>
      <c r="Y550" s="71" t="str">
        <f ca="1">IF(I550="","",_xll.xEURO(OFFSET(C550,-M550+1,0),J550,OFFSET(C550,-M550+2,0),OFFSET(C550,-M550+2,0),OFFSET(C550,-M550+3,0)+AC550,OFFSET(C550,-M550+4,0),1,3)/100*I550*10000)</f>
        <v/>
      </c>
      <c r="Z550" s="71" t="str">
        <f ca="1">IF(I550="","",_xll.xEURO(OFFSET(C550,-M550+1,0),J550,OFFSET(C550,-M550+2,0),OFFSET(C550,-M550+2,0),OFFSET(C550,-M550+3,0)+AC550,OFFSET(C550,-M550+4,0),1,5)/365.25*I550*10000)</f>
        <v/>
      </c>
      <c r="AB550" s="40" t="str">
        <f ca="1">IF(D550="","",_xll.xCalcSkew(OFFSET(C550,-M550,0),E550-OFFSET(C550,-M550+1,0),b)/100)</f>
        <v/>
      </c>
      <c r="AC550" s="40" t="str">
        <f ca="1">IF(I550="","",_xll.xCalcSkew(OFFSET(C550,-M550,0),J550-OFFSET(C550,-M550+1,0),b)/100)</f>
        <v/>
      </c>
      <c r="AE550">
        <f t="shared" si="93"/>
        <v>0</v>
      </c>
      <c r="AF550">
        <f t="shared" si="94"/>
        <v>0</v>
      </c>
      <c r="AG550">
        <f t="shared" si="95"/>
        <v>0</v>
      </c>
    </row>
    <row r="551" spans="3:33" x14ac:dyDescent="0.25">
      <c r="C551" s="64">
        <f ca="1">N581+U581</f>
        <v>4.815319818870968</v>
      </c>
      <c r="D551" s="52"/>
      <c r="E551" s="39"/>
      <c r="F551" s="39"/>
      <c r="G551" s="35"/>
      <c r="I551" s="52"/>
      <c r="J551" s="39"/>
      <c r="K551" s="39"/>
      <c r="L551" s="62"/>
      <c r="M551" s="101">
        <f t="shared" si="100"/>
        <v>6</v>
      </c>
      <c r="N551" s="67" t="str">
        <f ca="1">IF(D551="","",_xll.xEURO(OFFSET(C551,-M551+1,0),E551,OFFSET(C551,-M551+2,0),OFFSET(C551,-M551+2,0),OFFSET(C551,-M551+3,0)+AB551,OFFSET(C551,-M551+4,0),0,1)*D551)</f>
        <v/>
      </c>
      <c r="O551" s="69" t="str">
        <f ca="1">IF(D551="","",_xll.xEURO(OFFSET(C551,-M551+1,0),E551,OFFSET(C551,-M551+2,0),OFFSET(C551,-M551+2,0),OFFSET(C551,-M551+3,0)+AB551,OFFSET(C551,-M551+4,0),0,0))</f>
        <v/>
      </c>
      <c r="P551" s="67" t="str">
        <f t="shared" si="98"/>
        <v/>
      </c>
      <c r="Q551" s="67" t="str">
        <f ca="1">IF(D551="","",_xll.xEURO(OFFSET(C551,-M551+1,0),E551,OFFSET(C551,-M551+2,0),OFFSET(C551,-M551+2,0),OFFSET(C551,-M551+3,0)+AB551,OFFSET(C551,-M551+4,0),0,2)/10*D551)</f>
        <v/>
      </c>
      <c r="R551" s="71" t="str">
        <f ca="1">IF(D551="","",_xll.xEURO(OFFSET(C551,-M551+1,0),E551,OFFSET(C551,-M551+2,0),OFFSET(C551,-M551+2,0),OFFSET(C551,-M551+3,0)+AB551,OFFSET(C551,-M551+4,0),0,3)/100*D551*10000)</f>
        <v/>
      </c>
      <c r="S551" s="71" t="str">
        <f ca="1">IF(D551="","",_xll.xEURO(OFFSET(C551,-M551+1,0),E551,OFFSET(C551,-M551+2,0),OFFSET(C551,-M551+2,0),OFFSET(C551,-M551+3,0)+AB551,OFFSET(C551,-M551+4,0),0,5)/365.25*D551*10000)</f>
        <v/>
      </c>
      <c r="U551" s="67" t="str">
        <f ca="1">IF(I551="","",_xll.xEURO(OFFSET(C551,-M551+1,0),J551,OFFSET(C551,-M551+2,0),OFFSET(C551,-M551+2,0),OFFSET(C551,-M551+3,0)+AC551,OFFSET(C551,-M551+4,0),1,1)*I551)</f>
        <v/>
      </c>
      <c r="V551" s="69" t="str">
        <f ca="1">IF(I551="","",_xll.xEURO(OFFSET(C551,-M551+1,0),J551,OFFSET(C551,-M551+2,0),OFFSET(C551,-M551+2,0),OFFSET(C551,-M551+3,0)+AC551,OFFSET(C551,-M551+4,0),1,0))</f>
        <v/>
      </c>
      <c r="W551" s="67" t="str">
        <f t="shared" si="99"/>
        <v/>
      </c>
      <c r="X551" s="67" t="str">
        <f ca="1">IF(I551="","",_xll.xEURO(OFFSET(C551,-M551+1,0),J551,OFFSET(C551,-M551+2,0),OFFSET(C551,-M551+2,0),OFFSET(C551,-M551+3,0)+AC551,OFFSET(C551,-M551+4,0),1,2)/10*I551)</f>
        <v/>
      </c>
      <c r="Y551" s="71" t="str">
        <f ca="1">IF(I551="","",_xll.xEURO(OFFSET(C551,-M551+1,0),J551,OFFSET(C551,-M551+2,0),OFFSET(C551,-M551+2,0),OFFSET(C551,-M551+3,0)+AC551,OFFSET(C551,-M551+4,0),1,3)/100*I551*10000)</f>
        <v/>
      </c>
      <c r="Z551" s="71" t="str">
        <f ca="1">IF(I551="","",_xll.xEURO(OFFSET(C551,-M551+1,0),J551,OFFSET(C551,-M551+2,0),OFFSET(C551,-M551+2,0),OFFSET(C551,-M551+3,0)+AC551,OFFSET(C551,-M551+4,0),1,5)/365.25*I551*10000)</f>
        <v/>
      </c>
      <c r="AB551" s="40" t="str">
        <f ca="1">IF(D551="","",_xll.xCalcSkew(OFFSET(C551,-M551,0),E551-OFFSET(C551,-M551+1,0),b)/100)</f>
        <v/>
      </c>
      <c r="AC551" s="40" t="str">
        <f ca="1">IF(I551="","",_xll.xCalcSkew(OFFSET(C551,-M551,0),J551-OFFSET(C551,-M551+1,0),b)/100)</f>
        <v/>
      </c>
      <c r="AE551">
        <f t="shared" si="93"/>
        <v>0</v>
      </c>
      <c r="AF551">
        <f t="shared" si="94"/>
        <v>0</v>
      </c>
      <c r="AG551">
        <f t="shared" si="95"/>
        <v>0</v>
      </c>
    </row>
    <row r="552" spans="3:33" x14ac:dyDescent="0.25">
      <c r="C552" s="103">
        <f ca="1">Q581+X581</f>
        <v>0.56083388117129707</v>
      </c>
      <c r="D552" s="52"/>
      <c r="E552" s="39"/>
      <c r="F552" s="39"/>
      <c r="G552" s="35"/>
      <c r="I552" s="52"/>
      <c r="J552" s="39"/>
      <c r="K552" s="39"/>
      <c r="L552" s="62"/>
      <c r="M552" s="101">
        <f t="shared" si="100"/>
        <v>7</v>
      </c>
      <c r="N552" s="67" t="str">
        <f ca="1">IF(D552="","",_xll.xEURO(OFFSET(C552,-M552+1,0),E552,OFFSET(C552,-M552+2,0),OFFSET(C552,-M552+2,0),OFFSET(C552,-M552+3,0)+AB552,OFFSET(C552,-M552+4,0),0,1)*D552)</f>
        <v/>
      </c>
      <c r="O552" s="69" t="str">
        <f ca="1">IF(D552="","",_xll.xEURO(OFFSET(C552,-M552+1,0),E552,OFFSET(C552,-M552+2,0),OFFSET(C552,-M552+2,0),OFFSET(C552,-M552+3,0)+AB552,OFFSET(C552,-M552+4,0),0,0))</f>
        <v/>
      </c>
      <c r="P552" s="67" t="str">
        <f t="shared" si="98"/>
        <v/>
      </c>
      <c r="Q552" s="67" t="str">
        <f ca="1">IF(D552="","",_xll.xEURO(OFFSET(C552,-M552+1,0),E552,OFFSET(C552,-M552+2,0),OFFSET(C552,-M552+2,0),OFFSET(C552,-M552+3,0)+AB552,OFFSET(C552,-M552+4,0),0,2)/10*D552)</f>
        <v/>
      </c>
      <c r="R552" s="71" t="str">
        <f ca="1">IF(D552="","",_xll.xEURO(OFFSET(C552,-M552+1,0),E552,OFFSET(C552,-M552+2,0),OFFSET(C552,-M552+2,0),OFFSET(C552,-M552+3,0)+AB552,OFFSET(C552,-M552+4,0),0,3)/100*D552*10000)</f>
        <v/>
      </c>
      <c r="S552" s="71" t="str">
        <f ca="1">IF(D552="","",_xll.xEURO(OFFSET(C552,-M552+1,0),E552,OFFSET(C552,-M552+2,0),OFFSET(C552,-M552+2,0),OFFSET(C552,-M552+3,0)+AB552,OFFSET(C552,-M552+4,0),0,5)/365.25*D552*10000)</f>
        <v/>
      </c>
      <c r="U552" s="67" t="str">
        <f ca="1">IF(I552="","",_xll.xEURO(OFFSET(C552,-M552+1,0),J552,OFFSET(C552,-M552+2,0),OFFSET(C552,-M552+2,0),OFFSET(C552,-M552+3,0)+AC552,OFFSET(C552,-M552+4,0),1,1)*I552)</f>
        <v/>
      </c>
      <c r="V552" s="69" t="str">
        <f ca="1">IF(I552="","",_xll.xEURO(OFFSET(C552,-M552+1,0),J552,OFFSET(C552,-M552+2,0),OFFSET(C552,-M552+2,0),OFFSET(C552,-M552+3,0)+AC552,OFFSET(C552,-M552+4,0),1,0))</f>
        <v/>
      </c>
      <c r="W552" s="67" t="str">
        <f t="shared" si="99"/>
        <v/>
      </c>
      <c r="X552" s="67" t="str">
        <f ca="1">IF(I552="","",_xll.xEURO(OFFSET(C552,-M552+1,0),J552,OFFSET(C552,-M552+2,0),OFFSET(C552,-M552+2,0),OFFSET(C552,-M552+3,0)+AC552,OFFSET(C552,-M552+4,0),1,2)/10*I552)</f>
        <v/>
      </c>
      <c r="Y552" s="71" t="str">
        <f ca="1">IF(I552="","",_xll.xEURO(OFFSET(C552,-M552+1,0),J552,OFFSET(C552,-M552+2,0),OFFSET(C552,-M552+2,0),OFFSET(C552,-M552+3,0)+AC552,OFFSET(C552,-M552+4,0),1,3)/100*I552*10000)</f>
        <v/>
      </c>
      <c r="Z552" s="71" t="str">
        <f ca="1">IF(I552="","",_xll.xEURO(OFFSET(C552,-M552+1,0),J552,OFFSET(C552,-M552+2,0),OFFSET(C552,-M552+2,0),OFFSET(C552,-M552+3,0)+AC552,OFFSET(C552,-M552+4,0),1,5)/365.25*I552*10000)</f>
        <v/>
      </c>
      <c r="AB552" s="40" t="str">
        <f ca="1">IF(D552="","",_xll.xCalcSkew(OFFSET(C552,-M552,0),E552-OFFSET(C552,-M552+1,0),b)/100)</f>
        <v/>
      </c>
      <c r="AC552" s="40" t="str">
        <f ca="1">IF(I552="","",_xll.xCalcSkew(OFFSET(C552,-M552,0),J552-OFFSET(C552,-M552+1,0),b)/100)</f>
        <v/>
      </c>
      <c r="AE552">
        <f t="shared" si="93"/>
        <v>0</v>
      </c>
      <c r="AF552">
        <f t="shared" si="94"/>
        <v>0</v>
      </c>
      <c r="AG552">
        <f t="shared" si="95"/>
        <v>0</v>
      </c>
    </row>
    <row r="553" spans="3:33" x14ac:dyDescent="0.25">
      <c r="C553" s="64">
        <f ca="1">R581+Y581</f>
        <v>4102.0933991186794</v>
      </c>
      <c r="D553" s="52"/>
      <c r="E553" s="39"/>
      <c r="F553" s="39"/>
      <c r="G553" s="35"/>
      <c r="I553" s="52"/>
      <c r="J553" s="39"/>
      <c r="K553" s="39"/>
      <c r="L553" s="62"/>
      <c r="M553" s="101">
        <f t="shared" si="100"/>
        <v>8</v>
      </c>
      <c r="N553" s="67" t="str">
        <f ca="1">IF(D553="","",_xll.xEURO(OFFSET(C553,-M553+1,0),E553,OFFSET(C553,-M553+2,0),OFFSET(C553,-M553+2,0),OFFSET(C553,-M553+3,0)+AB553,OFFSET(C553,-M553+4,0),0,1)*D553)</f>
        <v/>
      </c>
      <c r="O553" s="69" t="str">
        <f ca="1">IF(D553="","",_xll.xEURO(OFFSET(C553,-M553+1,0),E553,OFFSET(C553,-M553+2,0),OFFSET(C553,-M553+2,0),OFFSET(C553,-M553+3,0)+AB553,OFFSET(C553,-M553+4,0),0,0))</f>
        <v/>
      </c>
      <c r="P553" s="67" t="str">
        <f t="shared" si="98"/>
        <v/>
      </c>
      <c r="Q553" s="67" t="str">
        <f ca="1">IF(D553="","",_xll.xEURO(OFFSET(C553,-M553+1,0),E553,OFFSET(C553,-M553+2,0),OFFSET(C553,-M553+2,0),OFFSET(C553,-M553+3,0)+AB553,OFFSET(C553,-M553+4,0),0,2)/10*D553)</f>
        <v/>
      </c>
      <c r="R553" s="71" t="str">
        <f ca="1">IF(D553="","",_xll.xEURO(OFFSET(C553,-M553+1,0),E553,OFFSET(C553,-M553+2,0),OFFSET(C553,-M553+2,0),OFFSET(C553,-M553+3,0)+AB553,OFFSET(C553,-M553+4,0),0,3)/100*D553*10000)</f>
        <v/>
      </c>
      <c r="S553" s="71" t="str">
        <f ca="1">IF(D553="","",_xll.xEURO(OFFSET(C553,-M553+1,0),E553,OFFSET(C553,-M553+2,0),OFFSET(C553,-M553+2,0),OFFSET(C553,-M553+3,0)+AB553,OFFSET(C553,-M553+4,0),0,5)/365.25*D553*10000)</f>
        <v/>
      </c>
      <c r="U553" s="67" t="str">
        <f ca="1">IF(I553="","",_xll.xEURO(OFFSET(C553,-M553+1,0),J553,OFFSET(C553,-M553+2,0),OFFSET(C553,-M553+2,0),OFFSET(C553,-M553+3,0)+AC553,OFFSET(C553,-M553+4,0),1,1)*I553)</f>
        <v/>
      </c>
      <c r="V553" s="69" t="str">
        <f ca="1">IF(I553="","",_xll.xEURO(OFFSET(C553,-M553+1,0),J553,OFFSET(C553,-M553+2,0),OFFSET(C553,-M553+2,0),OFFSET(C553,-M553+3,0)+AC553,OFFSET(C553,-M553+4,0),1,0))</f>
        <v/>
      </c>
      <c r="W553" s="67" t="str">
        <f t="shared" si="99"/>
        <v/>
      </c>
      <c r="X553" s="67" t="str">
        <f ca="1">IF(I553="","",_xll.xEURO(OFFSET(C553,-M553+1,0),J553,OFFSET(C553,-M553+2,0),OFFSET(C553,-M553+2,0),OFFSET(C553,-M553+3,0)+AC553,OFFSET(C553,-M553+4,0),1,2)/10*I553)</f>
        <v/>
      </c>
      <c r="Y553" s="71" t="str">
        <f ca="1">IF(I553="","",_xll.xEURO(OFFSET(C553,-M553+1,0),J553,OFFSET(C553,-M553+2,0),OFFSET(C553,-M553+2,0),OFFSET(C553,-M553+3,0)+AC553,OFFSET(C553,-M553+4,0),1,3)/100*I553*10000)</f>
        <v/>
      </c>
      <c r="Z553" s="71" t="str">
        <f ca="1">IF(I553="","",_xll.xEURO(OFFSET(C553,-M553+1,0),J553,OFFSET(C553,-M553+2,0),OFFSET(C553,-M553+2,0),OFFSET(C553,-M553+3,0)+AC553,OFFSET(C553,-M553+4,0),1,5)/365.25*I553*10000)</f>
        <v/>
      </c>
      <c r="AB553" s="40" t="str">
        <f ca="1">IF(D553="","",_xll.xCalcSkew(OFFSET(C553,-M553,0),E553-OFFSET(C553,-M553+1,0),b)/100)</f>
        <v/>
      </c>
      <c r="AC553" s="40" t="str">
        <f ca="1">IF(I553="","",_xll.xCalcSkew(OFFSET(C553,-M553,0),J553-OFFSET(C553,-M553+1,0),b)/100)</f>
        <v/>
      </c>
      <c r="AE553">
        <f t="shared" si="93"/>
        <v>0</v>
      </c>
      <c r="AF553">
        <f t="shared" si="94"/>
        <v>0</v>
      </c>
      <c r="AG553">
        <f t="shared" si="95"/>
        <v>0</v>
      </c>
    </row>
    <row r="554" spans="3:33" x14ac:dyDescent="0.25">
      <c r="C554" s="64">
        <f ca="1">S581+Z581</f>
        <v>-212.09351027381285</v>
      </c>
      <c r="D554" s="52"/>
      <c r="E554" s="39"/>
      <c r="F554" s="39"/>
      <c r="G554" s="35"/>
      <c r="I554" s="52"/>
      <c r="J554" s="39"/>
      <c r="K554" s="39"/>
      <c r="L554" s="62"/>
      <c r="M554" s="101">
        <f t="shared" si="100"/>
        <v>9</v>
      </c>
      <c r="N554" s="67" t="str">
        <f ca="1">IF(D554="","",_xll.xEURO(OFFSET(C554,-M554+1,0),E554,OFFSET(C554,-M554+2,0),OFFSET(C554,-M554+2,0),OFFSET(C554,-M554+3,0)+AB554,OFFSET(C554,-M554+4,0),0,1)*D554)</f>
        <v/>
      </c>
      <c r="O554" s="69" t="str">
        <f ca="1">IF(D554="","",_xll.xEURO(OFFSET(C554,-M554+1,0),E554,OFFSET(C554,-M554+2,0),OFFSET(C554,-M554+2,0),OFFSET(C554,-M554+3,0)+AB554,OFFSET(C554,-M554+4,0),0,0))</f>
        <v/>
      </c>
      <c r="P554" s="67" t="str">
        <f t="shared" si="98"/>
        <v/>
      </c>
      <c r="Q554" s="67" t="str">
        <f ca="1">IF(D554="","",_xll.xEURO(OFFSET(C554,-M554+1,0),E554,OFFSET(C554,-M554+2,0),OFFSET(C554,-M554+2,0),OFFSET(C554,-M554+3,0)+AB554,OFFSET(C554,-M554+4,0),0,2)/10*D554)</f>
        <v/>
      </c>
      <c r="R554" s="71" t="str">
        <f ca="1">IF(D554="","",_xll.xEURO(OFFSET(C554,-M554+1,0),E554,OFFSET(C554,-M554+2,0),OFFSET(C554,-M554+2,0),OFFSET(C554,-M554+3,0)+AB554,OFFSET(C554,-M554+4,0),0,3)/100*D554*10000)</f>
        <v/>
      </c>
      <c r="S554" s="71" t="str">
        <f ca="1">IF(D554="","",_xll.xEURO(OFFSET(C554,-M554+1,0),E554,OFFSET(C554,-M554+2,0),OFFSET(C554,-M554+2,0),OFFSET(C554,-M554+3,0)+AB554,OFFSET(C554,-M554+4,0),0,5)/365.25*D554*10000)</f>
        <v/>
      </c>
      <c r="U554" s="67" t="str">
        <f ca="1">IF(I554="","",_xll.xEURO(OFFSET(C554,-M554+1,0),J554,OFFSET(C554,-M554+2,0),OFFSET(C554,-M554+2,0),OFFSET(C554,-M554+3,0)+AC554,OFFSET(C554,-M554+4,0),1,1)*I554)</f>
        <v/>
      </c>
      <c r="V554" s="69" t="str">
        <f ca="1">IF(I554="","",_xll.xEURO(OFFSET(C554,-M554+1,0),J554,OFFSET(C554,-M554+2,0),OFFSET(C554,-M554+2,0),OFFSET(C554,-M554+3,0)+AC554,OFFSET(C554,-M554+4,0),1,0))</f>
        <v/>
      </c>
      <c r="W554" s="67" t="str">
        <f t="shared" si="99"/>
        <v/>
      </c>
      <c r="X554" s="67" t="str">
        <f ca="1">IF(I554="","",_xll.xEURO(OFFSET(C554,-M554+1,0),J554,OFFSET(C554,-M554+2,0),OFFSET(C554,-M554+2,0),OFFSET(C554,-M554+3,0)+AC554,OFFSET(C554,-M554+4,0),1,2)/10*I554)</f>
        <v/>
      </c>
      <c r="Y554" s="71" t="str">
        <f ca="1">IF(I554="","",_xll.xEURO(OFFSET(C554,-M554+1,0),J554,OFFSET(C554,-M554+2,0),OFFSET(C554,-M554+2,0),OFFSET(C554,-M554+3,0)+AC554,OFFSET(C554,-M554+4,0),1,3)/100*I554*10000)</f>
        <v/>
      </c>
      <c r="Z554" s="71" t="str">
        <f ca="1">IF(I554="","",_xll.xEURO(OFFSET(C554,-M554+1,0),J554,OFFSET(C554,-M554+2,0),OFFSET(C554,-M554+2,0),OFFSET(C554,-M554+3,0)+AC554,OFFSET(C554,-M554+4,0),1,5)/365.25*I554*10000)</f>
        <v/>
      </c>
      <c r="AB554" s="40" t="str">
        <f ca="1">IF(D554="","",_xll.xCalcSkew(OFFSET(C554,-M554,0),E554-OFFSET(C554,-M554+1,0),b)/100)</f>
        <v/>
      </c>
      <c r="AC554" s="40" t="str">
        <f ca="1">IF(I554="","",_xll.xCalcSkew(OFFSET(C554,-M554,0),J554-OFFSET(C554,-M554+1,0),b)/100)</f>
        <v/>
      </c>
      <c r="AE554">
        <f t="shared" si="93"/>
        <v>0</v>
      </c>
      <c r="AF554">
        <f t="shared" si="94"/>
        <v>0</v>
      </c>
      <c r="AG554">
        <f t="shared" si="95"/>
        <v>0</v>
      </c>
    </row>
    <row r="555" spans="3:33" x14ac:dyDescent="0.25">
      <c r="C555" s="64">
        <f ca="1">P581+W581</f>
        <v>40.137817637748832</v>
      </c>
      <c r="D555" s="52"/>
      <c r="E555" s="39"/>
      <c r="F555" s="39"/>
      <c r="G555" s="35"/>
      <c r="I555" s="52"/>
      <c r="J555" s="39"/>
      <c r="K555" s="39"/>
      <c r="L555" s="62"/>
      <c r="M555" s="101">
        <f t="shared" si="100"/>
        <v>10</v>
      </c>
      <c r="N555" s="67" t="str">
        <f ca="1">IF(D555="","",_xll.xEURO(OFFSET(C555,-M555+1,0),E555,OFFSET(C555,-M555+2,0),OFFSET(C555,-M555+2,0),OFFSET(C555,-M555+3,0)+AB555,OFFSET(C555,-M555+4,0),0,1)*D555)</f>
        <v/>
      </c>
      <c r="O555" s="69" t="str">
        <f ca="1">IF(D555="","",_xll.xEURO(OFFSET(C555,-M555+1,0),E555,OFFSET(C555,-M555+2,0),OFFSET(C555,-M555+2,0),OFFSET(C555,-M555+3,0)+AB555,OFFSET(C555,-M555+4,0),0,0))</f>
        <v/>
      </c>
      <c r="P555" s="67" t="str">
        <f t="shared" si="98"/>
        <v/>
      </c>
      <c r="Q555" s="67" t="str">
        <f ca="1">IF(D555="","",_xll.xEURO(OFFSET(C555,-M555+1,0),E555,OFFSET(C555,-M555+2,0),OFFSET(C555,-M555+2,0),OFFSET(C555,-M555+3,0)+AB555,OFFSET(C555,-M555+4,0),0,2)/10*D555)</f>
        <v/>
      </c>
      <c r="R555" s="71" t="str">
        <f ca="1">IF(D555="","",_xll.xEURO(OFFSET(C555,-M555+1,0),E555,OFFSET(C555,-M555+2,0),OFFSET(C555,-M555+2,0),OFFSET(C555,-M555+3,0)+AB555,OFFSET(C555,-M555+4,0),0,3)/100*D555*10000)</f>
        <v/>
      </c>
      <c r="S555" s="71" t="str">
        <f ca="1">IF(D555="","",_xll.xEURO(OFFSET(C555,-M555+1,0),E555,OFFSET(C555,-M555+2,0),OFFSET(C555,-M555+2,0),OFFSET(C555,-M555+3,0)+AB555,OFFSET(C555,-M555+4,0),0,5)/365.25*D555*10000)</f>
        <v/>
      </c>
      <c r="U555" s="67" t="str">
        <f ca="1">IF(I555="","",_xll.xEURO(OFFSET(C555,-M555+1,0),J555,OFFSET(C555,-M555+2,0),OFFSET(C555,-M555+2,0),OFFSET(C555,-M555+3,0)+AC555,OFFSET(C555,-M555+4,0),1,1)*I555)</f>
        <v/>
      </c>
      <c r="V555" s="69" t="str">
        <f ca="1">IF(I555="","",_xll.xEURO(OFFSET(C555,-M555+1,0),J555,OFFSET(C555,-M555+2,0),OFFSET(C555,-M555+2,0),OFFSET(C555,-M555+3,0)+AC555,OFFSET(C555,-M555+4,0),1,0))</f>
        <v/>
      </c>
      <c r="W555" s="67" t="str">
        <f t="shared" si="99"/>
        <v/>
      </c>
      <c r="X555" s="67" t="str">
        <f ca="1">IF(I555="","",_xll.xEURO(OFFSET(C555,-M555+1,0),J555,OFFSET(C555,-M555+2,0),OFFSET(C555,-M555+2,0),OFFSET(C555,-M555+3,0)+AC555,OFFSET(C555,-M555+4,0),1,2)/10*I555)</f>
        <v/>
      </c>
      <c r="Y555" s="71" t="str">
        <f ca="1">IF(I555="","",_xll.xEURO(OFFSET(C555,-M555+1,0),J555,OFFSET(C555,-M555+2,0),OFFSET(C555,-M555+2,0),OFFSET(C555,-M555+3,0)+AC555,OFFSET(C555,-M555+4,0),1,3)/100*I555*10000)</f>
        <v/>
      </c>
      <c r="Z555" s="71" t="str">
        <f ca="1">IF(I555="","",_xll.xEURO(OFFSET(C555,-M555+1,0),J555,OFFSET(C555,-M555+2,0),OFFSET(C555,-M555+2,0),OFFSET(C555,-M555+3,0)+AC555,OFFSET(C555,-M555+4,0),1,5)/365.25*I555*10000)</f>
        <v/>
      </c>
      <c r="AB555" s="40" t="str">
        <f ca="1">IF(D555="","",_xll.xCalcSkew(OFFSET(C555,-M555,0),E555-OFFSET(C555,-M555+1,0),b)/100)</f>
        <v/>
      </c>
      <c r="AC555" s="40" t="str">
        <f ca="1">IF(I555="","",_xll.xCalcSkew(OFFSET(C555,-M555,0),J555-OFFSET(C555,-M555+1,0),b)/100)</f>
        <v/>
      </c>
      <c r="AE555">
        <f t="shared" si="93"/>
        <v>0</v>
      </c>
      <c r="AF555">
        <f t="shared" si="94"/>
        <v>0</v>
      </c>
      <c r="AG555">
        <f t="shared" si="95"/>
        <v>0</v>
      </c>
    </row>
    <row r="556" spans="3:33" x14ac:dyDescent="0.25">
      <c r="D556" s="52"/>
      <c r="E556" s="39"/>
      <c r="F556" s="39"/>
      <c r="G556" s="35"/>
      <c r="I556" s="52"/>
      <c r="J556" s="39"/>
      <c r="K556" s="39"/>
      <c r="L556" s="62"/>
      <c r="M556" s="101">
        <f t="shared" si="100"/>
        <v>11</v>
      </c>
      <c r="N556" s="67" t="str">
        <f ca="1">IF(D556="","",_xll.xEURO(OFFSET(C556,-M556+1,0),E556,OFFSET(C556,-M556+2,0),OFFSET(C556,-M556+2,0),OFFSET(C556,-M556+3,0)+AB556,OFFSET(C556,-M556+4,0),0,1)*D556)</f>
        <v/>
      </c>
      <c r="O556" s="69" t="str">
        <f ca="1">IF(D556="","",_xll.xEURO(OFFSET(C556,-M556+1,0),E556,OFFSET(C556,-M556+2,0),OFFSET(C556,-M556+2,0),OFFSET(C556,-M556+3,0)+AB556,OFFSET(C556,-M556+4,0),0,0))</f>
        <v/>
      </c>
      <c r="P556" s="67" t="str">
        <f t="shared" si="98"/>
        <v/>
      </c>
      <c r="Q556" s="67" t="str">
        <f ca="1">IF(D556="","",_xll.xEURO(OFFSET(C556,-M556+1,0),E556,OFFSET(C556,-M556+2,0),OFFSET(C556,-M556+2,0),OFFSET(C556,-M556+3,0)+AB556,OFFSET(C556,-M556+4,0),0,2)/10*D556)</f>
        <v/>
      </c>
      <c r="R556" s="71" t="str">
        <f ca="1">IF(D556="","",_xll.xEURO(OFFSET(C556,-M556+1,0),E556,OFFSET(C556,-M556+2,0),OFFSET(C556,-M556+2,0),OFFSET(C556,-M556+3,0)+AB556,OFFSET(C556,-M556+4,0),0,3)/100*D556*10000)</f>
        <v/>
      </c>
      <c r="S556" s="71" t="str">
        <f ca="1">IF(D556="","",_xll.xEURO(OFFSET(C556,-M556+1,0),E556,OFFSET(C556,-M556+2,0),OFFSET(C556,-M556+2,0),OFFSET(C556,-M556+3,0)+AB556,OFFSET(C556,-M556+4,0),0,5)/365.25*D556*10000)</f>
        <v/>
      </c>
      <c r="U556" s="67" t="str">
        <f ca="1">IF(I556="","",_xll.xEURO(OFFSET(C556,-M556+1,0),J556,OFFSET(C556,-M556+2,0),OFFSET(C556,-M556+2,0),OFFSET(C556,-M556+3,0)+AC556,OFFSET(C556,-M556+4,0),1,1)*I556)</f>
        <v/>
      </c>
      <c r="V556" s="69" t="str">
        <f ca="1">IF(I556="","",_xll.xEURO(OFFSET(C556,-M556+1,0),J556,OFFSET(C556,-M556+2,0),OFFSET(C556,-M556+2,0),OFFSET(C556,-M556+3,0)+AC556,OFFSET(C556,-M556+4,0),1,0))</f>
        <v/>
      </c>
      <c r="W556" s="67" t="str">
        <f t="shared" si="99"/>
        <v/>
      </c>
      <c r="X556" s="67" t="str">
        <f ca="1">IF(I556="","",_xll.xEURO(OFFSET(C556,-M556+1,0),J556,OFFSET(C556,-M556+2,0),OFFSET(C556,-M556+2,0),OFFSET(C556,-M556+3,0)+AC556,OFFSET(C556,-M556+4,0),1,2)/10*I556)</f>
        <v/>
      </c>
      <c r="Y556" s="71" t="str">
        <f ca="1">IF(I556="","",_xll.xEURO(OFFSET(C556,-M556+1,0),J556,OFFSET(C556,-M556+2,0),OFFSET(C556,-M556+2,0),OFFSET(C556,-M556+3,0)+AC556,OFFSET(C556,-M556+4,0),1,3)/100*I556*10000)</f>
        <v/>
      </c>
      <c r="Z556" s="71" t="str">
        <f ca="1">IF(I556="","",_xll.xEURO(OFFSET(C556,-M556+1,0),J556,OFFSET(C556,-M556+2,0),OFFSET(C556,-M556+2,0),OFFSET(C556,-M556+3,0)+AC556,OFFSET(C556,-M556+4,0),1,5)/365.25*I556*10000)</f>
        <v/>
      </c>
      <c r="AB556" s="40" t="str">
        <f ca="1">IF(D556="","",_xll.xCalcSkew(OFFSET(C556,-M556,0),E556-OFFSET(C556,-M556+1,0),b)/100)</f>
        <v/>
      </c>
      <c r="AC556" s="40" t="str">
        <f ca="1">IF(I556="","",_xll.xCalcSkew(OFFSET(C556,-M556,0),J556-OFFSET(C556,-M556+1,0),b)/100)</f>
        <v/>
      </c>
      <c r="AE556">
        <f t="shared" si="93"/>
        <v>0</v>
      </c>
      <c r="AF556">
        <f t="shared" si="94"/>
        <v>0</v>
      </c>
      <c r="AG556">
        <f t="shared" si="95"/>
        <v>0</v>
      </c>
    </row>
    <row r="557" spans="3:33" x14ac:dyDescent="0.25">
      <c r="D557" s="52"/>
      <c r="E557" s="39"/>
      <c r="F557" s="39"/>
      <c r="G557" s="35"/>
      <c r="I557" s="52"/>
      <c r="J557" s="39"/>
      <c r="K557" s="39"/>
      <c r="L557" s="62"/>
      <c r="M557" s="101">
        <f t="shared" si="100"/>
        <v>12</v>
      </c>
      <c r="N557" s="67" t="str">
        <f ca="1">IF(D557="","",_xll.xEURO(OFFSET(C557,-M557+1,0),E557,OFFSET(C557,-M557+2,0),OFFSET(C557,-M557+2,0),OFFSET(C557,-M557+3,0)+AB557,OFFSET(C557,-M557+4,0),0,1)*D557)</f>
        <v/>
      </c>
      <c r="O557" s="69" t="str">
        <f ca="1">IF(D557="","",_xll.xEURO(OFFSET(C557,-M557+1,0),E557,OFFSET(C557,-M557+2,0),OFFSET(C557,-M557+2,0),OFFSET(C557,-M557+3,0)+AB557,OFFSET(C557,-M557+4,0),0,0))</f>
        <v/>
      </c>
      <c r="P557" s="67" t="str">
        <f t="shared" si="98"/>
        <v/>
      </c>
      <c r="Q557" s="67" t="str">
        <f ca="1">IF(D557="","",_xll.xEURO(OFFSET(C557,-M557+1,0),E557,OFFSET(C557,-M557+2,0),OFFSET(C557,-M557+2,0),OFFSET(C557,-M557+3,0)+AB557,OFFSET(C557,-M557+4,0),0,2)/10*D557)</f>
        <v/>
      </c>
      <c r="R557" s="71" t="str">
        <f ca="1">IF(D557="","",_xll.xEURO(OFFSET(C557,-M557+1,0),E557,OFFSET(C557,-M557+2,0),OFFSET(C557,-M557+2,0),OFFSET(C557,-M557+3,0)+AB557,OFFSET(C557,-M557+4,0),0,3)/100*D557*10000)</f>
        <v/>
      </c>
      <c r="S557" s="71" t="str">
        <f ca="1">IF(D557="","",_xll.xEURO(OFFSET(C557,-M557+1,0),E557,OFFSET(C557,-M557+2,0),OFFSET(C557,-M557+2,0),OFFSET(C557,-M557+3,0)+AB557,OFFSET(C557,-M557+4,0),0,5)/365.25*D557*10000)</f>
        <v/>
      </c>
      <c r="U557" s="67" t="str">
        <f ca="1">IF(I557="","",_xll.xEURO(OFFSET(C557,-M557+1,0),J557,OFFSET(C557,-M557+2,0),OFFSET(C557,-M557+2,0),OFFSET(C557,-M557+3,0)+AC557,OFFSET(C557,-M557+4,0),1,1)*I557)</f>
        <v/>
      </c>
      <c r="V557" s="69" t="str">
        <f ca="1">IF(I557="","",_xll.xEURO(OFFSET(C557,-M557+1,0),J557,OFFSET(C557,-M557+2,0),OFFSET(C557,-M557+2,0),OFFSET(C557,-M557+3,0)+AC557,OFFSET(C557,-M557+4,0),1,0))</f>
        <v/>
      </c>
      <c r="W557" s="67" t="str">
        <f t="shared" si="99"/>
        <v/>
      </c>
      <c r="X557" s="67" t="str">
        <f ca="1">IF(I557="","",_xll.xEURO(OFFSET(C557,-M557+1,0),J557,OFFSET(C557,-M557+2,0),OFFSET(C557,-M557+2,0),OFFSET(C557,-M557+3,0)+AC557,OFFSET(C557,-M557+4,0),1,2)/10*I557)</f>
        <v/>
      </c>
      <c r="Y557" s="71" t="str">
        <f ca="1">IF(I557="","",_xll.xEURO(OFFSET(C557,-M557+1,0),J557,OFFSET(C557,-M557+2,0),OFFSET(C557,-M557+2,0),OFFSET(C557,-M557+3,0)+AC557,OFFSET(C557,-M557+4,0),1,3)/100*I557*10000)</f>
        <v/>
      </c>
      <c r="Z557" s="71" t="str">
        <f ca="1">IF(I557="","",_xll.xEURO(OFFSET(C557,-M557+1,0),J557,OFFSET(C557,-M557+2,0),OFFSET(C557,-M557+2,0),OFFSET(C557,-M557+3,0)+AC557,OFFSET(C557,-M557+4,0),1,5)/365.25*I557*10000)</f>
        <v/>
      </c>
      <c r="AB557" s="40" t="str">
        <f ca="1">IF(D557="","",_xll.xCalcSkew(OFFSET(C557,-M557,0),E557-OFFSET(C557,-M557+1,0),b)/100)</f>
        <v/>
      </c>
      <c r="AC557" s="40" t="str">
        <f ca="1">IF(I557="","",_xll.xCalcSkew(OFFSET(C557,-M557,0),J557-OFFSET(C557,-M557+1,0),b)/100)</f>
        <v/>
      </c>
      <c r="AE557">
        <f t="shared" si="93"/>
        <v>0</v>
      </c>
      <c r="AF557">
        <f t="shared" si="94"/>
        <v>0</v>
      </c>
      <c r="AG557">
        <f t="shared" si="95"/>
        <v>0</v>
      </c>
    </row>
    <row r="558" spans="3:33" x14ac:dyDescent="0.25">
      <c r="D558" s="52"/>
      <c r="E558" s="39"/>
      <c r="F558" s="39"/>
      <c r="G558" s="35"/>
      <c r="I558" s="52"/>
      <c r="J558" s="39"/>
      <c r="K558" s="39"/>
      <c r="L558" s="62"/>
      <c r="M558" s="101">
        <f t="shared" si="100"/>
        <v>13</v>
      </c>
      <c r="N558" s="67" t="str">
        <f ca="1">IF(D558="","",_xll.xEURO(OFFSET(C558,-M558+1,0),E558,OFFSET(C558,-M558+2,0),OFFSET(C558,-M558+2,0),OFFSET(C558,-M558+3,0)+AB558,OFFSET(C558,-M558+4,0),0,1)*D558)</f>
        <v/>
      </c>
      <c r="O558" s="69" t="str">
        <f ca="1">IF(D558="","",_xll.xEURO(OFFSET(C558,-M558+1,0),E558,OFFSET(C558,-M558+2,0),OFFSET(C558,-M558+2,0),OFFSET(C558,-M558+3,0)+AB558,OFFSET(C558,-M558+4,0),0,0))</f>
        <v/>
      </c>
      <c r="P558" s="67" t="str">
        <f t="shared" si="98"/>
        <v/>
      </c>
      <c r="Q558" s="67" t="str">
        <f ca="1">IF(D558="","",_xll.xEURO(OFFSET(C558,-M558+1,0),E558,OFFSET(C558,-M558+2,0),OFFSET(C558,-M558+2,0),OFFSET(C558,-M558+3,0)+AB558,OFFSET(C558,-M558+4,0),0,2)/10*D558)</f>
        <v/>
      </c>
      <c r="R558" s="71" t="str">
        <f ca="1">IF(D558="","",_xll.xEURO(OFFSET(C558,-M558+1,0),E558,OFFSET(C558,-M558+2,0),OFFSET(C558,-M558+2,0),OFFSET(C558,-M558+3,0)+AB558,OFFSET(C558,-M558+4,0),0,3)/100*D558*10000)</f>
        <v/>
      </c>
      <c r="S558" s="71" t="str">
        <f ca="1">IF(D558="","",_xll.xEURO(OFFSET(C558,-M558+1,0),E558,OFFSET(C558,-M558+2,0),OFFSET(C558,-M558+2,0),OFFSET(C558,-M558+3,0)+AB558,OFFSET(C558,-M558+4,0),0,5)/365.25*D558*10000)</f>
        <v/>
      </c>
      <c r="U558" s="67" t="str">
        <f ca="1">IF(I558="","",_xll.xEURO(OFFSET(C558,-M558+1,0),J558,OFFSET(C558,-M558+2,0),OFFSET(C558,-M558+2,0),OFFSET(C558,-M558+3,0)+AC558,OFFSET(C558,-M558+4,0),1,1)*I558)</f>
        <v/>
      </c>
      <c r="V558" s="69" t="str">
        <f ca="1">IF(I558="","",_xll.xEURO(OFFSET(C558,-M558+1,0),J558,OFFSET(C558,-M558+2,0),OFFSET(C558,-M558+2,0),OFFSET(C558,-M558+3,0)+AC558,OFFSET(C558,-M558+4,0),1,0))</f>
        <v/>
      </c>
      <c r="W558" s="67" t="str">
        <f t="shared" si="99"/>
        <v/>
      </c>
      <c r="X558" s="67" t="str">
        <f ca="1">IF(I558="","",_xll.xEURO(OFFSET(C558,-M558+1,0),J558,OFFSET(C558,-M558+2,0),OFFSET(C558,-M558+2,0),OFFSET(C558,-M558+3,0)+AC558,OFFSET(C558,-M558+4,0),1,2)/10*I558)</f>
        <v/>
      </c>
      <c r="Y558" s="71" t="str">
        <f ca="1">IF(I558="","",_xll.xEURO(OFFSET(C558,-M558+1,0),J558,OFFSET(C558,-M558+2,0),OFFSET(C558,-M558+2,0),OFFSET(C558,-M558+3,0)+AC558,OFFSET(C558,-M558+4,0),1,3)/100*I558*10000)</f>
        <v/>
      </c>
      <c r="Z558" s="71" t="str">
        <f ca="1">IF(I558="","",_xll.xEURO(OFFSET(C558,-M558+1,0),J558,OFFSET(C558,-M558+2,0),OFFSET(C558,-M558+2,0),OFFSET(C558,-M558+3,0)+AC558,OFFSET(C558,-M558+4,0),1,5)/365.25*I558*10000)</f>
        <v/>
      </c>
      <c r="AB558" s="40" t="str">
        <f ca="1">IF(D558="","",_xll.xCalcSkew(OFFSET(C558,-M558,0),E558-OFFSET(C558,-M558+1,0),b)/100)</f>
        <v/>
      </c>
      <c r="AC558" s="40" t="str">
        <f ca="1">IF(I558="","",_xll.xCalcSkew(OFFSET(C558,-M558,0),J558-OFFSET(C558,-M558+1,0),b)/100)</f>
        <v/>
      </c>
      <c r="AE558">
        <f t="shared" si="93"/>
        <v>0</v>
      </c>
      <c r="AF558">
        <f t="shared" si="94"/>
        <v>0</v>
      </c>
      <c r="AG558">
        <f t="shared" si="95"/>
        <v>0</v>
      </c>
    </row>
    <row r="559" spans="3:33" x14ac:dyDescent="0.25">
      <c r="D559" s="52"/>
      <c r="E559" s="39"/>
      <c r="F559" s="39"/>
      <c r="G559" s="35"/>
      <c r="I559" s="52"/>
      <c r="J559" s="39"/>
      <c r="K559" s="39"/>
      <c r="L559" s="62"/>
      <c r="M559" s="101">
        <f t="shared" si="100"/>
        <v>14</v>
      </c>
      <c r="N559" s="67" t="str">
        <f ca="1">IF(D559="","",_xll.xEURO(OFFSET(C559,-M559+1,0),E559,OFFSET(C559,-M559+2,0),OFFSET(C559,-M559+2,0),OFFSET(C559,-M559+3,0)+AB559,OFFSET(C559,-M559+4,0),0,1)*D559)</f>
        <v/>
      </c>
      <c r="O559" s="69" t="str">
        <f ca="1">IF(D559="","",_xll.xEURO(OFFSET(C559,-M559+1,0),E559,OFFSET(C559,-M559+2,0),OFFSET(C559,-M559+2,0),OFFSET(C559,-M559+3,0)+AB559,OFFSET(C559,-M559+4,0),0,0))</f>
        <v/>
      </c>
      <c r="P559" s="67" t="str">
        <f t="shared" si="98"/>
        <v/>
      </c>
      <c r="Q559" s="67" t="str">
        <f ca="1">IF(D559="","",_xll.xEURO(OFFSET(C559,-M559+1,0),E559,OFFSET(C559,-M559+2,0),OFFSET(C559,-M559+2,0),OFFSET(C559,-M559+3,0)+AB559,OFFSET(C559,-M559+4,0),0,2)/10*D559)</f>
        <v/>
      </c>
      <c r="R559" s="71" t="str">
        <f ca="1">IF(D559="","",_xll.xEURO(OFFSET(C559,-M559+1,0),E559,OFFSET(C559,-M559+2,0),OFFSET(C559,-M559+2,0),OFFSET(C559,-M559+3,0)+AB559,OFFSET(C559,-M559+4,0),0,3)/100*D559*10000)</f>
        <v/>
      </c>
      <c r="S559" s="71" t="str">
        <f ca="1">IF(D559="","",_xll.xEURO(OFFSET(C559,-M559+1,0),E559,OFFSET(C559,-M559+2,0),OFFSET(C559,-M559+2,0),OFFSET(C559,-M559+3,0)+AB559,OFFSET(C559,-M559+4,0),0,5)/365.25*D559*10000)</f>
        <v/>
      </c>
      <c r="U559" s="67" t="str">
        <f ca="1">IF(I559="","",_xll.xEURO(OFFSET(C559,-M559+1,0),J559,OFFSET(C559,-M559+2,0),OFFSET(C559,-M559+2,0),OFFSET(C559,-M559+3,0)+AC559,OFFSET(C559,-M559+4,0),1,1)*I559)</f>
        <v/>
      </c>
      <c r="V559" s="69" t="str">
        <f ca="1">IF(I559="","",_xll.xEURO(OFFSET(C559,-M559+1,0),J559,OFFSET(C559,-M559+2,0),OFFSET(C559,-M559+2,0),OFFSET(C559,-M559+3,0)+AC559,OFFSET(C559,-M559+4,0),1,0))</f>
        <v/>
      </c>
      <c r="W559" s="67" t="str">
        <f t="shared" si="99"/>
        <v/>
      </c>
      <c r="X559" s="67" t="str">
        <f ca="1">IF(I559="","",_xll.xEURO(OFFSET(C559,-M559+1,0),J559,OFFSET(C559,-M559+2,0),OFFSET(C559,-M559+2,0),OFFSET(C559,-M559+3,0)+AC559,OFFSET(C559,-M559+4,0),1,2)/10*I559)</f>
        <v/>
      </c>
      <c r="Y559" s="71" t="str">
        <f ca="1">IF(I559="","",_xll.xEURO(OFFSET(C559,-M559+1,0),J559,OFFSET(C559,-M559+2,0),OFFSET(C559,-M559+2,0),OFFSET(C559,-M559+3,0)+AC559,OFFSET(C559,-M559+4,0),1,3)/100*I559*10000)</f>
        <v/>
      </c>
      <c r="Z559" s="71" t="str">
        <f ca="1">IF(I559="","",_xll.xEURO(OFFSET(C559,-M559+1,0),J559,OFFSET(C559,-M559+2,0),OFFSET(C559,-M559+2,0),OFFSET(C559,-M559+3,0)+AC559,OFFSET(C559,-M559+4,0),1,5)/365.25*I559*10000)</f>
        <v/>
      </c>
      <c r="AB559" s="40" t="str">
        <f ca="1">IF(D559="","",_xll.xCalcSkew(OFFSET(C559,-M559,0),E559-OFFSET(C559,-M559+1,0),b)/100)</f>
        <v/>
      </c>
      <c r="AC559" s="40" t="str">
        <f ca="1">IF(I559="","",_xll.xCalcSkew(OFFSET(C559,-M559,0),J559-OFFSET(C559,-M559+1,0),b)/100)</f>
        <v/>
      </c>
      <c r="AE559">
        <f t="shared" si="93"/>
        <v>0</v>
      </c>
      <c r="AF559">
        <f t="shared" si="94"/>
        <v>0</v>
      </c>
      <c r="AG559">
        <f t="shared" si="95"/>
        <v>0</v>
      </c>
    </row>
    <row r="560" spans="3:33" x14ac:dyDescent="0.25">
      <c r="D560" s="52"/>
      <c r="E560" s="39"/>
      <c r="F560" s="39"/>
      <c r="G560" s="35"/>
      <c r="I560" s="52"/>
      <c r="J560" s="39"/>
      <c r="K560" s="39"/>
      <c r="L560" s="62"/>
      <c r="M560" s="101">
        <f t="shared" si="100"/>
        <v>15</v>
      </c>
      <c r="N560" s="67" t="str">
        <f ca="1">IF(D560="","",_xll.xEURO(OFFSET(C560,-M560+1,0),E560,OFFSET(C560,-M560+2,0),OFFSET(C560,-M560+2,0),OFFSET(C560,-M560+3,0)+AB560,OFFSET(C560,-M560+4,0),0,1)*D560)</f>
        <v/>
      </c>
      <c r="O560" s="69" t="str">
        <f ca="1">IF(D560="","",_xll.xEURO(OFFSET(C560,-M560+1,0),E560,OFFSET(C560,-M560+2,0),OFFSET(C560,-M560+2,0),OFFSET(C560,-M560+3,0)+AB560,OFFSET(C560,-M560+4,0),0,0))</f>
        <v/>
      </c>
      <c r="P560" s="67" t="str">
        <f t="shared" si="98"/>
        <v/>
      </c>
      <c r="Q560" s="67" t="str">
        <f ca="1">IF(D560="","",_xll.xEURO(OFFSET(C560,-M560+1,0),E560,OFFSET(C560,-M560+2,0),OFFSET(C560,-M560+2,0),OFFSET(C560,-M560+3,0)+AB560,OFFSET(C560,-M560+4,0),0,2)/10*D560)</f>
        <v/>
      </c>
      <c r="R560" s="71" t="str">
        <f ca="1">IF(D560="","",_xll.xEURO(OFFSET(C560,-M560+1,0),E560,OFFSET(C560,-M560+2,0),OFFSET(C560,-M560+2,0),OFFSET(C560,-M560+3,0)+AB560,OFFSET(C560,-M560+4,0),0,3)/100*D560*10000)</f>
        <v/>
      </c>
      <c r="S560" s="71" t="str">
        <f ca="1">IF(D560="","",_xll.xEURO(OFFSET(C560,-M560+1,0),E560,OFFSET(C560,-M560+2,0),OFFSET(C560,-M560+2,0),OFFSET(C560,-M560+3,0)+AB560,OFFSET(C560,-M560+4,0),0,5)/365.25*D560*10000)</f>
        <v/>
      </c>
      <c r="U560" s="67" t="str">
        <f ca="1">IF(I560="","",_xll.xEURO(OFFSET(C560,-M560+1,0),J560,OFFSET(C560,-M560+2,0),OFFSET(C560,-M560+2,0),OFFSET(C560,-M560+3,0)+AC560,OFFSET(C560,-M560+4,0),1,1)*I560)</f>
        <v/>
      </c>
      <c r="V560" s="69" t="str">
        <f ca="1">IF(I560="","",_xll.xEURO(OFFSET(C560,-M560+1,0),J560,OFFSET(C560,-M560+2,0),OFFSET(C560,-M560+2,0),OFFSET(C560,-M560+3,0)+AC560,OFFSET(C560,-M560+4,0),1,0))</f>
        <v/>
      </c>
      <c r="W560" s="67" t="str">
        <f t="shared" si="99"/>
        <v/>
      </c>
      <c r="X560" s="67" t="str">
        <f ca="1">IF(I560="","",_xll.xEURO(OFFSET(C560,-M560+1,0),J560,OFFSET(C560,-M560+2,0),OFFSET(C560,-M560+2,0),OFFSET(C560,-M560+3,0)+AC560,OFFSET(C560,-M560+4,0),1,2)/10*I560)</f>
        <v/>
      </c>
      <c r="Y560" s="71" t="str">
        <f ca="1">IF(I560="","",_xll.xEURO(OFFSET(C560,-M560+1,0),J560,OFFSET(C560,-M560+2,0),OFFSET(C560,-M560+2,0),OFFSET(C560,-M560+3,0)+AC560,OFFSET(C560,-M560+4,0),1,3)/100*I560*10000)</f>
        <v/>
      </c>
      <c r="Z560" s="71" t="str">
        <f ca="1">IF(I560="","",_xll.xEURO(OFFSET(C560,-M560+1,0),J560,OFFSET(C560,-M560+2,0),OFFSET(C560,-M560+2,0),OFFSET(C560,-M560+3,0)+AC560,OFFSET(C560,-M560+4,0),1,5)/365.25*I560*10000)</f>
        <v/>
      </c>
      <c r="AB560" s="40" t="str">
        <f ca="1">IF(D560="","",_xll.xCalcSkew(OFFSET(C560,-M560,0),E560-OFFSET(C560,-M560+1,0),b)/100)</f>
        <v/>
      </c>
      <c r="AC560" s="40" t="str">
        <f ca="1">IF(I560="","",_xll.xCalcSkew(OFFSET(C560,-M560,0),J560-OFFSET(C560,-M560+1,0),b)/100)</f>
        <v/>
      </c>
      <c r="AE560">
        <f t="shared" si="93"/>
        <v>0</v>
      </c>
      <c r="AF560">
        <f t="shared" si="94"/>
        <v>0</v>
      </c>
      <c r="AG560">
        <f t="shared" si="95"/>
        <v>0</v>
      </c>
    </row>
    <row r="561" spans="4:33" x14ac:dyDescent="0.25">
      <c r="D561" s="52"/>
      <c r="E561" s="39"/>
      <c r="F561" s="39"/>
      <c r="G561" s="35"/>
      <c r="I561" s="52"/>
      <c r="J561" s="39"/>
      <c r="K561" s="39"/>
      <c r="L561" s="62"/>
      <c r="M561" s="101">
        <f t="shared" si="100"/>
        <v>16</v>
      </c>
      <c r="N561" s="67" t="str">
        <f ca="1">IF(D561="","",_xll.xEURO(OFFSET(C561,-M561+1,0),E561,OFFSET(C561,-M561+2,0),OFFSET(C561,-M561+2,0),OFFSET(C561,-M561+3,0)+AB561,OFFSET(C561,-M561+4,0),0,1)*D561)</f>
        <v/>
      </c>
      <c r="O561" s="69" t="str">
        <f ca="1">IF(D561="","",_xll.xEURO(OFFSET(C561,-M561+1,0),E561,OFFSET(C561,-M561+2,0),OFFSET(C561,-M561+2,0),OFFSET(C561,-M561+3,0)+AB561,OFFSET(C561,-M561+4,0),0,0))</f>
        <v/>
      </c>
      <c r="P561" s="67" t="str">
        <f t="shared" si="98"/>
        <v/>
      </c>
      <c r="Q561" s="67" t="str">
        <f ca="1">IF(D561="","",_xll.xEURO(OFFSET(C561,-M561+1,0),E561,OFFSET(C561,-M561+2,0),OFFSET(C561,-M561+2,0),OFFSET(C561,-M561+3,0)+AB561,OFFSET(C561,-M561+4,0),0,2)/10*D561)</f>
        <v/>
      </c>
      <c r="R561" s="71" t="str">
        <f ca="1">IF(D561="","",_xll.xEURO(OFFSET(C561,-M561+1,0),E561,OFFSET(C561,-M561+2,0),OFFSET(C561,-M561+2,0),OFFSET(C561,-M561+3,0)+AB561,OFFSET(C561,-M561+4,0),0,3)/100*D561*10000)</f>
        <v/>
      </c>
      <c r="S561" s="71" t="str">
        <f ca="1">IF(D561="","",_xll.xEURO(OFFSET(C561,-M561+1,0),E561,OFFSET(C561,-M561+2,0),OFFSET(C561,-M561+2,0),OFFSET(C561,-M561+3,0)+AB561,OFFSET(C561,-M561+4,0),0,5)/365.25*D561*10000)</f>
        <v/>
      </c>
      <c r="U561" s="67" t="str">
        <f ca="1">IF(I561="","",_xll.xEURO(OFFSET(C561,-M561+1,0),J561,OFFSET(C561,-M561+2,0),OFFSET(C561,-M561+2,0),OFFSET(C561,-M561+3,0)+AC561,OFFSET(C561,-M561+4,0),1,1)*I561)</f>
        <v/>
      </c>
      <c r="V561" s="69" t="str">
        <f ca="1">IF(I561="","",_xll.xEURO(OFFSET(C561,-M561+1,0),J561,OFFSET(C561,-M561+2,0),OFFSET(C561,-M561+2,0),OFFSET(C561,-M561+3,0)+AC561,OFFSET(C561,-M561+4,0),1,0))</f>
        <v/>
      </c>
      <c r="W561" s="67" t="str">
        <f t="shared" si="99"/>
        <v/>
      </c>
      <c r="X561" s="67" t="str">
        <f ca="1">IF(I561="","",_xll.xEURO(OFFSET(C561,-M561+1,0),J561,OFFSET(C561,-M561+2,0),OFFSET(C561,-M561+2,0),OFFSET(C561,-M561+3,0)+AC561,OFFSET(C561,-M561+4,0),1,2)/10*I561)</f>
        <v/>
      </c>
      <c r="Y561" s="71" t="str">
        <f ca="1">IF(I561="","",_xll.xEURO(OFFSET(C561,-M561+1,0),J561,OFFSET(C561,-M561+2,0),OFFSET(C561,-M561+2,0),OFFSET(C561,-M561+3,0)+AC561,OFFSET(C561,-M561+4,0),1,3)/100*I561*10000)</f>
        <v/>
      </c>
      <c r="Z561" s="71" t="str">
        <f ca="1">IF(I561="","",_xll.xEURO(OFFSET(C561,-M561+1,0),J561,OFFSET(C561,-M561+2,0),OFFSET(C561,-M561+2,0),OFFSET(C561,-M561+3,0)+AC561,OFFSET(C561,-M561+4,0),1,5)/365.25*I561*10000)</f>
        <v/>
      </c>
      <c r="AB561" s="40" t="str">
        <f ca="1">IF(D561="","",_xll.xCalcSkew(OFFSET(C561,-M561,0),E561-OFFSET(C561,-M561+1,0),b)/100)</f>
        <v/>
      </c>
      <c r="AC561" s="40" t="str">
        <f ca="1">IF(I561="","",_xll.xCalcSkew(OFFSET(C561,-M561,0),J561-OFFSET(C561,-M561+1,0),b)/100)</f>
        <v/>
      </c>
      <c r="AE561">
        <f t="shared" si="93"/>
        <v>0</v>
      </c>
      <c r="AF561">
        <f t="shared" si="94"/>
        <v>0</v>
      </c>
      <c r="AG561">
        <f t="shared" si="95"/>
        <v>0</v>
      </c>
    </row>
    <row r="562" spans="4:33" x14ac:dyDescent="0.25">
      <c r="D562" s="52"/>
      <c r="E562" s="39"/>
      <c r="F562" s="39"/>
      <c r="G562" s="35"/>
      <c r="I562" s="52"/>
      <c r="J562" s="39"/>
      <c r="K562" s="39"/>
      <c r="L562" s="62"/>
      <c r="M562" s="101">
        <f t="shared" si="100"/>
        <v>17</v>
      </c>
      <c r="N562" s="67" t="str">
        <f ca="1">IF(D562="","",_xll.xEURO(OFFSET(C562,-M562+1,0),E562,OFFSET(C562,-M562+2,0),OFFSET(C562,-M562+2,0),OFFSET(C562,-M562+3,0)+AB562,OFFSET(C562,-M562+4,0),0,1)*D562)</f>
        <v/>
      </c>
      <c r="O562" s="69" t="str">
        <f ca="1">IF(D562="","",_xll.xEURO(OFFSET(C562,-M562+1,0),E562,OFFSET(C562,-M562+2,0),OFFSET(C562,-M562+2,0),OFFSET(C562,-M562+3,0)+AB562,OFFSET(C562,-M562+4,0),0,0))</f>
        <v/>
      </c>
      <c r="P562" s="67" t="str">
        <f t="shared" si="98"/>
        <v/>
      </c>
      <c r="Q562" s="67" t="str">
        <f ca="1">IF(D562="","",_xll.xEURO(OFFSET(C562,-M562+1,0),E562,OFFSET(C562,-M562+2,0),OFFSET(C562,-M562+2,0),OFFSET(C562,-M562+3,0)+AB562,OFFSET(C562,-M562+4,0),0,2)/10*D562)</f>
        <v/>
      </c>
      <c r="R562" s="71" t="str">
        <f ca="1">IF(D562="","",_xll.xEURO(OFFSET(C562,-M562+1,0),E562,OFFSET(C562,-M562+2,0),OFFSET(C562,-M562+2,0),OFFSET(C562,-M562+3,0)+AB562,OFFSET(C562,-M562+4,0),0,3)/100*D562*10000)</f>
        <v/>
      </c>
      <c r="S562" s="71" t="str">
        <f ca="1">IF(D562="","",_xll.xEURO(OFFSET(C562,-M562+1,0),E562,OFFSET(C562,-M562+2,0),OFFSET(C562,-M562+2,0),OFFSET(C562,-M562+3,0)+AB562,OFFSET(C562,-M562+4,0),0,5)/365.25*D562*10000)</f>
        <v/>
      </c>
      <c r="U562" s="67" t="str">
        <f ca="1">IF(I562="","",_xll.xEURO(OFFSET(C562,-M562+1,0),J562,OFFSET(C562,-M562+2,0),OFFSET(C562,-M562+2,0),OFFSET(C562,-M562+3,0)+AC562,OFFSET(C562,-M562+4,0),1,1)*I562)</f>
        <v/>
      </c>
      <c r="V562" s="69" t="str">
        <f ca="1">IF(I562="","",_xll.xEURO(OFFSET(C562,-M562+1,0),J562,OFFSET(C562,-M562+2,0),OFFSET(C562,-M562+2,0),OFFSET(C562,-M562+3,0)+AC562,OFFSET(C562,-M562+4,0),1,0))</f>
        <v/>
      </c>
      <c r="W562" s="67" t="str">
        <f t="shared" si="99"/>
        <v/>
      </c>
      <c r="X562" s="67" t="str">
        <f ca="1">IF(I562="","",_xll.xEURO(OFFSET(C562,-M562+1,0),J562,OFFSET(C562,-M562+2,0),OFFSET(C562,-M562+2,0),OFFSET(C562,-M562+3,0)+AC562,OFFSET(C562,-M562+4,0),1,2)/10*I562)</f>
        <v/>
      </c>
      <c r="Y562" s="71" t="str">
        <f ca="1">IF(I562="","",_xll.xEURO(OFFSET(C562,-M562+1,0),J562,OFFSET(C562,-M562+2,0),OFFSET(C562,-M562+2,0),OFFSET(C562,-M562+3,0)+AC562,OFFSET(C562,-M562+4,0),1,3)/100*I562*10000)</f>
        <v/>
      </c>
      <c r="Z562" s="71" t="str">
        <f ca="1">IF(I562="","",_xll.xEURO(OFFSET(C562,-M562+1,0),J562,OFFSET(C562,-M562+2,0),OFFSET(C562,-M562+2,0),OFFSET(C562,-M562+3,0)+AC562,OFFSET(C562,-M562+4,0),1,5)/365.25*I562*10000)</f>
        <v/>
      </c>
      <c r="AB562" s="40" t="str">
        <f ca="1">IF(D562="","",_xll.xCalcSkew(OFFSET(C562,-M562,0),E562-OFFSET(C562,-M562+1,0),b)/100)</f>
        <v/>
      </c>
      <c r="AC562" s="40" t="str">
        <f ca="1">IF(I562="","",_xll.xCalcSkew(OFFSET(C562,-M562,0),J562-OFFSET(C562,-M562+1,0),b)/100)</f>
        <v/>
      </c>
      <c r="AE562">
        <f t="shared" si="93"/>
        <v>0</v>
      </c>
      <c r="AF562">
        <f t="shared" si="94"/>
        <v>0</v>
      </c>
      <c r="AG562">
        <f t="shared" si="95"/>
        <v>0</v>
      </c>
    </row>
    <row r="563" spans="4:33" x14ac:dyDescent="0.25">
      <c r="D563" s="52"/>
      <c r="E563" s="39"/>
      <c r="F563" s="39"/>
      <c r="G563" s="35"/>
      <c r="I563" s="52"/>
      <c r="J563" s="39"/>
      <c r="K563" s="39"/>
      <c r="L563" s="62"/>
      <c r="M563" s="101">
        <f t="shared" si="100"/>
        <v>18</v>
      </c>
      <c r="N563" s="67" t="str">
        <f ca="1">IF(D563="","",_xll.xEURO(OFFSET(C563,-M563+1,0),E563,OFFSET(C563,-M563+2,0),OFFSET(C563,-M563+2,0),OFFSET(C563,-M563+3,0)+AB563,OFFSET(C563,-M563+4,0),0,1)*D563)</f>
        <v/>
      </c>
      <c r="O563" s="69" t="str">
        <f ca="1">IF(D563="","",_xll.xEURO(OFFSET(C563,-M563+1,0),E563,OFFSET(C563,-M563+2,0),OFFSET(C563,-M563+2,0),OFFSET(C563,-M563+3,0)+AB563,OFFSET(C563,-M563+4,0),0,0))</f>
        <v/>
      </c>
      <c r="P563" s="67" t="str">
        <f t="shared" si="98"/>
        <v/>
      </c>
      <c r="Q563" s="67" t="str">
        <f ca="1">IF(D563="","",_xll.xEURO(OFFSET(C563,-M563+1,0),E563,OFFSET(C563,-M563+2,0),OFFSET(C563,-M563+2,0),OFFSET(C563,-M563+3,0)+AB563,OFFSET(C563,-M563+4,0),0,2)/10*D563)</f>
        <v/>
      </c>
      <c r="R563" s="71" t="str">
        <f ca="1">IF(D563="","",_xll.xEURO(OFFSET(C563,-M563+1,0),E563,OFFSET(C563,-M563+2,0),OFFSET(C563,-M563+2,0),OFFSET(C563,-M563+3,0)+AB563,OFFSET(C563,-M563+4,0),0,3)/100*D563*10000)</f>
        <v/>
      </c>
      <c r="S563" s="71" t="str">
        <f ca="1">IF(D563="","",_xll.xEURO(OFFSET(C563,-M563+1,0),E563,OFFSET(C563,-M563+2,0),OFFSET(C563,-M563+2,0),OFFSET(C563,-M563+3,0)+AB563,OFFSET(C563,-M563+4,0),0,5)/365.25*D563*10000)</f>
        <v/>
      </c>
      <c r="U563" s="67" t="str">
        <f ca="1">IF(I563="","",_xll.xEURO(OFFSET(C563,-M563+1,0),J563,OFFSET(C563,-M563+2,0),OFFSET(C563,-M563+2,0),OFFSET(C563,-M563+3,0)+AC563,OFFSET(C563,-M563+4,0),1,1)*I563)</f>
        <v/>
      </c>
      <c r="V563" s="69" t="str">
        <f ca="1">IF(I563="","",_xll.xEURO(OFFSET(C563,-M563+1,0),J563,OFFSET(C563,-M563+2,0),OFFSET(C563,-M563+2,0),OFFSET(C563,-M563+3,0)+AC563,OFFSET(C563,-M563+4,0),1,0))</f>
        <v/>
      </c>
      <c r="W563" s="67" t="str">
        <f t="shared" si="99"/>
        <v/>
      </c>
      <c r="X563" s="67" t="str">
        <f ca="1">IF(I563="","",_xll.xEURO(OFFSET(C563,-M563+1,0),J563,OFFSET(C563,-M563+2,0),OFFSET(C563,-M563+2,0),OFFSET(C563,-M563+3,0)+AC563,OFFSET(C563,-M563+4,0),1,2)/10*I563)</f>
        <v/>
      </c>
      <c r="Y563" s="71" t="str">
        <f ca="1">IF(I563="","",_xll.xEURO(OFFSET(C563,-M563+1,0),J563,OFFSET(C563,-M563+2,0),OFFSET(C563,-M563+2,0),OFFSET(C563,-M563+3,0)+AC563,OFFSET(C563,-M563+4,0),1,3)/100*I563*10000)</f>
        <v/>
      </c>
      <c r="Z563" s="71" t="str">
        <f ca="1">IF(I563="","",_xll.xEURO(OFFSET(C563,-M563+1,0),J563,OFFSET(C563,-M563+2,0),OFFSET(C563,-M563+2,0),OFFSET(C563,-M563+3,0)+AC563,OFFSET(C563,-M563+4,0),1,5)/365.25*I563*10000)</f>
        <v/>
      </c>
      <c r="AB563" s="40" t="str">
        <f ca="1">IF(D563="","",_xll.xCalcSkew(OFFSET(C563,-M563,0),E563-OFFSET(C563,-M563+1,0),b)/100)</f>
        <v/>
      </c>
      <c r="AC563" s="40" t="str">
        <f ca="1">IF(I563="","",_xll.xCalcSkew(OFFSET(C563,-M563,0),J563-OFFSET(C563,-M563+1,0),b)/100)</f>
        <v/>
      </c>
      <c r="AE563">
        <f t="shared" si="93"/>
        <v>0</v>
      </c>
      <c r="AF563">
        <f t="shared" si="94"/>
        <v>0</v>
      </c>
      <c r="AG563">
        <f t="shared" si="95"/>
        <v>0</v>
      </c>
    </row>
    <row r="564" spans="4:33" x14ac:dyDescent="0.25">
      <c r="D564" s="52"/>
      <c r="E564" s="39"/>
      <c r="F564" s="39"/>
      <c r="G564" s="35"/>
      <c r="I564" s="52"/>
      <c r="J564" s="39"/>
      <c r="K564" s="39"/>
      <c r="L564" s="62"/>
      <c r="M564" s="101">
        <f t="shared" si="100"/>
        <v>19</v>
      </c>
      <c r="N564" s="67" t="str">
        <f ca="1">IF(D564="","",_xll.xEURO(OFFSET(C564,-M564+1,0),E564,OFFSET(C564,-M564+2,0),OFFSET(C564,-M564+2,0),OFFSET(C564,-M564+3,0)+AB564,OFFSET(C564,-M564+4,0),0,1)*D564)</f>
        <v/>
      </c>
      <c r="O564" s="69" t="str">
        <f ca="1">IF(D564="","",_xll.xEURO(OFFSET(C564,-M564+1,0),E564,OFFSET(C564,-M564+2,0),OFFSET(C564,-M564+2,0),OFFSET(C564,-M564+3,0)+AB564,OFFSET(C564,-M564+4,0),0,0))</f>
        <v/>
      </c>
      <c r="P564" s="67" t="str">
        <f t="shared" si="98"/>
        <v/>
      </c>
      <c r="Q564" s="67" t="str">
        <f ca="1">IF(D564="","",_xll.xEURO(OFFSET(C564,-M564+1,0),E564,OFFSET(C564,-M564+2,0),OFFSET(C564,-M564+2,0),OFFSET(C564,-M564+3,0)+AB564,OFFSET(C564,-M564+4,0),0,2)/10*D564)</f>
        <v/>
      </c>
      <c r="R564" s="71" t="str">
        <f ca="1">IF(D564="","",_xll.xEURO(OFFSET(C564,-M564+1,0),E564,OFFSET(C564,-M564+2,0),OFFSET(C564,-M564+2,0),OFFSET(C564,-M564+3,0)+AB564,OFFSET(C564,-M564+4,0),0,3)/100*D564*10000)</f>
        <v/>
      </c>
      <c r="S564" s="71" t="str">
        <f ca="1">IF(D564="","",_xll.xEURO(OFFSET(C564,-M564+1,0),E564,OFFSET(C564,-M564+2,0),OFFSET(C564,-M564+2,0),OFFSET(C564,-M564+3,0)+AB564,OFFSET(C564,-M564+4,0),0,5)/365.25*D564*10000)</f>
        <v/>
      </c>
      <c r="U564" s="67" t="str">
        <f ca="1">IF(I564="","",_xll.xEURO(OFFSET(C564,-M564+1,0),J564,OFFSET(C564,-M564+2,0),OFFSET(C564,-M564+2,0),OFFSET(C564,-M564+3,0)+AC564,OFFSET(C564,-M564+4,0),1,1)*I564)</f>
        <v/>
      </c>
      <c r="V564" s="69" t="str">
        <f ca="1">IF(I564="","",_xll.xEURO(OFFSET(C564,-M564+1,0),J564,OFFSET(C564,-M564+2,0),OFFSET(C564,-M564+2,0),OFFSET(C564,-M564+3,0)+AC564,OFFSET(C564,-M564+4,0),1,0))</f>
        <v/>
      </c>
      <c r="W564" s="67" t="str">
        <f t="shared" si="99"/>
        <v/>
      </c>
      <c r="X564" s="67" t="str">
        <f ca="1">IF(I564="","",_xll.xEURO(OFFSET(C564,-M564+1,0),J564,OFFSET(C564,-M564+2,0),OFFSET(C564,-M564+2,0),OFFSET(C564,-M564+3,0)+AC564,OFFSET(C564,-M564+4,0),1,2)/10*I564)</f>
        <v/>
      </c>
      <c r="Y564" s="71" t="str">
        <f ca="1">IF(I564="","",_xll.xEURO(OFFSET(C564,-M564+1,0),J564,OFFSET(C564,-M564+2,0),OFFSET(C564,-M564+2,0),OFFSET(C564,-M564+3,0)+AC564,OFFSET(C564,-M564+4,0),1,3)/100*I564*10000)</f>
        <v/>
      </c>
      <c r="Z564" s="71" t="str">
        <f ca="1">IF(I564="","",_xll.xEURO(OFFSET(C564,-M564+1,0),J564,OFFSET(C564,-M564+2,0),OFFSET(C564,-M564+2,0),OFFSET(C564,-M564+3,0)+AC564,OFFSET(C564,-M564+4,0),1,5)/365.25*I564*10000)</f>
        <v/>
      </c>
      <c r="AB564" s="40" t="str">
        <f ca="1">IF(D564="","",_xll.xCalcSkew(OFFSET(C564,-M564,0),E564-OFFSET(C564,-M564+1,0),b)/100)</f>
        <v/>
      </c>
      <c r="AC564" s="40" t="str">
        <f ca="1">IF(I564="","",_xll.xCalcSkew(OFFSET(C564,-M564,0),J564-OFFSET(C564,-M564+1,0),b)/100)</f>
        <v/>
      </c>
      <c r="AE564">
        <f t="shared" si="93"/>
        <v>0</v>
      </c>
      <c r="AF564">
        <f t="shared" si="94"/>
        <v>0</v>
      </c>
      <c r="AG564">
        <f t="shared" si="95"/>
        <v>0</v>
      </c>
    </row>
    <row r="565" spans="4:33" x14ac:dyDescent="0.25">
      <c r="D565" s="52"/>
      <c r="E565" s="39"/>
      <c r="F565" s="39"/>
      <c r="G565" s="35"/>
      <c r="I565" s="52"/>
      <c r="J565" s="39"/>
      <c r="K565" s="39"/>
      <c r="L565" s="62"/>
      <c r="M565" s="101">
        <f t="shared" si="100"/>
        <v>20</v>
      </c>
      <c r="N565" s="67" t="str">
        <f ca="1">IF(D565="","",_xll.xEURO(OFFSET(C565,-M565+1,0),E565,OFFSET(C565,-M565+2,0),OFFSET(C565,-M565+2,0),OFFSET(C565,-M565+3,0)+AB565,OFFSET(C565,-M565+4,0),0,1)*D565)</f>
        <v/>
      </c>
      <c r="O565" s="69" t="str">
        <f ca="1">IF(D565="","",_xll.xEURO(OFFSET(C565,-M565+1,0),E565,OFFSET(C565,-M565+2,0),OFFSET(C565,-M565+2,0),OFFSET(C565,-M565+3,0)+AB565,OFFSET(C565,-M565+4,0),0,0))</f>
        <v/>
      </c>
      <c r="P565" s="67" t="str">
        <f t="shared" si="98"/>
        <v/>
      </c>
      <c r="Q565" s="67" t="str">
        <f ca="1">IF(D565="","",_xll.xEURO(OFFSET(C565,-M565+1,0),E565,OFFSET(C565,-M565+2,0),OFFSET(C565,-M565+2,0),OFFSET(C565,-M565+3,0)+AB565,OFFSET(C565,-M565+4,0),0,2)/10*D565)</f>
        <v/>
      </c>
      <c r="R565" s="71" t="str">
        <f ca="1">IF(D565="","",_xll.xEURO(OFFSET(C565,-M565+1,0),E565,OFFSET(C565,-M565+2,0),OFFSET(C565,-M565+2,0),OFFSET(C565,-M565+3,0)+AB565,OFFSET(C565,-M565+4,0),0,3)/100*D565*10000)</f>
        <v/>
      </c>
      <c r="S565" s="71" t="str">
        <f ca="1">IF(D565="","",_xll.xEURO(OFFSET(C565,-M565+1,0),E565,OFFSET(C565,-M565+2,0),OFFSET(C565,-M565+2,0),OFFSET(C565,-M565+3,0)+AB565,OFFSET(C565,-M565+4,0),0,5)/365.25*D565*10000)</f>
        <v/>
      </c>
      <c r="U565" s="67" t="str">
        <f ca="1">IF(I565="","",_xll.xEURO(OFFSET(C565,-M565+1,0),J565,OFFSET(C565,-M565+2,0),OFFSET(C565,-M565+2,0),OFFSET(C565,-M565+3,0)+AC565,OFFSET(C565,-M565+4,0),1,1)*I565)</f>
        <v/>
      </c>
      <c r="V565" s="69" t="str">
        <f ca="1">IF(I565="","",_xll.xEURO(OFFSET(C565,-M565+1,0),J565,OFFSET(C565,-M565+2,0),OFFSET(C565,-M565+2,0),OFFSET(C565,-M565+3,0)+AC565,OFFSET(C565,-M565+4,0),1,0))</f>
        <v/>
      </c>
      <c r="W565" s="67" t="str">
        <f t="shared" si="99"/>
        <v/>
      </c>
      <c r="X565" s="67" t="str">
        <f ca="1">IF(I565="","",_xll.xEURO(OFFSET(C565,-M565+1,0),J565,OFFSET(C565,-M565+2,0),OFFSET(C565,-M565+2,0),OFFSET(C565,-M565+3,0)+AC565,OFFSET(C565,-M565+4,0),1,2)/10*I565)</f>
        <v/>
      </c>
      <c r="Y565" s="71" t="str">
        <f ca="1">IF(I565="","",_xll.xEURO(OFFSET(C565,-M565+1,0),J565,OFFSET(C565,-M565+2,0),OFFSET(C565,-M565+2,0),OFFSET(C565,-M565+3,0)+AC565,OFFSET(C565,-M565+4,0),1,3)/100*I565*10000)</f>
        <v/>
      </c>
      <c r="Z565" s="71" t="str">
        <f ca="1">IF(I565="","",_xll.xEURO(OFFSET(C565,-M565+1,0),J565,OFFSET(C565,-M565+2,0),OFFSET(C565,-M565+2,0),OFFSET(C565,-M565+3,0)+AC565,OFFSET(C565,-M565+4,0),1,5)/365.25*I565*10000)</f>
        <v/>
      </c>
      <c r="AB565" s="40" t="str">
        <f ca="1">IF(D565="","",_xll.xCalcSkew(OFFSET(C565,-M565,0),E565-OFFSET(C565,-M565+1,0),b)/100)</f>
        <v/>
      </c>
      <c r="AC565" s="40" t="str">
        <f ca="1">IF(I565="","",_xll.xCalcSkew(OFFSET(C565,-M565,0),J565-OFFSET(C565,-M565+1,0),b)/100)</f>
        <v/>
      </c>
      <c r="AE565">
        <f t="shared" si="93"/>
        <v>0</v>
      </c>
      <c r="AF565">
        <f t="shared" si="94"/>
        <v>0</v>
      </c>
      <c r="AG565">
        <f t="shared" si="95"/>
        <v>0</v>
      </c>
    </row>
    <row r="566" spans="4:33" x14ac:dyDescent="0.25">
      <c r="D566" s="52"/>
      <c r="E566" s="39"/>
      <c r="F566" s="39"/>
      <c r="G566" s="35"/>
      <c r="I566" s="52"/>
      <c r="J566" s="39"/>
      <c r="K566" s="39"/>
      <c r="L566" s="62"/>
      <c r="M566" s="101">
        <f t="shared" si="100"/>
        <v>21</v>
      </c>
      <c r="N566" s="67" t="str">
        <f ca="1">IF(D566="","",_xll.xEURO(OFFSET(C566,-M566+1,0),E566,OFFSET(C566,-M566+2,0),OFFSET(C566,-M566+2,0),OFFSET(C566,-M566+3,0)+AB566,OFFSET(C566,-M566+4,0),0,1)*D566)</f>
        <v/>
      </c>
      <c r="O566" s="69" t="str">
        <f ca="1">IF(D566="","",_xll.xEURO(OFFSET(C566,-M566+1,0),E566,OFFSET(C566,-M566+2,0),OFFSET(C566,-M566+2,0),OFFSET(C566,-M566+3,0)+AB566,OFFSET(C566,-M566+4,0),0,0))</f>
        <v/>
      </c>
      <c r="P566" s="67" t="str">
        <f t="shared" si="98"/>
        <v/>
      </c>
      <c r="Q566" s="67" t="str">
        <f ca="1">IF(D566="","",_xll.xEURO(OFFSET(C566,-M566+1,0),E566,OFFSET(C566,-M566+2,0),OFFSET(C566,-M566+2,0),OFFSET(C566,-M566+3,0)+AB566,OFFSET(C566,-M566+4,0),0,2)/10*D566)</f>
        <v/>
      </c>
      <c r="R566" s="71" t="str">
        <f ca="1">IF(D566="","",_xll.xEURO(OFFSET(C566,-M566+1,0),E566,OFFSET(C566,-M566+2,0),OFFSET(C566,-M566+2,0),OFFSET(C566,-M566+3,0)+AB566,OFFSET(C566,-M566+4,0),0,3)/100*D566*10000)</f>
        <v/>
      </c>
      <c r="S566" s="71" t="str">
        <f ca="1">IF(D566="","",_xll.xEURO(OFFSET(C566,-M566+1,0),E566,OFFSET(C566,-M566+2,0),OFFSET(C566,-M566+2,0),OFFSET(C566,-M566+3,0)+AB566,OFFSET(C566,-M566+4,0),0,5)/365.25*D566*10000)</f>
        <v/>
      </c>
      <c r="U566" s="67" t="str">
        <f ca="1">IF(I566="","",_xll.xEURO(OFFSET(C566,-M566+1,0),J566,OFFSET(C566,-M566+2,0),OFFSET(C566,-M566+2,0),OFFSET(C566,-M566+3,0)+AC566,OFFSET(C566,-M566+4,0),1,1)*I566)</f>
        <v/>
      </c>
      <c r="V566" s="69" t="str">
        <f ca="1">IF(I566="","",_xll.xEURO(OFFSET(C566,-M566+1,0),J566,OFFSET(C566,-M566+2,0),OFFSET(C566,-M566+2,0),OFFSET(C566,-M566+3,0)+AC566,OFFSET(C566,-M566+4,0),1,0))</f>
        <v/>
      </c>
      <c r="W566" s="67" t="str">
        <f t="shared" si="99"/>
        <v/>
      </c>
      <c r="X566" s="67" t="str">
        <f ca="1">IF(I566="","",_xll.xEURO(OFFSET(C566,-M566+1,0),J566,OFFSET(C566,-M566+2,0),OFFSET(C566,-M566+2,0),OFFSET(C566,-M566+3,0)+AC566,OFFSET(C566,-M566+4,0),1,2)/10*I566)</f>
        <v/>
      </c>
      <c r="Y566" s="71" t="str">
        <f ca="1">IF(I566="","",_xll.xEURO(OFFSET(C566,-M566+1,0),J566,OFFSET(C566,-M566+2,0),OFFSET(C566,-M566+2,0),OFFSET(C566,-M566+3,0)+AC566,OFFSET(C566,-M566+4,0),1,3)/100*I566*10000)</f>
        <v/>
      </c>
      <c r="Z566" s="71" t="str">
        <f ca="1">IF(I566="","",_xll.xEURO(OFFSET(C566,-M566+1,0),J566,OFFSET(C566,-M566+2,0),OFFSET(C566,-M566+2,0),OFFSET(C566,-M566+3,0)+AC566,OFFSET(C566,-M566+4,0),1,5)/365.25*I566*10000)</f>
        <v/>
      </c>
      <c r="AB566" s="40" t="str">
        <f ca="1">IF(D566="","",_xll.xCalcSkew(OFFSET(C566,-M566,0),E566-OFFSET(C566,-M566+1,0),b)/100)</f>
        <v/>
      </c>
      <c r="AC566" s="40" t="str">
        <f ca="1">IF(I566="","",_xll.xCalcSkew(OFFSET(C566,-M566,0),J566-OFFSET(C566,-M566+1,0),b)/100)</f>
        <v/>
      </c>
      <c r="AE566">
        <f t="shared" si="93"/>
        <v>0</v>
      </c>
      <c r="AF566">
        <f t="shared" si="94"/>
        <v>0</v>
      </c>
      <c r="AG566">
        <f t="shared" si="95"/>
        <v>0</v>
      </c>
    </row>
    <row r="567" spans="4:33" x14ac:dyDescent="0.25">
      <c r="D567" s="52"/>
      <c r="E567" s="39"/>
      <c r="F567" s="39"/>
      <c r="G567" s="35"/>
      <c r="I567" s="52"/>
      <c r="J567" s="39"/>
      <c r="K567" s="39"/>
      <c r="L567" s="62"/>
      <c r="M567" s="101">
        <f t="shared" si="100"/>
        <v>22</v>
      </c>
      <c r="N567" s="67" t="str">
        <f ca="1">IF(D567="","",_xll.xEURO(OFFSET(C567,-M567+1,0),E567,OFFSET(C567,-M567+2,0),OFFSET(C567,-M567+2,0),OFFSET(C567,-M567+3,0)+AB567,OFFSET(C567,-M567+4,0),0,1)*D567)</f>
        <v/>
      </c>
      <c r="O567" s="69" t="str">
        <f ca="1">IF(D567="","",_xll.xEURO(OFFSET(C567,-M567+1,0),E567,OFFSET(C567,-M567+2,0),OFFSET(C567,-M567+2,0),OFFSET(C567,-M567+3,0)+AB567,OFFSET(C567,-M567+4,0),0,0))</f>
        <v/>
      </c>
      <c r="P567" s="67" t="str">
        <f t="shared" si="98"/>
        <v/>
      </c>
      <c r="Q567" s="67" t="str">
        <f ca="1">IF(D567="","",_xll.xEURO(OFFSET(C567,-M567+1,0),E567,OFFSET(C567,-M567+2,0),OFFSET(C567,-M567+2,0),OFFSET(C567,-M567+3,0)+AB567,OFFSET(C567,-M567+4,0),0,2)/10*D567)</f>
        <v/>
      </c>
      <c r="R567" s="71" t="str">
        <f ca="1">IF(D567="","",_xll.xEURO(OFFSET(C567,-M567+1,0),E567,OFFSET(C567,-M567+2,0),OFFSET(C567,-M567+2,0),OFFSET(C567,-M567+3,0)+AB567,OFFSET(C567,-M567+4,0),0,3)/100*D567*10000)</f>
        <v/>
      </c>
      <c r="S567" s="71" t="str">
        <f ca="1">IF(D567="","",_xll.xEURO(OFFSET(C567,-M567+1,0),E567,OFFSET(C567,-M567+2,0),OFFSET(C567,-M567+2,0),OFFSET(C567,-M567+3,0)+AB567,OFFSET(C567,-M567+4,0),0,5)/365.25*D567*10000)</f>
        <v/>
      </c>
      <c r="U567" s="67" t="str">
        <f ca="1">IF(I567="","",_xll.xEURO(OFFSET(C567,-M567+1,0),J567,OFFSET(C567,-M567+2,0),OFFSET(C567,-M567+2,0),OFFSET(C567,-M567+3,0)+AC567,OFFSET(C567,-M567+4,0),1,1)*I567)</f>
        <v/>
      </c>
      <c r="V567" s="69" t="str">
        <f ca="1">IF(I567="","",_xll.xEURO(OFFSET(C567,-M567+1,0),J567,OFFSET(C567,-M567+2,0),OFFSET(C567,-M567+2,0),OFFSET(C567,-M567+3,0)+AC567,OFFSET(C567,-M567+4,0),1,0))</f>
        <v/>
      </c>
      <c r="W567" s="67" t="str">
        <f t="shared" si="99"/>
        <v/>
      </c>
      <c r="X567" s="67" t="str">
        <f ca="1">IF(I567="","",_xll.xEURO(OFFSET(C567,-M567+1,0),J567,OFFSET(C567,-M567+2,0),OFFSET(C567,-M567+2,0),OFFSET(C567,-M567+3,0)+AC567,OFFSET(C567,-M567+4,0),1,2)/10*I567)</f>
        <v/>
      </c>
      <c r="Y567" s="71" t="str">
        <f ca="1">IF(I567="","",_xll.xEURO(OFFSET(C567,-M567+1,0),J567,OFFSET(C567,-M567+2,0),OFFSET(C567,-M567+2,0),OFFSET(C567,-M567+3,0)+AC567,OFFSET(C567,-M567+4,0),1,3)/100*I567*10000)</f>
        <v/>
      </c>
      <c r="Z567" s="71" t="str">
        <f ca="1">IF(I567="","",_xll.xEURO(OFFSET(C567,-M567+1,0),J567,OFFSET(C567,-M567+2,0),OFFSET(C567,-M567+2,0),OFFSET(C567,-M567+3,0)+AC567,OFFSET(C567,-M567+4,0),1,5)/365.25*I567*10000)</f>
        <v/>
      </c>
      <c r="AB567" s="40" t="str">
        <f ca="1">IF(D567="","",_xll.xCalcSkew(OFFSET(C567,-M567,0),E567-OFFSET(C567,-M567+1,0),b)/100)</f>
        <v/>
      </c>
      <c r="AC567" s="40" t="str">
        <f ca="1">IF(I567="","",_xll.xCalcSkew(OFFSET(C567,-M567,0),J567-OFFSET(C567,-M567+1,0),b)/100)</f>
        <v/>
      </c>
      <c r="AE567">
        <f t="shared" si="93"/>
        <v>0</v>
      </c>
      <c r="AF567">
        <f t="shared" si="94"/>
        <v>0</v>
      </c>
      <c r="AG567">
        <f t="shared" si="95"/>
        <v>0</v>
      </c>
    </row>
    <row r="568" spans="4:33" x14ac:dyDescent="0.25">
      <c r="D568" s="52"/>
      <c r="E568" s="39"/>
      <c r="F568" s="39"/>
      <c r="G568" s="35"/>
      <c r="I568" s="52"/>
      <c r="J568" s="39"/>
      <c r="K568" s="39"/>
      <c r="L568" s="62"/>
      <c r="M568" s="101">
        <f t="shared" si="100"/>
        <v>23</v>
      </c>
      <c r="N568" s="67" t="str">
        <f ca="1">IF(D568="","",_xll.xEURO(OFFSET(C568,-M568+1,0),E568,OFFSET(C568,-M568+2,0),OFFSET(C568,-M568+2,0),OFFSET(C568,-M568+3,0)+AB568,OFFSET(C568,-M568+4,0),0,1)*D568)</f>
        <v/>
      </c>
      <c r="O568" s="69" t="str">
        <f ca="1">IF(D568="","",_xll.xEURO(OFFSET(C568,-M568+1,0),E568,OFFSET(C568,-M568+2,0),OFFSET(C568,-M568+2,0),OFFSET(C568,-M568+3,0)+AB568,OFFSET(C568,-M568+4,0),0,0))</f>
        <v/>
      </c>
      <c r="P568" s="67" t="str">
        <f t="shared" si="98"/>
        <v/>
      </c>
      <c r="Q568" s="67" t="str">
        <f ca="1">IF(D568="","",_xll.xEURO(OFFSET(C568,-M568+1,0),E568,OFFSET(C568,-M568+2,0),OFFSET(C568,-M568+2,0),OFFSET(C568,-M568+3,0)+AB568,OFFSET(C568,-M568+4,0),0,2)/10*D568)</f>
        <v/>
      </c>
      <c r="R568" s="71" t="str">
        <f ca="1">IF(D568="","",_xll.xEURO(OFFSET(C568,-M568+1,0),E568,OFFSET(C568,-M568+2,0),OFFSET(C568,-M568+2,0),OFFSET(C568,-M568+3,0)+AB568,OFFSET(C568,-M568+4,0),0,3)/100*D568*10000)</f>
        <v/>
      </c>
      <c r="S568" s="71" t="str">
        <f ca="1">IF(D568="","",_xll.xEURO(OFFSET(C568,-M568+1,0),E568,OFFSET(C568,-M568+2,0),OFFSET(C568,-M568+2,0),OFFSET(C568,-M568+3,0)+AB568,OFFSET(C568,-M568+4,0),0,5)/365.25*D568*10000)</f>
        <v/>
      </c>
      <c r="U568" s="67" t="str">
        <f ca="1">IF(I568="","",_xll.xEURO(OFFSET(C568,-M568+1,0),J568,OFFSET(C568,-M568+2,0),OFFSET(C568,-M568+2,0),OFFSET(C568,-M568+3,0)+AC568,OFFSET(C568,-M568+4,0),1,1)*I568)</f>
        <v/>
      </c>
      <c r="V568" s="69" t="str">
        <f ca="1">IF(I568="","",_xll.xEURO(OFFSET(C568,-M568+1,0),J568,OFFSET(C568,-M568+2,0),OFFSET(C568,-M568+2,0),OFFSET(C568,-M568+3,0)+AC568,OFFSET(C568,-M568+4,0),1,0))</f>
        <v/>
      </c>
      <c r="W568" s="67" t="str">
        <f t="shared" si="99"/>
        <v/>
      </c>
      <c r="X568" s="67" t="str">
        <f ca="1">IF(I568="","",_xll.xEURO(OFFSET(C568,-M568+1,0),J568,OFFSET(C568,-M568+2,0),OFFSET(C568,-M568+2,0),OFFSET(C568,-M568+3,0)+AC568,OFFSET(C568,-M568+4,0),1,2)/10*I568)</f>
        <v/>
      </c>
      <c r="Y568" s="71" t="str">
        <f ca="1">IF(I568="","",_xll.xEURO(OFFSET(C568,-M568+1,0),J568,OFFSET(C568,-M568+2,0),OFFSET(C568,-M568+2,0),OFFSET(C568,-M568+3,0)+AC568,OFFSET(C568,-M568+4,0),1,3)/100*I568*10000)</f>
        <v/>
      </c>
      <c r="Z568" s="71" t="str">
        <f ca="1">IF(I568="","",_xll.xEURO(OFFSET(C568,-M568+1,0),J568,OFFSET(C568,-M568+2,0),OFFSET(C568,-M568+2,0),OFFSET(C568,-M568+3,0)+AC568,OFFSET(C568,-M568+4,0),1,5)/365.25*I568*10000)</f>
        <v/>
      </c>
      <c r="AB568" s="40" t="str">
        <f ca="1">IF(D568="","",_xll.xCalcSkew(OFFSET(C568,-M568,0),E568-OFFSET(C568,-M568+1,0),b)/100)</f>
        <v/>
      </c>
      <c r="AC568" s="40" t="str">
        <f ca="1">IF(I568="","",_xll.xCalcSkew(OFFSET(C568,-M568,0),J568-OFFSET(C568,-M568+1,0),b)/100)</f>
        <v/>
      </c>
      <c r="AE568">
        <f t="shared" si="93"/>
        <v>0</v>
      </c>
      <c r="AF568">
        <f t="shared" si="94"/>
        <v>0</v>
      </c>
      <c r="AG568">
        <f t="shared" si="95"/>
        <v>0</v>
      </c>
    </row>
    <row r="569" spans="4:33" x14ac:dyDescent="0.25">
      <c r="D569" s="52"/>
      <c r="E569" s="39"/>
      <c r="F569" s="39"/>
      <c r="G569" s="35"/>
      <c r="I569" s="52"/>
      <c r="J569" s="39"/>
      <c r="K569" s="39"/>
      <c r="L569" s="62"/>
      <c r="M569" s="101">
        <f t="shared" si="100"/>
        <v>24</v>
      </c>
      <c r="N569" s="67" t="str">
        <f ca="1">IF(D569="","",_xll.xEURO(OFFSET(C569,-M569+1,0),E569,OFFSET(C569,-M569+2,0),OFFSET(C569,-M569+2,0),OFFSET(C569,-M569+3,0)+AB569,OFFSET(C569,-M569+4,0),0,1)*D569)</f>
        <v/>
      </c>
      <c r="O569" s="69" t="str">
        <f ca="1">IF(D569="","",_xll.xEURO(OFFSET(C569,-M569+1,0),E569,OFFSET(C569,-M569+2,0),OFFSET(C569,-M569+2,0),OFFSET(C569,-M569+3,0)+AB569,OFFSET(C569,-M569+4,0),0,0))</f>
        <v/>
      </c>
      <c r="P569" s="67" t="str">
        <f t="shared" si="98"/>
        <v/>
      </c>
      <c r="Q569" s="67" t="str">
        <f ca="1">IF(D569="","",_xll.xEURO(OFFSET(C569,-M569+1,0),E569,OFFSET(C569,-M569+2,0),OFFSET(C569,-M569+2,0),OFFSET(C569,-M569+3,0)+AB569,OFFSET(C569,-M569+4,0),0,2)/10*D569)</f>
        <v/>
      </c>
      <c r="R569" s="71" t="str">
        <f ca="1">IF(D569="","",_xll.xEURO(OFFSET(C569,-M569+1,0),E569,OFFSET(C569,-M569+2,0),OFFSET(C569,-M569+2,0),OFFSET(C569,-M569+3,0)+AB569,OFFSET(C569,-M569+4,0),0,3)/100*D569*10000)</f>
        <v/>
      </c>
      <c r="S569" s="71" t="str">
        <f ca="1">IF(D569="","",_xll.xEURO(OFFSET(C569,-M569+1,0),E569,OFFSET(C569,-M569+2,0),OFFSET(C569,-M569+2,0),OFFSET(C569,-M569+3,0)+AB569,OFFSET(C569,-M569+4,0),0,5)/365.25*D569*10000)</f>
        <v/>
      </c>
      <c r="U569" s="67" t="str">
        <f ca="1">IF(I569="","",_xll.xEURO(OFFSET(C569,-M569+1,0),J569,OFFSET(C569,-M569+2,0),OFFSET(C569,-M569+2,0),OFFSET(C569,-M569+3,0)+AC569,OFFSET(C569,-M569+4,0),1,1)*I569)</f>
        <v/>
      </c>
      <c r="V569" s="69" t="str">
        <f ca="1">IF(I569="","",_xll.xEURO(OFFSET(C569,-M569+1,0),J569,OFFSET(C569,-M569+2,0),OFFSET(C569,-M569+2,0),OFFSET(C569,-M569+3,0)+AC569,OFFSET(C569,-M569+4,0),1,0))</f>
        <v/>
      </c>
      <c r="W569" s="67" t="str">
        <f t="shared" si="99"/>
        <v/>
      </c>
      <c r="X569" s="67" t="str">
        <f ca="1">IF(I569="","",_xll.xEURO(OFFSET(C569,-M569+1,0),J569,OFFSET(C569,-M569+2,0),OFFSET(C569,-M569+2,0),OFFSET(C569,-M569+3,0)+AC569,OFFSET(C569,-M569+4,0),1,2)/10*I569)</f>
        <v/>
      </c>
      <c r="Y569" s="71" t="str">
        <f ca="1">IF(I569="","",_xll.xEURO(OFFSET(C569,-M569+1,0),J569,OFFSET(C569,-M569+2,0),OFFSET(C569,-M569+2,0),OFFSET(C569,-M569+3,0)+AC569,OFFSET(C569,-M569+4,0),1,3)/100*I569*10000)</f>
        <v/>
      </c>
      <c r="Z569" s="71" t="str">
        <f ca="1">IF(I569="","",_xll.xEURO(OFFSET(C569,-M569+1,0),J569,OFFSET(C569,-M569+2,0),OFFSET(C569,-M569+2,0),OFFSET(C569,-M569+3,0)+AC569,OFFSET(C569,-M569+4,0),1,5)/365.25*I569*10000)</f>
        <v/>
      </c>
      <c r="AB569" s="40" t="str">
        <f ca="1">IF(D569="","",_xll.xCalcSkew(OFFSET(C569,-M569,0),E569-OFFSET(C569,-M569+1,0),b)/100)</f>
        <v/>
      </c>
      <c r="AC569" s="40" t="str">
        <f ca="1">IF(I569="","",_xll.xCalcSkew(OFFSET(C569,-M569,0),J569-OFFSET(C569,-M569+1,0),b)/100)</f>
        <v/>
      </c>
      <c r="AE569">
        <f t="shared" si="93"/>
        <v>0</v>
      </c>
      <c r="AF569">
        <f t="shared" si="94"/>
        <v>0</v>
      </c>
      <c r="AG569">
        <f t="shared" si="95"/>
        <v>0</v>
      </c>
    </row>
    <row r="570" spans="4:33" x14ac:dyDescent="0.25">
      <c r="D570" s="52"/>
      <c r="E570" s="39"/>
      <c r="F570" s="39"/>
      <c r="G570" s="35"/>
      <c r="I570" s="52"/>
      <c r="J570" s="39"/>
      <c r="K570" s="39"/>
      <c r="L570" s="62"/>
      <c r="M570" s="101">
        <f t="shared" si="100"/>
        <v>25</v>
      </c>
      <c r="N570" s="67" t="str">
        <f ca="1">IF(D570="","",_xll.xEURO(OFFSET(C570,-M570+1,0),E570,OFFSET(C570,-M570+2,0),OFFSET(C570,-M570+2,0),OFFSET(C570,-M570+3,0)+AB570,OFFSET(C570,-M570+4,0),0,1)*D570)</f>
        <v/>
      </c>
      <c r="O570" s="69" t="str">
        <f ca="1">IF(D570="","",_xll.xEURO(OFFSET(C570,-M570+1,0),E570,OFFSET(C570,-M570+2,0),OFFSET(C570,-M570+2,0),OFFSET(C570,-M570+3,0)+AB570,OFFSET(C570,-M570+4,0),0,0))</f>
        <v/>
      </c>
      <c r="P570" s="67" t="str">
        <f t="shared" si="98"/>
        <v/>
      </c>
      <c r="Q570" s="67" t="str">
        <f ca="1">IF(D570="","",_xll.xEURO(OFFSET(C570,-M570+1,0),E570,OFFSET(C570,-M570+2,0),OFFSET(C570,-M570+2,0),OFFSET(C570,-M570+3,0)+AB570,OFFSET(C570,-M570+4,0),0,2)/10*D570)</f>
        <v/>
      </c>
      <c r="R570" s="71" t="str">
        <f ca="1">IF(D570="","",_xll.xEURO(OFFSET(C570,-M570+1,0),E570,OFFSET(C570,-M570+2,0),OFFSET(C570,-M570+2,0),OFFSET(C570,-M570+3,0)+AB570,OFFSET(C570,-M570+4,0),0,3)/100*D570*10000)</f>
        <v/>
      </c>
      <c r="S570" s="71" t="str">
        <f ca="1">IF(D570="","",_xll.xEURO(OFFSET(C570,-M570+1,0),E570,OFFSET(C570,-M570+2,0),OFFSET(C570,-M570+2,0),OFFSET(C570,-M570+3,0)+AB570,OFFSET(C570,-M570+4,0),0,5)/365.25*D570*10000)</f>
        <v/>
      </c>
      <c r="U570" s="67" t="str">
        <f ca="1">IF(I570="","",_xll.xEURO(OFFSET(C570,-M570+1,0),J570,OFFSET(C570,-M570+2,0),OFFSET(C570,-M570+2,0),OFFSET(C570,-M570+3,0)+AC570,OFFSET(C570,-M570+4,0),1,1)*I570)</f>
        <v/>
      </c>
      <c r="V570" s="69" t="str">
        <f ca="1">IF(I570="","",_xll.xEURO(OFFSET(C570,-M570+1,0),J570,OFFSET(C570,-M570+2,0),OFFSET(C570,-M570+2,0),OFFSET(C570,-M570+3,0)+AC570,OFFSET(C570,-M570+4,0),1,0))</f>
        <v/>
      </c>
      <c r="W570" s="67" t="str">
        <f t="shared" si="99"/>
        <v/>
      </c>
      <c r="X570" s="67" t="str">
        <f ca="1">IF(I570="","",_xll.xEURO(OFFSET(C570,-M570+1,0),J570,OFFSET(C570,-M570+2,0),OFFSET(C570,-M570+2,0),OFFSET(C570,-M570+3,0)+AC570,OFFSET(C570,-M570+4,0),1,2)/10*I570)</f>
        <v/>
      </c>
      <c r="Y570" s="71" t="str">
        <f ca="1">IF(I570="","",_xll.xEURO(OFFSET(C570,-M570+1,0),J570,OFFSET(C570,-M570+2,0),OFFSET(C570,-M570+2,0),OFFSET(C570,-M570+3,0)+AC570,OFFSET(C570,-M570+4,0),1,3)/100*I570*10000)</f>
        <v/>
      </c>
      <c r="Z570" s="71" t="str">
        <f ca="1">IF(I570="","",_xll.xEURO(OFFSET(C570,-M570+1,0),J570,OFFSET(C570,-M570+2,0),OFFSET(C570,-M570+2,0),OFFSET(C570,-M570+3,0)+AC570,OFFSET(C570,-M570+4,0),1,5)/365.25*I570*10000)</f>
        <v/>
      </c>
      <c r="AB570" s="40" t="str">
        <f ca="1">IF(D570="","",_xll.xCalcSkew(OFFSET(C570,-M570,0),E570-OFFSET(C570,-M570+1,0),b)/100)</f>
        <v/>
      </c>
      <c r="AC570" s="40" t="str">
        <f ca="1">IF(I570="","",_xll.xCalcSkew(OFFSET(C570,-M570,0),J570-OFFSET(C570,-M570+1,0),b)/100)</f>
        <v/>
      </c>
      <c r="AE570">
        <f t="shared" si="93"/>
        <v>0</v>
      </c>
      <c r="AF570">
        <f t="shared" si="94"/>
        <v>0</v>
      </c>
      <c r="AG570">
        <f t="shared" si="95"/>
        <v>0</v>
      </c>
    </row>
    <row r="571" spans="4:33" x14ac:dyDescent="0.25">
      <c r="D571" s="52"/>
      <c r="E571" s="39"/>
      <c r="F571" s="39"/>
      <c r="G571" s="35"/>
      <c r="I571" s="52"/>
      <c r="J571" s="39"/>
      <c r="K571" s="39"/>
      <c r="L571" s="62"/>
      <c r="M571" s="101">
        <f t="shared" si="100"/>
        <v>26</v>
      </c>
      <c r="N571" s="67" t="str">
        <f ca="1">IF(D571="","",_xll.xEURO(OFFSET(C571,-M571+1,0),E571,OFFSET(C571,-M571+2,0),OFFSET(C571,-M571+2,0),OFFSET(C571,-M571+3,0)+AB571,OFFSET(C571,-M571+4,0),0,1)*D571)</f>
        <v/>
      </c>
      <c r="O571" s="69" t="str">
        <f ca="1">IF(D571="","",_xll.xEURO(OFFSET(C571,-M571+1,0),E571,OFFSET(C571,-M571+2,0),OFFSET(C571,-M571+2,0),OFFSET(C571,-M571+3,0)+AB571,OFFSET(C571,-M571+4,0),0,0))</f>
        <v/>
      </c>
      <c r="P571" s="67" t="str">
        <f t="shared" si="98"/>
        <v/>
      </c>
      <c r="Q571" s="67" t="str">
        <f ca="1">IF(D571="","",_xll.xEURO(OFFSET(C571,-M571+1,0),E571,OFFSET(C571,-M571+2,0),OFFSET(C571,-M571+2,0),OFFSET(C571,-M571+3,0)+AB571,OFFSET(C571,-M571+4,0),0,2)/10*D571)</f>
        <v/>
      </c>
      <c r="R571" s="71" t="str">
        <f ca="1">IF(D571="","",_xll.xEURO(OFFSET(C571,-M571+1,0),E571,OFFSET(C571,-M571+2,0),OFFSET(C571,-M571+2,0),OFFSET(C571,-M571+3,0)+AB571,OFFSET(C571,-M571+4,0),0,3)/100*D571*10000)</f>
        <v/>
      </c>
      <c r="S571" s="71" t="str">
        <f ca="1">IF(D571="","",_xll.xEURO(OFFSET(C571,-M571+1,0),E571,OFFSET(C571,-M571+2,0),OFFSET(C571,-M571+2,0),OFFSET(C571,-M571+3,0)+AB571,OFFSET(C571,-M571+4,0),0,5)/365.25*D571*10000)</f>
        <v/>
      </c>
      <c r="U571" s="67" t="str">
        <f ca="1">IF(I571="","",_xll.xEURO(OFFSET(C571,-M571+1,0),J571,OFFSET(C571,-M571+2,0),OFFSET(C571,-M571+2,0),OFFSET(C571,-M571+3,0)+AC571,OFFSET(C571,-M571+4,0),1,1)*I571)</f>
        <v/>
      </c>
      <c r="V571" s="69" t="str">
        <f ca="1">IF(I571="","",_xll.xEURO(OFFSET(C571,-M571+1,0),J571,OFFSET(C571,-M571+2,0),OFFSET(C571,-M571+2,0),OFFSET(C571,-M571+3,0)+AC571,OFFSET(C571,-M571+4,0),1,0))</f>
        <v/>
      </c>
      <c r="W571" s="67" t="str">
        <f t="shared" si="99"/>
        <v/>
      </c>
      <c r="X571" s="67" t="str">
        <f ca="1">IF(I571="","",_xll.xEURO(OFFSET(C571,-M571+1,0),J571,OFFSET(C571,-M571+2,0),OFFSET(C571,-M571+2,0),OFFSET(C571,-M571+3,0)+AC571,OFFSET(C571,-M571+4,0),1,2)/10*I571)</f>
        <v/>
      </c>
      <c r="Y571" s="71" t="str">
        <f ca="1">IF(I571="","",_xll.xEURO(OFFSET(C571,-M571+1,0),J571,OFFSET(C571,-M571+2,0),OFFSET(C571,-M571+2,0),OFFSET(C571,-M571+3,0)+AC571,OFFSET(C571,-M571+4,0),1,3)/100*I571*10000)</f>
        <v/>
      </c>
      <c r="Z571" s="71" t="str">
        <f ca="1">IF(I571="","",_xll.xEURO(OFFSET(C571,-M571+1,0),J571,OFFSET(C571,-M571+2,0),OFFSET(C571,-M571+2,0),OFFSET(C571,-M571+3,0)+AC571,OFFSET(C571,-M571+4,0),1,5)/365.25*I571*10000)</f>
        <v/>
      </c>
      <c r="AB571" s="40" t="str">
        <f ca="1">IF(D571="","",_xll.xCalcSkew(OFFSET(C571,-M571,0),E571-OFFSET(C571,-M571+1,0),b)/100)</f>
        <v/>
      </c>
      <c r="AC571" s="40" t="str">
        <f ca="1">IF(I571="","",_xll.xCalcSkew(OFFSET(C571,-M571,0),J571-OFFSET(C571,-M571+1,0),b)/100)</f>
        <v/>
      </c>
      <c r="AE571">
        <f t="shared" si="93"/>
        <v>0</v>
      </c>
      <c r="AF571">
        <f t="shared" si="94"/>
        <v>0</v>
      </c>
      <c r="AG571">
        <f t="shared" si="95"/>
        <v>0</v>
      </c>
    </row>
    <row r="572" spans="4:33" x14ac:dyDescent="0.25">
      <c r="D572" s="52"/>
      <c r="E572" s="39"/>
      <c r="F572" s="39"/>
      <c r="G572" s="35"/>
      <c r="I572" s="52"/>
      <c r="J572" s="39"/>
      <c r="K572" s="39"/>
      <c r="L572" s="62"/>
      <c r="M572" s="101">
        <f t="shared" si="100"/>
        <v>27</v>
      </c>
      <c r="N572" s="67" t="str">
        <f ca="1">IF(D572="","",_xll.xEURO(OFFSET(C572,-M572+1,0),E572,OFFSET(C572,-M572+2,0),OFFSET(C572,-M572+2,0),OFFSET(C572,-M572+3,0)+AB572,OFFSET(C572,-M572+4,0),0,1)*D572)</f>
        <v/>
      </c>
      <c r="O572" s="69" t="str">
        <f ca="1">IF(D572="","",_xll.xEURO(OFFSET(C572,-M572+1,0),E572,OFFSET(C572,-M572+2,0),OFFSET(C572,-M572+2,0),OFFSET(C572,-M572+3,0)+AB572,OFFSET(C572,-M572+4,0),0,0))</f>
        <v/>
      </c>
      <c r="P572" s="67" t="str">
        <f t="shared" si="98"/>
        <v/>
      </c>
      <c r="Q572" s="67" t="str">
        <f ca="1">IF(D572="","",_xll.xEURO(OFFSET(C572,-M572+1,0),E572,OFFSET(C572,-M572+2,0),OFFSET(C572,-M572+2,0),OFFSET(C572,-M572+3,0)+AB572,OFFSET(C572,-M572+4,0),0,2)/10*D572)</f>
        <v/>
      </c>
      <c r="R572" s="71" t="str">
        <f ca="1">IF(D572="","",_xll.xEURO(OFFSET(C572,-M572+1,0),E572,OFFSET(C572,-M572+2,0),OFFSET(C572,-M572+2,0),OFFSET(C572,-M572+3,0)+AB572,OFFSET(C572,-M572+4,0),0,3)/100*D572*10000)</f>
        <v/>
      </c>
      <c r="S572" s="71" t="str">
        <f ca="1">IF(D572="","",_xll.xEURO(OFFSET(C572,-M572+1,0),E572,OFFSET(C572,-M572+2,0),OFFSET(C572,-M572+2,0),OFFSET(C572,-M572+3,0)+AB572,OFFSET(C572,-M572+4,0),0,5)/365.25*D572*10000)</f>
        <v/>
      </c>
      <c r="U572" s="67" t="str">
        <f ca="1">IF(I572="","",_xll.xEURO(OFFSET(C572,-M572+1,0),J572,OFFSET(C572,-M572+2,0),OFFSET(C572,-M572+2,0),OFFSET(C572,-M572+3,0)+AC572,OFFSET(C572,-M572+4,0),1,1)*I572)</f>
        <v/>
      </c>
      <c r="V572" s="69" t="str">
        <f ca="1">IF(I572="","",_xll.xEURO(OFFSET(C572,-M572+1,0),J572,OFFSET(C572,-M572+2,0),OFFSET(C572,-M572+2,0),OFFSET(C572,-M572+3,0)+AC572,OFFSET(C572,-M572+4,0),1,0))</f>
        <v/>
      </c>
      <c r="W572" s="67" t="str">
        <f t="shared" si="99"/>
        <v/>
      </c>
      <c r="X572" s="67" t="str">
        <f ca="1">IF(I572="","",_xll.xEURO(OFFSET(C572,-M572+1,0),J572,OFFSET(C572,-M572+2,0),OFFSET(C572,-M572+2,0),OFFSET(C572,-M572+3,0)+AC572,OFFSET(C572,-M572+4,0),1,2)/10*I572)</f>
        <v/>
      </c>
      <c r="Y572" s="71" t="str">
        <f ca="1">IF(I572="","",_xll.xEURO(OFFSET(C572,-M572+1,0),J572,OFFSET(C572,-M572+2,0),OFFSET(C572,-M572+2,0),OFFSET(C572,-M572+3,0)+AC572,OFFSET(C572,-M572+4,0),1,3)/100*I572*10000)</f>
        <v/>
      </c>
      <c r="Z572" s="71" t="str">
        <f ca="1">IF(I572="","",_xll.xEURO(OFFSET(C572,-M572+1,0),J572,OFFSET(C572,-M572+2,0),OFFSET(C572,-M572+2,0),OFFSET(C572,-M572+3,0)+AC572,OFFSET(C572,-M572+4,0),1,5)/365.25*I572*10000)</f>
        <v/>
      </c>
      <c r="AB572" s="40" t="str">
        <f ca="1">IF(D572="","",_xll.xCalcSkew(OFFSET(C572,-M572,0),E572-OFFSET(C572,-M572+1,0),b)/100)</f>
        <v/>
      </c>
      <c r="AC572" s="40" t="str">
        <f ca="1">IF(I572="","",_xll.xCalcSkew(OFFSET(C572,-M572,0),J572-OFFSET(C572,-M572+1,0),b)/100)</f>
        <v/>
      </c>
      <c r="AE572">
        <f t="shared" si="93"/>
        <v>0</v>
      </c>
      <c r="AF572">
        <f t="shared" si="94"/>
        <v>0</v>
      </c>
      <c r="AG572">
        <f t="shared" si="95"/>
        <v>0</v>
      </c>
    </row>
    <row r="573" spans="4:33" x14ac:dyDescent="0.25">
      <c r="D573" s="52"/>
      <c r="E573" s="39"/>
      <c r="F573" s="39"/>
      <c r="G573" s="35"/>
      <c r="I573" s="52"/>
      <c r="J573" s="39"/>
      <c r="K573" s="39"/>
      <c r="L573" s="62"/>
      <c r="M573" s="101">
        <f t="shared" si="100"/>
        <v>28</v>
      </c>
      <c r="N573" s="67" t="str">
        <f ca="1">IF(D573="","",_xll.xEURO(OFFSET(C573,-M573+1,0),E573,OFFSET(C573,-M573+2,0),OFFSET(C573,-M573+2,0),OFFSET(C573,-M573+3,0)+AB573,OFFSET(C573,-M573+4,0),0,1)*D573)</f>
        <v/>
      </c>
      <c r="O573" s="69" t="str">
        <f ca="1">IF(D573="","",_xll.xEURO(OFFSET(C573,-M573+1,0),E573,OFFSET(C573,-M573+2,0),OFFSET(C573,-M573+2,0),OFFSET(C573,-M573+3,0)+AB573,OFFSET(C573,-M573+4,0),0,0))</f>
        <v/>
      </c>
      <c r="P573" s="67" t="str">
        <f t="shared" si="98"/>
        <v/>
      </c>
      <c r="Q573" s="67" t="str">
        <f ca="1">IF(D573="","",_xll.xEURO(OFFSET(C573,-M573+1,0),E573,OFFSET(C573,-M573+2,0),OFFSET(C573,-M573+2,0),OFFSET(C573,-M573+3,0)+AB573,OFFSET(C573,-M573+4,0),0,2)/10*D573)</f>
        <v/>
      </c>
      <c r="R573" s="71" t="str">
        <f ca="1">IF(D573="","",_xll.xEURO(OFFSET(C573,-M573+1,0),E573,OFFSET(C573,-M573+2,0),OFFSET(C573,-M573+2,0),OFFSET(C573,-M573+3,0)+AB573,OFFSET(C573,-M573+4,0),0,3)/100*D573*10000)</f>
        <v/>
      </c>
      <c r="S573" s="71" t="str">
        <f ca="1">IF(D573="","",_xll.xEURO(OFFSET(C573,-M573+1,0),E573,OFFSET(C573,-M573+2,0),OFFSET(C573,-M573+2,0),OFFSET(C573,-M573+3,0)+AB573,OFFSET(C573,-M573+4,0),0,5)/365.25*D573*10000)</f>
        <v/>
      </c>
      <c r="U573" s="67" t="str">
        <f ca="1">IF(I573="","",_xll.xEURO(OFFSET(C573,-M573+1,0),J573,OFFSET(C573,-M573+2,0),OFFSET(C573,-M573+2,0),OFFSET(C573,-M573+3,0)+AC573,OFFSET(C573,-M573+4,0),1,1)*I573)</f>
        <v/>
      </c>
      <c r="V573" s="69" t="str">
        <f ca="1">IF(I573="","",_xll.xEURO(OFFSET(C573,-M573+1,0),J573,OFFSET(C573,-M573+2,0),OFFSET(C573,-M573+2,0),OFFSET(C573,-M573+3,0)+AC573,OFFSET(C573,-M573+4,0),1,0))</f>
        <v/>
      </c>
      <c r="W573" s="67" t="str">
        <f t="shared" si="99"/>
        <v/>
      </c>
      <c r="X573" s="67" t="str">
        <f ca="1">IF(I573="","",_xll.xEURO(OFFSET(C573,-M573+1,0),J573,OFFSET(C573,-M573+2,0),OFFSET(C573,-M573+2,0),OFFSET(C573,-M573+3,0)+AC573,OFFSET(C573,-M573+4,0),1,2)/10*I573)</f>
        <v/>
      </c>
      <c r="Y573" s="71" t="str">
        <f ca="1">IF(I573="","",_xll.xEURO(OFFSET(C573,-M573+1,0),J573,OFFSET(C573,-M573+2,0),OFFSET(C573,-M573+2,0),OFFSET(C573,-M573+3,0)+AC573,OFFSET(C573,-M573+4,0),1,3)/100*I573*10000)</f>
        <v/>
      </c>
      <c r="Z573" s="71" t="str">
        <f ca="1">IF(I573="","",_xll.xEURO(OFFSET(C573,-M573+1,0),J573,OFFSET(C573,-M573+2,0),OFFSET(C573,-M573+2,0),OFFSET(C573,-M573+3,0)+AC573,OFFSET(C573,-M573+4,0),1,5)/365.25*I573*10000)</f>
        <v/>
      </c>
      <c r="AB573" s="40" t="str">
        <f ca="1">IF(D573="","",_xll.xCalcSkew(OFFSET(C573,-M573,0),E573-OFFSET(C573,-M573+1,0),b)/100)</f>
        <v/>
      </c>
      <c r="AC573" s="40" t="str">
        <f ca="1">IF(I573="","",_xll.xCalcSkew(OFFSET(C573,-M573,0),J573-OFFSET(C573,-M573+1,0),b)/100)</f>
        <v/>
      </c>
      <c r="AE573">
        <f t="shared" si="93"/>
        <v>0</v>
      </c>
      <c r="AF573">
        <f t="shared" si="94"/>
        <v>0</v>
      </c>
      <c r="AG573">
        <f t="shared" si="95"/>
        <v>0</v>
      </c>
    </row>
    <row r="574" spans="4:33" x14ac:dyDescent="0.25">
      <c r="D574" s="52"/>
      <c r="E574" s="39"/>
      <c r="F574" s="39"/>
      <c r="G574" s="35"/>
      <c r="I574" s="52"/>
      <c r="J574" s="39"/>
      <c r="K574" s="39"/>
      <c r="L574" s="62"/>
      <c r="M574" s="101">
        <f t="shared" si="100"/>
        <v>29</v>
      </c>
      <c r="N574" s="67" t="str">
        <f ca="1">IF(D574="","",_xll.xEURO(OFFSET(C574,-M574+1,0),E574,OFFSET(C574,-M574+2,0),OFFSET(C574,-M574+2,0),OFFSET(C574,-M574+3,0)+AB574,OFFSET(C574,-M574+4,0),0,1)*D574)</f>
        <v/>
      </c>
      <c r="O574" s="69" t="str">
        <f ca="1">IF(D574="","",_xll.xEURO(OFFSET(C574,-M574+1,0),E574,OFFSET(C574,-M574+2,0),OFFSET(C574,-M574+2,0),OFFSET(C574,-M574+3,0)+AB574,OFFSET(C574,-M574+4,0),0,0))</f>
        <v/>
      </c>
      <c r="P574" s="67" t="str">
        <f t="shared" si="98"/>
        <v/>
      </c>
      <c r="Q574" s="67" t="str">
        <f ca="1">IF(D574="","",_xll.xEURO(OFFSET(C574,-M574+1,0),E574,OFFSET(C574,-M574+2,0),OFFSET(C574,-M574+2,0),OFFSET(C574,-M574+3,0)+AB574,OFFSET(C574,-M574+4,0),0,2)/10*D574)</f>
        <v/>
      </c>
      <c r="R574" s="71" t="str">
        <f ca="1">IF(D574="","",_xll.xEURO(OFFSET(C574,-M574+1,0),E574,OFFSET(C574,-M574+2,0),OFFSET(C574,-M574+2,0),OFFSET(C574,-M574+3,0)+AB574,OFFSET(C574,-M574+4,0),0,3)/100*D574*10000)</f>
        <v/>
      </c>
      <c r="S574" s="71" t="str">
        <f ca="1">IF(D574="","",_xll.xEURO(OFFSET(C574,-M574+1,0),E574,OFFSET(C574,-M574+2,0),OFFSET(C574,-M574+2,0),OFFSET(C574,-M574+3,0)+AB574,OFFSET(C574,-M574+4,0),0,5)/365.25*D574*10000)</f>
        <v/>
      </c>
      <c r="U574" s="67" t="str">
        <f ca="1">IF(I574="","",_xll.xEURO(OFFSET(C574,-M574+1,0),J574,OFFSET(C574,-M574+2,0),OFFSET(C574,-M574+2,0),OFFSET(C574,-M574+3,0)+AC574,OFFSET(C574,-M574+4,0),1,1)*I574)</f>
        <v/>
      </c>
      <c r="V574" s="69" t="str">
        <f ca="1">IF(I574="","",_xll.xEURO(OFFSET(C574,-M574+1,0),J574,OFFSET(C574,-M574+2,0),OFFSET(C574,-M574+2,0),OFFSET(C574,-M574+3,0)+AC574,OFFSET(C574,-M574+4,0),1,0))</f>
        <v/>
      </c>
      <c r="W574" s="67" t="str">
        <f t="shared" si="99"/>
        <v/>
      </c>
      <c r="X574" s="67" t="str">
        <f ca="1">IF(I574="","",_xll.xEURO(OFFSET(C574,-M574+1,0),J574,OFFSET(C574,-M574+2,0),OFFSET(C574,-M574+2,0),OFFSET(C574,-M574+3,0)+AC574,OFFSET(C574,-M574+4,0),1,2)/10*I574)</f>
        <v/>
      </c>
      <c r="Y574" s="71" t="str">
        <f ca="1">IF(I574="","",_xll.xEURO(OFFSET(C574,-M574+1,0),J574,OFFSET(C574,-M574+2,0),OFFSET(C574,-M574+2,0),OFFSET(C574,-M574+3,0)+AC574,OFFSET(C574,-M574+4,0),1,3)/100*I574*10000)</f>
        <v/>
      </c>
      <c r="Z574" s="71" t="str">
        <f ca="1">IF(I574="","",_xll.xEURO(OFFSET(C574,-M574+1,0),J574,OFFSET(C574,-M574+2,0),OFFSET(C574,-M574+2,0),OFFSET(C574,-M574+3,0)+AC574,OFFSET(C574,-M574+4,0),1,5)/365.25*I574*10000)</f>
        <v/>
      </c>
      <c r="AB574" s="40" t="str">
        <f ca="1">IF(D574="","",_xll.xCalcSkew(OFFSET(C574,-M574,0),E574-OFFSET(C574,-M574+1,0),b)/100)</f>
        <v/>
      </c>
      <c r="AC574" s="40" t="str">
        <f ca="1">IF(I574="","",_xll.xCalcSkew(OFFSET(C574,-M574,0),J574-OFFSET(C574,-M574+1,0),b)/100)</f>
        <v/>
      </c>
      <c r="AE574">
        <f t="shared" si="93"/>
        <v>0</v>
      </c>
      <c r="AF574">
        <f t="shared" si="94"/>
        <v>0</v>
      </c>
      <c r="AG574">
        <f t="shared" si="95"/>
        <v>0</v>
      </c>
    </row>
    <row r="575" spans="4:33" x14ac:dyDescent="0.25">
      <c r="D575" s="52"/>
      <c r="E575" s="39"/>
      <c r="F575" s="39"/>
      <c r="G575" s="35"/>
      <c r="I575" s="52"/>
      <c r="J575" s="39"/>
      <c r="K575" s="39"/>
      <c r="L575" s="62"/>
      <c r="M575" s="101">
        <f t="shared" si="100"/>
        <v>30</v>
      </c>
      <c r="N575" s="67" t="str">
        <f ca="1">IF(D575="","",_xll.xEURO(OFFSET(C575,-M575+1,0),E575,OFFSET(C575,-M575+2,0),OFFSET(C575,-M575+2,0),OFFSET(C575,-M575+3,0)+AB575,OFFSET(C575,-M575+4,0),0,1)*D575)</f>
        <v/>
      </c>
      <c r="O575" s="69" t="str">
        <f ca="1">IF(D575="","",_xll.xEURO(OFFSET(C575,-M575+1,0),E575,OFFSET(C575,-M575+2,0),OFFSET(C575,-M575+2,0),OFFSET(C575,-M575+3,0)+AB575,OFFSET(C575,-M575+4,0),0,0))</f>
        <v/>
      </c>
      <c r="P575" s="67" t="str">
        <f t="shared" si="98"/>
        <v/>
      </c>
      <c r="Q575" s="67" t="str">
        <f ca="1">IF(D575="","",_xll.xEURO(OFFSET(C575,-M575+1,0),E575,OFFSET(C575,-M575+2,0),OFFSET(C575,-M575+2,0),OFFSET(C575,-M575+3,0)+AB575,OFFSET(C575,-M575+4,0),0,2)/10*D575)</f>
        <v/>
      </c>
      <c r="R575" s="71" t="str">
        <f ca="1">IF(D575="","",_xll.xEURO(OFFSET(C575,-M575+1,0),E575,OFFSET(C575,-M575+2,0),OFFSET(C575,-M575+2,0),OFFSET(C575,-M575+3,0)+AB575,OFFSET(C575,-M575+4,0),0,3)/100*D575*10000)</f>
        <v/>
      </c>
      <c r="S575" s="71" t="str">
        <f ca="1">IF(D575="","",_xll.xEURO(OFFSET(C575,-M575+1,0),E575,OFFSET(C575,-M575+2,0),OFFSET(C575,-M575+2,0),OFFSET(C575,-M575+3,0)+AB575,OFFSET(C575,-M575+4,0),0,5)/365.25*D575*10000)</f>
        <v/>
      </c>
      <c r="U575" s="67" t="str">
        <f ca="1">IF(I575="","",_xll.xEURO(OFFSET(C575,-M575+1,0),J575,OFFSET(C575,-M575+2,0),OFFSET(C575,-M575+2,0),OFFSET(C575,-M575+3,0)+AC575,OFFSET(C575,-M575+4,0),1,1)*I575)</f>
        <v/>
      </c>
      <c r="V575" s="69" t="str">
        <f ca="1">IF(I575="","",_xll.xEURO(OFFSET(C575,-M575+1,0),J575,OFFSET(C575,-M575+2,0),OFFSET(C575,-M575+2,0),OFFSET(C575,-M575+3,0)+AC575,OFFSET(C575,-M575+4,0),1,0))</f>
        <v/>
      </c>
      <c r="W575" s="67" t="str">
        <f t="shared" si="99"/>
        <v/>
      </c>
      <c r="X575" s="67" t="str">
        <f ca="1">IF(I575="","",_xll.xEURO(OFFSET(C575,-M575+1,0),J575,OFFSET(C575,-M575+2,0),OFFSET(C575,-M575+2,0),OFFSET(C575,-M575+3,0)+AC575,OFFSET(C575,-M575+4,0),1,2)/10*I575)</f>
        <v/>
      </c>
      <c r="Y575" s="71" t="str">
        <f ca="1">IF(I575="","",_xll.xEURO(OFFSET(C575,-M575+1,0),J575,OFFSET(C575,-M575+2,0),OFFSET(C575,-M575+2,0),OFFSET(C575,-M575+3,0)+AC575,OFFSET(C575,-M575+4,0),1,3)/100*I575*10000)</f>
        <v/>
      </c>
      <c r="Z575" s="71" t="str">
        <f ca="1">IF(I575="","",_xll.xEURO(OFFSET(C575,-M575+1,0),J575,OFFSET(C575,-M575+2,0),OFFSET(C575,-M575+2,0),OFFSET(C575,-M575+3,0)+AC575,OFFSET(C575,-M575+4,0),1,5)/365.25*I575*10000)</f>
        <v/>
      </c>
      <c r="AB575" s="40" t="str">
        <f ca="1">IF(D575="","",_xll.xCalcSkew(OFFSET(C575,-M575,0),E575-OFFSET(C575,-M575+1,0),b)/100)</f>
        <v/>
      </c>
      <c r="AC575" s="40" t="str">
        <f ca="1">IF(I575="","",_xll.xCalcSkew(OFFSET(C575,-M575,0),J575-OFFSET(C575,-M575+1,0),b)/100)</f>
        <v/>
      </c>
      <c r="AE575">
        <f t="shared" si="93"/>
        <v>0</v>
      </c>
      <c r="AF575">
        <f t="shared" si="94"/>
        <v>0</v>
      </c>
      <c r="AG575">
        <f t="shared" si="95"/>
        <v>0</v>
      </c>
    </row>
    <row r="576" spans="4:33" x14ac:dyDescent="0.25">
      <c r="D576" s="52"/>
      <c r="E576" s="39"/>
      <c r="F576" s="39"/>
      <c r="G576" s="35"/>
      <c r="I576" s="52"/>
      <c r="J576" s="39"/>
      <c r="K576" s="39"/>
      <c r="L576" s="62"/>
      <c r="M576" s="101">
        <f t="shared" si="100"/>
        <v>31</v>
      </c>
      <c r="N576" s="67" t="str">
        <f ca="1">IF(D576="","",_xll.xEURO(OFFSET(C576,-M576+1,0),E576,OFFSET(C576,-M576+2,0),OFFSET(C576,-M576+2,0),OFFSET(C576,-M576+3,0)+AB576,OFFSET(C576,-M576+4,0),0,1)*D576)</f>
        <v/>
      </c>
      <c r="O576" s="69" t="str">
        <f ca="1">IF(D576="","",_xll.xEURO(OFFSET(C576,-M576+1,0),E576,OFFSET(C576,-M576+2,0),OFFSET(C576,-M576+2,0),OFFSET(C576,-M576+3,0)+AB576,OFFSET(C576,-M576+4,0),0,0))</f>
        <v/>
      </c>
      <c r="P576" s="67" t="str">
        <f t="shared" si="98"/>
        <v/>
      </c>
      <c r="Q576" s="67" t="str">
        <f ca="1">IF(D576="","",_xll.xEURO(OFFSET(C576,-M576+1,0),E576,OFFSET(C576,-M576+2,0),OFFSET(C576,-M576+2,0),OFFSET(C576,-M576+3,0)+AB576,OFFSET(C576,-M576+4,0),0,2)/10*D576)</f>
        <v/>
      </c>
      <c r="R576" s="71" t="str">
        <f ca="1">IF(D576="","",_xll.xEURO(OFFSET(C576,-M576+1,0),E576,OFFSET(C576,-M576+2,0),OFFSET(C576,-M576+2,0),OFFSET(C576,-M576+3,0)+AB576,OFFSET(C576,-M576+4,0),0,3)/100*D576*10000)</f>
        <v/>
      </c>
      <c r="S576" s="71" t="str">
        <f ca="1">IF(D576="","",_xll.xEURO(OFFSET(C576,-M576+1,0),E576,OFFSET(C576,-M576+2,0),OFFSET(C576,-M576+2,0),OFFSET(C576,-M576+3,0)+AB576,OFFSET(C576,-M576+4,0),0,5)/365.25*D576*10000)</f>
        <v/>
      </c>
      <c r="U576" s="67" t="str">
        <f ca="1">IF(I576="","",_xll.xEURO(OFFSET(C576,-M576+1,0),J576,OFFSET(C576,-M576+2,0),OFFSET(C576,-M576+2,0),OFFSET(C576,-M576+3,0)+AC576,OFFSET(C576,-M576+4,0),1,1)*I576)</f>
        <v/>
      </c>
      <c r="V576" s="69" t="str">
        <f ca="1">IF(I576="","",_xll.xEURO(OFFSET(C576,-M576+1,0),J576,OFFSET(C576,-M576+2,0),OFFSET(C576,-M576+2,0),OFFSET(C576,-M576+3,0)+AC576,OFFSET(C576,-M576+4,0),1,0))</f>
        <v/>
      </c>
      <c r="W576" s="67" t="str">
        <f t="shared" si="99"/>
        <v/>
      </c>
      <c r="X576" s="67" t="str">
        <f ca="1">IF(I576="","",_xll.xEURO(OFFSET(C576,-M576+1,0),J576,OFFSET(C576,-M576+2,0),OFFSET(C576,-M576+2,0),OFFSET(C576,-M576+3,0)+AC576,OFFSET(C576,-M576+4,0),1,2)/10*I576)</f>
        <v/>
      </c>
      <c r="Y576" s="71" t="str">
        <f ca="1">IF(I576="","",_xll.xEURO(OFFSET(C576,-M576+1,0),J576,OFFSET(C576,-M576+2,0),OFFSET(C576,-M576+2,0),OFFSET(C576,-M576+3,0)+AC576,OFFSET(C576,-M576+4,0),1,3)/100*I576*10000)</f>
        <v/>
      </c>
      <c r="Z576" s="71" t="str">
        <f ca="1">IF(I576="","",_xll.xEURO(OFFSET(C576,-M576+1,0),J576,OFFSET(C576,-M576+2,0),OFFSET(C576,-M576+2,0),OFFSET(C576,-M576+3,0)+AC576,OFFSET(C576,-M576+4,0),1,5)/365.25*I576*10000)</f>
        <v/>
      </c>
      <c r="AB576" s="40" t="str">
        <f ca="1">IF(D576="","",_xll.xCalcSkew(OFFSET(C576,-M576,0),E576-OFFSET(C576,-M576+1,0),b)/100)</f>
        <v/>
      </c>
      <c r="AC576" s="40" t="str">
        <f ca="1">IF(I576="","",_xll.xCalcSkew(OFFSET(C576,-M576,0),J576-OFFSET(C576,-M576+1,0),b)/100)</f>
        <v/>
      </c>
      <c r="AE576">
        <f t="shared" si="93"/>
        <v>0</v>
      </c>
      <c r="AF576">
        <f t="shared" si="94"/>
        <v>0</v>
      </c>
      <c r="AG576">
        <f t="shared" si="95"/>
        <v>0</v>
      </c>
    </row>
    <row r="577" spans="3:33" x14ac:dyDescent="0.25">
      <c r="D577" s="52"/>
      <c r="E577" s="39"/>
      <c r="F577" s="39"/>
      <c r="G577" s="35"/>
      <c r="I577" s="52"/>
      <c r="J577" s="39"/>
      <c r="K577" s="39"/>
      <c r="L577" s="62"/>
      <c r="M577" s="101">
        <f t="shared" si="100"/>
        <v>32</v>
      </c>
      <c r="N577" s="67" t="str">
        <f ca="1">IF(D577="","",_xll.xEURO(OFFSET(C577,-M577+1,0),E577,OFFSET(C577,-M577+2,0),OFFSET(C577,-M577+2,0),OFFSET(C577,-M577+3,0)+AB577,OFFSET(C577,-M577+4,0),0,1)*D577)</f>
        <v/>
      </c>
      <c r="O577" s="69" t="str">
        <f ca="1">IF(D577="","",_xll.xEURO(OFFSET(C577,-M577+1,0),E577,OFFSET(C577,-M577+2,0),OFFSET(C577,-M577+2,0),OFFSET(C577,-M577+3,0)+AB577,OFFSET(C577,-M577+4,0),0,0))</f>
        <v/>
      </c>
      <c r="P577" s="67" t="str">
        <f t="shared" si="98"/>
        <v/>
      </c>
      <c r="Q577" s="67" t="str">
        <f ca="1">IF(D577="","",_xll.xEURO(OFFSET(C577,-M577+1,0),E577,OFFSET(C577,-M577+2,0),OFFSET(C577,-M577+2,0),OFFSET(C577,-M577+3,0)+AB577,OFFSET(C577,-M577+4,0),0,2)/10*D577)</f>
        <v/>
      </c>
      <c r="R577" s="71" t="str">
        <f ca="1">IF(D577="","",_xll.xEURO(OFFSET(C577,-M577+1,0),E577,OFFSET(C577,-M577+2,0),OFFSET(C577,-M577+2,0),OFFSET(C577,-M577+3,0)+AB577,OFFSET(C577,-M577+4,0),0,3)/100*D577*10000)</f>
        <v/>
      </c>
      <c r="S577" s="71" t="str">
        <f ca="1">IF(D577="","",_xll.xEURO(OFFSET(C577,-M577+1,0),E577,OFFSET(C577,-M577+2,0),OFFSET(C577,-M577+2,0),OFFSET(C577,-M577+3,0)+AB577,OFFSET(C577,-M577+4,0),0,5)/365.25*D577*10000)</f>
        <v/>
      </c>
      <c r="U577" s="67" t="str">
        <f ca="1">IF(I577="","",_xll.xEURO(OFFSET(C577,-M577+1,0),J577,OFFSET(C577,-M577+2,0),OFFSET(C577,-M577+2,0),OFFSET(C577,-M577+3,0)+AC577,OFFSET(C577,-M577+4,0),1,1)*I577)</f>
        <v/>
      </c>
      <c r="V577" s="69" t="str">
        <f ca="1">IF(I577="","",_xll.xEURO(OFFSET(C577,-M577+1,0),J577,OFFSET(C577,-M577+2,0),OFFSET(C577,-M577+2,0),OFFSET(C577,-M577+3,0)+AC577,OFFSET(C577,-M577+4,0),1,0))</f>
        <v/>
      </c>
      <c r="W577" s="67" t="str">
        <f t="shared" si="99"/>
        <v/>
      </c>
      <c r="X577" s="67" t="str">
        <f ca="1">IF(I577="","",_xll.xEURO(OFFSET(C577,-M577+1,0),J577,OFFSET(C577,-M577+2,0),OFFSET(C577,-M577+2,0),OFFSET(C577,-M577+3,0)+AC577,OFFSET(C577,-M577+4,0),1,2)/10*I577)</f>
        <v/>
      </c>
      <c r="Y577" s="71" t="str">
        <f ca="1">IF(I577="","",_xll.xEURO(OFFSET(C577,-M577+1,0),J577,OFFSET(C577,-M577+2,0),OFFSET(C577,-M577+2,0),OFFSET(C577,-M577+3,0)+AC577,OFFSET(C577,-M577+4,0),1,3)/100*I577*10000)</f>
        <v/>
      </c>
      <c r="Z577" s="71" t="str">
        <f ca="1">IF(I577="","",_xll.xEURO(OFFSET(C577,-M577+1,0),J577,OFFSET(C577,-M577+2,0),OFFSET(C577,-M577+2,0),OFFSET(C577,-M577+3,0)+AC577,OFFSET(C577,-M577+4,0),1,5)/365.25*I577*10000)</f>
        <v/>
      </c>
      <c r="AB577" s="40" t="str">
        <f ca="1">IF(D577="","",_xll.xCalcSkew(OFFSET(C577,-M577,0),E577-OFFSET(C577,-M577+1,0),b)/100)</f>
        <v/>
      </c>
      <c r="AC577" s="40" t="str">
        <f ca="1">IF(I577="","",_xll.xCalcSkew(OFFSET(C577,-M577,0),J577-OFFSET(C577,-M577+1,0),b)/100)</f>
        <v/>
      </c>
      <c r="AE577">
        <f t="shared" si="93"/>
        <v>0</v>
      </c>
      <c r="AF577">
        <f t="shared" si="94"/>
        <v>0</v>
      </c>
      <c r="AG577">
        <f t="shared" si="95"/>
        <v>0</v>
      </c>
    </row>
    <row r="578" spans="3:33" x14ac:dyDescent="0.25">
      <c r="D578" s="52"/>
      <c r="E578" s="39"/>
      <c r="F578" s="39"/>
      <c r="G578" s="35"/>
      <c r="I578" s="52"/>
      <c r="J578" s="39"/>
      <c r="K578" s="39"/>
      <c r="L578" s="62"/>
      <c r="M578" s="101">
        <f t="shared" si="100"/>
        <v>33</v>
      </c>
      <c r="N578" s="67" t="str">
        <f ca="1">IF(D578="","",_xll.xEURO(OFFSET(C578,-M578+1,0),E578,OFFSET(C578,-M578+2,0),OFFSET(C578,-M578+2,0),OFFSET(C578,-M578+3,0)+AB578,OFFSET(C578,-M578+4,0),0,1)*D578)</f>
        <v/>
      </c>
      <c r="O578" s="69" t="str">
        <f ca="1">IF(D578="","",_xll.xEURO(OFFSET(C578,-M578+1,0),E578,OFFSET(C578,-M578+2,0),OFFSET(C578,-M578+2,0),OFFSET(C578,-M578+3,0)+AB578,OFFSET(C578,-M578+4,0),0,0))</f>
        <v/>
      </c>
      <c r="P578" s="67" t="str">
        <f t="shared" si="98"/>
        <v/>
      </c>
      <c r="Q578" s="67" t="str">
        <f ca="1">IF(D578="","",_xll.xEURO(OFFSET(C578,-M578+1,0),E578,OFFSET(C578,-M578+2,0),OFFSET(C578,-M578+2,0),OFFSET(C578,-M578+3,0)+AB578,OFFSET(C578,-M578+4,0),0,2)/10*D578)</f>
        <v/>
      </c>
      <c r="R578" s="71" t="str">
        <f ca="1">IF(D578="","",_xll.xEURO(OFFSET(C578,-M578+1,0),E578,OFFSET(C578,-M578+2,0),OFFSET(C578,-M578+2,0),OFFSET(C578,-M578+3,0)+AB578,OFFSET(C578,-M578+4,0),0,3)/100*D578*10000)</f>
        <v/>
      </c>
      <c r="S578" s="71" t="str">
        <f ca="1">IF(D578="","",_xll.xEURO(OFFSET(C578,-M578+1,0),E578,OFFSET(C578,-M578+2,0),OFFSET(C578,-M578+2,0),OFFSET(C578,-M578+3,0)+AB578,OFFSET(C578,-M578+4,0),0,5)/365.25*D578*10000)</f>
        <v/>
      </c>
      <c r="U578" s="67" t="str">
        <f ca="1">IF(I578="","",_xll.xEURO(OFFSET(C578,-M578+1,0),J578,OFFSET(C578,-M578+2,0),OFFSET(C578,-M578+2,0),OFFSET(C578,-M578+3,0)+AC578,OFFSET(C578,-M578+4,0),1,1)*I578)</f>
        <v/>
      </c>
      <c r="V578" s="69" t="str">
        <f ca="1">IF(I578="","",_xll.xEURO(OFFSET(C578,-M578+1,0),J578,OFFSET(C578,-M578+2,0),OFFSET(C578,-M578+2,0),OFFSET(C578,-M578+3,0)+AC578,OFFSET(C578,-M578+4,0),1,0))</f>
        <v/>
      </c>
      <c r="W578" s="67" t="str">
        <f t="shared" si="99"/>
        <v/>
      </c>
      <c r="X578" s="67" t="str">
        <f ca="1">IF(I578="","",_xll.xEURO(OFFSET(C578,-M578+1,0),J578,OFFSET(C578,-M578+2,0),OFFSET(C578,-M578+2,0),OFFSET(C578,-M578+3,0)+AC578,OFFSET(C578,-M578+4,0),1,2)/10*I578)</f>
        <v/>
      </c>
      <c r="Y578" s="71" t="str">
        <f ca="1">IF(I578="","",_xll.xEURO(OFFSET(C578,-M578+1,0),J578,OFFSET(C578,-M578+2,0),OFFSET(C578,-M578+2,0),OFFSET(C578,-M578+3,0)+AC578,OFFSET(C578,-M578+4,0),1,3)/100*I578*10000)</f>
        <v/>
      </c>
      <c r="Z578" s="71" t="str">
        <f ca="1">IF(I578="","",_xll.xEURO(OFFSET(C578,-M578+1,0),J578,OFFSET(C578,-M578+2,0),OFFSET(C578,-M578+2,0),OFFSET(C578,-M578+3,0)+AC578,OFFSET(C578,-M578+4,0),1,5)/365.25*I578*10000)</f>
        <v/>
      </c>
      <c r="AB578" s="40" t="str">
        <f ca="1">IF(D578="","",_xll.xCalcSkew(OFFSET(C578,-M578,0),E578-OFFSET(C578,-M578+1,0),b)/100)</f>
        <v/>
      </c>
      <c r="AC578" s="40" t="str">
        <f ca="1">IF(I578="","",_xll.xCalcSkew(OFFSET(C578,-M578,0),J578-OFFSET(C578,-M578+1,0),b)/100)</f>
        <v/>
      </c>
      <c r="AE578">
        <f t="shared" si="93"/>
        <v>0</v>
      </c>
      <c r="AF578">
        <f t="shared" si="94"/>
        <v>0</v>
      </c>
      <c r="AG578">
        <f t="shared" si="95"/>
        <v>0</v>
      </c>
    </row>
    <row r="579" spans="3:33" x14ac:dyDescent="0.25">
      <c r="D579" s="52"/>
      <c r="E579" s="39"/>
      <c r="F579" s="39"/>
      <c r="G579" s="35"/>
      <c r="I579" s="52"/>
      <c r="J579" s="39"/>
      <c r="K579" s="39"/>
      <c r="L579" s="62"/>
      <c r="M579" s="101">
        <f t="shared" si="100"/>
        <v>34</v>
      </c>
      <c r="N579" s="67" t="str">
        <f ca="1">IF(D579="","",_xll.xEURO(OFFSET(C579,-M579+1,0),E579,OFFSET(C579,-M579+2,0),OFFSET(C579,-M579+2,0),OFFSET(C579,-M579+3,0)+AB579,OFFSET(C579,-M579+4,0),0,1)*D579)</f>
        <v/>
      </c>
      <c r="O579" s="69" t="str">
        <f ca="1">IF(D579="","",_xll.xEURO(OFFSET(C579,-M579+1,0),E579,OFFSET(C579,-M579+2,0),OFFSET(C579,-M579+2,0),OFFSET(C579,-M579+3,0)+AB579,OFFSET(C579,-M579+4,0),0,0))</f>
        <v/>
      </c>
      <c r="P579" s="67" t="str">
        <f t="shared" si="98"/>
        <v/>
      </c>
      <c r="Q579" s="67" t="str">
        <f ca="1">IF(D579="","",_xll.xEURO(OFFSET(C579,-M579+1,0),E579,OFFSET(C579,-M579+2,0),OFFSET(C579,-M579+2,0),OFFSET(C579,-M579+3,0)+AB579,OFFSET(C579,-M579+4,0),0,2)/10*D579)</f>
        <v/>
      </c>
      <c r="R579" s="71" t="str">
        <f ca="1">IF(D579="","",_xll.xEURO(OFFSET(C579,-M579+1,0),E579,OFFSET(C579,-M579+2,0),OFFSET(C579,-M579+2,0),OFFSET(C579,-M579+3,0)+AB579,OFFSET(C579,-M579+4,0),0,3)/100*D579*10000)</f>
        <v/>
      </c>
      <c r="S579" s="71" t="str">
        <f ca="1">IF(D579="","",_xll.xEURO(OFFSET(C579,-M579+1,0),E579,OFFSET(C579,-M579+2,0),OFFSET(C579,-M579+2,0),OFFSET(C579,-M579+3,0)+AB579,OFFSET(C579,-M579+4,0),0,5)/365.25*D579*10000)</f>
        <v/>
      </c>
      <c r="U579" s="67" t="str">
        <f ca="1">IF(I579="","",_xll.xEURO(OFFSET(C579,-M579+1,0),J579,OFFSET(C579,-M579+2,0),OFFSET(C579,-M579+2,0),OFFSET(C579,-M579+3,0)+AC579,OFFSET(C579,-M579+4,0),1,1)*I579)</f>
        <v/>
      </c>
      <c r="V579" s="69" t="str">
        <f ca="1">IF(I579="","",_xll.xEURO(OFFSET(C579,-M579+1,0),J579,OFFSET(C579,-M579+2,0),OFFSET(C579,-M579+2,0),OFFSET(C579,-M579+3,0)+AC579,OFFSET(C579,-M579+4,0),1,0))</f>
        <v/>
      </c>
      <c r="W579" s="67" t="str">
        <f t="shared" si="99"/>
        <v/>
      </c>
      <c r="X579" s="67" t="str">
        <f ca="1">IF(I579="","",_xll.xEURO(OFFSET(C579,-M579+1,0),J579,OFFSET(C579,-M579+2,0),OFFSET(C579,-M579+2,0),OFFSET(C579,-M579+3,0)+AC579,OFFSET(C579,-M579+4,0),1,2)/10*I579)</f>
        <v/>
      </c>
      <c r="Y579" s="71" t="str">
        <f ca="1">IF(I579="","",_xll.xEURO(OFFSET(C579,-M579+1,0),J579,OFFSET(C579,-M579+2,0),OFFSET(C579,-M579+2,0),OFFSET(C579,-M579+3,0)+AC579,OFFSET(C579,-M579+4,0),1,3)/100*I579*10000)</f>
        <v/>
      </c>
      <c r="Z579" s="71" t="str">
        <f ca="1">IF(I579="","",_xll.xEURO(OFFSET(C579,-M579+1,0),J579,OFFSET(C579,-M579+2,0),OFFSET(C579,-M579+2,0),OFFSET(C579,-M579+3,0)+AC579,OFFSET(C579,-M579+4,0),1,5)/365.25*I579*10000)</f>
        <v/>
      </c>
      <c r="AB579" s="40" t="str">
        <f ca="1">IF(D579="","",_xll.xCalcSkew(OFFSET(C579,-M579,0),E579-OFFSET(C579,-M579+1,0),b)/100)</f>
        <v/>
      </c>
      <c r="AC579" s="40" t="str">
        <f ca="1">IF(I579="","",_xll.xCalcSkew(OFFSET(C579,-M579,0),J579-OFFSET(C579,-M579+1,0),b)/100)</f>
        <v/>
      </c>
      <c r="AE579">
        <f t="shared" si="93"/>
        <v>0</v>
      </c>
      <c r="AF579">
        <f t="shared" si="94"/>
        <v>0</v>
      </c>
      <c r="AG579">
        <f t="shared" si="95"/>
        <v>0</v>
      </c>
    </row>
    <row r="580" spans="3:33" x14ac:dyDescent="0.25">
      <c r="D580" s="52"/>
      <c r="E580" s="39"/>
      <c r="F580" s="39"/>
      <c r="G580" s="35"/>
      <c r="I580" s="52"/>
      <c r="J580" s="39"/>
      <c r="K580" s="39"/>
      <c r="L580" s="62"/>
      <c r="M580" s="101">
        <f t="shared" si="100"/>
        <v>35</v>
      </c>
      <c r="N580" s="67" t="str">
        <f ca="1">IF(D580="","",_xll.xEURO(OFFSET(C580,-M580+1,0),E580,OFFSET(C580,-M580+2,0),OFFSET(C580,-M580+2,0),OFFSET(C580,-M580+3,0)+AB580,OFFSET(C580,-M580+4,0),0,1)*D580)</f>
        <v/>
      </c>
      <c r="O580" s="69" t="str">
        <f ca="1">IF(D580="","",_xll.xEURO(OFFSET(C580,-M580+1,0),E580,OFFSET(C580,-M580+2,0),OFFSET(C580,-M580+2,0),OFFSET(C580,-M580+3,0)+AB580,OFFSET(C580,-M580+4,0),0,0))</f>
        <v/>
      </c>
      <c r="P580" s="67" t="str">
        <f t="shared" si="98"/>
        <v/>
      </c>
      <c r="Q580" s="67" t="str">
        <f ca="1">IF(D580="","",_xll.xEURO(OFFSET(C580,-M580+1,0),E580,OFFSET(C580,-M580+2,0),OFFSET(C580,-M580+2,0),OFFSET(C580,-M580+3,0)+AB580,OFFSET(C580,-M580+4,0),0,2)/10*D580)</f>
        <v/>
      </c>
      <c r="R580" s="71" t="str">
        <f ca="1">IF(D580="","",_xll.xEURO(OFFSET(C580,-M580+1,0),E580,OFFSET(C580,-M580+2,0),OFFSET(C580,-M580+2,0),OFFSET(C580,-M580+3,0)+AB580,OFFSET(C580,-M580+4,0),0,3)/100*D580*10000)</f>
        <v/>
      </c>
      <c r="S580" s="71" t="str">
        <f ca="1">IF(D580="","",_xll.xEURO(OFFSET(C580,-M580+1,0),E580,OFFSET(C580,-M580+2,0),OFFSET(C580,-M580+2,0),OFFSET(C580,-M580+3,0)+AB580,OFFSET(C580,-M580+4,0),0,5)/365.25*D580*10000)</f>
        <v/>
      </c>
      <c r="U580" s="67" t="str">
        <f ca="1">IF(I580="","",_xll.xEURO(OFFSET(C580,-M580+1,0),J580,OFFSET(C580,-M580+2,0),OFFSET(C580,-M580+2,0),OFFSET(C580,-M580+3,0)+AC580,OFFSET(C580,-M580+4,0),1,1)*I580)</f>
        <v/>
      </c>
      <c r="V580" s="69" t="str">
        <f ca="1">IF(I580="","",_xll.xEURO(OFFSET(C580,-M580+1,0),J580,OFFSET(C580,-M580+2,0),OFFSET(C580,-M580+2,0),OFFSET(C580,-M580+3,0)+AC580,OFFSET(C580,-M580+4,0),1,0))</f>
        <v/>
      </c>
      <c r="W580" s="67" t="str">
        <f t="shared" si="99"/>
        <v/>
      </c>
      <c r="X580" s="67" t="str">
        <f ca="1">IF(I580="","",_xll.xEURO(OFFSET(C580,-M580+1,0),J580,OFFSET(C580,-M580+2,0),OFFSET(C580,-M580+2,0),OFFSET(C580,-M580+3,0)+AC580,OFFSET(C580,-M580+4,0),1,2)/10*I580)</f>
        <v/>
      </c>
      <c r="Y580" s="71" t="str">
        <f ca="1">IF(I580="","",_xll.xEURO(OFFSET(C580,-M580+1,0),J580,OFFSET(C580,-M580+2,0),OFFSET(C580,-M580+2,0),OFFSET(C580,-M580+3,0)+AC580,OFFSET(C580,-M580+4,0),1,3)/100*I580*10000)</f>
        <v/>
      </c>
      <c r="Z580" s="71" t="str">
        <f ca="1">IF(I580="","",_xll.xEURO(OFFSET(C580,-M580+1,0),J580,OFFSET(C580,-M580+2,0),OFFSET(C580,-M580+2,0),OFFSET(C580,-M580+3,0)+AC580,OFFSET(C580,-M580+4,0),1,5)/365.25*I580*10000)</f>
        <v/>
      </c>
      <c r="AB580" s="40" t="str">
        <f ca="1">IF(D580="","",_xll.xCalcSkew(OFFSET(C580,-M580,0),E580-OFFSET(C580,-M580+1,0),b)/100)</f>
        <v/>
      </c>
      <c r="AC580" s="40" t="str">
        <f ca="1">IF(I580="","",_xll.xCalcSkew(OFFSET(C580,-M580,0),J580-OFFSET(C580,-M580+1,0),b)/100)</f>
        <v/>
      </c>
      <c r="AE580">
        <f t="shared" si="93"/>
        <v>0</v>
      </c>
      <c r="AF580">
        <f t="shared" si="94"/>
        <v>0</v>
      </c>
      <c r="AG580">
        <f t="shared" si="95"/>
        <v>0</v>
      </c>
    </row>
    <row r="581" spans="3:33" x14ac:dyDescent="0.25">
      <c r="D581" s="46">
        <f ca="1">SUM(INDIRECT(CONCATENATE(ADDRESS(ROW(D545),COLUMN(D545)),":",ADDRESS(ROW()-1,COLUMN()))))</f>
        <v>15</v>
      </c>
      <c r="I581" s="46">
        <f ca="1">SUM(INDIRECT(CONCATENATE(ADDRESS(ROW(I545),COLUMN(I545)),":",ADDRESS(ROW()-1,COLUMN()))))</f>
        <v>15</v>
      </c>
      <c r="J581" s="1"/>
      <c r="K581" s="1"/>
      <c r="L581" s="1"/>
      <c r="N581" s="46">
        <f t="shared" ref="N581:S581" ca="1" si="101">SUM(INDIRECT(CONCATENATE(ADDRESS(ROW(N545),COLUMN(N545)),":",ADDRESS(ROW()-1,COLUMN()))))</f>
        <v>-4.8542485010652943</v>
      </c>
      <c r="O581" s="46">
        <f t="shared" ca="1" si="101"/>
        <v>0.55694344784071426</v>
      </c>
      <c r="P581" s="46">
        <f t="shared" ca="1" si="101"/>
        <v>-1.2084828238928536</v>
      </c>
      <c r="Q581" s="46">
        <f t="shared" ca="1" si="101"/>
        <v>0.28041694058564853</v>
      </c>
      <c r="R581" s="46">
        <f t="shared" ca="1" si="101"/>
        <v>2051.0466995593397</v>
      </c>
      <c r="S581" s="46">
        <f t="shared" ca="1" si="101"/>
        <v>-107.61391566147591</v>
      </c>
      <c r="T581" s="67"/>
      <c r="U581" s="46">
        <f t="shared" ref="U581:Z581" ca="1" si="102">SUM(INDIRECT(CONCATENATE(ADDRESS(ROW(U545),COLUMN(U545)),":",ADDRESS(ROW()-1,COLUMN()))))</f>
        <v>9.6695683199362623</v>
      </c>
      <c r="V581" s="46">
        <f t="shared" ca="1" si="102"/>
        <v>0.84064200307761117</v>
      </c>
      <c r="W581" s="46">
        <f t="shared" ca="1" si="102"/>
        <v>41.346300461641682</v>
      </c>
      <c r="X581" s="46">
        <f t="shared" ca="1" si="102"/>
        <v>0.28041694058564853</v>
      </c>
      <c r="Y581" s="46">
        <f t="shared" ca="1" si="102"/>
        <v>2051.0466995593397</v>
      </c>
      <c r="Z581" s="46">
        <f t="shared" ca="1" si="102"/>
        <v>-104.47959461233694</v>
      </c>
      <c r="AE581">
        <f t="shared" ca="1" si="93"/>
        <v>0</v>
      </c>
      <c r="AF581">
        <f t="shared" ca="1" si="94"/>
        <v>0</v>
      </c>
      <c r="AG581">
        <f t="shared" ca="1" si="95"/>
        <v>0</v>
      </c>
    </row>
    <row r="582" spans="3:33" x14ac:dyDescent="0.25">
      <c r="AE582">
        <f t="shared" ref="AE582:AE645" si="103">D582*F582*10000*-1</f>
        <v>0</v>
      </c>
      <c r="AF582">
        <f t="shared" ref="AF582:AF645" si="104">I582*K582*10000*-1</f>
        <v>0</v>
      </c>
      <c r="AG582">
        <f t="shared" ref="AG582:AG645" si="105">AE582+AF582</f>
        <v>0</v>
      </c>
    </row>
    <row r="583" spans="3:33" x14ac:dyDescent="0.25">
      <c r="C583" s="34">
        <f ca="1">EOMONTH(C545,0)+1</f>
        <v>37681</v>
      </c>
      <c r="D583" s="52">
        <v>15</v>
      </c>
      <c r="E583" s="39">
        <v>3.25</v>
      </c>
      <c r="F583" s="39">
        <v>0.56499999999999995</v>
      </c>
      <c r="G583" s="35" t="s">
        <v>270</v>
      </c>
      <c r="I583" s="52">
        <v>15</v>
      </c>
      <c r="J583" s="39">
        <v>3.25</v>
      </c>
      <c r="K583" s="39">
        <v>0.56499999999999995</v>
      </c>
      <c r="L583" s="62" t="s">
        <v>270</v>
      </c>
      <c r="M583" s="101">
        <v>0</v>
      </c>
      <c r="N583" s="67">
        <f ca="1">IF(D583="","",_xll.xEURO(OFFSET(C583,-M583+1,0),E583,OFFSET(C583,-M583+2,0),OFFSET(C583,-M583+2,0),OFFSET(C583,-M583+3,0)+AB583,OFFSET(C583,-M583+4,0),0,1)*D583)</f>
        <v>-5.1082497936960776</v>
      </c>
      <c r="O583" s="69">
        <f ca="1">IF(D583="","",_xll.xEURO(OFFSET(C583,-M583+1,0),E583,OFFSET(C583,-M583+2,0),OFFSET(C583,-M583+2,0),OFFSET(C583,-M583+3,0)+AB583,OFFSET(C583,-M583+4,0),0,0))</f>
        <v>0.57611942235135771</v>
      </c>
      <c r="P583" s="67">
        <f t="shared" ref="P583:P618" ca="1" si="106">IF(D583="","",(O583-F583)*D583*10)</f>
        <v>1.6679133527036649</v>
      </c>
      <c r="Q583" s="67">
        <f ca="1">IF(D583="","",_xll.xEURO(OFFSET(C583,-M583+1,0),E583,OFFSET(C583,-M583+2,0),OFFSET(C583,-M583+2,0),OFFSET(C583,-M583+3,0)+AB583,OFFSET(C583,-M583+4,0),0,2)/10*D583)</f>
        <v>0.29679939041162029</v>
      </c>
      <c r="R583" s="71">
        <f ca="1">IF(D583="","",_xll.xEURO(OFFSET(C583,-M583+1,0),E583,OFFSET(C583,-M583+2,0),OFFSET(C583,-M583+2,0),OFFSET(C583,-M583+3,0)+AB583,OFFSET(C583,-M583+4,0),0,3)/100*D583*10000)</f>
        <v>2097.9023632601479</v>
      </c>
      <c r="S583" s="71">
        <f ca="1">IF(D583="","",_xll.xEURO(OFFSET(C583,-M583+1,0),E583,OFFSET(C583,-M583+2,0),OFFSET(C583,-M583+2,0),OFFSET(C583,-M583+3,0)+AB583,OFFSET(C583,-M583+4,0),0,5)/365.25*D583*10000)</f>
        <v>-98.057261255717791</v>
      </c>
      <c r="U583" s="67">
        <f ca="1">IF(I583="","",_xll.xEURO(OFFSET(C583,-M583+1,0),J583,OFFSET(C583,-M583+2,0),OFFSET(C583,-M583+2,0),OFFSET(C583,-M583+3,0)+AC583,OFFSET(C583,-M583+4,0),1,1)*I583)</f>
        <v>9.3723046134826085</v>
      </c>
      <c r="V583" s="69">
        <f ca="1">IF(I583="","",_xll.xEURO(OFFSET(C583,-M583+1,0),J583,OFFSET(C583,-M583+2,0),OFFSET(C583,-M583+2,0),OFFSET(C583,-M583+3,0)+AC583,OFFSET(C583,-M583+4,0),1,0))</f>
        <v>0.77208959199517624</v>
      </c>
      <c r="W583" s="67">
        <f t="shared" ref="W583:W618" ca="1" si="107">IF(I583="","",(V583-K583)*I583*10)</f>
        <v>31.063438799276444</v>
      </c>
      <c r="X583" s="67">
        <f ca="1">IF(I583="","",_xll.xEURO(OFFSET(C583,-M583+1,0),J583,OFFSET(C583,-M583+2,0),OFFSET(C583,-M583+2,0),OFFSET(C583,-M583+3,0)+AC583,OFFSET(C583,-M583+4,0),1,2)/10*I583)</f>
        <v>0.29679939041162029</v>
      </c>
      <c r="Y583" s="71">
        <f ca="1">IF(I583="","",_xll.xEURO(OFFSET(C583,-M583+1,0),J583,OFFSET(C583,-M583+2,0),OFFSET(C583,-M583+2,0),OFFSET(C583,-M583+3,0)+AC583,OFFSET(C583,-M583+4,0),1,3)/100*I583*10000)</f>
        <v>2097.9023632601479</v>
      </c>
      <c r="Z583" s="71">
        <f ca="1">IF(I583="","",_xll.xEURO(OFFSET(C583,-M583+1,0),J583,OFFSET(C583,-M583+2,0),OFFSET(C583,-M583+2,0),OFFSET(C583,-M583+3,0)+AC583,OFFSET(C583,-M583+4,0),1,5)/365.25*I583*10000)</f>
        <v>-95.834081003846279</v>
      </c>
      <c r="AB583" s="40">
        <f ca="1">IF(D583="","",_xll.xCalcSkew(OFFSET(C583,-M583,0),E583-OFFSET(C583,-M583+1,0),b)/100)</f>
        <v>-2.8420000000000038E-3</v>
      </c>
      <c r="AC583" s="40">
        <f ca="1">IF(I583="","",_xll.xCalcSkew(OFFSET(C583,-M583,0),J583-OFFSET(C583,-M583+1,0),b)/100)</f>
        <v>-2.8420000000000038E-3</v>
      </c>
      <c r="AE583">
        <f t="shared" si="103"/>
        <v>-84750</v>
      </c>
      <c r="AF583">
        <f t="shared" si="104"/>
        <v>-84750</v>
      </c>
      <c r="AG583">
        <f t="shared" si="105"/>
        <v>-169500</v>
      </c>
    </row>
    <row r="584" spans="3:33" x14ac:dyDescent="0.25">
      <c r="C584" s="41">
        <f ca="1">INDEX(Inputs!$1:$1048576,MATCH(C583,Inputs!C:C,0),5)</f>
        <v>3.4530000000000003</v>
      </c>
      <c r="D584" s="52"/>
      <c r="E584" s="39"/>
      <c r="F584" s="39"/>
      <c r="G584" s="35"/>
      <c r="I584" s="52"/>
      <c r="J584" s="39"/>
      <c r="K584" s="39"/>
      <c r="L584" s="62"/>
      <c r="M584" s="101">
        <f>M583+1</f>
        <v>1</v>
      </c>
      <c r="N584" s="67" t="str">
        <f ca="1">IF(D584="","",_xll.xEURO(OFFSET(C584,-M584+1,0),E584,OFFSET(C584,-M584+2,0),OFFSET(C584,-M584+2,0),OFFSET(C584,-M584+3,0)+AB584,OFFSET(C584,-M584+4,0),0,1)*D584)</f>
        <v/>
      </c>
      <c r="O584" s="69" t="str">
        <f ca="1">IF(D584="","",_xll.xEURO(OFFSET(C584,-M584+1,0),E584,OFFSET(C584,-M584+2,0),OFFSET(C584,-M584+2,0),OFFSET(C584,-M584+3,0)+AB584,OFFSET(C584,-M584+4,0),0,0))</f>
        <v/>
      </c>
      <c r="P584" s="67" t="str">
        <f t="shared" si="106"/>
        <v/>
      </c>
      <c r="Q584" s="67" t="str">
        <f ca="1">IF(D584="","",_xll.xEURO(OFFSET(C584,-M584+1,0),E584,OFFSET(C584,-M584+2,0),OFFSET(C584,-M584+2,0),OFFSET(C584,-M584+3,0)+AB584,OFFSET(C584,-M584+4,0),0,2)/10*D584)</f>
        <v/>
      </c>
      <c r="R584" s="71" t="str">
        <f ca="1">IF(D584="","",_xll.xEURO(OFFSET(C584,-M584+1,0),E584,OFFSET(C584,-M584+2,0),OFFSET(C584,-M584+2,0),OFFSET(C584,-M584+3,0)+AB584,OFFSET(C584,-M584+4,0),0,3)/100*D584*10000)</f>
        <v/>
      </c>
      <c r="S584" s="71" t="str">
        <f ca="1">IF(D584="","",_xll.xEURO(OFFSET(C584,-M584+1,0),E584,OFFSET(C584,-M584+2,0),OFFSET(C584,-M584+2,0),OFFSET(C584,-M584+3,0)+AB584,OFFSET(C584,-M584+4,0),0,5)/365.25*D584*10000)</f>
        <v/>
      </c>
      <c r="U584" s="67" t="str">
        <f ca="1">IF(I584="","",_xll.xEURO(OFFSET(C584,-M584+1,0),J584,OFFSET(C584,-M584+2,0),OFFSET(C584,-M584+2,0),OFFSET(C584,-M584+3,0)+AC584,OFFSET(C584,-M584+4,0),1,1)*I584)</f>
        <v/>
      </c>
      <c r="V584" s="69" t="str">
        <f ca="1">IF(I584="","",_xll.xEURO(OFFSET(C584,-M584+1,0),J584,OFFSET(C584,-M584+2,0),OFFSET(C584,-M584+2,0),OFFSET(C584,-M584+3,0)+AC584,OFFSET(C584,-M584+4,0),1,0))</f>
        <v/>
      </c>
      <c r="W584" s="67" t="str">
        <f t="shared" si="107"/>
        <v/>
      </c>
      <c r="X584" s="67" t="str">
        <f ca="1">IF(I584="","",_xll.xEURO(OFFSET(C584,-M584+1,0),J584,OFFSET(C584,-M584+2,0),OFFSET(C584,-M584+2,0),OFFSET(C584,-M584+3,0)+AC584,OFFSET(C584,-M584+4,0),1,2)/10*I584)</f>
        <v/>
      </c>
      <c r="Y584" s="71" t="str">
        <f ca="1">IF(I584="","",_xll.xEURO(OFFSET(C584,-M584+1,0),J584,OFFSET(C584,-M584+2,0),OFFSET(C584,-M584+2,0),OFFSET(C584,-M584+3,0)+AC584,OFFSET(C584,-M584+4,0),1,3)/100*I584*10000)</f>
        <v/>
      </c>
      <c r="Z584" s="71" t="str">
        <f ca="1">IF(I584="","",_xll.xEURO(OFFSET(C584,-M584+1,0),J584,OFFSET(C584,-M584+2,0),OFFSET(C584,-M584+2,0),OFFSET(C584,-M584+3,0)+AC584,OFFSET(C584,-M584+4,0),1,5)/365.25*I584*10000)</f>
        <v/>
      </c>
      <c r="AB584" s="40" t="str">
        <f ca="1">IF(D584="","",_xll.xCalcSkew(OFFSET(C584,-M584,0),E584-OFFSET(C584,-M584+1,0),b)/100)</f>
        <v/>
      </c>
      <c r="AC584" s="40" t="str">
        <f ca="1">IF(I584="","",_xll.xCalcSkew(OFFSET(C584,-M584,0),J584-OFFSET(C584,-M584+1,0),b)/100)</f>
        <v/>
      </c>
      <c r="AE584">
        <f t="shared" si="103"/>
        <v>0</v>
      </c>
      <c r="AF584">
        <f t="shared" si="104"/>
        <v>0</v>
      </c>
      <c r="AG584">
        <f t="shared" si="105"/>
        <v>0</v>
      </c>
    </row>
    <row r="585" spans="3:33" x14ac:dyDescent="0.25">
      <c r="C585" s="40">
        <f ca="1">INDEX(Inputs!$1:$1048576,MATCH(C583,Inputs!C:C,0),7)</f>
        <v>2.7623816028461E-2</v>
      </c>
      <c r="D585" s="52"/>
      <c r="E585" s="39"/>
      <c r="F585" s="39"/>
      <c r="G585" s="35"/>
      <c r="I585" s="52"/>
      <c r="J585" s="39"/>
      <c r="K585" s="39"/>
      <c r="L585" s="62"/>
      <c r="M585" s="101">
        <f t="shared" ref="M585:M618" si="108">M584+1</f>
        <v>2</v>
      </c>
      <c r="N585" s="67" t="str">
        <f ca="1">IF(D585="","",_xll.xEURO(OFFSET(C585,-M585+1,0),E585,OFFSET(C585,-M585+2,0),OFFSET(C585,-M585+2,0),OFFSET(C585,-M585+3,0)+AB585,OFFSET(C585,-M585+4,0),0,1)*D585)</f>
        <v/>
      </c>
      <c r="O585" s="69" t="str">
        <f ca="1">IF(D585="","",_xll.xEURO(OFFSET(C585,-M585+1,0),E585,OFFSET(C585,-M585+2,0),OFFSET(C585,-M585+2,0),OFFSET(C585,-M585+3,0)+AB585,OFFSET(C585,-M585+4,0),0,0))</f>
        <v/>
      </c>
      <c r="P585" s="67" t="str">
        <f t="shared" si="106"/>
        <v/>
      </c>
      <c r="Q585" s="67" t="str">
        <f ca="1">IF(D585="","",_xll.xEURO(OFFSET(C585,-M585+1,0),E585,OFFSET(C585,-M585+2,0),OFFSET(C585,-M585+2,0),OFFSET(C585,-M585+3,0)+AB585,OFFSET(C585,-M585+4,0),0,2)/10*D585)</f>
        <v/>
      </c>
      <c r="R585" s="71" t="str">
        <f ca="1">IF(D585="","",_xll.xEURO(OFFSET(C585,-M585+1,0),E585,OFFSET(C585,-M585+2,0),OFFSET(C585,-M585+2,0),OFFSET(C585,-M585+3,0)+AB585,OFFSET(C585,-M585+4,0),0,3)/100*D585*10000)</f>
        <v/>
      </c>
      <c r="S585" s="71" t="str">
        <f ca="1">IF(D585="","",_xll.xEURO(OFFSET(C585,-M585+1,0),E585,OFFSET(C585,-M585+2,0),OFFSET(C585,-M585+2,0),OFFSET(C585,-M585+3,0)+AB585,OFFSET(C585,-M585+4,0),0,5)/365.25*D585*10000)</f>
        <v/>
      </c>
      <c r="U585" s="67" t="str">
        <f ca="1">IF(I585="","",_xll.xEURO(OFFSET(C585,-M585+1,0),J585,OFFSET(C585,-M585+2,0),OFFSET(C585,-M585+2,0),OFFSET(C585,-M585+3,0)+AC585,OFFSET(C585,-M585+4,0),1,1)*I585)</f>
        <v/>
      </c>
      <c r="V585" s="69" t="str">
        <f ca="1">IF(I585="","",_xll.xEURO(OFFSET(C585,-M585+1,0),J585,OFFSET(C585,-M585+2,0),OFFSET(C585,-M585+2,0),OFFSET(C585,-M585+3,0)+AC585,OFFSET(C585,-M585+4,0),1,0))</f>
        <v/>
      </c>
      <c r="W585" s="67" t="str">
        <f t="shared" si="107"/>
        <v/>
      </c>
      <c r="X585" s="67" t="str">
        <f ca="1">IF(I585="","",_xll.xEURO(OFFSET(C585,-M585+1,0),J585,OFFSET(C585,-M585+2,0),OFFSET(C585,-M585+2,0),OFFSET(C585,-M585+3,0)+AC585,OFFSET(C585,-M585+4,0),1,2)/10*I585)</f>
        <v/>
      </c>
      <c r="Y585" s="71" t="str">
        <f ca="1">IF(I585="","",_xll.xEURO(OFFSET(C585,-M585+1,0),J585,OFFSET(C585,-M585+2,0),OFFSET(C585,-M585+2,0),OFFSET(C585,-M585+3,0)+AC585,OFFSET(C585,-M585+4,0),1,3)/100*I585*10000)</f>
        <v/>
      </c>
      <c r="Z585" s="71" t="str">
        <f ca="1">IF(I585="","",_xll.xEURO(OFFSET(C585,-M585+1,0),J585,OFFSET(C585,-M585+2,0),OFFSET(C585,-M585+2,0),OFFSET(C585,-M585+3,0)+AC585,OFFSET(C585,-M585+4,0),1,5)/365.25*I585*10000)</f>
        <v/>
      </c>
      <c r="AB585" s="40" t="str">
        <f ca="1">IF(D585="","",_xll.xCalcSkew(OFFSET(C585,-M585,0),E585-OFFSET(C585,-M585+1,0),b)/100)</f>
        <v/>
      </c>
      <c r="AC585" s="40" t="str">
        <f ca="1">IF(I585="","",_xll.xCalcSkew(OFFSET(C585,-M585,0),J585-OFFSET(C585,-M585+1,0),b)/100)</f>
        <v/>
      </c>
      <c r="AE585">
        <f t="shared" si="103"/>
        <v>0</v>
      </c>
      <c r="AF585">
        <f t="shared" si="104"/>
        <v>0</v>
      </c>
      <c r="AG585">
        <f t="shared" si="105"/>
        <v>0</v>
      </c>
    </row>
    <row r="586" spans="3:33" x14ac:dyDescent="0.25">
      <c r="C586" s="66">
        <f ca="1">INDEX(Inputs!$1:$1048576,MATCH(C583,Inputs!C:C,0),6)</f>
        <v>0.46750000000000003</v>
      </c>
      <c r="D586" s="52"/>
      <c r="E586" s="39"/>
      <c r="F586" s="39"/>
      <c r="G586" s="35"/>
      <c r="I586" s="52"/>
      <c r="J586" s="39"/>
      <c r="K586" s="39"/>
      <c r="L586" s="62"/>
      <c r="M586" s="101">
        <f t="shared" si="108"/>
        <v>3</v>
      </c>
      <c r="N586" s="67" t="str">
        <f ca="1">IF(D586="","",_xll.xEURO(OFFSET(C586,-M586+1,0),E586,OFFSET(C586,-M586+2,0),OFFSET(C586,-M586+2,0),OFFSET(C586,-M586+3,0)+AB586,OFFSET(C586,-M586+4,0),0,1)*D586)</f>
        <v/>
      </c>
      <c r="O586" s="69" t="str">
        <f ca="1">IF(D586="","",_xll.xEURO(OFFSET(C586,-M586+1,0),E586,OFFSET(C586,-M586+2,0),OFFSET(C586,-M586+2,0),OFFSET(C586,-M586+3,0)+AB586,OFFSET(C586,-M586+4,0),0,0))</f>
        <v/>
      </c>
      <c r="P586" s="67" t="str">
        <f t="shared" si="106"/>
        <v/>
      </c>
      <c r="Q586" s="67" t="str">
        <f ca="1">IF(D586="","",_xll.xEURO(OFFSET(C586,-M586+1,0),E586,OFFSET(C586,-M586+2,0),OFFSET(C586,-M586+2,0),OFFSET(C586,-M586+3,0)+AB586,OFFSET(C586,-M586+4,0),0,2)/10*D586)</f>
        <v/>
      </c>
      <c r="R586" s="71" t="str">
        <f ca="1">IF(D586="","",_xll.xEURO(OFFSET(C586,-M586+1,0),E586,OFFSET(C586,-M586+2,0),OFFSET(C586,-M586+2,0),OFFSET(C586,-M586+3,0)+AB586,OFFSET(C586,-M586+4,0),0,3)/100*D586*10000)</f>
        <v/>
      </c>
      <c r="S586" s="71" t="str">
        <f ca="1">IF(D586="","",_xll.xEURO(OFFSET(C586,-M586+1,0),E586,OFFSET(C586,-M586+2,0),OFFSET(C586,-M586+2,0),OFFSET(C586,-M586+3,0)+AB586,OFFSET(C586,-M586+4,0),0,5)/365.25*D586*10000)</f>
        <v/>
      </c>
      <c r="U586" s="67" t="str">
        <f ca="1">IF(I586="","",_xll.xEURO(OFFSET(C586,-M586+1,0),J586,OFFSET(C586,-M586+2,0),OFFSET(C586,-M586+2,0),OFFSET(C586,-M586+3,0)+AC586,OFFSET(C586,-M586+4,0),1,1)*I586)</f>
        <v/>
      </c>
      <c r="V586" s="69" t="str">
        <f ca="1">IF(I586="","",_xll.xEURO(OFFSET(C586,-M586+1,0),J586,OFFSET(C586,-M586+2,0),OFFSET(C586,-M586+2,0),OFFSET(C586,-M586+3,0)+AC586,OFFSET(C586,-M586+4,0),1,0))</f>
        <v/>
      </c>
      <c r="W586" s="67" t="str">
        <f t="shared" si="107"/>
        <v/>
      </c>
      <c r="X586" s="67" t="str">
        <f ca="1">IF(I586="","",_xll.xEURO(OFFSET(C586,-M586+1,0),J586,OFFSET(C586,-M586+2,0),OFFSET(C586,-M586+2,0),OFFSET(C586,-M586+3,0)+AC586,OFFSET(C586,-M586+4,0),1,2)/10*I586)</f>
        <v/>
      </c>
      <c r="Y586" s="71" t="str">
        <f ca="1">IF(I586="","",_xll.xEURO(OFFSET(C586,-M586+1,0),J586,OFFSET(C586,-M586+2,0),OFFSET(C586,-M586+2,0),OFFSET(C586,-M586+3,0)+AC586,OFFSET(C586,-M586+4,0),1,3)/100*I586*10000)</f>
        <v/>
      </c>
      <c r="Z586" s="71" t="str">
        <f ca="1">IF(I586="","",_xll.xEURO(OFFSET(C586,-M586+1,0),J586,OFFSET(C586,-M586+2,0),OFFSET(C586,-M586+2,0),OFFSET(C586,-M586+3,0)+AC586,OFFSET(C586,-M586+4,0),1,5)/365.25*I586*10000)</f>
        <v/>
      </c>
      <c r="AB586" s="40" t="str">
        <f ca="1">IF(D586="","",_xll.xCalcSkew(OFFSET(C586,-M586,0),E586-OFFSET(C586,-M586+1,0),b)/100)</f>
        <v/>
      </c>
      <c r="AC586" s="40" t="str">
        <f ca="1">IF(I586="","",_xll.xCalcSkew(OFFSET(C586,-M586,0),J586-OFFSET(C586,-M586+1,0),b)/100)</f>
        <v/>
      </c>
      <c r="AE586">
        <f t="shared" si="103"/>
        <v>0</v>
      </c>
      <c r="AF586">
        <f t="shared" si="104"/>
        <v>0</v>
      </c>
      <c r="AG586">
        <f t="shared" si="105"/>
        <v>0</v>
      </c>
    </row>
    <row r="587" spans="3:33" x14ac:dyDescent="0.25">
      <c r="C587" s="65">
        <f ca="1">INDEX(Inputs!$1:$1048576,MATCH(C583,Inputs!C:C,0),9)</f>
        <v>466</v>
      </c>
      <c r="D587" s="52"/>
      <c r="E587" s="39"/>
      <c r="F587" s="39"/>
      <c r="G587" s="35"/>
      <c r="I587" s="52"/>
      <c r="J587" s="39"/>
      <c r="K587" s="39"/>
      <c r="L587" s="62"/>
      <c r="M587" s="101">
        <f t="shared" si="108"/>
        <v>4</v>
      </c>
      <c r="N587" s="67" t="str">
        <f ca="1">IF(D587="","",_xll.xEURO(OFFSET(C587,-M587+1,0),E587,OFFSET(C587,-M587+2,0),OFFSET(C587,-M587+2,0),OFFSET(C587,-M587+3,0)+AB587,OFFSET(C587,-M587+4,0),0,1)*D587)</f>
        <v/>
      </c>
      <c r="O587" s="69" t="str">
        <f ca="1">IF(D587="","",_xll.xEURO(OFFSET(C587,-M587+1,0),E587,OFFSET(C587,-M587+2,0),OFFSET(C587,-M587+2,0),OFFSET(C587,-M587+3,0)+AB587,OFFSET(C587,-M587+4,0),0,0))</f>
        <v/>
      </c>
      <c r="P587" s="67" t="str">
        <f t="shared" si="106"/>
        <v/>
      </c>
      <c r="Q587" s="67" t="str">
        <f ca="1">IF(D587="","",_xll.xEURO(OFFSET(C587,-M587+1,0),E587,OFFSET(C587,-M587+2,0),OFFSET(C587,-M587+2,0),OFFSET(C587,-M587+3,0)+AB587,OFFSET(C587,-M587+4,0),0,2)/10*D587)</f>
        <v/>
      </c>
      <c r="R587" s="71" t="str">
        <f ca="1">IF(D587="","",_xll.xEURO(OFFSET(C587,-M587+1,0),E587,OFFSET(C587,-M587+2,0),OFFSET(C587,-M587+2,0),OFFSET(C587,-M587+3,0)+AB587,OFFSET(C587,-M587+4,0),0,3)/100*D587*10000)</f>
        <v/>
      </c>
      <c r="S587" s="71" t="str">
        <f ca="1">IF(D587="","",_xll.xEURO(OFFSET(C587,-M587+1,0),E587,OFFSET(C587,-M587+2,0),OFFSET(C587,-M587+2,0),OFFSET(C587,-M587+3,0)+AB587,OFFSET(C587,-M587+4,0),0,5)/365.25*D587*10000)</f>
        <v/>
      </c>
      <c r="U587" s="67" t="str">
        <f ca="1">IF(I587="","",_xll.xEURO(OFFSET(C587,-M587+1,0),J587,OFFSET(C587,-M587+2,0),OFFSET(C587,-M587+2,0),OFFSET(C587,-M587+3,0)+AC587,OFFSET(C587,-M587+4,0),1,1)*I587)</f>
        <v/>
      </c>
      <c r="V587" s="69" t="str">
        <f ca="1">IF(I587="","",_xll.xEURO(OFFSET(C587,-M587+1,0),J587,OFFSET(C587,-M587+2,0),OFFSET(C587,-M587+2,0),OFFSET(C587,-M587+3,0)+AC587,OFFSET(C587,-M587+4,0),1,0))</f>
        <v/>
      </c>
      <c r="W587" s="67" t="str">
        <f t="shared" si="107"/>
        <v/>
      </c>
      <c r="X587" s="67" t="str">
        <f ca="1">IF(I587="","",_xll.xEURO(OFFSET(C587,-M587+1,0),J587,OFFSET(C587,-M587+2,0),OFFSET(C587,-M587+2,0),OFFSET(C587,-M587+3,0)+AC587,OFFSET(C587,-M587+4,0),1,2)/10*I587)</f>
        <v/>
      </c>
      <c r="Y587" s="71" t="str">
        <f ca="1">IF(I587="","",_xll.xEURO(OFFSET(C587,-M587+1,0),J587,OFFSET(C587,-M587+2,0),OFFSET(C587,-M587+2,0),OFFSET(C587,-M587+3,0)+AC587,OFFSET(C587,-M587+4,0),1,3)/100*I587*10000)</f>
        <v/>
      </c>
      <c r="Z587" s="71" t="str">
        <f ca="1">IF(I587="","",_xll.xEURO(OFFSET(C587,-M587+1,0),J587,OFFSET(C587,-M587+2,0),OFFSET(C587,-M587+2,0),OFFSET(C587,-M587+3,0)+AC587,OFFSET(C587,-M587+4,0),1,5)/365.25*I587*10000)</f>
        <v/>
      </c>
      <c r="AB587" s="40" t="str">
        <f ca="1">IF(D587="","",_xll.xCalcSkew(OFFSET(C587,-M587,0),E587-OFFSET(C587,-M587+1,0),b)/100)</f>
        <v/>
      </c>
      <c r="AC587" s="40" t="str">
        <f ca="1">IF(I587="","",_xll.xCalcSkew(OFFSET(C587,-M587,0),J587-OFFSET(C587,-M587+1,0),b)/100)</f>
        <v/>
      </c>
      <c r="AE587">
        <f t="shared" si="103"/>
        <v>0</v>
      </c>
      <c r="AF587">
        <f t="shared" si="104"/>
        <v>0</v>
      </c>
      <c r="AG587">
        <f t="shared" si="105"/>
        <v>0</v>
      </c>
    </row>
    <row r="588" spans="3:33" x14ac:dyDescent="0.25">
      <c r="C588" s="64">
        <f ca="1">D619+I619</f>
        <v>30</v>
      </c>
      <c r="D588" s="52"/>
      <c r="E588" s="39"/>
      <c r="F588" s="39"/>
      <c r="G588" s="35"/>
      <c r="I588" s="52"/>
      <c r="J588" s="39"/>
      <c r="K588" s="39"/>
      <c r="L588" s="62"/>
      <c r="M588" s="101">
        <f t="shared" si="108"/>
        <v>5</v>
      </c>
      <c r="N588" s="67" t="str">
        <f ca="1">IF(D588="","",_xll.xEURO(OFFSET(C588,-M588+1,0),E588,OFFSET(C588,-M588+2,0),OFFSET(C588,-M588+2,0),OFFSET(C588,-M588+3,0)+AB588,OFFSET(C588,-M588+4,0),0,1)*D588)</f>
        <v/>
      </c>
      <c r="O588" s="69" t="str">
        <f ca="1">IF(D588="","",_xll.xEURO(OFFSET(C588,-M588+1,0),E588,OFFSET(C588,-M588+2,0),OFFSET(C588,-M588+2,0),OFFSET(C588,-M588+3,0)+AB588,OFFSET(C588,-M588+4,0),0,0))</f>
        <v/>
      </c>
      <c r="P588" s="67" t="str">
        <f t="shared" si="106"/>
        <v/>
      </c>
      <c r="Q588" s="67" t="str">
        <f ca="1">IF(D588="","",_xll.xEURO(OFFSET(C588,-M588+1,0),E588,OFFSET(C588,-M588+2,0),OFFSET(C588,-M588+2,0),OFFSET(C588,-M588+3,0)+AB588,OFFSET(C588,-M588+4,0),0,2)/10*D588)</f>
        <v/>
      </c>
      <c r="R588" s="71" t="str">
        <f ca="1">IF(D588="","",_xll.xEURO(OFFSET(C588,-M588+1,0),E588,OFFSET(C588,-M588+2,0),OFFSET(C588,-M588+2,0),OFFSET(C588,-M588+3,0)+AB588,OFFSET(C588,-M588+4,0),0,3)/100*D588*10000)</f>
        <v/>
      </c>
      <c r="S588" s="71" t="str">
        <f ca="1">IF(D588="","",_xll.xEURO(OFFSET(C588,-M588+1,0),E588,OFFSET(C588,-M588+2,0),OFFSET(C588,-M588+2,0),OFFSET(C588,-M588+3,0)+AB588,OFFSET(C588,-M588+4,0),0,5)/365.25*D588*10000)</f>
        <v/>
      </c>
      <c r="U588" s="67" t="str">
        <f ca="1">IF(I588="","",_xll.xEURO(OFFSET(C588,-M588+1,0),J588,OFFSET(C588,-M588+2,0),OFFSET(C588,-M588+2,0),OFFSET(C588,-M588+3,0)+AC588,OFFSET(C588,-M588+4,0),1,1)*I588)</f>
        <v/>
      </c>
      <c r="V588" s="69" t="str">
        <f ca="1">IF(I588="","",_xll.xEURO(OFFSET(C588,-M588+1,0),J588,OFFSET(C588,-M588+2,0),OFFSET(C588,-M588+2,0),OFFSET(C588,-M588+3,0)+AC588,OFFSET(C588,-M588+4,0),1,0))</f>
        <v/>
      </c>
      <c r="W588" s="67" t="str">
        <f t="shared" si="107"/>
        <v/>
      </c>
      <c r="X588" s="67" t="str">
        <f ca="1">IF(I588="","",_xll.xEURO(OFFSET(C588,-M588+1,0),J588,OFFSET(C588,-M588+2,0),OFFSET(C588,-M588+2,0),OFFSET(C588,-M588+3,0)+AC588,OFFSET(C588,-M588+4,0),1,2)/10*I588)</f>
        <v/>
      </c>
      <c r="Y588" s="71" t="str">
        <f ca="1">IF(I588="","",_xll.xEURO(OFFSET(C588,-M588+1,0),J588,OFFSET(C588,-M588+2,0),OFFSET(C588,-M588+2,0),OFFSET(C588,-M588+3,0)+AC588,OFFSET(C588,-M588+4,0),1,3)/100*I588*10000)</f>
        <v/>
      </c>
      <c r="Z588" s="71" t="str">
        <f ca="1">IF(I588="","",_xll.xEURO(OFFSET(C588,-M588+1,0),J588,OFFSET(C588,-M588+2,0),OFFSET(C588,-M588+2,0),OFFSET(C588,-M588+3,0)+AC588,OFFSET(C588,-M588+4,0),1,5)/365.25*I588*10000)</f>
        <v/>
      </c>
      <c r="AB588" s="40" t="str">
        <f ca="1">IF(D588="","",_xll.xCalcSkew(OFFSET(C588,-M588,0),E588-OFFSET(C588,-M588+1,0),b)/100)</f>
        <v/>
      </c>
      <c r="AC588" s="40" t="str">
        <f ca="1">IF(I588="","",_xll.xCalcSkew(OFFSET(C588,-M588,0),J588-OFFSET(C588,-M588+1,0),b)/100)</f>
        <v/>
      </c>
      <c r="AE588">
        <f t="shared" si="103"/>
        <v>0</v>
      </c>
      <c r="AF588">
        <f t="shared" si="104"/>
        <v>0</v>
      </c>
      <c r="AG588">
        <f t="shared" si="105"/>
        <v>0</v>
      </c>
    </row>
    <row r="589" spans="3:33" x14ac:dyDescent="0.25">
      <c r="C589" s="64">
        <f ca="1">N619+U619</f>
        <v>4.2640548197865309</v>
      </c>
      <c r="D589" s="52"/>
      <c r="E589" s="39"/>
      <c r="F589" s="39"/>
      <c r="G589" s="35"/>
      <c r="I589" s="52"/>
      <c r="J589" s="39"/>
      <c r="K589" s="39"/>
      <c r="L589" s="62"/>
      <c r="M589" s="101">
        <f t="shared" si="108"/>
        <v>6</v>
      </c>
      <c r="N589" s="67" t="str">
        <f ca="1">IF(D589="","",_xll.xEURO(OFFSET(C589,-M589+1,0),E589,OFFSET(C589,-M589+2,0),OFFSET(C589,-M589+2,0),OFFSET(C589,-M589+3,0)+AB589,OFFSET(C589,-M589+4,0),0,1)*D589)</f>
        <v/>
      </c>
      <c r="O589" s="69" t="str">
        <f ca="1">IF(D589="","",_xll.xEURO(OFFSET(C589,-M589+1,0),E589,OFFSET(C589,-M589+2,0),OFFSET(C589,-M589+2,0),OFFSET(C589,-M589+3,0)+AB589,OFFSET(C589,-M589+4,0),0,0))</f>
        <v/>
      </c>
      <c r="P589" s="67" t="str">
        <f t="shared" si="106"/>
        <v/>
      </c>
      <c r="Q589" s="67" t="str">
        <f ca="1">IF(D589="","",_xll.xEURO(OFFSET(C589,-M589+1,0),E589,OFFSET(C589,-M589+2,0),OFFSET(C589,-M589+2,0),OFFSET(C589,-M589+3,0)+AB589,OFFSET(C589,-M589+4,0),0,2)/10*D589)</f>
        <v/>
      </c>
      <c r="R589" s="71" t="str">
        <f ca="1">IF(D589="","",_xll.xEURO(OFFSET(C589,-M589+1,0),E589,OFFSET(C589,-M589+2,0),OFFSET(C589,-M589+2,0),OFFSET(C589,-M589+3,0)+AB589,OFFSET(C589,-M589+4,0),0,3)/100*D589*10000)</f>
        <v/>
      </c>
      <c r="S589" s="71" t="str">
        <f ca="1">IF(D589="","",_xll.xEURO(OFFSET(C589,-M589+1,0),E589,OFFSET(C589,-M589+2,0),OFFSET(C589,-M589+2,0),OFFSET(C589,-M589+3,0)+AB589,OFFSET(C589,-M589+4,0),0,5)/365.25*D589*10000)</f>
        <v/>
      </c>
      <c r="U589" s="67" t="str">
        <f ca="1">IF(I589="","",_xll.xEURO(OFFSET(C589,-M589+1,0),J589,OFFSET(C589,-M589+2,0),OFFSET(C589,-M589+2,0),OFFSET(C589,-M589+3,0)+AC589,OFFSET(C589,-M589+4,0),1,1)*I589)</f>
        <v/>
      </c>
      <c r="V589" s="69" t="str">
        <f ca="1">IF(I589="","",_xll.xEURO(OFFSET(C589,-M589+1,0),J589,OFFSET(C589,-M589+2,0),OFFSET(C589,-M589+2,0),OFFSET(C589,-M589+3,0)+AC589,OFFSET(C589,-M589+4,0),1,0))</f>
        <v/>
      </c>
      <c r="W589" s="67" t="str">
        <f t="shared" si="107"/>
        <v/>
      </c>
      <c r="X589" s="67" t="str">
        <f ca="1">IF(I589="","",_xll.xEURO(OFFSET(C589,-M589+1,0),J589,OFFSET(C589,-M589+2,0),OFFSET(C589,-M589+2,0),OFFSET(C589,-M589+3,0)+AC589,OFFSET(C589,-M589+4,0),1,2)/10*I589)</f>
        <v/>
      </c>
      <c r="Y589" s="71" t="str">
        <f ca="1">IF(I589="","",_xll.xEURO(OFFSET(C589,-M589+1,0),J589,OFFSET(C589,-M589+2,0),OFFSET(C589,-M589+2,0),OFFSET(C589,-M589+3,0)+AC589,OFFSET(C589,-M589+4,0),1,3)/100*I589*10000)</f>
        <v/>
      </c>
      <c r="Z589" s="71" t="str">
        <f ca="1">IF(I589="","",_xll.xEURO(OFFSET(C589,-M589+1,0),J589,OFFSET(C589,-M589+2,0),OFFSET(C589,-M589+2,0),OFFSET(C589,-M589+3,0)+AC589,OFFSET(C589,-M589+4,0),1,5)/365.25*I589*10000)</f>
        <v/>
      </c>
      <c r="AB589" s="40" t="str">
        <f ca="1">IF(D589="","",_xll.xCalcSkew(OFFSET(C589,-M589,0),E589-OFFSET(C589,-M589+1,0),b)/100)</f>
        <v/>
      </c>
      <c r="AC589" s="40" t="str">
        <f ca="1">IF(I589="","",_xll.xCalcSkew(OFFSET(C589,-M589,0),J589-OFFSET(C589,-M589+1,0),b)/100)</f>
        <v/>
      </c>
      <c r="AE589">
        <f t="shared" si="103"/>
        <v>0</v>
      </c>
      <c r="AF589">
        <f t="shared" si="104"/>
        <v>0</v>
      </c>
      <c r="AG589">
        <f t="shared" si="105"/>
        <v>0</v>
      </c>
    </row>
    <row r="590" spans="3:33" x14ac:dyDescent="0.25">
      <c r="C590" s="103">
        <f ca="1">Q619+X619</f>
        <v>0.59359878082324058</v>
      </c>
      <c r="D590" s="52"/>
      <c r="E590" s="39"/>
      <c r="F590" s="39"/>
      <c r="G590" s="35"/>
      <c r="I590" s="52"/>
      <c r="J590" s="39"/>
      <c r="K590" s="39"/>
      <c r="L590" s="62"/>
      <c r="M590" s="101">
        <f t="shared" si="108"/>
        <v>7</v>
      </c>
      <c r="N590" s="67" t="str">
        <f ca="1">IF(D590="","",_xll.xEURO(OFFSET(C590,-M590+1,0),E590,OFFSET(C590,-M590+2,0),OFFSET(C590,-M590+2,0),OFFSET(C590,-M590+3,0)+AB590,OFFSET(C590,-M590+4,0),0,1)*D590)</f>
        <v/>
      </c>
      <c r="O590" s="69" t="str">
        <f ca="1">IF(D590="","",_xll.xEURO(OFFSET(C590,-M590+1,0),E590,OFFSET(C590,-M590+2,0),OFFSET(C590,-M590+2,0),OFFSET(C590,-M590+3,0)+AB590,OFFSET(C590,-M590+4,0),0,0))</f>
        <v/>
      </c>
      <c r="P590" s="67" t="str">
        <f t="shared" si="106"/>
        <v/>
      </c>
      <c r="Q590" s="67" t="str">
        <f ca="1">IF(D590="","",_xll.xEURO(OFFSET(C590,-M590+1,0),E590,OFFSET(C590,-M590+2,0),OFFSET(C590,-M590+2,0),OFFSET(C590,-M590+3,0)+AB590,OFFSET(C590,-M590+4,0),0,2)/10*D590)</f>
        <v/>
      </c>
      <c r="R590" s="71" t="str">
        <f ca="1">IF(D590="","",_xll.xEURO(OFFSET(C590,-M590+1,0),E590,OFFSET(C590,-M590+2,0),OFFSET(C590,-M590+2,0),OFFSET(C590,-M590+3,0)+AB590,OFFSET(C590,-M590+4,0),0,3)/100*D590*10000)</f>
        <v/>
      </c>
      <c r="S590" s="71" t="str">
        <f ca="1">IF(D590="","",_xll.xEURO(OFFSET(C590,-M590+1,0),E590,OFFSET(C590,-M590+2,0),OFFSET(C590,-M590+2,0),OFFSET(C590,-M590+3,0)+AB590,OFFSET(C590,-M590+4,0),0,5)/365.25*D590*10000)</f>
        <v/>
      </c>
      <c r="U590" s="67" t="str">
        <f ca="1">IF(I590="","",_xll.xEURO(OFFSET(C590,-M590+1,0),J590,OFFSET(C590,-M590+2,0),OFFSET(C590,-M590+2,0),OFFSET(C590,-M590+3,0)+AC590,OFFSET(C590,-M590+4,0),1,1)*I590)</f>
        <v/>
      </c>
      <c r="V590" s="69" t="str">
        <f ca="1">IF(I590="","",_xll.xEURO(OFFSET(C590,-M590+1,0),J590,OFFSET(C590,-M590+2,0),OFFSET(C590,-M590+2,0),OFFSET(C590,-M590+3,0)+AC590,OFFSET(C590,-M590+4,0),1,0))</f>
        <v/>
      </c>
      <c r="W590" s="67" t="str">
        <f t="shared" si="107"/>
        <v/>
      </c>
      <c r="X590" s="67" t="str">
        <f ca="1">IF(I590="","",_xll.xEURO(OFFSET(C590,-M590+1,0),J590,OFFSET(C590,-M590+2,0),OFFSET(C590,-M590+2,0),OFFSET(C590,-M590+3,0)+AC590,OFFSET(C590,-M590+4,0),1,2)/10*I590)</f>
        <v/>
      </c>
      <c r="Y590" s="71" t="str">
        <f ca="1">IF(I590="","",_xll.xEURO(OFFSET(C590,-M590+1,0),J590,OFFSET(C590,-M590+2,0),OFFSET(C590,-M590+2,0),OFFSET(C590,-M590+3,0)+AC590,OFFSET(C590,-M590+4,0),1,3)/100*I590*10000)</f>
        <v/>
      </c>
      <c r="Z590" s="71" t="str">
        <f ca="1">IF(I590="","",_xll.xEURO(OFFSET(C590,-M590+1,0),J590,OFFSET(C590,-M590+2,0),OFFSET(C590,-M590+2,0),OFFSET(C590,-M590+3,0)+AC590,OFFSET(C590,-M590+4,0),1,5)/365.25*I590*10000)</f>
        <v/>
      </c>
      <c r="AB590" s="40" t="str">
        <f ca="1">IF(D590="","",_xll.xCalcSkew(OFFSET(C590,-M590,0),E590-OFFSET(C590,-M590+1,0),b)/100)</f>
        <v/>
      </c>
      <c r="AC590" s="40" t="str">
        <f ca="1">IF(I590="","",_xll.xCalcSkew(OFFSET(C590,-M590,0),J590-OFFSET(C590,-M590+1,0),b)/100)</f>
        <v/>
      </c>
      <c r="AE590">
        <f t="shared" si="103"/>
        <v>0</v>
      </c>
      <c r="AF590">
        <f t="shared" si="104"/>
        <v>0</v>
      </c>
      <c r="AG590">
        <f t="shared" si="105"/>
        <v>0</v>
      </c>
    </row>
    <row r="591" spans="3:33" x14ac:dyDescent="0.25">
      <c r="C591" s="64">
        <f ca="1">R619+Y619</f>
        <v>4195.8047265202958</v>
      </c>
      <c r="D591" s="52"/>
      <c r="E591" s="39"/>
      <c r="F591" s="39"/>
      <c r="G591" s="35"/>
      <c r="I591" s="52"/>
      <c r="J591" s="39"/>
      <c r="K591" s="39"/>
      <c r="L591" s="62"/>
      <c r="M591" s="101">
        <f t="shared" si="108"/>
        <v>8</v>
      </c>
      <c r="N591" s="67" t="str">
        <f ca="1">IF(D591="","",_xll.xEURO(OFFSET(C591,-M591+1,0),E591,OFFSET(C591,-M591+2,0),OFFSET(C591,-M591+2,0),OFFSET(C591,-M591+3,0)+AB591,OFFSET(C591,-M591+4,0),0,1)*D591)</f>
        <v/>
      </c>
      <c r="O591" s="69" t="str">
        <f ca="1">IF(D591="","",_xll.xEURO(OFFSET(C591,-M591+1,0),E591,OFFSET(C591,-M591+2,0),OFFSET(C591,-M591+2,0),OFFSET(C591,-M591+3,0)+AB591,OFFSET(C591,-M591+4,0),0,0))</f>
        <v/>
      </c>
      <c r="P591" s="67" t="str">
        <f t="shared" si="106"/>
        <v/>
      </c>
      <c r="Q591" s="67" t="str">
        <f ca="1">IF(D591="","",_xll.xEURO(OFFSET(C591,-M591+1,0),E591,OFFSET(C591,-M591+2,0),OFFSET(C591,-M591+2,0),OFFSET(C591,-M591+3,0)+AB591,OFFSET(C591,-M591+4,0),0,2)/10*D591)</f>
        <v/>
      </c>
      <c r="R591" s="71" t="str">
        <f ca="1">IF(D591="","",_xll.xEURO(OFFSET(C591,-M591+1,0),E591,OFFSET(C591,-M591+2,0),OFFSET(C591,-M591+2,0),OFFSET(C591,-M591+3,0)+AB591,OFFSET(C591,-M591+4,0),0,3)/100*D591*10000)</f>
        <v/>
      </c>
      <c r="S591" s="71" t="str">
        <f ca="1">IF(D591="","",_xll.xEURO(OFFSET(C591,-M591+1,0),E591,OFFSET(C591,-M591+2,0),OFFSET(C591,-M591+2,0),OFFSET(C591,-M591+3,0)+AB591,OFFSET(C591,-M591+4,0),0,5)/365.25*D591*10000)</f>
        <v/>
      </c>
      <c r="U591" s="67" t="str">
        <f ca="1">IF(I591="","",_xll.xEURO(OFFSET(C591,-M591+1,0),J591,OFFSET(C591,-M591+2,0),OFFSET(C591,-M591+2,0),OFFSET(C591,-M591+3,0)+AC591,OFFSET(C591,-M591+4,0),1,1)*I591)</f>
        <v/>
      </c>
      <c r="V591" s="69" t="str">
        <f ca="1">IF(I591="","",_xll.xEURO(OFFSET(C591,-M591+1,0),J591,OFFSET(C591,-M591+2,0),OFFSET(C591,-M591+2,0),OFFSET(C591,-M591+3,0)+AC591,OFFSET(C591,-M591+4,0),1,0))</f>
        <v/>
      </c>
      <c r="W591" s="67" t="str">
        <f t="shared" si="107"/>
        <v/>
      </c>
      <c r="X591" s="67" t="str">
        <f ca="1">IF(I591="","",_xll.xEURO(OFFSET(C591,-M591+1,0),J591,OFFSET(C591,-M591+2,0),OFFSET(C591,-M591+2,0),OFFSET(C591,-M591+3,0)+AC591,OFFSET(C591,-M591+4,0),1,2)/10*I591)</f>
        <v/>
      </c>
      <c r="Y591" s="71" t="str">
        <f ca="1">IF(I591="","",_xll.xEURO(OFFSET(C591,-M591+1,0),J591,OFFSET(C591,-M591+2,0),OFFSET(C591,-M591+2,0),OFFSET(C591,-M591+3,0)+AC591,OFFSET(C591,-M591+4,0),1,3)/100*I591*10000)</f>
        <v/>
      </c>
      <c r="Z591" s="71" t="str">
        <f ca="1">IF(I591="","",_xll.xEURO(OFFSET(C591,-M591+1,0),J591,OFFSET(C591,-M591+2,0),OFFSET(C591,-M591+2,0),OFFSET(C591,-M591+3,0)+AC591,OFFSET(C591,-M591+4,0),1,5)/365.25*I591*10000)</f>
        <v/>
      </c>
      <c r="AB591" s="40" t="str">
        <f ca="1">IF(D591="","",_xll.xCalcSkew(OFFSET(C591,-M591,0),E591-OFFSET(C591,-M591+1,0),b)/100)</f>
        <v/>
      </c>
      <c r="AC591" s="40" t="str">
        <f ca="1">IF(I591="","",_xll.xCalcSkew(OFFSET(C591,-M591,0),J591-OFFSET(C591,-M591+1,0),b)/100)</f>
        <v/>
      </c>
      <c r="AE591">
        <f t="shared" si="103"/>
        <v>0</v>
      </c>
      <c r="AF591">
        <f t="shared" si="104"/>
        <v>0</v>
      </c>
      <c r="AG591">
        <f t="shared" si="105"/>
        <v>0</v>
      </c>
    </row>
    <row r="592" spans="3:33" x14ac:dyDescent="0.25">
      <c r="C592" s="64">
        <f ca="1">S619+Z619</f>
        <v>-193.89134225956406</v>
      </c>
      <c r="D592" s="52"/>
      <c r="E592" s="39"/>
      <c r="F592" s="39"/>
      <c r="G592" s="35"/>
      <c r="I592" s="52"/>
      <c r="J592" s="39"/>
      <c r="K592" s="39"/>
      <c r="L592" s="62"/>
      <c r="M592" s="101">
        <f t="shared" si="108"/>
        <v>9</v>
      </c>
      <c r="N592" s="67" t="str">
        <f ca="1">IF(D592="","",_xll.xEURO(OFFSET(C592,-M592+1,0),E592,OFFSET(C592,-M592+2,0),OFFSET(C592,-M592+2,0),OFFSET(C592,-M592+3,0)+AB592,OFFSET(C592,-M592+4,0),0,1)*D592)</f>
        <v/>
      </c>
      <c r="O592" s="69" t="str">
        <f ca="1">IF(D592="","",_xll.xEURO(OFFSET(C592,-M592+1,0),E592,OFFSET(C592,-M592+2,0),OFFSET(C592,-M592+2,0),OFFSET(C592,-M592+3,0)+AB592,OFFSET(C592,-M592+4,0),0,0))</f>
        <v/>
      </c>
      <c r="P592" s="67" t="str">
        <f t="shared" si="106"/>
        <v/>
      </c>
      <c r="Q592" s="67" t="str">
        <f ca="1">IF(D592="","",_xll.xEURO(OFFSET(C592,-M592+1,0),E592,OFFSET(C592,-M592+2,0),OFFSET(C592,-M592+2,0),OFFSET(C592,-M592+3,0)+AB592,OFFSET(C592,-M592+4,0),0,2)/10*D592)</f>
        <v/>
      </c>
      <c r="R592" s="71" t="str">
        <f ca="1">IF(D592="","",_xll.xEURO(OFFSET(C592,-M592+1,0),E592,OFFSET(C592,-M592+2,0),OFFSET(C592,-M592+2,0),OFFSET(C592,-M592+3,0)+AB592,OFFSET(C592,-M592+4,0),0,3)/100*D592*10000)</f>
        <v/>
      </c>
      <c r="S592" s="71" t="str">
        <f ca="1">IF(D592="","",_xll.xEURO(OFFSET(C592,-M592+1,0),E592,OFFSET(C592,-M592+2,0),OFFSET(C592,-M592+2,0),OFFSET(C592,-M592+3,0)+AB592,OFFSET(C592,-M592+4,0),0,5)/365.25*D592*10000)</f>
        <v/>
      </c>
      <c r="U592" s="67" t="str">
        <f ca="1">IF(I592="","",_xll.xEURO(OFFSET(C592,-M592+1,0),J592,OFFSET(C592,-M592+2,0),OFFSET(C592,-M592+2,0),OFFSET(C592,-M592+3,0)+AC592,OFFSET(C592,-M592+4,0),1,1)*I592)</f>
        <v/>
      </c>
      <c r="V592" s="69" t="str">
        <f ca="1">IF(I592="","",_xll.xEURO(OFFSET(C592,-M592+1,0),J592,OFFSET(C592,-M592+2,0),OFFSET(C592,-M592+2,0),OFFSET(C592,-M592+3,0)+AC592,OFFSET(C592,-M592+4,0),1,0))</f>
        <v/>
      </c>
      <c r="W592" s="67" t="str">
        <f t="shared" si="107"/>
        <v/>
      </c>
      <c r="X592" s="67" t="str">
        <f ca="1">IF(I592="","",_xll.xEURO(OFFSET(C592,-M592+1,0),J592,OFFSET(C592,-M592+2,0),OFFSET(C592,-M592+2,0),OFFSET(C592,-M592+3,0)+AC592,OFFSET(C592,-M592+4,0),1,2)/10*I592)</f>
        <v/>
      </c>
      <c r="Y592" s="71" t="str">
        <f ca="1">IF(I592="","",_xll.xEURO(OFFSET(C592,-M592+1,0),J592,OFFSET(C592,-M592+2,0),OFFSET(C592,-M592+2,0),OFFSET(C592,-M592+3,0)+AC592,OFFSET(C592,-M592+4,0),1,3)/100*I592*10000)</f>
        <v/>
      </c>
      <c r="Z592" s="71" t="str">
        <f ca="1">IF(I592="","",_xll.xEURO(OFFSET(C592,-M592+1,0),J592,OFFSET(C592,-M592+2,0),OFFSET(C592,-M592+2,0),OFFSET(C592,-M592+3,0)+AC592,OFFSET(C592,-M592+4,0),1,5)/365.25*I592*10000)</f>
        <v/>
      </c>
      <c r="AB592" s="40" t="str">
        <f ca="1">IF(D592="","",_xll.xCalcSkew(OFFSET(C592,-M592,0),E592-OFFSET(C592,-M592+1,0),b)/100)</f>
        <v/>
      </c>
      <c r="AC592" s="40" t="str">
        <f ca="1">IF(I592="","",_xll.xCalcSkew(OFFSET(C592,-M592,0),J592-OFFSET(C592,-M592+1,0),b)/100)</f>
        <v/>
      </c>
      <c r="AE592">
        <f t="shared" si="103"/>
        <v>0</v>
      </c>
      <c r="AF592">
        <f t="shared" si="104"/>
        <v>0</v>
      </c>
      <c r="AG592">
        <f t="shared" si="105"/>
        <v>0</v>
      </c>
    </row>
    <row r="593" spans="3:33" x14ac:dyDescent="0.25">
      <c r="C593" s="64">
        <f ca="1">P619+W619</f>
        <v>32.731352151980111</v>
      </c>
      <c r="D593" s="52"/>
      <c r="E593" s="39"/>
      <c r="F593" s="39"/>
      <c r="G593" s="35"/>
      <c r="I593" s="52"/>
      <c r="J593" s="39"/>
      <c r="K593" s="39"/>
      <c r="L593" s="62"/>
      <c r="M593" s="101">
        <f t="shared" si="108"/>
        <v>10</v>
      </c>
      <c r="N593" s="67" t="str">
        <f ca="1">IF(D593="","",_xll.xEURO(OFFSET(C593,-M593+1,0),E593,OFFSET(C593,-M593+2,0),OFFSET(C593,-M593+2,0),OFFSET(C593,-M593+3,0)+AB593,OFFSET(C593,-M593+4,0),0,1)*D593)</f>
        <v/>
      </c>
      <c r="O593" s="69" t="str">
        <f ca="1">IF(D593="","",_xll.xEURO(OFFSET(C593,-M593+1,0),E593,OFFSET(C593,-M593+2,0),OFFSET(C593,-M593+2,0),OFFSET(C593,-M593+3,0)+AB593,OFFSET(C593,-M593+4,0),0,0))</f>
        <v/>
      </c>
      <c r="P593" s="67" t="str">
        <f t="shared" si="106"/>
        <v/>
      </c>
      <c r="Q593" s="67" t="str">
        <f ca="1">IF(D593="","",_xll.xEURO(OFFSET(C593,-M593+1,0),E593,OFFSET(C593,-M593+2,0),OFFSET(C593,-M593+2,0),OFFSET(C593,-M593+3,0)+AB593,OFFSET(C593,-M593+4,0),0,2)/10*D593)</f>
        <v/>
      </c>
      <c r="R593" s="71" t="str">
        <f ca="1">IF(D593="","",_xll.xEURO(OFFSET(C593,-M593+1,0),E593,OFFSET(C593,-M593+2,0),OFFSET(C593,-M593+2,0),OFFSET(C593,-M593+3,0)+AB593,OFFSET(C593,-M593+4,0),0,3)/100*D593*10000)</f>
        <v/>
      </c>
      <c r="S593" s="71" t="str">
        <f ca="1">IF(D593="","",_xll.xEURO(OFFSET(C593,-M593+1,0),E593,OFFSET(C593,-M593+2,0),OFFSET(C593,-M593+2,0),OFFSET(C593,-M593+3,0)+AB593,OFFSET(C593,-M593+4,0),0,5)/365.25*D593*10000)</f>
        <v/>
      </c>
      <c r="U593" s="67" t="str">
        <f ca="1">IF(I593="","",_xll.xEURO(OFFSET(C593,-M593+1,0),J593,OFFSET(C593,-M593+2,0),OFFSET(C593,-M593+2,0),OFFSET(C593,-M593+3,0)+AC593,OFFSET(C593,-M593+4,0),1,1)*I593)</f>
        <v/>
      </c>
      <c r="V593" s="69" t="str">
        <f ca="1">IF(I593="","",_xll.xEURO(OFFSET(C593,-M593+1,0),J593,OFFSET(C593,-M593+2,0),OFFSET(C593,-M593+2,0),OFFSET(C593,-M593+3,0)+AC593,OFFSET(C593,-M593+4,0),1,0))</f>
        <v/>
      </c>
      <c r="W593" s="67" t="str">
        <f t="shared" si="107"/>
        <v/>
      </c>
      <c r="X593" s="67" t="str">
        <f ca="1">IF(I593="","",_xll.xEURO(OFFSET(C593,-M593+1,0),J593,OFFSET(C593,-M593+2,0),OFFSET(C593,-M593+2,0),OFFSET(C593,-M593+3,0)+AC593,OFFSET(C593,-M593+4,0),1,2)/10*I593)</f>
        <v/>
      </c>
      <c r="Y593" s="71" t="str">
        <f ca="1">IF(I593="","",_xll.xEURO(OFFSET(C593,-M593+1,0),J593,OFFSET(C593,-M593+2,0),OFFSET(C593,-M593+2,0),OFFSET(C593,-M593+3,0)+AC593,OFFSET(C593,-M593+4,0),1,3)/100*I593*10000)</f>
        <v/>
      </c>
      <c r="Z593" s="71" t="str">
        <f ca="1">IF(I593="","",_xll.xEURO(OFFSET(C593,-M593+1,0),J593,OFFSET(C593,-M593+2,0),OFFSET(C593,-M593+2,0),OFFSET(C593,-M593+3,0)+AC593,OFFSET(C593,-M593+4,0),1,5)/365.25*I593*10000)</f>
        <v/>
      </c>
      <c r="AB593" s="40" t="str">
        <f ca="1">IF(D593="","",_xll.xCalcSkew(OFFSET(C593,-M593,0),E593-OFFSET(C593,-M593+1,0),b)/100)</f>
        <v/>
      </c>
      <c r="AC593" s="40" t="str">
        <f ca="1">IF(I593="","",_xll.xCalcSkew(OFFSET(C593,-M593,0),J593-OFFSET(C593,-M593+1,0),b)/100)</f>
        <v/>
      </c>
      <c r="AE593">
        <f t="shared" si="103"/>
        <v>0</v>
      </c>
      <c r="AF593">
        <f t="shared" si="104"/>
        <v>0</v>
      </c>
      <c r="AG593">
        <f t="shared" si="105"/>
        <v>0</v>
      </c>
    </row>
    <row r="594" spans="3:33" x14ac:dyDescent="0.25">
      <c r="D594" s="52"/>
      <c r="E594" s="39"/>
      <c r="F594" s="39"/>
      <c r="G594" s="35"/>
      <c r="I594" s="52"/>
      <c r="J594" s="39"/>
      <c r="K594" s="39"/>
      <c r="L594" s="62"/>
      <c r="M594" s="101">
        <f t="shared" si="108"/>
        <v>11</v>
      </c>
      <c r="N594" s="67" t="str">
        <f ca="1">IF(D594="","",_xll.xEURO(OFFSET(C594,-M594+1,0),E594,OFFSET(C594,-M594+2,0),OFFSET(C594,-M594+2,0),OFFSET(C594,-M594+3,0)+AB594,OFFSET(C594,-M594+4,0),0,1)*D594)</f>
        <v/>
      </c>
      <c r="O594" s="69" t="str">
        <f ca="1">IF(D594="","",_xll.xEURO(OFFSET(C594,-M594+1,0),E594,OFFSET(C594,-M594+2,0),OFFSET(C594,-M594+2,0),OFFSET(C594,-M594+3,0)+AB594,OFFSET(C594,-M594+4,0),0,0))</f>
        <v/>
      </c>
      <c r="P594" s="67" t="str">
        <f t="shared" si="106"/>
        <v/>
      </c>
      <c r="Q594" s="67" t="str">
        <f ca="1">IF(D594="","",_xll.xEURO(OFFSET(C594,-M594+1,0),E594,OFFSET(C594,-M594+2,0),OFFSET(C594,-M594+2,0),OFFSET(C594,-M594+3,0)+AB594,OFFSET(C594,-M594+4,0),0,2)/10*D594)</f>
        <v/>
      </c>
      <c r="R594" s="71" t="str">
        <f ca="1">IF(D594="","",_xll.xEURO(OFFSET(C594,-M594+1,0),E594,OFFSET(C594,-M594+2,0),OFFSET(C594,-M594+2,0),OFFSET(C594,-M594+3,0)+AB594,OFFSET(C594,-M594+4,0),0,3)/100*D594*10000)</f>
        <v/>
      </c>
      <c r="S594" s="71" t="str">
        <f ca="1">IF(D594="","",_xll.xEURO(OFFSET(C594,-M594+1,0),E594,OFFSET(C594,-M594+2,0),OFFSET(C594,-M594+2,0),OFFSET(C594,-M594+3,0)+AB594,OFFSET(C594,-M594+4,0),0,5)/365.25*D594*10000)</f>
        <v/>
      </c>
      <c r="U594" s="67" t="str">
        <f ca="1">IF(I594="","",_xll.xEURO(OFFSET(C594,-M594+1,0),J594,OFFSET(C594,-M594+2,0),OFFSET(C594,-M594+2,0),OFFSET(C594,-M594+3,0)+AC594,OFFSET(C594,-M594+4,0),1,1)*I594)</f>
        <v/>
      </c>
      <c r="V594" s="69" t="str">
        <f ca="1">IF(I594="","",_xll.xEURO(OFFSET(C594,-M594+1,0),J594,OFFSET(C594,-M594+2,0),OFFSET(C594,-M594+2,0),OFFSET(C594,-M594+3,0)+AC594,OFFSET(C594,-M594+4,0),1,0))</f>
        <v/>
      </c>
      <c r="W594" s="67" t="str">
        <f t="shared" si="107"/>
        <v/>
      </c>
      <c r="X594" s="67" t="str">
        <f ca="1">IF(I594="","",_xll.xEURO(OFFSET(C594,-M594+1,0),J594,OFFSET(C594,-M594+2,0),OFFSET(C594,-M594+2,0),OFFSET(C594,-M594+3,0)+AC594,OFFSET(C594,-M594+4,0),1,2)/10*I594)</f>
        <v/>
      </c>
      <c r="Y594" s="71" t="str">
        <f ca="1">IF(I594="","",_xll.xEURO(OFFSET(C594,-M594+1,0),J594,OFFSET(C594,-M594+2,0),OFFSET(C594,-M594+2,0),OFFSET(C594,-M594+3,0)+AC594,OFFSET(C594,-M594+4,0),1,3)/100*I594*10000)</f>
        <v/>
      </c>
      <c r="Z594" s="71" t="str">
        <f ca="1">IF(I594="","",_xll.xEURO(OFFSET(C594,-M594+1,0),J594,OFFSET(C594,-M594+2,0),OFFSET(C594,-M594+2,0),OFFSET(C594,-M594+3,0)+AC594,OFFSET(C594,-M594+4,0),1,5)/365.25*I594*10000)</f>
        <v/>
      </c>
      <c r="AB594" s="40" t="str">
        <f ca="1">IF(D594="","",_xll.xCalcSkew(OFFSET(C594,-M594,0),E594-OFFSET(C594,-M594+1,0),b)/100)</f>
        <v/>
      </c>
      <c r="AC594" s="40" t="str">
        <f ca="1">IF(I594="","",_xll.xCalcSkew(OFFSET(C594,-M594,0),J594-OFFSET(C594,-M594+1,0),b)/100)</f>
        <v/>
      </c>
      <c r="AE594">
        <f t="shared" si="103"/>
        <v>0</v>
      </c>
      <c r="AF594">
        <f t="shared" si="104"/>
        <v>0</v>
      </c>
      <c r="AG594">
        <f t="shared" si="105"/>
        <v>0</v>
      </c>
    </row>
    <row r="595" spans="3:33" x14ac:dyDescent="0.25">
      <c r="D595" s="52"/>
      <c r="E595" s="39"/>
      <c r="F595" s="39"/>
      <c r="G595" s="35"/>
      <c r="I595" s="52"/>
      <c r="J595" s="39"/>
      <c r="K595" s="39"/>
      <c r="L595" s="62"/>
      <c r="M595" s="101">
        <f t="shared" si="108"/>
        <v>12</v>
      </c>
      <c r="N595" s="67" t="str">
        <f ca="1">IF(D595="","",_xll.xEURO(OFFSET(C595,-M595+1,0),E595,OFFSET(C595,-M595+2,0),OFFSET(C595,-M595+2,0),OFFSET(C595,-M595+3,0)+AB595,OFFSET(C595,-M595+4,0),0,1)*D595)</f>
        <v/>
      </c>
      <c r="O595" s="69" t="str">
        <f ca="1">IF(D595="","",_xll.xEURO(OFFSET(C595,-M595+1,0),E595,OFFSET(C595,-M595+2,0),OFFSET(C595,-M595+2,0),OFFSET(C595,-M595+3,0)+AB595,OFFSET(C595,-M595+4,0),0,0))</f>
        <v/>
      </c>
      <c r="P595" s="67" t="str">
        <f t="shared" si="106"/>
        <v/>
      </c>
      <c r="Q595" s="67" t="str">
        <f ca="1">IF(D595="","",_xll.xEURO(OFFSET(C595,-M595+1,0),E595,OFFSET(C595,-M595+2,0),OFFSET(C595,-M595+2,0),OFFSET(C595,-M595+3,0)+AB595,OFFSET(C595,-M595+4,0),0,2)/10*D595)</f>
        <v/>
      </c>
      <c r="R595" s="71" t="str">
        <f ca="1">IF(D595="","",_xll.xEURO(OFFSET(C595,-M595+1,0),E595,OFFSET(C595,-M595+2,0),OFFSET(C595,-M595+2,0),OFFSET(C595,-M595+3,0)+AB595,OFFSET(C595,-M595+4,0),0,3)/100*D595*10000)</f>
        <v/>
      </c>
      <c r="S595" s="71" t="str">
        <f ca="1">IF(D595="","",_xll.xEURO(OFFSET(C595,-M595+1,0),E595,OFFSET(C595,-M595+2,0),OFFSET(C595,-M595+2,0),OFFSET(C595,-M595+3,0)+AB595,OFFSET(C595,-M595+4,0),0,5)/365.25*D595*10000)</f>
        <v/>
      </c>
      <c r="U595" s="67" t="str">
        <f ca="1">IF(I595="","",_xll.xEURO(OFFSET(C595,-M595+1,0),J595,OFFSET(C595,-M595+2,0),OFFSET(C595,-M595+2,0),OFFSET(C595,-M595+3,0)+AC595,OFFSET(C595,-M595+4,0),1,1)*I595)</f>
        <v/>
      </c>
      <c r="V595" s="69" t="str">
        <f ca="1">IF(I595="","",_xll.xEURO(OFFSET(C595,-M595+1,0),J595,OFFSET(C595,-M595+2,0),OFFSET(C595,-M595+2,0),OFFSET(C595,-M595+3,0)+AC595,OFFSET(C595,-M595+4,0),1,0))</f>
        <v/>
      </c>
      <c r="W595" s="67" t="str">
        <f t="shared" si="107"/>
        <v/>
      </c>
      <c r="X595" s="67" t="str">
        <f ca="1">IF(I595="","",_xll.xEURO(OFFSET(C595,-M595+1,0),J595,OFFSET(C595,-M595+2,0),OFFSET(C595,-M595+2,0),OFFSET(C595,-M595+3,0)+AC595,OFFSET(C595,-M595+4,0),1,2)/10*I595)</f>
        <v/>
      </c>
      <c r="Y595" s="71" t="str">
        <f ca="1">IF(I595="","",_xll.xEURO(OFFSET(C595,-M595+1,0),J595,OFFSET(C595,-M595+2,0),OFFSET(C595,-M595+2,0),OFFSET(C595,-M595+3,0)+AC595,OFFSET(C595,-M595+4,0),1,3)/100*I595*10000)</f>
        <v/>
      </c>
      <c r="Z595" s="71" t="str">
        <f ca="1">IF(I595="","",_xll.xEURO(OFFSET(C595,-M595+1,0),J595,OFFSET(C595,-M595+2,0),OFFSET(C595,-M595+2,0),OFFSET(C595,-M595+3,0)+AC595,OFFSET(C595,-M595+4,0),1,5)/365.25*I595*10000)</f>
        <v/>
      </c>
      <c r="AB595" s="40" t="str">
        <f ca="1">IF(D595="","",_xll.xCalcSkew(OFFSET(C595,-M595,0),E595-OFFSET(C595,-M595+1,0),b)/100)</f>
        <v/>
      </c>
      <c r="AC595" s="40" t="str">
        <f ca="1">IF(I595="","",_xll.xCalcSkew(OFFSET(C595,-M595,0),J595-OFFSET(C595,-M595+1,0),b)/100)</f>
        <v/>
      </c>
      <c r="AE595">
        <f t="shared" si="103"/>
        <v>0</v>
      </c>
      <c r="AF595">
        <f t="shared" si="104"/>
        <v>0</v>
      </c>
      <c r="AG595">
        <f t="shared" si="105"/>
        <v>0</v>
      </c>
    </row>
    <row r="596" spans="3:33" x14ac:dyDescent="0.25">
      <c r="D596" s="52"/>
      <c r="E596" s="39"/>
      <c r="F596" s="39"/>
      <c r="G596" s="35"/>
      <c r="I596" s="52"/>
      <c r="J596" s="39"/>
      <c r="K596" s="39"/>
      <c r="L596" s="62"/>
      <c r="M596" s="101">
        <f t="shared" si="108"/>
        <v>13</v>
      </c>
      <c r="N596" s="67" t="str">
        <f ca="1">IF(D596="","",_xll.xEURO(OFFSET(C596,-M596+1,0),E596,OFFSET(C596,-M596+2,0),OFFSET(C596,-M596+2,0),OFFSET(C596,-M596+3,0)+AB596,OFFSET(C596,-M596+4,0),0,1)*D596)</f>
        <v/>
      </c>
      <c r="O596" s="69" t="str">
        <f ca="1">IF(D596="","",_xll.xEURO(OFFSET(C596,-M596+1,0),E596,OFFSET(C596,-M596+2,0),OFFSET(C596,-M596+2,0),OFFSET(C596,-M596+3,0)+AB596,OFFSET(C596,-M596+4,0),0,0))</f>
        <v/>
      </c>
      <c r="P596" s="67" t="str">
        <f t="shared" si="106"/>
        <v/>
      </c>
      <c r="Q596" s="67" t="str">
        <f ca="1">IF(D596="","",_xll.xEURO(OFFSET(C596,-M596+1,0),E596,OFFSET(C596,-M596+2,0),OFFSET(C596,-M596+2,0),OFFSET(C596,-M596+3,0)+AB596,OFFSET(C596,-M596+4,0),0,2)/10*D596)</f>
        <v/>
      </c>
      <c r="R596" s="71" t="str">
        <f ca="1">IF(D596="","",_xll.xEURO(OFFSET(C596,-M596+1,0),E596,OFFSET(C596,-M596+2,0),OFFSET(C596,-M596+2,0),OFFSET(C596,-M596+3,0)+AB596,OFFSET(C596,-M596+4,0),0,3)/100*D596*10000)</f>
        <v/>
      </c>
      <c r="S596" s="71" t="str">
        <f ca="1">IF(D596="","",_xll.xEURO(OFFSET(C596,-M596+1,0),E596,OFFSET(C596,-M596+2,0),OFFSET(C596,-M596+2,0),OFFSET(C596,-M596+3,0)+AB596,OFFSET(C596,-M596+4,0),0,5)/365.25*D596*10000)</f>
        <v/>
      </c>
      <c r="U596" s="67" t="str">
        <f ca="1">IF(I596="","",_xll.xEURO(OFFSET(C596,-M596+1,0),J596,OFFSET(C596,-M596+2,0),OFFSET(C596,-M596+2,0),OFFSET(C596,-M596+3,0)+AC596,OFFSET(C596,-M596+4,0),1,1)*I596)</f>
        <v/>
      </c>
      <c r="V596" s="69" t="str">
        <f ca="1">IF(I596="","",_xll.xEURO(OFFSET(C596,-M596+1,0),J596,OFFSET(C596,-M596+2,0),OFFSET(C596,-M596+2,0),OFFSET(C596,-M596+3,0)+AC596,OFFSET(C596,-M596+4,0),1,0))</f>
        <v/>
      </c>
      <c r="W596" s="67" t="str">
        <f t="shared" si="107"/>
        <v/>
      </c>
      <c r="X596" s="67" t="str">
        <f ca="1">IF(I596="","",_xll.xEURO(OFFSET(C596,-M596+1,0),J596,OFFSET(C596,-M596+2,0),OFFSET(C596,-M596+2,0),OFFSET(C596,-M596+3,0)+AC596,OFFSET(C596,-M596+4,0),1,2)/10*I596)</f>
        <v/>
      </c>
      <c r="Y596" s="71" t="str">
        <f ca="1">IF(I596="","",_xll.xEURO(OFFSET(C596,-M596+1,0),J596,OFFSET(C596,-M596+2,0),OFFSET(C596,-M596+2,0),OFFSET(C596,-M596+3,0)+AC596,OFFSET(C596,-M596+4,0),1,3)/100*I596*10000)</f>
        <v/>
      </c>
      <c r="Z596" s="71" t="str">
        <f ca="1">IF(I596="","",_xll.xEURO(OFFSET(C596,-M596+1,0),J596,OFFSET(C596,-M596+2,0),OFFSET(C596,-M596+2,0),OFFSET(C596,-M596+3,0)+AC596,OFFSET(C596,-M596+4,0),1,5)/365.25*I596*10000)</f>
        <v/>
      </c>
      <c r="AB596" s="40" t="str">
        <f ca="1">IF(D596="","",_xll.xCalcSkew(OFFSET(C596,-M596,0),E596-OFFSET(C596,-M596+1,0),b)/100)</f>
        <v/>
      </c>
      <c r="AC596" s="40" t="str">
        <f ca="1">IF(I596="","",_xll.xCalcSkew(OFFSET(C596,-M596,0),J596-OFFSET(C596,-M596+1,0),b)/100)</f>
        <v/>
      </c>
      <c r="AE596">
        <f t="shared" si="103"/>
        <v>0</v>
      </c>
      <c r="AF596">
        <f t="shared" si="104"/>
        <v>0</v>
      </c>
      <c r="AG596">
        <f t="shared" si="105"/>
        <v>0</v>
      </c>
    </row>
    <row r="597" spans="3:33" x14ac:dyDescent="0.25">
      <c r="D597" s="52"/>
      <c r="E597" s="39"/>
      <c r="F597" s="39"/>
      <c r="G597" s="35"/>
      <c r="I597" s="52"/>
      <c r="J597" s="39"/>
      <c r="K597" s="39"/>
      <c r="L597" s="62"/>
      <c r="M597" s="101">
        <f t="shared" si="108"/>
        <v>14</v>
      </c>
      <c r="N597" s="67" t="str">
        <f ca="1">IF(D597="","",_xll.xEURO(OFFSET(C597,-M597+1,0),E597,OFFSET(C597,-M597+2,0),OFFSET(C597,-M597+2,0),OFFSET(C597,-M597+3,0)+AB597,OFFSET(C597,-M597+4,0),0,1)*D597)</f>
        <v/>
      </c>
      <c r="O597" s="69" t="str">
        <f ca="1">IF(D597="","",_xll.xEURO(OFFSET(C597,-M597+1,0),E597,OFFSET(C597,-M597+2,0),OFFSET(C597,-M597+2,0),OFFSET(C597,-M597+3,0)+AB597,OFFSET(C597,-M597+4,0),0,0))</f>
        <v/>
      </c>
      <c r="P597" s="67" t="str">
        <f t="shared" si="106"/>
        <v/>
      </c>
      <c r="Q597" s="67" t="str">
        <f ca="1">IF(D597="","",_xll.xEURO(OFFSET(C597,-M597+1,0),E597,OFFSET(C597,-M597+2,0),OFFSET(C597,-M597+2,0),OFFSET(C597,-M597+3,0)+AB597,OFFSET(C597,-M597+4,0),0,2)/10*D597)</f>
        <v/>
      </c>
      <c r="R597" s="71" t="str">
        <f ca="1">IF(D597="","",_xll.xEURO(OFFSET(C597,-M597+1,0),E597,OFFSET(C597,-M597+2,0),OFFSET(C597,-M597+2,0),OFFSET(C597,-M597+3,0)+AB597,OFFSET(C597,-M597+4,0),0,3)/100*D597*10000)</f>
        <v/>
      </c>
      <c r="S597" s="71" t="str">
        <f ca="1">IF(D597="","",_xll.xEURO(OFFSET(C597,-M597+1,0),E597,OFFSET(C597,-M597+2,0),OFFSET(C597,-M597+2,0),OFFSET(C597,-M597+3,0)+AB597,OFFSET(C597,-M597+4,0),0,5)/365.25*D597*10000)</f>
        <v/>
      </c>
      <c r="U597" s="67" t="str">
        <f ca="1">IF(I597="","",_xll.xEURO(OFFSET(C597,-M597+1,0),J597,OFFSET(C597,-M597+2,0),OFFSET(C597,-M597+2,0),OFFSET(C597,-M597+3,0)+AC597,OFFSET(C597,-M597+4,0),1,1)*I597)</f>
        <v/>
      </c>
      <c r="V597" s="69" t="str">
        <f ca="1">IF(I597="","",_xll.xEURO(OFFSET(C597,-M597+1,0),J597,OFFSET(C597,-M597+2,0),OFFSET(C597,-M597+2,0),OFFSET(C597,-M597+3,0)+AC597,OFFSET(C597,-M597+4,0),1,0))</f>
        <v/>
      </c>
      <c r="W597" s="67" t="str">
        <f t="shared" si="107"/>
        <v/>
      </c>
      <c r="X597" s="67" t="str">
        <f ca="1">IF(I597="","",_xll.xEURO(OFFSET(C597,-M597+1,0),J597,OFFSET(C597,-M597+2,0),OFFSET(C597,-M597+2,0),OFFSET(C597,-M597+3,0)+AC597,OFFSET(C597,-M597+4,0),1,2)/10*I597)</f>
        <v/>
      </c>
      <c r="Y597" s="71" t="str">
        <f ca="1">IF(I597="","",_xll.xEURO(OFFSET(C597,-M597+1,0),J597,OFFSET(C597,-M597+2,0),OFFSET(C597,-M597+2,0),OFFSET(C597,-M597+3,0)+AC597,OFFSET(C597,-M597+4,0),1,3)/100*I597*10000)</f>
        <v/>
      </c>
      <c r="Z597" s="71" t="str">
        <f ca="1">IF(I597="","",_xll.xEURO(OFFSET(C597,-M597+1,0),J597,OFFSET(C597,-M597+2,0),OFFSET(C597,-M597+2,0),OFFSET(C597,-M597+3,0)+AC597,OFFSET(C597,-M597+4,0),1,5)/365.25*I597*10000)</f>
        <v/>
      </c>
      <c r="AB597" s="40" t="str">
        <f ca="1">IF(D597="","",_xll.xCalcSkew(OFFSET(C597,-M597,0),E597-OFFSET(C597,-M597+1,0),b)/100)</f>
        <v/>
      </c>
      <c r="AC597" s="40" t="str">
        <f ca="1">IF(I597="","",_xll.xCalcSkew(OFFSET(C597,-M597,0),J597-OFFSET(C597,-M597+1,0),b)/100)</f>
        <v/>
      </c>
      <c r="AE597">
        <f t="shared" si="103"/>
        <v>0</v>
      </c>
      <c r="AF597">
        <f t="shared" si="104"/>
        <v>0</v>
      </c>
      <c r="AG597">
        <f t="shared" si="105"/>
        <v>0</v>
      </c>
    </row>
    <row r="598" spans="3:33" x14ac:dyDescent="0.25">
      <c r="D598" s="52"/>
      <c r="E598" s="39"/>
      <c r="F598" s="39"/>
      <c r="G598" s="35"/>
      <c r="I598" s="52"/>
      <c r="J598" s="39"/>
      <c r="K598" s="39"/>
      <c r="L598" s="62"/>
      <c r="M598" s="101">
        <f t="shared" si="108"/>
        <v>15</v>
      </c>
      <c r="N598" s="67" t="str">
        <f ca="1">IF(D598="","",_xll.xEURO(OFFSET(C598,-M598+1,0),E598,OFFSET(C598,-M598+2,0),OFFSET(C598,-M598+2,0),OFFSET(C598,-M598+3,0)+AB598,OFFSET(C598,-M598+4,0),0,1)*D598)</f>
        <v/>
      </c>
      <c r="O598" s="69" t="str">
        <f ca="1">IF(D598="","",_xll.xEURO(OFFSET(C598,-M598+1,0),E598,OFFSET(C598,-M598+2,0),OFFSET(C598,-M598+2,0),OFFSET(C598,-M598+3,0)+AB598,OFFSET(C598,-M598+4,0),0,0))</f>
        <v/>
      </c>
      <c r="P598" s="67" t="str">
        <f t="shared" si="106"/>
        <v/>
      </c>
      <c r="Q598" s="67" t="str">
        <f ca="1">IF(D598="","",_xll.xEURO(OFFSET(C598,-M598+1,0),E598,OFFSET(C598,-M598+2,0),OFFSET(C598,-M598+2,0),OFFSET(C598,-M598+3,0)+AB598,OFFSET(C598,-M598+4,0),0,2)/10*D598)</f>
        <v/>
      </c>
      <c r="R598" s="71" t="str">
        <f ca="1">IF(D598="","",_xll.xEURO(OFFSET(C598,-M598+1,0),E598,OFFSET(C598,-M598+2,0),OFFSET(C598,-M598+2,0),OFFSET(C598,-M598+3,0)+AB598,OFFSET(C598,-M598+4,0),0,3)/100*D598*10000)</f>
        <v/>
      </c>
      <c r="S598" s="71" t="str">
        <f ca="1">IF(D598="","",_xll.xEURO(OFFSET(C598,-M598+1,0),E598,OFFSET(C598,-M598+2,0),OFFSET(C598,-M598+2,0),OFFSET(C598,-M598+3,0)+AB598,OFFSET(C598,-M598+4,0),0,5)/365.25*D598*10000)</f>
        <v/>
      </c>
      <c r="U598" s="67" t="str">
        <f ca="1">IF(I598="","",_xll.xEURO(OFFSET(C598,-M598+1,0),J598,OFFSET(C598,-M598+2,0),OFFSET(C598,-M598+2,0),OFFSET(C598,-M598+3,0)+AC598,OFFSET(C598,-M598+4,0),1,1)*I598)</f>
        <v/>
      </c>
      <c r="V598" s="69" t="str">
        <f ca="1">IF(I598="","",_xll.xEURO(OFFSET(C598,-M598+1,0),J598,OFFSET(C598,-M598+2,0),OFFSET(C598,-M598+2,0),OFFSET(C598,-M598+3,0)+AC598,OFFSET(C598,-M598+4,0),1,0))</f>
        <v/>
      </c>
      <c r="W598" s="67" t="str">
        <f t="shared" si="107"/>
        <v/>
      </c>
      <c r="X598" s="67" t="str">
        <f ca="1">IF(I598="","",_xll.xEURO(OFFSET(C598,-M598+1,0),J598,OFFSET(C598,-M598+2,0),OFFSET(C598,-M598+2,0),OFFSET(C598,-M598+3,0)+AC598,OFFSET(C598,-M598+4,0),1,2)/10*I598)</f>
        <v/>
      </c>
      <c r="Y598" s="71" t="str">
        <f ca="1">IF(I598="","",_xll.xEURO(OFFSET(C598,-M598+1,0),J598,OFFSET(C598,-M598+2,0),OFFSET(C598,-M598+2,0),OFFSET(C598,-M598+3,0)+AC598,OFFSET(C598,-M598+4,0),1,3)/100*I598*10000)</f>
        <v/>
      </c>
      <c r="Z598" s="71" t="str">
        <f ca="1">IF(I598="","",_xll.xEURO(OFFSET(C598,-M598+1,0),J598,OFFSET(C598,-M598+2,0),OFFSET(C598,-M598+2,0),OFFSET(C598,-M598+3,0)+AC598,OFFSET(C598,-M598+4,0),1,5)/365.25*I598*10000)</f>
        <v/>
      </c>
      <c r="AB598" s="40" t="str">
        <f ca="1">IF(D598="","",_xll.xCalcSkew(OFFSET(C598,-M598,0),E598-OFFSET(C598,-M598+1,0),b)/100)</f>
        <v/>
      </c>
      <c r="AC598" s="40" t="str">
        <f ca="1">IF(I598="","",_xll.xCalcSkew(OFFSET(C598,-M598,0),J598-OFFSET(C598,-M598+1,0),b)/100)</f>
        <v/>
      </c>
      <c r="AE598">
        <f t="shared" si="103"/>
        <v>0</v>
      </c>
      <c r="AF598">
        <f t="shared" si="104"/>
        <v>0</v>
      </c>
      <c r="AG598">
        <f t="shared" si="105"/>
        <v>0</v>
      </c>
    </row>
    <row r="599" spans="3:33" x14ac:dyDescent="0.25">
      <c r="D599" s="52"/>
      <c r="E599" s="39"/>
      <c r="F599" s="39"/>
      <c r="G599" s="35"/>
      <c r="I599" s="52"/>
      <c r="J599" s="39"/>
      <c r="K599" s="39"/>
      <c r="L599" s="62"/>
      <c r="M599" s="101">
        <f t="shared" si="108"/>
        <v>16</v>
      </c>
      <c r="N599" s="67" t="str">
        <f ca="1">IF(D599="","",_xll.xEURO(OFFSET(C599,-M599+1,0),E599,OFFSET(C599,-M599+2,0),OFFSET(C599,-M599+2,0),OFFSET(C599,-M599+3,0)+AB599,OFFSET(C599,-M599+4,0),0,1)*D599)</f>
        <v/>
      </c>
      <c r="O599" s="69" t="str">
        <f ca="1">IF(D599="","",_xll.xEURO(OFFSET(C599,-M599+1,0),E599,OFFSET(C599,-M599+2,0),OFFSET(C599,-M599+2,0),OFFSET(C599,-M599+3,0)+AB599,OFFSET(C599,-M599+4,0),0,0))</f>
        <v/>
      </c>
      <c r="P599" s="67" t="str">
        <f t="shared" si="106"/>
        <v/>
      </c>
      <c r="Q599" s="67" t="str">
        <f ca="1">IF(D599="","",_xll.xEURO(OFFSET(C599,-M599+1,0),E599,OFFSET(C599,-M599+2,0),OFFSET(C599,-M599+2,0),OFFSET(C599,-M599+3,0)+AB599,OFFSET(C599,-M599+4,0),0,2)/10*D599)</f>
        <v/>
      </c>
      <c r="R599" s="71" t="str">
        <f ca="1">IF(D599="","",_xll.xEURO(OFFSET(C599,-M599+1,0),E599,OFFSET(C599,-M599+2,0),OFFSET(C599,-M599+2,0),OFFSET(C599,-M599+3,0)+AB599,OFFSET(C599,-M599+4,0),0,3)/100*D599*10000)</f>
        <v/>
      </c>
      <c r="S599" s="71" t="str">
        <f ca="1">IF(D599="","",_xll.xEURO(OFFSET(C599,-M599+1,0),E599,OFFSET(C599,-M599+2,0),OFFSET(C599,-M599+2,0),OFFSET(C599,-M599+3,0)+AB599,OFFSET(C599,-M599+4,0),0,5)/365.25*D599*10000)</f>
        <v/>
      </c>
      <c r="U599" s="67" t="str">
        <f ca="1">IF(I599="","",_xll.xEURO(OFFSET(C599,-M599+1,0),J599,OFFSET(C599,-M599+2,0),OFFSET(C599,-M599+2,0),OFFSET(C599,-M599+3,0)+AC599,OFFSET(C599,-M599+4,0),1,1)*I599)</f>
        <v/>
      </c>
      <c r="V599" s="69" t="str">
        <f ca="1">IF(I599="","",_xll.xEURO(OFFSET(C599,-M599+1,0),J599,OFFSET(C599,-M599+2,0),OFFSET(C599,-M599+2,0),OFFSET(C599,-M599+3,0)+AC599,OFFSET(C599,-M599+4,0),1,0))</f>
        <v/>
      </c>
      <c r="W599" s="67" t="str">
        <f t="shared" si="107"/>
        <v/>
      </c>
      <c r="X599" s="67" t="str">
        <f ca="1">IF(I599="","",_xll.xEURO(OFFSET(C599,-M599+1,0),J599,OFFSET(C599,-M599+2,0),OFFSET(C599,-M599+2,0),OFFSET(C599,-M599+3,0)+AC599,OFFSET(C599,-M599+4,0),1,2)/10*I599)</f>
        <v/>
      </c>
      <c r="Y599" s="71" t="str">
        <f ca="1">IF(I599="","",_xll.xEURO(OFFSET(C599,-M599+1,0),J599,OFFSET(C599,-M599+2,0),OFFSET(C599,-M599+2,0),OFFSET(C599,-M599+3,0)+AC599,OFFSET(C599,-M599+4,0),1,3)/100*I599*10000)</f>
        <v/>
      </c>
      <c r="Z599" s="71" t="str">
        <f ca="1">IF(I599="","",_xll.xEURO(OFFSET(C599,-M599+1,0),J599,OFFSET(C599,-M599+2,0),OFFSET(C599,-M599+2,0),OFFSET(C599,-M599+3,0)+AC599,OFFSET(C599,-M599+4,0),1,5)/365.25*I599*10000)</f>
        <v/>
      </c>
      <c r="AB599" s="40" t="str">
        <f ca="1">IF(D599="","",_xll.xCalcSkew(OFFSET(C599,-M599,0),E599-OFFSET(C599,-M599+1,0),b)/100)</f>
        <v/>
      </c>
      <c r="AC599" s="40" t="str">
        <f ca="1">IF(I599="","",_xll.xCalcSkew(OFFSET(C599,-M599,0),J599-OFFSET(C599,-M599+1,0),b)/100)</f>
        <v/>
      </c>
      <c r="AE599">
        <f t="shared" si="103"/>
        <v>0</v>
      </c>
      <c r="AF599">
        <f t="shared" si="104"/>
        <v>0</v>
      </c>
      <c r="AG599">
        <f t="shared" si="105"/>
        <v>0</v>
      </c>
    </row>
    <row r="600" spans="3:33" x14ac:dyDescent="0.25">
      <c r="D600" s="52"/>
      <c r="E600" s="39"/>
      <c r="F600" s="39"/>
      <c r="G600" s="35"/>
      <c r="I600" s="52"/>
      <c r="J600" s="39"/>
      <c r="K600" s="39"/>
      <c r="L600" s="62"/>
      <c r="M600" s="101">
        <f t="shared" si="108"/>
        <v>17</v>
      </c>
      <c r="N600" s="67" t="str">
        <f ca="1">IF(D600="","",_xll.xEURO(OFFSET(C600,-M600+1,0),E600,OFFSET(C600,-M600+2,0),OFFSET(C600,-M600+2,0),OFFSET(C600,-M600+3,0)+AB600,OFFSET(C600,-M600+4,0),0,1)*D600)</f>
        <v/>
      </c>
      <c r="O600" s="69" t="str">
        <f ca="1">IF(D600="","",_xll.xEURO(OFFSET(C600,-M600+1,0),E600,OFFSET(C600,-M600+2,0),OFFSET(C600,-M600+2,0),OFFSET(C600,-M600+3,0)+AB600,OFFSET(C600,-M600+4,0),0,0))</f>
        <v/>
      </c>
      <c r="P600" s="67" t="str">
        <f t="shared" si="106"/>
        <v/>
      </c>
      <c r="Q600" s="67" t="str">
        <f ca="1">IF(D600="","",_xll.xEURO(OFFSET(C600,-M600+1,0),E600,OFFSET(C600,-M600+2,0),OFFSET(C600,-M600+2,0),OFFSET(C600,-M600+3,0)+AB600,OFFSET(C600,-M600+4,0),0,2)/10*D600)</f>
        <v/>
      </c>
      <c r="R600" s="71" t="str">
        <f ca="1">IF(D600="","",_xll.xEURO(OFFSET(C600,-M600+1,0),E600,OFFSET(C600,-M600+2,0),OFFSET(C600,-M600+2,0),OFFSET(C600,-M600+3,0)+AB600,OFFSET(C600,-M600+4,0),0,3)/100*D600*10000)</f>
        <v/>
      </c>
      <c r="S600" s="71" t="str">
        <f ca="1">IF(D600="","",_xll.xEURO(OFFSET(C600,-M600+1,0),E600,OFFSET(C600,-M600+2,0),OFFSET(C600,-M600+2,0),OFFSET(C600,-M600+3,0)+AB600,OFFSET(C600,-M600+4,0),0,5)/365.25*D600*10000)</f>
        <v/>
      </c>
      <c r="U600" s="67" t="str">
        <f ca="1">IF(I600="","",_xll.xEURO(OFFSET(C600,-M600+1,0),J600,OFFSET(C600,-M600+2,0),OFFSET(C600,-M600+2,0),OFFSET(C600,-M600+3,0)+AC600,OFFSET(C600,-M600+4,0),1,1)*I600)</f>
        <v/>
      </c>
      <c r="V600" s="69" t="str">
        <f ca="1">IF(I600="","",_xll.xEURO(OFFSET(C600,-M600+1,0),J600,OFFSET(C600,-M600+2,0),OFFSET(C600,-M600+2,0),OFFSET(C600,-M600+3,0)+AC600,OFFSET(C600,-M600+4,0),1,0))</f>
        <v/>
      </c>
      <c r="W600" s="67" t="str">
        <f t="shared" si="107"/>
        <v/>
      </c>
      <c r="X600" s="67" t="str">
        <f ca="1">IF(I600="","",_xll.xEURO(OFFSET(C600,-M600+1,0),J600,OFFSET(C600,-M600+2,0),OFFSET(C600,-M600+2,0),OFFSET(C600,-M600+3,0)+AC600,OFFSET(C600,-M600+4,0),1,2)/10*I600)</f>
        <v/>
      </c>
      <c r="Y600" s="71" t="str">
        <f ca="1">IF(I600="","",_xll.xEURO(OFFSET(C600,-M600+1,0),J600,OFFSET(C600,-M600+2,0),OFFSET(C600,-M600+2,0),OFFSET(C600,-M600+3,0)+AC600,OFFSET(C600,-M600+4,0),1,3)/100*I600*10000)</f>
        <v/>
      </c>
      <c r="Z600" s="71" t="str">
        <f ca="1">IF(I600="","",_xll.xEURO(OFFSET(C600,-M600+1,0),J600,OFFSET(C600,-M600+2,0),OFFSET(C600,-M600+2,0),OFFSET(C600,-M600+3,0)+AC600,OFFSET(C600,-M600+4,0),1,5)/365.25*I600*10000)</f>
        <v/>
      </c>
      <c r="AB600" s="40" t="str">
        <f ca="1">IF(D600="","",_xll.xCalcSkew(OFFSET(C600,-M600,0),E600-OFFSET(C600,-M600+1,0),b)/100)</f>
        <v/>
      </c>
      <c r="AC600" s="40" t="str">
        <f ca="1">IF(I600="","",_xll.xCalcSkew(OFFSET(C600,-M600,0),J600-OFFSET(C600,-M600+1,0),b)/100)</f>
        <v/>
      </c>
      <c r="AE600">
        <f t="shared" si="103"/>
        <v>0</v>
      </c>
      <c r="AF600">
        <f t="shared" si="104"/>
        <v>0</v>
      </c>
      <c r="AG600">
        <f t="shared" si="105"/>
        <v>0</v>
      </c>
    </row>
    <row r="601" spans="3:33" x14ac:dyDescent="0.25">
      <c r="D601" s="52"/>
      <c r="E601" s="39"/>
      <c r="F601" s="39"/>
      <c r="G601" s="35"/>
      <c r="I601" s="52"/>
      <c r="J601" s="39"/>
      <c r="K601" s="39"/>
      <c r="L601" s="62"/>
      <c r="M601" s="101">
        <f t="shared" si="108"/>
        <v>18</v>
      </c>
      <c r="N601" s="67" t="str">
        <f ca="1">IF(D601="","",_xll.xEURO(OFFSET(C601,-M601+1,0),E601,OFFSET(C601,-M601+2,0),OFFSET(C601,-M601+2,0),OFFSET(C601,-M601+3,0)+AB601,OFFSET(C601,-M601+4,0),0,1)*D601)</f>
        <v/>
      </c>
      <c r="O601" s="69" t="str">
        <f ca="1">IF(D601="","",_xll.xEURO(OFFSET(C601,-M601+1,0),E601,OFFSET(C601,-M601+2,0),OFFSET(C601,-M601+2,0),OFFSET(C601,-M601+3,0)+AB601,OFFSET(C601,-M601+4,0),0,0))</f>
        <v/>
      </c>
      <c r="P601" s="67" t="str">
        <f t="shared" si="106"/>
        <v/>
      </c>
      <c r="Q601" s="67" t="str">
        <f ca="1">IF(D601="","",_xll.xEURO(OFFSET(C601,-M601+1,0),E601,OFFSET(C601,-M601+2,0),OFFSET(C601,-M601+2,0),OFFSET(C601,-M601+3,0)+AB601,OFFSET(C601,-M601+4,0),0,2)/10*D601)</f>
        <v/>
      </c>
      <c r="R601" s="71" t="str">
        <f ca="1">IF(D601="","",_xll.xEURO(OFFSET(C601,-M601+1,0),E601,OFFSET(C601,-M601+2,0),OFFSET(C601,-M601+2,0),OFFSET(C601,-M601+3,0)+AB601,OFFSET(C601,-M601+4,0),0,3)/100*D601*10000)</f>
        <v/>
      </c>
      <c r="S601" s="71" t="str">
        <f ca="1">IF(D601="","",_xll.xEURO(OFFSET(C601,-M601+1,0),E601,OFFSET(C601,-M601+2,0),OFFSET(C601,-M601+2,0),OFFSET(C601,-M601+3,0)+AB601,OFFSET(C601,-M601+4,0),0,5)/365.25*D601*10000)</f>
        <v/>
      </c>
      <c r="U601" s="67" t="str">
        <f ca="1">IF(I601="","",_xll.xEURO(OFFSET(C601,-M601+1,0),J601,OFFSET(C601,-M601+2,0),OFFSET(C601,-M601+2,0),OFFSET(C601,-M601+3,0)+AC601,OFFSET(C601,-M601+4,0),1,1)*I601)</f>
        <v/>
      </c>
      <c r="V601" s="69" t="str">
        <f ca="1">IF(I601="","",_xll.xEURO(OFFSET(C601,-M601+1,0),J601,OFFSET(C601,-M601+2,0),OFFSET(C601,-M601+2,0),OFFSET(C601,-M601+3,0)+AC601,OFFSET(C601,-M601+4,0),1,0))</f>
        <v/>
      </c>
      <c r="W601" s="67" t="str">
        <f t="shared" si="107"/>
        <v/>
      </c>
      <c r="X601" s="67" t="str">
        <f ca="1">IF(I601="","",_xll.xEURO(OFFSET(C601,-M601+1,0),J601,OFFSET(C601,-M601+2,0),OFFSET(C601,-M601+2,0),OFFSET(C601,-M601+3,0)+AC601,OFFSET(C601,-M601+4,0),1,2)/10*I601)</f>
        <v/>
      </c>
      <c r="Y601" s="71" t="str">
        <f ca="1">IF(I601="","",_xll.xEURO(OFFSET(C601,-M601+1,0),J601,OFFSET(C601,-M601+2,0),OFFSET(C601,-M601+2,0),OFFSET(C601,-M601+3,0)+AC601,OFFSET(C601,-M601+4,0),1,3)/100*I601*10000)</f>
        <v/>
      </c>
      <c r="Z601" s="71" t="str">
        <f ca="1">IF(I601="","",_xll.xEURO(OFFSET(C601,-M601+1,0),J601,OFFSET(C601,-M601+2,0),OFFSET(C601,-M601+2,0),OFFSET(C601,-M601+3,0)+AC601,OFFSET(C601,-M601+4,0),1,5)/365.25*I601*10000)</f>
        <v/>
      </c>
      <c r="AB601" s="40" t="str">
        <f ca="1">IF(D601="","",_xll.xCalcSkew(OFFSET(C601,-M601,0),E601-OFFSET(C601,-M601+1,0),b)/100)</f>
        <v/>
      </c>
      <c r="AC601" s="40" t="str">
        <f ca="1">IF(I601="","",_xll.xCalcSkew(OFFSET(C601,-M601,0),J601-OFFSET(C601,-M601+1,0),b)/100)</f>
        <v/>
      </c>
      <c r="AE601">
        <f t="shared" si="103"/>
        <v>0</v>
      </c>
      <c r="AF601">
        <f t="shared" si="104"/>
        <v>0</v>
      </c>
      <c r="AG601">
        <f t="shared" si="105"/>
        <v>0</v>
      </c>
    </row>
    <row r="602" spans="3:33" x14ac:dyDescent="0.25">
      <c r="D602" s="52"/>
      <c r="E602" s="39"/>
      <c r="F602" s="39"/>
      <c r="G602" s="35"/>
      <c r="I602" s="52"/>
      <c r="J602" s="39"/>
      <c r="K602" s="39"/>
      <c r="L602" s="62"/>
      <c r="M602" s="101">
        <f t="shared" si="108"/>
        <v>19</v>
      </c>
      <c r="N602" s="67" t="str">
        <f ca="1">IF(D602="","",_xll.xEURO(OFFSET(C602,-M602+1,0),E602,OFFSET(C602,-M602+2,0),OFFSET(C602,-M602+2,0),OFFSET(C602,-M602+3,0)+AB602,OFFSET(C602,-M602+4,0),0,1)*D602)</f>
        <v/>
      </c>
      <c r="O602" s="69" t="str">
        <f ca="1">IF(D602="","",_xll.xEURO(OFFSET(C602,-M602+1,0),E602,OFFSET(C602,-M602+2,0),OFFSET(C602,-M602+2,0),OFFSET(C602,-M602+3,0)+AB602,OFFSET(C602,-M602+4,0),0,0))</f>
        <v/>
      </c>
      <c r="P602" s="67" t="str">
        <f t="shared" si="106"/>
        <v/>
      </c>
      <c r="Q602" s="67" t="str">
        <f ca="1">IF(D602="","",_xll.xEURO(OFFSET(C602,-M602+1,0),E602,OFFSET(C602,-M602+2,0),OFFSET(C602,-M602+2,0),OFFSET(C602,-M602+3,0)+AB602,OFFSET(C602,-M602+4,0),0,2)/10*D602)</f>
        <v/>
      </c>
      <c r="R602" s="71" t="str">
        <f ca="1">IF(D602="","",_xll.xEURO(OFFSET(C602,-M602+1,0),E602,OFFSET(C602,-M602+2,0),OFFSET(C602,-M602+2,0),OFFSET(C602,-M602+3,0)+AB602,OFFSET(C602,-M602+4,0),0,3)/100*D602*10000)</f>
        <v/>
      </c>
      <c r="S602" s="71" t="str">
        <f ca="1">IF(D602="","",_xll.xEURO(OFFSET(C602,-M602+1,0),E602,OFFSET(C602,-M602+2,0),OFFSET(C602,-M602+2,0),OFFSET(C602,-M602+3,0)+AB602,OFFSET(C602,-M602+4,0),0,5)/365.25*D602*10000)</f>
        <v/>
      </c>
      <c r="U602" s="67" t="str">
        <f ca="1">IF(I602="","",_xll.xEURO(OFFSET(C602,-M602+1,0),J602,OFFSET(C602,-M602+2,0),OFFSET(C602,-M602+2,0),OFFSET(C602,-M602+3,0)+AC602,OFFSET(C602,-M602+4,0),1,1)*I602)</f>
        <v/>
      </c>
      <c r="V602" s="69" t="str">
        <f ca="1">IF(I602="","",_xll.xEURO(OFFSET(C602,-M602+1,0),J602,OFFSET(C602,-M602+2,0),OFFSET(C602,-M602+2,0),OFFSET(C602,-M602+3,0)+AC602,OFFSET(C602,-M602+4,0),1,0))</f>
        <v/>
      </c>
      <c r="W602" s="67" t="str">
        <f t="shared" si="107"/>
        <v/>
      </c>
      <c r="X602" s="67" t="str">
        <f ca="1">IF(I602="","",_xll.xEURO(OFFSET(C602,-M602+1,0),J602,OFFSET(C602,-M602+2,0),OFFSET(C602,-M602+2,0),OFFSET(C602,-M602+3,0)+AC602,OFFSET(C602,-M602+4,0),1,2)/10*I602)</f>
        <v/>
      </c>
      <c r="Y602" s="71" t="str">
        <f ca="1">IF(I602="","",_xll.xEURO(OFFSET(C602,-M602+1,0),J602,OFFSET(C602,-M602+2,0),OFFSET(C602,-M602+2,0),OFFSET(C602,-M602+3,0)+AC602,OFFSET(C602,-M602+4,0),1,3)/100*I602*10000)</f>
        <v/>
      </c>
      <c r="Z602" s="71" t="str">
        <f ca="1">IF(I602="","",_xll.xEURO(OFFSET(C602,-M602+1,0),J602,OFFSET(C602,-M602+2,0),OFFSET(C602,-M602+2,0),OFFSET(C602,-M602+3,0)+AC602,OFFSET(C602,-M602+4,0),1,5)/365.25*I602*10000)</f>
        <v/>
      </c>
      <c r="AB602" s="40" t="str">
        <f ca="1">IF(D602="","",_xll.xCalcSkew(OFFSET(C602,-M602,0),E602-OFFSET(C602,-M602+1,0),b)/100)</f>
        <v/>
      </c>
      <c r="AC602" s="40" t="str">
        <f ca="1">IF(I602="","",_xll.xCalcSkew(OFFSET(C602,-M602,0),J602-OFFSET(C602,-M602+1,0),b)/100)</f>
        <v/>
      </c>
      <c r="AE602">
        <f t="shared" si="103"/>
        <v>0</v>
      </c>
      <c r="AF602">
        <f t="shared" si="104"/>
        <v>0</v>
      </c>
      <c r="AG602">
        <f t="shared" si="105"/>
        <v>0</v>
      </c>
    </row>
    <row r="603" spans="3:33" x14ac:dyDescent="0.25">
      <c r="D603" s="52"/>
      <c r="E603" s="39"/>
      <c r="F603" s="39"/>
      <c r="G603" s="35"/>
      <c r="I603" s="52"/>
      <c r="J603" s="39"/>
      <c r="K603" s="39"/>
      <c r="L603" s="62"/>
      <c r="M603" s="101">
        <f t="shared" si="108"/>
        <v>20</v>
      </c>
      <c r="N603" s="67" t="str">
        <f ca="1">IF(D603="","",_xll.xEURO(OFFSET(C603,-M603+1,0),E603,OFFSET(C603,-M603+2,0),OFFSET(C603,-M603+2,0),OFFSET(C603,-M603+3,0)+AB603,OFFSET(C603,-M603+4,0),0,1)*D603)</f>
        <v/>
      </c>
      <c r="O603" s="69" t="str">
        <f ca="1">IF(D603="","",_xll.xEURO(OFFSET(C603,-M603+1,0),E603,OFFSET(C603,-M603+2,0),OFFSET(C603,-M603+2,0),OFFSET(C603,-M603+3,0)+AB603,OFFSET(C603,-M603+4,0),0,0))</f>
        <v/>
      </c>
      <c r="P603" s="67" t="str">
        <f t="shared" si="106"/>
        <v/>
      </c>
      <c r="Q603" s="67" t="str">
        <f ca="1">IF(D603="","",_xll.xEURO(OFFSET(C603,-M603+1,0),E603,OFFSET(C603,-M603+2,0),OFFSET(C603,-M603+2,0),OFFSET(C603,-M603+3,0)+AB603,OFFSET(C603,-M603+4,0),0,2)/10*D603)</f>
        <v/>
      </c>
      <c r="R603" s="71" t="str">
        <f ca="1">IF(D603="","",_xll.xEURO(OFFSET(C603,-M603+1,0),E603,OFFSET(C603,-M603+2,0),OFFSET(C603,-M603+2,0),OFFSET(C603,-M603+3,0)+AB603,OFFSET(C603,-M603+4,0),0,3)/100*D603*10000)</f>
        <v/>
      </c>
      <c r="S603" s="71" t="str">
        <f ca="1">IF(D603="","",_xll.xEURO(OFFSET(C603,-M603+1,0),E603,OFFSET(C603,-M603+2,0),OFFSET(C603,-M603+2,0),OFFSET(C603,-M603+3,0)+AB603,OFFSET(C603,-M603+4,0),0,5)/365.25*D603*10000)</f>
        <v/>
      </c>
      <c r="U603" s="67" t="str">
        <f ca="1">IF(I603="","",_xll.xEURO(OFFSET(C603,-M603+1,0),J603,OFFSET(C603,-M603+2,0),OFFSET(C603,-M603+2,0),OFFSET(C603,-M603+3,0)+AC603,OFFSET(C603,-M603+4,0),1,1)*I603)</f>
        <v/>
      </c>
      <c r="V603" s="69" t="str">
        <f ca="1">IF(I603="","",_xll.xEURO(OFFSET(C603,-M603+1,0),J603,OFFSET(C603,-M603+2,0),OFFSET(C603,-M603+2,0),OFFSET(C603,-M603+3,0)+AC603,OFFSET(C603,-M603+4,0),1,0))</f>
        <v/>
      </c>
      <c r="W603" s="67" t="str">
        <f t="shared" si="107"/>
        <v/>
      </c>
      <c r="X603" s="67" t="str">
        <f ca="1">IF(I603="","",_xll.xEURO(OFFSET(C603,-M603+1,0),J603,OFFSET(C603,-M603+2,0),OFFSET(C603,-M603+2,0),OFFSET(C603,-M603+3,0)+AC603,OFFSET(C603,-M603+4,0),1,2)/10*I603)</f>
        <v/>
      </c>
      <c r="Y603" s="71" t="str">
        <f ca="1">IF(I603="","",_xll.xEURO(OFFSET(C603,-M603+1,0),J603,OFFSET(C603,-M603+2,0),OFFSET(C603,-M603+2,0),OFFSET(C603,-M603+3,0)+AC603,OFFSET(C603,-M603+4,0),1,3)/100*I603*10000)</f>
        <v/>
      </c>
      <c r="Z603" s="71" t="str">
        <f ca="1">IF(I603="","",_xll.xEURO(OFFSET(C603,-M603+1,0),J603,OFFSET(C603,-M603+2,0),OFFSET(C603,-M603+2,0),OFFSET(C603,-M603+3,0)+AC603,OFFSET(C603,-M603+4,0),1,5)/365.25*I603*10000)</f>
        <v/>
      </c>
      <c r="AB603" s="40" t="str">
        <f ca="1">IF(D603="","",_xll.xCalcSkew(OFFSET(C603,-M603,0),E603-OFFSET(C603,-M603+1,0),b)/100)</f>
        <v/>
      </c>
      <c r="AC603" s="40" t="str">
        <f ca="1">IF(I603="","",_xll.xCalcSkew(OFFSET(C603,-M603,0),J603-OFFSET(C603,-M603+1,0),b)/100)</f>
        <v/>
      </c>
      <c r="AE603">
        <f t="shared" si="103"/>
        <v>0</v>
      </c>
      <c r="AF603">
        <f t="shared" si="104"/>
        <v>0</v>
      </c>
      <c r="AG603">
        <f t="shared" si="105"/>
        <v>0</v>
      </c>
    </row>
    <row r="604" spans="3:33" x14ac:dyDescent="0.25">
      <c r="D604" s="52"/>
      <c r="E604" s="39"/>
      <c r="F604" s="39"/>
      <c r="G604" s="35"/>
      <c r="I604" s="52"/>
      <c r="J604" s="39"/>
      <c r="K604" s="39"/>
      <c r="L604" s="62"/>
      <c r="M604" s="101">
        <f t="shared" si="108"/>
        <v>21</v>
      </c>
      <c r="N604" s="67" t="str">
        <f ca="1">IF(D604="","",_xll.xEURO(OFFSET(C604,-M604+1,0),E604,OFFSET(C604,-M604+2,0),OFFSET(C604,-M604+2,0),OFFSET(C604,-M604+3,0)+AB604,OFFSET(C604,-M604+4,0),0,1)*D604)</f>
        <v/>
      </c>
      <c r="O604" s="69" t="str">
        <f ca="1">IF(D604="","",_xll.xEURO(OFFSET(C604,-M604+1,0),E604,OFFSET(C604,-M604+2,0),OFFSET(C604,-M604+2,0),OFFSET(C604,-M604+3,0)+AB604,OFFSET(C604,-M604+4,0),0,0))</f>
        <v/>
      </c>
      <c r="P604" s="67" t="str">
        <f t="shared" si="106"/>
        <v/>
      </c>
      <c r="Q604" s="67" t="str">
        <f ca="1">IF(D604="","",_xll.xEURO(OFFSET(C604,-M604+1,0),E604,OFFSET(C604,-M604+2,0),OFFSET(C604,-M604+2,0),OFFSET(C604,-M604+3,0)+AB604,OFFSET(C604,-M604+4,0),0,2)/10*D604)</f>
        <v/>
      </c>
      <c r="R604" s="71" t="str">
        <f ca="1">IF(D604="","",_xll.xEURO(OFFSET(C604,-M604+1,0),E604,OFFSET(C604,-M604+2,0),OFFSET(C604,-M604+2,0),OFFSET(C604,-M604+3,0)+AB604,OFFSET(C604,-M604+4,0),0,3)/100*D604*10000)</f>
        <v/>
      </c>
      <c r="S604" s="71" t="str">
        <f ca="1">IF(D604="","",_xll.xEURO(OFFSET(C604,-M604+1,0),E604,OFFSET(C604,-M604+2,0),OFFSET(C604,-M604+2,0),OFFSET(C604,-M604+3,0)+AB604,OFFSET(C604,-M604+4,0),0,5)/365.25*D604*10000)</f>
        <v/>
      </c>
      <c r="U604" s="67" t="str">
        <f ca="1">IF(I604="","",_xll.xEURO(OFFSET(C604,-M604+1,0),J604,OFFSET(C604,-M604+2,0),OFFSET(C604,-M604+2,0),OFFSET(C604,-M604+3,0)+AC604,OFFSET(C604,-M604+4,0),1,1)*I604)</f>
        <v/>
      </c>
      <c r="V604" s="69" t="str">
        <f ca="1">IF(I604="","",_xll.xEURO(OFFSET(C604,-M604+1,0),J604,OFFSET(C604,-M604+2,0),OFFSET(C604,-M604+2,0),OFFSET(C604,-M604+3,0)+AC604,OFFSET(C604,-M604+4,0),1,0))</f>
        <v/>
      </c>
      <c r="W604" s="67" t="str">
        <f t="shared" si="107"/>
        <v/>
      </c>
      <c r="X604" s="67" t="str">
        <f ca="1">IF(I604="","",_xll.xEURO(OFFSET(C604,-M604+1,0),J604,OFFSET(C604,-M604+2,0),OFFSET(C604,-M604+2,0),OFFSET(C604,-M604+3,0)+AC604,OFFSET(C604,-M604+4,0),1,2)/10*I604)</f>
        <v/>
      </c>
      <c r="Y604" s="71" t="str">
        <f ca="1">IF(I604="","",_xll.xEURO(OFFSET(C604,-M604+1,0),J604,OFFSET(C604,-M604+2,0),OFFSET(C604,-M604+2,0),OFFSET(C604,-M604+3,0)+AC604,OFFSET(C604,-M604+4,0),1,3)/100*I604*10000)</f>
        <v/>
      </c>
      <c r="Z604" s="71" t="str">
        <f ca="1">IF(I604="","",_xll.xEURO(OFFSET(C604,-M604+1,0),J604,OFFSET(C604,-M604+2,0),OFFSET(C604,-M604+2,0),OFFSET(C604,-M604+3,0)+AC604,OFFSET(C604,-M604+4,0),1,5)/365.25*I604*10000)</f>
        <v/>
      </c>
      <c r="AB604" s="40" t="str">
        <f ca="1">IF(D604="","",_xll.xCalcSkew(OFFSET(C604,-M604,0),E604-OFFSET(C604,-M604+1,0),b)/100)</f>
        <v/>
      </c>
      <c r="AC604" s="40" t="str">
        <f ca="1">IF(I604="","",_xll.xCalcSkew(OFFSET(C604,-M604,0),J604-OFFSET(C604,-M604+1,0),b)/100)</f>
        <v/>
      </c>
      <c r="AE604">
        <f t="shared" si="103"/>
        <v>0</v>
      </c>
      <c r="AF604">
        <f t="shared" si="104"/>
        <v>0</v>
      </c>
      <c r="AG604">
        <f t="shared" si="105"/>
        <v>0</v>
      </c>
    </row>
    <row r="605" spans="3:33" x14ac:dyDescent="0.25">
      <c r="D605" s="52"/>
      <c r="E605" s="39"/>
      <c r="F605" s="39"/>
      <c r="G605" s="35"/>
      <c r="I605" s="52"/>
      <c r="J605" s="39"/>
      <c r="K605" s="39"/>
      <c r="L605" s="62"/>
      <c r="M605" s="101">
        <f t="shared" si="108"/>
        <v>22</v>
      </c>
      <c r="N605" s="67" t="str">
        <f ca="1">IF(D605="","",_xll.xEURO(OFFSET(C605,-M605+1,0),E605,OFFSET(C605,-M605+2,0),OFFSET(C605,-M605+2,0),OFFSET(C605,-M605+3,0)+AB605,OFFSET(C605,-M605+4,0),0,1)*D605)</f>
        <v/>
      </c>
      <c r="O605" s="69" t="str">
        <f ca="1">IF(D605="","",_xll.xEURO(OFFSET(C605,-M605+1,0),E605,OFFSET(C605,-M605+2,0),OFFSET(C605,-M605+2,0),OFFSET(C605,-M605+3,0)+AB605,OFFSET(C605,-M605+4,0),0,0))</f>
        <v/>
      </c>
      <c r="P605" s="67" t="str">
        <f t="shared" si="106"/>
        <v/>
      </c>
      <c r="Q605" s="67" t="str">
        <f ca="1">IF(D605="","",_xll.xEURO(OFFSET(C605,-M605+1,0),E605,OFFSET(C605,-M605+2,0),OFFSET(C605,-M605+2,0),OFFSET(C605,-M605+3,0)+AB605,OFFSET(C605,-M605+4,0),0,2)/10*D605)</f>
        <v/>
      </c>
      <c r="R605" s="71" t="str">
        <f ca="1">IF(D605="","",_xll.xEURO(OFFSET(C605,-M605+1,0),E605,OFFSET(C605,-M605+2,0),OFFSET(C605,-M605+2,0),OFFSET(C605,-M605+3,0)+AB605,OFFSET(C605,-M605+4,0),0,3)/100*D605*10000)</f>
        <v/>
      </c>
      <c r="S605" s="71" t="str">
        <f ca="1">IF(D605="","",_xll.xEURO(OFFSET(C605,-M605+1,0),E605,OFFSET(C605,-M605+2,0),OFFSET(C605,-M605+2,0),OFFSET(C605,-M605+3,0)+AB605,OFFSET(C605,-M605+4,0),0,5)/365.25*D605*10000)</f>
        <v/>
      </c>
      <c r="U605" s="67" t="str">
        <f ca="1">IF(I605="","",_xll.xEURO(OFFSET(C605,-M605+1,0),J605,OFFSET(C605,-M605+2,0),OFFSET(C605,-M605+2,0),OFFSET(C605,-M605+3,0)+AC605,OFFSET(C605,-M605+4,0),1,1)*I605)</f>
        <v/>
      </c>
      <c r="V605" s="69" t="str">
        <f ca="1">IF(I605="","",_xll.xEURO(OFFSET(C605,-M605+1,0),J605,OFFSET(C605,-M605+2,0),OFFSET(C605,-M605+2,0),OFFSET(C605,-M605+3,0)+AC605,OFFSET(C605,-M605+4,0),1,0))</f>
        <v/>
      </c>
      <c r="W605" s="67" t="str">
        <f t="shared" si="107"/>
        <v/>
      </c>
      <c r="X605" s="67" t="str">
        <f ca="1">IF(I605="","",_xll.xEURO(OFFSET(C605,-M605+1,0),J605,OFFSET(C605,-M605+2,0),OFFSET(C605,-M605+2,0),OFFSET(C605,-M605+3,0)+AC605,OFFSET(C605,-M605+4,0),1,2)/10*I605)</f>
        <v/>
      </c>
      <c r="Y605" s="71" t="str">
        <f ca="1">IF(I605="","",_xll.xEURO(OFFSET(C605,-M605+1,0),J605,OFFSET(C605,-M605+2,0),OFFSET(C605,-M605+2,0),OFFSET(C605,-M605+3,0)+AC605,OFFSET(C605,-M605+4,0),1,3)/100*I605*10000)</f>
        <v/>
      </c>
      <c r="Z605" s="71" t="str">
        <f ca="1">IF(I605="","",_xll.xEURO(OFFSET(C605,-M605+1,0),J605,OFFSET(C605,-M605+2,0),OFFSET(C605,-M605+2,0),OFFSET(C605,-M605+3,0)+AC605,OFFSET(C605,-M605+4,0),1,5)/365.25*I605*10000)</f>
        <v/>
      </c>
      <c r="AB605" s="40" t="str">
        <f ca="1">IF(D605="","",_xll.xCalcSkew(OFFSET(C605,-M605,0),E605-OFFSET(C605,-M605+1,0),b)/100)</f>
        <v/>
      </c>
      <c r="AC605" s="40" t="str">
        <f ca="1">IF(I605="","",_xll.xCalcSkew(OFFSET(C605,-M605,0),J605-OFFSET(C605,-M605+1,0),b)/100)</f>
        <v/>
      </c>
      <c r="AE605">
        <f t="shared" si="103"/>
        <v>0</v>
      </c>
      <c r="AF605">
        <f t="shared" si="104"/>
        <v>0</v>
      </c>
      <c r="AG605">
        <f t="shared" si="105"/>
        <v>0</v>
      </c>
    </row>
    <row r="606" spans="3:33" x14ac:dyDescent="0.25">
      <c r="D606" s="52"/>
      <c r="E606" s="39"/>
      <c r="F606" s="39"/>
      <c r="G606" s="35"/>
      <c r="I606" s="52"/>
      <c r="J606" s="39"/>
      <c r="K606" s="39"/>
      <c r="L606" s="62"/>
      <c r="M606" s="101">
        <f t="shared" si="108"/>
        <v>23</v>
      </c>
      <c r="N606" s="67" t="str">
        <f ca="1">IF(D606="","",_xll.xEURO(OFFSET(C606,-M606+1,0),E606,OFFSET(C606,-M606+2,0),OFFSET(C606,-M606+2,0),OFFSET(C606,-M606+3,0)+AB606,OFFSET(C606,-M606+4,0),0,1)*D606)</f>
        <v/>
      </c>
      <c r="O606" s="69" t="str">
        <f ca="1">IF(D606="","",_xll.xEURO(OFFSET(C606,-M606+1,0),E606,OFFSET(C606,-M606+2,0),OFFSET(C606,-M606+2,0),OFFSET(C606,-M606+3,0)+AB606,OFFSET(C606,-M606+4,0),0,0))</f>
        <v/>
      </c>
      <c r="P606" s="67" t="str">
        <f t="shared" si="106"/>
        <v/>
      </c>
      <c r="Q606" s="67" t="str">
        <f ca="1">IF(D606="","",_xll.xEURO(OFFSET(C606,-M606+1,0),E606,OFFSET(C606,-M606+2,0),OFFSET(C606,-M606+2,0),OFFSET(C606,-M606+3,0)+AB606,OFFSET(C606,-M606+4,0),0,2)/10*D606)</f>
        <v/>
      </c>
      <c r="R606" s="71" t="str">
        <f ca="1">IF(D606="","",_xll.xEURO(OFFSET(C606,-M606+1,0),E606,OFFSET(C606,-M606+2,0),OFFSET(C606,-M606+2,0),OFFSET(C606,-M606+3,0)+AB606,OFFSET(C606,-M606+4,0),0,3)/100*D606*10000)</f>
        <v/>
      </c>
      <c r="S606" s="71" t="str">
        <f ca="1">IF(D606="","",_xll.xEURO(OFFSET(C606,-M606+1,0),E606,OFFSET(C606,-M606+2,0),OFFSET(C606,-M606+2,0),OFFSET(C606,-M606+3,0)+AB606,OFFSET(C606,-M606+4,0),0,5)/365.25*D606*10000)</f>
        <v/>
      </c>
      <c r="U606" s="67" t="str">
        <f ca="1">IF(I606="","",_xll.xEURO(OFFSET(C606,-M606+1,0),J606,OFFSET(C606,-M606+2,0),OFFSET(C606,-M606+2,0),OFFSET(C606,-M606+3,0)+AC606,OFFSET(C606,-M606+4,0),1,1)*I606)</f>
        <v/>
      </c>
      <c r="V606" s="69" t="str">
        <f ca="1">IF(I606="","",_xll.xEURO(OFFSET(C606,-M606+1,0),J606,OFFSET(C606,-M606+2,0),OFFSET(C606,-M606+2,0),OFFSET(C606,-M606+3,0)+AC606,OFFSET(C606,-M606+4,0),1,0))</f>
        <v/>
      </c>
      <c r="W606" s="67" t="str">
        <f t="shared" si="107"/>
        <v/>
      </c>
      <c r="X606" s="67" t="str">
        <f ca="1">IF(I606="","",_xll.xEURO(OFFSET(C606,-M606+1,0),J606,OFFSET(C606,-M606+2,0),OFFSET(C606,-M606+2,0),OFFSET(C606,-M606+3,0)+AC606,OFFSET(C606,-M606+4,0),1,2)/10*I606)</f>
        <v/>
      </c>
      <c r="Y606" s="71" t="str">
        <f ca="1">IF(I606="","",_xll.xEURO(OFFSET(C606,-M606+1,0),J606,OFFSET(C606,-M606+2,0),OFFSET(C606,-M606+2,0),OFFSET(C606,-M606+3,0)+AC606,OFFSET(C606,-M606+4,0),1,3)/100*I606*10000)</f>
        <v/>
      </c>
      <c r="Z606" s="71" t="str">
        <f ca="1">IF(I606="","",_xll.xEURO(OFFSET(C606,-M606+1,0),J606,OFFSET(C606,-M606+2,0),OFFSET(C606,-M606+2,0),OFFSET(C606,-M606+3,0)+AC606,OFFSET(C606,-M606+4,0),1,5)/365.25*I606*10000)</f>
        <v/>
      </c>
      <c r="AB606" s="40" t="str">
        <f ca="1">IF(D606="","",_xll.xCalcSkew(OFFSET(C606,-M606,0),E606-OFFSET(C606,-M606+1,0),b)/100)</f>
        <v/>
      </c>
      <c r="AC606" s="40" t="str">
        <f ca="1">IF(I606="","",_xll.xCalcSkew(OFFSET(C606,-M606,0),J606-OFFSET(C606,-M606+1,0),b)/100)</f>
        <v/>
      </c>
      <c r="AE606">
        <f t="shared" si="103"/>
        <v>0</v>
      </c>
      <c r="AF606">
        <f t="shared" si="104"/>
        <v>0</v>
      </c>
      <c r="AG606">
        <f t="shared" si="105"/>
        <v>0</v>
      </c>
    </row>
    <row r="607" spans="3:33" x14ac:dyDescent="0.25">
      <c r="D607" s="52"/>
      <c r="E607" s="39"/>
      <c r="F607" s="39"/>
      <c r="G607" s="35"/>
      <c r="I607" s="52"/>
      <c r="J607" s="39"/>
      <c r="K607" s="39"/>
      <c r="L607" s="62"/>
      <c r="M607" s="101">
        <f t="shared" si="108"/>
        <v>24</v>
      </c>
      <c r="N607" s="67" t="str">
        <f ca="1">IF(D607="","",_xll.xEURO(OFFSET(C607,-M607+1,0),E607,OFFSET(C607,-M607+2,0),OFFSET(C607,-M607+2,0),OFFSET(C607,-M607+3,0)+AB607,OFFSET(C607,-M607+4,0),0,1)*D607)</f>
        <v/>
      </c>
      <c r="O607" s="69" t="str">
        <f ca="1">IF(D607="","",_xll.xEURO(OFFSET(C607,-M607+1,0),E607,OFFSET(C607,-M607+2,0),OFFSET(C607,-M607+2,0),OFFSET(C607,-M607+3,0)+AB607,OFFSET(C607,-M607+4,0),0,0))</f>
        <v/>
      </c>
      <c r="P607" s="67" t="str">
        <f t="shared" si="106"/>
        <v/>
      </c>
      <c r="Q607" s="67" t="str">
        <f ca="1">IF(D607="","",_xll.xEURO(OFFSET(C607,-M607+1,0),E607,OFFSET(C607,-M607+2,0),OFFSET(C607,-M607+2,0),OFFSET(C607,-M607+3,0)+AB607,OFFSET(C607,-M607+4,0),0,2)/10*D607)</f>
        <v/>
      </c>
      <c r="R607" s="71" t="str">
        <f ca="1">IF(D607="","",_xll.xEURO(OFFSET(C607,-M607+1,0),E607,OFFSET(C607,-M607+2,0),OFFSET(C607,-M607+2,0),OFFSET(C607,-M607+3,0)+AB607,OFFSET(C607,-M607+4,0),0,3)/100*D607*10000)</f>
        <v/>
      </c>
      <c r="S607" s="71" t="str">
        <f ca="1">IF(D607="","",_xll.xEURO(OFFSET(C607,-M607+1,0),E607,OFFSET(C607,-M607+2,0),OFFSET(C607,-M607+2,0),OFFSET(C607,-M607+3,0)+AB607,OFFSET(C607,-M607+4,0),0,5)/365.25*D607*10000)</f>
        <v/>
      </c>
      <c r="U607" s="67" t="str">
        <f ca="1">IF(I607="","",_xll.xEURO(OFFSET(C607,-M607+1,0),J607,OFFSET(C607,-M607+2,0),OFFSET(C607,-M607+2,0),OFFSET(C607,-M607+3,0)+AC607,OFFSET(C607,-M607+4,0),1,1)*I607)</f>
        <v/>
      </c>
      <c r="V607" s="69" t="str">
        <f ca="1">IF(I607="","",_xll.xEURO(OFFSET(C607,-M607+1,0),J607,OFFSET(C607,-M607+2,0),OFFSET(C607,-M607+2,0),OFFSET(C607,-M607+3,0)+AC607,OFFSET(C607,-M607+4,0),1,0))</f>
        <v/>
      </c>
      <c r="W607" s="67" t="str">
        <f t="shared" si="107"/>
        <v/>
      </c>
      <c r="X607" s="67" t="str">
        <f ca="1">IF(I607="","",_xll.xEURO(OFFSET(C607,-M607+1,0),J607,OFFSET(C607,-M607+2,0),OFFSET(C607,-M607+2,0),OFFSET(C607,-M607+3,0)+AC607,OFFSET(C607,-M607+4,0),1,2)/10*I607)</f>
        <v/>
      </c>
      <c r="Y607" s="71" t="str">
        <f ca="1">IF(I607="","",_xll.xEURO(OFFSET(C607,-M607+1,0),J607,OFFSET(C607,-M607+2,0),OFFSET(C607,-M607+2,0),OFFSET(C607,-M607+3,0)+AC607,OFFSET(C607,-M607+4,0),1,3)/100*I607*10000)</f>
        <v/>
      </c>
      <c r="Z607" s="71" t="str">
        <f ca="1">IF(I607="","",_xll.xEURO(OFFSET(C607,-M607+1,0),J607,OFFSET(C607,-M607+2,0),OFFSET(C607,-M607+2,0),OFFSET(C607,-M607+3,0)+AC607,OFFSET(C607,-M607+4,0),1,5)/365.25*I607*10000)</f>
        <v/>
      </c>
      <c r="AB607" s="40" t="str">
        <f ca="1">IF(D607="","",_xll.xCalcSkew(OFFSET(C607,-M607,0),E607-OFFSET(C607,-M607+1,0),b)/100)</f>
        <v/>
      </c>
      <c r="AC607" s="40" t="str">
        <f ca="1">IF(I607="","",_xll.xCalcSkew(OFFSET(C607,-M607,0),J607-OFFSET(C607,-M607+1,0),b)/100)</f>
        <v/>
      </c>
      <c r="AE607">
        <f t="shared" si="103"/>
        <v>0</v>
      </c>
      <c r="AF607">
        <f t="shared" si="104"/>
        <v>0</v>
      </c>
      <c r="AG607">
        <f t="shared" si="105"/>
        <v>0</v>
      </c>
    </row>
    <row r="608" spans="3:33" x14ac:dyDescent="0.25">
      <c r="D608" s="52"/>
      <c r="E608" s="39"/>
      <c r="F608" s="39"/>
      <c r="G608" s="35"/>
      <c r="I608" s="52"/>
      <c r="J608" s="39"/>
      <c r="K608" s="39"/>
      <c r="L608" s="62"/>
      <c r="M608" s="101">
        <f t="shared" si="108"/>
        <v>25</v>
      </c>
      <c r="N608" s="67" t="str">
        <f ca="1">IF(D608="","",_xll.xEURO(OFFSET(C608,-M608+1,0),E608,OFFSET(C608,-M608+2,0),OFFSET(C608,-M608+2,0),OFFSET(C608,-M608+3,0)+AB608,OFFSET(C608,-M608+4,0),0,1)*D608)</f>
        <v/>
      </c>
      <c r="O608" s="69" t="str">
        <f ca="1">IF(D608="","",_xll.xEURO(OFFSET(C608,-M608+1,0),E608,OFFSET(C608,-M608+2,0),OFFSET(C608,-M608+2,0),OFFSET(C608,-M608+3,0)+AB608,OFFSET(C608,-M608+4,0),0,0))</f>
        <v/>
      </c>
      <c r="P608" s="67" t="str">
        <f t="shared" si="106"/>
        <v/>
      </c>
      <c r="Q608" s="67" t="str">
        <f ca="1">IF(D608="","",_xll.xEURO(OFFSET(C608,-M608+1,0),E608,OFFSET(C608,-M608+2,0),OFFSET(C608,-M608+2,0),OFFSET(C608,-M608+3,0)+AB608,OFFSET(C608,-M608+4,0),0,2)/10*D608)</f>
        <v/>
      </c>
      <c r="R608" s="71" t="str">
        <f ca="1">IF(D608="","",_xll.xEURO(OFFSET(C608,-M608+1,0),E608,OFFSET(C608,-M608+2,0),OFFSET(C608,-M608+2,0),OFFSET(C608,-M608+3,0)+AB608,OFFSET(C608,-M608+4,0),0,3)/100*D608*10000)</f>
        <v/>
      </c>
      <c r="S608" s="71" t="str">
        <f ca="1">IF(D608="","",_xll.xEURO(OFFSET(C608,-M608+1,0),E608,OFFSET(C608,-M608+2,0),OFFSET(C608,-M608+2,0),OFFSET(C608,-M608+3,0)+AB608,OFFSET(C608,-M608+4,0),0,5)/365.25*D608*10000)</f>
        <v/>
      </c>
      <c r="U608" s="67" t="str">
        <f ca="1">IF(I608="","",_xll.xEURO(OFFSET(C608,-M608+1,0),J608,OFFSET(C608,-M608+2,0),OFFSET(C608,-M608+2,0),OFFSET(C608,-M608+3,0)+AC608,OFFSET(C608,-M608+4,0),1,1)*I608)</f>
        <v/>
      </c>
      <c r="V608" s="69" t="str">
        <f ca="1">IF(I608="","",_xll.xEURO(OFFSET(C608,-M608+1,0),J608,OFFSET(C608,-M608+2,0),OFFSET(C608,-M608+2,0),OFFSET(C608,-M608+3,0)+AC608,OFFSET(C608,-M608+4,0),1,0))</f>
        <v/>
      </c>
      <c r="W608" s="67" t="str">
        <f t="shared" si="107"/>
        <v/>
      </c>
      <c r="X608" s="67" t="str">
        <f ca="1">IF(I608="","",_xll.xEURO(OFFSET(C608,-M608+1,0),J608,OFFSET(C608,-M608+2,0),OFFSET(C608,-M608+2,0),OFFSET(C608,-M608+3,0)+AC608,OFFSET(C608,-M608+4,0),1,2)/10*I608)</f>
        <v/>
      </c>
      <c r="Y608" s="71" t="str">
        <f ca="1">IF(I608="","",_xll.xEURO(OFFSET(C608,-M608+1,0),J608,OFFSET(C608,-M608+2,0),OFFSET(C608,-M608+2,0),OFFSET(C608,-M608+3,0)+AC608,OFFSET(C608,-M608+4,0),1,3)/100*I608*10000)</f>
        <v/>
      </c>
      <c r="Z608" s="71" t="str">
        <f ca="1">IF(I608="","",_xll.xEURO(OFFSET(C608,-M608+1,0),J608,OFFSET(C608,-M608+2,0),OFFSET(C608,-M608+2,0),OFFSET(C608,-M608+3,0)+AC608,OFFSET(C608,-M608+4,0),1,5)/365.25*I608*10000)</f>
        <v/>
      </c>
      <c r="AB608" s="40" t="str">
        <f ca="1">IF(D608="","",_xll.xCalcSkew(OFFSET(C608,-M608,0),E608-OFFSET(C608,-M608+1,0),b)/100)</f>
        <v/>
      </c>
      <c r="AC608" s="40" t="str">
        <f ca="1">IF(I608="","",_xll.xCalcSkew(OFFSET(C608,-M608,0),J608-OFFSET(C608,-M608+1,0),b)/100)</f>
        <v/>
      </c>
      <c r="AE608">
        <f t="shared" si="103"/>
        <v>0</v>
      </c>
      <c r="AF608">
        <f t="shared" si="104"/>
        <v>0</v>
      </c>
      <c r="AG608">
        <f t="shared" si="105"/>
        <v>0</v>
      </c>
    </row>
    <row r="609" spans="3:33" x14ac:dyDescent="0.25">
      <c r="D609" s="52"/>
      <c r="E609" s="39"/>
      <c r="F609" s="39"/>
      <c r="G609" s="35"/>
      <c r="I609" s="52"/>
      <c r="J609" s="39"/>
      <c r="K609" s="39"/>
      <c r="L609" s="62"/>
      <c r="M609" s="101">
        <f t="shared" si="108"/>
        <v>26</v>
      </c>
      <c r="N609" s="67" t="str">
        <f ca="1">IF(D609="","",_xll.xEURO(OFFSET(C609,-M609+1,0),E609,OFFSET(C609,-M609+2,0),OFFSET(C609,-M609+2,0),OFFSET(C609,-M609+3,0)+AB609,OFFSET(C609,-M609+4,0),0,1)*D609)</f>
        <v/>
      </c>
      <c r="O609" s="69" t="str">
        <f ca="1">IF(D609="","",_xll.xEURO(OFFSET(C609,-M609+1,0),E609,OFFSET(C609,-M609+2,0),OFFSET(C609,-M609+2,0),OFFSET(C609,-M609+3,0)+AB609,OFFSET(C609,-M609+4,0),0,0))</f>
        <v/>
      </c>
      <c r="P609" s="67" t="str">
        <f t="shared" si="106"/>
        <v/>
      </c>
      <c r="Q609" s="67" t="str">
        <f ca="1">IF(D609="","",_xll.xEURO(OFFSET(C609,-M609+1,0),E609,OFFSET(C609,-M609+2,0),OFFSET(C609,-M609+2,0),OFFSET(C609,-M609+3,0)+AB609,OFFSET(C609,-M609+4,0),0,2)/10*D609)</f>
        <v/>
      </c>
      <c r="R609" s="71" t="str">
        <f ca="1">IF(D609="","",_xll.xEURO(OFFSET(C609,-M609+1,0),E609,OFFSET(C609,-M609+2,0),OFFSET(C609,-M609+2,0),OFFSET(C609,-M609+3,0)+AB609,OFFSET(C609,-M609+4,0),0,3)/100*D609*10000)</f>
        <v/>
      </c>
      <c r="S609" s="71" t="str">
        <f ca="1">IF(D609="","",_xll.xEURO(OFFSET(C609,-M609+1,0),E609,OFFSET(C609,-M609+2,0),OFFSET(C609,-M609+2,0),OFFSET(C609,-M609+3,0)+AB609,OFFSET(C609,-M609+4,0),0,5)/365.25*D609*10000)</f>
        <v/>
      </c>
      <c r="U609" s="67" t="str">
        <f ca="1">IF(I609="","",_xll.xEURO(OFFSET(C609,-M609+1,0),J609,OFFSET(C609,-M609+2,0),OFFSET(C609,-M609+2,0),OFFSET(C609,-M609+3,0)+AC609,OFFSET(C609,-M609+4,0),1,1)*I609)</f>
        <v/>
      </c>
      <c r="V609" s="69" t="str">
        <f ca="1">IF(I609="","",_xll.xEURO(OFFSET(C609,-M609+1,0),J609,OFFSET(C609,-M609+2,0),OFFSET(C609,-M609+2,0),OFFSET(C609,-M609+3,0)+AC609,OFFSET(C609,-M609+4,0),1,0))</f>
        <v/>
      </c>
      <c r="W609" s="67" t="str">
        <f t="shared" si="107"/>
        <v/>
      </c>
      <c r="X609" s="67" t="str">
        <f ca="1">IF(I609="","",_xll.xEURO(OFFSET(C609,-M609+1,0),J609,OFFSET(C609,-M609+2,0),OFFSET(C609,-M609+2,0),OFFSET(C609,-M609+3,0)+AC609,OFFSET(C609,-M609+4,0),1,2)/10*I609)</f>
        <v/>
      </c>
      <c r="Y609" s="71" t="str">
        <f ca="1">IF(I609="","",_xll.xEURO(OFFSET(C609,-M609+1,0),J609,OFFSET(C609,-M609+2,0),OFFSET(C609,-M609+2,0),OFFSET(C609,-M609+3,0)+AC609,OFFSET(C609,-M609+4,0),1,3)/100*I609*10000)</f>
        <v/>
      </c>
      <c r="Z609" s="71" t="str">
        <f ca="1">IF(I609="","",_xll.xEURO(OFFSET(C609,-M609+1,0),J609,OFFSET(C609,-M609+2,0),OFFSET(C609,-M609+2,0),OFFSET(C609,-M609+3,0)+AC609,OFFSET(C609,-M609+4,0),1,5)/365.25*I609*10000)</f>
        <v/>
      </c>
      <c r="AB609" s="40" t="str">
        <f ca="1">IF(D609="","",_xll.xCalcSkew(OFFSET(C609,-M609,0),E609-OFFSET(C609,-M609+1,0),b)/100)</f>
        <v/>
      </c>
      <c r="AC609" s="40" t="str">
        <f ca="1">IF(I609="","",_xll.xCalcSkew(OFFSET(C609,-M609,0),J609-OFFSET(C609,-M609+1,0),b)/100)</f>
        <v/>
      </c>
      <c r="AE609">
        <f t="shared" si="103"/>
        <v>0</v>
      </c>
      <c r="AF609">
        <f t="shared" si="104"/>
        <v>0</v>
      </c>
      <c r="AG609">
        <f t="shared" si="105"/>
        <v>0</v>
      </c>
    </row>
    <row r="610" spans="3:33" x14ac:dyDescent="0.25">
      <c r="D610" s="52"/>
      <c r="E610" s="39"/>
      <c r="F610" s="39"/>
      <c r="G610" s="35"/>
      <c r="I610" s="52"/>
      <c r="J610" s="39"/>
      <c r="K610" s="39"/>
      <c r="L610" s="62"/>
      <c r="M610" s="101">
        <f t="shared" si="108"/>
        <v>27</v>
      </c>
      <c r="N610" s="67" t="str">
        <f ca="1">IF(D610="","",_xll.xEURO(OFFSET(C610,-M610+1,0),E610,OFFSET(C610,-M610+2,0),OFFSET(C610,-M610+2,0),OFFSET(C610,-M610+3,0)+AB610,OFFSET(C610,-M610+4,0),0,1)*D610)</f>
        <v/>
      </c>
      <c r="O610" s="69" t="str">
        <f ca="1">IF(D610="","",_xll.xEURO(OFFSET(C610,-M610+1,0),E610,OFFSET(C610,-M610+2,0),OFFSET(C610,-M610+2,0),OFFSET(C610,-M610+3,0)+AB610,OFFSET(C610,-M610+4,0),0,0))</f>
        <v/>
      </c>
      <c r="P610" s="67" t="str">
        <f t="shared" si="106"/>
        <v/>
      </c>
      <c r="Q610" s="67" t="str">
        <f ca="1">IF(D610="","",_xll.xEURO(OFFSET(C610,-M610+1,0),E610,OFFSET(C610,-M610+2,0),OFFSET(C610,-M610+2,0),OFFSET(C610,-M610+3,0)+AB610,OFFSET(C610,-M610+4,0),0,2)/10*D610)</f>
        <v/>
      </c>
      <c r="R610" s="71" t="str">
        <f ca="1">IF(D610="","",_xll.xEURO(OFFSET(C610,-M610+1,0),E610,OFFSET(C610,-M610+2,0),OFFSET(C610,-M610+2,0),OFFSET(C610,-M610+3,0)+AB610,OFFSET(C610,-M610+4,0),0,3)/100*D610*10000)</f>
        <v/>
      </c>
      <c r="S610" s="71" t="str">
        <f ca="1">IF(D610="","",_xll.xEURO(OFFSET(C610,-M610+1,0),E610,OFFSET(C610,-M610+2,0),OFFSET(C610,-M610+2,0),OFFSET(C610,-M610+3,0)+AB610,OFFSET(C610,-M610+4,0),0,5)/365.25*D610*10000)</f>
        <v/>
      </c>
      <c r="U610" s="67" t="str">
        <f ca="1">IF(I610="","",_xll.xEURO(OFFSET(C610,-M610+1,0),J610,OFFSET(C610,-M610+2,0),OFFSET(C610,-M610+2,0),OFFSET(C610,-M610+3,0)+AC610,OFFSET(C610,-M610+4,0),1,1)*I610)</f>
        <v/>
      </c>
      <c r="V610" s="69" t="str">
        <f ca="1">IF(I610="","",_xll.xEURO(OFFSET(C610,-M610+1,0),J610,OFFSET(C610,-M610+2,0),OFFSET(C610,-M610+2,0),OFFSET(C610,-M610+3,0)+AC610,OFFSET(C610,-M610+4,0),1,0))</f>
        <v/>
      </c>
      <c r="W610" s="67" t="str">
        <f t="shared" si="107"/>
        <v/>
      </c>
      <c r="X610" s="67" t="str">
        <f ca="1">IF(I610="","",_xll.xEURO(OFFSET(C610,-M610+1,0),J610,OFFSET(C610,-M610+2,0),OFFSET(C610,-M610+2,0),OFFSET(C610,-M610+3,0)+AC610,OFFSET(C610,-M610+4,0),1,2)/10*I610)</f>
        <v/>
      </c>
      <c r="Y610" s="71" t="str">
        <f ca="1">IF(I610="","",_xll.xEURO(OFFSET(C610,-M610+1,0),J610,OFFSET(C610,-M610+2,0),OFFSET(C610,-M610+2,0),OFFSET(C610,-M610+3,0)+AC610,OFFSET(C610,-M610+4,0),1,3)/100*I610*10000)</f>
        <v/>
      </c>
      <c r="Z610" s="71" t="str">
        <f ca="1">IF(I610="","",_xll.xEURO(OFFSET(C610,-M610+1,0),J610,OFFSET(C610,-M610+2,0),OFFSET(C610,-M610+2,0),OFFSET(C610,-M610+3,0)+AC610,OFFSET(C610,-M610+4,0),1,5)/365.25*I610*10000)</f>
        <v/>
      </c>
      <c r="AB610" s="40" t="str">
        <f ca="1">IF(D610="","",_xll.xCalcSkew(OFFSET(C610,-M610,0),E610-OFFSET(C610,-M610+1,0),b)/100)</f>
        <v/>
      </c>
      <c r="AC610" s="40" t="str">
        <f ca="1">IF(I610="","",_xll.xCalcSkew(OFFSET(C610,-M610,0),J610-OFFSET(C610,-M610+1,0),b)/100)</f>
        <v/>
      </c>
      <c r="AE610">
        <f t="shared" si="103"/>
        <v>0</v>
      </c>
      <c r="AF610">
        <f t="shared" si="104"/>
        <v>0</v>
      </c>
      <c r="AG610">
        <f t="shared" si="105"/>
        <v>0</v>
      </c>
    </row>
    <row r="611" spans="3:33" x14ac:dyDescent="0.25">
      <c r="D611" s="52"/>
      <c r="E611" s="39"/>
      <c r="F611" s="39"/>
      <c r="G611" s="35"/>
      <c r="I611" s="52"/>
      <c r="J611" s="39"/>
      <c r="K611" s="39"/>
      <c r="L611" s="62"/>
      <c r="M611" s="101">
        <f t="shared" si="108"/>
        <v>28</v>
      </c>
      <c r="N611" s="67" t="str">
        <f ca="1">IF(D611="","",_xll.xEURO(OFFSET(C611,-M611+1,0),E611,OFFSET(C611,-M611+2,0),OFFSET(C611,-M611+2,0),OFFSET(C611,-M611+3,0)+AB611,OFFSET(C611,-M611+4,0),0,1)*D611)</f>
        <v/>
      </c>
      <c r="O611" s="69" t="str">
        <f ca="1">IF(D611="","",_xll.xEURO(OFFSET(C611,-M611+1,0),E611,OFFSET(C611,-M611+2,0),OFFSET(C611,-M611+2,0),OFFSET(C611,-M611+3,0)+AB611,OFFSET(C611,-M611+4,0),0,0))</f>
        <v/>
      </c>
      <c r="P611" s="67" t="str">
        <f t="shared" si="106"/>
        <v/>
      </c>
      <c r="Q611" s="67" t="str">
        <f ca="1">IF(D611="","",_xll.xEURO(OFFSET(C611,-M611+1,0),E611,OFFSET(C611,-M611+2,0),OFFSET(C611,-M611+2,0),OFFSET(C611,-M611+3,0)+AB611,OFFSET(C611,-M611+4,0),0,2)/10*D611)</f>
        <v/>
      </c>
      <c r="R611" s="71" t="str">
        <f ca="1">IF(D611="","",_xll.xEURO(OFFSET(C611,-M611+1,0),E611,OFFSET(C611,-M611+2,0),OFFSET(C611,-M611+2,0),OFFSET(C611,-M611+3,0)+AB611,OFFSET(C611,-M611+4,0),0,3)/100*D611*10000)</f>
        <v/>
      </c>
      <c r="S611" s="71" t="str">
        <f ca="1">IF(D611="","",_xll.xEURO(OFFSET(C611,-M611+1,0),E611,OFFSET(C611,-M611+2,0),OFFSET(C611,-M611+2,0),OFFSET(C611,-M611+3,0)+AB611,OFFSET(C611,-M611+4,0),0,5)/365.25*D611*10000)</f>
        <v/>
      </c>
      <c r="U611" s="67" t="str">
        <f ca="1">IF(I611="","",_xll.xEURO(OFFSET(C611,-M611+1,0),J611,OFFSET(C611,-M611+2,0),OFFSET(C611,-M611+2,0),OFFSET(C611,-M611+3,0)+AC611,OFFSET(C611,-M611+4,0),1,1)*I611)</f>
        <v/>
      </c>
      <c r="V611" s="69" t="str">
        <f ca="1">IF(I611="","",_xll.xEURO(OFFSET(C611,-M611+1,0),J611,OFFSET(C611,-M611+2,0),OFFSET(C611,-M611+2,0),OFFSET(C611,-M611+3,0)+AC611,OFFSET(C611,-M611+4,0),1,0))</f>
        <v/>
      </c>
      <c r="W611" s="67" t="str">
        <f t="shared" si="107"/>
        <v/>
      </c>
      <c r="X611" s="67" t="str">
        <f ca="1">IF(I611="","",_xll.xEURO(OFFSET(C611,-M611+1,0),J611,OFFSET(C611,-M611+2,0),OFFSET(C611,-M611+2,0),OFFSET(C611,-M611+3,0)+AC611,OFFSET(C611,-M611+4,0),1,2)/10*I611)</f>
        <v/>
      </c>
      <c r="Y611" s="71" t="str">
        <f ca="1">IF(I611="","",_xll.xEURO(OFFSET(C611,-M611+1,0),J611,OFFSET(C611,-M611+2,0),OFFSET(C611,-M611+2,0),OFFSET(C611,-M611+3,0)+AC611,OFFSET(C611,-M611+4,0),1,3)/100*I611*10000)</f>
        <v/>
      </c>
      <c r="Z611" s="71" t="str">
        <f ca="1">IF(I611="","",_xll.xEURO(OFFSET(C611,-M611+1,0),J611,OFFSET(C611,-M611+2,0),OFFSET(C611,-M611+2,0),OFFSET(C611,-M611+3,0)+AC611,OFFSET(C611,-M611+4,0),1,5)/365.25*I611*10000)</f>
        <v/>
      </c>
      <c r="AB611" s="40" t="str">
        <f ca="1">IF(D611="","",_xll.xCalcSkew(OFFSET(C611,-M611,0),E611-OFFSET(C611,-M611+1,0),b)/100)</f>
        <v/>
      </c>
      <c r="AC611" s="40" t="str">
        <f ca="1">IF(I611="","",_xll.xCalcSkew(OFFSET(C611,-M611,0),J611-OFFSET(C611,-M611+1,0),b)/100)</f>
        <v/>
      </c>
      <c r="AE611">
        <f t="shared" si="103"/>
        <v>0</v>
      </c>
      <c r="AF611">
        <f t="shared" si="104"/>
        <v>0</v>
      </c>
      <c r="AG611">
        <f t="shared" si="105"/>
        <v>0</v>
      </c>
    </row>
    <row r="612" spans="3:33" x14ac:dyDescent="0.25">
      <c r="D612" s="52"/>
      <c r="E612" s="39"/>
      <c r="F612" s="39"/>
      <c r="G612" s="35"/>
      <c r="I612" s="52"/>
      <c r="J612" s="39"/>
      <c r="K612" s="39"/>
      <c r="L612" s="62"/>
      <c r="M612" s="101">
        <f t="shared" si="108"/>
        <v>29</v>
      </c>
      <c r="N612" s="67" t="str">
        <f ca="1">IF(D612="","",_xll.xEURO(OFFSET(C612,-M612+1,0),E612,OFFSET(C612,-M612+2,0),OFFSET(C612,-M612+2,0),OFFSET(C612,-M612+3,0)+AB612,OFFSET(C612,-M612+4,0),0,1)*D612)</f>
        <v/>
      </c>
      <c r="O612" s="69" t="str">
        <f ca="1">IF(D612="","",_xll.xEURO(OFFSET(C612,-M612+1,0),E612,OFFSET(C612,-M612+2,0),OFFSET(C612,-M612+2,0),OFFSET(C612,-M612+3,0)+AB612,OFFSET(C612,-M612+4,0),0,0))</f>
        <v/>
      </c>
      <c r="P612" s="67" t="str">
        <f t="shared" si="106"/>
        <v/>
      </c>
      <c r="Q612" s="67" t="str">
        <f ca="1">IF(D612="","",_xll.xEURO(OFFSET(C612,-M612+1,0),E612,OFFSET(C612,-M612+2,0),OFFSET(C612,-M612+2,0),OFFSET(C612,-M612+3,0)+AB612,OFFSET(C612,-M612+4,0),0,2)/10*D612)</f>
        <v/>
      </c>
      <c r="R612" s="71" t="str">
        <f ca="1">IF(D612="","",_xll.xEURO(OFFSET(C612,-M612+1,0),E612,OFFSET(C612,-M612+2,0),OFFSET(C612,-M612+2,0),OFFSET(C612,-M612+3,0)+AB612,OFFSET(C612,-M612+4,0),0,3)/100*D612*10000)</f>
        <v/>
      </c>
      <c r="S612" s="71" t="str">
        <f ca="1">IF(D612="","",_xll.xEURO(OFFSET(C612,-M612+1,0),E612,OFFSET(C612,-M612+2,0),OFFSET(C612,-M612+2,0),OFFSET(C612,-M612+3,0)+AB612,OFFSET(C612,-M612+4,0),0,5)/365.25*D612*10000)</f>
        <v/>
      </c>
      <c r="U612" s="67" t="str">
        <f ca="1">IF(I612="","",_xll.xEURO(OFFSET(C612,-M612+1,0),J612,OFFSET(C612,-M612+2,0),OFFSET(C612,-M612+2,0),OFFSET(C612,-M612+3,0)+AC612,OFFSET(C612,-M612+4,0),1,1)*I612)</f>
        <v/>
      </c>
      <c r="V612" s="69" t="str">
        <f ca="1">IF(I612="","",_xll.xEURO(OFFSET(C612,-M612+1,0),J612,OFFSET(C612,-M612+2,0),OFFSET(C612,-M612+2,0),OFFSET(C612,-M612+3,0)+AC612,OFFSET(C612,-M612+4,0),1,0))</f>
        <v/>
      </c>
      <c r="W612" s="67" t="str">
        <f t="shared" si="107"/>
        <v/>
      </c>
      <c r="X612" s="67" t="str">
        <f ca="1">IF(I612="","",_xll.xEURO(OFFSET(C612,-M612+1,0),J612,OFFSET(C612,-M612+2,0),OFFSET(C612,-M612+2,0),OFFSET(C612,-M612+3,0)+AC612,OFFSET(C612,-M612+4,0),1,2)/10*I612)</f>
        <v/>
      </c>
      <c r="Y612" s="71" t="str">
        <f ca="1">IF(I612="","",_xll.xEURO(OFFSET(C612,-M612+1,0),J612,OFFSET(C612,-M612+2,0),OFFSET(C612,-M612+2,0),OFFSET(C612,-M612+3,0)+AC612,OFFSET(C612,-M612+4,0),1,3)/100*I612*10000)</f>
        <v/>
      </c>
      <c r="Z612" s="71" t="str">
        <f ca="1">IF(I612="","",_xll.xEURO(OFFSET(C612,-M612+1,0),J612,OFFSET(C612,-M612+2,0),OFFSET(C612,-M612+2,0),OFFSET(C612,-M612+3,0)+AC612,OFFSET(C612,-M612+4,0),1,5)/365.25*I612*10000)</f>
        <v/>
      </c>
      <c r="AB612" s="40" t="str">
        <f ca="1">IF(D612="","",_xll.xCalcSkew(OFFSET(C612,-M612,0),E612-OFFSET(C612,-M612+1,0),b)/100)</f>
        <v/>
      </c>
      <c r="AC612" s="40" t="str">
        <f ca="1">IF(I612="","",_xll.xCalcSkew(OFFSET(C612,-M612,0),J612-OFFSET(C612,-M612+1,0),b)/100)</f>
        <v/>
      </c>
      <c r="AE612">
        <f t="shared" si="103"/>
        <v>0</v>
      </c>
      <c r="AF612">
        <f t="shared" si="104"/>
        <v>0</v>
      </c>
      <c r="AG612">
        <f t="shared" si="105"/>
        <v>0</v>
      </c>
    </row>
    <row r="613" spans="3:33" x14ac:dyDescent="0.25">
      <c r="D613" s="52"/>
      <c r="E613" s="39"/>
      <c r="F613" s="39"/>
      <c r="G613" s="35"/>
      <c r="I613" s="52"/>
      <c r="J613" s="39"/>
      <c r="K613" s="39"/>
      <c r="L613" s="62"/>
      <c r="M613" s="101">
        <f t="shared" si="108"/>
        <v>30</v>
      </c>
      <c r="N613" s="67" t="str">
        <f ca="1">IF(D613="","",_xll.xEURO(OFFSET(C613,-M613+1,0),E613,OFFSET(C613,-M613+2,0),OFFSET(C613,-M613+2,0),OFFSET(C613,-M613+3,0)+AB613,OFFSET(C613,-M613+4,0),0,1)*D613)</f>
        <v/>
      </c>
      <c r="O613" s="69" t="str">
        <f ca="1">IF(D613="","",_xll.xEURO(OFFSET(C613,-M613+1,0),E613,OFFSET(C613,-M613+2,0),OFFSET(C613,-M613+2,0),OFFSET(C613,-M613+3,0)+AB613,OFFSET(C613,-M613+4,0),0,0))</f>
        <v/>
      </c>
      <c r="P613" s="67" t="str">
        <f t="shared" si="106"/>
        <v/>
      </c>
      <c r="Q613" s="67" t="str">
        <f ca="1">IF(D613="","",_xll.xEURO(OFFSET(C613,-M613+1,0),E613,OFFSET(C613,-M613+2,0),OFFSET(C613,-M613+2,0),OFFSET(C613,-M613+3,0)+AB613,OFFSET(C613,-M613+4,0),0,2)/10*D613)</f>
        <v/>
      </c>
      <c r="R613" s="71" t="str">
        <f ca="1">IF(D613="","",_xll.xEURO(OFFSET(C613,-M613+1,0),E613,OFFSET(C613,-M613+2,0),OFFSET(C613,-M613+2,0),OFFSET(C613,-M613+3,0)+AB613,OFFSET(C613,-M613+4,0),0,3)/100*D613*10000)</f>
        <v/>
      </c>
      <c r="S613" s="71" t="str">
        <f ca="1">IF(D613="","",_xll.xEURO(OFFSET(C613,-M613+1,0),E613,OFFSET(C613,-M613+2,0),OFFSET(C613,-M613+2,0),OFFSET(C613,-M613+3,0)+AB613,OFFSET(C613,-M613+4,0),0,5)/365.25*D613*10000)</f>
        <v/>
      </c>
      <c r="U613" s="67" t="str">
        <f ca="1">IF(I613="","",_xll.xEURO(OFFSET(C613,-M613+1,0),J613,OFFSET(C613,-M613+2,0),OFFSET(C613,-M613+2,0),OFFSET(C613,-M613+3,0)+AC613,OFFSET(C613,-M613+4,0),1,1)*I613)</f>
        <v/>
      </c>
      <c r="V613" s="69" t="str">
        <f ca="1">IF(I613="","",_xll.xEURO(OFFSET(C613,-M613+1,0),J613,OFFSET(C613,-M613+2,0),OFFSET(C613,-M613+2,0),OFFSET(C613,-M613+3,0)+AC613,OFFSET(C613,-M613+4,0),1,0))</f>
        <v/>
      </c>
      <c r="W613" s="67" t="str">
        <f t="shared" si="107"/>
        <v/>
      </c>
      <c r="X613" s="67" t="str">
        <f ca="1">IF(I613="","",_xll.xEURO(OFFSET(C613,-M613+1,0),J613,OFFSET(C613,-M613+2,0),OFFSET(C613,-M613+2,0),OFFSET(C613,-M613+3,0)+AC613,OFFSET(C613,-M613+4,0),1,2)/10*I613)</f>
        <v/>
      </c>
      <c r="Y613" s="71" t="str">
        <f ca="1">IF(I613="","",_xll.xEURO(OFFSET(C613,-M613+1,0),J613,OFFSET(C613,-M613+2,0),OFFSET(C613,-M613+2,0),OFFSET(C613,-M613+3,0)+AC613,OFFSET(C613,-M613+4,0),1,3)/100*I613*10000)</f>
        <v/>
      </c>
      <c r="Z613" s="71" t="str">
        <f ca="1">IF(I613="","",_xll.xEURO(OFFSET(C613,-M613+1,0),J613,OFFSET(C613,-M613+2,0),OFFSET(C613,-M613+2,0),OFFSET(C613,-M613+3,0)+AC613,OFFSET(C613,-M613+4,0),1,5)/365.25*I613*10000)</f>
        <v/>
      </c>
      <c r="AB613" s="40" t="str">
        <f ca="1">IF(D613="","",_xll.xCalcSkew(OFFSET(C613,-M613,0),E613-OFFSET(C613,-M613+1,0),b)/100)</f>
        <v/>
      </c>
      <c r="AC613" s="40" t="str">
        <f ca="1">IF(I613="","",_xll.xCalcSkew(OFFSET(C613,-M613,0),J613-OFFSET(C613,-M613+1,0),b)/100)</f>
        <v/>
      </c>
      <c r="AE613">
        <f t="shared" si="103"/>
        <v>0</v>
      </c>
      <c r="AF613">
        <f t="shared" si="104"/>
        <v>0</v>
      </c>
      <c r="AG613">
        <f t="shared" si="105"/>
        <v>0</v>
      </c>
    </row>
    <row r="614" spans="3:33" x14ac:dyDescent="0.25">
      <c r="D614" s="52"/>
      <c r="E614" s="39"/>
      <c r="F614" s="39"/>
      <c r="G614" s="35"/>
      <c r="I614" s="52"/>
      <c r="J614" s="39"/>
      <c r="K614" s="39"/>
      <c r="L614" s="62"/>
      <c r="M614" s="101">
        <f t="shared" si="108"/>
        <v>31</v>
      </c>
      <c r="N614" s="67" t="str">
        <f ca="1">IF(D614="","",_xll.xEURO(OFFSET(C614,-M614+1,0),E614,OFFSET(C614,-M614+2,0),OFFSET(C614,-M614+2,0),OFFSET(C614,-M614+3,0)+AB614,OFFSET(C614,-M614+4,0),0,1)*D614)</f>
        <v/>
      </c>
      <c r="O614" s="69" t="str">
        <f ca="1">IF(D614="","",_xll.xEURO(OFFSET(C614,-M614+1,0),E614,OFFSET(C614,-M614+2,0),OFFSET(C614,-M614+2,0),OFFSET(C614,-M614+3,0)+AB614,OFFSET(C614,-M614+4,0),0,0))</f>
        <v/>
      </c>
      <c r="P614" s="67" t="str">
        <f t="shared" si="106"/>
        <v/>
      </c>
      <c r="Q614" s="67" t="str">
        <f ca="1">IF(D614="","",_xll.xEURO(OFFSET(C614,-M614+1,0),E614,OFFSET(C614,-M614+2,0),OFFSET(C614,-M614+2,0),OFFSET(C614,-M614+3,0)+AB614,OFFSET(C614,-M614+4,0),0,2)/10*D614)</f>
        <v/>
      </c>
      <c r="R614" s="71" t="str">
        <f ca="1">IF(D614="","",_xll.xEURO(OFFSET(C614,-M614+1,0),E614,OFFSET(C614,-M614+2,0),OFFSET(C614,-M614+2,0),OFFSET(C614,-M614+3,0)+AB614,OFFSET(C614,-M614+4,0),0,3)/100*D614*10000)</f>
        <v/>
      </c>
      <c r="S614" s="71" t="str">
        <f ca="1">IF(D614="","",_xll.xEURO(OFFSET(C614,-M614+1,0),E614,OFFSET(C614,-M614+2,0),OFFSET(C614,-M614+2,0),OFFSET(C614,-M614+3,0)+AB614,OFFSET(C614,-M614+4,0),0,5)/365.25*D614*10000)</f>
        <v/>
      </c>
      <c r="U614" s="67" t="str">
        <f ca="1">IF(I614="","",_xll.xEURO(OFFSET(C614,-M614+1,0),J614,OFFSET(C614,-M614+2,0),OFFSET(C614,-M614+2,0),OFFSET(C614,-M614+3,0)+AC614,OFFSET(C614,-M614+4,0),1,1)*I614)</f>
        <v/>
      </c>
      <c r="V614" s="69" t="str">
        <f ca="1">IF(I614="","",_xll.xEURO(OFFSET(C614,-M614+1,0),J614,OFFSET(C614,-M614+2,0),OFFSET(C614,-M614+2,0),OFFSET(C614,-M614+3,0)+AC614,OFFSET(C614,-M614+4,0),1,0))</f>
        <v/>
      </c>
      <c r="W614" s="67" t="str">
        <f t="shared" si="107"/>
        <v/>
      </c>
      <c r="X614" s="67" t="str">
        <f ca="1">IF(I614="","",_xll.xEURO(OFFSET(C614,-M614+1,0),J614,OFFSET(C614,-M614+2,0),OFFSET(C614,-M614+2,0),OFFSET(C614,-M614+3,0)+AC614,OFFSET(C614,-M614+4,0),1,2)/10*I614)</f>
        <v/>
      </c>
      <c r="Y614" s="71" t="str">
        <f ca="1">IF(I614="","",_xll.xEURO(OFFSET(C614,-M614+1,0),J614,OFFSET(C614,-M614+2,0),OFFSET(C614,-M614+2,0),OFFSET(C614,-M614+3,0)+AC614,OFFSET(C614,-M614+4,0),1,3)/100*I614*10000)</f>
        <v/>
      </c>
      <c r="Z614" s="71" t="str">
        <f ca="1">IF(I614="","",_xll.xEURO(OFFSET(C614,-M614+1,0),J614,OFFSET(C614,-M614+2,0),OFFSET(C614,-M614+2,0),OFFSET(C614,-M614+3,0)+AC614,OFFSET(C614,-M614+4,0),1,5)/365.25*I614*10000)</f>
        <v/>
      </c>
      <c r="AB614" s="40" t="str">
        <f ca="1">IF(D614="","",_xll.xCalcSkew(OFFSET(C614,-M614,0),E614-OFFSET(C614,-M614+1,0),b)/100)</f>
        <v/>
      </c>
      <c r="AC614" s="40" t="str">
        <f ca="1">IF(I614="","",_xll.xCalcSkew(OFFSET(C614,-M614,0),J614-OFFSET(C614,-M614+1,0),b)/100)</f>
        <v/>
      </c>
      <c r="AE614">
        <f t="shared" si="103"/>
        <v>0</v>
      </c>
      <c r="AF614">
        <f t="shared" si="104"/>
        <v>0</v>
      </c>
      <c r="AG614">
        <f t="shared" si="105"/>
        <v>0</v>
      </c>
    </row>
    <row r="615" spans="3:33" x14ac:dyDescent="0.25">
      <c r="D615" s="52"/>
      <c r="E615" s="39"/>
      <c r="F615" s="39"/>
      <c r="G615" s="35"/>
      <c r="I615" s="52"/>
      <c r="J615" s="39"/>
      <c r="K615" s="39"/>
      <c r="L615" s="62"/>
      <c r="M615" s="101">
        <f t="shared" si="108"/>
        <v>32</v>
      </c>
      <c r="N615" s="67" t="str">
        <f ca="1">IF(D615="","",_xll.xEURO(OFFSET(C615,-M615+1,0),E615,OFFSET(C615,-M615+2,0),OFFSET(C615,-M615+2,0),OFFSET(C615,-M615+3,0)+AB615,OFFSET(C615,-M615+4,0),0,1)*D615)</f>
        <v/>
      </c>
      <c r="O615" s="69" t="str">
        <f ca="1">IF(D615="","",_xll.xEURO(OFFSET(C615,-M615+1,0),E615,OFFSET(C615,-M615+2,0),OFFSET(C615,-M615+2,0),OFFSET(C615,-M615+3,0)+AB615,OFFSET(C615,-M615+4,0),0,0))</f>
        <v/>
      </c>
      <c r="P615" s="67" t="str">
        <f t="shared" si="106"/>
        <v/>
      </c>
      <c r="Q615" s="67" t="str">
        <f ca="1">IF(D615="","",_xll.xEURO(OFFSET(C615,-M615+1,0),E615,OFFSET(C615,-M615+2,0),OFFSET(C615,-M615+2,0),OFFSET(C615,-M615+3,0)+AB615,OFFSET(C615,-M615+4,0),0,2)/10*D615)</f>
        <v/>
      </c>
      <c r="R615" s="71" t="str">
        <f ca="1">IF(D615="","",_xll.xEURO(OFFSET(C615,-M615+1,0),E615,OFFSET(C615,-M615+2,0),OFFSET(C615,-M615+2,0),OFFSET(C615,-M615+3,0)+AB615,OFFSET(C615,-M615+4,0),0,3)/100*D615*10000)</f>
        <v/>
      </c>
      <c r="S615" s="71" t="str">
        <f ca="1">IF(D615="","",_xll.xEURO(OFFSET(C615,-M615+1,0),E615,OFFSET(C615,-M615+2,0),OFFSET(C615,-M615+2,0),OFFSET(C615,-M615+3,0)+AB615,OFFSET(C615,-M615+4,0),0,5)/365.25*D615*10000)</f>
        <v/>
      </c>
      <c r="U615" s="67" t="str">
        <f ca="1">IF(I615="","",_xll.xEURO(OFFSET(C615,-M615+1,0),J615,OFFSET(C615,-M615+2,0),OFFSET(C615,-M615+2,0),OFFSET(C615,-M615+3,0)+AC615,OFFSET(C615,-M615+4,0),1,1)*I615)</f>
        <v/>
      </c>
      <c r="V615" s="69" t="str">
        <f ca="1">IF(I615="","",_xll.xEURO(OFFSET(C615,-M615+1,0),J615,OFFSET(C615,-M615+2,0),OFFSET(C615,-M615+2,0),OFFSET(C615,-M615+3,0)+AC615,OFFSET(C615,-M615+4,0),1,0))</f>
        <v/>
      </c>
      <c r="W615" s="67" t="str">
        <f t="shared" si="107"/>
        <v/>
      </c>
      <c r="X615" s="67" t="str">
        <f ca="1">IF(I615="","",_xll.xEURO(OFFSET(C615,-M615+1,0),J615,OFFSET(C615,-M615+2,0),OFFSET(C615,-M615+2,0),OFFSET(C615,-M615+3,0)+AC615,OFFSET(C615,-M615+4,0),1,2)/10*I615)</f>
        <v/>
      </c>
      <c r="Y615" s="71" t="str">
        <f ca="1">IF(I615="","",_xll.xEURO(OFFSET(C615,-M615+1,0),J615,OFFSET(C615,-M615+2,0),OFFSET(C615,-M615+2,0),OFFSET(C615,-M615+3,0)+AC615,OFFSET(C615,-M615+4,0),1,3)/100*I615*10000)</f>
        <v/>
      </c>
      <c r="Z615" s="71" t="str">
        <f ca="1">IF(I615="","",_xll.xEURO(OFFSET(C615,-M615+1,0),J615,OFFSET(C615,-M615+2,0),OFFSET(C615,-M615+2,0),OFFSET(C615,-M615+3,0)+AC615,OFFSET(C615,-M615+4,0),1,5)/365.25*I615*10000)</f>
        <v/>
      </c>
      <c r="AB615" s="40" t="str">
        <f ca="1">IF(D615="","",_xll.xCalcSkew(OFFSET(C615,-M615,0),E615-OFFSET(C615,-M615+1,0),b)/100)</f>
        <v/>
      </c>
      <c r="AC615" s="40" t="str">
        <f ca="1">IF(I615="","",_xll.xCalcSkew(OFFSET(C615,-M615,0),J615-OFFSET(C615,-M615+1,0),b)/100)</f>
        <v/>
      </c>
      <c r="AE615">
        <f t="shared" si="103"/>
        <v>0</v>
      </c>
      <c r="AF615">
        <f t="shared" si="104"/>
        <v>0</v>
      </c>
      <c r="AG615">
        <f t="shared" si="105"/>
        <v>0</v>
      </c>
    </row>
    <row r="616" spans="3:33" x14ac:dyDescent="0.25">
      <c r="D616" s="52"/>
      <c r="E616" s="39"/>
      <c r="F616" s="39"/>
      <c r="G616" s="35"/>
      <c r="I616" s="52"/>
      <c r="J616" s="39"/>
      <c r="K616" s="39"/>
      <c r="L616" s="62"/>
      <c r="M616" s="101">
        <f t="shared" si="108"/>
        <v>33</v>
      </c>
      <c r="N616" s="67" t="str">
        <f ca="1">IF(D616="","",_xll.xEURO(OFFSET(C616,-M616+1,0),E616,OFFSET(C616,-M616+2,0),OFFSET(C616,-M616+2,0),OFFSET(C616,-M616+3,0)+AB616,OFFSET(C616,-M616+4,0),0,1)*D616)</f>
        <v/>
      </c>
      <c r="O616" s="69" t="str">
        <f ca="1">IF(D616="","",_xll.xEURO(OFFSET(C616,-M616+1,0),E616,OFFSET(C616,-M616+2,0),OFFSET(C616,-M616+2,0),OFFSET(C616,-M616+3,0)+AB616,OFFSET(C616,-M616+4,0),0,0))</f>
        <v/>
      </c>
      <c r="P616" s="67" t="str">
        <f t="shared" si="106"/>
        <v/>
      </c>
      <c r="Q616" s="67" t="str">
        <f ca="1">IF(D616="","",_xll.xEURO(OFFSET(C616,-M616+1,0),E616,OFFSET(C616,-M616+2,0),OFFSET(C616,-M616+2,0),OFFSET(C616,-M616+3,0)+AB616,OFFSET(C616,-M616+4,0),0,2)/10*D616)</f>
        <v/>
      </c>
      <c r="R616" s="71" t="str">
        <f ca="1">IF(D616="","",_xll.xEURO(OFFSET(C616,-M616+1,0),E616,OFFSET(C616,-M616+2,0),OFFSET(C616,-M616+2,0),OFFSET(C616,-M616+3,0)+AB616,OFFSET(C616,-M616+4,0),0,3)/100*D616*10000)</f>
        <v/>
      </c>
      <c r="S616" s="71" t="str">
        <f ca="1">IF(D616="","",_xll.xEURO(OFFSET(C616,-M616+1,0),E616,OFFSET(C616,-M616+2,0),OFFSET(C616,-M616+2,0),OFFSET(C616,-M616+3,0)+AB616,OFFSET(C616,-M616+4,0),0,5)/365.25*D616*10000)</f>
        <v/>
      </c>
      <c r="U616" s="67" t="str">
        <f ca="1">IF(I616="","",_xll.xEURO(OFFSET(C616,-M616+1,0),J616,OFFSET(C616,-M616+2,0),OFFSET(C616,-M616+2,0),OFFSET(C616,-M616+3,0)+AC616,OFFSET(C616,-M616+4,0),1,1)*I616)</f>
        <v/>
      </c>
      <c r="V616" s="69" t="str">
        <f ca="1">IF(I616="","",_xll.xEURO(OFFSET(C616,-M616+1,0),J616,OFFSET(C616,-M616+2,0),OFFSET(C616,-M616+2,0),OFFSET(C616,-M616+3,0)+AC616,OFFSET(C616,-M616+4,0),1,0))</f>
        <v/>
      </c>
      <c r="W616" s="67" t="str">
        <f t="shared" si="107"/>
        <v/>
      </c>
      <c r="X616" s="67" t="str">
        <f ca="1">IF(I616="","",_xll.xEURO(OFFSET(C616,-M616+1,0),J616,OFFSET(C616,-M616+2,0),OFFSET(C616,-M616+2,0),OFFSET(C616,-M616+3,0)+AC616,OFFSET(C616,-M616+4,0),1,2)/10*I616)</f>
        <v/>
      </c>
      <c r="Y616" s="71" t="str">
        <f ca="1">IF(I616="","",_xll.xEURO(OFFSET(C616,-M616+1,0),J616,OFFSET(C616,-M616+2,0),OFFSET(C616,-M616+2,0),OFFSET(C616,-M616+3,0)+AC616,OFFSET(C616,-M616+4,0),1,3)/100*I616*10000)</f>
        <v/>
      </c>
      <c r="Z616" s="71" t="str">
        <f ca="1">IF(I616="","",_xll.xEURO(OFFSET(C616,-M616+1,0),J616,OFFSET(C616,-M616+2,0),OFFSET(C616,-M616+2,0),OFFSET(C616,-M616+3,0)+AC616,OFFSET(C616,-M616+4,0),1,5)/365.25*I616*10000)</f>
        <v/>
      </c>
      <c r="AB616" s="40" t="str">
        <f ca="1">IF(D616="","",_xll.xCalcSkew(OFFSET(C616,-M616,0),E616-OFFSET(C616,-M616+1,0),b)/100)</f>
        <v/>
      </c>
      <c r="AC616" s="40" t="str">
        <f ca="1">IF(I616="","",_xll.xCalcSkew(OFFSET(C616,-M616,0),J616-OFFSET(C616,-M616+1,0),b)/100)</f>
        <v/>
      </c>
      <c r="AE616">
        <f t="shared" si="103"/>
        <v>0</v>
      </c>
      <c r="AF616">
        <f t="shared" si="104"/>
        <v>0</v>
      </c>
      <c r="AG616">
        <f t="shared" si="105"/>
        <v>0</v>
      </c>
    </row>
    <row r="617" spans="3:33" x14ac:dyDescent="0.25">
      <c r="D617" s="52"/>
      <c r="E617" s="39"/>
      <c r="F617" s="39"/>
      <c r="G617" s="35"/>
      <c r="I617" s="52"/>
      <c r="J617" s="39"/>
      <c r="K617" s="39"/>
      <c r="L617" s="62"/>
      <c r="M617" s="101">
        <f t="shared" si="108"/>
        <v>34</v>
      </c>
      <c r="N617" s="67" t="str">
        <f ca="1">IF(D617="","",_xll.xEURO(OFFSET(C617,-M617+1,0),E617,OFFSET(C617,-M617+2,0),OFFSET(C617,-M617+2,0),OFFSET(C617,-M617+3,0)+AB617,OFFSET(C617,-M617+4,0),0,1)*D617)</f>
        <v/>
      </c>
      <c r="O617" s="69" t="str">
        <f ca="1">IF(D617="","",_xll.xEURO(OFFSET(C617,-M617+1,0),E617,OFFSET(C617,-M617+2,0),OFFSET(C617,-M617+2,0),OFFSET(C617,-M617+3,0)+AB617,OFFSET(C617,-M617+4,0),0,0))</f>
        <v/>
      </c>
      <c r="P617" s="67" t="str">
        <f t="shared" si="106"/>
        <v/>
      </c>
      <c r="Q617" s="67" t="str">
        <f ca="1">IF(D617="","",_xll.xEURO(OFFSET(C617,-M617+1,0),E617,OFFSET(C617,-M617+2,0),OFFSET(C617,-M617+2,0),OFFSET(C617,-M617+3,0)+AB617,OFFSET(C617,-M617+4,0),0,2)/10*D617)</f>
        <v/>
      </c>
      <c r="R617" s="71" t="str">
        <f ca="1">IF(D617="","",_xll.xEURO(OFFSET(C617,-M617+1,0),E617,OFFSET(C617,-M617+2,0),OFFSET(C617,-M617+2,0),OFFSET(C617,-M617+3,0)+AB617,OFFSET(C617,-M617+4,0),0,3)/100*D617*10000)</f>
        <v/>
      </c>
      <c r="S617" s="71" t="str">
        <f ca="1">IF(D617="","",_xll.xEURO(OFFSET(C617,-M617+1,0),E617,OFFSET(C617,-M617+2,0),OFFSET(C617,-M617+2,0),OFFSET(C617,-M617+3,0)+AB617,OFFSET(C617,-M617+4,0),0,5)/365.25*D617*10000)</f>
        <v/>
      </c>
      <c r="U617" s="67" t="str">
        <f ca="1">IF(I617="","",_xll.xEURO(OFFSET(C617,-M617+1,0),J617,OFFSET(C617,-M617+2,0),OFFSET(C617,-M617+2,0),OFFSET(C617,-M617+3,0)+AC617,OFFSET(C617,-M617+4,0),1,1)*I617)</f>
        <v/>
      </c>
      <c r="V617" s="69" t="str">
        <f ca="1">IF(I617="","",_xll.xEURO(OFFSET(C617,-M617+1,0),J617,OFFSET(C617,-M617+2,0),OFFSET(C617,-M617+2,0),OFFSET(C617,-M617+3,0)+AC617,OFFSET(C617,-M617+4,0),1,0))</f>
        <v/>
      </c>
      <c r="W617" s="67" t="str">
        <f t="shared" si="107"/>
        <v/>
      </c>
      <c r="X617" s="67" t="str">
        <f ca="1">IF(I617="","",_xll.xEURO(OFFSET(C617,-M617+1,0),J617,OFFSET(C617,-M617+2,0),OFFSET(C617,-M617+2,0),OFFSET(C617,-M617+3,0)+AC617,OFFSET(C617,-M617+4,0),1,2)/10*I617)</f>
        <v/>
      </c>
      <c r="Y617" s="71" t="str">
        <f ca="1">IF(I617="","",_xll.xEURO(OFFSET(C617,-M617+1,0),J617,OFFSET(C617,-M617+2,0),OFFSET(C617,-M617+2,0),OFFSET(C617,-M617+3,0)+AC617,OFFSET(C617,-M617+4,0),1,3)/100*I617*10000)</f>
        <v/>
      </c>
      <c r="Z617" s="71" t="str">
        <f ca="1">IF(I617="","",_xll.xEURO(OFFSET(C617,-M617+1,0),J617,OFFSET(C617,-M617+2,0),OFFSET(C617,-M617+2,0),OFFSET(C617,-M617+3,0)+AC617,OFFSET(C617,-M617+4,0),1,5)/365.25*I617*10000)</f>
        <v/>
      </c>
      <c r="AB617" s="40" t="str">
        <f ca="1">IF(D617="","",_xll.xCalcSkew(OFFSET(C617,-M617,0),E617-OFFSET(C617,-M617+1,0),b)/100)</f>
        <v/>
      </c>
      <c r="AC617" s="40" t="str">
        <f ca="1">IF(I617="","",_xll.xCalcSkew(OFFSET(C617,-M617,0),J617-OFFSET(C617,-M617+1,0),b)/100)</f>
        <v/>
      </c>
      <c r="AE617">
        <f t="shared" si="103"/>
        <v>0</v>
      </c>
      <c r="AF617">
        <f t="shared" si="104"/>
        <v>0</v>
      </c>
      <c r="AG617">
        <f t="shared" si="105"/>
        <v>0</v>
      </c>
    </row>
    <row r="618" spans="3:33" x14ac:dyDescent="0.25">
      <c r="D618" s="52"/>
      <c r="E618" s="39"/>
      <c r="F618" s="39"/>
      <c r="G618" s="35"/>
      <c r="I618" s="52"/>
      <c r="J618" s="39"/>
      <c r="K618" s="39"/>
      <c r="L618" s="62"/>
      <c r="M618" s="101">
        <f t="shared" si="108"/>
        <v>35</v>
      </c>
      <c r="N618" s="67" t="str">
        <f ca="1">IF(D618="","",_xll.xEURO(OFFSET(C618,-M618+1,0),E618,OFFSET(C618,-M618+2,0),OFFSET(C618,-M618+2,0),OFFSET(C618,-M618+3,0)+AB618,OFFSET(C618,-M618+4,0),0,1)*D618)</f>
        <v/>
      </c>
      <c r="O618" s="69" t="str">
        <f ca="1">IF(D618="","",_xll.xEURO(OFFSET(C618,-M618+1,0),E618,OFFSET(C618,-M618+2,0),OFFSET(C618,-M618+2,0),OFFSET(C618,-M618+3,0)+AB618,OFFSET(C618,-M618+4,0),0,0))</f>
        <v/>
      </c>
      <c r="P618" s="67" t="str">
        <f t="shared" si="106"/>
        <v/>
      </c>
      <c r="Q618" s="67" t="str">
        <f ca="1">IF(D618="","",_xll.xEURO(OFFSET(C618,-M618+1,0),E618,OFFSET(C618,-M618+2,0),OFFSET(C618,-M618+2,0),OFFSET(C618,-M618+3,0)+AB618,OFFSET(C618,-M618+4,0),0,2)/10*D618)</f>
        <v/>
      </c>
      <c r="R618" s="71" t="str">
        <f ca="1">IF(D618="","",_xll.xEURO(OFFSET(C618,-M618+1,0),E618,OFFSET(C618,-M618+2,0),OFFSET(C618,-M618+2,0),OFFSET(C618,-M618+3,0)+AB618,OFFSET(C618,-M618+4,0),0,3)/100*D618*10000)</f>
        <v/>
      </c>
      <c r="S618" s="71" t="str">
        <f ca="1">IF(D618="","",_xll.xEURO(OFFSET(C618,-M618+1,0),E618,OFFSET(C618,-M618+2,0),OFFSET(C618,-M618+2,0),OFFSET(C618,-M618+3,0)+AB618,OFFSET(C618,-M618+4,0),0,5)/365.25*D618*10000)</f>
        <v/>
      </c>
      <c r="U618" s="67" t="str">
        <f ca="1">IF(I618="","",_xll.xEURO(OFFSET(C618,-M618+1,0),J618,OFFSET(C618,-M618+2,0),OFFSET(C618,-M618+2,0),OFFSET(C618,-M618+3,0)+AC618,OFFSET(C618,-M618+4,0),1,1)*I618)</f>
        <v/>
      </c>
      <c r="V618" s="69" t="str">
        <f ca="1">IF(I618="","",_xll.xEURO(OFFSET(C618,-M618+1,0),J618,OFFSET(C618,-M618+2,0),OFFSET(C618,-M618+2,0),OFFSET(C618,-M618+3,0)+AC618,OFFSET(C618,-M618+4,0),1,0))</f>
        <v/>
      </c>
      <c r="W618" s="67" t="str">
        <f t="shared" si="107"/>
        <v/>
      </c>
      <c r="X618" s="67" t="str">
        <f ca="1">IF(I618="","",_xll.xEURO(OFFSET(C618,-M618+1,0),J618,OFFSET(C618,-M618+2,0),OFFSET(C618,-M618+2,0),OFFSET(C618,-M618+3,0)+AC618,OFFSET(C618,-M618+4,0),1,2)/10*I618)</f>
        <v/>
      </c>
      <c r="Y618" s="71" t="str">
        <f ca="1">IF(I618="","",_xll.xEURO(OFFSET(C618,-M618+1,0),J618,OFFSET(C618,-M618+2,0),OFFSET(C618,-M618+2,0),OFFSET(C618,-M618+3,0)+AC618,OFFSET(C618,-M618+4,0),1,3)/100*I618*10000)</f>
        <v/>
      </c>
      <c r="Z618" s="71" t="str">
        <f ca="1">IF(I618="","",_xll.xEURO(OFFSET(C618,-M618+1,0),J618,OFFSET(C618,-M618+2,0),OFFSET(C618,-M618+2,0),OFFSET(C618,-M618+3,0)+AC618,OFFSET(C618,-M618+4,0),1,5)/365.25*I618*10000)</f>
        <v/>
      </c>
      <c r="AB618" s="40" t="str">
        <f ca="1">IF(D618="","",_xll.xCalcSkew(OFFSET(C618,-M618,0),E618-OFFSET(C618,-M618+1,0),b)/100)</f>
        <v/>
      </c>
      <c r="AC618" s="40" t="str">
        <f ca="1">IF(I618="","",_xll.xCalcSkew(OFFSET(C618,-M618,0),J618-OFFSET(C618,-M618+1,0),b)/100)</f>
        <v/>
      </c>
      <c r="AE618">
        <f t="shared" si="103"/>
        <v>0</v>
      </c>
      <c r="AF618">
        <f t="shared" si="104"/>
        <v>0</v>
      </c>
      <c r="AG618">
        <f t="shared" si="105"/>
        <v>0</v>
      </c>
    </row>
    <row r="619" spans="3:33" x14ac:dyDescent="0.25">
      <c r="D619" s="46">
        <f ca="1">SUM(INDIRECT(CONCATENATE(ADDRESS(ROW(D583),COLUMN(D583)),":",ADDRESS(ROW()-1,COLUMN()))))</f>
        <v>15</v>
      </c>
      <c r="I619" s="46">
        <f ca="1">SUM(INDIRECT(CONCATENATE(ADDRESS(ROW(I583),COLUMN(I583)),":",ADDRESS(ROW()-1,COLUMN()))))</f>
        <v>15</v>
      </c>
      <c r="J619" s="1"/>
      <c r="K619" s="1"/>
      <c r="L619" s="1"/>
      <c r="N619" s="46">
        <f t="shared" ref="N619:S619" ca="1" si="109">SUM(INDIRECT(CONCATENATE(ADDRESS(ROW(N583),COLUMN(N583)),":",ADDRESS(ROW()-1,COLUMN()))))</f>
        <v>-5.1082497936960776</v>
      </c>
      <c r="O619" s="46">
        <f t="shared" ca="1" si="109"/>
        <v>0.57611942235135771</v>
      </c>
      <c r="P619" s="46">
        <f t="shared" ca="1" si="109"/>
        <v>1.6679133527036649</v>
      </c>
      <c r="Q619" s="46">
        <f t="shared" ca="1" si="109"/>
        <v>0.29679939041162029</v>
      </c>
      <c r="R619" s="46">
        <f t="shared" ca="1" si="109"/>
        <v>2097.9023632601479</v>
      </c>
      <c r="S619" s="46">
        <f t="shared" ca="1" si="109"/>
        <v>-98.057261255717791</v>
      </c>
      <c r="T619" s="67"/>
      <c r="U619" s="46">
        <f t="shared" ref="U619:Z619" ca="1" si="110">SUM(INDIRECT(CONCATENATE(ADDRESS(ROW(U583),COLUMN(U583)),":",ADDRESS(ROW()-1,COLUMN()))))</f>
        <v>9.3723046134826085</v>
      </c>
      <c r="V619" s="46">
        <f t="shared" ca="1" si="110"/>
        <v>0.77208959199517624</v>
      </c>
      <c r="W619" s="46">
        <f t="shared" ca="1" si="110"/>
        <v>31.063438799276444</v>
      </c>
      <c r="X619" s="46">
        <f t="shared" ca="1" si="110"/>
        <v>0.29679939041162029</v>
      </c>
      <c r="Y619" s="46">
        <f t="shared" ca="1" si="110"/>
        <v>2097.9023632601479</v>
      </c>
      <c r="Z619" s="46">
        <f t="shared" ca="1" si="110"/>
        <v>-95.834081003846279</v>
      </c>
      <c r="AE619">
        <f t="shared" ca="1" si="103"/>
        <v>0</v>
      </c>
      <c r="AF619">
        <f t="shared" ca="1" si="104"/>
        <v>0</v>
      </c>
      <c r="AG619">
        <f t="shared" ca="1" si="105"/>
        <v>0</v>
      </c>
    </row>
    <row r="620" spans="3:33" x14ac:dyDescent="0.25">
      <c r="AE620">
        <f t="shared" si="103"/>
        <v>0</v>
      </c>
      <c r="AF620">
        <f t="shared" si="104"/>
        <v>0</v>
      </c>
      <c r="AG620">
        <f t="shared" si="105"/>
        <v>0</v>
      </c>
    </row>
    <row r="621" spans="3:33" x14ac:dyDescent="0.25">
      <c r="C621" s="34">
        <f ca="1">EOMONTH(C583,0)+1</f>
        <v>37712</v>
      </c>
      <c r="D621" s="52">
        <v>15</v>
      </c>
      <c r="E621" s="39">
        <v>3.25</v>
      </c>
      <c r="F621" s="39">
        <v>0.56499999999999995</v>
      </c>
      <c r="G621" s="35" t="s">
        <v>270</v>
      </c>
      <c r="I621" s="52">
        <v>15</v>
      </c>
      <c r="J621" s="39">
        <v>3.25</v>
      </c>
      <c r="K621" s="39">
        <v>0.56499999999999995</v>
      </c>
      <c r="L621" s="62" t="s">
        <v>270</v>
      </c>
      <c r="M621" s="101">
        <v>0</v>
      </c>
      <c r="N621" s="67">
        <f ca="1">IF(D621="","",_xll.xEURO(OFFSET(C621,-M621+1,0),E621,OFFSET(C621,-M621+2,0),OFFSET(C621,-M621+2,0),OFFSET(C621,-M621+3,0)+AB621,OFFSET(C621,-M621+4,0),0,1)*D621)</f>
        <v>-5.5129014513898262</v>
      </c>
      <c r="O621" s="69">
        <f ca="1">IF(D621="","",_xll.xEURO(OFFSET(C621,-M621+1,0),E621,OFFSET(C621,-M621+2,0),OFFSET(C621,-M621+2,0),OFFSET(C621,-M621+3,0)+AB621,OFFSET(C621,-M621+4,0),0,0))</f>
        <v>0.5509243150498544</v>
      </c>
      <c r="P621" s="67">
        <f t="shared" ref="P621:P656" ca="1" si="111">IF(D621="","",(O621-F621)*D621*10)</f>
        <v>-2.1113527425218326</v>
      </c>
      <c r="Q621" s="67">
        <f ca="1">IF(D621="","",_xll.xEURO(OFFSET(C621,-M621+1,0),E621,OFFSET(C621,-M621+2,0),OFFSET(C621,-M621+2,0),OFFSET(C621,-M621+3,0)+AB621,OFFSET(C621,-M621+4,0),0,2)/10*D621)</f>
        <v>0.34551122886782953</v>
      </c>
      <c r="R621" s="71">
        <f ca="1">IF(D621="","",_xll.xEURO(OFFSET(C621,-M621+1,0),E621,OFFSET(C621,-M621+2,0),OFFSET(C621,-M621+2,0),OFFSET(C621,-M621+3,0)+AB621,OFFSET(C621,-M621+4,0),0,3)/100*D621*10000)</f>
        <v>2145.2618234383385</v>
      </c>
      <c r="S621" s="71">
        <f ca="1">IF(D621="","",_xll.xEURO(OFFSET(C621,-M621+1,0),E621,OFFSET(C621,-M621+2,0),OFFSET(C621,-M621+2,0),OFFSET(C621,-M621+3,0)+AB621,OFFSET(C621,-M621+4,0),0,5)/365.25*D621*10000)</f>
        <v>-82.138561892262203</v>
      </c>
      <c r="U621" s="67">
        <f ca="1">IF(I621="","",_xll.xEURO(OFFSET(C621,-M621+1,0),J621,OFFSET(C621,-M621+2,0),OFFSET(C621,-M621+2,0),OFFSET(C621,-M621+3,0)+AC621,OFFSET(C621,-M621+4,0),1,1)*I621)</f>
        <v>8.9203928006161828</v>
      </c>
      <c r="V621" s="69">
        <f ca="1">IF(I621="","",_xll.xEURO(OFFSET(C621,-M621+1,0),J621,OFFSET(C621,-M621+2,0),OFFSET(C621,-M621+2,0),OFFSET(C621,-M621+3,0)+AC621,OFFSET(C621,-M621+4,0),1,0))</f>
        <v>0.64522183749629347</v>
      </c>
      <c r="W621" s="67">
        <f t="shared" ref="W621:W656" ca="1" si="112">IF(I621="","",(V621-K621)*I621*10)</f>
        <v>12.033275624444029</v>
      </c>
      <c r="X621" s="67">
        <f ca="1">IF(I621="","",_xll.xEURO(OFFSET(C621,-M621+1,0),J621,OFFSET(C621,-M621+2,0),OFFSET(C621,-M621+2,0),OFFSET(C621,-M621+3,0)+AC621,OFFSET(C621,-M621+4,0),1,2)/10*I621)</f>
        <v>0.34551122886782953</v>
      </c>
      <c r="Y621" s="71">
        <f ca="1">IF(I621="","",_xll.xEURO(OFFSET(C621,-M621+1,0),J621,OFFSET(C621,-M621+2,0),OFFSET(C621,-M621+2,0),OFFSET(C621,-M621+3,0)+AC621,OFFSET(C621,-M621+4,0),1,3)/100*I621*10000)</f>
        <v>2145.2618234383385</v>
      </c>
      <c r="Z621" s="71">
        <f ca="1">IF(I621="","",_xll.xEURO(OFFSET(C621,-M621+1,0),J621,OFFSET(C621,-M621+2,0),OFFSET(C621,-M621+2,0),OFFSET(C621,-M621+3,0)+AC621,OFFSET(C621,-M621+4,0),1,5)/365.25*I621*10000)</f>
        <v>-81.038065157471337</v>
      </c>
      <c r="AB621" s="40">
        <f ca="1">IF(D621="","",_xll.xCalcSkew(OFFSET(C621,-M621,0),E621-OFFSET(C621,-M621+1,0),b)/100)</f>
        <v>-1.2739999999999982E-3</v>
      </c>
      <c r="AC621" s="40">
        <f ca="1">IF(I621="","",_xll.xCalcSkew(OFFSET(C621,-M621,0),J621-OFFSET(C621,-M621+1,0),b)/100)</f>
        <v>-1.2739999999999982E-3</v>
      </c>
      <c r="AE621">
        <f t="shared" si="103"/>
        <v>-84750</v>
      </c>
      <c r="AF621">
        <f t="shared" si="104"/>
        <v>-84750</v>
      </c>
      <c r="AG621">
        <f t="shared" si="105"/>
        <v>-169500</v>
      </c>
    </row>
    <row r="622" spans="3:33" x14ac:dyDescent="0.25">
      <c r="C622" s="41">
        <f ca="1">INDEX(Inputs!$1:$1048576,MATCH(C621,Inputs!C:C,0),5)</f>
        <v>3.3479999999999999</v>
      </c>
      <c r="D622" s="52">
        <v>-300</v>
      </c>
      <c r="E622" s="39">
        <v>2.75</v>
      </c>
      <c r="F622" s="39">
        <v>0.29499999999999998</v>
      </c>
      <c r="G622" s="35" t="s">
        <v>269</v>
      </c>
      <c r="I622" s="52">
        <v>300</v>
      </c>
      <c r="J622" s="39">
        <v>5.15</v>
      </c>
      <c r="K622" s="39">
        <v>0.26</v>
      </c>
      <c r="L622" s="62" t="s">
        <v>269</v>
      </c>
      <c r="M622" s="101">
        <f>M621+1</f>
        <v>1</v>
      </c>
      <c r="N622" s="67">
        <f ca="1">IF(D622="","",_xll.xEURO(OFFSET(C622,-M622+1,0),E622,OFFSET(C622,-M622+2,0),OFFSET(C622,-M622+2,0),OFFSET(C622,-M622+3,0)+AB622,OFFSET(C622,-M622+4,0),0,1)*D622)</f>
        <v>74.0657322129466</v>
      </c>
      <c r="O622" s="69">
        <f ca="1">IF(D622="","",_xll.xEURO(OFFSET(C622,-M622+1,0),E622,OFFSET(C622,-M622+2,0),OFFSET(C622,-M622+2,0),OFFSET(C622,-M622+3,0)+AB622,OFFSET(C622,-M622+4,0),0,0))</f>
        <v>0.30265592176123934</v>
      </c>
      <c r="P622" s="67">
        <f t="shared" ca="1" si="111"/>
        <v>-22.96776528371808</v>
      </c>
      <c r="Q622" s="67">
        <f ca="1">IF(D622="","",_xll.xEURO(OFFSET(C622,-M622+1,0),E622,OFFSET(C622,-M622+2,0),OFFSET(C622,-M622+2,0),OFFSET(C622,-M622+3,0)+AB622,OFFSET(C622,-M622+4,0),0,2)/10*D622)</f>
        <v>-5.9188132756343874</v>
      </c>
      <c r="R622" s="71">
        <f ca="1">IF(D622="","",_xll.xEURO(OFFSET(C622,-M622+1,0),E622,OFFSET(C622,-M622+2,0),OFFSET(C622,-M622+2,0),OFFSET(C622,-M622+3,0)+AB622,OFFSET(C622,-M622+4,0),0,3)/100*D622*10000)</f>
        <v>-36244.484678768407</v>
      </c>
      <c r="S622" s="71">
        <f ca="1">IF(D622="","",_xll.xEURO(OFFSET(C622,-M622+1,0),E622,OFFSET(C622,-M622+2,0),OFFSET(C622,-M622+2,0),OFFSET(C622,-M622+3,0)+AB622,OFFSET(C622,-M622+4,0),0,5)/365.25*D622*10000)</f>
        <v>1405.1594367783173</v>
      </c>
      <c r="U622" s="67">
        <f ca="1">IF(I622="","",_xll.xEURO(OFFSET(C622,-M622+1,0),J622,OFFSET(C622,-M622+2,0),OFFSET(C622,-M622+2,0),OFFSET(C622,-M622+3,0)+AC622,OFFSET(C622,-M622+4,0),1,1)*I622)</f>
        <v>79.93472524937188</v>
      </c>
      <c r="V622" s="69">
        <f ca="1">IF(I622="","",_xll.xEURO(OFFSET(C622,-M622+1,0),J622,OFFSET(C622,-M622+2,0),OFFSET(C622,-M622+2,0),OFFSET(C622,-M622+3,0)+AC622,OFFSET(C622,-M622+4,0),1,0))</f>
        <v>0.22066120592229543</v>
      </c>
      <c r="W622" s="67">
        <f t="shared" ca="1" si="112"/>
        <v>-118.01638223311372</v>
      </c>
      <c r="X622" s="67">
        <f ca="1">IF(I622="","",_xll.xEURO(OFFSET(C622,-M622+1,0),J622,OFFSET(C622,-M622+2,0),OFFSET(C622,-M622+2,0),OFFSET(C622,-M622+3,0)+AC622,OFFSET(C622,-M622+4,0),1,2)/10*I622)</f>
        <v>5.6739828927424751</v>
      </c>
      <c r="Y622" s="71">
        <f ca="1">IF(I622="","",_xll.xEURO(OFFSET(C622,-M622+1,0),J622,OFFSET(C622,-M622+2,0),OFFSET(C622,-M622+2,0),OFFSET(C622,-M622+3,0)+AC622,OFFSET(C622,-M622+4,0),1,3)/100*I622*10000)</f>
        <v>37669.091428911706</v>
      </c>
      <c r="Z622" s="71">
        <f ca="1">IF(I622="","",_xll.xEURO(OFFSET(C622,-M622+1,0),J622,OFFSET(C622,-M622+2,0),OFFSET(C622,-M622+2,0),OFFSET(C622,-M622+3,0)+AC622,OFFSET(C622,-M622+4,0),1,5)/365.25*I622*10000)</f>
        <v>-1611.3766988276909</v>
      </c>
      <c r="AB622" s="40">
        <f ca="1">IF(D622="","",_xll.xCalcSkew(OFFSET(C622,-M622,0),E622-OFFSET(C622,-M622+1,0),b)/100)</f>
        <v>-6.8919999999999988E-3</v>
      </c>
      <c r="AC622" s="40">
        <f ca="1">IF(I622="","",_xll.xCalcSkew(OFFSET(C622,-M622,0),J622-OFFSET(C622,-M622+1,0),b)/100)</f>
        <v>2.7030000000000009E-2</v>
      </c>
      <c r="AE622">
        <f t="shared" si="103"/>
        <v>885000</v>
      </c>
      <c r="AF622">
        <f t="shared" si="104"/>
        <v>-780000</v>
      </c>
      <c r="AG622">
        <f t="shared" si="105"/>
        <v>105000</v>
      </c>
    </row>
    <row r="623" spans="3:33" x14ac:dyDescent="0.25">
      <c r="C623" s="40">
        <f ca="1">INDEX(Inputs!$1:$1048576,MATCH(C621,Inputs!C:C,0),7)</f>
        <v>2.8417602919926999E-2</v>
      </c>
      <c r="D623" s="52">
        <v>50</v>
      </c>
      <c r="E623" s="39">
        <v>3.4</v>
      </c>
      <c r="F623" s="39">
        <v>0.625</v>
      </c>
      <c r="G623" s="35" t="s">
        <v>272</v>
      </c>
      <c r="I623" s="52">
        <v>50</v>
      </c>
      <c r="J623" s="39">
        <v>3.4</v>
      </c>
      <c r="K623" s="39">
        <v>0.625</v>
      </c>
      <c r="L623" s="62" t="s">
        <v>272</v>
      </c>
      <c r="M623" s="101">
        <f t="shared" ref="M623:M656" si="113">M622+1</f>
        <v>2</v>
      </c>
      <c r="N623" s="67">
        <f ca="1">IF(D623="","",_xll.xEURO(OFFSET(C623,-M623+1,0),E623,OFFSET(C623,-M623+2,0),OFFSET(C623,-M623+2,0),OFFSET(C623,-M623+3,0)+AB623,OFFSET(C623,-M623+4,0),0,1)*D623)</f>
        <v>-20.109755768703334</v>
      </c>
      <c r="O623" s="69">
        <f ca="1">IF(D623="","",_xll.xEURO(OFFSET(C623,-M623+1,0),E623,OFFSET(C623,-M623+2,0),OFFSET(C623,-M623+2,0),OFFSET(C623,-M623+3,0)+AB623,OFFSET(C623,-M623+4,0),0,0))</f>
        <v>0.63922369138077073</v>
      </c>
      <c r="P623" s="67">
        <f t="shared" ca="1" si="111"/>
        <v>7.1118456903853655</v>
      </c>
      <c r="Q623" s="67">
        <f ca="1">IF(D623="","",_xll.xEURO(OFFSET(C623,-M623+1,0),E623,OFFSET(C623,-M623+2,0),OFFSET(C623,-M623+2,0),OFFSET(C623,-M623+3,0)+AB623,OFFSET(C623,-M623+4,0),0,2)/10*D623)</f>
        <v>1.1726503428692663</v>
      </c>
      <c r="R623" s="71">
        <f ca="1">IF(D623="","",_xll.xEURO(OFFSET(C623,-M623+1,0),E623,OFFSET(C623,-M623+2,0),OFFSET(C623,-M623+2,0),OFFSET(C623,-M623+3,0)+AB623,OFFSET(C623,-M623+4,0),0,3)/100*D623*10000)</f>
        <v>7322.1478633341922</v>
      </c>
      <c r="S623" s="71">
        <f ca="1">IF(D623="","",_xll.xEURO(OFFSET(C623,-M623+1,0),E623,OFFSET(C623,-M623+2,0),OFFSET(C623,-M623+2,0),OFFSET(C623,-M623+3,0)+AB623,OFFSET(C623,-M623+4,0),0,5)/365.25*D623*10000)</f>
        <v>-279.14285194170571</v>
      </c>
      <c r="U623" s="67">
        <f ca="1">IF(I623="","",_xll.xEURO(OFFSET(C623,-M623+1,0),J623,OFFSET(C623,-M623+2,0),OFFSET(C623,-M623+2,0),OFFSET(C623,-M623+3,0)+AC623,OFFSET(C623,-M623+4,0),1,1)*I623)</f>
        <v>28.001225071316689</v>
      </c>
      <c r="V623" s="69">
        <f ca="1">IF(I623="","",_xll.xEURO(OFFSET(C623,-M623+1,0),J623,OFFSET(C623,-M623+2,0),OFFSET(C623,-M623+2,0),OFFSET(C623,-M623+3,0)+AC623,OFFSET(C623,-M623+4,0),1,0))</f>
        <v>0.58918827130715035</v>
      </c>
      <c r="W623" s="67">
        <f t="shared" ca="1" si="112"/>
        <v>-17.905864346424828</v>
      </c>
      <c r="X623" s="67">
        <f ca="1">IF(I623="","",_xll.xEURO(OFFSET(C623,-M623+1,0),J623,OFFSET(C623,-M623+2,0),OFFSET(C623,-M623+2,0),OFFSET(C623,-M623+3,0)+AC623,OFFSET(C623,-M623+4,0),1,2)/10*I623)</f>
        <v>1.1726503428692663</v>
      </c>
      <c r="Y623" s="71">
        <f ca="1">IF(I623="","",_xll.xEURO(OFFSET(C623,-M623+1,0),J623,OFFSET(C623,-M623+2,0),OFFSET(C623,-M623+2,0),OFFSET(C623,-M623+3,0)+AC623,OFFSET(C623,-M623+4,0),1,3)/100*I623*10000)</f>
        <v>7322.1478633341922</v>
      </c>
      <c r="Z623" s="71">
        <f ca="1">IF(I623="","",_xll.xEURO(OFFSET(C623,-M623+1,0),J623,OFFSET(C623,-M623+2,0),OFFSET(C623,-M623+2,0),OFFSET(C623,-M623+3,0)+AC623,OFFSET(C623,-M623+4,0),1,5)/365.25*I623*10000)</f>
        <v>-281.08930875153987</v>
      </c>
      <c r="AB623" s="40">
        <f ca="1">IF(D623="","",_xll.xCalcSkew(OFFSET(C623,-M623,0),E623-OFFSET(C623,-M623+1,0),b)/100)</f>
        <v>1.040000000000001E-3</v>
      </c>
      <c r="AC623" s="40">
        <f ca="1">IF(I623="","",_xll.xCalcSkew(OFFSET(C623,-M623,0),J623-OFFSET(C623,-M623+1,0),b)/100)</f>
        <v>1.040000000000001E-3</v>
      </c>
      <c r="AE623">
        <f t="shared" si="103"/>
        <v>-312500</v>
      </c>
      <c r="AF623">
        <f t="shared" si="104"/>
        <v>-312500</v>
      </c>
      <c r="AG623">
        <f t="shared" si="105"/>
        <v>-625000</v>
      </c>
    </row>
    <row r="624" spans="3:33" x14ac:dyDescent="0.25">
      <c r="C624" s="66">
        <f ca="1">INDEX(Inputs!$1:$1048576,MATCH(C621,Inputs!C:C,0),6)</f>
        <v>0.41</v>
      </c>
      <c r="D624" s="52"/>
      <c r="E624" s="39"/>
      <c r="F624" s="39"/>
      <c r="G624" s="35"/>
      <c r="I624" s="52"/>
      <c r="J624" s="39"/>
      <c r="K624" s="39"/>
      <c r="L624" s="62"/>
      <c r="M624" s="101">
        <f t="shared" si="113"/>
        <v>3</v>
      </c>
      <c r="N624" s="67" t="str">
        <f ca="1">IF(D624="","",_xll.xEURO(OFFSET(C624,-M624+1,0),E624,OFFSET(C624,-M624+2,0),OFFSET(C624,-M624+2,0),OFFSET(C624,-M624+3,0)+AB624,OFFSET(C624,-M624+4,0),0,1)*D624)</f>
        <v/>
      </c>
      <c r="O624" s="69" t="str">
        <f ca="1">IF(D624="","",_xll.xEURO(OFFSET(C624,-M624+1,0),E624,OFFSET(C624,-M624+2,0),OFFSET(C624,-M624+2,0),OFFSET(C624,-M624+3,0)+AB624,OFFSET(C624,-M624+4,0),0,0))</f>
        <v/>
      </c>
      <c r="P624" s="67" t="str">
        <f t="shared" si="111"/>
        <v/>
      </c>
      <c r="Q624" s="67" t="str">
        <f ca="1">IF(D624="","",_xll.xEURO(OFFSET(C624,-M624+1,0),E624,OFFSET(C624,-M624+2,0),OFFSET(C624,-M624+2,0),OFFSET(C624,-M624+3,0)+AB624,OFFSET(C624,-M624+4,0),0,2)/10*D624)</f>
        <v/>
      </c>
      <c r="R624" s="71" t="str">
        <f ca="1">IF(D624="","",_xll.xEURO(OFFSET(C624,-M624+1,0),E624,OFFSET(C624,-M624+2,0),OFFSET(C624,-M624+2,0),OFFSET(C624,-M624+3,0)+AB624,OFFSET(C624,-M624+4,0),0,3)/100*D624*10000)</f>
        <v/>
      </c>
      <c r="S624" s="71" t="str">
        <f ca="1">IF(D624="","",_xll.xEURO(OFFSET(C624,-M624+1,0),E624,OFFSET(C624,-M624+2,0),OFFSET(C624,-M624+2,0),OFFSET(C624,-M624+3,0)+AB624,OFFSET(C624,-M624+4,0),0,5)/365.25*D624*10000)</f>
        <v/>
      </c>
      <c r="U624" s="67" t="str">
        <f ca="1">IF(I624="","",_xll.xEURO(OFFSET(C624,-M624+1,0),J624,OFFSET(C624,-M624+2,0),OFFSET(C624,-M624+2,0),OFFSET(C624,-M624+3,0)+AC624,OFFSET(C624,-M624+4,0),1,1)*I624)</f>
        <v/>
      </c>
      <c r="V624" s="69" t="str">
        <f ca="1">IF(I624="","",_xll.xEURO(OFFSET(C624,-M624+1,0),J624,OFFSET(C624,-M624+2,0),OFFSET(C624,-M624+2,0),OFFSET(C624,-M624+3,0)+AC624,OFFSET(C624,-M624+4,0),1,0))</f>
        <v/>
      </c>
      <c r="W624" s="67" t="str">
        <f t="shared" si="112"/>
        <v/>
      </c>
      <c r="X624" s="67" t="str">
        <f ca="1">IF(I624="","",_xll.xEURO(OFFSET(C624,-M624+1,0),J624,OFFSET(C624,-M624+2,0),OFFSET(C624,-M624+2,0),OFFSET(C624,-M624+3,0)+AC624,OFFSET(C624,-M624+4,0),1,2)/10*I624)</f>
        <v/>
      </c>
      <c r="Y624" s="71" t="str">
        <f ca="1">IF(I624="","",_xll.xEURO(OFFSET(C624,-M624+1,0),J624,OFFSET(C624,-M624+2,0),OFFSET(C624,-M624+2,0),OFFSET(C624,-M624+3,0)+AC624,OFFSET(C624,-M624+4,0),1,3)/100*I624*10000)</f>
        <v/>
      </c>
      <c r="Z624" s="71" t="str">
        <f ca="1">IF(I624="","",_xll.xEURO(OFFSET(C624,-M624+1,0),J624,OFFSET(C624,-M624+2,0),OFFSET(C624,-M624+2,0),OFFSET(C624,-M624+3,0)+AC624,OFFSET(C624,-M624+4,0),1,5)/365.25*I624*10000)</f>
        <v/>
      </c>
      <c r="AB624" s="40" t="str">
        <f ca="1">IF(D624="","",_xll.xCalcSkew(OFFSET(C624,-M624,0),E624-OFFSET(C624,-M624+1,0),b)/100)</f>
        <v/>
      </c>
      <c r="AC624" s="40" t="str">
        <f ca="1">IF(I624="","",_xll.xCalcSkew(OFFSET(C624,-M624,0),J624-OFFSET(C624,-M624+1,0),b)/100)</f>
        <v/>
      </c>
      <c r="AE624">
        <f t="shared" si="103"/>
        <v>0</v>
      </c>
      <c r="AF624">
        <f t="shared" si="104"/>
        <v>0</v>
      </c>
      <c r="AG624">
        <f t="shared" si="105"/>
        <v>0</v>
      </c>
    </row>
    <row r="625" spans="3:33" x14ac:dyDescent="0.25">
      <c r="C625" s="65">
        <f ca="1">INDEX(Inputs!$1:$1048576,MATCH(C621,Inputs!C:C,0),9)</f>
        <v>495</v>
      </c>
      <c r="D625" s="52"/>
      <c r="E625" s="39"/>
      <c r="F625" s="39"/>
      <c r="G625" s="35"/>
      <c r="I625" s="52"/>
      <c r="J625" s="39"/>
      <c r="K625" s="39"/>
      <c r="L625" s="62"/>
      <c r="M625" s="101">
        <f t="shared" si="113"/>
        <v>4</v>
      </c>
      <c r="N625" s="67" t="str">
        <f ca="1">IF(D625="","",_xll.xEURO(OFFSET(C625,-M625+1,0),E625,OFFSET(C625,-M625+2,0),OFFSET(C625,-M625+2,0),OFFSET(C625,-M625+3,0)+AB625,OFFSET(C625,-M625+4,0),0,1)*D625)</f>
        <v/>
      </c>
      <c r="O625" s="69" t="str">
        <f ca="1">IF(D625="","",_xll.xEURO(OFFSET(C625,-M625+1,0),E625,OFFSET(C625,-M625+2,0),OFFSET(C625,-M625+2,0),OFFSET(C625,-M625+3,0)+AB625,OFFSET(C625,-M625+4,0),0,0))</f>
        <v/>
      </c>
      <c r="P625" s="67" t="str">
        <f t="shared" si="111"/>
        <v/>
      </c>
      <c r="Q625" s="67" t="str">
        <f ca="1">IF(D625="","",_xll.xEURO(OFFSET(C625,-M625+1,0),E625,OFFSET(C625,-M625+2,0),OFFSET(C625,-M625+2,0),OFFSET(C625,-M625+3,0)+AB625,OFFSET(C625,-M625+4,0),0,2)/10*D625)</f>
        <v/>
      </c>
      <c r="R625" s="71" t="str">
        <f ca="1">IF(D625="","",_xll.xEURO(OFFSET(C625,-M625+1,0),E625,OFFSET(C625,-M625+2,0),OFFSET(C625,-M625+2,0),OFFSET(C625,-M625+3,0)+AB625,OFFSET(C625,-M625+4,0),0,3)/100*D625*10000)</f>
        <v/>
      </c>
      <c r="S625" s="71" t="str">
        <f ca="1">IF(D625="","",_xll.xEURO(OFFSET(C625,-M625+1,0),E625,OFFSET(C625,-M625+2,0),OFFSET(C625,-M625+2,0),OFFSET(C625,-M625+3,0)+AB625,OFFSET(C625,-M625+4,0),0,5)/365.25*D625*10000)</f>
        <v/>
      </c>
      <c r="U625" s="67" t="str">
        <f ca="1">IF(I625="","",_xll.xEURO(OFFSET(C625,-M625+1,0),J625,OFFSET(C625,-M625+2,0),OFFSET(C625,-M625+2,0),OFFSET(C625,-M625+3,0)+AC625,OFFSET(C625,-M625+4,0),1,1)*I625)</f>
        <v/>
      </c>
      <c r="V625" s="69" t="str">
        <f ca="1">IF(I625="","",_xll.xEURO(OFFSET(C625,-M625+1,0),J625,OFFSET(C625,-M625+2,0),OFFSET(C625,-M625+2,0),OFFSET(C625,-M625+3,0)+AC625,OFFSET(C625,-M625+4,0),1,0))</f>
        <v/>
      </c>
      <c r="W625" s="67" t="str">
        <f t="shared" si="112"/>
        <v/>
      </c>
      <c r="X625" s="67" t="str">
        <f ca="1">IF(I625="","",_xll.xEURO(OFFSET(C625,-M625+1,0),J625,OFFSET(C625,-M625+2,0),OFFSET(C625,-M625+2,0),OFFSET(C625,-M625+3,0)+AC625,OFFSET(C625,-M625+4,0),1,2)/10*I625)</f>
        <v/>
      </c>
      <c r="Y625" s="71" t="str">
        <f ca="1">IF(I625="","",_xll.xEURO(OFFSET(C625,-M625+1,0),J625,OFFSET(C625,-M625+2,0),OFFSET(C625,-M625+2,0),OFFSET(C625,-M625+3,0)+AC625,OFFSET(C625,-M625+4,0),1,3)/100*I625*10000)</f>
        <v/>
      </c>
      <c r="Z625" s="71" t="str">
        <f ca="1">IF(I625="","",_xll.xEURO(OFFSET(C625,-M625+1,0),J625,OFFSET(C625,-M625+2,0),OFFSET(C625,-M625+2,0),OFFSET(C625,-M625+3,0)+AC625,OFFSET(C625,-M625+4,0),1,5)/365.25*I625*10000)</f>
        <v/>
      </c>
      <c r="AB625" s="40" t="str">
        <f ca="1">IF(D625="","",_xll.xCalcSkew(OFFSET(C625,-M625,0),E625-OFFSET(C625,-M625+1,0),b)/100)</f>
        <v/>
      </c>
      <c r="AC625" s="40" t="str">
        <f ca="1">IF(I625="","",_xll.xCalcSkew(OFFSET(C625,-M625,0),J625-OFFSET(C625,-M625+1,0),b)/100)</f>
        <v/>
      </c>
      <c r="AE625">
        <f t="shared" si="103"/>
        <v>0</v>
      </c>
      <c r="AF625">
        <f t="shared" si="104"/>
        <v>0</v>
      </c>
      <c r="AG625">
        <f t="shared" si="105"/>
        <v>0</v>
      </c>
    </row>
    <row r="626" spans="3:33" x14ac:dyDescent="0.25">
      <c r="C626" s="64">
        <f ca="1">D657+I657</f>
        <v>130</v>
      </c>
      <c r="D626" s="52"/>
      <c r="E626" s="39"/>
      <c r="F626" s="39"/>
      <c r="G626" s="35"/>
      <c r="I626" s="52"/>
      <c r="J626" s="39"/>
      <c r="K626" s="39"/>
      <c r="L626" s="62"/>
      <c r="M626" s="101">
        <f t="shared" si="113"/>
        <v>5</v>
      </c>
      <c r="N626" s="67" t="str">
        <f ca="1">IF(D626="","",_xll.xEURO(OFFSET(C626,-M626+1,0),E626,OFFSET(C626,-M626+2,0),OFFSET(C626,-M626+2,0),OFFSET(C626,-M626+3,0)+AB626,OFFSET(C626,-M626+4,0),0,1)*D626)</f>
        <v/>
      </c>
      <c r="O626" s="69" t="str">
        <f ca="1">IF(D626="","",_xll.xEURO(OFFSET(C626,-M626+1,0),E626,OFFSET(C626,-M626+2,0),OFFSET(C626,-M626+2,0),OFFSET(C626,-M626+3,0)+AB626,OFFSET(C626,-M626+4,0),0,0))</f>
        <v/>
      </c>
      <c r="P626" s="67" t="str">
        <f t="shared" si="111"/>
        <v/>
      </c>
      <c r="Q626" s="67" t="str">
        <f ca="1">IF(D626="","",_xll.xEURO(OFFSET(C626,-M626+1,0),E626,OFFSET(C626,-M626+2,0),OFFSET(C626,-M626+2,0),OFFSET(C626,-M626+3,0)+AB626,OFFSET(C626,-M626+4,0),0,2)/10*D626)</f>
        <v/>
      </c>
      <c r="R626" s="71" t="str">
        <f ca="1">IF(D626="","",_xll.xEURO(OFFSET(C626,-M626+1,0),E626,OFFSET(C626,-M626+2,0),OFFSET(C626,-M626+2,0),OFFSET(C626,-M626+3,0)+AB626,OFFSET(C626,-M626+4,0),0,3)/100*D626*10000)</f>
        <v/>
      </c>
      <c r="S626" s="71" t="str">
        <f ca="1">IF(D626="","",_xll.xEURO(OFFSET(C626,-M626+1,0),E626,OFFSET(C626,-M626+2,0),OFFSET(C626,-M626+2,0),OFFSET(C626,-M626+3,0)+AB626,OFFSET(C626,-M626+4,0),0,5)/365.25*D626*10000)</f>
        <v/>
      </c>
      <c r="U626" s="67" t="str">
        <f ca="1">IF(I626="","",_xll.xEURO(OFFSET(C626,-M626+1,0),J626,OFFSET(C626,-M626+2,0),OFFSET(C626,-M626+2,0),OFFSET(C626,-M626+3,0)+AC626,OFFSET(C626,-M626+4,0),1,1)*I626)</f>
        <v/>
      </c>
      <c r="V626" s="69" t="str">
        <f ca="1">IF(I626="","",_xll.xEURO(OFFSET(C626,-M626+1,0),J626,OFFSET(C626,-M626+2,0),OFFSET(C626,-M626+2,0),OFFSET(C626,-M626+3,0)+AC626,OFFSET(C626,-M626+4,0),1,0))</f>
        <v/>
      </c>
      <c r="W626" s="67" t="str">
        <f t="shared" si="112"/>
        <v/>
      </c>
      <c r="X626" s="67" t="str">
        <f ca="1">IF(I626="","",_xll.xEURO(OFFSET(C626,-M626+1,0),J626,OFFSET(C626,-M626+2,0),OFFSET(C626,-M626+2,0),OFFSET(C626,-M626+3,0)+AC626,OFFSET(C626,-M626+4,0),1,2)/10*I626)</f>
        <v/>
      </c>
      <c r="Y626" s="71" t="str">
        <f ca="1">IF(I626="","",_xll.xEURO(OFFSET(C626,-M626+1,0),J626,OFFSET(C626,-M626+2,0),OFFSET(C626,-M626+2,0),OFFSET(C626,-M626+3,0)+AC626,OFFSET(C626,-M626+4,0),1,3)/100*I626*10000)</f>
        <v/>
      </c>
      <c r="Z626" s="71" t="str">
        <f ca="1">IF(I626="","",_xll.xEURO(OFFSET(C626,-M626+1,0),J626,OFFSET(C626,-M626+2,0),OFFSET(C626,-M626+2,0),OFFSET(C626,-M626+3,0)+AC626,OFFSET(C626,-M626+4,0),1,5)/365.25*I626*10000)</f>
        <v/>
      </c>
      <c r="AB626" s="40" t="str">
        <f ca="1">IF(D626="","",_xll.xCalcSkew(OFFSET(C626,-M626,0),E626-OFFSET(C626,-M626+1,0),b)/100)</f>
        <v/>
      </c>
      <c r="AC626" s="40" t="str">
        <f ca="1">IF(I626="","",_xll.xCalcSkew(OFFSET(C626,-M626,0),J626-OFFSET(C626,-M626+1,0),b)/100)</f>
        <v/>
      </c>
      <c r="AE626">
        <f t="shared" si="103"/>
        <v>0</v>
      </c>
      <c r="AF626">
        <f t="shared" si="104"/>
        <v>0</v>
      </c>
      <c r="AG626">
        <f t="shared" si="105"/>
        <v>0</v>
      </c>
    </row>
    <row r="627" spans="3:33" x14ac:dyDescent="0.25">
      <c r="C627" s="64">
        <f ca="1">N657+U657</f>
        <v>165.29941811415819</v>
      </c>
      <c r="D627" s="52"/>
      <c r="E627" s="39"/>
      <c r="F627" s="39"/>
      <c r="G627" s="35"/>
      <c r="I627" s="52"/>
      <c r="J627" s="39"/>
      <c r="K627" s="39"/>
      <c r="L627" s="62"/>
      <c r="M627" s="101">
        <f t="shared" si="113"/>
        <v>6</v>
      </c>
      <c r="N627" s="67" t="str">
        <f ca="1">IF(D627="","",_xll.xEURO(OFFSET(C627,-M627+1,0),E627,OFFSET(C627,-M627+2,0),OFFSET(C627,-M627+2,0),OFFSET(C627,-M627+3,0)+AB627,OFFSET(C627,-M627+4,0),0,1)*D627)</f>
        <v/>
      </c>
      <c r="O627" s="69" t="str">
        <f ca="1">IF(D627="","",_xll.xEURO(OFFSET(C627,-M627+1,0),E627,OFFSET(C627,-M627+2,0),OFFSET(C627,-M627+2,0),OFFSET(C627,-M627+3,0)+AB627,OFFSET(C627,-M627+4,0),0,0))</f>
        <v/>
      </c>
      <c r="P627" s="67" t="str">
        <f t="shared" si="111"/>
        <v/>
      </c>
      <c r="Q627" s="67" t="str">
        <f ca="1">IF(D627="","",_xll.xEURO(OFFSET(C627,-M627+1,0),E627,OFFSET(C627,-M627+2,0),OFFSET(C627,-M627+2,0),OFFSET(C627,-M627+3,0)+AB627,OFFSET(C627,-M627+4,0),0,2)/10*D627)</f>
        <v/>
      </c>
      <c r="R627" s="71" t="str">
        <f ca="1">IF(D627="","",_xll.xEURO(OFFSET(C627,-M627+1,0),E627,OFFSET(C627,-M627+2,0),OFFSET(C627,-M627+2,0),OFFSET(C627,-M627+3,0)+AB627,OFFSET(C627,-M627+4,0),0,3)/100*D627*10000)</f>
        <v/>
      </c>
      <c r="S627" s="71" t="str">
        <f ca="1">IF(D627="","",_xll.xEURO(OFFSET(C627,-M627+1,0),E627,OFFSET(C627,-M627+2,0),OFFSET(C627,-M627+2,0),OFFSET(C627,-M627+3,0)+AB627,OFFSET(C627,-M627+4,0),0,5)/365.25*D627*10000)</f>
        <v/>
      </c>
      <c r="U627" s="67" t="str">
        <f ca="1">IF(I627="","",_xll.xEURO(OFFSET(C627,-M627+1,0),J627,OFFSET(C627,-M627+2,0),OFFSET(C627,-M627+2,0),OFFSET(C627,-M627+3,0)+AC627,OFFSET(C627,-M627+4,0),1,1)*I627)</f>
        <v/>
      </c>
      <c r="V627" s="69" t="str">
        <f ca="1">IF(I627="","",_xll.xEURO(OFFSET(C627,-M627+1,0),J627,OFFSET(C627,-M627+2,0),OFFSET(C627,-M627+2,0),OFFSET(C627,-M627+3,0)+AC627,OFFSET(C627,-M627+4,0),1,0))</f>
        <v/>
      </c>
      <c r="W627" s="67" t="str">
        <f t="shared" si="112"/>
        <v/>
      </c>
      <c r="X627" s="67" t="str">
        <f ca="1">IF(I627="","",_xll.xEURO(OFFSET(C627,-M627+1,0),J627,OFFSET(C627,-M627+2,0),OFFSET(C627,-M627+2,0),OFFSET(C627,-M627+3,0)+AC627,OFFSET(C627,-M627+4,0),1,2)/10*I627)</f>
        <v/>
      </c>
      <c r="Y627" s="71" t="str">
        <f ca="1">IF(I627="","",_xll.xEURO(OFFSET(C627,-M627+1,0),J627,OFFSET(C627,-M627+2,0),OFFSET(C627,-M627+2,0),OFFSET(C627,-M627+3,0)+AC627,OFFSET(C627,-M627+4,0),1,3)/100*I627*10000)</f>
        <v/>
      </c>
      <c r="Z627" s="71" t="str">
        <f ca="1">IF(I627="","",_xll.xEURO(OFFSET(C627,-M627+1,0),J627,OFFSET(C627,-M627+2,0),OFFSET(C627,-M627+2,0),OFFSET(C627,-M627+3,0)+AC627,OFFSET(C627,-M627+4,0),1,5)/365.25*I627*10000)</f>
        <v/>
      </c>
      <c r="AB627" s="40" t="str">
        <f ca="1">IF(D627="","",_xll.xCalcSkew(OFFSET(C627,-M627,0),E627-OFFSET(C627,-M627+1,0),b)/100)</f>
        <v/>
      </c>
      <c r="AC627" s="40" t="str">
        <f ca="1">IF(I627="","",_xll.xCalcSkew(OFFSET(C627,-M627,0),J627-OFFSET(C627,-M627+1,0),b)/100)</f>
        <v/>
      </c>
      <c r="AE627">
        <f t="shared" si="103"/>
        <v>0</v>
      </c>
      <c r="AF627">
        <f t="shared" si="104"/>
        <v>0</v>
      </c>
      <c r="AG627">
        <f t="shared" si="105"/>
        <v>0</v>
      </c>
    </row>
    <row r="628" spans="3:33" x14ac:dyDescent="0.25">
      <c r="C628" s="103">
        <f ca="1">Q657+X657</f>
        <v>2.7914927605822797</v>
      </c>
      <c r="D628" s="52"/>
      <c r="E628" s="39"/>
      <c r="F628" s="39"/>
      <c r="G628" s="35"/>
      <c r="I628" s="52"/>
      <c r="J628" s="39"/>
      <c r="K628" s="39"/>
      <c r="L628" s="62"/>
      <c r="M628" s="101">
        <f t="shared" si="113"/>
        <v>7</v>
      </c>
      <c r="N628" s="67" t="str">
        <f ca="1">IF(D628="","",_xll.xEURO(OFFSET(C628,-M628+1,0),E628,OFFSET(C628,-M628+2,0),OFFSET(C628,-M628+2,0),OFFSET(C628,-M628+3,0)+AB628,OFFSET(C628,-M628+4,0),0,1)*D628)</f>
        <v/>
      </c>
      <c r="O628" s="69" t="str">
        <f ca="1">IF(D628="","",_xll.xEURO(OFFSET(C628,-M628+1,0),E628,OFFSET(C628,-M628+2,0),OFFSET(C628,-M628+2,0),OFFSET(C628,-M628+3,0)+AB628,OFFSET(C628,-M628+4,0),0,0))</f>
        <v/>
      </c>
      <c r="P628" s="67" t="str">
        <f t="shared" si="111"/>
        <v/>
      </c>
      <c r="Q628" s="67" t="str">
        <f ca="1">IF(D628="","",_xll.xEURO(OFFSET(C628,-M628+1,0),E628,OFFSET(C628,-M628+2,0),OFFSET(C628,-M628+2,0),OFFSET(C628,-M628+3,0)+AB628,OFFSET(C628,-M628+4,0),0,2)/10*D628)</f>
        <v/>
      </c>
      <c r="R628" s="71" t="str">
        <f ca="1">IF(D628="","",_xll.xEURO(OFFSET(C628,-M628+1,0),E628,OFFSET(C628,-M628+2,0),OFFSET(C628,-M628+2,0),OFFSET(C628,-M628+3,0)+AB628,OFFSET(C628,-M628+4,0),0,3)/100*D628*10000)</f>
        <v/>
      </c>
      <c r="S628" s="71" t="str">
        <f ca="1">IF(D628="","",_xll.xEURO(OFFSET(C628,-M628+1,0),E628,OFFSET(C628,-M628+2,0),OFFSET(C628,-M628+2,0),OFFSET(C628,-M628+3,0)+AB628,OFFSET(C628,-M628+4,0),0,5)/365.25*D628*10000)</f>
        <v/>
      </c>
      <c r="U628" s="67" t="str">
        <f ca="1">IF(I628="","",_xll.xEURO(OFFSET(C628,-M628+1,0),J628,OFFSET(C628,-M628+2,0),OFFSET(C628,-M628+2,0),OFFSET(C628,-M628+3,0)+AC628,OFFSET(C628,-M628+4,0),1,1)*I628)</f>
        <v/>
      </c>
      <c r="V628" s="69" t="str">
        <f ca="1">IF(I628="","",_xll.xEURO(OFFSET(C628,-M628+1,0),J628,OFFSET(C628,-M628+2,0),OFFSET(C628,-M628+2,0),OFFSET(C628,-M628+3,0)+AC628,OFFSET(C628,-M628+4,0),1,0))</f>
        <v/>
      </c>
      <c r="W628" s="67" t="str">
        <f t="shared" si="112"/>
        <v/>
      </c>
      <c r="X628" s="67" t="str">
        <f ca="1">IF(I628="","",_xll.xEURO(OFFSET(C628,-M628+1,0),J628,OFFSET(C628,-M628+2,0),OFFSET(C628,-M628+2,0),OFFSET(C628,-M628+3,0)+AC628,OFFSET(C628,-M628+4,0),1,2)/10*I628)</f>
        <v/>
      </c>
      <c r="Y628" s="71" t="str">
        <f ca="1">IF(I628="","",_xll.xEURO(OFFSET(C628,-M628+1,0),J628,OFFSET(C628,-M628+2,0),OFFSET(C628,-M628+2,0),OFFSET(C628,-M628+3,0)+AC628,OFFSET(C628,-M628+4,0),1,3)/100*I628*10000)</f>
        <v/>
      </c>
      <c r="Z628" s="71" t="str">
        <f ca="1">IF(I628="","",_xll.xEURO(OFFSET(C628,-M628+1,0),J628,OFFSET(C628,-M628+2,0),OFFSET(C628,-M628+2,0),OFFSET(C628,-M628+3,0)+AC628,OFFSET(C628,-M628+4,0),1,5)/365.25*I628*10000)</f>
        <v/>
      </c>
      <c r="AB628" s="40" t="str">
        <f ca="1">IF(D628="","",_xll.xCalcSkew(OFFSET(C628,-M628,0),E628-OFFSET(C628,-M628+1,0),b)/100)</f>
        <v/>
      </c>
      <c r="AC628" s="40" t="str">
        <f ca="1">IF(I628="","",_xll.xCalcSkew(OFFSET(C628,-M628,0),J628-OFFSET(C628,-M628+1,0),b)/100)</f>
        <v/>
      </c>
      <c r="AE628">
        <f t="shared" si="103"/>
        <v>0</v>
      </c>
      <c r="AF628">
        <f t="shared" si="104"/>
        <v>0</v>
      </c>
      <c r="AG628">
        <f t="shared" si="105"/>
        <v>0</v>
      </c>
    </row>
    <row r="629" spans="3:33" x14ac:dyDescent="0.25">
      <c r="C629" s="64">
        <f ca="1">R657+Y657</f>
        <v>20359.426123688361</v>
      </c>
      <c r="D629" s="52"/>
      <c r="E629" s="39"/>
      <c r="F629" s="39"/>
      <c r="G629" s="35"/>
      <c r="I629" s="52"/>
      <c r="J629" s="39"/>
      <c r="K629" s="39"/>
      <c r="L629" s="62"/>
      <c r="M629" s="101">
        <f t="shared" si="113"/>
        <v>8</v>
      </c>
      <c r="N629" s="67" t="str">
        <f ca="1">IF(D629="","",_xll.xEURO(OFFSET(C629,-M629+1,0),E629,OFFSET(C629,-M629+2,0),OFFSET(C629,-M629+2,0),OFFSET(C629,-M629+3,0)+AB629,OFFSET(C629,-M629+4,0),0,1)*D629)</f>
        <v/>
      </c>
      <c r="O629" s="69" t="str">
        <f ca="1">IF(D629="","",_xll.xEURO(OFFSET(C629,-M629+1,0),E629,OFFSET(C629,-M629+2,0),OFFSET(C629,-M629+2,0),OFFSET(C629,-M629+3,0)+AB629,OFFSET(C629,-M629+4,0),0,0))</f>
        <v/>
      </c>
      <c r="P629" s="67" t="str">
        <f t="shared" si="111"/>
        <v/>
      </c>
      <c r="Q629" s="67" t="str">
        <f ca="1">IF(D629="","",_xll.xEURO(OFFSET(C629,-M629+1,0),E629,OFFSET(C629,-M629+2,0),OFFSET(C629,-M629+2,0),OFFSET(C629,-M629+3,0)+AB629,OFFSET(C629,-M629+4,0),0,2)/10*D629)</f>
        <v/>
      </c>
      <c r="R629" s="71" t="str">
        <f ca="1">IF(D629="","",_xll.xEURO(OFFSET(C629,-M629+1,0),E629,OFFSET(C629,-M629+2,0),OFFSET(C629,-M629+2,0),OFFSET(C629,-M629+3,0)+AB629,OFFSET(C629,-M629+4,0),0,3)/100*D629*10000)</f>
        <v/>
      </c>
      <c r="S629" s="71" t="str">
        <f ca="1">IF(D629="","",_xll.xEURO(OFFSET(C629,-M629+1,0),E629,OFFSET(C629,-M629+2,0),OFFSET(C629,-M629+2,0),OFFSET(C629,-M629+3,0)+AB629,OFFSET(C629,-M629+4,0),0,5)/365.25*D629*10000)</f>
        <v/>
      </c>
      <c r="U629" s="67" t="str">
        <f ca="1">IF(I629="","",_xll.xEURO(OFFSET(C629,-M629+1,0),J629,OFFSET(C629,-M629+2,0),OFFSET(C629,-M629+2,0),OFFSET(C629,-M629+3,0)+AC629,OFFSET(C629,-M629+4,0),1,1)*I629)</f>
        <v/>
      </c>
      <c r="V629" s="69" t="str">
        <f ca="1">IF(I629="","",_xll.xEURO(OFFSET(C629,-M629+1,0),J629,OFFSET(C629,-M629+2,0),OFFSET(C629,-M629+2,0),OFFSET(C629,-M629+3,0)+AC629,OFFSET(C629,-M629+4,0),1,0))</f>
        <v/>
      </c>
      <c r="W629" s="67" t="str">
        <f t="shared" si="112"/>
        <v/>
      </c>
      <c r="X629" s="67" t="str">
        <f ca="1">IF(I629="","",_xll.xEURO(OFFSET(C629,-M629+1,0),J629,OFFSET(C629,-M629+2,0),OFFSET(C629,-M629+2,0),OFFSET(C629,-M629+3,0)+AC629,OFFSET(C629,-M629+4,0),1,2)/10*I629)</f>
        <v/>
      </c>
      <c r="Y629" s="71" t="str">
        <f ca="1">IF(I629="","",_xll.xEURO(OFFSET(C629,-M629+1,0),J629,OFFSET(C629,-M629+2,0),OFFSET(C629,-M629+2,0),OFFSET(C629,-M629+3,0)+AC629,OFFSET(C629,-M629+4,0),1,3)/100*I629*10000)</f>
        <v/>
      </c>
      <c r="Z629" s="71" t="str">
        <f ca="1">IF(I629="","",_xll.xEURO(OFFSET(C629,-M629+1,0),J629,OFFSET(C629,-M629+2,0),OFFSET(C629,-M629+2,0),OFFSET(C629,-M629+3,0)+AC629,OFFSET(C629,-M629+4,0),1,5)/365.25*I629*10000)</f>
        <v/>
      </c>
      <c r="AB629" s="40" t="str">
        <f ca="1">IF(D629="","",_xll.xCalcSkew(OFFSET(C629,-M629,0),E629-OFFSET(C629,-M629+1,0),b)/100)</f>
        <v/>
      </c>
      <c r="AC629" s="40" t="str">
        <f ca="1">IF(I629="","",_xll.xCalcSkew(OFFSET(C629,-M629,0),J629-OFFSET(C629,-M629+1,0),b)/100)</f>
        <v/>
      </c>
      <c r="AE629">
        <f t="shared" si="103"/>
        <v>0</v>
      </c>
      <c r="AF629">
        <f t="shared" si="104"/>
        <v>0</v>
      </c>
      <c r="AG629">
        <f t="shared" si="105"/>
        <v>0</v>
      </c>
    </row>
    <row r="630" spans="3:33" x14ac:dyDescent="0.25">
      <c r="C630" s="64">
        <f ca="1">S657+Z657</f>
        <v>-929.62604979235266</v>
      </c>
      <c r="D630" s="52"/>
      <c r="E630" s="39"/>
      <c r="F630" s="39"/>
      <c r="G630" s="35"/>
      <c r="I630" s="52"/>
      <c r="J630" s="39"/>
      <c r="K630" s="39"/>
      <c r="L630" s="62"/>
      <c r="M630" s="101">
        <f t="shared" si="113"/>
        <v>9</v>
      </c>
      <c r="N630" s="67" t="str">
        <f ca="1">IF(D630="","",_xll.xEURO(OFFSET(C630,-M630+1,0),E630,OFFSET(C630,-M630+2,0),OFFSET(C630,-M630+2,0),OFFSET(C630,-M630+3,0)+AB630,OFFSET(C630,-M630+4,0),0,1)*D630)</f>
        <v/>
      </c>
      <c r="O630" s="69" t="str">
        <f ca="1">IF(D630="","",_xll.xEURO(OFFSET(C630,-M630+1,0),E630,OFFSET(C630,-M630+2,0),OFFSET(C630,-M630+2,0),OFFSET(C630,-M630+3,0)+AB630,OFFSET(C630,-M630+4,0),0,0))</f>
        <v/>
      </c>
      <c r="P630" s="67" t="str">
        <f t="shared" si="111"/>
        <v/>
      </c>
      <c r="Q630" s="67" t="str">
        <f ca="1">IF(D630="","",_xll.xEURO(OFFSET(C630,-M630+1,0),E630,OFFSET(C630,-M630+2,0),OFFSET(C630,-M630+2,0),OFFSET(C630,-M630+3,0)+AB630,OFFSET(C630,-M630+4,0),0,2)/10*D630)</f>
        <v/>
      </c>
      <c r="R630" s="71" t="str">
        <f ca="1">IF(D630="","",_xll.xEURO(OFFSET(C630,-M630+1,0),E630,OFFSET(C630,-M630+2,0),OFFSET(C630,-M630+2,0),OFFSET(C630,-M630+3,0)+AB630,OFFSET(C630,-M630+4,0),0,3)/100*D630*10000)</f>
        <v/>
      </c>
      <c r="S630" s="71" t="str">
        <f ca="1">IF(D630="","",_xll.xEURO(OFFSET(C630,-M630+1,0),E630,OFFSET(C630,-M630+2,0),OFFSET(C630,-M630+2,0),OFFSET(C630,-M630+3,0)+AB630,OFFSET(C630,-M630+4,0),0,5)/365.25*D630*10000)</f>
        <v/>
      </c>
      <c r="U630" s="67" t="str">
        <f ca="1">IF(I630="","",_xll.xEURO(OFFSET(C630,-M630+1,0),J630,OFFSET(C630,-M630+2,0),OFFSET(C630,-M630+2,0),OFFSET(C630,-M630+3,0)+AC630,OFFSET(C630,-M630+4,0),1,1)*I630)</f>
        <v/>
      </c>
      <c r="V630" s="69" t="str">
        <f ca="1">IF(I630="","",_xll.xEURO(OFFSET(C630,-M630+1,0),J630,OFFSET(C630,-M630+2,0),OFFSET(C630,-M630+2,0),OFFSET(C630,-M630+3,0)+AC630,OFFSET(C630,-M630+4,0),1,0))</f>
        <v/>
      </c>
      <c r="W630" s="67" t="str">
        <f t="shared" si="112"/>
        <v/>
      </c>
      <c r="X630" s="67" t="str">
        <f ca="1">IF(I630="","",_xll.xEURO(OFFSET(C630,-M630+1,0),J630,OFFSET(C630,-M630+2,0),OFFSET(C630,-M630+2,0),OFFSET(C630,-M630+3,0)+AC630,OFFSET(C630,-M630+4,0),1,2)/10*I630)</f>
        <v/>
      </c>
      <c r="Y630" s="71" t="str">
        <f ca="1">IF(I630="","",_xll.xEURO(OFFSET(C630,-M630+1,0),J630,OFFSET(C630,-M630+2,0),OFFSET(C630,-M630+2,0),OFFSET(C630,-M630+3,0)+AC630,OFFSET(C630,-M630+4,0),1,3)/100*I630*10000)</f>
        <v/>
      </c>
      <c r="Z630" s="71" t="str">
        <f ca="1">IF(I630="","",_xll.xEURO(OFFSET(C630,-M630+1,0),J630,OFFSET(C630,-M630+2,0),OFFSET(C630,-M630+2,0),OFFSET(C630,-M630+3,0)+AC630,OFFSET(C630,-M630+4,0),1,5)/365.25*I630*10000)</f>
        <v/>
      </c>
      <c r="AB630" s="40" t="str">
        <f ca="1">IF(D630="","",_xll.xCalcSkew(OFFSET(C630,-M630,0),E630-OFFSET(C630,-M630+1,0),b)/100)</f>
        <v/>
      </c>
      <c r="AC630" s="40" t="str">
        <f ca="1">IF(I630="","",_xll.xCalcSkew(OFFSET(C630,-M630,0),J630-OFFSET(C630,-M630+1,0),b)/100)</f>
        <v/>
      </c>
      <c r="AE630">
        <f t="shared" si="103"/>
        <v>0</v>
      </c>
      <c r="AF630">
        <f t="shared" si="104"/>
        <v>0</v>
      </c>
      <c r="AG630">
        <f t="shared" si="105"/>
        <v>0</v>
      </c>
    </row>
    <row r="631" spans="3:33" x14ac:dyDescent="0.25">
      <c r="C631" s="64">
        <f ca="1">P657+W657</f>
        <v>-141.85624329094907</v>
      </c>
      <c r="D631" s="52"/>
      <c r="E631" s="39"/>
      <c r="F631" s="39"/>
      <c r="G631" s="35"/>
      <c r="I631" s="52"/>
      <c r="J631" s="39"/>
      <c r="K631" s="39"/>
      <c r="L631" s="62"/>
      <c r="M631" s="101">
        <f t="shared" si="113"/>
        <v>10</v>
      </c>
      <c r="N631" s="67" t="str">
        <f ca="1">IF(D631="","",_xll.xEURO(OFFSET(C631,-M631+1,0),E631,OFFSET(C631,-M631+2,0),OFFSET(C631,-M631+2,0),OFFSET(C631,-M631+3,0)+AB631,OFFSET(C631,-M631+4,0),0,1)*D631)</f>
        <v/>
      </c>
      <c r="O631" s="69" t="str">
        <f ca="1">IF(D631="","",_xll.xEURO(OFFSET(C631,-M631+1,0),E631,OFFSET(C631,-M631+2,0),OFFSET(C631,-M631+2,0),OFFSET(C631,-M631+3,0)+AB631,OFFSET(C631,-M631+4,0),0,0))</f>
        <v/>
      </c>
      <c r="P631" s="67" t="str">
        <f t="shared" si="111"/>
        <v/>
      </c>
      <c r="Q631" s="67" t="str">
        <f ca="1">IF(D631="","",_xll.xEURO(OFFSET(C631,-M631+1,0),E631,OFFSET(C631,-M631+2,0),OFFSET(C631,-M631+2,0),OFFSET(C631,-M631+3,0)+AB631,OFFSET(C631,-M631+4,0),0,2)/10*D631)</f>
        <v/>
      </c>
      <c r="R631" s="71" t="str">
        <f ca="1">IF(D631="","",_xll.xEURO(OFFSET(C631,-M631+1,0),E631,OFFSET(C631,-M631+2,0),OFFSET(C631,-M631+2,0),OFFSET(C631,-M631+3,0)+AB631,OFFSET(C631,-M631+4,0),0,3)/100*D631*10000)</f>
        <v/>
      </c>
      <c r="S631" s="71" t="str">
        <f ca="1">IF(D631="","",_xll.xEURO(OFFSET(C631,-M631+1,0),E631,OFFSET(C631,-M631+2,0),OFFSET(C631,-M631+2,0),OFFSET(C631,-M631+3,0)+AB631,OFFSET(C631,-M631+4,0),0,5)/365.25*D631*10000)</f>
        <v/>
      </c>
      <c r="U631" s="67" t="str">
        <f ca="1">IF(I631="","",_xll.xEURO(OFFSET(C631,-M631+1,0),J631,OFFSET(C631,-M631+2,0),OFFSET(C631,-M631+2,0),OFFSET(C631,-M631+3,0)+AC631,OFFSET(C631,-M631+4,0),1,1)*I631)</f>
        <v/>
      </c>
      <c r="V631" s="69" t="str">
        <f ca="1">IF(I631="","",_xll.xEURO(OFFSET(C631,-M631+1,0),J631,OFFSET(C631,-M631+2,0),OFFSET(C631,-M631+2,0),OFFSET(C631,-M631+3,0)+AC631,OFFSET(C631,-M631+4,0),1,0))</f>
        <v/>
      </c>
      <c r="W631" s="67" t="str">
        <f t="shared" si="112"/>
        <v/>
      </c>
      <c r="X631" s="67" t="str">
        <f ca="1">IF(I631="","",_xll.xEURO(OFFSET(C631,-M631+1,0),J631,OFFSET(C631,-M631+2,0),OFFSET(C631,-M631+2,0),OFFSET(C631,-M631+3,0)+AC631,OFFSET(C631,-M631+4,0),1,2)/10*I631)</f>
        <v/>
      </c>
      <c r="Y631" s="71" t="str">
        <f ca="1">IF(I631="","",_xll.xEURO(OFFSET(C631,-M631+1,0),J631,OFFSET(C631,-M631+2,0),OFFSET(C631,-M631+2,0),OFFSET(C631,-M631+3,0)+AC631,OFFSET(C631,-M631+4,0),1,3)/100*I631*10000)</f>
        <v/>
      </c>
      <c r="Z631" s="71" t="str">
        <f ca="1">IF(I631="","",_xll.xEURO(OFFSET(C631,-M631+1,0),J631,OFFSET(C631,-M631+2,0),OFFSET(C631,-M631+2,0),OFFSET(C631,-M631+3,0)+AC631,OFFSET(C631,-M631+4,0),1,5)/365.25*I631*10000)</f>
        <v/>
      </c>
      <c r="AB631" s="40" t="str">
        <f ca="1">IF(D631="","",_xll.xCalcSkew(OFFSET(C631,-M631,0),E631-OFFSET(C631,-M631+1,0),b)/100)</f>
        <v/>
      </c>
      <c r="AC631" s="40" t="str">
        <f ca="1">IF(I631="","",_xll.xCalcSkew(OFFSET(C631,-M631,0),J631-OFFSET(C631,-M631+1,0),b)/100)</f>
        <v/>
      </c>
      <c r="AE631">
        <f t="shared" si="103"/>
        <v>0</v>
      </c>
      <c r="AF631">
        <f t="shared" si="104"/>
        <v>0</v>
      </c>
      <c r="AG631">
        <f t="shared" si="105"/>
        <v>0</v>
      </c>
    </row>
    <row r="632" spans="3:33" x14ac:dyDescent="0.25">
      <c r="D632" s="52"/>
      <c r="E632" s="39"/>
      <c r="F632" s="39"/>
      <c r="G632" s="35"/>
      <c r="I632" s="52"/>
      <c r="J632" s="39"/>
      <c r="K632" s="39"/>
      <c r="L632" s="62"/>
      <c r="M632" s="101">
        <f t="shared" si="113"/>
        <v>11</v>
      </c>
      <c r="N632" s="67" t="str">
        <f ca="1">IF(D632="","",_xll.xEURO(OFFSET(C632,-M632+1,0),E632,OFFSET(C632,-M632+2,0),OFFSET(C632,-M632+2,0),OFFSET(C632,-M632+3,0)+AB632,OFFSET(C632,-M632+4,0),0,1)*D632)</f>
        <v/>
      </c>
      <c r="O632" s="69" t="str">
        <f ca="1">IF(D632="","",_xll.xEURO(OFFSET(C632,-M632+1,0),E632,OFFSET(C632,-M632+2,0),OFFSET(C632,-M632+2,0),OFFSET(C632,-M632+3,0)+AB632,OFFSET(C632,-M632+4,0),0,0))</f>
        <v/>
      </c>
      <c r="P632" s="67" t="str">
        <f t="shared" si="111"/>
        <v/>
      </c>
      <c r="Q632" s="67" t="str">
        <f ca="1">IF(D632="","",_xll.xEURO(OFFSET(C632,-M632+1,0),E632,OFFSET(C632,-M632+2,0),OFFSET(C632,-M632+2,0),OFFSET(C632,-M632+3,0)+AB632,OFFSET(C632,-M632+4,0),0,2)/10*D632)</f>
        <v/>
      </c>
      <c r="R632" s="71" t="str">
        <f ca="1">IF(D632="","",_xll.xEURO(OFFSET(C632,-M632+1,0),E632,OFFSET(C632,-M632+2,0),OFFSET(C632,-M632+2,0),OFFSET(C632,-M632+3,0)+AB632,OFFSET(C632,-M632+4,0),0,3)/100*D632*10000)</f>
        <v/>
      </c>
      <c r="S632" s="71" t="str">
        <f ca="1">IF(D632="","",_xll.xEURO(OFFSET(C632,-M632+1,0),E632,OFFSET(C632,-M632+2,0),OFFSET(C632,-M632+2,0),OFFSET(C632,-M632+3,0)+AB632,OFFSET(C632,-M632+4,0),0,5)/365.25*D632*10000)</f>
        <v/>
      </c>
      <c r="U632" s="67" t="str">
        <f ca="1">IF(I632="","",_xll.xEURO(OFFSET(C632,-M632+1,0),J632,OFFSET(C632,-M632+2,0),OFFSET(C632,-M632+2,0),OFFSET(C632,-M632+3,0)+AC632,OFFSET(C632,-M632+4,0),1,1)*I632)</f>
        <v/>
      </c>
      <c r="V632" s="69" t="str">
        <f ca="1">IF(I632="","",_xll.xEURO(OFFSET(C632,-M632+1,0),J632,OFFSET(C632,-M632+2,0),OFFSET(C632,-M632+2,0),OFFSET(C632,-M632+3,0)+AC632,OFFSET(C632,-M632+4,0),1,0))</f>
        <v/>
      </c>
      <c r="W632" s="67" t="str">
        <f t="shared" si="112"/>
        <v/>
      </c>
      <c r="X632" s="67" t="str">
        <f ca="1">IF(I632="","",_xll.xEURO(OFFSET(C632,-M632+1,0),J632,OFFSET(C632,-M632+2,0),OFFSET(C632,-M632+2,0),OFFSET(C632,-M632+3,0)+AC632,OFFSET(C632,-M632+4,0),1,2)/10*I632)</f>
        <v/>
      </c>
      <c r="Y632" s="71" t="str">
        <f ca="1">IF(I632="","",_xll.xEURO(OFFSET(C632,-M632+1,0),J632,OFFSET(C632,-M632+2,0),OFFSET(C632,-M632+2,0),OFFSET(C632,-M632+3,0)+AC632,OFFSET(C632,-M632+4,0),1,3)/100*I632*10000)</f>
        <v/>
      </c>
      <c r="Z632" s="71" t="str">
        <f ca="1">IF(I632="","",_xll.xEURO(OFFSET(C632,-M632+1,0),J632,OFFSET(C632,-M632+2,0),OFFSET(C632,-M632+2,0),OFFSET(C632,-M632+3,0)+AC632,OFFSET(C632,-M632+4,0),1,5)/365.25*I632*10000)</f>
        <v/>
      </c>
      <c r="AB632" s="40" t="str">
        <f ca="1">IF(D632="","",_xll.xCalcSkew(OFFSET(C632,-M632,0),E632-OFFSET(C632,-M632+1,0),b)/100)</f>
        <v/>
      </c>
      <c r="AC632" s="40" t="str">
        <f ca="1">IF(I632="","",_xll.xCalcSkew(OFFSET(C632,-M632,0),J632-OFFSET(C632,-M632+1,0),b)/100)</f>
        <v/>
      </c>
      <c r="AE632">
        <f t="shared" si="103"/>
        <v>0</v>
      </c>
      <c r="AF632">
        <f t="shared" si="104"/>
        <v>0</v>
      </c>
      <c r="AG632">
        <f t="shared" si="105"/>
        <v>0</v>
      </c>
    </row>
    <row r="633" spans="3:33" x14ac:dyDescent="0.25">
      <c r="D633" s="52"/>
      <c r="E633" s="39"/>
      <c r="F633" s="39"/>
      <c r="G633" s="35"/>
      <c r="I633" s="52"/>
      <c r="J633" s="39"/>
      <c r="K633" s="39"/>
      <c r="L633" s="62"/>
      <c r="M633" s="101">
        <f t="shared" si="113"/>
        <v>12</v>
      </c>
      <c r="N633" s="67" t="str">
        <f ca="1">IF(D633="","",_xll.xEURO(OFFSET(C633,-M633+1,0),E633,OFFSET(C633,-M633+2,0),OFFSET(C633,-M633+2,0),OFFSET(C633,-M633+3,0)+AB633,OFFSET(C633,-M633+4,0),0,1)*D633)</f>
        <v/>
      </c>
      <c r="O633" s="69" t="str">
        <f ca="1">IF(D633="","",_xll.xEURO(OFFSET(C633,-M633+1,0),E633,OFFSET(C633,-M633+2,0),OFFSET(C633,-M633+2,0),OFFSET(C633,-M633+3,0)+AB633,OFFSET(C633,-M633+4,0),0,0))</f>
        <v/>
      </c>
      <c r="P633" s="67" t="str">
        <f t="shared" si="111"/>
        <v/>
      </c>
      <c r="Q633" s="67" t="str">
        <f ca="1">IF(D633="","",_xll.xEURO(OFFSET(C633,-M633+1,0),E633,OFFSET(C633,-M633+2,0),OFFSET(C633,-M633+2,0),OFFSET(C633,-M633+3,0)+AB633,OFFSET(C633,-M633+4,0),0,2)/10*D633)</f>
        <v/>
      </c>
      <c r="R633" s="71" t="str">
        <f ca="1">IF(D633="","",_xll.xEURO(OFFSET(C633,-M633+1,0),E633,OFFSET(C633,-M633+2,0),OFFSET(C633,-M633+2,0),OFFSET(C633,-M633+3,0)+AB633,OFFSET(C633,-M633+4,0),0,3)/100*D633*10000)</f>
        <v/>
      </c>
      <c r="S633" s="71" t="str">
        <f ca="1">IF(D633="","",_xll.xEURO(OFFSET(C633,-M633+1,0),E633,OFFSET(C633,-M633+2,0),OFFSET(C633,-M633+2,0),OFFSET(C633,-M633+3,0)+AB633,OFFSET(C633,-M633+4,0),0,5)/365.25*D633*10000)</f>
        <v/>
      </c>
      <c r="U633" s="67" t="str">
        <f ca="1">IF(I633="","",_xll.xEURO(OFFSET(C633,-M633+1,0),J633,OFFSET(C633,-M633+2,0),OFFSET(C633,-M633+2,0),OFFSET(C633,-M633+3,0)+AC633,OFFSET(C633,-M633+4,0),1,1)*I633)</f>
        <v/>
      </c>
      <c r="V633" s="69" t="str">
        <f ca="1">IF(I633="","",_xll.xEURO(OFFSET(C633,-M633+1,0),J633,OFFSET(C633,-M633+2,0),OFFSET(C633,-M633+2,0),OFFSET(C633,-M633+3,0)+AC633,OFFSET(C633,-M633+4,0),1,0))</f>
        <v/>
      </c>
      <c r="W633" s="67" t="str">
        <f t="shared" si="112"/>
        <v/>
      </c>
      <c r="X633" s="67" t="str">
        <f ca="1">IF(I633="","",_xll.xEURO(OFFSET(C633,-M633+1,0),J633,OFFSET(C633,-M633+2,0),OFFSET(C633,-M633+2,0),OFFSET(C633,-M633+3,0)+AC633,OFFSET(C633,-M633+4,0),1,2)/10*I633)</f>
        <v/>
      </c>
      <c r="Y633" s="71" t="str">
        <f ca="1">IF(I633="","",_xll.xEURO(OFFSET(C633,-M633+1,0),J633,OFFSET(C633,-M633+2,0),OFFSET(C633,-M633+2,0),OFFSET(C633,-M633+3,0)+AC633,OFFSET(C633,-M633+4,0),1,3)/100*I633*10000)</f>
        <v/>
      </c>
      <c r="Z633" s="71" t="str">
        <f ca="1">IF(I633="","",_xll.xEURO(OFFSET(C633,-M633+1,0),J633,OFFSET(C633,-M633+2,0),OFFSET(C633,-M633+2,0),OFFSET(C633,-M633+3,0)+AC633,OFFSET(C633,-M633+4,0),1,5)/365.25*I633*10000)</f>
        <v/>
      </c>
      <c r="AB633" s="40" t="str">
        <f ca="1">IF(D633="","",_xll.xCalcSkew(OFFSET(C633,-M633,0),E633-OFFSET(C633,-M633+1,0),b)/100)</f>
        <v/>
      </c>
      <c r="AC633" s="40" t="str">
        <f ca="1">IF(I633="","",_xll.xCalcSkew(OFFSET(C633,-M633,0),J633-OFFSET(C633,-M633+1,0),b)/100)</f>
        <v/>
      </c>
      <c r="AE633">
        <f t="shared" si="103"/>
        <v>0</v>
      </c>
      <c r="AF633">
        <f t="shared" si="104"/>
        <v>0</v>
      </c>
      <c r="AG633">
        <f t="shared" si="105"/>
        <v>0</v>
      </c>
    </row>
    <row r="634" spans="3:33" x14ac:dyDescent="0.25">
      <c r="D634" s="52"/>
      <c r="E634" s="39"/>
      <c r="F634" s="39"/>
      <c r="G634" s="35"/>
      <c r="I634" s="52"/>
      <c r="J634" s="39"/>
      <c r="K634" s="39"/>
      <c r="L634" s="62"/>
      <c r="M634" s="101">
        <f t="shared" si="113"/>
        <v>13</v>
      </c>
      <c r="N634" s="67" t="str">
        <f ca="1">IF(D634="","",_xll.xEURO(OFFSET(C634,-M634+1,0),E634,OFFSET(C634,-M634+2,0),OFFSET(C634,-M634+2,0),OFFSET(C634,-M634+3,0)+AB634,OFFSET(C634,-M634+4,0),0,1)*D634)</f>
        <v/>
      </c>
      <c r="O634" s="69" t="str">
        <f ca="1">IF(D634="","",_xll.xEURO(OFFSET(C634,-M634+1,0),E634,OFFSET(C634,-M634+2,0),OFFSET(C634,-M634+2,0),OFFSET(C634,-M634+3,0)+AB634,OFFSET(C634,-M634+4,0),0,0))</f>
        <v/>
      </c>
      <c r="P634" s="67" t="str">
        <f t="shared" si="111"/>
        <v/>
      </c>
      <c r="Q634" s="67" t="str">
        <f ca="1">IF(D634="","",_xll.xEURO(OFFSET(C634,-M634+1,0),E634,OFFSET(C634,-M634+2,0),OFFSET(C634,-M634+2,0),OFFSET(C634,-M634+3,0)+AB634,OFFSET(C634,-M634+4,0),0,2)/10*D634)</f>
        <v/>
      </c>
      <c r="R634" s="71" t="str">
        <f ca="1">IF(D634="","",_xll.xEURO(OFFSET(C634,-M634+1,0),E634,OFFSET(C634,-M634+2,0),OFFSET(C634,-M634+2,0),OFFSET(C634,-M634+3,0)+AB634,OFFSET(C634,-M634+4,0),0,3)/100*D634*10000)</f>
        <v/>
      </c>
      <c r="S634" s="71" t="str">
        <f ca="1">IF(D634="","",_xll.xEURO(OFFSET(C634,-M634+1,0),E634,OFFSET(C634,-M634+2,0),OFFSET(C634,-M634+2,0),OFFSET(C634,-M634+3,0)+AB634,OFFSET(C634,-M634+4,0),0,5)/365.25*D634*10000)</f>
        <v/>
      </c>
      <c r="U634" s="67" t="str">
        <f ca="1">IF(I634="","",_xll.xEURO(OFFSET(C634,-M634+1,0),J634,OFFSET(C634,-M634+2,0),OFFSET(C634,-M634+2,0),OFFSET(C634,-M634+3,0)+AC634,OFFSET(C634,-M634+4,0),1,1)*I634)</f>
        <v/>
      </c>
      <c r="V634" s="69" t="str">
        <f ca="1">IF(I634="","",_xll.xEURO(OFFSET(C634,-M634+1,0),J634,OFFSET(C634,-M634+2,0),OFFSET(C634,-M634+2,0),OFFSET(C634,-M634+3,0)+AC634,OFFSET(C634,-M634+4,0),1,0))</f>
        <v/>
      </c>
      <c r="W634" s="67" t="str">
        <f t="shared" si="112"/>
        <v/>
      </c>
      <c r="X634" s="67" t="str">
        <f ca="1">IF(I634="","",_xll.xEURO(OFFSET(C634,-M634+1,0),J634,OFFSET(C634,-M634+2,0),OFFSET(C634,-M634+2,0),OFFSET(C634,-M634+3,0)+AC634,OFFSET(C634,-M634+4,0),1,2)/10*I634)</f>
        <v/>
      </c>
      <c r="Y634" s="71" t="str">
        <f ca="1">IF(I634="","",_xll.xEURO(OFFSET(C634,-M634+1,0),J634,OFFSET(C634,-M634+2,0),OFFSET(C634,-M634+2,0),OFFSET(C634,-M634+3,0)+AC634,OFFSET(C634,-M634+4,0),1,3)/100*I634*10000)</f>
        <v/>
      </c>
      <c r="Z634" s="71" t="str">
        <f ca="1">IF(I634="","",_xll.xEURO(OFFSET(C634,-M634+1,0),J634,OFFSET(C634,-M634+2,0),OFFSET(C634,-M634+2,0),OFFSET(C634,-M634+3,0)+AC634,OFFSET(C634,-M634+4,0),1,5)/365.25*I634*10000)</f>
        <v/>
      </c>
      <c r="AB634" s="40" t="str">
        <f ca="1">IF(D634="","",_xll.xCalcSkew(OFFSET(C634,-M634,0),E634-OFFSET(C634,-M634+1,0),b)/100)</f>
        <v/>
      </c>
      <c r="AC634" s="40" t="str">
        <f ca="1">IF(I634="","",_xll.xCalcSkew(OFFSET(C634,-M634,0),J634-OFFSET(C634,-M634+1,0),b)/100)</f>
        <v/>
      </c>
      <c r="AE634">
        <f t="shared" si="103"/>
        <v>0</v>
      </c>
      <c r="AF634">
        <f t="shared" si="104"/>
        <v>0</v>
      </c>
      <c r="AG634">
        <f t="shared" si="105"/>
        <v>0</v>
      </c>
    </row>
    <row r="635" spans="3:33" x14ac:dyDescent="0.25">
      <c r="D635" s="52"/>
      <c r="E635" s="39"/>
      <c r="F635" s="39"/>
      <c r="G635" s="35"/>
      <c r="I635" s="52"/>
      <c r="J635" s="39"/>
      <c r="K635" s="39"/>
      <c r="L635" s="62"/>
      <c r="M635" s="101">
        <f t="shared" si="113"/>
        <v>14</v>
      </c>
      <c r="N635" s="67" t="str">
        <f ca="1">IF(D635="","",_xll.xEURO(OFFSET(C635,-M635+1,0),E635,OFFSET(C635,-M635+2,0),OFFSET(C635,-M635+2,0),OFFSET(C635,-M635+3,0)+AB635,OFFSET(C635,-M635+4,0),0,1)*D635)</f>
        <v/>
      </c>
      <c r="O635" s="69" t="str">
        <f ca="1">IF(D635="","",_xll.xEURO(OFFSET(C635,-M635+1,0),E635,OFFSET(C635,-M635+2,0),OFFSET(C635,-M635+2,0),OFFSET(C635,-M635+3,0)+AB635,OFFSET(C635,-M635+4,0),0,0))</f>
        <v/>
      </c>
      <c r="P635" s="67" t="str">
        <f t="shared" si="111"/>
        <v/>
      </c>
      <c r="Q635" s="67" t="str">
        <f ca="1">IF(D635="","",_xll.xEURO(OFFSET(C635,-M635+1,0),E635,OFFSET(C635,-M635+2,0),OFFSET(C635,-M635+2,0),OFFSET(C635,-M635+3,0)+AB635,OFFSET(C635,-M635+4,0),0,2)/10*D635)</f>
        <v/>
      </c>
      <c r="R635" s="71" t="str">
        <f ca="1">IF(D635="","",_xll.xEURO(OFFSET(C635,-M635+1,0),E635,OFFSET(C635,-M635+2,0),OFFSET(C635,-M635+2,0),OFFSET(C635,-M635+3,0)+AB635,OFFSET(C635,-M635+4,0),0,3)/100*D635*10000)</f>
        <v/>
      </c>
      <c r="S635" s="71" t="str">
        <f ca="1">IF(D635="","",_xll.xEURO(OFFSET(C635,-M635+1,0),E635,OFFSET(C635,-M635+2,0),OFFSET(C635,-M635+2,0),OFFSET(C635,-M635+3,0)+AB635,OFFSET(C635,-M635+4,0),0,5)/365.25*D635*10000)</f>
        <v/>
      </c>
      <c r="U635" s="67" t="str">
        <f ca="1">IF(I635="","",_xll.xEURO(OFFSET(C635,-M635+1,0),J635,OFFSET(C635,-M635+2,0),OFFSET(C635,-M635+2,0),OFFSET(C635,-M635+3,0)+AC635,OFFSET(C635,-M635+4,0),1,1)*I635)</f>
        <v/>
      </c>
      <c r="V635" s="69" t="str">
        <f ca="1">IF(I635="","",_xll.xEURO(OFFSET(C635,-M635+1,0),J635,OFFSET(C635,-M635+2,0),OFFSET(C635,-M635+2,0),OFFSET(C635,-M635+3,0)+AC635,OFFSET(C635,-M635+4,0),1,0))</f>
        <v/>
      </c>
      <c r="W635" s="67" t="str">
        <f t="shared" si="112"/>
        <v/>
      </c>
      <c r="X635" s="67" t="str">
        <f ca="1">IF(I635="","",_xll.xEURO(OFFSET(C635,-M635+1,0),J635,OFFSET(C635,-M635+2,0),OFFSET(C635,-M635+2,0),OFFSET(C635,-M635+3,0)+AC635,OFFSET(C635,-M635+4,0),1,2)/10*I635)</f>
        <v/>
      </c>
      <c r="Y635" s="71" t="str">
        <f ca="1">IF(I635="","",_xll.xEURO(OFFSET(C635,-M635+1,0),J635,OFFSET(C635,-M635+2,0),OFFSET(C635,-M635+2,0),OFFSET(C635,-M635+3,0)+AC635,OFFSET(C635,-M635+4,0),1,3)/100*I635*10000)</f>
        <v/>
      </c>
      <c r="Z635" s="71" t="str">
        <f ca="1">IF(I635="","",_xll.xEURO(OFFSET(C635,-M635+1,0),J635,OFFSET(C635,-M635+2,0),OFFSET(C635,-M635+2,0),OFFSET(C635,-M635+3,0)+AC635,OFFSET(C635,-M635+4,0),1,5)/365.25*I635*10000)</f>
        <v/>
      </c>
      <c r="AB635" s="40" t="str">
        <f ca="1">IF(D635="","",_xll.xCalcSkew(OFFSET(C635,-M635,0),E635-OFFSET(C635,-M635+1,0),b)/100)</f>
        <v/>
      </c>
      <c r="AC635" s="40" t="str">
        <f ca="1">IF(I635="","",_xll.xCalcSkew(OFFSET(C635,-M635,0),J635-OFFSET(C635,-M635+1,0),b)/100)</f>
        <v/>
      </c>
      <c r="AE635">
        <f t="shared" si="103"/>
        <v>0</v>
      </c>
      <c r="AF635">
        <f t="shared" si="104"/>
        <v>0</v>
      </c>
      <c r="AG635">
        <f t="shared" si="105"/>
        <v>0</v>
      </c>
    </row>
    <row r="636" spans="3:33" x14ac:dyDescent="0.25">
      <c r="D636" s="52"/>
      <c r="E636" s="39"/>
      <c r="F636" s="39"/>
      <c r="G636" s="35"/>
      <c r="I636" s="52"/>
      <c r="J636" s="39"/>
      <c r="K636" s="39"/>
      <c r="L636" s="62"/>
      <c r="M636" s="101">
        <f t="shared" si="113"/>
        <v>15</v>
      </c>
      <c r="N636" s="67" t="str">
        <f ca="1">IF(D636="","",_xll.xEURO(OFFSET(C636,-M636+1,0),E636,OFFSET(C636,-M636+2,0),OFFSET(C636,-M636+2,0),OFFSET(C636,-M636+3,0)+AB636,OFFSET(C636,-M636+4,0),0,1)*D636)</f>
        <v/>
      </c>
      <c r="O636" s="69" t="str">
        <f ca="1">IF(D636="","",_xll.xEURO(OFFSET(C636,-M636+1,0),E636,OFFSET(C636,-M636+2,0),OFFSET(C636,-M636+2,0),OFFSET(C636,-M636+3,0)+AB636,OFFSET(C636,-M636+4,0),0,0))</f>
        <v/>
      </c>
      <c r="P636" s="67" t="str">
        <f t="shared" si="111"/>
        <v/>
      </c>
      <c r="Q636" s="67" t="str">
        <f ca="1">IF(D636="","",_xll.xEURO(OFFSET(C636,-M636+1,0),E636,OFFSET(C636,-M636+2,0),OFFSET(C636,-M636+2,0),OFFSET(C636,-M636+3,0)+AB636,OFFSET(C636,-M636+4,0),0,2)/10*D636)</f>
        <v/>
      </c>
      <c r="R636" s="71" t="str">
        <f ca="1">IF(D636="","",_xll.xEURO(OFFSET(C636,-M636+1,0),E636,OFFSET(C636,-M636+2,0),OFFSET(C636,-M636+2,0),OFFSET(C636,-M636+3,0)+AB636,OFFSET(C636,-M636+4,0),0,3)/100*D636*10000)</f>
        <v/>
      </c>
      <c r="S636" s="71" t="str">
        <f ca="1">IF(D636="","",_xll.xEURO(OFFSET(C636,-M636+1,0),E636,OFFSET(C636,-M636+2,0),OFFSET(C636,-M636+2,0),OFFSET(C636,-M636+3,0)+AB636,OFFSET(C636,-M636+4,0),0,5)/365.25*D636*10000)</f>
        <v/>
      </c>
      <c r="U636" s="67" t="str">
        <f ca="1">IF(I636="","",_xll.xEURO(OFFSET(C636,-M636+1,0),J636,OFFSET(C636,-M636+2,0),OFFSET(C636,-M636+2,0),OFFSET(C636,-M636+3,0)+AC636,OFFSET(C636,-M636+4,0),1,1)*I636)</f>
        <v/>
      </c>
      <c r="V636" s="69" t="str">
        <f ca="1">IF(I636="","",_xll.xEURO(OFFSET(C636,-M636+1,0),J636,OFFSET(C636,-M636+2,0),OFFSET(C636,-M636+2,0),OFFSET(C636,-M636+3,0)+AC636,OFFSET(C636,-M636+4,0),1,0))</f>
        <v/>
      </c>
      <c r="W636" s="67" t="str">
        <f t="shared" si="112"/>
        <v/>
      </c>
      <c r="X636" s="67" t="str">
        <f ca="1">IF(I636="","",_xll.xEURO(OFFSET(C636,-M636+1,0),J636,OFFSET(C636,-M636+2,0),OFFSET(C636,-M636+2,0),OFFSET(C636,-M636+3,0)+AC636,OFFSET(C636,-M636+4,0),1,2)/10*I636)</f>
        <v/>
      </c>
      <c r="Y636" s="71" t="str">
        <f ca="1">IF(I636="","",_xll.xEURO(OFFSET(C636,-M636+1,0),J636,OFFSET(C636,-M636+2,0),OFFSET(C636,-M636+2,0),OFFSET(C636,-M636+3,0)+AC636,OFFSET(C636,-M636+4,0),1,3)/100*I636*10000)</f>
        <v/>
      </c>
      <c r="Z636" s="71" t="str">
        <f ca="1">IF(I636="","",_xll.xEURO(OFFSET(C636,-M636+1,0),J636,OFFSET(C636,-M636+2,0),OFFSET(C636,-M636+2,0),OFFSET(C636,-M636+3,0)+AC636,OFFSET(C636,-M636+4,0),1,5)/365.25*I636*10000)</f>
        <v/>
      </c>
      <c r="AB636" s="40" t="str">
        <f ca="1">IF(D636="","",_xll.xCalcSkew(OFFSET(C636,-M636,0),E636-OFFSET(C636,-M636+1,0),b)/100)</f>
        <v/>
      </c>
      <c r="AC636" s="40" t="str">
        <f ca="1">IF(I636="","",_xll.xCalcSkew(OFFSET(C636,-M636,0),J636-OFFSET(C636,-M636+1,0),b)/100)</f>
        <v/>
      </c>
      <c r="AE636">
        <f t="shared" si="103"/>
        <v>0</v>
      </c>
      <c r="AF636">
        <f t="shared" si="104"/>
        <v>0</v>
      </c>
      <c r="AG636">
        <f t="shared" si="105"/>
        <v>0</v>
      </c>
    </row>
    <row r="637" spans="3:33" x14ac:dyDescent="0.25">
      <c r="D637" s="52"/>
      <c r="E637" s="39"/>
      <c r="F637" s="39"/>
      <c r="G637" s="35"/>
      <c r="I637" s="52"/>
      <c r="J637" s="39"/>
      <c r="K637" s="39"/>
      <c r="L637" s="62"/>
      <c r="M637" s="101">
        <f t="shared" si="113"/>
        <v>16</v>
      </c>
      <c r="N637" s="67" t="str">
        <f ca="1">IF(D637="","",_xll.xEURO(OFFSET(C637,-M637+1,0),E637,OFFSET(C637,-M637+2,0),OFFSET(C637,-M637+2,0),OFFSET(C637,-M637+3,0)+AB637,OFFSET(C637,-M637+4,0),0,1)*D637)</f>
        <v/>
      </c>
      <c r="O637" s="69" t="str">
        <f ca="1">IF(D637="","",_xll.xEURO(OFFSET(C637,-M637+1,0),E637,OFFSET(C637,-M637+2,0),OFFSET(C637,-M637+2,0),OFFSET(C637,-M637+3,0)+AB637,OFFSET(C637,-M637+4,0),0,0))</f>
        <v/>
      </c>
      <c r="P637" s="67" t="str">
        <f t="shared" si="111"/>
        <v/>
      </c>
      <c r="Q637" s="67" t="str">
        <f ca="1">IF(D637="","",_xll.xEURO(OFFSET(C637,-M637+1,0),E637,OFFSET(C637,-M637+2,0),OFFSET(C637,-M637+2,0),OFFSET(C637,-M637+3,0)+AB637,OFFSET(C637,-M637+4,0),0,2)/10*D637)</f>
        <v/>
      </c>
      <c r="R637" s="71" t="str">
        <f ca="1">IF(D637="","",_xll.xEURO(OFFSET(C637,-M637+1,0),E637,OFFSET(C637,-M637+2,0),OFFSET(C637,-M637+2,0),OFFSET(C637,-M637+3,0)+AB637,OFFSET(C637,-M637+4,0),0,3)/100*D637*10000)</f>
        <v/>
      </c>
      <c r="S637" s="71" t="str">
        <f ca="1">IF(D637="","",_xll.xEURO(OFFSET(C637,-M637+1,0),E637,OFFSET(C637,-M637+2,0),OFFSET(C637,-M637+2,0),OFFSET(C637,-M637+3,0)+AB637,OFFSET(C637,-M637+4,0),0,5)/365.25*D637*10000)</f>
        <v/>
      </c>
      <c r="U637" s="67" t="str">
        <f ca="1">IF(I637="","",_xll.xEURO(OFFSET(C637,-M637+1,0),J637,OFFSET(C637,-M637+2,0),OFFSET(C637,-M637+2,0),OFFSET(C637,-M637+3,0)+AC637,OFFSET(C637,-M637+4,0),1,1)*I637)</f>
        <v/>
      </c>
      <c r="V637" s="69" t="str">
        <f ca="1">IF(I637="","",_xll.xEURO(OFFSET(C637,-M637+1,0),J637,OFFSET(C637,-M637+2,0),OFFSET(C637,-M637+2,0),OFFSET(C637,-M637+3,0)+AC637,OFFSET(C637,-M637+4,0),1,0))</f>
        <v/>
      </c>
      <c r="W637" s="67" t="str">
        <f t="shared" si="112"/>
        <v/>
      </c>
      <c r="X637" s="67" t="str">
        <f ca="1">IF(I637="","",_xll.xEURO(OFFSET(C637,-M637+1,0),J637,OFFSET(C637,-M637+2,0),OFFSET(C637,-M637+2,0),OFFSET(C637,-M637+3,0)+AC637,OFFSET(C637,-M637+4,0),1,2)/10*I637)</f>
        <v/>
      </c>
      <c r="Y637" s="71" t="str">
        <f ca="1">IF(I637="","",_xll.xEURO(OFFSET(C637,-M637+1,0),J637,OFFSET(C637,-M637+2,0),OFFSET(C637,-M637+2,0),OFFSET(C637,-M637+3,0)+AC637,OFFSET(C637,-M637+4,0),1,3)/100*I637*10000)</f>
        <v/>
      </c>
      <c r="Z637" s="71" t="str">
        <f ca="1">IF(I637="","",_xll.xEURO(OFFSET(C637,-M637+1,0),J637,OFFSET(C637,-M637+2,0),OFFSET(C637,-M637+2,0),OFFSET(C637,-M637+3,0)+AC637,OFFSET(C637,-M637+4,0),1,5)/365.25*I637*10000)</f>
        <v/>
      </c>
      <c r="AB637" s="40" t="str">
        <f ca="1">IF(D637="","",_xll.xCalcSkew(OFFSET(C637,-M637,0),E637-OFFSET(C637,-M637+1,0),b)/100)</f>
        <v/>
      </c>
      <c r="AC637" s="40" t="str">
        <f ca="1">IF(I637="","",_xll.xCalcSkew(OFFSET(C637,-M637,0),J637-OFFSET(C637,-M637+1,0),b)/100)</f>
        <v/>
      </c>
      <c r="AE637">
        <f t="shared" si="103"/>
        <v>0</v>
      </c>
      <c r="AF637">
        <f t="shared" si="104"/>
        <v>0</v>
      </c>
      <c r="AG637">
        <f t="shared" si="105"/>
        <v>0</v>
      </c>
    </row>
    <row r="638" spans="3:33" x14ac:dyDescent="0.25">
      <c r="D638" s="52"/>
      <c r="E638" s="39"/>
      <c r="F638" s="39"/>
      <c r="G638" s="35"/>
      <c r="I638" s="52"/>
      <c r="J638" s="39"/>
      <c r="K638" s="39"/>
      <c r="L638" s="62"/>
      <c r="M638" s="101">
        <f t="shared" si="113"/>
        <v>17</v>
      </c>
      <c r="N638" s="67" t="str">
        <f ca="1">IF(D638="","",_xll.xEURO(OFFSET(C638,-M638+1,0),E638,OFFSET(C638,-M638+2,0),OFFSET(C638,-M638+2,0),OFFSET(C638,-M638+3,0)+AB638,OFFSET(C638,-M638+4,0),0,1)*D638)</f>
        <v/>
      </c>
      <c r="O638" s="69" t="str">
        <f ca="1">IF(D638="","",_xll.xEURO(OFFSET(C638,-M638+1,0),E638,OFFSET(C638,-M638+2,0),OFFSET(C638,-M638+2,0),OFFSET(C638,-M638+3,0)+AB638,OFFSET(C638,-M638+4,0),0,0))</f>
        <v/>
      </c>
      <c r="P638" s="67" t="str">
        <f t="shared" si="111"/>
        <v/>
      </c>
      <c r="Q638" s="67" t="str">
        <f ca="1">IF(D638="","",_xll.xEURO(OFFSET(C638,-M638+1,0),E638,OFFSET(C638,-M638+2,0),OFFSET(C638,-M638+2,0),OFFSET(C638,-M638+3,0)+AB638,OFFSET(C638,-M638+4,0),0,2)/10*D638)</f>
        <v/>
      </c>
      <c r="R638" s="71" t="str">
        <f ca="1">IF(D638="","",_xll.xEURO(OFFSET(C638,-M638+1,0),E638,OFFSET(C638,-M638+2,0),OFFSET(C638,-M638+2,0),OFFSET(C638,-M638+3,0)+AB638,OFFSET(C638,-M638+4,0),0,3)/100*D638*10000)</f>
        <v/>
      </c>
      <c r="S638" s="71" t="str">
        <f ca="1">IF(D638="","",_xll.xEURO(OFFSET(C638,-M638+1,0),E638,OFFSET(C638,-M638+2,0),OFFSET(C638,-M638+2,0),OFFSET(C638,-M638+3,0)+AB638,OFFSET(C638,-M638+4,0),0,5)/365.25*D638*10000)</f>
        <v/>
      </c>
      <c r="U638" s="67" t="str">
        <f ca="1">IF(I638="","",_xll.xEURO(OFFSET(C638,-M638+1,0),J638,OFFSET(C638,-M638+2,0),OFFSET(C638,-M638+2,0),OFFSET(C638,-M638+3,0)+AC638,OFFSET(C638,-M638+4,0),1,1)*I638)</f>
        <v/>
      </c>
      <c r="V638" s="69" t="str">
        <f ca="1">IF(I638="","",_xll.xEURO(OFFSET(C638,-M638+1,0),J638,OFFSET(C638,-M638+2,0),OFFSET(C638,-M638+2,0),OFFSET(C638,-M638+3,0)+AC638,OFFSET(C638,-M638+4,0),1,0))</f>
        <v/>
      </c>
      <c r="W638" s="67" t="str">
        <f t="shared" si="112"/>
        <v/>
      </c>
      <c r="X638" s="67" t="str">
        <f ca="1">IF(I638="","",_xll.xEURO(OFFSET(C638,-M638+1,0),J638,OFFSET(C638,-M638+2,0),OFFSET(C638,-M638+2,0),OFFSET(C638,-M638+3,0)+AC638,OFFSET(C638,-M638+4,0),1,2)/10*I638)</f>
        <v/>
      </c>
      <c r="Y638" s="71" t="str">
        <f ca="1">IF(I638="","",_xll.xEURO(OFFSET(C638,-M638+1,0),J638,OFFSET(C638,-M638+2,0),OFFSET(C638,-M638+2,0),OFFSET(C638,-M638+3,0)+AC638,OFFSET(C638,-M638+4,0),1,3)/100*I638*10000)</f>
        <v/>
      </c>
      <c r="Z638" s="71" t="str">
        <f ca="1">IF(I638="","",_xll.xEURO(OFFSET(C638,-M638+1,0),J638,OFFSET(C638,-M638+2,0),OFFSET(C638,-M638+2,0),OFFSET(C638,-M638+3,0)+AC638,OFFSET(C638,-M638+4,0),1,5)/365.25*I638*10000)</f>
        <v/>
      </c>
      <c r="AB638" s="40" t="str">
        <f ca="1">IF(D638="","",_xll.xCalcSkew(OFFSET(C638,-M638,0),E638-OFFSET(C638,-M638+1,0),b)/100)</f>
        <v/>
      </c>
      <c r="AC638" s="40" t="str">
        <f ca="1">IF(I638="","",_xll.xCalcSkew(OFFSET(C638,-M638,0),J638-OFFSET(C638,-M638+1,0),b)/100)</f>
        <v/>
      </c>
      <c r="AE638">
        <f t="shared" si="103"/>
        <v>0</v>
      </c>
      <c r="AF638">
        <f t="shared" si="104"/>
        <v>0</v>
      </c>
      <c r="AG638">
        <f t="shared" si="105"/>
        <v>0</v>
      </c>
    </row>
    <row r="639" spans="3:33" x14ac:dyDescent="0.25">
      <c r="D639" s="52"/>
      <c r="E639" s="39"/>
      <c r="F639" s="39"/>
      <c r="G639" s="35"/>
      <c r="I639" s="52"/>
      <c r="J639" s="39"/>
      <c r="K639" s="39"/>
      <c r="L639" s="62"/>
      <c r="M639" s="101">
        <f t="shared" si="113"/>
        <v>18</v>
      </c>
      <c r="N639" s="67" t="str">
        <f ca="1">IF(D639="","",_xll.xEURO(OFFSET(C639,-M639+1,0),E639,OFFSET(C639,-M639+2,0),OFFSET(C639,-M639+2,0),OFFSET(C639,-M639+3,0)+AB639,OFFSET(C639,-M639+4,0),0,1)*D639)</f>
        <v/>
      </c>
      <c r="O639" s="69" t="str">
        <f ca="1">IF(D639="","",_xll.xEURO(OFFSET(C639,-M639+1,0),E639,OFFSET(C639,-M639+2,0),OFFSET(C639,-M639+2,0),OFFSET(C639,-M639+3,0)+AB639,OFFSET(C639,-M639+4,0),0,0))</f>
        <v/>
      </c>
      <c r="P639" s="67" t="str">
        <f t="shared" si="111"/>
        <v/>
      </c>
      <c r="Q639" s="67" t="str">
        <f ca="1">IF(D639="","",_xll.xEURO(OFFSET(C639,-M639+1,0),E639,OFFSET(C639,-M639+2,0),OFFSET(C639,-M639+2,0),OFFSET(C639,-M639+3,0)+AB639,OFFSET(C639,-M639+4,0),0,2)/10*D639)</f>
        <v/>
      </c>
      <c r="R639" s="71" t="str">
        <f ca="1">IF(D639="","",_xll.xEURO(OFFSET(C639,-M639+1,0),E639,OFFSET(C639,-M639+2,0),OFFSET(C639,-M639+2,0),OFFSET(C639,-M639+3,0)+AB639,OFFSET(C639,-M639+4,0),0,3)/100*D639*10000)</f>
        <v/>
      </c>
      <c r="S639" s="71" t="str">
        <f ca="1">IF(D639="","",_xll.xEURO(OFFSET(C639,-M639+1,0),E639,OFFSET(C639,-M639+2,0),OFFSET(C639,-M639+2,0),OFFSET(C639,-M639+3,0)+AB639,OFFSET(C639,-M639+4,0),0,5)/365.25*D639*10000)</f>
        <v/>
      </c>
      <c r="U639" s="67" t="str">
        <f ca="1">IF(I639="","",_xll.xEURO(OFFSET(C639,-M639+1,0),J639,OFFSET(C639,-M639+2,0),OFFSET(C639,-M639+2,0),OFFSET(C639,-M639+3,0)+AC639,OFFSET(C639,-M639+4,0),1,1)*I639)</f>
        <v/>
      </c>
      <c r="V639" s="69" t="str">
        <f ca="1">IF(I639="","",_xll.xEURO(OFFSET(C639,-M639+1,0),J639,OFFSET(C639,-M639+2,0),OFFSET(C639,-M639+2,0),OFFSET(C639,-M639+3,0)+AC639,OFFSET(C639,-M639+4,0),1,0))</f>
        <v/>
      </c>
      <c r="W639" s="67" t="str">
        <f t="shared" si="112"/>
        <v/>
      </c>
      <c r="X639" s="67" t="str">
        <f ca="1">IF(I639="","",_xll.xEURO(OFFSET(C639,-M639+1,0),J639,OFFSET(C639,-M639+2,0),OFFSET(C639,-M639+2,0),OFFSET(C639,-M639+3,0)+AC639,OFFSET(C639,-M639+4,0),1,2)/10*I639)</f>
        <v/>
      </c>
      <c r="Y639" s="71" t="str">
        <f ca="1">IF(I639="","",_xll.xEURO(OFFSET(C639,-M639+1,0),J639,OFFSET(C639,-M639+2,0),OFFSET(C639,-M639+2,0),OFFSET(C639,-M639+3,0)+AC639,OFFSET(C639,-M639+4,0),1,3)/100*I639*10000)</f>
        <v/>
      </c>
      <c r="Z639" s="71" t="str">
        <f ca="1">IF(I639="","",_xll.xEURO(OFFSET(C639,-M639+1,0),J639,OFFSET(C639,-M639+2,0),OFFSET(C639,-M639+2,0),OFFSET(C639,-M639+3,0)+AC639,OFFSET(C639,-M639+4,0),1,5)/365.25*I639*10000)</f>
        <v/>
      </c>
      <c r="AB639" s="40" t="str">
        <f ca="1">IF(D639="","",_xll.xCalcSkew(OFFSET(C639,-M639,0),E639-OFFSET(C639,-M639+1,0),b)/100)</f>
        <v/>
      </c>
      <c r="AC639" s="40" t="str">
        <f ca="1">IF(I639="","",_xll.xCalcSkew(OFFSET(C639,-M639,0),J639-OFFSET(C639,-M639+1,0),b)/100)</f>
        <v/>
      </c>
      <c r="AE639">
        <f t="shared" si="103"/>
        <v>0</v>
      </c>
      <c r="AF639">
        <f t="shared" si="104"/>
        <v>0</v>
      </c>
      <c r="AG639">
        <f t="shared" si="105"/>
        <v>0</v>
      </c>
    </row>
    <row r="640" spans="3:33" x14ac:dyDescent="0.25">
      <c r="D640" s="52"/>
      <c r="E640" s="39"/>
      <c r="F640" s="39"/>
      <c r="G640" s="35"/>
      <c r="I640" s="52"/>
      <c r="J640" s="39"/>
      <c r="K640" s="39"/>
      <c r="L640" s="62"/>
      <c r="M640" s="101">
        <f t="shared" si="113"/>
        <v>19</v>
      </c>
      <c r="N640" s="67" t="str">
        <f ca="1">IF(D640="","",_xll.xEURO(OFFSET(C640,-M640+1,0),E640,OFFSET(C640,-M640+2,0),OFFSET(C640,-M640+2,0),OFFSET(C640,-M640+3,0)+AB640,OFFSET(C640,-M640+4,0),0,1)*D640)</f>
        <v/>
      </c>
      <c r="O640" s="69" t="str">
        <f ca="1">IF(D640="","",_xll.xEURO(OFFSET(C640,-M640+1,0),E640,OFFSET(C640,-M640+2,0),OFFSET(C640,-M640+2,0),OFFSET(C640,-M640+3,0)+AB640,OFFSET(C640,-M640+4,0),0,0))</f>
        <v/>
      </c>
      <c r="P640" s="67" t="str">
        <f t="shared" si="111"/>
        <v/>
      </c>
      <c r="Q640" s="67" t="str">
        <f ca="1">IF(D640="","",_xll.xEURO(OFFSET(C640,-M640+1,0),E640,OFFSET(C640,-M640+2,0),OFFSET(C640,-M640+2,0),OFFSET(C640,-M640+3,0)+AB640,OFFSET(C640,-M640+4,0),0,2)/10*D640)</f>
        <v/>
      </c>
      <c r="R640" s="71" t="str">
        <f ca="1">IF(D640="","",_xll.xEURO(OFFSET(C640,-M640+1,0),E640,OFFSET(C640,-M640+2,0),OFFSET(C640,-M640+2,0),OFFSET(C640,-M640+3,0)+AB640,OFFSET(C640,-M640+4,0),0,3)/100*D640*10000)</f>
        <v/>
      </c>
      <c r="S640" s="71" t="str">
        <f ca="1">IF(D640="","",_xll.xEURO(OFFSET(C640,-M640+1,0),E640,OFFSET(C640,-M640+2,0),OFFSET(C640,-M640+2,0),OFFSET(C640,-M640+3,0)+AB640,OFFSET(C640,-M640+4,0),0,5)/365.25*D640*10000)</f>
        <v/>
      </c>
      <c r="U640" s="67" t="str">
        <f ca="1">IF(I640="","",_xll.xEURO(OFFSET(C640,-M640+1,0),J640,OFFSET(C640,-M640+2,0),OFFSET(C640,-M640+2,0),OFFSET(C640,-M640+3,0)+AC640,OFFSET(C640,-M640+4,0),1,1)*I640)</f>
        <v/>
      </c>
      <c r="V640" s="69" t="str">
        <f ca="1">IF(I640="","",_xll.xEURO(OFFSET(C640,-M640+1,0),J640,OFFSET(C640,-M640+2,0),OFFSET(C640,-M640+2,0),OFFSET(C640,-M640+3,0)+AC640,OFFSET(C640,-M640+4,0),1,0))</f>
        <v/>
      </c>
      <c r="W640" s="67" t="str">
        <f t="shared" si="112"/>
        <v/>
      </c>
      <c r="X640" s="67" t="str">
        <f ca="1">IF(I640="","",_xll.xEURO(OFFSET(C640,-M640+1,0),J640,OFFSET(C640,-M640+2,0),OFFSET(C640,-M640+2,0),OFFSET(C640,-M640+3,0)+AC640,OFFSET(C640,-M640+4,0),1,2)/10*I640)</f>
        <v/>
      </c>
      <c r="Y640" s="71" t="str">
        <f ca="1">IF(I640="","",_xll.xEURO(OFFSET(C640,-M640+1,0),J640,OFFSET(C640,-M640+2,0),OFFSET(C640,-M640+2,0),OFFSET(C640,-M640+3,0)+AC640,OFFSET(C640,-M640+4,0),1,3)/100*I640*10000)</f>
        <v/>
      </c>
      <c r="Z640" s="71" t="str">
        <f ca="1">IF(I640="","",_xll.xEURO(OFFSET(C640,-M640+1,0),J640,OFFSET(C640,-M640+2,0),OFFSET(C640,-M640+2,0),OFFSET(C640,-M640+3,0)+AC640,OFFSET(C640,-M640+4,0),1,5)/365.25*I640*10000)</f>
        <v/>
      </c>
      <c r="AB640" s="40" t="str">
        <f ca="1">IF(D640="","",_xll.xCalcSkew(OFFSET(C640,-M640,0),E640-OFFSET(C640,-M640+1,0),b)/100)</f>
        <v/>
      </c>
      <c r="AC640" s="40" t="str">
        <f ca="1">IF(I640="","",_xll.xCalcSkew(OFFSET(C640,-M640,0),J640-OFFSET(C640,-M640+1,0),b)/100)</f>
        <v/>
      </c>
      <c r="AE640">
        <f t="shared" si="103"/>
        <v>0</v>
      </c>
      <c r="AF640">
        <f t="shared" si="104"/>
        <v>0</v>
      </c>
      <c r="AG640">
        <f t="shared" si="105"/>
        <v>0</v>
      </c>
    </row>
    <row r="641" spans="4:33" x14ac:dyDescent="0.25">
      <c r="D641" s="52"/>
      <c r="E641" s="39"/>
      <c r="F641" s="39"/>
      <c r="G641" s="35"/>
      <c r="I641" s="52"/>
      <c r="J641" s="39"/>
      <c r="K641" s="39"/>
      <c r="L641" s="62"/>
      <c r="M641" s="101">
        <f t="shared" si="113"/>
        <v>20</v>
      </c>
      <c r="N641" s="67" t="str">
        <f ca="1">IF(D641="","",_xll.xEURO(OFFSET(C641,-M641+1,0),E641,OFFSET(C641,-M641+2,0),OFFSET(C641,-M641+2,0),OFFSET(C641,-M641+3,0)+AB641,OFFSET(C641,-M641+4,0),0,1)*D641)</f>
        <v/>
      </c>
      <c r="O641" s="69" t="str">
        <f ca="1">IF(D641="","",_xll.xEURO(OFFSET(C641,-M641+1,0),E641,OFFSET(C641,-M641+2,0),OFFSET(C641,-M641+2,0),OFFSET(C641,-M641+3,0)+AB641,OFFSET(C641,-M641+4,0),0,0))</f>
        <v/>
      </c>
      <c r="P641" s="67" t="str">
        <f t="shared" si="111"/>
        <v/>
      </c>
      <c r="Q641" s="67" t="str">
        <f ca="1">IF(D641="","",_xll.xEURO(OFFSET(C641,-M641+1,0),E641,OFFSET(C641,-M641+2,0),OFFSET(C641,-M641+2,0),OFFSET(C641,-M641+3,0)+AB641,OFFSET(C641,-M641+4,0),0,2)/10*D641)</f>
        <v/>
      </c>
      <c r="R641" s="71" t="str">
        <f ca="1">IF(D641="","",_xll.xEURO(OFFSET(C641,-M641+1,0),E641,OFFSET(C641,-M641+2,0),OFFSET(C641,-M641+2,0),OFFSET(C641,-M641+3,0)+AB641,OFFSET(C641,-M641+4,0),0,3)/100*D641*10000)</f>
        <v/>
      </c>
      <c r="S641" s="71" t="str">
        <f ca="1">IF(D641="","",_xll.xEURO(OFFSET(C641,-M641+1,0),E641,OFFSET(C641,-M641+2,0),OFFSET(C641,-M641+2,0),OFFSET(C641,-M641+3,0)+AB641,OFFSET(C641,-M641+4,0),0,5)/365.25*D641*10000)</f>
        <v/>
      </c>
      <c r="U641" s="67" t="str">
        <f ca="1">IF(I641="","",_xll.xEURO(OFFSET(C641,-M641+1,0),J641,OFFSET(C641,-M641+2,0),OFFSET(C641,-M641+2,0),OFFSET(C641,-M641+3,0)+AC641,OFFSET(C641,-M641+4,0),1,1)*I641)</f>
        <v/>
      </c>
      <c r="V641" s="69" t="str">
        <f ca="1">IF(I641="","",_xll.xEURO(OFFSET(C641,-M641+1,0),J641,OFFSET(C641,-M641+2,0),OFFSET(C641,-M641+2,0),OFFSET(C641,-M641+3,0)+AC641,OFFSET(C641,-M641+4,0),1,0))</f>
        <v/>
      </c>
      <c r="W641" s="67" t="str">
        <f t="shared" si="112"/>
        <v/>
      </c>
      <c r="X641" s="67" t="str">
        <f ca="1">IF(I641="","",_xll.xEURO(OFFSET(C641,-M641+1,0),J641,OFFSET(C641,-M641+2,0),OFFSET(C641,-M641+2,0),OFFSET(C641,-M641+3,0)+AC641,OFFSET(C641,-M641+4,0),1,2)/10*I641)</f>
        <v/>
      </c>
      <c r="Y641" s="71" t="str">
        <f ca="1">IF(I641="","",_xll.xEURO(OFFSET(C641,-M641+1,0),J641,OFFSET(C641,-M641+2,0),OFFSET(C641,-M641+2,0),OFFSET(C641,-M641+3,0)+AC641,OFFSET(C641,-M641+4,0),1,3)/100*I641*10000)</f>
        <v/>
      </c>
      <c r="Z641" s="71" t="str">
        <f ca="1">IF(I641="","",_xll.xEURO(OFFSET(C641,-M641+1,0),J641,OFFSET(C641,-M641+2,0),OFFSET(C641,-M641+2,0),OFFSET(C641,-M641+3,0)+AC641,OFFSET(C641,-M641+4,0),1,5)/365.25*I641*10000)</f>
        <v/>
      </c>
      <c r="AB641" s="40" t="str">
        <f ca="1">IF(D641="","",_xll.xCalcSkew(OFFSET(C641,-M641,0),E641-OFFSET(C641,-M641+1,0),b)/100)</f>
        <v/>
      </c>
      <c r="AC641" s="40" t="str">
        <f ca="1">IF(I641="","",_xll.xCalcSkew(OFFSET(C641,-M641,0),J641-OFFSET(C641,-M641+1,0),b)/100)</f>
        <v/>
      </c>
      <c r="AE641">
        <f t="shared" si="103"/>
        <v>0</v>
      </c>
      <c r="AF641">
        <f t="shared" si="104"/>
        <v>0</v>
      </c>
      <c r="AG641">
        <f t="shared" si="105"/>
        <v>0</v>
      </c>
    </row>
    <row r="642" spans="4:33" x14ac:dyDescent="0.25">
      <c r="D642" s="52"/>
      <c r="E642" s="39"/>
      <c r="F642" s="39"/>
      <c r="G642" s="35"/>
      <c r="I642" s="52"/>
      <c r="J642" s="39"/>
      <c r="K642" s="39"/>
      <c r="L642" s="62"/>
      <c r="M642" s="101">
        <f t="shared" si="113"/>
        <v>21</v>
      </c>
      <c r="N642" s="67" t="str">
        <f ca="1">IF(D642="","",_xll.xEURO(OFFSET(C642,-M642+1,0),E642,OFFSET(C642,-M642+2,0),OFFSET(C642,-M642+2,0),OFFSET(C642,-M642+3,0)+AB642,OFFSET(C642,-M642+4,0),0,1)*D642)</f>
        <v/>
      </c>
      <c r="O642" s="69" t="str">
        <f ca="1">IF(D642="","",_xll.xEURO(OFFSET(C642,-M642+1,0),E642,OFFSET(C642,-M642+2,0),OFFSET(C642,-M642+2,0),OFFSET(C642,-M642+3,0)+AB642,OFFSET(C642,-M642+4,0),0,0))</f>
        <v/>
      </c>
      <c r="P642" s="67" t="str">
        <f t="shared" si="111"/>
        <v/>
      </c>
      <c r="Q642" s="67" t="str">
        <f ca="1">IF(D642="","",_xll.xEURO(OFFSET(C642,-M642+1,0),E642,OFFSET(C642,-M642+2,0),OFFSET(C642,-M642+2,0),OFFSET(C642,-M642+3,0)+AB642,OFFSET(C642,-M642+4,0),0,2)/10*D642)</f>
        <v/>
      </c>
      <c r="R642" s="71" t="str">
        <f ca="1">IF(D642="","",_xll.xEURO(OFFSET(C642,-M642+1,0),E642,OFFSET(C642,-M642+2,0),OFFSET(C642,-M642+2,0),OFFSET(C642,-M642+3,0)+AB642,OFFSET(C642,-M642+4,0),0,3)/100*D642*10000)</f>
        <v/>
      </c>
      <c r="S642" s="71" t="str">
        <f ca="1">IF(D642="","",_xll.xEURO(OFFSET(C642,-M642+1,0),E642,OFFSET(C642,-M642+2,0),OFFSET(C642,-M642+2,0),OFFSET(C642,-M642+3,0)+AB642,OFFSET(C642,-M642+4,0),0,5)/365.25*D642*10000)</f>
        <v/>
      </c>
      <c r="U642" s="67" t="str">
        <f ca="1">IF(I642="","",_xll.xEURO(OFFSET(C642,-M642+1,0),J642,OFFSET(C642,-M642+2,0),OFFSET(C642,-M642+2,0),OFFSET(C642,-M642+3,0)+AC642,OFFSET(C642,-M642+4,0),1,1)*I642)</f>
        <v/>
      </c>
      <c r="V642" s="69" t="str">
        <f ca="1">IF(I642="","",_xll.xEURO(OFFSET(C642,-M642+1,0),J642,OFFSET(C642,-M642+2,0),OFFSET(C642,-M642+2,0),OFFSET(C642,-M642+3,0)+AC642,OFFSET(C642,-M642+4,0),1,0))</f>
        <v/>
      </c>
      <c r="W642" s="67" t="str">
        <f t="shared" si="112"/>
        <v/>
      </c>
      <c r="X642" s="67" t="str">
        <f ca="1">IF(I642="","",_xll.xEURO(OFFSET(C642,-M642+1,0),J642,OFFSET(C642,-M642+2,0),OFFSET(C642,-M642+2,0),OFFSET(C642,-M642+3,0)+AC642,OFFSET(C642,-M642+4,0),1,2)/10*I642)</f>
        <v/>
      </c>
      <c r="Y642" s="71" t="str">
        <f ca="1">IF(I642="","",_xll.xEURO(OFFSET(C642,-M642+1,0),J642,OFFSET(C642,-M642+2,0),OFFSET(C642,-M642+2,0),OFFSET(C642,-M642+3,0)+AC642,OFFSET(C642,-M642+4,0),1,3)/100*I642*10000)</f>
        <v/>
      </c>
      <c r="Z642" s="71" t="str">
        <f ca="1">IF(I642="","",_xll.xEURO(OFFSET(C642,-M642+1,0),J642,OFFSET(C642,-M642+2,0),OFFSET(C642,-M642+2,0),OFFSET(C642,-M642+3,0)+AC642,OFFSET(C642,-M642+4,0),1,5)/365.25*I642*10000)</f>
        <v/>
      </c>
      <c r="AB642" s="40" t="str">
        <f ca="1">IF(D642="","",_xll.xCalcSkew(OFFSET(C642,-M642,0),E642-OFFSET(C642,-M642+1,0),b)/100)</f>
        <v/>
      </c>
      <c r="AC642" s="40" t="str">
        <f ca="1">IF(I642="","",_xll.xCalcSkew(OFFSET(C642,-M642,0),J642-OFFSET(C642,-M642+1,0),b)/100)</f>
        <v/>
      </c>
      <c r="AE642">
        <f t="shared" si="103"/>
        <v>0</v>
      </c>
      <c r="AF642">
        <f t="shared" si="104"/>
        <v>0</v>
      </c>
      <c r="AG642">
        <f t="shared" si="105"/>
        <v>0</v>
      </c>
    </row>
    <row r="643" spans="4:33" x14ac:dyDescent="0.25">
      <c r="D643" s="52"/>
      <c r="E643" s="39"/>
      <c r="F643" s="39"/>
      <c r="G643" s="35"/>
      <c r="I643" s="52"/>
      <c r="J643" s="39"/>
      <c r="K643" s="39"/>
      <c r="L643" s="62"/>
      <c r="M643" s="101">
        <f t="shared" si="113"/>
        <v>22</v>
      </c>
      <c r="N643" s="67" t="str">
        <f ca="1">IF(D643="","",_xll.xEURO(OFFSET(C643,-M643+1,0),E643,OFFSET(C643,-M643+2,0),OFFSET(C643,-M643+2,0),OFFSET(C643,-M643+3,0)+AB643,OFFSET(C643,-M643+4,0),0,1)*D643)</f>
        <v/>
      </c>
      <c r="O643" s="69" t="str">
        <f ca="1">IF(D643="","",_xll.xEURO(OFFSET(C643,-M643+1,0),E643,OFFSET(C643,-M643+2,0),OFFSET(C643,-M643+2,0),OFFSET(C643,-M643+3,0)+AB643,OFFSET(C643,-M643+4,0),0,0))</f>
        <v/>
      </c>
      <c r="P643" s="67" t="str">
        <f t="shared" si="111"/>
        <v/>
      </c>
      <c r="Q643" s="67" t="str">
        <f ca="1">IF(D643="","",_xll.xEURO(OFFSET(C643,-M643+1,0),E643,OFFSET(C643,-M643+2,0),OFFSET(C643,-M643+2,0),OFFSET(C643,-M643+3,0)+AB643,OFFSET(C643,-M643+4,0),0,2)/10*D643)</f>
        <v/>
      </c>
      <c r="R643" s="71" t="str">
        <f ca="1">IF(D643="","",_xll.xEURO(OFFSET(C643,-M643+1,0),E643,OFFSET(C643,-M643+2,0),OFFSET(C643,-M643+2,0),OFFSET(C643,-M643+3,0)+AB643,OFFSET(C643,-M643+4,0),0,3)/100*D643*10000)</f>
        <v/>
      </c>
      <c r="S643" s="71" t="str">
        <f ca="1">IF(D643="","",_xll.xEURO(OFFSET(C643,-M643+1,0),E643,OFFSET(C643,-M643+2,0),OFFSET(C643,-M643+2,0),OFFSET(C643,-M643+3,0)+AB643,OFFSET(C643,-M643+4,0),0,5)/365.25*D643*10000)</f>
        <v/>
      </c>
      <c r="U643" s="67" t="str">
        <f ca="1">IF(I643="","",_xll.xEURO(OFFSET(C643,-M643+1,0),J643,OFFSET(C643,-M643+2,0),OFFSET(C643,-M643+2,0),OFFSET(C643,-M643+3,0)+AC643,OFFSET(C643,-M643+4,0),1,1)*I643)</f>
        <v/>
      </c>
      <c r="V643" s="69" t="str">
        <f ca="1">IF(I643="","",_xll.xEURO(OFFSET(C643,-M643+1,0),J643,OFFSET(C643,-M643+2,0),OFFSET(C643,-M643+2,0),OFFSET(C643,-M643+3,0)+AC643,OFFSET(C643,-M643+4,0),1,0))</f>
        <v/>
      </c>
      <c r="W643" s="67" t="str">
        <f t="shared" si="112"/>
        <v/>
      </c>
      <c r="X643" s="67" t="str">
        <f ca="1">IF(I643="","",_xll.xEURO(OFFSET(C643,-M643+1,0),J643,OFFSET(C643,-M643+2,0),OFFSET(C643,-M643+2,0),OFFSET(C643,-M643+3,0)+AC643,OFFSET(C643,-M643+4,0),1,2)/10*I643)</f>
        <v/>
      </c>
      <c r="Y643" s="71" t="str">
        <f ca="1">IF(I643="","",_xll.xEURO(OFFSET(C643,-M643+1,0),J643,OFFSET(C643,-M643+2,0),OFFSET(C643,-M643+2,0),OFFSET(C643,-M643+3,0)+AC643,OFFSET(C643,-M643+4,0),1,3)/100*I643*10000)</f>
        <v/>
      </c>
      <c r="Z643" s="71" t="str">
        <f ca="1">IF(I643="","",_xll.xEURO(OFFSET(C643,-M643+1,0),J643,OFFSET(C643,-M643+2,0),OFFSET(C643,-M643+2,0),OFFSET(C643,-M643+3,0)+AC643,OFFSET(C643,-M643+4,0),1,5)/365.25*I643*10000)</f>
        <v/>
      </c>
      <c r="AB643" s="40" t="str">
        <f ca="1">IF(D643="","",_xll.xCalcSkew(OFFSET(C643,-M643,0),E643-OFFSET(C643,-M643+1,0),b)/100)</f>
        <v/>
      </c>
      <c r="AC643" s="40" t="str">
        <f ca="1">IF(I643="","",_xll.xCalcSkew(OFFSET(C643,-M643,0),J643-OFFSET(C643,-M643+1,0),b)/100)</f>
        <v/>
      </c>
      <c r="AE643">
        <f t="shared" si="103"/>
        <v>0</v>
      </c>
      <c r="AF643">
        <f t="shared" si="104"/>
        <v>0</v>
      </c>
      <c r="AG643">
        <f t="shared" si="105"/>
        <v>0</v>
      </c>
    </row>
    <row r="644" spans="4:33" x14ac:dyDescent="0.25">
      <c r="D644" s="52"/>
      <c r="E644" s="39"/>
      <c r="F644" s="39"/>
      <c r="G644" s="35"/>
      <c r="I644" s="52"/>
      <c r="J644" s="39"/>
      <c r="K644" s="39"/>
      <c r="L644" s="62"/>
      <c r="M644" s="101">
        <f t="shared" si="113"/>
        <v>23</v>
      </c>
      <c r="N644" s="67" t="str">
        <f ca="1">IF(D644="","",_xll.xEURO(OFFSET(C644,-M644+1,0),E644,OFFSET(C644,-M644+2,0),OFFSET(C644,-M644+2,0),OFFSET(C644,-M644+3,0)+AB644,OFFSET(C644,-M644+4,0),0,1)*D644)</f>
        <v/>
      </c>
      <c r="O644" s="69" t="str">
        <f ca="1">IF(D644="","",_xll.xEURO(OFFSET(C644,-M644+1,0),E644,OFFSET(C644,-M644+2,0),OFFSET(C644,-M644+2,0),OFFSET(C644,-M644+3,0)+AB644,OFFSET(C644,-M644+4,0),0,0))</f>
        <v/>
      </c>
      <c r="P644" s="67" t="str">
        <f t="shared" si="111"/>
        <v/>
      </c>
      <c r="Q644" s="67" t="str">
        <f ca="1">IF(D644="","",_xll.xEURO(OFFSET(C644,-M644+1,0),E644,OFFSET(C644,-M644+2,0),OFFSET(C644,-M644+2,0),OFFSET(C644,-M644+3,0)+AB644,OFFSET(C644,-M644+4,0),0,2)/10*D644)</f>
        <v/>
      </c>
      <c r="R644" s="71" t="str">
        <f ca="1">IF(D644="","",_xll.xEURO(OFFSET(C644,-M644+1,0),E644,OFFSET(C644,-M644+2,0),OFFSET(C644,-M644+2,0),OFFSET(C644,-M644+3,0)+AB644,OFFSET(C644,-M644+4,0),0,3)/100*D644*10000)</f>
        <v/>
      </c>
      <c r="S644" s="71" t="str">
        <f ca="1">IF(D644="","",_xll.xEURO(OFFSET(C644,-M644+1,0),E644,OFFSET(C644,-M644+2,0),OFFSET(C644,-M644+2,0),OFFSET(C644,-M644+3,0)+AB644,OFFSET(C644,-M644+4,0),0,5)/365.25*D644*10000)</f>
        <v/>
      </c>
      <c r="U644" s="67" t="str">
        <f ca="1">IF(I644="","",_xll.xEURO(OFFSET(C644,-M644+1,0),J644,OFFSET(C644,-M644+2,0),OFFSET(C644,-M644+2,0),OFFSET(C644,-M644+3,0)+AC644,OFFSET(C644,-M644+4,0),1,1)*I644)</f>
        <v/>
      </c>
      <c r="V644" s="69" t="str">
        <f ca="1">IF(I644="","",_xll.xEURO(OFFSET(C644,-M644+1,0),J644,OFFSET(C644,-M644+2,0),OFFSET(C644,-M644+2,0),OFFSET(C644,-M644+3,0)+AC644,OFFSET(C644,-M644+4,0),1,0))</f>
        <v/>
      </c>
      <c r="W644" s="67" t="str">
        <f t="shared" si="112"/>
        <v/>
      </c>
      <c r="X644" s="67" t="str">
        <f ca="1">IF(I644="","",_xll.xEURO(OFFSET(C644,-M644+1,0),J644,OFFSET(C644,-M644+2,0),OFFSET(C644,-M644+2,0),OFFSET(C644,-M644+3,0)+AC644,OFFSET(C644,-M644+4,0),1,2)/10*I644)</f>
        <v/>
      </c>
      <c r="Y644" s="71" t="str">
        <f ca="1">IF(I644="","",_xll.xEURO(OFFSET(C644,-M644+1,0),J644,OFFSET(C644,-M644+2,0),OFFSET(C644,-M644+2,0),OFFSET(C644,-M644+3,0)+AC644,OFFSET(C644,-M644+4,0),1,3)/100*I644*10000)</f>
        <v/>
      </c>
      <c r="Z644" s="71" t="str">
        <f ca="1">IF(I644="","",_xll.xEURO(OFFSET(C644,-M644+1,0),J644,OFFSET(C644,-M644+2,0),OFFSET(C644,-M644+2,0),OFFSET(C644,-M644+3,0)+AC644,OFFSET(C644,-M644+4,0),1,5)/365.25*I644*10000)</f>
        <v/>
      </c>
      <c r="AB644" s="40" t="str">
        <f ca="1">IF(D644="","",_xll.xCalcSkew(OFFSET(C644,-M644,0),E644-OFFSET(C644,-M644+1,0),b)/100)</f>
        <v/>
      </c>
      <c r="AC644" s="40" t="str">
        <f ca="1">IF(I644="","",_xll.xCalcSkew(OFFSET(C644,-M644,0),J644-OFFSET(C644,-M644+1,0),b)/100)</f>
        <v/>
      </c>
      <c r="AE644">
        <f t="shared" si="103"/>
        <v>0</v>
      </c>
      <c r="AF644">
        <f t="shared" si="104"/>
        <v>0</v>
      </c>
      <c r="AG644">
        <f t="shared" si="105"/>
        <v>0</v>
      </c>
    </row>
    <row r="645" spans="4:33" x14ac:dyDescent="0.25">
      <c r="D645" s="52"/>
      <c r="E645" s="39"/>
      <c r="F645" s="39"/>
      <c r="G645" s="35"/>
      <c r="I645" s="52"/>
      <c r="J645" s="39"/>
      <c r="K645" s="39"/>
      <c r="L645" s="62"/>
      <c r="M645" s="101">
        <f t="shared" si="113"/>
        <v>24</v>
      </c>
      <c r="N645" s="67" t="str">
        <f ca="1">IF(D645="","",_xll.xEURO(OFFSET(C645,-M645+1,0),E645,OFFSET(C645,-M645+2,0),OFFSET(C645,-M645+2,0),OFFSET(C645,-M645+3,0)+AB645,OFFSET(C645,-M645+4,0),0,1)*D645)</f>
        <v/>
      </c>
      <c r="O645" s="69" t="str">
        <f ca="1">IF(D645="","",_xll.xEURO(OFFSET(C645,-M645+1,0),E645,OFFSET(C645,-M645+2,0),OFFSET(C645,-M645+2,0),OFFSET(C645,-M645+3,0)+AB645,OFFSET(C645,-M645+4,0),0,0))</f>
        <v/>
      </c>
      <c r="P645" s="67" t="str">
        <f t="shared" si="111"/>
        <v/>
      </c>
      <c r="Q645" s="67" t="str">
        <f ca="1">IF(D645="","",_xll.xEURO(OFFSET(C645,-M645+1,0),E645,OFFSET(C645,-M645+2,0),OFFSET(C645,-M645+2,0),OFFSET(C645,-M645+3,0)+AB645,OFFSET(C645,-M645+4,0),0,2)/10*D645)</f>
        <v/>
      </c>
      <c r="R645" s="71" t="str">
        <f ca="1">IF(D645="","",_xll.xEURO(OFFSET(C645,-M645+1,0),E645,OFFSET(C645,-M645+2,0),OFFSET(C645,-M645+2,0),OFFSET(C645,-M645+3,0)+AB645,OFFSET(C645,-M645+4,0),0,3)/100*D645*10000)</f>
        <v/>
      </c>
      <c r="S645" s="71" t="str">
        <f ca="1">IF(D645="","",_xll.xEURO(OFFSET(C645,-M645+1,0),E645,OFFSET(C645,-M645+2,0),OFFSET(C645,-M645+2,0),OFFSET(C645,-M645+3,0)+AB645,OFFSET(C645,-M645+4,0),0,5)/365.25*D645*10000)</f>
        <v/>
      </c>
      <c r="U645" s="67" t="str">
        <f ca="1">IF(I645="","",_xll.xEURO(OFFSET(C645,-M645+1,0),J645,OFFSET(C645,-M645+2,0),OFFSET(C645,-M645+2,0),OFFSET(C645,-M645+3,0)+AC645,OFFSET(C645,-M645+4,0),1,1)*I645)</f>
        <v/>
      </c>
      <c r="V645" s="69" t="str">
        <f ca="1">IF(I645="","",_xll.xEURO(OFFSET(C645,-M645+1,0),J645,OFFSET(C645,-M645+2,0),OFFSET(C645,-M645+2,0),OFFSET(C645,-M645+3,0)+AC645,OFFSET(C645,-M645+4,0),1,0))</f>
        <v/>
      </c>
      <c r="W645" s="67" t="str">
        <f t="shared" si="112"/>
        <v/>
      </c>
      <c r="X645" s="67" t="str">
        <f ca="1">IF(I645="","",_xll.xEURO(OFFSET(C645,-M645+1,0),J645,OFFSET(C645,-M645+2,0),OFFSET(C645,-M645+2,0),OFFSET(C645,-M645+3,0)+AC645,OFFSET(C645,-M645+4,0),1,2)/10*I645)</f>
        <v/>
      </c>
      <c r="Y645" s="71" t="str">
        <f ca="1">IF(I645="","",_xll.xEURO(OFFSET(C645,-M645+1,0),J645,OFFSET(C645,-M645+2,0),OFFSET(C645,-M645+2,0),OFFSET(C645,-M645+3,0)+AC645,OFFSET(C645,-M645+4,0),1,3)/100*I645*10000)</f>
        <v/>
      </c>
      <c r="Z645" s="71" t="str">
        <f ca="1">IF(I645="","",_xll.xEURO(OFFSET(C645,-M645+1,0),J645,OFFSET(C645,-M645+2,0),OFFSET(C645,-M645+2,0),OFFSET(C645,-M645+3,0)+AC645,OFFSET(C645,-M645+4,0),1,5)/365.25*I645*10000)</f>
        <v/>
      </c>
      <c r="AB645" s="40" t="str">
        <f ca="1">IF(D645="","",_xll.xCalcSkew(OFFSET(C645,-M645,0),E645-OFFSET(C645,-M645+1,0),b)/100)</f>
        <v/>
      </c>
      <c r="AC645" s="40" t="str">
        <f ca="1">IF(I645="","",_xll.xCalcSkew(OFFSET(C645,-M645,0),J645-OFFSET(C645,-M645+1,0),b)/100)</f>
        <v/>
      </c>
      <c r="AE645">
        <f t="shared" si="103"/>
        <v>0</v>
      </c>
      <c r="AF645">
        <f t="shared" si="104"/>
        <v>0</v>
      </c>
      <c r="AG645">
        <f t="shared" si="105"/>
        <v>0</v>
      </c>
    </row>
    <row r="646" spans="4:33" x14ac:dyDescent="0.25">
      <c r="D646" s="52"/>
      <c r="E646" s="39"/>
      <c r="F646" s="39"/>
      <c r="G646" s="35"/>
      <c r="I646" s="52"/>
      <c r="J646" s="39"/>
      <c r="K646" s="39"/>
      <c r="L646" s="62"/>
      <c r="M646" s="101">
        <f t="shared" si="113"/>
        <v>25</v>
      </c>
      <c r="N646" s="67" t="str">
        <f ca="1">IF(D646="","",_xll.xEURO(OFFSET(C646,-M646+1,0),E646,OFFSET(C646,-M646+2,0),OFFSET(C646,-M646+2,0),OFFSET(C646,-M646+3,0)+AB646,OFFSET(C646,-M646+4,0),0,1)*D646)</f>
        <v/>
      </c>
      <c r="O646" s="69" t="str">
        <f ca="1">IF(D646="","",_xll.xEURO(OFFSET(C646,-M646+1,0),E646,OFFSET(C646,-M646+2,0),OFFSET(C646,-M646+2,0),OFFSET(C646,-M646+3,0)+AB646,OFFSET(C646,-M646+4,0),0,0))</f>
        <v/>
      </c>
      <c r="P646" s="67" t="str">
        <f t="shared" si="111"/>
        <v/>
      </c>
      <c r="Q646" s="67" t="str">
        <f ca="1">IF(D646="","",_xll.xEURO(OFFSET(C646,-M646+1,0),E646,OFFSET(C646,-M646+2,0),OFFSET(C646,-M646+2,0),OFFSET(C646,-M646+3,0)+AB646,OFFSET(C646,-M646+4,0),0,2)/10*D646)</f>
        <v/>
      </c>
      <c r="R646" s="71" t="str">
        <f ca="1">IF(D646="","",_xll.xEURO(OFFSET(C646,-M646+1,0),E646,OFFSET(C646,-M646+2,0),OFFSET(C646,-M646+2,0),OFFSET(C646,-M646+3,0)+AB646,OFFSET(C646,-M646+4,0),0,3)/100*D646*10000)</f>
        <v/>
      </c>
      <c r="S646" s="71" t="str">
        <f ca="1">IF(D646="","",_xll.xEURO(OFFSET(C646,-M646+1,0),E646,OFFSET(C646,-M646+2,0),OFFSET(C646,-M646+2,0),OFFSET(C646,-M646+3,0)+AB646,OFFSET(C646,-M646+4,0),0,5)/365.25*D646*10000)</f>
        <v/>
      </c>
      <c r="U646" s="67" t="str">
        <f ca="1">IF(I646="","",_xll.xEURO(OFFSET(C646,-M646+1,0),J646,OFFSET(C646,-M646+2,0),OFFSET(C646,-M646+2,0),OFFSET(C646,-M646+3,0)+AC646,OFFSET(C646,-M646+4,0),1,1)*I646)</f>
        <v/>
      </c>
      <c r="V646" s="69" t="str">
        <f ca="1">IF(I646="","",_xll.xEURO(OFFSET(C646,-M646+1,0),J646,OFFSET(C646,-M646+2,0),OFFSET(C646,-M646+2,0),OFFSET(C646,-M646+3,0)+AC646,OFFSET(C646,-M646+4,0),1,0))</f>
        <v/>
      </c>
      <c r="W646" s="67" t="str">
        <f t="shared" si="112"/>
        <v/>
      </c>
      <c r="X646" s="67" t="str">
        <f ca="1">IF(I646="","",_xll.xEURO(OFFSET(C646,-M646+1,0),J646,OFFSET(C646,-M646+2,0),OFFSET(C646,-M646+2,0),OFFSET(C646,-M646+3,0)+AC646,OFFSET(C646,-M646+4,0),1,2)/10*I646)</f>
        <v/>
      </c>
      <c r="Y646" s="71" t="str">
        <f ca="1">IF(I646="","",_xll.xEURO(OFFSET(C646,-M646+1,0),J646,OFFSET(C646,-M646+2,0),OFFSET(C646,-M646+2,0),OFFSET(C646,-M646+3,0)+AC646,OFFSET(C646,-M646+4,0),1,3)/100*I646*10000)</f>
        <v/>
      </c>
      <c r="Z646" s="71" t="str">
        <f ca="1">IF(I646="","",_xll.xEURO(OFFSET(C646,-M646+1,0),J646,OFFSET(C646,-M646+2,0),OFFSET(C646,-M646+2,0),OFFSET(C646,-M646+3,0)+AC646,OFFSET(C646,-M646+4,0),1,5)/365.25*I646*10000)</f>
        <v/>
      </c>
      <c r="AB646" s="40" t="str">
        <f ca="1">IF(D646="","",_xll.xCalcSkew(OFFSET(C646,-M646,0),E646-OFFSET(C646,-M646+1,0),b)/100)</f>
        <v/>
      </c>
      <c r="AC646" s="40" t="str">
        <f ca="1">IF(I646="","",_xll.xCalcSkew(OFFSET(C646,-M646,0),J646-OFFSET(C646,-M646+1,0),b)/100)</f>
        <v/>
      </c>
      <c r="AE646">
        <f t="shared" ref="AE646:AE709" si="114">D646*F646*10000*-1</f>
        <v>0</v>
      </c>
      <c r="AF646">
        <f t="shared" ref="AF646:AF709" si="115">I646*K646*10000*-1</f>
        <v>0</v>
      </c>
      <c r="AG646">
        <f t="shared" ref="AG646:AG709" si="116">AE646+AF646</f>
        <v>0</v>
      </c>
    </row>
    <row r="647" spans="4:33" x14ac:dyDescent="0.25">
      <c r="D647" s="52"/>
      <c r="E647" s="39"/>
      <c r="F647" s="39"/>
      <c r="G647" s="35"/>
      <c r="I647" s="52"/>
      <c r="J647" s="39"/>
      <c r="K647" s="39"/>
      <c r="L647" s="62"/>
      <c r="M647" s="101">
        <f t="shared" si="113"/>
        <v>26</v>
      </c>
      <c r="N647" s="67" t="str">
        <f ca="1">IF(D647="","",_xll.xEURO(OFFSET(C647,-M647+1,0),E647,OFFSET(C647,-M647+2,0),OFFSET(C647,-M647+2,0),OFFSET(C647,-M647+3,0)+AB647,OFFSET(C647,-M647+4,0),0,1)*D647)</f>
        <v/>
      </c>
      <c r="O647" s="69" t="str">
        <f ca="1">IF(D647="","",_xll.xEURO(OFFSET(C647,-M647+1,0),E647,OFFSET(C647,-M647+2,0),OFFSET(C647,-M647+2,0),OFFSET(C647,-M647+3,0)+AB647,OFFSET(C647,-M647+4,0),0,0))</f>
        <v/>
      </c>
      <c r="P647" s="67" t="str">
        <f t="shared" si="111"/>
        <v/>
      </c>
      <c r="Q647" s="67" t="str">
        <f ca="1">IF(D647="","",_xll.xEURO(OFFSET(C647,-M647+1,0),E647,OFFSET(C647,-M647+2,0),OFFSET(C647,-M647+2,0),OFFSET(C647,-M647+3,0)+AB647,OFFSET(C647,-M647+4,0),0,2)/10*D647)</f>
        <v/>
      </c>
      <c r="R647" s="71" t="str">
        <f ca="1">IF(D647="","",_xll.xEURO(OFFSET(C647,-M647+1,0),E647,OFFSET(C647,-M647+2,0),OFFSET(C647,-M647+2,0),OFFSET(C647,-M647+3,0)+AB647,OFFSET(C647,-M647+4,0),0,3)/100*D647*10000)</f>
        <v/>
      </c>
      <c r="S647" s="71" t="str">
        <f ca="1">IF(D647="","",_xll.xEURO(OFFSET(C647,-M647+1,0),E647,OFFSET(C647,-M647+2,0),OFFSET(C647,-M647+2,0),OFFSET(C647,-M647+3,0)+AB647,OFFSET(C647,-M647+4,0),0,5)/365.25*D647*10000)</f>
        <v/>
      </c>
      <c r="U647" s="67" t="str">
        <f ca="1">IF(I647="","",_xll.xEURO(OFFSET(C647,-M647+1,0),J647,OFFSET(C647,-M647+2,0),OFFSET(C647,-M647+2,0),OFFSET(C647,-M647+3,0)+AC647,OFFSET(C647,-M647+4,0),1,1)*I647)</f>
        <v/>
      </c>
      <c r="V647" s="69" t="str">
        <f ca="1">IF(I647="","",_xll.xEURO(OFFSET(C647,-M647+1,0),J647,OFFSET(C647,-M647+2,0),OFFSET(C647,-M647+2,0),OFFSET(C647,-M647+3,0)+AC647,OFFSET(C647,-M647+4,0),1,0))</f>
        <v/>
      </c>
      <c r="W647" s="67" t="str">
        <f t="shared" si="112"/>
        <v/>
      </c>
      <c r="X647" s="67" t="str">
        <f ca="1">IF(I647="","",_xll.xEURO(OFFSET(C647,-M647+1,0),J647,OFFSET(C647,-M647+2,0),OFFSET(C647,-M647+2,0),OFFSET(C647,-M647+3,0)+AC647,OFFSET(C647,-M647+4,0),1,2)/10*I647)</f>
        <v/>
      </c>
      <c r="Y647" s="71" t="str">
        <f ca="1">IF(I647="","",_xll.xEURO(OFFSET(C647,-M647+1,0),J647,OFFSET(C647,-M647+2,0),OFFSET(C647,-M647+2,0),OFFSET(C647,-M647+3,0)+AC647,OFFSET(C647,-M647+4,0),1,3)/100*I647*10000)</f>
        <v/>
      </c>
      <c r="Z647" s="71" t="str">
        <f ca="1">IF(I647="","",_xll.xEURO(OFFSET(C647,-M647+1,0),J647,OFFSET(C647,-M647+2,0),OFFSET(C647,-M647+2,0),OFFSET(C647,-M647+3,0)+AC647,OFFSET(C647,-M647+4,0),1,5)/365.25*I647*10000)</f>
        <v/>
      </c>
      <c r="AB647" s="40" t="str">
        <f ca="1">IF(D647="","",_xll.xCalcSkew(OFFSET(C647,-M647,0),E647-OFFSET(C647,-M647+1,0),b)/100)</f>
        <v/>
      </c>
      <c r="AC647" s="40" t="str">
        <f ca="1">IF(I647="","",_xll.xCalcSkew(OFFSET(C647,-M647,0),J647-OFFSET(C647,-M647+1,0),b)/100)</f>
        <v/>
      </c>
      <c r="AE647">
        <f t="shared" si="114"/>
        <v>0</v>
      </c>
      <c r="AF647">
        <f t="shared" si="115"/>
        <v>0</v>
      </c>
      <c r="AG647">
        <f t="shared" si="116"/>
        <v>0</v>
      </c>
    </row>
    <row r="648" spans="4:33" x14ac:dyDescent="0.25">
      <c r="D648" s="52"/>
      <c r="E648" s="39"/>
      <c r="F648" s="39"/>
      <c r="G648" s="35"/>
      <c r="I648" s="52"/>
      <c r="J648" s="39"/>
      <c r="K648" s="39"/>
      <c r="L648" s="62"/>
      <c r="M648" s="101">
        <f t="shared" si="113"/>
        <v>27</v>
      </c>
      <c r="N648" s="67" t="str">
        <f ca="1">IF(D648="","",_xll.xEURO(OFFSET(C648,-M648+1,0),E648,OFFSET(C648,-M648+2,0),OFFSET(C648,-M648+2,0),OFFSET(C648,-M648+3,0)+AB648,OFFSET(C648,-M648+4,0),0,1)*D648)</f>
        <v/>
      </c>
      <c r="O648" s="69" t="str">
        <f ca="1">IF(D648="","",_xll.xEURO(OFFSET(C648,-M648+1,0),E648,OFFSET(C648,-M648+2,0),OFFSET(C648,-M648+2,0),OFFSET(C648,-M648+3,0)+AB648,OFFSET(C648,-M648+4,0),0,0))</f>
        <v/>
      </c>
      <c r="P648" s="67" t="str">
        <f t="shared" si="111"/>
        <v/>
      </c>
      <c r="Q648" s="67" t="str">
        <f ca="1">IF(D648="","",_xll.xEURO(OFFSET(C648,-M648+1,0),E648,OFFSET(C648,-M648+2,0),OFFSET(C648,-M648+2,0),OFFSET(C648,-M648+3,0)+AB648,OFFSET(C648,-M648+4,0),0,2)/10*D648)</f>
        <v/>
      </c>
      <c r="R648" s="71" t="str">
        <f ca="1">IF(D648="","",_xll.xEURO(OFFSET(C648,-M648+1,0),E648,OFFSET(C648,-M648+2,0),OFFSET(C648,-M648+2,0),OFFSET(C648,-M648+3,0)+AB648,OFFSET(C648,-M648+4,0),0,3)/100*D648*10000)</f>
        <v/>
      </c>
      <c r="S648" s="71" t="str">
        <f ca="1">IF(D648="","",_xll.xEURO(OFFSET(C648,-M648+1,0),E648,OFFSET(C648,-M648+2,0),OFFSET(C648,-M648+2,0),OFFSET(C648,-M648+3,0)+AB648,OFFSET(C648,-M648+4,0),0,5)/365.25*D648*10000)</f>
        <v/>
      </c>
      <c r="U648" s="67" t="str">
        <f ca="1">IF(I648="","",_xll.xEURO(OFFSET(C648,-M648+1,0),J648,OFFSET(C648,-M648+2,0),OFFSET(C648,-M648+2,0),OFFSET(C648,-M648+3,0)+AC648,OFFSET(C648,-M648+4,0),1,1)*I648)</f>
        <v/>
      </c>
      <c r="V648" s="69" t="str">
        <f ca="1">IF(I648="","",_xll.xEURO(OFFSET(C648,-M648+1,0),J648,OFFSET(C648,-M648+2,0),OFFSET(C648,-M648+2,0),OFFSET(C648,-M648+3,0)+AC648,OFFSET(C648,-M648+4,0),1,0))</f>
        <v/>
      </c>
      <c r="W648" s="67" t="str">
        <f t="shared" si="112"/>
        <v/>
      </c>
      <c r="X648" s="67" t="str">
        <f ca="1">IF(I648="","",_xll.xEURO(OFFSET(C648,-M648+1,0),J648,OFFSET(C648,-M648+2,0),OFFSET(C648,-M648+2,0),OFFSET(C648,-M648+3,0)+AC648,OFFSET(C648,-M648+4,0),1,2)/10*I648)</f>
        <v/>
      </c>
      <c r="Y648" s="71" t="str">
        <f ca="1">IF(I648="","",_xll.xEURO(OFFSET(C648,-M648+1,0),J648,OFFSET(C648,-M648+2,0),OFFSET(C648,-M648+2,0),OFFSET(C648,-M648+3,0)+AC648,OFFSET(C648,-M648+4,0),1,3)/100*I648*10000)</f>
        <v/>
      </c>
      <c r="Z648" s="71" t="str">
        <f ca="1">IF(I648="","",_xll.xEURO(OFFSET(C648,-M648+1,0),J648,OFFSET(C648,-M648+2,0),OFFSET(C648,-M648+2,0),OFFSET(C648,-M648+3,0)+AC648,OFFSET(C648,-M648+4,0),1,5)/365.25*I648*10000)</f>
        <v/>
      </c>
      <c r="AB648" s="40" t="str">
        <f ca="1">IF(D648="","",_xll.xCalcSkew(OFFSET(C648,-M648,0),E648-OFFSET(C648,-M648+1,0),b)/100)</f>
        <v/>
      </c>
      <c r="AC648" s="40" t="str">
        <f ca="1">IF(I648="","",_xll.xCalcSkew(OFFSET(C648,-M648,0),J648-OFFSET(C648,-M648+1,0),b)/100)</f>
        <v/>
      </c>
      <c r="AE648">
        <f t="shared" si="114"/>
        <v>0</v>
      </c>
      <c r="AF648">
        <f t="shared" si="115"/>
        <v>0</v>
      </c>
      <c r="AG648">
        <f t="shared" si="116"/>
        <v>0</v>
      </c>
    </row>
    <row r="649" spans="4:33" x14ac:dyDescent="0.25">
      <c r="D649" s="52"/>
      <c r="E649" s="39"/>
      <c r="F649" s="39"/>
      <c r="G649" s="35"/>
      <c r="I649" s="52"/>
      <c r="J649" s="39"/>
      <c r="K649" s="39"/>
      <c r="L649" s="62"/>
      <c r="M649" s="101">
        <f t="shared" si="113"/>
        <v>28</v>
      </c>
      <c r="N649" s="67" t="str">
        <f ca="1">IF(D649="","",_xll.xEURO(OFFSET(C649,-M649+1,0),E649,OFFSET(C649,-M649+2,0),OFFSET(C649,-M649+2,0),OFFSET(C649,-M649+3,0)+AB649,OFFSET(C649,-M649+4,0),0,1)*D649)</f>
        <v/>
      </c>
      <c r="O649" s="69" t="str">
        <f ca="1">IF(D649="","",_xll.xEURO(OFFSET(C649,-M649+1,0),E649,OFFSET(C649,-M649+2,0),OFFSET(C649,-M649+2,0),OFFSET(C649,-M649+3,0)+AB649,OFFSET(C649,-M649+4,0),0,0))</f>
        <v/>
      </c>
      <c r="P649" s="67" t="str">
        <f t="shared" si="111"/>
        <v/>
      </c>
      <c r="Q649" s="67" t="str">
        <f ca="1">IF(D649="","",_xll.xEURO(OFFSET(C649,-M649+1,0),E649,OFFSET(C649,-M649+2,0),OFFSET(C649,-M649+2,0),OFFSET(C649,-M649+3,0)+AB649,OFFSET(C649,-M649+4,0),0,2)/10*D649)</f>
        <v/>
      </c>
      <c r="R649" s="71" t="str">
        <f ca="1">IF(D649="","",_xll.xEURO(OFFSET(C649,-M649+1,0),E649,OFFSET(C649,-M649+2,0),OFFSET(C649,-M649+2,0),OFFSET(C649,-M649+3,0)+AB649,OFFSET(C649,-M649+4,0),0,3)/100*D649*10000)</f>
        <v/>
      </c>
      <c r="S649" s="71" t="str">
        <f ca="1">IF(D649="","",_xll.xEURO(OFFSET(C649,-M649+1,0),E649,OFFSET(C649,-M649+2,0),OFFSET(C649,-M649+2,0),OFFSET(C649,-M649+3,0)+AB649,OFFSET(C649,-M649+4,0),0,5)/365.25*D649*10000)</f>
        <v/>
      </c>
      <c r="U649" s="67" t="str">
        <f ca="1">IF(I649="","",_xll.xEURO(OFFSET(C649,-M649+1,0),J649,OFFSET(C649,-M649+2,0),OFFSET(C649,-M649+2,0),OFFSET(C649,-M649+3,0)+AC649,OFFSET(C649,-M649+4,0),1,1)*I649)</f>
        <v/>
      </c>
      <c r="V649" s="69" t="str">
        <f ca="1">IF(I649="","",_xll.xEURO(OFFSET(C649,-M649+1,0),J649,OFFSET(C649,-M649+2,0),OFFSET(C649,-M649+2,0),OFFSET(C649,-M649+3,0)+AC649,OFFSET(C649,-M649+4,0),1,0))</f>
        <v/>
      </c>
      <c r="W649" s="67" t="str">
        <f t="shared" si="112"/>
        <v/>
      </c>
      <c r="X649" s="67" t="str">
        <f ca="1">IF(I649="","",_xll.xEURO(OFFSET(C649,-M649+1,0),J649,OFFSET(C649,-M649+2,0),OFFSET(C649,-M649+2,0),OFFSET(C649,-M649+3,0)+AC649,OFFSET(C649,-M649+4,0),1,2)/10*I649)</f>
        <v/>
      </c>
      <c r="Y649" s="71" t="str">
        <f ca="1">IF(I649="","",_xll.xEURO(OFFSET(C649,-M649+1,0),J649,OFFSET(C649,-M649+2,0),OFFSET(C649,-M649+2,0),OFFSET(C649,-M649+3,0)+AC649,OFFSET(C649,-M649+4,0),1,3)/100*I649*10000)</f>
        <v/>
      </c>
      <c r="Z649" s="71" t="str">
        <f ca="1">IF(I649="","",_xll.xEURO(OFFSET(C649,-M649+1,0),J649,OFFSET(C649,-M649+2,0),OFFSET(C649,-M649+2,0),OFFSET(C649,-M649+3,0)+AC649,OFFSET(C649,-M649+4,0),1,5)/365.25*I649*10000)</f>
        <v/>
      </c>
      <c r="AB649" s="40" t="str">
        <f ca="1">IF(D649="","",_xll.xCalcSkew(OFFSET(C649,-M649,0),E649-OFFSET(C649,-M649+1,0),b)/100)</f>
        <v/>
      </c>
      <c r="AC649" s="40" t="str">
        <f ca="1">IF(I649="","",_xll.xCalcSkew(OFFSET(C649,-M649,0),J649-OFFSET(C649,-M649+1,0),b)/100)</f>
        <v/>
      </c>
      <c r="AE649">
        <f t="shared" si="114"/>
        <v>0</v>
      </c>
      <c r="AF649">
        <f t="shared" si="115"/>
        <v>0</v>
      </c>
      <c r="AG649">
        <f t="shared" si="116"/>
        <v>0</v>
      </c>
    </row>
    <row r="650" spans="4:33" x14ac:dyDescent="0.25">
      <c r="D650" s="52"/>
      <c r="E650" s="39"/>
      <c r="F650" s="39"/>
      <c r="G650" s="35"/>
      <c r="I650" s="52"/>
      <c r="J650" s="39"/>
      <c r="K650" s="39"/>
      <c r="L650" s="62"/>
      <c r="M650" s="101">
        <f t="shared" si="113"/>
        <v>29</v>
      </c>
      <c r="N650" s="67" t="str">
        <f ca="1">IF(D650="","",_xll.xEURO(OFFSET(C650,-M650+1,0),E650,OFFSET(C650,-M650+2,0),OFFSET(C650,-M650+2,0),OFFSET(C650,-M650+3,0)+AB650,OFFSET(C650,-M650+4,0),0,1)*D650)</f>
        <v/>
      </c>
      <c r="O650" s="69" t="str">
        <f ca="1">IF(D650="","",_xll.xEURO(OFFSET(C650,-M650+1,0),E650,OFFSET(C650,-M650+2,0),OFFSET(C650,-M650+2,0),OFFSET(C650,-M650+3,0)+AB650,OFFSET(C650,-M650+4,0),0,0))</f>
        <v/>
      </c>
      <c r="P650" s="67" t="str">
        <f t="shared" si="111"/>
        <v/>
      </c>
      <c r="Q650" s="67" t="str">
        <f ca="1">IF(D650="","",_xll.xEURO(OFFSET(C650,-M650+1,0),E650,OFFSET(C650,-M650+2,0),OFFSET(C650,-M650+2,0),OFFSET(C650,-M650+3,0)+AB650,OFFSET(C650,-M650+4,0),0,2)/10*D650)</f>
        <v/>
      </c>
      <c r="R650" s="71" t="str">
        <f ca="1">IF(D650="","",_xll.xEURO(OFFSET(C650,-M650+1,0),E650,OFFSET(C650,-M650+2,0),OFFSET(C650,-M650+2,0),OFFSET(C650,-M650+3,0)+AB650,OFFSET(C650,-M650+4,0),0,3)/100*D650*10000)</f>
        <v/>
      </c>
      <c r="S650" s="71" t="str">
        <f ca="1">IF(D650="","",_xll.xEURO(OFFSET(C650,-M650+1,0),E650,OFFSET(C650,-M650+2,0),OFFSET(C650,-M650+2,0),OFFSET(C650,-M650+3,0)+AB650,OFFSET(C650,-M650+4,0),0,5)/365.25*D650*10000)</f>
        <v/>
      </c>
      <c r="U650" s="67" t="str">
        <f ca="1">IF(I650="","",_xll.xEURO(OFFSET(C650,-M650+1,0),J650,OFFSET(C650,-M650+2,0),OFFSET(C650,-M650+2,0),OFFSET(C650,-M650+3,0)+AC650,OFFSET(C650,-M650+4,0),1,1)*I650)</f>
        <v/>
      </c>
      <c r="V650" s="69" t="str">
        <f ca="1">IF(I650="","",_xll.xEURO(OFFSET(C650,-M650+1,0),J650,OFFSET(C650,-M650+2,0),OFFSET(C650,-M650+2,0),OFFSET(C650,-M650+3,0)+AC650,OFFSET(C650,-M650+4,0),1,0))</f>
        <v/>
      </c>
      <c r="W650" s="67" t="str">
        <f t="shared" si="112"/>
        <v/>
      </c>
      <c r="X650" s="67" t="str">
        <f ca="1">IF(I650="","",_xll.xEURO(OFFSET(C650,-M650+1,0),J650,OFFSET(C650,-M650+2,0),OFFSET(C650,-M650+2,0),OFFSET(C650,-M650+3,0)+AC650,OFFSET(C650,-M650+4,0),1,2)/10*I650)</f>
        <v/>
      </c>
      <c r="Y650" s="71" t="str">
        <f ca="1">IF(I650="","",_xll.xEURO(OFFSET(C650,-M650+1,0),J650,OFFSET(C650,-M650+2,0),OFFSET(C650,-M650+2,0),OFFSET(C650,-M650+3,0)+AC650,OFFSET(C650,-M650+4,0),1,3)/100*I650*10000)</f>
        <v/>
      </c>
      <c r="Z650" s="71" t="str">
        <f ca="1">IF(I650="","",_xll.xEURO(OFFSET(C650,-M650+1,0),J650,OFFSET(C650,-M650+2,0),OFFSET(C650,-M650+2,0),OFFSET(C650,-M650+3,0)+AC650,OFFSET(C650,-M650+4,0),1,5)/365.25*I650*10000)</f>
        <v/>
      </c>
      <c r="AB650" s="40" t="str">
        <f ca="1">IF(D650="","",_xll.xCalcSkew(OFFSET(C650,-M650,0),E650-OFFSET(C650,-M650+1,0),b)/100)</f>
        <v/>
      </c>
      <c r="AC650" s="40" t="str">
        <f ca="1">IF(I650="","",_xll.xCalcSkew(OFFSET(C650,-M650,0),J650-OFFSET(C650,-M650+1,0),b)/100)</f>
        <v/>
      </c>
      <c r="AE650">
        <f t="shared" si="114"/>
        <v>0</v>
      </c>
      <c r="AF650">
        <f t="shared" si="115"/>
        <v>0</v>
      </c>
      <c r="AG650">
        <f t="shared" si="116"/>
        <v>0</v>
      </c>
    </row>
    <row r="651" spans="4:33" x14ac:dyDescent="0.25">
      <c r="D651" s="52"/>
      <c r="E651" s="39"/>
      <c r="F651" s="39"/>
      <c r="G651" s="35"/>
      <c r="I651" s="52"/>
      <c r="J651" s="39"/>
      <c r="K651" s="39"/>
      <c r="L651" s="62"/>
      <c r="M651" s="101">
        <f t="shared" si="113"/>
        <v>30</v>
      </c>
      <c r="N651" s="67" t="str">
        <f ca="1">IF(D651="","",_xll.xEURO(OFFSET(C651,-M651+1,0),E651,OFFSET(C651,-M651+2,0),OFFSET(C651,-M651+2,0),OFFSET(C651,-M651+3,0)+AB651,OFFSET(C651,-M651+4,0),0,1)*D651)</f>
        <v/>
      </c>
      <c r="O651" s="69" t="str">
        <f ca="1">IF(D651="","",_xll.xEURO(OFFSET(C651,-M651+1,0),E651,OFFSET(C651,-M651+2,0),OFFSET(C651,-M651+2,0),OFFSET(C651,-M651+3,0)+AB651,OFFSET(C651,-M651+4,0),0,0))</f>
        <v/>
      </c>
      <c r="P651" s="67" t="str">
        <f t="shared" si="111"/>
        <v/>
      </c>
      <c r="Q651" s="67" t="str">
        <f ca="1">IF(D651="","",_xll.xEURO(OFFSET(C651,-M651+1,0),E651,OFFSET(C651,-M651+2,0),OFFSET(C651,-M651+2,0),OFFSET(C651,-M651+3,0)+AB651,OFFSET(C651,-M651+4,0),0,2)/10*D651)</f>
        <v/>
      </c>
      <c r="R651" s="71" t="str">
        <f ca="1">IF(D651="","",_xll.xEURO(OFFSET(C651,-M651+1,0),E651,OFFSET(C651,-M651+2,0),OFFSET(C651,-M651+2,0),OFFSET(C651,-M651+3,0)+AB651,OFFSET(C651,-M651+4,0),0,3)/100*D651*10000)</f>
        <v/>
      </c>
      <c r="S651" s="71" t="str">
        <f ca="1">IF(D651="","",_xll.xEURO(OFFSET(C651,-M651+1,0),E651,OFFSET(C651,-M651+2,0),OFFSET(C651,-M651+2,0),OFFSET(C651,-M651+3,0)+AB651,OFFSET(C651,-M651+4,0),0,5)/365.25*D651*10000)</f>
        <v/>
      </c>
      <c r="U651" s="67" t="str">
        <f ca="1">IF(I651="","",_xll.xEURO(OFFSET(C651,-M651+1,0),J651,OFFSET(C651,-M651+2,0),OFFSET(C651,-M651+2,0),OFFSET(C651,-M651+3,0)+AC651,OFFSET(C651,-M651+4,0),1,1)*I651)</f>
        <v/>
      </c>
      <c r="V651" s="69" t="str">
        <f ca="1">IF(I651="","",_xll.xEURO(OFFSET(C651,-M651+1,0),J651,OFFSET(C651,-M651+2,0),OFFSET(C651,-M651+2,0),OFFSET(C651,-M651+3,0)+AC651,OFFSET(C651,-M651+4,0),1,0))</f>
        <v/>
      </c>
      <c r="W651" s="67" t="str">
        <f t="shared" si="112"/>
        <v/>
      </c>
      <c r="X651" s="67" t="str">
        <f ca="1">IF(I651="","",_xll.xEURO(OFFSET(C651,-M651+1,0),J651,OFFSET(C651,-M651+2,0),OFFSET(C651,-M651+2,0),OFFSET(C651,-M651+3,0)+AC651,OFFSET(C651,-M651+4,0),1,2)/10*I651)</f>
        <v/>
      </c>
      <c r="Y651" s="71" t="str">
        <f ca="1">IF(I651="","",_xll.xEURO(OFFSET(C651,-M651+1,0),J651,OFFSET(C651,-M651+2,0),OFFSET(C651,-M651+2,0),OFFSET(C651,-M651+3,0)+AC651,OFFSET(C651,-M651+4,0),1,3)/100*I651*10000)</f>
        <v/>
      </c>
      <c r="Z651" s="71" t="str">
        <f ca="1">IF(I651="","",_xll.xEURO(OFFSET(C651,-M651+1,0),J651,OFFSET(C651,-M651+2,0),OFFSET(C651,-M651+2,0),OFFSET(C651,-M651+3,0)+AC651,OFFSET(C651,-M651+4,0),1,5)/365.25*I651*10000)</f>
        <v/>
      </c>
      <c r="AB651" s="40" t="str">
        <f ca="1">IF(D651="","",_xll.xCalcSkew(OFFSET(C651,-M651,0),E651-OFFSET(C651,-M651+1,0),b)/100)</f>
        <v/>
      </c>
      <c r="AC651" s="40" t="str">
        <f ca="1">IF(I651="","",_xll.xCalcSkew(OFFSET(C651,-M651,0),J651-OFFSET(C651,-M651+1,0),b)/100)</f>
        <v/>
      </c>
      <c r="AE651">
        <f t="shared" si="114"/>
        <v>0</v>
      </c>
      <c r="AF651">
        <f t="shared" si="115"/>
        <v>0</v>
      </c>
      <c r="AG651">
        <f t="shared" si="116"/>
        <v>0</v>
      </c>
    </row>
    <row r="652" spans="4:33" x14ac:dyDescent="0.25">
      <c r="D652" s="52"/>
      <c r="E652" s="39"/>
      <c r="F652" s="39"/>
      <c r="G652" s="35"/>
      <c r="I652" s="52"/>
      <c r="J652" s="39"/>
      <c r="K652" s="39"/>
      <c r="L652" s="62"/>
      <c r="M652" s="101">
        <f t="shared" si="113"/>
        <v>31</v>
      </c>
      <c r="N652" s="67" t="str">
        <f ca="1">IF(D652="","",_xll.xEURO(OFFSET(C652,-M652+1,0),E652,OFFSET(C652,-M652+2,0),OFFSET(C652,-M652+2,0),OFFSET(C652,-M652+3,0)+AB652,OFFSET(C652,-M652+4,0),0,1)*D652)</f>
        <v/>
      </c>
      <c r="O652" s="69" t="str">
        <f ca="1">IF(D652="","",_xll.xEURO(OFFSET(C652,-M652+1,0),E652,OFFSET(C652,-M652+2,0),OFFSET(C652,-M652+2,0),OFFSET(C652,-M652+3,0)+AB652,OFFSET(C652,-M652+4,0),0,0))</f>
        <v/>
      </c>
      <c r="P652" s="67" t="str">
        <f t="shared" si="111"/>
        <v/>
      </c>
      <c r="Q652" s="67" t="str">
        <f ca="1">IF(D652="","",_xll.xEURO(OFFSET(C652,-M652+1,0),E652,OFFSET(C652,-M652+2,0),OFFSET(C652,-M652+2,0),OFFSET(C652,-M652+3,0)+AB652,OFFSET(C652,-M652+4,0),0,2)/10*D652)</f>
        <v/>
      </c>
      <c r="R652" s="71" t="str">
        <f ca="1">IF(D652="","",_xll.xEURO(OFFSET(C652,-M652+1,0),E652,OFFSET(C652,-M652+2,0),OFFSET(C652,-M652+2,0),OFFSET(C652,-M652+3,0)+AB652,OFFSET(C652,-M652+4,0),0,3)/100*D652*10000)</f>
        <v/>
      </c>
      <c r="S652" s="71" t="str">
        <f ca="1">IF(D652="","",_xll.xEURO(OFFSET(C652,-M652+1,0),E652,OFFSET(C652,-M652+2,0),OFFSET(C652,-M652+2,0),OFFSET(C652,-M652+3,0)+AB652,OFFSET(C652,-M652+4,0),0,5)/365.25*D652*10000)</f>
        <v/>
      </c>
      <c r="U652" s="67" t="str">
        <f ca="1">IF(I652="","",_xll.xEURO(OFFSET(C652,-M652+1,0),J652,OFFSET(C652,-M652+2,0),OFFSET(C652,-M652+2,0),OFFSET(C652,-M652+3,0)+AC652,OFFSET(C652,-M652+4,0),1,1)*I652)</f>
        <v/>
      </c>
      <c r="V652" s="69" t="str">
        <f ca="1">IF(I652="","",_xll.xEURO(OFFSET(C652,-M652+1,0),J652,OFFSET(C652,-M652+2,0),OFFSET(C652,-M652+2,0),OFFSET(C652,-M652+3,0)+AC652,OFFSET(C652,-M652+4,0),1,0))</f>
        <v/>
      </c>
      <c r="W652" s="67" t="str">
        <f t="shared" si="112"/>
        <v/>
      </c>
      <c r="X652" s="67" t="str">
        <f ca="1">IF(I652="","",_xll.xEURO(OFFSET(C652,-M652+1,0),J652,OFFSET(C652,-M652+2,0),OFFSET(C652,-M652+2,0),OFFSET(C652,-M652+3,0)+AC652,OFFSET(C652,-M652+4,0),1,2)/10*I652)</f>
        <v/>
      </c>
      <c r="Y652" s="71" t="str">
        <f ca="1">IF(I652="","",_xll.xEURO(OFFSET(C652,-M652+1,0),J652,OFFSET(C652,-M652+2,0),OFFSET(C652,-M652+2,0),OFFSET(C652,-M652+3,0)+AC652,OFFSET(C652,-M652+4,0),1,3)/100*I652*10000)</f>
        <v/>
      </c>
      <c r="Z652" s="71" t="str">
        <f ca="1">IF(I652="","",_xll.xEURO(OFFSET(C652,-M652+1,0),J652,OFFSET(C652,-M652+2,0),OFFSET(C652,-M652+2,0),OFFSET(C652,-M652+3,0)+AC652,OFFSET(C652,-M652+4,0),1,5)/365.25*I652*10000)</f>
        <v/>
      </c>
      <c r="AB652" s="40" t="str">
        <f ca="1">IF(D652="","",_xll.xCalcSkew(OFFSET(C652,-M652,0),E652-OFFSET(C652,-M652+1,0),b)/100)</f>
        <v/>
      </c>
      <c r="AC652" s="40" t="str">
        <f ca="1">IF(I652="","",_xll.xCalcSkew(OFFSET(C652,-M652,0),J652-OFFSET(C652,-M652+1,0),b)/100)</f>
        <v/>
      </c>
      <c r="AE652">
        <f t="shared" si="114"/>
        <v>0</v>
      </c>
      <c r="AF652">
        <f t="shared" si="115"/>
        <v>0</v>
      </c>
      <c r="AG652">
        <f t="shared" si="116"/>
        <v>0</v>
      </c>
    </row>
    <row r="653" spans="4:33" x14ac:dyDescent="0.25">
      <c r="D653" s="52"/>
      <c r="E653" s="39"/>
      <c r="F653" s="39"/>
      <c r="G653" s="35"/>
      <c r="I653" s="52"/>
      <c r="J653" s="39"/>
      <c r="K653" s="39"/>
      <c r="L653" s="62"/>
      <c r="M653" s="101">
        <f t="shared" si="113"/>
        <v>32</v>
      </c>
      <c r="N653" s="67" t="str">
        <f ca="1">IF(D653="","",_xll.xEURO(OFFSET(C653,-M653+1,0),E653,OFFSET(C653,-M653+2,0),OFFSET(C653,-M653+2,0),OFFSET(C653,-M653+3,0)+AB653,OFFSET(C653,-M653+4,0),0,1)*D653)</f>
        <v/>
      </c>
      <c r="O653" s="69" t="str">
        <f ca="1">IF(D653="","",_xll.xEURO(OFFSET(C653,-M653+1,0),E653,OFFSET(C653,-M653+2,0),OFFSET(C653,-M653+2,0),OFFSET(C653,-M653+3,0)+AB653,OFFSET(C653,-M653+4,0),0,0))</f>
        <v/>
      </c>
      <c r="P653" s="67" t="str">
        <f t="shared" si="111"/>
        <v/>
      </c>
      <c r="Q653" s="67" t="str">
        <f ca="1">IF(D653="","",_xll.xEURO(OFFSET(C653,-M653+1,0),E653,OFFSET(C653,-M653+2,0),OFFSET(C653,-M653+2,0),OFFSET(C653,-M653+3,0)+AB653,OFFSET(C653,-M653+4,0),0,2)/10*D653)</f>
        <v/>
      </c>
      <c r="R653" s="71" t="str">
        <f ca="1">IF(D653="","",_xll.xEURO(OFFSET(C653,-M653+1,0),E653,OFFSET(C653,-M653+2,0),OFFSET(C653,-M653+2,0),OFFSET(C653,-M653+3,0)+AB653,OFFSET(C653,-M653+4,0),0,3)/100*D653*10000)</f>
        <v/>
      </c>
      <c r="S653" s="71" t="str">
        <f ca="1">IF(D653="","",_xll.xEURO(OFFSET(C653,-M653+1,0),E653,OFFSET(C653,-M653+2,0),OFFSET(C653,-M653+2,0),OFFSET(C653,-M653+3,0)+AB653,OFFSET(C653,-M653+4,0),0,5)/365.25*D653*10000)</f>
        <v/>
      </c>
      <c r="U653" s="67" t="str">
        <f ca="1">IF(I653="","",_xll.xEURO(OFFSET(C653,-M653+1,0),J653,OFFSET(C653,-M653+2,0),OFFSET(C653,-M653+2,0),OFFSET(C653,-M653+3,0)+AC653,OFFSET(C653,-M653+4,0),1,1)*I653)</f>
        <v/>
      </c>
      <c r="V653" s="69" t="str">
        <f ca="1">IF(I653="","",_xll.xEURO(OFFSET(C653,-M653+1,0),J653,OFFSET(C653,-M653+2,0),OFFSET(C653,-M653+2,0),OFFSET(C653,-M653+3,0)+AC653,OFFSET(C653,-M653+4,0),1,0))</f>
        <v/>
      </c>
      <c r="W653" s="67" t="str">
        <f t="shared" si="112"/>
        <v/>
      </c>
      <c r="X653" s="67" t="str">
        <f ca="1">IF(I653="","",_xll.xEURO(OFFSET(C653,-M653+1,0),J653,OFFSET(C653,-M653+2,0),OFFSET(C653,-M653+2,0),OFFSET(C653,-M653+3,0)+AC653,OFFSET(C653,-M653+4,0),1,2)/10*I653)</f>
        <v/>
      </c>
      <c r="Y653" s="71" t="str">
        <f ca="1">IF(I653="","",_xll.xEURO(OFFSET(C653,-M653+1,0),J653,OFFSET(C653,-M653+2,0),OFFSET(C653,-M653+2,0),OFFSET(C653,-M653+3,0)+AC653,OFFSET(C653,-M653+4,0),1,3)/100*I653*10000)</f>
        <v/>
      </c>
      <c r="Z653" s="71" t="str">
        <f ca="1">IF(I653="","",_xll.xEURO(OFFSET(C653,-M653+1,0),J653,OFFSET(C653,-M653+2,0),OFFSET(C653,-M653+2,0),OFFSET(C653,-M653+3,0)+AC653,OFFSET(C653,-M653+4,0),1,5)/365.25*I653*10000)</f>
        <v/>
      </c>
      <c r="AB653" s="40" t="str">
        <f ca="1">IF(D653="","",_xll.xCalcSkew(OFFSET(C653,-M653,0),E653-OFFSET(C653,-M653+1,0),b)/100)</f>
        <v/>
      </c>
      <c r="AC653" s="40" t="str">
        <f ca="1">IF(I653="","",_xll.xCalcSkew(OFFSET(C653,-M653,0),J653-OFFSET(C653,-M653+1,0),b)/100)</f>
        <v/>
      </c>
      <c r="AE653">
        <f t="shared" si="114"/>
        <v>0</v>
      </c>
      <c r="AF653">
        <f t="shared" si="115"/>
        <v>0</v>
      </c>
      <c r="AG653">
        <f t="shared" si="116"/>
        <v>0</v>
      </c>
    </row>
    <row r="654" spans="4:33" x14ac:dyDescent="0.25">
      <c r="D654" s="52"/>
      <c r="E654" s="39"/>
      <c r="F654" s="39"/>
      <c r="G654" s="35"/>
      <c r="I654" s="52"/>
      <c r="J654" s="39"/>
      <c r="K654" s="39"/>
      <c r="L654" s="62"/>
      <c r="M654" s="101">
        <f t="shared" si="113"/>
        <v>33</v>
      </c>
      <c r="N654" s="67" t="str">
        <f ca="1">IF(D654="","",_xll.xEURO(OFFSET(C654,-M654+1,0),E654,OFFSET(C654,-M654+2,0),OFFSET(C654,-M654+2,0),OFFSET(C654,-M654+3,0)+AB654,OFFSET(C654,-M654+4,0),0,1)*D654)</f>
        <v/>
      </c>
      <c r="O654" s="69" t="str">
        <f ca="1">IF(D654="","",_xll.xEURO(OFFSET(C654,-M654+1,0),E654,OFFSET(C654,-M654+2,0),OFFSET(C654,-M654+2,0),OFFSET(C654,-M654+3,0)+AB654,OFFSET(C654,-M654+4,0),0,0))</f>
        <v/>
      </c>
      <c r="P654" s="67" t="str">
        <f t="shared" si="111"/>
        <v/>
      </c>
      <c r="Q654" s="67" t="str">
        <f ca="1">IF(D654="","",_xll.xEURO(OFFSET(C654,-M654+1,0),E654,OFFSET(C654,-M654+2,0),OFFSET(C654,-M654+2,0),OFFSET(C654,-M654+3,0)+AB654,OFFSET(C654,-M654+4,0),0,2)/10*D654)</f>
        <v/>
      </c>
      <c r="R654" s="71" t="str">
        <f ca="1">IF(D654="","",_xll.xEURO(OFFSET(C654,-M654+1,0),E654,OFFSET(C654,-M654+2,0),OFFSET(C654,-M654+2,0),OFFSET(C654,-M654+3,0)+AB654,OFFSET(C654,-M654+4,0),0,3)/100*D654*10000)</f>
        <v/>
      </c>
      <c r="S654" s="71" t="str">
        <f ca="1">IF(D654="","",_xll.xEURO(OFFSET(C654,-M654+1,0),E654,OFFSET(C654,-M654+2,0),OFFSET(C654,-M654+2,0),OFFSET(C654,-M654+3,0)+AB654,OFFSET(C654,-M654+4,0),0,5)/365.25*D654*10000)</f>
        <v/>
      </c>
      <c r="U654" s="67" t="str">
        <f ca="1">IF(I654="","",_xll.xEURO(OFFSET(C654,-M654+1,0),J654,OFFSET(C654,-M654+2,0),OFFSET(C654,-M654+2,0),OFFSET(C654,-M654+3,0)+AC654,OFFSET(C654,-M654+4,0),1,1)*I654)</f>
        <v/>
      </c>
      <c r="V654" s="69" t="str">
        <f ca="1">IF(I654="","",_xll.xEURO(OFFSET(C654,-M654+1,0),J654,OFFSET(C654,-M654+2,0),OFFSET(C654,-M654+2,0),OFFSET(C654,-M654+3,0)+AC654,OFFSET(C654,-M654+4,0),1,0))</f>
        <v/>
      </c>
      <c r="W654" s="67" t="str">
        <f t="shared" si="112"/>
        <v/>
      </c>
      <c r="X654" s="67" t="str">
        <f ca="1">IF(I654="","",_xll.xEURO(OFFSET(C654,-M654+1,0),J654,OFFSET(C654,-M654+2,0),OFFSET(C654,-M654+2,0),OFFSET(C654,-M654+3,0)+AC654,OFFSET(C654,-M654+4,0),1,2)/10*I654)</f>
        <v/>
      </c>
      <c r="Y654" s="71" t="str">
        <f ca="1">IF(I654="","",_xll.xEURO(OFFSET(C654,-M654+1,0),J654,OFFSET(C654,-M654+2,0),OFFSET(C654,-M654+2,0),OFFSET(C654,-M654+3,0)+AC654,OFFSET(C654,-M654+4,0),1,3)/100*I654*10000)</f>
        <v/>
      </c>
      <c r="Z654" s="71" t="str">
        <f ca="1">IF(I654="","",_xll.xEURO(OFFSET(C654,-M654+1,0),J654,OFFSET(C654,-M654+2,0),OFFSET(C654,-M654+2,0),OFFSET(C654,-M654+3,0)+AC654,OFFSET(C654,-M654+4,0),1,5)/365.25*I654*10000)</f>
        <v/>
      </c>
      <c r="AB654" s="40" t="str">
        <f ca="1">IF(D654="","",_xll.xCalcSkew(OFFSET(C654,-M654,0),E654-OFFSET(C654,-M654+1,0),b)/100)</f>
        <v/>
      </c>
      <c r="AC654" s="40" t="str">
        <f ca="1">IF(I654="","",_xll.xCalcSkew(OFFSET(C654,-M654,0),J654-OFFSET(C654,-M654+1,0),b)/100)</f>
        <v/>
      </c>
      <c r="AE654">
        <f t="shared" si="114"/>
        <v>0</v>
      </c>
      <c r="AF654">
        <f t="shared" si="115"/>
        <v>0</v>
      </c>
      <c r="AG654">
        <f t="shared" si="116"/>
        <v>0</v>
      </c>
    </row>
    <row r="655" spans="4:33" x14ac:dyDescent="0.25">
      <c r="D655" s="52"/>
      <c r="E655" s="39"/>
      <c r="F655" s="39"/>
      <c r="G655" s="35"/>
      <c r="I655" s="52"/>
      <c r="J655" s="39"/>
      <c r="K655" s="39"/>
      <c r="L655" s="62"/>
      <c r="M655" s="101">
        <f t="shared" si="113"/>
        <v>34</v>
      </c>
      <c r="N655" s="67" t="str">
        <f ca="1">IF(D655="","",_xll.xEURO(OFFSET(C655,-M655+1,0),E655,OFFSET(C655,-M655+2,0),OFFSET(C655,-M655+2,0),OFFSET(C655,-M655+3,0)+AB655,OFFSET(C655,-M655+4,0),0,1)*D655)</f>
        <v/>
      </c>
      <c r="O655" s="69" t="str">
        <f ca="1">IF(D655="","",_xll.xEURO(OFFSET(C655,-M655+1,0),E655,OFFSET(C655,-M655+2,0),OFFSET(C655,-M655+2,0),OFFSET(C655,-M655+3,0)+AB655,OFFSET(C655,-M655+4,0),0,0))</f>
        <v/>
      </c>
      <c r="P655" s="67" t="str">
        <f t="shared" si="111"/>
        <v/>
      </c>
      <c r="Q655" s="67" t="str">
        <f ca="1">IF(D655="","",_xll.xEURO(OFFSET(C655,-M655+1,0),E655,OFFSET(C655,-M655+2,0),OFFSET(C655,-M655+2,0),OFFSET(C655,-M655+3,0)+AB655,OFFSET(C655,-M655+4,0),0,2)/10*D655)</f>
        <v/>
      </c>
      <c r="R655" s="71" t="str">
        <f ca="1">IF(D655="","",_xll.xEURO(OFFSET(C655,-M655+1,0),E655,OFFSET(C655,-M655+2,0),OFFSET(C655,-M655+2,0),OFFSET(C655,-M655+3,0)+AB655,OFFSET(C655,-M655+4,0),0,3)/100*D655*10000)</f>
        <v/>
      </c>
      <c r="S655" s="71" t="str">
        <f ca="1">IF(D655="","",_xll.xEURO(OFFSET(C655,-M655+1,0),E655,OFFSET(C655,-M655+2,0),OFFSET(C655,-M655+2,0),OFFSET(C655,-M655+3,0)+AB655,OFFSET(C655,-M655+4,0),0,5)/365.25*D655*10000)</f>
        <v/>
      </c>
      <c r="U655" s="67" t="str">
        <f ca="1">IF(I655="","",_xll.xEURO(OFFSET(C655,-M655+1,0),J655,OFFSET(C655,-M655+2,0),OFFSET(C655,-M655+2,0),OFFSET(C655,-M655+3,0)+AC655,OFFSET(C655,-M655+4,0),1,1)*I655)</f>
        <v/>
      </c>
      <c r="V655" s="69" t="str">
        <f ca="1">IF(I655="","",_xll.xEURO(OFFSET(C655,-M655+1,0),J655,OFFSET(C655,-M655+2,0),OFFSET(C655,-M655+2,0),OFFSET(C655,-M655+3,0)+AC655,OFFSET(C655,-M655+4,0),1,0))</f>
        <v/>
      </c>
      <c r="W655" s="67" t="str">
        <f t="shared" si="112"/>
        <v/>
      </c>
      <c r="X655" s="67" t="str">
        <f ca="1">IF(I655="","",_xll.xEURO(OFFSET(C655,-M655+1,0),J655,OFFSET(C655,-M655+2,0),OFFSET(C655,-M655+2,0),OFFSET(C655,-M655+3,0)+AC655,OFFSET(C655,-M655+4,0),1,2)/10*I655)</f>
        <v/>
      </c>
      <c r="Y655" s="71" t="str">
        <f ca="1">IF(I655="","",_xll.xEURO(OFFSET(C655,-M655+1,0),J655,OFFSET(C655,-M655+2,0),OFFSET(C655,-M655+2,0),OFFSET(C655,-M655+3,0)+AC655,OFFSET(C655,-M655+4,0),1,3)/100*I655*10000)</f>
        <v/>
      </c>
      <c r="Z655" s="71" t="str">
        <f ca="1">IF(I655="","",_xll.xEURO(OFFSET(C655,-M655+1,0),J655,OFFSET(C655,-M655+2,0),OFFSET(C655,-M655+2,0),OFFSET(C655,-M655+3,0)+AC655,OFFSET(C655,-M655+4,0),1,5)/365.25*I655*10000)</f>
        <v/>
      </c>
      <c r="AB655" s="40" t="str">
        <f ca="1">IF(D655="","",_xll.xCalcSkew(OFFSET(C655,-M655,0),E655-OFFSET(C655,-M655+1,0),b)/100)</f>
        <v/>
      </c>
      <c r="AC655" s="40" t="str">
        <f ca="1">IF(I655="","",_xll.xCalcSkew(OFFSET(C655,-M655,0),J655-OFFSET(C655,-M655+1,0),b)/100)</f>
        <v/>
      </c>
      <c r="AE655">
        <f t="shared" si="114"/>
        <v>0</v>
      </c>
      <c r="AF655">
        <f t="shared" si="115"/>
        <v>0</v>
      </c>
      <c r="AG655">
        <f t="shared" si="116"/>
        <v>0</v>
      </c>
    </row>
    <row r="656" spans="4:33" x14ac:dyDescent="0.25">
      <c r="D656" s="52"/>
      <c r="E656" s="39"/>
      <c r="F656" s="39"/>
      <c r="G656" s="35"/>
      <c r="I656" s="52"/>
      <c r="J656" s="39"/>
      <c r="K656" s="39"/>
      <c r="L656" s="62"/>
      <c r="M656" s="101">
        <f t="shared" si="113"/>
        <v>35</v>
      </c>
      <c r="N656" s="67" t="str">
        <f ca="1">IF(D656="","",_xll.xEURO(OFFSET(C656,-M656+1,0),E656,OFFSET(C656,-M656+2,0),OFFSET(C656,-M656+2,0),OFFSET(C656,-M656+3,0)+AB656,OFFSET(C656,-M656+4,0),0,1)*D656)</f>
        <v/>
      </c>
      <c r="O656" s="69" t="str">
        <f ca="1">IF(D656="","",_xll.xEURO(OFFSET(C656,-M656+1,0),E656,OFFSET(C656,-M656+2,0),OFFSET(C656,-M656+2,0),OFFSET(C656,-M656+3,0)+AB656,OFFSET(C656,-M656+4,0),0,0))</f>
        <v/>
      </c>
      <c r="P656" s="67" t="str">
        <f t="shared" si="111"/>
        <v/>
      </c>
      <c r="Q656" s="67" t="str">
        <f ca="1">IF(D656="","",_xll.xEURO(OFFSET(C656,-M656+1,0),E656,OFFSET(C656,-M656+2,0),OFFSET(C656,-M656+2,0),OFFSET(C656,-M656+3,0)+AB656,OFFSET(C656,-M656+4,0),0,2)/10*D656)</f>
        <v/>
      </c>
      <c r="R656" s="71" t="str">
        <f ca="1">IF(D656="","",_xll.xEURO(OFFSET(C656,-M656+1,0),E656,OFFSET(C656,-M656+2,0),OFFSET(C656,-M656+2,0),OFFSET(C656,-M656+3,0)+AB656,OFFSET(C656,-M656+4,0),0,3)/100*D656*10000)</f>
        <v/>
      </c>
      <c r="S656" s="71" t="str">
        <f ca="1">IF(D656="","",_xll.xEURO(OFFSET(C656,-M656+1,0),E656,OFFSET(C656,-M656+2,0),OFFSET(C656,-M656+2,0),OFFSET(C656,-M656+3,0)+AB656,OFFSET(C656,-M656+4,0),0,5)/365.25*D656*10000)</f>
        <v/>
      </c>
      <c r="U656" s="67" t="str">
        <f ca="1">IF(I656="","",_xll.xEURO(OFFSET(C656,-M656+1,0),J656,OFFSET(C656,-M656+2,0),OFFSET(C656,-M656+2,0),OFFSET(C656,-M656+3,0)+AC656,OFFSET(C656,-M656+4,0),1,1)*I656)</f>
        <v/>
      </c>
      <c r="V656" s="69" t="str">
        <f ca="1">IF(I656="","",_xll.xEURO(OFFSET(C656,-M656+1,0),J656,OFFSET(C656,-M656+2,0),OFFSET(C656,-M656+2,0),OFFSET(C656,-M656+3,0)+AC656,OFFSET(C656,-M656+4,0),1,0))</f>
        <v/>
      </c>
      <c r="W656" s="67" t="str">
        <f t="shared" si="112"/>
        <v/>
      </c>
      <c r="X656" s="67" t="str">
        <f ca="1">IF(I656="","",_xll.xEURO(OFFSET(C656,-M656+1,0),J656,OFFSET(C656,-M656+2,0),OFFSET(C656,-M656+2,0),OFFSET(C656,-M656+3,0)+AC656,OFFSET(C656,-M656+4,0),1,2)/10*I656)</f>
        <v/>
      </c>
      <c r="Y656" s="71" t="str">
        <f ca="1">IF(I656="","",_xll.xEURO(OFFSET(C656,-M656+1,0),J656,OFFSET(C656,-M656+2,0),OFFSET(C656,-M656+2,0),OFFSET(C656,-M656+3,0)+AC656,OFFSET(C656,-M656+4,0),1,3)/100*I656*10000)</f>
        <v/>
      </c>
      <c r="Z656" s="71" t="str">
        <f ca="1">IF(I656="","",_xll.xEURO(OFFSET(C656,-M656+1,0),J656,OFFSET(C656,-M656+2,0),OFFSET(C656,-M656+2,0),OFFSET(C656,-M656+3,0)+AC656,OFFSET(C656,-M656+4,0),1,5)/365.25*I656*10000)</f>
        <v/>
      </c>
      <c r="AB656" s="40" t="str">
        <f ca="1">IF(D656="","",_xll.xCalcSkew(OFFSET(C656,-M656,0),E656-OFFSET(C656,-M656+1,0),b)/100)</f>
        <v/>
      </c>
      <c r="AC656" s="40" t="str">
        <f ca="1">IF(I656="","",_xll.xCalcSkew(OFFSET(C656,-M656,0),J656-OFFSET(C656,-M656+1,0),b)/100)</f>
        <v/>
      </c>
      <c r="AE656">
        <f t="shared" si="114"/>
        <v>0</v>
      </c>
      <c r="AF656">
        <f t="shared" si="115"/>
        <v>0</v>
      </c>
      <c r="AG656">
        <f t="shared" si="116"/>
        <v>0</v>
      </c>
    </row>
    <row r="657" spans="3:33" x14ac:dyDescent="0.25">
      <c r="D657" s="46">
        <f ca="1">SUM(INDIRECT(CONCATENATE(ADDRESS(ROW(D621),COLUMN(D621)),":",ADDRESS(ROW()-1,COLUMN()))))</f>
        <v>-235</v>
      </c>
      <c r="I657" s="46">
        <f ca="1">SUM(INDIRECT(CONCATENATE(ADDRESS(ROW(I621),COLUMN(I621)),":",ADDRESS(ROW()-1,COLUMN()))))</f>
        <v>365</v>
      </c>
      <c r="J657" s="1"/>
      <c r="K657" s="1"/>
      <c r="L657" s="1"/>
      <c r="N657" s="46">
        <f t="shared" ref="N657:S657" ca="1" si="117">SUM(INDIRECT(CONCATENATE(ADDRESS(ROW(N621),COLUMN(N621)),":",ADDRESS(ROW()-1,COLUMN()))))</f>
        <v>48.44307499285344</v>
      </c>
      <c r="O657" s="46">
        <f t="shared" ca="1" si="117"/>
        <v>1.4928039281918646</v>
      </c>
      <c r="P657" s="46">
        <f t="shared" ca="1" si="117"/>
        <v>-17.967272335854545</v>
      </c>
      <c r="Q657" s="46">
        <f t="shared" ca="1" si="117"/>
        <v>-4.4006517038972914</v>
      </c>
      <c r="R657" s="46">
        <f t="shared" ca="1" si="117"/>
        <v>-26777.074991995876</v>
      </c>
      <c r="S657" s="46">
        <f t="shared" ca="1" si="117"/>
        <v>1043.8780229443494</v>
      </c>
      <c r="T657" s="67"/>
      <c r="U657" s="46">
        <f t="shared" ref="U657:Z657" ca="1" si="118">SUM(INDIRECT(CONCATENATE(ADDRESS(ROW(U621),COLUMN(U621)),":",ADDRESS(ROW()-1,COLUMN()))))</f>
        <v>116.85634312130475</v>
      </c>
      <c r="V657" s="46">
        <f t="shared" ca="1" si="118"/>
        <v>1.4550713147257393</v>
      </c>
      <c r="W657" s="46">
        <f t="shared" ca="1" si="118"/>
        <v>-123.88897095509452</v>
      </c>
      <c r="X657" s="46">
        <f t="shared" ca="1" si="118"/>
        <v>7.1921444644795711</v>
      </c>
      <c r="Y657" s="46">
        <f t="shared" ca="1" si="118"/>
        <v>47136.501115684237</v>
      </c>
      <c r="Z657" s="46">
        <f t="shared" ca="1" si="118"/>
        <v>-1973.504072736702</v>
      </c>
      <c r="AE657">
        <f t="shared" ca="1" si="114"/>
        <v>0</v>
      </c>
      <c r="AF657">
        <f t="shared" ca="1" si="115"/>
        <v>0</v>
      </c>
      <c r="AG657">
        <f t="shared" ca="1" si="116"/>
        <v>0</v>
      </c>
    </row>
    <row r="658" spans="3:33" x14ac:dyDescent="0.25">
      <c r="AE658">
        <f t="shared" si="114"/>
        <v>0</v>
      </c>
      <c r="AF658">
        <f t="shared" si="115"/>
        <v>0</v>
      </c>
      <c r="AG658">
        <f t="shared" si="116"/>
        <v>0</v>
      </c>
    </row>
    <row r="659" spans="3:33" x14ac:dyDescent="0.25">
      <c r="C659" s="34">
        <f ca="1">EOMONTH(C621,0)+1</f>
        <v>37742</v>
      </c>
      <c r="D659" s="52">
        <v>15</v>
      </c>
      <c r="E659" s="39">
        <v>3.25</v>
      </c>
      <c r="F659" s="39">
        <v>0.56499999999999995</v>
      </c>
      <c r="G659" s="35" t="s">
        <v>270</v>
      </c>
      <c r="I659" s="52">
        <v>15</v>
      </c>
      <c r="J659" s="39">
        <v>3.25</v>
      </c>
      <c r="K659" s="39">
        <v>0.56499999999999995</v>
      </c>
      <c r="L659" s="62" t="s">
        <v>270</v>
      </c>
      <c r="M659" s="101">
        <v>0</v>
      </c>
      <c r="N659" s="67">
        <f ca="1">IF(D659="","",_xll.xEURO(OFFSET(C659,-M659+1,0),E659,OFFSET(C659,-M659+2,0),OFFSET(C659,-M659+2,0),OFFSET(C659,-M659+3,0)+AB659,OFFSET(C659,-M659+4,0),0,1)*D659)</f>
        <v>-5.4673990087927677</v>
      </c>
      <c r="O659" s="69">
        <f ca="1">IF(D659="","",_xll.xEURO(OFFSET(C659,-M659+1,0),E659,OFFSET(C659,-M659+2,0),OFFSET(C659,-M659+2,0),OFFSET(C659,-M659+3,0)+AB659,OFFSET(C659,-M659+4,0),0,0))</f>
        <v>0.54057443189119114</v>
      </c>
      <c r="P659" s="67">
        <f t="shared" ref="P659:P694" ca="1" si="119">IF(D659="","",(O659-F659)*D659*10)</f>
        <v>-3.6638352163213206</v>
      </c>
      <c r="Q659" s="67">
        <f ca="1">IF(D659="","",_xll.xEURO(OFFSET(C659,-M659+1,0),E659,OFFSET(C659,-M659+2,0),OFFSET(C659,-M659+2,0),OFFSET(C659,-M659+3,0)+AB659,OFFSET(C659,-M659+4,0),0,2)/10*D659)</f>
        <v>0.34565919191309891</v>
      </c>
      <c r="R659" s="71">
        <f ca="1">IF(D659="","",_xll.xEURO(OFFSET(C659,-M659+1,0),E659,OFFSET(C659,-M659+2,0),OFFSET(C659,-M659+2,0),OFFSET(C659,-M659+3,0)+AB659,OFFSET(C659,-M659+4,0),0,3)/100*D659*10000)</f>
        <v>2205.1048725018572</v>
      </c>
      <c r="S659" s="71">
        <f ca="1">IF(D659="","",_xll.xEURO(OFFSET(C659,-M659+1,0),E659,OFFSET(C659,-M659+2,0),OFFSET(C659,-M659+2,0),OFFSET(C659,-M659+3,0)+AB659,OFFSET(C659,-M659+4,0),0,5)/365.25*D659*10000)</f>
        <v>-76.183635009587022</v>
      </c>
      <c r="U659" s="67">
        <f ca="1">IF(I659="","",_xll.xEURO(OFFSET(C659,-M659+1,0),J659,OFFSET(C659,-M659+2,0),OFFSET(C659,-M659+2,0),OFFSET(C659,-M659+3,0)+AC659,OFFSET(C659,-M659+4,0),1,1)*I659)</f>
        <v>8.9167128039417562</v>
      </c>
      <c r="V659" s="69">
        <f ca="1">IF(I659="","",_xll.xEURO(OFFSET(C659,-M659+1,0),J659,OFFSET(C659,-M659+2,0),OFFSET(C659,-M659+2,0),OFFSET(C659,-M659+3,0)+AC659,OFFSET(C659,-M659+4,0),1,0))</f>
        <v>0.64414003694287958</v>
      </c>
      <c r="W659" s="67">
        <f t="shared" ref="W659:W694" ca="1" si="120">IF(I659="","",(V659-K659)*I659*10)</f>
        <v>11.871005541431945</v>
      </c>
      <c r="X659" s="67">
        <f ca="1">IF(I659="","",_xll.xEURO(OFFSET(C659,-M659+1,0),J659,OFFSET(C659,-M659+2,0),OFFSET(C659,-M659+2,0),OFFSET(C659,-M659+3,0)+AC659,OFFSET(C659,-M659+4,0),1,2)/10*I659)</f>
        <v>0.34565919191309891</v>
      </c>
      <c r="Y659" s="71">
        <f ca="1">IF(I659="","",_xll.xEURO(OFFSET(C659,-M659+1,0),J659,OFFSET(C659,-M659+2,0),OFFSET(C659,-M659+2,0),OFFSET(C659,-M659+3,0)+AC659,OFFSET(C659,-M659+4,0),1,3)/100*I659*10000)</f>
        <v>2205.1048725018572</v>
      </c>
      <c r="Z659" s="71">
        <f ca="1">IF(I659="","",_xll.xEURO(OFFSET(C659,-M659+1,0),J659,OFFSET(C659,-M659+2,0),OFFSET(C659,-M659+2,0),OFFSET(C659,-M659+3,0)+AC659,OFFSET(C659,-M659+4,0),1,5)/365.25*I659*10000)</f>
        <v>-74.943038901480833</v>
      </c>
      <c r="AB659" s="40">
        <f ca="1">IF(D659="","",_xll.xCalcSkew(OFFSET(C659,-M659,0),E659-OFFSET(C659,-M659+1,0),b)/100)</f>
        <v>-1.4039999999999955E-3</v>
      </c>
      <c r="AC659" s="40">
        <f ca="1">IF(I659="","",_xll.xCalcSkew(OFFSET(C659,-M659,0),J659-OFFSET(C659,-M659+1,0),b)/100)</f>
        <v>-1.4039999999999955E-3</v>
      </c>
      <c r="AE659">
        <f t="shared" si="114"/>
        <v>-84750</v>
      </c>
      <c r="AF659">
        <f t="shared" si="115"/>
        <v>-84750</v>
      </c>
      <c r="AG659">
        <f t="shared" si="116"/>
        <v>-169500</v>
      </c>
    </row>
    <row r="660" spans="3:33" x14ac:dyDescent="0.25">
      <c r="C660" s="41">
        <f ca="1">INDEX(Inputs!$1:$1048576,MATCH(C659,Inputs!C:C,0),5)</f>
        <v>3.3579999999999997</v>
      </c>
      <c r="D660" s="52">
        <v>-310</v>
      </c>
      <c r="E660" s="39">
        <v>2.75</v>
      </c>
      <c r="F660" s="39">
        <v>0.29499999999999998</v>
      </c>
      <c r="G660" s="35" t="s">
        <v>269</v>
      </c>
      <c r="I660" s="52">
        <v>310</v>
      </c>
      <c r="J660" s="39">
        <v>5.15</v>
      </c>
      <c r="K660" s="39">
        <v>0.26</v>
      </c>
      <c r="L660" s="62" t="s">
        <v>269</v>
      </c>
      <c r="M660" s="101">
        <f>M659+1</f>
        <v>1</v>
      </c>
      <c r="N660" s="67">
        <f ca="1">IF(D660="","",_xll.xEURO(OFFSET(C660,-M660+1,0),E660,OFFSET(C660,-M660+2,0),OFFSET(C660,-M660+2,0),OFFSET(C660,-M660+3,0)+AB660,OFFSET(C660,-M660+4,0),0,1)*D660)</f>
        <v>75.507476969770494</v>
      </c>
      <c r="O660" s="69">
        <f ca="1">IF(D660="","",_xll.xEURO(OFFSET(C660,-M660+1,0),E660,OFFSET(C660,-M660+2,0),OFFSET(C660,-M660+2,0),OFFSET(C660,-M660+3,0)+AB660,OFFSET(C660,-M660+4,0),0,0))</f>
        <v>0.29502329673203997</v>
      </c>
      <c r="P660" s="67">
        <f t="shared" ca="1" si="119"/>
        <v>-7.221986932396951E-2</v>
      </c>
      <c r="Q660" s="67">
        <f ca="1">IF(D660="","",_xll.xEURO(OFFSET(C660,-M660+1,0),E660,OFFSET(C660,-M660+2,0),OFFSET(C660,-M660+2,0),OFFSET(C660,-M660+3,0)+AB660,OFFSET(C660,-M660+4,0),0,2)/10*D660)</f>
        <v>-6.0973542895800463</v>
      </c>
      <c r="R660" s="71">
        <f ca="1">IF(D660="","",_xll.xEURO(OFFSET(C660,-M660+1,0),E660,OFFSET(C660,-M660+2,0),OFFSET(C660,-M660+2,0),OFFSET(C660,-M660+3,0)+AB660,OFFSET(C660,-M660+4,0),0,3)/100*D660*10000)</f>
        <v>-38351.267816351057</v>
      </c>
      <c r="S660" s="71">
        <f ca="1">IF(D660="","",_xll.xEURO(OFFSET(C660,-M660+1,0),E660,OFFSET(C660,-M660+2,0),OFFSET(C660,-M660+2,0),OFFSET(C660,-M660+3,0)+AB660,OFFSET(C660,-M660+4,0),0,5)/365.25*D660*10000)</f>
        <v>1344.3822491290214</v>
      </c>
      <c r="U660" s="67">
        <f ca="1">IF(I660="","",_xll.xEURO(OFFSET(C660,-M660+1,0),J660,OFFSET(C660,-M660+2,0),OFFSET(C660,-M660+2,0),OFFSET(C660,-M660+3,0)+AC660,OFFSET(C660,-M660+4,0),1,1)*I660)</f>
        <v>82.261508030708967</v>
      </c>
      <c r="V660" s="69">
        <f ca="1">IF(I660="","",_xll.xEURO(OFFSET(C660,-M660+1,0),J660,OFFSET(C660,-M660+2,0),OFFSET(C660,-M660+2,0),OFFSET(C660,-M660+3,0)+AC660,OFFSET(C660,-M660+4,0),1,0))</f>
        <v>0.21936383909103185</v>
      </c>
      <c r="W660" s="67">
        <f t="shared" ca="1" si="120"/>
        <v>-125.97209881780128</v>
      </c>
      <c r="X660" s="67">
        <f ca="1">IF(I660="","",_xll.xEURO(OFFSET(C660,-M660+1,0),J660,OFFSET(C660,-M660+2,0),OFFSET(C660,-M660+2,0),OFFSET(C660,-M660+3,0)+AC660,OFFSET(C660,-M660+4,0),1,2)/10*I660)</f>
        <v>5.8580175318059711</v>
      </c>
      <c r="Y660" s="71">
        <f ca="1">IF(I660="","",_xll.xEURO(OFFSET(C660,-M660+1,0),J660,OFFSET(C660,-M660+2,0),OFFSET(C660,-M660+2,0),OFFSET(C660,-M660+3,0)+AC660,OFFSET(C660,-M660+4,0),1,3)/100*I660*10000)</f>
        <v>40056.22951626635</v>
      </c>
      <c r="Z660" s="71">
        <f ca="1">IF(I660="","",_xll.xEURO(OFFSET(C660,-M660+1,0),J660,OFFSET(C660,-M660+2,0),OFFSET(C660,-M660+2,0),OFFSET(C660,-M660+3,0)+AC660,OFFSET(C660,-M660+4,0),1,5)/365.25*I660*10000)</f>
        <v>-1555.1148374046575</v>
      </c>
      <c r="AB660" s="40">
        <f ca="1">IF(D660="","",_xll.xCalcSkew(OFFSET(C660,-M660,0),E660-OFFSET(C660,-M660+1,0),b)/100)</f>
        <v>-6.9319999999999981E-3</v>
      </c>
      <c r="AC660" s="40">
        <f ca="1">IF(I660="","",_xll.xCalcSkew(OFFSET(C660,-M660,0),J660-OFFSET(C660,-M660+1,0),b)/100)</f>
        <v>2.6880000000000012E-2</v>
      </c>
      <c r="AE660">
        <f t="shared" si="114"/>
        <v>914499.99999999988</v>
      </c>
      <c r="AF660">
        <f t="shared" si="115"/>
        <v>-806000.00000000012</v>
      </c>
      <c r="AG660">
        <f t="shared" si="116"/>
        <v>108499.99999999977</v>
      </c>
    </row>
    <row r="661" spans="3:33" x14ac:dyDescent="0.25">
      <c r="C661" s="40">
        <f ca="1">INDEX(Inputs!$1:$1048576,MATCH(C659,Inputs!C:C,0),7)</f>
        <v>2.91684823521372E-2</v>
      </c>
      <c r="D661" s="52">
        <v>50</v>
      </c>
      <c r="E661" s="39">
        <v>3.4</v>
      </c>
      <c r="F661" s="39">
        <v>0.625</v>
      </c>
      <c r="G661" s="35" t="s">
        <v>272</v>
      </c>
      <c r="I661" s="52">
        <v>50</v>
      </c>
      <c r="J661" s="39">
        <v>3.4</v>
      </c>
      <c r="K661" s="39">
        <v>0.625</v>
      </c>
      <c r="L661" s="62" t="s">
        <v>272</v>
      </c>
      <c r="M661" s="101">
        <f t="shared" ref="M661:M694" si="121">M660+1</f>
        <v>2</v>
      </c>
      <c r="N661" s="67">
        <f ca="1">IF(D661="","",_xll.xEURO(OFFSET(C661,-M661+1,0),E661,OFFSET(C661,-M661+2,0),OFFSET(C661,-M661+2,0),OFFSET(C661,-M661+3,0)+AB661,OFFSET(C661,-M661+4,0),0,1)*D661)</f>
        <v>-19.96545386001155</v>
      </c>
      <c r="O661" s="69">
        <f ca="1">IF(D661="","",_xll.xEURO(OFFSET(C661,-M661+1,0),E661,OFFSET(C661,-M661+2,0),OFFSET(C661,-M661+2,0),OFFSET(C661,-M661+3,0)+AB661,OFFSET(C661,-M661+4,0),0,0))</f>
        <v>0.62810472619873026</v>
      </c>
      <c r="P661" s="67">
        <f t="shared" ca="1" si="119"/>
        <v>1.5523630993651283</v>
      </c>
      <c r="Q661" s="67">
        <f ca="1">IF(D661="","",_xll.xEURO(OFFSET(C661,-M661+1,0),E661,OFFSET(C661,-M661+2,0),OFFSET(C661,-M661+2,0),OFFSET(C661,-M661+3,0)+AB661,OFFSET(C661,-M661+4,0),0,2)/10*D661)</f>
        <v>1.1738445407908942</v>
      </c>
      <c r="R661" s="71">
        <f ca="1">IF(D661="","",_xll.xEURO(OFFSET(C661,-M661+1,0),E661,OFFSET(C661,-M661+2,0),OFFSET(C661,-M661+2,0),OFFSET(C661,-M661+3,0)+AB661,OFFSET(C661,-M661+4,0),0,3)/100*D661*10000)</f>
        <v>7531.1400674020842</v>
      </c>
      <c r="S661" s="71">
        <f ca="1">IF(D661="","",_xll.xEURO(OFFSET(C661,-M661+1,0),E661,OFFSET(C661,-M661+2,0),OFFSET(C661,-M661+2,0),OFFSET(C661,-M661+3,0)+AB661,OFFSET(C661,-M661+4,0),0,5)/365.25*D661*10000)</f>
        <v>-258.836915321135</v>
      </c>
      <c r="U661" s="67">
        <f ca="1">IF(I661="","",_xll.xEURO(OFFSET(C661,-M661+1,0),J661,OFFSET(C661,-M661+2,0),OFFSET(C661,-M661+2,0),OFFSET(C661,-M661+3,0)+AC661,OFFSET(C661,-M661+4,0),1,1)*I661)</f>
        <v>27.981585515770192</v>
      </c>
      <c r="V661" s="69">
        <f ca="1">IF(I661="","",_xll.xEURO(OFFSET(C661,-M661+1,0),J661,OFFSET(C661,-M661+2,0),OFFSET(C661,-M661+2,0),OFFSET(C661,-M661+3,0)+AC661,OFFSET(C661,-M661+4,0),1,0))</f>
        <v>0.58782921312307379</v>
      </c>
      <c r="W661" s="67">
        <f t="shared" ca="1" si="120"/>
        <v>-18.585393438463104</v>
      </c>
      <c r="X661" s="67">
        <f ca="1">IF(I661="","",_xll.xEURO(OFFSET(C661,-M661+1,0),J661,OFFSET(C661,-M661+2,0),OFFSET(C661,-M661+2,0),OFFSET(C661,-M661+3,0)+AC661,OFFSET(C661,-M661+4,0),1,2)/10*I661)</f>
        <v>1.1738445407908942</v>
      </c>
      <c r="Y661" s="71">
        <f ca="1">IF(I661="","",_xll.xEURO(OFFSET(C661,-M661+1,0),J661,OFFSET(C661,-M661+2,0),OFFSET(C661,-M661+2,0),OFFSET(C661,-M661+3,0)+AC661,OFFSET(C661,-M661+4,0),1,3)/100*I661*10000)</f>
        <v>7531.1400674020842</v>
      </c>
      <c r="Z661" s="71">
        <f ca="1">IF(I661="","",_xll.xEURO(OFFSET(C661,-M661+1,0),J661,OFFSET(C661,-M661+2,0),OFFSET(C661,-M661+2,0),OFFSET(C661,-M661+3,0)+AC661,OFFSET(C661,-M661+4,0),1,5)/365.25*I661*10000)</f>
        <v>-260.44509546127262</v>
      </c>
      <c r="AB661" s="40">
        <f ca="1">IF(D661="","",_xll.xCalcSkew(OFFSET(C661,-M661,0),E661-OFFSET(C661,-M661+1,0),b)/100)</f>
        <v>8.4000000000000524E-4</v>
      </c>
      <c r="AC661" s="40">
        <f ca="1">IF(I661="","",_xll.xCalcSkew(OFFSET(C661,-M661,0),J661-OFFSET(C661,-M661+1,0),b)/100)</f>
        <v>8.4000000000000524E-4</v>
      </c>
      <c r="AE661">
        <f t="shared" si="114"/>
        <v>-312500</v>
      </c>
      <c r="AF661">
        <f t="shared" si="115"/>
        <v>-312500</v>
      </c>
      <c r="AG661">
        <f t="shared" si="116"/>
        <v>-625000</v>
      </c>
    </row>
    <row r="662" spans="3:33" x14ac:dyDescent="0.25">
      <c r="C662" s="66">
        <f ca="1">INDEX(Inputs!$1:$1048576,MATCH(C659,Inputs!C:C,0),6)</f>
        <v>0.39500000000000002</v>
      </c>
      <c r="D662" s="52"/>
      <c r="E662" s="39"/>
      <c r="F662" s="39"/>
      <c r="G662" s="35"/>
      <c r="I662" s="52"/>
      <c r="J662" s="39"/>
      <c r="K662" s="39"/>
      <c r="L662" s="62"/>
      <c r="M662" s="101">
        <f t="shared" si="121"/>
        <v>3</v>
      </c>
      <c r="N662" s="67" t="str">
        <f ca="1">IF(D662="","",_xll.xEURO(OFFSET(C662,-M662+1,0),E662,OFFSET(C662,-M662+2,0),OFFSET(C662,-M662+2,0),OFFSET(C662,-M662+3,0)+AB662,OFFSET(C662,-M662+4,0),0,1)*D662)</f>
        <v/>
      </c>
      <c r="O662" s="69" t="str">
        <f ca="1">IF(D662="","",_xll.xEURO(OFFSET(C662,-M662+1,0),E662,OFFSET(C662,-M662+2,0),OFFSET(C662,-M662+2,0),OFFSET(C662,-M662+3,0)+AB662,OFFSET(C662,-M662+4,0),0,0))</f>
        <v/>
      </c>
      <c r="P662" s="67" t="str">
        <f t="shared" si="119"/>
        <v/>
      </c>
      <c r="Q662" s="67" t="str">
        <f ca="1">IF(D662="","",_xll.xEURO(OFFSET(C662,-M662+1,0),E662,OFFSET(C662,-M662+2,0),OFFSET(C662,-M662+2,0),OFFSET(C662,-M662+3,0)+AB662,OFFSET(C662,-M662+4,0),0,2)/10*D662)</f>
        <v/>
      </c>
      <c r="R662" s="71" t="str">
        <f ca="1">IF(D662="","",_xll.xEURO(OFFSET(C662,-M662+1,0),E662,OFFSET(C662,-M662+2,0),OFFSET(C662,-M662+2,0),OFFSET(C662,-M662+3,0)+AB662,OFFSET(C662,-M662+4,0),0,3)/100*D662*10000)</f>
        <v/>
      </c>
      <c r="S662" s="71" t="str">
        <f ca="1">IF(D662="","",_xll.xEURO(OFFSET(C662,-M662+1,0),E662,OFFSET(C662,-M662+2,0),OFFSET(C662,-M662+2,0),OFFSET(C662,-M662+3,0)+AB662,OFFSET(C662,-M662+4,0),0,5)/365.25*D662*10000)</f>
        <v/>
      </c>
      <c r="U662" s="67" t="str">
        <f ca="1">IF(I662="","",_xll.xEURO(OFFSET(C662,-M662+1,0),J662,OFFSET(C662,-M662+2,0),OFFSET(C662,-M662+2,0),OFFSET(C662,-M662+3,0)+AC662,OFFSET(C662,-M662+4,0),1,1)*I662)</f>
        <v/>
      </c>
      <c r="V662" s="69" t="str">
        <f ca="1">IF(I662="","",_xll.xEURO(OFFSET(C662,-M662+1,0),J662,OFFSET(C662,-M662+2,0),OFFSET(C662,-M662+2,0),OFFSET(C662,-M662+3,0)+AC662,OFFSET(C662,-M662+4,0),1,0))</f>
        <v/>
      </c>
      <c r="W662" s="67" t="str">
        <f t="shared" si="120"/>
        <v/>
      </c>
      <c r="X662" s="67" t="str">
        <f ca="1">IF(I662="","",_xll.xEURO(OFFSET(C662,-M662+1,0),J662,OFFSET(C662,-M662+2,0),OFFSET(C662,-M662+2,0),OFFSET(C662,-M662+3,0)+AC662,OFFSET(C662,-M662+4,0),1,2)/10*I662)</f>
        <v/>
      </c>
      <c r="Y662" s="71" t="str">
        <f ca="1">IF(I662="","",_xll.xEURO(OFFSET(C662,-M662+1,0),J662,OFFSET(C662,-M662+2,0),OFFSET(C662,-M662+2,0),OFFSET(C662,-M662+3,0)+AC662,OFFSET(C662,-M662+4,0),1,3)/100*I662*10000)</f>
        <v/>
      </c>
      <c r="Z662" s="71" t="str">
        <f ca="1">IF(I662="","",_xll.xEURO(OFFSET(C662,-M662+1,0),J662,OFFSET(C662,-M662+2,0),OFFSET(C662,-M662+2,0),OFFSET(C662,-M662+3,0)+AC662,OFFSET(C662,-M662+4,0),1,5)/365.25*I662*10000)</f>
        <v/>
      </c>
      <c r="AB662" s="40" t="str">
        <f ca="1">IF(D662="","",_xll.xCalcSkew(OFFSET(C662,-M662,0),E662-OFFSET(C662,-M662+1,0),b)/100)</f>
        <v/>
      </c>
      <c r="AC662" s="40" t="str">
        <f ca="1">IF(I662="","",_xll.xCalcSkew(OFFSET(C662,-M662,0),J662-OFFSET(C662,-M662+1,0),b)/100)</f>
        <v/>
      </c>
      <c r="AE662">
        <f t="shared" si="114"/>
        <v>0</v>
      </c>
      <c r="AF662">
        <f t="shared" si="115"/>
        <v>0</v>
      </c>
      <c r="AG662">
        <f t="shared" si="116"/>
        <v>0</v>
      </c>
    </row>
    <row r="663" spans="3:33" x14ac:dyDescent="0.25">
      <c r="C663" s="65">
        <f ca="1">INDEX(Inputs!$1:$1048576,MATCH(C659,Inputs!C:C,0),9)</f>
        <v>525</v>
      </c>
      <c r="D663" s="52"/>
      <c r="E663" s="39"/>
      <c r="F663" s="39"/>
      <c r="G663" s="35"/>
      <c r="I663" s="52"/>
      <c r="J663" s="39"/>
      <c r="K663" s="39"/>
      <c r="L663" s="62"/>
      <c r="M663" s="101">
        <f t="shared" si="121"/>
        <v>4</v>
      </c>
      <c r="N663" s="67" t="str">
        <f ca="1">IF(D663="","",_xll.xEURO(OFFSET(C663,-M663+1,0),E663,OFFSET(C663,-M663+2,0),OFFSET(C663,-M663+2,0),OFFSET(C663,-M663+3,0)+AB663,OFFSET(C663,-M663+4,0),0,1)*D663)</f>
        <v/>
      </c>
      <c r="O663" s="69" t="str">
        <f ca="1">IF(D663="","",_xll.xEURO(OFFSET(C663,-M663+1,0),E663,OFFSET(C663,-M663+2,0),OFFSET(C663,-M663+2,0),OFFSET(C663,-M663+3,0)+AB663,OFFSET(C663,-M663+4,0),0,0))</f>
        <v/>
      </c>
      <c r="P663" s="67" t="str">
        <f t="shared" si="119"/>
        <v/>
      </c>
      <c r="Q663" s="67" t="str">
        <f ca="1">IF(D663="","",_xll.xEURO(OFFSET(C663,-M663+1,0),E663,OFFSET(C663,-M663+2,0),OFFSET(C663,-M663+2,0),OFFSET(C663,-M663+3,0)+AB663,OFFSET(C663,-M663+4,0),0,2)/10*D663)</f>
        <v/>
      </c>
      <c r="R663" s="71" t="str">
        <f ca="1">IF(D663="","",_xll.xEURO(OFFSET(C663,-M663+1,0),E663,OFFSET(C663,-M663+2,0),OFFSET(C663,-M663+2,0),OFFSET(C663,-M663+3,0)+AB663,OFFSET(C663,-M663+4,0),0,3)/100*D663*10000)</f>
        <v/>
      </c>
      <c r="S663" s="71" t="str">
        <f ca="1">IF(D663="","",_xll.xEURO(OFFSET(C663,-M663+1,0),E663,OFFSET(C663,-M663+2,0),OFFSET(C663,-M663+2,0),OFFSET(C663,-M663+3,0)+AB663,OFFSET(C663,-M663+4,0),0,5)/365.25*D663*10000)</f>
        <v/>
      </c>
      <c r="U663" s="67" t="str">
        <f ca="1">IF(I663="","",_xll.xEURO(OFFSET(C663,-M663+1,0),J663,OFFSET(C663,-M663+2,0),OFFSET(C663,-M663+2,0),OFFSET(C663,-M663+3,0)+AC663,OFFSET(C663,-M663+4,0),1,1)*I663)</f>
        <v/>
      </c>
      <c r="V663" s="69" t="str">
        <f ca="1">IF(I663="","",_xll.xEURO(OFFSET(C663,-M663+1,0),J663,OFFSET(C663,-M663+2,0),OFFSET(C663,-M663+2,0),OFFSET(C663,-M663+3,0)+AC663,OFFSET(C663,-M663+4,0),1,0))</f>
        <v/>
      </c>
      <c r="W663" s="67" t="str">
        <f t="shared" si="120"/>
        <v/>
      </c>
      <c r="X663" s="67" t="str">
        <f ca="1">IF(I663="","",_xll.xEURO(OFFSET(C663,-M663+1,0),J663,OFFSET(C663,-M663+2,0),OFFSET(C663,-M663+2,0),OFFSET(C663,-M663+3,0)+AC663,OFFSET(C663,-M663+4,0),1,2)/10*I663)</f>
        <v/>
      </c>
      <c r="Y663" s="71" t="str">
        <f ca="1">IF(I663="","",_xll.xEURO(OFFSET(C663,-M663+1,0),J663,OFFSET(C663,-M663+2,0),OFFSET(C663,-M663+2,0),OFFSET(C663,-M663+3,0)+AC663,OFFSET(C663,-M663+4,0),1,3)/100*I663*10000)</f>
        <v/>
      </c>
      <c r="Z663" s="71" t="str">
        <f ca="1">IF(I663="","",_xll.xEURO(OFFSET(C663,-M663+1,0),J663,OFFSET(C663,-M663+2,0),OFFSET(C663,-M663+2,0),OFFSET(C663,-M663+3,0)+AC663,OFFSET(C663,-M663+4,0),1,5)/365.25*I663*10000)</f>
        <v/>
      </c>
      <c r="AB663" s="40" t="str">
        <f ca="1">IF(D663="","",_xll.xCalcSkew(OFFSET(C663,-M663,0),E663-OFFSET(C663,-M663+1,0),b)/100)</f>
        <v/>
      </c>
      <c r="AC663" s="40" t="str">
        <f ca="1">IF(I663="","",_xll.xCalcSkew(OFFSET(C663,-M663,0),J663-OFFSET(C663,-M663+1,0),b)/100)</f>
        <v/>
      </c>
      <c r="AE663">
        <f t="shared" si="114"/>
        <v>0</v>
      </c>
      <c r="AF663">
        <f t="shared" si="115"/>
        <v>0</v>
      </c>
      <c r="AG663">
        <f t="shared" si="116"/>
        <v>0</v>
      </c>
    </row>
    <row r="664" spans="3:33" x14ac:dyDescent="0.25">
      <c r="C664" s="64">
        <f ca="1">D695+I695</f>
        <v>130</v>
      </c>
      <c r="D664" s="52"/>
      <c r="E664" s="39"/>
      <c r="F664" s="39"/>
      <c r="G664" s="35"/>
      <c r="I664" s="52"/>
      <c r="J664" s="39"/>
      <c r="K664" s="39"/>
      <c r="L664" s="62"/>
      <c r="M664" s="101">
        <f t="shared" si="121"/>
        <v>5</v>
      </c>
      <c r="N664" s="67" t="str">
        <f ca="1">IF(D664="","",_xll.xEURO(OFFSET(C664,-M664+1,0),E664,OFFSET(C664,-M664+2,0),OFFSET(C664,-M664+2,0),OFFSET(C664,-M664+3,0)+AB664,OFFSET(C664,-M664+4,0),0,1)*D664)</f>
        <v/>
      </c>
      <c r="O664" s="69" t="str">
        <f ca="1">IF(D664="","",_xll.xEURO(OFFSET(C664,-M664+1,0),E664,OFFSET(C664,-M664+2,0),OFFSET(C664,-M664+2,0),OFFSET(C664,-M664+3,0)+AB664,OFFSET(C664,-M664+4,0),0,0))</f>
        <v/>
      </c>
      <c r="P664" s="67" t="str">
        <f t="shared" si="119"/>
        <v/>
      </c>
      <c r="Q664" s="67" t="str">
        <f ca="1">IF(D664="","",_xll.xEURO(OFFSET(C664,-M664+1,0),E664,OFFSET(C664,-M664+2,0),OFFSET(C664,-M664+2,0),OFFSET(C664,-M664+3,0)+AB664,OFFSET(C664,-M664+4,0),0,2)/10*D664)</f>
        <v/>
      </c>
      <c r="R664" s="71" t="str">
        <f ca="1">IF(D664="","",_xll.xEURO(OFFSET(C664,-M664+1,0),E664,OFFSET(C664,-M664+2,0),OFFSET(C664,-M664+2,0),OFFSET(C664,-M664+3,0)+AB664,OFFSET(C664,-M664+4,0),0,3)/100*D664*10000)</f>
        <v/>
      </c>
      <c r="S664" s="71" t="str">
        <f ca="1">IF(D664="","",_xll.xEURO(OFFSET(C664,-M664+1,0),E664,OFFSET(C664,-M664+2,0),OFFSET(C664,-M664+2,0),OFFSET(C664,-M664+3,0)+AB664,OFFSET(C664,-M664+4,0),0,5)/365.25*D664*10000)</f>
        <v/>
      </c>
      <c r="U664" s="67" t="str">
        <f ca="1">IF(I664="","",_xll.xEURO(OFFSET(C664,-M664+1,0),J664,OFFSET(C664,-M664+2,0),OFFSET(C664,-M664+2,0),OFFSET(C664,-M664+3,0)+AC664,OFFSET(C664,-M664+4,0),1,1)*I664)</f>
        <v/>
      </c>
      <c r="V664" s="69" t="str">
        <f ca="1">IF(I664="","",_xll.xEURO(OFFSET(C664,-M664+1,0),J664,OFFSET(C664,-M664+2,0),OFFSET(C664,-M664+2,0),OFFSET(C664,-M664+3,0)+AC664,OFFSET(C664,-M664+4,0),1,0))</f>
        <v/>
      </c>
      <c r="W664" s="67" t="str">
        <f t="shared" si="120"/>
        <v/>
      </c>
      <c r="X664" s="67" t="str">
        <f ca="1">IF(I664="","",_xll.xEURO(OFFSET(C664,-M664+1,0),J664,OFFSET(C664,-M664+2,0),OFFSET(C664,-M664+2,0),OFFSET(C664,-M664+3,0)+AC664,OFFSET(C664,-M664+4,0),1,2)/10*I664)</f>
        <v/>
      </c>
      <c r="Y664" s="71" t="str">
        <f ca="1">IF(I664="","",_xll.xEURO(OFFSET(C664,-M664+1,0),J664,OFFSET(C664,-M664+2,0),OFFSET(C664,-M664+2,0),OFFSET(C664,-M664+3,0)+AC664,OFFSET(C664,-M664+4,0),1,3)/100*I664*10000)</f>
        <v/>
      </c>
      <c r="Z664" s="71" t="str">
        <f ca="1">IF(I664="","",_xll.xEURO(OFFSET(C664,-M664+1,0),J664,OFFSET(C664,-M664+2,0),OFFSET(C664,-M664+2,0),OFFSET(C664,-M664+3,0)+AC664,OFFSET(C664,-M664+4,0),1,5)/365.25*I664*10000)</f>
        <v/>
      </c>
      <c r="AB664" s="40" t="str">
        <f ca="1">IF(D664="","",_xll.xCalcSkew(OFFSET(C664,-M664,0),E664-OFFSET(C664,-M664+1,0),b)/100)</f>
        <v/>
      </c>
      <c r="AC664" s="40" t="str">
        <f ca="1">IF(I664="","",_xll.xCalcSkew(OFFSET(C664,-M664,0),J664-OFFSET(C664,-M664+1,0),b)/100)</f>
        <v/>
      </c>
      <c r="AE664">
        <f t="shared" si="114"/>
        <v>0</v>
      </c>
      <c r="AF664">
        <f t="shared" si="115"/>
        <v>0</v>
      </c>
      <c r="AG664">
        <f t="shared" si="116"/>
        <v>0</v>
      </c>
    </row>
    <row r="665" spans="3:33" x14ac:dyDescent="0.25">
      <c r="C665" s="64">
        <f ca="1">N695+U695</f>
        <v>169.23443045138708</v>
      </c>
      <c r="D665" s="52"/>
      <c r="E665" s="39"/>
      <c r="F665" s="39"/>
      <c r="G665" s="35"/>
      <c r="I665" s="52"/>
      <c r="J665" s="39"/>
      <c r="K665" s="39"/>
      <c r="L665" s="62"/>
      <c r="M665" s="101">
        <f t="shared" si="121"/>
        <v>6</v>
      </c>
      <c r="N665" s="67" t="str">
        <f ca="1">IF(D665="","",_xll.xEURO(OFFSET(C665,-M665+1,0),E665,OFFSET(C665,-M665+2,0),OFFSET(C665,-M665+2,0),OFFSET(C665,-M665+3,0)+AB665,OFFSET(C665,-M665+4,0),0,1)*D665)</f>
        <v/>
      </c>
      <c r="O665" s="69" t="str">
        <f ca="1">IF(D665="","",_xll.xEURO(OFFSET(C665,-M665+1,0),E665,OFFSET(C665,-M665+2,0),OFFSET(C665,-M665+2,0),OFFSET(C665,-M665+3,0)+AB665,OFFSET(C665,-M665+4,0),0,0))</f>
        <v/>
      </c>
      <c r="P665" s="67" t="str">
        <f t="shared" si="119"/>
        <v/>
      </c>
      <c r="Q665" s="67" t="str">
        <f ca="1">IF(D665="","",_xll.xEURO(OFFSET(C665,-M665+1,0),E665,OFFSET(C665,-M665+2,0),OFFSET(C665,-M665+2,0),OFFSET(C665,-M665+3,0)+AB665,OFFSET(C665,-M665+4,0),0,2)/10*D665)</f>
        <v/>
      </c>
      <c r="R665" s="71" t="str">
        <f ca="1">IF(D665="","",_xll.xEURO(OFFSET(C665,-M665+1,0),E665,OFFSET(C665,-M665+2,0),OFFSET(C665,-M665+2,0),OFFSET(C665,-M665+3,0)+AB665,OFFSET(C665,-M665+4,0),0,3)/100*D665*10000)</f>
        <v/>
      </c>
      <c r="S665" s="71" t="str">
        <f ca="1">IF(D665="","",_xll.xEURO(OFFSET(C665,-M665+1,0),E665,OFFSET(C665,-M665+2,0),OFFSET(C665,-M665+2,0),OFFSET(C665,-M665+3,0)+AB665,OFFSET(C665,-M665+4,0),0,5)/365.25*D665*10000)</f>
        <v/>
      </c>
      <c r="U665" s="67" t="str">
        <f ca="1">IF(I665="","",_xll.xEURO(OFFSET(C665,-M665+1,0),J665,OFFSET(C665,-M665+2,0),OFFSET(C665,-M665+2,0),OFFSET(C665,-M665+3,0)+AC665,OFFSET(C665,-M665+4,0),1,1)*I665)</f>
        <v/>
      </c>
      <c r="V665" s="69" t="str">
        <f ca="1">IF(I665="","",_xll.xEURO(OFFSET(C665,-M665+1,0),J665,OFFSET(C665,-M665+2,0),OFFSET(C665,-M665+2,0),OFFSET(C665,-M665+3,0)+AC665,OFFSET(C665,-M665+4,0),1,0))</f>
        <v/>
      </c>
      <c r="W665" s="67" t="str">
        <f t="shared" si="120"/>
        <v/>
      </c>
      <c r="X665" s="67" t="str">
        <f ca="1">IF(I665="","",_xll.xEURO(OFFSET(C665,-M665+1,0),J665,OFFSET(C665,-M665+2,0),OFFSET(C665,-M665+2,0),OFFSET(C665,-M665+3,0)+AC665,OFFSET(C665,-M665+4,0),1,2)/10*I665)</f>
        <v/>
      </c>
      <c r="Y665" s="71" t="str">
        <f ca="1">IF(I665="","",_xll.xEURO(OFFSET(C665,-M665+1,0),J665,OFFSET(C665,-M665+2,0),OFFSET(C665,-M665+2,0),OFFSET(C665,-M665+3,0)+AC665,OFFSET(C665,-M665+4,0),1,3)/100*I665*10000)</f>
        <v/>
      </c>
      <c r="Z665" s="71" t="str">
        <f ca="1">IF(I665="","",_xll.xEURO(OFFSET(C665,-M665+1,0),J665,OFFSET(C665,-M665+2,0),OFFSET(C665,-M665+2,0),OFFSET(C665,-M665+3,0)+AC665,OFFSET(C665,-M665+4,0),1,5)/365.25*I665*10000)</f>
        <v/>
      </c>
      <c r="AB665" s="40" t="str">
        <f ca="1">IF(D665="","",_xll.xCalcSkew(OFFSET(C665,-M665,0),E665-OFFSET(C665,-M665+1,0),b)/100)</f>
        <v/>
      </c>
      <c r="AC665" s="40" t="str">
        <f ca="1">IF(I665="","",_xll.xCalcSkew(OFFSET(C665,-M665,0),J665-OFFSET(C665,-M665+1,0),b)/100)</f>
        <v/>
      </c>
      <c r="AE665">
        <f t="shared" si="114"/>
        <v>0</v>
      </c>
      <c r="AF665">
        <f t="shared" si="115"/>
        <v>0</v>
      </c>
      <c r="AG665">
        <f t="shared" si="116"/>
        <v>0</v>
      </c>
    </row>
    <row r="666" spans="3:33" x14ac:dyDescent="0.25">
      <c r="C666" s="103">
        <f ca="1">Q695+X695</f>
        <v>2.7996707076339113</v>
      </c>
      <c r="D666" s="52"/>
      <c r="E666" s="39"/>
      <c r="F666" s="39"/>
      <c r="G666" s="35"/>
      <c r="I666" s="52"/>
      <c r="J666" s="39"/>
      <c r="K666" s="39"/>
      <c r="L666" s="62"/>
      <c r="M666" s="101">
        <f t="shared" si="121"/>
        <v>7</v>
      </c>
      <c r="N666" s="67" t="str">
        <f ca="1">IF(D666="","",_xll.xEURO(OFFSET(C666,-M666+1,0),E666,OFFSET(C666,-M666+2,0),OFFSET(C666,-M666+2,0),OFFSET(C666,-M666+3,0)+AB666,OFFSET(C666,-M666+4,0),0,1)*D666)</f>
        <v/>
      </c>
      <c r="O666" s="69" t="str">
        <f ca="1">IF(D666="","",_xll.xEURO(OFFSET(C666,-M666+1,0),E666,OFFSET(C666,-M666+2,0),OFFSET(C666,-M666+2,0),OFFSET(C666,-M666+3,0)+AB666,OFFSET(C666,-M666+4,0),0,0))</f>
        <v/>
      </c>
      <c r="P666" s="67" t="str">
        <f t="shared" si="119"/>
        <v/>
      </c>
      <c r="Q666" s="67" t="str">
        <f ca="1">IF(D666="","",_xll.xEURO(OFFSET(C666,-M666+1,0),E666,OFFSET(C666,-M666+2,0),OFFSET(C666,-M666+2,0),OFFSET(C666,-M666+3,0)+AB666,OFFSET(C666,-M666+4,0),0,2)/10*D666)</f>
        <v/>
      </c>
      <c r="R666" s="71" t="str">
        <f ca="1">IF(D666="","",_xll.xEURO(OFFSET(C666,-M666+1,0),E666,OFFSET(C666,-M666+2,0),OFFSET(C666,-M666+2,0),OFFSET(C666,-M666+3,0)+AB666,OFFSET(C666,-M666+4,0),0,3)/100*D666*10000)</f>
        <v/>
      </c>
      <c r="S666" s="71" t="str">
        <f ca="1">IF(D666="","",_xll.xEURO(OFFSET(C666,-M666+1,0),E666,OFFSET(C666,-M666+2,0),OFFSET(C666,-M666+2,0),OFFSET(C666,-M666+3,0)+AB666,OFFSET(C666,-M666+4,0),0,5)/365.25*D666*10000)</f>
        <v/>
      </c>
      <c r="U666" s="67" t="str">
        <f ca="1">IF(I666="","",_xll.xEURO(OFFSET(C666,-M666+1,0),J666,OFFSET(C666,-M666+2,0),OFFSET(C666,-M666+2,0),OFFSET(C666,-M666+3,0)+AC666,OFFSET(C666,-M666+4,0),1,1)*I666)</f>
        <v/>
      </c>
      <c r="V666" s="69" t="str">
        <f ca="1">IF(I666="","",_xll.xEURO(OFFSET(C666,-M666+1,0),J666,OFFSET(C666,-M666+2,0),OFFSET(C666,-M666+2,0),OFFSET(C666,-M666+3,0)+AC666,OFFSET(C666,-M666+4,0),1,0))</f>
        <v/>
      </c>
      <c r="W666" s="67" t="str">
        <f t="shared" si="120"/>
        <v/>
      </c>
      <c r="X666" s="67" t="str">
        <f ca="1">IF(I666="","",_xll.xEURO(OFFSET(C666,-M666+1,0),J666,OFFSET(C666,-M666+2,0),OFFSET(C666,-M666+2,0),OFFSET(C666,-M666+3,0)+AC666,OFFSET(C666,-M666+4,0),1,2)/10*I666)</f>
        <v/>
      </c>
      <c r="Y666" s="71" t="str">
        <f ca="1">IF(I666="","",_xll.xEURO(OFFSET(C666,-M666+1,0),J666,OFFSET(C666,-M666+2,0),OFFSET(C666,-M666+2,0),OFFSET(C666,-M666+3,0)+AC666,OFFSET(C666,-M666+4,0),1,3)/100*I666*10000)</f>
        <v/>
      </c>
      <c r="Z666" s="71" t="str">
        <f ca="1">IF(I666="","",_xll.xEURO(OFFSET(C666,-M666+1,0),J666,OFFSET(C666,-M666+2,0),OFFSET(C666,-M666+2,0),OFFSET(C666,-M666+3,0)+AC666,OFFSET(C666,-M666+4,0),1,5)/365.25*I666*10000)</f>
        <v/>
      </c>
      <c r="AB666" s="40" t="str">
        <f ca="1">IF(D666="","",_xll.xCalcSkew(OFFSET(C666,-M666,0),E666-OFFSET(C666,-M666+1,0),b)/100)</f>
        <v/>
      </c>
      <c r="AC666" s="40" t="str">
        <f ca="1">IF(I666="","",_xll.xCalcSkew(OFFSET(C666,-M666,0),J666-OFFSET(C666,-M666+1,0),b)/100)</f>
        <v/>
      </c>
      <c r="AE666">
        <f t="shared" si="114"/>
        <v>0</v>
      </c>
      <c r="AF666">
        <f t="shared" si="115"/>
        <v>0</v>
      </c>
      <c r="AG666">
        <f t="shared" si="116"/>
        <v>0</v>
      </c>
    </row>
    <row r="667" spans="3:33" x14ac:dyDescent="0.25">
      <c r="C667" s="64">
        <f ca="1">R695+Y695</f>
        <v>21177.451579723172</v>
      </c>
      <c r="D667" s="52"/>
      <c r="E667" s="39"/>
      <c r="F667" s="39"/>
      <c r="G667" s="35"/>
      <c r="I667" s="52"/>
      <c r="J667" s="39"/>
      <c r="K667" s="39"/>
      <c r="L667" s="62"/>
      <c r="M667" s="101">
        <f t="shared" si="121"/>
        <v>8</v>
      </c>
      <c r="N667" s="67" t="str">
        <f ca="1">IF(D667="","",_xll.xEURO(OFFSET(C667,-M667+1,0),E667,OFFSET(C667,-M667+2,0),OFFSET(C667,-M667+2,0),OFFSET(C667,-M667+3,0)+AB667,OFFSET(C667,-M667+4,0),0,1)*D667)</f>
        <v/>
      </c>
      <c r="O667" s="69" t="str">
        <f ca="1">IF(D667="","",_xll.xEURO(OFFSET(C667,-M667+1,0),E667,OFFSET(C667,-M667+2,0),OFFSET(C667,-M667+2,0),OFFSET(C667,-M667+3,0)+AB667,OFFSET(C667,-M667+4,0),0,0))</f>
        <v/>
      </c>
      <c r="P667" s="67" t="str">
        <f t="shared" si="119"/>
        <v/>
      </c>
      <c r="Q667" s="67" t="str">
        <f ca="1">IF(D667="","",_xll.xEURO(OFFSET(C667,-M667+1,0),E667,OFFSET(C667,-M667+2,0),OFFSET(C667,-M667+2,0),OFFSET(C667,-M667+3,0)+AB667,OFFSET(C667,-M667+4,0),0,2)/10*D667)</f>
        <v/>
      </c>
      <c r="R667" s="71" t="str">
        <f ca="1">IF(D667="","",_xll.xEURO(OFFSET(C667,-M667+1,0),E667,OFFSET(C667,-M667+2,0),OFFSET(C667,-M667+2,0),OFFSET(C667,-M667+3,0)+AB667,OFFSET(C667,-M667+4,0),0,3)/100*D667*10000)</f>
        <v/>
      </c>
      <c r="S667" s="71" t="str">
        <f ca="1">IF(D667="","",_xll.xEURO(OFFSET(C667,-M667+1,0),E667,OFFSET(C667,-M667+2,0),OFFSET(C667,-M667+2,0),OFFSET(C667,-M667+3,0)+AB667,OFFSET(C667,-M667+4,0),0,5)/365.25*D667*10000)</f>
        <v/>
      </c>
      <c r="U667" s="67" t="str">
        <f ca="1">IF(I667="","",_xll.xEURO(OFFSET(C667,-M667+1,0),J667,OFFSET(C667,-M667+2,0),OFFSET(C667,-M667+2,0),OFFSET(C667,-M667+3,0)+AC667,OFFSET(C667,-M667+4,0),1,1)*I667)</f>
        <v/>
      </c>
      <c r="V667" s="69" t="str">
        <f ca="1">IF(I667="","",_xll.xEURO(OFFSET(C667,-M667+1,0),J667,OFFSET(C667,-M667+2,0),OFFSET(C667,-M667+2,0),OFFSET(C667,-M667+3,0)+AC667,OFFSET(C667,-M667+4,0),1,0))</f>
        <v/>
      </c>
      <c r="W667" s="67" t="str">
        <f t="shared" si="120"/>
        <v/>
      </c>
      <c r="X667" s="67" t="str">
        <f ca="1">IF(I667="","",_xll.xEURO(OFFSET(C667,-M667+1,0),J667,OFFSET(C667,-M667+2,0),OFFSET(C667,-M667+2,0),OFFSET(C667,-M667+3,0)+AC667,OFFSET(C667,-M667+4,0),1,2)/10*I667)</f>
        <v/>
      </c>
      <c r="Y667" s="71" t="str">
        <f ca="1">IF(I667="","",_xll.xEURO(OFFSET(C667,-M667+1,0),J667,OFFSET(C667,-M667+2,0),OFFSET(C667,-M667+2,0),OFFSET(C667,-M667+3,0)+AC667,OFFSET(C667,-M667+4,0),1,3)/100*I667*10000)</f>
        <v/>
      </c>
      <c r="Z667" s="71" t="str">
        <f ca="1">IF(I667="","",_xll.xEURO(OFFSET(C667,-M667+1,0),J667,OFFSET(C667,-M667+2,0),OFFSET(C667,-M667+2,0),OFFSET(C667,-M667+3,0)+AC667,OFFSET(C667,-M667+4,0),1,5)/365.25*I667*10000)</f>
        <v/>
      </c>
      <c r="AB667" s="40" t="str">
        <f ca="1">IF(D667="","",_xll.xCalcSkew(OFFSET(C667,-M667,0),E667-OFFSET(C667,-M667+1,0),b)/100)</f>
        <v/>
      </c>
      <c r="AC667" s="40" t="str">
        <f ca="1">IF(I667="","",_xll.xCalcSkew(OFFSET(C667,-M667,0),J667-OFFSET(C667,-M667+1,0),b)/100)</f>
        <v/>
      </c>
      <c r="AE667">
        <f t="shared" si="114"/>
        <v>0</v>
      </c>
      <c r="AF667">
        <f t="shared" si="115"/>
        <v>0</v>
      </c>
      <c r="AG667">
        <f t="shared" si="116"/>
        <v>0</v>
      </c>
    </row>
    <row r="668" spans="3:33" x14ac:dyDescent="0.25">
      <c r="C668" s="64">
        <f ca="1">S695+Z695</f>
        <v>-881.14127296911147</v>
      </c>
      <c r="D668" s="52"/>
      <c r="E668" s="39"/>
      <c r="F668" s="39"/>
      <c r="G668" s="35"/>
      <c r="I668" s="52"/>
      <c r="J668" s="39"/>
      <c r="K668" s="39"/>
      <c r="L668" s="62"/>
      <c r="M668" s="101">
        <f t="shared" si="121"/>
        <v>9</v>
      </c>
      <c r="N668" s="67" t="str">
        <f ca="1">IF(D668="","",_xll.xEURO(OFFSET(C668,-M668+1,0),E668,OFFSET(C668,-M668+2,0),OFFSET(C668,-M668+2,0),OFFSET(C668,-M668+3,0)+AB668,OFFSET(C668,-M668+4,0),0,1)*D668)</f>
        <v/>
      </c>
      <c r="O668" s="69" t="str">
        <f ca="1">IF(D668="","",_xll.xEURO(OFFSET(C668,-M668+1,0),E668,OFFSET(C668,-M668+2,0),OFFSET(C668,-M668+2,0),OFFSET(C668,-M668+3,0)+AB668,OFFSET(C668,-M668+4,0),0,0))</f>
        <v/>
      </c>
      <c r="P668" s="67" t="str">
        <f t="shared" si="119"/>
        <v/>
      </c>
      <c r="Q668" s="67" t="str">
        <f ca="1">IF(D668="","",_xll.xEURO(OFFSET(C668,-M668+1,0),E668,OFFSET(C668,-M668+2,0),OFFSET(C668,-M668+2,0),OFFSET(C668,-M668+3,0)+AB668,OFFSET(C668,-M668+4,0),0,2)/10*D668)</f>
        <v/>
      </c>
      <c r="R668" s="71" t="str">
        <f ca="1">IF(D668="","",_xll.xEURO(OFFSET(C668,-M668+1,0),E668,OFFSET(C668,-M668+2,0),OFFSET(C668,-M668+2,0),OFFSET(C668,-M668+3,0)+AB668,OFFSET(C668,-M668+4,0),0,3)/100*D668*10000)</f>
        <v/>
      </c>
      <c r="S668" s="71" t="str">
        <f ca="1">IF(D668="","",_xll.xEURO(OFFSET(C668,-M668+1,0),E668,OFFSET(C668,-M668+2,0),OFFSET(C668,-M668+2,0),OFFSET(C668,-M668+3,0)+AB668,OFFSET(C668,-M668+4,0),0,5)/365.25*D668*10000)</f>
        <v/>
      </c>
      <c r="U668" s="67" t="str">
        <f ca="1">IF(I668="","",_xll.xEURO(OFFSET(C668,-M668+1,0),J668,OFFSET(C668,-M668+2,0),OFFSET(C668,-M668+2,0),OFFSET(C668,-M668+3,0)+AC668,OFFSET(C668,-M668+4,0),1,1)*I668)</f>
        <v/>
      </c>
      <c r="V668" s="69" t="str">
        <f ca="1">IF(I668="","",_xll.xEURO(OFFSET(C668,-M668+1,0),J668,OFFSET(C668,-M668+2,0),OFFSET(C668,-M668+2,0),OFFSET(C668,-M668+3,0)+AC668,OFFSET(C668,-M668+4,0),1,0))</f>
        <v/>
      </c>
      <c r="W668" s="67" t="str">
        <f t="shared" si="120"/>
        <v/>
      </c>
      <c r="X668" s="67" t="str">
        <f ca="1">IF(I668="","",_xll.xEURO(OFFSET(C668,-M668+1,0),J668,OFFSET(C668,-M668+2,0),OFFSET(C668,-M668+2,0),OFFSET(C668,-M668+3,0)+AC668,OFFSET(C668,-M668+4,0),1,2)/10*I668)</f>
        <v/>
      </c>
      <c r="Y668" s="71" t="str">
        <f ca="1">IF(I668="","",_xll.xEURO(OFFSET(C668,-M668+1,0),J668,OFFSET(C668,-M668+2,0),OFFSET(C668,-M668+2,0),OFFSET(C668,-M668+3,0)+AC668,OFFSET(C668,-M668+4,0),1,3)/100*I668*10000)</f>
        <v/>
      </c>
      <c r="Z668" s="71" t="str">
        <f ca="1">IF(I668="","",_xll.xEURO(OFFSET(C668,-M668+1,0),J668,OFFSET(C668,-M668+2,0),OFFSET(C668,-M668+2,0),OFFSET(C668,-M668+3,0)+AC668,OFFSET(C668,-M668+4,0),1,5)/365.25*I668*10000)</f>
        <v/>
      </c>
      <c r="AB668" s="40" t="str">
        <f ca="1">IF(D668="","",_xll.xCalcSkew(OFFSET(C668,-M668,0),E668-OFFSET(C668,-M668+1,0),b)/100)</f>
        <v/>
      </c>
      <c r="AC668" s="40" t="str">
        <f ca="1">IF(I668="","",_xll.xCalcSkew(OFFSET(C668,-M668,0),J668-OFFSET(C668,-M668+1,0),b)/100)</f>
        <v/>
      </c>
      <c r="AE668">
        <f t="shared" si="114"/>
        <v>0</v>
      </c>
      <c r="AF668">
        <f t="shared" si="115"/>
        <v>0</v>
      </c>
      <c r="AG668">
        <f t="shared" si="116"/>
        <v>0</v>
      </c>
    </row>
    <row r="669" spans="3:33" x14ac:dyDescent="0.25">
      <c r="C669" s="64">
        <f ca="1">P695+W695</f>
        <v>-134.87017870111262</v>
      </c>
      <c r="D669" s="52"/>
      <c r="E669" s="39"/>
      <c r="F669" s="39"/>
      <c r="G669" s="35"/>
      <c r="I669" s="52"/>
      <c r="J669" s="39"/>
      <c r="K669" s="39"/>
      <c r="L669" s="62"/>
      <c r="M669" s="101">
        <f t="shared" si="121"/>
        <v>10</v>
      </c>
      <c r="N669" s="67" t="str">
        <f ca="1">IF(D669="","",_xll.xEURO(OFFSET(C669,-M669+1,0),E669,OFFSET(C669,-M669+2,0),OFFSET(C669,-M669+2,0),OFFSET(C669,-M669+3,0)+AB669,OFFSET(C669,-M669+4,0),0,1)*D669)</f>
        <v/>
      </c>
      <c r="O669" s="69" t="str">
        <f ca="1">IF(D669="","",_xll.xEURO(OFFSET(C669,-M669+1,0),E669,OFFSET(C669,-M669+2,0),OFFSET(C669,-M669+2,0),OFFSET(C669,-M669+3,0)+AB669,OFFSET(C669,-M669+4,0),0,0))</f>
        <v/>
      </c>
      <c r="P669" s="67" t="str">
        <f t="shared" si="119"/>
        <v/>
      </c>
      <c r="Q669" s="67" t="str">
        <f ca="1">IF(D669="","",_xll.xEURO(OFFSET(C669,-M669+1,0),E669,OFFSET(C669,-M669+2,0),OFFSET(C669,-M669+2,0),OFFSET(C669,-M669+3,0)+AB669,OFFSET(C669,-M669+4,0),0,2)/10*D669)</f>
        <v/>
      </c>
      <c r="R669" s="71" t="str">
        <f ca="1">IF(D669="","",_xll.xEURO(OFFSET(C669,-M669+1,0),E669,OFFSET(C669,-M669+2,0),OFFSET(C669,-M669+2,0),OFFSET(C669,-M669+3,0)+AB669,OFFSET(C669,-M669+4,0),0,3)/100*D669*10000)</f>
        <v/>
      </c>
      <c r="S669" s="71" t="str">
        <f ca="1">IF(D669="","",_xll.xEURO(OFFSET(C669,-M669+1,0),E669,OFFSET(C669,-M669+2,0),OFFSET(C669,-M669+2,0),OFFSET(C669,-M669+3,0)+AB669,OFFSET(C669,-M669+4,0),0,5)/365.25*D669*10000)</f>
        <v/>
      </c>
      <c r="U669" s="67" t="str">
        <f ca="1">IF(I669="","",_xll.xEURO(OFFSET(C669,-M669+1,0),J669,OFFSET(C669,-M669+2,0),OFFSET(C669,-M669+2,0),OFFSET(C669,-M669+3,0)+AC669,OFFSET(C669,-M669+4,0),1,1)*I669)</f>
        <v/>
      </c>
      <c r="V669" s="69" t="str">
        <f ca="1">IF(I669="","",_xll.xEURO(OFFSET(C669,-M669+1,0),J669,OFFSET(C669,-M669+2,0),OFFSET(C669,-M669+2,0),OFFSET(C669,-M669+3,0)+AC669,OFFSET(C669,-M669+4,0),1,0))</f>
        <v/>
      </c>
      <c r="W669" s="67" t="str">
        <f t="shared" si="120"/>
        <v/>
      </c>
      <c r="X669" s="67" t="str">
        <f ca="1">IF(I669="","",_xll.xEURO(OFFSET(C669,-M669+1,0),J669,OFFSET(C669,-M669+2,0),OFFSET(C669,-M669+2,0),OFFSET(C669,-M669+3,0)+AC669,OFFSET(C669,-M669+4,0),1,2)/10*I669)</f>
        <v/>
      </c>
      <c r="Y669" s="71" t="str">
        <f ca="1">IF(I669="","",_xll.xEURO(OFFSET(C669,-M669+1,0),J669,OFFSET(C669,-M669+2,0),OFFSET(C669,-M669+2,0),OFFSET(C669,-M669+3,0)+AC669,OFFSET(C669,-M669+4,0),1,3)/100*I669*10000)</f>
        <v/>
      </c>
      <c r="Z669" s="71" t="str">
        <f ca="1">IF(I669="","",_xll.xEURO(OFFSET(C669,-M669+1,0),J669,OFFSET(C669,-M669+2,0),OFFSET(C669,-M669+2,0),OFFSET(C669,-M669+3,0)+AC669,OFFSET(C669,-M669+4,0),1,5)/365.25*I669*10000)</f>
        <v/>
      </c>
      <c r="AB669" s="40" t="str">
        <f ca="1">IF(D669="","",_xll.xCalcSkew(OFFSET(C669,-M669,0),E669-OFFSET(C669,-M669+1,0),b)/100)</f>
        <v/>
      </c>
      <c r="AC669" s="40" t="str">
        <f ca="1">IF(I669="","",_xll.xCalcSkew(OFFSET(C669,-M669,0),J669-OFFSET(C669,-M669+1,0),b)/100)</f>
        <v/>
      </c>
      <c r="AE669">
        <f t="shared" si="114"/>
        <v>0</v>
      </c>
      <c r="AF669">
        <f t="shared" si="115"/>
        <v>0</v>
      </c>
      <c r="AG669">
        <f t="shared" si="116"/>
        <v>0</v>
      </c>
    </row>
    <row r="670" spans="3:33" x14ac:dyDescent="0.25">
      <c r="D670" s="52"/>
      <c r="E670" s="39"/>
      <c r="F670" s="39"/>
      <c r="G670" s="35"/>
      <c r="I670" s="52"/>
      <c r="J670" s="39"/>
      <c r="K670" s="39"/>
      <c r="L670" s="62"/>
      <c r="M670" s="101">
        <f t="shared" si="121"/>
        <v>11</v>
      </c>
      <c r="N670" s="67" t="str">
        <f ca="1">IF(D670="","",_xll.xEURO(OFFSET(C670,-M670+1,0),E670,OFFSET(C670,-M670+2,0),OFFSET(C670,-M670+2,0),OFFSET(C670,-M670+3,0)+AB670,OFFSET(C670,-M670+4,0),0,1)*D670)</f>
        <v/>
      </c>
      <c r="O670" s="69" t="str">
        <f ca="1">IF(D670="","",_xll.xEURO(OFFSET(C670,-M670+1,0),E670,OFFSET(C670,-M670+2,0),OFFSET(C670,-M670+2,0),OFFSET(C670,-M670+3,0)+AB670,OFFSET(C670,-M670+4,0),0,0))</f>
        <v/>
      </c>
      <c r="P670" s="67" t="str">
        <f t="shared" si="119"/>
        <v/>
      </c>
      <c r="Q670" s="67" t="str">
        <f ca="1">IF(D670="","",_xll.xEURO(OFFSET(C670,-M670+1,0),E670,OFFSET(C670,-M670+2,0),OFFSET(C670,-M670+2,0),OFFSET(C670,-M670+3,0)+AB670,OFFSET(C670,-M670+4,0),0,2)/10*D670)</f>
        <v/>
      </c>
      <c r="R670" s="71" t="str">
        <f ca="1">IF(D670="","",_xll.xEURO(OFFSET(C670,-M670+1,0),E670,OFFSET(C670,-M670+2,0),OFFSET(C670,-M670+2,0),OFFSET(C670,-M670+3,0)+AB670,OFFSET(C670,-M670+4,0),0,3)/100*D670*10000)</f>
        <v/>
      </c>
      <c r="S670" s="71" t="str">
        <f ca="1">IF(D670="","",_xll.xEURO(OFFSET(C670,-M670+1,0),E670,OFFSET(C670,-M670+2,0),OFFSET(C670,-M670+2,0),OFFSET(C670,-M670+3,0)+AB670,OFFSET(C670,-M670+4,0),0,5)/365.25*D670*10000)</f>
        <v/>
      </c>
      <c r="U670" s="67" t="str">
        <f ca="1">IF(I670="","",_xll.xEURO(OFFSET(C670,-M670+1,0),J670,OFFSET(C670,-M670+2,0),OFFSET(C670,-M670+2,0),OFFSET(C670,-M670+3,0)+AC670,OFFSET(C670,-M670+4,0),1,1)*I670)</f>
        <v/>
      </c>
      <c r="V670" s="69" t="str">
        <f ca="1">IF(I670="","",_xll.xEURO(OFFSET(C670,-M670+1,0),J670,OFFSET(C670,-M670+2,0),OFFSET(C670,-M670+2,0),OFFSET(C670,-M670+3,0)+AC670,OFFSET(C670,-M670+4,0),1,0))</f>
        <v/>
      </c>
      <c r="W670" s="67" t="str">
        <f t="shared" si="120"/>
        <v/>
      </c>
      <c r="X670" s="67" t="str">
        <f ca="1">IF(I670="","",_xll.xEURO(OFFSET(C670,-M670+1,0),J670,OFFSET(C670,-M670+2,0),OFFSET(C670,-M670+2,0),OFFSET(C670,-M670+3,0)+AC670,OFFSET(C670,-M670+4,0),1,2)/10*I670)</f>
        <v/>
      </c>
      <c r="Y670" s="71" t="str">
        <f ca="1">IF(I670="","",_xll.xEURO(OFFSET(C670,-M670+1,0),J670,OFFSET(C670,-M670+2,0),OFFSET(C670,-M670+2,0),OFFSET(C670,-M670+3,0)+AC670,OFFSET(C670,-M670+4,0),1,3)/100*I670*10000)</f>
        <v/>
      </c>
      <c r="Z670" s="71" t="str">
        <f ca="1">IF(I670="","",_xll.xEURO(OFFSET(C670,-M670+1,0),J670,OFFSET(C670,-M670+2,0),OFFSET(C670,-M670+2,0),OFFSET(C670,-M670+3,0)+AC670,OFFSET(C670,-M670+4,0),1,5)/365.25*I670*10000)</f>
        <v/>
      </c>
      <c r="AB670" s="40" t="str">
        <f ca="1">IF(D670="","",_xll.xCalcSkew(OFFSET(C670,-M670,0),E670-OFFSET(C670,-M670+1,0),b)/100)</f>
        <v/>
      </c>
      <c r="AC670" s="40" t="str">
        <f ca="1">IF(I670="","",_xll.xCalcSkew(OFFSET(C670,-M670,0),J670-OFFSET(C670,-M670+1,0),b)/100)</f>
        <v/>
      </c>
      <c r="AE670">
        <f t="shared" si="114"/>
        <v>0</v>
      </c>
      <c r="AF670">
        <f t="shared" si="115"/>
        <v>0</v>
      </c>
      <c r="AG670">
        <f t="shared" si="116"/>
        <v>0</v>
      </c>
    </row>
    <row r="671" spans="3:33" x14ac:dyDescent="0.25">
      <c r="D671" s="52"/>
      <c r="E671" s="39"/>
      <c r="F671" s="39"/>
      <c r="G671" s="35"/>
      <c r="I671" s="52"/>
      <c r="J671" s="39"/>
      <c r="K671" s="39"/>
      <c r="L671" s="62"/>
      <c r="M671" s="101">
        <f t="shared" si="121"/>
        <v>12</v>
      </c>
      <c r="N671" s="67" t="str">
        <f ca="1">IF(D671="","",_xll.xEURO(OFFSET(C671,-M671+1,0),E671,OFFSET(C671,-M671+2,0),OFFSET(C671,-M671+2,0),OFFSET(C671,-M671+3,0)+AB671,OFFSET(C671,-M671+4,0),0,1)*D671)</f>
        <v/>
      </c>
      <c r="O671" s="69" t="str">
        <f ca="1">IF(D671="","",_xll.xEURO(OFFSET(C671,-M671+1,0),E671,OFFSET(C671,-M671+2,0),OFFSET(C671,-M671+2,0),OFFSET(C671,-M671+3,0)+AB671,OFFSET(C671,-M671+4,0),0,0))</f>
        <v/>
      </c>
      <c r="P671" s="67" t="str">
        <f t="shared" si="119"/>
        <v/>
      </c>
      <c r="Q671" s="67" t="str">
        <f ca="1">IF(D671="","",_xll.xEURO(OFFSET(C671,-M671+1,0),E671,OFFSET(C671,-M671+2,0),OFFSET(C671,-M671+2,0),OFFSET(C671,-M671+3,0)+AB671,OFFSET(C671,-M671+4,0),0,2)/10*D671)</f>
        <v/>
      </c>
      <c r="R671" s="71" t="str">
        <f ca="1">IF(D671="","",_xll.xEURO(OFFSET(C671,-M671+1,0),E671,OFFSET(C671,-M671+2,0),OFFSET(C671,-M671+2,0),OFFSET(C671,-M671+3,0)+AB671,OFFSET(C671,-M671+4,0),0,3)/100*D671*10000)</f>
        <v/>
      </c>
      <c r="S671" s="71" t="str">
        <f ca="1">IF(D671="","",_xll.xEURO(OFFSET(C671,-M671+1,0),E671,OFFSET(C671,-M671+2,0),OFFSET(C671,-M671+2,0),OFFSET(C671,-M671+3,0)+AB671,OFFSET(C671,-M671+4,0),0,5)/365.25*D671*10000)</f>
        <v/>
      </c>
      <c r="U671" s="67" t="str">
        <f ca="1">IF(I671="","",_xll.xEURO(OFFSET(C671,-M671+1,0),J671,OFFSET(C671,-M671+2,0),OFFSET(C671,-M671+2,0),OFFSET(C671,-M671+3,0)+AC671,OFFSET(C671,-M671+4,0),1,1)*I671)</f>
        <v/>
      </c>
      <c r="V671" s="69" t="str">
        <f ca="1">IF(I671="","",_xll.xEURO(OFFSET(C671,-M671+1,0),J671,OFFSET(C671,-M671+2,0),OFFSET(C671,-M671+2,0),OFFSET(C671,-M671+3,0)+AC671,OFFSET(C671,-M671+4,0),1,0))</f>
        <v/>
      </c>
      <c r="W671" s="67" t="str">
        <f t="shared" si="120"/>
        <v/>
      </c>
      <c r="X671" s="67" t="str">
        <f ca="1">IF(I671="","",_xll.xEURO(OFFSET(C671,-M671+1,0),J671,OFFSET(C671,-M671+2,0),OFFSET(C671,-M671+2,0),OFFSET(C671,-M671+3,0)+AC671,OFFSET(C671,-M671+4,0),1,2)/10*I671)</f>
        <v/>
      </c>
      <c r="Y671" s="71" t="str">
        <f ca="1">IF(I671="","",_xll.xEURO(OFFSET(C671,-M671+1,0),J671,OFFSET(C671,-M671+2,0),OFFSET(C671,-M671+2,0),OFFSET(C671,-M671+3,0)+AC671,OFFSET(C671,-M671+4,0),1,3)/100*I671*10000)</f>
        <v/>
      </c>
      <c r="Z671" s="71" t="str">
        <f ca="1">IF(I671="","",_xll.xEURO(OFFSET(C671,-M671+1,0),J671,OFFSET(C671,-M671+2,0),OFFSET(C671,-M671+2,0),OFFSET(C671,-M671+3,0)+AC671,OFFSET(C671,-M671+4,0),1,5)/365.25*I671*10000)</f>
        <v/>
      </c>
      <c r="AB671" s="40" t="str">
        <f ca="1">IF(D671="","",_xll.xCalcSkew(OFFSET(C671,-M671,0),E671-OFFSET(C671,-M671+1,0),b)/100)</f>
        <v/>
      </c>
      <c r="AC671" s="40" t="str">
        <f ca="1">IF(I671="","",_xll.xCalcSkew(OFFSET(C671,-M671,0),J671-OFFSET(C671,-M671+1,0),b)/100)</f>
        <v/>
      </c>
      <c r="AE671">
        <f t="shared" si="114"/>
        <v>0</v>
      </c>
      <c r="AF671">
        <f t="shared" si="115"/>
        <v>0</v>
      </c>
      <c r="AG671">
        <f t="shared" si="116"/>
        <v>0</v>
      </c>
    </row>
    <row r="672" spans="3:33" x14ac:dyDescent="0.25">
      <c r="D672" s="52"/>
      <c r="E672" s="39"/>
      <c r="F672" s="39"/>
      <c r="G672" s="35"/>
      <c r="I672" s="52"/>
      <c r="J672" s="39"/>
      <c r="K672" s="39"/>
      <c r="L672" s="62"/>
      <c r="M672" s="101">
        <f t="shared" si="121"/>
        <v>13</v>
      </c>
      <c r="N672" s="67" t="str">
        <f ca="1">IF(D672="","",_xll.xEURO(OFFSET(C672,-M672+1,0),E672,OFFSET(C672,-M672+2,0),OFFSET(C672,-M672+2,0),OFFSET(C672,-M672+3,0)+AB672,OFFSET(C672,-M672+4,0),0,1)*D672)</f>
        <v/>
      </c>
      <c r="O672" s="69" t="str">
        <f ca="1">IF(D672="","",_xll.xEURO(OFFSET(C672,-M672+1,0),E672,OFFSET(C672,-M672+2,0),OFFSET(C672,-M672+2,0),OFFSET(C672,-M672+3,0)+AB672,OFFSET(C672,-M672+4,0),0,0))</f>
        <v/>
      </c>
      <c r="P672" s="67" t="str">
        <f t="shared" si="119"/>
        <v/>
      </c>
      <c r="Q672" s="67" t="str">
        <f ca="1">IF(D672="","",_xll.xEURO(OFFSET(C672,-M672+1,0),E672,OFFSET(C672,-M672+2,0),OFFSET(C672,-M672+2,0),OFFSET(C672,-M672+3,0)+AB672,OFFSET(C672,-M672+4,0),0,2)/10*D672)</f>
        <v/>
      </c>
      <c r="R672" s="71" t="str">
        <f ca="1">IF(D672="","",_xll.xEURO(OFFSET(C672,-M672+1,0),E672,OFFSET(C672,-M672+2,0),OFFSET(C672,-M672+2,0),OFFSET(C672,-M672+3,0)+AB672,OFFSET(C672,-M672+4,0),0,3)/100*D672*10000)</f>
        <v/>
      </c>
      <c r="S672" s="71" t="str">
        <f ca="1">IF(D672="","",_xll.xEURO(OFFSET(C672,-M672+1,0),E672,OFFSET(C672,-M672+2,0),OFFSET(C672,-M672+2,0),OFFSET(C672,-M672+3,0)+AB672,OFFSET(C672,-M672+4,0),0,5)/365.25*D672*10000)</f>
        <v/>
      </c>
      <c r="U672" s="67" t="str">
        <f ca="1">IF(I672="","",_xll.xEURO(OFFSET(C672,-M672+1,0),J672,OFFSET(C672,-M672+2,0),OFFSET(C672,-M672+2,0),OFFSET(C672,-M672+3,0)+AC672,OFFSET(C672,-M672+4,0),1,1)*I672)</f>
        <v/>
      </c>
      <c r="V672" s="69" t="str">
        <f ca="1">IF(I672="","",_xll.xEURO(OFFSET(C672,-M672+1,0),J672,OFFSET(C672,-M672+2,0),OFFSET(C672,-M672+2,0),OFFSET(C672,-M672+3,0)+AC672,OFFSET(C672,-M672+4,0),1,0))</f>
        <v/>
      </c>
      <c r="W672" s="67" t="str">
        <f t="shared" si="120"/>
        <v/>
      </c>
      <c r="X672" s="67" t="str">
        <f ca="1">IF(I672="","",_xll.xEURO(OFFSET(C672,-M672+1,0),J672,OFFSET(C672,-M672+2,0),OFFSET(C672,-M672+2,0),OFFSET(C672,-M672+3,0)+AC672,OFFSET(C672,-M672+4,0),1,2)/10*I672)</f>
        <v/>
      </c>
      <c r="Y672" s="71" t="str">
        <f ca="1">IF(I672="","",_xll.xEURO(OFFSET(C672,-M672+1,0),J672,OFFSET(C672,-M672+2,0),OFFSET(C672,-M672+2,0),OFFSET(C672,-M672+3,0)+AC672,OFFSET(C672,-M672+4,0),1,3)/100*I672*10000)</f>
        <v/>
      </c>
      <c r="Z672" s="71" t="str">
        <f ca="1">IF(I672="","",_xll.xEURO(OFFSET(C672,-M672+1,0),J672,OFFSET(C672,-M672+2,0),OFFSET(C672,-M672+2,0),OFFSET(C672,-M672+3,0)+AC672,OFFSET(C672,-M672+4,0),1,5)/365.25*I672*10000)</f>
        <v/>
      </c>
      <c r="AB672" s="40" t="str">
        <f ca="1">IF(D672="","",_xll.xCalcSkew(OFFSET(C672,-M672,0),E672-OFFSET(C672,-M672+1,0),b)/100)</f>
        <v/>
      </c>
      <c r="AC672" s="40" t="str">
        <f ca="1">IF(I672="","",_xll.xCalcSkew(OFFSET(C672,-M672,0),J672-OFFSET(C672,-M672+1,0),b)/100)</f>
        <v/>
      </c>
      <c r="AE672">
        <f t="shared" si="114"/>
        <v>0</v>
      </c>
      <c r="AF672">
        <f t="shared" si="115"/>
        <v>0</v>
      </c>
      <c r="AG672">
        <f t="shared" si="116"/>
        <v>0</v>
      </c>
    </row>
    <row r="673" spans="4:33" x14ac:dyDescent="0.25">
      <c r="D673" s="52"/>
      <c r="E673" s="39"/>
      <c r="F673" s="39"/>
      <c r="G673" s="35"/>
      <c r="I673" s="52"/>
      <c r="J673" s="39"/>
      <c r="K673" s="39"/>
      <c r="L673" s="62"/>
      <c r="M673" s="101">
        <f t="shared" si="121"/>
        <v>14</v>
      </c>
      <c r="N673" s="67" t="str">
        <f ca="1">IF(D673="","",_xll.xEURO(OFFSET(C673,-M673+1,0),E673,OFFSET(C673,-M673+2,0),OFFSET(C673,-M673+2,0),OFFSET(C673,-M673+3,0)+AB673,OFFSET(C673,-M673+4,0),0,1)*D673)</f>
        <v/>
      </c>
      <c r="O673" s="69" t="str">
        <f ca="1">IF(D673="","",_xll.xEURO(OFFSET(C673,-M673+1,0),E673,OFFSET(C673,-M673+2,0),OFFSET(C673,-M673+2,0),OFFSET(C673,-M673+3,0)+AB673,OFFSET(C673,-M673+4,0),0,0))</f>
        <v/>
      </c>
      <c r="P673" s="67" t="str">
        <f t="shared" si="119"/>
        <v/>
      </c>
      <c r="Q673" s="67" t="str">
        <f ca="1">IF(D673="","",_xll.xEURO(OFFSET(C673,-M673+1,0),E673,OFFSET(C673,-M673+2,0),OFFSET(C673,-M673+2,0),OFFSET(C673,-M673+3,0)+AB673,OFFSET(C673,-M673+4,0),0,2)/10*D673)</f>
        <v/>
      </c>
      <c r="R673" s="71" t="str">
        <f ca="1">IF(D673="","",_xll.xEURO(OFFSET(C673,-M673+1,0),E673,OFFSET(C673,-M673+2,0),OFFSET(C673,-M673+2,0),OFFSET(C673,-M673+3,0)+AB673,OFFSET(C673,-M673+4,0),0,3)/100*D673*10000)</f>
        <v/>
      </c>
      <c r="S673" s="71" t="str">
        <f ca="1">IF(D673="","",_xll.xEURO(OFFSET(C673,-M673+1,0),E673,OFFSET(C673,-M673+2,0),OFFSET(C673,-M673+2,0),OFFSET(C673,-M673+3,0)+AB673,OFFSET(C673,-M673+4,0),0,5)/365.25*D673*10000)</f>
        <v/>
      </c>
      <c r="U673" s="67" t="str">
        <f ca="1">IF(I673="","",_xll.xEURO(OFFSET(C673,-M673+1,0),J673,OFFSET(C673,-M673+2,0),OFFSET(C673,-M673+2,0),OFFSET(C673,-M673+3,0)+AC673,OFFSET(C673,-M673+4,0),1,1)*I673)</f>
        <v/>
      </c>
      <c r="V673" s="69" t="str">
        <f ca="1">IF(I673="","",_xll.xEURO(OFFSET(C673,-M673+1,0),J673,OFFSET(C673,-M673+2,0),OFFSET(C673,-M673+2,0),OFFSET(C673,-M673+3,0)+AC673,OFFSET(C673,-M673+4,0),1,0))</f>
        <v/>
      </c>
      <c r="W673" s="67" t="str">
        <f t="shared" si="120"/>
        <v/>
      </c>
      <c r="X673" s="67" t="str">
        <f ca="1">IF(I673="","",_xll.xEURO(OFFSET(C673,-M673+1,0),J673,OFFSET(C673,-M673+2,0),OFFSET(C673,-M673+2,0),OFFSET(C673,-M673+3,0)+AC673,OFFSET(C673,-M673+4,0),1,2)/10*I673)</f>
        <v/>
      </c>
      <c r="Y673" s="71" t="str">
        <f ca="1">IF(I673="","",_xll.xEURO(OFFSET(C673,-M673+1,0),J673,OFFSET(C673,-M673+2,0),OFFSET(C673,-M673+2,0),OFFSET(C673,-M673+3,0)+AC673,OFFSET(C673,-M673+4,0),1,3)/100*I673*10000)</f>
        <v/>
      </c>
      <c r="Z673" s="71" t="str">
        <f ca="1">IF(I673="","",_xll.xEURO(OFFSET(C673,-M673+1,0),J673,OFFSET(C673,-M673+2,0),OFFSET(C673,-M673+2,0),OFFSET(C673,-M673+3,0)+AC673,OFFSET(C673,-M673+4,0),1,5)/365.25*I673*10000)</f>
        <v/>
      </c>
      <c r="AB673" s="40" t="str">
        <f ca="1">IF(D673="","",_xll.xCalcSkew(OFFSET(C673,-M673,0),E673-OFFSET(C673,-M673+1,0),b)/100)</f>
        <v/>
      </c>
      <c r="AC673" s="40" t="str">
        <f ca="1">IF(I673="","",_xll.xCalcSkew(OFFSET(C673,-M673,0),J673-OFFSET(C673,-M673+1,0),b)/100)</f>
        <v/>
      </c>
      <c r="AE673">
        <f t="shared" si="114"/>
        <v>0</v>
      </c>
      <c r="AF673">
        <f t="shared" si="115"/>
        <v>0</v>
      </c>
      <c r="AG673">
        <f t="shared" si="116"/>
        <v>0</v>
      </c>
    </row>
    <row r="674" spans="4:33" x14ac:dyDescent="0.25">
      <c r="D674" s="52"/>
      <c r="E674" s="39"/>
      <c r="F674" s="39"/>
      <c r="G674" s="35"/>
      <c r="I674" s="52"/>
      <c r="J674" s="39"/>
      <c r="K674" s="39"/>
      <c r="L674" s="62"/>
      <c r="M674" s="101">
        <f t="shared" si="121"/>
        <v>15</v>
      </c>
      <c r="N674" s="67" t="str">
        <f ca="1">IF(D674="","",_xll.xEURO(OFFSET(C674,-M674+1,0),E674,OFFSET(C674,-M674+2,0),OFFSET(C674,-M674+2,0),OFFSET(C674,-M674+3,0)+AB674,OFFSET(C674,-M674+4,0),0,1)*D674)</f>
        <v/>
      </c>
      <c r="O674" s="69" t="str">
        <f ca="1">IF(D674="","",_xll.xEURO(OFFSET(C674,-M674+1,0),E674,OFFSET(C674,-M674+2,0),OFFSET(C674,-M674+2,0),OFFSET(C674,-M674+3,0)+AB674,OFFSET(C674,-M674+4,0),0,0))</f>
        <v/>
      </c>
      <c r="P674" s="67" t="str">
        <f t="shared" si="119"/>
        <v/>
      </c>
      <c r="Q674" s="67" t="str">
        <f ca="1">IF(D674="","",_xll.xEURO(OFFSET(C674,-M674+1,0),E674,OFFSET(C674,-M674+2,0),OFFSET(C674,-M674+2,0),OFFSET(C674,-M674+3,0)+AB674,OFFSET(C674,-M674+4,0),0,2)/10*D674)</f>
        <v/>
      </c>
      <c r="R674" s="71" t="str">
        <f ca="1">IF(D674="","",_xll.xEURO(OFFSET(C674,-M674+1,0),E674,OFFSET(C674,-M674+2,0),OFFSET(C674,-M674+2,0),OFFSET(C674,-M674+3,0)+AB674,OFFSET(C674,-M674+4,0),0,3)/100*D674*10000)</f>
        <v/>
      </c>
      <c r="S674" s="71" t="str">
        <f ca="1">IF(D674="","",_xll.xEURO(OFFSET(C674,-M674+1,0),E674,OFFSET(C674,-M674+2,0),OFFSET(C674,-M674+2,0),OFFSET(C674,-M674+3,0)+AB674,OFFSET(C674,-M674+4,0),0,5)/365.25*D674*10000)</f>
        <v/>
      </c>
      <c r="U674" s="67" t="str">
        <f ca="1">IF(I674="","",_xll.xEURO(OFFSET(C674,-M674+1,0),J674,OFFSET(C674,-M674+2,0),OFFSET(C674,-M674+2,0),OFFSET(C674,-M674+3,0)+AC674,OFFSET(C674,-M674+4,0),1,1)*I674)</f>
        <v/>
      </c>
      <c r="V674" s="69" t="str">
        <f ca="1">IF(I674="","",_xll.xEURO(OFFSET(C674,-M674+1,0),J674,OFFSET(C674,-M674+2,0),OFFSET(C674,-M674+2,0),OFFSET(C674,-M674+3,0)+AC674,OFFSET(C674,-M674+4,0),1,0))</f>
        <v/>
      </c>
      <c r="W674" s="67" t="str">
        <f t="shared" si="120"/>
        <v/>
      </c>
      <c r="X674" s="67" t="str">
        <f ca="1">IF(I674="","",_xll.xEURO(OFFSET(C674,-M674+1,0),J674,OFFSET(C674,-M674+2,0),OFFSET(C674,-M674+2,0),OFFSET(C674,-M674+3,0)+AC674,OFFSET(C674,-M674+4,0),1,2)/10*I674)</f>
        <v/>
      </c>
      <c r="Y674" s="71" t="str">
        <f ca="1">IF(I674="","",_xll.xEURO(OFFSET(C674,-M674+1,0),J674,OFFSET(C674,-M674+2,0),OFFSET(C674,-M674+2,0),OFFSET(C674,-M674+3,0)+AC674,OFFSET(C674,-M674+4,0),1,3)/100*I674*10000)</f>
        <v/>
      </c>
      <c r="Z674" s="71" t="str">
        <f ca="1">IF(I674="","",_xll.xEURO(OFFSET(C674,-M674+1,0),J674,OFFSET(C674,-M674+2,0),OFFSET(C674,-M674+2,0),OFFSET(C674,-M674+3,0)+AC674,OFFSET(C674,-M674+4,0),1,5)/365.25*I674*10000)</f>
        <v/>
      </c>
      <c r="AB674" s="40" t="str">
        <f ca="1">IF(D674="","",_xll.xCalcSkew(OFFSET(C674,-M674,0),E674-OFFSET(C674,-M674+1,0),b)/100)</f>
        <v/>
      </c>
      <c r="AC674" s="40" t="str">
        <f ca="1">IF(I674="","",_xll.xCalcSkew(OFFSET(C674,-M674,0),J674-OFFSET(C674,-M674+1,0),b)/100)</f>
        <v/>
      </c>
      <c r="AE674">
        <f t="shared" si="114"/>
        <v>0</v>
      </c>
      <c r="AF674">
        <f t="shared" si="115"/>
        <v>0</v>
      </c>
      <c r="AG674">
        <f t="shared" si="116"/>
        <v>0</v>
      </c>
    </row>
    <row r="675" spans="4:33" x14ac:dyDescent="0.25">
      <c r="D675" s="52"/>
      <c r="E675" s="39"/>
      <c r="F675" s="39"/>
      <c r="G675" s="35"/>
      <c r="I675" s="52"/>
      <c r="J675" s="39"/>
      <c r="K675" s="39"/>
      <c r="L675" s="62"/>
      <c r="M675" s="101">
        <f t="shared" si="121"/>
        <v>16</v>
      </c>
      <c r="N675" s="67" t="str">
        <f ca="1">IF(D675="","",_xll.xEURO(OFFSET(C675,-M675+1,0),E675,OFFSET(C675,-M675+2,0),OFFSET(C675,-M675+2,0),OFFSET(C675,-M675+3,0)+AB675,OFFSET(C675,-M675+4,0),0,1)*D675)</f>
        <v/>
      </c>
      <c r="O675" s="69" t="str">
        <f ca="1">IF(D675="","",_xll.xEURO(OFFSET(C675,-M675+1,0),E675,OFFSET(C675,-M675+2,0),OFFSET(C675,-M675+2,0),OFFSET(C675,-M675+3,0)+AB675,OFFSET(C675,-M675+4,0),0,0))</f>
        <v/>
      </c>
      <c r="P675" s="67" t="str">
        <f t="shared" si="119"/>
        <v/>
      </c>
      <c r="Q675" s="67" t="str">
        <f ca="1">IF(D675="","",_xll.xEURO(OFFSET(C675,-M675+1,0),E675,OFFSET(C675,-M675+2,0),OFFSET(C675,-M675+2,0),OFFSET(C675,-M675+3,0)+AB675,OFFSET(C675,-M675+4,0),0,2)/10*D675)</f>
        <v/>
      </c>
      <c r="R675" s="71" t="str">
        <f ca="1">IF(D675="","",_xll.xEURO(OFFSET(C675,-M675+1,0),E675,OFFSET(C675,-M675+2,0),OFFSET(C675,-M675+2,0),OFFSET(C675,-M675+3,0)+AB675,OFFSET(C675,-M675+4,0),0,3)/100*D675*10000)</f>
        <v/>
      </c>
      <c r="S675" s="71" t="str">
        <f ca="1">IF(D675="","",_xll.xEURO(OFFSET(C675,-M675+1,0),E675,OFFSET(C675,-M675+2,0),OFFSET(C675,-M675+2,0),OFFSET(C675,-M675+3,0)+AB675,OFFSET(C675,-M675+4,0),0,5)/365.25*D675*10000)</f>
        <v/>
      </c>
      <c r="U675" s="67" t="str">
        <f ca="1">IF(I675="","",_xll.xEURO(OFFSET(C675,-M675+1,0),J675,OFFSET(C675,-M675+2,0),OFFSET(C675,-M675+2,0),OFFSET(C675,-M675+3,0)+AC675,OFFSET(C675,-M675+4,0),1,1)*I675)</f>
        <v/>
      </c>
      <c r="V675" s="69" t="str">
        <f ca="1">IF(I675="","",_xll.xEURO(OFFSET(C675,-M675+1,0),J675,OFFSET(C675,-M675+2,0),OFFSET(C675,-M675+2,0),OFFSET(C675,-M675+3,0)+AC675,OFFSET(C675,-M675+4,0),1,0))</f>
        <v/>
      </c>
      <c r="W675" s="67" t="str">
        <f t="shared" si="120"/>
        <v/>
      </c>
      <c r="X675" s="67" t="str">
        <f ca="1">IF(I675="","",_xll.xEURO(OFFSET(C675,-M675+1,0),J675,OFFSET(C675,-M675+2,0),OFFSET(C675,-M675+2,0),OFFSET(C675,-M675+3,0)+AC675,OFFSET(C675,-M675+4,0),1,2)/10*I675)</f>
        <v/>
      </c>
      <c r="Y675" s="71" t="str">
        <f ca="1">IF(I675="","",_xll.xEURO(OFFSET(C675,-M675+1,0),J675,OFFSET(C675,-M675+2,0),OFFSET(C675,-M675+2,0),OFFSET(C675,-M675+3,0)+AC675,OFFSET(C675,-M675+4,0),1,3)/100*I675*10000)</f>
        <v/>
      </c>
      <c r="Z675" s="71" t="str">
        <f ca="1">IF(I675="","",_xll.xEURO(OFFSET(C675,-M675+1,0),J675,OFFSET(C675,-M675+2,0),OFFSET(C675,-M675+2,0),OFFSET(C675,-M675+3,0)+AC675,OFFSET(C675,-M675+4,0),1,5)/365.25*I675*10000)</f>
        <v/>
      </c>
      <c r="AB675" s="40" t="str">
        <f ca="1">IF(D675="","",_xll.xCalcSkew(OFFSET(C675,-M675,0),E675-OFFSET(C675,-M675+1,0),b)/100)</f>
        <v/>
      </c>
      <c r="AC675" s="40" t="str">
        <f ca="1">IF(I675="","",_xll.xCalcSkew(OFFSET(C675,-M675,0),J675-OFFSET(C675,-M675+1,0),b)/100)</f>
        <v/>
      </c>
      <c r="AE675">
        <f t="shared" si="114"/>
        <v>0</v>
      </c>
      <c r="AF675">
        <f t="shared" si="115"/>
        <v>0</v>
      </c>
      <c r="AG675">
        <f t="shared" si="116"/>
        <v>0</v>
      </c>
    </row>
    <row r="676" spans="4:33" x14ac:dyDescent="0.25">
      <c r="D676" s="52"/>
      <c r="E676" s="39"/>
      <c r="F676" s="39"/>
      <c r="G676" s="35"/>
      <c r="I676" s="52"/>
      <c r="J676" s="39"/>
      <c r="K676" s="39"/>
      <c r="L676" s="62"/>
      <c r="M676" s="101">
        <f t="shared" si="121"/>
        <v>17</v>
      </c>
      <c r="N676" s="67" t="str">
        <f ca="1">IF(D676="","",_xll.xEURO(OFFSET(C676,-M676+1,0),E676,OFFSET(C676,-M676+2,0),OFFSET(C676,-M676+2,0),OFFSET(C676,-M676+3,0)+AB676,OFFSET(C676,-M676+4,0),0,1)*D676)</f>
        <v/>
      </c>
      <c r="O676" s="69" t="str">
        <f ca="1">IF(D676="","",_xll.xEURO(OFFSET(C676,-M676+1,0),E676,OFFSET(C676,-M676+2,0),OFFSET(C676,-M676+2,0),OFFSET(C676,-M676+3,0)+AB676,OFFSET(C676,-M676+4,0),0,0))</f>
        <v/>
      </c>
      <c r="P676" s="67" t="str">
        <f t="shared" si="119"/>
        <v/>
      </c>
      <c r="Q676" s="67" t="str">
        <f ca="1">IF(D676="","",_xll.xEURO(OFFSET(C676,-M676+1,0),E676,OFFSET(C676,-M676+2,0),OFFSET(C676,-M676+2,0),OFFSET(C676,-M676+3,0)+AB676,OFFSET(C676,-M676+4,0),0,2)/10*D676)</f>
        <v/>
      </c>
      <c r="R676" s="71" t="str">
        <f ca="1">IF(D676="","",_xll.xEURO(OFFSET(C676,-M676+1,0),E676,OFFSET(C676,-M676+2,0),OFFSET(C676,-M676+2,0),OFFSET(C676,-M676+3,0)+AB676,OFFSET(C676,-M676+4,0),0,3)/100*D676*10000)</f>
        <v/>
      </c>
      <c r="S676" s="71" t="str">
        <f ca="1">IF(D676="","",_xll.xEURO(OFFSET(C676,-M676+1,0),E676,OFFSET(C676,-M676+2,0),OFFSET(C676,-M676+2,0),OFFSET(C676,-M676+3,0)+AB676,OFFSET(C676,-M676+4,0),0,5)/365.25*D676*10000)</f>
        <v/>
      </c>
      <c r="U676" s="67" t="str">
        <f ca="1">IF(I676="","",_xll.xEURO(OFFSET(C676,-M676+1,0),J676,OFFSET(C676,-M676+2,0),OFFSET(C676,-M676+2,0),OFFSET(C676,-M676+3,0)+AC676,OFFSET(C676,-M676+4,0),1,1)*I676)</f>
        <v/>
      </c>
      <c r="V676" s="69" t="str">
        <f ca="1">IF(I676="","",_xll.xEURO(OFFSET(C676,-M676+1,0),J676,OFFSET(C676,-M676+2,0),OFFSET(C676,-M676+2,0),OFFSET(C676,-M676+3,0)+AC676,OFFSET(C676,-M676+4,0),1,0))</f>
        <v/>
      </c>
      <c r="W676" s="67" t="str">
        <f t="shared" si="120"/>
        <v/>
      </c>
      <c r="X676" s="67" t="str">
        <f ca="1">IF(I676="","",_xll.xEURO(OFFSET(C676,-M676+1,0),J676,OFFSET(C676,-M676+2,0),OFFSET(C676,-M676+2,0),OFFSET(C676,-M676+3,0)+AC676,OFFSET(C676,-M676+4,0),1,2)/10*I676)</f>
        <v/>
      </c>
      <c r="Y676" s="71" t="str">
        <f ca="1">IF(I676="","",_xll.xEURO(OFFSET(C676,-M676+1,0),J676,OFFSET(C676,-M676+2,0),OFFSET(C676,-M676+2,0),OFFSET(C676,-M676+3,0)+AC676,OFFSET(C676,-M676+4,0),1,3)/100*I676*10000)</f>
        <v/>
      </c>
      <c r="Z676" s="71" t="str">
        <f ca="1">IF(I676="","",_xll.xEURO(OFFSET(C676,-M676+1,0),J676,OFFSET(C676,-M676+2,0),OFFSET(C676,-M676+2,0),OFFSET(C676,-M676+3,0)+AC676,OFFSET(C676,-M676+4,0),1,5)/365.25*I676*10000)</f>
        <v/>
      </c>
      <c r="AB676" s="40" t="str">
        <f ca="1">IF(D676="","",_xll.xCalcSkew(OFFSET(C676,-M676,0),E676-OFFSET(C676,-M676+1,0),b)/100)</f>
        <v/>
      </c>
      <c r="AC676" s="40" t="str">
        <f ca="1">IF(I676="","",_xll.xCalcSkew(OFFSET(C676,-M676,0),J676-OFFSET(C676,-M676+1,0),b)/100)</f>
        <v/>
      </c>
      <c r="AE676">
        <f t="shared" si="114"/>
        <v>0</v>
      </c>
      <c r="AF676">
        <f t="shared" si="115"/>
        <v>0</v>
      </c>
      <c r="AG676">
        <f t="shared" si="116"/>
        <v>0</v>
      </c>
    </row>
    <row r="677" spans="4:33" x14ac:dyDescent="0.25">
      <c r="D677" s="52"/>
      <c r="E677" s="39"/>
      <c r="F677" s="39"/>
      <c r="G677" s="35"/>
      <c r="I677" s="52"/>
      <c r="J677" s="39"/>
      <c r="K677" s="39"/>
      <c r="L677" s="62"/>
      <c r="M677" s="101">
        <f t="shared" si="121"/>
        <v>18</v>
      </c>
      <c r="N677" s="67" t="str">
        <f ca="1">IF(D677="","",_xll.xEURO(OFFSET(C677,-M677+1,0),E677,OFFSET(C677,-M677+2,0),OFFSET(C677,-M677+2,0),OFFSET(C677,-M677+3,0)+AB677,OFFSET(C677,-M677+4,0),0,1)*D677)</f>
        <v/>
      </c>
      <c r="O677" s="69" t="str">
        <f ca="1">IF(D677="","",_xll.xEURO(OFFSET(C677,-M677+1,0),E677,OFFSET(C677,-M677+2,0),OFFSET(C677,-M677+2,0),OFFSET(C677,-M677+3,0)+AB677,OFFSET(C677,-M677+4,0),0,0))</f>
        <v/>
      </c>
      <c r="P677" s="67" t="str">
        <f t="shared" si="119"/>
        <v/>
      </c>
      <c r="Q677" s="67" t="str">
        <f ca="1">IF(D677="","",_xll.xEURO(OFFSET(C677,-M677+1,0),E677,OFFSET(C677,-M677+2,0),OFFSET(C677,-M677+2,0),OFFSET(C677,-M677+3,0)+AB677,OFFSET(C677,-M677+4,0),0,2)/10*D677)</f>
        <v/>
      </c>
      <c r="R677" s="71" t="str">
        <f ca="1">IF(D677="","",_xll.xEURO(OFFSET(C677,-M677+1,0),E677,OFFSET(C677,-M677+2,0),OFFSET(C677,-M677+2,0),OFFSET(C677,-M677+3,0)+AB677,OFFSET(C677,-M677+4,0),0,3)/100*D677*10000)</f>
        <v/>
      </c>
      <c r="S677" s="71" t="str">
        <f ca="1">IF(D677="","",_xll.xEURO(OFFSET(C677,-M677+1,0),E677,OFFSET(C677,-M677+2,0),OFFSET(C677,-M677+2,0),OFFSET(C677,-M677+3,0)+AB677,OFFSET(C677,-M677+4,0),0,5)/365.25*D677*10000)</f>
        <v/>
      </c>
      <c r="U677" s="67" t="str">
        <f ca="1">IF(I677="","",_xll.xEURO(OFFSET(C677,-M677+1,0),J677,OFFSET(C677,-M677+2,0),OFFSET(C677,-M677+2,0),OFFSET(C677,-M677+3,0)+AC677,OFFSET(C677,-M677+4,0),1,1)*I677)</f>
        <v/>
      </c>
      <c r="V677" s="69" t="str">
        <f ca="1">IF(I677="","",_xll.xEURO(OFFSET(C677,-M677+1,0),J677,OFFSET(C677,-M677+2,0),OFFSET(C677,-M677+2,0),OFFSET(C677,-M677+3,0)+AC677,OFFSET(C677,-M677+4,0),1,0))</f>
        <v/>
      </c>
      <c r="W677" s="67" t="str">
        <f t="shared" si="120"/>
        <v/>
      </c>
      <c r="X677" s="67" t="str">
        <f ca="1">IF(I677="","",_xll.xEURO(OFFSET(C677,-M677+1,0),J677,OFFSET(C677,-M677+2,0),OFFSET(C677,-M677+2,0),OFFSET(C677,-M677+3,0)+AC677,OFFSET(C677,-M677+4,0),1,2)/10*I677)</f>
        <v/>
      </c>
      <c r="Y677" s="71" t="str">
        <f ca="1">IF(I677="","",_xll.xEURO(OFFSET(C677,-M677+1,0),J677,OFFSET(C677,-M677+2,0),OFFSET(C677,-M677+2,0),OFFSET(C677,-M677+3,0)+AC677,OFFSET(C677,-M677+4,0),1,3)/100*I677*10000)</f>
        <v/>
      </c>
      <c r="Z677" s="71" t="str">
        <f ca="1">IF(I677="","",_xll.xEURO(OFFSET(C677,-M677+1,0),J677,OFFSET(C677,-M677+2,0),OFFSET(C677,-M677+2,0),OFFSET(C677,-M677+3,0)+AC677,OFFSET(C677,-M677+4,0),1,5)/365.25*I677*10000)</f>
        <v/>
      </c>
      <c r="AB677" s="40" t="str">
        <f ca="1">IF(D677="","",_xll.xCalcSkew(OFFSET(C677,-M677,0),E677-OFFSET(C677,-M677+1,0),b)/100)</f>
        <v/>
      </c>
      <c r="AC677" s="40" t="str">
        <f ca="1">IF(I677="","",_xll.xCalcSkew(OFFSET(C677,-M677,0),J677-OFFSET(C677,-M677+1,0),b)/100)</f>
        <v/>
      </c>
      <c r="AE677">
        <f t="shared" si="114"/>
        <v>0</v>
      </c>
      <c r="AF677">
        <f t="shared" si="115"/>
        <v>0</v>
      </c>
      <c r="AG677">
        <f t="shared" si="116"/>
        <v>0</v>
      </c>
    </row>
    <row r="678" spans="4:33" x14ac:dyDescent="0.25">
      <c r="D678" s="52"/>
      <c r="E678" s="39"/>
      <c r="F678" s="39"/>
      <c r="G678" s="35"/>
      <c r="I678" s="52"/>
      <c r="J678" s="39"/>
      <c r="K678" s="39"/>
      <c r="L678" s="62"/>
      <c r="M678" s="101">
        <f t="shared" si="121"/>
        <v>19</v>
      </c>
      <c r="N678" s="67" t="str">
        <f ca="1">IF(D678="","",_xll.xEURO(OFFSET(C678,-M678+1,0),E678,OFFSET(C678,-M678+2,0),OFFSET(C678,-M678+2,0),OFFSET(C678,-M678+3,0)+AB678,OFFSET(C678,-M678+4,0),0,1)*D678)</f>
        <v/>
      </c>
      <c r="O678" s="69" t="str">
        <f ca="1">IF(D678="","",_xll.xEURO(OFFSET(C678,-M678+1,0),E678,OFFSET(C678,-M678+2,0),OFFSET(C678,-M678+2,0),OFFSET(C678,-M678+3,0)+AB678,OFFSET(C678,-M678+4,0),0,0))</f>
        <v/>
      </c>
      <c r="P678" s="67" t="str">
        <f t="shared" si="119"/>
        <v/>
      </c>
      <c r="Q678" s="67" t="str">
        <f ca="1">IF(D678="","",_xll.xEURO(OFFSET(C678,-M678+1,0),E678,OFFSET(C678,-M678+2,0),OFFSET(C678,-M678+2,0),OFFSET(C678,-M678+3,0)+AB678,OFFSET(C678,-M678+4,0),0,2)/10*D678)</f>
        <v/>
      </c>
      <c r="R678" s="71" t="str">
        <f ca="1">IF(D678="","",_xll.xEURO(OFFSET(C678,-M678+1,0),E678,OFFSET(C678,-M678+2,0),OFFSET(C678,-M678+2,0),OFFSET(C678,-M678+3,0)+AB678,OFFSET(C678,-M678+4,0),0,3)/100*D678*10000)</f>
        <v/>
      </c>
      <c r="S678" s="71" t="str">
        <f ca="1">IF(D678="","",_xll.xEURO(OFFSET(C678,-M678+1,0),E678,OFFSET(C678,-M678+2,0),OFFSET(C678,-M678+2,0),OFFSET(C678,-M678+3,0)+AB678,OFFSET(C678,-M678+4,0),0,5)/365.25*D678*10000)</f>
        <v/>
      </c>
      <c r="U678" s="67" t="str">
        <f ca="1">IF(I678="","",_xll.xEURO(OFFSET(C678,-M678+1,0),J678,OFFSET(C678,-M678+2,0),OFFSET(C678,-M678+2,0),OFFSET(C678,-M678+3,0)+AC678,OFFSET(C678,-M678+4,0),1,1)*I678)</f>
        <v/>
      </c>
      <c r="V678" s="69" t="str">
        <f ca="1">IF(I678="","",_xll.xEURO(OFFSET(C678,-M678+1,0),J678,OFFSET(C678,-M678+2,0),OFFSET(C678,-M678+2,0),OFFSET(C678,-M678+3,0)+AC678,OFFSET(C678,-M678+4,0),1,0))</f>
        <v/>
      </c>
      <c r="W678" s="67" t="str">
        <f t="shared" si="120"/>
        <v/>
      </c>
      <c r="X678" s="67" t="str">
        <f ca="1">IF(I678="","",_xll.xEURO(OFFSET(C678,-M678+1,0),J678,OFFSET(C678,-M678+2,0),OFFSET(C678,-M678+2,0),OFFSET(C678,-M678+3,0)+AC678,OFFSET(C678,-M678+4,0),1,2)/10*I678)</f>
        <v/>
      </c>
      <c r="Y678" s="71" t="str">
        <f ca="1">IF(I678="","",_xll.xEURO(OFFSET(C678,-M678+1,0),J678,OFFSET(C678,-M678+2,0),OFFSET(C678,-M678+2,0),OFFSET(C678,-M678+3,0)+AC678,OFFSET(C678,-M678+4,0),1,3)/100*I678*10000)</f>
        <v/>
      </c>
      <c r="Z678" s="71" t="str">
        <f ca="1">IF(I678="","",_xll.xEURO(OFFSET(C678,-M678+1,0),J678,OFFSET(C678,-M678+2,0),OFFSET(C678,-M678+2,0),OFFSET(C678,-M678+3,0)+AC678,OFFSET(C678,-M678+4,0),1,5)/365.25*I678*10000)</f>
        <v/>
      </c>
      <c r="AB678" s="40" t="str">
        <f ca="1">IF(D678="","",_xll.xCalcSkew(OFFSET(C678,-M678,0),E678-OFFSET(C678,-M678+1,0),b)/100)</f>
        <v/>
      </c>
      <c r="AC678" s="40" t="str">
        <f ca="1">IF(I678="","",_xll.xCalcSkew(OFFSET(C678,-M678,0),J678-OFFSET(C678,-M678+1,0),b)/100)</f>
        <v/>
      </c>
      <c r="AE678">
        <f t="shared" si="114"/>
        <v>0</v>
      </c>
      <c r="AF678">
        <f t="shared" si="115"/>
        <v>0</v>
      </c>
      <c r="AG678">
        <f t="shared" si="116"/>
        <v>0</v>
      </c>
    </row>
    <row r="679" spans="4:33" x14ac:dyDescent="0.25">
      <c r="D679" s="52"/>
      <c r="E679" s="39"/>
      <c r="F679" s="39"/>
      <c r="G679" s="35"/>
      <c r="I679" s="52"/>
      <c r="J679" s="39"/>
      <c r="K679" s="39"/>
      <c r="L679" s="62"/>
      <c r="M679" s="101">
        <f t="shared" si="121"/>
        <v>20</v>
      </c>
      <c r="N679" s="67" t="str">
        <f ca="1">IF(D679="","",_xll.xEURO(OFFSET(C679,-M679+1,0),E679,OFFSET(C679,-M679+2,0),OFFSET(C679,-M679+2,0),OFFSET(C679,-M679+3,0)+AB679,OFFSET(C679,-M679+4,0),0,1)*D679)</f>
        <v/>
      </c>
      <c r="O679" s="69" t="str">
        <f ca="1">IF(D679="","",_xll.xEURO(OFFSET(C679,-M679+1,0),E679,OFFSET(C679,-M679+2,0),OFFSET(C679,-M679+2,0),OFFSET(C679,-M679+3,0)+AB679,OFFSET(C679,-M679+4,0),0,0))</f>
        <v/>
      </c>
      <c r="P679" s="67" t="str">
        <f t="shared" si="119"/>
        <v/>
      </c>
      <c r="Q679" s="67" t="str">
        <f ca="1">IF(D679="","",_xll.xEURO(OFFSET(C679,-M679+1,0),E679,OFFSET(C679,-M679+2,0),OFFSET(C679,-M679+2,0),OFFSET(C679,-M679+3,0)+AB679,OFFSET(C679,-M679+4,0),0,2)/10*D679)</f>
        <v/>
      </c>
      <c r="R679" s="71" t="str">
        <f ca="1">IF(D679="","",_xll.xEURO(OFFSET(C679,-M679+1,0),E679,OFFSET(C679,-M679+2,0),OFFSET(C679,-M679+2,0),OFFSET(C679,-M679+3,0)+AB679,OFFSET(C679,-M679+4,0),0,3)/100*D679*10000)</f>
        <v/>
      </c>
      <c r="S679" s="71" t="str">
        <f ca="1">IF(D679="","",_xll.xEURO(OFFSET(C679,-M679+1,0),E679,OFFSET(C679,-M679+2,0),OFFSET(C679,-M679+2,0),OFFSET(C679,-M679+3,0)+AB679,OFFSET(C679,-M679+4,0),0,5)/365.25*D679*10000)</f>
        <v/>
      </c>
      <c r="U679" s="67" t="str">
        <f ca="1">IF(I679="","",_xll.xEURO(OFFSET(C679,-M679+1,0),J679,OFFSET(C679,-M679+2,0),OFFSET(C679,-M679+2,0),OFFSET(C679,-M679+3,0)+AC679,OFFSET(C679,-M679+4,0),1,1)*I679)</f>
        <v/>
      </c>
      <c r="V679" s="69" t="str">
        <f ca="1">IF(I679="","",_xll.xEURO(OFFSET(C679,-M679+1,0),J679,OFFSET(C679,-M679+2,0),OFFSET(C679,-M679+2,0),OFFSET(C679,-M679+3,0)+AC679,OFFSET(C679,-M679+4,0),1,0))</f>
        <v/>
      </c>
      <c r="W679" s="67" t="str">
        <f t="shared" si="120"/>
        <v/>
      </c>
      <c r="X679" s="67" t="str">
        <f ca="1">IF(I679="","",_xll.xEURO(OFFSET(C679,-M679+1,0),J679,OFFSET(C679,-M679+2,0),OFFSET(C679,-M679+2,0),OFFSET(C679,-M679+3,0)+AC679,OFFSET(C679,-M679+4,0),1,2)/10*I679)</f>
        <v/>
      </c>
      <c r="Y679" s="71" t="str">
        <f ca="1">IF(I679="","",_xll.xEURO(OFFSET(C679,-M679+1,0),J679,OFFSET(C679,-M679+2,0),OFFSET(C679,-M679+2,0),OFFSET(C679,-M679+3,0)+AC679,OFFSET(C679,-M679+4,0),1,3)/100*I679*10000)</f>
        <v/>
      </c>
      <c r="Z679" s="71" t="str">
        <f ca="1">IF(I679="","",_xll.xEURO(OFFSET(C679,-M679+1,0),J679,OFFSET(C679,-M679+2,0),OFFSET(C679,-M679+2,0),OFFSET(C679,-M679+3,0)+AC679,OFFSET(C679,-M679+4,0),1,5)/365.25*I679*10000)</f>
        <v/>
      </c>
      <c r="AB679" s="40" t="str">
        <f ca="1">IF(D679="","",_xll.xCalcSkew(OFFSET(C679,-M679,0),E679-OFFSET(C679,-M679+1,0),b)/100)</f>
        <v/>
      </c>
      <c r="AC679" s="40" t="str">
        <f ca="1">IF(I679="","",_xll.xCalcSkew(OFFSET(C679,-M679,0),J679-OFFSET(C679,-M679+1,0),b)/100)</f>
        <v/>
      </c>
      <c r="AE679">
        <f t="shared" si="114"/>
        <v>0</v>
      </c>
      <c r="AF679">
        <f t="shared" si="115"/>
        <v>0</v>
      </c>
      <c r="AG679">
        <f t="shared" si="116"/>
        <v>0</v>
      </c>
    </row>
    <row r="680" spans="4:33" x14ac:dyDescent="0.25">
      <c r="D680" s="52"/>
      <c r="E680" s="39"/>
      <c r="F680" s="39"/>
      <c r="G680" s="35"/>
      <c r="I680" s="52"/>
      <c r="J680" s="39"/>
      <c r="K680" s="39"/>
      <c r="L680" s="62"/>
      <c r="M680" s="101">
        <f t="shared" si="121"/>
        <v>21</v>
      </c>
      <c r="N680" s="67" t="str">
        <f ca="1">IF(D680="","",_xll.xEURO(OFFSET(C680,-M680+1,0),E680,OFFSET(C680,-M680+2,0),OFFSET(C680,-M680+2,0),OFFSET(C680,-M680+3,0)+AB680,OFFSET(C680,-M680+4,0),0,1)*D680)</f>
        <v/>
      </c>
      <c r="O680" s="69" t="str">
        <f ca="1">IF(D680="","",_xll.xEURO(OFFSET(C680,-M680+1,0),E680,OFFSET(C680,-M680+2,0),OFFSET(C680,-M680+2,0),OFFSET(C680,-M680+3,0)+AB680,OFFSET(C680,-M680+4,0),0,0))</f>
        <v/>
      </c>
      <c r="P680" s="67" t="str">
        <f t="shared" si="119"/>
        <v/>
      </c>
      <c r="Q680" s="67" t="str">
        <f ca="1">IF(D680="","",_xll.xEURO(OFFSET(C680,-M680+1,0),E680,OFFSET(C680,-M680+2,0),OFFSET(C680,-M680+2,0),OFFSET(C680,-M680+3,0)+AB680,OFFSET(C680,-M680+4,0),0,2)/10*D680)</f>
        <v/>
      </c>
      <c r="R680" s="71" t="str">
        <f ca="1">IF(D680="","",_xll.xEURO(OFFSET(C680,-M680+1,0),E680,OFFSET(C680,-M680+2,0),OFFSET(C680,-M680+2,0),OFFSET(C680,-M680+3,0)+AB680,OFFSET(C680,-M680+4,0),0,3)/100*D680*10000)</f>
        <v/>
      </c>
      <c r="S680" s="71" t="str">
        <f ca="1">IF(D680="","",_xll.xEURO(OFFSET(C680,-M680+1,0),E680,OFFSET(C680,-M680+2,0),OFFSET(C680,-M680+2,0),OFFSET(C680,-M680+3,0)+AB680,OFFSET(C680,-M680+4,0),0,5)/365.25*D680*10000)</f>
        <v/>
      </c>
      <c r="U680" s="67" t="str">
        <f ca="1">IF(I680="","",_xll.xEURO(OFFSET(C680,-M680+1,0),J680,OFFSET(C680,-M680+2,0),OFFSET(C680,-M680+2,0),OFFSET(C680,-M680+3,0)+AC680,OFFSET(C680,-M680+4,0),1,1)*I680)</f>
        <v/>
      </c>
      <c r="V680" s="69" t="str">
        <f ca="1">IF(I680="","",_xll.xEURO(OFFSET(C680,-M680+1,0),J680,OFFSET(C680,-M680+2,0),OFFSET(C680,-M680+2,0),OFFSET(C680,-M680+3,0)+AC680,OFFSET(C680,-M680+4,0),1,0))</f>
        <v/>
      </c>
      <c r="W680" s="67" t="str">
        <f t="shared" si="120"/>
        <v/>
      </c>
      <c r="X680" s="67" t="str">
        <f ca="1">IF(I680="","",_xll.xEURO(OFFSET(C680,-M680+1,0),J680,OFFSET(C680,-M680+2,0),OFFSET(C680,-M680+2,0),OFFSET(C680,-M680+3,0)+AC680,OFFSET(C680,-M680+4,0),1,2)/10*I680)</f>
        <v/>
      </c>
      <c r="Y680" s="71" t="str">
        <f ca="1">IF(I680="","",_xll.xEURO(OFFSET(C680,-M680+1,0),J680,OFFSET(C680,-M680+2,0),OFFSET(C680,-M680+2,0),OFFSET(C680,-M680+3,0)+AC680,OFFSET(C680,-M680+4,0),1,3)/100*I680*10000)</f>
        <v/>
      </c>
      <c r="Z680" s="71" t="str">
        <f ca="1">IF(I680="","",_xll.xEURO(OFFSET(C680,-M680+1,0),J680,OFFSET(C680,-M680+2,0),OFFSET(C680,-M680+2,0),OFFSET(C680,-M680+3,0)+AC680,OFFSET(C680,-M680+4,0),1,5)/365.25*I680*10000)</f>
        <v/>
      </c>
      <c r="AB680" s="40" t="str">
        <f ca="1">IF(D680="","",_xll.xCalcSkew(OFFSET(C680,-M680,0),E680-OFFSET(C680,-M680+1,0),b)/100)</f>
        <v/>
      </c>
      <c r="AC680" s="40" t="str">
        <f ca="1">IF(I680="","",_xll.xCalcSkew(OFFSET(C680,-M680,0),J680-OFFSET(C680,-M680+1,0),b)/100)</f>
        <v/>
      </c>
      <c r="AE680">
        <f t="shared" si="114"/>
        <v>0</v>
      </c>
      <c r="AF680">
        <f t="shared" si="115"/>
        <v>0</v>
      </c>
      <c r="AG680">
        <f t="shared" si="116"/>
        <v>0</v>
      </c>
    </row>
    <row r="681" spans="4:33" x14ac:dyDescent="0.25">
      <c r="D681" s="52"/>
      <c r="E681" s="39"/>
      <c r="F681" s="39"/>
      <c r="G681" s="35"/>
      <c r="I681" s="52"/>
      <c r="J681" s="39"/>
      <c r="K681" s="39"/>
      <c r="L681" s="62"/>
      <c r="M681" s="101">
        <f t="shared" si="121"/>
        <v>22</v>
      </c>
      <c r="N681" s="67" t="str">
        <f ca="1">IF(D681="","",_xll.xEURO(OFFSET(C681,-M681+1,0),E681,OFFSET(C681,-M681+2,0),OFFSET(C681,-M681+2,0),OFFSET(C681,-M681+3,0)+AB681,OFFSET(C681,-M681+4,0),0,1)*D681)</f>
        <v/>
      </c>
      <c r="O681" s="69" t="str">
        <f ca="1">IF(D681="","",_xll.xEURO(OFFSET(C681,-M681+1,0),E681,OFFSET(C681,-M681+2,0),OFFSET(C681,-M681+2,0),OFFSET(C681,-M681+3,0)+AB681,OFFSET(C681,-M681+4,0),0,0))</f>
        <v/>
      </c>
      <c r="P681" s="67" t="str">
        <f t="shared" si="119"/>
        <v/>
      </c>
      <c r="Q681" s="67" t="str">
        <f ca="1">IF(D681="","",_xll.xEURO(OFFSET(C681,-M681+1,0),E681,OFFSET(C681,-M681+2,0),OFFSET(C681,-M681+2,0),OFFSET(C681,-M681+3,0)+AB681,OFFSET(C681,-M681+4,0),0,2)/10*D681)</f>
        <v/>
      </c>
      <c r="R681" s="71" t="str">
        <f ca="1">IF(D681="","",_xll.xEURO(OFFSET(C681,-M681+1,0),E681,OFFSET(C681,-M681+2,0),OFFSET(C681,-M681+2,0),OFFSET(C681,-M681+3,0)+AB681,OFFSET(C681,-M681+4,0),0,3)/100*D681*10000)</f>
        <v/>
      </c>
      <c r="S681" s="71" t="str">
        <f ca="1">IF(D681="","",_xll.xEURO(OFFSET(C681,-M681+1,0),E681,OFFSET(C681,-M681+2,0),OFFSET(C681,-M681+2,0),OFFSET(C681,-M681+3,0)+AB681,OFFSET(C681,-M681+4,0),0,5)/365.25*D681*10000)</f>
        <v/>
      </c>
      <c r="U681" s="67" t="str">
        <f ca="1">IF(I681="","",_xll.xEURO(OFFSET(C681,-M681+1,0),J681,OFFSET(C681,-M681+2,0),OFFSET(C681,-M681+2,0),OFFSET(C681,-M681+3,0)+AC681,OFFSET(C681,-M681+4,0),1,1)*I681)</f>
        <v/>
      </c>
      <c r="V681" s="69" t="str">
        <f ca="1">IF(I681="","",_xll.xEURO(OFFSET(C681,-M681+1,0),J681,OFFSET(C681,-M681+2,0),OFFSET(C681,-M681+2,0),OFFSET(C681,-M681+3,0)+AC681,OFFSET(C681,-M681+4,0),1,0))</f>
        <v/>
      </c>
      <c r="W681" s="67" t="str">
        <f t="shared" si="120"/>
        <v/>
      </c>
      <c r="X681" s="67" t="str">
        <f ca="1">IF(I681="","",_xll.xEURO(OFFSET(C681,-M681+1,0),J681,OFFSET(C681,-M681+2,0),OFFSET(C681,-M681+2,0),OFFSET(C681,-M681+3,0)+AC681,OFFSET(C681,-M681+4,0),1,2)/10*I681)</f>
        <v/>
      </c>
      <c r="Y681" s="71" t="str">
        <f ca="1">IF(I681="","",_xll.xEURO(OFFSET(C681,-M681+1,0),J681,OFFSET(C681,-M681+2,0),OFFSET(C681,-M681+2,0),OFFSET(C681,-M681+3,0)+AC681,OFFSET(C681,-M681+4,0),1,3)/100*I681*10000)</f>
        <v/>
      </c>
      <c r="Z681" s="71" t="str">
        <f ca="1">IF(I681="","",_xll.xEURO(OFFSET(C681,-M681+1,0),J681,OFFSET(C681,-M681+2,0),OFFSET(C681,-M681+2,0),OFFSET(C681,-M681+3,0)+AC681,OFFSET(C681,-M681+4,0),1,5)/365.25*I681*10000)</f>
        <v/>
      </c>
      <c r="AB681" s="40" t="str">
        <f ca="1">IF(D681="","",_xll.xCalcSkew(OFFSET(C681,-M681,0),E681-OFFSET(C681,-M681+1,0),b)/100)</f>
        <v/>
      </c>
      <c r="AC681" s="40" t="str">
        <f ca="1">IF(I681="","",_xll.xCalcSkew(OFFSET(C681,-M681,0),J681-OFFSET(C681,-M681+1,0),b)/100)</f>
        <v/>
      </c>
      <c r="AE681">
        <f t="shared" si="114"/>
        <v>0</v>
      </c>
      <c r="AF681">
        <f t="shared" si="115"/>
        <v>0</v>
      </c>
      <c r="AG681">
        <f t="shared" si="116"/>
        <v>0</v>
      </c>
    </row>
    <row r="682" spans="4:33" x14ac:dyDescent="0.25">
      <c r="D682" s="52"/>
      <c r="E682" s="39"/>
      <c r="F682" s="39"/>
      <c r="G682" s="35"/>
      <c r="I682" s="52"/>
      <c r="J682" s="39"/>
      <c r="K682" s="39"/>
      <c r="L682" s="62"/>
      <c r="M682" s="101">
        <f t="shared" si="121"/>
        <v>23</v>
      </c>
      <c r="N682" s="67" t="str">
        <f ca="1">IF(D682="","",_xll.xEURO(OFFSET(C682,-M682+1,0),E682,OFFSET(C682,-M682+2,0),OFFSET(C682,-M682+2,0),OFFSET(C682,-M682+3,0)+AB682,OFFSET(C682,-M682+4,0),0,1)*D682)</f>
        <v/>
      </c>
      <c r="O682" s="69" t="str">
        <f ca="1">IF(D682="","",_xll.xEURO(OFFSET(C682,-M682+1,0),E682,OFFSET(C682,-M682+2,0),OFFSET(C682,-M682+2,0),OFFSET(C682,-M682+3,0)+AB682,OFFSET(C682,-M682+4,0),0,0))</f>
        <v/>
      </c>
      <c r="P682" s="67" t="str">
        <f t="shared" si="119"/>
        <v/>
      </c>
      <c r="Q682" s="67" t="str">
        <f ca="1">IF(D682="","",_xll.xEURO(OFFSET(C682,-M682+1,0),E682,OFFSET(C682,-M682+2,0),OFFSET(C682,-M682+2,0),OFFSET(C682,-M682+3,0)+AB682,OFFSET(C682,-M682+4,0),0,2)/10*D682)</f>
        <v/>
      </c>
      <c r="R682" s="71" t="str">
        <f ca="1">IF(D682="","",_xll.xEURO(OFFSET(C682,-M682+1,0),E682,OFFSET(C682,-M682+2,0),OFFSET(C682,-M682+2,0),OFFSET(C682,-M682+3,0)+AB682,OFFSET(C682,-M682+4,0),0,3)/100*D682*10000)</f>
        <v/>
      </c>
      <c r="S682" s="71" t="str">
        <f ca="1">IF(D682="","",_xll.xEURO(OFFSET(C682,-M682+1,0),E682,OFFSET(C682,-M682+2,0),OFFSET(C682,-M682+2,0),OFFSET(C682,-M682+3,0)+AB682,OFFSET(C682,-M682+4,0),0,5)/365.25*D682*10000)</f>
        <v/>
      </c>
      <c r="U682" s="67" t="str">
        <f ca="1">IF(I682="","",_xll.xEURO(OFFSET(C682,-M682+1,0),J682,OFFSET(C682,-M682+2,0),OFFSET(C682,-M682+2,0),OFFSET(C682,-M682+3,0)+AC682,OFFSET(C682,-M682+4,0),1,1)*I682)</f>
        <v/>
      </c>
      <c r="V682" s="69" t="str">
        <f ca="1">IF(I682="","",_xll.xEURO(OFFSET(C682,-M682+1,0),J682,OFFSET(C682,-M682+2,0),OFFSET(C682,-M682+2,0),OFFSET(C682,-M682+3,0)+AC682,OFFSET(C682,-M682+4,0),1,0))</f>
        <v/>
      </c>
      <c r="W682" s="67" t="str">
        <f t="shared" si="120"/>
        <v/>
      </c>
      <c r="X682" s="67" t="str">
        <f ca="1">IF(I682="","",_xll.xEURO(OFFSET(C682,-M682+1,0),J682,OFFSET(C682,-M682+2,0),OFFSET(C682,-M682+2,0),OFFSET(C682,-M682+3,0)+AC682,OFFSET(C682,-M682+4,0),1,2)/10*I682)</f>
        <v/>
      </c>
      <c r="Y682" s="71" t="str">
        <f ca="1">IF(I682="","",_xll.xEURO(OFFSET(C682,-M682+1,0),J682,OFFSET(C682,-M682+2,0),OFFSET(C682,-M682+2,0),OFFSET(C682,-M682+3,0)+AC682,OFFSET(C682,-M682+4,0),1,3)/100*I682*10000)</f>
        <v/>
      </c>
      <c r="Z682" s="71" t="str">
        <f ca="1">IF(I682="","",_xll.xEURO(OFFSET(C682,-M682+1,0),J682,OFFSET(C682,-M682+2,0),OFFSET(C682,-M682+2,0),OFFSET(C682,-M682+3,0)+AC682,OFFSET(C682,-M682+4,0),1,5)/365.25*I682*10000)</f>
        <v/>
      </c>
      <c r="AB682" s="40" t="str">
        <f ca="1">IF(D682="","",_xll.xCalcSkew(OFFSET(C682,-M682,0),E682-OFFSET(C682,-M682+1,0),b)/100)</f>
        <v/>
      </c>
      <c r="AC682" s="40" t="str">
        <f ca="1">IF(I682="","",_xll.xCalcSkew(OFFSET(C682,-M682,0),J682-OFFSET(C682,-M682+1,0),b)/100)</f>
        <v/>
      </c>
      <c r="AE682">
        <f t="shared" si="114"/>
        <v>0</v>
      </c>
      <c r="AF682">
        <f t="shared" si="115"/>
        <v>0</v>
      </c>
      <c r="AG682">
        <f t="shared" si="116"/>
        <v>0</v>
      </c>
    </row>
    <row r="683" spans="4:33" x14ac:dyDescent="0.25">
      <c r="D683" s="52"/>
      <c r="E683" s="39"/>
      <c r="F683" s="39"/>
      <c r="G683" s="35"/>
      <c r="I683" s="52"/>
      <c r="J683" s="39"/>
      <c r="K683" s="39"/>
      <c r="L683" s="62"/>
      <c r="M683" s="101">
        <f t="shared" si="121"/>
        <v>24</v>
      </c>
      <c r="N683" s="67" t="str">
        <f ca="1">IF(D683="","",_xll.xEURO(OFFSET(C683,-M683+1,0),E683,OFFSET(C683,-M683+2,0),OFFSET(C683,-M683+2,0),OFFSET(C683,-M683+3,0)+AB683,OFFSET(C683,-M683+4,0),0,1)*D683)</f>
        <v/>
      </c>
      <c r="O683" s="69" t="str">
        <f ca="1">IF(D683="","",_xll.xEURO(OFFSET(C683,-M683+1,0),E683,OFFSET(C683,-M683+2,0),OFFSET(C683,-M683+2,0),OFFSET(C683,-M683+3,0)+AB683,OFFSET(C683,-M683+4,0),0,0))</f>
        <v/>
      </c>
      <c r="P683" s="67" t="str">
        <f t="shared" si="119"/>
        <v/>
      </c>
      <c r="Q683" s="67" t="str">
        <f ca="1">IF(D683="","",_xll.xEURO(OFFSET(C683,-M683+1,0),E683,OFFSET(C683,-M683+2,0),OFFSET(C683,-M683+2,0),OFFSET(C683,-M683+3,0)+AB683,OFFSET(C683,-M683+4,0),0,2)/10*D683)</f>
        <v/>
      </c>
      <c r="R683" s="71" t="str">
        <f ca="1">IF(D683="","",_xll.xEURO(OFFSET(C683,-M683+1,0),E683,OFFSET(C683,-M683+2,0),OFFSET(C683,-M683+2,0),OFFSET(C683,-M683+3,0)+AB683,OFFSET(C683,-M683+4,0),0,3)/100*D683*10000)</f>
        <v/>
      </c>
      <c r="S683" s="71" t="str">
        <f ca="1">IF(D683="","",_xll.xEURO(OFFSET(C683,-M683+1,0),E683,OFFSET(C683,-M683+2,0),OFFSET(C683,-M683+2,0),OFFSET(C683,-M683+3,0)+AB683,OFFSET(C683,-M683+4,0),0,5)/365.25*D683*10000)</f>
        <v/>
      </c>
      <c r="U683" s="67" t="str">
        <f ca="1">IF(I683="","",_xll.xEURO(OFFSET(C683,-M683+1,0),J683,OFFSET(C683,-M683+2,0),OFFSET(C683,-M683+2,0),OFFSET(C683,-M683+3,0)+AC683,OFFSET(C683,-M683+4,0),1,1)*I683)</f>
        <v/>
      </c>
      <c r="V683" s="69" t="str">
        <f ca="1">IF(I683="","",_xll.xEURO(OFFSET(C683,-M683+1,0),J683,OFFSET(C683,-M683+2,0),OFFSET(C683,-M683+2,0),OFFSET(C683,-M683+3,0)+AC683,OFFSET(C683,-M683+4,0),1,0))</f>
        <v/>
      </c>
      <c r="W683" s="67" t="str">
        <f t="shared" si="120"/>
        <v/>
      </c>
      <c r="X683" s="67" t="str">
        <f ca="1">IF(I683="","",_xll.xEURO(OFFSET(C683,-M683+1,0),J683,OFFSET(C683,-M683+2,0),OFFSET(C683,-M683+2,0),OFFSET(C683,-M683+3,0)+AC683,OFFSET(C683,-M683+4,0),1,2)/10*I683)</f>
        <v/>
      </c>
      <c r="Y683" s="71" t="str">
        <f ca="1">IF(I683="","",_xll.xEURO(OFFSET(C683,-M683+1,0),J683,OFFSET(C683,-M683+2,0),OFFSET(C683,-M683+2,0),OFFSET(C683,-M683+3,0)+AC683,OFFSET(C683,-M683+4,0),1,3)/100*I683*10000)</f>
        <v/>
      </c>
      <c r="Z683" s="71" t="str">
        <f ca="1">IF(I683="","",_xll.xEURO(OFFSET(C683,-M683+1,0),J683,OFFSET(C683,-M683+2,0),OFFSET(C683,-M683+2,0),OFFSET(C683,-M683+3,0)+AC683,OFFSET(C683,-M683+4,0),1,5)/365.25*I683*10000)</f>
        <v/>
      </c>
      <c r="AB683" s="40" t="str">
        <f ca="1">IF(D683="","",_xll.xCalcSkew(OFFSET(C683,-M683,0),E683-OFFSET(C683,-M683+1,0),b)/100)</f>
        <v/>
      </c>
      <c r="AC683" s="40" t="str">
        <f ca="1">IF(I683="","",_xll.xCalcSkew(OFFSET(C683,-M683,0),J683-OFFSET(C683,-M683+1,0),b)/100)</f>
        <v/>
      </c>
      <c r="AE683">
        <f t="shared" si="114"/>
        <v>0</v>
      </c>
      <c r="AF683">
        <f t="shared" si="115"/>
        <v>0</v>
      </c>
      <c r="AG683">
        <f t="shared" si="116"/>
        <v>0</v>
      </c>
    </row>
    <row r="684" spans="4:33" x14ac:dyDescent="0.25">
      <c r="D684" s="52"/>
      <c r="E684" s="39"/>
      <c r="F684" s="39"/>
      <c r="G684" s="35"/>
      <c r="I684" s="52"/>
      <c r="J684" s="39"/>
      <c r="K684" s="39"/>
      <c r="L684" s="62"/>
      <c r="M684" s="101">
        <f t="shared" si="121"/>
        <v>25</v>
      </c>
      <c r="N684" s="67" t="str">
        <f ca="1">IF(D684="","",_xll.xEURO(OFFSET(C684,-M684+1,0),E684,OFFSET(C684,-M684+2,0),OFFSET(C684,-M684+2,0),OFFSET(C684,-M684+3,0)+AB684,OFFSET(C684,-M684+4,0),0,1)*D684)</f>
        <v/>
      </c>
      <c r="O684" s="69" t="str">
        <f ca="1">IF(D684="","",_xll.xEURO(OFFSET(C684,-M684+1,0),E684,OFFSET(C684,-M684+2,0),OFFSET(C684,-M684+2,0),OFFSET(C684,-M684+3,0)+AB684,OFFSET(C684,-M684+4,0),0,0))</f>
        <v/>
      </c>
      <c r="P684" s="67" t="str">
        <f t="shared" si="119"/>
        <v/>
      </c>
      <c r="Q684" s="67" t="str">
        <f ca="1">IF(D684="","",_xll.xEURO(OFFSET(C684,-M684+1,0),E684,OFFSET(C684,-M684+2,0),OFFSET(C684,-M684+2,0),OFFSET(C684,-M684+3,0)+AB684,OFFSET(C684,-M684+4,0),0,2)/10*D684)</f>
        <v/>
      </c>
      <c r="R684" s="71" t="str">
        <f ca="1">IF(D684="","",_xll.xEURO(OFFSET(C684,-M684+1,0),E684,OFFSET(C684,-M684+2,0),OFFSET(C684,-M684+2,0),OFFSET(C684,-M684+3,0)+AB684,OFFSET(C684,-M684+4,0),0,3)/100*D684*10000)</f>
        <v/>
      </c>
      <c r="S684" s="71" t="str">
        <f ca="1">IF(D684="","",_xll.xEURO(OFFSET(C684,-M684+1,0),E684,OFFSET(C684,-M684+2,0),OFFSET(C684,-M684+2,0),OFFSET(C684,-M684+3,0)+AB684,OFFSET(C684,-M684+4,0),0,5)/365.25*D684*10000)</f>
        <v/>
      </c>
      <c r="U684" s="67" t="str">
        <f ca="1">IF(I684="","",_xll.xEURO(OFFSET(C684,-M684+1,0),J684,OFFSET(C684,-M684+2,0),OFFSET(C684,-M684+2,0),OFFSET(C684,-M684+3,0)+AC684,OFFSET(C684,-M684+4,0),1,1)*I684)</f>
        <v/>
      </c>
      <c r="V684" s="69" t="str">
        <f ca="1">IF(I684="","",_xll.xEURO(OFFSET(C684,-M684+1,0),J684,OFFSET(C684,-M684+2,0),OFFSET(C684,-M684+2,0),OFFSET(C684,-M684+3,0)+AC684,OFFSET(C684,-M684+4,0),1,0))</f>
        <v/>
      </c>
      <c r="W684" s="67" t="str">
        <f t="shared" si="120"/>
        <v/>
      </c>
      <c r="X684" s="67" t="str">
        <f ca="1">IF(I684="","",_xll.xEURO(OFFSET(C684,-M684+1,0),J684,OFFSET(C684,-M684+2,0),OFFSET(C684,-M684+2,0),OFFSET(C684,-M684+3,0)+AC684,OFFSET(C684,-M684+4,0),1,2)/10*I684)</f>
        <v/>
      </c>
      <c r="Y684" s="71" t="str">
        <f ca="1">IF(I684="","",_xll.xEURO(OFFSET(C684,-M684+1,0),J684,OFFSET(C684,-M684+2,0),OFFSET(C684,-M684+2,0),OFFSET(C684,-M684+3,0)+AC684,OFFSET(C684,-M684+4,0),1,3)/100*I684*10000)</f>
        <v/>
      </c>
      <c r="Z684" s="71" t="str">
        <f ca="1">IF(I684="","",_xll.xEURO(OFFSET(C684,-M684+1,0),J684,OFFSET(C684,-M684+2,0),OFFSET(C684,-M684+2,0),OFFSET(C684,-M684+3,0)+AC684,OFFSET(C684,-M684+4,0),1,5)/365.25*I684*10000)</f>
        <v/>
      </c>
      <c r="AB684" s="40" t="str">
        <f ca="1">IF(D684="","",_xll.xCalcSkew(OFFSET(C684,-M684,0),E684-OFFSET(C684,-M684+1,0),b)/100)</f>
        <v/>
      </c>
      <c r="AC684" s="40" t="str">
        <f ca="1">IF(I684="","",_xll.xCalcSkew(OFFSET(C684,-M684,0),J684-OFFSET(C684,-M684+1,0),b)/100)</f>
        <v/>
      </c>
      <c r="AE684">
        <f t="shared" si="114"/>
        <v>0</v>
      </c>
      <c r="AF684">
        <f t="shared" si="115"/>
        <v>0</v>
      </c>
      <c r="AG684">
        <f t="shared" si="116"/>
        <v>0</v>
      </c>
    </row>
    <row r="685" spans="4:33" x14ac:dyDescent="0.25">
      <c r="D685" s="52"/>
      <c r="E685" s="39"/>
      <c r="F685" s="39"/>
      <c r="G685" s="35"/>
      <c r="I685" s="52"/>
      <c r="J685" s="39"/>
      <c r="K685" s="39"/>
      <c r="L685" s="62"/>
      <c r="M685" s="101">
        <f t="shared" si="121"/>
        <v>26</v>
      </c>
      <c r="N685" s="67" t="str">
        <f ca="1">IF(D685="","",_xll.xEURO(OFFSET(C685,-M685+1,0),E685,OFFSET(C685,-M685+2,0),OFFSET(C685,-M685+2,0),OFFSET(C685,-M685+3,0)+AB685,OFFSET(C685,-M685+4,0),0,1)*D685)</f>
        <v/>
      </c>
      <c r="O685" s="69" t="str">
        <f ca="1">IF(D685="","",_xll.xEURO(OFFSET(C685,-M685+1,0),E685,OFFSET(C685,-M685+2,0),OFFSET(C685,-M685+2,0),OFFSET(C685,-M685+3,0)+AB685,OFFSET(C685,-M685+4,0),0,0))</f>
        <v/>
      </c>
      <c r="P685" s="67" t="str">
        <f t="shared" si="119"/>
        <v/>
      </c>
      <c r="Q685" s="67" t="str">
        <f ca="1">IF(D685="","",_xll.xEURO(OFFSET(C685,-M685+1,0),E685,OFFSET(C685,-M685+2,0),OFFSET(C685,-M685+2,0),OFFSET(C685,-M685+3,0)+AB685,OFFSET(C685,-M685+4,0),0,2)/10*D685)</f>
        <v/>
      </c>
      <c r="R685" s="71" t="str">
        <f ca="1">IF(D685="","",_xll.xEURO(OFFSET(C685,-M685+1,0),E685,OFFSET(C685,-M685+2,0),OFFSET(C685,-M685+2,0),OFFSET(C685,-M685+3,0)+AB685,OFFSET(C685,-M685+4,0),0,3)/100*D685*10000)</f>
        <v/>
      </c>
      <c r="S685" s="71" t="str">
        <f ca="1">IF(D685="","",_xll.xEURO(OFFSET(C685,-M685+1,0),E685,OFFSET(C685,-M685+2,0),OFFSET(C685,-M685+2,0),OFFSET(C685,-M685+3,0)+AB685,OFFSET(C685,-M685+4,0),0,5)/365.25*D685*10000)</f>
        <v/>
      </c>
      <c r="U685" s="67" t="str">
        <f ca="1">IF(I685="","",_xll.xEURO(OFFSET(C685,-M685+1,0),J685,OFFSET(C685,-M685+2,0),OFFSET(C685,-M685+2,0),OFFSET(C685,-M685+3,0)+AC685,OFFSET(C685,-M685+4,0),1,1)*I685)</f>
        <v/>
      </c>
      <c r="V685" s="69" t="str">
        <f ca="1">IF(I685="","",_xll.xEURO(OFFSET(C685,-M685+1,0),J685,OFFSET(C685,-M685+2,0),OFFSET(C685,-M685+2,0),OFFSET(C685,-M685+3,0)+AC685,OFFSET(C685,-M685+4,0),1,0))</f>
        <v/>
      </c>
      <c r="W685" s="67" t="str">
        <f t="shared" si="120"/>
        <v/>
      </c>
      <c r="X685" s="67" t="str">
        <f ca="1">IF(I685="","",_xll.xEURO(OFFSET(C685,-M685+1,0),J685,OFFSET(C685,-M685+2,0),OFFSET(C685,-M685+2,0),OFFSET(C685,-M685+3,0)+AC685,OFFSET(C685,-M685+4,0),1,2)/10*I685)</f>
        <v/>
      </c>
      <c r="Y685" s="71" t="str">
        <f ca="1">IF(I685="","",_xll.xEURO(OFFSET(C685,-M685+1,0),J685,OFFSET(C685,-M685+2,0),OFFSET(C685,-M685+2,0),OFFSET(C685,-M685+3,0)+AC685,OFFSET(C685,-M685+4,0),1,3)/100*I685*10000)</f>
        <v/>
      </c>
      <c r="Z685" s="71" t="str">
        <f ca="1">IF(I685="","",_xll.xEURO(OFFSET(C685,-M685+1,0),J685,OFFSET(C685,-M685+2,0),OFFSET(C685,-M685+2,0),OFFSET(C685,-M685+3,0)+AC685,OFFSET(C685,-M685+4,0),1,5)/365.25*I685*10000)</f>
        <v/>
      </c>
      <c r="AB685" s="40" t="str">
        <f ca="1">IF(D685="","",_xll.xCalcSkew(OFFSET(C685,-M685,0),E685-OFFSET(C685,-M685+1,0),b)/100)</f>
        <v/>
      </c>
      <c r="AC685" s="40" t="str">
        <f ca="1">IF(I685="","",_xll.xCalcSkew(OFFSET(C685,-M685,0),J685-OFFSET(C685,-M685+1,0),b)/100)</f>
        <v/>
      </c>
      <c r="AE685">
        <f t="shared" si="114"/>
        <v>0</v>
      </c>
      <c r="AF685">
        <f t="shared" si="115"/>
        <v>0</v>
      </c>
      <c r="AG685">
        <f t="shared" si="116"/>
        <v>0</v>
      </c>
    </row>
    <row r="686" spans="4:33" x14ac:dyDescent="0.25">
      <c r="D686" s="52"/>
      <c r="E686" s="39"/>
      <c r="F686" s="39"/>
      <c r="G686" s="35"/>
      <c r="I686" s="52"/>
      <c r="J686" s="39"/>
      <c r="K686" s="39"/>
      <c r="L686" s="62"/>
      <c r="M686" s="101">
        <f t="shared" si="121"/>
        <v>27</v>
      </c>
      <c r="N686" s="67" t="str">
        <f ca="1">IF(D686="","",_xll.xEURO(OFFSET(C686,-M686+1,0),E686,OFFSET(C686,-M686+2,0),OFFSET(C686,-M686+2,0),OFFSET(C686,-M686+3,0)+AB686,OFFSET(C686,-M686+4,0),0,1)*D686)</f>
        <v/>
      </c>
      <c r="O686" s="69" t="str">
        <f ca="1">IF(D686="","",_xll.xEURO(OFFSET(C686,-M686+1,0),E686,OFFSET(C686,-M686+2,0),OFFSET(C686,-M686+2,0),OFFSET(C686,-M686+3,0)+AB686,OFFSET(C686,-M686+4,0),0,0))</f>
        <v/>
      </c>
      <c r="P686" s="67" t="str">
        <f t="shared" si="119"/>
        <v/>
      </c>
      <c r="Q686" s="67" t="str">
        <f ca="1">IF(D686="","",_xll.xEURO(OFFSET(C686,-M686+1,0),E686,OFFSET(C686,-M686+2,0),OFFSET(C686,-M686+2,0),OFFSET(C686,-M686+3,0)+AB686,OFFSET(C686,-M686+4,0),0,2)/10*D686)</f>
        <v/>
      </c>
      <c r="R686" s="71" t="str">
        <f ca="1">IF(D686="","",_xll.xEURO(OFFSET(C686,-M686+1,0),E686,OFFSET(C686,-M686+2,0),OFFSET(C686,-M686+2,0),OFFSET(C686,-M686+3,0)+AB686,OFFSET(C686,-M686+4,0),0,3)/100*D686*10000)</f>
        <v/>
      </c>
      <c r="S686" s="71" t="str">
        <f ca="1">IF(D686="","",_xll.xEURO(OFFSET(C686,-M686+1,0),E686,OFFSET(C686,-M686+2,0),OFFSET(C686,-M686+2,0),OFFSET(C686,-M686+3,0)+AB686,OFFSET(C686,-M686+4,0),0,5)/365.25*D686*10000)</f>
        <v/>
      </c>
      <c r="U686" s="67" t="str">
        <f ca="1">IF(I686="","",_xll.xEURO(OFFSET(C686,-M686+1,0),J686,OFFSET(C686,-M686+2,0),OFFSET(C686,-M686+2,0),OFFSET(C686,-M686+3,0)+AC686,OFFSET(C686,-M686+4,0),1,1)*I686)</f>
        <v/>
      </c>
      <c r="V686" s="69" t="str">
        <f ca="1">IF(I686="","",_xll.xEURO(OFFSET(C686,-M686+1,0),J686,OFFSET(C686,-M686+2,0),OFFSET(C686,-M686+2,0),OFFSET(C686,-M686+3,0)+AC686,OFFSET(C686,-M686+4,0),1,0))</f>
        <v/>
      </c>
      <c r="W686" s="67" t="str">
        <f t="shared" si="120"/>
        <v/>
      </c>
      <c r="X686" s="67" t="str">
        <f ca="1">IF(I686="","",_xll.xEURO(OFFSET(C686,-M686+1,0),J686,OFFSET(C686,-M686+2,0),OFFSET(C686,-M686+2,0),OFFSET(C686,-M686+3,0)+AC686,OFFSET(C686,-M686+4,0),1,2)/10*I686)</f>
        <v/>
      </c>
      <c r="Y686" s="71" t="str">
        <f ca="1">IF(I686="","",_xll.xEURO(OFFSET(C686,-M686+1,0),J686,OFFSET(C686,-M686+2,0),OFFSET(C686,-M686+2,0),OFFSET(C686,-M686+3,0)+AC686,OFFSET(C686,-M686+4,0),1,3)/100*I686*10000)</f>
        <v/>
      </c>
      <c r="Z686" s="71" t="str">
        <f ca="1">IF(I686="","",_xll.xEURO(OFFSET(C686,-M686+1,0),J686,OFFSET(C686,-M686+2,0),OFFSET(C686,-M686+2,0),OFFSET(C686,-M686+3,0)+AC686,OFFSET(C686,-M686+4,0),1,5)/365.25*I686*10000)</f>
        <v/>
      </c>
      <c r="AB686" s="40" t="str">
        <f ca="1">IF(D686="","",_xll.xCalcSkew(OFFSET(C686,-M686,0),E686-OFFSET(C686,-M686+1,0),b)/100)</f>
        <v/>
      </c>
      <c r="AC686" s="40" t="str">
        <f ca="1">IF(I686="","",_xll.xCalcSkew(OFFSET(C686,-M686,0),J686-OFFSET(C686,-M686+1,0),b)/100)</f>
        <v/>
      </c>
      <c r="AE686">
        <f t="shared" si="114"/>
        <v>0</v>
      </c>
      <c r="AF686">
        <f t="shared" si="115"/>
        <v>0</v>
      </c>
      <c r="AG686">
        <f t="shared" si="116"/>
        <v>0</v>
      </c>
    </row>
    <row r="687" spans="4:33" x14ac:dyDescent="0.25">
      <c r="D687" s="52"/>
      <c r="E687" s="39"/>
      <c r="F687" s="39"/>
      <c r="G687" s="35"/>
      <c r="I687" s="52"/>
      <c r="J687" s="39"/>
      <c r="K687" s="39"/>
      <c r="L687" s="62"/>
      <c r="M687" s="101">
        <f t="shared" si="121"/>
        <v>28</v>
      </c>
      <c r="N687" s="67" t="str">
        <f ca="1">IF(D687="","",_xll.xEURO(OFFSET(C687,-M687+1,0),E687,OFFSET(C687,-M687+2,0),OFFSET(C687,-M687+2,0),OFFSET(C687,-M687+3,0)+AB687,OFFSET(C687,-M687+4,0),0,1)*D687)</f>
        <v/>
      </c>
      <c r="O687" s="69" t="str">
        <f ca="1">IF(D687="","",_xll.xEURO(OFFSET(C687,-M687+1,0),E687,OFFSET(C687,-M687+2,0),OFFSET(C687,-M687+2,0),OFFSET(C687,-M687+3,0)+AB687,OFFSET(C687,-M687+4,0),0,0))</f>
        <v/>
      </c>
      <c r="P687" s="67" t="str">
        <f t="shared" si="119"/>
        <v/>
      </c>
      <c r="Q687" s="67" t="str">
        <f ca="1">IF(D687="","",_xll.xEURO(OFFSET(C687,-M687+1,0),E687,OFFSET(C687,-M687+2,0),OFFSET(C687,-M687+2,0),OFFSET(C687,-M687+3,0)+AB687,OFFSET(C687,-M687+4,0),0,2)/10*D687)</f>
        <v/>
      </c>
      <c r="R687" s="71" t="str">
        <f ca="1">IF(D687="","",_xll.xEURO(OFFSET(C687,-M687+1,0),E687,OFFSET(C687,-M687+2,0),OFFSET(C687,-M687+2,0),OFFSET(C687,-M687+3,0)+AB687,OFFSET(C687,-M687+4,0),0,3)/100*D687*10000)</f>
        <v/>
      </c>
      <c r="S687" s="71" t="str">
        <f ca="1">IF(D687="","",_xll.xEURO(OFFSET(C687,-M687+1,0),E687,OFFSET(C687,-M687+2,0),OFFSET(C687,-M687+2,0),OFFSET(C687,-M687+3,0)+AB687,OFFSET(C687,-M687+4,0),0,5)/365.25*D687*10000)</f>
        <v/>
      </c>
      <c r="U687" s="67" t="str">
        <f ca="1">IF(I687="","",_xll.xEURO(OFFSET(C687,-M687+1,0),J687,OFFSET(C687,-M687+2,0),OFFSET(C687,-M687+2,0),OFFSET(C687,-M687+3,0)+AC687,OFFSET(C687,-M687+4,0),1,1)*I687)</f>
        <v/>
      </c>
      <c r="V687" s="69" t="str">
        <f ca="1">IF(I687="","",_xll.xEURO(OFFSET(C687,-M687+1,0),J687,OFFSET(C687,-M687+2,0),OFFSET(C687,-M687+2,0),OFFSET(C687,-M687+3,0)+AC687,OFFSET(C687,-M687+4,0),1,0))</f>
        <v/>
      </c>
      <c r="W687" s="67" t="str">
        <f t="shared" si="120"/>
        <v/>
      </c>
      <c r="X687" s="67" t="str">
        <f ca="1">IF(I687="","",_xll.xEURO(OFFSET(C687,-M687+1,0),J687,OFFSET(C687,-M687+2,0),OFFSET(C687,-M687+2,0),OFFSET(C687,-M687+3,0)+AC687,OFFSET(C687,-M687+4,0),1,2)/10*I687)</f>
        <v/>
      </c>
      <c r="Y687" s="71" t="str">
        <f ca="1">IF(I687="","",_xll.xEURO(OFFSET(C687,-M687+1,0),J687,OFFSET(C687,-M687+2,0),OFFSET(C687,-M687+2,0),OFFSET(C687,-M687+3,0)+AC687,OFFSET(C687,-M687+4,0),1,3)/100*I687*10000)</f>
        <v/>
      </c>
      <c r="Z687" s="71" t="str">
        <f ca="1">IF(I687="","",_xll.xEURO(OFFSET(C687,-M687+1,0),J687,OFFSET(C687,-M687+2,0),OFFSET(C687,-M687+2,0),OFFSET(C687,-M687+3,0)+AC687,OFFSET(C687,-M687+4,0),1,5)/365.25*I687*10000)</f>
        <v/>
      </c>
      <c r="AB687" s="40" t="str">
        <f ca="1">IF(D687="","",_xll.xCalcSkew(OFFSET(C687,-M687,0),E687-OFFSET(C687,-M687+1,0),b)/100)</f>
        <v/>
      </c>
      <c r="AC687" s="40" t="str">
        <f ca="1">IF(I687="","",_xll.xCalcSkew(OFFSET(C687,-M687,0),J687-OFFSET(C687,-M687+1,0),b)/100)</f>
        <v/>
      </c>
      <c r="AE687">
        <f t="shared" si="114"/>
        <v>0</v>
      </c>
      <c r="AF687">
        <f t="shared" si="115"/>
        <v>0</v>
      </c>
      <c r="AG687">
        <f t="shared" si="116"/>
        <v>0</v>
      </c>
    </row>
    <row r="688" spans="4:33" x14ac:dyDescent="0.25">
      <c r="D688" s="52"/>
      <c r="E688" s="39"/>
      <c r="F688" s="39"/>
      <c r="G688" s="35"/>
      <c r="I688" s="52"/>
      <c r="J688" s="39"/>
      <c r="K688" s="39"/>
      <c r="L688" s="62"/>
      <c r="M688" s="101">
        <f t="shared" si="121"/>
        <v>29</v>
      </c>
      <c r="N688" s="67" t="str">
        <f ca="1">IF(D688="","",_xll.xEURO(OFFSET(C688,-M688+1,0),E688,OFFSET(C688,-M688+2,0),OFFSET(C688,-M688+2,0),OFFSET(C688,-M688+3,0)+AB688,OFFSET(C688,-M688+4,0),0,1)*D688)</f>
        <v/>
      </c>
      <c r="O688" s="69" t="str">
        <f ca="1">IF(D688="","",_xll.xEURO(OFFSET(C688,-M688+1,0),E688,OFFSET(C688,-M688+2,0),OFFSET(C688,-M688+2,0),OFFSET(C688,-M688+3,0)+AB688,OFFSET(C688,-M688+4,0),0,0))</f>
        <v/>
      </c>
      <c r="P688" s="67" t="str">
        <f t="shared" si="119"/>
        <v/>
      </c>
      <c r="Q688" s="67" t="str">
        <f ca="1">IF(D688="","",_xll.xEURO(OFFSET(C688,-M688+1,0),E688,OFFSET(C688,-M688+2,0),OFFSET(C688,-M688+2,0),OFFSET(C688,-M688+3,0)+AB688,OFFSET(C688,-M688+4,0),0,2)/10*D688)</f>
        <v/>
      </c>
      <c r="R688" s="71" t="str">
        <f ca="1">IF(D688="","",_xll.xEURO(OFFSET(C688,-M688+1,0),E688,OFFSET(C688,-M688+2,0),OFFSET(C688,-M688+2,0),OFFSET(C688,-M688+3,0)+AB688,OFFSET(C688,-M688+4,0),0,3)/100*D688*10000)</f>
        <v/>
      </c>
      <c r="S688" s="71" t="str">
        <f ca="1">IF(D688="","",_xll.xEURO(OFFSET(C688,-M688+1,0),E688,OFFSET(C688,-M688+2,0),OFFSET(C688,-M688+2,0),OFFSET(C688,-M688+3,0)+AB688,OFFSET(C688,-M688+4,0),0,5)/365.25*D688*10000)</f>
        <v/>
      </c>
      <c r="U688" s="67" t="str">
        <f ca="1">IF(I688="","",_xll.xEURO(OFFSET(C688,-M688+1,0),J688,OFFSET(C688,-M688+2,0),OFFSET(C688,-M688+2,0),OFFSET(C688,-M688+3,0)+AC688,OFFSET(C688,-M688+4,0),1,1)*I688)</f>
        <v/>
      </c>
      <c r="V688" s="69" t="str">
        <f ca="1">IF(I688="","",_xll.xEURO(OFFSET(C688,-M688+1,0),J688,OFFSET(C688,-M688+2,0),OFFSET(C688,-M688+2,0),OFFSET(C688,-M688+3,0)+AC688,OFFSET(C688,-M688+4,0),1,0))</f>
        <v/>
      </c>
      <c r="W688" s="67" t="str">
        <f t="shared" si="120"/>
        <v/>
      </c>
      <c r="X688" s="67" t="str">
        <f ca="1">IF(I688="","",_xll.xEURO(OFFSET(C688,-M688+1,0),J688,OFFSET(C688,-M688+2,0),OFFSET(C688,-M688+2,0),OFFSET(C688,-M688+3,0)+AC688,OFFSET(C688,-M688+4,0),1,2)/10*I688)</f>
        <v/>
      </c>
      <c r="Y688" s="71" t="str">
        <f ca="1">IF(I688="","",_xll.xEURO(OFFSET(C688,-M688+1,0),J688,OFFSET(C688,-M688+2,0),OFFSET(C688,-M688+2,0),OFFSET(C688,-M688+3,0)+AC688,OFFSET(C688,-M688+4,0),1,3)/100*I688*10000)</f>
        <v/>
      </c>
      <c r="Z688" s="71" t="str">
        <f ca="1">IF(I688="","",_xll.xEURO(OFFSET(C688,-M688+1,0),J688,OFFSET(C688,-M688+2,0),OFFSET(C688,-M688+2,0),OFFSET(C688,-M688+3,0)+AC688,OFFSET(C688,-M688+4,0),1,5)/365.25*I688*10000)</f>
        <v/>
      </c>
      <c r="AB688" s="40" t="str">
        <f ca="1">IF(D688="","",_xll.xCalcSkew(OFFSET(C688,-M688,0),E688-OFFSET(C688,-M688+1,0),b)/100)</f>
        <v/>
      </c>
      <c r="AC688" s="40" t="str">
        <f ca="1">IF(I688="","",_xll.xCalcSkew(OFFSET(C688,-M688,0),J688-OFFSET(C688,-M688+1,0),b)/100)</f>
        <v/>
      </c>
      <c r="AE688">
        <f t="shared" si="114"/>
        <v>0</v>
      </c>
      <c r="AF688">
        <f t="shared" si="115"/>
        <v>0</v>
      </c>
      <c r="AG688">
        <f t="shared" si="116"/>
        <v>0</v>
      </c>
    </row>
    <row r="689" spans="3:33" x14ac:dyDescent="0.25">
      <c r="D689" s="52"/>
      <c r="E689" s="39"/>
      <c r="F689" s="39"/>
      <c r="G689" s="35"/>
      <c r="I689" s="52"/>
      <c r="J689" s="39"/>
      <c r="K689" s="39"/>
      <c r="L689" s="62"/>
      <c r="M689" s="101">
        <f t="shared" si="121"/>
        <v>30</v>
      </c>
      <c r="N689" s="67" t="str">
        <f ca="1">IF(D689="","",_xll.xEURO(OFFSET(C689,-M689+1,0),E689,OFFSET(C689,-M689+2,0),OFFSET(C689,-M689+2,0),OFFSET(C689,-M689+3,0)+AB689,OFFSET(C689,-M689+4,0),0,1)*D689)</f>
        <v/>
      </c>
      <c r="O689" s="69" t="str">
        <f ca="1">IF(D689="","",_xll.xEURO(OFFSET(C689,-M689+1,0),E689,OFFSET(C689,-M689+2,0),OFFSET(C689,-M689+2,0),OFFSET(C689,-M689+3,0)+AB689,OFFSET(C689,-M689+4,0),0,0))</f>
        <v/>
      </c>
      <c r="P689" s="67" t="str">
        <f t="shared" si="119"/>
        <v/>
      </c>
      <c r="Q689" s="67" t="str">
        <f ca="1">IF(D689="","",_xll.xEURO(OFFSET(C689,-M689+1,0),E689,OFFSET(C689,-M689+2,0),OFFSET(C689,-M689+2,0),OFFSET(C689,-M689+3,0)+AB689,OFFSET(C689,-M689+4,0),0,2)/10*D689)</f>
        <v/>
      </c>
      <c r="R689" s="71" t="str">
        <f ca="1">IF(D689="","",_xll.xEURO(OFFSET(C689,-M689+1,0),E689,OFFSET(C689,-M689+2,0),OFFSET(C689,-M689+2,0),OFFSET(C689,-M689+3,0)+AB689,OFFSET(C689,-M689+4,0),0,3)/100*D689*10000)</f>
        <v/>
      </c>
      <c r="S689" s="71" t="str">
        <f ca="1">IF(D689="","",_xll.xEURO(OFFSET(C689,-M689+1,0),E689,OFFSET(C689,-M689+2,0),OFFSET(C689,-M689+2,0),OFFSET(C689,-M689+3,0)+AB689,OFFSET(C689,-M689+4,0),0,5)/365.25*D689*10000)</f>
        <v/>
      </c>
      <c r="U689" s="67" t="str">
        <f ca="1">IF(I689="","",_xll.xEURO(OFFSET(C689,-M689+1,0),J689,OFFSET(C689,-M689+2,0),OFFSET(C689,-M689+2,0),OFFSET(C689,-M689+3,0)+AC689,OFFSET(C689,-M689+4,0),1,1)*I689)</f>
        <v/>
      </c>
      <c r="V689" s="69" t="str">
        <f ca="1">IF(I689="","",_xll.xEURO(OFFSET(C689,-M689+1,0),J689,OFFSET(C689,-M689+2,0),OFFSET(C689,-M689+2,0),OFFSET(C689,-M689+3,0)+AC689,OFFSET(C689,-M689+4,0),1,0))</f>
        <v/>
      </c>
      <c r="W689" s="67" t="str">
        <f t="shared" si="120"/>
        <v/>
      </c>
      <c r="X689" s="67" t="str">
        <f ca="1">IF(I689="","",_xll.xEURO(OFFSET(C689,-M689+1,0),J689,OFFSET(C689,-M689+2,0),OFFSET(C689,-M689+2,0),OFFSET(C689,-M689+3,0)+AC689,OFFSET(C689,-M689+4,0),1,2)/10*I689)</f>
        <v/>
      </c>
      <c r="Y689" s="71" t="str">
        <f ca="1">IF(I689="","",_xll.xEURO(OFFSET(C689,-M689+1,0),J689,OFFSET(C689,-M689+2,0),OFFSET(C689,-M689+2,0),OFFSET(C689,-M689+3,0)+AC689,OFFSET(C689,-M689+4,0),1,3)/100*I689*10000)</f>
        <v/>
      </c>
      <c r="Z689" s="71" t="str">
        <f ca="1">IF(I689="","",_xll.xEURO(OFFSET(C689,-M689+1,0),J689,OFFSET(C689,-M689+2,0),OFFSET(C689,-M689+2,0),OFFSET(C689,-M689+3,0)+AC689,OFFSET(C689,-M689+4,0),1,5)/365.25*I689*10000)</f>
        <v/>
      </c>
      <c r="AB689" s="40" t="str">
        <f ca="1">IF(D689="","",_xll.xCalcSkew(OFFSET(C689,-M689,0),E689-OFFSET(C689,-M689+1,0),b)/100)</f>
        <v/>
      </c>
      <c r="AC689" s="40" t="str">
        <f ca="1">IF(I689="","",_xll.xCalcSkew(OFFSET(C689,-M689,0),J689-OFFSET(C689,-M689+1,0),b)/100)</f>
        <v/>
      </c>
      <c r="AE689">
        <f t="shared" si="114"/>
        <v>0</v>
      </c>
      <c r="AF689">
        <f t="shared" si="115"/>
        <v>0</v>
      </c>
      <c r="AG689">
        <f t="shared" si="116"/>
        <v>0</v>
      </c>
    </row>
    <row r="690" spans="3:33" x14ac:dyDescent="0.25">
      <c r="D690" s="52"/>
      <c r="E690" s="39"/>
      <c r="F690" s="39"/>
      <c r="G690" s="35"/>
      <c r="I690" s="52"/>
      <c r="J690" s="39"/>
      <c r="K690" s="39"/>
      <c r="L690" s="62"/>
      <c r="M690" s="101">
        <f t="shared" si="121"/>
        <v>31</v>
      </c>
      <c r="N690" s="67" t="str">
        <f ca="1">IF(D690="","",_xll.xEURO(OFFSET(C690,-M690+1,0),E690,OFFSET(C690,-M690+2,0),OFFSET(C690,-M690+2,0),OFFSET(C690,-M690+3,0)+AB690,OFFSET(C690,-M690+4,0),0,1)*D690)</f>
        <v/>
      </c>
      <c r="O690" s="69" t="str">
        <f ca="1">IF(D690="","",_xll.xEURO(OFFSET(C690,-M690+1,0),E690,OFFSET(C690,-M690+2,0),OFFSET(C690,-M690+2,0),OFFSET(C690,-M690+3,0)+AB690,OFFSET(C690,-M690+4,0),0,0))</f>
        <v/>
      </c>
      <c r="P690" s="67" t="str">
        <f t="shared" si="119"/>
        <v/>
      </c>
      <c r="Q690" s="67" t="str">
        <f ca="1">IF(D690="","",_xll.xEURO(OFFSET(C690,-M690+1,0),E690,OFFSET(C690,-M690+2,0),OFFSET(C690,-M690+2,0),OFFSET(C690,-M690+3,0)+AB690,OFFSET(C690,-M690+4,0),0,2)/10*D690)</f>
        <v/>
      </c>
      <c r="R690" s="71" t="str">
        <f ca="1">IF(D690="","",_xll.xEURO(OFFSET(C690,-M690+1,0),E690,OFFSET(C690,-M690+2,0),OFFSET(C690,-M690+2,0),OFFSET(C690,-M690+3,0)+AB690,OFFSET(C690,-M690+4,0),0,3)/100*D690*10000)</f>
        <v/>
      </c>
      <c r="S690" s="71" t="str">
        <f ca="1">IF(D690="","",_xll.xEURO(OFFSET(C690,-M690+1,0),E690,OFFSET(C690,-M690+2,0),OFFSET(C690,-M690+2,0),OFFSET(C690,-M690+3,0)+AB690,OFFSET(C690,-M690+4,0),0,5)/365.25*D690*10000)</f>
        <v/>
      </c>
      <c r="U690" s="67" t="str">
        <f ca="1">IF(I690="","",_xll.xEURO(OFFSET(C690,-M690+1,0),J690,OFFSET(C690,-M690+2,0),OFFSET(C690,-M690+2,0),OFFSET(C690,-M690+3,0)+AC690,OFFSET(C690,-M690+4,0),1,1)*I690)</f>
        <v/>
      </c>
      <c r="V690" s="69" t="str">
        <f ca="1">IF(I690="","",_xll.xEURO(OFFSET(C690,-M690+1,0),J690,OFFSET(C690,-M690+2,0),OFFSET(C690,-M690+2,0),OFFSET(C690,-M690+3,0)+AC690,OFFSET(C690,-M690+4,0),1,0))</f>
        <v/>
      </c>
      <c r="W690" s="67" t="str">
        <f t="shared" si="120"/>
        <v/>
      </c>
      <c r="X690" s="67" t="str">
        <f ca="1">IF(I690="","",_xll.xEURO(OFFSET(C690,-M690+1,0),J690,OFFSET(C690,-M690+2,0),OFFSET(C690,-M690+2,0),OFFSET(C690,-M690+3,0)+AC690,OFFSET(C690,-M690+4,0),1,2)/10*I690)</f>
        <v/>
      </c>
      <c r="Y690" s="71" t="str">
        <f ca="1">IF(I690="","",_xll.xEURO(OFFSET(C690,-M690+1,0),J690,OFFSET(C690,-M690+2,0),OFFSET(C690,-M690+2,0),OFFSET(C690,-M690+3,0)+AC690,OFFSET(C690,-M690+4,0),1,3)/100*I690*10000)</f>
        <v/>
      </c>
      <c r="Z690" s="71" t="str">
        <f ca="1">IF(I690="","",_xll.xEURO(OFFSET(C690,-M690+1,0),J690,OFFSET(C690,-M690+2,0),OFFSET(C690,-M690+2,0),OFFSET(C690,-M690+3,0)+AC690,OFFSET(C690,-M690+4,0),1,5)/365.25*I690*10000)</f>
        <v/>
      </c>
      <c r="AB690" s="40" t="str">
        <f ca="1">IF(D690="","",_xll.xCalcSkew(OFFSET(C690,-M690,0),E690-OFFSET(C690,-M690+1,0),b)/100)</f>
        <v/>
      </c>
      <c r="AC690" s="40" t="str">
        <f ca="1">IF(I690="","",_xll.xCalcSkew(OFFSET(C690,-M690,0),J690-OFFSET(C690,-M690+1,0),b)/100)</f>
        <v/>
      </c>
      <c r="AE690">
        <f t="shared" si="114"/>
        <v>0</v>
      </c>
      <c r="AF690">
        <f t="shared" si="115"/>
        <v>0</v>
      </c>
      <c r="AG690">
        <f t="shared" si="116"/>
        <v>0</v>
      </c>
    </row>
    <row r="691" spans="3:33" x14ac:dyDescent="0.25">
      <c r="D691" s="52"/>
      <c r="E691" s="39"/>
      <c r="F691" s="39"/>
      <c r="G691" s="35"/>
      <c r="I691" s="52"/>
      <c r="J691" s="39"/>
      <c r="K691" s="39"/>
      <c r="L691" s="62"/>
      <c r="M691" s="101">
        <f t="shared" si="121"/>
        <v>32</v>
      </c>
      <c r="N691" s="67" t="str">
        <f ca="1">IF(D691="","",_xll.xEURO(OFFSET(C691,-M691+1,0),E691,OFFSET(C691,-M691+2,0),OFFSET(C691,-M691+2,0),OFFSET(C691,-M691+3,0)+AB691,OFFSET(C691,-M691+4,0),0,1)*D691)</f>
        <v/>
      </c>
      <c r="O691" s="69" t="str">
        <f ca="1">IF(D691="","",_xll.xEURO(OFFSET(C691,-M691+1,0),E691,OFFSET(C691,-M691+2,0),OFFSET(C691,-M691+2,0),OFFSET(C691,-M691+3,0)+AB691,OFFSET(C691,-M691+4,0),0,0))</f>
        <v/>
      </c>
      <c r="P691" s="67" t="str">
        <f t="shared" si="119"/>
        <v/>
      </c>
      <c r="Q691" s="67" t="str">
        <f ca="1">IF(D691="","",_xll.xEURO(OFFSET(C691,-M691+1,0),E691,OFFSET(C691,-M691+2,0),OFFSET(C691,-M691+2,0),OFFSET(C691,-M691+3,0)+AB691,OFFSET(C691,-M691+4,0),0,2)/10*D691)</f>
        <v/>
      </c>
      <c r="R691" s="71" t="str">
        <f ca="1">IF(D691="","",_xll.xEURO(OFFSET(C691,-M691+1,0),E691,OFFSET(C691,-M691+2,0),OFFSET(C691,-M691+2,0),OFFSET(C691,-M691+3,0)+AB691,OFFSET(C691,-M691+4,0),0,3)/100*D691*10000)</f>
        <v/>
      </c>
      <c r="S691" s="71" t="str">
        <f ca="1">IF(D691="","",_xll.xEURO(OFFSET(C691,-M691+1,0),E691,OFFSET(C691,-M691+2,0),OFFSET(C691,-M691+2,0),OFFSET(C691,-M691+3,0)+AB691,OFFSET(C691,-M691+4,0),0,5)/365.25*D691*10000)</f>
        <v/>
      </c>
      <c r="U691" s="67" t="str">
        <f ca="1">IF(I691="","",_xll.xEURO(OFFSET(C691,-M691+1,0),J691,OFFSET(C691,-M691+2,0),OFFSET(C691,-M691+2,0),OFFSET(C691,-M691+3,0)+AC691,OFFSET(C691,-M691+4,0),1,1)*I691)</f>
        <v/>
      </c>
      <c r="V691" s="69" t="str">
        <f ca="1">IF(I691="","",_xll.xEURO(OFFSET(C691,-M691+1,0),J691,OFFSET(C691,-M691+2,0),OFFSET(C691,-M691+2,0),OFFSET(C691,-M691+3,0)+AC691,OFFSET(C691,-M691+4,0),1,0))</f>
        <v/>
      </c>
      <c r="W691" s="67" t="str">
        <f t="shared" si="120"/>
        <v/>
      </c>
      <c r="X691" s="67" t="str">
        <f ca="1">IF(I691="","",_xll.xEURO(OFFSET(C691,-M691+1,0),J691,OFFSET(C691,-M691+2,0),OFFSET(C691,-M691+2,0),OFFSET(C691,-M691+3,0)+AC691,OFFSET(C691,-M691+4,0),1,2)/10*I691)</f>
        <v/>
      </c>
      <c r="Y691" s="71" t="str">
        <f ca="1">IF(I691="","",_xll.xEURO(OFFSET(C691,-M691+1,0),J691,OFFSET(C691,-M691+2,0),OFFSET(C691,-M691+2,0),OFFSET(C691,-M691+3,0)+AC691,OFFSET(C691,-M691+4,0),1,3)/100*I691*10000)</f>
        <v/>
      </c>
      <c r="Z691" s="71" t="str">
        <f ca="1">IF(I691="","",_xll.xEURO(OFFSET(C691,-M691+1,0),J691,OFFSET(C691,-M691+2,0),OFFSET(C691,-M691+2,0),OFFSET(C691,-M691+3,0)+AC691,OFFSET(C691,-M691+4,0),1,5)/365.25*I691*10000)</f>
        <v/>
      </c>
      <c r="AB691" s="40" t="str">
        <f ca="1">IF(D691="","",_xll.xCalcSkew(OFFSET(C691,-M691,0),E691-OFFSET(C691,-M691+1,0),b)/100)</f>
        <v/>
      </c>
      <c r="AC691" s="40" t="str">
        <f ca="1">IF(I691="","",_xll.xCalcSkew(OFFSET(C691,-M691,0),J691-OFFSET(C691,-M691+1,0),b)/100)</f>
        <v/>
      </c>
      <c r="AE691">
        <f t="shared" si="114"/>
        <v>0</v>
      </c>
      <c r="AF691">
        <f t="shared" si="115"/>
        <v>0</v>
      </c>
      <c r="AG691">
        <f t="shared" si="116"/>
        <v>0</v>
      </c>
    </row>
    <row r="692" spans="3:33" x14ac:dyDescent="0.25">
      <c r="D692" s="52"/>
      <c r="E692" s="39"/>
      <c r="F692" s="39"/>
      <c r="G692" s="35"/>
      <c r="I692" s="52"/>
      <c r="J692" s="39"/>
      <c r="K692" s="39"/>
      <c r="L692" s="62"/>
      <c r="M692" s="101">
        <f t="shared" si="121"/>
        <v>33</v>
      </c>
      <c r="N692" s="67" t="str">
        <f ca="1">IF(D692="","",_xll.xEURO(OFFSET(C692,-M692+1,0),E692,OFFSET(C692,-M692+2,0),OFFSET(C692,-M692+2,0),OFFSET(C692,-M692+3,0)+AB692,OFFSET(C692,-M692+4,0),0,1)*D692)</f>
        <v/>
      </c>
      <c r="O692" s="69" t="str">
        <f ca="1">IF(D692="","",_xll.xEURO(OFFSET(C692,-M692+1,0),E692,OFFSET(C692,-M692+2,0),OFFSET(C692,-M692+2,0),OFFSET(C692,-M692+3,0)+AB692,OFFSET(C692,-M692+4,0),0,0))</f>
        <v/>
      </c>
      <c r="P692" s="67" t="str">
        <f t="shared" si="119"/>
        <v/>
      </c>
      <c r="Q692" s="67" t="str">
        <f ca="1">IF(D692="","",_xll.xEURO(OFFSET(C692,-M692+1,0),E692,OFFSET(C692,-M692+2,0),OFFSET(C692,-M692+2,0),OFFSET(C692,-M692+3,0)+AB692,OFFSET(C692,-M692+4,0),0,2)/10*D692)</f>
        <v/>
      </c>
      <c r="R692" s="71" t="str">
        <f ca="1">IF(D692="","",_xll.xEURO(OFFSET(C692,-M692+1,0),E692,OFFSET(C692,-M692+2,0),OFFSET(C692,-M692+2,0),OFFSET(C692,-M692+3,0)+AB692,OFFSET(C692,-M692+4,0),0,3)/100*D692*10000)</f>
        <v/>
      </c>
      <c r="S692" s="71" t="str">
        <f ca="1">IF(D692="","",_xll.xEURO(OFFSET(C692,-M692+1,0),E692,OFFSET(C692,-M692+2,0),OFFSET(C692,-M692+2,0),OFFSET(C692,-M692+3,0)+AB692,OFFSET(C692,-M692+4,0),0,5)/365.25*D692*10000)</f>
        <v/>
      </c>
      <c r="U692" s="67" t="str">
        <f ca="1">IF(I692="","",_xll.xEURO(OFFSET(C692,-M692+1,0),J692,OFFSET(C692,-M692+2,0),OFFSET(C692,-M692+2,0),OFFSET(C692,-M692+3,0)+AC692,OFFSET(C692,-M692+4,0),1,1)*I692)</f>
        <v/>
      </c>
      <c r="V692" s="69" t="str">
        <f ca="1">IF(I692="","",_xll.xEURO(OFFSET(C692,-M692+1,0),J692,OFFSET(C692,-M692+2,0),OFFSET(C692,-M692+2,0),OFFSET(C692,-M692+3,0)+AC692,OFFSET(C692,-M692+4,0),1,0))</f>
        <v/>
      </c>
      <c r="W692" s="67" t="str">
        <f t="shared" si="120"/>
        <v/>
      </c>
      <c r="X692" s="67" t="str">
        <f ca="1">IF(I692="","",_xll.xEURO(OFFSET(C692,-M692+1,0),J692,OFFSET(C692,-M692+2,0),OFFSET(C692,-M692+2,0),OFFSET(C692,-M692+3,0)+AC692,OFFSET(C692,-M692+4,0),1,2)/10*I692)</f>
        <v/>
      </c>
      <c r="Y692" s="71" t="str">
        <f ca="1">IF(I692="","",_xll.xEURO(OFFSET(C692,-M692+1,0),J692,OFFSET(C692,-M692+2,0),OFFSET(C692,-M692+2,0),OFFSET(C692,-M692+3,0)+AC692,OFFSET(C692,-M692+4,0),1,3)/100*I692*10000)</f>
        <v/>
      </c>
      <c r="Z692" s="71" t="str">
        <f ca="1">IF(I692="","",_xll.xEURO(OFFSET(C692,-M692+1,0),J692,OFFSET(C692,-M692+2,0),OFFSET(C692,-M692+2,0),OFFSET(C692,-M692+3,0)+AC692,OFFSET(C692,-M692+4,0),1,5)/365.25*I692*10000)</f>
        <v/>
      </c>
      <c r="AB692" s="40" t="str">
        <f ca="1">IF(D692="","",_xll.xCalcSkew(OFFSET(C692,-M692,0),E692-OFFSET(C692,-M692+1,0),b)/100)</f>
        <v/>
      </c>
      <c r="AC692" s="40" t="str">
        <f ca="1">IF(I692="","",_xll.xCalcSkew(OFFSET(C692,-M692,0),J692-OFFSET(C692,-M692+1,0),b)/100)</f>
        <v/>
      </c>
      <c r="AE692">
        <f t="shared" si="114"/>
        <v>0</v>
      </c>
      <c r="AF692">
        <f t="shared" si="115"/>
        <v>0</v>
      </c>
      <c r="AG692">
        <f t="shared" si="116"/>
        <v>0</v>
      </c>
    </row>
    <row r="693" spans="3:33" x14ac:dyDescent="0.25">
      <c r="D693" s="52"/>
      <c r="E693" s="39"/>
      <c r="F693" s="39"/>
      <c r="G693" s="35"/>
      <c r="I693" s="52"/>
      <c r="J693" s="39"/>
      <c r="K693" s="39"/>
      <c r="L693" s="62"/>
      <c r="M693" s="101">
        <f t="shared" si="121"/>
        <v>34</v>
      </c>
      <c r="N693" s="67" t="str">
        <f ca="1">IF(D693="","",_xll.xEURO(OFFSET(C693,-M693+1,0),E693,OFFSET(C693,-M693+2,0),OFFSET(C693,-M693+2,0),OFFSET(C693,-M693+3,0)+AB693,OFFSET(C693,-M693+4,0),0,1)*D693)</f>
        <v/>
      </c>
      <c r="O693" s="69" t="str">
        <f ca="1">IF(D693="","",_xll.xEURO(OFFSET(C693,-M693+1,0),E693,OFFSET(C693,-M693+2,0),OFFSET(C693,-M693+2,0),OFFSET(C693,-M693+3,0)+AB693,OFFSET(C693,-M693+4,0),0,0))</f>
        <v/>
      </c>
      <c r="P693" s="67" t="str">
        <f t="shared" si="119"/>
        <v/>
      </c>
      <c r="Q693" s="67" t="str">
        <f ca="1">IF(D693="","",_xll.xEURO(OFFSET(C693,-M693+1,0),E693,OFFSET(C693,-M693+2,0),OFFSET(C693,-M693+2,0),OFFSET(C693,-M693+3,0)+AB693,OFFSET(C693,-M693+4,0),0,2)/10*D693)</f>
        <v/>
      </c>
      <c r="R693" s="71" t="str">
        <f ca="1">IF(D693="","",_xll.xEURO(OFFSET(C693,-M693+1,0),E693,OFFSET(C693,-M693+2,0),OFFSET(C693,-M693+2,0),OFFSET(C693,-M693+3,0)+AB693,OFFSET(C693,-M693+4,0),0,3)/100*D693*10000)</f>
        <v/>
      </c>
      <c r="S693" s="71" t="str">
        <f ca="1">IF(D693="","",_xll.xEURO(OFFSET(C693,-M693+1,0),E693,OFFSET(C693,-M693+2,0),OFFSET(C693,-M693+2,0),OFFSET(C693,-M693+3,0)+AB693,OFFSET(C693,-M693+4,0),0,5)/365.25*D693*10000)</f>
        <v/>
      </c>
      <c r="U693" s="67" t="str">
        <f ca="1">IF(I693="","",_xll.xEURO(OFFSET(C693,-M693+1,0),J693,OFFSET(C693,-M693+2,0),OFFSET(C693,-M693+2,0),OFFSET(C693,-M693+3,0)+AC693,OFFSET(C693,-M693+4,0),1,1)*I693)</f>
        <v/>
      </c>
      <c r="V693" s="69" t="str">
        <f ca="1">IF(I693="","",_xll.xEURO(OFFSET(C693,-M693+1,0),J693,OFFSET(C693,-M693+2,0),OFFSET(C693,-M693+2,0),OFFSET(C693,-M693+3,0)+AC693,OFFSET(C693,-M693+4,0),1,0))</f>
        <v/>
      </c>
      <c r="W693" s="67" t="str">
        <f t="shared" si="120"/>
        <v/>
      </c>
      <c r="X693" s="67" t="str">
        <f ca="1">IF(I693="","",_xll.xEURO(OFFSET(C693,-M693+1,0),J693,OFFSET(C693,-M693+2,0),OFFSET(C693,-M693+2,0),OFFSET(C693,-M693+3,0)+AC693,OFFSET(C693,-M693+4,0),1,2)/10*I693)</f>
        <v/>
      </c>
      <c r="Y693" s="71" t="str">
        <f ca="1">IF(I693="","",_xll.xEURO(OFFSET(C693,-M693+1,0),J693,OFFSET(C693,-M693+2,0),OFFSET(C693,-M693+2,0),OFFSET(C693,-M693+3,0)+AC693,OFFSET(C693,-M693+4,0),1,3)/100*I693*10000)</f>
        <v/>
      </c>
      <c r="Z693" s="71" t="str">
        <f ca="1">IF(I693="","",_xll.xEURO(OFFSET(C693,-M693+1,0),J693,OFFSET(C693,-M693+2,0),OFFSET(C693,-M693+2,0),OFFSET(C693,-M693+3,0)+AC693,OFFSET(C693,-M693+4,0),1,5)/365.25*I693*10000)</f>
        <v/>
      </c>
      <c r="AB693" s="40" t="str">
        <f ca="1">IF(D693="","",_xll.xCalcSkew(OFFSET(C693,-M693,0),E693-OFFSET(C693,-M693+1,0),b)/100)</f>
        <v/>
      </c>
      <c r="AC693" s="40" t="str">
        <f ca="1">IF(I693="","",_xll.xCalcSkew(OFFSET(C693,-M693,0),J693-OFFSET(C693,-M693+1,0),b)/100)</f>
        <v/>
      </c>
      <c r="AE693">
        <f t="shared" si="114"/>
        <v>0</v>
      </c>
      <c r="AF693">
        <f t="shared" si="115"/>
        <v>0</v>
      </c>
      <c r="AG693">
        <f t="shared" si="116"/>
        <v>0</v>
      </c>
    </row>
    <row r="694" spans="3:33" x14ac:dyDescent="0.25">
      <c r="D694" s="52"/>
      <c r="E694" s="39"/>
      <c r="F694" s="39"/>
      <c r="G694" s="35"/>
      <c r="I694" s="52"/>
      <c r="J694" s="39"/>
      <c r="K694" s="39"/>
      <c r="L694" s="62"/>
      <c r="M694" s="101">
        <f t="shared" si="121"/>
        <v>35</v>
      </c>
      <c r="N694" s="67" t="str">
        <f ca="1">IF(D694="","",_xll.xEURO(OFFSET(C694,-M694+1,0),E694,OFFSET(C694,-M694+2,0),OFFSET(C694,-M694+2,0),OFFSET(C694,-M694+3,0)+AB694,OFFSET(C694,-M694+4,0),0,1)*D694)</f>
        <v/>
      </c>
      <c r="O694" s="69" t="str">
        <f ca="1">IF(D694="","",_xll.xEURO(OFFSET(C694,-M694+1,0),E694,OFFSET(C694,-M694+2,0),OFFSET(C694,-M694+2,0),OFFSET(C694,-M694+3,0)+AB694,OFFSET(C694,-M694+4,0),0,0))</f>
        <v/>
      </c>
      <c r="P694" s="67" t="str">
        <f t="shared" si="119"/>
        <v/>
      </c>
      <c r="Q694" s="67" t="str">
        <f ca="1">IF(D694="","",_xll.xEURO(OFFSET(C694,-M694+1,0),E694,OFFSET(C694,-M694+2,0),OFFSET(C694,-M694+2,0),OFFSET(C694,-M694+3,0)+AB694,OFFSET(C694,-M694+4,0),0,2)/10*D694)</f>
        <v/>
      </c>
      <c r="R694" s="71" t="str">
        <f ca="1">IF(D694="","",_xll.xEURO(OFFSET(C694,-M694+1,0),E694,OFFSET(C694,-M694+2,0),OFFSET(C694,-M694+2,0),OFFSET(C694,-M694+3,0)+AB694,OFFSET(C694,-M694+4,0),0,3)/100*D694*10000)</f>
        <v/>
      </c>
      <c r="S694" s="71" t="str">
        <f ca="1">IF(D694="","",_xll.xEURO(OFFSET(C694,-M694+1,0),E694,OFFSET(C694,-M694+2,0),OFFSET(C694,-M694+2,0),OFFSET(C694,-M694+3,0)+AB694,OFFSET(C694,-M694+4,0),0,5)/365.25*D694*10000)</f>
        <v/>
      </c>
      <c r="U694" s="67" t="str">
        <f ca="1">IF(I694="","",_xll.xEURO(OFFSET(C694,-M694+1,0),J694,OFFSET(C694,-M694+2,0),OFFSET(C694,-M694+2,0),OFFSET(C694,-M694+3,0)+AC694,OFFSET(C694,-M694+4,0),1,1)*I694)</f>
        <v/>
      </c>
      <c r="V694" s="69" t="str">
        <f ca="1">IF(I694="","",_xll.xEURO(OFFSET(C694,-M694+1,0),J694,OFFSET(C694,-M694+2,0),OFFSET(C694,-M694+2,0),OFFSET(C694,-M694+3,0)+AC694,OFFSET(C694,-M694+4,0),1,0))</f>
        <v/>
      </c>
      <c r="W694" s="67" t="str">
        <f t="shared" si="120"/>
        <v/>
      </c>
      <c r="X694" s="67" t="str">
        <f ca="1">IF(I694="","",_xll.xEURO(OFFSET(C694,-M694+1,0),J694,OFFSET(C694,-M694+2,0),OFFSET(C694,-M694+2,0),OFFSET(C694,-M694+3,0)+AC694,OFFSET(C694,-M694+4,0),1,2)/10*I694)</f>
        <v/>
      </c>
      <c r="Y694" s="71" t="str">
        <f ca="1">IF(I694="","",_xll.xEURO(OFFSET(C694,-M694+1,0),J694,OFFSET(C694,-M694+2,0),OFFSET(C694,-M694+2,0),OFFSET(C694,-M694+3,0)+AC694,OFFSET(C694,-M694+4,0),1,3)/100*I694*10000)</f>
        <v/>
      </c>
      <c r="Z694" s="71" t="str">
        <f ca="1">IF(I694="","",_xll.xEURO(OFFSET(C694,-M694+1,0),J694,OFFSET(C694,-M694+2,0),OFFSET(C694,-M694+2,0),OFFSET(C694,-M694+3,0)+AC694,OFFSET(C694,-M694+4,0),1,5)/365.25*I694*10000)</f>
        <v/>
      </c>
      <c r="AB694" s="40" t="str">
        <f ca="1">IF(D694="","",_xll.xCalcSkew(OFFSET(C694,-M694,0),E694-OFFSET(C694,-M694+1,0),b)/100)</f>
        <v/>
      </c>
      <c r="AC694" s="40" t="str">
        <f ca="1">IF(I694="","",_xll.xCalcSkew(OFFSET(C694,-M694,0),J694-OFFSET(C694,-M694+1,0),b)/100)</f>
        <v/>
      </c>
      <c r="AE694">
        <f t="shared" si="114"/>
        <v>0</v>
      </c>
      <c r="AF694">
        <f t="shared" si="115"/>
        <v>0</v>
      </c>
      <c r="AG694">
        <f t="shared" si="116"/>
        <v>0</v>
      </c>
    </row>
    <row r="695" spans="3:33" x14ac:dyDescent="0.25">
      <c r="D695" s="46">
        <f ca="1">SUM(INDIRECT(CONCATENATE(ADDRESS(ROW(D659),COLUMN(D659)),":",ADDRESS(ROW()-1,COLUMN()))))</f>
        <v>-245</v>
      </c>
      <c r="I695" s="46">
        <f ca="1">SUM(INDIRECT(CONCATENATE(ADDRESS(ROW(I659),COLUMN(I659)),":",ADDRESS(ROW()-1,COLUMN()))))</f>
        <v>375</v>
      </c>
      <c r="J695" s="1"/>
      <c r="K695" s="1"/>
      <c r="L695" s="1"/>
      <c r="N695" s="46">
        <f t="shared" ref="N695:S695" ca="1" si="122">SUM(INDIRECT(CONCATENATE(ADDRESS(ROW(N659),COLUMN(N659)),":",ADDRESS(ROW()-1,COLUMN()))))</f>
        <v>50.074624100966176</v>
      </c>
      <c r="O695" s="46">
        <f t="shared" ca="1" si="122"/>
        <v>1.4637024548219615</v>
      </c>
      <c r="P695" s="46">
        <f t="shared" ca="1" si="122"/>
        <v>-2.183691986280162</v>
      </c>
      <c r="Q695" s="46">
        <f t="shared" ca="1" si="122"/>
        <v>-4.5778505568760526</v>
      </c>
      <c r="R695" s="46">
        <f t="shared" ca="1" si="122"/>
        <v>-28615.022876447118</v>
      </c>
      <c r="S695" s="46">
        <f t="shared" ca="1" si="122"/>
        <v>1009.3616987982994</v>
      </c>
      <c r="T695" s="67"/>
      <c r="U695" s="46">
        <f t="shared" ref="U695:Z695" ca="1" si="123">SUM(INDIRECT(CONCATENATE(ADDRESS(ROW(U659),COLUMN(U659)),":",ADDRESS(ROW()-1,COLUMN()))))</f>
        <v>119.15980635042091</v>
      </c>
      <c r="V695" s="46">
        <f t="shared" ca="1" si="123"/>
        <v>1.4513330891569853</v>
      </c>
      <c r="W695" s="46">
        <f t="shared" ca="1" si="123"/>
        <v>-132.68648671483245</v>
      </c>
      <c r="X695" s="46">
        <f t="shared" ca="1" si="123"/>
        <v>7.3775212645099639</v>
      </c>
      <c r="Y695" s="46">
        <f t="shared" ca="1" si="123"/>
        <v>49792.47445617029</v>
      </c>
      <c r="Z695" s="46">
        <f t="shared" ca="1" si="123"/>
        <v>-1890.5029717674108</v>
      </c>
      <c r="AE695">
        <f t="shared" ca="1" si="114"/>
        <v>0</v>
      </c>
      <c r="AF695">
        <f t="shared" ca="1" si="115"/>
        <v>0</v>
      </c>
      <c r="AG695">
        <f t="shared" ca="1" si="116"/>
        <v>0</v>
      </c>
    </row>
    <row r="696" spans="3:33" x14ac:dyDescent="0.25">
      <c r="AE696">
        <f t="shared" si="114"/>
        <v>0</v>
      </c>
      <c r="AF696">
        <f t="shared" si="115"/>
        <v>0</v>
      </c>
      <c r="AG696">
        <f t="shared" si="116"/>
        <v>0</v>
      </c>
    </row>
    <row r="697" spans="3:33" x14ac:dyDescent="0.25">
      <c r="C697" s="34">
        <f ca="1">EOMONTH(C659,0)+1</f>
        <v>37773</v>
      </c>
      <c r="D697" s="52">
        <v>15</v>
      </c>
      <c r="E697" s="39">
        <v>3.25</v>
      </c>
      <c r="F697" s="39">
        <v>0.56499999999999995</v>
      </c>
      <c r="G697" s="35" t="s">
        <v>270</v>
      </c>
      <c r="I697" s="52">
        <v>15</v>
      </c>
      <c r="J697" s="39">
        <v>3.25</v>
      </c>
      <c r="K697" s="39">
        <v>0.56499999999999995</v>
      </c>
      <c r="L697" s="62" t="s">
        <v>270</v>
      </c>
      <c r="M697" s="101">
        <v>0</v>
      </c>
      <c r="N697" s="67">
        <f ca="1">IF(D697="","",_xll.xEURO(OFFSET(C697,-M697+1,0),E697,OFFSET(C697,-M697+2,0),OFFSET(C697,-M697+2,0),OFFSET(C697,-M697+3,0)+AB697,OFFSET(C697,-M697+4,0),0,1)*D697)</f>
        <v>-5.315035930892849</v>
      </c>
      <c r="O697" s="69">
        <f ca="1">IF(D697="","",_xll.xEURO(OFFSET(C697,-M697+1,0),E697,OFFSET(C697,-M697+2,0),OFFSET(C697,-M697+2,0),OFFSET(C697,-M697+3,0)+AB697,OFFSET(C697,-M697+4,0),0,0))</f>
        <v>0.53509413070994816</v>
      </c>
      <c r="P697" s="67">
        <f t="shared" ref="P697:P732" ca="1" si="124">IF(D697="","",(O697-F697)*D697*10)</f>
        <v>-4.4858803935077685</v>
      </c>
      <c r="Q697" s="67">
        <f ca="1">IF(D697="","",_xll.xEURO(OFFSET(C697,-M697+1,0),E697,OFFSET(C697,-M697+2,0),OFFSET(C697,-M697+2,0),OFFSET(C697,-M697+3,0)+AB697,OFFSET(C697,-M697+4,0),0,2)/10*D697)</f>
        <v>0.33295747228414746</v>
      </c>
      <c r="R697" s="71">
        <f ca="1">IF(D697="","",_xll.xEURO(OFFSET(C697,-M697+1,0),E697,OFFSET(C697,-M697+2,0),OFFSET(C697,-M697+2,0),OFFSET(C697,-M697+3,0)+AB697,OFFSET(C697,-M697+4,0),0,3)/100*D697*10000)</f>
        <v>2268.8771228540954</v>
      </c>
      <c r="S697" s="71">
        <f ca="1">IF(D697="","",_xll.xEURO(OFFSET(C697,-M697+1,0),E697,OFFSET(C697,-M697+2,0),OFFSET(C697,-M697+2,0),OFFSET(C697,-M697+3,0)+AB697,OFFSET(C697,-M697+4,0),0,5)/365.25*D697*10000)</f>
        <v>-72.472129410848808</v>
      </c>
      <c r="U697" s="67">
        <f ca="1">IF(I697="","",_xll.xEURO(OFFSET(C697,-M697+1,0),J697,OFFSET(C697,-M697+2,0),OFFSET(C697,-M697+2,0),OFFSET(C697,-M697+3,0)+AC697,OFFSET(C697,-M697+4,0),1,1)*I697)</f>
        <v>9.0153979153827812</v>
      </c>
      <c r="V697" s="69">
        <f ca="1">IF(I697="","",_xll.xEURO(OFFSET(C697,-M697+1,0),J697,OFFSET(C697,-M697+2,0),OFFSET(C697,-M697+2,0),OFFSET(C697,-M697+3,0)+AC697,OFFSET(C697,-M697+4,0),1,0))</f>
        <v>0.67171093337777577</v>
      </c>
      <c r="W697" s="67">
        <f t="shared" ref="W697:W732" ca="1" si="125">IF(I697="","",(V697-K697)*I697*10)</f>
        <v>16.006640006666373</v>
      </c>
      <c r="X697" s="67">
        <f ca="1">IF(I697="","",_xll.xEURO(OFFSET(C697,-M697+1,0),J697,OFFSET(C697,-M697+2,0),OFFSET(C697,-M697+2,0),OFFSET(C697,-M697+3,0)+AC697,OFFSET(C697,-M697+4,0),1,2)/10*I697)</f>
        <v>0.33295747228414746</v>
      </c>
      <c r="Y697" s="71">
        <f ca="1">IF(I697="","",_xll.xEURO(OFFSET(C697,-M697+1,0),J697,OFFSET(C697,-M697+2,0),OFFSET(C697,-M697+2,0),OFFSET(C697,-M697+3,0)+AC697,OFFSET(C697,-M697+4,0),1,3)/100*I697*10000)</f>
        <v>2268.8771228540954</v>
      </c>
      <c r="Z697" s="71">
        <f ca="1">IF(I697="","",_xll.xEURO(OFFSET(C697,-M697+1,0),J697,OFFSET(C697,-M697+2,0),OFFSET(C697,-M697+2,0),OFFSET(C697,-M697+3,0)+AC697,OFFSET(C697,-M697+4,0),1,5)/365.25*I697*10000)</f>
        <v>-70.792085469558273</v>
      </c>
      <c r="AB697" s="40">
        <f ca="1">IF(D697="","",_xll.xCalcSkew(OFFSET(C697,-M697,0),E697-OFFSET(C697,-M697+1,0),b)/100)</f>
        <v>-1.8590000000000032E-3</v>
      </c>
      <c r="AC697" s="40">
        <f ca="1">IF(I697="","",_xll.xCalcSkew(OFFSET(C697,-M697,0),J697-OFFSET(C697,-M697+1,0),b)/100)</f>
        <v>-1.8590000000000032E-3</v>
      </c>
      <c r="AE697">
        <f t="shared" si="114"/>
        <v>-84750</v>
      </c>
      <c r="AF697">
        <f t="shared" si="115"/>
        <v>-84750</v>
      </c>
      <c r="AG697">
        <f t="shared" si="116"/>
        <v>-169500</v>
      </c>
    </row>
    <row r="698" spans="3:33" x14ac:dyDescent="0.25">
      <c r="C698" s="41">
        <f ca="1">INDEX(Inputs!$1:$1048576,MATCH(C697,Inputs!C:C,0),5)</f>
        <v>3.3930000000000002</v>
      </c>
      <c r="D698" s="52">
        <v>-300</v>
      </c>
      <c r="E698" s="39">
        <v>2.75</v>
      </c>
      <c r="F698" s="39">
        <v>0.29499999999999998</v>
      </c>
      <c r="G698" s="35" t="s">
        <v>269</v>
      </c>
      <c r="I698" s="52">
        <v>300</v>
      </c>
      <c r="J698" s="39">
        <v>5.15</v>
      </c>
      <c r="K698" s="39">
        <v>0.26</v>
      </c>
      <c r="L698" s="62" t="s">
        <v>269</v>
      </c>
      <c r="M698" s="101">
        <f>M697+1</f>
        <v>1</v>
      </c>
      <c r="N698" s="67">
        <f ca="1">IF(D698="","",_xll.xEURO(OFFSET(C698,-M698+1,0),E698,OFFSET(C698,-M698+2,0),OFFSET(C698,-M698+2,0),OFFSET(C698,-M698+3,0)+AB698,OFFSET(C698,-M698+4,0),0,1)*D698)</f>
        <v>71.081543720445822</v>
      </c>
      <c r="O698" s="69">
        <f ca="1">IF(D698="","",_xll.xEURO(OFFSET(C698,-M698+1,0),E698,OFFSET(C698,-M698+2,0),OFFSET(C698,-M698+2,0),OFFSET(C698,-M698+3,0)+AB698,OFFSET(C698,-M698+4,0),0,0))</f>
        <v>0.29335715105545601</v>
      </c>
      <c r="P698" s="67">
        <f t="shared" ca="1" si="124"/>
        <v>4.9285468336319198</v>
      </c>
      <c r="Q698" s="67">
        <f ca="1">IF(D698="","",_xll.xEURO(OFFSET(C698,-M698+1,0),E698,OFFSET(C698,-M698+2,0),OFFSET(C698,-M698+2,0),OFFSET(C698,-M698+3,0)+AB698,OFFSET(C698,-M698+4,0),0,2)/10*D698)</f>
        <v>-5.6523634677009955</v>
      </c>
      <c r="R698" s="71">
        <f ca="1">IF(D698="","",_xll.xEURO(OFFSET(C698,-M698+1,0),E698,OFFSET(C698,-M698+2,0),OFFSET(C698,-M698+2,0),OFFSET(C698,-M698+3,0)+AB698,OFFSET(C698,-M698+4,0),0,3)/100*D698*10000)</f>
        <v>-37999.676040047212</v>
      </c>
      <c r="S698" s="71">
        <f ca="1">IF(D698="","",_xll.xEURO(OFFSET(C698,-M698+1,0),E698,OFFSET(C698,-M698+2,0),OFFSET(C698,-M698+2,0),OFFSET(C698,-M698+3,0)+AB698,OFFSET(C698,-M698+4,0),0,5)/365.25*D698*10000)</f>
        <v>1234.0553181907192</v>
      </c>
      <c r="U698" s="67">
        <f ca="1">IF(I698="","",_xll.xEURO(OFFSET(C698,-M698+1,0),J698,OFFSET(C698,-M698+2,0),OFFSET(C698,-M698+2,0),OFFSET(C698,-M698+3,0)+AC698,OFFSET(C698,-M698+4,0),1,1)*I698)</f>
        <v>83.00658758685492</v>
      </c>
      <c r="V698" s="69">
        <f ca="1">IF(I698="","",_xll.xEURO(OFFSET(C698,-M698+1,0),J698,OFFSET(C698,-M698+2,0),OFFSET(C698,-M698+2,0),OFFSET(C698,-M698+3,0)+AC698,OFFSET(C698,-M698+4,0),1,0))</f>
        <v>0.23714293593519475</v>
      </c>
      <c r="W698" s="67">
        <f t="shared" ca="1" si="125"/>
        <v>-68.571192194415772</v>
      </c>
      <c r="X698" s="67">
        <f ca="1">IF(I698="","",_xll.xEURO(OFFSET(C698,-M698+1,0),J698,OFFSET(C698,-M698+2,0),OFFSET(C698,-M698+2,0),OFFSET(C698,-M698+3,0)+AC698,OFFSET(C698,-M698+4,0),1,2)/10*I698)</f>
        <v>5.6201982968921333</v>
      </c>
      <c r="Y698" s="71">
        <f ca="1">IF(I698="","",_xll.xEURO(OFFSET(C698,-M698+1,0),J698,OFFSET(C698,-M698+2,0),OFFSET(C698,-M698+2,0),OFFSET(C698,-M698+3,0)+AC698,OFFSET(C698,-M698+4,0),1,3)/100*I698*10000)</f>
        <v>41081.672237437459</v>
      </c>
      <c r="Z698" s="71">
        <f ca="1">IF(I698="","",_xll.xEURO(OFFSET(C698,-M698+1,0),J698,OFFSET(C698,-M698+2,0),OFFSET(C698,-M698+2,0),OFFSET(C698,-M698+3,0)+AC698,OFFSET(C698,-M698+4,0),1,5)/365.25*I698*10000)</f>
        <v>-1477.0930166710486</v>
      </c>
      <c r="AB698" s="40">
        <f ca="1">IF(D698="","",_xll.xCalcSkew(OFFSET(C698,-M698,0),E698-OFFSET(C698,-M698+1,0),b)/100)</f>
        <v>-7.0720000000000002E-3</v>
      </c>
      <c r="AC698" s="40">
        <f ca="1">IF(I698="","",_xll.xCalcSkew(OFFSET(C698,-M698,0),J698-OFFSET(C698,-M698+1,0),b)/100)</f>
        <v>2.6355000000000003E-2</v>
      </c>
      <c r="AE698">
        <f t="shared" si="114"/>
        <v>885000</v>
      </c>
      <c r="AF698">
        <f t="shared" si="115"/>
        <v>-780000</v>
      </c>
      <c r="AG698">
        <f t="shared" si="116"/>
        <v>105000</v>
      </c>
    </row>
    <row r="699" spans="3:33" x14ac:dyDescent="0.25">
      <c r="C699" s="40">
        <f ca="1">INDEX(Inputs!$1:$1048576,MATCH(C697,Inputs!C:C,0),7)</f>
        <v>2.9944391298551799E-2</v>
      </c>
      <c r="D699" s="52">
        <v>50</v>
      </c>
      <c r="E699" s="39">
        <v>3.4</v>
      </c>
      <c r="F699" s="39">
        <v>0.625</v>
      </c>
      <c r="G699" s="35" t="s">
        <v>272</v>
      </c>
      <c r="I699" s="52">
        <v>50</v>
      </c>
      <c r="J699" s="39">
        <v>3.4</v>
      </c>
      <c r="K699" s="39">
        <v>0.625</v>
      </c>
      <c r="L699" s="62" t="s">
        <v>272</v>
      </c>
      <c r="M699" s="101">
        <f t="shared" ref="M699:M732" si="126">M698+1</f>
        <v>2</v>
      </c>
      <c r="N699" s="67">
        <f ca="1">IF(D699="","",_xll.xEURO(OFFSET(C699,-M699+1,0),E699,OFFSET(C699,-M699+2,0),OFFSET(C699,-M699+2,0),OFFSET(C699,-M699+3,0)+AB699,OFFSET(C699,-M699+4,0),0,1)*D699)</f>
        <v>-19.41668423027572</v>
      </c>
      <c r="O699" s="69">
        <f ca="1">IF(D699="","",_xll.xEURO(OFFSET(C699,-M699+1,0),E699,OFFSET(C699,-M699+2,0),OFFSET(C699,-M699+2,0),OFFSET(C699,-M699+3,0)+AB699,OFFSET(C699,-M699+4,0),0,0))</f>
        <v>0.62105051343141704</v>
      </c>
      <c r="P699" s="67">
        <f t="shared" ca="1" si="124"/>
        <v>-1.9747432842914803</v>
      </c>
      <c r="Q699" s="67">
        <f ca="1">IF(D699="","",_xll.xEURO(OFFSET(C699,-M699+1,0),E699,OFFSET(C699,-M699+2,0),OFFSET(C699,-M699+2,0),OFFSET(C699,-M699+3,0)+AB699,OFFSET(C699,-M699+4,0),0,2)/10*D699)</f>
        <v>1.1335848115159446</v>
      </c>
      <c r="R699" s="71">
        <f ca="1">IF(D699="","",_xll.xEURO(OFFSET(C699,-M699+1,0),E699,OFFSET(C699,-M699+2,0),OFFSET(C699,-M699+2,0),OFFSET(C699,-M699+3,0)+AB699,OFFSET(C699,-M699+4,0),0,3)/100*D699*10000)</f>
        <v>7764.3872510526617</v>
      </c>
      <c r="S699" s="71">
        <f ca="1">IF(D699="","",_xll.xEURO(OFFSET(C699,-M699+1,0),E699,OFFSET(C699,-M699+2,0),OFFSET(C699,-M699+2,0),OFFSET(C699,-M699+3,0)+AB699,OFFSET(C699,-M699+4,0),0,5)/365.25*D699*10000)</f>
        <v>-246.46295202939362</v>
      </c>
      <c r="U699" s="67">
        <f ca="1">IF(I699="","",_xll.xEURO(OFFSET(C699,-M699+1,0),J699,OFFSET(C699,-M699+2,0),OFFSET(C699,-M699+2,0),OFFSET(C699,-M699+3,0)+AC699,OFFSET(C699,-M699+4,0),1,1)*I699)</f>
        <v>28.351428590643053</v>
      </c>
      <c r="V699" s="69">
        <f ca="1">IF(I699="","",_xll.xEURO(OFFSET(C699,-M699+1,0),J699,OFFSET(C699,-M699+2,0),OFFSET(C699,-M699+2,0),OFFSET(C699,-M699+3,0)+AC699,OFFSET(C699,-M699+4,0),1,0))</f>
        <v>0.61436297763648873</v>
      </c>
      <c r="W699" s="67">
        <f t="shared" ca="1" si="125"/>
        <v>-5.3185111817556363</v>
      </c>
      <c r="X699" s="67">
        <f ca="1">IF(I699="","",_xll.xEURO(OFFSET(C699,-M699+1,0),J699,OFFSET(C699,-M699+2,0),OFFSET(C699,-M699+2,0),OFFSET(C699,-M699+3,0)+AC699,OFFSET(C699,-M699+4,0),1,2)/10*I699)</f>
        <v>1.1335848115159446</v>
      </c>
      <c r="Y699" s="71">
        <f ca="1">IF(I699="","",_xll.xEURO(OFFSET(C699,-M699+1,0),J699,OFFSET(C699,-M699+2,0),OFFSET(C699,-M699+2,0),OFFSET(C699,-M699+3,0)+AC699,OFFSET(C699,-M699+4,0),1,3)/100*I699*10000)</f>
        <v>7764.3872510526617</v>
      </c>
      <c r="Z699" s="71">
        <f ca="1">IF(I699="","",_xll.xEURO(OFFSET(C699,-M699+1,0),J699,OFFSET(C699,-M699+2,0),OFFSET(C699,-M699+2,0),OFFSET(C699,-M699+3,0)+AC699,OFFSET(C699,-M699+4,0),1,5)/365.25*I699*10000)</f>
        <v>-246.73708507342695</v>
      </c>
      <c r="AB699" s="40">
        <f ca="1">IF(D699="","",_xll.xCalcSkew(OFFSET(C699,-M699,0),E699-OFFSET(C699,-M699+1,0),b)/100)</f>
        <v>1.3999999999999346E-4</v>
      </c>
      <c r="AC699" s="40">
        <f ca="1">IF(I699="","",_xll.xCalcSkew(OFFSET(C699,-M699,0),J699-OFFSET(C699,-M699+1,0),b)/100)</f>
        <v>1.3999999999999346E-4</v>
      </c>
      <c r="AE699">
        <f t="shared" si="114"/>
        <v>-312500</v>
      </c>
      <c r="AF699">
        <f t="shared" si="115"/>
        <v>-312500</v>
      </c>
      <c r="AG699">
        <f t="shared" si="116"/>
        <v>-625000</v>
      </c>
    </row>
    <row r="700" spans="3:33" x14ac:dyDescent="0.25">
      <c r="C700" s="66">
        <f ca="1">INDEX(Inputs!$1:$1048576,MATCH(C697,Inputs!C:C,0),6)</f>
        <v>0.39</v>
      </c>
      <c r="D700" s="52"/>
      <c r="E700" s="39"/>
      <c r="F700" s="39"/>
      <c r="G700" s="35"/>
      <c r="I700" s="52"/>
      <c r="J700" s="39"/>
      <c r="K700" s="39"/>
      <c r="L700" s="62"/>
      <c r="M700" s="101">
        <f t="shared" si="126"/>
        <v>3</v>
      </c>
      <c r="N700" s="67" t="str">
        <f ca="1">IF(D700="","",_xll.xEURO(OFFSET(C700,-M700+1,0),E700,OFFSET(C700,-M700+2,0),OFFSET(C700,-M700+2,0),OFFSET(C700,-M700+3,0)+AB700,OFFSET(C700,-M700+4,0),0,1)*D700)</f>
        <v/>
      </c>
      <c r="O700" s="69" t="str">
        <f ca="1">IF(D700="","",_xll.xEURO(OFFSET(C700,-M700+1,0),E700,OFFSET(C700,-M700+2,0),OFFSET(C700,-M700+2,0),OFFSET(C700,-M700+3,0)+AB700,OFFSET(C700,-M700+4,0),0,0))</f>
        <v/>
      </c>
      <c r="P700" s="67" t="str">
        <f t="shared" si="124"/>
        <v/>
      </c>
      <c r="Q700" s="67" t="str">
        <f ca="1">IF(D700="","",_xll.xEURO(OFFSET(C700,-M700+1,0),E700,OFFSET(C700,-M700+2,0),OFFSET(C700,-M700+2,0),OFFSET(C700,-M700+3,0)+AB700,OFFSET(C700,-M700+4,0),0,2)/10*D700)</f>
        <v/>
      </c>
      <c r="R700" s="71" t="str">
        <f ca="1">IF(D700="","",_xll.xEURO(OFFSET(C700,-M700+1,0),E700,OFFSET(C700,-M700+2,0),OFFSET(C700,-M700+2,0),OFFSET(C700,-M700+3,0)+AB700,OFFSET(C700,-M700+4,0),0,3)/100*D700*10000)</f>
        <v/>
      </c>
      <c r="S700" s="71" t="str">
        <f ca="1">IF(D700="","",_xll.xEURO(OFFSET(C700,-M700+1,0),E700,OFFSET(C700,-M700+2,0),OFFSET(C700,-M700+2,0),OFFSET(C700,-M700+3,0)+AB700,OFFSET(C700,-M700+4,0),0,5)/365.25*D700*10000)</f>
        <v/>
      </c>
      <c r="U700" s="67" t="str">
        <f ca="1">IF(I700="","",_xll.xEURO(OFFSET(C700,-M700+1,0),J700,OFFSET(C700,-M700+2,0),OFFSET(C700,-M700+2,0),OFFSET(C700,-M700+3,0)+AC700,OFFSET(C700,-M700+4,0),1,1)*I700)</f>
        <v/>
      </c>
      <c r="V700" s="69" t="str">
        <f ca="1">IF(I700="","",_xll.xEURO(OFFSET(C700,-M700+1,0),J700,OFFSET(C700,-M700+2,0),OFFSET(C700,-M700+2,0),OFFSET(C700,-M700+3,0)+AC700,OFFSET(C700,-M700+4,0),1,0))</f>
        <v/>
      </c>
      <c r="W700" s="67" t="str">
        <f t="shared" si="125"/>
        <v/>
      </c>
      <c r="X700" s="67" t="str">
        <f ca="1">IF(I700="","",_xll.xEURO(OFFSET(C700,-M700+1,0),J700,OFFSET(C700,-M700+2,0),OFFSET(C700,-M700+2,0),OFFSET(C700,-M700+3,0)+AC700,OFFSET(C700,-M700+4,0),1,2)/10*I700)</f>
        <v/>
      </c>
      <c r="Y700" s="71" t="str">
        <f ca="1">IF(I700="","",_xll.xEURO(OFFSET(C700,-M700+1,0),J700,OFFSET(C700,-M700+2,0),OFFSET(C700,-M700+2,0),OFFSET(C700,-M700+3,0)+AC700,OFFSET(C700,-M700+4,0),1,3)/100*I700*10000)</f>
        <v/>
      </c>
      <c r="Z700" s="71" t="str">
        <f ca="1">IF(I700="","",_xll.xEURO(OFFSET(C700,-M700+1,0),J700,OFFSET(C700,-M700+2,0),OFFSET(C700,-M700+2,0),OFFSET(C700,-M700+3,0)+AC700,OFFSET(C700,-M700+4,0),1,5)/365.25*I700*10000)</f>
        <v/>
      </c>
      <c r="AB700" s="40" t="str">
        <f ca="1">IF(D700="","",_xll.xCalcSkew(OFFSET(C700,-M700,0),E700-OFFSET(C700,-M700+1,0),b)/100)</f>
        <v/>
      </c>
      <c r="AC700" s="40" t="str">
        <f ca="1">IF(I700="","",_xll.xCalcSkew(OFFSET(C700,-M700,0),J700-OFFSET(C700,-M700+1,0),b)/100)</f>
        <v/>
      </c>
      <c r="AE700">
        <f t="shared" si="114"/>
        <v>0</v>
      </c>
      <c r="AF700">
        <f t="shared" si="115"/>
        <v>0</v>
      </c>
      <c r="AG700">
        <f t="shared" si="116"/>
        <v>0</v>
      </c>
    </row>
    <row r="701" spans="3:33" x14ac:dyDescent="0.25">
      <c r="C701" s="65">
        <f ca="1">INDEX(Inputs!$1:$1048576,MATCH(C697,Inputs!C:C,0),9)</f>
        <v>557</v>
      </c>
      <c r="D701" s="52"/>
      <c r="E701" s="39"/>
      <c r="F701" s="39"/>
      <c r="G701" s="35"/>
      <c r="I701" s="52"/>
      <c r="J701" s="39"/>
      <c r="K701" s="39"/>
      <c r="L701" s="62"/>
      <c r="M701" s="101">
        <f t="shared" si="126"/>
        <v>4</v>
      </c>
      <c r="N701" s="67" t="str">
        <f ca="1">IF(D701="","",_xll.xEURO(OFFSET(C701,-M701+1,0),E701,OFFSET(C701,-M701+2,0),OFFSET(C701,-M701+2,0),OFFSET(C701,-M701+3,0)+AB701,OFFSET(C701,-M701+4,0),0,1)*D701)</f>
        <v/>
      </c>
      <c r="O701" s="69" t="str">
        <f ca="1">IF(D701="","",_xll.xEURO(OFFSET(C701,-M701+1,0),E701,OFFSET(C701,-M701+2,0),OFFSET(C701,-M701+2,0),OFFSET(C701,-M701+3,0)+AB701,OFFSET(C701,-M701+4,0),0,0))</f>
        <v/>
      </c>
      <c r="P701" s="67" t="str">
        <f t="shared" si="124"/>
        <v/>
      </c>
      <c r="Q701" s="67" t="str">
        <f ca="1">IF(D701="","",_xll.xEURO(OFFSET(C701,-M701+1,0),E701,OFFSET(C701,-M701+2,0),OFFSET(C701,-M701+2,0),OFFSET(C701,-M701+3,0)+AB701,OFFSET(C701,-M701+4,0),0,2)/10*D701)</f>
        <v/>
      </c>
      <c r="R701" s="71" t="str">
        <f ca="1">IF(D701="","",_xll.xEURO(OFFSET(C701,-M701+1,0),E701,OFFSET(C701,-M701+2,0),OFFSET(C701,-M701+2,0),OFFSET(C701,-M701+3,0)+AB701,OFFSET(C701,-M701+4,0),0,3)/100*D701*10000)</f>
        <v/>
      </c>
      <c r="S701" s="71" t="str">
        <f ca="1">IF(D701="","",_xll.xEURO(OFFSET(C701,-M701+1,0),E701,OFFSET(C701,-M701+2,0),OFFSET(C701,-M701+2,0),OFFSET(C701,-M701+3,0)+AB701,OFFSET(C701,-M701+4,0),0,5)/365.25*D701*10000)</f>
        <v/>
      </c>
      <c r="U701" s="67" t="str">
        <f ca="1">IF(I701="","",_xll.xEURO(OFFSET(C701,-M701+1,0),J701,OFFSET(C701,-M701+2,0),OFFSET(C701,-M701+2,0),OFFSET(C701,-M701+3,0)+AC701,OFFSET(C701,-M701+4,0),1,1)*I701)</f>
        <v/>
      </c>
      <c r="V701" s="69" t="str">
        <f ca="1">IF(I701="","",_xll.xEURO(OFFSET(C701,-M701+1,0),J701,OFFSET(C701,-M701+2,0),OFFSET(C701,-M701+2,0),OFFSET(C701,-M701+3,0)+AC701,OFFSET(C701,-M701+4,0),1,0))</f>
        <v/>
      </c>
      <c r="W701" s="67" t="str">
        <f t="shared" si="125"/>
        <v/>
      </c>
      <c r="X701" s="67" t="str">
        <f ca="1">IF(I701="","",_xll.xEURO(OFFSET(C701,-M701+1,0),J701,OFFSET(C701,-M701+2,0),OFFSET(C701,-M701+2,0),OFFSET(C701,-M701+3,0)+AC701,OFFSET(C701,-M701+4,0),1,2)/10*I701)</f>
        <v/>
      </c>
      <c r="Y701" s="71" t="str">
        <f ca="1">IF(I701="","",_xll.xEURO(OFFSET(C701,-M701+1,0),J701,OFFSET(C701,-M701+2,0),OFFSET(C701,-M701+2,0),OFFSET(C701,-M701+3,0)+AC701,OFFSET(C701,-M701+4,0),1,3)/100*I701*10000)</f>
        <v/>
      </c>
      <c r="Z701" s="71" t="str">
        <f ca="1">IF(I701="","",_xll.xEURO(OFFSET(C701,-M701+1,0),J701,OFFSET(C701,-M701+2,0),OFFSET(C701,-M701+2,0),OFFSET(C701,-M701+3,0)+AC701,OFFSET(C701,-M701+4,0),1,5)/365.25*I701*10000)</f>
        <v/>
      </c>
      <c r="AB701" s="40" t="str">
        <f ca="1">IF(D701="","",_xll.xCalcSkew(OFFSET(C701,-M701,0),E701-OFFSET(C701,-M701+1,0),b)/100)</f>
        <v/>
      </c>
      <c r="AC701" s="40" t="str">
        <f ca="1">IF(I701="","",_xll.xCalcSkew(OFFSET(C701,-M701,0),J701-OFFSET(C701,-M701+1,0),b)/100)</f>
        <v/>
      </c>
      <c r="AE701">
        <f t="shared" si="114"/>
        <v>0</v>
      </c>
      <c r="AF701">
        <f t="shared" si="115"/>
        <v>0</v>
      </c>
      <c r="AG701">
        <f t="shared" si="116"/>
        <v>0</v>
      </c>
    </row>
    <row r="702" spans="3:33" x14ac:dyDescent="0.25">
      <c r="C702" s="64">
        <f ca="1">D733+I733</f>
        <v>130</v>
      </c>
      <c r="D702" s="52"/>
      <c r="E702" s="39"/>
      <c r="F702" s="39"/>
      <c r="G702" s="35"/>
      <c r="I702" s="52"/>
      <c r="J702" s="39"/>
      <c r="K702" s="39"/>
      <c r="L702" s="62"/>
      <c r="M702" s="101">
        <f t="shared" si="126"/>
        <v>5</v>
      </c>
      <c r="N702" s="67" t="str">
        <f ca="1">IF(D702="","",_xll.xEURO(OFFSET(C702,-M702+1,0),E702,OFFSET(C702,-M702+2,0),OFFSET(C702,-M702+2,0),OFFSET(C702,-M702+3,0)+AB702,OFFSET(C702,-M702+4,0),0,1)*D702)</f>
        <v/>
      </c>
      <c r="O702" s="69" t="str">
        <f ca="1">IF(D702="","",_xll.xEURO(OFFSET(C702,-M702+1,0),E702,OFFSET(C702,-M702+2,0),OFFSET(C702,-M702+2,0),OFFSET(C702,-M702+3,0)+AB702,OFFSET(C702,-M702+4,0),0,0))</f>
        <v/>
      </c>
      <c r="P702" s="67" t="str">
        <f t="shared" si="124"/>
        <v/>
      </c>
      <c r="Q702" s="67" t="str">
        <f ca="1">IF(D702="","",_xll.xEURO(OFFSET(C702,-M702+1,0),E702,OFFSET(C702,-M702+2,0),OFFSET(C702,-M702+2,0),OFFSET(C702,-M702+3,0)+AB702,OFFSET(C702,-M702+4,0),0,2)/10*D702)</f>
        <v/>
      </c>
      <c r="R702" s="71" t="str">
        <f ca="1">IF(D702="","",_xll.xEURO(OFFSET(C702,-M702+1,0),E702,OFFSET(C702,-M702+2,0),OFFSET(C702,-M702+2,0),OFFSET(C702,-M702+3,0)+AB702,OFFSET(C702,-M702+4,0),0,3)/100*D702*10000)</f>
        <v/>
      </c>
      <c r="S702" s="71" t="str">
        <f ca="1">IF(D702="","",_xll.xEURO(OFFSET(C702,-M702+1,0),E702,OFFSET(C702,-M702+2,0),OFFSET(C702,-M702+2,0),OFFSET(C702,-M702+3,0)+AB702,OFFSET(C702,-M702+4,0),0,5)/365.25*D702*10000)</f>
        <v/>
      </c>
      <c r="U702" s="67" t="str">
        <f ca="1">IF(I702="","",_xll.xEURO(OFFSET(C702,-M702+1,0),J702,OFFSET(C702,-M702+2,0),OFFSET(C702,-M702+2,0),OFFSET(C702,-M702+3,0)+AC702,OFFSET(C702,-M702+4,0),1,1)*I702)</f>
        <v/>
      </c>
      <c r="V702" s="69" t="str">
        <f ca="1">IF(I702="","",_xll.xEURO(OFFSET(C702,-M702+1,0),J702,OFFSET(C702,-M702+2,0),OFFSET(C702,-M702+2,0),OFFSET(C702,-M702+3,0)+AC702,OFFSET(C702,-M702+4,0),1,0))</f>
        <v/>
      </c>
      <c r="W702" s="67" t="str">
        <f t="shared" si="125"/>
        <v/>
      </c>
      <c r="X702" s="67" t="str">
        <f ca="1">IF(I702="","",_xll.xEURO(OFFSET(C702,-M702+1,0),J702,OFFSET(C702,-M702+2,0),OFFSET(C702,-M702+2,0),OFFSET(C702,-M702+3,0)+AC702,OFFSET(C702,-M702+4,0),1,2)/10*I702)</f>
        <v/>
      </c>
      <c r="Y702" s="71" t="str">
        <f ca="1">IF(I702="","",_xll.xEURO(OFFSET(C702,-M702+1,0),J702,OFFSET(C702,-M702+2,0),OFFSET(C702,-M702+2,0),OFFSET(C702,-M702+3,0)+AC702,OFFSET(C702,-M702+4,0),1,3)/100*I702*10000)</f>
        <v/>
      </c>
      <c r="Z702" s="71" t="str">
        <f ca="1">IF(I702="","",_xll.xEURO(OFFSET(C702,-M702+1,0),J702,OFFSET(C702,-M702+2,0),OFFSET(C702,-M702+2,0),OFFSET(C702,-M702+3,0)+AC702,OFFSET(C702,-M702+4,0),1,5)/365.25*I702*10000)</f>
        <v/>
      </c>
      <c r="AB702" s="40" t="str">
        <f ca="1">IF(D702="","",_xll.xCalcSkew(OFFSET(C702,-M702,0),E702-OFFSET(C702,-M702+1,0),b)/100)</f>
        <v/>
      </c>
      <c r="AC702" s="40" t="str">
        <f ca="1">IF(I702="","",_xll.xCalcSkew(OFFSET(C702,-M702,0),J702-OFFSET(C702,-M702+1,0),b)/100)</f>
        <v/>
      </c>
      <c r="AE702">
        <f t="shared" si="114"/>
        <v>0</v>
      </c>
      <c r="AF702">
        <f t="shared" si="115"/>
        <v>0</v>
      </c>
      <c r="AG702">
        <f t="shared" si="116"/>
        <v>0</v>
      </c>
    </row>
    <row r="703" spans="3:33" x14ac:dyDescent="0.25">
      <c r="C703" s="64">
        <f ca="1">N733+U733</f>
        <v>166.72323765215799</v>
      </c>
      <c r="D703" s="52"/>
      <c r="E703" s="39"/>
      <c r="F703" s="39"/>
      <c r="G703" s="35"/>
      <c r="I703" s="52"/>
      <c r="J703" s="39"/>
      <c r="K703" s="39"/>
      <c r="L703" s="62"/>
      <c r="M703" s="101">
        <f t="shared" si="126"/>
        <v>6</v>
      </c>
      <c r="N703" s="67" t="str">
        <f ca="1">IF(D703="","",_xll.xEURO(OFFSET(C703,-M703+1,0),E703,OFFSET(C703,-M703+2,0),OFFSET(C703,-M703+2,0),OFFSET(C703,-M703+3,0)+AB703,OFFSET(C703,-M703+4,0),0,1)*D703)</f>
        <v/>
      </c>
      <c r="O703" s="69" t="str">
        <f ca="1">IF(D703="","",_xll.xEURO(OFFSET(C703,-M703+1,0),E703,OFFSET(C703,-M703+2,0),OFFSET(C703,-M703+2,0),OFFSET(C703,-M703+3,0)+AB703,OFFSET(C703,-M703+4,0),0,0))</f>
        <v/>
      </c>
      <c r="P703" s="67" t="str">
        <f t="shared" si="124"/>
        <v/>
      </c>
      <c r="Q703" s="67" t="str">
        <f ca="1">IF(D703="","",_xll.xEURO(OFFSET(C703,-M703+1,0),E703,OFFSET(C703,-M703+2,0),OFFSET(C703,-M703+2,0),OFFSET(C703,-M703+3,0)+AB703,OFFSET(C703,-M703+4,0),0,2)/10*D703)</f>
        <v/>
      </c>
      <c r="R703" s="71" t="str">
        <f ca="1">IF(D703="","",_xll.xEURO(OFFSET(C703,-M703+1,0),E703,OFFSET(C703,-M703+2,0),OFFSET(C703,-M703+2,0),OFFSET(C703,-M703+3,0)+AB703,OFFSET(C703,-M703+4,0),0,3)/100*D703*10000)</f>
        <v/>
      </c>
      <c r="S703" s="71" t="str">
        <f ca="1">IF(D703="","",_xll.xEURO(OFFSET(C703,-M703+1,0),E703,OFFSET(C703,-M703+2,0),OFFSET(C703,-M703+2,0),OFFSET(C703,-M703+3,0)+AB703,OFFSET(C703,-M703+4,0),0,5)/365.25*D703*10000)</f>
        <v/>
      </c>
      <c r="U703" s="67" t="str">
        <f ca="1">IF(I703="","",_xll.xEURO(OFFSET(C703,-M703+1,0),J703,OFFSET(C703,-M703+2,0),OFFSET(C703,-M703+2,0),OFFSET(C703,-M703+3,0)+AC703,OFFSET(C703,-M703+4,0),1,1)*I703)</f>
        <v/>
      </c>
      <c r="V703" s="69" t="str">
        <f ca="1">IF(I703="","",_xll.xEURO(OFFSET(C703,-M703+1,0),J703,OFFSET(C703,-M703+2,0),OFFSET(C703,-M703+2,0),OFFSET(C703,-M703+3,0)+AC703,OFFSET(C703,-M703+4,0),1,0))</f>
        <v/>
      </c>
      <c r="W703" s="67" t="str">
        <f t="shared" si="125"/>
        <v/>
      </c>
      <c r="X703" s="67" t="str">
        <f ca="1">IF(I703="","",_xll.xEURO(OFFSET(C703,-M703+1,0),J703,OFFSET(C703,-M703+2,0),OFFSET(C703,-M703+2,0),OFFSET(C703,-M703+3,0)+AC703,OFFSET(C703,-M703+4,0),1,2)/10*I703)</f>
        <v/>
      </c>
      <c r="Y703" s="71" t="str">
        <f ca="1">IF(I703="","",_xll.xEURO(OFFSET(C703,-M703+1,0),J703,OFFSET(C703,-M703+2,0),OFFSET(C703,-M703+2,0),OFFSET(C703,-M703+3,0)+AC703,OFFSET(C703,-M703+4,0),1,3)/100*I703*10000)</f>
        <v/>
      </c>
      <c r="Z703" s="71" t="str">
        <f ca="1">IF(I703="","",_xll.xEURO(OFFSET(C703,-M703+1,0),J703,OFFSET(C703,-M703+2,0),OFFSET(C703,-M703+2,0),OFFSET(C703,-M703+3,0)+AC703,OFFSET(C703,-M703+4,0),1,5)/365.25*I703*10000)</f>
        <v/>
      </c>
      <c r="AB703" s="40" t="str">
        <f ca="1">IF(D703="","",_xll.xCalcSkew(OFFSET(C703,-M703,0),E703-OFFSET(C703,-M703+1,0),b)/100)</f>
        <v/>
      </c>
      <c r="AC703" s="40" t="str">
        <f ca="1">IF(I703="","",_xll.xCalcSkew(OFFSET(C703,-M703,0),J703-OFFSET(C703,-M703+1,0),b)/100)</f>
        <v/>
      </c>
      <c r="AE703">
        <f t="shared" si="114"/>
        <v>0</v>
      </c>
      <c r="AF703">
        <f t="shared" si="115"/>
        <v>0</v>
      </c>
      <c r="AG703">
        <f t="shared" si="116"/>
        <v>0</v>
      </c>
    </row>
    <row r="704" spans="3:33" x14ac:dyDescent="0.25">
      <c r="C704" s="103">
        <f ca="1">Q733+X733</f>
        <v>2.9009193967913216</v>
      </c>
      <c r="D704" s="52"/>
      <c r="E704" s="39"/>
      <c r="F704" s="39"/>
      <c r="G704" s="35"/>
      <c r="I704" s="52"/>
      <c r="J704" s="39"/>
      <c r="K704" s="39"/>
      <c r="L704" s="62"/>
      <c r="M704" s="101">
        <f t="shared" si="126"/>
        <v>7</v>
      </c>
      <c r="N704" s="67" t="str">
        <f ca="1">IF(D704="","",_xll.xEURO(OFFSET(C704,-M704+1,0),E704,OFFSET(C704,-M704+2,0),OFFSET(C704,-M704+2,0),OFFSET(C704,-M704+3,0)+AB704,OFFSET(C704,-M704+4,0),0,1)*D704)</f>
        <v/>
      </c>
      <c r="O704" s="69" t="str">
        <f ca="1">IF(D704="","",_xll.xEURO(OFFSET(C704,-M704+1,0),E704,OFFSET(C704,-M704+2,0),OFFSET(C704,-M704+2,0),OFFSET(C704,-M704+3,0)+AB704,OFFSET(C704,-M704+4,0),0,0))</f>
        <v/>
      </c>
      <c r="P704" s="67" t="str">
        <f t="shared" si="124"/>
        <v/>
      </c>
      <c r="Q704" s="67" t="str">
        <f ca="1">IF(D704="","",_xll.xEURO(OFFSET(C704,-M704+1,0),E704,OFFSET(C704,-M704+2,0),OFFSET(C704,-M704+2,0),OFFSET(C704,-M704+3,0)+AB704,OFFSET(C704,-M704+4,0),0,2)/10*D704)</f>
        <v/>
      </c>
      <c r="R704" s="71" t="str">
        <f ca="1">IF(D704="","",_xll.xEURO(OFFSET(C704,-M704+1,0),E704,OFFSET(C704,-M704+2,0),OFFSET(C704,-M704+2,0),OFFSET(C704,-M704+3,0)+AB704,OFFSET(C704,-M704+4,0),0,3)/100*D704*10000)</f>
        <v/>
      </c>
      <c r="S704" s="71" t="str">
        <f ca="1">IF(D704="","",_xll.xEURO(OFFSET(C704,-M704+1,0),E704,OFFSET(C704,-M704+2,0),OFFSET(C704,-M704+2,0),OFFSET(C704,-M704+3,0)+AB704,OFFSET(C704,-M704+4,0),0,5)/365.25*D704*10000)</f>
        <v/>
      </c>
      <c r="U704" s="67" t="str">
        <f ca="1">IF(I704="","",_xll.xEURO(OFFSET(C704,-M704+1,0),J704,OFFSET(C704,-M704+2,0),OFFSET(C704,-M704+2,0),OFFSET(C704,-M704+3,0)+AC704,OFFSET(C704,-M704+4,0),1,1)*I704)</f>
        <v/>
      </c>
      <c r="V704" s="69" t="str">
        <f ca="1">IF(I704="","",_xll.xEURO(OFFSET(C704,-M704+1,0),J704,OFFSET(C704,-M704+2,0),OFFSET(C704,-M704+2,0),OFFSET(C704,-M704+3,0)+AC704,OFFSET(C704,-M704+4,0),1,0))</f>
        <v/>
      </c>
      <c r="W704" s="67" t="str">
        <f t="shared" si="125"/>
        <v/>
      </c>
      <c r="X704" s="67" t="str">
        <f ca="1">IF(I704="","",_xll.xEURO(OFFSET(C704,-M704+1,0),J704,OFFSET(C704,-M704+2,0),OFFSET(C704,-M704+2,0),OFFSET(C704,-M704+3,0)+AC704,OFFSET(C704,-M704+4,0),1,2)/10*I704)</f>
        <v/>
      </c>
      <c r="Y704" s="71" t="str">
        <f ca="1">IF(I704="","",_xll.xEURO(OFFSET(C704,-M704+1,0),J704,OFFSET(C704,-M704+2,0),OFFSET(C704,-M704+2,0),OFFSET(C704,-M704+3,0)+AC704,OFFSET(C704,-M704+4,0),1,3)/100*I704*10000)</f>
        <v/>
      </c>
      <c r="Z704" s="71" t="str">
        <f ca="1">IF(I704="","",_xll.xEURO(OFFSET(C704,-M704+1,0),J704,OFFSET(C704,-M704+2,0),OFFSET(C704,-M704+2,0),OFFSET(C704,-M704+3,0)+AC704,OFFSET(C704,-M704+4,0),1,5)/365.25*I704*10000)</f>
        <v/>
      </c>
      <c r="AB704" s="40" t="str">
        <f ca="1">IF(D704="","",_xll.xCalcSkew(OFFSET(C704,-M704,0),E704-OFFSET(C704,-M704+1,0),b)/100)</f>
        <v/>
      </c>
      <c r="AC704" s="40" t="str">
        <f ca="1">IF(I704="","",_xll.xCalcSkew(OFFSET(C704,-M704,0),J704-OFFSET(C704,-M704+1,0),b)/100)</f>
        <v/>
      </c>
      <c r="AE704">
        <f t="shared" si="114"/>
        <v>0</v>
      </c>
      <c r="AF704">
        <f t="shared" si="115"/>
        <v>0</v>
      </c>
      <c r="AG704">
        <f t="shared" si="116"/>
        <v>0</v>
      </c>
    </row>
    <row r="705" spans="3:33" x14ac:dyDescent="0.25">
      <c r="C705" s="64">
        <f ca="1">R733+Y733</f>
        <v>23148.524945203761</v>
      </c>
      <c r="D705" s="52"/>
      <c r="E705" s="39"/>
      <c r="F705" s="39"/>
      <c r="G705" s="35"/>
      <c r="I705" s="52"/>
      <c r="J705" s="39"/>
      <c r="K705" s="39"/>
      <c r="L705" s="62"/>
      <c r="M705" s="101">
        <f t="shared" si="126"/>
        <v>8</v>
      </c>
      <c r="N705" s="67" t="str">
        <f ca="1">IF(D705="","",_xll.xEURO(OFFSET(C705,-M705+1,0),E705,OFFSET(C705,-M705+2,0),OFFSET(C705,-M705+2,0),OFFSET(C705,-M705+3,0)+AB705,OFFSET(C705,-M705+4,0),0,1)*D705)</f>
        <v/>
      </c>
      <c r="O705" s="69" t="str">
        <f ca="1">IF(D705="","",_xll.xEURO(OFFSET(C705,-M705+1,0),E705,OFFSET(C705,-M705+2,0),OFFSET(C705,-M705+2,0),OFFSET(C705,-M705+3,0)+AB705,OFFSET(C705,-M705+4,0),0,0))</f>
        <v/>
      </c>
      <c r="P705" s="67" t="str">
        <f t="shared" si="124"/>
        <v/>
      </c>
      <c r="Q705" s="67" t="str">
        <f ca="1">IF(D705="","",_xll.xEURO(OFFSET(C705,-M705+1,0),E705,OFFSET(C705,-M705+2,0),OFFSET(C705,-M705+2,0),OFFSET(C705,-M705+3,0)+AB705,OFFSET(C705,-M705+4,0),0,2)/10*D705)</f>
        <v/>
      </c>
      <c r="R705" s="71" t="str">
        <f ca="1">IF(D705="","",_xll.xEURO(OFFSET(C705,-M705+1,0),E705,OFFSET(C705,-M705+2,0),OFFSET(C705,-M705+2,0),OFFSET(C705,-M705+3,0)+AB705,OFFSET(C705,-M705+4,0),0,3)/100*D705*10000)</f>
        <v/>
      </c>
      <c r="S705" s="71" t="str">
        <f ca="1">IF(D705="","",_xll.xEURO(OFFSET(C705,-M705+1,0),E705,OFFSET(C705,-M705+2,0),OFFSET(C705,-M705+2,0),OFFSET(C705,-M705+3,0)+AB705,OFFSET(C705,-M705+4,0),0,5)/365.25*D705*10000)</f>
        <v/>
      </c>
      <c r="U705" s="67" t="str">
        <f ca="1">IF(I705="","",_xll.xEURO(OFFSET(C705,-M705+1,0),J705,OFFSET(C705,-M705+2,0),OFFSET(C705,-M705+2,0),OFFSET(C705,-M705+3,0)+AC705,OFFSET(C705,-M705+4,0),1,1)*I705)</f>
        <v/>
      </c>
      <c r="V705" s="69" t="str">
        <f ca="1">IF(I705="","",_xll.xEURO(OFFSET(C705,-M705+1,0),J705,OFFSET(C705,-M705+2,0),OFFSET(C705,-M705+2,0),OFFSET(C705,-M705+3,0)+AC705,OFFSET(C705,-M705+4,0),1,0))</f>
        <v/>
      </c>
      <c r="W705" s="67" t="str">
        <f t="shared" si="125"/>
        <v/>
      </c>
      <c r="X705" s="67" t="str">
        <f ca="1">IF(I705="","",_xll.xEURO(OFFSET(C705,-M705+1,0),J705,OFFSET(C705,-M705+2,0),OFFSET(C705,-M705+2,0),OFFSET(C705,-M705+3,0)+AC705,OFFSET(C705,-M705+4,0),1,2)/10*I705)</f>
        <v/>
      </c>
      <c r="Y705" s="71" t="str">
        <f ca="1">IF(I705="","",_xll.xEURO(OFFSET(C705,-M705+1,0),J705,OFFSET(C705,-M705+2,0),OFFSET(C705,-M705+2,0),OFFSET(C705,-M705+3,0)+AC705,OFFSET(C705,-M705+4,0),1,3)/100*I705*10000)</f>
        <v/>
      </c>
      <c r="Z705" s="71" t="str">
        <f ca="1">IF(I705="","",_xll.xEURO(OFFSET(C705,-M705+1,0),J705,OFFSET(C705,-M705+2,0),OFFSET(C705,-M705+2,0),OFFSET(C705,-M705+3,0)+AC705,OFFSET(C705,-M705+4,0),1,5)/365.25*I705*10000)</f>
        <v/>
      </c>
      <c r="AB705" s="40" t="str">
        <f ca="1">IF(D705="","",_xll.xCalcSkew(OFFSET(C705,-M705,0),E705-OFFSET(C705,-M705+1,0),b)/100)</f>
        <v/>
      </c>
      <c r="AC705" s="40" t="str">
        <f ca="1">IF(I705="","",_xll.xCalcSkew(OFFSET(C705,-M705,0),J705-OFFSET(C705,-M705+1,0),b)/100)</f>
        <v/>
      </c>
      <c r="AE705">
        <f t="shared" si="114"/>
        <v>0</v>
      </c>
      <c r="AF705">
        <f t="shared" si="115"/>
        <v>0</v>
      </c>
      <c r="AG705">
        <f t="shared" si="116"/>
        <v>0</v>
      </c>
    </row>
    <row r="706" spans="3:33" x14ac:dyDescent="0.25">
      <c r="C706" s="64">
        <f ca="1">S733+Z733</f>
        <v>-879.50195046355702</v>
      </c>
      <c r="D706" s="52"/>
      <c r="E706" s="39"/>
      <c r="F706" s="39"/>
      <c r="G706" s="35"/>
      <c r="I706" s="52"/>
      <c r="J706" s="39"/>
      <c r="K706" s="39"/>
      <c r="L706" s="62"/>
      <c r="M706" s="101">
        <f t="shared" si="126"/>
        <v>9</v>
      </c>
      <c r="N706" s="67" t="str">
        <f ca="1">IF(D706="","",_xll.xEURO(OFFSET(C706,-M706+1,0),E706,OFFSET(C706,-M706+2,0),OFFSET(C706,-M706+2,0),OFFSET(C706,-M706+3,0)+AB706,OFFSET(C706,-M706+4,0),0,1)*D706)</f>
        <v/>
      </c>
      <c r="O706" s="69" t="str">
        <f ca="1">IF(D706="","",_xll.xEURO(OFFSET(C706,-M706+1,0),E706,OFFSET(C706,-M706+2,0),OFFSET(C706,-M706+2,0),OFFSET(C706,-M706+3,0)+AB706,OFFSET(C706,-M706+4,0),0,0))</f>
        <v/>
      </c>
      <c r="P706" s="67" t="str">
        <f t="shared" si="124"/>
        <v/>
      </c>
      <c r="Q706" s="67" t="str">
        <f ca="1">IF(D706="","",_xll.xEURO(OFFSET(C706,-M706+1,0),E706,OFFSET(C706,-M706+2,0),OFFSET(C706,-M706+2,0),OFFSET(C706,-M706+3,0)+AB706,OFFSET(C706,-M706+4,0),0,2)/10*D706)</f>
        <v/>
      </c>
      <c r="R706" s="71" t="str">
        <f ca="1">IF(D706="","",_xll.xEURO(OFFSET(C706,-M706+1,0),E706,OFFSET(C706,-M706+2,0),OFFSET(C706,-M706+2,0),OFFSET(C706,-M706+3,0)+AB706,OFFSET(C706,-M706+4,0),0,3)/100*D706*10000)</f>
        <v/>
      </c>
      <c r="S706" s="71" t="str">
        <f ca="1">IF(D706="","",_xll.xEURO(OFFSET(C706,-M706+1,0),E706,OFFSET(C706,-M706+2,0),OFFSET(C706,-M706+2,0),OFFSET(C706,-M706+3,0)+AB706,OFFSET(C706,-M706+4,0),0,5)/365.25*D706*10000)</f>
        <v/>
      </c>
      <c r="U706" s="67" t="str">
        <f ca="1">IF(I706="","",_xll.xEURO(OFFSET(C706,-M706+1,0),J706,OFFSET(C706,-M706+2,0),OFFSET(C706,-M706+2,0),OFFSET(C706,-M706+3,0)+AC706,OFFSET(C706,-M706+4,0),1,1)*I706)</f>
        <v/>
      </c>
      <c r="V706" s="69" t="str">
        <f ca="1">IF(I706="","",_xll.xEURO(OFFSET(C706,-M706+1,0),J706,OFFSET(C706,-M706+2,0),OFFSET(C706,-M706+2,0),OFFSET(C706,-M706+3,0)+AC706,OFFSET(C706,-M706+4,0),1,0))</f>
        <v/>
      </c>
      <c r="W706" s="67" t="str">
        <f t="shared" si="125"/>
        <v/>
      </c>
      <c r="X706" s="67" t="str">
        <f ca="1">IF(I706="","",_xll.xEURO(OFFSET(C706,-M706+1,0),J706,OFFSET(C706,-M706+2,0),OFFSET(C706,-M706+2,0),OFFSET(C706,-M706+3,0)+AC706,OFFSET(C706,-M706+4,0),1,2)/10*I706)</f>
        <v/>
      </c>
      <c r="Y706" s="71" t="str">
        <f ca="1">IF(I706="","",_xll.xEURO(OFFSET(C706,-M706+1,0),J706,OFFSET(C706,-M706+2,0),OFFSET(C706,-M706+2,0),OFFSET(C706,-M706+3,0)+AC706,OFFSET(C706,-M706+4,0),1,3)/100*I706*10000)</f>
        <v/>
      </c>
      <c r="Z706" s="71" t="str">
        <f ca="1">IF(I706="","",_xll.xEURO(OFFSET(C706,-M706+1,0),J706,OFFSET(C706,-M706+2,0),OFFSET(C706,-M706+2,0),OFFSET(C706,-M706+3,0)+AC706,OFFSET(C706,-M706+4,0),1,5)/365.25*I706*10000)</f>
        <v/>
      </c>
      <c r="AB706" s="40" t="str">
        <f ca="1">IF(D706="","",_xll.xCalcSkew(OFFSET(C706,-M706,0),E706-OFFSET(C706,-M706+1,0),b)/100)</f>
        <v/>
      </c>
      <c r="AC706" s="40" t="str">
        <f ca="1">IF(I706="","",_xll.xCalcSkew(OFFSET(C706,-M706,0),J706-OFFSET(C706,-M706+1,0),b)/100)</f>
        <v/>
      </c>
      <c r="AE706">
        <f t="shared" si="114"/>
        <v>0</v>
      </c>
      <c r="AF706">
        <f t="shared" si="115"/>
        <v>0</v>
      </c>
      <c r="AG706">
        <f t="shared" si="116"/>
        <v>0</v>
      </c>
    </row>
    <row r="707" spans="3:33" x14ac:dyDescent="0.25">
      <c r="C707" s="64">
        <f ca="1">P733+W733</f>
        <v>-59.415140213672366</v>
      </c>
      <c r="D707" s="52"/>
      <c r="E707" s="39"/>
      <c r="F707" s="39"/>
      <c r="G707" s="35"/>
      <c r="I707" s="52"/>
      <c r="J707" s="39"/>
      <c r="K707" s="39"/>
      <c r="L707" s="62"/>
      <c r="M707" s="101">
        <f t="shared" si="126"/>
        <v>10</v>
      </c>
      <c r="N707" s="67" t="str">
        <f ca="1">IF(D707="","",_xll.xEURO(OFFSET(C707,-M707+1,0),E707,OFFSET(C707,-M707+2,0),OFFSET(C707,-M707+2,0),OFFSET(C707,-M707+3,0)+AB707,OFFSET(C707,-M707+4,0),0,1)*D707)</f>
        <v/>
      </c>
      <c r="O707" s="69" t="str">
        <f ca="1">IF(D707="","",_xll.xEURO(OFFSET(C707,-M707+1,0),E707,OFFSET(C707,-M707+2,0),OFFSET(C707,-M707+2,0),OFFSET(C707,-M707+3,0)+AB707,OFFSET(C707,-M707+4,0),0,0))</f>
        <v/>
      </c>
      <c r="P707" s="67" t="str">
        <f t="shared" si="124"/>
        <v/>
      </c>
      <c r="Q707" s="67" t="str">
        <f ca="1">IF(D707="","",_xll.xEURO(OFFSET(C707,-M707+1,0),E707,OFFSET(C707,-M707+2,0),OFFSET(C707,-M707+2,0),OFFSET(C707,-M707+3,0)+AB707,OFFSET(C707,-M707+4,0),0,2)/10*D707)</f>
        <v/>
      </c>
      <c r="R707" s="71" t="str">
        <f ca="1">IF(D707="","",_xll.xEURO(OFFSET(C707,-M707+1,0),E707,OFFSET(C707,-M707+2,0),OFFSET(C707,-M707+2,0),OFFSET(C707,-M707+3,0)+AB707,OFFSET(C707,-M707+4,0),0,3)/100*D707*10000)</f>
        <v/>
      </c>
      <c r="S707" s="71" t="str">
        <f ca="1">IF(D707="","",_xll.xEURO(OFFSET(C707,-M707+1,0),E707,OFFSET(C707,-M707+2,0),OFFSET(C707,-M707+2,0),OFFSET(C707,-M707+3,0)+AB707,OFFSET(C707,-M707+4,0),0,5)/365.25*D707*10000)</f>
        <v/>
      </c>
      <c r="U707" s="67" t="str">
        <f ca="1">IF(I707="","",_xll.xEURO(OFFSET(C707,-M707+1,0),J707,OFFSET(C707,-M707+2,0),OFFSET(C707,-M707+2,0),OFFSET(C707,-M707+3,0)+AC707,OFFSET(C707,-M707+4,0),1,1)*I707)</f>
        <v/>
      </c>
      <c r="V707" s="69" t="str">
        <f ca="1">IF(I707="","",_xll.xEURO(OFFSET(C707,-M707+1,0),J707,OFFSET(C707,-M707+2,0),OFFSET(C707,-M707+2,0),OFFSET(C707,-M707+3,0)+AC707,OFFSET(C707,-M707+4,0),1,0))</f>
        <v/>
      </c>
      <c r="W707" s="67" t="str">
        <f t="shared" si="125"/>
        <v/>
      </c>
      <c r="X707" s="67" t="str">
        <f ca="1">IF(I707="","",_xll.xEURO(OFFSET(C707,-M707+1,0),J707,OFFSET(C707,-M707+2,0),OFFSET(C707,-M707+2,0),OFFSET(C707,-M707+3,0)+AC707,OFFSET(C707,-M707+4,0),1,2)/10*I707)</f>
        <v/>
      </c>
      <c r="Y707" s="71" t="str">
        <f ca="1">IF(I707="","",_xll.xEURO(OFFSET(C707,-M707+1,0),J707,OFFSET(C707,-M707+2,0),OFFSET(C707,-M707+2,0),OFFSET(C707,-M707+3,0)+AC707,OFFSET(C707,-M707+4,0),1,3)/100*I707*10000)</f>
        <v/>
      </c>
      <c r="Z707" s="71" t="str">
        <f ca="1">IF(I707="","",_xll.xEURO(OFFSET(C707,-M707+1,0),J707,OFFSET(C707,-M707+2,0),OFFSET(C707,-M707+2,0),OFFSET(C707,-M707+3,0)+AC707,OFFSET(C707,-M707+4,0),1,5)/365.25*I707*10000)</f>
        <v/>
      </c>
      <c r="AB707" s="40" t="str">
        <f ca="1">IF(D707="","",_xll.xCalcSkew(OFFSET(C707,-M707,0),E707-OFFSET(C707,-M707+1,0),b)/100)</f>
        <v/>
      </c>
      <c r="AC707" s="40" t="str">
        <f ca="1">IF(I707="","",_xll.xCalcSkew(OFFSET(C707,-M707,0),J707-OFFSET(C707,-M707+1,0),b)/100)</f>
        <v/>
      </c>
      <c r="AE707">
        <f t="shared" si="114"/>
        <v>0</v>
      </c>
      <c r="AF707">
        <f t="shared" si="115"/>
        <v>0</v>
      </c>
      <c r="AG707">
        <f t="shared" si="116"/>
        <v>0</v>
      </c>
    </row>
    <row r="708" spans="3:33" x14ac:dyDescent="0.25">
      <c r="D708" s="52"/>
      <c r="E708" s="39"/>
      <c r="F708" s="39"/>
      <c r="G708" s="35"/>
      <c r="I708" s="52"/>
      <c r="J708" s="39"/>
      <c r="K708" s="39"/>
      <c r="L708" s="62"/>
      <c r="M708" s="101">
        <f t="shared" si="126"/>
        <v>11</v>
      </c>
      <c r="N708" s="67" t="str">
        <f ca="1">IF(D708="","",_xll.xEURO(OFFSET(C708,-M708+1,0),E708,OFFSET(C708,-M708+2,0),OFFSET(C708,-M708+2,0),OFFSET(C708,-M708+3,0)+AB708,OFFSET(C708,-M708+4,0),0,1)*D708)</f>
        <v/>
      </c>
      <c r="O708" s="69" t="str">
        <f ca="1">IF(D708="","",_xll.xEURO(OFFSET(C708,-M708+1,0),E708,OFFSET(C708,-M708+2,0),OFFSET(C708,-M708+2,0),OFFSET(C708,-M708+3,0)+AB708,OFFSET(C708,-M708+4,0),0,0))</f>
        <v/>
      </c>
      <c r="P708" s="67" t="str">
        <f t="shared" si="124"/>
        <v/>
      </c>
      <c r="Q708" s="67" t="str">
        <f ca="1">IF(D708="","",_xll.xEURO(OFFSET(C708,-M708+1,0),E708,OFFSET(C708,-M708+2,0),OFFSET(C708,-M708+2,0),OFFSET(C708,-M708+3,0)+AB708,OFFSET(C708,-M708+4,0),0,2)/10*D708)</f>
        <v/>
      </c>
      <c r="R708" s="71" t="str">
        <f ca="1">IF(D708="","",_xll.xEURO(OFFSET(C708,-M708+1,0),E708,OFFSET(C708,-M708+2,0),OFFSET(C708,-M708+2,0),OFFSET(C708,-M708+3,0)+AB708,OFFSET(C708,-M708+4,0),0,3)/100*D708*10000)</f>
        <v/>
      </c>
      <c r="S708" s="71" t="str">
        <f ca="1">IF(D708="","",_xll.xEURO(OFFSET(C708,-M708+1,0),E708,OFFSET(C708,-M708+2,0),OFFSET(C708,-M708+2,0),OFFSET(C708,-M708+3,0)+AB708,OFFSET(C708,-M708+4,0),0,5)/365.25*D708*10000)</f>
        <v/>
      </c>
      <c r="U708" s="67" t="str">
        <f ca="1">IF(I708="","",_xll.xEURO(OFFSET(C708,-M708+1,0),J708,OFFSET(C708,-M708+2,0),OFFSET(C708,-M708+2,0),OFFSET(C708,-M708+3,0)+AC708,OFFSET(C708,-M708+4,0),1,1)*I708)</f>
        <v/>
      </c>
      <c r="V708" s="69" t="str">
        <f ca="1">IF(I708="","",_xll.xEURO(OFFSET(C708,-M708+1,0),J708,OFFSET(C708,-M708+2,0),OFFSET(C708,-M708+2,0),OFFSET(C708,-M708+3,0)+AC708,OFFSET(C708,-M708+4,0),1,0))</f>
        <v/>
      </c>
      <c r="W708" s="67" t="str">
        <f t="shared" si="125"/>
        <v/>
      </c>
      <c r="X708" s="67" t="str">
        <f ca="1">IF(I708="","",_xll.xEURO(OFFSET(C708,-M708+1,0),J708,OFFSET(C708,-M708+2,0),OFFSET(C708,-M708+2,0),OFFSET(C708,-M708+3,0)+AC708,OFFSET(C708,-M708+4,0),1,2)/10*I708)</f>
        <v/>
      </c>
      <c r="Y708" s="71" t="str">
        <f ca="1">IF(I708="","",_xll.xEURO(OFFSET(C708,-M708+1,0),J708,OFFSET(C708,-M708+2,0),OFFSET(C708,-M708+2,0),OFFSET(C708,-M708+3,0)+AC708,OFFSET(C708,-M708+4,0),1,3)/100*I708*10000)</f>
        <v/>
      </c>
      <c r="Z708" s="71" t="str">
        <f ca="1">IF(I708="","",_xll.xEURO(OFFSET(C708,-M708+1,0),J708,OFFSET(C708,-M708+2,0),OFFSET(C708,-M708+2,0),OFFSET(C708,-M708+3,0)+AC708,OFFSET(C708,-M708+4,0),1,5)/365.25*I708*10000)</f>
        <v/>
      </c>
      <c r="AB708" s="40" t="str">
        <f ca="1">IF(D708="","",_xll.xCalcSkew(OFFSET(C708,-M708,0),E708-OFFSET(C708,-M708+1,0),b)/100)</f>
        <v/>
      </c>
      <c r="AC708" s="40" t="str">
        <f ca="1">IF(I708="","",_xll.xCalcSkew(OFFSET(C708,-M708,0),J708-OFFSET(C708,-M708+1,0),b)/100)</f>
        <v/>
      </c>
      <c r="AE708">
        <f t="shared" si="114"/>
        <v>0</v>
      </c>
      <c r="AF708">
        <f t="shared" si="115"/>
        <v>0</v>
      </c>
      <c r="AG708">
        <f t="shared" si="116"/>
        <v>0</v>
      </c>
    </row>
    <row r="709" spans="3:33" x14ac:dyDescent="0.25">
      <c r="D709" s="52"/>
      <c r="E709" s="39"/>
      <c r="F709" s="39"/>
      <c r="G709" s="35"/>
      <c r="I709" s="52"/>
      <c r="J709" s="39"/>
      <c r="K709" s="39"/>
      <c r="L709" s="62"/>
      <c r="M709" s="101">
        <f t="shared" si="126"/>
        <v>12</v>
      </c>
      <c r="N709" s="67" t="str">
        <f ca="1">IF(D709="","",_xll.xEURO(OFFSET(C709,-M709+1,0),E709,OFFSET(C709,-M709+2,0),OFFSET(C709,-M709+2,0),OFFSET(C709,-M709+3,0)+AB709,OFFSET(C709,-M709+4,0),0,1)*D709)</f>
        <v/>
      </c>
      <c r="O709" s="69" t="str">
        <f ca="1">IF(D709="","",_xll.xEURO(OFFSET(C709,-M709+1,0),E709,OFFSET(C709,-M709+2,0),OFFSET(C709,-M709+2,0),OFFSET(C709,-M709+3,0)+AB709,OFFSET(C709,-M709+4,0),0,0))</f>
        <v/>
      </c>
      <c r="P709" s="67" t="str">
        <f t="shared" si="124"/>
        <v/>
      </c>
      <c r="Q709" s="67" t="str">
        <f ca="1">IF(D709="","",_xll.xEURO(OFFSET(C709,-M709+1,0),E709,OFFSET(C709,-M709+2,0),OFFSET(C709,-M709+2,0),OFFSET(C709,-M709+3,0)+AB709,OFFSET(C709,-M709+4,0),0,2)/10*D709)</f>
        <v/>
      </c>
      <c r="R709" s="71" t="str">
        <f ca="1">IF(D709="","",_xll.xEURO(OFFSET(C709,-M709+1,0),E709,OFFSET(C709,-M709+2,0),OFFSET(C709,-M709+2,0),OFFSET(C709,-M709+3,0)+AB709,OFFSET(C709,-M709+4,0),0,3)/100*D709*10000)</f>
        <v/>
      </c>
      <c r="S709" s="71" t="str">
        <f ca="1">IF(D709="","",_xll.xEURO(OFFSET(C709,-M709+1,0),E709,OFFSET(C709,-M709+2,0),OFFSET(C709,-M709+2,0),OFFSET(C709,-M709+3,0)+AB709,OFFSET(C709,-M709+4,0),0,5)/365.25*D709*10000)</f>
        <v/>
      </c>
      <c r="U709" s="67" t="str">
        <f ca="1">IF(I709="","",_xll.xEURO(OFFSET(C709,-M709+1,0),J709,OFFSET(C709,-M709+2,0),OFFSET(C709,-M709+2,0),OFFSET(C709,-M709+3,0)+AC709,OFFSET(C709,-M709+4,0),1,1)*I709)</f>
        <v/>
      </c>
      <c r="V709" s="69" t="str">
        <f ca="1">IF(I709="","",_xll.xEURO(OFFSET(C709,-M709+1,0),J709,OFFSET(C709,-M709+2,0),OFFSET(C709,-M709+2,0),OFFSET(C709,-M709+3,0)+AC709,OFFSET(C709,-M709+4,0),1,0))</f>
        <v/>
      </c>
      <c r="W709" s="67" t="str">
        <f t="shared" si="125"/>
        <v/>
      </c>
      <c r="X709" s="67" t="str">
        <f ca="1">IF(I709="","",_xll.xEURO(OFFSET(C709,-M709+1,0),J709,OFFSET(C709,-M709+2,0),OFFSET(C709,-M709+2,0),OFFSET(C709,-M709+3,0)+AC709,OFFSET(C709,-M709+4,0),1,2)/10*I709)</f>
        <v/>
      </c>
      <c r="Y709" s="71" t="str">
        <f ca="1">IF(I709="","",_xll.xEURO(OFFSET(C709,-M709+1,0),J709,OFFSET(C709,-M709+2,0),OFFSET(C709,-M709+2,0),OFFSET(C709,-M709+3,0)+AC709,OFFSET(C709,-M709+4,0),1,3)/100*I709*10000)</f>
        <v/>
      </c>
      <c r="Z709" s="71" t="str">
        <f ca="1">IF(I709="","",_xll.xEURO(OFFSET(C709,-M709+1,0),J709,OFFSET(C709,-M709+2,0),OFFSET(C709,-M709+2,0),OFFSET(C709,-M709+3,0)+AC709,OFFSET(C709,-M709+4,0),1,5)/365.25*I709*10000)</f>
        <v/>
      </c>
      <c r="AB709" s="40" t="str">
        <f ca="1">IF(D709="","",_xll.xCalcSkew(OFFSET(C709,-M709,0),E709-OFFSET(C709,-M709+1,0),b)/100)</f>
        <v/>
      </c>
      <c r="AC709" s="40" t="str">
        <f ca="1">IF(I709="","",_xll.xCalcSkew(OFFSET(C709,-M709,0),J709-OFFSET(C709,-M709+1,0),b)/100)</f>
        <v/>
      </c>
      <c r="AE709">
        <f t="shared" si="114"/>
        <v>0</v>
      </c>
      <c r="AF709">
        <f t="shared" si="115"/>
        <v>0</v>
      </c>
      <c r="AG709">
        <f t="shared" si="116"/>
        <v>0</v>
      </c>
    </row>
    <row r="710" spans="3:33" x14ac:dyDescent="0.25">
      <c r="D710" s="52"/>
      <c r="E710" s="39"/>
      <c r="F710" s="39"/>
      <c r="G710" s="35"/>
      <c r="I710" s="52"/>
      <c r="J710" s="39"/>
      <c r="K710" s="39"/>
      <c r="L710" s="62"/>
      <c r="M710" s="101">
        <f t="shared" si="126"/>
        <v>13</v>
      </c>
      <c r="N710" s="67" t="str">
        <f ca="1">IF(D710="","",_xll.xEURO(OFFSET(C710,-M710+1,0),E710,OFFSET(C710,-M710+2,0),OFFSET(C710,-M710+2,0),OFFSET(C710,-M710+3,0)+AB710,OFFSET(C710,-M710+4,0),0,1)*D710)</f>
        <v/>
      </c>
      <c r="O710" s="69" t="str">
        <f ca="1">IF(D710="","",_xll.xEURO(OFFSET(C710,-M710+1,0),E710,OFFSET(C710,-M710+2,0),OFFSET(C710,-M710+2,0),OFFSET(C710,-M710+3,0)+AB710,OFFSET(C710,-M710+4,0),0,0))</f>
        <v/>
      </c>
      <c r="P710" s="67" t="str">
        <f t="shared" si="124"/>
        <v/>
      </c>
      <c r="Q710" s="67" t="str">
        <f ca="1">IF(D710="","",_xll.xEURO(OFFSET(C710,-M710+1,0),E710,OFFSET(C710,-M710+2,0),OFFSET(C710,-M710+2,0),OFFSET(C710,-M710+3,0)+AB710,OFFSET(C710,-M710+4,0),0,2)/10*D710)</f>
        <v/>
      </c>
      <c r="R710" s="71" t="str">
        <f ca="1">IF(D710="","",_xll.xEURO(OFFSET(C710,-M710+1,0),E710,OFFSET(C710,-M710+2,0),OFFSET(C710,-M710+2,0),OFFSET(C710,-M710+3,0)+AB710,OFFSET(C710,-M710+4,0),0,3)/100*D710*10000)</f>
        <v/>
      </c>
      <c r="S710" s="71" t="str">
        <f ca="1">IF(D710="","",_xll.xEURO(OFFSET(C710,-M710+1,0),E710,OFFSET(C710,-M710+2,0),OFFSET(C710,-M710+2,0),OFFSET(C710,-M710+3,0)+AB710,OFFSET(C710,-M710+4,0),0,5)/365.25*D710*10000)</f>
        <v/>
      </c>
      <c r="U710" s="67" t="str">
        <f ca="1">IF(I710="","",_xll.xEURO(OFFSET(C710,-M710+1,0),J710,OFFSET(C710,-M710+2,0),OFFSET(C710,-M710+2,0),OFFSET(C710,-M710+3,0)+AC710,OFFSET(C710,-M710+4,0),1,1)*I710)</f>
        <v/>
      </c>
      <c r="V710" s="69" t="str">
        <f ca="1">IF(I710="","",_xll.xEURO(OFFSET(C710,-M710+1,0),J710,OFFSET(C710,-M710+2,0),OFFSET(C710,-M710+2,0),OFFSET(C710,-M710+3,0)+AC710,OFFSET(C710,-M710+4,0),1,0))</f>
        <v/>
      </c>
      <c r="W710" s="67" t="str">
        <f t="shared" si="125"/>
        <v/>
      </c>
      <c r="X710" s="67" t="str">
        <f ca="1">IF(I710="","",_xll.xEURO(OFFSET(C710,-M710+1,0),J710,OFFSET(C710,-M710+2,0),OFFSET(C710,-M710+2,0),OFFSET(C710,-M710+3,0)+AC710,OFFSET(C710,-M710+4,0),1,2)/10*I710)</f>
        <v/>
      </c>
      <c r="Y710" s="71" t="str">
        <f ca="1">IF(I710="","",_xll.xEURO(OFFSET(C710,-M710+1,0),J710,OFFSET(C710,-M710+2,0),OFFSET(C710,-M710+2,0),OFFSET(C710,-M710+3,0)+AC710,OFFSET(C710,-M710+4,0),1,3)/100*I710*10000)</f>
        <v/>
      </c>
      <c r="Z710" s="71" t="str">
        <f ca="1">IF(I710="","",_xll.xEURO(OFFSET(C710,-M710+1,0),J710,OFFSET(C710,-M710+2,0),OFFSET(C710,-M710+2,0),OFFSET(C710,-M710+3,0)+AC710,OFFSET(C710,-M710+4,0),1,5)/365.25*I710*10000)</f>
        <v/>
      </c>
      <c r="AB710" s="40" t="str">
        <f ca="1">IF(D710="","",_xll.xCalcSkew(OFFSET(C710,-M710,0),E710-OFFSET(C710,-M710+1,0),b)/100)</f>
        <v/>
      </c>
      <c r="AC710" s="40" t="str">
        <f ca="1">IF(I710="","",_xll.xCalcSkew(OFFSET(C710,-M710,0),J710-OFFSET(C710,-M710+1,0),b)/100)</f>
        <v/>
      </c>
      <c r="AE710">
        <f t="shared" ref="AE710:AE773" si="127">D710*F710*10000*-1</f>
        <v>0</v>
      </c>
      <c r="AF710">
        <f t="shared" ref="AF710:AF773" si="128">I710*K710*10000*-1</f>
        <v>0</v>
      </c>
      <c r="AG710">
        <f t="shared" ref="AG710:AG773" si="129">AE710+AF710</f>
        <v>0</v>
      </c>
    </row>
    <row r="711" spans="3:33" x14ac:dyDescent="0.25">
      <c r="D711" s="52"/>
      <c r="E711" s="39"/>
      <c r="F711" s="39"/>
      <c r="G711" s="35"/>
      <c r="I711" s="52"/>
      <c r="J711" s="39"/>
      <c r="K711" s="39"/>
      <c r="L711" s="62"/>
      <c r="M711" s="101">
        <f t="shared" si="126"/>
        <v>14</v>
      </c>
      <c r="N711" s="67" t="str">
        <f ca="1">IF(D711="","",_xll.xEURO(OFFSET(C711,-M711+1,0),E711,OFFSET(C711,-M711+2,0),OFFSET(C711,-M711+2,0),OFFSET(C711,-M711+3,0)+AB711,OFFSET(C711,-M711+4,0),0,1)*D711)</f>
        <v/>
      </c>
      <c r="O711" s="69" t="str">
        <f ca="1">IF(D711="","",_xll.xEURO(OFFSET(C711,-M711+1,0),E711,OFFSET(C711,-M711+2,0),OFFSET(C711,-M711+2,0),OFFSET(C711,-M711+3,0)+AB711,OFFSET(C711,-M711+4,0),0,0))</f>
        <v/>
      </c>
      <c r="P711" s="67" t="str">
        <f t="shared" si="124"/>
        <v/>
      </c>
      <c r="Q711" s="67" t="str">
        <f ca="1">IF(D711="","",_xll.xEURO(OFFSET(C711,-M711+1,0),E711,OFFSET(C711,-M711+2,0),OFFSET(C711,-M711+2,0),OFFSET(C711,-M711+3,0)+AB711,OFFSET(C711,-M711+4,0),0,2)/10*D711)</f>
        <v/>
      </c>
      <c r="R711" s="71" t="str">
        <f ca="1">IF(D711="","",_xll.xEURO(OFFSET(C711,-M711+1,0),E711,OFFSET(C711,-M711+2,0),OFFSET(C711,-M711+2,0),OFFSET(C711,-M711+3,0)+AB711,OFFSET(C711,-M711+4,0),0,3)/100*D711*10000)</f>
        <v/>
      </c>
      <c r="S711" s="71" t="str">
        <f ca="1">IF(D711="","",_xll.xEURO(OFFSET(C711,-M711+1,0),E711,OFFSET(C711,-M711+2,0),OFFSET(C711,-M711+2,0),OFFSET(C711,-M711+3,0)+AB711,OFFSET(C711,-M711+4,0),0,5)/365.25*D711*10000)</f>
        <v/>
      </c>
      <c r="U711" s="67" t="str">
        <f ca="1">IF(I711="","",_xll.xEURO(OFFSET(C711,-M711+1,0),J711,OFFSET(C711,-M711+2,0),OFFSET(C711,-M711+2,0),OFFSET(C711,-M711+3,0)+AC711,OFFSET(C711,-M711+4,0),1,1)*I711)</f>
        <v/>
      </c>
      <c r="V711" s="69" t="str">
        <f ca="1">IF(I711="","",_xll.xEURO(OFFSET(C711,-M711+1,0),J711,OFFSET(C711,-M711+2,0),OFFSET(C711,-M711+2,0),OFFSET(C711,-M711+3,0)+AC711,OFFSET(C711,-M711+4,0),1,0))</f>
        <v/>
      </c>
      <c r="W711" s="67" t="str">
        <f t="shared" si="125"/>
        <v/>
      </c>
      <c r="X711" s="67" t="str">
        <f ca="1">IF(I711="","",_xll.xEURO(OFFSET(C711,-M711+1,0),J711,OFFSET(C711,-M711+2,0),OFFSET(C711,-M711+2,0),OFFSET(C711,-M711+3,0)+AC711,OFFSET(C711,-M711+4,0),1,2)/10*I711)</f>
        <v/>
      </c>
      <c r="Y711" s="71" t="str">
        <f ca="1">IF(I711="","",_xll.xEURO(OFFSET(C711,-M711+1,0),J711,OFFSET(C711,-M711+2,0),OFFSET(C711,-M711+2,0),OFFSET(C711,-M711+3,0)+AC711,OFFSET(C711,-M711+4,0),1,3)/100*I711*10000)</f>
        <v/>
      </c>
      <c r="Z711" s="71" t="str">
        <f ca="1">IF(I711="","",_xll.xEURO(OFFSET(C711,-M711+1,0),J711,OFFSET(C711,-M711+2,0),OFFSET(C711,-M711+2,0),OFFSET(C711,-M711+3,0)+AC711,OFFSET(C711,-M711+4,0),1,5)/365.25*I711*10000)</f>
        <v/>
      </c>
      <c r="AB711" s="40" t="str">
        <f ca="1">IF(D711="","",_xll.xCalcSkew(OFFSET(C711,-M711,0),E711-OFFSET(C711,-M711+1,0),b)/100)</f>
        <v/>
      </c>
      <c r="AC711" s="40" t="str">
        <f ca="1">IF(I711="","",_xll.xCalcSkew(OFFSET(C711,-M711,0),J711-OFFSET(C711,-M711+1,0),b)/100)</f>
        <v/>
      </c>
      <c r="AE711">
        <f t="shared" si="127"/>
        <v>0</v>
      </c>
      <c r="AF711">
        <f t="shared" si="128"/>
        <v>0</v>
      </c>
      <c r="AG711">
        <f t="shared" si="129"/>
        <v>0</v>
      </c>
    </row>
    <row r="712" spans="3:33" x14ac:dyDescent="0.25">
      <c r="D712" s="52"/>
      <c r="E712" s="39"/>
      <c r="F712" s="39"/>
      <c r="G712" s="35"/>
      <c r="I712" s="52"/>
      <c r="J712" s="39"/>
      <c r="K712" s="39"/>
      <c r="L712" s="62"/>
      <c r="M712" s="101">
        <f t="shared" si="126"/>
        <v>15</v>
      </c>
      <c r="N712" s="67" t="str">
        <f ca="1">IF(D712="","",_xll.xEURO(OFFSET(C712,-M712+1,0),E712,OFFSET(C712,-M712+2,0),OFFSET(C712,-M712+2,0),OFFSET(C712,-M712+3,0)+AB712,OFFSET(C712,-M712+4,0),0,1)*D712)</f>
        <v/>
      </c>
      <c r="O712" s="69" t="str">
        <f ca="1">IF(D712="","",_xll.xEURO(OFFSET(C712,-M712+1,0),E712,OFFSET(C712,-M712+2,0),OFFSET(C712,-M712+2,0),OFFSET(C712,-M712+3,0)+AB712,OFFSET(C712,-M712+4,0),0,0))</f>
        <v/>
      </c>
      <c r="P712" s="67" t="str">
        <f t="shared" si="124"/>
        <v/>
      </c>
      <c r="Q712" s="67" t="str">
        <f ca="1">IF(D712="","",_xll.xEURO(OFFSET(C712,-M712+1,0),E712,OFFSET(C712,-M712+2,0),OFFSET(C712,-M712+2,0),OFFSET(C712,-M712+3,0)+AB712,OFFSET(C712,-M712+4,0),0,2)/10*D712)</f>
        <v/>
      </c>
      <c r="R712" s="71" t="str">
        <f ca="1">IF(D712="","",_xll.xEURO(OFFSET(C712,-M712+1,0),E712,OFFSET(C712,-M712+2,0),OFFSET(C712,-M712+2,0),OFFSET(C712,-M712+3,0)+AB712,OFFSET(C712,-M712+4,0),0,3)/100*D712*10000)</f>
        <v/>
      </c>
      <c r="S712" s="71" t="str">
        <f ca="1">IF(D712="","",_xll.xEURO(OFFSET(C712,-M712+1,0),E712,OFFSET(C712,-M712+2,0),OFFSET(C712,-M712+2,0),OFFSET(C712,-M712+3,0)+AB712,OFFSET(C712,-M712+4,0),0,5)/365.25*D712*10000)</f>
        <v/>
      </c>
      <c r="U712" s="67" t="str">
        <f ca="1">IF(I712="","",_xll.xEURO(OFFSET(C712,-M712+1,0),J712,OFFSET(C712,-M712+2,0),OFFSET(C712,-M712+2,0),OFFSET(C712,-M712+3,0)+AC712,OFFSET(C712,-M712+4,0),1,1)*I712)</f>
        <v/>
      </c>
      <c r="V712" s="69" t="str">
        <f ca="1">IF(I712="","",_xll.xEURO(OFFSET(C712,-M712+1,0),J712,OFFSET(C712,-M712+2,0),OFFSET(C712,-M712+2,0),OFFSET(C712,-M712+3,0)+AC712,OFFSET(C712,-M712+4,0),1,0))</f>
        <v/>
      </c>
      <c r="W712" s="67" t="str">
        <f t="shared" si="125"/>
        <v/>
      </c>
      <c r="X712" s="67" t="str">
        <f ca="1">IF(I712="","",_xll.xEURO(OFFSET(C712,-M712+1,0),J712,OFFSET(C712,-M712+2,0),OFFSET(C712,-M712+2,0),OFFSET(C712,-M712+3,0)+AC712,OFFSET(C712,-M712+4,0),1,2)/10*I712)</f>
        <v/>
      </c>
      <c r="Y712" s="71" t="str">
        <f ca="1">IF(I712="","",_xll.xEURO(OFFSET(C712,-M712+1,0),J712,OFFSET(C712,-M712+2,0),OFFSET(C712,-M712+2,0),OFFSET(C712,-M712+3,0)+AC712,OFFSET(C712,-M712+4,0),1,3)/100*I712*10000)</f>
        <v/>
      </c>
      <c r="Z712" s="71" t="str">
        <f ca="1">IF(I712="","",_xll.xEURO(OFFSET(C712,-M712+1,0),J712,OFFSET(C712,-M712+2,0),OFFSET(C712,-M712+2,0),OFFSET(C712,-M712+3,0)+AC712,OFFSET(C712,-M712+4,0),1,5)/365.25*I712*10000)</f>
        <v/>
      </c>
      <c r="AB712" s="40" t="str">
        <f ca="1">IF(D712="","",_xll.xCalcSkew(OFFSET(C712,-M712,0),E712-OFFSET(C712,-M712+1,0),b)/100)</f>
        <v/>
      </c>
      <c r="AC712" s="40" t="str">
        <f ca="1">IF(I712="","",_xll.xCalcSkew(OFFSET(C712,-M712,0),J712-OFFSET(C712,-M712+1,0),b)/100)</f>
        <v/>
      </c>
      <c r="AE712">
        <f t="shared" si="127"/>
        <v>0</v>
      </c>
      <c r="AF712">
        <f t="shared" si="128"/>
        <v>0</v>
      </c>
      <c r="AG712">
        <f t="shared" si="129"/>
        <v>0</v>
      </c>
    </row>
    <row r="713" spans="3:33" x14ac:dyDescent="0.25">
      <c r="D713" s="52"/>
      <c r="E713" s="39"/>
      <c r="F713" s="39"/>
      <c r="G713" s="35"/>
      <c r="I713" s="52"/>
      <c r="J713" s="39"/>
      <c r="K713" s="39"/>
      <c r="L713" s="62"/>
      <c r="M713" s="101">
        <f t="shared" si="126"/>
        <v>16</v>
      </c>
      <c r="N713" s="67" t="str">
        <f ca="1">IF(D713="","",_xll.xEURO(OFFSET(C713,-M713+1,0),E713,OFFSET(C713,-M713+2,0),OFFSET(C713,-M713+2,0),OFFSET(C713,-M713+3,0)+AB713,OFFSET(C713,-M713+4,0),0,1)*D713)</f>
        <v/>
      </c>
      <c r="O713" s="69" t="str">
        <f ca="1">IF(D713="","",_xll.xEURO(OFFSET(C713,-M713+1,0),E713,OFFSET(C713,-M713+2,0),OFFSET(C713,-M713+2,0),OFFSET(C713,-M713+3,0)+AB713,OFFSET(C713,-M713+4,0),0,0))</f>
        <v/>
      </c>
      <c r="P713" s="67" t="str">
        <f t="shared" si="124"/>
        <v/>
      </c>
      <c r="Q713" s="67" t="str">
        <f ca="1">IF(D713="","",_xll.xEURO(OFFSET(C713,-M713+1,0),E713,OFFSET(C713,-M713+2,0),OFFSET(C713,-M713+2,0),OFFSET(C713,-M713+3,0)+AB713,OFFSET(C713,-M713+4,0),0,2)/10*D713)</f>
        <v/>
      </c>
      <c r="R713" s="71" t="str">
        <f ca="1">IF(D713="","",_xll.xEURO(OFFSET(C713,-M713+1,0),E713,OFFSET(C713,-M713+2,0),OFFSET(C713,-M713+2,0),OFFSET(C713,-M713+3,0)+AB713,OFFSET(C713,-M713+4,0),0,3)/100*D713*10000)</f>
        <v/>
      </c>
      <c r="S713" s="71" t="str">
        <f ca="1">IF(D713="","",_xll.xEURO(OFFSET(C713,-M713+1,0),E713,OFFSET(C713,-M713+2,0),OFFSET(C713,-M713+2,0),OFFSET(C713,-M713+3,0)+AB713,OFFSET(C713,-M713+4,0),0,5)/365.25*D713*10000)</f>
        <v/>
      </c>
      <c r="U713" s="67" t="str">
        <f ca="1">IF(I713="","",_xll.xEURO(OFFSET(C713,-M713+1,0),J713,OFFSET(C713,-M713+2,0),OFFSET(C713,-M713+2,0),OFFSET(C713,-M713+3,0)+AC713,OFFSET(C713,-M713+4,0),1,1)*I713)</f>
        <v/>
      </c>
      <c r="V713" s="69" t="str">
        <f ca="1">IF(I713="","",_xll.xEURO(OFFSET(C713,-M713+1,0),J713,OFFSET(C713,-M713+2,0),OFFSET(C713,-M713+2,0),OFFSET(C713,-M713+3,0)+AC713,OFFSET(C713,-M713+4,0),1,0))</f>
        <v/>
      </c>
      <c r="W713" s="67" t="str">
        <f t="shared" si="125"/>
        <v/>
      </c>
      <c r="X713" s="67" t="str">
        <f ca="1">IF(I713="","",_xll.xEURO(OFFSET(C713,-M713+1,0),J713,OFFSET(C713,-M713+2,0),OFFSET(C713,-M713+2,0),OFFSET(C713,-M713+3,0)+AC713,OFFSET(C713,-M713+4,0),1,2)/10*I713)</f>
        <v/>
      </c>
      <c r="Y713" s="71" t="str">
        <f ca="1">IF(I713="","",_xll.xEURO(OFFSET(C713,-M713+1,0),J713,OFFSET(C713,-M713+2,0),OFFSET(C713,-M713+2,0),OFFSET(C713,-M713+3,0)+AC713,OFFSET(C713,-M713+4,0),1,3)/100*I713*10000)</f>
        <v/>
      </c>
      <c r="Z713" s="71" t="str">
        <f ca="1">IF(I713="","",_xll.xEURO(OFFSET(C713,-M713+1,0),J713,OFFSET(C713,-M713+2,0),OFFSET(C713,-M713+2,0),OFFSET(C713,-M713+3,0)+AC713,OFFSET(C713,-M713+4,0),1,5)/365.25*I713*10000)</f>
        <v/>
      </c>
      <c r="AB713" s="40" t="str">
        <f ca="1">IF(D713="","",_xll.xCalcSkew(OFFSET(C713,-M713,0),E713-OFFSET(C713,-M713+1,0),b)/100)</f>
        <v/>
      </c>
      <c r="AC713" s="40" t="str">
        <f ca="1">IF(I713="","",_xll.xCalcSkew(OFFSET(C713,-M713,0),J713-OFFSET(C713,-M713+1,0),b)/100)</f>
        <v/>
      </c>
      <c r="AE713">
        <f t="shared" si="127"/>
        <v>0</v>
      </c>
      <c r="AF713">
        <f t="shared" si="128"/>
        <v>0</v>
      </c>
      <c r="AG713">
        <f t="shared" si="129"/>
        <v>0</v>
      </c>
    </row>
    <row r="714" spans="3:33" x14ac:dyDescent="0.25">
      <c r="D714" s="52"/>
      <c r="E714" s="39"/>
      <c r="F714" s="39"/>
      <c r="G714" s="35"/>
      <c r="I714" s="52"/>
      <c r="J714" s="39"/>
      <c r="K714" s="39"/>
      <c r="L714" s="62"/>
      <c r="M714" s="101">
        <f t="shared" si="126"/>
        <v>17</v>
      </c>
      <c r="N714" s="67" t="str">
        <f ca="1">IF(D714="","",_xll.xEURO(OFFSET(C714,-M714+1,0),E714,OFFSET(C714,-M714+2,0),OFFSET(C714,-M714+2,0),OFFSET(C714,-M714+3,0)+AB714,OFFSET(C714,-M714+4,0),0,1)*D714)</f>
        <v/>
      </c>
      <c r="O714" s="69" t="str">
        <f ca="1">IF(D714="","",_xll.xEURO(OFFSET(C714,-M714+1,0),E714,OFFSET(C714,-M714+2,0),OFFSET(C714,-M714+2,0),OFFSET(C714,-M714+3,0)+AB714,OFFSET(C714,-M714+4,0),0,0))</f>
        <v/>
      </c>
      <c r="P714" s="67" t="str">
        <f t="shared" si="124"/>
        <v/>
      </c>
      <c r="Q714" s="67" t="str">
        <f ca="1">IF(D714="","",_xll.xEURO(OFFSET(C714,-M714+1,0),E714,OFFSET(C714,-M714+2,0),OFFSET(C714,-M714+2,0),OFFSET(C714,-M714+3,0)+AB714,OFFSET(C714,-M714+4,0),0,2)/10*D714)</f>
        <v/>
      </c>
      <c r="R714" s="71" t="str">
        <f ca="1">IF(D714="","",_xll.xEURO(OFFSET(C714,-M714+1,0),E714,OFFSET(C714,-M714+2,0),OFFSET(C714,-M714+2,0),OFFSET(C714,-M714+3,0)+AB714,OFFSET(C714,-M714+4,0),0,3)/100*D714*10000)</f>
        <v/>
      </c>
      <c r="S714" s="71" t="str">
        <f ca="1">IF(D714="","",_xll.xEURO(OFFSET(C714,-M714+1,0),E714,OFFSET(C714,-M714+2,0),OFFSET(C714,-M714+2,0),OFFSET(C714,-M714+3,0)+AB714,OFFSET(C714,-M714+4,0),0,5)/365.25*D714*10000)</f>
        <v/>
      </c>
      <c r="U714" s="67" t="str">
        <f ca="1">IF(I714="","",_xll.xEURO(OFFSET(C714,-M714+1,0),J714,OFFSET(C714,-M714+2,0),OFFSET(C714,-M714+2,0),OFFSET(C714,-M714+3,0)+AC714,OFFSET(C714,-M714+4,0),1,1)*I714)</f>
        <v/>
      </c>
      <c r="V714" s="69" t="str">
        <f ca="1">IF(I714="","",_xll.xEURO(OFFSET(C714,-M714+1,0),J714,OFFSET(C714,-M714+2,0),OFFSET(C714,-M714+2,0),OFFSET(C714,-M714+3,0)+AC714,OFFSET(C714,-M714+4,0),1,0))</f>
        <v/>
      </c>
      <c r="W714" s="67" t="str">
        <f t="shared" si="125"/>
        <v/>
      </c>
      <c r="X714" s="67" t="str">
        <f ca="1">IF(I714="","",_xll.xEURO(OFFSET(C714,-M714+1,0),J714,OFFSET(C714,-M714+2,0),OFFSET(C714,-M714+2,0),OFFSET(C714,-M714+3,0)+AC714,OFFSET(C714,-M714+4,0),1,2)/10*I714)</f>
        <v/>
      </c>
      <c r="Y714" s="71" t="str">
        <f ca="1">IF(I714="","",_xll.xEURO(OFFSET(C714,-M714+1,0),J714,OFFSET(C714,-M714+2,0),OFFSET(C714,-M714+2,0),OFFSET(C714,-M714+3,0)+AC714,OFFSET(C714,-M714+4,0),1,3)/100*I714*10000)</f>
        <v/>
      </c>
      <c r="Z714" s="71" t="str">
        <f ca="1">IF(I714="","",_xll.xEURO(OFFSET(C714,-M714+1,0),J714,OFFSET(C714,-M714+2,0),OFFSET(C714,-M714+2,0),OFFSET(C714,-M714+3,0)+AC714,OFFSET(C714,-M714+4,0),1,5)/365.25*I714*10000)</f>
        <v/>
      </c>
      <c r="AB714" s="40" t="str">
        <f ca="1">IF(D714="","",_xll.xCalcSkew(OFFSET(C714,-M714,0),E714-OFFSET(C714,-M714+1,0),b)/100)</f>
        <v/>
      </c>
      <c r="AC714" s="40" t="str">
        <f ca="1">IF(I714="","",_xll.xCalcSkew(OFFSET(C714,-M714,0),J714-OFFSET(C714,-M714+1,0),b)/100)</f>
        <v/>
      </c>
      <c r="AE714">
        <f t="shared" si="127"/>
        <v>0</v>
      </c>
      <c r="AF714">
        <f t="shared" si="128"/>
        <v>0</v>
      </c>
      <c r="AG714">
        <f t="shared" si="129"/>
        <v>0</v>
      </c>
    </row>
    <row r="715" spans="3:33" x14ac:dyDescent="0.25">
      <c r="D715" s="52"/>
      <c r="E715" s="39"/>
      <c r="F715" s="39"/>
      <c r="G715" s="35"/>
      <c r="I715" s="52"/>
      <c r="J715" s="39"/>
      <c r="K715" s="39"/>
      <c r="L715" s="62"/>
      <c r="M715" s="101">
        <f t="shared" si="126"/>
        <v>18</v>
      </c>
      <c r="N715" s="67" t="str">
        <f ca="1">IF(D715="","",_xll.xEURO(OFFSET(C715,-M715+1,0),E715,OFFSET(C715,-M715+2,0),OFFSET(C715,-M715+2,0),OFFSET(C715,-M715+3,0)+AB715,OFFSET(C715,-M715+4,0),0,1)*D715)</f>
        <v/>
      </c>
      <c r="O715" s="69" t="str">
        <f ca="1">IF(D715="","",_xll.xEURO(OFFSET(C715,-M715+1,0),E715,OFFSET(C715,-M715+2,0),OFFSET(C715,-M715+2,0),OFFSET(C715,-M715+3,0)+AB715,OFFSET(C715,-M715+4,0),0,0))</f>
        <v/>
      </c>
      <c r="P715" s="67" t="str">
        <f t="shared" si="124"/>
        <v/>
      </c>
      <c r="Q715" s="67" t="str">
        <f ca="1">IF(D715="","",_xll.xEURO(OFFSET(C715,-M715+1,0),E715,OFFSET(C715,-M715+2,0),OFFSET(C715,-M715+2,0),OFFSET(C715,-M715+3,0)+AB715,OFFSET(C715,-M715+4,0),0,2)/10*D715)</f>
        <v/>
      </c>
      <c r="R715" s="71" t="str">
        <f ca="1">IF(D715="","",_xll.xEURO(OFFSET(C715,-M715+1,0),E715,OFFSET(C715,-M715+2,0),OFFSET(C715,-M715+2,0),OFFSET(C715,-M715+3,0)+AB715,OFFSET(C715,-M715+4,0),0,3)/100*D715*10000)</f>
        <v/>
      </c>
      <c r="S715" s="71" t="str">
        <f ca="1">IF(D715="","",_xll.xEURO(OFFSET(C715,-M715+1,0),E715,OFFSET(C715,-M715+2,0),OFFSET(C715,-M715+2,0),OFFSET(C715,-M715+3,0)+AB715,OFFSET(C715,-M715+4,0),0,5)/365.25*D715*10000)</f>
        <v/>
      </c>
      <c r="U715" s="67" t="str">
        <f ca="1">IF(I715="","",_xll.xEURO(OFFSET(C715,-M715+1,0),J715,OFFSET(C715,-M715+2,0),OFFSET(C715,-M715+2,0),OFFSET(C715,-M715+3,0)+AC715,OFFSET(C715,-M715+4,0),1,1)*I715)</f>
        <v/>
      </c>
      <c r="V715" s="69" t="str">
        <f ca="1">IF(I715="","",_xll.xEURO(OFFSET(C715,-M715+1,0),J715,OFFSET(C715,-M715+2,0),OFFSET(C715,-M715+2,0),OFFSET(C715,-M715+3,0)+AC715,OFFSET(C715,-M715+4,0),1,0))</f>
        <v/>
      </c>
      <c r="W715" s="67" t="str">
        <f t="shared" si="125"/>
        <v/>
      </c>
      <c r="X715" s="67" t="str">
        <f ca="1">IF(I715="","",_xll.xEURO(OFFSET(C715,-M715+1,0),J715,OFFSET(C715,-M715+2,0),OFFSET(C715,-M715+2,0),OFFSET(C715,-M715+3,0)+AC715,OFFSET(C715,-M715+4,0),1,2)/10*I715)</f>
        <v/>
      </c>
      <c r="Y715" s="71" t="str">
        <f ca="1">IF(I715="","",_xll.xEURO(OFFSET(C715,-M715+1,0),J715,OFFSET(C715,-M715+2,0),OFFSET(C715,-M715+2,0),OFFSET(C715,-M715+3,0)+AC715,OFFSET(C715,-M715+4,0),1,3)/100*I715*10000)</f>
        <v/>
      </c>
      <c r="Z715" s="71" t="str">
        <f ca="1">IF(I715="","",_xll.xEURO(OFFSET(C715,-M715+1,0),J715,OFFSET(C715,-M715+2,0),OFFSET(C715,-M715+2,0),OFFSET(C715,-M715+3,0)+AC715,OFFSET(C715,-M715+4,0),1,5)/365.25*I715*10000)</f>
        <v/>
      </c>
      <c r="AB715" s="40" t="str">
        <f ca="1">IF(D715="","",_xll.xCalcSkew(OFFSET(C715,-M715,0),E715-OFFSET(C715,-M715+1,0),b)/100)</f>
        <v/>
      </c>
      <c r="AC715" s="40" t="str">
        <f ca="1">IF(I715="","",_xll.xCalcSkew(OFFSET(C715,-M715,0),J715-OFFSET(C715,-M715+1,0),b)/100)</f>
        <v/>
      </c>
      <c r="AE715">
        <f t="shared" si="127"/>
        <v>0</v>
      </c>
      <c r="AF715">
        <f t="shared" si="128"/>
        <v>0</v>
      </c>
      <c r="AG715">
        <f t="shared" si="129"/>
        <v>0</v>
      </c>
    </row>
    <row r="716" spans="3:33" x14ac:dyDescent="0.25">
      <c r="D716" s="52"/>
      <c r="E716" s="39"/>
      <c r="F716" s="39"/>
      <c r="G716" s="35"/>
      <c r="I716" s="52"/>
      <c r="J716" s="39"/>
      <c r="K716" s="39"/>
      <c r="L716" s="62"/>
      <c r="M716" s="101">
        <f t="shared" si="126"/>
        <v>19</v>
      </c>
      <c r="N716" s="67" t="str">
        <f ca="1">IF(D716="","",_xll.xEURO(OFFSET(C716,-M716+1,0),E716,OFFSET(C716,-M716+2,0),OFFSET(C716,-M716+2,0),OFFSET(C716,-M716+3,0)+AB716,OFFSET(C716,-M716+4,0),0,1)*D716)</f>
        <v/>
      </c>
      <c r="O716" s="69" t="str">
        <f ca="1">IF(D716="","",_xll.xEURO(OFFSET(C716,-M716+1,0),E716,OFFSET(C716,-M716+2,0),OFFSET(C716,-M716+2,0),OFFSET(C716,-M716+3,0)+AB716,OFFSET(C716,-M716+4,0),0,0))</f>
        <v/>
      </c>
      <c r="P716" s="67" t="str">
        <f t="shared" si="124"/>
        <v/>
      </c>
      <c r="Q716" s="67" t="str">
        <f ca="1">IF(D716="","",_xll.xEURO(OFFSET(C716,-M716+1,0),E716,OFFSET(C716,-M716+2,0),OFFSET(C716,-M716+2,0),OFFSET(C716,-M716+3,0)+AB716,OFFSET(C716,-M716+4,0),0,2)/10*D716)</f>
        <v/>
      </c>
      <c r="R716" s="71" t="str">
        <f ca="1">IF(D716="","",_xll.xEURO(OFFSET(C716,-M716+1,0),E716,OFFSET(C716,-M716+2,0),OFFSET(C716,-M716+2,0),OFFSET(C716,-M716+3,0)+AB716,OFFSET(C716,-M716+4,0),0,3)/100*D716*10000)</f>
        <v/>
      </c>
      <c r="S716" s="71" t="str">
        <f ca="1">IF(D716="","",_xll.xEURO(OFFSET(C716,-M716+1,0),E716,OFFSET(C716,-M716+2,0),OFFSET(C716,-M716+2,0),OFFSET(C716,-M716+3,0)+AB716,OFFSET(C716,-M716+4,0),0,5)/365.25*D716*10000)</f>
        <v/>
      </c>
      <c r="U716" s="67" t="str">
        <f ca="1">IF(I716="","",_xll.xEURO(OFFSET(C716,-M716+1,0),J716,OFFSET(C716,-M716+2,0),OFFSET(C716,-M716+2,0),OFFSET(C716,-M716+3,0)+AC716,OFFSET(C716,-M716+4,0),1,1)*I716)</f>
        <v/>
      </c>
      <c r="V716" s="69" t="str">
        <f ca="1">IF(I716="","",_xll.xEURO(OFFSET(C716,-M716+1,0),J716,OFFSET(C716,-M716+2,0),OFFSET(C716,-M716+2,0),OFFSET(C716,-M716+3,0)+AC716,OFFSET(C716,-M716+4,0),1,0))</f>
        <v/>
      </c>
      <c r="W716" s="67" t="str">
        <f t="shared" si="125"/>
        <v/>
      </c>
      <c r="X716" s="67" t="str">
        <f ca="1">IF(I716="","",_xll.xEURO(OFFSET(C716,-M716+1,0),J716,OFFSET(C716,-M716+2,0),OFFSET(C716,-M716+2,0),OFFSET(C716,-M716+3,0)+AC716,OFFSET(C716,-M716+4,0),1,2)/10*I716)</f>
        <v/>
      </c>
      <c r="Y716" s="71" t="str">
        <f ca="1">IF(I716="","",_xll.xEURO(OFFSET(C716,-M716+1,0),J716,OFFSET(C716,-M716+2,0),OFFSET(C716,-M716+2,0),OFFSET(C716,-M716+3,0)+AC716,OFFSET(C716,-M716+4,0),1,3)/100*I716*10000)</f>
        <v/>
      </c>
      <c r="Z716" s="71" t="str">
        <f ca="1">IF(I716="","",_xll.xEURO(OFFSET(C716,-M716+1,0),J716,OFFSET(C716,-M716+2,0),OFFSET(C716,-M716+2,0),OFFSET(C716,-M716+3,0)+AC716,OFFSET(C716,-M716+4,0),1,5)/365.25*I716*10000)</f>
        <v/>
      </c>
      <c r="AB716" s="40" t="str">
        <f ca="1">IF(D716="","",_xll.xCalcSkew(OFFSET(C716,-M716,0),E716-OFFSET(C716,-M716+1,0),b)/100)</f>
        <v/>
      </c>
      <c r="AC716" s="40" t="str">
        <f ca="1">IF(I716="","",_xll.xCalcSkew(OFFSET(C716,-M716,0),J716-OFFSET(C716,-M716+1,0),b)/100)</f>
        <v/>
      </c>
      <c r="AE716">
        <f t="shared" si="127"/>
        <v>0</v>
      </c>
      <c r="AF716">
        <f t="shared" si="128"/>
        <v>0</v>
      </c>
      <c r="AG716">
        <f t="shared" si="129"/>
        <v>0</v>
      </c>
    </row>
    <row r="717" spans="3:33" x14ac:dyDescent="0.25">
      <c r="D717" s="52"/>
      <c r="E717" s="39"/>
      <c r="F717" s="39"/>
      <c r="G717" s="35"/>
      <c r="I717" s="52"/>
      <c r="J717" s="39"/>
      <c r="K717" s="39"/>
      <c r="L717" s="62"/>
      <c r="M717" s="101">
        <f t="shared" si="126"/>
        <v>20</v>
      </c>
      <c r="N717" s="67" t="str">
        <f ca="1">IF(D717="","",_xll.xEURO(OFFSET(C717,-M717+1,0),E717,OFFSET(C717,-M717+2,0),OFFSET(C717,-M717+2,0),OFFSET(C717,-M717+3,0)+AB717,OFFSET(C717,-M717+4,0),0,1)*D717)</f>
        <v/>
      </c>
      <c r="O717" s="69" t="str">
        <f ca="1">IF(D717="","",_xll.xEURO(OFFSET(C717,-M717+1,0),E717,OFFSET(C717,-M717+2,0),OFFSET(C717,-M717+2,0),OFFSET(C717,-M717+3,0)+AB717,OFFSET(C717,-M717+4,0),0,0))</f>
        <v/>
      </c>
      <c r="P717" s="67" t="str">
        <f t="shared" si="124"/>
        <v/>
      </c>
      <c r="Q717" s="67" t="str">
        <f ca="1">IF(D717="","",_xll.xEURO(OFFSET(C717,-M717+1,0),E717,OFFSET(C717,-M717+2,0),OFFSET(C717,-M717+2,0),OFFSET(C717,-M717+3,0)+AB717,OFFSET(C717,-M717+4,0),0,2)/10*D717)</f>
        <v/>
      </c>
      <c r="R717" s="71" t="str">
        <f ca="1">IF(D717="","",_xll.xEURO(OFFSET(C717,-M717+1,0),E717,OFFSET(C717,-M717+2,0),OFFSET(C717,-M717+2,0),OFFSET(C717,-M717+3,0)+AB717,OFFSET(C717,-M717+4,0),0,3)/100*D717*10000)</f>
        <v/>
      </c>
      <c r="S717" s="71" t="str">
        <f ca="1">IF(D717="","",_xll.xEURO(OFFSET(C717,-M717+1,0),E717,OFFSET(C717,-M717+2,0),OFFSET(C717,-M717+2,0),OFFSET(C717,-M717+3,0)+AB717,OFFSET(C717,-M717+4,0),0,5)/365.25*D717*10000)</f>
        <v/>
      </c>
      <c r="U717" s="67" t="str">
        <f ca="1">IF(I717="","",_xll.xEURO(OFFSET(C717,-M717+1,0),J717,OFFSET(C717,-M717+2,0),OFFSET(C717,-M717+2,0),OFFSET(C717,-M717+3,0)+AC717,OFFSET(C717,-M717+4,0),1,1)*I717)</f>
        <v/>
      </c>
      <c r="V717" s="69" t="str">
        <f ca="1">IF(I717="","",_xll.xEURO(OFFSET(C717,-M717+1,0),J717,OFFSET(C717,-M717+2,0),OFFSET(C717,-M717+2,0),OFFSET(C717,-M717+3,0)+AC717,OFFSET(C717,-M717+4,0),1,0))</f>
        <v/>
      </c>
      <c r="W717" s="67" t="str">
        <f t="shared" si="125"/>
        <v/>
      </c>
      <c r="X717" s="67" t="str">
        <f ca="1">IF(I717="","",_xll.xEURO(OFFSET(C717,-M717+1,0),J717,OFFSET(C717,-M717+2,0),OFFSET(C717,-M717+2,0),OFFSET(C717,-M717+3,0)+AC717,OFFSET(C717,-M717+4,0),1,2)/10*I717)</f>
        <v/>
      </c>
      <c r="Y717" s="71" t="str">
        <f ca="1">IF(I717="","",_xll.xEURO(OFFSET(C717,-M717+1,0),J717,OFFSET(C717,-M717+2,0),OFFSET(C717,-M717+2,0),OFFSET(C717,-M717+3,0)+AC717,OFFSET(C717,-M717+4,0),1,3)/100*I717*10000)</f>
        <v/>
      </c>
      <c r="Z717" s="71" t="str">
        <f ca="1">IF(I717="","",_xll.xEURO(OFFSET(C717,-M717+1,0),J717,OFFSET(C717,-M717+2,0),OFFSET(C717,-M717+2,0),OFFSET(C717,-M717+3,0)+AC717,OFFSET(C717,-M717+4,0),1,5)/365.25*I717*10000)</f>
        <v/>
      </c>
      <c r="AB717" s="40" t="str">
        <f ca="1">IF(D717="","",_xll.xCalcSkew(OFFSET(C717,-M717,0),E717-OFFSET(C717,-M717+1,0),b)/100)</f>
        <v/>
      </c>
      <c r="AC717" s="40" t="str">
        <f ca="1">IF(I717="","",_xll.xCalcSkew(OFFSET(C717,-M717,0),J717-OFFSET(C717,-M717+1,0),b)/100)</f>
        <v/>
      </c>
      <c r="AE717">
        <f t="shared" si="127"/>
        <v>0</v>
      </c>
      <c r="AF717">
        <f t="shared" si="128"/>
        <v>0</v>
      </c>
      <c r="AG717">
        <f t="shared" si="129"/>
        <v>0</v>
      </c>
    </row>
    <row r="718" spans="3:33" x14ac:dyDescent="0.25">
      <c r="D718" s="52"/>
      <c r="E718" s="39"/>
      <c r="F718" s="39"/>
      <c r="G718" s="35"/>
      <c r="I718" s="52"/>
      <c r="J718" s="39"/>
      <c r="K718" s="39"/>
      <c r="L718" s="62"/>
      <c r="M718" s="101">
        <f t="shared" si="126"/>
        <v>21</v>
      </c>
      <c r="N718" s="67" t="str">
        <f ca="1">IF(D718="","",_xll.xEURO(OFFSET(C718,-M718+1,0),E718,OFFSET(C718,-M718+2,0),OFFSET(C718,-M718+2,0),OFFSET(C718,-M718+3,0)+AB718,OFFSET(C718,-M718+4,0),0,1)*D718)</f>
        <v/>
      </c>
      <c r="O718" s="69" t="str">
        <f ca="1">IF(D718="","",_xll.xEURO(OFFSET(C718,-M718+1,0),E718,OFFSET(C718,-M718+2,0),OFFSET(C718,-M718+2,0),OFFSET(C718,-M718+3,0)+AB718,OFFSET(C718,-M718+4,0),0,0))</f>
        <v/>
      </c>
      <c r="P718" s="67" t="str">
        <f t="shared" si="124"/>
        <v/>
      </c>
      <c r="Q718" s="67" t="str">
        <f ca="1">IF(D718="","",_xll.xEURO(OFFSET(C718,-M718+1,0),E718,OFFSET(C718,-M718+2,0),OFFSET(C718,-M718+2,0),OFFSET(C718,-M718+3,0)+AB718,OFFSET(C718,-M718+4,0),0,2)/10*D718)</f>
        <v/>
      </c>
      <c r="R718" s="71" t="str">
        <f ca="1">IF(D718="","",_xll.xEURO(OFFSET(C718,-M718+1,0),E718,OFFSET(C718,-M718+2,0),OFFSET(C718,-M718+2,0),OFFSET(C718,-M718+3,0)+AB718,OFFSET(C718,-M718+4,0),0,3)/100*D718*10000)</f>
        <v/>
      </c>
      <c r="S718" s="71" t="str">
        <f ca="1">IF(D718="","",_xll.xEURO(OFFSET(C718,-M718+1,0),E718,OFFSET(C718,-M718+2,0),OFFSET(C718,-M718+2,0),OFFSET(C718,-M718+3,0)+AB718,OFFSET(C718,-M718+4,0),0,5)/365.25*D718*10000)</f>
        <v/>
      </c>
      <c r="U718" s="67" t="str">
        <f ca="1">IF(I718="","",_xll.xEURO(OFFSET(C718,-M718+1,0),J718,OFFSET(C718,-M718+2,0),OFFSET(C718,-M718+2,0),OFFSET(C718,-M718+3,0)+AC718,OFFSET(C718,-M718+4,0),1,1)*I718)</f>
        <v/>
      </c>
      <c r="V718" s="69" t="str">
        <f ca="1">IF(I718="","",_xll.xEURO(OFFSET(C718,-M718+1,0),J718,OFFSET(C718,-M718+2,0),OFFSET(C718,-M718+2,0),OFFSET(C718,-M718+3,0)+AC718,OFFSET(C718,-M718+4,0),1,0))</f>
        <v/>
      </c>
      <c r="W718" s="67" t="str">
        <f t="shared" si="125"/>
        <v/>
      </c>
      <c r="X718" s="67" t="str">
        <f ca="1">IF(I718="","",_xll.xEURO(OFFSET(C718,-M718+1,0),J718,OFFSET(C718,-M718+2,0),OFFSET(C718,-M718+2,0),OFFSET(C718,-M718+3,0)+AC718,OFFSET(C718,-M718+4,0),1,2)/10*I718)</f>
        <v/>
      </c>
      <c r="Y718" s="71" t="str">
        <f ca="1">IF(I718="","",_xll.xEURO(OFFSET(C718,-M718+1,0),J718,OFFSET(C718,-M718+2,0),OFFSET(C718,-M718+2,0),OFFSET(C718,-M718+3,0)+AC718,OFFSET(C718,-M718+4,0),1,3)/100*I718*10000)</f>
        <v/>
      </c>
      <c r="Z718" s="71" t="str">
        <f ca="1">IF(I718="","",_xll.xEURO(OFFSET(C718,-M718+1,0),J718,OFFSET(C718,-M718+2,0),OFFSET(C718,-M718+2,0),OFFSET(C718,-M718+3,0)+AC718,OFFSET(C718,-M718+4,0),1,5)/365.25*I718*10000)</f>
        <v/>
      </c>
      <c r="AB718" s="40" t="str">
        <f ca="1">IF(D718="","",_xll.xCalcSkew(OFFSET(C718,-M718,0),E718-OFFSET(C718,-M718+1,0),b)/100)</f>
        <v/>
      </c>
      <c r="AC718" s="40" t="str">
        <f ca="1">IF(I718="","",_xll.xCalcSkew(OFFSET(C718,-M718,0),J718-OFFSET(C718,-M718+1,0),b)/100)</f>
        <v/>
      </c>
      <c r="AE718">
        <f t="shared" si="127"/>
        <v>0</v>
      </c>
      <c r="AF718">
        <f t="shared" si="128"/>
        <v>0</v>
      </c>
      <c r="AG718">
        <f t="shared" si="129"/>
        <v>0</v>
      </c>
    </row>
    <row r="719" spans="3:33" x14ac:dyDescent="0.25">
      <c r="D719" s="52"/>
      <c r="E719" s="39"/>
      <c r="F719" s="39"/>
      <c r="G719" s="35"/>
      <c r="I719" s="52"/>
      <c r="J719" s="39"/>
      <c r="K719" s="39"/>
      <c r="L719" s="62"/>
      <c r="M719" s="101">
        <f t="shared" si="126"/>
        <v>22</v>
      </c>
      <c r="N719" s="67" t="str">
        <f ca="1">IF(D719="","",_xll.xEURO(OFFSET(C719,-M719+1,0),E719,OFFSET(C719,-M719+2,0),OFFSET(C719,-M719+2,0),OFFSET(C719,-M719+3,0)+AB719,OFFSET(C719,-M719+4,0),0,1)*D719)</f>
        <v/>
      </c>
      <c r="O719" s="69" t="str">
        <f ca="1">IF(D719="","",_xll.xEURO(OFFSET(C719,-M719+1,0),E719,OFFSET(C719,-M719+2,0),OFFSET(C719,-M719+2,0),OFFSET(C719,-M719+3,0)+AB719,OFFSET(C719,-M719+4,0),0,0))</f>
        <v/>
      </c>
      <c r="P719" s="67" t="str">
        <f t="shared" si="124"/>
        <v/>
      </c>
      <c r="Q719" s="67" t="str">
        <f ca="1">IF(D719="","",_xll.xEURO(OFFSET(C719,-M719+1,0),E719,OFFSET(C719,-M719+2,0),OFFSET(C719,-M719+2,0),OFFSET(C719,-M719+3,0)+AB719,OFFSET(C719,-M719+4,0),0,2)/10*D719)</f>
        <v/>
      </c>
      <c r="R719" s="71" t="str">
        <f ca="1">IF(D719="","",_xll.xEURO(OFFSET(C719,-M719+1,0),E719,OFFSET(C719,-M719+2,0),OFFSET(C719,-M719+2,0),OFFSET(C719,-M719+3,0)+AB719,OFFSET(C719,-M719+4,0),0,3)/100*D719*10000)</f>
        <v/>
      </c>
      <c r="S719" s="71" t="str">
        <f ca="1">IF(D719="","",_xll.xEURO(OFFSET(C719,-M719+1,0),E719,OFFSET(C719,-M719+2,0),OFFSET(C719,-M719+2,0),OFFSET(C719,-M719+3,0)+AB719,OFFSET(C719,-M719+4,0),0,5)/365.25*D719*10000)</f>
        <v/>
      </c>
      <c r="U719" s="67" t="str">
        <f ca="1">IF(I719="","",_xll.xEURO(OFFSET(C719,-M719+1,0),J719,OFFSET(C719,-M719+2,0),OFFSET(C719,-M719+2,0),OFFSET(C719,-M719+3,0)+AC719,OFFSET(C719,-M719+4,0),1,1)*I719)</f>
        <v/>
      </c>
      <c r="V719" s="69" t="str">
        <f ca="1">IF(I719="","",_xll.xEURO(OFFSET(C719,-M719+1,0),J719,OFFSET(C719,-M719+2,0),OFFSET(C719,-M719+2,0),OFFSET(C719,-M719+3,0)+AC719,OFFSET(C719,-M719+4,0),1,0))</f>
        <v/>
      </c>
      <c r="W719" s="67" t="str">
        <f t="shared" si="125"/>
        <v/>
      </c>
      <c r="X719" s="67" t="str">
        <f ca="1">IF(I719="","",_xll.xEURO(OFFSET(C719,-M719+1,0),J719,OFFSET(C719,-M719+2,0),OFFSET(C719,-M719+2,0),OFFSET(C719,-M719+3,0)+AC719,OFFSET(C719,-M719+4,0),1,2)/10*I719)</f>
        <v/>
      </c>
      <c r="Y719" s="71" t="str">
        <f ca="1">IF(I719="","",_xll.xEURO(OFFSET(C719,-M719+1,0),J719,OFFSET(C719,-M719+2,0),OFFSET(C719,-M719+2,0),OFFSET(C719,-M719+3,0)+AC719,OFFSET(C719,-M719+4,0),1,3)/100*I719*10000)</f>
        <v/>
      </c>
      <c r="Z719" s="71" t="str">
        <f ca="1">IF(I719="","",_xll.xEURO(OFFSET(C719,-M719+1,0),J719,OFFSET(C719,-M719+2,0),OFFSET(C719,-M719+2,0),OFFSET(C719,-M719+3,0)+AC719,OFFSET(C719,-M719+4,0),1,5)/365.25*I719*10000)</f>
        <v/>
      </c>
      <c r="AB719" s="40" t="str">
        <f ca="1">IF(D719="","",_xll.xCalcSkew(OFFSET(C719,-M719,0),E719-OFFSET(C719,-M719+1,0),b)/100)</f>
        <v/>
      </c>
      <c r="AC719" s="40" t="str">
        <f ca="1">IF(I719="","",_xll.xCalcSkew(OFFSET(C719,-M719,0),J719-OFFSET(C719,-M719+1,0),b)/100)</f>
        <v/>
      </c>
      <c r="AE719">
        <f t="shared" si="127"/>
        <v>0</v>
      </c>
      <c r="AF719">
        <f t="shared" si="128"/>
        <v>0</v>
      </c>
      <c r="AG719">
        <f t="shared" si="129"/>
        <v>0</v>
      </c>
    </row>
    <row r="720" spans="3:33" x14ac:dyDescent="0.25">
      <c r="D720" s="52"/>
      <c r="E720" s="39"/>
      <c r="F720" s="39"/>
      <c r="G720" s="35"/>
      <c r="I720" s="52"/>
      <c r="J720" s="39"/>
      <c r="K720" s="39"/>
      <c r="L720" s="62"/>
      <c r="M720" s="101">
        <f t="shared" si="126"/>
        <v>23</v>
      </c>
      <c r="N720" s="67" t="str">
        <f ca="1">IF(D720="","",_xll.xEURO(OFFSET(C720,-M720+1,0),E720,OFFSET(C720,-M720+2,0),OFFSET(C720,-M720+2,0),OFFSET(C720,-M720+3,0)+AB720,OFFSET(C720,-M720+4,0),0,1)*D720)</f>
        <v/>
      </c>
      <c r="O720" s="69" t="str">
        <f ca="1">IF(D720="","",_xll.xEURO(OFFSET(C720,-M720+1,0),E720,OFFSET(C720,-M720+2,0),OFFSET(C720,-M720+2,0),OFFSET(C720,-M720+3,0)+AB720,OFFSET(C720,-M720+4,0),0,0))</f>
        <v/>
      </c>
      <c r="P720" s="67" t="str">
        <f t="shared" si="124"/>
        <v/>
      </c>
      <c r="Q720" s="67" t="str">
        <f ca="1">IF(D720="","",_xll.xEURO(OFFSET(C720,-M720+1,0),E720,OFFSET(C720,-M720+2,0),OFFSET(C720,-M720+2,0),OFFSET(C720,-M720+3,0)+AB720,OFFSET(C720,-M720+4,0),0,2)/10*D720)</f>
        <v/>
      </c>
      <c r="R720" s="71" t="str">
        <f ca="1">IF(D720="","",_xll.xEURO(OFFSET(C720,-M720+1,0),E720,OFFSET(C720,-M720+2,0),OFFSET(C720,-M720+2,0),OFFSET(C720,-M720+3,0)+AB720,OFFSET(C720,-M720+4,0),0,3)/100*D720*10000)</f>
        <v/>
      </c>
      <c r="S720" s="71" t="str">
        <f ca="1">IF(D720="","",_xll.xEURO(OFFSET(C720,-M720+1,0),E720,OFFSET(C720,-M720+2,0),OFFSET(C720,-M720+2,0),OFFSET(C720,-M720+3,0)+AB720,OFFSET(C720,-M720+4,0),0,5)/365.25*D720*10000)</f>
        <v/>
      </c>
      <c r="U720" s="67" t="str">
        <f ca="1">IF(I720="","",_xll.xEURO(OFFSET(C720,-M720+1,0),J720,OFFSET(C720,-M720+2,0),OFFSET(C720,-M720+2,0),OFFSET(C720,-M720+3,0)+AC720,OFFSET(C720,-M720+4,0),1,1)*I720)</f>
        <v/>
      </c>
      <c r="V720" s="69" t="str">
        <f ca="1">IF(I720="","",_xll.xEURO(OFFSET(C720,-M720+1,0),J720,OFFSET(C720,-M720+2,0),OFFSET(C720,-M720+2,0),OFFSET(C720,-M720+3,0)+AC720,OFFSET(C720,-M720+4,0),1,0))</f>
        <v/>
      </c>
      <c r="W720" s="67" t="str">
        <f t="shared" si="125"/>
        <v/>
      </c>
      <c r="X720" s="67" t="str">
        <f ca="1">IF(I720="","",_xll.xEURO(OFFSET(C720,-M720+1,0),J720,OFFSET(C720,-M720+2,0),OFFSET(C720,-M720+2,0),OFFSET(C720,-M720+3,0)+AC720,OFFSET(C720,-M720+4,0),1,2)/10*I720)</f>
        <v/>
      </c>
      <c r="Y720" s="71" t="str">
        <f ca="1">IF(I720="","",_xll.xEURO(OFFSET(C720,-M720+1,0),J720,OFFSET(C720,-M720+2,0),OFFSET(C720,-M720+2,0),OFFSET(C720,-M720+3,0)+AC720,OFFSET(C720,-M720+4,0),1,3)/100*I720*10000)</f>
        <v/>
      </c>
      <c r="Z720" s="71" t="str">
        <f ca="1">IF(I720="","",_xll.xEURO(OFFSET(C720,-M720+1,0),J720,OFFSET(C720,-M720+2,0),OFFSET(C720,-M720+2,0),OFFSET(C720,-M720+3,0)+AC720,OFFSET(C720,-M720+4,0),1,5)/365.25*I720*10000)</f>
        <v/>
      </c>
      <c r="AB720" s="40" t="str">
        <f ca="1">IF(D720="","",_xll.xCalcSkew(OFFSET(C720,-M720,0),E720-OFFSET(C720,-M720+1,0),b)/100)</f>
        <v/>
      </c>
      <c r="AC720" s="40" t="str">
        <f ca="1">IF(I720="","",_xll.xCalcSkew(OFFSET(C720,-M720,0),J720-OFFSET(C720,-M720+1,0),b)/100)</f>
        <v/>
      </c>
      <c r="AE720">
        <f t="shared" si="127"/>
        <v>0</v>
      </c>
      <c r="AF720">
        <f t="shared" si="128"/>
        <v>0</v>
      </c>
      <c r="AG720">
        <f t="shared" si="129"/>
        <v>0</v>
      </c>
    </row>
    <row r="721" spans="3:33" x14ac:dyDescent="0.25">
      <c r="D721" s="52"/>
      <c r="E721" s="39"/>
      <c r="F721" s="39"/>
      <c r="G721" s="35"/>
      <c r="I721" s="52"/>
      <c r="J721" s="39"/>
      <c r="K721" s="39"/>
      <c r="L721" s="62"/>
      <c r="M721" s="101">
        <f t="shared" si="126"/>
        <v>24</v>
      </c>
      <c r="N721" s="67" t="str">
        <f ca="1">IF(D721="","",_xll.xEURO(OFFSET(C721,-M721+1,0),E721,OFFSET(C721,-M721+2,0),OFFSET(C721,-M721+2,0),OFFSET(C721,-M721+3,0)+AB721,OFFSET(C721,-M721+4,0),0,1)*D721)</f>
        <v/>
      </c>
      <c r="O721" s="69" t="str">
        <f ca="1">IF(D721="","",_xll.xEURO(OFFSET(C721,-M721+1,0),E721,OFFSET(C721,-M721+2,0),OFFSET(C721,-M721+2,0),OFFSET(C721,-M721+3,0)+AB721,OFFSET(C721,-M721+4,0),0,0))</f>
        <v/>
      </c>
      <c r="P721" s="67" t="str">
        <f t="shared" si="124"/>
        <v/>
      </c>
      <c r="Q721" s="67" t="str">
        <f ca="1">IF(D721="","",_xll.xEURO(OFFSET(C721,-M721+1,0),E721,OFFSET(C721,-M721+2,0),OFFSET(C721,-M721+2,0),OFFSET(C721,-M721+3,0)+AB721,OFFSET(C721,-M721+4,0),0,2)/10*D721)</f>
        <v/>
      </c>
      <c r="R721" s="71" t="str">
        <f ca="1">IF(D721="","",_xll.xEURO(OFFSET(C721,-M721+1,0),E721,OFFSET(C721,-M721+2,0),OFFSET(C721,-M721+2,0),OFFSET(C721,-M721+3,0)+AB721,OFFSET(C721,-M721+4,0),0,3)/100*D721*10000)</f>
        <v/>
      </c>
      <c r="S721" s="71" t="str">
        <f ca="1">IF(D721="","",_xll.xEURO(OFFSET(C721,-M721+1,0),E721,OFFSET(C721,-M721+2,0),OFFSET(C721,-M721+2,0),OFFSET(C721,-M721+3,0)+AB721,OFFSET(C721,-M721+4,0),0,5)/365.25*D721*10000)</f>
        <v/>
      </c>
      <c r="U721" s="67" t="str">
        <f ca="1">IF(I721="","",_xll.xEURO(OFFSET(C721,-M721+1,0),J721,OFFSET(C721,-M721+2,0),OFFSET(C721,-M721+2,0),OFFSET(C721,-M721+3,0)+AC721,OFFSET(C721,-M721+4,0),1,1)*I721)</f>
        <v/>
      </c>
      <c r="V721" s="69" t="str">
        <f ca="1">IF(I721="","",_xll.xEURO(OFFSET(C721,-M721+1,0),J721,OFFSET(C721,-M721+2,0),OFFSET(C721,-M721+2,0),OFFSET(C721,-M721+3,0)+AC721,OFFSET(C721,-M721+4,0),1,0))</f>
        <v/>
      </c>
      <c r="W721" s="67" t="str">
        <f t="shared" si="125"/>
        <v/>
      </c>
      <c r="X721" s="67" t="str">
        <f ca="1">IF(I721="","",_xll.xEURO(OFFSET(C721,-M721+1,0),J721,OFFSET(C721,-M721+2,0),OFFSET(C721,-M721+2,0),OFFSET(C721,-M721+3,0)+AC721,OFFSET(C721,-M721+4,0),1,2)/10*I721)</f>
        <v/>
      </c>
      <c r="Y721" s="71" t="str">
        <f ca="1">IF(I721="","",_xll.xEURO(OFFSET(C721,-M721+1,0),J721,OFFSET(C721,-M721+2,0),OFFSET(C721,-M721+2,0),OFFSET(C721,-M721+3,0)+AC721,OFFSET(C721,-M721+4,0),1,3)/100*I721*10000)</f>
        <v/>
      </c>
      <c r="Z721" s="71" t="str">
        <f ca="1">IF(I721="","",_xll.xEURO(OFFSET(C721,-M721+1,0),J721,OFFSET(C721,-M721+2,0),OFFSET(C721,-M721+2,0),OFFSET(C721,-M721+3,0)+AC721,OFFSET(C721,-M721+4,0),1,5)/365.25*I721*10000)</f>
        <v/>
      </c>
      <c r="AB721" s="40" t="str">
        <f ca="1">IF(D721="","",_xll.xCalcSkew(OFFSET(C721,-M721,0),E721-OFFSET(C721,-M721+1,0),b)/100)</f>
        <v/>
      </c>
      <c r="AC721" s="40" t="str">
        <f ca="1">IF(I721="","",_xll.xCalcSkew(OFFSET(C721,-M721,0),J721-OFFSET(C721,-M721+1,0),b)/100)</f>
        <v/>
      </c>
      <c r="AE721">
        <f t="shared" si="127"/>
        <v>0</v>
      </c>
      <c r="AF721">
        <f t="shared" si="128"/>
        <v>0</v>
      </c>
      <c r="AG721">
        <f t="shared" si="129"/>
        <v>0</v>
      </c>
    </row>
    <row r="722" spans="3:33" x14ac:dyDescent="0.25">
      <c r="D722" s="52"/>
      <c r="E722" s="39"/>
      <c r="F722" s="39"/>
      <c r="G722" s="35"/>
      <c r="I722" s="52"/>
      <c r="J722" s="39"/>
      <c r="K722" s="39"/>
      <c r="L722" s="62"/>
      <c r="M722" s="101">
        <f t="shared" si="126"/>
        <v>25</v>
      </c>
      <c r="N722" s="67" t="str">
        <f ca="1">IF(D722="","",_xll.xEURO(OFFSET(C722,-M722+1,0),E722,OFFSET(C722,-M722+2,0),OFFSET(C722,-M722+2,0),OFFSET(C722,-M722+3,0)+AB722,OFFSET(C722,-M722+4,0),0,1)*D722)</f>
        <v/>
      </c>
      <c r="O722" s="69" t="str">
        <f ca="1">IF(D722="","",_xll.xEURO(OFFSET(C722,-M722+1,0),E722,OFFSET(C722,-M722+2,0),OFFSET(C722,-M722+2,0),OFFSET(C722,-M722+3,0)+AB722,OFFSET(C722,-M722+4,0),0,0))</f>
        <v/>
      </c>
      <c r="P722" s="67" t="str">
        <f t="shared" si="124"/>
        <v/>
      </c>
      <c r="Q722" s="67" t="str">
        <f ca="1">IF(D722="","",_xll.xEURO(OFFSET(C722,-M722+1,0),E722,OFFSET(C722,-M722+2,0),OFFSET(C722,-M722+2,0),OFFSET(C722,-M722+3,0)+AB722,OFFSET(C722,-M722+4,0),0,2)/10*D722)</f>
        <v/>
      </c>
      <c r="R722" s="71" t="str">
        <f ca="1">IF(D722="","",_xll.xEURO(OFFSET(C722,-M722+1,0),E722,OFFSET(C722,-M722+2,0),OFFSET(C722,-M722+2,0),OFFSET(C722,-M722+3,0)+AB722,OFFSET(C722,-M722+4,0),0,3)/100*D722*10000)</f>
        <v/>
      </c>
      <c r="S722" s="71" t="str">
        <f ca="1">IF(D722="","",_xll.xEURO(OFFSET(C722,-M722+1,0),E722,OFFSET(C722,-M722+2,0),OFFSET(C722,-M722+2,0),OFFSET(C722,-M722+3,0)+AB722,OFFSET(C722,-M722+4,0),0,5)/365.25*D722*10000)</f>
        <v/>
      </c>
      <c r="U722" s="67" t="str">
        <f ca="1">IF(I722="","",_xll.xEURO(OFFSET(C722,-M722+1,0),J722,OFFSET(C722,-M722+2,0),OFFSET(C722,-M722+2,0),OFFSET(C722,-M722+3,0)+AC722,OFFSET(C722,-M722+4,0),1,1)*I722)</f>
        <v/>
      </c>
      <c r="V722" s="69" t="str">
        <f ca="1">IF(I722="","",_xll.xEURO(OFFSET(C722,-M722+1,0),J722,OFFSET(C722,-M722+2,0),OFFSET(C722,-M722+2,0),OFFSET(C722,-M722+3,0)+AC722,OFFSET(C722,-M722+4,0),1,0))</f>
        <v/>
      </c>
      <c r="W722" s="67" t="str">
        <f t="shared" si="125"/>
        <v/>
      </c>
      <c r="X722" s="67" t="str">
        <f ca="1">IF(I722="","",_xll.xEURO(OFFSET(C722,-M722+1,0),J722,OFFSET(C722,-M722+2,0),OFFSET(C722,-M722+2,0),OFFSET(C722,-M722+3,0)+AC722,OFFSET(C722,-M722+4,0),1,2)/10*I722)</f>
        <v/>
      </c>
      <c r="Y722" s="71" t="str">
        <f ca="1">IF(I722="","",_xll.xEURO(OFFSET(C722,-M722+1,0),J722,OFFSET(C722,-M722+2,0),OFFSET(C722,-M722+2,0),OFFSET(C722,-M722+3,0)+AC722,OFFSET(C722,-M722+4,0),1,3)/100*I722*10000)</f>
        <v/>
      </c>
      <c r="Z722" s="71" t="str">
        <f ca="1">IF(I722="","",_xll.xEURO(OFFSET(C722,-M722+1,0),J722,OFFSET(C722,-M722+2,0),OFFSET(C722,-M722+2,0),OFFSET(C722,-M722+3,0)+AC722,OFFSET(C722,-M722+4,0),1,5)/365.25*I722*10000)</f>
        <v/>
      </c>
      <c r="AB722" s="40" t="str">
        <f ca="1">IF(D722="","",_xll.xCalcSkew(OFFSET(C722,-M722,0),E722-OFFSET(C722,-M722+1,0),b)/100)</f>
        <v/>
      </c>
      <c r="AC722" s="40" t="str">
        <f ca="1">IF(I722="","",_xll.xCalcSkew(OFFSET(C722,-M722,0),J722-OFFSET(C722,-M722+1,0),b)/100)</f>
        <v/>
      </c>
      <c r="AE722">
        <f t="shared" si="127"/>
        <v>0</v>
      </c>
      <c r="AF722">
        <f t="shared" si="128"/>
        <v>0</v>
      </c>
      <c r="AG722">
        <f t="shared" si="129"/>
        <v>0</v>
      </c>
    </row>
    <row r="723" spans="3:33" x14ac:dyDescent="0.25">
      <c r="D723" s="52"/>
      <c r="E723" s="39"/>
      <c r="F723" s="39"/>
      <c r="G723" s="35"/>
      <c r="I723" s="52"/>
      <c r="J723" s="39"/>
      <c r="K723" s="39"/>
      <c r="L723" s="62"/>
      <c r="M723" s="101">
        <f t="shared" si="126"/>
        <v>26</v>
      </c>
      <c r="N723" s="67" t="str">
        <f ca="1">IF(D723="","",_xll.xEURO(OFFSET(C723,-M723+1,0),E723,OFFSET(C723,-M723+2,0),OFFSET(C723,-M723+2,0),OFFSET(C723,-M723+3,0)+AB723,OFFSET(C723,-M723+4,0),0,1)*D723)</f>
        <v/>
      </c>
      <c r="O723" s="69" t="str">
        <f ca="1">IF(D723="","",_xll.xEURO(OFFSET(C723,-M723+1,0),E723,OFFSET(C723,-M723+2,0),OFFSET(C723,-M723+2,0),OFFSET(C723,-M723+3,0)+AB723,OFFSET(C723,-M723+4,0),0,0))</f>
        <v/>
      </c>
      <c r="P723" s="67" t="str">
        <f t="shared" si="124"/>
        <v/>
      </c>
      <c r="Q723" s="67" t="str">
        <f ca="1">IF(D723="","",_xll.xEURO(OFFSET(C723,-M723+1,0),E723,OFFSET(C723,-M723+2,0),OFFSET(C723,-M723+2,0),OFFSET(C723,-M723+3,0)+AB723,OFFSET(C723,-M723+4,0),0,2)/10*D723)</f>
        <v/>
      </c>
      <c r="R723" s="71" t="str">
        <f ca="1">IF(D723="","",_xll.xEURO(OFFSET(C723,-M723+1,0),E723,OFFSET(C723,-M723+2,0),OFFSET(C723,-M723+2,0),OFFSET(C723,-M723+3,0)+AB723,OFFSET(C723,-M723+4,0),0,3)/100*D723*10000)</f>
        <v/>
      </c>
      <c r="S723" s="71" t="str">
        <f ca="1">IF(D723="","",_xll.xEURO(OFFSET(C723,-M723+1,0),E723,OFFSET(C723,-M723+2,0),OFFSET(C723,-M723+2,0),OFFSET(C723,-M723+3,0)+AB723,OFFSET(C723,-M723+4,0),0,5)/365.25*D723*10000)</f>
        <v/>
      </c>
      <c r="U723" s="67" t="str">
        <f ca="1">IF(I723="","",_xll.xEURO(OFFSET(C723,-M723+1,0),J723,OFFSET(C723,-M723+2,0),OFFSET(C723,-M723+2,0),OFFSET(C723,-M723+3,0)+AC723,OFFSET(C723,-M723+4,0),1,1)*I723)</f>
        <v/>
      </c>
      <c r="V723" s="69" t="str">
        <f ca="1">IF(I723="","",_xll.xEURO(OFFSET(C723,-M723+1,0),J723,OFFSET(C723,-M723+2,0),OFFSET(C723,-M723+2,0),OFFSET(C723,-M723+3,0)+AC723,OFFSET(C723,-M723+4,0),1,0))</f>
        <v/>
      </c>
      <c r="W723" s="67" t="str">
        <f t="shared" si="125"/>
        <v/>
      </c>
      <c r="X723" s="67" t="str">
        <f ca="1">IF(I723="","",_xll.xEURO(OFFSET(C723,-M723+1,0),J723,OFFSET(C723,-M723+2,0),OFFSET(C723,-M723+2,0),OFFSET(C723,-M723+3,0)+AC723,OFFSET(C723,-M723+4,0),1,2)/10*I723)</f>
        <v/>
      </c>
      <c r="Y723" s="71" t="str">
        <f ca="1">IF(I723="","",_xll.xEURO(OFFSET(C723,-M723+1,0),J723,OFFSET(C723,-M723+2,0),OFFSET(C723,-M723+2,0),OFFSET(C723,-M723+3,0)+AC723,OFFSET(C723,-M723+4,0),1,3)/100*I723*10000)</f>
        <v/>
      </c>
      <c r="Z723" s="71" t="str">
        <f ca="1">IF(I723="","",_xll.xEURO(OFFSET(C723,-M723+1,0),J723,OFFSET(C723,-M723+2,0),OFFSET(C723,-M723+2,0),OFFSET(C723,-M723+3,0)+AC723,OFFSET(C723,-M723+4,0),1,5)/365.25*I723*10000)</f>
        <v/>
      </c>
      <c r="AB723" s="40" t="str">
        <f ca="1">IF(D723="","",_xll.xCalcSkew(OFFSET(C723,-M723,0),E723-OFFSET(C723,-M723+1,0),b)/100)</f>
        <v/>
      </c>
      <c r="AC723" s="40" t="str">
        <f ca="1">IF(I723="","",_xll.xCalcSkew(OFFSET(C723,-M723,0),J723-OFFSET(C723,-M723+1,0),b)/100)</f>
        <v/>
      </c>
      <c r="AE723">
        <f t="shared" si="127"/>
        <v>0</v>
      </c>
      <c r="AF723">
        <f t="shared" si="128"/>
        <v>0</v>
      </c>
      <c r="AG723">
        <f t="shared" si="129"/>
        <v>0</v>
      </c>
    </row>
    <row r="724" spans="3:33" x14ac:dyDescent="0.25">
      <c r="D724" s="52"/>
      <c r="E724" s="39"/>
      <c r="F724" s="39"/>
      <c r="G724" s="35"/>
      <c r="I724" s="52"/>
      <c r="J724" s="39"/>
      <c r="K724" s="39"/>
      <c r="L724" s="62"/>
      <c r="M724" s="101">
        <f t="shared" si="126"/>
        <v>27</v>
      </c>
      <c r="N724" s="67" t="str">
        <f ca="1">IF(D724="","",_xll.xEURO(OFFSET(C724,-M724+1,0),E724,OFFSET(C724,-M724+2,0),OFFSET(C724,-M724+2,0),OFFSET(C724,-M724+3,0)+AB724,OFFSET(C724,-M724+4,0),0,1)*D724)</f>
        <v/>
      </c>
      <c r="O724" s="69" t="str">
        <f ca="1">IF(D724="","",_xll.xEURO(OFFSET(C724,-M724+1,0),E724,OFFSET(C724,-M724+2,0),OFFSET(C724,-M724+2,0),OFFSET(C724,-M724+3,0)+AB724,OFFSET(C724,-M724+4,0),0,0))</f>
        <v/>
      </c>
      <c r="P724" s="67" t="str">
        <f t="shared" si="124"/>
        <v/>
      </c>
      <c r="Q724" s="67" t="str">
        <f ca="1">IF(D724="","",_xll.xEURO(OFFSET(C724,-M724+1,0),E724,OFFSET(C724,-M724+2,0),OFFSET(C724,-M724+2,0),OFFSET(C724,-M724+3,0)+AB724,OFFSET(C724,-M724+4,0),0,2)/10*D724)</f>
        <v/>
      </c>
      <c r="R724" s="71" t="str">
        <f ca="1">IF(D724="","",_xll.xEURO(OFFSET(C724,-M724+1,0),E724,OFFSET(C724,-M724+2,0),OFFSET(C724,-M724+2,0),OFFSET(C724,-M724+3,0)+AB724,OFFSET(C724,-M724+4,0),0,3)/100*D724*10000)</f>
        <v/>
      </c>
      <c r="S724" s="71" t="str">
        <f ca="1">IF(D724="","",_xll.xEURO(OFFSET(C724,-M724+1,0),E724,OFFSET(C724,-M724+2,0),OFFSET(C724,-M724+2,0),OFFSET(C724,-M724+3,0)+AB724,OFFSET(C724,-M724+4,0),0,5)/365.25*D724*10000)</f>
        <v/>
      </c>
      <c r="U724" s="67" t="str">
        <f ca="1">IF(I724="","",_xll.xEURO(OFFSET(C724,-M724+1,0),J724,OFFSET(C724,-M724+2,0),OFFSET(C724,-M724+2,0),OFFSET(C724,-M724+3,0)+AC724,OFFSET(C724,-M724+4,0),1,1)*I724)</f>
        <v/>
      </c>
      <c r="V724" s="69" t="str">
        <f ca="1">IF(I724="","",_xll.xEURO(OFFSET(C724,-M724+1,0),J724,OFFSET(C724,-M724+2,0),OFFSET(C724,-M724+2,0),OFFSET(C724,-M724+3,0)+AC724,OFFSET(C724,-M724+4,0),1,0))</f>
        <v/>
      </c>
      <c r="W724" s="67" t="str">
        <f t="shared" si="125"/>
        <v/>
      </c>
      <c r="X724" s="67" t="str">
        <f ca="1">IF(I724="","",_xll.xEURO(OFFSET(C724,-M724+1,0),J724,OFFSET(C724,-M724+2,0),OFFSET(C724,-M724+2,0),OFFSET(C724,-M724+3,0)+AC724,OFFSET(C724,-M724+4,0),1,2)/10*I724)</f>
        <v/>
      </c>
      <c r="Y724" s="71" t="str">
        <f ca="1">IF(I724="","",_xll.xEURO(OFFSET(C724,-M724+1,0),J724,OFFSET(C724,-M724+2,0),OFFSET(C724,-M724+2,0),OFFSET(C724,-M724+3,0)+AC724,OFFSET(C724,-M724+4,0),1,3)/100*I724*10000)</f>
        <v/>
      </c>
      <c r="Z724" s="71" t="str">
        <f ca="1">IF(I724="","",_xll.xEURO(OFFSET(C724,-M724+1,0),J724,OFFSET(C724,-M724+2,0),OFFSET(C724,-M724+2,0),OFFSET(C724,-M724+3,0)+AC724,OFFSET(C724,-M724+4,0),1,5)/365.25*I724*10000)</f>
        <v/>
      </c>
      <c r="AB724" s="40" t="str">
        <f ca="1">IF(D724="","",_xll.xCalcSkew(OFFSET(C724,-M724,0),E724-OFFSET(C724,-M724+1,0),b)/100)</f>
        <v/>
      </c>
      <c r="AC724" s="40" t="str">
        <f ca="1">IF(I724="","",_xll.xCalcSkew(OFFSET(C724,-M724,0),J724-OFFSET(C724,-M724+1,0),b)/100)</f>
        <v/>
      </c>
      <c r="AE724">
        <f t="shared" si="127"/>
        <v>0</v>
      </c>
      <c r="AF724">
        <f t="shared" si="128"/>
        <v>0</v>
      </c>
      <c r="AG724">
        <f t="shared" si="129"/>
        <v>0</v>
      </c>
    </row>
    <row r="725" spans="3:33" x14ac:dyDescent="0.25">
      <c r="D725" s="52"/>
      <c r="E725" s="39"/>
      <c r="F725" s="39"/>
      <c r="G725" s="35"/>
      <c r="I725" s="52"/>
      <c r="J725" s="39"/>
      <c r="K725" s="39"/>
      <c r="L725" s="62"/>
      <c r="M725" s="101">
        <f t="shared" si="126"/>
        <v>28</v>
      </c>
      <c r="N725" s="67" t="str">
        <f ca="1">IF(D725="","",_xll.xEURO(OFFSET(C725,-M725+1,0),E725,OFFSET(C725,-M725+2,0),OFFSET(C725,-M725+2,0),OFFSET(C725,-M725+3,0)+AB725,OFFSET(C725,-M725+4,0),0,1)*D725)</f>
        <v/>
      </c>
      <c r="O725" s="69" t="str">
        <f ca="1">IF(D725="","",_xll.xEURO(OFFSET(C725,-M725+1,0),E725,OFFSET(C725,-M725+2,0),OFFSET(C725,-M725+2,0),OFFSET(C725,-M725+3,0)+AB725,OFFSET(C725,-M725+4,0),0,0))</f>
        <v/>
      </c>
      <c r="P725" s="67" t="str">
        <f t="shared" si="124"/>
        <v/>
      </c>
      <c r="Q725" s="67" t="str">
        <f ca="1">IF(D725="","",_xll.xEURO(OFFSET(C725,-M725+1,0),E725,OFFSET(C725,-M725+2,0),OFFSET(C725,-M725+2,0),OFFSET(C725,-M725+3,0)+AB725,OFFSET(C725,-M725+4,0),0,2)/10*D725)</f>
        <v/>
      </c>
      <c r="R725" s="71" t="str">
        <f ca="1">IF(D725="","",_xll.xEURO(OFFSET(C725,-M725+1,0),E725,OFFSET(C725,-M725+2,0),OFFSET(C725,-M725+2,0),OFFSET(C725,-M725+3,0)+AB725,OFFSET(C725,-M725+4,0),0,3)/100*D725*10000)</f>
        <v/>
      </c>
      <c r="S725" s="71" t="str">
        <f ca="1">IF(D725="","",_xll.xEURO(OFFSET(C725,-M725+1,0),E725,OFFSET(C725,-M725+2,0),OFFSET(C725,-M725+2,0),OFFSET(C725,-M725+3,0)+AB725,OFFSET(C725,-M725+4,0),0,5)/365.25*D725*10000)</f>
        <v/>
      </c>
      <c r="U725" s="67" t="str">
        <f ca="1">IF(I725="","",_xll.xEURO(OFFSET(C725,-M725+1,0),J725,OFFSET(C725,-M725+2,0),OFFSET(C725,-M725+2,0),OFFSET(C725,-M725+3,0)+AC725,OFFSET(C725,-M725+4,0),1,1)*I725)</f>
        <v/>
      </c>
      <c r="V725" s="69" t="str">
        <f ca="1">IF(I725="","",_xll.xEURO(OFFSET(C725,-M725+1,0),J725,OFFSET(C725,-M725+2,0),OFFSET(C725,-M725+2,0),OFFSET(C725,-M725+3,0)+AC725,OFFSET(C725,-M725+4,0),1,0))</f>
        <v/>
      </c>
      <c r="W725" s="67" t="str">
        <f t="shared" si="125"/>
        <v/>
      </c>
      <c r="X725" s="67" t="str">
        <f ca="1">IF(I725="","",_xll.xEURO(OFFSET(C725,-M725+1,0),J725,OFFSET(C725,-M725+2,0),OFFSET(C725,-M725+2,0),OFFSET(C725,-M725+3,0)+AC725,OFFSET(C725,-M725+4,0),1,2)/10*I725)</f>
        <v/>
      </c>
      <c r="Y725" s="71" t="str">
        <f ca="1">IF(I725="","",_xll.xEURO(OFFSET(C725,-M725+1,0),J725,OFFSET(C725,-M725+2,0),OFFSET(C725,-M725+2,0),OFFSET(C725,-M725+3,0)+AC725,OFFSET(C725,-M725+4,0),1,3)/100*I725*10000)</f>
        <v/>
      </c>
      <c r="Z725" s="71" t="str">
        <f ca="1">IF(I725="","",_xll.xEURO(OFFSET(C725,-M725+1,0),J725,OFFSET(C725,-M725+2,0),OFFSET(C725,-M725+2,0),OFFSET(C725,-M725+3,0)+AC725,OFFSET(C725,-M725+4,0),1,5)/365.25*I725*10000)</f>
        <v/>
      </c>
      <c r="AB725" s="40" t="str">
        <f ca="1">IF(D725="","",_xll.xCalcSkew(OFFSET(C725,-M725,0),E725-OFFSET(C725,-M725+1,0),b)/100)</f>
        <v/>
      </c>
      <c r="AC725" s="40" t="str">
        <f ca="1">IF(I725="","",_xll.xCalcSkew(OFFSET(C725,-M725,0),J725-OFFSET(C725,-M725+1,0),b)/100)</f>
        <v/>
      </c>
      <c r="AE725">
        <f t="shared" si="127"/>
        <v>0</v>
      </c>
      <c r="AF725">
        <f t="shared" si="128"/>
        <v>0</v>
      </c>
      <c r="AG725">
        <f t="shared" si="129"/>
        <v>0</v>
      </c>
    </row>
    <row r="726" spans="3:33" x14ac:dyDescent="0.25">
      <c r="D726" s="52"/>
      <c r="E726" s="39"/>
      <c r="F726" s="39"/>
      <c r="G726" s="35"/>
      <c r="I726" s="52"/>
      <c r="J726" s="39"/>
      <c r="K726" s="39"/>
      <c r="L726" s="62"/>
      <c r="M726" s="101">
        <f t="shared" si="126"/>
        <v>29</v>
      </c>
      <c r="N726" s="67" t="str">
        <f ca="1">IF(D726="","",_xll.xEURO(OFFSET(C726,-M726+1,0),E726,OFFSET(C726,-M726+2,0),OFFSET(C726,-M726+2,0),OFFSET(C726,-M726+3,0)+AB726,OFFSET(C726,-M726+4,0),0,1)*D726)</f>
        <v/>
      </c>
      <c r="O726" s="69" t="str">
        <f ca="1">IF(D726="","",_xll.xEURO(OFFSET(C726,-M726+1,0),E726,OFFSET(C726,-M726+2,0),OFFSET(C726,-M726+2,0),OFFSET(C726,-M726+3,0)+AB726,OFFSET(C726,-M726+4,0),0,0))</f>
        <v/>
      </c>
      <c r="P726" s="67" t="str">
        <f t="shared" si="124"/>
        <v/>
      </c>
      <c r="Q726" s="67" t="str">
        <f ca="1">IF(D726="","",_xll.xEURO(OFFSET(C726,-M726+1,0),E726,OFFSET(C726,-M726+2,0),OFFSET(C726,-M726+2,0),OFFSET(C726,-M726+3,0)+AB726,OFFSET(C726,-M726+4,0),0,2)/10*D726)</f>
        <v/>
      </c>
      <c r="R726" s="71" t="str">
        <f ca="1">IF(D726="","",_xll.xEURO(OFFSET(C726,-M726+1,0),E726,OFFSET(C726,-M726+2,0),OFFSET(C726,-M726+2,0),OFFSET(C726,-M726+3,0)+AB726,OFFSET(C726,-M726+4,0),0,3)/100*D726*10000)</f>
        <v/>
      </c>
      <c r="S726" s="71" t="str">
        <f ca="1">IF(D726="","",_xll.xEURO(OFFSET(C726,-M726+1,0),E726,OFFSET(C726,-M726+2,0),OFFSET(C726,-M726+2,0),OFFSET(C726,-M726+3,0)+AB726,OFFSET(C726,-M726+4,0),0,5)/365.25*D726*10000)</f>
        <v/>
      </c>
      <c r="U726" s="67" t="str">
        <f ca="1">IF(I726="","",_xll.xEURO(OFFSET(C726,-M726+1,0),J726,OFFSET(C726,-M726+2,0),OFFSET(C726,-M726+2,0),OFFSET(C726,-M726+3,0)+AC726,OFFSET(C726,-M726+4,0),1,1)*I726)</f>
        <v/>
      </c>
      <c r="V726" s="69" t="str">
        <f ca="1">IF(I726="","",_xll.xEURO(OFFSET(C726,-M726+1,0),J726,OFFSET(C726,-M726+2,0),OFFSET(C726,-M726+2,0),OFFSET(C726,-M726+3,0)+AC726,OFFSET(C726,-M726+4,0),1,0))</f>
        <v/>
      </c>
      <c r="W726" s="67" t="str">
        <f t="shared" si="125"/>
        <v/>
      </c>
      <c r="X726" s="67" t="str">
        <f ca="1">IF(I726="","",_xll.xEURO(OFFSET(C726,-M726+1,0),J726,OFFSET(C726,-M726+2,0),OFFSET(C726,-M726+2,0),OFFSET(C726,-M726+3,0)+AC726,OFFSET(C726,-M726+4,0),1,2)/10*I726)</f>
        <v/>
      </c>
      <c r="Y726" s="71" t="str">
        <f ca="1">IF(I726="","",_xll.xEURO(OFFSET(C726,-M726+1,0),J726,OFFSET(C726,-M726+2,0),OFFSET(C726,-M726+2,0),OFFSET(C726,-M726+3,0)+AC726,OFFSET(C726,-M726+4,0),1,3)/100*I726*10000)</f>
        <v/>
      </c>
      <c r="Z726" s="71" t="str">
        <f ca="1">IF(I726="","",_xll.xEURO(OFFSET(C726,-M726+1,0),J726,OFFSET(C726,-M726+2,0),OFFSET(C726,-M726+2,0),OFFSET(C726,-M726+3,0)+AC726,OFFSET(C726,-M726+4,0),1,5)/365.25*I726*10000)</f>
        <v/>
      </c>
      <c r="AB726" s="40" t="str">
        <f ca="1">IF(D726="","",_xll.xCalcSkew(OFFSET(C726,-M726,0),E726-OFFSET(C726,-M726+1,0),b)/100)</f>
        <v/>
      </c>
      <c r="AC726" s="40" t="str">
        <f ca="1">IF(I726="","",_xll.xCalcSkew(OFFSET(C726,-M726,0),J726-OFFSET(C726,-M726+1,0),b)/100)</f>
        <v/>
      </c>
      <c r="AE726">
        <f t="shared" si="127"/>
        <v>0</v>
      </c>
      <c r="AF726">
        <f t="shared" si="128"/>
        <v>0</v>
      </c>
      <c r="AG726">
        <f t="shared" si="129"/>
        <v>0</v>
      </c>
    </row>
    <row r="727" spans="3:33" x14ac:dyDescent="0.25">
      <c r="D727" s="52"/>
      <c r="E727" s="39"/>
      <c r="F727" s="39"/>
      <c r="G727" s="35"/>
      <c r="I727" s="52"/>
      <c r="J727" s="39"/>
      <c r="K727" s="39"/>
      <c r="L727" s="62"/>
      <c r="M727" s="101">
        <f t="shared" si="126"/>
        <v>30</v>
      </c>
      <c r="N727" s="67" t="str">
        <f ca="1">IF(D727="","",_xll.xEURO(OFFSET(C727,-M727+1,0),E727,OFFSET(C727,-M727+2,0),OFFSET(C727,-M727+2,0),OFFSET(C727,-M727+3,0)+AB727,OFFSET(C727,-M727+4,0),0,1)*D727)</f>
        <v/>
      </c>
      <c r="O727" s="69" t="str">
        <f ca="1">IF(D727="","",_xll.xEURO(OFFSET(C727,-M727+1,0),E727,OFFSET(C727,-M727+2,0),OFFSET(C727,-M727+2,0),OFFSET(C727,-M727+3,0)+AB727,OFFSET(C727,-M727+4,0),0,0))</f>
        <v/>
      </c>
      <c r="P727" s="67" t="str">
        <f t="shared" si="124"/>
        <v/>
      </c>
      <c r="Q727" s="67" t="str">
        <f ca="1">IF(D727="","",_xll.xEURO(OFFSET(C727,-M727+1,0),E727,OFFSET(C727,-M727+2,0),OFFSET(C727,-M727+2,0),OFFSET(C727,-M727+3,0)+AB727,OFFSET(C727,-M727+4,0),0,2)/10*D727)</f>
        <v/>
      </c>
      <c r="R727" s="71" t="str">
        <f ca="1">IF(D727="","",_xll.xEURO(OFFSET(C727,-M727+1,0),E727,OFFSET(C727,-M727+2,0),OFFSET(C727,-M727+2,0),OFFSET(C727,-M727+3,0)+AB727,OFFSET(C727,-M727+4,0),0,3)/100*D727*10000)</f>
        <v/>
      </c>
      <c r="S727" s="71" t="str">
        <f ca="1">IF(D727="","",_xll.xEURO(OFFSET(C727,-M727+1,0),E727,OFFSET(C727,-M727+2,0),OFFSET(C727,-M727+2,0),OFFSET(C727,-M727+3,0)+AB727,OFFSET(C727,-M727+4,0),0,5)/365.25*D727*10000)</f>
        <v/>
      </c>
      <c r="U727" s="67" t="str">
        <f ca="1">IF(I727="","",_xll.xEURO(OFFSET(C727,-M727+1,0),J727,OFFSET(C727,-M727+2,0),OFFSET(C727,-M727+2,0),OFFSET(C727,-M727+3,0)+AC727,OFFSET(C727,-M727+4,0),1,1)*I727)</f>
        <v/>
      </c>
      <c r="V727" s="69" t="str">
        <f ca="1">IF(I727="","",_xll.xEURO(OFFSET(C727,-M727+1,0),J727,OFFSET(C727,-M727+2,0),OFFSET(C727,-M727+2,0),OFFSET(C727,-M727+3,0)+AC727,OFFSET(C727,-M727+4,0),1,0))</f>
        <v/>
      </c>
      <c r="W727" s="67" t="str">
        <f t="shared" si="125"/>
        <v/>
      </c>
      <c r="X727" s="67" t="str">
        <f ca="1">IF(I727="","",_xll.xEURO(OFFSET(C727,-M727+1,0),J727,OFFSET(C727,-M727+2,0),OFFSET(C727,-M727+2,0),OFFSET(C727,-M727+3,0)+AC727,OFFSET(C727,-M727+4,0),1,2)/10*I727)</f>
        <v/>
      </c>
      <c r="Y727" s="71" t="str">
        <f ca="1">IF(I727="","",_xll.xEURO(OFFSET(C727,-M727+1,0),J727,OFFSET(C727,-M727+2,0),OFFSET(C727,-M727+2,0),OFFSET(C727,-M727+3,0)+AC727,OFFSET(C727,-M727+4,0),1,3)/100*I727*10000)</f>
        <v/>
      </c>
      <c r="Z727" s="71" t="str">
        <f ca="1">IF(I727="","",_xll.xEURO(OFFSET(C727,-M727+1,0),J727,OFFSET(C727,-M727+2,0),OFFSET(C727,-M727+2,0),OFFSET(C727,-M727+3,0)+AC727,OFFSET(C727,-M727+4,0),1,5)/365.25*I727*10000)</f>
        <v/>
      </c>
      <c r="AB727" s="40" t="str">
        <f ca="1">IF(D727="","",_xll.xCalcSkew(OFFSET(C727,-M727,0),E727-OFFSET(C727,-M727+1,0),b)/100)</f>
        <v/>
      </c>
      <c r="AC727" s="40" t="str">
        <f ca="1">IF(I727="","",_xll.xCalcSkew(OFFSET(C727,-M727,0),J727-OFFSET(C727,-M727+1,0),b)/100)</f>
        <v/>
      </c>
      <c r="AE727">
        <f t="shared" si="127"/>
        <v>0</v>
      </c>
      <c r="AF727">
        <f t="shared" si="128"/>
        <v>0</v>
      </c>
      <c r="AG727">
        <f t="shared" si="129"/>
        <v>0</v>
      </c>
    </row>
    <row r="728" spans="3:33" x14ac:dyDescent="0.25">
      <c r="D728" s="52"/>
      <c r="E728" s="39"/>
      <c r="F728" s="39"/>
      <c r="G728" s="35"/>
      <c r="I728" s="52"/>
      <c r="J728" s="39"/>
      <c r="K728" s="39"/>
      <c r="L728" s="62"/>
      <c r="M728" s="101">
        <f t="shared" si="126"/>
        <v>31</v>
      </c>
      <c r="N728" s="67" t="str">
        <f ca="1">IF(D728="","",_xll.xEURO(OFFSET(C728,-M728+1,0),E728,OFFSET(C728,-M728+2,0),OFFSET(C728,-M728+2,0),OFFSET(C728,-M728+3,0)+AB728,OFFSET(C728,-M728+4,0),0,1)*D728)</f>
        <v/>
      </c>
      <c r="O728" s="69" t="str">
        <f ca="1">IF(D728="","",_xll.xEURO(OFFSET(C728,-M728+1,0),E728,OFFSET(C728,-M728+2,0),OFFSET(C728,-M728+2,0),OFFSET(C728,-M728+3,0)+AB728,OFFSET(C728,-M728+4,0),0,0))</f>
        <v/>
      </c>
      <c r="P728" s="67" t="str">
        <f t="shared" si="124"/>
        <v/>
      </c>
      <c r="Q728" s="67" t="str">
        <f ca="1">IF(D728="","",_xll.xEURO(OFFSET(C728,-M728+1,0),E728,OFFSET(C728,-M728+2,0),OFFSET(C728,-M728+2,0),OFFSET(C728,-M728+3,0)+AB728,OFFSET(C728,-M728+4,0),0,2)/10*D728)</f>
        <v/>
      </c>
      <c r="R728" s="71" t="str">
        <f ca="1">IF(D728="","",_xll.xEURO(OFFSET(C728,-M728+1,0),E728,OFFSET(C728,-M728+2,0),OFFSET(C728,-M728+2,0),OFFSET(C728,-M728+3,0)+AB728,OFFSET(C728,-M728+4,0),0,3)/100*D728*10000)</f>
        <v/>
      </c>
      <c r="S728" s="71" t="str">
        <f ca="1">IF(D728="","",_xll.xEURO(OFFSET(C728,-M728+1,0),E728,OFFSET(C728,-M728+2,0),OFFSET(C728,-M728+2,0),OFFSET(C728,-M728+3,0)+AB728,OFFSET(C728,-M728+4,0),0,5)/365.25*D728*10000)</f>
        <v/>
      </c>
      <c r="U728" s="67" t="str">
        <f ca="1">IF(I728="","",_xll.xEURO(OFFSET(C728,-M728+1,0),J728,OFFSET(C728,-M728+2,0),OFFSET(C728,-M728+2,0),OFFSET(C728,-M728+3,0)+AC728,OFFSET(C728,-M728+4,0),1,1)*I728)</f>
        <v/>
      </c>
      <c r="V728" s="69" t="str">
        <f ca="1">IF(I728="","",_xll.xEURO(OFFSET(C728,-M728+1,0),J728,OFFSET(C728,-M728+2,0),OFFSET(C728,-M728+2,0),OFFSET(C728,-M728+3,0)+AC728,OFFSET(C728,-M728+4,0),1,0))</f>
        <v/>
      </c>
      <c r="W728" s="67" t="str">
        <f t="shared" si="125"/>
        <v/>
      </c>
      <c r="X728" s="67" t="str">
        <f ca="1">IF(I728="","",_xll.xEURO(OFFSET(C728,-M728+1,0),J728,OFFSET(C728,-M728+2,0),OFFSET(C728,-M728+2,0),OFFSET(C728,-M728+3,0)+AC728,OFFSET(C728,-M728+4,0),1,2)/10*I728)</f>
        <v/>
      </c>
      <c r="Y728" s="71" t="str">
        <f ca="1">IF(I728="","",_xll.xEURO(OFFSET(C728,-M728+1,0),J728,OFFSET(C728,-M728+2,0),OFFSET(C728,-M728+2,0),OFFSET(C728,-M728+3,0)+AC728,OFFSET(C728,-M728+4,0),1,3)/100*I728*10000)</f>
        <v/>
      </c>
      <c r="Z728" s="71" t="str">
        <f ca="1">IF(I728="","",_xll.xEURO(OFFSET(C728,-M728+1,0),J728,OFFSET(C728,-M728+2,0),OFFSET(C728,-M728+2,0),OFFSET(C728,-M728+3,0)+AC728,OFFSET(C728,-M728+4,0),1,5)/365.25*I728*10000)</f>
        <v/>
      </c>
      <c r="AB728" s="40" t="str">
        <f ca="1">IF(D728="","",_xll.xCalcSkew(OFFSET(C728,-M728,0),E728-OFFSET(C728,-M728+1,0),b)/100)</f>
        <v/>
      </c>
      <c r="AC728" s="40" t="str">
        <f ca="1">IF(I728="","",_xll.xCalcSkew(OFFSET(C728,-M728,0),J728-OFFSET(C728,-M728+1,0),b)/100)</f>
        <v/>
      </c>
      <c r="AE728">
        <f t="shared" si="127"/>
        <v>0</v>
      </c>
      <c r="AF728">
        <f t="shared" si="128"/>
        <v>0</v>
      </c>
      <c r="AG728">
        <f t="shared" si="129"/>
        <v>0</v>
      </c>
    </row>
    <row r="729" spans="3:33" x14ac:dyDescent="0.25">
      <c r="D729" s="52"/>
      <c r="E729" s="39"/>
      <c r="F729" s="39"/>
      <c r="G729" s="35"/>
      <c r="I729" s="52"/>
      <c r="J729" s="39"/>
      <c r="K729" s="39"/>
      <c r="L729" s="62"/>
      <c r="M729" s="101">
        <f t="shared" si="126"/>
        <v>32</v>
      </c>
      <c r="N729" s="67" t="str">
        <f ca="1">IF(D729="","",_xll.xEURO(OFFSET(C729,-M729+1,0),E729,OFFSET(C729,-M729+2,0),OFFSET(C729,-M729+2,0),OFFSET(C729,-M729+3,0)+AB729,OFFSET(C729,-M729+4,0),0,1)*D729)</f>
        <v/>
      </c>
      <c r="O729" s="69" t="str">
        <f ca="1">IF(D729="","",_xll.xEURO(OFFSET(C729,-M729+1,0),E729,OFFSET(C729,-M729+2,0),OFFSET(C729,-M729+2,0),OFFSET(C729,-M729+3,0)+AB729,OFFSET(C729,-M729+4,0),0,0))</f>
        <v/>
      </c>
      <c r="P729" s="67" t="str">
        <f t="shared" si="124"/>
        <v/>
      </c>
      <c r="Q729" s="67" t="str">
        <f ca="1">IF(D729="","",_xll.xEURO(OFFSET(C729,-M729+1,0),E729,OFFSET(C729,-M729+2,0),OFFSET(C729,-M729+2,0),OFFSET(C729,-M729+3,0)+AB729,OFFSET(C729,-M729+4,0),0,2)/10*D729)</f>
        <v/>
      </c>
      <c r="R729" s="71" t="str">
        <f ca="1">IF(D729="","",_xll.xEURO(OFFSET(C729,-M729+1,0),E729,OFFSET(C729,-M729+2,0),OFFSET(C729,-M729+2,0),OFFSET(C729,-M729+3,0)+AB729,OFFSET(C729,-M729+4,0),0,3)/100*D729*10000)</f>
        <v/>
      </c>
      <c r="S729" s="71" t="str">
        <f ca="1">IF(D729="","",_xll.xEURO(OFFSET(C729,-M729+1,0),E729,OFFSET(C729,-M729+2,0),OFFSET(C729,-M729+2,0),OFFSET(C729,-M729+3,0)+AB729,OFFSET(C729,-M729+4,0),0,5)/365.25*D729*10000)</f>
        <v/>
      </c>
      <c r="U729" s="67" t="str">
        <f ca="1">IF(I729="","",_xll.xEURO(OFFSET(C729,-M729+1,0),J729,OFFSET(C729,-M729+2,0),OFFSET(C729,-M729+2,0),OFFSET(C729,-M729+3,0)+AC729,OFFSET(C729,-M729+4,0),1,1)*I729)</f>
        <v/>
      </c>
      <c r="V729" s="69" t="str">
        <f ca="1">IF(I729="","",_xll.xEURO(OFFSET(C729,-M729+1,0),J729,OFFSET(C729,-M729+2,0),OFFSET(C729,-M729+2,0),OFFSET(C729,-M729+3,0)+AC729,OFFSET(C729,-M729+4,0),1,0))</f>
        <v/>
      </c>
      <c r="W729" s="67" t="str">
        <f t="shared" si="125"/>
        <v/>
      </c>
      <c r="X729" s="67" t="str">
        <f ca="1">IF(I729="","",_xll.xEURO(OFFSET(C729,-M729+1,0),J729,OFFSET(C729,-M729+2,0),OFFSET(C729,-M729+2,0),OFFSET(C729,-M729+3,0)+AC729,OFFSET(C729,-M729+4,0),1,2)/10*I729)</f>
        <v/>
      </c>
      <c r="Y729" s="71" t="str">
        <f ca="1">IF(I729="","",_xll.xEURO(OFFSET(C729,-M729+1,0),J729,OFFSET(C729,-M729+2,0),OFFSET(C729,-M729+2,0),OFFSET(C729,-M729+3,0)+AC729,OFFSET(C729,-M729+4,0),1,3)/100*I729*10000)</f>
        <v/>
      </c>
      <c r="Z729" s="71" t="str">
        <f ca="1">IF(I729="","",_xll.xEURO(OFFSET(C729,-M729+1,0),J729,OFFSET(C729,-M729+2,0),OFFSET(C729,-M729+2,0),OFFSET(C729,-M729+3,0)+AC729,OFFSET(C729,-M729+4,0),1,5)/365.25*I729*10000)</f>
        <v/>
      </c>
      <c r="AB729" s="40" t="str">
        <f ca="1">IF(D729="","",_xll.xCalcSkew(OFFSET(C729,-M729,0),E729-OFFSET(C729,-M729+1,0),b)/100)</f>
        <v/>
      </c>
      <c r="AC729" s="40" t="str">
        <f ca="1">IF(I729="","",_xll.xCalcSkew(OFFSET(C729,-M729,0),J729-OFFSET(C729,-M729+1,0),b)/100)</f>
        <v/>
      </c>
      <c r="AE729">
        <f t="shared" si="127"/>
        <v>0</v>
      </c>
      <c r="AF729">
        <f t="shared" si="128"/>
        <v>0</v>
      </c>
      <c r="AG729">
        <f t="shared" si="129"/>
        <v>0</v>
      </c>
    </row>
    <row r="730" spans="3:33" x14ac:dyDescent="0.25">
      <c r="D730" s="52"/>
      <c r="E730" s="39"/>
      <c r="F730" s="39"/>
      <c r="G730" s="35"/>
      <c r="I730" s="52"/>
      <c r="J730" s="39"/>
      <c r="K730" s="39"/>
      <c r="L730" s="62"/>
      <c r="M730" s="101">
        <f t="shared" si="126"/>
        <v>33</v>
      </c>
      <c r="N730" s="67" t="str">
        <f ca="1">IF(D730="","",_xll.xEURO(OFFSET(C730,-M730+1,0),E730,OFFSET(C730,-M730+2,0),OFFSET(C730,-M730+2,0),OFFSET(C730,-M730+3,0)+AB730,OFFSET(C730,-M730+4,0),0,1)*D730)</f>
        <v/>
      </c>
      <c r="O730" s="69" t="str">
        <f ca="1">IF(D730="","",_xll.xEURO(OFFSET(C730,-M730+1,0),E730,OFFSET(C730,-M730+2,0),OFFSET(C730,-M730+2,0),OFFSET(C730,-M730+3,0)+AB730,OFFSET(C730,-M730+4,0),0,0))</f>
        <v/>
      </c>
      <c r="P730" s="67" t="str">
        <f t="shared" si="124"/>
        <v/>
      </c>
      <c r="Q730" s="67" t="str">
        <f ca="1">IF(D730="","",_xll.xEURO(OFFSET(C730,-M730+1,0),E730,OFFSET(C730,-M730+2,0),OFFSET(C730,-M730+2,0),OFFSET(C730,-M730+3,0)+AB730,OFFSET(C730,-M730+4,0),0,2)/10*D730)</f>
        <v/>
      </c>
      <c r="R730" s="71" t="str">
        <f ca="1">IF(D730="","",_xll.xEURO(OFFSET(C730,-M730+1,0),E730,OFFSET(C730,-M730+2,0),OFFSET(C730,-M730+2,0),OFFSET(C730,-M730+3,0)+AB730,OFFSET(C730,-M730+4,0),0,3)/100*D730*10000)</f>
        <v/>
      </c>
      <c r="S730" s="71" t="str">
        <f ca="1">IF(D730="","",_xll.xEURO(OFFSET(C730,-M730+1,0),E730,OFFSET(C730,-M730+2,0),OFFSET(C730,-M730+2,0),OFFSET(C730,-M730+3,0)+AB730,OFFSET(C730,-M730+4,0),0,5)/365.25*D730*10000)</f>
        <v/>
      </c>
      <c r="U730" s="67" t="str">
        <f ca="1">IF(I730="","",_xll.xEURO(OFFSET(C730,-M730+1,0),J730,OFFSET(C730,-M730+2,0),OFFSET(C730,-M730+2,0),OFFSET(C730,-M730+3,0)+AC730,OFFSET(C730,-M730+4,0),1,1)*I730)</f>
        <v/>
      </c>
      <c r="V730" s="69" t="str">
        <f ca="1">IF(I730="","",_xll.xEURO(OFFSET(C730,-M730+1,0),J730,OFFSET(C730,-M730+2,0),OFFSET(C730,-M730+2,0),OFFSET(C730,-M730+3,0)+AC730,OFFSET(C730,-M730+4,0),1,0))</f>
        <v/>
      </c>
      <c r="W730" s="67" t="str">
        <f t="shared" si="125"/>
        <v/>
      </c>
      <c r="X730" s="67" t="str">
        <f ca="1">IF(I730="","",_xll.xEURO(OFFSET(C730,-M730+1,0),J730,OFFSET(C730,-M730+2,0),OFFSET(C730,-M730+2,0),OFFSET(C730,-M730+3,0)+AC730,OFFSET(C730,-M730+4,0),1,2)/10*I730)</f>
        <v/>
      </c>
      <c r="Y730" s="71" t="str">
        <f ca="1">IF(I730="","",_xll.xEURO(OFFSET(C730,-M730+1,0),J730,OFFSET(C730,-M730+2,0),OFFSET(C730,-M730+2,0),OFFSET(C730,-M730+3,0)+AC730,OFFSET(C730,-M730+4,0),1,3)/100*I730*10000)</f>
        <v/>
      </c>
      <c r="Z730" s="71" t="str">
        <f ca="1">IF(I730="","",_xll.xEURO(OFFSET(C730,-M730+1,0),J730,OFFSET(C730,-M730+2,0),OFFSET(C730,-M730+2,0),OFFSET(C730,-M730+3,0)+AC730,OFFSET(C730,-M730+4,0),1,5)/365.25*I730*10000)</f>
        <v/>
      </c>
      <c r="AB730" s="40" t="str">
        <f ca="1">IF(D730="","",_xll.xCalcSkew(OFFSET(C730,-M730,0),E730-OFFSET(C730,-M730+1,0),b)/100)</f>
        <v/>
      </c>
      <c r="AC730" s="40" t="str">
        <f ca="1">IF(I730="","",_xll.xCalcSkew(OFFSET(C730,-M730,0),J730-OFFSET(C730,-M730+1,0),b)/100)</f>
        <v/>
      </c>
      <c r="AE730">
        <f t="shared" si="127"/>
        <v>0</v>
      </c>
      <c r="AF730">
        <f t="shared" si="128"/>
        <v>0</v>
      </c>
      <c r="AG730">
        <f t="shared" si="129"/>
        <v>0</v>
      </c>
    </row>
    <row r="731" spans="3:33" x14ac:dyDescent="0.25">
      <c r="D731" s="52"/>
      <c r="E731" s="39"/>
      <c r="F731" s="39"/>
      <c r="G731" s="35"/>
      <c r="I731" s="52"/>
      <c r="J731" s="39"/>
      <c r="K731" s="39"/>
      <c r="L731" s="62"/>
      <c r="M731" s="101">
        <f t="shared" si="126"/>
        <v>34</v>
      </c>
      <c r="N731" s="67" t="str">
        <f ca="1">IF(D731="","",_xll.xEURO(OFFSET(C731,-M731+1,0),E731,OFFSET(C731,-M731+2,0),OFFSET(C731,-M731+2,0),OFFSET(C731,-M731+3,0)+AB731,OFFSET(C731,-M731+4,0),0,1)*D731)</f>
        <v/>
      </c>
      <c r="O731" s="69" t="str">
        <f ca="1">IF(D731="","",_xll.xEURO(OFFSET(C731,-M731+1,0),E731,OFFSET(C731,-M731+2,0),OFFSET(C731,-M731+2,0),OFFSET(C731,-M731+3,0)+AB731,OFFSET(C731,-M731+4,0),0,0))</f>
        <v/>
      </c>
      <c r="P731" s="67" t="str">
        <f t="shared" si="124"/>
        <v/>
      </c>
      <c r="Q731" s="67" t="str">
        <f ca="1">IF(D731="","",_xll.xEURO(OFFSET(C731,-M731+1,0),E731,OFFSET(C731,-M731+2,0),OFFSET(C731,-M731+2,0),OFFSET(C731,-M731+3,0)+AB731,OFFSET(C731,-M731+4,0),0,2)/10*D731)</f>
        <v/>
      </c>
      <c r="R731" s="71" t="str">
        <f ca="1">IF(D731="","",_xll.xEURO(OFFSET(C731,-M731+1,0),E731,OFFSET(C731,-M731+2,0),OFFSET(C731,-M731+2,0),OFFSET(C731,-M731+3,0)+AB731,OFFSET(C731,-M731+4,0),0,3)/100*D731*10000)</f>
        <v/>
      </c>
      <c r="S731" s="71" t="str">
        <f ca="1">IF(D731="","",_xll.xEURO(OFFSET(C731,-M731+1,0),E731,OFFSET(C731,-M731+2,0),OFFSET(C731,-M731+2,0),OFFSET(C731,-M731+3,0)+AB731,OFFSET(C731,-M731+4,0),0,5)/365.25*D731*10000)</f>
        <v/>
      </c>
      <c r="U731" s="67" t="str">
        <f ca="1">IF(I731="","",_xll.xEURO(OFFSET(C731,-M731+1,0),J731,OFFSET(C731,-M731+2,0),OFFSET(C731,-M731+2,0),OFFSET(C731,-M731+3,0)+AC731,OFFSET(C731,-M731+4,0),1,1)*I731)</f>
        <v/>
      </c>
      <c r="V731" s="69" t="str">
        <f ca="1">IF(I731="","",_xll.xEURO(OFFSET(C731,-M731+1,0),J731,OFFSET(C731,-M731+2,0),OFFSET(C731,-M731+2,0),OFFSET(C731,-M731+3,0)+AC731,OFFSET(C731,-M731+4,0),1,0))</f>
        <v/>
      </c>
      <c r="W731" s="67" t="str">
        <f t="shared" si="125"/>
        <v/>
      </c>
      <c r="X731" s="67" t="str">
        <f ca="1">IF(I731="","",_xll.xEURO(OFFSET(C731,-M731+1,0),J731,OFFSET(C731,-M731+2,0),OFFSET(C731,-M731+2,0),OFFSET(C731,-M731+3,0)+AC731,OFFSET(C731,-M731+4,0),1,2)/10*I731)</f>
        <v/>
      </c>
      <c r="Y731" s="71" t="str">
        <f ca="1">IF(I731="","",_xll.xEURO(OFFSET(C731,-M731+1,0),J731,OFFSET(C731,-M731+2,0),OFFSET(C731,-M731+2,0),OFFSET(C731,-M731+3,0)+AC731,OFFSET(C731,-M731+4,0),1,3)/100*I731*10000)</f>
        <v/>
      </c>
      <c r="Z731" s="71" t="str">
        <f ca="1">IF(I731="","",_xll.xEURO(OFFSET(C731,-M731+1,0),J731,OFFSET(C731,-M731+2,0),OFFSET(C731,-M731+2,0),OFFSET(C731,-M731+3,0)+AC731,OFFSET(C731,-M731+4,0),1,5)/365.25*I731*10000)</f>
        <v/>
      </c>
      <c r="AB731" s="40" t="str">
        <f ca="1">IF(D731="","",_xll.xCalcSkew(OFFSET(C731,-M731,0),E731-OFFSET(C731,-M731+1,0),b)/100)</f>
        <v/>
      </c>
      <c r="AC731" s="40" t="str">
        <f ca="1">IF(I731="","",_xll.xCalcSkew(OFFSET(C731,-M731,0),J731-OFFSET(C731,-M731+1,0),b)/100)</f>
        <v/>
      </c>
      <c r="AE731">
        <f t="shared" si="127"/>
        <v>0</v>
      </c>
      <c r="AF731">
        <f t="shared" si="128"/>
        <v>0</v>
      </c>
      <c r="AG731">
        <f t="shared" si="129"/>
        <v>0</v>
      </c>
    </row>
    <row r="732" spans="3:33" x14ac:dyDescent="0.25">
      <c r="D732" s="52"/>
      <c r="E732" s="39"/>
      <c r="F732" s="39"/>
      <c r="G732" s="35"/>
      <c r="I732" s="52"/>
      <c r="J732" s="39"/>
      <c r="K732" s="39"/>
      <c r="L732" s="62"/>
      <c r="M732" s="101">
        <f t="shared" si="126"/>
        <v>35</v>
      </c>
      <c r="N732" s="67" t="str">
        <f ca="1">IF(D732="","",_xll.xEURO(OFFSET(C732,-M732+1,0),E732,OFFSET(C732,-M732+2,0),OFFSET(C732,-M732+2,0),OFFSET(C732,-M732+3,0)+AB732,OFFSET(C732,-M732+4,0),0,1)*D732)</f>
        <v/>
      </c>
      <c r="O732" s="69" t="str">
        <f ca="1">IF(D732="","",_xll.xEURO(OFFSET(C732,-M732+1,0),E732,OFFSET(C732,-M732+2,0),OFFSET(C732,-M732+2,0),OFFSET(C732,-M732+3,0)+AB732,OFFSET(C732,-M732+4,0),0,0))</f>
        <v/>
      </c>
      <c r="P732" s="67" t="str">
        <f t="shared" si="124"/>
        <v/>
      </c>
      <c r="Q732" s="67" t="str">
        <f ca="1">IF(D732="","",_xll.xEURO(OFFSET(C732,-M732+1,0),E732,OFFSET(C732,-M732+2,0),OFFSET(C732,-M732+2,0),OFFSET(C732,-M732+3,0)+AB732,OFFSET(C732,-M732+4,0),0,2)/10*D732)</f>
        <v/>
      </c>
      <c r="R732" s="71" t="str">
        <f ca="1">IF(D732="","",_xll.xEURO(OFFSET(C732,-M732+1,0),E732,OFFSET(C732,-M732+2,0),OFFSET(C732,-M732+2,0),OFFSET(C732,-M732+3,0)+AB732,OFFSET(C732,-M732+4,0),0,3)/100*D732*10000)</f>
        <v/>
      </c>
      <c r="S732" s="71" t="str">
        <f ca="1">IF(D732="","",_xll.xEURO(OFFSET(C732,-M732+1,0),E732,OFFSET(C732,-M732+2,0),OFFSET(C732,-M732+2,0),OFFSET(C732,-M732+3,0)+AB732,OFFSET(C732,-M732+4,0),0,5)/365.25*D732*10000)</f>
        <v/>
      </c>
      <c r="U732" s="67" t="str">
        <f ca="1">IF(I732="","",_xll.xEURO(OFFSET(C732,-M732+1,0),J732,OFFSET(C732,-M732+2,0),OFFSET(C732,-M732+2,0),OFFSET(C732,-M732+3,0)+AC732,OFFSET(C732,-M732+4,0),1,1)*I732)</f>
        <v/>
      </c>
      <c r="V732" s="69" t="str">
        <f ca="1">IF(I732="","",_xll.xEURO(OFFSET(C732,-M732+1,0),J732,OFFSET(C732,-M732+2,0),OFFSET(C732,-M732+2,0),OFFSET(C732,-M732+3,0)+AC732,OFFSET(C732,-M732+4,0),1,0))</f>
        <v/>
      </c>
      <c r="W732" s="67" t="str">
        <f t="shared" si="125"/>
        <v/>
      </c>
      <c r="X732" s="67" t="str">
        <f ca="1">IF(I732="","",_xll.xEURO(OFFSET(C732,-M732+1,0),J732,OFFSET(C732,-M732+2,0),OFFSET(C732,-M732+2,0),OFFSET(C732,-M732+3,0)+AC732,OFFSET(C732,-M732+4,0),1,2)/10*I732)</f>
        <v/>
      </c>
      <c r="Y732" s="71" t="str">
        <f ca="1">IF(I732="","",_xll.xEURO(OFFSET(C732,-M732+1,0),J732,OFFSET(C732,-M732+2,0),OFFSET(C732,-M732+2,0),OFFSET(C732,-M732+3,0)+AC732,OFFSET(C732,-M732+4,0),1,3)/100*I732*10000)</f>
        <v/>
      </c>
      <c r="Z732" s="71" t="str">
        <f ca="1">IF(I732="","",_xll.xEURO(OFFSET(C732,-M732+1,0),J732,OFFSET(C732,-M732+2,0),OFFSET(C732,-M732+2,0),OFFSET(C732,-M732+3,0)+AC732,OFFSET(C732,-M732+4,0),1,5)/365.25*I732*10000)</f>
        <v/>
      </c>
      <c r="AB732" s="40" t="str">
        <f ca="1">IF(D732="","",_xll.xCalcSkew(OFFSET(C732,-M732,0),E732-OFFSET(C732,-M732+1,0),b)/100)</f>
        <v/>
      </c>
      <c r="AC732" s="40" t="str">
        <f ca="1">IF(I732="","",_xll.xCalcSkew(OFFSET(C732,-M732,0),J732-OFFSET(C732,-M732+1,0),b)/100)</f>
        <v/>
      </c>
      <c r="AE732">
        <f t="shared" si="127"/>
        <v>0</v>
      </c>
      <c r="AF732">
        <f t="shared" si="128"/>
        <v>0</v>
      </c>
      <c r="AG732">
        <f t="shared" si="129"/>
        <v>0</v>
      </c>
    </row>
    <row r="733" spans="3:33" x14ac:dyDescent="0.25">
      <c r="D733" s="46">
        <f ca="1">SUM(INDIRECT(CONCATENATE(ADDRESS(ROW(D697),COLUMN(D697)),":",ADDRESS(ROW()-1,COLUMN()))))</f>
        <v>-235</v>
      </c>
      <c r="I733" s="46">
        <f ca="1">SUM(INDIRECT(CONCATENATE(ADDRESS(ROW(I697),COLUMN(I697)),":",ADDRESS(ROW()-1,COLUMN()))))</f>
        <v>365</v>
      </c>
      <c r="J733" s="1"/>
      <c r="K733" s="1"/>
      <c r="L733" s="1"/>
      <c r="N733" s="46">
        <f t="shared" ref="N733:S733" ca="1" si="130">SUM(INDIRECT(CONCATENATE(ADDRESS(ROW(N697),COLUMN(N697)),":",ADDRESS(ROW()-1,COLUMN()))))</f>
        <v>46.349823559277255</v>
      </c>
      <c r="O733" s="46">
        <f t="shared" ca="1" si="130"/>
        <v>1.4495017951968212</v>
      </c>
      <c r="P733" s="46">
        <f t="shared" ca="1" si="130"/>
        <v>-1.5320768441673289</v>
      </c>
      <c r="Q733" s="46">
        <f t="shared" ca="1" si="130"/>
        <v>-4.1858211839009041</v>
      </c>
      <c r="R733" s="46">
        <f t="shared" ca="1" si="130"/>
        <v>-27966.411666140455</v>
      </c>
      <c r="S733" s="46">
        <f t="shared" ca="1" si="130"/>
        <v>915.12023675047681</v>
      </c>
      <c r="T733" s="67"/>
      <c r="U733" s="46">
        <f t="shared" ref="U733:Z733" ca="1" si="131">SUM(INDIRECT(CONCATENATE(ADDRESS(ROW(U697),COLUMN(U697)),":",ADDRESS(ROW()-1,COLUMN()))))</f>
        <v>120.37341409288075</v>
      </c>
      <c r="V733" s="46">
        <f t="shared" ca="1" si="131"/>
        <v>1.5232168469494591</v>
      </c>
      <c r="W733" s="46">
        <f t="shared" ca="1" si="131"/>
        <v>-57.883063369505038</v>
      </c>
      <c r="X733" s="46">
        <f t="shared" ca="1" si="131"/>
        <v>7.0867405806922257</v>
      </c>
      <c r="Y733" s="46">
        <f t="shared" ca="1" si="131"/>
        <v>51114.936611344216</v>
      </c>
      <c r="Z733" s="46">
        <f t="shared" ca="1" si="131"/>
        <v>-1794.6221872140338</v>
      </c>
      <c r="AE733">
        <f t="shared" ca="1" si="127"/>
        <v>0</v>
      </c>
      <c r="AF733">
        <f t="shared" ca="1" si="128"/>
        <v>0</v>
      </c>
      <c r="AG733">
        <f t="shared" ca="1" si="129"/>
        <v>0</v>
      </c>
    </row>
    <row r="734" spans="3:33" x14ac:dyDescent="0.25">
      <c r="AE734">
        <f t="shared" si="127"/>
        <v>0</v>
      </c>
      <c r="AF734">
        <f t="shared" si="128"/>
        <v>0</v>
      </c>
      <c r="AG734">
        <f t="shared" si="129"/>
        <v>0</v>
      </c>
    </row>
    <row r="735" spans="3:33" x14ac:dyDescent="0.25">
      <c r="C735" s="34">
        <f ca="1">EOMONTH(C697,0)+1</f>
        <v>37803</v>
      </c>
      <c r="D735" s="52">
        <v>15</v>
      </c>
      <c r="E735" s="39">
        <v>3.25</v>
      </c>
      <c r="F735" s="39">
        <v>0.56499999999999995</v>
      </c>
      <c r="G735" s="35" t="s">
        <v>270</v>
      </c>
      <c r="I735" s="52">
        <v>15</v>
      </c>
      <c r="J735" s="39">
        <v>3.25</v>
      </c>
      <c r="K735" s="39">
        <v>0.56499999999999995</v>
      </c>
      <c r="L735" s="62" t="s">
        <v>270</v>
      </c>
      <c r="M735" s="101">
        <v>0</v>
      </c>
      <c r="N735" s="67">
        <f ca="1">IF(D735="","",_xll.xEURO(OFFSET(C735,-M735+1,0),E735,OFFSET(C735,-M735+2,0),OFFSET(C735,-M735+2,0),OFFSET(C735,-M735+3,0)+AB735,OFFSET(C735,-M735+4,0),0,1)*D735)</f>
        <v>-5.1638572403866414</v>
      </c>
      <c r="O735" s="69">
        <f ca="1">IF(D735="","",_xll.xEURO(OFFSET(C735,-M735+1,0),E735,OFFSET(C735,-M735+2,0),OFFSET(C735,-M735+2,0),OFFSET(C735,-M735+3,0)+AB735,OFFSET(C735,-M735+4,0),0,0))</f>
        <v>0.53533804337989221</v>
      </c>
      <c r="P735" s="67">
        <f t="shared" ref="P735:P770" ca="1" si="132">IF(D735="","",(O735-F735)*D735*10)</f>
        <v>-4.4492934930161603</v>
      </c>
      <c r="Q735" s="67">
        <f ca="1">IF(D735="","",_xll.xEURO(OFFSET(C735,-M735+1,0),E735,OFFSET(C735,-M735+2,0),OFFSET(C735,-M735+2,0),OFFSET(C735,-M735+3,0)+AB735,OFFSET(C735,-M735+4,0),0,2)/10*D735)</f>
        <v>0.317848307114378</v>
      </c>
      <c r="R735" s="71">
        <f ca="1">IF(D735="","",_xll.xEURO(OFFSET(C735,-M735+1,0),E735,OFFSET(C735,-M735+2,0),OFFSET(C735,-M735+2,0),OFFSET(C735,-M735+3,0)+AB735,OFFSET(C735,-M735+4,0),0,3)/100*D735*10000)</f>
        <v>2323.2130511961604</v>
      </c>
      <c r="S735" s="71">
        <f ca="1">IF(D735="","",_xll.xEURO(OFFSET(C735,-M735+1,0),E735,OFFSET(C735,-M735+2,0),OFFSET(C735,-M735+2,0),OFFSET(C735,-M735+3,0)+AB735,OFFSET(C735,-M735+4,0),0,5)/365.25*D735*10000)</f>
        <v>-70.104539308098452</v>
      </c>
      <c r="U735" s="67">
        <f ca="1">IF(I735="","",_xll.xEURO(OFFSET(C735,-M735+1,0),J735,OFFSET(C735,-M735+2,0),OFFSET(C735,-M735+2,0),OFFSET(C735,-M735+3,0)+AC735,OFFSET(C735,-M735+4,0),1,1)*I735)</f>
        <v>9.1156826541829439</v>
      </c>
      <c r="V735" s="69">
        <f ca="1">IF(I735="","",_xll.xEURO(OFFSET(C735,-M735+1,0),J735,OFFSET(C735,-M735+2,0),OFFSET(C735,-M735+2,0),OFFSET(C735,-M735+3,0)+AC735,OFFSET(C735,-M735+4,0),1,0))</f>
        <v>0.7047885834621177</v>
      </c>
      <c r="W735" s="67">
        <f t="shared" ref="W735:W770" ca="1" si="133">IF(I735="","",(V735-K735)*I735*10)</f>
        <v>20.968287519317663</v>
      </c>
      <c r="X735" s="67">
        <f ca="1">IF(I735="","",_xll.xEURO(OFFSET(C735,-M735+1,0),J735,OFFSET(C735,-M735+2,0),OFFSET(C735,-M735+2,0),OFFSET(C735,-M735+3,0)+AC735,OFFSET(C735,-M735+4,0),1,2)/10*I735)</f>
        <v>0.317848307114378</v>
      </c>
      <c r="Y735" s="71">
        <f ca="1">IF(I735="","",_xll.xEURO(OFFSET(C735,-M735+1,0),J735,OFFSET(C735,-M735+2,0),OFFSET(C735,-M735+2,0),OFFSET(C735,-M735+3,0)+AC735,OFFSET(C735,-M735+4,0),1,3)/100*I735*10000)</f>
        <v>2323.2130511961604</v>
      </c>
      <c r="Z735" s="71">
        <f ca="1">IF(I735="","",_xll.xEURO(OFFSET(C735,-M735+1,0),J735,OFFSET(C735,-M735+2,0),OFFSET(C735,-M735+2,0),OFFSET(C735,-M735+3,0)+AC735,OFFSET(C735,-M735+4,0),1,5)/365.25*I735*10000)</f>
        <v>-67.969529084195003</v>
      </c>
      <c r="AB735" s="40">
        <f ca="1">IF(D735="","",_xll.xCalcSkew(OFFSET(C735,-M735,0),E735-OFFSET(C735,-M735+1,0),b)/100)</f>
        <v>-2.3139999999999992E-3</v>
      </c>
      <c r="AC735" s="40">
        <f ca="1">IF(I735="","",_xll.xCalcSkew(OFFSET(C735,-M735,0),J735-OFFSET(C735,-M735+1,0),b)/100)</f>
        <v>-2.3139999999999992E-3</v>
      </c>
      <c r="AE735">
        <f t="shared" si="127"/>
        <v>-84750</v>
      </c>
      <c r="AF735">
        <f t="shared" si="128"/>
        <v>-84750</v>
      </c>
      <c r="AG735">
        <f t="shared" si="129"/>
        <v>-169500</v>
      </c>
    </row>
    <row r="736" spans="3:33" x14ac:dyDescent="0.25">
      <c r="C736" s="41">
        <f ca="1">INDEX(Inputs!$1:$1048576,MATCH(C735,Inputs!C:C,0),5)</f>
        <v>3.4279999999999999</v>
      </c>
      <c r="D736" s="52">
        <v>-310</v>
      </c>
      <c r="E736" s="39">
        <v>2.75</v>
      </c>
      <c r="F736" s="39">
        <v>0.29499999999999998</v>
      </c>
      <c r="G736" s="35" t="s">
        <v>269</v>
      </c>
      <c r="I736" s="52">
        <v>310</v>
      </c>
      <c r="J736" s="39">
        <v>5.15</v>
      </c>
      <c r="K736" s="39">
        <v>0.26</v>
      </c>
      <c r="L736" s="62" t="s">
        <v>269</v>
      </c>
      <c r="M736" s="101">
        <f>M735+1</f>
        <v>1</v>
      </c>
      <c r="N736" s="67">
        <f ca="1">IF(D736="","",_xll.xEURO(OFFSET(C736,-M736+1,0),E736,OFFSET(C736,-M736+2,0),OFFSET(C736,-M736+2,0),OFFSET(C736,-M736+3,0)+AB736,OFFSET(C736,-M736+4,0),0,1)*D736)</f>
        <v>71.687621901363897</v>
      </c>
      <c r="O736" s="69">
        <f ca="1">IF(D736="","",_xll.xEURO(OFFSET(C736,-M736+1,0),E736,OFFSET(C736,-M736+2,0),OFFSET(C736,-M736+2,0),OFFSET(C736,-M736+3,0)+AB736,OFFSET(C736,-M736+4,0),0,0))</f>
        <v>0.29637293346524407</v>
      </c>
      <c r="P736" s="67">
        <f t="shared" ca="1" si="132"/>
        <v>-4.2560937422566667</v>
      </c>
      <c r="Q736" s="67">
        <f ca="1">IF(D736="","",_xll.xEURO(OFFSET(C736,-M736+1,0),E736,OFFSET(C736,-M736+2,0),OFFSET(C736,-M736+2,0),OFFSET(C736,-M736+3,0)+AB736,OFFSET(C736,-M736+4,0),0,2)/10*D736)</f>
        <v>-5.5560461732611621</v>
      </c>
      <c r="R736" s="71">
        <f ca="1">IF(D736="","",_xll.xEURO(OFFSET(C736,-M736+1,0),E736,OFFSET(C736,-M736+2,0),OFFSET(C736,-M736+2,0),OFFSET(C736,-M736+3,0)+AB736,OFFSET(C736,-M736+4,0),0,3)/100*D736*10000)</f>
        <v>-40097.119865894834</v>
      </c>
      <c r="S736" s="71">
        <f ca="1">IF(D736="","",_xll.xEURO(OFFSET(C736,-M736+1,0),E736,OFFSET(C736,-M736+2,0),OFFSET(C736,-M736+2,0),OFFSET(C736,-M736+3,0)+AB736,OFFSET(C736,-M736+4,0),0,5)/365.25*D736*10000)</f>
        <v>1232.4426216956836</v>
      </c>
      <c r="U736" s="67">
        <f ca="1">IF(I736="","",_xll.xEURO(OFFSET(C736,-M736+1,0),J736,OFFSET(C736,-M736+2,0),OFFSET(C736,-M736+2,0),OFFSET(C736,-M736+3,0)+AC736,OFFSET(C736,-M736+4,0),1,1)*I736)</f>
        <v>90.077440002676752</v>
      </c>
      <c r="V736" s="69">
        <f ca="1">IF(I736="","",_xll.xEURO(OFFSET(C736,-M736+1,0),J736,OFFSET(C736,-M736+2,0),OFFSET(C736,-M736+2,0),OFFSET(C736,-M736+3,0)+AC736,OFFSET(C736,-M736+4,0),1,0))</f>
        <v>0.26032295209906908</v>
      </c>
      <c r="W736" s="67">
        <f t="shared" ca="1" si="133"/>
        <v>1.0011515071141286</v>
      </c>
      <c r="X736" s="67">
        <f ca="1">IF(I736="","",_xll.xEURO(OFFSET(C736,-M736+1,0),J736,OFFSET(C736,-M736+2,0),OFFSET(C736,-M736+2,0),OFFSET(C736,-M736+3,0)+AC736,OFFSET(C736,-M736+4,0),1,2)/10*I736)</f>
        <v>5.7271072273839687</v>
      </c>
      <c r="Y736" s="71">
        <f ca="1">IF(I736="","",_xll.xEURO(OFFSET(C736,-M736+1,0),J736,OFFSET(C736,-M736+2,0),OFFSET(C736,-M736+2,0),OFFSET(C736,-M736+3,0)+AC736,OFFSET(C736,-M736+4,0),1,3)/100*I736*10000)</f>
        <v>44899.359997714702</v>
      </c>
      <c r="Z736" s="71">
        <f ca="1">IF(I736="","",_xll.xEURO(OFFSET(C736,-M736+1,0),J736,OFFSET(C736,-M736+2,0),OFFSET(C736,-M736+2,0),OFFSET(C736,-M736+3,0)+AC736,OFFSET(C736,-M736+4,0),1,5)/365.25*I736*10000)</f>
        <v>-1525.2601663398407</v>
      </c>
      <c r="AB736" s="40">
        <f ca="1">IF(D736="","",_xll.xCalcSkew(OFFSET(C736,-M736,0),E736-OFFSET(C736,-M736+1,0),b)/100)</f>
        <v>-7.2119999999999997E-3</v>
      </c>
      <c r="AC736" s="40">
        <f ca="1">IF(I736="","",_xll.xCalcSkew(OFFSET(C736,-M736,0),J736-OFFSET(C736,-M736+1,0),b)/100)</f>
        <v>2.5830000000000006E-2</v>
      </c>
      <c r="AE736">
        <f t="shared" si="127"/>
        <v>914499.99999999988</v>
      </c>
      <c r="AF736">
        <f t="shared" si="128"/>
        <v>-806000.00000000012</v>
      </c>
      <c r="AG736">
        <f t="shared" si="129"/>
        <v>108499.99999999977</v>
      </c>
    </row>
    <row r="737" spans="3:33" x14ac:dyDescent="0.25">
      <c r="C737" s="40">
        <f ca="1">INDEX(Inputs!$1:$1048576,MATCH(C735,Inputs!C:C,0),7)</f>
        <v>3.0680043230798801E-2</v>
      </c>
      <c r="D737" s="52">
        <v>50</v>
      </c>
      <c r="E737" s="39">
        <v>3.4</v>
      </c>
      <c r="F737" s="39">
        <v>0.625</v>
      </c>
      <c r="G737" s="35" t="s">
        <v>272</v>
      </c>
      <c r="I737" s="52">
        <v>50</v>
      </c>
      <c r="J737" s="39">
        <v>3.4</v>
      </c>
      <c r="K737" s="39">
        <v>0.625</v>
      </c>
      <c r="L737" s="62" t="s">
        <v>272</v>
      </c>
      <c r="M737" s="101">
        <f t="shared" ref="M737:M770" si="134">M736+1</f>
        <v>2</v>
      </c>
      <c r="N737" s="67">
        <f ca="1">IF(D737="","",_xll.xEURO(OFFSET(C737,-M737+1,0),E737,OFFSET(C737,-M737+2,0),OFFSET(C737,-M737+2,0),OFFSET(C737,-M737+3,0)+AB737,OFFSET(C737,-M737+4,0),0,1)*D737)</f>
        <v>-18.855077861456181</v>
      </c>
      <c r="O737" s="69">
        <f ca="1">IF(D737="","",_xll.xEURO(OFFSET(C737,-M737+1,0),E737,OFFSET(C737,-M737+2,0),OFFSET(C737,-M737+2,0),OFFSET(C737,-M737+3,0)+AB737,OFFSET(C737,-M737+4,0),0,0))</f>
        <v>0.62021841148173973</v>
      </c>
      <c r="P737" s="67">
        <f t="shared" ca="1" si="132"/>
        <v>-2.3907942591301357</v>
      </c>
      <c r="Q737" s="67">
        <f ca="1">IF(D737="","",_xll.xEURO(OFFSET(C737,-M737+1,0),E737,OFFSET(C737,-M737+2,0),OFFSET(C737,-M737+2,0),OFFSET(C737,-M737+3,0)+AB737,OFFSET(C737,-M737+4,0),0,2)/10*D737)</f>
        <v>1.0841411574265998</v>
      </c>
      <c r="R737" s="71">
        <f ca="1">IF(D737="","",_xll.xEURO(OFFSET(C737,-M737+1,0),E737,OFFSET(C737,-M737+2,0),OFFSET(C737,-M737+2,0),OFFSET(C737,-M737+3,0)+AB737,OFFSET(C737,-M737+4,0),0,3)/100*D737*10000)</f>
        <v>7964.0490485531564</v>
      </c>
      <c r="S737" s="71">
        <f ca="1">IF(D737="","",_xll.xEURO(OFFSET(C737,-M737+1,0),E737,OFFSET(C737,-M737+2,0),OFFSET(C737,-M737+2,0),OFFSET(C737,-M737+3,0)+AB737,OFFSET(C737,-M737+4,0),0,5)/365.25*D737*10000)</f>
        <v>-238.71957548658537</v>
      </c>
      <c r="U737" s="67">
        <f ca="1">IF(I737="","",_xll.xEURO(OFFSET(C737,-M737+1,0),J737,OFFSET(C737,-M737+2,0),OFFSET(C737,-M737+2,0),OFFSET(C737,-M737+3,0)+AC737,OFFSET(C737,-M737+4,0),1,1)*I737)</f>
        <v>28.743388453775768</v>
      </c>
      <c r="V737" s="69">
        <f ca="1">IF(I737="","",_xll.xEURO(OFFSET(C737,-M737+1,0),J737,OFFSET(C737,-M737+2,0),OFFSET(C737,-M737+2,0),OFFSET(C737,-M737+3,0)+AC737,OFFSET(C737,-M737+4,0),1,0))</f>
        <v>0.6468735526182694</v>
      </c>
      <c r="W737" s="67">
        <f t="shared" ca="1" si="133"/>
        <v>10.9367763091347</v>
      </c>
      <c r="X737" s="67">
        <f ca="1">IF(I737="","",_xll.xEURO(OFFSET(C737,-M737+1,0),J737,OFFSET(C737,-M737+2,0),OFFSET(C737,-M737+2,0),OFFSET(C737,-M737+3,0)+AC737,OFFSET(C737,-M737+4,0),1,2)/10*I737)</f>
        <v>1.0841411574265998</v>
      </c>
      <c r="Y737" s="71">
        <f ca="1">IF(I737="","",_xll.xEURO(OFFSET(C737,-M737+1,0),J737,OFFSET(C737,-M737+2,0),OFFSET(C737,-M737+2,0),OFFSET(C737,-M737+3,0)+AC737,OFFSET(C737,-M737+4,0),1,3)/100*I737*10000)</f>
        <v>7964.0490485531564</v>
      </c>
      <c r="Z737" s="71">
        <f ca="1">IF(I737="","",_xll.xEURO(OFFSET(C737,-M737+1,0),J737,OFFSET(C737,-M737+2,0),OFFSET(C737,-M737+2,0),OFFSET(C737,-M737+3,0)+AC737,OFFSET(C737,-M737+4,0),1,5)/365.25*I737*10000)</f>
        <v>-237.60009447030646</v>
      </c>
      <c r="AB737" s="40">
        <f ca="1">IF(D737="","",_xll.xCalcSkew(OFFSET(C737,-M737,0),E737-OFFSET(C737,-M737+1,0),b)/100)</f>
        <v>-3.6400000000000039E-4</v>
      </c>
      <c r="AC737" s="40">
        <f ca="1">IF(I737="","",_xll.xCalcSkew(OFFSET(C737,-M737,0),J737-OFFSET(C737,-M737+1,0),b)/100)</f>
        <v>-3.6400000000000039E-4</v>
      </c>
      <c r="AE737">
        <f t="shared" si="127"/>
        <v>-312500</v>
      </c>
      <c r="AF737">
        <f t="shared" si="128"/>
        <v>-312500</v>
      </c>
      <c r="AG737">
        <f t="shared" si="129"/>
        <v>-625000</v>
      </c>
    </row>
    <row r="738" spans="3:33" x14ac:dyDescent="0.25">
      <c r="C738" s="66">
        <f ca="1">INDEX(Inputs!$1:$1048576,MATCH(C735,Inputs!C:C,0),6)</f>
        <v>0.39</v>
      </c>
      <c r="D738" s="52"/>
      <c r="E738" s="39"/>
      <c r="F738" s="39"/>
      <c r="G738" s="35"/>
      <c r="I738" s="52"/>
      <c r="J738" s="39"/>
      <c r="K738" s="39"/>
      <c r="L738" s="62"/>
      <c r="M738" s="101">
        <f t="shared" si="134"/>
        <v>3</v>
      </c>
      <c r="N738" s="67" t="str">
        <f ca="1">IF(D738="","",_xll.xEURO(OFFSET(C738,-M738+1,0),E738,OFFSET(C738,-M738+2,0),OFFSET(C738,-M738+2,0),OFFSET(C738,-M738+3,0)+AB738,OFFSET(C738,-M738+4,0),0,1)*D738)</f>
        <v/>
      </c>
      <c r="O738" s="69" t="str">
        <f ca="1">IF(D738="","",_xll.xEURO(OFFSET(C738,-M738+1,0),E738,OFFSET(C738,-M738+2,0),OFFSET(C738,-M738+2,0),OFFSET(C738,-M738+3,0)+AB738,OFFSET(C738,-M738+4,0),0,0))</f>
        <v/>
      </c>
      <c r="P738" s="67" t="str">
        <f t="shared" si="132"/>
        <v/>
      </c>
      <c r="Q738" s="67" t="str">
        <f ca="1">IF(D738="","",_xll.xEURO(OFFSET(C738,-M738+1,0),E738,OFFSET(C738,-M738+2,0),OFFSET(C738,-M738+2,0),OFFSET(C738,-M738+3,0)+AB738,OFFSET(C738,-M738+4,0),0,2)/10*D738)</f>
        <v/>
      </c>
      <c r="R738" s="71" t="str">
        <f ca="1">IF(D738="","",_xll.xEURO(OFFSET(C738,-M738+1,0),E738,OFFSET(C738,-M738+2,0),OFFSET(C738,-M738+2,0),OFFSET(C738,-M738+3,0)+AB738,OFFSET(C738,-M738+4,0),0,3)/100*D738*10000)</f>
        <v/>
      </c>
      <c r="S738" s="71" t="str">
        <f ca="1">IF(D738="","",_xll.xEURO(OFFSET(C738,-M738+1,0),E738,OFFSET(C738,-M738+2,0),OFFSET(C738,-M738+2,0),OFFSET(C738,-M738+3,0)+AB738,OFFSET(C738,-M738+4,0),0,5)/365.25*D738*10000)</f>
        <v/>
      </c>
      <c r="U738" s="67" t="str">
        <f ca="1">IF(I738="","",_xll.xEURO(OFFSET(C738,-M738+1,0),J738,OFFSET(C738,-M738+2,0),OFFSET(C738,-M738+2,0),OFFSET(C738,-M738+3,0)+AC738,OFFSET(C738,-M738+4,0),1,1)*I738)</f>
        <v/>
      </c>
      <c r="V738" s="69" t="str">
        <f ca="1">IF(I738="","",_xll.xEURO(OFFSET(C738,-M738+1,0),J738,OFFSET(C738,-M738+2,0),OFFSET(C738,-M738+2,0),OFFSET(C738,-M738+3,0)+AC738,OFFSET(C738,-M738+4,0),1,0))</f>
        <v/>
      </c>
      <c r="W738" s="67" t="str">
        <f t="shared" si="133"/>
        <v/>
      </c>
      <c r="X738" s="67" t="str">
        <f ca="1">IF(I738="","",_xll.xEURO(OFFSET(C738,-M738+1,0),J738,OFFSET(C738,-M738+2,0),OFFSET(C738,-M738+2,0),OFFSET(C738,-M738+3,0)+AC738,OFFSET(C738,-M738+4,0),1,2)/10*I738)</f>
        <v/>
      </c>
      <c r="Y738" s="71" t="str">
        <f ca="1">IF(I738="","",_xll.xEURO(OFFSET(C738,-M738+1,0),J738,OFFSET(C738,-M738+2,0),OFFSET(C738,-M738+2,0),OFFSET(C738,-M738+3,0)+AC738,OFFSET(C738,-M738+4,0),1,3)/100*I738*10000)</f>
        <v/>
      </c>
      <c r="Z738" s="71" t="str">
        <f ca="1">IF(I738="","",_xll.xEURO(OFFSET(C738,-M738+1,0),J738,OFFSET(C738,-M738+2,0),OFFSET(C738,-M738+2,0),OFFSET(C738,-M738+3,0)+AC738,OFFSET(C738,-M738+4,0),1,5)/365.25*I738*10000)</f>
        <v/>
      </c>
      <c r="AB738" s="40" t="str">
        <f ca="1">IF(D738="","",_xll.xCalcSkew(OFFSET(C738,-M738,0),E738-OFFSET(C738,-M738+1,0),b)/100)</f>
        <v/>
      </c>
      <c r="AC738" s="40" t="str">
        <f ca="1">IF(I738="","",_xll.xCalcSkew(OFFSET(C738,-M738,0),J738-OFFSET(C738,-M738+1,0),b)/100)</f>
        <v/>
      </c>
      <c r="AE738">
        <f t="shared" si="127"/>
        <v>0</v>
      </c>
      <c r="AF738">
        <f t="shared" si="128"/>
        <v>0</v>
      </c>
      <c r="AG738">
        <f t="shared" si="129"/>
        <v>0</v>
      </c>
    </row>
    <row r="739" spans="3:33" x14ac:dyDescent="0.25">
      <c r="C739" s="65">
        <f ca="1">INDEX(Inputs!$1:$1048576,MATCH(C735,Inputs!C:C,0),9)</f>
        <v>586</v>
      </c>
      <c r="D739" s="52"/>
      <c r="E739" s="39"/>
      <c r="F739" s="39"/>
      <c r="G739" s="35"/>
      <c r="I739" s="52"/>
      <c r="J739" s="39"/>
      <c r="K739" s="39"/>
      <c r="L739" s="62"/>
      <c r="M739" s="101">
        <f t="shared" si="134"/>
        <v>4</v>
      </c>
      <c r="N739" s="67" t="str">
        <f ca="1">IF(D739="","",_xll.xEURO(OFFSET(C739,-M739+1,0),E739,OFFSET(C739,-M739+2,0),OFFSET(C739,-M739+2,0),OFFSET(C739,-M739+3,0)+AB739,OFFSET(C739,-M739+4,0),0,1)*D739)</f>
        <v/>
      </c>
      <c r="O739" s="69" t="str">
        <f ca="1">IF(D739="","",_xll.xEURO(OFFSET(C739,-M739+1,0),E739,OFFSET(C739,-M739+2,0),OFFSET(C739,-M739+2,0),OFFSET(C739,-M739+3,0)+AB739,OFFSET(C739,-M739+4,0),0,0))</f>
        <v/>
      </c>
      <c r="P739" s="67" t="str">
        <f t="shared" si="132"/>
        <v/>
      </c>
      <c r="Q739" s="67" t="str">
        <f ca="1">IF(D739="","",_xll.xEURO(OFFSET(C739,-M739+1,0),E739,OFFSET(C739,-M739+2,0),OFFSET(C739,-M739+2,0),OFFSET(C739,-M739+3,0)+AB739,OFFSET(C739,-M739+4,0),0,2)/10*D739)</f>
        <v/>
      </c>
      <c r="R739" s="71" t="str">
        <f ca="1">IF(D739="","",_xll.xEURO(OFFSET(C739,-M739+1,0),E739,OFFSET(C739,-M739+2,0),OFFSET(C739,-M739+2,0),OFFSET(C739,-M739+3,0)+AB739,OFFSET(C739,-M739+4,0),0,3)/100*D739*10000)</f>
        <v/>
      </c>
      <c r="S739" s="71" t="str">
        <f ca="1">IF(D739="","",_xll.xEURO(OFFSET(C739,-M739+1,0),E739,OFFSET(C739,-M739+2,0),OFFSET(C739,-M739+2,0),OFFSET(C739,-M739+3,0)+AB739,OFFSET(C739,-M739+4,0),0,5)/365.25*D739*10000)</f>
        <v/>
      </c>
      <c r="U739" s="67" t="str">
        <f ca="1">IF(I739="","",_xll.xEURO(OFFSET(C739,-M739+1,0),J739,OFFSET(C739,-M739+2,0),OFFSET(C739,-M739+2,0),OFFSET(C739,-M739+3,0)+AC739,OFFSET(C739,-M739+4,0),1,1)*I739)</f>
        <v/>
      </c>
      <c r="V739" s="69" t="str">
        <f ca="1">IF(I739="","",_xll.xEURO(OFFSET(C739,-M739+1,0),J739,OFFSET(C739,-M739+2,0),OFFSET(C739,-M739+2,0),OFFSET(C739,-M739+3,0)+AC739,OFFSET(C739,-M739+4,0),1,0))</f>
        <v/>
      </c>
      <c r="W739" s="67" t="str">
        <f t="shared" si="133"/>
        <v/>
      </c>
      <c r="X739" s="67" t="str">
        <f ca="1">IF(I739="","",_xll.xEURO(OFFSET(C739,-M739+1,0),J739,OFFSET(C739,-M739+2,0),OFFSET(C739,-M739+2,0),OFFSET(C739,-M739+3,0)+AC739,OFFSET(C739,-M739+4,0),1,2)/10*I739)</f>
        <v/>
      </c>
      <c r="Y739" s="71" t="str">
        <f ca="1">IF(I739="","",_xll.xEURO(OFFSET(C739,-M739+1,0),J739,OFFSET(C739,-M739+2,0),OFFSET(C739,-M739+2,0),OFFSET(C739,-M739+3,0)+AC739,OFFSET(C739,-M739+4,0),1,3)/100*I739*10000)</f>
        <v/>
      </c>
      <c r="Z739" s="71" t="str">
        <f ca="1">IF(I739="","",_xll.xEURO(OFFSET(C739,-M739+1,0),J739,OFFSET(C739,-M739+2,0),OFFSET(C739,-M739+2,0),OFFSET(C739,-M739+3,0)+AC739,OFFSET(C739,-M739+4,0),1,5)/365.25*I739*10000)</f>
        <v/>
      </c>
      <c r="AB739" s="40" t="str">
        <f ca="1">IF(D739="","",_xll.xCalcSkew(OFFSET(C739,-M739,0),E739-OFFSET(C739,-M739+1,0),b)/100)</f>
        <v/>
      </c>
      <c r="AC739" s="40" t="str">
        <f ca="1">IF(I739="","",_xll.xCalcSkew(OFFSET(C739,-M739,0),J739-OFFSET(C739,-M739+1,0),b)/100)</f>
        <v/>
      </c>
      <c r="AE739">
        <f t="shared" si="127"/>
        <v>0</v>
      </c>
      <c r="AF739">
        <f t="shared" si="128"/>
        <v>0</v>
      </c>
      <c r="AG739">
        <f t="shared" si="129"/>
        <v>0</v>
      </c>
    </row>
    <row r="740" spans="3:33" x14ac:dyDescent="0.25">
      <c r="C740" s="64">
        <f ca="1">D771+I771</f>
        <v>130</v>
      </c>
      <c r="D740" s="52"/>
      <c r="E740" s="39"/>
      <c r="F740" s="39"/>
      <c r="G740" s="35"/>
      <c r="I740" s="52"/>
      <c r="J740" s="39"/>
      <c r="K740" s="39"/>
      <c r="L740" s="62"/>
      <c r="M740" s="101">
        <f t="shared" si="134"/>
        <v>5</v>
      </c>
      <c r="N740" s="67" t="str">
        <f ca="1">IF(D740="","",_xll.xEURO(OFFSET(C740,-M740+1,0),E740,OFFSET(C740,-M740+2,0),OFFSET(C740,-M740+2,0),OFFSET(C740,-M740+3,0)+AB740,OFFSET(C740,-M740+4,0),0,1)*D740)</f>
        <v/>
      </c>
      <c r="O740" s="69" t="str">
        <f ca="1">IF(D740="","",_xll.xEURO(OFFSET(C740,-M740+1,0),E740,OFFSET(C740,-M740+2,0),OFFSET(C740,-M740+2,0),OFFSET(C740,-M740+3,0)+AB740,OFFSET(C740,-M740+4,0),0,0))</f>
        <v/>
      </c>
      <c r="P740" s="67" t="str">
        <f t="shared" si="132"/>
        <v/>
      </c>
      <c r="Q740" s="67" t="str">
        <f ca="1">IF(D740="","",_xll.xEURO(OFFSET(C740,-M740+1,0),E740,OFFSET(C740,-M740+2,0),OFFSET(C740,-M740+2,0),OFFSET(C740,-M740+3,0)+AB740,OFFSET(C740,-M740+4,0),0,2)/10*D740)</f>
        <v/>
      </c>
      <c r="R740" s="71" t="str">
        <f ca="1">IF(D740="","",_xll.xEURO(OFFSET(C740,-M740+1,0),E740,OFFSET(C740,-M740+2,0),OFFSET(C740,-M740+2,0),OFFSET(C740,-M740+3,0)+AB740,OFFSET(C740,-M740+4,0),0,3)/100*D740*10000)</f>
        <v/>
      </c>
      <c r="S740" s="71" t="str">
        <f ca="1">IF(D740="","",_xll.xEURO(OFFSET(C740,-M740+1,0),E740,OFFSET(C740,-M740+2,0),OFFSET(C740,-M740+2,0),OFFSET(C740,-M740+3,0)+AB740,OFFSET(C740,-M740+4,0),0,5)/365.25*D740*10000)</f>
        <v/>
      </c>
      <c r="U740" s="67" t="str">
        <f ca="1">IF(I740="","",_xll.xEURO(OFFSET(C740,-M740+1,0),J740,OFFSET(C740,-M740+2,0),OFFSET(C740,-M740+2,0),OFFSET(C740,-M740+3,0)+AC740,OFFSET(C740,-M740+4,0),1,1)*I740)</f>
        <v/>
      </c>
      <c r="V740" s="69" t="str">
        <f ca="1">IF(I740="","",_xll.xEURO(OFFSET(C740,-M740+1,0),J740,OFFSET(C740,-M740+2,0),OFFSET(C740,-M740+2,0),OFFSET(C740,-M740+3,0)+AC740,OFFSET(C740,-M740+4,0),1,0))</f>
        <v/>
      </c>
      <c r="W740" s="67" t="str">
        <f t="shared" si="133"/>
        <v/>
      </c>
      <c r="X740" s="67" t="str">
        <f ca="1">IF(I740="","",_xll.xEURO(OFFSET(C740,-M740+1,0),J740,OFFSET(C740,-M740+2,0),OFFSET(C740,-M740+2,0),OFFSET(C740,-M740+3,0)+AC740,OFFSET(C740,-M740+4,0),1,2)/10*I740)</f>
        <v/>
      </c>
      <c r="Y740" s="71" t="str">
        <f ca="1">IF(I740="","",_xll.xEURO(OFFSET(C740,-M740+1,0),J740,OFFSET(C740,-M740+2,0),OFFSET(C740,-M740+2,0),OFFSET(C740,-M740+3,0)+AC740,OFFSET(C740,-M740+4,0),1,3)/100*I740*10000)</f>
        <v/>
      </c>
      <c r="Z740" s="71" t="str">
        <f ca="1">IF(I740="","",_xll.xEURO(OFFSET(C740,-M740+1,0),J740,OFFSET(C740,-M740+2,0),OFFSET(C740,-M740+2,0),OFFSET(C740,-M740+3,0)+AC740,OFFSET(C740,-M740+4,0),1,5)/365.25*I740*10000)</f>
        <v/>
      </c>
      <c r="AB740" s="40" t="str">
        <f ca="1">IF(D740="","",_xll.xCalcSkew(OFFSET(C740,-M740,0),E740-OFFSET(C740,-M740+1,0),b)/100)</f>
        <v/>
      </c>
      <c r="AC740" s="40" t="str">
        <f ca="1">IF(I740="","",_xll.xCalcSkew(OFFSET(C740,-M740,0),J740-OFFSET(C740,-M740+1,0),b)/100)</f>
        <v/>
      </c>
      <c r="AE740">
        <f t="shared" si="127"/>
        <v>0</v>
      </c>
      <c r="AF740">
        <f t="shared" si="128"/>
        <v>0</v>
      </c>
      <c r="AG740">
        <f t="shared" si="129"/>
        <v>0</v>
      </c>
    </row>
    <row r="741" spans="3:33" x14ac:dyDescent="0.25">
      <c r="C741" s="64">
        <f ca="1">N771+U771</f>
        <v>175.60519791015653</v>
      </c>
      <c r="D741" s="52"/>
      <c r="E741" s="39"/>
      <c r="F741" s="39"/>
      <c r="G741" s="35"/>
      <c r="I741" s="52"/>
      <c r="J741" s="39"/>
      <c r="K741" s="39"/>
      <c r="L741" s="62"/>
      <c r="M741" s="101">
        <f t="shared" si="134"/>
        <v>6</v>
      </c>
      <c r="N741" s="67" t="str">
        <f ca="1">IF(D741="","",_xll.xEURO(OFFSET(C741,-M741+1,0),E741,OFFSET(C741,-M741+2,0),OFFSET(C741,-M741+2,0),OFFSET(C741,-M741+3,0)+AB741,OFFSET(C741,-M741+4,0),0,1)*D741)</f>
        <v/>
      </c>
      <c r="O741" s="69" t="str">
        <f ca="1">IF(D741="","",_xll.xEURO(OFFSET(C741,-M741+1,0),E741,OFFSET(C741,-M741+2,0),OFFSET(C741,-M741+2,0),OFFSET(C741,-M741+3,0)+AB741,OFFSET(C741,-M741+4,0),0,0))</f>
        <v/>
      </c>
      <c r="P741" s="67" t="str">
        <f t="shared" si="132"/>
        <v/>
      </c>
      <c r="Q741" s="67" t="str">
        <f ca="1">IF(D741="","",_xll.xEURO(OFFSET(C741,-M741+1,0),E741,OFFSET(C741,-M741+2,0),OFFSET(C741,-M741+2,0),OFFSET(C741,-M741+3,0)+AB741,OFFSET(C741,-M741+4,0),0,2)/10*D741)</f>
        <v/>
      </c>
      <c r="R741" s="71" t="str">
        <f ca="1">IF(D741="","",_xll.xEURO(OFFSET(C741,-M741+1,0),E741,OFFSET(C741,-M741+2,0),OFFSET(C741,-M741+2,0),OFFSET(C741,-M741+3,0)+AB741,OFFSET(C741,-M741+4,0),0,3)/100*D741*10000)</f>
        <v/>
      </c>
      <c r="S741" s="71" t="str">
        <f ca="1">IF(D741="","",_xll.xEURO(OFFSET(C741,-M741+1,0),E741,OFFSET(C741,-M741+2,0),OFFSET(C741,-M741+2,0),OFFSET(C741,-M741+3,0)+AB741,OFFSET(C741,-M741+4,0),0,5)/365.25*D741*10000)</f>
        <v/>
      </c>
      <c r="U741" s="67" t="str">
        <f ca="1">IF(I741="","",_xll.xEURO(OFFSET(C741,-M741+1,0),J741,OFFSET(C741,-M741+2,0),OFFSET(C741,-M741+2,0),OFFSET(C741,-M741+3,0)+AC741,OFFSET(C741,-M741+4,0),1,1)*I741)</f>
        <v/>
      </c>
      <c r="V741" s="69" t="str">
        <f ca="1">IF(I741="","",_xll.xEURO(OFFSET(C741,-M741+1,0),J741,OFFSET(C741,-M741+2,0),OFFSET(C741,-M741+2,0),OFFSET(C741,-M741+3,0)+AC741,OFFSET(C741,-M741+4,0),1,0))</f>
        <v/>
      </c>
      <c r="W741" s="67" t="str">
        <f t="shared" si="133"/>
        <v/>
      </c>
      <c r="X741" s="67" t="str">
        <f ca="1">IF(I741="","",_xll.xEURO(OFFSET(C741,-M741+1,0),J741,OFFSET(C741,-M741+2,0),OFFSET(C741,-M741+2,0),OFFSET(C741,-M741+3,0)+AC741,OFFSET(C741,-M741+4,0),1,2)/10*I741)</f>
        <v/>
      </c>
      <c r="Y741" s="71" t="str">
        <f ca="1">IF(I741="","",_xll.xEURO(OFFSET(C741,-M741+1,0),J741,OFFSET(C741,-M741+2,0),OFFSET(C741,-M741+2,0),OFFSET(C741,-M741+3,0)+AC741,OFFSET(C741,-M741+4,0),1,3)/100*I741*10000)</f>
        <v/>
      </c>
      <c r="Z741" s="71" t="str">
        <f ca="1">IF(I741="","",_xll.xEURO(OFFSET(C741,-M741+1,0),J741,OFFSET(C741,-M741+2,0),OFFSET(C741,-M741+2,0),OFFSET(C741,-M741+3,0)+AC741,OFFSET(C741,-M741+4,0),1,5)/365.25*I741*10000)</f>
        <v/>
      </c>
      <c r="AB741" s="40" t="str">
        <f ca="1">IF(D741="","",_xll.xCalcSkew(OFFSET(C741,-M741,0),E741-OFFSET(C741,-M741+1,0),b)/100)</f>
        <v/>
      </c>
      <c r="AC741" s="40" t="str">
        <f ca="1">IF(I741="","",_xll.xCalcSkew(OFFSET(C741,-M741,0),J741-OFFSET(C741,-M741+1,0),b)/100)</f>
        <v/>
      </c>
      <c r="AE741">
        <f t="shared" si="127"/>
        <v>0</v>
      </c>
      <c r="AF741">
        <f t="shared" si="128"/>
        <v>0</v>
      </c>
      <c r="AG741">
        <f t="shared" si="129"/>
        <v>0</v>
      </c>
    </row>
    <row r="742" spans="3:33" x14ac:dyDescent="0.25">
      <c r="C742" s="103">
        <f ca="1">Q771+X771</f>
        <v>2.9750399832047618</v>
      </c>
      <c r="D742" s="52"/>
      <c r="E742" s="39"/>
      <c r="F742" s="39"/>
      <c r="G742" s="35"/>
      <c r="I742" s="52"/>
      <c r="J742" s="39"/>
      <c r="K742" s="39"/>
      <c r="L742" s="62"/>
      <c r="M742" s="101">
        <f t="shared" si="134"/>
        <v>7</v>
      </c>
      <c r="N742" s="67" t="str">
        <f ca="1">IF(D742="","",_xll.xEURO(OFFSET(C742,-M742+1,0),E742,OFFSET(C742,-M742+2,0),OFFSET(C742,-M742+2,0),OFFSET(C742,-M742+3,0)+AB742,OFFSET(C742,-M742+4,0),0,1)*D742)</f>
        <v/>
      </c>
      <c r="O742" s="69" t="str">
        <f ca="1">IF(D742="","",_xll.xEURO(OFFSET(C742,-M742+1,0),E742,OFFSET(C742,-M742+2,0),OFFSET(C742,-M742+2,0),OFFSET(C742,-M742+3,0)+AB742,OFFSET(C742,-M742+4,0),0,0))</f>
        <v/>
      </c>
      <c r="P742" s="67" t="str">
        <f t="shared" si="132"/>
        <v/>
      </c>
      <c r="Q742" s="67" t="str">
        <f ca="1">IF(D742="","",_xll.xEURO(OFFSET(C742,-M742+1,0),E742,OFFSET(C742,-M742+2,0),OFFSET(C742,-M742+2,0),OFFSET(C742,-M742+3,0)+AB742,OFFSET(C742,-M742+4,0),0,2)/10*D742)</f>
        <v/>
      </c>
      <c r="R742" s="71" t="str">
        <f ca="1">IF(D742="","",_xll.xEURO(OFFSET(C742,-M742+1,0),E742,OFFSET(C742,-M742+2,0),OFFSET(C742,-M742+2,0),OFFSET(C742,-M742+3,0)+AB742,OFFSET(C742,-M742+4,0),0,3)/100*D742*10000)</f>
        <v/>
      </c>
      <c r="S742" s="71" t="str">
        <f ca="1">IF(D742="","",_xll.xEURO(OFFSET(C742,-M742+1,0),E742,OFFSET(C742,-M742+2,0),OFFSET(C742,-M742+2,0),OFFSET(C742,-M742+3,0)+AB742,OFFSET(C742,-M742+4,0),0,5)/365.25*D742*10000)</f>
        <v/>
      </c>
      <c r="U742" s="67" t="str">
        <f ca="1">IF(I742="","",_xll.xEURO(OFFSET(C742,-M742+1,0),J742,OFFSET(C742,-M742+2,0),OFFSET(C742,-M742+2,0),OFFSET(C742,-M742+3,0)+AC742,OFFSET(C742,-M742+4,0),1,1)*I742)</f>
        <v/>
      </c>
      <c r="V742" s="69" t="str">
        <f ca="1">IF(I742="","",_xll.xEURO(OFFSET(C742,-M742+1,0),J742,OFFSET(C742,-M742+2,0),OFFSET(C742,-M742+2,0),OFFSET(C742,-M742+3,0)+AC742,OFFSET(C742,-M742+4,0),1,0))</f>
        <v/>
      </c>
      <c r="W742" s="67" t="str">
        <f t="shared" si="133"/>
        <v/>
      </c>
      <c r="X742" s="67" t="str">
        <f ca="1">IF(I742="","",_xll.xEURO(OFFSET(C742,-M742+1,0),J742,OFFSET(C742,-M742+2,0),OFFSET(C742,-M742+2,0),OFFSET(C742,-M742+3,0)+AC742,OFFSET(C742,-M742+4,0),1,2)/10*I742)</f>
        <v/>
      </c>
      <c r="Y742" s="71" t="str">
        <f ca="1">IF(I742="","",_xll.xEURO(OFFSET(C742,-M742+1,0),J742,OFFSET(C742,-M742+2,0),OFFSET(C742,-M742+2,0),OFFSET(C742,-M742+3,0)+AC742,OFFSET(C742,-M742+4,0),1,3)/100*I742*10000)</f>
        <v/>
      </c>
      <c r="Z742" s="71" t="str">
        <f ca="1">IF(I742="","",_xll.xEURO(OFFSET(C742,-M742+1,0),J742,OFFSET(C742,-M742+2,0),OFFSET(C742,-M742+2,0),OFFSET(C742,-M742+3,0)+AC742,OFFSET(C742,-M742+4,0),1,5)/365.25*I742*10000)</f>
        <v/>
      </c>
      <c r="AB742" s="40" t="str">
        <f ca="1">IF(D742="","",_xll.xCalcSkew(OFFSET(C742,-M742,0),E742-OFFSET(C742,-M742+1,0),b)/100)</f>
        <v/>
      </c>
      <c r="AC742" s="40" t="str">
        <f ca="1">IF(I742="","",_xll.xCalcSkew(OFFSET(C742,-M742,0),J742-OFFSET(C742,-M742+1,0),b)/100)</f>
        <v/>
      </c>
      <c r="AE742">
        <f t="shared" si="127"/>
        <v>0</v>
      </c>
      <c r="AF742">
        <f t="shared" si="128"/>
        <v>0</v>
      </c>
      <c r="AG742">
        <f t="shared" si="129"/>
        <v>0</v>
      </c>
    </row>
    <row r="743" spans="3:33" x14ac:dyDescent="0.25">
      <c r="C743" s="64">
        <f ca="1">R771+Y771</f>
        <v>25376.764331318496</v>
      </c>
      <c r="D743" s="52"/>
      <c r="E743" s="39"/>
      <c r="F743" s="39"/>
      <c r="G743" s="35"/>
      <c r="I743" s="52"/>
      <c r="J743" s="39"/>
      <c r="K743" s="39"/>
      <c r="L743" s="62"/>
      <c r="M743" s="101">
        <f t="shared" si="134"/>
        <v>8</v>
      </c>
      <c r="N743" s="67" t="str">
        <f ca="1">IF(D743="","",_xll.xEURO(OFFSET(C743,-M743+1,0),E743,OFFSET(C743,-M743+2,0),OFFSET(C743,-M743+2,0),OFFSET(C743,-M743+3,0)+AB743,OFFSET(C743,-M743+4,0),0,1)*D743)</f>
        <v/>
      </c>
      <c r="O743" s="69" t="str">
        <f ca="1">IF(D743="","",_xll.xEURO(OFFSET(C743,-M743+1,0),E743,OFFSET(C743,-M743+2,0),OFFSET(C743,-M743+2,0),OFFSET(C743,-M743+3,0)+AB743,OFFSET(C743,-M743+4,0),0,0))</f>
        <v/>
      </c>
      <c r="P743" s="67" t="str">
        <f t="shared" si="132"/>
        <v/>
      </c>
      <c r="Q743" s="67" t="str">
        <f ca="1">IF(D743="","",_xll.xEURO(OFFSET(C743,-M743+1,0),E743,OFFSET(C743,-M743+2,0),OFFSET(C743,-M743+2,0),OFFSET(C743,-M743+3,0)+AB743,OFFSET(C743,-M743+4,0),0,2)/10*D743)</f>
        <v/>
      </c>
      <c r="R743" s="71" t="str">
        <f ca="1">IF(D743="","",_xll.xEURO(OFFSET(C743,-M743+1,0),E743,OFFSET(C743,-M743+2,0),OFFSET(C743,-M743+2,0),OFFSET(C743,-M743+3,0)+AB743,OFFSET(C743,-M743+4,0),0,3)/100*D743*10000)</f>
        <v/>
      </c>
      <c r="S743" s="71" t="str">
        <f ca="1">IF(D743="","",_xll.xEURO(OFFSET(C743,-M743+1,0),E743,OFFSET(C743,-M743+2,0),OFFSET(C743,-M743+2,0),OFFSET(C743,-M743+3,0)+AB743,OFFSET(C743,-M743+4,0),0,5)/365.25*D743*10000)</f>
        <v/>
      </c>
      <c r="U743" s="67" t="str">
        <f ca="1">IF(I743="","",_xll.xEURO(OFFSET(C743,-M743+1,0),J743,OFFSET(C743,-M743+2,0),OFFSET(C743,-M743+2,0),OFFSET(C743,-M743+3,0)+AC743,OFFSET(C743,-M743+4,0),1,1)*I743)</f>
        <v/>
      </c>
      <c r="V743" s="69" t="str">
        <f ca="1">IF(I743="","",_xll.xEURO(OFFSET(C743,-M743+1,0),J743,OFFSET(C743,-M743+2,0),OFFSET(C743,-M743+2,0),OFFSET(C743,-M743+3,0)+AC743,OFFSET(C743,-M743+4,0),1,0))</f>
        <v/>
      </c>
      <c r="W743" s="67" t="str">
        <f t="shared" si="133"/>
        <v/>
      </c>
      <c r="X743" s="67" t="str">
        <f ca="1">IF(I743="","",_xll.xEURO(OFFSET(C743,-M743+1,0),J743,OFFSET(C743,-M743+2,0),OFFSET(C743,-M743+2,0),OFFSET(C743,-M743+3,0)+AC743,OFFSET(C743,-M743+4,0),1,2)/10*I743)</f>
        <v/>
      </c>
      <c r="Y743" s="71" t="str">
        <f ca="1">IF(I743="","",_xll.xEURO(OFFSET(C743,-M743+1,0),J743,OFFSET(C743,-M743+2,0),OFFSET(C743,-M743+2,0),OFFSET(C743,-M743+3,0)+AC743,OFFSET(C743,-M743+4,0),1,3)/100*I743*10000)</f>
        <v/>
      </c>
      <c r="Z743" s="71" t="str">
        <f ca="1">IF(I743="","",_xll.xEURO(OFFSET(C743,-M743+1,0),J743,OFFSET(C743,-M743+2,0),OFFSET(C743,-M743+2,0),OFFSET(C743,-M743+3,0)+AC743,OFFSET(C743,-M743+4,0),1,5)/365.25*I743*10000)</f>
        <v/>
      </c>
      <c r="AB743" s="40" t="str">
        <f ca="1">IF(D743="","",_xll.xCalcSkew(OFFSET(C743,-M743,0),E743-OFFSET(C743,-M743+1,0),b)/100)</f>
        <v/>
      </c>
      <c r="AC743" s="40" t="str">
        <f ca="1">IF(I743="","",_xll.xCalcSkew(OFFSET(C743,-M743,0),J743-OFFSET(C743,-M743+1,0),b)/100)</f>
        <v/>
      </c>
      <c r="AE743">
        <f t="shared" si="127"/>
        <v>0</v>
      </c>
      <c r="AF743">
        <f t="shared" si="128"/>
        <v>0</v>
      </c>
      <c r="AG743">
        <f t="shared" si="129"/>
        <v>0</v>
      </c>
    </row>
    <row r="744" spans="3:33" x14ac:dyDescent="0.25">
      <c r="C744" s="64">
        <f ca="1">S771+Z771</f>
        <v>-907.21128299334259</v>
      </c>
      <c r="D744" s="52"/>
      <c r="E744" s="39"/>
      <c r="F744" s="39"/>
      <c r="G744" s="35"/>
      <c r="I744" s="52"/>
      <c r="J744" s="39"/>
      <c r="K744" s="39"/>
      <c r="L744" s="62"/>
      <c r="M744" s="101">
        <f t="shared" si="134"/>
        <v>9</v>
      </c>
      <c r="N744" s="67" t="str">
        <f ca="1">IF(D744="","",_xll.xEURO(OFFSET(C744,-M744+1,0),E744,OFFSET(C744,-M744+2,0),OFFSET(C744,-M744+2,0),OFFSET(C744,-M744+3,0)+AB744,OFFSET(C744,-M744+4,0),0,1)*D744)</f>
        <v/>
      </c>
      <c r="O744" s="69" t="str">
        <f ca="1">IF(D744="","",_xll.xEURO(OFFSET(C744,-M744+1,0),E744,OFFSET(C744,-M744+2,0),OFFSET(C744,-M744+2,0),OFFSET(C744,-M744+3,0)+AB744,OFFSET(C744,-M744+4,0),0,0))</f>
        <v/>
      </c>
      <c r="P744" s="67" t="str">
        <f t="shared" si="132"/>
        <v/>
      </c>
      <c r="Q744" s="67" t="str">
        <f ca="1">IF(D744="","",_xll.xEURO(OFFSET(C744,-M744+1,0),E744,OFFSET(C744,-M744+2,0),OFFSET(C744,-M744+2,0),OFFSET(C744,-M744+3,0)+AB744,OFFSET(C744,-M744+4,0),0,2)/10*D744)</f>
        <v/>
      </c>
      <c r="R744" s="71" t="str">
        <f ca="1">IF(D744="","",_xll.xEURO(OFFSET(C744,-M744+1,0),E744,OFFSET(C744,-M744+2,0),OFFSET(C744,-M744+2,0),OFFSET(C744,-M744+3,0)+AB744,OFFSET(C744,-M744+4,0),0,3)/100*D744*10000)</f>
        <v/>
      </c>
      <c r="S744" s="71" t="str">
        <f ca="1">IF(D744="","",_xll.xEURO(OFFSET(C744,-M744+1,0),E744,OFFSET(C744,-M744+2,0),OFFSET(C744,-M744+2,0),OFFSET(C744,-M744+3,0)+AB744,OFFSET(C744,-M744+4,0),0,5)/365.25*D744*10000)</f>
        <v/>
      </c>
      <c r="U744" s="67" t="str">
        <f ca="1">IF(I744="","",_xll.xEURO(OFFSET(C744,-M744+1,0),J744,OFFSET(C744,-M744+2,0),OFFSET(C744,-M744+2,0),OFFSET(C744,-M744+3,0)+AC744,OFFSET(C744,-M744+4,0),1,1)*I744)</f>
        <v/>
      </c>
      <c r="V744" s="69" t="str">
        <f ca="1">IF(I744="","",_xll.xEURO(OFFSET(C744,-M744+1,0),J744,OFFSET(C744,-M744+2,0),OFFSET(C744,-M744+2,0),OFFSET(C744,-M744+3,0)+AC744,OFFSET(C744,-M744+4,0),1,0))</f>
        <v/>
      </c>
      <c r="W744" s="67" t="str">
        <f t="shared" si="133"/>
        <v/>
      </c>
      <c r="X744" s="67" t="str">
        <f ca="1">IF(I744="","",_xll.xEURO(OFFSET(C744,-M744+1,0),J744,OFFSET(C744,-M744+2,0),OFFSET(C744,-M744+2,0),OFFSET(C744,-M744+3,0)+AC744,OFFSET(C744,-M744+4,0),1,2)/10*I744)</f>
        <v/>
      </c>
      <c r="Y744" s="71" t="str">
        <f ca="1">IF(I744="","",_xll.xEURO(OFFSET(C744,-M744+1,0),J744,OFFSET(C744,-M744+2,0),OFFSET(C744,-M744+2,0),OFFSET(C744,-M744+3,0)+AC744,OFFSET(C744,-M744+4,0),1,3)/100*I744*10000)</f>
        <v/>
      </c>
      <c r="Z744" s="71" t="str">
        <f ca="1">IF(I744="","",_xll.xEURO(OFFSET(C744,-M744+1,0),J744,OFFSET(C744,-M744+2,0),OFFSET(C744,-M744+2,0),OFFSET(C744,-M744+3,0)+AC744,OFFSET(C744,-M744+4,0),1,5)/365.25*I744*10000)</f>
        <v/>
      </c>
      <c r="AB744" s="40" t="str">
        <f ca="1">IF(D744="","",_xll.xCalcSkew(OFFSET(C744,-M744,0),E744-OFFSET(C744,-M744+1,0),b)/100)</f>
        <v/>
      </c>
      <c r="AC744" s="40" t="str">
        <f ca="1">IF(I744="","",_xll.xCalcSkew(OFFSET(C744,-M744,0),J744-OFFSET(C744,-M744+1,0),b)/100)</f>
        <v/>
      </c>
      <c r="AE744">
        <f t="shared" si="127"/>
        <v>0</v>
      </c>
      <c r="AF744">
        <f t="shared" si="128"/>
        <v>0</v>
      </c>
      <c r="AG744">
        <f t="shared" si="129"/>
        <v>0</v>
      </c>
    </row>
    <row r="745" spans="3:33" x14ac:dyDescent="0.25">
      <c r="C745" s="64">
        <f ca="1">P771+W771</f>
        <v>21.810033841163531</v>
      </c>
      <c r="D745" s="52"/>
      <c r="E745" s="39"/>
      <c r="F745" s="39"/>
      <c r="G745" s="35"/>
      <c r="I745" s="52"/>
      <c r="J745" s="39"/>
      <c r="K745" s="39"/>
      <c r="L745" s="62"/>
      <c r="M745" s="101">
        <f t="shared" si="134"/>
        <v>10</v>
      </c>
      <c r="N745" s="67" t="str">
        <f ca="1">IF(D745="","",_xll.xEURO(OFFSET(C745,-M745+1,0),E745,OFFSET(C745,-M745+2,0),OFFSET(C745,-M745+2,0),OFFSET(C745,-M745+3,0)+AB745,OFFSET(C745,-M745+4,0),0,1)*D745)</f>
        <v/>
      </c>
      <c r="O745" s="69" t="str">
        <f ca="1">IF(D745="","",_xll.xEURO(OFFSET(C745,-M745+1,0),E745,OFFSET(C745,-M745+2,0),OFFSET(C745,-M745+2,0),OFFSET(C745,-M745+3,0)+AB745,OFFSET(C745,-M745+4,0),0,0))</f>
        <v/>
      </c>
      <c r="P745" s="67" t="str">
        <f t="shared" si="132"/>
        <v/>
      </c>
      <c r="Q745" s="67" t="str">
        <f ca="1">IF(D745="","",_xll.xEURO(OFFSET(C745,-M745+1,0),E745,OFFSET(C745,-M745+2,0),OFFSET(C745,-M745+2,0),OFFSET(C745,-M745+3,0)+AB745,OFFSET(C745,-M745+4,0),0,2)/10*D745)</f>
        <v/>
      </c>
      <c r="R745" s="71" t="str">
        <f ca="1">IF(D745="","",_xll.xEURO(OFFSET(C745,-M745+1,0),E745,OFFSET(C745,-M745+2,0),OFFSET(C745,-M745+2,0),OFFSET(C745,-M745+3,0)+AB745,OFFSET(C745,-M745+4,0),0,3)/100*D745*10000)</f>
        <v/>
      </c>
      <c r="S745" s="71" t="str">
        <f ca="1">IF(D745="","",_xll.xEURO(OFFSET(C745,-M745+1,0),E745,OFFSET(C745,-M745+2,0),OFFSET(C745,-M745+2,0),OFFSET(C745,-M745+3,0)+AB745,OFFSET(C745,-M745+4,0),0,5)/365.25*D745*10000)</f>
        <v/>
      </c>
      <c r="U745" s="67" t="str">
        <f ca="1">IF(I745="","",_xll.xEURO(OFFSET(C745,-M745+1,0),J745,OFFSET(C745,-M745+2,0),OFFSET(C745,-M745+2,0),OFFSET(C745,-M745+3,0)+AC745,OFFSET(C745,-M745+4,0),1,1)*I745)</f>
        <v/>
      </c>
      <c r="V745" s="69" t="str">
        <f ca="1">IF(I745="","",_xll.xEURO(OFFSET(C745,-M745+1,0),J745,OFFSET(C745,-M745+2,0),OFFSET(C745,-M745+2,0),OFFSET(C745,-M745+3,0)+AC745,OFFSET(C745,-M745+4,0),1,0))</f>
        <v/>
      </c>
      <c r="W745" s="67" t="str">
        <f t="shared" si="133"/>
        <v/>
      </c>
      <c r="X745" s="67" t="str">
        <f ca="1">IF(I745="","",_xll.xEURO(OFFSET(C745,-M745+1,0),J745,OFFSET(C745,-M745+2,0),OFFSET(C745,-M745+2,0),OFFSET(C745,-M745+3,0)+AC745,OFFSET(C745,-M745+4,0),1,2)/10*I745)</f>
        <v/>
      </c>
      <c r="Y745" s="71" t="str">
        <f ca="1">IF(I745="","",_xll.xEURO(OFFSET(C745,-M745+1,0),J745,OFFSET(C745,-M745+2,0),OFFSET(C745,-M745+2,0),OFFSET(C745,-M745+3,0)+AC745,OFFSET(C745,-M745+4,0),1,3)/100*I745*10000)</f>
        <v/>
      </c>
      <c r="Z745" s="71" t="str">
        <f ca="1">IF(I745="","",_xll.xEURO(OFFSET(C745,-M745+1,0),J745,OFFSET(C745,-M745+2,0),OFFSET(C745,-M745+2,0),OFFSET(C745,-M745+3,0)+AC745,OFFSET(C745,-M745+4,0),1,5)/365.25*I745*10000)</f>
        <v/>
      </c>
      <c r="AB745" s="40" t="str">
        <f ca="1">IF(D745="","",_xll.xCalcSkew(OFFSET(C745,-M745,0),E745-OFFSET(C745,-M745+1,0),b)/100)</f>
        <v/>
      </c>
      <c r="AC745" s="40" t="str">
        <f ca="1">IF(I745="","",_xll.xCalcSkew(OFFSET(C745,-M745,0),J745-OFFSET(C745,-M745+1,0),b)/100)</f>
        <v/>
      </c>
      <c r="AE745">
        <f t="shared" si="127"/>
        <v>0</v>
      </c>
      <c r="AF745">
        <f t="shared" si="128"/>
        <v>0</v>
      </c>
      <c r="AG745">
        <f t="shared" si="129"/>
        <v>0</v>
      </c>
    </row>
    <row r="746" spans="3:33" x14ac:dyDescent="0.25">
      <c r="D746" s="52"/>
      <c r="E746" s="39"/>
      <c r="F746" s="39"/>
      <c r="G746" s="35"/>
      <c r="I746" s="52"/>
      <c r="J746" s="39"/>
      <c r="K746" s="39"/>
      <c r="L746" s="62"/>
      <c r="M746" s="101">
        <f t="shared" si="134"/>
        <v>11</v>
      </c>
      <c r="N746" s="67" t="str">
        <f ca="1">IF(D746="","",_xll.xEURO(OFFSET(C746,-M746+1,0),E746,OFFSET(C746,-M746+2,0),OFFSET(C746,-M746+2,0),OFFSET(C746,-M746+3,0)+AB746,OFFSET(C746,-M746+4,0),0,1)*D746)</f>
        <v/>
      </c>
      <c r="O746" s="69" t="str">
        <f ca="1">IF(D746="","",_xll.xEURO(OFFSET(C746,-M746+1,0),E746,OFFSET(C746,-M746+2,0),OFFSET(C746,-M746+2,0),OFFSET(C746,-M746+3,0)+AB746,OFFSET(C746,-M746+4,0),0,0))</f>
        <v/>
      </c>
      <c r="P746" s="67" t="str">
        <f t="shared" si="132"/>
        <v/>
      </c>
      <c r="Q746" s="67" t="str">
        <f ca="1">IF(D746="","",_xll.xEURO(OFFSET(C746,-M746+1,0),E746,OFFSET(C746,-M746+2,0),OFFSET(C746,-M746+2,0),OFFSET(C746,-M746+3,0)+AB746,OFFSET(C746,-M746+4,0),0,2)/10*D746)</f>
        <v/>
      </c>
      <c r="R746" s="71" t="str">
        <f ca="1">IF(D746="","",_xll.xEURO(OFFSET(C746,-M746+1,0),E746,OFFSET(C746,-M746+2,0),OFFSET(C746,-M746+2,0),OFFSET(C746,-M746+3,0)+AB746,OFFSET(C746,-M746+4,0),0,3)/100*D746*10000)</f>
        <v/>
      </c>
      <c r="S746" s="71" t="str">
        <f ca="1">IF(D746="","",_xll.xEURO(OFFSET(C746,-M746+1,0),E746,OFFSET(C746,-M746+2,0),OFFSET(C746,-M746+2,0),OFFSET(C746,-M746+3,0)+AB746,OFFSET(C746,-M746+4,0),0,5)/365.25*D746*10000)</f>
        <v/>
      </c>
      <c r="U746" s="67" t="str">
        <f ca="1">IF(I746="","",_xll.xEURO(OFFSET(C746,-M746+1,0),J746,OFFSET(C746,-M746+2,0),OFFSET(C746,-M746+2,0),OFFSET(C746,-M746+3,0)+AC746,OFFSET(C746,-M746+4,0),1,1)*I746)</f>
        <v/>
      </c>
      <c r="V746" s="69" t="str">
        <f ca="1">IF(I746="","",_xll.xEURO(OFFSET(C746,-M746+1,0),J746,OFFSET(C746,-M746+2,0),OFFSET(C746,-M746+2,0),OFFSET(C746,-M746+3,0)+AC746,OFFSET(C746,-M746+4,0),1,0))</f>
        <v/>
      </c>
      <c r="W746" s="67" t="str">
        <f t="shared" si="133"/>
        <v/>
      </c>
      <c r="X746" s="67" t="str">
        <f ca="1">IF(I746="","",_xll.xEURO(OFFSET(C746,-M746+1,0),J746,OFFSET(C746,-M746+2,0),OFFSET(C746,-M746+2,0),OFFSET(C746,-M746+3,0)+AC746,OFFSET(C746,-M746+4,0),1,2)/10*I746)</f>
        <v/>
      </c>
      <c r="Y746" s="71" t="str">
        <f ca="1">IF(I746="","",_xll.xEURO(OFFSET(C746,-M746+1,0),J746,OFFSET(C746,-M746+2,0),OFFSET(C746,-M746+2,0),OFFSET(C746,-M746+3,0)+AC746,OFFSET(C746,-M746+4,0),1,3)/100*I746*10000)</f>
        <v/>
      </c>
      <c r="Z746" s="71" t="str">
        <f ca="1">IF(I746="","",_xll.xEURO(OFFSET(C746,-M746+1,0),J746,OFFSET(C746,-M746+2,0),OFFSET(C746,-M746+2,0),OFFSET(C746,-M746+3,0)+AC746,OFFSET(C746,-M746+4,0),1,5)/365.25*I746*10000)</f>
        <v/>
      </c>
      <c r="AB746" s="40" t="str">
        <f ca="1">IF(D746="","",_xll.xCalcSkew(OFFSET(C746,-M746,0),E746-OFFSET(C746,-M746+1,0),b)/100)</f>
        <v/>
      </c>
      <c r="AC746" s="40" t="str">
        <f ca="1">IF(I746="","",_xll.xCalcSkew(OFFSET(C746,-M746,0),J746-OFFSET(C746,-M746+1,0),b)/100)</f>
        <v/>
      </c>
      <c r="AE746">
        <f t="shared" si="127"/>
        <v>0</v>
      </c>
      <c r="AF746">
        <f t="shared" si="128"/>
        <v>0</v>
      </c>
      <c r="AG746">
        <f t="shared" si="129"/>
        <v>0</v>
      </c>
    </row>
    <row r="747" spans="3:33" x14ac:dyDescent="0.25">
      <c r="D747" s="52"/>
      <c r="E747" s="39"/>
      <c r="F747" s="39"/>
      <c r="G747" s="35"/>
      <c r="I747" s="52"/>
      <c r="J747" s="39"/>
      <c r="K747" s="39"/>
      <c r="L747" s="62"/>
      <c r="M747" s="101">
        <f t="shared" si="134"/>
        <v>12</v>
      </c>
      <c r="N747" s="67" t="str">
        <f ca="1">IF(D747="","",_xll.xEURO(OFFSET(C747,-M747+1,0),E747,OFFSET(C747,-M747+2,0),OFFSET(C747,-M747+2,0),OFFSET(C747,-M747+3,0)+AB747,OFFSET(C747,-M747+4,0),0,1)*D747)</f>
        <v/>
      </c>
      <c r="O747" s="69" t="str">
        <f ca="1">IF(D747="","",_xll.xEURO(OFFSET(C747,-M747+1,0),E747,OFFSET(C747,-M747+2,0),OFFSET(C747,-M747+2,0),OFFSET(C747,-M747+3,0)+AB747,OFFSET(C747,-M747+4,0),0,0))</f>
        <v/>
      </c>
      <c r="P747" s="67" t="str">
        <f t="shared" si="132"/>
        <v/>
      </c>
      <c r="Q747" s="67" t="str">
        <f ca="1">IF(D747="","",_xll.xEURO(OFFSET(C747,-M747+1,0),E747,OFFSET(C747,-M747+2,0),OFFSET(C747,-M747+2,0),OFFSET(C747,-M747+3,0)+AB747,OFFSET(C747,-M747+4,0),0,2)/10*D747)</f>
        <v/>
      </c>
      <c r="R747" s="71" t="str">
        <f ca="1">IF(D747="","",_xll.xEURO(OFFSET(C747,-M747+1,0),E747,OFFSET(C747,-M747+2,0),OFFSET(C747,-M747+2,0),OFFSET(C747,-M747+3,0)+AB747,OFFSET(C747,-M747+4,0),0,3)/100*D747*10000)</f>
        <v/>
      </c>
      <c r="S747" s="71" t="str">
        <f ca="1">IF(D747="","",_xll.xEURO(OFFSET(C747,-M747+1,0),E747,OFFSET(C747,-M747+2,0),OFFSET(C747,-M747+2,0),OFFSET(C747,-M747+3,0)+AB747,OFFSET(C747,-M747+4,0),0,5)/365.25*D747*10000)</f>
        <v/>
      </c>
      <c r="U747" s="67" t="str">
        <f ca="1">IF(I747="","",_xll.xEURO(OFFSET(C747,-M747+1,0),J747,OFFSET(C747,-M747+2,0),OFFSET(C747,-M747+2,0),OFFSET(C747,-M747+3,0)+AC747,OFFSET(C747,-M747+4,0),1,1)*I747)</f>
        <v/>
      </c>
      <c r="V747" s="69" t="str">
        <f ca="1">IF(I747="","",_xll.xEURO(OFFSET(C747,-M747+1,0),J747,OFFSET(C747,-M747+2,0),OFFSET(C747,-M747+2,0),OFFSET(C747,-M747+3,0)+AC747,OFFSET(C747,-M747+4,0),1,0))</f>
        <v/>
      </c>
      <c r="W747" s="67" t="str">
        <f t="shared" si="133"/>
        <v/>
      </c>
      <c r="X747" s="67" t="str">
        <f ca="1">IF(I747="","",_xll.xEURO(OFFSET(C747,-M747+1,0),J747,OFFSET(C747,-M747+2,0),OFFSET(C747,-M747+2,0),OFFSET(C747,-M747+3,0)+AC747,OFFSET(C747,-M747+4,0),1,2)/10*I747)</f>
        <v/>
      </c>
      <c r="Y747" s="71" t="str">
        <f ca="1">IF(I747="","",_xll.xEURO(OFFSET(C747,-M747+1,0),J747,OFFSET(C747,-M747+2,0),OFFSET(C747,-M747+2,0),OFFSET(C747,-M747+3,0)+AC747,OFFSET(C747,-M747+4,0),1,3)/100*I747*10000)</f>
        <v/>
      </c>
      <c r="Z747" s="71" t="str">
        <f ca="1">IF(I747="","",_xll.xEURO(OFFSET(C747,-M747+1,0),J747,OFFSET(C747,-M747+2,0),OFFSET(C747,-M747+2,0),OFFSET(C747,-M747+3,0)+AC747,OFFSET(C747,-M747+4,0),1,5)/365.25*I747*10000)</f>
        <v/>
      </c>
      <c r="AB747" s="40" t="str">
        <f ca="1">IF(D747="","",_xll.xCalcSkew(OFFSET(C747,-M747,0),E747-OFFSET(C747,-M747+1,0),b)/100)</f>
        <v/>
      </c>
      <c r="AC747" s="40" t="str">
        <f ca="1">IF(I747="","",_xll.xCalcSkew(OFFSET(C747,-M747,0),J747-OFFSET(C747,-M747+1,0),b)/100)</f>
        <v/>
      </c>
      <c r="AE747">
        <f t="shared" si="127"/>
        <v>0</v>
      </c>
      <c r="AF747">
        <f t="shared" si="128"/>
        <v>0</v>
      </c>
      <c r="AG747">
        <f t="shared" si="129"/>
        <v>0</v>
      </c>
    </row>
    <row r="748" spans="3:33" x14ac:dyDescent="0.25">
      <c r="D748" s="52"/>
      <c r="E748" s="39"/>
      <c r="F748" s="39"/>
      <c r="G748" s="35"/>
      <c r="I748" s="52"/>
      <c r="J748" s="39"/>
      <c r="K748" s="39"/>
      <c r="L748" s="62"/>
      <c r="M748" s="101">
        <f t="shared" si="134"/>
        <v>13</v>
      </c>
      <c r="N748" s="67" t="str">
        <f ca="1">IF(D748="","",_xll.xEURO(OFFSET(C748,-M748+1,0),E748,OFFSET(C748,-M748+2,0),OFFSET(C748,-M748+2,0),OFFSET(C748,-M748+3,0)+AB748,OFFSET(C748,-M748+4,0),0,1)*D748)</f>
        <v/>
      </c>
      <c r="O748" s="69" t="str">
        <f ca="1">IF(D748="","",_xll.xEURO(OFFSET(C748,-M748+1,0),E748,OFFSET(C748,-M748+2,0),OFFSET(C748,-M748+2,0),OFFSET(C748,-M748+3,0)+AB748,OFFSET(C748,-M748+4,0),0,0))</f>
        <v/>
      </c>
      <c r="P748" s="67" t="str">
        <f t="shared" si="132"/>
        <v/>
      </c>
      <c r="Q748" s="67" t="str">
        <f ca="1">IF(D748="","",_xll.xEURO(OFFSET(C748,-M748+1,0),E748,OFFSET(C748,-M748+2,0),OFFSET(C748,-M748+2,0),OFFSET(C748,-M748+3,0)+AB748,OFFSET(C748,-M748+4,0),0,2)/10*D748)</f>
        <v/>
      </c>
      <c r="R748" s="71" t="str">
        <f ca="1">IF(D748="","",_xll.xEURO(OFFSET(C748,-M748+1,0),E748,OFFSET(C748,-M748+2,0),OFFSET(C748,-M748+2,0),OFFSET(C748,-M748+3,0)+AB748,OFFSET(C748,-M748+4,0),0,3)/100*D748*10000)</f>
        <v/>
      </c>
      <c r="S748" s="71" t="str">
        <f ca="1">IF(D748="","",_xll.xEURO(OFFSET(C748,-M748+1,0),E748,OFFSET(C748,-M748+2,0),OFFSET(C748,-M748+2,0),OFFSET(C748,-M748+3,0)+AB748,OFFSET(C748,-M748+4,0),0,5)/365.25*D748*10000)</f>
        <v/>
      </c>
      <c r="U748" s="67" t="str">
        <f ca="1">IF(I748="","",_xll.xEURO(OFFSET(C748,-M748+1,0),J748,OFFSET(C748,-M748+2,0),OFFSET(C748,-M748+2,0),OFFSET(C748,-M748+3,0)+AC748,OFFSET(C748,-M748+4,0),1,1)*I748)</f>
        <v/>
      </c>
      <c r="V748" s="69" t="str">
        <f ca="1">IF(I748="","",_xll.xEURO(OFFSET(C748,-M748+1,0),J748,OFFSET(C748,-M748+2,0),OFFSET(C748,-M748+2,0),OFFSET(C748,-M748+3,0)+AC748,OFFSET(C748,-M748+4,0),1,0))</f>
        <v/>
      </c>
      <c r="W748" s="67" t="str">
        <f t="shared" si="133"/>
        <v/>
      </c>
      <c r="X748" s="67" t="str">
        <f ca="1">IF(I748="","",_xll.xEURO(OFFSET(C748,-M748+1,0),J748,OFFSET(C748,-M748+2,0),OFFSET(C748,-M748+2,0),OFFSET(C748,-M748+3,0)+AC748,OFFSET(C748,-M748+4,0),1,2)/10*I748)</f>
        <v/>
      </c>
      <c r="Y748" s="71" t="str">
        <f ca="1">IF(I748="","",_xll.xEURO(OFFSET(C748,-M748+1,0),J748,OFFSET(C748,-M748+2,0),OFFSET(C748,-M748+2,0),OFFSET(C748,-M748+3,0)+AC748,OFFSET(C748,-M748+4,0),1,3)/100*I748*10000)</f>
        <v/>
      </c>
      <c r="Z748" s="71" t="str">
        <f ca="1">IF(I748="","",_xll.xEURO(OFFSET(C748,-M748+1,0),J748,OFFSET(C748,-M748+2,0),OFFSET(C748,-M748+2,0),OFFSET(C748,-M748+3,0)+AC748,OFFSET(C748,-M748+4,0),1,5)/365.25*I748*10000)</f>
        <v/>
      </c>
      <c r="AB748" s="40" t="str">
        <f ca="1">IF(D748="","",_xll.xCalcSkew(OFFSET(C748,-M748,0),E748-OFFSET(C748,-M748+1,0),b)/100)</f>
        <v/>
      </c>
      <c r="AC748" s="40" t="str">
        <f ca="1">IF(I748="","",_xll.xCalcSkew(OFFSET(C748,-M748,0),J748-OFFSET(C748,-M748+1,0),b)/100)</f>
        <v/>
      </c>
      <c r="AE748">
        <f t="shared" si="127"/>
        <v>0</v>
      </c>
      <c r="AF748">
        <f t="shared" si="128"/>
        <v>0</v>
      </c>
      <c r="AG748">
        <f t="shared" si="129"/>
        <v>0</v>
      </c>
    </row>
    <row r="749" spans="3:33" x14ac:dyDescent="0.25">
      <c r="D749" s="52"/>
      <c r="E749" s="39"/>
      <c r="F749" s="39"/>
      <c r="G749" s="35"/>
      <c r="I749" s="52"/>
      <c r="J749" s="39"/>
      <c r="K749" s="39"/>
      <c r="L749" s="62"/>
      <c r="M749" s="101">
        <f t="shared" si="134"/>
        <v>14</v>
      </c>
      <c r="N749" s="67" t="str">
        <f ca="1">IF(D749="","",_xll.xEURO(OFFSET(C749,-M749+1,0),E749,OFFSET(C749,-M749+2,0),OFFSET(C749,-M749+2,0),OFFSET(C749,-M749+3,0)+AB749,OFFSET(C749,-M749+4,0),0,1)*D749)</f>
        <v/>
      </c>
      <c r="O749" s="69" t="str">
        <f ca="1">IF(D749="","",_xll.xEURO(OFFSET(C749,-M749+1,0),E749,OFFSET(C749,-M749+2,0),OFFSET(C749,-M749+2,0),OFFSET(C749,-M749+3,0)+AB749,OFFSET(C749,-M749+4,0),0,0))</f>
        <v/>
      </c>
      <c r="P749" s="67" t="str">
        <f t="shared" si="132"/>
        <v/>
      </c>
      <c r="Q749" s="67" t="str">
        <f ca="1">IF(D749="","",_xll.xEURO(OFFSET(C749,-M749+1,0),E749,OFFSET(C749,-M749+2,0),OFFSET(C749,-M749+2,0),OFFSET(C749,-M749+3,0)+AB749,OFFSET(C749,-M749+4,0),0,2)/10*D749)</f>
        <v/>
      </c>
      <c r="R749" s="71" t="str">
        <f ca="1">IF(D749="","",_xll.xEURO(OFFSET(C749,-M749+1,0),E749,OFFSET(C749,-M749+2,0),OFFSET(C749,-M749+2,0),OFFSET(C749,-M749+3,0)+AB749,OFFSET(C749,-M749+4,0),0,3)/100*D749*10000)</f>
        <v/>
      </c>
      <c r="S749" s="71" t="str">
        <f ca="1">IF(D749="","",_xll.xEURO(OFFSET(C749,-M749+1,0),E749,OFFSET(C749,-M749+2,0),OFFSET(C749,-M749+2,0),OFFSET(C749,-M749+3,0)+AB749,OFFSET(C749,-M749+4,0),0,5)/365.25*D749*10000)</f>
        <v/>
      </c>
      <c r="U749" s="67" t="str">
        <f ca="1">IF(I749="","",_xll.xEURO(OFFSET(C749,-M749+1,0),J749,OFFSET(C749,-M749+2,0),OFFSET(C749,-M749+2,0),OFFSET(C749,-M749+3,0)+AC749,OFFSET(C749,-M749+4,0),1,1)*I749)</f>
        <v/>
      </c>
      <c r="V749" s="69" t="str">
        <f ca="1">IF(I749="","",_xll.xEURO(OFFSET(C749,-M749+1,0),J749,OFFSET(C749,-M749+2,0),OFFSET(C749,-M749+2,0),OFFSET(C749,-M749+3,0)+AC749,OFFSET(C749,-M749+4,0),1,0))</f>
        <v/>
      </c>
      <c r="W749" s="67" t="str">
        <f t="shared" si="133"/>
        <v/>
      </c>
      <c r="X749" s="67" t="str">
        <f ca="1">IF(I749="","",_xll.xEURO(OFFSET(C749,-M749+1,0),J749,OFFSET(C749,-M749+2,0),OFFSET(C749,-M749+2,0),OFFSET(C749,-M749+3,0)+AC749,OFFSET(C749,-M749+4,0),1,2)/10*I749)</f>
        <v/>
      </c>
      <c r="Y749" s="71" t="str">
        <f ca="1">IF(I749="","",_xll.xEURO(OFFSET(C749,-M749+1,0),J749,OFFSET(C749,-M749+2,0),OFFSET(C749,-M749+2,0),OFFSET(C749,-M749+3,0)+AC749,OFFSET(C749,-M749+4,0),1,3)/100*I749*10000)</f>
        <v/>
      </c>
      <c r="Z749" s="71" t="str">
        <f ca="1">IF(I749="","",_xll.xEURO(OFFSET(C749,-M749+1,0),J749,OFFSET(C749,-M749+2,0),OFFSET(C749,-M749+2,0),OFFSET(C749,-M749+3,0)+AC749,OFFSET(C749,-M749+4,0),1,5)/365.25*I749*10000)</f>
        <v/>
      </c>
      <c r="AB749" s="40" t="str">
        <f ca="1">IF(D749="","",_xll.xCalcSkew(OFFSET(C749,-M749,0),E749-OFFSET(C749,-M749+1,0),b)/100)</f>
        <v/>
      </c>
      <c r="AC749" s="40" t="str">
        <f ca="1">IF(I749="","",_xll.xCalcSkew(OFFSET(C749,-M749,0),J749-OFFSET(C749,-M749+1,0),b)/100)</f>
        <v/>
      </c>
      <c r="AE749">
        <f t="shared" si="127"/>
        <v>0</v>
      </c>
      <c r="AF749">
        <f t="shared" si="128"/>
        <v>0</v>
      </c>
      <c r="AG749">
        <f t="shared" si="129"/>
        <v>0</v>
      </c>
    </row>
    <row r="750" spans="3:33" x14ac:dyDescent="0.25">
      <c r="D750" s="52"/>
      <c r="E750" s="39"/>
      <c r="F750" s="39"/>
      <c r="G750" s="35"/>
      <c r="I750" s="52"/>
      <c r="J750" s="39"/>
      <c r="K750" s="39"/>
      <c r="L750" s="62"/>
      <c r="M750" s="101">
        <f t="shared" si="134"/>
        <v>15</v>
      </c>
      <c r="N750" s="67" t="str">
        <f ca="1">IF(D750="","",_xll.xEURO(OFFSET(C750,-M750+1,0),E750,OFFSET(C750,-M750+2,0),OFFSET(C750,-M750+2,0),OFFSET(C750,-M750+3,0)+AB750,OFFSET(C750,-M750+4,0),0,1)*D750)</f>
        <v/>
      </c>
      <c r="O750" s="69" t="str">
        <f ca="1">IF(D750="","",_xll.xEURO(OFFSET(C750,-M750+1,0),E750,OFFSET(C750,-M750+2,0),OFFSET(C750,-M750+2,0),OFFSET(C750,-M750+3,0)+AB750,OFFSET(C750,-M750+4,0),0,0))</f>
        <v/>
      </c>
      <c r="P750" s="67" t="str">
        <f t="shared" si="132"/>
        <v/>
      </c>
      <c r="Q750" s="67" t="str">
        <f ca="1">IF(D750="","",_xll.xEURO(OFFSET(C750,-M750+1,0),E750,OFFSET(C750,-M750+2,0),OFFSET(C750,-M750+2,0),OFFSET(C750,-M750+3,0)+AB750,OFFSET(C750,-M750+4,0),0,2)/10*D750)</f>
        <v/>
      </c>
      <c r="R750" s="71" t="str">
        <f ca="1">IF(D750="","",_xll.xEURO(OFFSET(C750,-M750+1,0),E750,OFFSET(C750,-M750+2,0),OFFSET(C750,-M750+2,0),OFFSET(C750,-M750+3,0)+AB750,OFFSET(C750,-M750+4,0),0,3)/100*D750*10000)</f>
        <v/>
      </c>
      <c r="S750" s="71" t="str">
        <f ca="1">IF(D750="","",_xll.xEURO(OFFSET(C750,-M750+1,0),E750,OFFSET(C750,-M750+2,0),OFFSET(C750,-M750+2,0),OFFSET(C750,-M750+3,0)+AB750,OFFSET(C750,-M750+4,0),0,5)/365.25*D750*10000)</f>
        <v/>
      </c>
      <c r="U750" s="67" t="str">
        <f ca="1">IF(I750="","",_xll.xEURO(OFFSET(C750,-M750+1,0),J750,OFFSET(C750,-M750+2,0),OFFSET(C750,-M750+2,0),OFFSET(C750,-M750+3,0)+AC750,OFFSET(C750,-M750+4,0),1,1)*I750)</f>
        <v/>
      </c>
      <c r="V750" s="69" t="str">
        <f ca="1">IF(I750="","",_xll.xEURO(OFFSET(C750,-M750+1,0),J750,OFFSET(C750,-M750+2,0),OFFSET(C750,-M750+2,0),OFFSET(C750,-M750+3,0)+AC750,OFFSET(C750,-M750+4,0),1,0))</f>
        <v/>
      </c>
      <c r="W750" s="67" t="str">
        <f t="shared" si="133"/>
        <v/>
      </c>
      <c r="X750" s="67" t="str">
        <f ca="1">IF(I750="","",_xll.xEURO(OFFSET(C750,-M750+1,0),J750,OFFSET(C750,-M750+2,0),OFFSET(C750,-M750+2,0),OFFSET(C750,-M750+3,0)+AC750,OFFSET(C750,-M750+4,0),1,2)/10*I750)</f>
        <v/>
      </c>
      <c r="Y750" s="71" t="str">
        <f ca="1">IF(I750="","",_xll.xEURO(OFFSET(C750,-M750+1,0),J750,OFFSET(C750,-M750+2,0),OFFSET(C750,-M750+2,0),OFFSET(C750,-M750+3,0)+AC750,OFFSET(C750,-M750+4,0),1,3)/100*I750*10000)</f>
        <v/>
      </c>
      <c r="Z750" s="71" t="str">
        <f ca="1">IF(I750="","",_xll.xEURO(OFFSET(C750,-M750+1,0),J750,OFFSET(C750,-M750+2,0),OFFSET(C750,-M750+2,0),OFFSET(C750,-M750+3,0)+AC750,OFFSET(C750,-M750+4,0),1,5)/365.25*I750*10000)</f>
        <v/>
      </c>
      <c r="AB750" s="40" t="str">
        <f ca="1">IF(D750="","",_xll.xCalcSkew(OFFSET(C750,-M750,0),E750-OFFSET(C750,-M750+1,0),b)/100)</f>
        <v/>
      </c>
      <c r="AC750" s="40" t="str">
        <f ca="1">IF(I750="","",_xll.xCalcSkew(OFFSET(C750,-M750,0),J750-OFFSET(C750,-M750+1,0),b)/100)</f>
        <v/>
      </c>
      <c r="AE750">
        <f t="shared" si="127"/>
        <v>0</v>
      </c>
      <c r="AF750">
        <f t="shared" si="128"/>
        <v>0</v>
      </c>
      <c r="AG750">
        <f t="shared" si="129"/>
        <v>0</v>
      </c>
    </row>
    <row r="751" spans="3:33" x14ac:dyDescent="0.25">
      <c r="D751" s="52"/>
      <c r="E751" s="39"/>
      <c r="F751" s="39"/>
      <c r="G751" s="35"/>
      <c r="I751" s="52"/>
      <c r="J751" s="39"/>
      <c r="K751" s="39"/>
      <c r="L751" s="62"/>
      <c r="M751" s="101">
        <f t="shared" si="134"/>
        <v>16</v>
      </c>
      <c r="N751" s="67" t="str">
        <f ca="1">IF(D751="","",_xll.xEURO(OFFSET(C751,-M751+1,0),E751,OFFSET(C751,-M751+2,0),OFFSET(C751,-M751+2,0),OFFSET(C751,-M751+3,0)+AB751,OFFSET(C751,-M751+4,0),0,1)*D751)</f>
        <v/>
      </c>
      <c r="O751" s="69" t="str">
        <f ca="1">IF(D751="","",_xll.xEURO(OFFSET(C751,-M751+1,0),E751,OFFSET(C751,-M751+2,0),OFFSET(C751,-M751+2,0),OFFSET(C751,-M751+3,0)+AB751,OFFSET(C751,-M751+4,0),0,0))</f>
        <v/>
      </c>
      <c r="P751" s="67" t="str">
        <f t="shared" si="132"/>
        <v/>
      </c>
      <c r="Q751" s="67" t="str">
        <f ca="1">IF(D751="","",_xll.xEURO(OFFSET(C751,-M751+1,0),E751,OFFSET(C751,-M751+2,0),OFFSET(C751,-M751+2,0),OFFSET(C751,-M751+3,0)+AB751,OFFSET(C751,-M751+4,0),0,2)/10*D751)</f>
        <v/>
      </c>
      <c r="R751" s="71" t="str">
        <f ca="1">IF(D751="","",_xll.xEURO(OFFSET(C751,-M751+1,0),E751,OFFSET(C751,-M751+2,0),OFFSET(C751,-M751+2,0),OFFSET(C751,-M751+3,0)+AB751,OFFSET(C751,-M751+4,0),0,3)/100*D751*10000)</f>
        <v/>
      </c>
      <c r="S751" s="71" t="str">
        <f ca="1">IF(D751="","",_xll.xEURO(OFFSET(C751,-M751+1,0),E751,OFFSET(C751,-M751+2,0),OFFSET(C751,-M751+2,0),OFFSET(C751,-M751+3,0)+AB751,OFFSET(C751,-M751+4,0),0,5)/365.25*D751*10000)</f>
        <v/>
      </c>
      <c r="U751" s="67" t="str">
        <f ca="1">IF(I751="","",_xll.xEURO(OFFSET(C751,-M751+1,0),J751,OFFSET(C751,-M751+2,0),OFFSET(C751,-M751+2,0),OFFSET(C751,-M751+3,0)+AC751,OFFSET(C751,-M751+4,0),1,1)*I751)</f>
        <v/>
      </c>
      <c r="V751" s="69" t="str">
        <f ca="1">IF(I751="","",_xll.xEURO(OFFSET(C751,-M751+1,0),J751,OFFSET(C751,-M751+2,0),OFFSET(C751,-M751+2,0),OFFSET(C751,-M751+3,0)+AC751,OFFSET(C751,-M751+4,0),1,0))</f>
        <v/>
      </c>
      <c r="W751" s="67" t="str">
        <f t="shared" si="133"/>
        <v/>
      </c>
      <c r="X751" s="67" t="str">
        <f ca="1">IF(I751="","",_xll.xEURO(OFFSET(C751,-M751+1,0),J751,OFFSET(C751,-M751+2,0),OFFSET(C751,-M751+2,0),OFFSET(C751,-M751+3,0)+AC751,OFFSET(C751,-M751+4,0),1,2)/10*I751)</f>
        <v/>
      </c>
      <c r="Y751" s="71" t="str">
        <f ca="1">IF(I751="","",_xll.xEURO(OFFSET(C751,-M751+1,0),J751,OFFSET(C751,-M751+2,0),OFFSET(C751,-M751+2,0),OFFSET(C751,-M751+3,0)+AC751,OFFSET(C751,-M751+4,0),1,3)/100*I751*10000)</f>
        <v/>
      </c>
      <c r="Z751" s="71" t="str">
        <f ca="1">IF(I751="","",_xll.xEURO(OFFSET(C751,-M751+1,0),J751,OFFSET(C751,-M751+2,0),OFFSET(C751,-M751+2,0),OFFSET(C751,-M751+3,0)+AC751,OFFSET(C751,-M751+4,0),1,5)/365.25*I751*10000)</f>
        <v/>
      </c>
      <c r="AB751" s="40" t="str">
        <f ca="1">IF(D751="","",_xll.xCalcSkew(OFFSET(C751,-M751,0),E751-OFFSET(C751,-M751+1,0),b)/100)</f>
        <v/>
      </c>
      <c r="AC751" s="40" t="str">
        <f ca="1">IF(I751="","",_xll.xCalcSkew(OFFSET(C751,-M751,0),J751-OFFSET(C751,-M751+1,0),b)/100)</f>
        <v/>
      </c>
      <c r="AE751">
        <f t="shared" si="127"/>
        <v>0</v>
      </c>
      <c r="AF751">
        <f t="shared" si="128"/>
        <v>0</v>
      </c>
      <c r="AG751">
        <f t="shared" si="129"/>
        <v>0</v>
      </c>
    </row>
    <row r="752" spans="3:33" x14ac:dyDescent="0.25">
      <c r="D752" s="52"/>
      <c r="E752" s="39"/>
      <c r="F752" s="39"/>
      <c r="G752" s="35"/>
      <c r="I752" s="52"/>
      <c r="J752" s="39"/>
      <c r="K752" s="39"/>
      <c r="L752" s="62"/>
      <c r="M752" s="101">
        <f t="shared" si="134"/>
        <v>17</v>
      </c>
      <c r="N752" s="67" t="str">
        <f ca="1">IF(D752="","",_xll.xEURO(OFFSET(C752,-M752+1,0),E752,OFFSET(C752,-M752+2,0),OFFSET(C752,-M752+2,0),OFFSET(C752,-M752+3,0)+AB752,OFFSET(C752,-M752+4,0),0,1)*D752)</f>
        <v/>
      </c>
      <c r="O752" s="69" t="str">
        <f ca="1">IF(D752="","",_xll.xEURO(OFFSET(C752,-M752+1,0),E752,OFFSET(C752,-M752+2,0),OFFSET(C752,-M752+2,0),OFFSET(C752,-M752+3,0)+AB752,OFFSET(C752,-M752+4,0),0,0))</f>
        <v/>
      </c>
      <c r="P752" s="67" t="str">
        <f t="shared" si="132"/>
        <v/>
      </c>
      <c r="Q752" s="67" t="str">
        <f ca="1">IF(D752="","",_xll.xEURO(OFFSET(C752,-M752+1,0),E752,OFFSET(C752,-M752+2,0),OFFSET(C752,-M752+2,0),OFFSET(C752,-M752+3,0)+AB752,OFFSET(C752,-M752+4,0),0,2)/10*D752)</f>
        <v/>
      </c>
      <c r="R752" s="71" t="str">
        <f ca="1">IF(D752="","",_xll.xEURO(OFFSET(C752,-M752+1,0),E752,OFFSET(C752,-M752+2,0),OFFSET(C752,-M752+2,0),OFFSET(C752,-M752+3,0)+AB752,OFFSET(C752,-M752+4,0),0,3)/100*D752*10000)</f>
        <v/>
      </c>
      <c r="S752" s="71" t="str">
        <f ca="1">IF(D752="","",_xll.xEURO(OFFSET(C752,-M752+1,0),E752,OFFSET(C752,-M752+2,0),OFFSET(C752,-M752+2,0),OFFSET(C752,-M752+3,0)+AB752,OFFSET(C752,-M752+4,0),0,5)/365.25*D752*10000)</f>
        <v/>
      </c>
      <c r="U752" s="67" t="str">
        <f ca="1">IF(I752="","",_xll.xEURO(OFFSET(C752,-M752+1,0),J752,OFFSET(C752,-M752+2,0),OFFSET(C752,-M752+2,0),OFFSET(C752,-M752+3,0)+AC752,OFFSET(C752,-M752+4,0),1,1)*I752)</f>
        <v/>
      </c>
      <c r="V752" s="69" t="str">
        <f ca="1">IF(I752="","",_xll.xEURO(OFFSET(C752,-M752+1,0),J752,OFFSET(C752,-M752+2,0),OFFSET(C752,-M752+2,0),OFFSET(C752,-M752+3,0)+AC752,OFFSET(C752,-M752+4,0),1,0))</f>
        <v/>
      </c>
      <c r="W752" s="67" t="str">
        <f t="shared" si="133"/>
        <v/>
      </c>
      <c r="X752" s="67" t="str">
        <f ca="1">IF(I752="","",_xll.xEURO(OFFSET(C752,-M752+1,0),J752,OFFSET(C752,-M752+2,0),OFFSET(C752,-M752+2,0),OFFSET(C752,-M752+3,0)+AC752,OFFSET(C752,-M752+4,0),1,2)/10*I752)</f>
        <v/>
      </c>
      <c r="Y752" s="71" t="str">
        <f ca="1">IF(I752="","",_xll.xEURO(OFFSET(C752,-M752+1,0),J752,OFFSET(C752,-M752+2,0),OFFSET(C752,-M752+2,0),OFFSET(C752,-M752+3,0)+AC752,OFFSET(C752,-M752+4,0),1,3)/100*I752*10000)</f>
        <v/>
      </c>
      <c r="Z752" s="71" t="str">
        <f ca="1">IF(I752="","",_xll.xEURO(OFFSET(C752,-M752+1,0),J752,OFFSET(C752,-M752+2,0),OFFSET(C752,-M752+2,0),OFFSET(C752,-M752+3,0)+AC752,OFFSET(C752,-M752+4,0),1,5)/365.25*I752*10000)</f>
        <v/>
      </c>
      <c r="AB752" s="40" t="str">
        <f ca="1">IF(D752="","",_xll.xCalcSkew(OFFSET(C752,-M752,0),E752-OFFSET(C752,-M752+1,0),b)/100)</f>
        <v/>
      </c>
      <c r="AC752" s="40" t="str">
        <f ca="1">IF(I752="","",_xll.xCalcSkew(OFFSET(C752,-M752,0),J752-OFFSET(C752,-M752+1,0),b)/100)</f>
        <v/>
      </c>
      <c r="AE752">
        <f t="shared" si="127"/>
        <v>0</v>
      </c>
      <c r="AF752">
        <f t="shared" si="128"/>
        <v>0</v>
      </c>
      <c r="AG752">
        <f t="shared" si="129"/>
        <v>0</v>
      </c>
    </row>
    <row r="753" spans="4:33" x14ac:dyDescent="0.25">
      <c r="D753" s="52"/>
      <c r="E753" s="39"/>
      <c r="F753" s="39"/>
      <c r="G753" s="35"/>
      <c r="I753" s="52"/>
      <c r="J753" s="39"/>
      <c r="K753" s="39"/>
      <c r="L753" s="62"/>
      <c r="M753" s="101">
        <f t="shared" si="134"/>
        <v>18</v>
      </c>
      <c r="N753" s="67" t="str">
        <f ca="1">IF(D753="","",_xll.xEURO(OFFSET(C753,-M753+1,0),E753,OFFSET(C753,-M753+2,0),OFFSET(C753,-M753+2,0),OFFSET(C753,-M753+3,0)+AB753,OFFSET(C753,-M753+4,0),0,1)*D753)</f>
        <v/>
      </c>
      <c r="O753" s="69" t="str">
        <f ca="1">IF(D753="","",_xll.xEURO(OFFSET(C753,-M753+1,0),E753,OFFSET(C753,-M753+2,0),OFFSET(C753,-M753+2,0),OFFSET(C753,-M753+3,0)+AB753,OFFSET(C753,-M753+4,0),0,0))</f>
        <v/>
      </c>
      <c r="P753" s="67" t="str">
        <f t="shared" si="132"/>
        <v/>
      </c>
      <c r="Q753" s="67" t="str">
        <f ca="1">IF(D753="","",_xll.xEURO(OFFSET(C753,-M753+1,0),E753,OFFSET(C753,-M753+2,0),OFFSET(C753,-M753+2,0),OFFSET(C753,-M753+3,0)+AB753,OFFSET(C753,-M753+4,0),0,2)/10*D753)</f>
        <v/>
      </c>
      <c r="R753" s="71" t="str">
        <f ca="1">IF(D753="","",_xll.xEURO(OFFSET(C753,-M753+1,0),E753,OFFSET(C753,-M753+2,0),OFFSET(C753,-M753+2,0),OFFSET(C753,-M753+3,0)+AB753,OFFSET(C753,-M753+4,0),0,3)/100*D753*10000)</f>
        <v/>
      </c>
      <c r="S753" s="71" t="str">
        <f ca="1">IF(D753="","",_xll.xEURO(OFFSET(C753,-M753+1,0),E753,OFFSET(C753,-M753+2,0),OFFSET(C753,-M753+2,0),OFFSET(C753,-M753+3,0)+AB753,OFFSET(C753,-M753+4,0),0,5)/365.25*D753*10000)</f>
        <v/>
      </c>
      <c r="U753" s="67" t="str">
        <f ca="1">IF(I753="","",_xll.xEURO(OFFSET(C753,-M753+1,0),J753,OFFSET(C753,-M753+2,0),OFFSET(C753,-M753+2,0),OFFSET(C753,-M753+3,0)+AC753,OFFSET(C753,-M753+4,0),1,1)*I753)</f>
        <v/>
      </c>
      <c r="V753" s="69" t="str">
        <f ca="1">IF(I753="","",_xll.xEURO(OFFSET(C753,-M753+1,0),J753,OFFSET(C753,-M753+2,0),OFFSET(C753,-M753+2,0),OFFSET(C753,-M753+3,0)+AC753,OFFSET(C753,-M753+4,0),1,0))</f>
        <v/>
      </c>
      <c r="W753" s="67" t="str">
        <f t="shared" si="133"/>
        <v/>
      </c>
      <c r="X753" s="67" t="str">
        <f ca="1">IF(I753="","",_xll.xEURO(OFFSET(C753,-M753+1,0),J753,OFFSET(C753,-M753+2,0),OFFSET(C753,-M753+2,0),OFFSET(C753,-M753+3,0)+AC753,OFFSET(C753,-M753+4,0),1,2)/10*I753)</f>
        <v/>
      </c>
      <c r="Y753" s="71" t="str">
        <f ca="1">IF(I753="","",_xll.xEURO(OFFSET(C753,-M753+1,0),J753,OFFSET(C753,-M753+2,0),OFFSET(C753,-M753+2,0),OFFSET(C753,-M753+3,0)+AC753,OFFSET(C753,-M753+4,0),1,3)/100*I753*10000)</f>
        <v/>
      </c>
      <c r="Z753" s="71" t="str">
        <f ca="1">IF(I753="","",_xll.xEURO(OFFSET(C753,-M753+1,0),J753,OFFSET(C753,-M753+2,0),OFFSET(C753,-M753+2,0),OFFSET(C753,-M753+3,0)+AC753,OFFSET(C753,-M753+4,0),1,5)/365.25*I753*10000)</f>
        <v/>
      </c>
      <c r="AB753" s="40" t="str">
        <f ca="1">IF(D753="","",_xll.xCalcSkew(OFFSET(C753,-M753,0),E753-OFFSET(C753,-M753+1,0),b)/100)</f>
        <v/>
      </c>
      <c r="AC753" s="40" t="str">
        <f ca="1">IF(I753="","",_xll.xCalcSkew(OFFSET(C753,-M753,0),J753-OFFSET(C753,-M753+1,0),b)/100)</f>
        <v/>
      </c>
      <c r="AE753">
        <f t="shared" si="127"/>
        <v>0</v>
      </c>
      <c r="AF753">
        <f t="shared" si="128"/>
        <v>0</v>
      </c>
      <c r="AG753">
        <f t="shared" si="129"/>
        <v>0</v>
      </c>
    </row>
    <row r="754" spans="4:33" x14ac:dyDescent="0.25">
      <c r="D754" s="52"/>
      <c r="E754" s="39"/>
      <c r="F754" s="39"/>
      <c r="G754" s="35"/>
      <c r="I754" s="52"/>
      <c r="J754" s="39"/>
      <c r="K754" s="39"/>
      <c r="L754" s="62"/>
      <c r="M754" s="101">
        <f t="shared" si="134"/>
        <v>19</v>
      </c>
      <c r="N754" s="67" t="str">
        <f ca="1">IF(D754="","",_xll.xEURO(OFFSET(C754,-M754+1,0),E754,OFFSET(C754,-M754+2,0),OFFSET(C754,-M754+2,0),OFFSET(C754,-M754+3,0)+AB754,OFFSET(C754,-M754+4,0),0,1)*D754)</f>
        <v/>
      </c>
      <c r="O754" s="69" t="str">
        <f ca="1">IF(D754="","",_xll.xEURO(OFFSET(C754,-M754+1,0),E754,OFFSET(C754,-M754+2,0),OFFSET(C754,-M754+2,0),OFFSET(C754,-M754+3,0)+AB754,OFFSET(C754,-M754+4,0),0,0))</f>
        <v/>
      </c>
      <c r="P754" s="67" t="str">
        <f t="shared" si="132"/>
        <v/>
      </c>
      <c r="Q754" s="67" t="str">
        <f ca="1">IF(D754="","",_xll.xEURO(OFFSET(C754,-M754+1,0),E754,OFFSET(C754,-M754+2,0),OFFSET(C754,-M754+2,0),OFFSET(C754,-M754+3,0)+AB754,OFFSET(C754,-M754+4,0),0,2)/10*D754)</f>
        <v/>
      </c>
      <c r="R754" s="71" t="str">
        <f ca="1">IF(D754="","",_xll.xEURO(OFFSET(C754,-M754+1,0),E754,OFFSET(C754,-M754+2,0),OFFSET(C754,-M754+2,0),OFFSET(C754,-M754+3,0)+AB754,OFFSET(C754,-M754+4,0),0,3)/100*D754*10000)</f>
        <v/>
      </c>
      <c r="S754" s="71" t="str">
        <f ca="1">IF(D754="","",_xll.xEURO(OFFSET(C754,-M754+1,0),E754,OFFSET(C754,-M754+2,0),OFFSET(C754,-M754+2,0),OFFSET(C754,-M754+3,0)+AB754,OFFSET(C754,-M754+4,0),0,5)/365.25*D754*10000)</f>
        <v/>
      </c>
      <c r="U754" s="67" t="str">
        <f ca="1">IF(I754="","",_xll.xEURO(OFFSET(C754,-M754+1,0),J754,OFFSET(C754,-M754+2,0),OFFSET(C754,-M754+2,0),OFFSET(C754,-M754+3,0)+AC754,OFFSET(C754,-M754+4,0),1,1)*I754)</f>
        <v/>
      </c>
      <c r="V754" s="69" t="str">
        <f ca="1">IF(I754="","",_xll.xEURO(OFFSET(C754,-M754+1,0),J754,OFFSET(C754,-M754+2,0),OFFSET(C754,-M754+2,0),OFFSET(C754,-M754+3,0)+AC754,OFFSET(C754,-M754+4,0),1,0))</f>
        <v/>
      </c>
      <c r="W754" s="67" t="str">
        <f t="shared" si="133"/>
        <v/>
      </c>
      <c r="X754" s="67" t="str">
        <f ca="1">IF(I754="","",_xll.xEURO(OFFSET(C754,-M754+1,0),J754,OFFSET(C754,-M754+2,0),OFFSET(C754,-M754+2,0),OFFSET(C754,-M754+3,0)+AC754,OFFSET(C754,-M754+4,0),1,2)/10*I754)</f>
        <v/>
      </c>
      <c r="Y754" s="71" t="str">
        <f ca="1">IF(I754="","",_xll.xEURO(OFFSET(C754,-M754+1,0),J754,OFFSET(C754,-M754+2,0),OFFSET(C754,-M754+2,0),OFFSET(C754,-M754+3,0)+AC754,OFFSET(C754,-M754+4,0),1,3)/100*I754*10000)</f>
        <v/>
      </c>
      <c r="Z754" s="71" t="str">
        <f ca="1">IF(I754="","",_xll.xEURO(OFFSET(C754,-M754+1,0),J754,OFFSET(C754,-M754+2,0),OFFSET(C754,-M754+2,0),OFFSET(C754,-M754+3,0)+AC754,OFFSET(C754,-M754+4,0),1,5)/365.25*I754*10000)</f>
        <v/>
      </c>
      <c r="AB754" s="40" t="str">
        <f ca="1">IF(D754="","",_xll.xCalcSkew(OFFSET(C754,-M754,0),E754-OFFSET(C754,-M754+1,0),b)/100)</f>
        <v/>
      </c>
      <c r="AC754" s="40" t="str">
        <f ca="1">IF(I754="","",_xll.xCalcSkew(OFFSET(C754,-M754,0),J754-OFFSET(C754,-M754+1,0),b)/100)</f>
        <v/>
      </c>
      <c r="AE754">
        <f t="shared" si="127"/>
        <v>0</v>
      </c>
      <c r="AF754">
        <f t="shared" si="128"/>
        <v>0</v>
      </c>
      <c r="AG754">
        <f t="shared" si="129"/>
        <v>0</v>
      </c>
    </row>
    <row r="755" spans="4:33" x14ac:dyDescent="0.25">
      <c r="D755" s="52"/>
      <c r="E755" s="39"/>
      <c r="F755" s="39"/>
      <c r="G755" s="35"/>
      <c r="I755" s="52"/>
      <c r="J755" s="39"/>
      <c r="K755" s="39"/>
      <c r="L755" s="62"/>
      <c r="M755" s="101">
        <f t="shared" si="134"/>
        <v>20</v>
      </c>
      <c r="N755" s="67" t="str">
        <f ca="1">IF(D755="","",_xll.xEURO(OFFSET(C755,-M755+1,0),E755,OFFSET(C755,-M755+2,0),OFFSET(C755,-M755+2,0),OFFSET(C755,-M755+3,0)+AB755,OFFSET(C755,-M755+4,0),0,1)*D755)</f>
        <v/>
      </c>
      <c r="O755" s="69" t="str">
        <f ca="1">IF(D755="","",_xll.xEURO(OFFSET(C755,-M755+1,0),E755,OFFSET(C755,-M755+2,0),OFFSET(C755,-M755+2,0),OFFSET(C755,-M755+3,0)+AB755,OFFSET(C755,-M755+4,0),0,0))</f>
        <v/>
      </c>
      <c r="P755" s="67" t="str">
        <f t="shared" si="132"/>
        <v/>
      </c>
      <c r="Q755" s="67" t="str">
        <f ca="1">IF(D755="","",_xll.xEURO(OFFSET(C755,-M755+1,0),E755,OFFSET(C755,-M755+2,0),OFFSET(C755,-M755+2,0),OFFSET(C755,-M755+3,0)+AB755,OFFSET(C755,-M755+4,0),0,2)/10*D755)</f>
        <v/>
      </c>
      <c r="R755" s="71" t="str">
        <f ca="1">IF(D755="","",_xll.xEURO(OFFSET(C755,-M755+1,0),E755,OFFSET(C755,-M755+2,0),OFFSET(C755,-M755+2,0),OFFSET(C755,-M755+3,0)+AB755,OFFSET(C755,-M755+4,0),0,3)/100*D755*10000)</f>
        <v/>
      </c>
      <c r="S755" s="71" t="str">
        <f ca="1">IF(D755="","",_xll.xEURO(OFFSET(C755,-M755+1,0),E755,OFFSET(C755,-M755+2,0),OFFSET(C755,-M755+2,0),OFFSET(C755,-M755+3,0)+AB755,OFFSET(C755,-M755+4,0),0,5)/365.25*D755*10000)</f>
        <v/>
      </c>
      <c r="U755" s="67" t="str">
        <f ca="1">IF(I755="","",_xll.xEURO(OFFSET(C755,-M755+1,0),J755,OFFSET(C755,-M755+2,0),OFFSET(C755,-M755+2,0),OFFSET(C755,-M755+3,0)+AC755,OFFSET(C755,-M755+4,0),1,1)*I755)</f>
        <v/>
      </c>
      <c r="V755" s="69" t="str">
        <f ca="1">IF(I755="","",_xll.xEURO(OFFSET(C755,-M755+1,0),J755,OFFSET(C755,-M755+2,0),OFFSET(C755,-M755+2,0),OFFSET(C755,-M755+3,0)+AC755,OFFSET(C755,-M755+4,0),1,0))</f>
        <v/>
      </c>
      <c r="W755" s="67" t="str">
        <f t="shared" si="133"/>
        <v/>
      </c>
      <c r="X755" s="67" t="str">
        <f ca="1">IF(I755="","",_xll.xEURO(OFFSET(C755,-M755+1,0),J755,OFFSET(C755,-M755+2,0),OFFSET(C755,-M755+2,0),OFFSET(C755,-M755+3,0)+AC755,OFFSET(C755,-M755+4,0),1,2)/10*I755)</f>
        <v/>
      </c>
      <c r="Y755" s="71" t="str">
        <f ca="1">IF(I755="","",_xll.xEURO(OFFSET(C755,-M755+1,0),J755,OFFSET(C755,-M755+2,0),OFFSET(C755,-M755+2,0),OFFSET(C755,-M755+3,0)+AC755,OFFSET(C755,-M755+4,0),1,3)/100*I755*10000)</f>
        <v/>
      </c>
      <c r="Z755" s="71" t="str">
        <f ca="1">IF(I755="","",_xll.xEURO(OFFSET(C755,-M755+1,0),J755,OFFSET(C755,-M755+2,0),OFFSET(C755,-M755+2,0),OFFSET(C755,-M755+3,0)+AC755,OFFSET(C755,-M755+4,0),1,5)/365.25*I755*10000)</f>
        <v/>
      </c>
      <c r="AB755" s="40" t="str">
        <f ca="1">IF(D755="","",_xll.xCalcSkew(OFFSET(C755,-M755,0),E755-OFFSET(C755,-M755+1,0),b)/100)</f>
        <v/>
      </c>
      <c r="AC755" s="40" t="str">
        <f ca="1">IF(I755="","",_xll.xCalcSkew(OFFSET(C755,-M755,0),J755-OFFSET(C755,-M755+1,0),b)/100)</f>
        <v/>
      </c>
      <c r="AE755">
        <f t="shared" si="127"/>
        <v>0</v>
      </c>
      <c r="AF755">
        <f t="shared" si="128"/>
        <v>0</v>
      </c>
      <c r="AG755">
        <f t="shared" si="129"/>
        <v>0</v>
      </c>
    </row>
    <row r="756" spans="4:33" x14ac:dyDescent="0.25">
      <c r="D756" s="52"/>
      <c r="E756" s="39"/>
      <c r="F756" s="39"/>
      <c r="G756" s="35"/>
      <c r="I756" s="52"/>
      <c r="J756" s="39"/>
      <c r="K756" s="39"/>
      <c r="L756" s="62"/>
      <c r="M756" s="101">
        <f t="shared" si="134"/>
        <v>21</v>
      </c>
      <c r="N756" s="67" t="str">
        <f ca="1">IF(D756="","",_xll.xEURO(OFFSET(C756,-M756+1,0),E756,OFFSET(C756,-M756+2,0),OFFSET(C756,-M756+2,0),OFFSET(C756,-M756+3,0)+AB756,OFFSET(C756,-M756+4,0),0,1)*D756)</f>
        <v/>
      </c>
      <c r="O756" s="69" t="str">
        <f ca="1">IF(D756="","",_xll.xEURO(OFFSET(C756,-M756+1,0),E756,OFFSET(C756,-M756+2,0),OFFSET(C756,-M756+2,0),OFFSET(C756,-M756+3,0)+AB756,OFFSET(C756,-M756+4,0),0,0))</f>
        <v/>
      </c>
      <c r="P756" s="67" t="str">
        <f t="shared" si="132"/>
        <v/>
      </c>
      <c r="Q756" s="67" t="str">
        <f ca="1">IF(D756="","",_xll.xEURO(OFFSET(C756,-M756+1,0),E756,OFFSET(C756,-M756+2,0),OFFSET(C756,-M756+2,0),OFFSET(C756,-M756+3,0)+AB756,OFFSET(C756,-M756+4,0),0,2)/10*D756)</f>
        <v/>
      </c>
      <c r="R756" s="71" t="str">
        <f ca="1">IF(D756="","",_xll.xEURO(OFFSET(C756,-M756+1,0),E756,OFFSET(C756,-M756+2,0),OFFSET(C756,-M756+2,0),OFFSET(C756,-M756+3,0)+AB756,OFFSET(C756,-M756+4,0),0,3)/100*D756*10000)</f>
        <v/>
      </c>
      <c r="S756" s="71" t="str">
        <f ca="1">IF(D756="","",_xll.xEURO(OFFSET(C756,-M756+1,0),E756,OFFSET(C756,-M756+2,0),OFFSET(C756,-M756+2,0),OFFSET(C756,-M756+3,0)+AB756,OFFSET(C756,-M756+4,0),0,5)/365.25*D756*10000)</f>
        <v/>
      </c>
      <c r="U756" s="67" t="str">
        <f ca="1">IF(I756="","",_xll.xEURO(OFFSET(C756,-M756+1,0),J756,OFFSET(C756,-M756+2,0),OFFSET(C756,-M756+2,0),OFFSET(C756,-M756+3,0)+AC756,OFFSET(C756,-M756+4,0),1,1)*I756)</f>
        <v/>
      </c>
      <c r="V756" s="69" t="str">
        <f ca="1">IF(I756="","",_xll.xEURO(OFFSET(C756,-M756+1,0),J756,OFFSET(C756,-M756+2,0),OFFSET(C756,-M756+2,0),OFFSET(C756,-M756+3,0)+AC756,OFFSET(C756,-M756+4,0),1,0))</f>
        <v/>
      </c>
      <c r="W756" s="67" t="str">
        <f t="shared" si="133"/>
        <v/>
      </c>
      <c r="X756" s="67" t="str">
        <f ca="1">IF(I756="","",_xll.xEURO(OFFSET(C756,-M756+1,0),J756,OFFSET(C756,-M756+2,0),OFFSET(C756,-M756+2,0),OFFSET(C756,-M756+3,0)+AC756,OFFSET(C756,-M756+4,0),1,2)/10*I756)</f>
        <v/>
      </c>
      <c r="Y756" s="71" t="str">
        <f ca="1">IF(I756="","",_xll.xEURO(OFFSET(C756,-M756+1,0),J756,OFFSET(C756,-M756+2,0),OFFSET(C756,-M756+2,0),OFFSET(C756,-M756+3,0)+AC756,OFFSET(C756,-M756+4,0),1,3)/100*I756*10000)</f>
        <v/>
      </c>
      <c r="Z756" s="71" t="str">
        <f ca="1">IF(I756="","",_xll.xEURO(OFFSET(C756,-M756+1,0),J756,OFFSET(C756,-M756+2,0),OFFSET(C756,-M756+2,0),OFFSET(C756,-M756+3,0)+AC756,OFFSET(C756,-M756+4,0),1,5)/365.25*I756*10000)</f>
        <v/>
      </c>
      <c r="AB756" s="40" t="str">
        <f ca="1">IF(D756="","",_xll.xCalcSkew(OFFSET(C756,-M756,0),E756-OFFSET(C756,-M756+1,0),b)/100)</f>
        <v/>
      </c>
      <c r="AC756" s="40" t="str">
        <f ca="1">IF(I756="","",_xll.xCalcSkew(OFFSET(C756,-M756,0),J756-OFFSET(C756,-M756+1,0),b)/100)</f>
        <v/>
      </c>
      <c r="AE756">
        <f t="shared" si="127"/>
        <v>0</v>
      </c>
      <c r="AF756">
        <f t="shared" si="128"/>
        <v>0</v>
      </c>
      <c r="AG756">
        <f t="shared" si="129"/>
        <v>0</v>
      </c>
    </row>
    <row r="757" spans="4:33" x14ac:dyDescent="0.25">
      <c r="D757" s="52"/>
      <c r="E757" s="39"/>
      <c r="F757" s="39"/>
      <c r="G757" s="35"/>
      <c r="I757" s="52"/>
      <c r="J757" s="39"/>
      <c r="K757" s="39"/>
      <c r="L757" s="62"/>
      <c r="M757" s="101">
        <f t="shared" si="134"/>
        <v>22</v>
      </c>
      <c r="N757" s="67" t="str">
        <f ca="1">IF(D757="","",_xll.xEURO(OFFSET(C757,-M757+1,0),E757,OFFSET(C757,-M757+2,0),OFFSET(C757,-M757+2,0),OFFSET(C757,-M757+3,0)+AB757,OFFSET(C757,-M757+4,0),0,1)*D757)</f>
        <v/>
      </c>
      <c r="O757" s="69" t="str">
        <f ca="1">IF(D757="","",_xll.xEURO(OFFSET(C757,-M757+1,0),E757,OFFSET(C757,-M757+2,0),OFFSET(C757,-M757+2,0),OFFSET(C757,-M757+3,0)+AB757,OFFSET(C757,-M757+4,0),0,0))</f>
        <v/>
      </c>
      <c r="P757" s="67" t="str">
        <f t="shared" si="132"/>
        <v/>
      </c>
      <c r="Q757" s="67" t="str">
        <f ca="1">IF(D757="","",_xll.xEURO(OFFSET(C757,-M757+1,0),E757,OFFSET(C757,-M757+2,0),OFFSET(C757,-M757+2,0),OFFSET(C757,-M757+3,0)+AB757,OFFSET(C757,-M757+4,0),0,2)/10*D757)</f>
        <v/>
      </c>
      <c r="R757" s="71" t="str">
        <f ca="1">IF(D757="","",_xll.xEURO(OFFSET(C757,-M757+1,0),E757,OFFSET(C757,-M757+2,0),OFFSET(C757,-M757+2,0),OFFSET(C757,-M757+3,0)+AB757,OFFSET(C757,-M757+4,0),0,3)/100*D757*10000)</f>
        <v/>
      </c>
      <c r="S757" s="71" t="str">
        <f ca="1">IF(D757="","",_xll.xEURO(OFFSET(C757,-M757+1,0),E757,OFFSET(C757,-M757+2,0),OFFSET(C757,-M757+2,0),OFFSET(C757,-M757+3,0)+AB757,OFFSET(C757,-M757+4,0),0,5)/365.25*D757*10000)</f>
        <v/>
      </c>
      <c r="U757" s="67" t="str">
        <f ca="1">IF(I757="","",_xll.xEURO(OFFSET(C757,-M757+1,0),J757,OFFSET(C757,-M757+2,0),OFFSET(C757,-M757+2,0),OFFSET(C757,-M757+3,0)+AC757,OFFSET(C757,-M757+4,0),1,1)*I757)</f>
        <v/>
      </c>
      <c r="V757" s="69" t="str">
        <f ca="1">IF(I757="","",_xll.xEURO(OFFSET(C757,-M757+1,0),J757,OFFSET(C757,-M757+2,0),OFFSET(C757,-M757+2,0),OFFSET(C757,-M757+3,0)+AC757,OFFSET(C757,-M757+4,0),1,0))</f>
        <v/>
      </c>
      <c r="W757" s="67" t="str">
        <f t="shared" si="133"/>
        <v/>
      </c>
      <c r="X757" s="67" t="str">
        <f ca="1">IF(I757="","",_xll.xEURO(OFFSET(C757,-M757+1,0),J757,OFFSET(C757,-M757+2,0),OFFSET(C757,-M757+2,0),OFFSET(C757,-M757+3,0)+AC757,OFFSET(C757,-M757+4,0),1,2)/10*I757)</f>
        <v/>
      </c>
      <c r="Y757" s="71" t="str">
        <f ca="1">IF(I757="","",_xll.xEURO(OFFSET(C757,-M757+1,0),J757,OFFSET(C757,-M757+2,0),OFFSET(C757,-M757+2,0),OFFSET(C757,-M757+3,0)+AC757,OFFSET(C757,-M757+4,0),1,3)/100*I757*10000)</f>
        <v/>
      </c>
      <c r="Z757" s="71" t="str">
        <f ca="1">IF(I757="","",_xll.xEURO(OFFSET(C757,-M757+1,0),J757,OFFSET(C757,-M757+2,0),OFFSET(C757,-M757+2,0),OFFSET(C757,-M757+3,0)+AC757,OFFSET(C757,-M757+4,0),1,5)/365.25*I757*10000)</f>
        <v/>
      </c>
      <c r="AB757" s="40" t="str">
        <f ca="1">IF(D757="","",_xll.xCalcSkew(OFFSET(C757,-M757,0),E757-OFFSET(C757,-M757+1,0),b)/100)</f>
        <v/>
      </c>
      <c r="AC757" s="40" t="str">
        <f ca="1">IF(I757="","",_xll.xCalcSkew(OFFSET(C757,-M757,0),J757-OFFSET(C757,-M757+1,0),b)/100)</f>
        <v/>
      </c>
      <c r="AE757">
        <f t="shared" si="127"/>
        <v>0</v>
      </c>
      <c r="AF757">
        <f t="shared" si="128"/>
        <v>0</v>
      </c>
      <c r="AG757">
        <f t="shared" si="129"/>
        <v>0</v>
      </c>
    </row>
    <row r="758" spans="4:33" x14ac:dyDescent="0.25">
      <c r="D758" s="52"/>
      <c r="E758" s="39"/>
      <c r="F758" s="39"/>
      <c r="G758" s="35"/>
      <c r="I758" s="52"/>
      <c r="J758" s="39"/>
      <c r="K758" s="39"/>
      <c r="L758" s="62"/>
      <c r="M758" s="101">
        <f t="shared" si="134"/>
        <v>23</v>
      </c>
      <c r="N758" s="67" t="str">
        <f ca="1">IF(D758="","",_xll.xEURO(OFFSET(C758,-M758+1,0),E758,OFFSET(C758,-M758+2,0),OFFSET(C758,-M758+2,0),OFFSET(C758,-M758+3,0)+AB758,OFFSET(C758,-M758+4,0),0,1)*D758)</f>
        <v/>
      </c>
      <c r="O758" s="69" t="str">
        <f ca="1">IF(D758="","",_xll.xEURO(OFFSET(C758,-M758+1,0),E758,OFFSET(C758,-M758+2,0),OFFSET(C758,-M758+2,0),OFFSET(C758,-M758+3,0)+AB758,OFFSET(C758,-M758+4,0),0,0))</f>
        <v/>
      </c>
      <c r="P758" s="67" t="str">
        <f t="shared" si="132"/>
        <v/>
      </c>
      <c r="Q758" s="67" t="str">
        <f ca="1">IF(D758="","",_xll.xEURO(OFFSET(C758,-M758+1,0),E758,OFFSET(C758,-M758+2,0),OFFSET(C758,-M758+2,0),OFFSET(C758,-M758+3,0)+AB758,OFFSET(C758,-M758+4,0),0,2)/10*D758)</f>
        <v/>
      </c>
      <c r="R758" s="71" t="str">
        <f ca="1">IF(D758="","",_xll.xEURO(OFFSET(C758,-M758+1,0),E758,OFFSET(C758,-M758+2,0),OFFSET(C758,-M758+2,0),OFFSET(C758,-M758+3,0)+AB758,OFFSET(C758,-M758+4,0),0,3)/100*D758*10000)</f>
        <v/>
      </c>
      <c r="S758" s="71" t="str">
        <f ca="1">IF(D758="","",_xll.xEURO(OFFSET(C758,-M758+1,0),E758,OFFSET(C758,-M758+2,0),OFFSET(C758,-M758+2,0),OFFSET(C758,-M758+3,0)+AB758,OFFSET(C758,-M758+4,0),0,5)/365.25*D758*10000)</f>
        <v/>
      </c>
      <c r="U758" s="67" t="str">
        <f ca="1">IF(I758="","",_xll.xEURO(OFFSET(C758,-M758+1,0),J758,OFFSET(C758,-M758+2,0),OFFSET(C758,-M758+2,0),OFFSET(C758,-M758+3,0)+AC758,OFFSET(C758,-M758+4,0),1,1)*I758)</f>
        <v/>
      </c>
      <c r="V758" s="69" t="str">
        <f ca="1">IF(I758="","",_xll.xEURO(OFFSET(C758,-M758+1,0),J758,OFFSET(C758,-M758+2,0),OFFSET(C758,-M758+2,0),OFFSET(C758,-M758+3,0)+AC758,OFFSET(C758,-M758+4,0),1,0))</f>
        <v/>
      </c>
      <c r="W758" s="67" t="str">
        <f t="shared" si="133"/>
        <v/>
      </c>
      <c r="X758" s="67" t="str">
        <f ca="1">IF(I758="","",_xll.xEURO(OFFSET(C758,-M758+1,0),J758,OFFSET(C758,-M758+2,0),OFFSET(C758,-M758+2,0),OFFSET(C758,-M758+3,0)+AC758,OFFSET(C758,-M758+4,0),1,2)/10*I758)</f>
        <v/>
      </c>
      <c r="Y758" s="71" t="str">
        <f ca="1">IF(I758="","",_xll.xEURO(OFFSET(C758,-M758+1,0),J758,OFFSET(C758,-M758+2,0),OFFSET(C758,-M758+2,0),OFFSET(C758,-M758+3,0)+AC758,OFFSET(C758,-M758+4,0),1,3)/100*I758*10000)</f>
        <v/>
      </c>
      <c r="Z758" s="71" t="str">
        <f ca="1">IF(I758="","",_xll.xEURO(OFFSET(C758,-M758+1,0),J758,OFFSET(C758,-M758+2,0),OFFSET(C758,-M758+2,0),OFFSET(C758,-M758+3,0)+AC758,OFFSET(C758,-M758+4,0),1,5)/365.25*I758*10000)</f>
        <v/>
      </c>
      <c r="AB758" s="40" t="str">
        <f ca="1">IF(D758="","",_xll.xCalcSkew(OFFSET(C758,-M758,0),E758-OFFSET(C758,-M758+1,0),b)/100)</f>
        <v/>
      </c>
      <c r="AC758" s="40" t="str">
        <f ca="1">IF(I758="","",_xll.xCalcSkew(OFFSET(C758,-M758,0),J758-OFFSET(C758,-M758+1,0),b)/100)</f>
        <v/>
      </c>
      <c r="AE758">
        <f t="shared" si="127"/>
        <v>0</v>
      </c>
      <c r="AF758">
        <f t="shared" si="128"/>
        <v>0</v>
      </c>
      <c r="AG758">
        <f t="shared" si="129"/>
        <v>0</v>
      </c>
    </row>
    <row r="759" spans="4:33" x14ac:dyDescent="0.25">
      <c r="D759" s="52"/>
      <c r="E759" s="39"/>
      <c r="F759" s="39"/>
      <c r="G759" s="35"/>
      <c r="I759" s="52"/>
      <c r="J759" s="39"/>
      <c r="K759" s="39"/>
      <c r="L759" s="62"/>
      <c r="M759" s="101">
        <f t="shared" si="134"/>
        <v>24</v>
      </c>
      <c r="N759" s="67" t="str">
        <f ca="1">IF(D759="","",_xll.xEURO(OFFSET(C759,-M759+1,0),E759,OFFSET(C759,-M759+2,0),OFFSET(C759,-M759+2,0),OFFSET(C759,-M759+3,0)+AB759,OFFSET(C759,-M759+4,0),0,1)*D759)</f>
        <v/>
      </c>
      <c r="O759" s="69" t="str">
        <f ca="1">IF(D759="","",_xll.xEURO(OFFSET(C759,-M759+1,0),E759,OFFSET(C759,-M759+2,0),OFFSET(C759,-M759+2,0),OFFSET(C759,-M759+3,0)+AB759,OFFSET(C759,-M759+4,0),0,0))</f>
        <v/>
      </c>
      <c r="P759" s="67" t="str">
        <f t="shared" si="132"/>
        <v/>
      </c>
      <c r="Q759" s="67" t="str">
        <f ca="1">IF(D759="","",_xll.xEURO(OFFSET(C759,-M759+1,0),E759,OFFSET(C759,-M759+2,0),OFFSET(C759,-M759+2,0),OFFSET(C759,-M759+3,0)+AB759,OFFSET(C759,-M759+4,0),0,2)/10*D759)</f>
        <v/>
      </c>
      <c r="R759" s="71" t="str">
        <f ca="1">IF(D759="","",_xll.xEURO(OFFSET(C759,-M759+1,0),E759,OFFSET(C759,-M759+2,0),OFFSET(C759,-M759+2,0),OFFSET(C759,-M759+3,0)+AB759,OFFSET(C759,-M759+4,0),0,3)/100*D759*10000)</f>
        <v/>
      </c>
      <c r="S759" s="71" t="str">
        <f ca="1">IF(D759="","",_xll.xEURO(OFFSET(C759,-M759+1,0),E759,OFFSET(C759,-M759+2,0),OFFSET(C759,-M759+2,0),OFFSET(C759,-M759+3,0)+AB759,OFFSET(C759,-M759+4,0),0,5)/365.25*D759*10000)</f>
        <v/>
      </c>
      <c r="U759" s="67" t="str">
        <f ca="1">IF(I759="","",_xll.xEURO(OFFSET(C759,-M759+1,0),J759,OFFSET(C759,-M759+2,0),OFFSET(C759,-M759+2,0),OFFSET(C759,-M759+3,0)+AC759,OFFSET(C759,-M759+4,0),1,1)*I759)</f>
        <v/>
      </c>
      <c r="V759" s="69" t="str">
        <f ca="1">IF(I759="","",_xll.xEURO(OFFSET(C759,-M759+1,0),J759,OFFSET(C759,-M759+2,0),OFFSET(C759,-M759+2,0),OFFSET(C759,-M759+3,0)+AC759,OFFSET(C759,-M759+4,0),1,0))</f>
        <v/>
      </c>
      <c r="W759" s="67" t="str">
        <f t="shared" si="133"/>
        <v/>
      </c>
      <c r="X759" s="67" t="str">
        <f ca="1">IF(I759="","",_xll.xEURO(OFFSET(C759,-M759+1,0),J759,OFFSET(C759,-M759+2,0),OFFSET(C759,-M759+2,0),OFFSET(C759,-M759+3,0)+AC759,OFFSET(C759,-M759+4,0),1,2)/10*I759)</f>
        <v/>
      </c>
      <c r="Y759" s="71" t="str">
        <f ca="1">IF(I759="","",_xll.xEURO(OFFSET(C759,-M759+1,0),J759,OFFSET(C759,-M759+2,0),OFFSET(C759,-M759+2,0),OFFSET(C759,-M759+3,0)+AC759,OFFSET(C759,-M759+4,0),1,3)/100*I759*10000)</f>
        <v/>
      </c>
      <c r="Z759" s="71" t="str">
        <f ca="1">IF(I759="","",_xll.xEURO(OFFSET(C759,-M759+1,0),J759,OFFSET(C759,-M759+2,0),OFFSET(C759,-M759+2,0),OFFSET(C759,-M759+3,0)+AC759,OFFSET(C759,-M759+4,0),1,5)/365.25*I759*10000)</f>
        <v/>
      </c>
      <c r="AB759" s="40" t="str">
        <f ca="1">IF(D759="","",_xll.xCalcSkew(OFFSET(C759,-M759,0),E759-OFFSET(C759,-M759+1,0),b)/100)</f>
        <v/>
      </c>
      <c r="AC759" s="40" t="str">
        <f ca="1">IF(I759="","",_xll.xCalcSkew(OFFSET(C759,-M759,0),J759-OFFSET(C759,-M759+1,0),b)/100)</f>
        <v/>
      </c>
      <c r="AE759">
        <f t="shared" si="127"/>
        <v>0</v>
      </c>
      <c r="AF759">
        <f t="shared" si="128"/>
        <v>0</v>
      </c>
      <c r="AG759">
        <f t="shared" si="129"/>
        <v>0</v>
      </c>
    </row>
    <row r="760" spans="4:33" x14ac:dyDescent="0.25">
      <c r="D760" s="52"/>
      <c r="E760" s="39"/>
      <c r="F760" s="39"/>
      <c r="G760" s="35"/>
      <c r="I760" s="52"/>
      <c r="J760" s="39"/>
      <c r="K760" s="39"/>
      <c r="L760" s="62"/>
      <c r="M760" s="101">
        <f t="shared" si="134"/>
        <v>25</v>
      </c>
      <c r="N760" s="67" t="str">
        <f ca="1">IF(D760="","",_xll.xEURO(OFFSET(C760,-M760+1,0),E760,OFFSET(C760,-M760+2,0),OFFSET(C760,-M760+2,0),OFFSET(C760,-M760+3,0)+AB760,OFFSET(C760,-M760+4,0),0,1)*D760)</f>
        <v/>
      </c>
      <c r="O760" s="69" t="str">
        <f ca="1">IF(D760="","",_xll.xEURO(OFFSET(C760,-M760+1,0),E760,OFFSET(C760,-M760+2,0),OFFSET(C760,-M760+2,0),OFFSET(C760,-M760+3,0)+AB760,OFFSET(C760,-M760+4,0),0,0))</f>
        <v/>
      </c>
      <c r="P760" s="67" t="str">
        <f t="shared" si="132"/>
        <v/>
      </c>
      <c r="Q760" s="67" t="str">
        <f ca="1">IF(D760="","",_xll.xEURO(OFFSET(C760,-M760+1,0),E760,OFFSET(C760,-M760+2,0),OFFSET(C760,-M760+2,0),OFFSET(C760,-M760+3,0)+AB760,OFFSET(C760,-M760+4,0),0,2)/10*D760)</f>
        <v/>
      </c>
      <c r="R760" s="71" t="str">
        <f ca="1">IF(D760="","",_xll.xEURO(OFFSET(C760,-M760+1,0),E760,OFFSET(C760,-M760+2,0),OFFSET(C760,-M760+2,0),OFFSET(C760,-M760+3,0)+AB760,OFFSET(C760,-M760+4,0),0,3)/100*D760*10000)</f>
        <v/>
      </c>
      <c r="S760" s="71" t="str">
        <f ca="1">IF(D760="","",_xll.xEURO(OFFSET(C760,-M760+1,0),E760,OFFSET(C760,-M760+2,0),OFFSET(C760,-M760+2,0),OFFSET(C760,-M760+3,0)+AB760,OFFSET(C760,-M760+4,0),0,5)/365.25*D760*10000)</f>
        <v/>
      </c>
      <c r="U760" s="67" t="str">
        <f ca="1">IF(I760="","",_xll.xEURO(OFFSET(C760,-M760+1,0),J760,OFFSET(C760,-M760+2,0),OFFSET(C760,-M760+2,0),OFFSET(C760,-M760+3,0)+AC760,OFFSET(C760,-M760+4,0),1,1)*I760)</f>
        <v/>
      </c>
      <c r="V760" s="69" t="str">
        <f ca="1">IF(I760="","",_xll.xEURO(OFFSET(C760,-M760+1,0),J760,OFFSET(C760,-M760+2,0),OFFSET(C760,-M760+2,0),OFFSET(C760,-M760+3,0)+AC760,OFFSET(C760,-M760+4,0),1,0))</f>
        <v/>
      </c>
      <c r="W760" s="67" t="str">
        <f t="shared" si="133"/>
        <v/>
      </c>
      <c r="X760" s="67" t="str">
        <f ca="1">IF(I760="","",_xll.xEURO(OFFSET(C760,-M760+1,0),J760,OFFSET(C760,-M760+2,0),OFFSET(C760,-M760+2,0),OFFSET(C760,-M760+3,0)+AC760,OFFSET(C760,-M760+4,0),1,2)/10*I760)</f>
        <v/>
      </c>
      <c r="Y760" s="71" t="str">
        <f ca="1">IF(I760="","",_xll.xEURO(OFFSET(C760,-M760+1,0),J760,OFFSET(C760,-M760+2,0),OFFSET(C760,-M760+2,0),OFFSET(C760,-M760+3,0)+AC760,OFFSET(C760,-M760+4,0),1,3)/100*I760*10000)</f>
        <v/>
      </c>
      <c r="Z760" s="71" t="str">
        <f ca="1">IF(I760="","",_xll.xEURO(OFFSET(C760,-M760+1,0),J760,OFFSET(C760,-M760+2,0),OFFSET(C760,-M760+2,0),OFFSET(C760,-M760+3,0)+AC760,OFFSET(C760,-M760+4,0),1,5)/365.25*I760*10000)</f>
        <v/>
      </c>
      <c r="AB760" s="40" t="str">
        <f ca="1">IF(D760="","",_xll.xCalcSkew(OFFSET(C760,-M760,0),E760-OFFSET(C760,-M760+1,0),b)/100)</f>
        <v/>
      </c>
      <c r="AC760" s="40" t="str">
        <f ca="1">IF(I760="","",_xll.xCalcSkew(OFFSET(C760,-M760,0),J760-OFFSET(C760,-M760+1,0),b)/100)</f>
        <v/>
      </c>
      <c r="AE760">
        <f t="shared" si="127"/>
        <v>0</v>
      </c>
      <c r="AF760">
        <f t="shared" si="128"/>
        <v>0</v>
      </c>
      <c r="AG760">
        <f t="shared" si="129"/>
        <v>0</v>
      </c>
    </row>
    <row r="761" spans="4:33" x14ac:dyDescent="0.25">
      <c r="D761" s="52"/>
      <c r="E761" s="39"/>
      <c r="F761" s="39"/>
      <c r="G761" s="35"/>
      <c r="I761" s="52"/>
      <c r="J761" s="39"/>
      <c r="K761" s="39"/>
      <c r="L761" s="62"/>
      <c r="M761" s="101">
        <f t="shared" si="134"/>
        <v>26</v>
      </c>
      <c r="N761" s="67" t="str">
        <f ca="1">IF(D761="","",_xll.xEURO(OFFSET(C761,-M761+1,0),E761,OFFSET(C761,-M761+2,0),OFFSET(C761,-M761+2,0),OFFSET(C761,-M761+3,0)+AB761,OFFSET(C761,-M761+4,0),0,1)*D761)</f>
        <v/>
      </c>
      <c r="O761" s="69" t="str">
        <f ca="1">IF(D761="","",_xll.xEURO(OFFSET(C761,-M761+1,0),E761,OFFSET(C761,-M761+2,0),OFFSET(C761,-M761+2,0),OFFSET(C761,-M761+3,0)+AB761,OFFSET(C761,-M761+4,0),0,0))</f>
        <v/>
      </c>
      <c r="P761" s="67" t="str">
        <f t="shared" si="132"/>
        <v/>
      </c>
      <c r="Q761" s="67" t="str">
        <f ca="1">IF(D761="","",_xll.xEURO(OFFSET(C761,-M761+1,0),E761,OFFSET(C761,-M761+2,0),OFFSET(C761,-M761+2,0),OFFSET(C761,-M761+3,0)+AB761,OFFSET(C761,-M761+4,0),0,2)/10*D761)</f>
        <v/>
      </c>
      <c r="R761" s="71" t="str">
        <f ca="1">IF(D761="","",_xll.xEURO(OFFSET(C761,-M761+1,0),E761,OFFSET(C761,-M761+2,0),OFFSET(C761,-M761+2,0),OFFSET(C761,-M761+3,0)+AB761,OFFSET(C761,-M761+4,0),0,3)/100*D761*10000)</f>
        <v/>
      </c>
      <c r="S761" s="71" t="str">
        <f ca="1">IF(D761="","",_xll.xEURO(OFFSET(C761,-M761+1,0),E761,OFFSET(C761,-M761+2,0),OFFSET(C761,-M761+2,0),OFFSET(C761,-M761+3,0)+AB761,OFFSET(C761,-M761+4,0),0,5)/365.25*D761*10000)</f>
        <v/>
      </c>
      <c r="U761" s="67" t="str">
        <f ca="1">IF(I761="","",_xll.xEURO(OFFSET(C761,-M761+1,0),J761,OFFSET(C761,-M761+2,0),OFFSET(C761,-M761+2,0),OFFSET(C761,-M761+3,0)+AC761,OFFSET(C761,-M761+4,0),1,1)*I761)</f>
        <v/>
      </c>
      <c r="V761" s="69" t="str">
        <f ca="1">IF(I761="","",_xll.xEURO(OFFSET(C761,-M761+1,0),J761,OFFSET(C761,-M761+2,0),OFFSET(C761,-M761+2,0),OFFSET(C761,-M761+3,0)+AC761,OFFSET(C761,-M761+4,0),1,0))</f>
        <v/>
      </c>
      <c r="W761" s="67" t="str">
        <f t="shared" si="133"/>
        <v/>
      </c>
      <c r="X761" s="67" t="str">
        <f ca="1">IF(I761="","",_xll.xEURO(OFFSET(C761,-M761+1,0),J761,OFFSET(C761,-M761+2,0),OFFSET(C761,-M761+2,0),OFFSET(C761,-M761+3,0)+AC761,OFFSET(C761,-M761+4,0),1,2)/10*I761)</f>
        <v/>
      </c>
      <c r="Y761" s="71" t="str">
        <f ca="1">IF(I761="","",_xll.xEURO(OFFSET(C761,-M761+1,0),J761,OFFSET(C761,-M761+2,0),OFFSET(C761,-M761+2,0),OFFSET(C761,-M761+3,0)+AC761,OFFSET(C761,-M761+4,0),1,3)/100*I761*10000)</f>
        <v/>
      </c>
      <c r="Z761" s="71" t="str">
        <f ca="1">IF(I761="","",_xll.xEURO(OFFSET(C761,-M761+1,0),J761,OFFSET(C761,-M761+2,0),OFFSET(C761,-M761+2,0),OFFSET(C761,-M761+3,0)+AC761,OFFSET(C761,-M761+4,0),1,5)/365.25*I761*10000)</f>
        <v/>
      </c>
      <c r="AB761" s="40" t="str">
        <f ca="1">IF(D761="","",_xll.xCalcSkew(OFFSET(C761,-M761,0),E761-OFFSET(C761,-M761+1,0),b)/100)</f>
        <v/>
      </c>
      <c r="AC761" s="40" t="str">
        <f ca="1">IF(I761="","",_xll.xCalcSkew(OFFSET(C761,-M761,0),J761-OFFSET(C761,-M761+1,0),b)/100)</f>
        <v/>
      </c>
      <c r="AE761">
        <f t="shared" si="127"/>
        <v>0</v>
      </c>
      <c r="AF761">
        <f t="shared" si="128"/>
        <v>0</v>
      </c>
      <c r="AG761">
        <f t="shared" si="129"/>
        <v>0</v>
      </c>
    </row>
    <row r="762" spans="4:33" x14ac:dyDescent="0.25">
      <c r="D762" s="52"/>
      <c r="E762" s="39"/>
      <c r="F762" s="39"/>
      <c r="G762" s="35"/>
      <c r="I762" s="52"/>
      <c r="J762" s="39"/>
      <c r="K762" s="39"/>
      <c r="L762" s="62"/>
      <c r="M762" s="101">
        <f t="shared" si="134"/>
        <v>27</v>
      </c>
      <c r="N762" s="67" t="str">
        <f ca="1">IF(D762="","",_xll.xEURO(OFFSET(C762,-M762+1,0),E762,OFFSET(C762,-M762+2,0),OFFSET(C762,-M762+2,0),OFFSET(C762,-M762+3,0)+AB762,OFFSET(C762,-M762+4,0),0,1)*D762)</f>
        <v/>
      </c>
      <c r="O762" s="69" t="str">
        <f ca="1">IF(D762="","",_xll.xEURO(OFFSET(C762,-M762+1,0),E762,OFFSET(C762,-M762+2,0),OFFSET(C762,-M762+2,0),OFFSET(C762,-M762+3,0)+AB762,OFFSET(C762,-M762+4,0),0,0))</f>
        <v/>
      </c>
      <c r="P762" s="67" t="str">
        <f t="shared" si="132"/>
        <v/>
      </c>
      <c r="Q762" s="67" t="str">
        <f ca="1">IF(D762="","",_xll.xEURO(OFFSET(C762,-M762+1,0),E762,OFFSET(C762,-M762+2,0),OFFSET(C762,-M762+2,0),OFFSET(C762,-M762+3,0)+AB762,OFFSET(C762,-M762+4,0),0,2)/10*D762)</f>
        <v/>
      </c>
      <c r="R762" s="71" t="str">
        <f ca="1">IF(D762="","",_xll.xEURO(OFFSET(C762,-M762+1,0),E762,OFFSET(C762,-M762+2,0),OFFSET(C762,-M762+2,0),OFFSET(C762,-M762+3,0)+AB762,OFFSET(C762,-M762+4,0),0,3)/100*D762*10000)</f>
        <v/>
      </c>
      <c r="S762" s="71" t="str">
        <f ca="1">IF(D762="","",_xll.xEURO(OFFSET(C762,-M762+1,0),E762,OFFSET(C762,-M762+2,0),OFFSET(C762,-M762+2,0),OFFSET(C762,-M762+3,0)+AB762,OFFSET(C762,-M762+4,0),0,5)/365.25*D762*10000)</f>
        <v/>
      </c>
      <c r="U762" s="67" t="str">
        <f ca="1">IF(I762="","",_xll.xEURO(OFFSET(C762,-M762+1,0),J762,OFFSET(C762,-M762+2,0),OFFSET(C762,-M762+2,0),OFFSET(C762,-M762+3,0)+AC762,OFFSET(C762,-M762+4,0),1,1)*I762)</f>
        <v/>
      </c>
      <c r="V762" s="69" t="str">
        <f ca="1">IF(I762="","",_xll.xEURO(OFFSET(C762,-M762+1,0),J762,OFFSET(C762,-M762+2,0),OFFSET(C762,-M762+2,0),OFFSET(C762,-M762+3,0)+AC762,OFFSET(C762,-M762+4,0),1,0))</f>
        <v/>
      </c>
      <c r="W762" s="67" t="str">
        <f t="shared" si="133"/>
        <v/>
      </c>
      <c r="X762" s="67" t="str">
        <f ca="1">IF(I762="","",_xll.xEURO(OFFSET(C762,-M762+1,0),J762,OFFSET(C762,-M762+2,0),OFFSET(C762,-M762+2,0),OFFSET(C762,-M762+3,0)+AC762,OFFSET(C762,-M762+4,0),1,2)/10*I762)</f>
        <v/>
      </c>
      <c r="Y762" s="71" t="str">
        <f ca="1">IF(I762="","",_xll.xEURO(OFFSET(C762,-M762+1,0),J762,OFFSET(C762,-M762+2,0),OFFSET(C762,-M762+2,0),OFFSET(C762,-M762+3,0)+AC762,OFFSET(C762,-M762+4,0),1,3)/100*I762*10000)</f>
        <v/>
      </c>
      <c r="Z762" s="71" t="str">
        <f ca="1">IF(I762="","",_xll.xEURO(OFFSET(C762,-M762+1,0),J762,OFFSET(C762,-M762+2,0),OFFSET(C762,-M762+2,0),OFFSET(C762,-M762+3,0)+AC762,OFFSET(C762,-M762+4,0),1,5)/365.25*I762*10000)</f>
        <v/>
      </c>
      <c r="AB762" s="40" t="str">
        <f ca="1">IF(D762="","",_xll.xCalcSkew(OFFSET(C762,-M762,0),E762-OFFSET(C762,-M762+1,0),b)/100)</f>
        <v/>
      </c>
      <c r="AC762" s="40" t="str">
        <f ca="1">IF(I762="","",_xll.xCalcSkew(OFFSET(C762,-M762,0),J762-OFFSET(C762,-M762+1,0),b)/100)</f>
        <v/>
      </c>
      <c r="AE762">
        <f t="shared" si="127"/>
        <v>0</v>
      </c>
      <c r="AF762">
        <f t="shared" si="128"/>
        <v>0</v>
      </c>
      <c r="AG762">
        <f t="shared" si="129"/>
        <v>0</v>
      </c>
    </row>
    <row r="763" spans="4:33" x14ac:dyDescent="0.25">
      <c r="D763" s="52"/>
      <c r="E763" s="39"/>
      <c r="F763" s="39"/>
      <c r="G763" s="35"/>
      <c r="I763" s="52"/>
      <c r="J763" s="39"/>
      <c r="K763" s="39"/>
      <c r="L763" s="62"/>
      <c r="M763" s="101">
        <f t="shared" si="134"/>
        <v>28</v>
      </c>
      <c r="N763" s="67" t="str">
        <f ca="1">IF(D763="","",_xll.xEURO(OFFSET(C763,-M763+1,0),E763,OFFSET(C763,-M763+2,0),OFFSET(C763,-M763+2,0),OFFSET(C763,-M763+3,0)+AB763,OFFSET(C763,-M763+4,0),0,1)*D763)</f>
        <v/>
      </c>
      <c r="O763" s="69" t="str">
        <f ca="1">IF(D763="","",_xll.xEURO(OFFSET(C763,-M763+1,0),E763,OFFSET(C763,-M763+2,0),OFFSET(C763,-M763+2,0),OFFSET(C763,-M763+3,0)+AB763,OFFSET(C763,-M763+4,0),0,0))</f>
        <v/>
      </c>
      <c r="P763" s="67" t="str">
        <f t="shared" si="132"/>
        <v/>
      </c>
      <c r="Q763" s="67" t="str">
        <f ca="1">IF(D763="","",_xll.xEURO(OFFSET(C763,-M763+1,0),E763,OFFSET(C763,-M763+2,0),OFFSET(C763,-M763+2,0),OFFSET(C763,-M763+3,0)+AB763,OFFSET(C763,-M763+4,0),0,2)/10*D763)</f>
        <v/>
      </c>
      <c r="R763" s="71" t="str">
        <f ca="1">IF(D763="","",_xll.xEURO(OFFSET(C763,-M763+1,0),E763,OFFSET(C763,-M763+2,0),OFFSET(C763,-M763+2,0),OFFSET(C763,-M763+3,0)+AB763,OFFSET(C763,-M763+4,0),0,3)/100*D763*10000)</f>
        <v/>
      </c>
      <c r="S763" s="71" t="str">
        <f ca="1">IF(D763="","",_xll.xEURO(OFFSET(C763,-M763+1,0),E763,OFFSET(C763,-M763+2,0),OFFSET(C763,-M763+2,0),OFFSET(C763,-M763+3,0)+AB763,OFFSET(C763,-M763+4,0),0,5)/365.25*D763*10000)</f>
        <v/>
      </c>
      <c r="U763" s="67" t="str">
        <f ca="1">IF(I763="","",_xll.xEURO(OFFSET(C763,-M763+1,0),J763,OFFSET(C763,-M763+2,0),OFFSET(C763,-M763+2,0),OFFSET(C763,-M763+3,0)+AC763,OFFSET(C763,-M763+4,0),1,1)*I763)</f>
        <v/>
      </c>
      <c r="V763" s="69" t="str">
        <f ca="1">IF(I763="","",_xll.xEURO(OFFSET(C763,-M763+1,0),J763,OFFSET(C763,-M763+2,0),OFFSET(C763,-M763+2,0),OFFSET(C763,-M763+3,0)+AC763,OFFSET(C763,-M763+4,0),1,0))</f>
        <v/>
      </c>
      <c r="W763" s="67" t="str">
        <f t="shared" si="133"/>
        <v/>
      </c>
      <c r="X763" s="67" t="str">
        <f ca="1">IF(I763="","",_xll.xEURO(OFFSET(C763,-M763+1,0),J763,OFFSET(C763,-M763+2,0),OFFSET(C763,-M763+2,0),OFFSET(C763,-M763+3,0)+AC763,OFFSET(C763,-M763+4,0),1,2)/10*I763)</f>
        <v/>
      </c>
      <c r="Y763" s="71" t="str">
        <f ca="1">IF(I763="","",_xll.xEURO(OFFSET(C763,-M763+1,0),J763,OFFSET(C763,-M763+2,0),OFFSET(C763,-M763+2,0),OFFSET(C763,-M763+3,0)+AC763,OFFSET(C763,-M763+4,0),1,3)/100*I763*10000)</f>
        <v/>
      </c>
      <c r="Z763" s="71" t="str">
        <f ca="1">IF(I763="","",_xll.xEURO(OFFSET(C763,-M763+1,0),J763,OFFSET(C763,-M763+2,0),OFFSET(C763,-M763+2,0),OFFSET(C763,-M763+3,0)+AC763,OFFSET(C763,-M763+4,0),1,5)/365.25*I763*10000)</f>
        <v/>
      </c>
      <c r="AB763" s="40" t="str">
        <f ca="1">IF(D763="","",_xll.xCalcSkew(OFFSET(C763,-M763,0),E763-OFFSET(C763,-M763+1,0),b)/100)</f>
        <v/>
      </c>
      <c r="AC763" s="40" t="str">
        <f ca="1">IF(I763="","",_xll.xCalcSkew(OFFSET(C763,-M763,0),J763-OFFSET(C763,-M763+1,0),b)/100)</f>
        <v/>
      </c>
      <c r="AE763">
        <f t="shared" si="127"/>
        <v>0</v>
      </c>
      <c r="AF763">
        <f t="shared" si="128"/>
        <v>0</v>
      </c>
      <c r="AG763">
        <f t="shared" si="129"/>
        <v>0</v>
      </c>
    </row>
    <row r="764" spans="4:33" x14ac:dyDescent="0.25">
      <c r="D764" s="52"/>
      <c r="E764" s="39"/>
      <c r="F764" s="39"/>
      <c r="G764" s="35"/>
      <c r="I764" s="52"/>
      <c r="J764" s="39"/>
      <c r="K764" s="39"/>
      <c r="L764" s="62"/>
      <c r="M764" s="101">
        <f t="shared" si="134"/>
        <v>29</v>
      </c>
      <c r="N764" s="67" t="str">
        <f ca="1">IF(D764="","",_xll.xEURO(OFFSET(C764,-M764+1,0),E764,OFFSET(C764,-M764+2,0),OFFSET(C764,-M764+2,0),OFFSET(C764,-M764+3,0)+AB764,OFFSET(C764,-M764+4,0),0,1)*D764)</f>
        <v/>
      </c>
      <c r="O764" s="69" t="str">
        <f ca="1">IF(D764="","",_xll.xEURO(OFFSET(C764,-M764+1,0),E764,OFFSET(C764,-M764+2,0),OFFSET(C764,-M764+2,0),OFFSET(C764,-M764+3,0)+AB764,OFFSET(C764,-M764+4,0),0,0))</f>
        <v/>
      </c>
      <c r="P764" s="67" t="str">
        <f t="shared" si="132"/>
        <v/>
      </c>
      <c r="Q764" s="67" t="str">
        <f ca="1">IF(D764="","",_xll.xEURO(OFFSET(C764,-M764+1,0),E764,OFFSET(C764,-M764+2,0),OFFSET(C764,-M764+2,0),OFFSET(C764,-M764+3,0)+AB764,OFFSET(C764,-M764+4,0),0,2)/10*D764)</f>
        <v/>
      </c>
      <c r="R764" s="71" t="str">
        <f ca="1">IF(D764="","",_xll.xEURO(OFFSET(C764,-M764+1,0),E764,OFFSET(C764,-M764+2,0),OFFSET(C764,-M764+2,0),OFFSET(C764,-M764+3,0)+AB764,OFFSET(C764,-M764+4,0),0,3)/100*D764*10000)</f>
        <v/>
      </c>
      <c r="S764" s="71" t="str">
        <f ca="1">IF(D764="","",_xll.xEURO(OFFSET(C764,-M764+1,0),E764,OFFSET(C764,-M764+2,0),OFFSET(C764,-M764+2,0),OFFSET(C764,-M764+3,0)+AB764,OFFSET(C764,-M764+4,0),0,5)/365.25*D764*10000)</f>
        <v/>
      </c>
      <c r="U764" s="67" t="str">
        <f ca="1">IF(I764="","",_xll.xEURO(OFFSET(C764,-M764+1,0),J764,OFFSET(C764,-M764+2,0),OFFSET(C764,-M764+2,0),OFFSET(C764,-M764+3,0)+AC764,OFFSET(C764,-M764+4,0),1,1)*I764)</f>
        <v/>
      </c>
      <c r="V764" s="69" t="str">
        <f ca="1">IF(I764="","",_xll.xEURO(OFFSET(C764,-M764+1,0),J764,OFFSET(C764,-M764+2,0),OFFSET(C764,-M764+2,0),OFFSET(C764,-M764+3,0)+AC764,OFFSET(C764,-M764+4,0),1,0))</f>
        <v/>
      </c>
      <c r="W764" s="67" t="str">
        <f t="shared" si="133"/>
        <v/>
      </c>
      <c r="X764" s="67" t="str">
        <f ca="1">IF(I764="","",_xll.xEURO(OFFSET(C764,-M764+1,0),J764,OFFSET(C764,-M764+2,0),OFFSET(C764,-M764+2,0),OFFSET(C764,-M764+3,0)+AC764,OFFSET(C764,-M764+4,0),1,2)/10*I764)</f>
        <v/>
      </c>
      <c r="Y764" s="71" t="str">
        <f ca="1">IF(I764="","",_xll.xEURO(OFFSET(C764,-M764+1,0),J764,OFFSET(C764,-M764+2,0),OFFSET(C764,-M764+2,0),OFFSET(C764,-M764+3,0)+AC764,OFFSET(C764,-M764+4,0),1,3)/100*I764*10000)</f>
        <v/>
      </c>
      <c r="Z764" s="71" t="str">
        <f ca="1">IF(I764="","",_xll.xEURO(OFFSET(C764,-M764+1,0),J764,OFFSET(C764,-M764+2,0),OFFSET(C764,-M764+2,0),OFFSET(C764,-M764+3,0)+AC764,OFFSET(C764,-M764+4,0),1,5)/365.25*I764*10000)</f>
        <v/>
      </c>
      <c r="AB764" s="40" t="str">
        <f ca="1">IF(D764="","",_xll.xCalcSkew(OFFSET(C764,-M764,0),E764-OFFSET(C764,-M764+1,0),b)/100)</f>
        <v/>
      </c>
      <c r="AC764" s="40" t="str">
        <f ca="1">IF(I764="","",_xll.xCalcSkew(OFFSET(C764,-M764,0),J764-OFFSET(C764,-M764+1,0),b)/100)</f>
        <v/>
      </c>
      <c r="AE764">
        <f t="shared" si="127"/>
        <v>0</v>
      </c>
      <c r="AF764">
        <f t="shared" si="128"/>
        <v>0</v>
      </c>
      <c r="AG764">
        <f t="shared" si="129"/>
        <v>0</v>
      </c>
    </row>
    <row r="765" spans="4:33" x14ac:dyDescent="0.25">
      <c r="D765" s="52"/>
      <c r="E765" s="39"/>
      <c r="F765" s="39"/>
      <c r="G765" s="35"/>
      <c r="I765" s="52"/>
      <c r="J765" s="39"/>
      <c r="K765" s="39"/>
      <c r="L765" s="62"/>
      <c r="M765" s="101">
        <f t="shared" si="134"/>
        <v>30</v>
      </c>
      <c r="N765" s="67" t="str">
        <f ca="1">IF(D765="","",_xll.xEURO(OFFSET(C765,-M765+1,0),E765,OFFSET(C765,-M765+2,0),OFFSET(C765,-M765+2,0),OFFSET(C765,-M765+3,0)+AB765,OFFSET(C765,-M765+4,0),0,1)*D765)</f>
        <v/>
      </c>
      <c r="O765" s="69" t="str">
        <f ca="1">IF(D765="","",_xll.xEURO(OFFSET(C765,-M765+1,0),E765,OFFSET(C765,-M765+2,0),OFFSET(C765,-M765+2,0),OFFSET(C765,-M765+3,0)+AB765,OFFSET(C765,-M765+4,0),0,0))</f>
        <v/>
      </c>
      <c r="P765" s="67" t="str">
        <f t="shared" si="132"/>
        <v/>
      </c>
      <c r="Q765" s="67" t="str">
        <f ca="1">IF(D765="","",_xll.xEURO(OFFSET(C765,-M765+1,0),E765,OFFSET(C765,-M765+2,0),OFFSET(C765,-M765+2,0),OFFSET(C765,-M765+3,0)+AB765,OFFSET(C765,-M765+4,0),0,2)/10*D765)</f>
        <v/>
      </c>
      <c r="R765" s="71" t="str">
        <f ca="1">IF(D765="","",_xll.xEURO(OFFSET(C765,-M765+1,0),E765,OFFSET(C765,-M765+2,0),OFFSET(C765,-M765+2,0),OFFSET(C765,-M765+3,0)+AB765,OFFSET(C765,-M765+4,0),0,3)/100*D765*10000)</f>
        <v/>
      </c>
      <c r="S765" s="71" t="str">
        <f ca="1">IF(D765="","",_xll.xEURO(OFFSET(C765,-M765+1,0),E765,OFFSET(C765,-M765+2,0),OFFSET(C765,-M765+2,0),OFFSET(C765,-M765+3,0)+AB765,OFFSET(C765,-M765+4,0),0,5)/365.25*D765*10000)</f>
        <v/>
      </c>
      <c r="U765" s="67" t="str">
        <f ca="1">IF(I765="","",_xll.xEURO(OFFSET(C765,-M765+1,0),J765,OFFSET(C765,-M765+2,0),OFFSET(C765,-M765+2,0),OFFSET(C765,-M765+3,0)+AC765,OFFSET(C765,-M765+4,0),1,1)*I765)</f>
        <v/>
      </c>
      <c r="V765" s="69" t="str">
        <f ca="1">IF(I765="","",_xll.xEURO(OFFSET(C765,-M765+1,0),J765,OFFSET(C765,-M765+2,0),OFFSET(C765,-M765+2,0),OFFSET(C765,-M765+3,0)+AC765,OFFSET(C765,-M765+4,0),1,0))</f>
        <v/>
      </c>
      <c r="W765" s="67" t="str">
        <f t="shared" si="133"/>
        <v/>
      </c>
      <c r="X765" s="67" t="str">
        <f ca="1">IF(I765="","",_xll.xEURO(OFFSET(C765,-M765+1,0),J765,OFFSET(C765,-M765+2,0),OFFSET(C765,-M765+2,0),OFFSET(C765,-M765+3,0)+AC765,OFFSET(C765,-M765+4,0),1,2)/10*I765)</f>
        <v/>
      </c>
      <c r="Y765" s="71" t="str">
        <f ca="1">IF(I765="","",_xll.xEURO(OFFSET(C765,-M765+1,0),J765,OFFSET(C765,-M765+2,0),OFFSET(C765,-M765+2,0),OFFSET(C765,-M765+3,0)+AC765,OFFSET(C765,-M765+4,0),1,3)/100*I765*10000)</f>
        <v/>
      </c>
      <c r="Z765" s="71" t="str">
        <f ca="1">IF(I765="","",_xll.xEURO(OFFSET(C765,-M765+1,0),J765,OFFSET(C765,-M765+2,0),OFFSET(C765,-M765+2,0),OFFSET(C765,-M765+3,0)+AC765,OFFSET(C765,-M765+4,0),1,5)/365.25*I765*10000)</f>
        <v/>
      </c>
      <c r="AB765" s="40" t="str">
        <f ca="1">IF(D765="","",_xll.xCalcSkew(OFFSET(C765,-M765,0),E765-OFFSET(C765,-M765+1,0),b)/100)</f>
        <v/>
      </c>
      <c r="AC765" s="40" t="str">
        <f ca="1">IF(I765="","",_xll.xCalcSkew(OFFSET(C765,-M765,0),J765-OFFSET(C765,-M765+1,0),b)/100)</f>
        <v/>
      </c>
      <c r="AE765">
        <f t="shared" si="127"/>
        <v>0</v>
      </c>
      <c r="AF765">
        <f t="shared" si="128"/>
        <v>0</v>
      </c>
      <c r="AG765">
        <f t="shared" si="129"/>
        <v>0</v>
      </c>
    </row>
    <row r="766" spans="4:33" x14ac:dyDescent="0.25">
      <c r="D766" s="52"/>
      <c r="E766" s="39"/>
      <c r="F766" s="39"/>
      <c r="G766" s="35"/>
      <c r="I766" s="52"/>
      <c r="J766" s="39"/>
      <c r="K766" s="39"/>
      <c r="L766" s="62"/>
      <c r="M766" s="101">
        <f t="shared" si="134"/>
        <v>31</v>
      </c>
      <c r="N766" s="67" t="str">
        <f ca="1">IF(D766="","",_xll.xEURO(OFFSET(C766,-M766+1,0),E766,OFFSET(C766,-M766+2,0),OFFSET(C766,-M766+2,0),OFFSET(C766,-M766+3,0)+AB766,OFFSET(C766,-M766+4,0),0,1)*D766)</f>
        <v/>
      </c>
      <c r="O766" s="69" t="str">
        <f ca="1">IF(D766="","",_xll.xEURO(OFFSET(C766,-M766+1,0),E766,OFFSET(C766,-M766+2,0),OFFSET(C766,-M766+2,0),OFFSET(C766,-M766+3,0)+AB766,OFFSET(C766,-M766+4,0),0,0))</f>
        <v/>
      </c>
      <c r="P766" s="67" t="str">
        <f t="shared" si="132"/>
        <v/>
      </c>
      <c r="Q766" s="67" t="str">
        <f ca="1">IF(D766="","",_xll.xEURO(OFFSET(C766,-M766+1,0),E766,OFFSET(C766,-M766+2,0),OFFSET(C766,-M766+2,0),OFFSET(C766,-M766+3,0)+AB766,OFFSET(C766,-M766+4,0),0,2)/10*D766)</f>
        <v/>
      </c>
      <c r="R766" s="71" t="str">
        <f ca="1">IF(D766="","",_xll.xEURO(OFFSET(C766,-M766+1,0),E766,OFFSET(C766,-M766+2,0),OFFSET(C766,-M766+2,0),OFFSET(C766,-M766+3,0)+AB766,OFFSET(C766,-M766+4,0),0,3)/100*D766*10000)</f>
        <v/>
      </c>
      <c r="S766" s="71" t="str">
        <f ca="1">IF(D766="","",_xll.xEURO(OFFSET(C766,-M766+1,0),E766,OFFSET(C766,-M766+2,0),OFFSET(C766,-M766+2,0),OFFSET(C766,-M766+3,0)+AB766,OFFSET(C766,-M766+4,0),0,5)/365.25*D766*10000)</f>
        <v/>
      </c>
      <c r="U766" s="67" t="str">
        <f ca="1">IF(I766="","",_xll.xEURO(OFFSET(C766,-M766+1,0),J766,OFFSET(C766,-M766+2,0),OFFSET(C766,-M766+2,0),OFFSET(C766,-M766+3,0)+AC766,OFFSET(C766,-M766+4,0),1,1)*I766)</f>
        <v/>
      </c>
      <c r="V766" s="69" t="str">
        <f ca="1">IF(I766="","",_xll.xEURO(OFFSET(C766,-M766+1,0),J766,OFFSET(C766,-M766+2,0),OFFSET(C766,-M766+2,0),OFFSET(C766,-M766+3,0)+AC766,OFFSET(C766,-M766+4,0),1,0))</f>
        <v/>
      </c>
      <c r="W766" s="67" t="str">
        <f t="shared" si="133"/>
        <v/>
      </c>
      <c r="X766" s="67" t="str">
        <f ca="1">IF(I766="","",_xll.xEURO(OFFSET(C766,-M766+1,0),J766,OFFSET(C766,-M766+2,0),OFFSET(C766,-M766+2,0),OFFSET(C766,-M766+3,0)+AC766,OFFSET(C766,-M766+4,0),1,2)/10*I766)</f>
        <v/>
      </c>
      <c r="Y766" s="71" t="str">
        <f ca="1">IF(I766="","",_xll.xEURO(OFFSET(C766,-M766+1,0),J766,OFFSET(C766,-M766+2,0),OFFSET(C766,-M766+2,0),OFFSET(C766,-M766+3,0)+AC766,OFFSET(C766,-M766+4,0),1,3)/100*I766*10000)</f>
        <v/>
      </c>
      <c r="Z766" s="71" t="str">
        <f ca="1">IF(I766="","",_xll.xEURO(OFFSET(C766,-M766+1,0),J766,OFFSET(C766,-M766+2,0),OFFSET(C766,-M766+2,0),OFFSET(C766,-M766+3,0)+AC766,OFFSET(C766,-M766+4,0),1,5)/365.25*I766*10000)</f>
        <v/>
      </c>
      <c r="AB766" s="40" t="str">
        <f ca="1">IF(D766="","",_xll.xCalcSkew(OFFSET(C766,-M766,0),E766-OFFSET(C766,-M766+1,0),b)/100)</f>
        <v/>
      </c>
      <c r="AC766" s="40" t="str">
        <f ca="1">IF(I766="","",_xll.xCalcSkew(OFFSET(C766,-M766,0),J766-OFFSET(C766,-M766+1,0),b)/100)</f>
        <v/>
      </c>
      <c r="AE766">
        <f t="shared" si="127"/>
        <v>0</v>
      </c>
      <c r="AF766">
        <f t="shared" si="128"/>
        <v>0</v>
      </c>
      <c r="AG766">
        <f t="shared" si="129"/>
        <v>0</v>
      </c>
    </row>
    <row r="767" spans="4:33" x14ac:dyDescent="0.25">
      <c r="D767" s="52"/>
      <c r="E767" s="39"/>
      <c r="F767" s="39"/>
      <c r="G767" s="35"/>
      <c r="I767" s="52"/>
      <c r="J767" s="39"/>
      <c r="K767" s="39"/>
      <c r="L767" s="62"/>
      <c r="M767" s="101">
        <f t="shared" si="134"/>
        <v>32</v>
      </c>
      <c r="N767" s="67" t="str">
        <f ca="1">IF(D767="","",_xll.xEURO(OFFSET(C767,-M767+1,0),E767,OFFSET(C767,-M767+2,0),OFFSET(C767,-M767+2,0),OFFSET(C767,-M767+3,0)+AB767,OFFSET(C767,-M767+4,0),0,1)*D767)</f>
        <v/>
      </c>
      <c r="O767" s="69" t="str">
        <f ca="1">IF(D767="","",_xll.xEURO(OFFSET(C767,-M767+1,0),E767,OFFSET(C767,-M767+2,0),OFFSET(C767,-M767+2,0),OFFSET(C767,-M767+3,0)+AB767,OFFSET(C767,-M767+4,0),0,0))</f>
        <v/>
      </c>
      <c r="P767" s="67" t="str">
        <f t="shared" si="132"/>
        <v/>
      </c>
      <c r="Q767" s="67" t="str">
        <f ca="1">IF(D767="","",_xll.xEURO(OFFSET(C767,-M767+1,0),E767,OFFSET(C767,-M767+2,0),OFFSET(C767,-M767+2,0),OFFSET(C767,-M767+3,0)+AB767,OFFSET(C767,-M767+4,0),0,2)/10*D767)</f>
        <v/>
      </c>
      <c r="R767" s="71" t="str">
        <f ca="1">IF(D767="","",_xll.xEURO(OFFSET(C767,-M767+1,0),E767,OFFSET(C767,-M767+2,0),OFFSET(C767,-M767+2,0),OFFSET(C767,-M767+3,0)+AB767,OFFSET(C767,-M767+4,0),0,3)/100*D767*10000)</f>
        <v/>
      </c>
      <c r="S767" s="71" t="str">
        <f ca="1">IF(D767="","",_xll.xEURO(OFFSET(C767,-M767+1,0),E767,OFFSET(C767,-M767+2,0),OFFSET(C767,-M767+2,0),OFFSET(C767,-M767+3,0)+AB767,OFFSET(C767,-M767+4,0),0,5)/365.25*D767*10000)</f>
        <v/>
      </c>
      <c r="U767" s="67" t="str">
        <f ca="1">IF(I767="","",_xll.xEURO(OFFSET(C767,-M767+1,0),J767,OFFSET(C767,-M767+2,0),OFFSET(C767,-M767+2,0),OFFSET(C767,-M767+3,0)+AC767,OFFSET(C767,-M767+4,0),1,1)*I767)</f>
        <v/>
      </c>
      <c r="V767" s="69" t="str">
        <f ca="1">IF(I767="","",_xll.xEURO(OFFSET(C767,-M767+1,0),J767,OFFSET(C767,-M767+2,0),OFFSET(C767,-M767+2,0),OFFSET(C767,-M767+3,0)+AC767,OFFSET(C767,-M767+4,0),1,0))</f>
        <v/>
      </c>
      <c r="W767" s="67" t="str">
        <f t="shared" si="133"/>
        <v/>
      </c>
      <c r="X767" s="67" t="str">
        <f ca="1">IF(I767="","",_xll.xEURO(OFFSET(C767,-M767+1,0),J767,OFFSET(C767,-M767+2,0),OFFSET(C767,-M767+2,0),OFFSET(C767,-M767+3,0)+AC767,OFFSET(C767,-M767+4,0),1,2)/10*I767)</f>
        <v/>
      </c>
      <c r="Y767" s="71" t="str">
        <f ca="1">IF(I767="","",_xll.xEURO(OFFSET(C767,-M767+1,0),J767,OFFSET(C767,-M767+2,0),OFFSET(C767,-M767+2,0),OFFSET(C767,-M767+3,0)+AC767,OFFSET(C767,-M767+4,0),1,3)/100*I767*10000)</f>
        <v/>
      </c>
      <c r="Z767" s="71" t="str">
        <f ca="1">IF(I767="","",_xll.xEURO(OFFSET(C767,-M767+1,0),J767,OFFSET(C767,-M767+2,0),OFFSET(C767,-M767+2,0),OFFSET(C767,-M767+3,0)+AC767,OFFSET(C767,-M767+4,0),1,5)/365.25*I767*10000)</f>
        <v/>
      </c>
      <c r="AB767" s="40" t="str">
        <f ca="1">IF(D767="","",_xll.xCalcSkew(OFFSET(C767,-M767,0),E767-OFFSET(C767,-M767+1,0),b)/100)</f>
        <v/>
      </c>
      <c r="AC767" s="40" t="str">
        <f ca="1">IF(I767="","",_xll.xCalcSkew(OFFSET(C767,-M767,0),J767-OFFSET(C767,-M767+1,0),b)/100)</f>
        <v/>
      </c>
      <c r="AE767">
        <f t="shared" si="127"/>
        <v>0</v>
      </c>
      <c r="AF767">
        <f t="shared" si="128"/>
        <v>0</v>
      </c>
      <c r="AG767">
        <f t="shared" si="129"/>
        <v>0</v>
      </c>
    </row>
    <row r="768" spans="4:33" x14ac:dyDescent="0.25">
      <c r="D768" s="52"/>
      <c r="E768" s="39"/>
      <c r="F768" s="39"/>
      <c r="G768" s="35"/>
      <c r="I768" s="52"/>
      <c r="J768" s="39"/>
      <c r="K768" s="39"/>
      <c r="L768" s="62"/>
      <c r="M768" s="101">
        <f t="shared" si="134"/>
        <v>33</v>
      </c>
      <c r="N768" s="67" t="str">
        <f ca="1">IF(D768="","",_xll.xEURO(OFFSET(C768,-M768+1,0),E768,OFFSET(C768,-M768+2,0),OFFSET(C768,-M768+2,0),OFFSET(C768,-M768+3,0)+AB768,OFFSET(C768,-M768+4,0),0,1)*D768)</f>
        <v/>
      </c>
      <c r="O768" s="69" t="str">
        <f ca="1">IF(D768="","",_xll.xEURO(OFFSET(C768,-M768+1,0),E768,OFFSET(C768,-M768+2,0),OFFSET(C768,-M768+2,0),OFFSET(C768,-M768+3,0)+AB768,OFFSET(C768,-M768+4,0),0,0))</f>
        <v/>
      </c>
      <c r="P768" s="67" t="str">
        <f t="shared" si="132"/>
        <v/>
      </c>
      <c r="Q768" s="67" t="str">
        <f ca="1">IF(D768="","",_xll.xEURO(OFFSET(C768,-M768+1,0),E768,OFFSET(C768,-M768+2,0),OFFSET(C768,-M768+2,0),OFFSET(C768,-M768+3,0)+AB768,OFFSET(C768,-M768+4,0),0,2)/10*D768)</f>
        <v/>
      </c>
      <c r="R768" s="71" t="str">
        <f ca="1">IF(D768="","",_xll.xEURO(OFFSET(C768,-M768+1,0),E768,OFFSET(C768,-M768+2,0),OFFSET(C768,-M768+2,0),OFFSET(C768,-M768+3,0)+AB768,OFFSET(C768,-M768+4,0),0,3)/100*D768*10000)</f>
        <v/>
      </c>
      <c r="S768" s="71" t="str">
        <f ca="1">IF(D768="","",_xll.xEURO(OFFSET(C768,-M768+1,0),E768,OFFSET(C768,-M768+2,0),OFFSET(C768,-M768+2,0),OFFSET(C768,-M768+3,0)+AB768,OFFSET(C768,-M768+4,0),0,5)/365.25*D768*10000)</f>
        <v/>
      </c>
      <c r="U768" s="67" t="str">
        <f ca="1">IF(I768="","",_xll.xEURO(OFFSET(C768,-M768+1,0),J768,OFFSET(C768,-M768+2,0),OFFSET(C768,-M768+2,0),OFFSET(C768,-M768+3,0)+AC768,OFFSET(C768,-M768+4,0),1,1)*I768)</f>
        <v/>
      </c>
      <c r="V768" s="69" t="str">
        <f ca="1">IF(I768="","",_xll.xEURO(OFFSET(C768,-M768+1,0),J768,OFFSET(C768,-M768+2,0),OFFSET(C768,-M768+2,0),OFFSET(C768,-M768+3,0)+AC768,OFFSET(C768,-M768+4,0),1,0))</f>
        <v/>
      </c>
      <c r="W768" s="67" t="str">
        <f t="shared" si="133"/>
        <v/>
      </c>
      <c r="X768" s="67" t="str">
        <f ca="1">IF(I768="","",_xll.xEURO(OFFSET(C768,-M768+1,0),J768,OFFSET(C768,-M768+2,0),OFFSET(C768,-M768+2,0),OFFSET(C768,-M768+3,0)+AC768,OFFSET(C768,-M768+4,0),1,2)/10*I768)</f>
        <v/>
      </c>
      <c r="Y768" s="71" t="str">
        <f ca="1">IF(I768="","",_xll.xEURO(OFFSET(C768,-M768+1,0),J768,OFFSET(C768,-M768+2,0),OFFSET(C768,-M768+2,0),OFFSET(C768,-M768+3,0)+AC768,OFFSET(C768,-M768+4,0),1,3)/100*I768*10000)</f>
        <v/>
      </c>
      <c r="Z768" s="71" t="str">
        <f ca="1">IF(I768="","",_xll.xEURO(OFFSET(C768,-M768+1,0),J768,OFFSET(C768,-M768+2,0),OFFSET(C768,-M768+2,0),OFFSET(C768,-M768+3,0)+AC768,OFFSET(C768,-M768+4,0),1,5)/365.25*I768*10000)</f>
        <v/>
      </c>
      <c r="AB768" s="40" t="str">
        <f ca="1">IF(D768="","",_xll.xCalcSkew(OFFSET(C768,-M768,0),E768-OFFSET(C768,-M768+1,0),b)/100)</f>
        <v/>
      </c>
      <c r="AC768" s="40" t="str">
        <f ca="1">IF(I768="","",_xll.xCalcSkew(OFFSET(C768,-M768,0),J768-OFFSET(C768,-M768+1,0),b)/100)</f>
        <v/>
      </c>
      <c r="AE768">
        <f t="shared" si="127"/>
        <v>0</v>
      </c>
      <c r="AF768">
        <f t="shared" si="128"/>
        <v>0</v>
      </c>
      <c r="AG768">
        <f t="shared" si="129"/>
        <v>0</v>
      </c>
    </row>
    <row r="769" spans="3:33" x14ac:dyDescent="0.25">
      <c r="D769" s="52"/>
      <c r="E769" s="39"/>
      <c r="F769" s="39"/>
      <c r="G769" s="35"/>
      <c r="I769" s="52"/>
      <c r="J769" s="39"/>
      <c r="K769" s="39"/>
      <c r="L769" s="62"/>
      <c r="M769" s="101">
        <f t="shared" si="134"/>
        <v>34</v>
      </c>
      <c r="N769" s="67" t="str">
        <f ca="1">IF(D769="","",_xll.xEURO(OFFSET(C769,-M769+1,0),E769,OFFSET(C769,-M769+2,0),OFFSET(C769,-M769+2,0),OFFSET(C769,-M769+3,0)+AB769,OFFSET(C769,-M769+4,0),0,1)*D769)</f>
        <v/>
      </c>
      <c r="O769" s="69" t="str">
        <f ca="1">IF(D769="","",_xll.xEURO(OFFSET(C769,-M769+1,0),E769,OFFSET(C769,-M769+2,0),OFFSET(C769,-M769+2,0),OFFSET(C769,-M769+3,0)+AB769,OFFSET(C769,-M769+4,0),0,0))</f>
        <v/>
      </c>
      <c r="P769" s="67" t="str">
        <f t="shared" si="132"/>
        <v/>
      </c>
      <c r="Q769" s="67" t="str">
        <f ca="1">IF(D769="","",_xll.xEURO(OFFSET(C769,-M769+1,0),E769,OFFSET(C769,-M769+2,0),OFFSET(C769,-M769+2,0),OFFSET(C769,-M769+3,0)+AB769,OFFSET(C769,-M769+4,0),0,2)/10*D769)</f>
        <v/>
      </c>
      <c r="R769" s="71" t="str">
        <f ca="1">IF(D769="","",_xll.xEURO(OFFSET(C769,-M769+1,0),E769,OFFSET(C769,-M769+2,0),OFFSET(C769,-M769+2,0),OFFSET(C769,-M769+3,0)+AB769,OFFSET(C769,-M769+4,0),0,3)/100*D769*10000)</f>
        <v/>
      </c>
      <c r="S769" s="71" t="str">
        <f ca="1">IF(D769="","",_xll.xEURO(OFFSET(C769,-M769+1,0),E769,OFFSET(C769,-M769+2,0),OFFSET(C769,-M769+2,0),OFFSET(C769,-M769+3,0)+AB769,OFFSET(C769,-M769+4,0),0,5)/365.25*D769*10000)</f>
        <v/>
      </c>
      <c r="U769" s="67" t="str">
        <f ca="1">IF(I769="","",_xll.xEURO(OFFSET(C769,-M769+1,0),J769,OFFSET(C769,-M769+2,0),OFFSET(C769,-M769+2,0),OFFSET(C769,-M769+3,0)+AC769,OFFSET(C769,-M769+4,0),1,1)*I769)</f>
        <v/>
      </c>
      <c r="V769" s="69" t="str">
        <f ca="1">IF(I769="","",_xll.xEURO(OFFSET(C769,-M769+1,0),J769,OFFSET(C769,-M769+2,0),OFFSET(C769,-M769+2,0),OFFSET(C769,-M769+3,0)+AC769,OFFSET(C769,-M769+4,0),1,0))</f>
        <v/>
      </c>
      <c r="W769" s="67" t="str">
        <f t="shared" si="133"/>
        <v/>
      </c>
      <c r="X769" s="67" t="str">
        <f ca="1">IF(I769="","",_xll.xEURO(OFFSET(C769,-M769+1,0),J769,OFFSET(C769,-M769+2,0),OFFSET(C769,-M769+2,0),OFFSET(C769,-M769+3,0)+AC769,OFFSET(C769,-M769+4,0),1,2)/10*I769)</f>
        <v/>
      </c>
      <c r="Y769" s="71" t="str">
        <f ca="1">IF(I769="","",_xll.xEURO(OFFSET(C769,-M769+1,0),J769,OFFSET(C769,-M769+2,0),OFFSET(C769,-M769+2,0),OFFSET(C769,-M769+3,0)+AC769,OFFSET(C769,-M769+4,0),1,3)/100*I769*10000)</f>
        <v/>
      </c>
      <c r="Z769" s="71" t="str">
        <f ca="1">IF(I769="","",_xll.xEURO(OFFSET(C769,-M769+1,0),J769,OFFSET(C769,-M769+2,0),OFFSET(C769,-M769+2,0),OFFSET(C769,-M769+3,0)+AC769,OFFSET(C769,-M769+4,0),1,5)/365.25*I769*10000)</f>
        <v/>
      </c>
      <c r="AB769" s="40" t="str">
        <f ca="1">IF(D769="","",_xll.xCalcSkew(OFFSET(C769,-M769,0),E769-OFFSET(C769,-M769+1,0),b)/100)</f>
        <v/>
      </c>
      <c r="AC769" s="40" t="str">
        <f ca="1">IF(I769="","",_xll.xCalcSkew(OFFSET(C769,-M769,0),J769-OFFSET(C769,-M769+1,0),b)/100)</f>
        <v/>
      </c>
      <c r="AE769">
        <f t="shared" si="127"/>
        <v>0</v>
      </c>
      <c r="AF769">
        <f t="shared" si="128"/>
        <v>0</v>
      </c>
      <c r="AG769">
        <f t="shared" si="129"/>
        <v>0</v>
      </c>
    </row>
    <row r="770" spans="3:33" x14ac:dyDescent="0.25">
      <c r="D770" s="52"/>
      <c r="E770" s="39"/>
      <c r="F770" s="39"/>
      <c r="G770" s="35"/>
      <c r="I770" s="52"/>
      <c r="J770" s="39"/>
      <c r="K770" s="39"/>
      <c r="L770" s="62"/>
      <c r="M770" s="101">
        <f t="shared" si="134"/>
        <v>35</v>
      </c>
      <c r="N770" s="67" t="str">
        <f ca="1">IF(D770="","",_xll.xEURO(OFFSET(C770,-M770+1,0),E770,OFFSET(C770,-M770+2,0),OFFSET(C770,-M770+2,0),OFFSET(C770,-M770+3,0)+AB770,OFFSET(C770,-M770+4,0),0,1)*D770)</f>
        <v/>
      </c>
      <c r="O770" s="69" t="str">
        <f ca="1">IF(D770="","",_xll.xEURO(OFFSET(C770,-M770+1,0),E770,OFFSET(C770,-M770+2,0),OFFSET(C770,-M770+2,0),OFFSET(C770,-M770+3,0)+AB770,OFFSET(C770,-M770+4,0),0,0))</f>
        <v/>
      </c>
      <c r="P770" s="67" t="str">
        <f t="shared" si="132"/>
        <v/>
      </c>
      <c r="Q770" s="67" t="str">
        <f ca="1">IF(D770="","",_xll.xEURO(OFFSET(C770,-M770+1,0),E770,OFFSET(C770,-M770+2,0),OFFSET(C770,-M770+2,0),OFFSET(C770,-M770+3,0)+AB770,OFFSET(C770,-M770+4,0),0,2)/10*D770)</f>
        <v/>
      </c>
      <c r="R770" s="71" t="str">
        <f ca="1">IF(D770="","",_xll.xEURO(OFFSET(C770,-M770+1,0),E770,OFFSET(C770,-M770+2,0),OFFSET(C770,-M770+2,0),OFFSET(C770,-M770+3,0)+AB770,OFFSET(C770,-M770+4,0),0,3)/100*D770*10000)</f>
        <v/>
      </c>
      <c r="S770" s="71" t="str">
        <f ca="1">IF(D770="","",_xll.xEURO(OFFSET(C770,-M770+1,0),E770,OFFSET(C770,-M770+2,0),OFFSET(C770,-M770+2,0),OFFSET(C770,-M770+3,0)+AB770,OFFSET(C770,-M770+4,0),0,5)/365.25*D770*10000)</f>
        <v/>
      </c>
      <c r="U770" s="67" t="str">
        <f ca="1">IF(I770="","",_xll.xEURO(OFFSET(C770,-M770+1,0),J770,OFFSET(C770,-M770+2,0),OFFSET(C770,-M770+2,0),OFFSET(C770,-M770+3,0)+AC770,OFFSET(C770,-M770+4,0),1,1)*I770)</f>
        <v/>
      </c>
      <c r="V770" s="69" t="str">
        <f ca="1">IF(I770="","",_xll.xEURO(OFFSET(C770,-M770+1,0),J770,OFFSET(C770,-M770+2,0),OFFSET(C770,-M770+2,0),OFFSET(C770,-M770+3,0)+AC770,OFFSET(C770,-M770+4,0),1,0))</f>
        <v/>
      </c>
      <c r="W770" s="67" t="str">
        <f t="shared" si="133"/>
        <v/>
      </c>
      <c r="X770" s="67" t="str">
        <f ca="1">IF(I770="","",_xll.xEURO(OFFSET(C770,-M770+1,0),J770,OFFSET(C770,-M770+2,0),OFFSET(C770,-M770+2,0),OFFSET(C770,-M770+3,0)+AC770,OFFSET(C770,-M770+4,0),1,2)/10*I770)</f>
        <v/>
      </c>
      <c r="Y770" s="71" t="str">
        <f ca="1">IF(I770="","",_xll.xEURO(OFFSET(C770,-M770+1,0),J770,OFFSET(C770,-M770+2,0),OFFSET(C770,-M770+2,0),OFFSET(C770,-M770+3,0)+AC770,OFFSET(C770,-M770+4,0),1,3)/100*I770*10000)</f>
        <v/>
      </c>
      <c r="Z770" s="71" t="str">
        <f ca="1">IF(I770="","",_xll.xEURO(OFFSET(C770,-M770+1,0),J770,OFFSET(C770,-M770+2,0),OFFSET(C770,-M770+2,0),OFFSET(C770,-M770+3,0)+AC770,OFFSET(C770,-M770+4,0),1,5)/365.25*I770*10000)</f>
        <v/>
      </c>
      <c r="AB770" s="40" t="str">
        <f ca="1">IF(D770="","",_xll.xCalcSkew(OFFSET(C770,-M770,0),E770-OFFSET(C770,-M770+1,0),b)/100)</f>
        <v/>
      </c>
      <c r="AC770" s="40" t="str">
        <f ca="1">IF(I770="","",_xll.xCalcSkew(OFFSET(C770,-M770,0),J770-OFFSET(C770,-M770+1,0),b)/100)</f>
        <v/>
      </c>
      <c r="AE770">
        <f t="shared" si="127"/>
        <v>0</v>
      </c>
      <c r="AF770">
        <f t="shared" si="128"/>
        <v>0</v>
      </c>
      <c r="AG770">
        <f t="shared" si="129"/>
        <v>0</v>
      </c>
    </row>
    <row r="771" spans="3:33" x14ac:dyDescent="0.25">
      <c r="D771" s="46">
        <f ca="1">SUM(INDIRECT(CONCATENATE(ADDRESS(ROW(D735),COLUMN(D735)),":",ADDRESS(ROW()-1,COLUMN()))))</f>
        <v>-245</v>
      </c>
      <c r="I771" s="46">
        <f ca="1">SUM(INDIRECT(CONCATENATE(ADDRESS(ROW(I735),COLUMN(I735)),":",ADDRESS(ROW()-1,COLUMN()))))</f>
        <v>375</v>
      </c>
      <c r="J771" s="1"/>
      <c r="K771" s="1"/>
      <c r="L771" s="1"/>
      <c r="N771" s="46">
        <f t="shared" ref="N771:S771" ca="1" si="135">SUM(INDIRECT(CONCATENATE(ADDRESS(ROW(N735),COLUMN(N735)),":",ADDRESS(ROW()-1,COLUMN()))))</f>
        <v>47.668686799521069</v>
      </c>
      <c r="O771" s="46">
        <f t="shared" ca="1" si="135"/>
        <v>1.451929388326876</v>
      </c>
      <c r="P771" s="46">
        <f t="shared" ca="1" si="135"/>
        <v>-11.096181494402963</v>
      </c>
      <c r="Q771" s="46">
        <f t="shared" ca="1" si="135"/>
        <v>-4.1540567087201845</v>
      </c>
      <c r="R771" s="46">
        <f t="shared" ca="1" si="135"/>
        <v>-29809.85776614552</v>
      </c>
      <c r="S771" s="46">
        <f t="shared" ca="1" si="135"/>
        <v>923.61850690099959</v>
      </c>
      <c r="T771" s="67"/>
      <c r="U771" s="46">
        <f t="shared" ref="U771:Z771" ca="1" si="136">SUM(INDIRECT(CONCATENATE(ADDRESS(ROW(U735),COLUMN(U735)),":",ADDRESS(ROW()-1,COLUMN()))))</f>
        <v>127.93651111063546</v>
      </c>
      <c r="V771" s="46">
        <f t="shared" ca="1" si="136"/>
        <v>1.6119850881794562</v>
      </c>
      <c r="W771" s="46">
        <f t="shared" ca="1" si="136"/>
        <v>32.906215335566493</v>
      </c>
      <c r="X771" s="46">
        <f t="shared" ca="1" si="136"/>
        <v>7.1290966919249463</v>
      </c>
      <c r="Y771" s="46">
        <f t="shared" ca="1" si="136"/>
        <v>55186.622097464016</v>
      </c>
      <c r="Z771" s="46">
        <f t="shared" ca="1" si="136"/>
        <v>-1830.8297898943422</v>
      </c>
      <c r="AE771">
        <f t="shared" ca="1" si="127"/>
        <v>0</v>
      </c>
      <c r="AF771">
        <f t="shared" ca="1" si="128"/>
        <v>0</v>
      </c>
      <c r="AG771">
        <f t="shared" ca="1" si="129"/>
        <v>0</v>
      </c>
    </row>
    <row r="772" spans="3:33" x14ac:dyDescent="0.25">
      <c r="AE772">
        <f t="shared" si="127"/>
        <v>0</v>
      </c>
      <c r="AF772">
        <f t="shared" si="128"/>
        <v>0</v>
      </c>
      <c r="AG772">
        <f t="shared" si="129"/>
        <v>0</v>
      </c>
    </row>
    <row r="773" spans="3:33" x14ac:dyDescent="0.25">
      <c r="C773" s="34">
        <f ca="1">EOMONTH(C735,0)+1</f>
        <v>37834</v>
      </c>
      <c r="D773" s="52">
        <v>15</v>
      </c>
      <c r="E773" s="39">
        <v>3.25</v>
      </c>
      <c r="F773" s="39">
        <v>0.56499999999999995</v>
      </c>
      <c r="G773" s="35" t="s">
        <v>270</v>
      </c>
      <c r="I773" s="52">
        <v>15</v>
      </c>
      <c r="J773" s="39">
        <v>3.25</v>
      </c>
      <c r="K773" s="39">
        <v>0.56499999999999995</v>
      </c>
      <c r="L773" s="62" t="s">
        <v>270</v>
      </c>
      <c r="M773" s="101">
        <v>0</v>
      </c>
      <c r="N773" s="67">
        <f ca="1">IF(D773="","",_xll.xEURO(OFFSET(C773,-M773+1,0),E773,OFFSET(C773,-M773+2,0),OFFSET(C773,-M773+2,0),OFFSET(C773,-M773+3,0)+AB773,OFFSET(C773,-M773+4,0),0,1)*D773)</f>
        <v>-5.0405726430358344</v>
      </c>
      <c r="O773" s="69">
        <f ca="1">IF(D773="","",_xll.xEURO(OFFSET(C773,-M773+1,0),E773,OFFSET(C773,-M773+2,0),OFFSET(C773,-M773+2,0),OFFSET(C773,-M773+3,0)+AB773,OFFSET(C773,-M773+4,0),0,0))</f>
        <v>0.54008269689129729</v>
      </c>
      <c r="P773" s="67">
        <f t="shared" ref="P773:P808" ca="1" si="137">IF(D773="","",(O773-F773)*D773*10)</f>
        <v>-3.737595466305399</v>
      </c>
      <c r="Q773" s="67">
        <f ca="1">IF(D773="","",_xll.xEURO(OFFSET(C773,-M773+1,0),E773,OFFSET(C773,-M773+2,0),OFFSET(C773,-M773+2,0),OFFSET(C773,-M773+3,0)+AB773,OFFSET(C773,-M773+4,0),0,2)/10*D773)</f>
        <v>0.30374660146270843</v>
      </c>
      <c r="R773" s="71">
        <f ca="1">IF(D773="","",_xll.xEURO(OFFSET(C773,-M773+1,0),E773,OFFSET(C773,-M773+2,0),OFFSET(C773,-M773+2,0),OFFSET(C773,-M773+3,0)+AB773,OFFSET(C773,-M773+4,0),0,3)/100*D773*10000)</f>
        <v>2380.0972214106719</v>
      </c>
      <c r="S773" s="71">
        <f ca="1">IF(D773="","",_xll.xEURO(OFFSET(C773,-M773+1,0),E773,OFFSET(C773,-M773+2,0),OFFSET(C773,-M773+2,0),OFFSET(C773,-M773+3,0)+AB773,OFFSET(C773,-M773+4,0),0,5)/365.25*D773*10000)</f>
        <v>-67.497868183389244</v>
      </c>
      <c r="U773" s="67">
        <f ca="1">IF(I773="","",_xll.xEURO(OFFSET(C773,-M773+1,0),J773,OFFSET(C773,-M773+2,0),OFFSET(C773,-M773+2,0),OFFSET(C773,-M773+3,0)+AC773,OFFSET(C773,-M773+4,0),1,1)*I773)</f>
        <v>9.181631793987858</v>
      </c>
      <c r="V773" s="69">
        <f ca="1">IF(I773="","",_xll.xEURO(OFFSET(C773,-M773+1,0),J773,OFFSET(C773,-M773+2,0),OFFSET(C773,-M773+2,0),OFFSET(C773,-M773+3,0)+AC773,OFFSET(C773,-M773+4,0),1,0))</f>
        <v>0.73445282419728763</v>
      </c>
      <c r="W773" s="67">
        <f t="shared" ref="W773:W808" ca="1" si="138">IF(I773="","",(V773-K773)*I773*10)</f>
        <v>25.417923629593151</v>
      </c>
      <c r="X773" s="67">
        <f ca="1">IF(I773="","",_xll.xEURO(OFFSET(C773,-M773+1,0),J773,OFFSET(C773,-M773+2,0),OFFSET(C773,-M773+2,0),OFFSET(C773,-M773+3,0)+AC773,OFFSET(C773,-M773+4,0),1,2)/10*I773)</f>
        <v>0.30374660146270843</v>
      </c>
      <c r="Y773" s="71">
        <f ca="1">IF(I773="","",_xll.xEURO(OFFSET(C773,-M773+1,0),J773,OFFSET(C773,-M773+2,0),OFFSET(C773,-M773+2,0),OFFSET(C773,-M773+3,0)+AC773,OFFSET(C773,-M773+4,0),1,3)/100*I773*10000)</f>
        <v>2380.0972214106719</v>
      </c>
      <c r="Z773" s="71">
        <f ca="1">IF(I773="","",_xll.xEURO(OFFSET(C773,-M773+1,0),J773,OFFSET(C773,-M773+2,0),OFFSET(C773,-M773+2,0),OFFSET(C773,-M773+3,0)+AC773,OFFSET(C773,-M773+4,0),1,5)/365.25*I773*10000)</f>
        <v>-64.989939395926768</v>
      </c>
      <c r="AB773" s="40">
        <f ca="1">IF(D773="","",_xll.xCalcSkew(OFFSET(C773,-M773,0),E773-OFFSET(C773,-M773+1,0),b)/100)</f>
        <v>-2.6650000000000011E-3</v>
      </c>
      <c r="AC773" s="40">
        <f ca="1">IF(I773="","",_xll.xCalcSkew(OFFSET(C773,-M773,0),J773-OFFSET(C773,-M773+1,0),b)/100)</f>
        <v>-2.6650000000000011E-3</v>
      </c>
      <c r="AE773">
        <f t="shared" si="127"/>
        <v>-84750</v>
      </c>
      <c r="AF773">
        <f t="shared" si="128"/>
        <v>-84750</v>
      </c>
      <c r="AG773">
        <f t="shared" si="129"/>
        <v>-169500</v>
      </c>
    </row>
    <row r="774" spans="3:33" x14ac:dyDescent="0.25">
      <c r="C774" s="41">
        <f ca="1">INDEX(Inputs!$1:$1048576,MATCH(C773,Inputs!C:C,0),5)</f>
        <v>3.4550000000000001</v>
      </c>
      <c r="D774" s="52">
        <v>-310</v>
      </c>
      <c r="E774" s="39">
        <v>2.75</v>
      </c>
      <c r="F774" s="39">
        <v>0.29499999999999998</v>
      </c>
      <c r="G774" s="35" t="s">
        <v>269</v>
      </c>
      <c r="I774" s="52">
        <v>310</v>
      </c>
      <c r="J774" s="39">
        <v>5.15</v>
      </c>
      <c r="K774" s="39">
        <v>0.26</v>
      </c>
      <c r="L774" s="62" t="s">
        <v>269</v>
      </c>
      <c r="M774" s="101">
        <f>M773+1</f>
        <v>1</v>
      </c>
      <c r="N774" s="67">
        <f ca="1">IF(D774="","",_xll.xEURO(OFFSET(C774,-M774+1,0),E774,OFFSET(C774,-M774+2,0),OFFSET(C774,-M774+2,0),OFFSET(C774,-M774+3,0)+AB774,OFFSET(C774,-M774+4,0),0,1)*D774)</f>
        <v>70.460066390370784</v>
      </c>
      <c r="O774" s="69">
        <f ca="1">IF(D774="","",_xll.xEURO(OFFSET(C774,-M774+1,0),E774,OFFSET(C774,-M774+2,0),OFFSET(C774,-M774+2,0),OFFSET(C774,-M774+3,0)+AB774,OFFSET(C774,-M774+4,0),0,0))</f>
        <v>0.30256167329083361</v>
      </c>
      <c r="P774" s="67">
        <f t="shared" ca="1" si="137"/>
        <v>-23.441187201584238</v>
      </c>
      <c r="Q774" s="67">
        <f ca="1">IF(D774="","",_xll.xEURO(OFFSET(C774,-M774+1,0),E774,OFFSET(C774,-M774+2,0),OFFSET(C774,-M774+2,0),OFFSET(C774,-M774+3,0)+AB774,OFFSET(C774,-M774+4,0),0,2)/10*D774)</f>
        <v>-5.3053117006604085</v>
      </c>
      <c r="R774" s="71">
        <f ca="1">IF(D774="","",_xll.xEURO(OFFSET(C774,-M774+1,0),E774,OFFSET(C774,-M774+2,0),OFFSET(C774,-M774+2,0),OFFSET(C774,-M774+3,0)+AB774,OFFSET(C774,-M774+4,0),0,3)/100*D774*10000)</f>
        <v>-41071.749073318446</v>
      </c>
      <c r="S774" s="71">
        <f ca="1">IF(D774="","",_xll.xEURO(OFFSET(C774,-M774+1,0),E774,OFFSET(C774,-M774+2,0),OFFSET(C774,-M774+2,0),OFFSET(C774,-M774+3,0)+AB774,OFFSET(C774,-M774+4,0),0,5)/365.25*D774*10000)</f>
        <v>1188.8941045113413</v>
      </c>
      <c r="U774" s="67">
        <f ca="1">IF(I774="","",_xll.xEURO(OFFSET(C774,-M774+1,0),J774,OFFSET(C774,-M774+2,0),OFFSET(C774,-M774+2,0),OFFSET(C774,-M774+3,0)+AC774,OFFSET(C774,-M774+4,0),1,1)*I774)</f>
        <v>94.05565835736769</v>
      </c>
      <c r="V774" s="69">
        <f ca="1">IF(I774="","",_xll.xEURO(OFFSET(C774,-M774+1,0),J774,OFFSET(C774,-M774+2,0),OFFSET(C774,-M774+2,0),OFFSET(C774,-M774+3,0)+AC774,OFFSET(C774,-M774+4,0),1,0))</f>
        <v>0.28357243505246721</v>
      </c>
      <c r="W774" s="67">
        <f t="shared" ca="1" si="138"/>
        <v>73.074548662648326</v>
      </c>
      <c r="X774" s="67">
        <f ca="1">IF(I774="","",_xll.xEURO(OFFSET(C774,-M774+1,0),J774,OFFSET(C774,-M774+2,0),OFFSET(C774,-M774+2,0),OFFSET(C774,-M774+3,0)+AC774,OFFSET(C774,-M774+4,0),1,2)/10*I774)</f>
        <v>5.6254368734979234</v>
      </c>
      <c r="Y774" s="71">
        <f ca="1">IF(I774="","",_xll.xEURO(OFFSET(C774,-M774+1,0),J774,OFFSET(C774,-M774+2,0),OFFSET(C774,-M774+2,0),OFFSET(C774,-M774+3,0)+AC774,OFFSET(C774,-M774+4,0),1,3)/100*I774*10000)</f>
        <v>47276.510319869376</v>
      </c>
      <c r="Z774" s="71">
        <f ca="1">IF(I774="","",_xll.xEURO(OFFSET(C774,-M774+1,0),J774,OFFSET(C774,-M774+2,0),OFFSET(C774,-M774+2,0),OFFSET(C774,-M774+3,0)+AC774,OFFSET(C774,-M774+4,0),1,5)/365.25*I774*10000)</f>
        <v>-1510.8000292563017</v>
      </c>
      <c r="AB774" s="40">
        <f ca="1">IF(D774="","",_xll.xCalcSkew(OFFSET(C774,-M774,0),E774-OFFSET(C774,-M774+1,0),b)/100)</f>
        <v>-7.3200000000000001E-3</v>
      </c>
      <c r="AC774" s="40">
        <f ca="1">IF(I774="","",_xll.xCalcSkew(OFFSET(C774,-M774,0),J774-OFFSET(C774,-M774+1,0),b)/100)</f>
        <v>2.5425000000000003E-2</v>
      </c>
      <c r="AE774">
        <f t="shared" ref="AE774:AE837" si="139">D774*F774*10000*-1</f>
        <v>914499.99999999988</v>
      </c>
      <c r="AF774">
        <f t="shared" ref="AF774:AF837" si="140">I774*K774*10000*-1</f>
        <v>-806000.00000000012</v>
      </c>
      <c r="AG774">
        <f t="shared" ref="AG774:AG837" si="141">AE774+AF774</f>
        <v>108499.99999999977</v>
      </c>
    </row>
    <row r="775" spans="3:33" x14ac:dyDescent="0.25">
      <c r="C775" s="40">
        <f ca="1">INDEX(Inputs!$1:$1048576,MATCH(C773,Inputs!C:C,0),7)</f>
        <v>3.1418442134666998E-2</v>
      </c>
      <c r="D775" s="52">
        <v>50</v>
      </c>
      <c r="E775" s="39">
        <v>3.4</v>
      </c>
      <c r="F775" s="39">
        <v>0.625</v>
      </c>
      <c r="G775" s="35" t="s">
        <v>272</v>
      </c>
      <c r="I775" s="52">
        <v>50</v>
      </c>
      <c r="J775" s="39">
        <v>3.4</v>
      </c>
      <c r="K775" s="39">
        <v>0.625</v>
      </c>
      <c r="L775" s="62" t="s">
        <v>272</v>
      </c>
      <c r="M775" s="101">
        <f t="shared" ref="M775:M808" si="142">M774+1</f>
        <v>2</v>
      </c>
      <c r="N775" s="67">
        <f ca="1">IF(D775="","",_xll.xEURO(OFFSET(C775,-M775+1,0),E775,OFFSET(C775,-M775+2,0),OFFSET(C775,-M775+2,0),OFFSET(C775,-M775+3,0)+AB775,OFFSET(C775,-M775+4,0),0,1)*D775)</f>
        <v>-18.384640616273316</v>
      </c>
      <c r="O775" s="69">
        <f ca="1">IF(D775="","",_xll.xEURO(OFFSET(C775,-M775+1,0),E775,OFFSET(C775,-M775+2,0),OFFSET(C775,-M775+2,0),OFFSET(C775,-M775+3,0)+AB775,OFFSET(C775,-M775+4,0),0,0))</f>
        <v>0.62430471765807805</v>
      </c>
      <c r="P775" s="67">
        <f t="shared" ca="1" si="137"/>
        <v>-0.34764117096097724</v>
      </c>
      <c r="Q775" s="67">
        <f ca="1">IF(D775="","",_xll.xEURO(OFFSET(C775,-M775+1,0),E775,OFFSET(C775,-M775+2,0),OFFSET(C775,-M775+2,0),OFFSET(C775,-M775+3,0)+AB775,OFFSET(C775,-M775+4,0),0,2)/10*D775)</f>
        <v>1.0371590034023654</v>
      </c>
      <c r="R775" s="71">
        <f ca="1">IF(D775="","",_xll.xEURO(OFFSET(C775,-M775+1,0),E775,OFFSET(C775,-M775+2,0),OFFSET(C775,-M775+2,0),OFFSET(C775,-M775+3,0)+AB775,OFFSET(C775,-M775+4,0),0,3)/100*D775*10000)</f>
        <v>8167.8835864548064</v>
      </c>
      <c r="S775" s="71">
        <f ca="1">IF(D775="","",_xll.xEURO(OFFSET(C775,-M775+1,0),E775,OFFSET(C775,-M775+2,0),OFFSET(C775,-M775+2,0),OFFSET(C775,-M775+3,0)+AB775,OFFSET(C775,-M775+4,0),0,5)/365.25*D775*10000)</f>
        <v>-229.98535854981233</v>
      </c>
      <c r="U775" s="67">
        <f ca="1">IF(I775="","",_xll.xEURO(OFFSET(C775,-M775+1,0),J775,OFFSET(C775,-M775+2,0),OFFSET(C775,-M775+2,0),OFFSET(C775,-M775+3,0)+AC775,OFFSET(C775,-M775+4,0),1,1)*I775)</f>
        <v>29.022707507138986</v>
      </c>
      <c r="V775" s="69">
        <f ca="1">IF(I775="","",_xll.xEURO(OFFSET(C775,-M775+1,0),J775,OFFSET(C775,-M775+2,0),OFFSET(C775,-M775+2,0),OFFSET(C775,-M775+3,0)+AC775,OFFSET(C775,-M775+4,0),1,0))</f>
        <v>0.67645280059383173</v>
      </c>
      <c r="W775" s="67">
        <f t="shared" ca="1" si="138"/>
        <v>25.726400296915862</v>
      </c>
      <c r="X775" s="67">
        <f ca="1">IF(I775="","",_xll.xEURO(OFFSET(C775,-M775+1,0),J775,OFFSET(C775,-M775+2,0),OFFSET(C775,-M775+2,0),OFFSET(C775,-M775+3,0)+AC775,OFFSET(C775,-M775+4,0),1,2)/10*I775)</f>
        <v>1.0371590034023654</v>
      </c>
      <c r="Y775" s="71">
        <f ca="1">IF(I775="","",_xll.xEURO(OFFSET(C775,-M775+1,0),J775,OFFSET(C775,-M775+2,0),OFFSET(C775,-M775+2,0),OFFSET(C775,-M775+3,0)+AC775,OFFSET(C775,-M775+4,0),1,3)/100*I775*10000)</f>
        <v>8167.8835864548064</v>
      </c>
      <c r="Z775" s="71">
        <f ca="1">IF(I775="","",_xll.xEURO(OFFSET(C775,-M775+1,0),J775,OFFSET(C775,-M775+2,0),OFFSET(C775,-M775+2,0),OFFSET(C775,-M775+3,0)+AC775,OFFSET(C775,-M775+4,0),1,5)/365.25*I775*10000)</f>
        <v>-227.74249540655319</v>
      </c>
      <c r="AB775" s="40">
        <f ca="1">IF(D775="","",_xll.xCalcSkew(OFFSET(C775,-M775,0),E775-OFFSET(C775,-M775+1,0),b)/100)</f>
        <v>-7.150000000000022E-4</v>
      </c>
      <c r="AC775" s="40">
        <f ca="1">IF(I775="","",_xll.xCalcSkew(OFFSET(C775,-M775,0),J775-OFFSET(C775,-M775+1,0),b)/100)</f>
        <v>-7.150000000000022E-4</v>
      </c>
      <c r="AE775">
        <f t="shared" si="139"/>
        <v>-312500</v>
      </c>
      <c r="AF775">
        <f t="shared" si="140"/>
        <v>-312500</v>
      </c>
      <c r="AG775">
        <f t="shared" si="141"/>
        <v>-625000</v>
      </c>
    </row>
    <row r="776" spans="3:33" x14ac:dyDescent="0.25">
      <c r="C776" s="66">
        <f ca="1">INDEX(Inputs!$1:$1048576,MATCH(C773,Inputs!C:C,0),6)</f>
        <v>0.39</v>
      </c>
      <c r="D776" s="52"/>
      <c r="E776" s="39"/>
      <c r="F776" s="39"/>
      <c r="G776" s="35"/>
      <c r="I776" s="52"/>
      <c r="J776" s="39"/>
      <c r="K776" s="39"/>
      <c r="L776" s="62"/>
      <c r="M776" s="101">
        <f t="shared" si="142"/>
        <v>3</v>
      </c>
      <c r="N776" s="67" t="str">
        <f ca="1">IF(D776="","",_xll.xEURO(OFFSET(C776,-M776+1,0),E776,OFFSET(C776,-M776+2,0),OFFSET(C776,-M776+2,0),OFFSET(C776,-M776+3,0)+AB776,OFFSET(C776,-M776+4,0),0,1)*D776)</f>
        <v/>
      </c>
      <c r="O776" s="69" t="str">
        <f ca="1">IF(D776="","",_xll.xEURO(OFFSET(C776,-M776+1,0),E776,OFFSET(C776,-M776+2,0),OFFSET(C776,-M776+2,0),OFFSET(C776,-M776+3,0)+AB776,OFFSET(C776,-M776+4,0),0,0))</f>
        <v/>
      </c>
      <c r="P776" s="67" t="str">
        <f t="shared" si="137"/>
        <v/>
      </c>
      <c r="Q776" s="67" t="str">
        <f ca="1">IF(D776="","",_xll.xEURO(OFFSET(C776,-M776+1,0),E776,OFFSET(C776,-M776+2,0),OFFSET(C776,-M776+2,0),OFFSET(C776,-M776+3,0)+AB776,OFFSET(C776,-M776+4,0),0,2)/10*D776)</f>
        <v/>
      </c>
      <c r="R776" s="71" t="str">
        <f ca="1">IF(D776="","",_xll.xEURO(OFFSET(C776,-M776+1,0),E776,OFFSET(C776,-M776+2,0),OFFSET(C776,-M776+2,0),OFFSET(C776,-M776+3,0)+AB776,OFFSET(C776,-M776+4,0),0,3)/100*D776*10000)</f>
        <v/>
      </c>
      <c r="S776" s="71" t="str">
        <f ca="1">IF(D776="","",_xll.xEURO(OFFSET(C776,-M776+1,0),E776,OFFSET(C776,-M776+2,0),OFFSET(C776,-M776+2,0),OFFSET(C776,-M776+3,0)+AB776,OFFSET(C776,-M776+4,0),0,5)/365.25*D776*10000)</f>
        <v/>
      </c>
      <c r="U776" s="67" t="str">
        <f ca="1">IF(I776="","",_xll.xEURO(OFFSET(C776,-M776+1,0),J776,OFFSET(C776,-M776+2,0),OFFSET(C776,-M776+2,0),OFFSET(C776,-M776+3,0)+AC776,OFFSET(C776,-M776+4,0),1,1)*I776)</f>
        <v/>
      </c>
      <c r="V776" s="69" t="str">
        <f ca="1">IF(I776="","",_xll.xEURO(OFFSET(C776,-M776+1,0),J776,OFFSET(C776,-M776+2,0),OFFSET(C776,-M776+2,0),OFFSET(C776,-M776+3,0)+AC776,OFFSET(C776,-M776+4,0),1,0))</f>
        <v/>
      </c>
      <c r="W776" s="67" t="str">
        <f t="shared" si="138"/>
        <v/>
      </c>
      <c r="X776" s="67" t="str">
        <f ca="1">IF(I776="","",_xll.xEURO(OFFSET(C776,-M776+1,0),J776,OFFSET(C776,-M776+2,0),OFFSET(C776,-M776+2,0),OFFSET(C776,-M776+3,0)+AC776,OFFSET(C776,-M776+4,0),1,2)/10*I776)</f>
        <v/>
      </c>
      <c r="Y776" s="71" t="str">
        <f ca="1">IF(I776="","",_xll.xEURO(OFFSET(C776,-M776+1,0),J776,OFFSET(C776,-M776+2,0),OFFSET(C776,-M776+2,0),OFFSET(C776,-M776+3,0)+AC776,OFFSET(C776,-M776+4,0),1,3)/100*I776*10000)</f>
        <v/>
      </c>
      <c r="Z776" s="71" t="str">
        <f ca="1">IF(I776="","",_xll.xEURO(OFFSET(C776,-M776+1,0),J776,OFFSET(C776,-M776+2,0),OFFSET(C776,-M776+2,0),OFFSET(C776,-M776+3,0)+AC776,OFFSET(C776,-M776+4,0),1,5)/365.25*I776*10000)</f>
        <v/>
      </c>
      <c r="AB776" s="40" t="str">
        <f ca="1">IF(D776="","",_xll.xCalcSkew(OFFSET(C776,-M776,0),E776-OFFSET(C776,-M776+1,0),b)/100)</f>
        <v/>
      </c>
      <c r="AC776" s="40" t="str">
        <f ca="1">IF(I776="","",_xll.xCalcSkew(OFFSET(C776,-M776,0),J776-OFFSET(C776,-M776+1,0),b)/100)</f>
        <v/>
      </c>
      <c r="AE776">
        <f t="shared" si="139"/>
        <v>0</v>
      </c>
      <c r="AF776">
        <f t="shared" si="140"/>
        <v>0</v>
      </c>
      <c r="AG776">
        <f t="shared" si="141"/>
        <v>0</v>
      </c>
    </row>
    <row r="777" spans="3:33" x14ac:dyDescent="0.25">
      <c r="C777" s="65">
        <f ca="1">INDEX(Inputs!$1:$1048576,MATCH(C773,Inputs!C:C,0),9)</f>
        <v>619</v>
      </c>
      <c r="D777" s="52"/>
      <c r="E777" s="39"/>
      <c r="F777" s="39"/>
      <c r="G777" s="35"/>
      <c r="I777" s="52"/>
      <c r="J777" s="39"/>
      <c r="K777" s="39"/>
      <c r="L777" s="62"/>
      <c r="M777" s="101">
        <f t="shared" si="142"/>
        <v>4</v>
      </c>
      <c r="N777" s="67" t="str">
        <f ca="1">IF(D777="","",_xll.xEURO(OFFSET(C777,-M777+1,0),E777,OFFSET(C777,-M777+2,0),OFFSET(C777,-M777+2,0),OFFSET(C777,-M777+3,0)+AB777,OFFSET(C777,-M777+4,0),0,1)*D777)</f>
        <v/>
      </c>
      <c r="O777" s="69" t="str">
        <f ca="1">IF(D777="","",_xll.xEURO(OFFSET(C777,-M777+1,0),E777,OFFSET(C777,-M777+2,0),OFFSET(C777,-M777+2,0),OFFSET(C777,-M777+3,0)+AB777,OFFSET(C777,-M777+4,0),0,0))</f>
        <v/>
      </c>
      <c r="P777" s="67" t="str">
        <f t="shared" si="137"/>
        <v/>
      </c>
      <c r="Q777" s="67" t="str">
        <f ca="1">IF(D777="","",_xll.xEURO(OFFSET(C777,-M777+1,0),E777,OFFSET(C777,-M777+2,0),OFFSET(C777,-M777+2,0),OFFSET(C777,-M777+3,0)+AB777,OFFSET(C777,-M777+4,0),0,2)/10*D777)</f>
        <v/>
      </c>
      <c r="R777" s="71" t="str">
        <f ca="1">IF(D777="","",_xll.xEURO(OFFSET(C777,-M777+1,0),E777,OFFSET(C777,-M777+2,0),OFFSET(C777,-M777+2,0),OFFSET(C777,-M777+3,0)+AB777,OFFSET(C777,-M777+4,0),0,3)/100*D777*10000)</f>
        <v/>
      </c>
      <c r="S777" s="71" t="str">
        <f ca="1">IF(D777="","",_xll.xEURO(OFFSET(C777,-M777+1,0),E777,OFFSET(C777,-M777+2,0),OFFSET(C777,-M777+2,0),OFFSET(C777,-M777+3,0)+AB777,OFFSET(C777,-M777+4,0),0,5)/365.25*D777*10000)</f>
        <v/>
      </c>
      <c r="U777" s="67" t="str">
        <f ca="1">IF(I777="","",_xll.xEURO(OFFSET(C777,-M777+1,0),J777,OFFSET(C777,-M777+2,0),OFFSET(C777,-M777+2,0),OFFSET(C777,-M777+3,0)+AC777,OFFSET(C777,-M777+4,0),1,1)*I777)</f>
        <v/>
      </c>
      <c r="V777" s="69" t="str">
        <f ca="1">IF(I777="","",_xll.xEURO(OFFSET(C777,-M777+1,0),J777,OFFSET(C777,-M777+2,0),OFFSET(C777,-M777+2,0),OFFSET(C777,-M777+3,0)+AC777,OFFSET(C777,-M777+4,0),1,0))</f>
        <v/>
      </c>
      <c r="W777" s="67" t="str">
        <f t="shared" si="138"/>
        <v/>
      </c>
      <c r="X777" s="67" t="str">
        <f ca="1">IF(I777="","",_xll.xEURO(OFFSET(C777,-M777+1,0),J777,OFFSET(C777,-M777+2,0),OFFSET(C777,-M777+2,0),OFFSET(C777,-M777+3,0)+AC777,OFFSET(C777,-M777+4,0),1,2)/10*I777)</f>
        <v/>
      </c>
      <c r="Y777" s="71" t="str">
        <f ca="1">IF(I777="","",_xll.xEURO(OFFSET(C777,-M777+1,0),J777,OFFSET(C777,-M777+2,0),OFFSET(C777,-M777+2,0),OFFSET(C777,-M777+3,0)+AC777,OFFSET(C777,-M777+4,0),1,3)/100*I777*10000)</f>
        <v/>
      </c>
      <c r="Z777" s="71" t="str">
        <f ca="1">IF(I777="","",_xll.xEURO(OFFSET(C777,-M777+1,0),J777,OFFSET(C777,-M777+2,0),OFFSET(C777,-M777+2,0),OFFSET(C777,-M777+3,0)+AC777,OFFSET(C777,-M777+4,0),1,5)/365.25*I777*10000)</f>
        <v/>
      </c>
      <c r="AB777" s="40" t="str">
        <f ca="1">IF(D777="","",_xll.xCalcSkew(OFFSET(C777,-M777,0),E777-OFFSET(C777,-M777+1,0),b)/100)</f>
        <v/>
      </c>
      <c r="AC777" s="40" t="str">
        <f ca="1">IF(I777="","",_xll.xCalcSkew(OFFSET(C777,-M777,0),J777-OFFSET(C777,-M777+1,0),b)/100)</f>
        <v/>
      </c>
      <c r="AE777">
        <f t="shared" si="139"/>
        <v>0</v>
      </c>
      <c r="AF777">
        <f t="shared" si="140"/>
        <v>0</v>
      </c>
      <c r="AG777">
        <f t="shared" si="141"/>
        <v>0</v>
      </c>
    </row>
    <row r="778" spans="3:33" x14ac:dyDescent="0.25">
      <c r="C778" s="64">
        <f ca="1">D809+I809</f>
        <v>130</v>
      </c>
      <c r="D778" s="52"/>
      <c r="E778" s="39"/>
      <c r="F778" s="39"/>
      <c r="G778" s="35"/>
      <c r="I778" s="52"/>
      <c r="J778" s="39"/>
      <c r="K778" s="39"/>
      <c r="L778" s="62"/>
      <c r="M778" s="101">
        <f t="shared" si="142"/>
        <v>5</v>
      </c>
      <c r="N778" s="67" t="str">
        <f ca="1">IF(D778="","",_xll.xEURO(OFFSET(C778,-M778+1,0),E778,OFFSET(C778,-M778+2,0),OFFSET(C778,-M778+2,0),OFFSET(C778,-M778+3,0)+AB778,OFFSET(C778,-M778+4,0),0,1)*D778)</f>
        <v/>
      </c>
      <c r="O778" s="69" t="str">
        <f ca="1">IF(D778="","",_xll.xEURO(OFFSET(C778,-M778+1,0),E778,OFFSET(C778,-M778+2,0),OFFSET(C778,-M778+2,0),OFFSET(C778,-M778+3,0)+AB778,OFFSET(C778,-M778+4,0),0,0))</f>
        <v/>
      </c>
      <c r="P778" s="67" t="str">
        <f t="shared" si="137"/>
        <v/>
      </c>
      <c r="Q778" s="67" t="str">
        <f ca="1">IF(D778="","",_xll.xEURO(OFFSET(C778,-M778+1,0),E778,OFFSET(C778,-M778+2,0),OFFSET(C778,-M778+2,0),OFFSET(C778,-M778+3,0)+AB778,OFFSET(C778,-M778+4,0),0,2)/10*D778)</f>
        <v/>
      </c>
      <c r="R778" s="71" t="str">
        <f ca="1">IF(D778="","",_xll.xEURO(OFFSET(C778,-M778+1,0),E778,OFFSET(C778,-M778+2,0),OFFSET(C778,-M778+2,0),OFFSET(C778,-M778+3,0)+AB778,OFFSET(C778,-M778+4,0),0,3)/100*D778*10000)</f>
        <v/>
      </c>
      <c r="S778" s="71" t="str">
        <f ca="1">IF(D778="","",_xll.xEURO(OFFSET(C778,-M778+1,0),E778,OFFSET(C778,-M778+2,0),OFFSET(C778,-M778+2,0),OFFSET(C778,-M778+3,0)+AB778,OFFSET(C778,-M778+4,0),0,5)/365.25*D778*10000)</f>
        <v/>
      </c>
      <c r="U778" s="67" t="str">
        <f ca="1">IF(I778="","",_xll.xEURO(OFFSET(C778,-M778+1,0),J778,OFFSET(C778,-M778+2,0),OFFSET(C778,-M778+2,0),OFFSET(C778,-M778+3,0)+AC778,OFFSET(C778,-M778+4,0),1,1)*I778)</f>
        <v/>
      </c>
      <c r="V778" s="69" t="str">
        <f ca="1">IF(I778="","",_xll.xEURO(OFFSET(C778,-M778+1,0),J778,OFFSET(C778,-M778+2,0),OFFSET(C778,-M778+2,0),OFFSET(C778,-M778+3,0)+AC778,OFFSET(C778,-M778+4,0),1,0))</f>
        <v/>
      </c>
      <c r="W778" s="67" t="str">
        <f t="shared" si="138"/>
        <v/>
      </c>
      <c r="X778" s="67" t="str">
        <f ca="1">IF(I778="","",_xll.xEURO(OFFSET(C778,-M778+1,0),J778,OFFSET(C778,-M778+2,0),OFFSET(C778,-M778+2,0),OFFSET(C778,-M778+3,0)+AC778,OFFSET(C778,-M778+4,0),1,2)/10*I778)</f>
        <v/>
      </c>
      <c r="Y778" s="71" t="str">
        <f ca="1">IF(I778="","",_xll.xEURO(OFFSET(C778,-M778+1,0),J778,OFFSET(C778,-M778+2,0),OFFSET(C778,-M778+2,0),OFFSET(C778,-M778+3,0)+AC778,OFFSET(C778,-M778+4,0),1,3)/100*I778*10000)</f>
        <v/>
      </c>
      <c r="Z778" s="71" t="str">
        <f ca="1">IF(I778="","",_xll.xEURO(OFFSET(C778,-M778+1,0),J778,OFFSET(C778,-M778+2,0),OFFSET(C778,-M778+2,0),OFFSET(C778,-M778+3,0)+AC778,OFFSET(C778,-M778+4,0),1,5)/365.25*I778*10000)</f>
        <v/>
      </c>
      <c r="AB778" s="40" t="str">
        <f ca="1">IF(D778="","",_xll.xCalcSkew(OFFSET(C778,-M778,0),E778-OFFSET(C778,-M778+1,0),b)/100)</f>
        <v/>
      </c>
      <c r="AC778" s="40" t="str">
        <f ca="1">IF(I778="","",_xll.xCalcSkew(OFFSET(C778,-M778,0),J778-OFFSET(C778,-M778+1,0),b)/100)</f>
        <v/>
      </c>
      <c r="AE778">
        <f t="shared" si="139"/>
        <v>0</v>
      </c>
      <c r="AF778">
        <f t="shared" si="140"/>
        <v>0</v>
      </c>
      <c r="AG778">
        <f t="shared" si="141"/>
        <v>0</v>
      </c>
    </row>
    <row r="779" spans="3:33" x14ac:dyDescent="0.25">
      <c r="C779" s="64">
        <f ca="1">N809+U809</f>
        <v>179.29485078955616</v>
      </c>
      <c r="D779" s="52"/>
      <c r="E779" s="39"/>
      <c r="F779" s="39"/>
      <c r="G779" s="35"/>
      <c r="I779" s="52"/>
      <c r="J779" s="39"/>
      <c r="K779" s="39"/>
      <c r="L779" s="62"/>
      <c r="M779" s="101">
        <f t="shared" si="142"/>
        <v>6</v>
      </c>
      <c r="N779" s="67" t="str">
        <f ca="1">IF(D779="","",_xll.xEURO(OFFSET(C779,-M779+1,0),E779,OFFSET(C779,-M779+2,0),OFFSET(C779,-M779+2,0),OFFSET(C779,-M779+3,0)+AB779,OFFSET(C779,-M779+4,0),0,1)*D779)</f>
        <v/>
      </c>
      <c r="O779" s="69" t="str">
        <f ca="1">IF(D779="","",_xll.xEURO(OFFSET(C779,-M779+1,0),E779,OFFSET(C779,-M779+2,0),OFFSET(C779,-M779+2,0),OFFSET(C779,-M779+3,0)+AB779,OFFSET(C779,-M779+4,0),0,0))</f>
        <v/>
      </c>
      <c r="P779" s="67" t="str">
        <f t="shared" si="137"/>
        <v/>
      </c>
      <c r="Q779" s="67" t="str">
        <f ca="1">IF(D779="","",_xll.xEURO(OFFSET(C779,-M779+1,0),E779,OFFSET(C779,-M779+2,0),OFFSET(C779,-M779+2,0),OFFSET(C779,-M779+3,0)+AB779,OFFSET(C779,-M779+4,0),0,2)/10*D779)</f>
        <v/>
      </c>
      <c r="R779" s="71" t="str">
        <f ca="1">IF(D779="","",_xll.xEURO(OFFSET(C779,-M779+1,0),E779,OFFSET(C779,-M779+2,0),OFFSET(C779,-M779+2,0),OFFSET(C779,-M779+3,0)+AB779,OFFSET(C779,-M779+4,0),0,3)/100*D779*10000)</f>
        <v/>
      </c>
      <c r="S779" s="71" t="str">
        <f ca="1">IF(D779="","",_xll.xEURO(OFFSET(C779,-M779+1,0),E779,OFFSET(C779,-M779+2,0),OFFSET(C779,-M779+2,0),OFFSET(C779,-M779+3,0)+AB779,OFFSET(C779,-M779+4,0),0,5)/365.25*D779*10000)</f>
        <v/>
      </c>
      <c r="U779" s="67" t="str">
        <f ca="1">IF(I779="","",_xll.xEURO(OFFSET(C779,-M779+1,0),J779,OFFSET(C779,-M779+2,0),OFFSET(C779,-M779+2,0),OFFSET(C779,-M779+3,0)+AC779,OFFSET(C779,-M779+4,0),1,1)*I779)</f>
        <v/>
      </c>
      <c r="V779" s="69" t="str">
        <f ca="1">IF(I779="","",_xll.xEURO(OFFSET(C779,-M779+1,0),J779,OFFSET(C779,-M779+2,0),OFFSET(C779,-M779+2,0),OFFSET(C779,-M779+3,0)+AC779,OFFSET(C779,-M779+4,0),1,0))</f>
        <v/>
      </c>
      <c r="W779" s="67" t="str">
        <f t="shared" si="138"/>
        <v/>
      </c>
      <c r="X779" s="67" t="str">
        <f ca="1">IF(I779="","",_xll.xEURO(OFFSET(C779,-M779+1,0),J779,OFFSET(C779,-M779+2,0),OFFSET(C779,-M779+2,0),OFFSET(C779,-M779+3,0)+AC779,OFFSET(C779,-M779+4,0),1,2)/10*I779)</f>
        <v/>
      </c>
      <c r="Y779" s="71" t="str">
        <f ca="1">IF(I779="","",_xll.xEURO(OFFSET(C779,-M779+1,0),J779,OFFSET(C779,-M779+2,0),OFFSET(C779,-M779+2,0),OFFSET(C779,-M779+3,0)+AC779,OFFSET(C779,-M779+4,0),1,3)/100*I779*10000)</f>
        <v/>
      </c>
      <c r="Z779" s="71" t="str">
        <f ca="1">IF(I779="","",_xll.xEURO(OFFSET(C779,-M779+1,0),J779,OFFSET(C779,-M779+2,0),OFFSET(C779,-M779+2,0),OFFSET(C779,-M779+3,0)+AC779,OFFSET(C779,-M779+4,0),1,5)/365.25*I779*10000)</f>
        <v/>
      </c>
      <c r="AB779" s="40" t="str">
        <f ca="1">IF(D779="","",_xll.xCalcSkew(OFFSET(C779,-M779,0),E779-OFFSET(C779,-M779+1,0),b)/100)</f>
        <v/>
      </c>
      <c r="AC779" s="40" t="str">
        <f ca="1">IF(I779="","",_xll.xCalcSkew(OFFSET(C779,-M779,0),J779-OFFSET(C779,-M779+1,0),b)/100)</f>
        <v/>
      </c>
      <c r="AE779">
        <f t="shared" si="139"/>
        <v>0</v>
      </c>
      <c r="AF779">
        <f t="shared" si="140"/>
        <v>0</v>
      </c>
      <c r="AG779">
        <f t="shared" si="141"/>
        <v>0</v>
      </c>
    </row>
    <row r="780" spans="3:33" x14ac:dyDescent="0.25">
      <c r="C780" s="103">
        <f ca="1">Q809+X809</f>
        <v>3.0019363825676626</v>
      </c>
      <c r="D780" s="52"/>
      <c r="E780" s="39"/>
      <c r="F780" s="39"/>
      <c r="G780" s="35"/>
      <c r="I780" s="52"/>
      <c r="J780" s="39"/>
      <c r="K780" s="39"/>
      <c r="L780" s="62"/>
      <c r="M780" s="101">
        <f t="shared" si="142"/>
        <v>7</v>
      </c>
      <c r="N780" s="67" t="str">
        <f ca="1">IF(D780="","",_xll.xEURO(OFFSET(C780,-M780+1,0),E780,OFFSET(C780,-M780+2,0),OFFSET(C780,-M780+2,0),OFFSET(C780,-M780+3,0)+AB780,OFFSET(C780,-M780+4,0),0,1)*D780)</f>
        <v/>
      </c>
      <c r="O780" s="69" t="str">
        <f ca="1">IF(D780="","",_xll.xEURO(OFFSET(C780,-M780+1,0),E780,OFFSET(C780,-M780+2,0),OFFSET(C780,-M780+2,0),OFFSET(C780,-M780+3,0)+AB780,OFFSET(C780,-M780+4,0),0,0))</f>
        <v/>
      </c>
      <c r="P780" s="67" t="str">
        <f t="shared" si="137"/>
        <v/>
      </c>
      <c r="Q780" s="67" t="str">
        <f ca="1">IF(D780="","",_xll.xEURO(OFFSET(C780,-M780+1,0),E780,OFFSET(C780,-M780+2,0),OFFSET(C780,-M780+2,0),OFFSET(C780,-M780+3,0)+AB780,OFFSET(C780,-M780+4,0),0,2)/10*D780)</f>
        <v/>
      </c>
      <c r="R780" s="71" t="str">
        <f ca="1">IF(D780="","",_xll.xEURO(OFFSET(C780,-M780+1,0),E780,OFFSET(C780,-M780+2,0),OFFSET(C780,-M780+2,0),OFFSET(C780,-M780+3,0)+AB780,OFFSET(C780,-M780+4,0),0,3)/100*D780*10000)</f>
        <v/>
      </c>
      <c r="S780" s="71" t="str">
        <f ca="1">IF(D780="","",_xll.xEURO(OFFSET(C780,-M780+1,0),E780,OFFSET(C780,-M780+2,0),OFFSET(C780,-M780+2,0),OFFSET(C780,-M780+3,0)+AB780,OFFSET(C780,-M780+4,0),0,5)/365.25*D780*10000)</f>
        <v/>
      </c>
      <c r="U780" s="67" t="str">
        <f ca="1">IF(I780="","",_xll.xEURO(OFFSET(C780,-M780+1,0),J780,OFFSET(C780,-M780+2,0),OFFSET(C780,-M780+2,0),OFFSET(C780,-M780+3,0)+AC780,OFFSET(C780,-M780+4,0),1,1)*I780)</f>
        <v/>
      </c>
      <c r="V780" s="69" t="str">
        <f ca="1">IF(I780="","",_xll.xEURO(OFFSET(C780,-M780+1,0),J780,OFFSET(C780,-M780+2,0),OFFSET(C780,-M780+2,0),OFFSET(C780,-M780+3,0)+AC780,OFFSET(C780,-M780+4,0),1,0))</f>
        <v/>
      </c>
      <c r="W780" s="67" t="str">
        <f t="shared" si="138"/>
        <v/>
      </c>
      <c r="X780" s="67" t="str">
        <f ca="1">IF(I780="","",_xll.xEURO(OFFSET(C780,-M780+1,0),J780,OFFSET(C780,-M780+2,0),OFFSET(C780,-M780+2,0),OFFSET(C780,-M780+3,0)+AC780,OFFSET(C780,-M780+4,0),1,2)/10*I780)</f>
        <v/>
      </c>
      <c r="Y780" s="71" t="str">
        <f ca="1">IF(I780="","",_xll.xEURO(OFFSET(C780,-M780+1,0),J780,OFFSET(C780,-M780+2,0),OFFSET(C780,-M780+2,0),OFFSET(C780,-M780+3,0)+AC780,OFFSET(C780,-M780+4,0),1,3)/100*I780*10000)</f>
        <v/>
      </c>
      <c r="Z780" s="71" t="str">
        <f ca="1">IF(I780="","",_xll.xEURO(OFFSET(C780,-M780+1,0),J780,OFFSET(C780,-M780+2,0),OFFSET(C780,-M780+2,0),OFFSET(C780,-M780+3,0)+AC780,OFFSET(C780,-M780+4,0),1,5)/365.25*I780*10000)</f>
        <v/>
      </c>
      <c r="AB780" s="40" t="str">
        <f ca="1">IF(D780="","",_xll.xCalcSkew(OFFSET(C780,-M780,0),E780-OFFSET(C780,-M780+1,0),b)/100)</f>
        <v/>
      </c>
      <c r="AC780" s="40" t="str">
        <f ca="1">IF(I780="","",_xll.xCalcSkew(OFFSET(C780,-M780,0),J780-OFFSET(C780,-M780+1,0),b)/100)</f>
        <v/>
      </c>
      <c r="AE780">
        <f t="shared" si="139"/>
        <v>0</v>
      </c>
      <c r="AF780">
        <f t="shared" si="140"/>
        <v>0</v>
      </c>
      <c r="AG780">
        <f t="shared" si="141"/>
        <v>0</v>
      </c>
    </row>
    <row r="781" spans="3:33" x14ac:dyDescent="0.25">
      <c r="C781" s="64">
        <f ca="1">R809+Y809</f>
        <v>27300.722862281891</v>
      </c>
      <c r="D781" s="52"/>
      <c r="E781" s="39"/>
      <c r="F781" s="39"/>
      <c r="G781" s="35"/>
      <c r="I781" s="52"/>
      <c r="J781" s="39"/>
      <c r="K781" s="39"/>
      <c r="L781" s="62"/>
      <c r="M781" s="101">
        <f t="shared" si="142"/>
        <v>8</v>
      </c>
      <c r="N781" s="67" t="str">
        <f ca="1">IF(D781="","",_xll.xEURO(OFFSET(C781,-M781+1,0),E781,OFFSET(C781,-M781+2,0),OFFSET(C781,-M781+2,0),OFFSET(C781,-M781+3,0)+AB781,OFFSET(C781,-M781+4,0),0,1)*D781)</f>
        <v/>
      </c>
      <c r="O781" s="69" t="str">
        <f ca="1">IF(D781="","",_xll.xEURO(OFFSET(C781,-M781+1,0),E781,OFFSET(C781,-M781+2,0),OFFSET(C781,-M781+2,0),OFFSET(C781,-M781+3,0)+AB781,OFFSET(C781,-M781+4,0),0,0))</f>
        <v/>
      </c>
      <c r="P781" s="67" t="str">
        <f t="shared" si="137"/>
        <v/>
      </c>
      <c r="Q781" s="67" t="str">
        <f ca="1">IF(D781="","",_xll.xEURO(OFFSET(C781,-M781+1,0),E781,OFFSET(C781,-M781+2,0),OFFSET(C781,-M781+2,0),OFFSET(C781,-M781+3,0)+AB781,OFFSET(C781,-M781+4,0),0,2)/10*D781)</f>
        <v/>
      </c>
      <c r="R781" s="71" t="str">
        <f ca="1">IF(D781="","",_xll.xEURO(OFFSET(C781,-M781+1,0),E781,OFFSET(C781,-M781+2,0),OFFSET(C781,-M781+2,0),OFFSET(C781,-M781+3,0)+AB781,OFFSET(C781,-M781+4,0),0,3)/100*D781*10000)</f>
        <v/>
      </c>
      <c r="S781" s="71" t="str">
        <f ca="1">IF(D781="","",_xll.xEURO(OFFSET(C781,-M781+1,0),E781,OFFSET(C781,-M781+2,0),OFFSET(C781,-M781+2,0),OFFSET(C781,-M781+3,0)+AB781,OFFSET(C781,-M781+4,0),0,5)/365.25*D781*10000)</f>
        <v/>
      </c>
      <c r="U781" s="67" t="str">
        <f ca="1">IF(I781="","",_xll.xEURO(OFFSET(C781,-M781+1,0),J781,OFFSET(C781,-M781+2,0),OFFSET(C781,-M781+2,0),OFFSET(C781,-M781+3,0)+AC781,OFFSET(C781,-M781+4,0),1,1)*I781)</f>
        <v/>
      </c>
      <c r="V781" s="69" t="str">
        <f ca="1">IF(I781="","",_xll.xEURO(OFFSET(C781,-M781+1,0),J781,OFFSET(C781,-M781+2,0),OFFSET(C781,-M781+2,0),OFFSET(C781,-M781+3,0)+AC781,OFFSET(C781,-M781+4,0),1,0))</f>
        <v/>
      </c>
      <c r="W781" s="67" t="str">
        <f t="shared" si="138"/>
        <v/>
      </c>
      <c r="X781" s="67" t="str">
        <f ca="1">IF(I781="","",_xll.xEURO(OFFSET(C781,-M781+1,0),J781,OFFSET(C781,-M781+2,0),OFFSET(C781,-M781+2,0),OFFSET(C781,-M781+3,0)+AC781,OFFSET(C781,-M781+4,0),1,2)/10*I781)</f>
        <v/>
      </c>
      <c r="Y781" s="71" t="str">
        <f ca="1">IF(I781="","",_xll.xEURO(OFFSET(C781,-M781+1,0),J781,OFFSET(C781,-M781+2,0),OFFSET(C781,-M781+2,0),OFFSET(C781,-M781+3,0)+AC781,OFFSET(C781,-M781+4,0),1,3)/100*I781*10000)</f>
        <v/>
      </c>
      <c r="Z781" s="71" t="str">
        <f ca="1">IF(I781="","",_xll.xEURO(OFFSET(C781,-M781+1,0),J781,OFFSET(C781,-M781+2,0),OFFSET(C781,-M781+2,0),OFFSET(C781,-M781+3,0)+AC781,OFFSET(C781,-M781+4,0),1,5)/365.25*I781*10000)</f>
        <v/>
      </c>
      <c r="AB781" s="40" t="str">
        <f ca="1">IF(D781="","",_xll.xCalcSkew(OFFSET(C781,-M781,0),E781-OFFSET(C781,-M781+1,0),b)/100)</f>
        <v/>
      </c>
      <c r="AC781" s="40" t="str">
        <f ca="1">IF(I781="","",_xll.xCalcSkew(OFFSET(C781,-M781,0),J781-OFFSET(C781,-M781+1,0),b)/100)</f>
        <v/>
      </c>
      <c r="AE781">
        <f t="shared" si="139"/>
        <v>0</v>
      </c>
      <c r="AF781">
        <f t="shared" si="140"/>
        <v>0</v>
      </c>
      <c r="AG781">
        <f t="shared" si="141"/>
        <v>0</v>
      </c>
    </row>
    <row r="782" spans="3:33" x14ac:dyDescent="0.25">
      <c r="C782" s="64">
        <f ca="1">S809+Z809</f>
        <v>-912.12158628064196</v>
      </c>
      <c r="D782" s="52"/>
      <c r="E782" s="39"/>
      <c r="F782" s="39"/>
      <c r="G782" s="35"/>
      <c r="I782" s="52"/>
      <c r="J782" s="39"/>
      <c r="K782" s="39"/>
      <c r="L782" s="62"/>
      <c r="M782" s="101">
        <f t="shared" si="142"/>
        <v>9</v>
      </c>
      <c r="N782" s="67" t="str">
        <f ca="1">IF(D782="","",_xll.xEURO(OFFSET(C782,-M782+1,0),E782,OFFSET(C782,-M782+2,0),OFFSET(C782,-M782+2,0),OFFSET(C782,-M782+3,0)+AB782,OFFSET(C782,-M782+4,0),0,1)*D782)</f>
        <v/>
      </c>
      <c r="O782" s="69" t="str">
        <f ca="1">IF(D782="","",_xll.xEURO(OFFSET(C782,-M782+1,0),E782,OFFSET(C782,-M782+2,0),OFFSET(C782,-M782+2,0),OFFSET(C782,-M782+3,0)+AB782,OFFSET(C782,-M782+4,0),0,0))</f>
        <v/>
      </c>
      <c r="P782" s="67" t="str">
        <f t="shared" si="137"/>
        <v/>
      </c>
      <c r="Q782" s="67" t="str">
        <f ca="1">IF(D782="","",_xll.xEURO(OFFSET(C782,-M782+1,0),E782,OFFSET(C782,-M782+2,0),OFFSET(C782,-M782+2,0),OFFSET(C782,-M782+3,0)+AB782,OFFSET(C782,-M782+4,0),0,2)/10*D782)</f>
        <v/>
      </c>
      <c r="R782" s="71" t="str">
        <f ca="1">IF(D782="","",_xll.xEURO(OFFSET(C782,-M782+1,0),E782,OFFSET(C782,-M782+2,0),OFFSET(C782,-M782+2,0),OFFSET(C782,-M782+3,0)+AB782,OFFSET(C782,-M782+4,0),0,3)/100*D782*10000)</f>
        <v/>
      </c>
      <c r="S782" s="71" t="str">
        <f ca="1">IF(D782="","",_xll.xEURO(OFFSET(C782,-M782+1,0),E782,OFFSET(C782,-M782+2,0),OFFSET(C782,-M782+2,0),OFFSET(C782,-M782+3,0)+AB782,OFFSET(C782,-M782+4,0),0,5)/365.25*D782*10000)</f>
        <v/>
      </c>
      <c r="U782" s="67" t="str">
        <f ca="1">IF(I782="","",_xll.xEURO(OFFSET(C782,-M782+1,0),J782,OFFSET(C782,-M782+2,0),OFFSET(C782,-M782+2,0),OFFSET(C782,-M782+3,0)+AC782,OFFSET(C782,-M782+4,0),1,1)*I782)</f>
        <v/>
      </c>
      <c r="V782" s="69" t="str">
        <f ca="1">IF(I782="","",_xll.xEURO(OFFSET(C782,-M782+1,0),J782,OFFSET(C782,-M782+2,0),OFFSET(C782,-M782+2,0),OFFSET(C782,-M782+3,0)+AC782,OFFSET(C782,-M782+4,0),1,0))</f>
        <v/>
      </c>
      <c r="W782" s="67" t="str">
        <f t="shared" si="138"/>
        <v/>
      </c>
      <c r="X782" s="67" t="str">
        <f ca="1">IF(I782="","",_xll.xEURO(OFFSET(C782,-M782+1,0),J782,OFFSET(C782,-M782+2,0),OFFSET(C782,-M782+2,0),OFFSET(C782,-M782+3,0)+AC782,OFFSET(C782,-M782+4,0),1,2)/10*I782)</f>
        <v/>
      </c>
      <c r="Y782" s="71" t="str">
        <f ca="1">IF(I782="","",_xll.xEURO(OFFSET(C782,-M782+1,0),J782,OFFSET(C782,-M782+2,0),OFFSET(C782,-M782+2,0),OFFSET(C782,-M782+3,0)+AC782,OFFSET(C782,-M782+4,0),1,3)/100*I782*10000)</f>
        <v/>
      </c>
      <c r="Z782" s="71" t="str">
        <f ca="1">IF(I782="","",_xll.xEURO(OFFSET(C782,-M782+1,0),J782,OFFSET(C782,-M782+2,0),OFFSET(C782,-M782+2,0),OFFSET(C782,-M782+3,0)+AC782,OFFSET(C782,-M782+4,0),1,5)/365.25*I782*10000)</f>
        <v/>
      </c>
      <c r="AB782" s="40" t="str">
        <f ca="1">IF(D782="","",_xll.xCalcSkew(OFFSET(C782,-M782,0),E782-OFFSET(C782,-M782+1,0),b)/100)</f>
        <v/>
      </c>
      <c r="AC782" s="40" t="str">
        <f ca="1">IF(I782="","",_xll.xCalcSkew(OFFSET(C782,-M782,0),J782-OFFSET(C782,-M782+1,0),b)/100)</f>
        <v/>
      </c>
      <c r="AE782">
        <f t="shared" si="139"/>
        <v>0</v>
      </c>
      <c r="AF782">
        <f t="shared" si="140"/>
        <v>0</v>
      </c>
      <c r="AG782">
        <f t="shared" si="141"/>
        <v>0</v>
      </c>
    </row>
    <row r="783" spans="3:33" x14ac:dyDescent="0.25">
      <c r="C783" s="64">
        <f ca="1">P809+W809</f>
        <v>96.692448750306724</v>
      </c>
      <c r="D783" s="52"/>
      <c r="E783" s="39"/>
      <c r="F783" s="39"/>
      <c r="G783" s="35"/>
      <c r="I783" s="52"/>
      <c r="J783" s="39"/>
      <c r="K783" s="39"/>
      <c r="L783" s="62"/>
      <c r="M783" s="101">
        <f t="shared" si="142"/>
        <v>10</v>
      </c>
      <c r="N783" s="67" t="str">
        <f ca="1">IF(D783="","",_xll.xEURO(OFFSET(C783,-M783+1,0),E783,OFFSET(C783,-M783+2,0),OFFSET(C783,-M783+2,0),OFFSET(C783,-M783+3,0)+AB783,OFFSET(C783,-M783+4,0),0,1)*D783)</f>
        <v/>
      </c>
      <c r="O783" s="69" t="str">
        <f ca="1">IF(D783="","",_xll.xEURO(OFFSET(C783,-M783+1,0),E783,OFFSET(C783,-M783+2,0),OFFSET(C783,-M783+2,0),OFFSET(C783,-M783+3,0)+AB783,OFFSET(C783,-M783+4,0),0,0))</f>
        <v/>
      </c>
      <c r="P783" s="67" t="str">
        <f t="shared" si="137"/>
        <v/>
      </c>
      <c r="Q783" s="67" t="str">
        <f ca="1">IF(D783="","",_xll.xEURO(OFFSET(C783,-M783+1,0),E783,OFFSET(C783,-M783+2,0),OFFSET(C783,-M783+2,0),OFFSET(C783,-M783+3,0)+AB783,OFFSET(C783,-M783+4,0),0,2)/10*D783)</f>
        <v/>
      </c>
      <c r="R783" s="71" t="str">
        <f ca="1">IF(D783="","",_xll.xEURO(OFFSET(C783,-M783+1,0),E783,OFFSET(C783,-M783+2,0),OFFSET(C783,-M783+2,0),OFFSET(C783,-M783+3,0)+AB783,OFFSET(C783,-M783+4,0),0,3)/100*D783*10000)</f>
        <v/>
      </c>
      <c r="S783" s="71" t="str">
        <f ca="1">IF(D783="","",_xll.xEURO(OFFSET(C783,-M783+1,0),E783,OFFSET(C783,-M783+2,0),OFFSET(C783,-M783+2,0),OFFSET(C783,-M783+3,0)+AB783,OFFSET(C783,-M783+4,0),0,5)/365.25*D783*10000)</f>
        <v/>
      </c>
      <c r="U783" s="67" t="str">
        <f ca="1">IF(I783="","",_xll.xEURO(OFFSET(C783,-M783+1,0),J783,OFFSET(C783,-M783+2,0),OFFSET(C783,-M783+2,0),OFFSET(C783,-M783+3,0)+AC783,OFFSET(C783,-M783+4,0),1,1)*I783)</f>
        <v/>
      </c>
      <c r="V783" s="69" t="str">
        <f ca="1">IF(I783="","",_xll.xEURO(OFFSET(C783,-M783+1,0),J783,OFFSET(C783,-M783+2,0),OFFSET(C783,-M783+2,0),OFFSET(C783,-M783+3,0)+AC783,OFFSET(C783,-M783+4,0),1,0))</f>
        <v/>
      </c>
      <c r="W783" s="67" t="str">
        <f t="shared" si="138"/>
        <v/>
      </c>
      <c r="X783" s="67" t="str">
        <f ca="1">IF(I783="","",_xll.xEURO(OFFSET(C783,-M783+1,0),J783,OFFSET(C783,-M783+2,0),OFFSET(C783,-M783+2,0),OFFSET(C783,-M783+3,0)+AC783,OFFSET(C783,-M783+4,0),1,2)/10*I783)</f>
        <v/>
      </c>
      <c r="Y783" s="71" t="str">
        <f ca="1">IF(I783="","",_xll.xEURO(OFFSET(C783,-M783+1,0),J783,OFFSET(C783,-M783+2,0),OFFSET(C783,-M783+2,0),OFFSET(C783,-M783+3,0)+AC783,OFFSET(C783,-M783+4,0),1,3)/100*I783*10000)</f>
        <v/>
      </c>
      <c r="Z783" s="71" t="str">
        <f ca="1">IF(I783="","",_xll.xEURO(OFFSET(C783,-M783+1,0),J783,OFFSET(C783,-M783+2,0),OFFSET(C783,-M783+2,0),OFFSET(C783,-M783+3,0)+AC783,OFFSET(C783,-M783+4,0),1,5)/365.25*I783*10000)</f>
        <v/>
      </c>
      <c r="AB783" s="40" t="str">
        <f ca="1">IF(D783="","",_xll.xCalcSkew(OFFSET(C783,-M783,0),E783-OFFSET(C783,-M783+1,0),b)/100)</f>
        <v/>
      </c>
      <c r="AC783" s="40" t="str">
        <f ca="1">IF(I783="","",_xll.xCalcSkew(OFFSET(C783,-M783,0),J783-OFFSET(C783,-M783+1,0),b)/100)</f>
        <v/>
      </c>
      <c r="AE783">
        <f t="shared" si="139"/>
        <v>0</v>
      </c>
      <c r="AF783">
        <f t="shared" si="140"/>
        <v>0</v>
      </c>
      <c r="AG783">
        <f t="shared" si="141"/>
        <v>0</v>
      </c>
    </row>
    <row r="784" spans="3:33" x14ac:dyDescent="0.25">
      <c r="D784" s="52"/>
      <c r="E784" s="39"/>
      <c r="F784" s="39"/>
      <c r="G784" s="35"/>
      <c r="I784" s="52"/>
      <c r="J784" s="39"/>
      <c r="K784" s="39"/>
      <c r="L784" s="62"/>
      <c r="M784" s="101">
        <f t="shared" si="142"/>
        <v>11</v>
      </c>
      <c r="N784" s="67" t="str">
        <f ca="1">IF(D784="","",_xll.xEURO(OFFSET(C784,-M784+1,0),E784,OFFSET(C784,-M784+2,0),OFFSET(C784,-M784+2,0),OFFSET(C784,-M784+3,0)+AB784,OFFSET(C784,-M784+4,0),0,1)*D784)</f>
        <v/>
      </c>
      <c r="O784" s="69" t="str">
        <f ca="1">IF(D784="","",_xll.xEURO(OFFSET(C784,-M784+1,0),E784,OFFSET(C784,-M784+2,0),OFFSET(C784,-M784+2,0),OFFSET(C784,-M784+3,0)+AB784,OFFSET(C784,-M784+4,0),0,0))</f>
        <v/>
      </c>
      <c r="P784" s="67" t="str">
        <f t="shared" si="137"/>
        <v/>
      </c>
      <c r="Q784" s="67" t="str">
        <f ca="1">IF(D784="","",_xll.xEURO(OFFSET(C784,-M784+1,0),E784,OFFSET(C784,-M784+2,0),OFFSET(C784,-M784+2,0),OFFSET(C784,-M784+3,0)+AB784,OFFSET(C784,-M784+4,0),0,2)/10*D784)</f>
        <v/>
      </c>
      <c r="R784" s="71" t="str">
        <f ca="1">IF(D784="","",_xll.xEURO(OFFSET(C784,-M784+1,0),E784,OFFSET(C784,-M784+2,0),OFFSET(C784,-M784+2,0),OFFSET(C784,-M784+3,0)+AB784,OFFSET(C784,-M784+4,0),0,3)/100*D784*10000)</f>
        <v/>
      </c>
      <c r="S784" s="71" t="str">
        <f ca="1">IF(D784="","",_xll.xEURO(OFFSET(C784,-M784+1,0),E784,OFFSET(C784,-M784+2,0),OFFSET(C784,-M784+2,0),OFFSET(C784,-M784+3,0)+AB784,OFFSET(C784,-M784+4,0),0,5)/365.25*D784*10000)</f>
        <v/>
      </c>
      <c r="U784" s="67" t="str">
        <f ca="1">IF(I784="","",_xll.xEURO(OFFSET(C784,-M784+1,0),J784,OFFSET(C784,-M784+2,0),OFFSET(C784,-M784+2,0),OFFSET(C784,-M784+3,0)+AC784,OFFSET(C784,-M784+4,0),1,1)*I784)</f>
        <v/>
      </c>
      <c r="V784" s="69" t="str">
        <f ca="1">IF(I784="","",_xll.xEURO(OFFSET(C784,-M784+1,0),J784,OFFSET(C784,-M784+2,0),OFFSET(C784,-M784+2,0),OFFSET(C784,-M784+3,0)+AC784,OFFSET(C784,-M784+4,0),1,0))</f>
        <v/>
      </c>
      <c r="W784" s="67" t="str">
        <f t="shared" si="138"/>
        <v/>
      </c>
      <c r="X784" s="67" t="str">
        <f ca="1">IF(I784="","",_xll.xEURO(OFFSET(C784,-M784+1,0),J784,OFFSET(C784,-M784+2,0),OFFSET(C784,-M784+2,0),OFFSET(C784,-M784+3,0)+AC784,OFFSET(C784,-M784+4,0),1,2)/10*I784)</f>
        <v/>
      </c>
      <c r="Y784" s="71" t="str">
        <f ca="1">IF(I784="","",_xll.xEURO(OFFSET(C784,-M784+1,0),J784,OFFSET(C784,-M784+2,0),OFFSET(C784,-M784+2,0),OFFSET(C784,-M784+3,0)+AC784,OFFSET(C784,-M784+4,0),1,3)/100*I784*10000)</f>
        <v/>
      </c>
      <c r="Z784" s="71" t="str">
        <f ca="1">IF(I784="","",_xll.xEURO(OFFSET(C784,-M784+1,0),J784,OFFSET(C784,-M784+2,0),OFFSET(C784,-M784+2,0),OFFSET(C784,-M784+3,0)+AC784,OFFSET(C784,-M784+4,0),1,5)/365.25*I784*10000)</f>
        <v/>
      </c>
      <c r="AB784" s="40" t="str">
        <f ca="1">IF(D784="","",_xll.xCalcSkew(OFFSET(C784,-M784,0),E784-OFFSET(C784,-M784+1,0),b)/100)</f>
        <v/>
      </c>
      <c r="AC784" s="40" t="str">
        <f ca="1">IF(I784="","",_xll.xCalcSkew(OFFSET(C784,-M784,0),J784-OFFSET(C784,-M784+1,0),b)/100)</f>
        <v/>
      </c>
      <c r="AE784">
        <f t="shared" si="139"/>
        <v>0</v>
      </c>
      <c r="AF784">
        <f t="shared" si="140"/>
        <v>0</v>
      </c>
      <c r="AG784">
        <f t="shared" si="141"/>
        <v>0</v>
      </c>
    </row>
    <row r="785" spans="4:33" x14ac:dyDescent="0.25">
      <c r="D785" s="52"/>
      <c r="E785" s="39"/>
      <c r="F785" s="39"/>
      <c r="G785" s="35"/>
      <c r="I785" s="52"/>
      <c r="J785" s="39"/>
      <c r="K785" s="39"/>
      <c r="L785" s="62"/>
      <c r="M785" s="101">
        <f t="shared" si="142"/>
        <v>12</v>
      </c>
      <c r="N785" s="67" t="str">
        <f ca="1">IF(D785="","",_xll.xEURO(OFFSET(C785,-M785+1,0),E785,OFFSET(C785,-M785+2,0),OFFSET(C785,-M785+2,0),OFFSET(C785,-M785+3,0)+AB785,OFFSET(C785,-M785+4,0),0,1)*D785)</f>
        <v/>
      </c>
      <c r="O785" s="69" t="str">
        <f ca="1">IF(D785="","",_xll.xEURO(OFFSET(C785,-M785+1,0),E785,OFFSET(C785,-M785+2,0),OFFSET(C785,-M785+2,0),OFFSET(C785,-M785+3,0)+AB785,OFFSET(C785,-M785+4,0),0,0))</f>
        <v/>
      </c>
      <c r="P785" s="67" t="str">
        <f t="shared" si="137"/>
        <v/>
      </c>
      <c r="Q785" s="67" t="str">
        <f ca="1">IF(D785="","",_xll.xEURO(OFFSET(C785,-M785+1,0),E785,OFFSET(C785,-M785+2,0),OFFSET(C785,-M785+2,0),OFFSET(C785,-M785+3,0)+AB785,OFFSET(C785,-M785+4,0),0,2)/10*D785)</f>
        <v/>
      </c>
      <c r="R785" s="71" t="str">
        <f ca="1">IF(D785="","",_xll.xEURO(OFFSET(C785,-M785+1,0),E785,OFFSET(C785,-M785+2,0),OFFSET(C785,-M785+2,0),OFFSET(C785,-M785+3,0)+AB785,OFFSET(C785,-M785+4,0),0,3)/100*D785*10000)</f>
        <v/>
      </c>
      <c r="S785" s="71" t="str">
        <f ca="1">IF(D785="","",_xll.xEURO(OFFSET(C785,-M785+1,0),E785,OFFSET(C785,-M785+2,0),OFFSET(C785,-M785+2,0),OFFSET(C785,-M785+3,0)+AB785,OFFSET(C785,-M785+4,0),0,5)/365.25*D785*10000)</f>
        <v/>
      </c>
      <c r="U785" s="67" t="str">
        <f ca="1">IF(I785="","",_xll.xEURO(OFFSET(C785,-M785+1,0),J785,OFFSET(C785,-M785+2,0),OFFSET(C785,-M785+2,0),OFFSET(C785,-M785+3,0)+AC785,OFFSET(C785,-M785+4,0),1,1)*I785)</f>
        <v/>
      </c>
      <c r="V785" s="69" t="str">
        <f ca="1">IF(I785="","",_xll.xEURO(OFFSET(C785,-M785+1,0),J785,OFFSET(C785,-M785+2,0),OFFSET(C785,-M785+2,0),OFFSET(C785,-M785+3,0)+AC785,OFFSET(C785,-M785+4,0),1,0))</f>
        <v/>
      </c>
      <c r="W785" s="67" t="str">
        <f t="shared" si="138"/>
        <v/>
      </c>
      <c r="X785" s="67" t="str">
        <f ca="1">IF(I785="","",_xll.xEURO(OFFSET(C785,-M785+1,0),J785,OFFSET(C785,-M785+2,0),OFFSET(C785,-M785+2,0),OFFSET(C785,-M785+3,0)+AC785,OFFSET(C785,-M785+4,0),1,2)/10*I785)</f>
        <v/>
      </c>
      <c r="Y785" s="71" t="str">
        <f ca="1">IF(I785="","",_xll.xEURO(OFFSET(C785,-M785+1,0),J785,OFFSET(C785,-M785+2,0),OFFSET(C785,-M785+2,0),OFFSET(C785,-M785+3,0)+AC785,OFFSET(C785,-M785+4,0),1,3)/100*I785*10000)</f>
        <v/>
      </c>
      <c r="Z785" s="71" t="str">
        <f ca="1">IF(I785="","",_xll.xEURO(OFFSET(C785,-M785+1,0),J785,OFFSET(C785,-M785+2,0),OFFSET(C785,-M785+2,0),OFFSET(C785,-M785+3,0)+AC785,OFFSET(C785,-M785+4,0),1,5)/365.25*I785*10000)</f>
        <v/>
      </c>
      <c r="AB785" s="40" t="str">
        <f ca="1">IF(D785="","",_xll.xCalcSkew(OFFSET(C785,-M785,0),E785-OFFSET(C785,-M785+1,0),b)/100)</f>
        <v/>
      </c>
      <c r="AC785" s="40" t="str">
        <f ca="1">IF(I785="","",_xll.xCalcSkew(OFFSET(C785,-M785,0),J785-OFFSET(C785,-M785+1,0),b)/100)</f>
        <v/>
      </c>
      <c r="AE785">
        <f t="shared" si="139"/>
        <v>0</v>
      </c>
      <c r="AF785">
        <f t="shared" si="140"/>
        <v>0</v>
      </c>
      <c r="AG785">
        <f t="shared" si="141"/>
        <v>0</v>
      </c>
    </row>
    <row r="786" spans="4:33" x14ac:dyDescent="0.25">
      <c r="D786" s="52"/>
      <c r="E786" s="39"/>
      <c r="F786" s="39"/>
      <c r="G786" s="35"/>
      <c r="I786" s="52"/>
      <c r="J786" s="39"/>
      <c r="K786" s="39"/>
      <c r="L786" s="62"/>
      <c r="M786" s="101">
        <f t="shared" si="142"/>
        <v>13</v>
      </c>
      <c r="N786" s="67" t="str">
        <f ca="1">IF(D786="","",_xll.xEURO(OFFSET(C786,-M786+1,0),E786,OFFSET(C786,-M786+2,0),OFFSET(C786,-M786+2,0),OFFSET(C786,-M786+3,0)+AB786,OFFSET(C786,-M786+4,0),0,1)*D786)</f>
        <v/>
      </c>
      <c r="O786" s="69" t="str">
        <f ca="1">IF(D786="","",_xll.xEURO(OFFSET(C786,-M786+1,0),E786,OFFSET(C786,-M786+2,0),OFFSET(C786,-M786+2,0),OFFSET(C786,-M786+3,0)+AB786,OFFSET(C786,-M786+4,0),0,0))</f>
        <v/>
      </c>
      <c r="P786" s="67" t="str">
        <f t="shared" si="137"/>
        <v/>
      </c>
      <c r="Q786" s="67" t="str">
        <f ca="1">IF(D786="","",_xll.xEURO(OFFSET(C786,-M786+1,0),E786,OFFSET(C786,-M786+2,0),OFFSET(C786,-M786+2,0),OFFSET(C786,-M786+3,0)+AB786,OFFSET(C786,-M786+4,0),0,2)/10*D786)</f>
        <v/>
      </c>
      <c r="R786" s="71" t="str">
        <f ca="1">IF(D786="","",_xll.xEURO(OFFSET(C786,-M786+1,0),E786,OFFSET(C786,-M786+2,0),OFFSET(C786,-M786+2,0),OFFSET(C786,-M786+3,0)+AB786,OFFSET(C786,-M786+4,0),0,3)/100*D786*10000)</f>
        <v/>
      </c>
      <c r="S786" s="71" t="str">
        <f ca="1">IF(D786="","",_xll.xEURO(OFFSET(C786,-M786+1,0),E786,OFFSET(C786,-M786+2,0),OFFSET(C786,-M786+2,0),OFFSET(C786,-M786+3,0)+AB786,OFFSET(C786,-M786+4,0),0,5)/365.25*D786*10000)</f>
        <v/>
      </c>
      <c r="U786" s="67" t="str">
        <f ca="1">IF(I786="","",_xll.xEURO(OFFSET(C786,-M786+1,0),J786,OFFSET(C786,-M786+2,0),OFFSET(C786,-M786+2,0),OFFSET(C786,-M786+3,0)+AC786,OFFSET(C786,-M786+4,0),1,1)*I786)</f>
        <v/>
      </c>
      <c r="V786" s="69" t="str">
        <f ca="1">IF(I786="","",_xll.xEURO(OFFSET(C786,-M786+1,0),J786,OFFSET(C786,-M786+2,0),OFFSET(C786,-M786+2,0),OFFSET(C786,-M786+3,0)+AC786,OFFSET(C786,-M786+4,0),1,0))</f>
        <v/>
      </c>
      <c r="W786" s="67" t="str">
        <f t="shared" si="138"/>
        <v/>
      </c>
      <c r="X786" s="67" t="str">
        <f ca="1">IF(I786="","",_xll.xEURO(OFFSET(C786,-M786+1,0),J786,OFFSET(C786,-M786+2,0),OFFSET(C786,-M786+2,0),OFFSET(C786,-M786+3,0)+AC786,OFFSET(C786,-M786+4,0),1,2)/10*I786)</f>
        <v/>
      </c>
      <c r="Y786" s="71" t="str">
        <f ca="1">IF(I786="","",_xll.xEURO(OFFSET(C786,-M786+1,0),J786,OFFSET(C786,-M786+2,0),OFFSET(C786,-M786+2,0),OFFSET(C786,-M786+3,0)+AC786,OFFSET(C786,-M786+4,0),1,3)/100*I786*10000)</f>
        <v/>
      </c>
      <c r="Z786" s="71" t="str">
        <f ca="1">IF(I786="","",_xll.xEURO(OFFSET(C786,-M786+1,0),J786,OFFSET(C786,-M786+2,0),OFFSET(C786,-M786+2,0),OFFSET(C786,-M786+3,0)+AC786,OFFSET(C786,-M786+4,0),1,5)/365.25*I786*10000)</f>
        <v/>
      </c>
      <c r="AB786" s="40" t="str">
        <f ca="1">IF(D786="","",_xll.xCalcSkew(OFFSET(C786,-M786,0),E786-OFFSET(C786,-M786+1,0),b)/100)</f>
        <v/>
      </c>
      <c r="AC786" s="40" t="str">
        <f ca="1">IF(I786="","",_xll.xCalcSkew(OFFSET(C786,-M786,0),J786-OFFSET(C786,-M786+1,0),b)/100)</f>
        <v/>
      </c>
      <c r="AE786">
        <f t="shared" si="139"/>
        <v>0</v>
      </c>
      <c r="AF786">
        <f t="shared" si="140"/>
        <v>0</v>
      </c>
      <c r="AG786">
        <f t="shared" si="141"/>
        <v>0</v>
      </c>
    </row>
    <row r="787" spans="4:33" x14ac:dyDescent="0.25">
      <c r="D787" s="52"/>
      <c r="E787" s="39"/>
      <c r="F787" s="39"/>
      <c r="G787" s="35"/>
      <c r="I787" s="52"/>
      <c r="J787" s="39"/>
      <c r="K787" s="39"/>
      <c r="L787" s="62"/>
      <c r="M787" s="101">
        <f t="shared" si="142"/>
        <v>14</v>
      </c>
      <c r="N787" s="67" t="str">
        <f ca="1">IF(D787="","",_xll.xEURO(OFFSET(C787,-M787+1,0),E787,OFFSET(C787,-M787+2,0),OFFSET(C787,-M787+2,0),OFFSET(C787,-M787+3,0)+AB787,OFFSET(C787,-M787+4,0),0,1)*D787)</f>
        <v/>
      </c>
      <c r="O787" s="69" t="str">
        <f ca="1">IF(D787="","",_xll.xEURO(OFFSET(C787,-M787+1,0),E787,OFFSET(C787,-M787+2,0),OFFSET(C787,-M787+2,0),OFFSET(C787,-M787+3,0)+AB787,OFFSET(C787,-M787+4,0),0,0))</f>
        <v/>
      </c>
      <c r="P787" s="67" t="str">
        <f t="shared" si="137"/>
        <v/>
      </c>
      <c r="Q787" s="67" t="str">
        <f ca="1">IF(D787="","",_xll.xEURO(OFFSET(C787,-M787+1,0),E787,OFFSET(C787,-M787+2,0),OFFSET(C787,-M787+2,0),OFFSET(C787,-M787+3,0)+AB787,OFFSET(C787,-M787+4,0),0,2)/10*D787)</f>
        <v/>
      </c>
      <c r="R787" s="71" t="str">
        <f ca="1">IF(D787="","",_xll.xEURO(OFFSET(C787,-M787+1,0),E787,OFFSET(C787,-M787+2,0),OFFSET(C787,-M787+2,0),OFFSET(C787,-M787+3,0)+AB787,OFFSET(C787,-M787+4,0),0,3)/100*D787*10000)</f>
        <v/>
      </c>
      <c r="S787" s="71" t="str">
        <f ca="1">IF(D787="","",_xll.xEURO(OFFSET(C787,-M787+1,0),E787,OFFSET(C787,-M787+2,0),OFFSET(C787,-M787+2,0),OFFSET(C787,-M787+3,0)+AB787,OFFSET(C787,-M787+4,0),0,5)/365.25*D787*10000)</f>
        <v/>
      </c>
      <c r="U787" s="67" t="str">
        <f ca="1">IF(I787="","",_xll.xEURO(OFFSET(C787,-M787+1,0),J787,OFFSET(C787,-M787+2,0),OFFSET(C787,-M787+2,0),OFFSET(C787,-M787+3,0)+AC787,OFFSET(C787,-M787+4,0),1,1)*I787)</f>
        <v/>
      </c>
      <c r="V787" s="69" t="str">
        <f ca="1">IF(I787="","",_xll.xEURO(OFFSET(C787,-M787+1,0),J787,OFFSET(C787,-M787+2,0),OFFSET(C787,-M787+2,0),OFFSET(C787,-M787+3,0)+AC787,OFFSET(C787,-M787+4,0),1,0))</f>
        <v/>
      </c>
      <c r="W787" s="67" t="str">
        <f t="shared" si="138"/>
        <v/>
      </c>
      <c r="X787" s="67" t="str">
        <f ca="1">IF(I787="","",_xll.xEURO(OFFSET(C787,-M787+1,0),J787,OFFSET(C787,-M787+2,0),OFFSET(C787,-M787+2,0),OFFSET(C787,-M787+3,0)+AC787,OFFSET(C787,-M787+4,0),1,2)/10*I787)</f>
        <v/>
      </c>
      <c r="Y787" s="71" t="str">
        <f ca="1">IF(I787="","",_xll.xEURO(OFFSET(C787,-M787+1,0),J787,OFFSET(C787,-M787+2,0),OFFSET(C787,-M787+2,0),OFFSET(C787,-M787+3,0)+AC787,OFFSET(C787,-M787+4,0),1,3)/100*I787*10000)</f>
        <v/>
      </c>
      <c r="Z787" s="71" t="str">
        <f ca="1">IF(I787="","",_xll.xEURO(OFFSET(C787,-M787+1,0),J787,OFFSET(C787,-M787+2,0),OFFSET(C787,-M787+2,0),OFFSET(C787,-M787+3,0)+AC787,OFFSET(C787,-M787+4,0),1,5)/365.25*I787*10000)</f>
        <v/>
      </c>
      <c r="AB787" s="40" t="str">
        <f ca="1">IF(D787="","",_xll.xCalcSkew(OFFSET(C787,-M787,0),E787-OFFSET(C787,-M787+1,0),b)/100)</f>
        <v/>
      </c>
      <c r="AC787" s="40" t="str">
        <f ca="1">IF(I787="","",_xll.xCalcSkew(OFFSET(C787,-M787,0),J787-OFFSET(C787,-M787+1,0),b)/100)</f>
        <v/>
      </c>
      <c r="AE787">
        <f t="shared" si="139"/>
        <v>0</v>
      </c>
      <c r="AF787">
        <f t="shared" si="140"/>
        <v>0</v>
      </c>
      <c r="AG787">
        <f t="shared" si="141"/>
        <v>0</v>
      </c>
    </row>
    <row r="788" spans="4:33" x14ac:dyDescent="0.25">
      <c r="D788" s="52"/>
      <c r="E788" s="39"/>
      <c r="F788" s="39"/>
      <c r="G788" s="35"/>
      <c r="I788" s="52"/>
      <c r="J788" s="39"/>
      <c r="K788" s="39"/>
      <c r="L788" s="62"/>
      <c r="M788" s="101">
        <f t="shared" si="142"/>
        <v>15</v>
      </c>
      <c r="N788" s="67" t="str">
        <f ca="1">IF(D788="","",_xll.xEURO(OFFSET(C788,-M788+1,0),E788,OFFSET(C788,-M788+2,0),OFFSET(C788,-M788+2,0),OFFSET(C788,-M788+3,0)+AB788,OFFSET(C788,-M788+4,0),0,1)*D788)</f>
        <v/>
      </c>
      <c r="O788" s="69" t="str">
        <f ca="1">IF(D788="","",_xll.xEURO(OFFSET(C788,-M788+1,0),E788,OFFSET(C788,-M788+2,0),OFFSET(C788,-M788+2,0),OFFSET(C788,-M788+3,0)+AB788,OFFSET(C788,-M788+4,0),0,0))</f>
        <v/>
      </c>
      <c r="P788" s="67" t="str">
        <f t="shared" si="137"/>
        <v/>
      </c>
      <c r="Q788" s="67" t="str">
        <f ca="1">IF(D788="","",_xll.xEURO(OFFSET(C788,-M788+1,0),E788,OFFSET(C788,-M788+2,0),OFFSET(C788,-M788+2,0),OFFSET(C788,-M788+3,0)+AB788,OFFSET(C788,-M788+4,0),0,2)/10*D788)</f>
        <v/>
      </c>
      <c r="R788" s="71" t="str">
        <f ca="1">IF(D788="","",_xll.xEURO(OFFSET(C788,-M788+1,0),E788,OFFSET(C788,-M788+2,0),OFFSET(C788,-M788+2,0),OFFSET(C788,-M788+3,0)+AB788,OFFSET(C788,-M788+4,0),0,3)/100*D788*10000)</f>
        <v/>
      </c>
      <c r="S788" s="71" t="str">
        <f ca="1">IF(D788="","",_xll.xEURO(OFFSET(C788,-M788+1,0),E788,OFFSET(C788,-M788+2,0),OFFSET(C788,-M788+2,0),OFFSET(C788,-M788+3,0)+AB788,OFFSET(C788,-M788+4,0),0,5)/365.25*D788*10000)</f>
        <v/>
      </c>
      <c r="U788" s="67" t="str">
        <f ca="1">IF(I788="","",_xll.xEURO(OFFSET(C788,-M788+1,0),J788,OFFSET(C788,-M788+2,0),OFFSET(C788,-M788+2,0),OFFSET(C788,-M788+3,0)+AC788,OFFSET(C788,-M788+4,0),1,1)*I788)</f>
        <v/>
      </c>
      <c r="V788" s="69" t="str">
        <f ca="1">IF(I788="","",_xll.xEURO(OFFSET(C788,-M788+1,0),J788,OFFSET(C788,-M788+2,0),OFFSET(C788,-M788+2,0),OFFSET(C788,-M788+3,0)+AC788,OFFSET(C788,-M788+4,0),1,0))</f>
        <v/>
      </c>
      <c r="W788" s="67" t="str">
        <f t="shared" si="138"/>
        <v/>
      </c>
      <c r="X788" s="67" t="str">
        <f ca="1">IF(I788="","",_xll.xEURO(OFFSET(C788,-M788+1,0),J788,OFFSET(C788,-M788+2,0),OFFSET(C788,-M788+2,0),OFFSET(C788,-M788+3,0)+AC788,OFFSET(C788,-M788+4,0),1,2)/10*I788)</f>
        <v/>
      </c>
      <c r="Y788" s="71" t="str">
        <f ca="1">IF(I788="","",_xll.xEURO(OFFSET(C788,-M788+1,0),J788,OFFSET(C788,-M788+2,0),OFFSET(C788,-M788+2,0),OFFSET(C788,-M788+3,0)+AC788,OFFSET(C788,-M788+4,0),1,3)/100*I788*10000)</f>
        <v/>
      </c>
      <c r="Z788" s="71" t="str">
        <f ca="1">IF(I788="","",_xll.xEURO(OFFSET(C788,-M788+1,0),J788,OFFSET(C788,-M788+2,0),OFFSET(C788,-M788+2,0),OFFSET(C788,-M788+3,0)+AC788,OFFSET(C788,-M788+4,0),1,5)/365.25*I788*10000)</f>
        <v/>
      </c>
      <c r="AB788" s="40" t="str">
        <f ca="1">IF(D788="","",_xll.xCalcSkew(OFFSET(C788,-M788,0),E788-OFFSET(C788,-M788+1,0),b)/100)</f>
        <v/>
      </c>
      <c r="AC788" s="40" t="str">
        <f ca="1">IF(I788="","",_xll.xCalcSkew(OFFSET(C788,-M788,0),J788-OFFSET(C788,-M788+1,0),b)/100)</f>
        <v/>
      </c>
      <c r="AE788">
        <f t="shared" si="139"/>
        <v>0</v>
      </c>
      <c r="AF788">
        <f t="shared" si="140"/>
        <v>0</v>
      </c>
      <c r="AG788">
        <f t="shared" si="141"/>
        <v>0</v>
      </c>
    </row>
    <row r="789" spans="4:33" x14ac:dyDescent="0.25">
      <c r="D789" s="52"/>
      <c r="E789" s="39"/>
      <c r="F789" s="39"/>
      <c r="G789" s="35"/>
      <c r="I789" s="52"/>
      <c r="J789" s="39"/>
      <c r="K789" s="39"/>
      <c r="L789" s="62"/>
      <c r="M789" s="101">
        <f t="shared" si="142"/>
        <v>16</v>
      </c>
      <c r="N789" s="67" t="str">
        <f ca="1">IF(D789="","",_xll.xEURO(OFFSET(C789,-M789+1,0),E789,OFFSET(C789,-M789+2,0),OFFSET(C789,-M789+2,0),OFFSET(C789,-M789+3,0)+AB789,OFFSET(C789,-M789+4,0),0,1)*D789)</f>
        <v/>
      </c>
      <c r="O789" s="69" t="str">
        <f ca="1">IF(D789="","",_xll.xEURO(OFFSET(C789,-M789+1,0),E789,OFFSET(C789,-M789+2,0),OFFSET(C789,-M789+2,0),OFFSET(C789,-M789+3,0)+AB789,OFFSET(C789,-M789+4,0),0,0))</f>
        <v/>
      </c>
      <c r="P789" s="67" t="str">
        <f t="shared" si="137"/>
        <v/>
      </c>
      <c r="Q789" s="67" t="str">
        <f ca="1">IF(D789="","",_xll.xEURO(OFFSET(C789,-M789+1,0),E789,OFFSET(C789,-M789+2,0),OFFSET(C789,-M789+2,0),OFFSET(C789,-M789+3,0)+AB789,OFFSET(C789,-M789+4,0),0,2)/10*D789)</f>
        <v/>
      </c>
      <c r="R789" s="71" t="str">
        <f ca="1">IF(D789="","",_xll.xEURO(OFFSET(C789,-M789+1,0),E789,OFFSET(C789,-M789+2,0),OFFSET(C789,-M789+2,0),OFFSET(C789,-M789+3,0)+AB789,OFFSET(C789,-M789+4,0),0,3)/100*D789*10000)</f>
        <v/>
      </c>
      <c r="S789" s="71" t="str">
        <f ca="1">IF(D789="","",_xll.xEURO(OFFSET(C789,-M789+1,0),E789,OFFSET(C789,-M789+2,0),OFFSET(C789,-M789+2,0),OFFSET(C789,-M789+3,0)+AB789,OFFSET(C789,-M789+4,0),0,5)/365.25*D789*10000)</f>
        <v/>
      </c>
      <c r="U789" s="67" t="str">
        <f ca="1">IF(I789="","",_xll.xEURO(OFFSET(C789,-M789+1,0),J789,OFFSET(C789,-M789+2,0),OFFSET(C789,-M789+2,0),OFFSET(C789,-M789+3,0)+AC789,OFFSET(C789,-M789+4,0),1,1)*I789)</f>
        <v/>
      </c>
      <c r="V789" s="69" t="str">
        <f ca="1">IF(I789="","",_xll.xEURO(OFFSET(C789,-M789+1,0),J789,OFFSET(C789,-M789+2,0),OFFSET(C789,-M789+2,0),OFFSET(C789,-M789+3,0)+AC789,OFFSET(C789,-M789+4,0),1,0))</f>
        <v/>
      </c>
      <c r="W789" s="67" t="str">
        <f t="shared" si="138"/>
        <v/>
      </c>
      <c r="X789" s="67" t="str">
        <f ca="1">IF(I789="","",_xll.xEURO(OFFSET(C789,-M789+1,0),J789,OFFSET(C789,-M789+2,0),OFFSET(C789,-M789+2,0),OFFSET(C789,-M789+3,0)+AC789,OFFSET(C789,-M789+4,0),1,2)/10*I789)</f>
        <v/>
      </c>
      <c r="Y789" s="71" t="str">
        <f ca="1">IF(I789="","",_xll.xEURO(OFFSET(C789,-M789+1,0),J789,OFFSET(C789,-M789+2,0),OFFSET(C789,-M789+2,0),OFFSET(C789,-M789+3,0)+AC789,OFFSET(C789,-M789+4,0),1,3)/100*I789*10000)</f>
        <v/>
      </c>
      <c r="Z789" s="71" t="str">
        <f ca="1">IF(I789="","",_xll.xEURO(OFFSET(C789,-M789+1,0),J789,OFFSET(C789,-M789+2,0),OFFSET(C789,-M789+2,0),OFFSET(C789,-M789+3,0)+AC789,OFFSET(C789,-M789+4,0),1,5)/365.25*I789*10000)</f>
        <v/>
      </c>
      <c r="AB789" s="40" t="str">
        <f ca="1">IF(D789="","",_xll.xCalcSkew(OFFSET(C789,-M789,0),E789-OFFSET(C789,-M789+1,0),b)/100)</f>
        <v/>
      </c>
      <c r="AC789" s="40" t="str">
        <f ca="1">IF(I789="","",_xll.xCalcSkew(OFFSET(C789,-M789,0),J789-OFFSET(C789,-M789+1,0),b)/100)</f>
        <v/>
      </c>
      <c r="AE789">
        <f t="shared" si="139"/>
        <v>0</v>
      </c>
      <c r="AF789">
        <f t="shared" si="140"/>
        <v>0</v>
      </c>
      <c r="AG789">
        <f t="shared" si="141"/>
        <v>0</v>
      </c>
    </row>
    <row r="790" spans="4:33" x14ac:dyDescent="0.25">
      <c r="D790" s="52"/>
      <c r="E790" s="39"/>
      <c r="F790" s="39"/>
      <c r="G790" s="35"/>
      <c r="I790" s="52"/>
      <c r="J790" s="39"/>
      <c r="K790" s="39"/>
      <c r="L790" s="62"/>
      <c r="M790" s="101">
        <f t="shared" si="142"/>
        <v>17</v>
      </c>
      <c r="N790" s="67" t="str">
        <f ca="1">IF(D790="","",_xll.xEURO(OFFSET(C790,-M790+1,0),E790,OFFSET(C790,-M790+2,0),OFFSET(C790,-M790+2,0),OFFSET(C790,-M790+3,0)+AB790,OFFSET(C790,-M790+4,0),0,1)*D790)</f>
        <v/>
      </c>
      <c r="O790" s="69" t="str">
        <f ca="1">IF(D790="","",_xll.xEURO(OFFSET(C790,-M790+1,0),E790,OFFSET(C790,-M790+2,0),OFFSET(C790,-M790+2,0),OFFSET(C790,-M790+3,0)+AB790,OFFSET(C790,-M790+4,0),0,0))</f>
        <v/>
      </c>
      <c r="P790" s="67" t="str">
        <f t="shared" si="137"/>
        <v/>
      </c>
      <c r="Q790" s="67" t="str">
        <f ca="1">IF(D790="","",_xll.xEURO(OFFSET(C790,-M790+1,0),E790,OFFSET(C790,-M790+2,0),OFFSET(C790,-M790+2,0),OFFSET(C790,-M790+3,0)+AB790,OFFSET(C790,-M790+4,0),0,2)/10*D790)</f>
        <v/>
      </c>
      <c r="R790" s="71" t="str">
        <f ca="1">IF(D790="","",_xll.xEURO(OFFSET(C790,-M790+1,0),E790,OFFSET(C790,-M790+2,0),OFFSET(C790,-M790+2,0),OFFSET(C790,-M790+3,0)+AB790,OFFSET(C790,-M790+4,0),0,3)/100*D790*10000)</f>
        <v/>
      </c>
      <c r="S790" s="71" t="str">
        <f ca="1">IF(D790="","",_xll.xEURO(OFFSET(C790,-M790+1,0),E790,OFFSET(C790,-M790+2,0),OFFSET(C790,-M790+2,0),OFFSET(C790,-M790+3,0)+AB790,OFFSET(C790,-M790+4,0),0,5)/365.25*D790*10000)</f>
        <v/>
      </c>
      <c r="U790" s="67" t="str">
        <f ca="1">IF(I790="","",_xll.xEURO(OFFSET(C790,-M790+1,0),J790,OFFSET(C790,-M790+2,0),OFFSET(C790,-M790+2,0),OFFSET(C790,-M790+3,0)+AC790,OFFSET(C790,-M790+4,0),1,1)*I790)</f>
        <v/>
      </c>
      <c r="V790" s="69" t="str">
        <f ca="1">IF(I790="","",_xll.xEURO(OFFSET(C790,-M790+1,0),J790,OFFSET(C790,-M790+2,0),OFFSET(C790,-M790+2,0),OFFSET(C790,-M790+3,0)+AC790,OFFSET(C790,-M790+4,0),1,0))</f>
        <v/>
      </c>
      <c r="W790" s="67" t="str">
        <f t="shared" si="138"/>
        <v/>
      </c>
      <c r="X790" s="67" t="str">
        <f ca="1">IF(I790="","",_xll.xEURO(OFFSET(C790,-M790+1,0),J790,OFFSET(C790,-M790+2,0),OFFSET(C790,-M790+2,0),OFFSET(C790,-M790+3,0)+AC790,OFFSET(C790,-M790+4,0),1,2)/10*I790)</f>
        <v/>
      </c>
      <c r="Y790" s="71" t="str">
        <f ca="1">IF(I790="","",_xll.xEURO(OFFSET(C790,-M790+1,0),J790,OFFSET(C790,-M790+2,0),OFFSET(C790,-M790+2,0),OFFSET(C790,-M790+3,0)+AC790,OFFSET(C790,-M790+4,0),1,3)/100*I790*10000)</f>
        <v/>
      </c>
      <c r="Z790" s="71" t="str">
        <f ca="1">IF(I790="","",_xll.xEURO(OFFSET(C790,-M790+1,0),J790,OFFSET(C790,-M790+2,0),OFFSET(C790,-M790+2,0),OFFSET(C790,-M790+3,0)+AC790,OFFSET(C790,-M790+4,0),1,5)/365.25*I790*10000)</f>
        <v/>
      </c>
      <c r="AB790" s="40" t="str">
        <f ca="1">IF(D790="","",_xll.xCalcSkew(OFFSET(C790,-M790,0),E790-OFFSET(C790,-M790+1,0),b)/100)</f>
        <v/>
      </c>
      <c r="AC790" s="40" t="str">
        <f ca="1">IF(I790="","",_xll.xCalcSkew(OFFSET(C790,-M790,0),J790-OFFSET(C790,-M790+1,0),b)/100)</f>
        <v/>
      </c>
      <c r="AE790">
        <f t="shared" si="139"/>
        <v>0</v>
      </c>
      <c r="AF790">
        <f t="shared" si="140"/>
        <v>0</v>
      </c>
      <c r="AG790">
        <f t="shared" si="141"/>
        <v>0</v>
      </c>
    </row>
    <row r="791" spans="4:33" x14ac:dyDescent="0.25">
      <c r="D791" s="52"/>
      <c r="E791" s="39"/>
      <c r="F791" s="39"/>
      <c r="G791" s="35"/>
      <c r="I791" s="52"/>
      <c r="J791" s="39"/>
      <c r="K791" s="39"/>
      <c r="L791" s="62"/>
      <c r="M791" s="101">
        <f t="shared" si="142"/>
        <v>18</v>
      </c>
      <c r="N791" s="67" t="str">
        <f ca="1">IF(D791="","",_xll.xEURO(OFFSET(C791,-M791+1,0),E791,OFFSET(C791,-M791+2,0),OFFSET(C791,-M791+2,0),OFFSET(C791,-M791+3,0)+AB791,OFFSET(C791,-M791+4,0),0,1)*D791)</f>
        <v/>
      </c>
      <c r="O791" s="69" t="str">
        <f ca="1">IF(D791="","",_xll.xEURO(OFFSET(C791,-M791+1,0),E791,OFFSET(C791,-M791+2,0),OFFSET(C791,-M791+2,0),OFFSET(C791,-M791+3,0)+AB791,OFFSET(C791,-M791+4,0),0,0))</f>
        <v/>
      </c>
      <c r="P791" s="67" t="str">
        <f t="shared" si="137"/>
        <v/>
      </c>
      <c r="Q791" s="67" t="str">
        <f ca="1">IF(D791="","",_xll.xEURO(OFFSET(C791,-M791+1,0),E791,OFFSET(C791,-M791+2,0),OFFSET(C791,-M791+2,0),OFFSET(C791,-M791+3,0)+AB791,OFFSET(C791,-M791+4,0),0,2)/10*D791)</f>
        <v/>
      </c>
      <c r="R791" s="71" t="str">
        <f ca="1">IF(D791="","",_xll.xEURO(OFFSET(C791,-M791+1,0),E791,OFFSET(C791,-M791+2,0),OFFSET(C791,-M791+2,0),OFFSET(C791,-M791+3,0)+AB791,OFFSET(C791,-M791+4,0),0,3)/100*D791*10000)</f>
        <v/>
      </c>
      <c r="S791" s="71" t="str">
        <f ca="1">IF(D791="","",_xll.xEURO(OFFSET(C791,-M791+1,0),E791,OFFSET(C791,-M791+2,0),OFFSET(C791,-M791+2,0),OFFSET(C791,-M791+3,0)+AB791,OFFSET(C791,-M791+4,0),0,5)/365.25*D791*10000)</f>
        <v/>
      </c>
      <c r="U791" s="67" t="str">
        <f ca="1">IF(I791="","",_xll.xEURO(OFFSET(C791,-M791+1,0),J791,OFFSET(C791,-M791+2,0),OFFSET(C791,-M791+2,0),OFFSET(C791,-M791+3,0)+AC791,OFFSET(C791,-M791+4,0),1,1)*I791)</f>
        <v/>
      </c>
      <c r="V791" s="69" t="str">
        <f ca="1">IF(I791="","",_xll.xEURO(OFFSET(C791,-M791+1,0),J791,OFFSET(C791,-M791+2,0),OFFSET(C791,-M791+2,0),OFFSET(C791,-M791+3,0)+AC791,OFFSET(C791,-M791+4,0),1,0))</f>
        <v/>
      </c>
      <c r="W791" s="67" t="str">
        <f t="shared" si="138"/>
        <v/>
      </c>
      <c r="X791" s="67" t="str">
        <f ca="1">IF(I791="","",_xll.xEURO(OFFSET(C791,-M791+1,0),J791,OFFSET(C791,-M791+2,0),OFFSET(C791,-M791+2,0),OFFSET(C791,-M791+3,0)+AC791,OFFSET(C791,-M791+4,0),1,2)/10*I791)</f>
        <v/>
      </c>
      <c r="Y791" s="71" t="str">
        <f ca="1">IF(I791="","",_xll.xEURO(OFFSET(C791,-M791+1,0),J791,OFFSET(C791,-M791+2,0),OFFSET(C791,-M791+2,0),OFFSET(C791,-M791+3,0)+AC791,OFFSET(C791,-M791+4,0),1,3)/100*I791*10000)</f>
        <v/>
      </c>
      <c r="Z791" s="71" t="str">
        <f ca="1">IF(I791="","",_xll.xEURO(OFFSET(C791,-M791+1,0),J791,OFFSET(C791,-M791+2,0),OFFSET(C791,-M791+2,0),OFFSET(C791,-M791+3,0)+AC791,OFFSET(C791,-M791+4,0),1,5)/365.25*I791*10000)</f>
        <v/>
      </c>
      <c r="AB791" s="40" t="str">
        <f ca="1">IF(D791="","",_xll.xCalcSkew(OFFSET(C791,-M791,0),E791-OFFSET(C791,-M791+1,0),b)/100)</f>
        <v/>
      </c>
      <c r="AC791" s="40" t="str">
        <f ca="1">IF(I791="","",_xll.xCalcSkew(OFFSET(C791,-M791,0),J791-OFFSET(C791,-M791+1,0),b)/100)</f>
        <v/>
      </c>
      <c r="AE791">
        <f t="shared" si="139"/>
        <v>0</v>
      </c>
      <c r="AF791">
        <f t="shared" si="140"/>
        <v>0</v>
      </c>
      <c r="AG791">
        <f t="shared" si="141"/>
        <v>0</v>
      </c>
    </row>
    <row r="792" spans="4:33" x14ac:dyDescent="0.25">
      <c r="D792" s="52"/>
      <c r="E792" s="39"/>
      <c r="F792" s="39"/>
      <c r="G792" s="35"/>
      <c r="I792" s="52"/>
      <c r="J792" s="39"/>
      <c r="K792" s="39"/>
      <c r="L792" s="62"/>
      <c r="M792" s="101">
        <f t="shared" si="142"/>
        <v>19</v>
      </c>
      <c r="N792" s="67" t="str">
        <f ca="1">IF(D792="","",_xll.xEURO(OFFSET(C792,-M792+1,0),E792,OFFSET(C792,-M792+2,0),OFFSET(C792,-M792+2,0),OFFSET(C792,-M792+3,0)+AB792,OFFSET(C792,-M792+4,0),0,1)*D792)</f>
        <v/>
      </c>
      <c r="O792" s="69" t="str">
        <f ca="1">IF(D792="","",_xll.xEURO(OFFSET(C792,-M792+1,0),E792,OFFSET(C792,-M792+2,0),OFFSET(C792,-M792+2,0),OFFSET(C792,-M792+3,0)+AB792,OFFSET(C792,-M792+4,0),0,0))</f>
        <v/>
      </c>
      <c r="P792" s="67" t="str">
        <f t="shared" si="137"/>
        <v/>
      </c>
      <c r="Q792" s="67" t="str">
        <f ca="1">IF(D792="","",_xll.xEURO(OFFSET(C792,-M792+1,0),E792,OFFSET(C792,-M792+2,0),OFFSET(C792,-M792+2,0),OFFSET(C792,-M792+3,0)+AB792,OFFSET(C792,-M792+4,0),0,2)/10*D792)</f>
        <v/>
      </c>
      <c r="R792" s="71" t="str">
        <f ca="1">IF(D792="","",_xll.xEURO(OFFSET(C792,-M792+1,0),E792,OFFSET(C792,-M792+2,0),OFFSET(C792,-M792+2,0),OFFSET(C792,-M792+3,0)+AB792,OFFSET(C792,-M792+4,0),0,3)/100*D792*10000)</f>
        <v/>
      </c>
      <c r="S792" s="71" t="str">
        <f ca="1">IF(D792="","",_xll.xEURO(OFFSET(C792,-M792+1,0),E792,OFFSET(C792,-M792+2,0),OFFSET(C792,-M792+2,0),OFFSET(C792,-M792+3,0)+AB792,OFFSET(C792,-M792+4,0),0,5)/365.25*D792*10000)</f>
        <v/>
      </c>
      <c r="U792" s="67" t="str">
        <f ca="1">IF(I792="","",_xll.xEURO(OFFSET(C792,-M792+1,0),J792,OFFSET(C792,-M792+2,0),OFFSET(C792,-M792+2,0),OFFSET(C792,-M792+3,0)+AC792,OFFSET(C792,-M792+4,0),1,1)*I792)</f>
        <v/>
      </c>
      <c r="V792" s="69" t="str">
        <f ca="1">IF(I792="","",_xll.xEURO(OFFSET(C792,-M792+1,0),J792,OFFSET(C792,-M792+2,0),OFFSET(C792,-M792+2,0),OFFSET(C792,-M792+3,0)+AC792,OFFSET(C792,-M792+4,0),1,0))</f>
        <v/>
      </c>
      <c r="W792" s="67" t="str">
        <f t="shared" si="138"/>
        <v/>
      </c>
      <c r="X792" s="67" t="str">
        <f ca="1">IF(I792="","",_xll.xEURO(OFFSET(C792,-M792+1,0),J792,OFFSET(C792,-M792+2,0),OFFSET(C792,-M792+2,0),OFFSET(C792,-M792+3,0)+AC792,OFFSET(C792,-M792+4,0),1,2)/10*I792)</f>
        <v/>
      </c>
      <c r="Y792" s="71" t="str">
        <f ca="1">IF(I792="","",_xll.xEURO(OFFSET(C792,-M792+1,0),J792,OFFSET(C792,-M792+2,0),OFFSET(C792,-M792+2,0),OFFSET(C792,-M792+3,0)+AC792,OFFSET(C792,-M792+4,0),1,3)/100*I792*10000)</f>
        <v/>
      </c>
      <c r="Z792" s="71" t="str">
        <f ca="1">IF(I792="","",_xll.xEURO(OFFSET(C792,-M792+1,0),J792,OFFSET(C792,-M792+2,0),OFFSET(C792,-M792+2,0),OFFSET(C792,-M792+3,0)+AC792,OFFSET(C792,-M792+4,0),1,5)/365.25*I792*10000)</f>
        <v/>
      </c>
      <c r="AB792" s="40" t="str">
        <f ca="1">IF(D792="","",_xll.xCalcSkew(OFFSET(C792,-M792,0),E792-OFFSET(C792,-M792+1,0),b)/100)</f>
        <v/>
      </c>
      <c r="AC792" s="40" t="str">
        <f ca="1">IF(I792="","",_xll.xCalcSkew(OFFSET(C792,-M792,0),J792-OFFSET(C792,-M792+1,0),b)/100)</f>
        <v/>
      </c>
      <c r="AE792">
        <f t="shared" si="139"/>
        <v>0</v>
      </c>
      <c r="AF792">
        <f t="shared" si="140"/>
        <v>0</v>
      </c>
      <c r="AG792">
        <f t="shared" si="141"/>
        <v>0</v>
      </c>
    </row>
    <row r="793" spans="4:33" x14ac:dyDescent="0.25">
      <c r="D793" s="52"/>
      <c r="E793" s="39"/>
      <c r="F793" s="39"/>
      <c r="G793" s="35"/>
      <c r="I793" s="52"/>
      <c r="J793" s="39"/>
      <c r="K793" s="39"/>
      <c r="L793" s="62"/>
      <c r="M793" s="101">
        <f t="shared" si="142"/>
        <v>20</v>
      </c>
      <c r="N793" s="67" t="str">
        <f ca="1">IF(D793="","",_xll.xEURO(OFFSET(C793,-M793+1,0),E793,OFFSET(C793,-M793+2,0),OFFSET(C793,-M793+2,0),OFFSET(C793,-M793+3,0)+AB793,OFFSET(C793,-M793+4,0),0,1)*D793)</f>
        <v/>
      </c>
      <c r="O793" s="69" t="str">
        <f ca="1">IF(D793="","",_xll.xEURO(OFFSET(C793,-M793+1,0),E793,OFFSET(C793,-M793+2,0),OFFSET(C793,-M793+2,0),OFFSET(C793,-M793+3,0)+AB793,OFFSET(C793,-M793+4,0),0,0))</f>
        <v/>
      </c>
      <c r="P793" s="67" t="str">
        <f t="shared" si="137"/>
        <v/>
      </c>
      <c r="Q793" s="67" t="str">
        <f ca="1">IF(D793="","",_xll.xEURO(OFFSET(C793,-M793+1,0),E793,OFFSET(C793,-M793+2,0),OFFSET(C793,-M793+2,0),OFFSET(C793,-M793+3,0)+AB793,OFFSET(C793,-M793+4,0),0,2)/10*D793)</f>
        <v/>
      </c>
      <c r="R793" s="71" t="str">
        <f ca="1">IF(D793="","",_xll.xEURO(OFFSET(C793,-M793+1,0),E793,OFFSET(C793,-M793+2,0),OFFSET(C793,-M793+2,0),OFFSET(C793,-M793+3,0)+AB793,OFFSET(C793,-M793+4,0),0,3)/100*D793*10000)</f>
        <v/>
      </c>
      <c r="S793" s="71" t="str">
        <f ca="1">IF(D793="","",_xll.xEURO(OFFSET(C793,-M793+1,0),E793,OFFSET(C793,-M793+2,0),OFFSET(C793,-M793+2,0),OFFSET(C793,-M793+3,0)+AB793,OFFSET(C793,-M793+4,0),0,5)/365.25*D793*10000)</f>
        <v/>
      </c>
      <c r="U793" s="67" t="str">
        <f ca="1">IF(I793="","",_xll.xEURO(OFFSET(C793,-M793+1,0),J793,OFFSET(C793,-M793+2,0),OFFSET(C793,-M793+2,0),OFFSET(C793,-M793+3,0)+AC793,OFFSET(C793,-M793+4,0),1,1)*I793)</f>
        <v/>
      </c>
      <c r="V793" s="69" t="str">
        <f ca="1">IF(I793="","",_xll.xEURO(OFFSET(C793,-M793+1,0),J793,OFFSET(C793,-M793+2,0),OFFSET(C793,-M793+2,0),OFFSET(C793,-M793+3,0)+AC793,OFFSET(C793,-M793+4,0),1,0))</f>
        <v/>
      </c>
      <c r="W793" s="67" t="str">
        <f t="shared" si="138"/>
        <v/>
      </c>
      <c r="X793" s="67" t="str">
        <f ca="1">IF(I793="","",_xll.xEURO(OFFSET(C793,-M793+1,0),J793,OFFSET(C793,-M793+2,0),OFFSET(C793,-M793+2,0),OFFSET(C793,-M793+3,0)+AC793,OFFSET(C793,-M793+4,0),1,2)/10*I793)</f>
        <v/>
      </c>
      <c r="Y793" s="71" t="str">
        <f ca="1">IF(I793="","",_xll.xEURO(OFFSET(C793,-M793+1,0),J793,OFFSET(C793,-M793+2,0),OFFSET(C793,-M793+2,0),OFFSET(C793,-M793+3,0)+AC793,OFFSET(C793,-M793+4,0),1,3)/100*I793*10000)</f>
        <v/>
      </c>
      <c r="Z793" s="71" t="str">
        <f ca="1">IF(I793="","",_xll.xEURO(OFFSET(C793,-M793+1,0),J793,OFFSET(C793,-M793+2,0),OFFSET(C793,-M793+2,0),OFFSET(C793,-M793+3,0)+AC793,OFFSET(C793,-M793+4,0),1,5)/365.25*I793*10000)</f>
        <v/>
      </c>
      <c r="AB793" s="40" t="str">
        <f ca="1">IF(D793="","",_xll.xCalcSkew(OFFSET(C793,-M793,0),E793-OFFSET(C793,-M793+1,0),b)/100)</f>
        <v/>
      </c>
      <c r="AC793" s="40" t="str">
        <f ca="1">IF(I793="","",_xll.xCalcSkew(OFFSET(C793,-M793,0),J793-OFFSET(C793,-M793+1,0),b)/100)</f>
        <v/>
      </c>
      <c r="AE793">
        <f t="shared" si="139"/>
        <v>0</v>
      </c>
      <c r="AF793">
        <f t="shared" si="140"/>
        <v>0</v>
      </c>
      <c r="AG793">
        <f t="shared" si="141"/>
        <v>0</v>
      </c>
    </row>
    <row r="794" spans="4:33" x14ac:dyDescent="0.25">
      <c r="D794" s="52"/>
      <c r="E794" s="39"/>
      <c r="F794" s="39"/>
      <c r="G794" s="35"/>
      <c r="I794" s="52"/>
      <c r="J794" s="39"/>
      <c r="K794" s="39"/>
      <c r="L794" s="62"/>
      <c r="M794" s="101">
        <f t="shared" si="142"/>
        <v>21</v>
      </c>
      <c r="N794" s="67" t="str">
        <f ca="1">IF(D794="","",_xll.xEURO(OFFSET(C794,-M794+1,0),E794,OFFSET(C794,-M794+2,0),OFFSET(C794,-M794+2,0),OFFSET(C794,-M794+3,0)+AB794,OFFSET(C794,-M794+4,0),0,1)*D794)</f>
        <v/>
      </c>
      <c r="O794" s="69" t="str">
        <f ca="1">IF(D794="","",_xll.xEURO(OFFSET(C794,-M794+1,0),E794,OFFSET(C794,-M794+2,0),OFFSET(C794,-M794+2,0),OFFSET(C794,-M794+3,0)+AB794,OFFSET(C794,-M794+4,0),0,0))</f>
        <v/>
      </c>
      <c r="P794" s="67" t="str">
        <f t="shared" si="137"/>
        <v/>
      </c>
      <c r="Q794" s="67" t="str">
        <f ca="1">IF(D794="","",_xll.xEURO(OFFSET(C794,-M794+1,0),E794,OFFSET(C794,-M794+2,0),OFFSET(C794,-M794+2,0),OFFSET(C794,-M794+3,0)+AB794,OFFSET(C794,-M794+4,0),0,2)/10*D794)</f>
        <v/>
      </c>
      <c r="R794" s="71" t="str">
        <f ca="1">IF(D794="","",_xll.xEURO(OFFSET(C794,-M794+1,0),E794,OFFSET(C794,-M794+2,0),OFFSET(C794,-M794+2,0),OFFSET(C794,-M794+3,0)+AB794,OFFSET(C794,-M794+4,0),0,3)/100*D794*10000)</f>
        <v/>
      </c>
      <c r="S794" s="71" t="str">
        <f ca="1">IF(D794="","",_xll.xEURO(OFFSET(C794,-M794+1,0),E794,OFFSET(C794,-M794+2,0),OFFSET(C794,-M794+2,0),OFFSET(C794,-M794+3,0)+AB794,OFFSET(C794,-M794+4,0),0,5)/365.25*D794*10000)</f>
        <v/>
      </c>
      <c r="U794" s="67" t="str">
        <f ca="1">IF(I794="","",_xll.xEURO(OFFSET(C794,-M794+1,0),J794,OFFSET(C794,-M794+2,0),OFFSET(C794,-M794+2,0),OFFSET(C794,-M794+3,0)+AC794,OFFSET(C794,-M794+4,0),1,1)*I794)</f>
        <v/>
      </c>
      <c r="V794" s="69" t="str">
        <f ca="1">IF(I794="","",_xll.xEURO(OFFSET(C794,-M794+1,0),J794,OFFSET(C794,-M794+2,0),OFFSET(C794,-M794+2,0),OFFSET(C794,-M794+3,0)+AC794,OFFSET(C794,-M794+4,0),1,0))</f>
        <v/>
      </c>
      <c r="W794" s="67" t="str">
        <f t="shared" si="138"/>
        <v/>
      </c>
      <c r="X794" s="67" t="str">
        <f ca="1">IF(I794="","",_xll.xEURO(OFFSET(C794,-M794+1,0),J794,OFFSET(C794,-M794+2,0),OFFSET(C794,-M794+2,0),OFFSET(C794,-M794+3,0)+AC794,OFFSET(C794,-M794+4,0),1,2)/10*I794)</f>
        <v/>
      </c>
      <c r="Y794" s="71" t="str">
        <f ca="1">IF(I794="","",_xll.xEURO(OFFSET(C794,-M794+1,0),J794,OFFSET(C794,-M794+2,0),OFFSET(C794,-M794+2,0),OFFSET(C794,-M794+3,0)+AC794,OFFSET(C794,-M794+4,0),1,3)/100*I794*10000)</f>
        <v/>
      </c>
      <c r="Z794" s="71" t="str">
        <f ca="1">IF(I794="","",_xll.xEURO(OFFSET(C794,-M794+1,0),J794,OFFSET(C794,-M794+2,0),OFFSET(C794,-M794+2,0),OFFSET(C794,-M794+3,0)+AC794,OFFSET(C794,-M794+4,0),1,5)/365.25*I794*10000)</f>
        <v/>
      </c>
      <c r="AB794" s="40" t="str">
        <f ca="1">IF(D794="","",_xll.xCalcSkew(OFFSET(C794,-M794,0),E794-OFFSET(C794,-M794+1,0),b)/100)</f>
        <v/>
      </c>
      <c r="AC794" s="40" t="str">
        <f ca="1">IF(I794="","",_xll.xCalcSkew(OFFSET(C794,-M794,0),J794-OFFSET(C794,-M794+1,0),b)/100)</f>
        <v/>
      </c>
      <c r="AE794">
        <f t="shared" si="139"/>
        <v>0</v>
      </c>
      <c r="AF794">
        <f t="shared" si="140"/>
        <v>0</v>
      </c>
      <c r="AG794">
        <f t="shared" si="141"/>
        <v>0</v>
      </c>
    </row>
    <row r="795" spans="4:33" x14ac:dyDescent="0.25">
      <c r="D795" s="52"/>
      <c r="E795" s="39"/>
      <c r="F795" s="39"/>
      <c r="G795" s="35"/>
      <c r="I795" s="52"/>
      <c r="J795" s="39"/>
      <c r="K795" s="39"/>
      <c r="L795" s="62"/>
      <c r="M795" s="101">
        <f t="shared" si="142"/>
        <v>22</v>
      </c>
      <c r="N795" s="67" t="str">
        <f ca="1">IF(D795="","",_xll.xEURO(OFFSET(C795,-M795+1,0),E795,OFFSET(C795,-M795+2,0),OFFSET(C795,-M795+2,0),OFFSET(C795,-M795+3,0)+AB795,OFFSET(C795,-M795+4,0),0,1)*D795)</f>
        <v/>
      </c>
      <c r="O795" s="69" t="str">
        <f ca="1">IF(D795="","",_xll.xEURO(OFFSET(C795,-M795+1,0),E795,OFFSET(C795,-M795+2,0),OFFSET(C795,-M795+2,0),OFFSET(C795,-M795+3,0)+AB795,OFFSET(C795,-M795+4,0),0,0))</f>
        <v/>
      </c>
      <c r="P795" s="67" t="str">
        <f t="shared" si="137"/>
        <v/>
      </c>
      <c r="Q795" s="67" t="str">
        <f ca="1">IF(D795="","",_xll.xEURO(OFFSET(C795,-M795+1,0),E795,OFFSET(C795,-M795+2,0),OFFSET(C795,-M795+2,0),OFFSET(C795,-M795+3,0)+AB795,OFFSET(C795,-M795+4,0),0,2)/10*D795)</f>
        <v/>
      </c>
      <c r="R795" s="71" t="str">
        <f ca="1">IF(D795="","",_xll.xEURO(OFFSET(C795,-M795+1,0),E795,OFFSET(C795,-M795+2,0),OFFSET(C795,-M795+2,0),OFFSET(C795,-M795+3,0)+AB795,OFFSET(C795,-M795+4,0),0,3)/100*D795*10000)</f>
        <v/>
      </c>
      <c r="S795" s="71" t="str">
        <f ca="1">IF(D795="","",_xll.xEURO(OFFSET(C795,-M795+1,0),E795,OFFSET(C795,-M795+2,0),OFFSET(C795,-M795+2,0),OFFSET(C795,-M795+3,0)+AB795,OFFSET(C795,-M795+4,0),0,5)/365.25*D795*10000)</f>
        <v/>
      </c>
      <c r="U795" s="67" t="str">
        <f ca="1">IF(I795="","",_xll.xEURO(OFFSET(C795,-M795+1,0),J795,OFFSET(C795,-M795+2,0),OFFSET(C795,-M795+2,0),OFFSET(C795,-M795+3,0)+AC795,OFFSET(C795,-M795+4,0),1,1)*I795)</f>
        <v/>
      </c>
      <c r="V795" s="69" t="str">
        <f ca="1">IF(I795="","",_xll.xEURO(OFFSET(C795,-M795+1,0),J795,OFFSET(C795,-M795+2,0),OFFSET(C795,-M795+2,0),OFFSET(C795,-M795+3,0)+AC795,OFFSET(C795,-M795+4,0),1,0))</f>
        <v/>
      </c>
      <c r="W795" s="67" t="str">
        <f t="shared" si="138"/>
        <v/>
      </c>
      <c r="X795" s="67" t="str">
        <f ca="1">IF(I795="","",_xll.xEURO(OFFSET(C795,-M795+1,0),J795,OFFSET(C795,-M795+2,0),OFFSET(C795,-M795+2,0),OFFSET(C795,-M795+3,0)+AC795,OFFSET(C795,-M795+4,0),1,2)/10*I795)</f>
        <v/>
      </c>
      <c r="Y795" s="71" t="str">
        <f ca="1">IF(I795="","",_xll.xEURO(OFFSET(C795,-M795+1,0),J795,OFFSET(C795,-M795+2,0),OFFSET(C795,-M795+2,0),OFFSET(C795,-M795+3,0)+AC795,OFFSET(C795,-M795+4,0),1,3)/100*I795*10000)</f>
        <v/>
      </c>
      <c r="Z795" s="71" t="str">
        <f ca="1">IF(I795="","",_xll.xEURO(OFFSET(C795,-M795+1,0),J795,OFFSET(C795,-M795+2,0),OFFSET(C795,-M795+2,0),OFFSET(C795,-M795+3,0)+AC795,OFFSET(C795,-M795+4,0),1,5)/365.25*I795*10000)</f>
        <v/>
      </c>
      <c r="AB795" s="40" t="str">
        <f ca="1">IF(D795="","",_xll.xCalcSkew(OFFSET(C795,-M795,0),E795-OFFSET(C795,-M795+1,0),b)/100)</f>
        <v/>
      </c>
      <c r="AC795" s="40" t="str">
        <f ca="1">IF(I795="","",_xll.xCalcSkew(OFFSET(C795,-M795,0),J795-OFFSET(C795,-M795+1,0),b)/100)</f>
        <v/>
      </c>
      <c r="AE795">
        <f t="shared" si="139"/>
        <v>0</v>
      </c>
      <c r="AF795">
        <f t="shared" si="140"/>
        <v>0</v>
      </c>
      <c r="AG795">
        <f t="shared" si="141"/>
        <v>0</v>
      </c>
    </row>
    <row r="796" spans="4:33" x14ac:dyDescent="0.25">
      <c r="D796" s="52"/>
      <c r="E796" s="39"/>
      <c r="F796" s="39"/>
      <c r="G796" s="35"/>
      <c r="I796" s="52"/>
      <c r="J796" s="39"/>
      <c r="K796" s="39"/>
      <c r="L796" s="62"/>
      <c r="M796" s="101">
        <f t="shared" si="142"/>
        <v>23</v>
      </c>
      <c r="N796" s="67" t="str">
        <f ca="1">IF(D796="","",_xll.xEURO(OFFSET(C796,-M796+1,0),E796,OFFSET(C796,-M796+2,0),OFFSET(C796,-M796+2,0),OFFSET(C796,-M796+3,0)+AB796,OFFSET(C796,-M796+4,0),0,1)*D796)</f>
        <v/>
      </c>
      <c r="O796" s="69" t="str">
        <f ca="1">IF(D796="","",_xll.xEURO(OFFSET(C796,-M796+1,0),E796,OFFSET(C796,-M796+2,0),OFFSET(C796,-M796+2,0),OFFSET(C796,-M796+3,0)+AB796,OFFSET(C796,-M796+4,0),0,0))</f>
        <v/>
      </c>
      <c r="P796" s="67" t="str">
        <f t="shared" si="137"/>
        <v/>
      </c>
      <c r="Q796" s="67" t="str">
        <f ca="1">IF(D796="","",_xll.xEURO(OFFSET(C796,-M796+1,0),E796,OFFSET(C796,-M796+2,0),OFFSET(C796,-M796+2,0),OFFSET(C796,-M796+3,0)+AB796,OFFSET(C796,-M796+4,0),0,2)/10*D796)</f>
        <v/>
      </c>
      <c r="R796" s="71" t="str">
        <f ca="1">IF(D796="","",_xll.xEURO(OFFSET(C796,-M796+1,0),E796,OFFSET(C796,-M796+2,0),OFFSET(C796,-M796+2,0),OFFSET(C796,-M796+3,0)+AB796,OFFSET(C796,-M796+4,0),0,3)/100*D796*10000)</f>
        <v/>
      </c>
      <c r="S796" s="71" t="str">
        <f ca="1">IF(D796="","",_xll.xEURO(OFFSET(C796,-M796+1,0),E796,OFFSET(C796,-M796+2,0),OFFSET(C796,-M796+2,0),OFFSET(C796,-M796+3,0)+AB796,OFFSET(C796,-M796+4,0),0,5)/365.25*D796*10000)</f>
        <v/>
      </c>
      <c r="U796" s="67" t="str">
        <f ca="1">IF(I796="","",_xll.xEURO(OFFSET(C796,-M796+1,0),J796,OFFSET(C796,-M796+2,0),OFFSET(C796,-M796+2,0),OFFSET(C796,-M796+3,0)+AC796,OFFSET(C796,-M796+4,0),1,1)*I796)</f>
        <v/>
      </c>
      <c r="V796" s="69" t="str">
        <f ca="1">IF(I796="","",_xll.xEURO(OFFSET(C796,-M796+1,0),J796,OFFSET(C796,-M796+2,0),OFFSET(C796,-M796+2,0),OFFSET(C796,-M796+3,0)+AC796,OFFSET(C796,-M796+4,0),1,0))</f>
        <v/>
      </c>
      <c r="W796" s="67" t="str">
        <f t="shared" si="138"/>
        <v/>
      </c>
      <c r="X796" s="67" t="str">
        <f ca="1">IF(I796="","",_xll.xEURO(OFFSET(C796,-M796+1,0),J796,OFFSET(C796,-M796+2,0),OFFSET(C796,-M796+2,0),OFFSET(C796,-M796+3,0)+AC796,OFFSET(C796,-M796+4,0),1,2)/10*I796)</f>
        <v/>
      </c>
      <c r="Y796" s="71" t="str">
        <f ca="1">IF(I796="","",_xll.xEURO(OFFSET(C796,-M796+1,0),J796,OFFSET(C796,-M796+2,0),OFFSET(C796,-M796+2,0),OFFSET(C796,-M796+3,0)+AC796,OFFSET(C796,-M796+4,0),1,3)/100*I796*10000)</f>
        <v/>
      </c>
      <c r="Z796" s="71" t="str">
        <f ca="1">IF(I796="","",_xll.xEURO(OFFSET(C796,-M796+1,0),J796,OFFSET(C796,-M796+2,0),OFFSET(C796,-M796+2,0),OFFSET(C796,-M796+3,0)+AC796,OFFSET(C796,-M796+4,0),1,5)/365.25*I796*10000)</f>
        <v/>
      </c>
      <c r="AB796" s="40" t="str">
        <f ca="1">IF(D796="","",_xll.xCalcSkew(OFFSET(C796,-M796,0),E796-OFFSET(C796,-M796+1,0),b)/100)</f>
        <v/>
      </c>
      <c r="AC796" s="40" t="str">
        <f ca="1">IF(I796="","",_xll.xCalcSkew(OFFSET(C796,-M796,0),J796-OFFSET(C796,-M796+1,0),b)/100)</f>
        <v/>
      </c>
      <c r="AE796">
        <f t="shared" si="139"/>
        <v>0</v>
      </c>
      <c r="AF796">
        <f t="shared" si="140"/>
        <v>0</v>
      </c>
      <c r="AG796">
        <f t="shared" si="141"/>
        <v>0</v>
      </c>
    </row>
    <row r="797" spans="4:33" x14ac:dyDescent="0.25">
      <c r="D797" s="52"/>
      <c r="E797" s="39"/>
      <c r="F797" s="39"/>
      <c r="G797" s="35"/>
      <c r="I797" s="52"/>
      <c r="J797" s="39"/>
      <c r="K797" s="39"/>
      <c r="L797" s="62"/>
      <c r="M797" s="101">
        <f t="shared" si="142"/>
        <v>24</v>
      </c>
      <c r="N797" s="67" t="str">
        <f ca="1">IF(D797="","",_xll.xEURO(OFFSET(C797,-M797+1,0),E797,OFFSET(C797,-M797+2,0),OFFSET(C797,-M797+2,0),OFFSET(C797,-M797+3,0)+AB797,OFFSET(C797,-M797+4,0),0,1)*D797)</f>
        <v/>
      </c>
      <c r="O797" s="69" t="str">
        <f ca="1">IF(D797="","",_xll.xEURO(OFFSET(C797,-M797+1,0),E797,OFFSET(C797,-M797+2,0),OFFSET(C797,-M797+2,0),OFFSET(C797,-M797+3,0)+AB797,OFFSET(C797,-M797+4,0),0,0))</f>
        <v/>
      </c>
      <c r="P797" s="67" t="str">
        <f t="shared" si="137"/>
        <v/>
      </c>
      <c r="Q797" s="67" t="str">
        <f ca="1">IF(D797="","",_xll.xEURO(OFFSET(C797,-M797+1,0),E797,OFFSET(C797,-M797+2,0),OFFSET(C797,-M797+2,0),OFFSET(C797,-M797+3,0)+AB797,OFFSET(C797,-M797+4,0),0,2)/10*D797)</f>
        <v/>
      </c>
      <c r="R797" s="71" t="str">
        <f ca="1">IF(D797="","",_xll.xEURO(OFFSET(C797,-M797+1,0),E797,OFFSET(C797,-M797+2,0),OFFSET(C797,-M797+2,0),OFFSET(C797,-M797+3,0)+AB797,OFFSET(C797,-M797+4,0),0,3)/100*D797*10000)</f>
        <v/>
      </c>
      <c r="S797" s="71" t="str">
        <f ca="1">IF(D797="","",_xll.xEURO(OFFSET(C797,-M797+1,0),E797,OFFSET(C797,-M797+2,0),OFFSET(C797,-M797+2,0),OFFSET(C797,-M797+3,0)+AB797,OFFSET(C797,-M797+4,0),0,5)/365.25*D797*10000)</f>
        <v/>
      </c>
      <c r="U797" s="67" t="str">
        <f ca="1">IF(I797="","",_xll.xEURO(OFFSET(C797,-M797+1,0),J797,OFFSET(C797,-M797+2,0),OFFSET(C797,-M797+2,0),OFFSET(C797,-M797+3,0)+AC797,OFFSET(C797,-M797+4,0),1,1)*I797)</f>
        <v/>
      </c>
      <c r="V797" s="69" t="str">
        <f ca="1">IF(I797="","",_xll.xEURO(OFFSET(C797,-M797+1,0),J797,OFFSET(C797,-M797+2,0),OFFSET(C797,-M797+2,0),OFFSET(C797,-M797+3,0)+AC797,OFFSET(C797,-M797+4,0),1,0))</f>
        <v/>
      </c>
      <c r="W797" s="67" t="str">
        <f t="shared" si="138"/>
        <v/>
      </c>
      <c r="X797" s="67" t="str">
        <f ca="1">IF(I797="","",_xll.xEURO(OFFSET(C797,-M797+1,0),J797,OFFSET(C797,-M797+2,0),OFFSET(C797,-M797+2,0),OFFSET(C797,-M797+3,0)+AC797,OFFSET(C797,-M797+4,0),1,2)/10*I797)</f>
        <v/>
      </c>
      <c r="Y797" s="71" t="str">
        <f ca="1">IF(I797="","",_xll.xEURO(OFFSET(C797,-M797+1,0),J797,OFFSET(C797,-M797+2,0),OFFSET(C797,-M797+2,0),OFFSET(C797,-M797+3,0)+AC797,OFFSET(C797,-M797+4,0),1,3)/100*I797*10000)</f>
        <v/>
      </c>
      <c r="Z797" s="71" t="str">
        <f ca="1">IF(I797="","",_xll.xEURO(OFFSET(C797,-M797+1,0),J797,OFFSET(C797,-M797+2,0),OFFSET(C797,-M797+2,0),OFFSET(C797,-M797+3,0)+AC797,OFFSET(C797,-M797+4,0),1,5)/365.25*I797*10000)</f>
        <v/>
      </c>
      <c r="AB797" s="40" t="str">
        <f ca="1">IF(D797="","",_xll.xCalcSkew(OFFSET(C797,-M797,0),E797-OFFSET(C797,-M797+1,0),b)/100)</f>
        <v/>
      </c>
      <c r="AC797" s="40" t="str">
        <f ca="1">IF(I797="","",_xll.xCalcSkew(OFFSET(C797,-M797,0),J797-OFFSET(C797,-M797+1,0),b)/100)</f>
        <v/>
      </c>
      <c r="AE797">
        <f t="shared" si="139"/>
        <v>0</v>
      </c>
      <c r="AF797">
        <f t="shared" si="140"/>
        <v>0</v>
      </c>
      <c r="AG797">
        <f t="shared" si="141"/>
        <v>0</v>
      </c>
    </row>
    <row r="798" spans="4:33" x14ac:dyDescent="0.25">
      <c r="D798" s="52"/>
      <c r="E798" s="39"/>
      <c r="F798" s="39"/>
      <c r="G798" s="35"/>
      <c r="I798" s="52"/>
      <c r="J798" s="39"/>
      <c r="K798" s="39"/>
      <c r="L798" s="62"/>
      <c r="M798" s="101">
        <f t="shared" si="142"/>
        <v>25</v>
      </c>
      <c r="N798" s="67" t="str">
        <f ca="1">IF(D798="","",_xll.xEURO(OFFSET(C798,-M798+1,0),E798,OFFSET(C798,-M798+2,0),OFFSET(C798,-M798+2,0),OFFSET(C798,-M798+3,0)+AB798,OFFSET(C798,-M798+4,0),0,1)*D798)</f>
        <v/>
      </c>
      <c r="O798" s="69" t="str">
        <f ca="1">IF(D798="","",_xll.xEURO(OFFSET(C798,-M798+1,0),E798,OFFSET(C798,-M798+2,0),OFFSET(C798,-M798+2,0),OFFSET(C798,-M798+3,0)+AB798,OFFSET(C798,-M798+4,0),0,0))</f>
        <v/>
      </c>
      <c r="P798" s="67" t="str">
        <f t="shared" si="137"/>
        <v/>
      </c>
      <c r="Q798" s="67" t="str">
        <f ca="1">IF(D798="","",_xll.xEURO(OFFSET(C798,-M798+1,0),E798,OFFSET(C798,-M798+2,0),OFFSET(C798,-M798+2,0),OFFSET(C798,-M798+3,0)+AB798,OFFSET(C798,-M798+4,0),0,2)/10*D798)</f>
        <v/>
      </c>
      <c r="R798" s="71" t="str">
        <f ca="1">IF(D798="","",_xll.xEURO(OFFSET(C798,-M798+1,0),E798,OFFSET(C798,-M798+2,0),OFFSET(C798,-M798+2,0),OFFSET(C798,-M798+3,0)+AB798,OFFSET(C798,-M798+4,0),0,3)/100*D798*10000)</f>
        <v/>
      </c>
      <c r="S798" s="71" t="str">
        <f ca="1">IF(D798="","",_xll.xEURO(OFFSET(C798,-M798+1,0),E798,OFFSET(C798,-M798+2,0),OFFSET(C798,-M798+2,0),OFFSET(C798,-M798+3,0)+AB798,OFFSET(C798,-M798+4,0),0,5)/365.25*D798*10000)</f>
        <v/>
      </c>
      <c r="U798" s="67" t="str">
        <f ca="1">IF(I798="","",_xll.xEURO(OFFSET(C798,-M798+1,0),J798,OFFSET(C798,-M798+2,0),OFFSET(C798,-M798+2,0),OFFSET(C798,-M798+3,0)+AC798,OFFSET(C798,-M798+4,0),1,1)*I798)</f>
        <v/>
      </c>
      <c r="V798" s="69" t="str">
        <f ca="1">IF(I798="","",_xll.xEURO(OFFSET(C798,-M798+1,0),J798,OFFSET(C798,-M798+2,0),OFFSET(C798,-M798+2,0),OFFSET(C798,-M798+3,0)+AC798,OFFSET(C798,-M798+4,0),1,0))</f>
        <v/>
      </c>
      <c r="W798" s="67" t="str">
        <f t="shared" si="138"/>
        <v/>
      </c>
      <c r="X798" s="67" t="str">
        <f ca="1">IF(I798="","",_xll.xEURO(OFFSET(C798,-M798+1,0),J798,OFFSET(C798,-M798+2,0),OFFSET(C798,-M798+2,0),OFFSET(C798,-M798+3,0)+AC798,OFFSET(C798,-M798+4,0),1,2)/10*I798)</f>
        <v/>
      </c>
      <c r="Y798" s="71" t="str">
        <f ca="1">IF(I798="","",_xll.xEURO(OFFSET(C798,-M798+1,0),J798,OFFSET(C798,-M798+2,0),OFFSET(C798,-M798+2,0),OFFSET(C798,-M798+3,0)+AC798,OFFSET(C798,-M798+4,0),1,3)/100*I798*10000)</f>
        <v/>
      </c>
      <c r="Z798" s="71" t="str">
        <f ca="1">IF(I798="","",_xll.xEURO(OFFSET(C798,-M798+1,0),J798,OFFSET(C798,-M798+2,0),OFFSET(C798,-M798+2,0),OFFSET(C798,-M798+3,0)+AC798,OFFSET(C798,-M798+4,0),1,5)/365.25*I798*10000)</f>
        <v/>
      </c>
      <c r="AB798" s="40" t="str">
        <f ca="1">IF(D798="","",_xll.xCalcSkew(OFFSET(C798,-M798,0),E798-OFFSET(C798,-M798+1,0),b)/100)</f>
        <v/>
      </c>
      <c r="AC798" s="40" t="str">
        <f ca="1">IF(I798="","",_xll.xCalcSkew(OFFSET(C798,-M798,0),J798-OFFSET(C798,-M798+1,0),b)/100)</f>
        <v/>
      </c>
      <c r="AE798">
        <f t="shared" si="139"/>
        <v>0</v>
      </c>
      <c r="AF798">
        <f t="shared" si="140"/>
        <v>0</v>
      </c>
      <c r="AG798">
        <f t="shared" si="141"/>
        <v>0</v>
      </c>
    </row>
    <row r="799" spans="4:33" x14ac:dyDescent="0.25">
      <c r="D799" s="52"/>
      <c r="E799" s="39"/>
      <c r="F799" s="39"/>
      <c r="G799" s="35"/>
      <c r="I799" s="52"/>
      <c r="J799" s="39"/>
      <c r="K799" s="39"/>
      <c r="L799" s="62"/>
      <c r="M799" s="101">
        <f t="shared" si="142"/>
        <v>26</v>
      </c>
      <c r="N799" s="67" t="str">
        <f ca="1">IF(D799="","",_xll.xEURO(OFFSET(C799,-M799+1,0),E799,OFFSET(C799,-M799+2,0),OFFSET(C799,-M799+2,0),OFFSET(C799,-M799+3,0)+AB799,OFFSET(C799,-M799+4,0),0,1)*D799)</f>
        <v/>
      </c>
      <c r="O799" s="69" t="str">
        <f ca="1">IF(D799="","",_xll.xEURO(OFFSET(C799,-M799+1,0),E799,OFFSET(C799,-M799+2,0),OFFSET(C799,-M799+2,0),OFFSET(C799,-M799+3,0)+AB799,OFFSET(C799,-M799+4,0),0,0))</f>
        <v/>
      </c>
      <c r="P799" s="67" t="str">
        <f t="shared" si="137"/>
        <v/>
      </c>
      <c r="Q799" s="67" t="str">
        <f ca="1">IF(D799="","",_xll.xEURO(OFFSET(C799,-M799+1,0),E799,OFFSET(C799,-M799+2,0),OFFSET(C799,-M799+2,0),OFFSET(C799,-M799+3,0)+AB799,OFFSET(C799,-M799+4,0),0,2)/10*D799)</f>
        <v/>
      </c>
      <c r="R799" s="71" t="str">
        <f ca="1">IF(D799="","",_xll.xEURO(OFFSET(C799,-M799+1,0),E799,OFFSET(C799,-M799+2,0),OFFSET(C799,-M799+2,0),OFFSET(C799,-M799+3,0)+AB799,OFFSET(C799,-M799+4,0),0,3)/100*D799*10000)</f>
        <v/>
      </c>
      <c r="S799" s="71" t="str">
        <f ca="1">IF(D799="","",_xll.xEURO(OFFSET(C799,-M799+1,0),E799,OFFSET(C799,-M799+2,0),OFFSET(C799,-M799+2,0),OFFSET(C799,-M799+3,0)+AB799,OFFSET(C799,-M799+4,0),0,5)/365.25*D799*10000)</f>
        <v/>
      </c>
      <c r="U799" s="67" t="str">
        <f ca="1">IF(I799="","",_xll.xEURO(OFFSET(C799,-M799+1,0),J799,OFFSET(C799,-M799+2,0),OFFSET(C799,-M799+2,0),OFFSET(C799,-M799+3,0)+AC799,OFFSET(C799,-M799+4,0),1,1)*I799)</f>
        <v/>
      </c>
      <c r="V799" s="69" t="str">
        <f ca="1">IF(I799="","",_xll.xEURO(OFFSET(C799,-M799+1,0),J799,OFFSET(C799,-M799+2,0),OFFSET(C799,-M799+2,0),OFFSET(C799,-M799+3,0)+AC799,OFFSET(C799,-M799+4,0),1,0))</f>
        <v/>
      </c>
      <c r="W799" s="67" t="str">
        <f t="shared" si="138"/>
        <v/>
      </c>
      <c r="X799" s="67" t="str">
        <f ca="1">IF(I799="","",_xll.xEURO(OFFSET(C799,-M799+1,0),J799,OFFSET(C799,-M799+2,0),OFFSET(C799,-M799+2,0),OFFSET(C799,-M799+3,0)+AC799,OFFSET(C799,-M799+4,0),1,2)/10*I799)</f>
        <v/>
      </c>
      <c r="Y799" s="71" t="str">
        <f ca="1">IF(I799="","",_xll.xEURO(OFFSET(C799,-M799+1,0),J799,OFFSET(C799,-M799+2,0),OFFSET(C799,-M799+2,0),OFFSET(C799,-M799+3,0)+AC799,OFFSET(C799,-M799+4,0),1,3)/100*I799*10000)</f>
        <v/>
      </c>
      <c r="Z799" s="71" t="str">
        <f ca="1">IF(I799="","",_xll.xEURO(OFFSET(C799,-M799+1,0),J799,OFFSET(C799,-M799+2,0),OFFSET(C799,-M799+2,0),OFFSET(C799,-M799+3,0)+AC799,OFFSET(C799,-M799+4,0),1,5)/365.25*I799*10000)</f>
        <v/>
      </c>
      <c r="AB799" s="40" t="str">
        <f ca="1">IF(D799="","",_xll.xCalcSkew(OFFSET(C799,-M799,0),E799-OFFSET(C799,-M799+1,0),b)/100)</f>
        <v/>
      </c>
      <c r="AC799" s="40" t="str">
        <f ca="1">IF(I799="","",_xll.xCalcSkew(OFFSET(C799,-M799,0),J799-OFFSET(C799,-M799+1,0),b)/100)</f>
        <v/>
      </c>
      <c r="AE799">
        <f t="shared" si="139"/>
        <v>0</v>
      </c>
      <c r="AF799">
        <f t="shared" si="140"/>
        <v>0</v>
      </c>
      <c r="AG799">
        <f t="shared" si="141"/>
        <v>0</v>
      </c>
    </row>
    <row r="800" spans="4:33" x14ac:dyDescent="0.25">
      <c r="D800" s="52"/>
      <c r="E800" s="39"/>
      <c r="F800" s="39"/>
      <c r="G800" s="35"/>
      <c r="I800" s="52"/>
      <c r="J800" s="39"/>
      <c r="K800" s="39"/>
      <c r="L800" s="62"/>
      <c r="M800" s="101">
        <f t="shared" si="142"/>
        <v>27</v>
      </c>
      <c r="N800" s="67" t="str">
        <f ca="1">IF(D800="","",_xll.xEURO(OFFSET(C800,-M800+1,0),E800,OFFSET(C800,-M800+2,0),OFFSET(C800,-M800+2,0),OFFSET(C800,-M800+3,0)+AB800,OFFSET(C800,-M800+4,0),0,1)*D800)</f>
        <v/>
      </c>
      <c r="O800" s="69" t="str">
        <f ca="1">IF(D800="","",_xll.xEURO(OFFSET(C800,-M800+1,0),E800,OFFSET(C800,-M800+2,0),OFFSET(C800,-M800+2,0),OFFSET(C800,-M800+3,0)+AB800,OFFSET(C800,-M800+4,0),0,0))</f>
        <v/>
      </c>
      <c r="P800" s="67" t="str">
        <f t="shared" si="137"/>
        <v/>
      </c>
      <c r="Q800" s="67" t="str">
        <f ca="1">IF(D800="","",_xll.xEURO(OFFSET(C800,-M800+1,0),E800,OFFSET(C800,-M800+2,0),OFFSET(C800,-M800+2,0),OFFSET(C800,-M800+3,0)+AB800,OFFSET(C800,-M800+4,0),0,2)/10*D800)</f>
        <v/>
      </c>
      <c r="R800" s="71" t="str">
        <f ca="1">IF(D800="","",_xll.xEURO(OFFSET(C800,-M800+1,0),E800,OFFSET(C800,-M800+2,0),OFFSET(C800,-M800+2,0),OFFSET(C800,-M800+3,0)+AB800,OFFSET(C800,-M800+4,0),0,3)/100*D800*10000)</f>
        <v/>
      </c>
      <c r="S800" s="71" t="str">
        <f ca="1">IF(D800="","",_xll.xEURO(OFFSET(C800,-M800+1,0),E800,OFFSET(C800,-M800+2,0),OFFSET(C800,-M800+2,0),OFFSET(C800,-M800+3,0)+AB800,OFFSET(C800,-M800+4,0),0,5)/365.25*D800*10000)</f>
        <v/>
      </c>
      <c r="U800" s="67" t="str">
        <f ca="1">IF(I800="","",_xll.xEURO(OFFSET(C800,-M800+1,0),J800,OFFSET(C800,-M800+2,0),OFFSET(C800,-M800+2,0),OFFSET(C800,-M800+3,0)+AC800,OFFSET(C800,-M800+4,0),1,1)*I800)</f>
        <v/>
      </c>
      <c r="V800" s="69" t="str">
        <f ca="1">IF(I800="","",_xll.xEURO(OFFSET(C800,-M800+1,0),J800,OFFSET(C800,-M800+2,0),OFFSET(C800,-M800+2,0),OFFSET(C800,-M800+3,0)+AC800,OFFSET(C800,-M800+4,0),1,0))</f>
        <v/>
      </c>
      <c r="W800" s="67" t="str">
        <f t="shared" si="138"/>
        <v/>
      </c>
      <c r="X800" s="67" t="str">
        <f ca="1">IF(I800="","",_xll.xEURO(OFFSET(C800,-M800+1,0),J800,OFFSET(C800,-M800+2,0),OFFSET(C800,-M800+2,0),OFFSET(C800,-M800+3,0)+AC800,OFFSET(C800,-M800+4,0),1,2)/10*I800)</f>
        <v/>
      </c>
      <c r="Y800" s="71" t="str">
        <f ca="1">IF(I800="","",_xll.xEURO(OFFSET(C800,-M800+1,0),J800,OFFSET(C800,-M800+2,0),OFFSET(C800,-M800+2,0),OFFSET(C800,-M800+3,0)+AC800,OFFSET(C800,-M800+4,0),1,3)/100*I800*10000)</f>
        <v/>
      </c>
      <c r="Z800" s="71" t="str">
        <f ca="1">IF(I800="","",_xll.xEURO(OFFSET(C800,-M800+1,0),J800,OFFSET(C800,-M800+2,0),OFFSET(C800,-M800+2,0),OFFSET(C800,-M800+3,0)+AC800,OFFSET(C800,-M800+4,0),1,5)/365.25*I800*10000)</f>
        <v/>
      </c>
      <c r="AB800" s="40" t="str">
        <f ca="1">IF(D800="","",_xll.xCalcSkew(OFFSET(C800,-M800,0),E800-OFFSET(C800,-M800+1,0),b)/100)</f>
        <v/>
      </c>
      <c r="AC800" s="40" t="str">
        <f ca="1">IF(I800="","",_xll.xCalcSkew(OFFSET(C800,-M800,0),J800-OFFSET(C800,-M800+1,0),b)/100)</f>
        <v/>
      </c>
      <c r="AE800">
        <f t="shared" si="139"/>
        <v>0</v>
      </c>
      <c r="AF800">
        <f t="shared" si="140"/>
        <v>0</v>
      </c>
      <c r="AG800">
        <f t="shared" si="141"/>
        <v>0</v>
      </c>
    </row>
    <row r="801" spans="3:33" x14ac:dyDescent="0.25">
      <c r="D801" s="52"/>
      <c r="E801" s="39"/>
      <c r="F801" s="39"/>
      <c r="G801" s="35"/>
      <c r="I801" s="52"/>
      <c r="J801" s="39"/>
      <c r="K801" s="39"/>
      <c r="L801" s="62"/>
      <c r="M801" s="101">
        <f t="shared" si="142"/>
        <v>28</v>
      </c>
      <c r="N801" s="67" t="str">
        <f ca="1">IF(D801="","",_xll.xEURO(OFFSET(C801,-M801+1,0),E801,OFFSET(C801,-M801+2,0),OFFSET(C801,-M801+2,0),OFFSET(C801,-M801+3,0)+AB801,OFFSET(C801,-M801+4,0),0,1)*D801)</f>
        <v/>
      </c>
      <c r="O801" s="69" t="str">
        <f ca="1">IF(D801="","",_xll.xEURO(OFFSET(C801,-M801+1,0),E801,OFFSET(C801,-M801+2,0),OFFSET(C801,-M801+2,0),OFFSET(C801,-M801+3,0)+AB801,OFFSET(C801,-M801+4,0),0,0))</f>
        <v/>
      </c>
      <c r="P801" s="67" t="str">
        <f t="shared" si="137"/>
        <v/>
      </c>
      <c r="Q801" s="67" t="str">
        <f ca="1">IF(D801="","",_xll.xEURO(OFFSET(C801,-M801+1,0),E801,OFFSET(C801,-M801+2,0),OFFSET(C801,-M801+2,0),OFFSET(C801,-M801+3,0)+AB801,OFFSET(C801,-M801+4,0),0,2)/10*D801)</f>
        <v/>
      </c>
      <c r="R801" s="71" t="str">
        <f ca="1">IF(D801="","",_xll.xEURO(OFFSET(C801,-M801+1,0),E801,OFFSET(C801,-M801+2,0),OFFSET(C801,-M801+2,0),OFFSET(C801,-M801+3,0)+AB801,OFFSET(C801,-M801+4,0),0,3)/100*D801*10000)</f>
        <v/>
      </c>
      <c r="S801" s="71" t="str">
        <f ca="1">IF(D801="","",_xll.xEURO(OFFSET(C801,-M801+1,0),E801,OFFSET(C801,-M801+2,0),OFFSET(C801,-M801+2,0),OFFSET(C801,-M801+3,0)+AB801,OFFSET(C801,-M801+4,0),0,5)/365.25*D801*10000)</f>
        <v/>
      </c>
      <c r="U801" s="67" t="str">
        <f ca="1">IF(I801="","",_xll.xEURO(OFFSET(C801,-M801+1,0),J801,OFFSET(C801,-M801+2,0),OFFSET(C801,-M801+2,0),OFFSET(C801,-M801+3,0)+AC801,OFFSET(C801,-M801+4,0),1,1)*I801)</f>
        <v/>
      </c>
      <c r="V801" s="69" t="str">
        <f ca="1">IF(I801="","",_xll.xEURO(OFFSET(C801,-M801+1,0),J801,OFFSET(C801,-M801+2,0),OFFSET(C801,-M801+2,0),OFFSET(C801,-M801+3,0)+AC801,OFFSET(C801,-M801+4,0),1,0))</f>
        <v/>
      </c>
      <c r="W801" s="67" t="str">
        <f t="shared" si="138"/>
        <v/>
      </c>
      <c r="X801" s="67" t="str">
        <f ca="1">IF(I801="","",_xll.xEURO(OFFSET(C801,-M801+1,0),J801,OFFSET(C801,-M801+2,0),OFFSET(C801,-M801+2,0),OFFSET(C801,-M801+3,0)+AC801,OFFSET(C801,-M801+4,0),1,2)/10*I801)</f>
        <v/>
      </c>
      <c r="Y801" s="71" t="str">
        <f ca="1">IF(I801="","",_xll.xEURO(OFFSET(C801,-M801+1,0),J801,OFFSET(C801,-M801+2,0),OFFSET(C801,-M801+2,0),OFFSET(C801,-M801+3,0)+AC801,OFFSET(C801,-M801+4,0),1,3)/100*I801*10000)</f>
        <v/>
      </c>
      <c r="Z801" s="71" t="str">
        <f ca="1">IF(I801="","",_xll.xEURO(OFFSET(C801,-M801+1,0),J801,OFFSET(C801,-M801+2,0),OFFSET(C801,-M801+2,0),OFFSET(C801,-M801+3,0)+AC801,OFFSET(C801,-M801+4,0),1,5)/365.25*I801*10000)</f>
        <v/>
      </c>
      <c r="AB801" s="40" t="str">
        <f ca="1">IF(D801="","",_xll.xCalcSkew(OFFSET(C801,-M801,0),E801-OFFSET(C801,-M801+1,0),b)/100)</f>
        <v/>
      </c>
      <c r="AC801" s="40" t="str">
        <f ca="1">IF(I801="","",_xll.xCalcSkew(OFFSET(C801,-M801,0),J801-OFFSET(C801,-M801+1,0),b)/100)</f>
        <v/>
      </c>
      <c r="AE801">
        <f t="shared" si="139"/>
        <v>0</v>
      </c>
      <c r="AF801">
        <f t="shared" si="140"/>
        <v>0</v>
      </c>
      <c r="AG801">
        <f t="shared" si="141"/>
        <v>0</v>
      </c>
    </row>
    <row r="802" spans="3:33" x14ac:dyDescent="0.25">
      <c r="D802" s="52"/>
      <c r="E802" s="39"/>
      <c r="F802" s="39"/>
      <c r="G802" s="35"/>
      <c r="I802" s="52"/>
      <c r="J802" s="39"/>
      <c r="K802" s="39"/>
      <c r="L802" s="62"/>
      <c r="M802" s="101">
        <f t="shared" si="142"/>
        <v>29</v>
      </c>
      <c r="N802" s="67" t="str">
        <f ca="1">IF(D802="","",_xll.xEURO(OFFSET(C802,-M802+1,0),E802,OFFSET(C802,-M802+2,0),OFFSET(C802,-M802+2,0),OFFSET(C802,-M802+3,0)+AB802,OFFSET(C802,-M802+4,0),0,1)*D802)</f>
        <v/>
      </c>
      <c r="O802" s="69" t="str">
        <f ca="1">IF(D802="","",_xll.xEURO(OFFSET(C802,-M802+1,0),E802,OFFSET(C802,-M802+2,0),OFFSET(C802,-M802+2,0),OFFSET(C802,-M802+3,0)+AB802,OFFSET(C802,-M802+4,0),0,0))</f>
        <v/>
      </c>
      <c r="P802" s="67" t="str">
        <f t="shared" si="137"/>
        <v/>
      </c>
      <c r="Q802" s="67" t="str">
        <f ca="1">IF(D802="","",_xll.xEURO(OFFSET(C802,-M802+1,0),E802,OFFSET(C802,-M802+2,0),OFFSET(C802,-M802+2,0),OFFSET(C802,-M802+3,0)+AB802,OFFSET(C802,-M802+4,0),0,2)/10*D802)</f>
        <v/>
      </c>
      <c r="R802" s="71" t="str">
        <f ca="1">IF(D802="","",_xll.xEURO(OFFSET(C802,-M802+1,0),E802,OFFSET(C802,-M802+2,0),OFFSET(C802,-M802+2,0),OFFSET(C802,-M802+3,0)+AB802,OFFSET(C802,-M802+4,0),0,3)/100*D802*10000)</f>
        <v/>
      </c>
      <c r="S802" s="71" t="str">
        <f ca="1">IF(D802="","",_xll.xEURO(OFFSET(C802,-M802+1,0),E802,OFFSET(C802,-M802+2,0),OFFSET(C802,-M802+2,0),OFFSET(C802,-M802+3,0)+AB802,OFFSET(C802,-M802+4,0),0,5)/365.25*D802*10000)</f>
        <v/>
      </c>
      <c r="U802" s="67" t="str">
        <f ca="1">IF(I802="","",_xll.xEURO(OFFSET(C802,-M802+1,0),J802,OFFSET(C802,-M802+2,0),OFFSET(C802,-M802+2,0),OFFSET(C802,-M802+3,0)+AC802,OFFSET(C802,-M802+4,0),1,1)*I802)</f>
        <v/>
      </c>
      <c r="V802" s="69" t="str">
        <f ca="1">IF(I802="","",_xll.xEURO(OFFSET(C802,-M802+1,0),J802,OFFSET(C802,-M802+2,0),OFFSET(C802,-M802+2,0),OFFSET(C802,-M802+3,0)+AC802,OFFSET(C802,-M802+4,0),1,0))</f>
        <v/>
      </c>
      <c r="W802" s="67" t="str">
        <f t="shared" si="138"/>
        <v/>
      </c>
      <c r="X802" s="67" t="str">
        <f ca="1">IF(I802="","",_xll.xEURO(OFFSET(C802,-M802+1,0),J802,OFFSET(C802,-M802+2,0),OFFSET(C802,-M802+2,0),OFFSET(C802,-M802+3,0)+AC802,OFFSET(C802,-M802+4,0),1,2)/10*I802)</f>
        <v/>
      </c>
      <c r="Y802" s="71" t="str">
        <f ca="1">IF(I802="","",_xll.xEURO(OFFSET(C802,-M802+1,0),J802,OFFSET(C802,-M802+2,0),OFFSET(C802,-M802+2,0),OFFSET(C802,-M802+3,0)+AC802,OFFSET(C802,-M802+4,0),1,3)/100*I802*10000)</f>
        <v/>
      </c>
      <c r="Z802" s="71" t="str">
        <f ca="1">IF(I802="","",_xll.xEURO(OFFSET(C802,-M802+1,0),J802,OFFSET(C802,-M802+2,0),OFFSET(C802,-M802+2,0),OFFSET(C802,-M802+3,0)+AC802,OFFSET(C802,-M802+4,0),1,5)/365.25*I802*10000)</f>
        <v/>
      </c>
      <c r="AB802" s="40" t="str">
        <f ca="1">IF(D802="","",_xll.xCalcSkew(OFFSET(C802,-M802,0),E802-OFFSET(C802,-M802+1,0),b)/100)</f>
        <v/>
      </c>
      <c r="AC802" s="40" t="str">
        <f ca="1">IF(I802="","",_xll.xCalcSkew(OFFSET(C802,-M802,0),J802-OFFSET(C802,-M802+1,0),b)/100)</f>
        <v/>
      </c>
      <c r="AE802">
        <f t="shared" si="139"/>
        <v>0</v>
      </c>
      <c r="AF802">
        <f t="shared" si="140"/>
        <v>0</v>
      </c>
      <c r="AG802">
        <f t="shared" si="141"/>
        <v>0</v>
      </c>
    </row>
    <row r="803" spans="3:33" x14ac:dyDescent="0.25">
      <c r="D803" s="52"/>
      <c r="E803" s="39"/>
      <c r="F803" s="39"/>
      <c r="G803" s="35"/>
      <c r="I803" s="52"/>
      <c r="J803" s="39"/>
      <c r="K803" s="39"/>
      <c r="L803" s="62"/>
      <c r="M803" s="101">
        <f t="shared" si="142"/>
        <v>30</v>
      </c>
      <c r="N803" s="67" t="str">
        <f ca="1">IF(D803="","",_xll.xEURO(OFFSET(C803,-M803+1,0),E803,OFFSET(C803,-M803+2,0),OFFSET(C803,-M803+2,0),OFFSET(C803,-M803+3,0)+AB803,OFFSET(C803,-M803+4,0),0,1)*D803)</f>
        <v/>
      </c>
      <c r="O803" s="69" t="str">
        <f ca="1">IF(D803="","",_xll.xEURO(OFFSET(C803,-M803+1,0),E803,OFFSET(C803,-M803+2,0),OFFSET(C803,-M803+2,0),OFFSET(C803,-M803+3,0)+AB803,OFFSET(C803,-M803+4,0),0,0))</f>
        <v/>
      </c>
      <c r="P803" s="67" t="str">
        <f t="shared" si="137"/>
        <v/>
      </c>
      <c r="Q803" s="67" t="str">
        <f ca="1">IF(D803="","",_xll.xEURO(OFFSET(C803,-M803+1,0),E803,OFFSET(C803,-M803+2,0),OFFSET(C803,-M803+2,0),OFFSET(C803,-M803+3,0)+AB803,OFFSET(C803,-M803+4,0),0,2)/10*D803)</f>
        <v/>
      </c>
      <c r="R803" s="71" t="str">
        <f ca="1">IF(D803="","",_xll.xEURO(OFFSET(C803,-M803+1,0),E803,OFFSET(C803,-M803+2,0),OFFSET(C803,-M803+2,0),OFFSET(C803,-M803+3,0)+AB803,OFFSET(C803,-M803+4,0),0,3)/100*D803*10000)</f>
        <v/>
      </c>
      <c r="S803" s="71" t="str">
        <f ca="1">IF(D803="","",_xll.xEURO(OFFSET(C803,-M803+1,0),E803,OFFSET(C803,-M803+2,0),OFFSET(C803,-M803+2,0),OFFSET(C803,-M803+3,0)+AB803,OFFSET(C803,-M803+4,0),0,5)/365.25*D803*10000)</f>
        <v/>
      </c>
      <c r="U803" s="67" t="str">
        <f ca="1">IF(I803="","",_xll.xEURO(OFFSET(C803,-M803+1,0),J803,OFFSET(C803,-M803+2,0),OFFSET(C803,-M803+2,0),OFFSET(C803,-M803+3,0)+AC803,OFFSET(C803,-M803+4,0),1,1)*I803)</f>
        <v/>
      </c>
      <c r="V803" s="69" t="str">
        <f ca="1">IF(I803="","",_xll.xEURO(OFFSET(C803,-M803+1,0),J803,OFFSET(C803,-M803+2,0),OFFSET(C803,-M803+2,0),OFFSET(C803,-M803+3,0)+AC803,OFFSET(C803,-M803+4,0),1,0))</f>
        <v/>
      </c>
      <c r="W803" s="67" t="str">
        <f t="shared" si="138"/>
        <v/>
      </c>
      <c r="X803" s="67" t="str">
        <f ca="1">IF(I803="","",_xll.xEURO(OFFSET(C803,-M803+1,0),J803,OFFSET(C803,-M803+2,0),OFFSET(C803,-M803+2,0),OFFSET(C803,-M803+3,0)+AC803,OFFSET(C803,-M803+4,0),1,2)/10*I803)</f>
        <v/>
      </c>
      <c r="Y803" s="71" t="str">
        <f ca="1">IF(I803="","",_xll.xEURO(OFFSET(C803,-M803+1,0),J803,OFFSET(C803,-M803+2,0),OFFSET(C803,-M803+2,0),OFFSET(C803,-M803+3,0)+AC803,OFFSET(C803,-M803+4,0),1,3)/100*I803*10000)</f>
        <v/>
      </c>
      <c r="Z803" s="71" t="str">
        <f ca="1">IF(I803="","",_xll.xEURO(OFFSET(C803,-M803+1,0),J803,OFFSET(C803,-M803+2,0),OFFSET(C803,-M803+2,0),OFFSET(C803,-M803+3,0)+AC803,OFFSET(C803,-M803+4,0),1,5)/365.25*I803*10000)</f>
        <v/>
      </c>
      <c r="AB803" s="40" t="str">
        <f ca="1">IF(D803="","",_xll.xCalcSkew(OFFSET(C803,-M803,0),E803-OFFSET(C803,-M803+1,0),b)/100)</f>
        <v/>
      </c>
      <c r="AC803" s="40" t="str">
        <f ca="1">IF(I803="","",_xll.xCalcSkew(OFFSET(C803,-M803,0),J803-OFFSET(C803,-M803+1,0),b)/100)</f>
        <v/>
      </c>
      <c r="AE803">
        <f t="shared" si="139"/>
        <v>0</v>
      </c>
      <c r="AF803">
        <f t="shared" si="140"/>
        <v>0</v>
      </c>
      <c r="AG803">
        <f t="shared" si="141"/>
        <v>0</v>
      </c>
    </row>
    <row r="804" spans="3:33" x14ac:dyDescent="0.25">
      <c r="D804" s="52"/>
      <c r="E804" s="39"/>
      <c r="F804" s="39"/>
      <c r="G804" s="35"/>
      <c r="I804" s="52"/>
      <c r="J804" s="39"/>
      <c r="K804" s="39"/>
      <c r="L804" s="62"/>
      <c r="M804" s="101">
        <f t="shared" si="142"/>
        <v>31</v>
      </c>
      <c r="N804" s="67" t="str">
        <f ca="1">IF(D804="","",_xll.xEURO(OFFSET(C804,-M804+1,0),E804,OFFSET(C804,-M804+2,0),OFFSET(C804,-M804+2,0),OFFSET(C804,-M804+3,0)+AB804,OFFSET(C804,-M804+4,0),0,1)*D804)</f>
        <v/>
      </c>
      <c r="O804" s="69" t="str">
        <f ca="1">IF(D804="","",_xll.xEURO(OFFSET(C804,-M804+1,0),E804,OFFSET(C804,-M804+2,0),OFFSET(C804,-M804+2,0),OFFSET(C804,-M804+3,0)+AB804,OFFSET(C804,-M804+4,0),0,0))</f>
        <v/>
      </c>
      <c r="P804" s="67" t="str">
        <f t="shared" si="137"/>
        <v/>
      </c>
      <c r="Q804" s="67" t="str">
        <f ca="1">IF(D804="","",_xll.xEURO(OFFSET(C804,-M804+1,0),E804,OFFSET(C804,-M804+2,0),OFFSET(C804,-M804+2,0),OFFSET(C804,-M804+3,0)+AB804,OFFSET(C804,-M804+4,0),0,2)/10*D804)</f>
        <v/>
      </c>
      <c r="R804" s="71" t="str">
        <f ca="1">IF(D804="","",_xll.xEURO(OFFSET(C804,-M804+1,0),E804,OFFSET(C804,-M804+2,0),OFFSET(C804,-M804+2,0),OFFSET(C804,-M804+3,0)+AB804,OFFSET(C804,-M804+4,0),0,3)/100*D804*10000)</f>
        <v/>
      </c>
      <c r="S804" s="71" t="str">
        <f ca="1">IF(D804="","",_xll.xEURO(OFFSET(C804,-M804+1,0),E804,OFFSET(C804,-M804+2,0),OFFSET(C804,-M804+2,0),OFFSET(C804,-M804+3,0)+AB804,OFFSET(C804,-M804+4,0),0,5)/365.25*D804*10000)</f>
        <v/>
      </c>
      <c r="U804" s="67" t="str">
        <f ca="1">IF(I804="","",_xll.xEURO(OFFSET(C804,-M804+1,0),J804,OFFSET(C804,-M804+2,0),OFFSET(C804,-M804+2,0),OFFSET(C804,-M804+3,0)+AC804,OFFSET(C804,-M804+4,0),1,1)*I804)</f>
        <v/>
      </c>
      <c r="V804" s="69" t="str">
        <f ca="1">IF(I804="","",_xll.xEURO(OFFSET(C804,-M804+1,0),J804,OFFSET(C804,-M804+2,0),OFFSET(C804,-M804+2,0),OFFSET(C804,-M804+3,0)+AC804,OFFSET(C804,-M804+4,0),1,0))</f>
        <v/>
      </c>
      <c r="W804" s="67" t="str">
        <f t="shared" si="138"/>
        <v/>
      </c>
      <c r="X804" s="67" t="str">
        <f ca="1">IF(I804="","",_xll.xEURO(OFFSET(C804,-M804+1,0),J804,OFFSET(C804,-M804+2,0),OFFSET(C804,-M804+2,0),OFFSET(C804,-M804+3,0)+AC804,OFFSET(C804,-M804+4,0),1,2)/10*I804)</f>
        <v/>
      </c>
      <c r="Y804" s="71" t="str">
        <f ca="1">IF(I804="","",_xll.xEURO(OFFSET(C804,-M804+1,0),J804,OFFSET(C804,-M804+2,0),OFFSET(C804,-M804+2,0),OFFSET(C804,-M804+3,0)+AC804,OFFSET(C804,-M804+4,0),1,3)/100*I804*10000)</f>
        <v/>
      </c>
      <c r="Z804" s="71" t="str">
        <f ca="1">IF(I804="","",_xll.xEURO(OFFSET(C804,-M804+1,0),J804,OFFSET(C804,-M804+2,0),OFFSET(C804,-M804+2,0),OFFSET(C804,-M804+3,0)+AC804,OFFSET(C804,-M804+4,0),1,5)/365.25*I804*10000)</f>
        <v/>
      </c>
      <c r="AB804" s="40" t="str">
        <f ca="1">IF(D804="","",_xll.xCalcSkew(OFFSET(C804,-M804,0),E804-OFFSET(C804,-M804+1,0),b)/100)</f>
        <v/>
      </c>
      <c r="AC804" s="40" t="str">
        <f ca="1">IF(I804="","",_xll.xCalcSkew(OFFSET(C804,-M804,0),J804-OFFSET(C804,-M804+1,0),b)/100)</f>
        <v/>
      </c>
      <c r="AE804">
        <f t="shared" si="139"/>
        <v>0</v>
      </c>
      <c r="AF804">
        <f t="shared" si="140"/>
        <v>0</v>
      </c>
      <c r="AG804">
        <f t="shared" si="141"/>
        <v>0</v>
      </c>
    </row>
    <row r="805" spans="3:33" x14ac:dyDescent="0.25">
      <c r="D805" s="52"/>
      <c r="E805" s="39"/>
      <c r="F805" s="39"/>
      <c r="G805" s="35"/>
      <c r="I805" s="52"/>
      <c r="J805" s="39"/>
      <c r="K805" s="39"/>
      <c r="L805" s="62"/>
      <c r="M805" s="101">
        <f t="shared" si="142"/>
        <v>32</v>
      </c>
      <c r="N805" s="67" t="str">
        <f ca="1">IF(D805="","",_xll.xEURO(OFFSET(C805,-M805+1,0),E805,OFFSET(C805,-M805+2,0),OFFSET(C805,-M805+2,0),OFFSET(C805,-M805+3,0)+AB805,OFFSET(C805,-M805+4,0),0,1)*D805)</f>
        <v/>
      </c>
      <c r="O805" s="69" t="str">
        <f ca="1">IF(D805="","",_xll.xEURO(OFFSET(C805,-M805+1,0),E805,OFFSET(C805,-M805+2,0),OFFSET(C805,-M805+2,0),OFFSET(C805,-M805+3,0)+AB805,OFFSET(C805,-M805+4,0),0,0))</f>
        <v/>
      </c>
      <c r="P805" s="67" t="str">
        <f t="shared" si="137"/>
        <v/>
      </c>
      <c r="Q805" s="67" t="str">
        <f ca="1">IF(D805="","",_xll.xEURO(OFFSET(C805,-M805+1,0),E805,OFFSET(C805,-M805+2,0),OFFSET(C805,-M805+2,0),OFFSET(C805,-M805+3,0)+AB805,OFFSET(C805,-M805+4,0),0,2)/10*D805)</f>
        <v/>
      </c>
      <c r="R805" s="71" t="str">
        <f ca="1">IF(D805="","",_xll.xEURO(OFFSET(C805,-M805+1,0),E805,OFFSET(C805,-M805+2,0),OFFSET(C805,-M805+2,0),OFFSET(C805,-M805+3,0)+AB805,OFFSET(C805,-M805+4,0),0,3)/100*D805*10000)</f>
        <v/>
      </c>
      <c r="S805" s="71" t="str">
        <f ca="1">IF(D805="","",_xll.xEURO(OFFSET(C805,-M805+1,0),E805,OFFSET(C805,-M805+2,0),OFFSET(C805,-M805+2,0),OFFSET(C805,-M805+3,0)+AB805,OFFSET(C805,-M805+4,0),0,5)/365.25*D805*10000)</f>
        <v/>
      </c>
      <c r="U805" s="67" t="str">
        <f ca="1">IF(I805="","",_xll.xEURO(OFFSET(C805,-M805+1,0),J805,OFFSET(C805,-M805+2,0),OFFSET(C805,-M805+2,0),OFFSET(C805,-M805+3,0)+AC805,OFFSET(C805,-M805+4,0),1,1)*I805)</f>
        <v/>
      </c>
      <c r="V805" s="69" t="str">
        <f ca="1">IF(I805="","",_xll.xEURO(OFFSET(C805,-M805+1,0),J805,OFFSET(C805,-M805+2,0),OFFSET(C805,-M805+2,0),OFFSET(C805,-M805+3,0)+AC805,OFFSET(C805,-M805+4,0),1,0))</f>
        <v/>
      </c>
      <c r="W805" s="67" t="str">
        <f t="shared" si="138"/>
        <v/>
      </c>
      <c r="X805" s="67" t="str">
        <f ca="1">IF(I805="","",_xll.xEURO(OFFSET(C805,-M805+1,0),J805,OFFSET(C805,-M805+2,0),OFFSET(C805,-M805+2,0),OFFSET(C805,-M805+3,0)+AC805,OFFSET(C805,-M805+4,0),1,2)/10*I805)</f>
        <v/>
      </c>
      <c r="Y805" s="71" t="str">
        <f ca="1">IF(I805="","",_xll.xEURO(OFFSET(C805,-M805+1,0),J805,OFFSET(C805,-M805+2,0),OFFSET(C805,-M805+2,0),OFFSET(C805,-M805+3,0)+AC805,OFFSET(C805,-M805+4,0),1,3)/100*I805*10000)</f>
        <v/>
      </c>
      <c r="Z805" s="71" t="str">
        <f ca="1">IF(I805="","",_xll.xEURO(OFFSET(C805,-M805+1,0),J805,OFFSET(C805,-M805+2,0),OFFSET(C805,-M805+2,0),OFFSET(C805,-M805+3,0)+AC805,OFFSET(C805,-M805+4,0),1,5)/365.25*I805*10000)</f>
        <v/>
      </c>
      <c r="AB805" s="40" t="str">
        <f ca="1">IF(D805="","",_xll.xCalcSkew(OFFSET(C805,-M805,0),E805-OFFSET(C805,-M805+1,0),b)/100)</f>
        <v/>
      </c>
      <c r="AC805" s="40" t="str">
        <f ca="1">IF(I805="","",_xll.xCalcSkew(OFFSET(C805,-M805,0),J805-OFFSET(C805,-M805+1,0),b)/100)</f>
        <v/>
      </c>
      <c r="AE805">
        <f t="shared" si="139"/>
        <v>0</v>
      </c>
      <c r="AF805">
        <f t="shared" si="140"/>
        <v>0</v>
      </c>
      <c r="AG805">
        <f t="shared" si="141"/>
        <v>0</v>
      </c>
    </row>
    <row r="806" spans="3:33" x14ac:dyDescent="0.25">
      <c r="D806" s="52"/>
      <c r="E806" s="39"/>
      <c r="F806" s="39"/>
      <c r="G806" s="35"/>
      <c r="I806" s="52"/>
      <c r="J806" s="39"/>
      <c r="K806" s="39"/>
      <c r="L806" s="62"/>
      <c r="M806" s="101">
        <f t="shared" si="142"/>
        <v>33</v>
      </c>
      <c r="N806" s="67" t="str">
        <f ca="1">IF(D806="","",_xll.xEURO(OFFSET(C806,-M806+1,0),E806,OFFSET(C806,-M806+2,0),OFFSET(C806,-M806+2,0),OFFSET(C806,-M806+3,0)+AB806,OFFSET(C806,-M806+4,0),0,1)*D806)</f>
        <v/>
      </c>
      <c r="O806" s="69" t="str">
        <f ca="1">IF(D806="","",_xll.xEURO(OFFSET(C806,-M806+1,0),E806,OFFSET(C806,-M806+2,0),OFFSET(C806,-M806+2,0),OFFSET(C806,-M806+3,0)+AB806,OFFSET(C806,-M806+4,0),0,0))</f>
        <v/>
      </c>
      <c r="P806" s="67" t="str">
        <f t="shared" si="137"/>
        <v/>
      </c>
      <c r="Q806" s="67" t="str">
        <f ca="1">IF(D806="","",_xll.xEURO(OFFSET(C806,-M806+1,0),E806,OFFSET(C806,-M806+2,0),OFFSET(C806,-M806+2,0),OFFSET(C806,-M806+3,0)+AB806,OFFSET(C806,-M806+4,0),0,2)/10*D806)</f>
        <v/>
      </c>
      <c r="R806" s="71" t="str">
        <f ca="1">IF(D806="","",_xll.xEURO(OFFSET(C806,-M806+1,0),E806,OFFSET(C806,-M806+2,0),OFFSET(C806,-M806+2,0),OFFSET(C806,-M806+3,0)+AB806,OFFSET(C806,-M806+4,0),0,3)/100*D806*10000)</f>
        <v/>
      </c>
      <c r="S806" s="71" t="str">
        <f ca="1">IF(D806="","",_xll.xEURO(OFFSET(C806,-M806+1,0),E806,OFFSET(C806,-M806+2,0),OFFSET(C806,-M806+2,0),OFFSET(C806,-M806+3,0)+AB806,OFFSET(C806,-M806+4,0),0,5)/365.25*D806*10000)</f>
        <v/>
      </c>
      <c r="U806" s="67" t="str">
        <f ca="1">IF(I806="","",_xll.xEURO(OFFSET(C806,-M806+1,0),J806,OFFSET(C806,-M806+2,0),OFFSET(C806,-M806+2,0),OFFSET(C806,-M806+3,0)+AC806,OFFSET(C806,-M806+4,0),1,1)*I806)</f>
        <v/>
      </c>
      <c r="V806" s="69" t="str">
        <f ca="1">IF(I806="","",_xll.xEURO(OFFSET(C806,-M806+1,0),J806,OFFSET(C806,-M806+2,0),OFFSET(C806,-M806+2,0),OFFSET(C806,-M806+3,0)+AC806,OFFSET(C806,-M806+4,0),1,0))</f>
        <v/>
      </c>
      <c r="W806" s="67" t="str">
        <f t="shared" si="138"/>
        <v/>
      </c>
      <c r="X806" s="67" t="str">
        <f ca="1">IF(I806="","",_xll.xEURO(OFFSET(C806,-M806+1,0),J806,OFFSET(C806,-M806+2,0),OFFSET(C806,-M806+2,0),OFFSET(C806,-M806+3,0)+AC806,OFFSET(C806,-M806+4,0),1,2)/10*I806)</f>
        <v/>
      </c>
      <c r="Y806" s="71" t="str">
        <f ca="1">IF(I806="","",_xll.xEURO(OFFSET(C806,-M806+1,0),J806,OFFSET(C806,-M806+2,0),OFFSET(C806,-M806+2,0),OFFSET(C806,-M806+3,0)+AC806,OFFSET(C806,-M806+4,0),1,3)/100*I806*10000)</f>
        <v/>
      </c>
      <c r="Z806" s="71" t="str">
        <f ca="1">IF(I806="","",_xll.xEURO(OFFSET(C806,-M806+1,0),J806,OFFSET(C806,-M806+2,0),OFFSET(C806,-M806+2,0),OFFSET(C806,-M806+3,0)+AC806,OFFSET(C806,-M806+4,0),1,5)/365.25*I806*10000)</f>
        <v/>
      </c>
      <c r="AB806" s="40" t="str">
        <f ca="1">IF(D806="","",_xll.xCalcSkew(OFFSET(C806,-M806,0),E806-OFFSET(C806,-M806+1,0),b)/100)</f>
        <v/>
      </c>
      <c r="AC806" s="40" t="str">
        <f ca="1">IF(I806="","",_xll.xCalcSkew(OFFSET(C806,-M806,0),J806-OFFSET(C806,-M806+1,0),b)/100)</f>
        <v/>
      </c>
      <c r="AE806">
        <f t="shared" si="139"/>
        <v>0</v>
      </c>
      <c r="AF806">
        <f t="shared" si="140"/>
        <v>0</v>
      </c>
      <c r="AG806">
        <f t="shared" si="141"/>
        <v>0</v>
      </c>
    </row>
    <row r="807" spans="3:33" x14ac:dyDescent="0.25">
      <c r="D807" s="52"/>
      <c r="E807" s="39"/>
      <c r="F807" s="39"/>
      <c r="G807" s="35"/>
      <c r="I807" s="52"/>
      <c r="J807" s="39"/>
      <c r="K807" s="39"/>
      <c r="L807" s="62"/>
      <c r="M807" s="101">
        <f t="shared" si="142"/>
        <v>34</v>
      </c>
      <c r="N807" s="67" t="str">
        <f ca="1">IF(D807="","",_xll.xEURO(OFFSET(C807,-M807+1,0),E807,OFFSET(C807,-M807+2,0),OFFSET(C807,-M807+2,0),OFFSET(C807,-M807+3,0)+AB807,OFFSET(C807,-M807+4,0),0,1)*D807)</f>
        <v/>
      </c>
      <c r="O807" s="69" t="str">
        <f ca="1">IF(D807="","",_xll.xEURO(OFFSET(C807,-M807+1,0),E807,OFFSET(C807,-M807+2,0),OFFSET(C807,-M807+2,0),OFFSET(C807,-M807+3,0)+AB807,OFFSET(C807,-M807+4,0),0,0))</f>
        <v/>
      </c>
      <c r="P807" s="67" t="str">
        <f t="shared" si="137"/>
        <v/>
      </c>
      <c r="Q807" s="67" t="str">
        <f ca="1">IF(D807="","",_xll.xEURO(OFFSET(C807,-M807+1,0),E807,OFFSET(C807,-M807+2,0),OFFSET(C807,-M807+2,0),OFFSET(C807,-M807+3,0)+AB807,OFFSET(C807,-M807+4,0),0,2)/10*D807)</f>
        <v/>
      </c>
      <c r="R807" s="71" t="str">
        <f ca="1">IF(D807="","",_xll.xEURO(OFFSET(C807,-M807+1,0),E807,OFFSET(C807,-M807+2,0),OFFSET(C807,-M807+2,0),OFFSET(C807,-M807+3,0)+AB807,OFFSET(C807,-M807+4,0),0,3)/100*D807*10000)</f>
        <v/>
      </c>
      <c r="S807" s="71" t="str">
        <f ca="1">IF(D807="","",_xll.xEURO(OFFSET(C807,-M807+1,0),E807,OFFSET(C807,-M807+2,0),OFFSET(C807,-M807+2,0),OFFSET(C807,-M807+3,0)+AB807,OFFSET(C807,-M807+4,0),0,5)/365.25*D807*10000)</f>
        <v/>
      </c>
      <c r="U807" s="67" t="str">
        <f ca="1">IF(I807="","",_xll.xEURO(OFFSET(C807,-M807+1,0),J807,OFFSET(C807,-M807+2,0),OFFSET(C807,-M807+2,0),OFFSET(C807,-M807+3,0)+AC807,OFFSET(C807,-M807+4,0),1,1)*I807)</f>
        <v/>
      </c>
      <c r="V807" s="69" t="str">
        <f ca="1">IF(I807="","",_xll.xEURO(OFFSET(C807,-M807+1,0),J807,OFFSET(C807,-M807+2,0),OFFSET(C807,-M807+2,0),OFFSET(C807,-M807+3,0)+AC807,OFFSET(C807,-M807+4,0),1,0))</f>
        <v/>
      </c>
      <c r="W807" s="67" t="str">
        <f t="shared" si="138"/>
        <v/>
      </c>
      <c r="X807" s="67" t="str">
        <f ca="1">IF(I807="","",_xll.xEURO(OFFSET(C807,-M807+1,0),J807,OFFSET(C807,-M807+2,0),OFFSET(C807,-M807+2,0),OFFSET(C807,-M807+3,0)+AC807,OFFSET(C807,-M807+4,0),1,2)/10*I807)</f>
        <v/>
      </c>
      <c r="Y807" s="71" t="str">
        <f ca="1">IF(I807="","",_xll.xEURO(OFFSET(C807,-M807+1,0),J807,OFFSET(C807,-M807+2,0),OFFSET(C807,-M807+2,0),OFFSET(C807,-M807+3,0)+AC807,OFFSET(C807,-M807+4,0),1,3)/100*I807*10000)</f>
        <v/>
      </c>
      <c r="Z807" s="71" t="str">
        <f ca="1">IF(I807="","",_xll.xEURO(OFFSET(C807,-M807+1,0),J807,OFFSET(C807,-M807+2,0),OFFSET(C807,-M807+2,0),OFFSET(C807,-M807+3,0)+AC807,OFFSET(C807,-M807+4,0),1,5)/365.25*I807*10000)</f>
        <v/>
      </c>
      <c r="AB807" s="40" t="str">
        <f ca="1">IF(D807="","",_xll.xCalcSkew(OFFSET(C807,-M807,0),E807-OFFSET(C807,-M807+1,0),b)/100)</f>
        <v/>
      </c>
      <c r="AC807" s="40" t="str">
        <f ca="1">IF(I807="","",_xll.xCalcSkew(OFFSET(C807,-M807,0),J807-OFFSET(C807,-M807+1,0),b)/100)</f>
        <v/>
      </c>
      <c r="AE807">
        <f t="shared" si="139"/>
        <v>0</v>
      </c>
      <c r="AF807">
        <f t="shared" si="140"/>
        <v>0</v>
      </c>
      <c r="AG807">
        <f t="shared" si="141"/>
        <v>0</v>
      </c>
    </row>
    <row r="808" spans="3:33" x14ac:dyDescent="0.25">
      <c r="D808" s="52"/>
      <c r="E808" s="39"/>
      <c r="F808" s="39"/>
      <c r="G808" s="35"/>
      <c r="I808" s="52"/>
      <c r="J808" s="39"/>
      <c r="K808" s="39"/>
      <c r="L808" s="62"/>
      <c r="M808" s="101">
        <f t="shared" si="142"/>
        <v>35</v>
      </c>
      <c r="N808" s="67" t="str">
        <f ca="1">IF(D808="","",_xll.xEURO(OFFSET(C808,-M808+1,0),E808,OFFSET(C808,-M808+2,0),OFFSET(C808,-M808+2,0),OFFSET(C808,-M808+3,0)+AB808,OFFSET(C808,-M808+4,0),0,1)*D808)</f>
        <v/>
      </c>
      <c r="O808" s="69" t="str">
        <f ca="1">IF(D808="","",_xll.xEURO(OFFSET(C808,-M808+1,0),E808,OFFSET(C808,-M808+2,0),OFFSET(C808,-M808+2,0),OFFSET(C808,-M808+3,0)+AB808,OFFSET(C808,-M808+4,0),0,0))</f>
        <v/>
      </c>
      <c r="P808" s="67" t="str">
        <f t="shared" si="137"/>
        <v/>
      </c>
      <c r="Q808" s="67" t="str">
        <f ca="1">IF(D808="","",_xll.xEURO(OFFSET(C808,-M808+1,0),E808,OFFSET(C808,-M808+2,0),OFFSET(C808,-M808+2,0),OFFSET(C808,-M808+3,0)+AB808,OFFSET(C808,-M808+4,0),0,2)/10*D808)</f>
        <v/>
      </c>
      <c r="R808" s="71" t="str">
        <f ca="1">IF(D808="","",_xll.xEURO(OFFSET(C808,-M808+1,0),E808,OFFSET(C808,-M808+2,0),OFFSET(C808,-M808+2,0),OFFSET(C808,-M808+3,0)+AB808,OFFSET(C808,-M808+4,0),0,3)/100*D808*10000)</f>
        <v/>
      </c>
      <c r="S808" s="71" t="str">
        <f ca="1">IF(D808="","",_xll.xEURO(OFFSET(C808,-M808+1,0),E808,OFFSET(C808,-M808+2,0),OFFSET(C808,-M808+2,0),OFFSET(C808,-M808+3,0)+AB808,OFFSET(C808,-M808+4,0),0,5)/365.25*D808*10000)</f>
        <v/>
      </c>
      <c r="U808" s="67" t="str">
        <f ca="1">IF(I808="","",_xll.xEURO(OFFSET(C808,-M808+1,0),J808,OFFSET(C808,-M808+2,0),OFFSET(C808,-M808+2,0),OFFSET(C808,-M808+3,0)+AC808,OFFSET(C808,-M808+4,0),1,1)*I808)</f>
        <v/>
      </c>
      <c r="V808" s="69" t="str">
        <f ca="1">IF(I808="","",_xll.xEURO(OFFSET(C808,-M808+1,0),J808,OFFSET(C808,-M808+2,0),OFFSET(C808,-M808+2,0),OFFSET(C808,-M808+3,0)+AC808,OFFSET(C808,-M808+4,0),1,0))</f>
        <v/>
      </c>
      <c r="W808" s="67" t="str">
        <f t="shared" si="138"/>
        <v/>
      </c>
      <c r="X808" s="67" t="str">
        <f ca="1">IF(I808="","",_xll.xEURO(OFFSET(C808,-M808+1,0),J808,OFFSET(C808,-M808+2,0),OFFSET(C808,-M808+2,0),OFFSET(C808,-M808+3,0)+AC808,OFFSET(C808,-M808+4,0),1,2)/10*I808)</f>
        <v/>
      </c>
      <c r="Y808" s="71" t="str">
        <f ca="1">IF(I808="","",_xll.xEURO(OFFSET(C808,-M808+1,0),J808,OFFSET(C808,-M808+2,0),OFFSET(C808,-M808+2,0),OFFSET(C808,-M808+3,0)+AC808,OFFSET(C808,-M808+4,0),1,3)/100*I808*10000)</f>
        <v/>
      </c>
      <c r="Z808" s="71" t="str">
        <f ca="1">IF(I808="","",_xll.xEURO(OFFSET(C808,-M808+1,0),J808,OFFSET(C808,-M808+2,0),OFFSET(C808,-M808+2,0),OFFSET(C808,-M808+3,0)+AC808,OFFSET(C808,-M808+4,0),1,5)/365.25*I808*10000)</f>
        <v/>
      </c>
      <c r="AB808" s="40" t="str">
        <f ca="1">IF(D808="","",_xll.xCalcSkew(OFFSET(C808,-M808,0),E808-OFFSET(C808,-M808+1,0),b)/100)</f>
        <v/>
      </c>
      <c r="AC808" s="40" t="str">
        <f ca="1">IF(I808="","",_xll.xCalcSkew(OFFSET(C808,-M808,0),J808-OFFSET(C808,-M808+1,0),b)/100)</f>
        <v/>
      </c>
      <c r="AE808">
        <f t="shared" si="139"/>
        <v>0</v>
      </c>
      <c r="AF808">
        <f t="shared" si="140"/>
        <v>0</v>
      </c>
      <c r="AG808">
        <f t="shared" si="141"/>
        <v>0</v>
      </c>
    </row>
    <row r="809" spans="3:33" x14ac:dyDescent="0.25">
      <c r="D809" s="46">
        <f ca="1">SUM(INDIRECT(CONCATENATE(ADDRESS(ROW(D773),COLUMN(D773)),":",ADDRESS(ROW()-1,COLUMN()))))</f>
        <v>-245</v>
      </c>
      <c r="I809" s="46">
        <f ca="1">SUM(INDIRECT(CONCATENATE(ADDRESS(ROW(I773),COLUMN(I773)),":",ADDRESS(ROW()-1,COLUMN()))))</f>
        <v>375</v>
      </c>
      <c r="J809" s="1"/>
      <c r="K809" s="1"/>
      <c r="L809" s="1"/>
      <c r="N809" s="46">
        <f t="shared" ref="N809:S809" ca="1" si="143">SUM(INDIRECT(CONCATENATE(ADDRESS(ROW(N773),COLUMN(N773)),":",ADDRESS(ROW()-1,COLUMN()))))</f>
        <v>47.034853131061638</v>
      </c>
      <c r="O809" s="46">
        <f t="shared" ca="1" si="143"/>
        <v>1.4669490878402089</v>
      </c>
      <c r="P809" s="46">
        <f t="shared" ca="1" si="143"/>
        <v>-27.526423838850615</v>
      </c>
      <c r="Q809" s="46">
        <f t="shared" ca="1" si="143"/>
        <v>-3.9644060957953347</v>
      </c>
      <c r="R809" s="46">
        <f t="shared" ca="1" si="143"/>
        <v>-30523.768265452967</v>
      </c>
      <c r="S809" s="46">
        <f t="shared" ca="1" si="143"/>
        <v>891.41087777813971</v>
      </c>
      <c r="T809" s="67"/>
      <c r="U809" s="46">
        <f t="shared" ref="U809:Z809" ca="1" si="144">SUM(INDIRECT(CONCATENATE(ADDRESS(ROW(U773),COLUMN(U773)),":",ADDRESS(ROW()-1,COLUMN()))))</f>
        <v>132.25999765849454</v>
      </c>
      <c r="V809" s="46">
        <f t="shared" ca="1" si="144"/>
        <v>1.6944780598435865</v>
      </c>
      <c r="W809" s="46">
        <f t="shared" ca="1" si="144"/>
        <v>124.21887258915734</v>
      </c>
      <c r="X809" s="46">
        <f t="shared" ca="1" si="144"/>
        <v>6.9663424783629972</v>
      </c>
      <c r="Y809" s="46">
        <f t="shared" ca="1" si="144"/>
        <v>57824.491127734858</v>
      </c>
      <c r="Z809" s="46">
        <f t="shared" ca="1" si="144"/>
        <v>-1803.5324640587817</v>
      </c>
      <c r="AE809">
        <f t="shared" ca="1" si="139"/>
        <v>0</v>
      </c>
      <c r="AF809">
        <f t="shared" ca="1" si="140"/>
        <v>0</v>
      </c>
      <c r="AG809">
        <f t="shared" ca="1" si="141"/>
        <v>0</v>
      </c>
    </row>
    <row r="810" spans="3:33" x14ac:dyDescent="0.25">
      <c r="AE810">
        <f t="shared" si="139"/>
        <v>0</v>
      </c>
      <c r="AF810">
        <f t="shared" si="140"/>
        <v>0</v>
      </c>
      <c r="AG810">
        <f t="shared" si="141"/>
        <v>0</v>
      </c>
    </row>
    <row r="811" spans="3:33" x14ac:dyDescent="0.25">
      <c r="C811" s="34">
        <f ca="1">EOMONTH(C773,0)+1</f>
        <v>37865</v>
      </c>
      <c r="D811" s="52">
        <v>15</v>
      </c>
      <c r="E811" s="39">
        <v>3.25</v>
      </c>
      <c r="F811" s="39">
        <v>0.56499999999999995</v>
      </c>
      <c r="G811" s="35" t="s">
        <v>270</v>
      </c>
      <c r="I811" s="52">
        <v>15</v>
      </c>
      <c r="J811" s="39">
        <v>3.25</v>
      </c>
      <c r="K811" s="39">
        <v>0.56499999999999995</v>
      </c>
      <c r="L811" s="62" t="s">
        <v>270</v>
      </c>
      <c r="M811" s="101">
        <v>0</v>
      </c>
      <c r="N811" s="67">
        <f ca="1">IF(D811="","",_xll.xEURO(OFFSET(C811,-M811+1,0),E811,OFFSET(C811,-M811+2,0),OFFSET(C811,-M811+2,0),OFFSET(C811,-M811+3,0)+AB811,OFFSET(C811,-M811+4,0),0,1)*D811)</f>
        <v>-4.9817427896375301</v>
      </c>
      <c r="O811" s="69">
        <f ca="1">IF(D811="","",_xll.xEURO(OFFSET(C811,-M811+1,0),E811,OFFSET(C811,-M811+2,0),OFFSET(C811,-M811+2,0),OFFSET(C811,-M811+3,0)+AB811,OFFSET(C811,-M811+4,0),0,0))</f>
        <v>0.54937046848127968</v>
      </c>
      <c r="P811" s="67">
        <f t="shared" ref="P811:P846" ca="1" si="145">IF(D811="","",(O811-F811)*D811*10)</f>
        <v>-2.3444297278080395</v>
      </c>
      <c r="Q811" s="67">
        <f ca="1">IF(D811="","",_xll.xEURO(OFFSET(C811,-M811+1,0),E811,OFFSET(C811,-M811+2,0),OFFSET(C811,-M811+2,0),OFFSET(C811,-M811+3,0)+AB811,OFFSET(C811,-M811+4,0),0,2)/10*D811)</f>
        <v>0.29430257153730588</v>
      </c>
      <c r="R811" s="71">
        <f ca="1">IF(D811="","",_xll.xEURO(OFFSET(C811,-M811+1,0),E811,OFFSET(C811,-M811+2,0),OFFSET(C811,-M811+2,0),OFFSET(C811,-M811+3,0)+AB811,OFFSET(C811,-M811+4,0),0,3)/100*D811*10000)</f>
        <v>2424.6772573739413</v>
      </c>
      <c r="S811" s="71">
        <f ca="1">IF(D811="","",_xll.xEURO(OFFSET(C811,-M811+1,0),E811,OFFSET(C811,-M811+2,0),OFFSET(C811,-M811+2,0),OFFSET(C811,-M811+3,0)+AB811,OFFSET(C811,-M811+4,0),0,5)/365.25*D811*10000)</f>
        <v>-65.191736044293378</v>
      </c>
      <c r="U811" s="67">
        <f ca="1">IF(I811="","",_xll.xEURO(OFFSET(C811,-M811+1,0),J811,OFFSET(C811,-M811+2,0),OFFSET(C811,-M811+2,0),OFFSET(C811,-M811+3,0)+AC811,OFFSET(C811,-M811+4,0),1,1)*I811)</f>
        <v>9.1864551444286526</v>
      </c>
      <c r="V811" s="69">
        <f ca="1">IF(I811="","",_xll.xEURO(OFFSET(C811,-M811+1,0),J811,OFFSET(C811,-M811+2,0),OFFSET(C811,-M811+2,0),OFFSET(C811,-M811+3,0)+AC811,OFFSET(C811,-M811+4,0),1,0))</f>
        <v>0.75055887914501951</v>
      </c>
      <c r="W811" s="67">
        <f t="shared" ref="W811:W846" ca="1" si="146">IF(I811="","",(V811-K811)*I811*10)</f>
        <v>27.833831871752935</v>
      </c>
      <c r="X811" s="67">
        <f ca="1">IF(I811="","",_xll.xEURO(OFFSET(C811,-M811+1,0),J811,OFFSET(C811,-M811+2,0),OFFSET(C811,-M811+2,0),OFFSET(C811,-M811+3,0)+AC811,OFFSET(C811,-M811+4,0),1,2)/10*I811)</f>
        <v>0.29430257153730588</v>
      </c>
      <c r="Y811" s="71">
        <f ca="1">IF(I811="","",_xll.xEURO(OFFSET(C811,-M811+1,0),J811,OFFSET(C811,-M811+2,0),OFFSET(C811,-M811+2,0),OFFSET(C811,-M811+3,0)+AC811,OFFSET(C811,-M811+4,0),1,3)/100*I811*10000)</f>
        <v>2424.6772573739413</v>
      </c>
      <c r="Z811" s="71">
        <f ca="1">IF(I811="","",_xll.xEURO(OFFSET(C811,-M811+1,0),J811,OFFSET(C811,-M811+2,0),OFFSET(C811,-M811+2,0),OFFSET(C811,-M811+3,0)+AC811,OFFSET(C811,-M811+4,0),1,5)/365.25*I811*10000)</f>
        <v>-62.534822788659064</v>
      </c>
      <c r="AB811" s="40">
        <f ca="1">IF(D811="","",_xll.xCalcSkew(OFFSET(C811,-M811,0),E811-OFFSET(C811,-M811+1,0),b)/100)</f>
        <v>-2.7690000000000011E-3</v>
      </c>
      <c r="AC811" s="40">
        <f ca="1">IF(I811="","",_xll.xCalcSkew(OFFSET(C811,-M811,0),J811-OFFSET(C811,-M811+1,0),b)/100)</f>
        <v>-2.7690000000000011E-3</v>
      </c>
      <c r="AE811">
        <f t="shared" si="139"/>
        <v>-84750</v>
      </c>
      <c r="AF811">
        <f t="shared" si="140"/>
        <v>-84750</v>
      </c>
      <c r="AG811">
        <f t="shared" si="141"/>
        <v>-169500</v>
      </c>
    </row>
    <row r="812" spans="3:33" x14ac:dyDescent="0.25">
      <c r="C812" s="41">
        <f ca="1">INDEX(Inputs!$1:$1048576,MATCH(C811,Inputs!C:C,0),5)</f>
        <v>3.4630000000000001</v>
      </c>
      <c r="D812" s="52">
        <v>-300</v>
      </c>
      <c r="E812" s="39">
        <v>2.75</v>
      </c>
      <c r="F812" s="39">
        <v>0.29499999999999998</v>
      </c>
      <c r="G812" s="35" t="s">
        <v>269</v>
      </c>
      <c r="I812" s="52">
        <v>300</v>
      </c>
      <c r="J812" s="39">
        <v>5.15</v>
      </c>
      <c r="K812" s="39">
        <v>0.26</v>
      </c>
      <c r="L812" s="62" t="s">
        <v>269</v>
      </c>
      <c r="M812" s="101">
        <f>M811+1</f>
        <v>1</v>
      </c>
      <c r="N812" s="67">
        <f ca="1">IF(D812="","",_xll.xEURO(OFFSET(C812,-M812+1,0),E812,OFFSET(C812,-M812+2,0),OFFSET(C812,-M812+2,0),OFFSET(C812,-M812+3,0)+AB812,OFFSET(C812,-M812+4,0),0,1)*D812)</f>
        <v>67.932298550324958</v>
      </c>
      <c r="O812" s="69">
        <f ca="1">IF(D812="","",_xll.xEURO(OFFSET(C812,-M812+1,0),E812,OFFSET(C812,-M812+2,0),OFFSET(C812,-M812+2,0),OFFSET(C812,-M812+3,0)+AB812,OFFSET(C812,-M812+4,0),0,0))</f>
        <v>0.31126798809402079</v>
      </c>
      <c r="P812" s="67">
        <f t="shared" ca="1" si="145"/>
        <v>-48.803964282062402</v>
      </c>
      <c r="Q812" s="67">
        <f ca="1">IF(D812="","",_xll.xEURO(OFFSET(C812,-M812+1,0),E812,OFFSET(C812,-M812+2,0),OFFSET(C812,-M812+2,0),OFFSET(C812,-M812+3,0)+AB812,OFFSET(C812,-M812+4,0),0,2)/10*D812)</f>
        <v>-4.9879495496272108</v>
      </c>
      <c r="R812" s="71">
        <f ca="1">IF(D812="","",_xll.xEURO(OFFSET(C812,-M812+1,0),E812,OFFSET(C812,-M812+2,0),OFFSET(C812,-M812+2,0),OFFSET(C812,-M812+3,0)+AB812,OFFSET(C812,-M812+4,0),0,3)/100*D812*10000)</f>
        <v>-40607.968569394019</v>
      </c>
      <c r="S812" s="71">
        <f ca="1">IF(D812="","",_xll.xEURO(OFFSET(C812,-M812+1,0),E812,OFFSET(C812,-M812+2,0),OFFSET(C812,-M812+2,0),OFFSET(C812,-M812+3,0)+AB812,OFFSET(C812,-M812+4,0),0,5)/365.25*D812*10000)</f>
        <v>1116.7501131731276</v>
      </c>
      <c r="U812" s="67">
        <f ca="1">IF(I812="","",_xll.xEURO(OFFSET(C812,-M812+1,0),J812,OFFSET(C812,-M812+2,0),OFFSET(C812,-M812+2,0),OFFSET(C812,-M812+3,0)+AC812,OFFSET(C812,-M812+4,0),1,1)*I812)</f>
        <v>93.414597949202033</v>
      </c>
      <c r="V812" s="69">
        <f ca="1">IF(I812="","",_xll.xEURO(OFFSET(C812,-M812+1,0),J812,OFFSET(C812,-M812+2,0),OFFSET(C812,-M812+2,0),OFFSET(C812,-M812+3,0)+AC812,OFFSET(C812,-M812+4,0),1,0))</f>
        <v>0.29948555897208373</v>
      </c>
      <c r="W812" s="67">
        <f t="shared" ca="1" si="146"/>
        <v>118.45667691625117</v>
      </c>
      <c r="X812" s="67">
        <f ca="1">IF(I812="","",_xll.xEURO(OFFSET(C812,-M812+1,0),J812,OFFSET(C812,-M812+2,0),OFFSET(C812,-M812+2,0),OFFSET(C812,-M812+3,0)+AC812,OFFSET(C812,-M812+4,0),1,2)/10*I812)</f>
        <v>5.3547780019697893</v>
      </c>
      <c r="Y812" s="71">
        <f ca="1">IF(I812="","",_xll.xEURO(OFFSET(C812,-M812+1,0),J812,OFFSET(C812,-M812+2,0),OFFSET(C812,-M812+2,0),OFFSET(C812,-M812+3,0)+AC812,OFFSET(C812,-M812+4,0),1,3)/100*I812*10000)</f>
        <v>47314.951005297917</v>
      </c>
      <c r="Z812" s="71">
        <f ca="1">IF(I812="","",_xll.xEURO(OFFSET(C812,-M812+1,0),J812,OFFSET(C812,-M812+2,0),OFFSET(C812,-M812+2,0),OFFSET(C812,-M812+3,0)+AC812,OFFSET(C812,-M812+4,0),1,5)/365.25*I812*10000)</f>
        <v>-1437.1134818802377</v>
      </c>
      <c r="AB812" s="40">
        <f ca="1">IF(D812="","",_xll.xCalcSkew(OFFSET(C812,-M812,0),E812-OFFSET(C812,-M812+1,0),b)/100)</f>
        <v>-7.3520000000000009E-3</v>
      </c>
      <c r="AC812" s="40">
        <f ca="1">IF(I812="","",_xll.xCalcSkew(OFFSET(C812,-M812,0),J812-OFFSET(C812,-M812+1,0),b)/100)</f>
        <v>2.5305000000000005E-2</v>
      </c>
      <c r="AE812">
        <f t="shared" si="139"/>
        <v>885000</v>
      </c>
      <c r="AF812">
        <f t="shared" si="140"/>
        <v>-780000</v>
      </c>
      <c r="AG812">
        <f t="shared" si="141"/>
        <v>105000</v>
      </c>
    </row>
    <row r="813" spans="3:33" x14ac:dyDescent="0.25">
      <c r="C813" s="40">
        <f ca="1">INDEX(Inputs!$1:$1048576,MATCH(C811,Inputs!C:C,0),7)</f>
        <v>3.2156841222244402E-2</v>
      </c>
      <c r="D813" s="52">
        <v>50</v>
      </c>
      <c r="E813" s="39">
        <v>3.4</v>
      </c>
      <c r="F813" s="39">
        <v>0.625</v>
      </c>
      <c r="G813" s="35" t="s">
        <v>272</v>
      </c>
      <c r="I813" s="52">
        <v>50</v>
      </c>
      <c r="J813" s="39">
        <v>3.4</v>
      </c>
      <c r="K813" s="39">
        <v>0.625</v>
      </c>
      <c r="L813" s="62" t="s">
        <v>272</v>
      </c>
      <c r="M813" s="101">
        <f t="shared" ref="M813:M846" si="147">M812+1</f>
        <v>2</v>
      </c>
      <c r="N813" s="67">
        <f ca="1">IF(D813="","",_xll.xEURO(OFFSET(C813,-M813+1,0),E813,OFFSET(C813,-M813+2,0),OFFSET(C813,-M813+2,0),OFFSET(C813,-M813+3,0)+AB813,OFFSET(C813,-M813+4,0),0,1)*D813)</f>
        <v>-18.142267816336361</v>
      </c>
      <c r="O813" s="69">
        <f ca="1">IF(D813="","",_xll.xEURO(OFFSET(C813,-M813+1,0),E813,OFFSET(C813,-M813+2,0),OFFSET(C813,-M813+2,0),OFFSET(C813,-M813+3,0)+AB813,OFFSET(C813,-M813+4,0),0,0))</f>
        <v>0.63351116947643571</v>
      </c>
      <c r="P813" s="67">
        <f t="shared" ca="1" si="145"/>
        <v>4.2555847382178547</v>
      </c>
      <c r="Q813" s="67">
        <f ca="1">IF(D813="","",_xll.xEURO(OFFSET(C813,-M813+1,0),E813,OFFSET(C813,-M813+2,0),OFFSET(C813,-M813+2,0),OFFSET(C813,-M813+3,0)+AB813,OFFSET(C813,-M813+4,0),0,2)/10*D813)</f>
        <v>1.0049863875460125</v>
      </c>
      <c r="R813" s="71">
        <f ca="1">IF(D813="","",_xll.xEURO(OFFSET(C813,-M813+1,0),E813,OFFSET(C813,-M813+2,0),OFFSET(C813,-M813+2,0),OFFSET(C813,-M813+3,0)+AB813,OFFSET(C813,-M813+4,0),0,3)/100*D813*10000)</f>
        <v>8321.4991533377543</v>
      </c>
      <c r="S813" s="71">
        <f ca="1">IF(D813="","",_xll.xEURO(OFFSET(C813,-M813+1,0),E813,OFFSET(C813,-M813+2,0),OFFSET(C813,-M813+2,0),OFFSET(C813,-M813+3,0)+AB813,OFFSET(C813,-M813+4,0),0,5)/365.25*D813*10000)</f>
        <v>-222.00224906194677</v>
      </c>
      <c r="U813" s="67">
        <f ca="1">IF(I813="","",_xll.xEURO(OFFSET(C813,-M813+1,0),J813,OFFSET(C813,-M813+2,0),OFFSET(C813,-M813+2,0),OFFSET(C813,-M813+3,0)+AC813,OFFSET(C813,-M813+4,0),1,1)*I813)</f>
        <v>29.085058630550915</v>
      </c>
      <c r="V813" s="69">
        <f ca="1">IF(I813="","",_xll.xEURO(OFFSET(C813,-M813+1,0),J813,OFFSET(C813,-M813+2,0),OFFSET(C813,-M813+2,0),OFFSET(C813,-M813+3,0)+AC813,OFFSET(C813,-M813+4,0),1,0))</f>
        <v>0.69301760079951413</v>
      </c>
      <c r="W813" s="67">
        <f t="shared" ca="1" si="146"/>
        <v>34.008800399757064</v>
      </c>
      <c r="X813" s="67">
        <f ca="1">IF(I813="","",_xll.xEURO(OFFSET(C813,-M813+1,0),J813,OFFSET(C813,-M813+2,0),OFFSET(C813,-M813+2,0),OFFSET(C813,-M813+3,0)+AC813,OFFSET(C813,-M813+4,0),1,2)/10*I813)</f>
        <v>1.0049863875460125</v>
      </c>
      <c r="Y813" s="71">
        <f ca="1">IF(I813="","",_xll.xEURO(OFFSET(C813,-M813+1,0),J813,OFFSET(C813,-M813+2,0),OFFSET(C813,-M813+2,0),OFFSET(C813,-M813+3,0)+AC813,OFFSET(C813,-M813+4,0),1,3)/100*I813*10000)</f>
        <v>8321.4991533377543</v>
      </c>
      <c r="Z813" s="71">
        <f ca="1">IF(I813="","",_xll.xEURO(OFFSET(C813,-M813+1,0),J813,OFFSET(C813,-M813+2,0),OFFSET(C813,-M813+2,0),OFFSET(C813,-M813+3,0)+AC813,OFFSET(C813,-M813+4,0),1,5)/365.25*I813*10000)</f>
        <v>-219.38275711977209</v>
      </c>
      <c r="AB813" s="40">
        <f ca="1">IF(D813="","",_xll.xCalcSkew(OFFSET(C813,-M813,0),E813-OFFSET(C813,-M813+1,0),b)/100)</f>
        <v>-8.1900000000000223E-4</v>
      </c>
      <c r="AC813" s="40">
        <f ca="1">IF(I813="","",_xll.xCalcSkew(OFFSET(C813,-M813,0),J813-OFFSET(C813,-M813+1,0),b)/100)</f>
        <v>-8.1900000000000223E-4</v>
      </c>
      <c r="AE813">
        <f t="shared" si="139"/>
        <v>-312500</v>
      </c>
      <c r="AF813">
        <f t="shared" si="140"/>
        <v>-312500</v>
      </c>
      <c r="AG813">
        <f t="shared" si="141"/>
        <v>-625000</v>
      </c>
    </row>
    <row r="814" spans="3:33" x14ac:dyDescent="0.25">
      <c r="C814" s="66">
        <f ca="1">INDEX(Inputs!$1:$1048576,MATCH(C811,Inputs!C:C,0),6)</f>
        <v>0.39</v>
      </c>
      <c r="D814" s="52"/>
      <c r="E814" s="39"/>
      <c r="F814" s="39"/>
      <c r="G814" s="35"/>
      <c r="I814" s="52"/>
      <c r="J814" s="39"/>
      <c r="K814" s="39"/>
      <c r="L814" s="62"/>
      <c r="M814" s="101">
        <f t="shared" si="147"/>
        <v>3</v>
      </c>
      <c r="N814" s="67" t="str">
        <f ca="1">IF(D814="","",_xll.xEURO(OFFSET(C814,-M814+1,0),E814,OFFSET(C814,-M814+2,0),OFFSET(C814,-M814+2,0),OFFSET(C814,-M814+3,0)+AB814,OFFSET(C814,-M814+4,0),0,1)*D814)</f>
        <v/>
      </c>
      <c r="O814" s="69" t="str">
        <f ca="1">IF(D814="","",_xll.xEURO(OFFSET(C814,-M814+1,0),E814,OFFSET(C814,-M814+2,0),OFFSET(C814,-M814+2,0),OFFSET(C814,-M814+3,0)+AB814,OFFSET(C814,-M814+4,0),0,0))</f>
        <v/>
      </c>
      <c r="P814" s="67" t="str">
        <f t="shared" si="145"/>
        <v/>
      </c>
      <c r="Q814" s="67" t="str">
        <f ca="1">IF(D814="","",_xll.xEURO(OFFSET(C814,-M814+1,0),E814,OFFSET(C814,-M814+2,0),OFFSET(C814,-M814+2,0),OFFSET(C814,-M814+3,0)+AB814,OFFSET(C814,-M814+4,0),0,2)/10*D814)</f>
        <v/>
      </c>
      <c r="R814" s="71" t="str">
        <f ca="1">IF(D814="","",_xll.xEURO(OFFSET(C814,-M814+1,0),E814,OFFSET(C814,-M814+2,0),OFFSET(C814,-M814+2,0),OFFSET(C814,-M814+3,0)+AB814,OFFSET(C814,-M814+4,0),0,3)/100*D814*10000)</f>
        <v/>
      </c>
      <c r="S814" s="71" t="str">
        <f ca="1">IF(D814="","",_xll.xEURO(OFFSET(C814,-M814+1,0),E814,OFFSET(C814,-M814+2,0),OFFSET(C814,-M814+2,0),OFFSET(C814,-M814+3,0)+AB814,OFFSET(C814,-M814+4,0),0,5)/365.25*D814*10000)</f>
        <v/>
      </c>
      <c r="U814" s="67" t="str">
        <f ca="1">IF(I814="","",_xll.xEURO(OFFSET(C814,-M814+1,0),J814,OFFSET(C814,-M814+2,0),OFFSET(C814,-M814+2,0),OFFSET(C814,-M814+3,0)+AC814,OFFSET(C814,-M814+4,0),1,1)*I814)</f>
        <v/>
      </c>
      <c r="V814" s="69" t="str">
        <f ca="1">IF(I814="","",_xll.xEURO(OFFSET(C814,-M814+1,0),J814,OFFSET(C814,-M814+2,0),OFFSET(C814,-M814+2,0),OFFSET(C814,-M814+3,0)+AC814,OFFSET(C814,-M814+4,0),1,0))</f>
        <v/>
      </c>
      <c r="W814" s="67" t="str">
        <f t="shared" si="146"/>
        <v/>
      </c>
      <c r="X814" s="67" t="str">
        <f ca="1">IF(I814="","",_xll.xEURO(OFFSET(C814,-M814+1,0),J814,OFFSET(C814,-M814+2,0),OFFSET(C814,-M814+2,0),OFFSET(C814,-M814+3,0)+AC814,OFFSET(C814,-M814+4,0),1,2)/10*I814)</f>
        <v/>
      </c>
      <c r="Y814" s="71" t="str">
        <f ca="1">IF(I814="","",_xll.xEURO(OFFSET(C814,-M814+1,0),J814,OFFSET(C814,-M814+2,0),OFFSET(C814,-M814+2,0),OFFSET(C814,-M814+3,0)+AC814,OFFSET(C814,-M814+4,0),1,3)/100*I814*10000)</f>
        <v/>
      </c>
      <c r="Z814" s="71" t="str">
        <f ca="1">IF(I814="","",_xll.xEURO(OFFSET(C814,-M814+1,0),J814,OFFSET(C814,-M814+2,0),OFFSET(C814,-M814+2,0),OFFSET(C814,-M814+3,0)+AC814,OFFSET(C814,-M814+4,0),1,5)/365.25*I814*10000)</f>
        <v/>
      </c>
      <c r="AB814" s="40" t="str">
        <f ca="1">IF(D814="","",_xll.xCalcSkew(OFFSET(C814,-M814,0),E814-OFFSET(C814,-M814+1,0),b)/100)</f>
        <v/>
      </c>
      <c r="AC814" s="40" t="str">
        <f ca="1">IF(I814="","",_xll.xCalcSkew(OFFSET(C814,-M814,0),J814-OFFSET(C814,-M814+1,0),b)/100)</f>
        <v/>
      </c>
      <c r="AE814">
        <f t="shared" si="139"/>
        <v>0</v>
      </c>
      <c r="AF814">
        <f t="shared" si="140"/>
        <v>0</v>
      </c>
      <c r="AG814">
        <f t="shared" si="141"/>
        <v>0</v>
      </c>
    </row>
    <row r="815" spans="3:33" x14ac:dyDescent="0.25">
      <c r="C815" s="65">
        <f ca="1">INDEX(Inputs!$1:$1048576,MATCH(C811,Inputs!C:C,0),9)</f>
        <v>648</v>
      </c>
      <c r="D815" s="52"/>
      <c r="E815" s="39"/>
      <c r="F815" s="39"/>
      <c r="G815" s="35"/>
      <c r="I815" s="52"/>
      <c r="J815" s="39"/>
      <c r="K815" s="39"/>
      <c r="L815" s="62"/>
      <c r="M815" s="101">
        <f t="shared" si="147"/>
        <v>4</v>
      </c>
      <c r="N815" s="67" t="str">
        <f ca="1">IF(D815="","",_xll.xEURO(OFFSET(C815,-M815+1,0),E815,OFFSET(C815,-M815+2,0),OFFSET(C815,-M815+2,0),OFFSET(C815,-M815+3,0)+AB815,OFFSET(C815,-M815+4,0),0,1)*D815)</f>
        <v/>
      </c>
      <c r="O815" s="69" t="str">
        <f ca="1">IF(D815="","",_xll.xEURO(OFFSET(C815,-M815+1,0),E815,OFFSET(C815,-M815+2,0),OFFSET(C815,-M815+2,0),OFFSET(C815,-M815+3,0)+AB815,OFFSET(C815,-M815+4,0),0,0))</f>
        <v/>
      </c>
      <c r="P815" s="67" t="str">
        <f t="shared" si="145"/>
        <v/>
      </c>
      <c r="Q815" s="67" t="str">
        <f ca="1">IF(D815="","",_xll.xEURO(OFFSET(C815,-M815+1,0),E815,OFFSET(C815,-M815+2,0),OFFSET(C815,-M815+2,0),OFFSET(C815,-M815+3,0)+AB815,OFFSET(C815,-M815+4,0),0,2)/10*D815)</f>
        <v/>
      </c>
      <c r="R815" s="71" t="str">
        <f ca="1">IF(D815="","",_xll.xEURO(OFFSET(C815,-M815+1,0),E815,OFFSET(C815,-M815+2,0),OFFSET(C815,-M815+2,0),OFFSET(C815,-M815+3,0)+AB815,OFFSET(C815,-M815+4,0),0,3)/100*D815*10000)</f>
        <v/>
      </c>
      <c r="S815" s="71" t="str">
        <f ca="1">IF(D815="","",_xll.xEURO(OFFSET(C815,-M815+1,0),E815,OFFSET(C815,-M815+2,0),OFFSET(C815,-M815+2,0),OFFSET(C815,-M815+3,0)+AB815,OFFSET(C815,-M815+4,0),0,5)/365.25*D815*10000)</f>
        <v/>
      </c>
      <c r="U815" s="67" t="str">
        <f ca="1">IF(I815="","",_xll.xEURO(OFFSET(C815,-M815+1,0),J815,OFFSET(C815,-M815+2,0),OFFSET(C815,-M815+2,0),OFFSET(C815,-M815+3,0)+AC815,OFFSET(C815,-M815+4,0),1,1)*I815)</f>
        <v/>
      </c>
      <c r="V815" s="69" t="str">
        <f ca="1">IF(I815="","",_xll.xEURO(OFFSET(C815,-M815+1,0),J815,OFFSET(C815,-M815+2,0),OFFSET(C815,-M815+2,0),OFFSET(C815,-M815+3,0)+AC815,OFFSET(C815,-M815+4,0),1,0))</f>
        <v/>
      </c>
      <c r="W815" s="67" t="str">
        <f t="shared" si="146"/>
        <v/>
      </c>
      <c r="X815" s="67" t="str">
        <f ca="1">IF(I815="","",_xll.xEURO(OFFSET(C815,-M815+1,0),J815,OFFSET(C815,-M815+2,0),OFFSET(C815,-M815+2,0),OFFSET(C815,-M815+3,0)+AC815,OFFSET(C815,-M815+4,0),1,2)/10*I815)</f>
        <v/>
      </c>
      <c r="Y815" s="71" t="str">
        <f ca="1">IF(I815="","",_xll.xEURO(OFFSET(C815,-M815+1,0),J815,OFFSET(C815,-M815+2,0),OFFSET(C815,-M815+2,0),OFFSET(C815,-M815+3,0)+AC815,OFFSET(C815,-M815+4,0),1,3)/100*I815*10000)</f>
        <v/>
      </c>
      <c r="Z815" s="71" t="str">
        <f ca="1">IF(I815="","",_xll.xEURO(OFFSET(C815,-M815+1,0),J815,OFFSET(C815,-M815+2,0),OFFSET(C815,-M815+2,0),OFFSET(C815,-M815+3,0)+AC815,OFFSET(C815,-M815+4,0),1,5)/365.25*I815*10000)</f>
        <v/>
      </c>
      <c r="AB815" s="40" t="str">
        <f ca="1">IF(D815="","",_xll.xCalcSkew(OFFSET(C815,-M815,0),E815-OFFSET(C815,-M815+1,0),b)/100)</f>
        <v/>
      </c>
      <c r="AC815" s="40" t="str">
        <f ca="1">IF(I815="","",_xll.xCalcSkew(OFFSET(C815,-M815,0),J815-OFFSET(C815,-M815+1,0),b)/100)</f>
        <v/>
      </c>
      <c r="AE815">
        <f t="shared" si="139"/>
        <v>0</v>
      </c>
      <c r="AF815">
        <f t="shared" si="140"/>
        <v>0</v>
      </c>
      <c r="AG815">
        <f t="shared" si="141"/>
        <v>0</v>
      </c>
    </row>
    <row r="816" spans="3:33" x14ac:dyDescent="0.25">
      <c r="C816" s="64">
        <f ca="1">D847+I847</f>
        <v>130</v>
      </c>
      <c r="D816" s="52"/>
      <c r="E816" s="39"/>
      <c r="F816" s="39"/>
      <c r="G816" s="35"/>
      <c r="I816" s="52"/>
      <c r="J816" s="39"/>
      <c r="K816" s="39"/>
      <c r="L816" s="62"/>
      <c r="M816" s="101">
        <f t="shared" si="147"/>
        <v>5</v>
      </c>
      <c r="N816" s="67" t="str">
        <f ca="1">IF(D816="","",_xll.xEURO(OFFSET(C816,-M816+1,0),E816,OFFSET(C816,-M816+2,0),OFFSET(C816,-M816+2,0),OFFSET(C816,-M816+3,0)+AB816,OFFSET(C816,-M816+4,0),0,1)*D816)</f>
        <v/>
      </c>
      <c r="O816" s="69" t="str">
        <f ca="1">IF(D816="","",_xll.xEURO(OFFSET(C816,-M816+1,0),E816,OFFSET(C816,-M816+2,0),OFFSET(C816,-M816+2,0),OFFSET(C816,-M816+3,0)+AB816,OFFSET(C816,-M816+4,0),0,0))</f>
        <v/>
      </c>
      <c r="P816" s="67" t="str">
        <f t="shared" si="145"/>
        <v/>
      </c>
      <c r="Q816" s="67" t="str">
        <f ca="1">IF(D816="","",_xll.xEURO(OFFSET(C816,-M816+1,0),E816,OFFSET(C816,-M816+2,0),OFFSET(C816,-M816+2,0),OFFSET(C816,-M816+3,0)+AB816,OFFSET(C816,-M816+4,0),0,2)/10*D816)</f>
        <v/>
      </c>
      <c r="R816" s="71" t="str">
        <f ca="1">IF(D816="","",_xll.xEURO(OFFSET(C816,-M816+1,0),E816,OFFSET(C816,-M816+2,0),OFFSET(C816,-M816+2,0),OFFSET(C816,-M816+3,0)+AB816,OFFSET(C816,-M816+4,0),0,3)/100*D816*10000)</f>
        <v/>
      </c>
      <c r="S816" s="71" t="str">
        <f ca="1">IF(D816="","",_xll.xEURO(OFFSET(C816,-M816+1,0),E816,OFFSET(C816,-M816+2,0),OFFSET(C816,-M816+2,0),OFFSET(C816,-M816+3,0)+AB816,OFFSET(C816,-M816+4,0),0,5)/365.25*D816*10000)</f>
        <v/>
      </c>
      <c r="U816" s="67" t="str">
        <f ca="1">IF(I816="","",_xll.xEURO(OFFSET(C816,-M816+1,0),J816,OFFSET(C816,-M816+2,0),OFFSET(C816,-M816+2,0),OFFSET(C816,-M816+3,0)+AC816,OFFSET(C816,-M816+4,0),1,1)*I816)</f>
        <v/>
      </c>
      <c r="V816" s="69" t="str">
        <f ca="1">IF(I816="","",_xll.xEURO(OFFSET(C816,-M816+1,0),J816,OFFSET(C816,-M816+2,0),OFFSET(C816,-M816+2,0),OFFSET(C816,-M816+3,0)+AC816,OFFSET(C816,-M816+4,0),1,0))</f>
        <v/>
      </c>
      <c r="W816" s="67" t="str">
        <f t="shared" si="146"/>
        <v/>
      </c>
      <c r="X816" s="67" t="str">
        <f ca="1">IF(I816="","",_xll.xEURO(OFFSET(C816,-M816+1,0),J816,OFFSET(C816,-M816+2,0),OFFSET(C816,-M816+2,0),OFFSET(C816,-M816+3,0)+AC816,OFFSET(C816,-M816+4,0),1,2)/10*I816)</f>
        <v/>
      </c>
      <c r="Y816" s="71" t="str">
        <f ca="1">IF(I816="","",_xll.xEURO(OFFSET(C816,-M816+1,0),J816,OFFSET(C816,-M816+2,0),OFFSET(C816,-M816+2,0),OFFSET(C816,-M816+3,0)+AC816,OFFSET(C816,-M816+4,0),1,3)/100*I816*10000)</f>
        <v/>
      </c>
      <c r="Z816" s="71" t="str">
        <f ca="1">IF(I816="","",_xll.xEURO(OFFSET(C816,-M816+1,0),J816,OFFSET(C816,-M816+2,0),OFFSET(C816,-M816+2,0),OFFSET(C816,-M816+3,0)+AC816,OFFSET(C816,-M816+4,0),1,5)/365.25*I816*10000)</f>
        <v/>
      </c>
      <c r="AB816" s="40" t="str">
        <f ca="1">IF(D816="","",_xll.xCalcSkew(OFFSET(C816,-M816,0),E816-OFFSET(C816,-M816+1,0),b)/100)</f>
        <v/>
      </c>
      <c r="AC816" s="40" t="str">
        <f ca="1">IF(I816="","",_xll.xCalcSkew(OFFSET(C816,-M816,0),J816-OFFSET(C816,-M816+1,0),b)/100)</f>
        <v/>
      </c>
      <c r="AE816">
        <f t="shared" si="139"/>
        <v>0</v>
      </c>
      <c r="AF816">
        <f t="shared" si="140"/>
        <v>0</v>
      </c>
      <c r="AG816">
        <f t="shared" si="141"/>
        <v>0</v>
      </c>
    </row>
    <row r="817" spans="3:33" x14ac:dyDescent="0.25">
      <c r="C817" s="64">
        <f ca="1">N847+U847</f>
        <v>176.49439966853265</v>
      </c>
      <c r="D817" s="52"/>
      <c r="E817" s="39"/>
      <c r="F817" s="39"/>
      <c r="G817" s="35"/>
      <c r="I817" s="52"/>
      <c r="J817" s="39"/>
      <c r="K817" s="39"/>
      <c r="L817" s="62"/>
      <c r="M817" s="101">
        <f t="shared" si="147"/>
        <v>6</v>
      </c>
      <c r="N817" s="67" t="str">
        <f ca="1">IF(D817="","",_xll.xEURO(OFFSET(C817,-M817+1,0),E817,OFFSET(C817,-M817+2,0),OFFSET(C817,-M817+2,0),OFFSET(C817,-M817+3,0)+AB817,OFFSET(C817,-M817+4,0),0,1)*D817)</f>
        <v/>
      </c>
      <c r="O817" s="69" t="str">
        <f ca="1">IF(D817="","",_xll.xEURO(OFFSET(C817,-M817+1,0),E817,OFFSET(C817,-M817+2,0),OFFSET(C817,-M817+2,0),OFFSET(C817,-M817+3,0)+AB817,OFFSET(C817,-M817+4,0),0,0))</f>
        <v/>
      </c>
      <c r="P817" s="67" t="str">
        <f t="shared" si="145"/>
        <v/>
      </c>
      <c r="Q817" s="67" t="str">
        <f ca="1">IF(D817="","",_xll.xEURO(OFFSET(C817,-M817+1,0),E817,OFFSET(C817,-M817+2,0),OFFSET(C817,-M817+2,0),OFFSET(C817,-M817+3,0)+AB817,OFFSET(C817,-M817+4,0),0,2)/10*D817)</f>
        <v/>
      </c>
      <c r="R817" s="71" t="str">
        <f ca="1">IF(D817="","",_xll.xEURO(OFFSET(C817,-M817+1,0),E817,OFFSET(C817,-M817+2,0),OFFSET(C817,-M817+2,0),OFFSET(C817,-M817+3,0)+AB817,OFFSET(C817,-M817+4,0),0,3)/100*D817*10000)</f>
        <v/>
      </c>
      <c r="S817" s="71" t="str">
        <f ca="1">IF(D817="","",_xll.xEURO(OFFSET(C817,-M817+1,0),E817,OFFSET(C817,-M817+2,0),OFFSET(C817,-M817+2,0),OFFSET(C817,-M817+3,0)+AB817,OFFSET(C817,-M817+4,0),0,5)/365.25*D817*10000)</f>
        <v/>
      </c>
      <c r="U817" s="67" t="str">
        <f ca="1">IF(I817="","",_xll.xEURO(OFFSET(C817,-M817+1,0),J817,OFFSET(C817,-M817+2,0),OFFSET(C817,-M817+2,0),OFFSET(C817,-M817+3,0)+AC817,OFFSET(C817,-M817+4,0),1,1)*I817)</f>
        <v/>
      </c>
      <c r="V817" s="69" t="str">
        <f ca="1">IF(I817="","",_xll.xEURO(OFFSET(C817,-M817+1,0),J817,OFFSET(C817,-M817+2,0),OFFSET(C817,-M817+2,0),OFFSET(C817,-M817+3,0)+AC817,OFFSET(C817,-M817+4,0),1,0))</f>
        <v/>
      </c>
      <c r="W817" s="67" t="str">
        <f t="shared" si="146"/>
        <v/>
      </c>
      <c r="X817" s="67" t="str">
        <f ca="1">IF(I817="","",_xll.xEURO(OFFSET(C817,-M817+1,0),J817,OFFSET(C817,-M817+2,0),OFFSET(C817,-M817+2,0),OFFSET(C817,-M817+3,0)+AC817,OFFSET(C817,-M817+4,0),1,2)/10*I817)</f>
        <v/>
      </c>
      <c r="Y817" s="71" t="str">
        <f ca="1">IF(I817="","",_xll.xEURO(OFFSET(C817,-M817+1,0),J817,OFFSET(C817,-M817+2,0),OFFSET(C817,-M817+2,0),OFFSET(C817,-M817+3,0)+AC817,OFFSET(C817,-M817+4,0),1,3)/100*I817*10000)</f>
        <v/>
      </c>
      <c r="Z817" s="71" t="str">
        <f ca="1">IF(I817="","",_xll.xEURO(OFFSET(C817,-M817+1,0),J817,OFFSET(C817,-M817+2,0),OFFSET(C817,-M817+2,0),OFFSET(C817,-M817+3,0)+AC817,OFFSET(C817,-M817+4,0),1,5)/365.25*I817*10000)</f>
        <v/>
      </c>
      <c r="AB817" s="40" t="str">
        <f ca="1">IF(D817="","",_xll.xCalcSkew(OFFSET(C817,-M817,0),E817-OFFSET(C817,-M817+1,0),b)/100)</f>
        <v/>
      </c>
      <c r="AC817" s="40" t="str">
        <f ca="1">IF(I817="","",_xll.xCalcSkew(OFFSET(C817,-M817,0),J817-OFFSET(C817,-M817+1,0),b)/100)</f>
        <v/>
      </c>
      <c r="AE817">
        <f t="shared" si="139"/>
        <v>0</v>
      </c>
      <c r="AF817">
        <f t="shared" si="140"/>
        <v>0</v>
      </c>
      <c r="AG817">
        <f t="shared" si="141"/>
        <v>0</v>
      </c>
    </row>
    <row r="818" spans="3:33" x14ac:dyDescent="0.25">
      <c r="C818" s="103">
        <f ca="1">Q847+X847</f>
        <v>2.9654063705092151</v>
      </c>
      <c r="D818" s="52"/>
      <c r="E818" s="39"/>
      <c r="F818" s="39"/>
      <c r="G818" s="35"/>
      <c r="I818" s="52"/>
      <c r="J818" s="39"/>
      <c r="K818" s="39"/>
      <c r="L818" s="62"/>
      <c r="M818" s="101">
        <f t="shared" si="147"/>
        <v>7</v>
      </c>
      <c r="N818" s="67" t="str">
        <f ca="1">IF(D818="","",_xll.xEURO(OFFSET(C818,-M818+1,0),E818,OFFSET(C818,-M818+2,0),OFFSET(C818,-M818+2,0),OFFSET(C818,-M818+3,0)+AB818,OFFSET(C818,-M818+4,0),0,1)*D818)</f>
        <v/>
      </c>
      <c r="O818" s="69" t="str">
        <f ca="1">IF(D818="","",_xll.xEURO(OFFSET(C818,-M818+1,0),E818,OFFSET(C818,-M818+2,0),OFFSET(C818,-M818+2,0),OFFSET(C818,-M818+3,0)+AB818,OFFSET(C818,-M818+4,0),0,0))</f>
        <v/>
      </c>
      <c r="P818" s="67" t="str">
        <f t="shared" si="145"/>
        <v/>
      </c>
      <c r="Q818" s="67" t="str">
        <f ca="1">IF(D818="","",_xll.xEURO(OFFSET(C818,-M818+1,0),E818,OFFSET(C818,-M818+2,0),OFFSET(C818,-M818+2,0),OFFSET(C818,-M818+3,0)+AB818,OFFSET(C818,-M818+4,0),0,2)/10*D818)</f>
        <v/>
      </c>
      <c r="R818" s="71" t="str">
        <f ca="1">IF(D818="","",_xll.xEURO(OFFSET(C818,-M818+1,0),E818,OFFSET(C818,-M818+2,0),OFFSET(C818,-M818+2,0),OFFSET(C818,-M818+3,0)+AB818,OFFSET(C818,-M818+4,0),0,3)/100*D818*10000)</f>
        <v/>
      </c>
      <c r="S818" s="71" t="str">
        <f ca="1">IF(D818="","",_xll.xEURO(OFFSET(C818,-M818+1,0),E818,OFFSET(C818,-M818+2,0),OFFSET(C818,-M818+2,0),OFFSET(C818,-M818+3,0)+AB818,OFFSET(C818,-M818+4,0),0,5)/365.25*D818*10000)</f>
        <v/>
      </c>
      <c r="U818" s="67" t="str">
        <f ca="1">IF(I818="","",_xll.xEURO(OFFSET(C818,-M818+1,0),J818,OFFSET(C818,-M818+2,0),OFFSET(C818,-M818+2,0),OFFSET(C818,-M818+3,0)+AC818,OFFSET(C818,-M818+4,0),1,1)*I818)</f>
        <v/>
      </c>
      <c r="V818" s="69" t="str">
        <f ca="1">IF(I818="","",_xll.xEURO(OFFSET(C818,-M818+1,0),J818,OFFSET(C818,-M818+2,0),OFFSET(C818,-M818+2,0),OFFSET(C818,-M818+3,0)+AC818,OFFSET(C818,-M818+4,0),1,0))</f>
        <v/>
      </c>
      <c r="W818" s="67" t="str">
        <f t="shared" si="146"/>
        <v/>
      </c>
      <c r="X818" s="67" t="str">
        <f ca="1">IF(I818="","",_xll.xEURO(OFFSET(C818,-M818+1,0),J818,OFFSET(C818,-M818+2,0),OFFSET(C818,-M818+2,0),OFFSET(C818,-M818+3,0)+AC818,OFFSET(C818,-M818+4,0),1,2)/10*I818)</f>
        <v/>
      </c>
      <c r="Y818" s="71" t="str">
        <f ca="1">IF(I818="","",_xll.xEURO(OFFSET(C818,-M818+1,0),J818,OFFSET(C818,-M818+2,0),OFFSET(C818,-M818+2,0),OFFSET(C818,-M818+3,0)+AC818,OFFSET(C818,-M818+4,0),1,3)/100*I818*10000)</f>
        <v/>
      </c>
      <c r="Z818" s="71" t="str">
        <f ca="1">IF(I818="","",_xll.xEURO(OFFSET(C818,-M818+1,0),J818,OFFSET(C818,-M818+2,0),OFFSET(C818,-M818+2,0),OFFSET(C818,-M818+3,0)+AC818,OFFSET(C818,-M818+4,0),1,5)/365.25*I818*10000)</f>
        <v/>
      </c>
      <c r="AB818" s="40" t="str">
        <f ca="1">IF(D818="","",_xll.xCalcSkew(OFFSET(C818,-M818,0),E818-OFFSET(C818,-M818+1,0),b)/100)</f>
        <v/>
      </c>
      <c r="AC818" s="40" t="str">
        <f ca="1">IF(I818="","",_xll.xCalcSkew(OFFSET(C818,-M818,0),J818-OFFSET(C818,-M818+1,0),b)/100)</f>
        <v/>
      </c>
      <c r="AE818">
        <f t="shared" si="139"/>
        <v>0</v>
      </c>
      <c r="AF818">
        <f t="shared" si="140"/>
        <v>0</v>
      </c>
      <c r="AG818">
        <f t="shared" si="141"/>
        <v>0</v>
      </c>
    </row>
    <row r="819" spans="3:33" x14ac:dyDescent="0.25">
      <c r="C819" s="64">
        <f ca="1">R847+Y847</f>
        <v>28199.335257327293</v>
      </c>
      <c r="D819" s="52"/>
      <c r="E819" s="39"/>
      <c r="F819" s="39"/>
      <c r="G819" s="35"/>
      <c r="I819" s="52"/>
      <c r="J819" s="39"/>
      <c r="K819" s="39"/>
      <c r="L819" s="62"/>
      <c r="M819" s="101">
        <f t="shared" si="147"/>
        <v>8</v>
      </c>
      <c r="N819" s="67" t="str">
        <f ca="1">IF(D819="","",_xll.xEURO(OFFSET(C819,-M819+1,0),E819,OFFSET(C819,-M819+2,0),OFFSET(C819,-M819+2,0),OFFSET(C819,-M819+3,0)+AB819,OFFSET(C819,-M819+4,0),0,1)*D819)</f>
        <v/>
      </c>
      <c r="O819" s="69" t="str">
        <f ca="1">IF(D819="","",_xll.xEURO(OFFSET(C819,-M819+1,0),E819,OFFSET(C819,-M819+2,0),OFFSET(C819,-M819+2,0),OFFSET(C819,-M819+3,0)+AB819,OFFSET(C819,-M819+4,0),0,0))</f>
        <v/>
      </c>
      <c r="P819" s="67" t="str">
        <f t="shared" si="145"/>
        <v/>
      </c>
      <c r="Q819" s="67" t="str">
        <f ca="1">IF(D819="","",_xll.xEURO(OFFSET(C819,-M819+1,0),E819,OFFSET(C819,-M819+2,0),OFFSET(C819,-M819+2,0),OFFSET(C819,-M819+3,0)+AB819,OFFSET(C819,-M819+4,0),0,2)/10*D819)</f>
        <v/>
      </c>
      <c r="R819" s="71" t="str">
        <f ca="1">IF(D819="","",_xll.xEURO(OFFSET(C819,-M819+1,0),E819,OFFSET(C819,-M819+2,0),OFFSET(C819,-M819+2,0),OFFSET(C819,-M819+3,0)+AB819,OFFSET(C819,-M819+4,0),0,3)/100*D819*10000)</f>
        <v/>
      </c>
      <c r="S819" s="71" t="str">
        <f ca="1">IF(D819="","",_xll.xEURO(OFFSET(C819,-M819+1,0),E819,OFFSET(C819,-M819+2,0),OFFSET(C819,-M819+2,0),OFFSET(C819,-M819+3,0)+AB819,OFFSET(C819,-M819+4,0),0,5)/365.25*D819*10000)</f>
        <v/>
      </c>
      <c r="U819" s="67" t="str">
        <f ca="1">IF(I819="","",_xll.xEURO(OFFSET(C819,-M819+1,0),J819,OFFSET(C819,-M819+2,0),OFFSET(C819,-M819+2,0),OFFSET(C819,-M819+3,0)+AC819,OFFSET(C819,-M819+4,0),1,1)*I819)</f>
        <v/>
      </c>
      <c r="V819" s="69" t="str">
        <f ca="1">IF(I819="","",_xll.xEURO(OFFSET(C819,-M819+1,0),J819,OFFSET(C819,-M819+2,0),OFFSET(C819,-M819+2,0),OFFSET(C819,-M819+3,0)+AC819,OFFSET(C819,-M819+4,0),1,0))</f>
        <v/>
      </c>
      <c r="W819" s="67" t="str">
        <f t="shared" si="146"/>
        <v/>
      </c>
      <c r="X819" s="67" t="str">
        <f ca="1">IF(I819="","",_xll.xEURO(OFFSET(C819,-M819+1,0),J819,OFFSET(C819,-M819+2,0),OFFSET(C819,-M819+2,0),OFFSET(C819,-M819+3,0)+AC819,OFFSET(C819,-M819+4,0),1,2)/10*I819)</f>
        <v/>
      </c>
      <c r="Y819" s="71" t="str">
        <f ca="1">IF(I819="","",_xll.xEURO(OFFSET(C819,-M819+1,0),J819,OFFSET(C819,-M819+2,0),OFFSET(C819,-M819+2,0),OFFSET(C819,-M819+3,0)+AC819,OFFSET(C819,-M819+4,0),1,3)/100*I819*10000)</f>
        <v/>
      </c>
      <c r="Z819" s="71" t="str">
        <f ca="1">IF(I819="","",_xll.xEURO(OFFSET(C819,-M819+1,0),J819,OFFSET(C819,-M819+2,0),OFFSET(C819,-M819+2,0),OFFSET(C819,-M819+3,0)+AC819,OFFSET(C819,-M819+4,0),1,5)/365.25*I819*10000)</f>
        <v/>
      </c>
      <c r="AB819" s="40" t="str">
        <f ca="1">IF(D819="","",_xll.xCalcSkew(OFFSET(C819,-M819,0),E819-OFFSET(C819,-M819+1,0),b)/100)</f>
        <v/>
      </c>
      <c r="AC819" s="40" t="str">
        <f ca="1">IF(I819="","",_xll.xCalcSkew(OFFSET(C819,-M819,0),J819-OFFSET(C819,-M819+1,0),b)/100)</f>
        <v/>
      </c>
      <c r="AE819">
        <f t="shared" si="139"/>
        <v>0</v>
      </c>
      <c r="AF819">
        <f t="shared" si="140"/>
        <v>0</v>
      </c>
      <c r="AG819">
        <f t="shared" si="141"/>
        <v>0</v>
      </c>
    </row>
    <row r="820" spans="3:33" x14ac:dyDescent="0.25">
      <c r="C820" s="64">
        <f ca="1">S847+Z847</f>
        <v>-889.47493372178133</v>
      </c>
      <c r="D820" s="52"/>
      <c r="E820" s="39"/>
      <c r="F820" s="39"/>
      <c r="G820" s="35"/>
      <c r="I820" s="52"/>
      <c r="J820" s="39"/>
      <c r="K820" s="39"/>
      <c r="L820" s="62"/>
      <c r="M820" s="101">
        <f t="shared" si="147"/>
        <v>9</v>
      </c>
      <c r="N820" s="67" t="str">
        <f ca="1">IF(D820="","",_xll.xEURO(OFFSET(C820,-M820+1,0),E820,OFFSET(C820,-M820+2,0),OFFSET(C820,-M820+2,0),OFFSET(C820,-M820+3,0)+AB820,OFFSET(C820,-M820+4,0),0,1)*D820)</f>
        <v/>
      </c>
      <c r="O820" s="69" t="str">
        <f ca="1">IF(D820="","",_xll.xEURO(OFFSET(C820,-M820+1,0),E820,OFFSET(C820,-M820+2,0),OFFSET(C820,-M820+2,0),OFFSET(C820,-M820+3,0)+AB820,OFFSET(C820,-M820+4,0),0,0))</f>
        <v/>
      </c>
      <c r="P820" s="67" t="str">
        <f t="shared" si="145"/>
        <v/>
      </c>
      <c r="Q820" s="67" t="str">
        <f ca="1">IF(D820="","",_xll.xEURO(OFFSET(C820,-M820+1,0),E820,OFFSET(C820,-M820+2,0),OFFSET(C820,-M820+2,0),OFFSET(C820,-M820+3,0)+AB820,OFFSET(C820,-M820+4,0),0,2)/10*D820)</f>
        <v/>
      </c>
      <c r="R820" s="71" t="str">
        <f ca="1">IF(D820="","",_xll.xEURO(OFFSET(C820,-M820+1,0),E820,OFFSET(C820,-M820+2,0),OFFSET(C820,-M820+2,0),OFFSET(C820,-M820+3,0)+AB820,OFFSET(C820,-M820+4,0),0,3)/100*D820*10000)</f>
        <v/>
      </c>
      <c r="S820" s="71" t="str">
        <f ca="1">IF(D820="","",_xll.xEURO(OFFSET(C820,-M820+1,0),E820,OFFSET(C820,-M820+2,0),OFFSET(C820,-M820+2,0),OFFSET(C820,-M820+3,0)+AB820,OFFSET(C820,-M820+4,0),0,5)/365.25*D820*10000)</f>
        <v/>
      </c>
      <c r="U820" s="67" t="str">
        <f ca="1">IF(I820="","",_xll.xEURO(OFFSET(C820,-M820+1,0),J820,OFFSET(C820,-M820+2,0),OFFSET(C820,-M820+2,0),OFFSET(C820,-M820+3,0)+AC820,OFFSET(C820,-M820+4,0),1,1)*I820)</f>
        <v/>
      </c>
      <c r="V820" s="69" t="str">
        <f ca="1">IF(I820="","",_xll.xEURO(OFFSET(C820,-M820+1,0),J820,OFFSET(C820,-M820+2,0),OFFSET(C820,-M820+2,0),OFFSET(C820,-M820+3,0)+AC820,OFFSET(C820,-M820+4,0),1,0))</f>
        <v/>
      </c>
      <c r="W820" s="67" t="str">
        <f t="shared" si="146"/>
        <v/>
      </c>
      <c r="X820" s="67" t="str">
        <f ca="1">IF(I820="","",_xll.xEURO(OFFSET(C820,-M820+1,0),J820,OFFSET(C820,-M820+2,0),OFFSET(C820,-M820+2,0),OFFSET(C820,-M820+3,0)+AC820,OFFSET(C820,-M820+4,0),1,2)/10*I820)</f>
        <v/>
      </c>
      <c r="Y820" s="71" t="str">
        <f ca="1">IF(I820="","",_xll.xEURO(OFFSET(C820,-M820+1,0),J820,OFFSET(C820,-M820+2,0),OFFSET(C820,-M820+2,0),OFFSET(C820,-M820+3,0)+AC820,OFFSET(C820,-M820+4,0),1,3)/100*I820*10000)</f>
        <v/>
      </c>
      <c r="Z820" s="71" t="str">
        <f ca="1">IF(I820="","",_xll.xEURO(OFFSET(C820,-M820+1,0),J820,OFFSET(C820,-M820+2,0),OFFSET(C820,-M820+2,0),OFFSET(C820,-M820+3,0)+AC820,OFFSET(C820,-M820+4,0),1,5)/365.25*I820*10000)</f>
        <v/>
      </c>
      <c r="AB820" s="40" t="str">
        <f ca="1">IF(D820="","",_xll.xCalcSkew(OFFSET(C820,-M820,0),E820-OFFSET(C820,-M820+1,0),b)/100)</f>
        <v/>
      </c>
      <c r="AC820" s="40" t="str">
        <f ca="1">IF(I820="","",_xll.xCalcSkew(OFFSET(C820,-M820,0),J820-OFFSET(C820,-M820+1,0),b)/100)</f>
        <v/>
      </c>
      <c r="AE820">
        <f t="shared" si="139"/>
        <v>0</v>
      </c>
      <c r="AF820">
        <f t="shared" si="140"/>
        <v>0</v>
      </c>
      <c r="AG820">
        <f t="shared" si="141"/>
        <v>0</v>
      </c>
    </row>
    <row r="821" spans="3:33" x14ac:dyDescent="0.25">
      <c r="C821" s="64">
        <f ca="1">P847+W847</f>
        <v>133.40649991610857</v>
      </c>
      <c r="D821" s="52"/>
      <c r="E821" s="39"/>
      <c r="F821" s="39"/>
      <c r="G821" s="35"/>
      <c r="I821" s="52"/>
      <c r="J821" s="39"/>
      <c r="K821" s="39"/>
      <c r="L821" s="62"/>
      <c r="M821" s="101">
        <f t="shared" si="147"/>
        <v>10</v>
      </c>
      <c r="N821" s="67" t="str">
        <f ca="1">IF(D821="","",_xll.xEURO(OFFSET(C821,-M821+1,0),E821,OFFSET(C821,-M821+2,0),OFFSET(C821,-M821+2,0),OFFSET(C821,-M821+3,0)+AB821,OFFSET(C821,-M821+4,0),0,1)*D821)</f>
        <v/>
      </c>
      <c r="O821" s="69" t="str">
        <f ca="1">IF(D821="","",_xll.xEURO(OFFSET(C821,-M821+1,0),E821,OFFSET(C821,-M821+2,0),OFFSET(C821,-M821+2,0),OFFSET(C821,-M821+3,0)+AB821,OFFSET(C821,-M821+4,0),0,0))</f>
        <v/>
      </c>
      <c r="P821" s="67" t="str">
        <f t="shared" si="145"/>
        <v/>
      </c>
      <c r="Q821" s="67" t="str">
        <f ca="1">IF(D821="","",_xll.xEURO(OFFSET(C821,-M821+1,0),E821,OFFSET(C821,-M821+2,0),OFFSET(C821,-M821+2,0),OFFSET(C821,-M821+3,0)+AB821,OFFSET(C821,-M821+4,0),0,2)/10*D821)</f>
        <v/>
      </c>
      <c r="R821" s="71" t="str">
        <f ca="1">IF(D821="","",_xll.xEURO(OFFSET(C821,-M821+1,0),E821,OFFSET(C821,-M821+2,0),OFFSET(C821,-M821+2,0),OFFSET(C821,-M821+3,0)+AB821,OFFSET(C821,-M821+4,0),0,3)/100*D821*10000)</f>
        <v/>
      </c>
      <c r="S821" s="71" t="str">
        <f ca="1">IF(D821="","",_xll.xEURO(OFFSET(C821,-M821+1,0),E821,OFFSET(C821,-M821+2,0),OFFSET(C821,-M821+2,0),OFFSET(C821,-M821+3,0)+AB821,OFFSET(C821,-M821+4,0),0,5)/365.25*D821*10000)</f>
        <v/>
      </c>
      <c r="U821" s="67" t="str">
        <f ca="1">IF(I821="","",_xll.xEURO(OFFSET(C821,-M821+1,0),J821,OFFSET(C821,-M821+2,0),OFFSET(C821,-M821+2,0),OFFSET(C821,-M821+3,0)+AC821,OFFSET(C821,-M821+4,0),1,1)*I821)</f>
        <v/>
      </c>
      <c r="V821" s="69" t="str">
        <f ca="1">IF(I821="","",_xll.xEURO(OFFSET(C821,-M821+1,0),J821,OFFSET(C821,-M821+2,0),OFFSET(C821,-M821+2,0),OFFSET(C821,-M821+3,0)+AC821,OFFSET(C821,-M821+4,0),1,0))</f>
        <v/>
      </c>
      <c r="W821" s="67" t="str">
        <f t="shared" si="146"/>
        <v/>
      </c>
      <c r="X821" s="67" t="str">
        <f ca="1">IF(I821="","",_xll.xEURO(OFFSET(C821,-M821+1,0),J821,OFFSET(C821,-M821+2,0),OFFSET(C821,-M821+2,0),OFFSET(C821,-M821+3,0)+AC821,OFFSET(C821,-M821+4,0),1,2)/10*I821)</f>
        <v/>
      </c>
      <c r="Y821" s="71" t="str">
        <f ca="1">IF(I821="","",_xll.xEURO(OFFSET(C821,-M821+1,0),J821,OFFSET(C821,-M821+2,0),OFFSET(C821,-M821+2,0),OFFSET(C821,-M821+3,0)+AC821,OFFSET(C821,-M821+4,0),1,3)/100*I821*10000)</f>
        <v/>
      </c>
      <c r="Z821" s="71" t="str">
        <f ca="1">IF(I821="","",_xll.xEURO(OFFSET(C821,-M821+1,0),J821,OFFSET(C821,-M821+2,0),OFFSET(C821,-M821+2,0),OFFSET(C821,-M821+3,0)+AC821,OFFSET(C821,-M821+4,0),1,5)/365.25*I821*10000)</f>
        <v/>
      </c>
      <c r="AB821" s="40" t="str">
        <f ca="1">IF(D821="","",_xll.xCalcSkew(OFFSET(C821,-M821,0),E821-OFFSET(C821,-M821+1,0),b)/100)</f>
        <v/>
      </c>
      <c r="AC821" s="40" t="str">
        <f ca="1">IF(I821="","",_xll.xCalcSkew(OFFSET(C821,-M821,0),J821-OFFSET(C821,-M821+1,0),b)/100)</f>
        <v/>
      </c>
      <c r="AE821">
        <f t="shared" si="139"/>
        <v>0</v>
      </c>
      <c r="AF821">
        <f t="shared" si="140"/>
        <v>0</v>
      </c>
      <c r="AG821">
        <f t="shared" si="141"/>
        <v>0</v>
      </c>
    </row>
    <row r="822" spans="3:33" x14ac:dyDescent="0.25">
      <c r="D822" s="52"/>
      <c r="E822" s="39"/>
      <c r="F822" s="39"/>
      <c r="G822" s="35"/>
      <c r="I822" s="52"/>
      <c r="J822" s="39"/>
      <c r="K822" s="39"/>
      <c r="L822" s="62"/>
      <c r="M822" s="101">
        <f t="shared" si="147"/>
        <v>11</v>
      </c>
      <c r="N822" s="67" t="str">
        <f ca="1">IF(D822="","",_xll.xEURO(OFFSET(C822,-M822+1,0),E822,OFFSET(C822,-M822+2,0),OFFSET(C822,-M822+2,0),OFFSET(C822,-M822+3,0)+AB822,OFFSET(C822,-M822+4,0),0,1)*D822)</f>
        <v/>
      </c>
      <c r="O822" s="69" t="str">
        <f ca="1">IF(D822="","",_xll.xEURO(OFFSET(C822,-M822+1,0),E822,OFFSET(C822,-M822+2,0),OFFSET(C822,-M822+2,0),OFFSET(C822,-M822+3,0)+AB822,OFFSET(C822,-M822+4,0),0,0))</f>
        <v/>
      </c>
      <c r="P822" s="67" t="str">
        <f t="shared" si="145"/>
        <v/>
      </c>
      <c r="Q822" s="67" t="str">
        <f ca="1">IF(D822="","",_xll.xEURO(OFFSET(C822,-M822+1,0),E822,OFFSET(C822,-M822+2,0),OFFSET(C822,-M822+2,0),OFFSET(C822,-M822+3,0)+AB822,OFFSET(C822,-M822+4,0),0,2)/10*D822)</f>
        <v/>
      </c>
      <c r="R822" s="71" t="str">
        <f ca="1">IF(D822="","",_xll.xEURO(OFFSET(C822,-M822+1,0),E822,OFFSET(C822,-M822+2,0),OFFSET(C822,-M822+2,0),OFFSET(C822,-M822+3,0)+AB822,OFFSET(C822,-M822+4,0),0,3)/100*D822*10000)</f>
        <v/>
      </c>
      <c r="S822" s="71" t="str">
        <f ca="1">IF(D822="","",_xll.xEURO(OFFSET(C822,-M822+1,0),E822,OFFSET(C822,-M822+2,0),OFFSET(C822,-M822+2,0),OFFSET(C822,-M822+3,0)+AB822,OFFSET(C822,-M822+4,0),0,5)/365.25*D822*10000)</f>
        <v/>
      </c>
      <c r="U822" s="67" t="str">
        <f ca="1">IF(I822="","",_xll.xEURO(OFFSET(C822,-M822+1,0),J822,OFFSET(C822,-M822+2,0),OFFSET(C822,-M822+2,0),OFFSET(C822,-M822+3,0)+AC822,OFFSET(C822,-M822+4,0),1,1)*I822)</f>
        <v/>
      </c>
      <c r="V822" s="69" t="str">
        <f ca="1">IF(I822="","",_xll.xEURO(OFFSET(C822,-M822+1,0),J822,OFFSET(C822,-M822+2,0),OFFSET(C822,-M822+2,0),OFFSET(C822,-M822+3,0)+AC822,OFFSET(C822,-M822+4,0),1,0))</f>
        <v/>
      </c>
      <c r="W822" s="67" t="str">
        <f t="shared" si="146"/>
        <v/>
      </c>
      <c r="X822" s="67" t="str">
        <f ca="1">IF(I822="","",_xll.xEURO(OFFSET(C822,-M822+1,0),J822,OFFSET(C822,-M822+2,0),OFFSET(C822,-M822+2,0),OFFSET(C822,-M822+3,0)+AC822,OFFSET(C822,-M822+4,0),1,2)/10*I822)</f>
        <v/>
      </c>
      <c r="Y822" s="71" t="str">
        <f ca="1">IF(I822="","",_xll.xEURO(OFFSET(C822,-M822+1,0),J822,OFFSET(C822,-M822+2,0),OFFSET(C822,-M822+2,0),OFFSET(C822,-M822+3,0)+AC822,OFFSET(C822,-M822+4,0),1,3)/100*I822*10000)</f>
        <v/>
      </c>
      <c r="Z822" s="71" t="str">
        <f ca="1">IF(I822="","",_xll.xEURO(OFFSET(C822,-M822+1,0),J822,OFFSET(C822,-M822+2,0),OFFSET(C822,-M822+2,0),OFFSET(C822,-M822+3,0)+AC822,OFFSET(C822,-M822+4,0),1,5)/365.25*I822*10000)</f>
        <v/>
      </c>
      <c r="AB822" s="40" t="str">
        <f ca="1">IF(D822="","",_xll.xCalcSkew(OFFSET(C822,-M822,0),E822-OFFSET(C822,-M822+1,0),b)/100)</f>
        <v/>
      </c>
      <c r="AC822" s="40" t="str">
        <f ca="1">IF(I822="","",_xll.xCalcSkew(OFFSET(C822,-M822,0),J822-OFFSET(C822,-M822+1,0),b)/100)</f>
        <v/>
      </c>
      <c r="AE822">
        <f t="shared" si="139"/>
        <v>0</v>
      </c>
      <c r="AF822">
        <f t="shared" si="140"/>
        <v>0</v>
      </c>
      <c r="AG822">
        <f t="shared" si="141"/>
        <v>0</v>
      </c>
    </row>
    <row r="823" spans="3:33" x14ac:dyDescent="0.25">
      <c r="D823" s="52"/>
      <c r="E823" s="39"/>
      <c r="F823" s="39"/>
      <c r="G823" s="35"/>
      <c r="I823" s="52"/>
      <c r="J823" s="39"/>
      <c r="K823" s="39"/>
      <c r="L823" s="62"/>
      <c r="M823" s="101">
        <f t="shared" si="147"/>
        <v>12</v>
      </c>
      <c r="N823" s="67" t="str">
        <f ca="1">IF(D823="","",_xll.xEURO(OFFSET(C823,-M823+1,0),E823,OFFSET(C823,-M823+2,0),OFFSET(C823,-M823+2,0),OFFSET(C823,-M823+3,0)+AB823,OFFSET(C823,-M823+4,0),0,1)*D823)</f>
        <v/>
      </c>
      <c r="O823" s="69" t="str">
        <f ca="1">IF(D823="","",_xll.xEURO(OFFSET(C823,-M823+1,0),E823,OFFSET(C823,-M823+2,0),OFFSET(C823,-M823+2,0),OFFSET(C823,-M823+3,0)+AB823,OFFSET(C823,-M823+4,0),0,0))</f>
        <v/>
      </c>
      <c r="P823" s="67" t="str">
        <f t="shared" si="145"/>
        <v/>
      </c>
      <c r="Q823" s="67" t="str">
        <f ca="1">IF(D823="","",_xll.xEURO(OFFSET(C823,-M823+1,0),E823,OFFSET(C823,-M823+2,0),OFFSET(C823,-M823+2,0),OFFSET(C823,-M823+3,0)+AB823,OFFSET(C823,-M823+4,0),0,2)/10*D823)</f>
        <v/>
      </c>
      <c r="R823" s="71" t="str">
        <f ca="1">IF(D823="","",_xll.xEURO(OFFSET(C823,-M823+1,0),E823,OFFSET(C823,-M823+2,0),OFFSET(C823,-M823+2,0),OFFSET(C823,-M823+3,0)+AB823,OFFSET(C823,-M823+4,0),0,3)/100*D823*10000)</f>
        <v/>
      </c>
      <c r="S823" s="71" t="str">
        <f ca="1">IF(D823="","",_xll.xEURO(OFFSET(C823,-M823+1,0),E823,OFFSET(C823,-M823+2,0),OFFSET(C823,-M823+2,0),OFFSET(C823,-M823+3,0)+AB823,OFFSET(C823,-M823+4,0),0,5)/365.25*D823*10000)</f>
        <v/>
      </c>
      <c r="U823" s="67" t="str">
        <f ca="1">IF(I823="","",_xll.xEURO(OFFSET(C823,-M823+1,0),J823,OFFSET(C823,-M823+2,0),OFFSET(C823,-M823+2,0),OFFSET(C823,-M823+3,0)+AC823,OFFSET(C823,-M823+4,0),1,1)*I823)</f>
        <v/>
      </c>
      <c r="V823" s="69" t="str">
        <f ca="1">IF(I823="","",_xll.xEURO(OFFSET(C823,-M823+1,0),J823,OFFSET(C823,-M823+2,0),OFFSET(C823,-M823+2,0),OFFSET(C823,-M823+3,0)+AC823,OFFSET(C823,-M823+4,0),1,0))</f>
        <v/>
      </c>
      <c r="W823" s="67" t="str">
        <f t="shared" si="146"/>
        <v/>
      </c>
      <c r="X823" s="67" t="str">
        <f ca="1">IF(I823="","",_xll.xEURO(OFFSET(C823,-M823+1,0),J823,OFFSET(C823,-M823+2,0),OFFSET(C823,-M823+2,0),OFFSET(C823,-M823+3,0)+AC823,OFFSET(C823,-M823+4,0),1,2)/10*I823)</f>
        <v/>
      </c>
      <c r="Y823" s="71" t="str">
        <f ca="1">IF(I823="","",_xll.xEURO(OFFSET(C823,-M823+1,0),J823,OFFSET(C823,-M823+2,0),OFFSET(C823,-M823+2,0),OFFSET(C823,-M823+3,0)+AC823,OFFSET(C823,-M823+4,0),1,3)/100*I823*10000)</f>
        <v/>
      </c>
      <c r="Z823" s="71" t="str">
        <f ca="1">IF(I823="","",_xll.xEURO(OFFSET(C823,-M823+1,0),J823,OFFSET(C823,-M823+2,0),OFFSET(C823,-M823+2,0),OFFSET(C823,-M823+3,0)+AC823,OFFSET(C823,-M823+4,0),1,5)/365.25*I823*10000)</f>
        <v/>
      </c>
      <c r="AB823" s="40" t="str">
        <f ca="1">IF(D823="","",_xll.xCalcSkew(OFFSET(C823,-M823,0),E823-OFFSET(C823,-M823+1,0),b)/100)</f>
        <v/>
      </c>
      <c r="AC823" s="40" t="str">
        <f ca="1">IF(I823="","",_xll.xCalcSkew(OFFSET(C823,-M823,0),J823-OFFSET(C823,-M823+1,0),b)/100)</f>
        <v/>
      </c>
      <c r="AE823">
        <f t="shared" si="139"/>
        <v>0</v>
      </c>
      <c r="AF823">
        <f t="shared" si="140"/>
        <v>0</v>
      </c>
      <c r="AG823">
        <f t="shared" si="141"/>
        <v>0</v>
      </c>
    </row>
    <row r="824" spans="3:33" x14ac:dyDescent="0.25">
      <c r="D824" s="52"/>
      <c r="E824" s="39"/>
      <c r="F824" s="39"/>
      <c r="G824" s="35"/>
      <c r="I824" s="52"/>
      <c r="J824" s="39"/>
      <c r="K824" s="39"/>
      <c r="L824" s="62"/>
      <c r="M824" s="101">
        <f t="shared" si="147"/>
        <v>13</v>
      </c>
      <c r="N824" s="67" t="str">
        <f ca="1">IF(D824="","",_xll.xEURO(OFFSET(C824,-M824+1,0),E824,OFFSET(C824,-M824+2,0),OFFSET(C824,-M824+2,0),OFFSET(C824,-M824+3,0)+AB824,OFFSET(C824,-M824+4,0),0,1)*D824)</f>
        <v/>
      </c>
      <c r="O824" s="69" t="str">
        <f ca="1">IF(D824="","",_xll.xEURO(OFFSET(C824,-M824+1,0),E824,OFFSET(C824,-M824+2,0),OFFSET(C824,-M824+2,0),OFFSET(C824,-M824+3,0)+AB824,OFFSET(C824,-M824+4,0),0,0))</f>
        <v/>
      </c>
      <c r="P824" s="67" t="str">
        <f t="shared" si="145"/>
        <v/>
      </c>
      <c r="Q824" s="67" t="str">
        <f ca="1">IF(D824="","",_xll.xEURO(OFFSET(C824,-M824+1,0),E824,OFFSET(C824,-M824+2,0),OFFSET(C824,-M824+2,0),OFFSET(C824,-M824+3,0)+AB824,OFFSET(C824,-M824+4,0),0,2)/10*D824)</f>
        <v/>
      </c>
      <c r="R824" s="71" t="str">
        <f ca="1">IF(D824="","",_xll.xEURO(OFFSET(C824,-M824+1,0),E824,OFFSET(C824,-M824+2,0),OFFSET(C824,-M824+2,0),OFFSET(C824,-M824+3,0)+AB824,OFFSET(C824,-M824+4,0),0,3)/100*D824*10000)</f>
        <v/>
      </c>
      <c r="S824" s="71" t="str">
        <f ca="1">IF(D824="","",_xll.xEURO(OFFSET(C824,-M824+1,0),E824,OFFSET(C824,-M824+2,0),OFFSET(C824,-M824+2,0),OFFSET(C824,-M824+3,0)+AB824,OFFSET(C824,-M824+4,0),0,5)/365.25*D824*10000)</f>
        <v/>
      </c>
      <c r="U824" s="67" t="str">
        <f ca="1">IF(I824="","",_xll.xEURO(OFFSET(C824,-M824+1,0),J824,OFFSET(C824,-M824+2,0),OFFSET(C824,-M824+2,0),OFFSET(C824,-M824+3,0)+AC824,OFFSET(C824,-M824+4,0),1,1)*I824)</f>
        <v/>
      </c>
      <c r="V824" s="69" t="str">
        <f ca="1">IF(I824="","",_xll.xEURO(OFFSET(C824,-M824+1,0),J824,OFFSET(C824,-M824+2,0),OFFSET(C824,-M824+2,0),OFFSET(C824,-M824+3,0)+AC824,OFFSET(C824,-M824+4,0),1,0))</f>
        <v/>
      </c>
      <c r="W824" s="67" t="str">
        <f t="shared" si="146"/>
        <v/>
      </c>
      <c r="X824" s="67" t="str">
        <f ca="1">IF(I824="","",_xll.xEURO(OFFSET(C824,-M824+1,0),J824,OFFSET(C824,-M824+2,0),OFFSET(C824,-M824+2,0),OFFSET(C824,-M824+3,0)+AC824,OFFSET(C824,-M824+4,0),1,2)/10*I824)</f>
        <v/>
      </c>
      <c r="Y824" s="71" t="str">
        <f ca="1">IF(I824="","",_xll.xEURO(OFFSET(C824,-M824+1,0),J824,OFFSET(C824,-M824+2,0),OFFSET(C824,-M824+2,0),OFFSET(C824,-M824+3,0)+AC824,OFFSET(C824,-M824+4,0),1,3)/100*I824*10000)</f>
        <v/>
      </c>
      <c r="Z824" s="71" t="str">
        <f ca="1">IF(I824="","",_xll.xEURO(OFFSET(C824,-M824+1,0),J824,OFFSET(C824,-M824+2,0),OFFSET(C824,-M824+2,0),OFFSET(C824,-M824+3,0)+AC824,OFFSET(C824,-M824+4,0),1,5)/365.25*I824*10000)</f>
        <v/>
      </c>
      <c r="AB824" s="40" t="str">
        <f ca="1">IF(D824="","",_xll.xCalcSkew(OFFSET(C824,-M824,0),E824-OFFSET(C824,-M824+1,0),b)/100)</f>
        <v/>
      </c>
      <c r="AC824" s="40" t="str">
        <f ca="1">IF(I824="","",_xll.xCalcSkew(OFFSET(C824,-M824,0),J824-OFFSET(C824,-M824+1,0),b)/100)</f>
        <v/>
      </c>
      <c r="AE824">
        <f t="shared" si="139"/>
        <v>0</v>
      </c>
      <c r="AF824">
        <f t="shared" si="140"/>
        <v>0</v>
      </c>
      <c r="AG824">
        <f t="shared" si="141"/>
        <v>0</v>
      </c>
    </row>
    <row r="825" spans="3:33" x14ac:dyDescent="0.25">
      <c r="D825" s="52"/>
      <c r="E825" s="39"/>
      <c r="F825" s="39"/>
      <c r="G825" s="35"/>
      <c r="I825" s="52"/>
      <c r="J825" s="39"/>
      <c r="K825" s="39"/>
      <c r="L825" s="62"/>
      <c r="M825" s="101">
        <f t="shared" si="147"/>
        <v>14</v>
      </c>
      <c r="N825" s="67" t="str">
        <f ca="1">IF(D825="","",_xll.xEURO(OFFSET(C825,-M825+1,0),E825,OFFSET(C825,-M825+2,0),OFFSET(C825,-M825+2,0),OFFSET(C825,-M825+3,0)+AB825,OFFSET(C825,-M825+4,0),0,1)*D825)</f>
        <v/>
      </c>
      <c r="O825" s="69" t="str">
        <f ca="1">IF(D825="","",_xll.xEURO(OFFSET(C825,-M825+1,0),E825,OFFSET(C825,-M825+2,0),OFFSET(C825,-M825+2,0),OFFSET(C825,-M825+3,0)+AB825,OFFSET(C825,-M825+4,0),0,0))</f>
        <v/>
      </c>
      <c r="P825" s="67" t="str">
        <f t="shared" si="145"/>
        <v/>
      </c>
      <c r="Q825" s="67" t="str">
        <f ca="1">IF(D825="","",_xll.xEURO(OFFSET(C825,-M825+1,0),E825,OFFSET(C825,-M825+2,0),OFFSET(C825,-M825+2,0),OFFSET(C825,-M825+3,0)+AB825,OFFSET(C825,-M825+4,0),0,2)/10*D825)</f>
        <v/>
      </c>
      <c r="R825" s="71" t="str">
        <f ca="1">IF(D825="","",_xll.xEURO(OFFSET(C825,-M825+1,0),E825,OFFSET(C825,-M825+2,0),OFFSET(C825,-M825+2,0),OFFSET(C825,-M825+3,0)+AB825,OFFSET(C825,-M825+4,0),0,3)/100*D825*10000)</f>
        <v/>
      </c>
      <c r="S825" s="71" t="str">
        <f ca="1">IF(D825="","",_xll.xEURO(OFFSET(C825,-M825+1,0),E825,OFFSET(C825,-M825+2,0),OFFSET(C825,-M825+2,0),OFFSET(C825,-M825+3,0)+AB825,OFFSET(C825,-M825+4,0),0,5)/365.25*D825*10000)</f>
        <v/>
      </c>
      <c r="U825" s="67" t="str">
        <f ca="1">IF(I825="","",_xll.xEURO(OFFSET(C825,-M825+1,0),J825,OFFSET(C825,-M825+2,0),OFFSET(C825,-M825+2,0),OFFSET(C825,-M825+3,0)+AC825,OFFSET(C825,-M825+4,0),1,1)*I825)</f>
        <v/>
      </c>
      <c r="V825" s="69" t="str">
        <f ca="1">IF(I825="","",_xll.xEURO(OFFSET(C825,-M825+1,0),J825,OFFSET(C825,-M825+2,0),OFFSET(C825,-M825+2,0),OFFSET(C825,-M825+3,0)+AC825,OFFSET(C825,-M825+4,0),1,0))</f>
        <v/>
      </c>
      <c r="W825" s="67" t="str">
        <f t="shared" si="146"/>
        <v/>
      </c>
      <c r="X825" s="67" t="str">
        <f ca="1">IF(I825="","",_xll.xEURO(OFFSET(C825,-M825+1,0),J825,OFFSET(C825,-M825+2,0),OFFSET(C825,-M825+2,0),OFFSET(C825,-M825+3,0)+AC825,OFFSET(C825,-M825+4,0),1,2)/10*I825)</f>
        <v/>
      </c>
      <c r="Y825" s="71" t="str">
        <f ca="1">IF(I825="","",_xll.xEURO(OFFSET(C825,-M825+1,0),J825,OFFSET(C825,-M825+2,0),OFFSET(C825,-M825+2,0),OFFSET(C825,-M825+3,0)+AC825,OFFSET(C825,-M825+4,0),1,3)/100*I825*10000)</f>
        <v/>
      </c>
      <c r="Z825" s="71" t="str">
        <f ca="1">IF(I825="","",_xll.xEURO(OFFSET(C825,-M825+1,0),J825,OFFSET(C825,-M825+2,0),OFFSET(C825,-M825+2,0),OFFSET(C825,-M825+3,0)+AC825,OFFSET(C825,-M825+4,0),1,5)/365.25*I825*10000)</f>
        <v/>
      </c>
      <c r="AB825" s="40" t="str">
        <f ca="1">IF(D825="","",_xll.xCalcSkew(OFFSET(C825,-M825,0),E825-OFFSET(C825,-M825+1,0),b)/100)</f>
        <v/>
      </c>
      <c r="AC825" s="40" t="str">
        <f ca="1">IF(I825="","",_xll.xCalcSkew(OFFSET(C825,-M825,0),J825-OFFSET(C825,-M825+1,0),b)/100)</f>
        <v/>
      </c>
      <c r="AE825">
        <f t="shared" si="139"/>
        <v>0</v>
      </c>
      <c r="AF825">
        <f t="shared" si="140"/>
        <v>0</v>
      </c>
      <c r="AG825">
        <f t="shared" si="141"/>
        <v>0</v>
      </c>
    </row>
    <row r="826" spans="3:33" x14ac:dyDescent="0.25">
      <c r="D826" s="52"/>
      <c r="E826" s="39"/>
      <c r="F826" s="39"/>
      <c r="G826" s="35"/>
      <c r="I826" s="52"/>
      <c r="J826" s="39"/>
      <c r="K826" s="39"/>
      <c r="L826" s="62"/>
      <c r="M826" s="101">
        <f t="shared" si="147"/>
        <v>15</v>
      </c>
      <c r="N826" s="67" t="str">
        <f ca="1">IF(D826="","",_xll.xEURO(OFFSET(C826,-M826+1,0),E826,OFFSET(C826,-M826+2,0),OFFSET(C826,-M826+2,0),OFFSET(C826,-M826+3,0)+AB826,OFFSET(C826,-M826+4,0),0,1)*D826)</f>
        <v/>
      </c>
      <c r="O826" s="69" t="str">
        <f ca="1">IF(D826="","",_xll.xEURO(OFFSET(C826,-M826+1,0),E826,OFFSET(C826,-M826+2,0),OFFSET(C826,-M826+2,0),OFFSET(C826,-M826+3,0)+AB826,OFFSET(C826,-M826+4,0),0,0))</f>
        <v/>
      </c>
      <c r="P826" s="67" t="str">
        <f t="shared" si="145"/>
        <v/>
      </c>
      <c r="Q826" s="67" t="str">
        <f ca="1">IF(D826="","",_xll.xEURO(OFFSET(C826,-M826+1,0),E826,OFFSET(C826,-M826+2,0),OFFSET(C826,-M826+2,0),OFFSET(C826,-M826+3,0)+AB826,OFFSET(C826,-M826+4,0),0,2)/10*D826)</f>
        <v/>
      </c>
      <c r="R826" s="71" t="str">
        <f ca="1">IF(D826="","",_xll.xEURO(OFFSET(C826,-M826+1,0),E826,OFFSET(C826,-M826+2,0),OFFSET(C826,-M826+2,0),OFFSET(C826,-M826+3,0)+AB826,OFFSET(C826,-M826+4,0),0,3)/100*D826*10000)</f>
        <v/>
      </c>
      <c r="S826" s="71" t="str">
        <f ca="1">IF(D826="","",_xll.xEURO(OFFSET(C826,-M826+1,0),E826,OFFSET(C826,-M826+2,0),OFFSET(C826,-M826+2,0),OFFSET(C826,-M826+3,0)+AB826,OFFSET(C826,-M826+4,0),0,5)/365.25*D826*10000)</f>
        <v/>
      </c>
      <c r="U826" s="67" t="str">
        <f ca="1">IF(I826="","",_xll.xEURO(OFFSET(C826,-M826+1,0),J826,OFFSET(C826,-M826+2,0),OFFSET(C826,-M826+2,0),OFFSET(C826,-M826+3,0)+AC826,OFFSET(C826,-M826+4,0),1,1)*I826)</f>
        <v/>
      </c>
      <c r="V826" s="69" t="str">
        <f ca="1">IF(I826="","",_xll.xEURO(OFFSET(C826,-M826+1,0),J826,OFFSET(C826,-M826+2,0),OFFSET(C826,-M826+2,0),OFFSET(C826,-M826+3,0)+AC826,OFFSET(C826,-M826+4,0),1,0))</f>
        <v/>
      </c>
      <c r="W826" s="67" t="str">
        <f t="shared" si="146"/>
        <v/>
      </c>
      <c r="X826" s="67" t="str">
        <f ca="1">IF(I826="","",_xll.xEURO(OFFSET(C826,-M826+1,0),J826,OFFSET(C826,-M826+2,0),OFFSET(C826,-M826+2,0),OFFSET(C826,-M826+3,0)+AC826,OFFSET(C826,-M826+4,0),1,2)/10*I826)</f>
        <v/>
      </c>
      <c r="Y826" s="71" t="str">
        <f ca="1">IF(I826="","",_xll.xEURO(OFFSET(C826,-M826+1,0),J826,OFFSET(C826,-M826+2,0),OFFSET(C826,-M826+2,0),OFFSET(C826,-M826+3,0)+AC826,OFFSET(C826,-M826+4,0),1,3)/100*I826*10000)</f>
        <v/>
      </c>
      <c r="Z826" s="71" t="str">
        <f ca="1">IF(I826="","",_xll.xEURO(OFFSET(C826,-M826+1,0),J826,OFFSET(C826,-M826+2,0),OFFSET(C826,-M826+2,0),OFFSET(C826,-M826+3,0)+AC826,OFFSET(C826,-M826+4,0),1,5)/365.25*I826*10000)</f>
        <v/>
      </c>
      <c r="AB826" s="40" t="str">
        <f ca="1">IF(D826="","",_xll.xCalcSkew(OFFSET(C826,-M826,0),E826-OFFSET(C826,-M826+1,0),b)/100)</f>
        <v/>
      </c>
      <c r="AC826" s="40" t="str">
        <f ca="1">IF(I826="","",_xll.xCalcSkew(OFFSET(C826,-M826,0),J826-OFFSET(C826,-M826+1,0),b)/100)</f>
        <v/>
      </c>
      <c r="AE826">
        <f t="shared" si="139"/>
        <v>0</v>
      </c>
      <c r="AF826">
        <f t="shared" si="140"/>
        <v>0</v>
      </c>
      <c r="AG826">
        <f t="shared" si="141"/>
        <v>0</v>
      </c>
    </row>
    <row r="827" spans="3:33" x14ac:dyDescent="0.25">
      <c r="D827" s="52"/>
      <c r="E827" s="39"/>
      <c r="F827" s="39"/>
      <c r="G827" s="35"/>
      <c r="I827" s="52"/>
      <c r="J827" s="39"/>
      <c r="K827" s="39"/>
      <c r="L827" s="62"/>
      <c r="M827" s="101">
        <f t="shared" si="147"/>
        <v>16</v>
      </c>
      <c r="N827" s="67" t="str">
        <f ca="1">IF(D827="","",_xll.xEURO(OFFSET(C827,-M827+1,0),E827,OFFSET(C827,-M827+2,0),OFFSET(C827,-M827+2,0),OFFSET(C827,-M827+3,0)+AB827,OFFSET(C827,-M827+4,0),0,1)*D827)</f>
        <v/>
      </c>
      <c r="O827" s="69" t="str">
        <f ca="1">IF(D827="","",_xll.xEURO(OFFSET(C827,-M827+1,0),E827,OFFSET(C827,-M827+2,0),OFFSET(C827,-M827+2,0),OFFSET(C827,-M827+3,0)+AB827,OFFSET(C827,-M827+4,0),0,0))</f>
        <v/>
      </c>
      <c r="P827" s="67" t="str">
        <f t="shared" si="145"/>
        <v/>
      </c>
      <c r="Q827" s="67" t="str">
        <f ca="1">IF(D827="","",_xll.xEURO(OFFSET(C827,-M827+1,0),E827,OFFSET(C827,-M827+2,0),OFFSET(C827,-M827+2,0),OFFSET(C827,-M827+3,0)+AB827,OFFSET(C827,-M827+4,0),0,2)/10*D827)</f>
        <v/>
      </c>
      <c r="R827" s="71" t="str">
        <f ca="1">IF(D827="","",_xll.xEURO(OFFSET(C827,-M827+1,0),E827,OFFSET(C827,-M827+2,0),OFFSET(C827,-M827+2,0),OFFSET(C827,-M827+3,0)+AB827,OFFSET(C827,-M827+4,0),0,3)/100*D827*10000)</f>
        <v/>
      </c>
      <c r="S827" s="71" t="str">
        <f ca="1">IF(D827="","",_xll.xEURO(OFFSET(C827,-M827+1,0),E827,OFFSET(C827,-M827+2,0),OFFSET(C827,-M827+2,0),OFFSET(C827,-M827+3,0)+AB827,OFFSET(C827,-M827+4,0),0,5)/365.25*D827*10000)</f>
        <v/>
      </c>
      <c r="U827" s="67" t="str">
        <f ca="1">IF(I827="","",_xll.xEURO(OFFSET(C827,-M827+1,0),J827,OFFSET(C827,-M827+2,0),OFFSET(C827,-M827+2,0),OFFSET(C827,-M827+3,0)+AC827,OFFSET(C827,-M827+4,0),1,1)*I827)</f>
        <v/>
      </c>
      <c r="V827" s="69" t="str">
        <f ca="1">IF(I827="","",_xll.xEURO(OFFSET(C827,-M827+1,0),J827,OFFSET(C827,-M827+2,0),OFFSET(C827,-M827+2,0),OFFSET(C827,-M827+3,0)+AC827,OFFSET(C827,-M827+4,0),1,0))</f>
        <v/>
      </c>
      <c r="W827" s="67" t="str">
        <f t="shared" si="146"/>
        <v/>
      </c>
      <c r="X827" s="67" t="str">
        <f ca="1">IF(I827="","",_xll.xEURO(OFFSET(C827,-M827+1,0),J827,OFFSET(C827,-M827+2,0),OFFSET(C827,-M827+2,0),OFFSET(C827,-M827+3,0)+AC827,OFFSET(C827,-M827+4,0),1,2)/10*I827)</f>
        <v/>
      </c>
      <c r="Y827" s="71" t="str">
        <f ca="1">IF(I827="","",_xll.xEURO(OFFSET(C827,-M827+1,0),J827,OFFSET(C827,-M827+2,0),OFFSET(C827,-M827+2,0),OFFSET(C827,-M827+3,0)+AC827,OFFSET(C827,-M827+4,0),1,3)/100*I827*10000)</f>
        <v/>
      </c>
      <c r="Z827" s="71" t="str">
        <f ca="1">IF(I827="","",_xll.xEURO(OFFSET(C827,-M827+1,0),J827,OFFSET(C827,-M827+2,0),OFFSET(C827,-M827+2,0),OFFSET(C827,-M827+3,0)+AC827,OFFSET(C827,-M827+4,0),1,5)/365.25*I827*10000)</f>
        <v/>
      </c>
      <c r="AB827" s="40" t="str">
        <f ca="1">IF(D827="","",_xll.xCalcSkew(OFFSET(C827,-M827,0),E827-OFFSET(C827,-M827+1,0),b)/100)</f>
        <v/>
      </c>
      <c r="AC827" s="40" t="str">
        <f ca="1">IF(I827="","",_xll.xCalcSkew(OFFSET(C827,-M827,0),J827-OFFSET(C827,-M827+1,0),b)/100)</f>
        <v/>
      </c>
      <c r="AE827">
        <f t="shared" si="139"/>
        <v>0</v>
      </c>
      <c r="AF827">
        <f t="shared" si="140"/>
        <v>0</v>
      </c>
      <c r="AG827">
        <f t="shared" si="141"/>
        <v>0</v>
      </c>
    </row>
    <row r="828" spans="3:33" x14ac:dyDescent="0.25">
      <c r="D828" s="52"/>
      <c r="E828" s="39"/>
      <c r="F828" s="39"/>
      <c r="G828" s="35"/>
      <c r="I828" s="52"/>
      <c r="J828" s="39"/>
      <c r="K828" s="39"/>
      <c r="L828" s="62"/>
      <c r="M828" s="101">
        <f t="shared" si="147"/>
        <v>17</v>
      </c>
      <c r="N828" s="67" t="str">
        <f ca="1">IF(D828="","",_xll.xEURO(OFFSET(C828,-M828+1,0),E828,OFFSET(C828,-M828+2,0),OFFSET(C828,-M828+2,0),OFFSET(C828,-M828+3,0)+AB828,OFFSET(C828,-M828+4,0),0,1)*D828)</f>
        <v/>
      </c>
      <c r="O828" s="69" t="str">
        <f ca="1">IF(D828="","",_xll.xEURO(OFFSET(C828,-M828+1,0),E828,OFFSET(C828,-M828+2,0),OFFSET(C828,-M828+2,0),OFFSET(C828,-M828+3,0)+AB828,OFFSET(C828,-M828+4,0),0,0))</f>
        <v/>
      </c>
      <c r="P828" s="67" t="str">
        <f t="shared" si="145"/>
        <v/>
      </c>
      <c r="Q828" s="67" t="str">
        <f ca="1">IF(D828="","",_xll.xEURO(OFFSET(C828,-M828+1,0),E828,OFFSET(C828,-M828+2,0),OFFSET(C828,-M828+2,0),OFFSET(C828,-M828+3,0)+AB828,OFFSET(C828,-M828+4,0),0,2)/10*D828)</f>
        <v/>
      </c>
      <c r="R828" s="71" t="str">
        <f ca="1">IF(D828="","",_xll.xEURO(OFFSET(C828,-M828+1,0),E828,OFFSET(C828,-M828+2,0),OFFSET(C828,-M828+2,0),OFFSET(C828,-M828+3,0)+AB828,OFFSET(C828,-M828+4,0),0,3)/100*D828*10000)</f>
        <v/>
      </c>
      <c r="S828" s="71" t="str">
        <f ca="1">IF(D828="","",_xll.xEURO(OFFSET(C828,-M828+1,0),E828,OFFSET(C828,-M828+2,0),OFFSET(C828,-M828+2,0),OFFSET(C828,-M828+3,0)+AB828,OFFSET(C828,-M828+4,0),0,5)/365.25*D828*10000)</f>
        <v/>
      </c>
      <c r="U828" s="67" t="str">
        <f ca="1">IF(I828="","",_xll.xEURO(OFFSET(C828,-M828+1,0),J828,OFFSET(C828,-M828+2,0),OFFSET(C828,-M828+2,0),OFFSET(C828,-M828+3,0)+AC828,OFFSET(C828,-M828+4,0),1,1)*I828)</f>
        <v/>
      </c>
      <c r="V828" s="69" t="str">
        <f ca="1">IF(I828="","",_xll.xEURO(OFFSET(C828,-M828+1,0),J828,OFFSET(C828,-M828+2,0),OFFSET(C828,-M828+2,0),OFFSET(C828,-M828+3,0)+AC828,OFFSET(C828,-M828+4,0),1,0))</f>
        <v/>
      </c>
      <c r="W828" s="67" t="str">
        <f t="shared" si="146"/>
        <v/>
      </c>
      <c r="X828" s="67" t="str">
        <f ca="1">IF(I828="","",_xll.xEURO(OFFSET(C828,-M828+1,0),J828,OFFSET(C828,-M828+2,0),OFFSET(C828,-M828+2,0),OFFSET(C828,-M828+3,0)+AC828,OFFSET(C828,-M828+4,0),1,2)/10*I828)</f>
        <v/>
      </c>
      <c r="Y828" s="71" t="str">
        <f ca="1">IF(I828="","",_xll.xEURO(OFFSET(C828,-M828+1,0),J828,OFFSET(C828,-M828+2,0),OFFSET(C828,-M828+2,0),OFFSET(C828,-M828+3,0)+AC828,OFFSET(C828,-M828+4,0),1,3)/100*I828*10000)</f>
        <v/>
      </c>
      <c r="Z828" s="71" t="str">
        <f ca="1">IF(I828="","",_xll.xEURO(OFFSET(C828,-M828+1,0),J828,OFFSET(C828,-M828+2,0),OFFSET(C828,-M828+2,0),OFFSET(C828,-M828+3,0)+AC828,OFFSET(C828,-M828+4,0),1,5)/365.25*I828*10000)</f>
        <v/>
      </c>
      <c r="AB828" s="40" t="str">
        <f ca="1">IF(D828="","",_xll.xCalcSkew(OFFSET(C828,-M828,0),E828-OFFSET(C828,-M828+1,0),b)/100)</f>
        <v/>
      </c>
      <c r="AC828" s="40" t="str">
        <f ca="1">IF(I828="","",_xll.xCalcSkew(OFFSET(C828,-M828,0),J828-OFFSET(C828,-M828+1,0),b)/100)</f>
        <v/>
      </c>
      <c r="AE828">
        <f t="shared" si="139"/>
        <v>0</v>
      </c>
      <c r="AF828">
        <f t="shared" si="140"/>
        <v>0</v>
      </c>
      <c r="AG828">
        <f t="shared" si="141"/>
        <v>0</v>
      </c>
    </row>
    <row r="829" spans="3:33" x14ac:dyDescent="0.25">
      <c r="D829" s="52"/>
      <c r="E829" s="39"/>
      <c r="F829" s="39"/>
      <c r="G829" s="35"/>
      <c r="I829" s="52"/>
      <c r="J829" s="39"/>
      <c r="K829" s="39"/>
      <c r="L829" s="62"/>
      <c r="M829" s="101">
        <f t="shared" si="147"/>
        <v>18</v>
      </c>
      <c r="N829" s="67" t="str">
        <f ca="1">IF(D829="","",_xll.xEURO(OFFSET(C829,-M829+1,0),E829,OFFSET(C829,-M829+2,0),OFFSET(C829,-M829+2,0),OFFSET(C829,-M829+3,0)+AB829,OFFSET(C829,-M829+4,0),0,1)*D829)</f>
        <v/>
      </c>
      <c r="O829" s="69" t="str">
        <f ca="1">IF(D829="","",_xll.xEURO(OFFSET(C829,-M829+1,0),E829,OFFSET(C829,-M829+2,0),OFFSET(C829,-M829+2,0),OFFSET(C829,-M829+3,0)+AB829,OFFSET(C829,-M829+4,0),0,0))</f>
        <v/>
      </c>
      <c r="P829" s="67" t="str">
        <f t="shared" si="145"/>
        <v/>
      </c>
      <c r="Q829" s="67" t="str">
        <f ca="1">IF(D829="","",_xll.xEURO(OFFSET(C829,-M829+1,0),E829,OFFSET(C829,-M829+2,0),OFFSET(C829,-M829+2,0),OFFSET(C829,-M829+3,0)+AB829,OFFSET(C829,-M829+4,0),0,2)/10*D829)</f>
        <v/>
      </c>
      <c r="R829" s="71" t="str">
        <f ca="1">IF(D829="","",_xll.xEURO(OFFSET(C829,-M829+1,0),E829,OFFSET(C829,-M829+2,0),OFFSET(C829,-M829+2,0),OFFSET(C829,-M829+3,0)+AB829,OFFSET(C829,-M829+4,0),0,3)/100*D829*10000)</f>
        <v/>
      </c>
      <c r="S829" s="71" t="str">
        <f ca="1">IF(D829="","",_xll.xEURO(OFFSET(C829,-M829+1,0),E829,OFFSET(C829,-M829+2,0),OFFSET(C829,-M829+2,0),OFFSET(C829,-M829+3,0)+AB829,OFFSET(C829,-M829+4,0),0,5)/365.25*D829*10000)</f>
        <v/>
      </c>
      <c r="U829" s="67" t="str">
        <f ca="1">IF(I829="","",_xll.xEURO(OFFSET(C829,-M829+1,0),J829,OFFSET(C829,-M829+2,0),OFFSET(C829,-M829+2,0),OFFSET(C829,-M829+3,0)+AC829,OFFSET(C829,-M829+4,0),1,1)*I829)</f>
        <v/>
      </c>
      <c r="V829" s="69" t="str">
        <f ca="1">IF(I829="","",_xll.xEURO(OFFSET(C829,-M829+1,0),J829,OFFSET(C829,-M829+2,0),OFFSET(C829,-M829+2,0),OFFSET(C829,-M829+3,0)+AC829,OFFSET(C829,-M829+4,0),1,0))</f>
        <v/>
      </c>
      <c r="W829" s="67" t="str">
        <f t="shared" si="146"/>
        <v/>
      </c>
      <c r="X829" s="67" t="str">
        <f ca="1">IF(I829="","",_xll.xEURO(OFFSET(C829,-M829+1,0),J829,OFFSET(C829,-M829+2,0),OFFSET(C829,-M829+2,0),OFFSET(C829,-M829+3,0)+AC829,OFFSET(C829,-M829+4,0),1,2)/10*I829)</f>
        <v/>
      </c>
      <c r="Y829" s="71" t="str">
        <f ca="1">IF(I829="","",_xll.xEURO(OFFSET(C829,-M829+1,0),J829,OFFSET(C829,-M829+2,0),OFFSET(C829,-M829+2,0),OFFSET(C829,-M829+3,0)+AC829,OFFSET(C829,-M829+4,0),1,3)/100*I829*10000)</f>
        <v/>
      </c>
      <c r="Z829" s="71" t="str">
        <f ca="1">IF(I829="","",_xll.xEURO(OFFSET(C829,-M829+1,0),J829,OFFSET(C829,-M829+2,0),OFFSET(C829,-M829+2,0),OFFSET(C829,-M829+3,0)+AC829,OFFSET(C829,-M829+4,0),1,5)/365.25*I829*10000)</f>
        <v/>
      </c>
      <c r="AB829" s="40" t="str">
        <f ca="1">IF(D829="","",_xll.xCalcSkew(OFFSET(C829,-M829,0),E829-OFFSET(C829,-M829+1,0),b)/100)</f>
        <v/>
      </c>
      <c r="AC829" s="40" t="str">
        <f ca="1">IF(I829="","",_xll.xCalcSkew(OFFSET(C829,-M829,0),J829-OFFSET(C829,-M829+1,0),b)/100)</f>
        <v/>
      </c>
      <c r="AE829">
        <f t="shared" si="139"/>
        <v>0</v>
      </c>
      <c r="AF829">
        <f t="shared" si="140"/>
        <v>0</v>
      </c>
      <c r="AG829">
        <f t="shared" si="141"/>
        <v>0</v>
      </c>
    </row>
    <row r="830" spans="3:33" x14ac:dyDescent="0.25">
      <c r="D830" s="52"/>
      <c r="E830" s="39"/>
      <c r="F830" s="39"/>
      <c r="G830" s="35"/>
      <c r="I830" s="52"/>
      <c r="J830" s="39"/>
      <c r="K830" s="39"/>
      <c r="L830" s="62"/>
      <c r="M830" s="101">
        <f t="shared" si="147"/>
        <v>19</v>
      </c>
      <c r="N830" s="67" t="str">
        <f ca="1">IF(D830="","",_xll.xEURO(OFFSET(C830,-M830+1,0),E830,OFFSET(C830,-M830+2,0),OFFSET(C830,-M830+2,0),OFFSET(C830,-M830+3,0)+AB830,OFFSET(C830,-M830+4,0),0,1)*D830)</f>
        <v/>
      </c>
      <c r="O830" s="69" t="str">
        <f ca="1">IF(D830="","",_xll.xEURO(OFFSET(C830,-M830+1,0),E830,OFFSET(C830,-M830+2,0),OFFSET(C830,-M830+2,0),OFFSET(C830,-M830+3,0)+AB830,OFFSET(C830,-M830+4,0),0,0))</f>
        <v/>
      </c>
      <c r="P830" s="67" t="str">
        <f t="shared" si="145"/>
        <v/>
      </c>
      <c r="Q830" s="67" t="str">
        <f ca="1">IF(D830="","",_xll.xEURO(OFFSET(C830,-M830+1,0),E830,OFFSET(C830,-M830+2,0),OFFSET(C830,-M830+2,0),OFFSET(C830,-M830+3,0)+AB830,OFFSET(C830,-M830+4,0),0,2)/10*D830)</f>
        <v/>
      </c>
      <c r="R830" s="71" t="str">
        <f ca="1">IF(D830="","",_xll.xEURO(OFFSET(C830,-M830+1,0),E830,OFFSET(C830,-M830+2,0),OFFSET(C830,-M830+2,0),OFFSET(C830,-M830+3,0)+AB830,OFFSET(C830,-M830+4,0),0,3)/100*D830*10000)</f>
        <v/>
      </c>
      <c r="S830" s="71" t="str">
        <f ca="1">IF(D830="","",_xll.xEURO(OFFSET(C830,-M830+1,0),E830,OFFSET(C830,-M830+2,0),OFFSET(C830,-M830+2,0),OFFSET(C830,-M830+3,0)+AB830,OFFSET(C830,-M830+4,0),0,5)/365.25*D830*10000)</f>
        <v/>
      </c>
      <c r="U830" s="67" t="str">
        <f ca="1">IF(I830="","",_xll.xEURO(OFFSET(C830,-M830+1,0),J830,OFFSET(C830,-M830+2,0),OFFSET(C830,-M830+2,0),OFFSET(C830,-M830+3,0)+AC830,OFFSET(C830,-M830+4,0),1,1)*I830)</f>
        <v/>
      </c>
      <c r="V830" s="69" t="str">
        <f ca="1">IF(I830="","",_xll.xEURO(OFFSET(C830,-M830+1,0),J830,OFFSET(C830,-M830+2,0),OFFSET(C830,-M830+2,0),OFFSET(C830,-M830+3,0)+AC830,OFFSET(C830,-M830+4,0),1,0))</f>
        <v/>
      </c>
      <c r="W830" s="67" t="str">
        <f t="shared" si="146"/>
        <v/>
      </c>
      <c r="X830" s="67" t="str">
        <f ca="1">IF(I830="","",_xll.xEURO(OFFSET(C830,-M830+1,0),J830,OFFSET(C830,-M830+2,0),OFFSET(C830,-M830+2,0),OFFSET(C830,-M830+3,0)+AC830,OFFSET(C830,-M830+4,0),1,2)/10*I830)</f>
        <v/>
      </c>
      <c r="Y830" s="71" t="str">
        <f ca="1">IF(I830="","",_xll.xEURO(OFFSET(C830,-M830+1,0),J830,OFFSET(C830,-M830+2,0),OFFSET(C830,-M830+2,0),OFFSET(C830,-M830+3,0)+AC830,OFFSET(C830,-M830+4,0),1,3)/100*I830*10000)</f>
        <v/>
      </c>
      <c r="Z830" s="71" t="str">
        <f ca="1">IF(I830="","",_xll.xEURO(OFFSET(C830,-M830+1,0),J830,OFFSET(C830,-M830+2,0),OFFSET(C830,-M830+2,0),OFFSET(C830,-M830+3,0)+AC830,OFFSET(C830,-M830+4,0),1,5)/365.25*I830*10000)</f>
        <v/>
      </c>
      <c r="AB830" s="40" t="str">
        <f ca="1">IF(D830="","",_xll.xCalcSkew(OFFSET(C830,-M830,0),E830-OFFSET(C830,-M830+1,0),b)/100)</f>
        <v/>
      </c>
      <c r="AC830" s="40" t="str">
        <f ca="1">IF(I830="","",_xll.xCalcSkew(OFFSET(C830,-M830,0),J830-OFFSET(C830,-M830+1,0),b)/100)</f>
        <v/>
      </c>
      <c r="AE830">
        <f t="shared" si="139"/>
        <v>0</v>
      </c>
      <c r="AF830">
        <f t="shared" si="140"/>
        <v>0</v>
      </c>
      <c r="AG830">
        <f t="shared" si="141"/>
        <v>0</v>
      </c>
    </row>
    <row r="831" spans="3:33" x14ac:dyDescent="0.25">
      <c r="D831" s="52"/>
      <c r="E831" s="39"/>
      <c r="F831" s="39"/>
      <c r="G831" s="35"/>
      <c r="I831" s="52"/>
      <c r="J831" s="39"/>
      <c r="K831" s="39"/>
      <c r="L831" s="62"/>
      <c r="M831" s="101">
        <f t="shared" si="147"/>
        <v>20</v>
      </c>
      <c r="N831" s="67" t="str">
        <f ca="1">IF(D831="","",_xll.xEURO(OFFSET(C831,-M831+1,0),E831,OFFSET(C831,-M831+2,0),OFFSET(C831,-M831+2,0),OFFSET(C831,-M831+3,0)+AB831,OFFSET(C831,-M831+4,0),0,1)*D831)</f>
        <v/>
      </c>
      <c r="O831" s="69" t="str">
        <f ca="1">IF(D831="","",_xll.xEURO(OFFSET(C831,-M831+1,0),E831,OFFSET(C831,-M831+2,0),OFFSET(C831,-M831+2,0),OFFSET(C831,-M831+3,0)+AB831,OFFSET(C831,-M831+4,0),0,0))</f>
        <v/>
      </c>
      <c r="P831" s="67" t="str">
        <f t="shared" si="145"/>
        <v/>
      </c>
      <c r="Q831" s="67" t="str">
        <f ca="1">IF(D831="","",_xll.xEURO(OFFSET(C831,-M831+1,0),E831,OFFSET(C831,-M831+2,0),OFFSET(C831,-M831+2,0),OFFSET(C831,-M831+3,0)+AB831,OFFSET(C831,-M831+4,0),0,2)/10*D831)</f>
        <v/>
      </c>
      <c r="R831" s="71" t="str">
        <f ca="1">IF(D831="","",_xll.xEURO(OFFSET(C831,-M831+1,0),E831,OFFSET(C831,-M831+2,0),OFFSET(C831,-M831+2,0),OFFSET(C831,-M831+3,0)+AB831,OFFSET(C831,-M831+4,0),0,3)/100*D831*10000)</f>
        <v/>
      </c>
      <c r="S831" s="71" t="str">
        <f ca="1">IF(D831="","",_xll.xEURO(OFFSET(C831,-M831+1,0),E831,OFFSET(C831,-M831+2,0),OFFSET(C831,-M831+2,0),OFFSET(C831,-M831+3,0)+AB831,OFFSET(C831,-M831+4,0),0,5)/365.25*D831*10000)</f>
        <v/>
      </c>
      <c r="U831" s="67" t="str">
        <f ca="1">IF(I831="","",_xll.xEURO(OFFSET(C831,-M831+1,0),J831,OFFSET(C831,-M831+2,0),OFFSET(C831,-M831+2,0),OFFSET(C831,-M831+3,0)+AC831,OFFSET(C831,-M831+4,0),1,1)*I831)</f>
        <v/>
      </c>
      <c r="V831" s="69" t="str">
        <f ca="1">IF(I831="","",_xll.xEURO(OFFSET(C831,-M831+1,0),J831,OFFSET(C831,-M831+2,0),OFFSET(C831,-M831+2,0),OFFSET(C831,-M831+3,0)+AC831,OFFSET(C831,-M831+4,0),1,0))</f>
        <v/>
      </c>
      <c r="W831" s="67" t="str">
        <f t="shared" si="146"/>
        <v/>
      </c>
      <c r="X831" s="67" t="str">
        <f ca="1">IF(I831="","",_xll.xEURO(OFFSET(C831,-M831+1,0),J831,OFFSET(C831,-M831+2,0),OFFSET(C831,-M831+2,0),OFFSET(C831,-M831+3,0)+AC831,OFFSET(C831,-M831+4,0),1,2)/10*I831)</f>
        <v/>
      </c>
      <c r="Y831" s="71" t="str">
        <f ca="1">IF(I831="","",_xll.xEURO(OFFSET(C831,-M831+1,0),J831,OFFSET(C831,-M831+2,0),OFFSET(C831,-M831+2,0),OFFSET(C831,-M831+3,0)+AC831,OFFSET(C831,-M831+4,0),1,3)/100*I831*10000)</f>
        <v/>
      </c>
      <c r="Z831" s="71" t="str">
        <f ca="1">IF(I831="","",_xll.xEURO(OFFSET(C831,-M831+1,0),J831,OFFSET(C831,-M831+2,0),OFFSET(C831,-M831+2,0),OFFSET(C831,-M831+3,0)+AC831,OFFSET(C831,-M831+4,0),1,5)/365.25*I831*10000)</f>
        <v/>
      </c>
      <c r="AB831" s="40" t="str">
        <f ca="1">IF(D831="","",_xll.xCalcSkew(OFFSET(C831,-M831,0),E831-OFFSET(C831,-M831+1,0),b)/100)</f>
        <v/>
      </c>
      <c r="AC831" s="40" t="str">
        <f ca="1">IF(I831="","",_xll.xCalcSkew(OFFSET(C831,-M831,0),J831-OFFSET(C831,-M831+1,0),b)/100)</f>
        <v/>
      </c>
      <c r="AE831">
        <f t="shared" si="139"/>
        <v>0</v>
      </c>
      <c r="AF831">
        <f t="shared" si="140"/>
        <v>0</v>
      </c>
      <c r="AG831">
        <f t="shared" si="141"/>
        <v>0</v>
      </c>
    </row>
    <row r="832" spans="3:33" x14ac:dyDescent="0.25">
      <c r="D832" s="52"/>
      <c r="E832" s="39"/>
      <c r="F832" s="39"/>
      <c r="G832" s="35"/>
      <c r="I832" s="52"/>
      <c r="J832" s="39"/>
      <c r="K832" s="39"/>
      <c r="L832" s="62"/>
      <c r="M832" s="101">
        <f t="shared" si="147"/>
        <v>21</v>
      </c>
      <c r="N832" s="67" t="str">
        <f ca="1">IF(D832="","",_xll.xEURO(OFFSET(C832,-M832+1,0),E832,OFFSET(C832,-M832+2,0),OFFSET(C832,-M832+2,0),OFFSET(C832,-M832+3,0)+AB832,OFFSET(C832,-M832+4,0),0,1)*D832)</f>
        <v/>
      </c>
      <c r="O832" s="69" t="str">
        <f ca="1">IF(D832="","",_xll.xEURO(OFFSET(C832,-M832+1,0),E832,OFFSET(C832,-M832+2,0),OFFSET(C832,-M832+2,0),OFFSET(C832,-M832+3,0)+AB832,OFFSET(C832,-M832+4,0),0,0))</f>
        <v/>
      </c>
      <c r="P832" s="67" t="str">
        <f t="shared" si="145"/>
        <v/>
      </c>
      <c r="Q832" s="67" t="str">
        <f ca="1">IF(D832="","",_xll.xEURO(OFFSET(C832,-M832+1,0),E832,OFFSET(C832,-M832+2,0),OFFSET(C832,-M832+2,0),OFFSET(C832,-M832+3,0)+AB832,OFFSET(C832,-M832+4,0),0,2)/10*D832)</f>
        <v/>
      </c>
      <c r="R832" s="71" t="str">
        <f ca="1">IF(D832="","",_xll.xEURO(OFFSET(C832,-M832+1,0),E832,OFFSET(C832,-M832+2,0),OFFSET(C832,-M832+2,0),OFFSET(C832,-M832+3,0)+AB832,OFFSET(C832,-M832+4,0),0,3)/100*D832*10000)</f>
        <v/>
      </c>
      <c r="S832" s="71" t="str">
        <f ca="1">IF(D832="","",_xll.xEURO(OFFSET(C832,-M832+1,0),E832,OFFSET(C832,-M832+2,0),OFFSET(C832,-M832+2,0),OFFSET(C832,-M832+3,0)+AB832,OFFSET(C832,-M832+4,0),0,5)/365.25*D832*10000)</f>
        <v/>
      </c>
      <c r="U832" s="67" t="str">
        <f ca="1">IF(I832="","",_xll.xEURO(OFFSET(C832,-M832+1,0),J832,OFFSET(C832,-M832+2,0),OFFSET(C832,-M832+2,0),OFFSET(C832,-M832+3,0)+AC832,OFFSET(C832,-M832+4,0),1,1)*I832)</f>
        <v/>
      </c>
      <c r="V832" s="69" t="str">
        <f ca="1">IF(I832="","",_xll.xEURO(OFFSET(C832,-M832+1,0),J832,OFFSET(C832,-M832+2,0),OFFSET(C832,-M832+2,0),OFFSET(C832,-M832+3,0)+AC832,OFFSET(C832,-M832+4,0),1,0))</f>
        <v/>
      </c>
      <c r="W832" s="67" t="str">
        <f t="shared" si="146"/>
        <v/>
      </c>
      <c r="X832" s="67" t="str">
        <f ca="1">IF(I832="","",_xll.xEURO(OFFSET(C832,-M832+1,0),J832,OFFSET(C832,-M832+2,0),OFFSET(C832,-M832+2,0),OFFSET(C832,-M832+3,0)+AC832,OFFSET(C832,-M832+4,0),1,2)/10*I832)</f>
        <v/>
      </c>
      <c r="Y832" s="71" t="str">
        <f ca="1">IF(I832="","",_xll.xEURO(OFFSET(C832,-M832+1,0),J832,OFFSET(C832,-M832+2,0),OFFSET(C832,-M832+2,0),OFFSET(C832,-M832+3,0)+AC832,OFFSET(C832,-M832+4,0),1,3)/100*I832*10000)</f>
        <v/>
      </c>
      <c r="Z832" s="71" t="str">
        <f ca="1">IF(I832="","",_xll.xEURO(OFFSET(C832,-M832+1,0),J832,OFFSET(C832,-M832+2,0),OFFSET(C832,-M832+2,0),OFFSET(C832,-M832+3,0)+AC832,OFFSET(C832,-M832+4,0),1,5)/365.25*I832*10000)</f>
        <v/>
      </c>
      <c r="AB832" s="40" t="str">
        <f ca="1">IF(D832="","",_xll.xCalcSkew(OFFSET(C832,-M832,0),E832-OFFSET(C832,-M832+1,0),b)/100)</f>
        <v/>
      </c>
      <c r="AC832" s="40" t="str">
        <f ca="1">IF(I832="","",_xll.xCalcSkew(OFFSET(C832,-M832,0),J832-OFFSET(C832,-M832+1,0),b)/100)</f>
        <v/>
      </c>
      <c r="AE832">
        <f t="shared" si="139"/>
        <v>0</v>
      </c>
      <c r="AF832">
        <f t="shared" si="140"/>
        <v>0</v>
      </c>
      <c r="AG832">
        <f t="shared" si="141"/>
        <v>0</v>
      </c>
    </row>
    <row r="833" spans="4:33" x14ac:dyDescent="0.25">
      <c r="D833" s="52"/>
      <c r="E833" s="39"/>
      <c r="F833" s="39"/>
      <c r="G833" s="35"/>
      <c r="I833" s="52"/>
      <c r="J833" s="39"/>
      <c r="K833" s="39"/>
      <c r="L833" s="62"/>
      <c r="M833" s="101">
        <f t="shared" si="147"/>
        <v>22</v>
      </c>
      <c r="N833" s="67" t="str">
        <f ca="1">IF(D833="","",_xll.xEURO(OFFSET(C833,-M833+1,0),E833,OFFSET(C833,-M833+2,0),OFFSET(C833,-M833+2,0),OFFSET(C833,-M833+3,0)+AB833,OFFSET(C833,-M833+4,0),0,1)*D833)</f>
        <v/>
      </c>
      <c r="O833" s="69" t="str">
        <f ca="1">IF(D833="","",_xll.xEURO(OFFSET(C833,-M833+1,0),E833,OFFSET(C833,-M833+2,0),OFFSET(C833,-M833+2,0),OFFSET(C833,-M833+3,0)+AB833,OFFSET(C833,-M833+4,0),0,0))</f>
        <v/>
      </c>
      <c r="P833" s="67" t="str">
        <f t="shared" si="145"/>
        <v/>
      </c>
      <c r="Q833" s="67" t="str">
        <f ca="1">IF(D833="","",_xll.xEURO(OFFSET(C833,-M833+1,0),E833,OFFSET(C833,-M833+2,0),OFFSET(C833,-M833+2,0),OFFSET(C833,-M833+3,0)+AB833,OFFSET(C833,-M833+4,0),0,2)/10*D833)</f>
        <v/>
      </c>
      <c r="R833" s="71" t="str">
        <f ca="1">IF(D833="","",_xll.xEURO(OFFSET(C833,-M833+1,0),E833,OFFSET(C833,-M833+2,0),OFFSET(C833,-M833+2,0),OFFSET(C833,-M833+3,0)+AB833,OFFSET(C833,-M833+4,0),0,3)/100*D833*10000)</f>
        <v/>
      </c>
      <c r="S833" s="71" t="str">
        <f ca="1">IF(D833="","",_xll.xEURO(OFFSET(C833,-M833+1,0),E833,OFFSET(C833,-M833+2,0),OFFSET(C833,-M833+2,0),OFFSET(C833,-M833+3,0)+AB833,OFFSET(C833,-M833+4,0),0,5)/365.25*D833*10000)</f>
        <v/>
      </c>
      <c r="U833" s="67" t="str">
        <f ca="1">IF(I833="","",_xll.xEURO(OFFSET(C833,-M833+1,0),J833,OFFSET(C833,-M833+2,0),OFFSET(C833,-M833+2,0),OFFSET(C833,-M833+3,0)+AC833,OFFSET(C833,-M833+4,0),1,1)*I833)</f>
        <v/>
      </c>
      <c r="V833" s="69" t="str">
        <f ca="1">IF(I833="","",_xll.xEURO(OFFSET(C833,-M833+1,0),J833,OFFSET(C833,-M833+2,0),OFFSET(C833,-M833+2,0),OFFSET(C833,-M833+3,0)+AC833,OFFSET(C833,-M833+4,0),1,0))</f>
        <v/>
      </c>
      <c r="W833" s="67" t="str">
        <f t="shared" si="146"/>
        <v/>
      </c>
      <c r="X833" s="67" t="str">
        <f ca="1">IF(I833="","",_xll.xEURO(OFFSET(C833,-M833+1,0),J833,OFFSET(C833,-M833+2,0),OFFSET(C833,-M833+2,0),OFFSET(C833,-M833+3,0)+AC833,OFFSET(C833,-M833+4,0),1,2)/10*I833)</f>
        <v/>
      </c>
      <c r="Y833" s="71" t="str">
        <f ca="1">IF(I833="","",_xll.xEURO(OFFSET(C833,-M833+1,0),J833,OFFSET(C833,-M833+2,0),OFFSET(C833,-M833+2,0),OFFSET(C833,-M833+3,0)+AC833,OFFSET(C833,-M833+4,0),1,3)/100*I833*10000)</f>
        <v/>
      </c>
      <c r="Z833" s="71" t="str">
        <f ca="1">IF(I833="","",_xll.xEURO(OFFSET(C833,-M833+1,0),J833,OFFSET(C833,-M833+2,0),OFFSET(C833,-M833+2,0),OFFSET(C833,-M833+3,0)+AC833,OFFSET(C833,-M833+4,0),1,5)/365.25*I833*10000)</f>
        <v/>
      </c>
      <c r="AB833" s="40" t="str">
        <f ca="1">IF(D833="","",_xll.xCalcSkew(OFFSET(C833,-M833,0),E833-OFFSET(C833,-M833+1,0),b)/100)</f>
        <v/>
      </c>
      <c r="AC833" s="40" t="str">
        <f ca="1">IF(I833="","",_xll.xCalcSkew(OFFSET(C833,-M833,0),J833-OFFSET(C833,-M833+1,0),b)/100)</f>
        <v/>
      </c>
      <c r="AE833">
        <f t="shared" si="139"/>
        <v>0</v>
      </c>
      <c r="AF833">
        <f t="shared" si="140"/>
        <v>0</v>
      </c>
      <c r="AG833">
        <f t="shared" si="141"/>
        <v>0</v>
      </c>
    </row>
    <row r="834" spans="4:33" x14ac:dyDescent="0.25">
      <c r="D834" s="52"/>
      <c r="E834" s="39"/>
      <c r="F834" s="39"/>
      <c r="G834" s="35"/>
      <c r="I834" s="52"/>
      <c r="J834" s="39"/>
      <c r="K834" s="39"/>
      <c r="L834" s="62"/>
      <c r="M834" s="101">
        <f t="shared" si="147"/>
        <v>23</v>
      </c>
      <c r="N834" s="67" t="str">
        <f ca="1">IF(D834="","",_xll.xEURO(OFFSET(C834,-M834+1,0),E834,OFFSET(C834,-M834+2,0),OFFSET(C834,-M834+2,0),OFFSET(C834,-M834+3,0)+AB834,OFFSET(C834,-M834+4,0),0,1)*D834)</f>
        <v/>
      </c>
      <c r="O834" s="69" t="str">
        <f ca="1">IF(D834="","",_xll.xEURO(OFFSET(C834,-M834+1,0),E834,OFFSET(C834,-M834+2,0),OFFSET(C834,-M834+2,0),OFFSET(C834,-M834+3,0)+AB834,OFFSET(C834,-M834+4,0),0,0))</f>
        <v/>
      </c>
      <c r="P834" s="67" t="str">
        <f t="shared" si="145"/>
        <v/>
      </c>
      <c r="Q834" s="67" t="str">
        <f ca="1">IF(D834="","",_xll.xEURO(OFFSET(C834,-M834+1,0),E834,OFFSET(C834,-M834+2,0),OFFSET(C834,-M834+2,0),OFFSET(C834,-M834+3,0)+AB834,OFFSET(C834,-M834+4,0),0,2)/10*D834)</f>
        <v/>
      </c>
      <c r="R834" s="71" t="str">
        <f ca="1">IF(D834="","",_xll.xEURO(OFFSET(C834,-M834+1,0),E834,OFFSET(C834,-M834+2,0),OFFSET(C834,-M834+2,0),OFFSET(C834,-M834+3,0)+AB834,OFFSET(C834,-M834+4,0),0,3)/100*D834*10000)</f>
        <v/>
      </c>
      <c r="S834" s="71" t="str">
        <f ca="1">IF(D834="","",_xll.xEURO(OFFSET(C834,-M834+1,0),E834,OFFSET(C834,-M834+2,0),OFFSET(C834,-M834+2,0),OFFSET(C834,-M834+3,0)+AB834,OFFSET(C834,-M834+4,0),0,5)/365.25*D834*10000)</f>
        <v/>
      </c>
      <c r="U834" s="67" t="str">
        <f ca="1">IF(I834="","",_xll.xEURO(OFFSET(C834,-M834+1,0),J834,OFFSET(C834,-M834+2,0),OFFSET(C834,-M834+2,0),OFFSET(C834,-M834+3,0)+AC834,OFFSET(C834,-M834+4,0),1,1)*I834)</f>
        <v/>
      </c>
      <c r="V834" s="69" t="str">
        <f ca="1">IF(I834="","",_xll.xEURO(OFFSET(C834,-M834+1,0),J834,OFFSET(C834,-M834+2,0),OFFSET(C834,-M834+2,0),OFFSET(C834,-M834+3,0)+AC834,OFFSET(C834,-M834+4,0),1,0))</f>
        <v/>
      </c>
      <c r="W834" s="67" t="str">
        <f t="shared" si="146"/>
        <v/>
      </c>
      <c r="X834" s="67" t="str">
        <f ca="1">IF(I834="","",_xll.xEURO(OFFSET(C834,-M834+1,0),J834,OFFSET(C834,-M834+2,0),OFFSET(C834,-M834+2,0),OFFSET(C834,-M834+3,0)+AC834,OFFSET(C834,-M834+4,0),1,2)/10*I834)</f>
        <v/>
      </c>
      <c r="Y834" s="71" t="str">
        <f ca="1">IF(I834="","",_xll.xEURO(OFFSET(C834,-M834+1,0),J834,OFFSET(C834,-M834+2,0),OFFSET(C834,-M834+2,0),OFFSET(C834,-M834+3,0)+AC834,OFFSET(C834,-M834+4,0),1,3)/100*I834*10000)</f>
        <v/>
      </c>
      <c r="Z834" s="71" t="str">
        <f ca="1">IF(I834="","",_xll.xEURO(OFFSET(C834,-M834+1,0),J834,OFFSET(C834,-M834+2,0),OFFSET(C834,-M834+2,0),OFFSET(C834,-M834+3,0)+AC834,OFFSET(C834,-M834+4,0),1,5)/365.25*I834*10000)</f>
        <v/>
      </c>
      <c r="AB834" s="40" t="str">
        <f ca="1">IF(D834="","",_xll.xCalcSkew(OFFSET(C834,-M834,0),E834-OFFSET(C834,-M834+1,0),b)/100)</f>
        <v/>
      </c>
      <c r="AC834" s="40" t="str">
        <f ca="1">IF(I834="","",_xll.xCalcSkew(OFFSET(C834,-M834,0),J834-OFFSET(C834,-M834+1,0),b)/100)</f>
        <v/>
      </c>
      <c r="AE834">
        <f t="shared" si="139"/>
        <v>0</v>
      </c>
      <c r="AF834">
        <f t="shared" si="140"/>
        <v>0</v>
      </c>
      <c r="AG834">
        <f t="shared" si="141"/>
        <v>0</v>
      </c>
    </row>
    <row r="835" spans="4:33" x14ac:dyDescent="0.25">
      <c r="D835" s="52"/>
      <c r="E835" s="39"/>
      <c r="F835" s="39"/>
      <c r="G835" s="35"/>
      <c r="I835" s="52"/>
      <c r="J835" s="39"/>
      <c r="K835" s="39"/>
      <c r="L835" s="62"/>
      <c r="M835" s="101">
        <f t="shared" si="147"/>
        <v>24</v>
      </c>
      <c r="N835" s="67" t="str">
        <f ca="1">IF(D835="","",_xll.xEURO(OFFSET(C835,-M835+1,0),E835,OFFSET(C835,-M835+2,0),OFFSET(C835,-M835+2,0),OFFSET(C835,-M835+3,0)+AB835,OFFSET(C835,-M835+4,0),0,1)*D835)</f>
        <v/>
      </c>
      <c r="O835" s="69" t="str">
        <f ca="1">IF(D835="","",_xll.xEURO(OFFSET(C835,-M835+1,0),E835,OFFSET(C835,-M835+2,0),OFFSET(C835,-M835+2,0),OFFSET(C835,-M835+3,0)+AB835,OFFSET(C835,-M835+4,0),0,0))</f>
        <v/>
      </c>
      <c r="P835" s="67" t="str">
        <f t="shared" si="145"/>
        <v/>
      </c>
      <c r="Q835" s="67" t="str">
        <f ca="1">IF(D835="","",_xll.xEURO(OFFSET(C835,-M835+1,0),E835,OFFSET(C835,-M835+2,0),OFFSET(C835,-M835+2,0),OFFSET(C835,-M835+3,0)+AB835,OFFSET(C835,-M835+4,0),0,2)/10*D835)</f>
        <v/>
      </c>
      <c r="R835" s="71" t="str">
        <f ca="1">IF(D835="","",_xll.xEURO(OFFSET(C835,-M835+1,0),E835,OFFSET(C835,-M835+2,0),OFFSET(C835,-M835+2,0),OFFSET(C835,-M835+3,0)+AB835,OFFSET(C835,-M835+4,0),0,3)/100*D835*10000)</f>
        <v/>
      </c>
      <c r="S835" s="71" t="str">
        <f ca="1">IF(D835="","",_xll.xEURO(OFFSET(C835,-M835+1,0),E835,OFFSET(C835,-M835+2,0),OFFSET(C835,-M835+2,0),OFFSET(C835,-M835+3,0)+AB835,OFFSET(C835,-M835+4,0),0,5)/365.25*D835*10000)</f>
        <v/>
      </c>
      <c r="U835" s="67" t="str">
        <f ca="1">IF(I835="","",_xll.xEURO(OFFSET(C835,-M835+1,0),J835,OFFSET(C835,-M835+2,0),OFFSET(C835,-M835+2,0),OFFSET(C835,-M835+3,0)+AC835,OFFSET(C835,-M835+4,0),1,1)*I835)</f>
        <v/>
      </c>
      <c r="V835" s="69" t="str">
        <f ca="1">IF(I835="","",_xll.xEURO(OFFSET(C835,-M835+1,0),J835,OFFSET(C835,-M835+2,0),OFFSET(C835,-M835+2,0),OFFSET(C835,-M835+3,0)+AC835,OFFSET(C835,-M835+4,0),1,0))</f>
        <v/>
      </c>
      <c r="W835" s="67" t="str">
        <f t="shared" si="146"/>
        <v/>
      </c>
      <c r="X835" s="67" t="str">
        <f ca="1">IF(I835="","",_xll.xEURO(OFFSET(C835,-M835+1,0),J835,OFFSET(C835,-M835+2,0),OFFSET(C835,-M835+2,0),OFFSET(C835,-M835+3,0)+AC835,OFFSET(C835,-M835+4,0),1,2)/10*I835)</f>
        <v/>
      </c>
      <c r="Y835" s="71" t="str">
        <f ca="1">IF(I835="","",_xll.xEURO(OFFSET(C835,-M835+1,0),J835,OFFSET(C835,-M835+2,0),OFFSET(C835,-M835+2,0),OFFSET(C835,-M835+3,0)+AC835,OFFSET(C835,-M835+4,0),1,3)/100*I835*10000)</f>
        <v/>
      </c>
      <c r="Z835" s="71" t="str">
        <f ca="1">IF(I835="","",_xll.xEURO(OFFSET(C835,-M835+1,0),J835,OFFSET(C835,-M835+2,0),OFFSET(C835,-M835+2,0),OFFSET(C835,-M835+3,0)+AC835,OFFSET(C835,-M835+4,0),1,5)/365.25*I835*10000)</f>
        <v/>
      </c>
      <c r="AB835" s="40" t="str">
        <f ca="1">IF(D835="","",_xll.xCalcSkew(OFFSET(C835,-M835,0),E835-OFFSET(C835,-M835+1,0),b)/100)</f>
        <v/>
      </c>
      <c r="AC835" s="40" t="str">
        <f ca="1">IF(I835="","",_xll.xCalcSkew(OFFSET(C835,-M835,0),J835-OFFSET(C835,-M835+1,0),b)/100)</f>
        <v/>
      </c>
      <c r="AE835">
        <f t="shared" si="139"/>
        <v>0</v>
      </c>
      <c r="AF835">
        <f t="shared" si="140"/>
        <v>0</v>
      </c>
      <c r="AG835">
        <f t="shared" si="141"/>
        <v>0</v>
      </c>
    </row>
    <row r="836" spans="4:33" x14ac:dyDescent="0.25">
      <c r="D836" s="52"/>
      <c r="E836" s="39"/>
      <c r="F836" s="39"/>
      <c r="G836" s="35"/>
      <c r="I836" s="52"/>
      <c r="J836" s="39"/>
      <c r="K836" s="39"/>
      <c r="L836" s="62"/>
      <c r="M836" s="101">
        <f t="shared" si="147"/>
        <v>25</v>
      </c>
      <c r="N836" s="67" t="str">
        <f ca="1">IF(D836="","",_xll.xEURO(OFFSET(C836,-M836+1,0),E836,OFFSET(C836,-M836+2,0),OFFSET(C836,-M836+2,0),OFFSET(C836,-M836+3,0)+AB836,OFFSET(C836,-M836+4,0),0,1)*D836)</f>
        <v/>
      </c>
      <c r="O836" s="69" t="str">
        <f ca="1">IF(D836="","",_xll.xEURO(OFFSET(C836,-M836+1,0),E836,OFFSET(C836,-M836+2,0),OFFSET(C836,-M836+2,0),OFFSET(C836,-M836+3,0)+AB836,OFFSET(C836,-M836+4,0),0,0))</f>
        <v/>
      </c>
      <c r="P836" s="67" t="str">
        <f t="shared" si="145"/>
        <v/>
      </c>
      <c r="Q836" s="67" t="str">
        <f ca="1">IF(D836="","",_xll.xEURO(OFFSET(C836,-M836+1,0),E836,OFFSET(C836,-M836+2,0),OFFSET(C836,-M836+2,0),OFFSET(C836,-M836+3,0)+AB836,OFFSET(C836,-M836+4,0),0,2)/10*D836)</f>
        <v/>
      </c>
      <c r="R836" s="71" t="str">
        <f ca="1">IF(D836="","",_xll.xEURO(OFFSET(C836,-M836+1,0),E836,OFFSET(C836,-M836+2,0),OFFSET(C836,-M836+2,0),OFFSET(C836,-M836+3,0)+AB836,OFFSET(C836,-M836+4,0),0,3)/100*D836*10000)</f>
        <v/>
      </c>
      <c r="S836" s="71" t="str">
        <f ca="1">IF(D836="","",_xll.xEURO(OFFSET(C836,-M836+1,0),E836,OFFSET(C836,-M836+2,0),OFFSET(C836,-M836+2,0),OFFSET(C836,-M836+3,0)+AB836,OFFSET(C836,-M836+4,0),0,5)/365.25*D836*10000)</f>
        <v/>
      </c>
      <c r="U836" s="67" t="str">
        <f ca="1">IF(I836="","",_xll.xEURO(OFFSET(C836,-M836+1,0),J836,OFFSET(C836,-M836+2,0),OFFSET(C836,-M836+2,0),OFFSET(C836,-M836+3,0)+AC836,OFFSET(C836,-M836+4,0),1,1)*I836)</f>
        <v/>
      </c>
      <c r="V836" s="69" t="str">
        <f ca="1">IF(I836="","",_xll.xEURO(OFFSET(C836,-M836+1,0),J836,OFFSET(C836,-M836+2,0),OFFSET(C836,-M836+2,0),OFFSET(C836,-M836+3,0)+AC836,OFFSET(C836,-M836+4,0),1,0))</f>
        <v/>
      </c>
      <c r="W836" s="67" t="str">
        <f t="shared" si="146"/>
        <v/>
      </c>
      <c r="X836" s="67" t="str">
        <f ca="1">IF(I836="","",_xll.xEURO(OFFSET(C836,-M836+1,0),J836,OFFSET(C836,-M836+2,0),OFFSET(C836,-M836+2,0),OFFSET(C836,-M836+3,0)+AC836,OFFSET(C836,-M836+4,0),1,2)/10*I836)</f>
        <v/>
      </c>
      <c r="Y836" s="71" t="str">
        <f ca="1">IF(I836="","",_xll.xEURO(OFFSET(C836,-M836+1,0),J836,OFFSET(C836,-M836+2,0),OFFSET(C836,-M836+2,0),OFFSET(C836,-M836+3,0)+AC836,OFFSET(C836,-M836+4,0),1,3)/100*I836*10000)</f>
        <v/>
      </c>
      <c r="Z836" s="71" t="str">
        <f ca="1">IF(I836="","",_xll.xEURO(OFFSET(C836,-M836+1,0),J836,OFFSET(C836,-M836+2,0),OFFSET(C836,-M836+2,0),OFFSET(C836,-M836+3,0)+AC836,OFFSET(C836,-M836+4,0),1,5)/365.25*I836*10000)</f>
        <v/>
      </c>
      <c r="AB836" s="40" t="str">
        <f ca="1">IF(D836="","",_xll.xCalcSkew(OFFSET(C836,-M836,0),E836-OFFSET(C836,-M836+1,0),b)/100)</f>
        <v/>
      </c>
      <c r="AC836" s="40" t="str">
        <f ca="1">IF(I836="","",_xll.xCalcSkew(OFFSET(C836,-M836,0),J836-OFFSET(C836,-M836+1,0),b)/100)</f>
        <v/>
      </c>
      <c r="AE836">
        <f t="shared" si="139"/>
        <v>0</v>
      </c>
      <c r="AF836">
        <f t="shared" si="140"/>
        <v>0</v>
      </c>
      <c r="AG836">
        <f t="shared" si="141"/>
        <v>0</v>
      </c>
    </row>
    <row r="837" spans="4:33" x14ac:dyDescent="0.25">
      <c r="D837" s="52"/>
      <c r="E837" s="39"/>
      <c r="F837" s="39"/>
      <c r="G837" s="35"/>
      <c r="I837" s="52"/>
      <c r="J837" s="39"/>
      <c r="K837" s="39"/>
      <c r="L837" s="62"/>
      <c r="M837" s="101">
        <f t="shared" si="147"/>
        <v>26</v>
      </c>
      <c r="N837" s="67" t="str">
        <f ca="1">IF(D837="","",_xll.xEURO(OFFSET(C837,-M837+1,0),E837,OFFSET(C837,-M837+2,0),OFFSET(C837,-M837+2,0),OFFSET(C837,-M837+3,0)+AB837,OFFSET(C837,-M837+4,0),0,1)*D837)</f>
        <v/>
      </c>
      <c r="O837" s="69" t="str">
        <f ca="1">IF(D837="","",_xll.xEURO(OFFSET(C837,-M837+1,0),E837,OFFSET(C837,-M837+2,0),OFFSET(C837,-M837+2,0),OFFSET(C837,-M837+3,0)+AB837,OFFSET(C837,-M837+4,0),0,0))</f>
        <v/>
      </c>
      <c r="P837" s="67" t="str">
        <f t="shared" si="145"/>
        <v/>
      </c>
      <c r="Q837" s="67" t="str">
        <f ca="1">IF(D837="","",_xll.xEURO(OFFSET(C837,-M837+1,0),E837,OFFSET(C837,-M837+2,0),OFFSET(C837,-M837+2,0),OFFSET(C837,-M837+3,0)+AB837,OFFSET(C837,-M837+4,0),0,2)/10*D837)</f>
        <v/>
      </c>
      <c r="R837" s="71" t="str">
        <f ca="1">IF(D837="","",_xll.xEURO(OFFSET(C837,-M837+1,0),E837,OFFSET(C837,-M837+2,0),OFFSET(C837,-M837+2,0),OFFSET(C837,-M837+3,0)+AB837,OFFSET(C837,-M837+4,0),0,3)/100*D837*10000)</f>
        <v/>
      </c>
      <c r="S837" s="71" t="str">
        <f ca="1">IF(D837="","",_xll.xEURO(OFFSET(C837,-M837+1,0),E837,OFFSET(C837,-M837+2,0),OFFSET(C837,-M837+2,0),OFFSET(C837,-M837+3,0)+AB837,OFFSET(C837,-M837+4,0),0,5)/365.25*D837*10000)</f>
        <v/>
      </c>
      <c r="U837" s="67" t="str">
        <f ca="1">IF(I837="","",_xll.xEURO(OFFSET(C837,-M837+1,0),J837,OFFSET(C837,-M837+2,0),OFFSET(C837,-M837+2,0),OFFSET(C837,-M837+3,0)+AC837,OFFSET(C837,-M837+4,0),1,1)*I837)</f>
        <v/>
      </c>
      <c r="V837" s="69" t="str">
        <f ca="1">IF(I837="","",_xll.xEURO(OFFSET(C837,-M837+1,0),J837,OFFSET(C837,-M837+2,0),OFFSET(C837,-M837+2,0),OFFSET(C837,-M837+3,0)+AC837,OFFSET(C837,-M837+4,0),1,0))</f>
        <v/>
      </c>
      <c r="W837" s="67" t="str">
        <f t="shared" si="146"/>
        <v/>
      </c>
      <c r="X837" s="67" t="str">
        <f ca="1">IF(I837="","",_xll.xEURO(OFFSET(C837,-M837+1,0),J837,OFFSET(C837,-M837+2,0),OFFSET(C837,-M837+2,0),OFFSET(C837,-M837+3,0)+AC837,OFFSET(C837,-M837+4,0),1,2)/10*I837)</f>
        <v/>
      </c>
      <c r="Y837" s="71" t="str">
        <f ca="1">IF(I837="","",_xll.xEURO(OFFSET(C837,-M837+1,0),J837,OFFSET(C837,-M837+2,0),OFFSET(C837,-M837+2,0),OFFSET(C837,-M837+3,0)+AC837,OFFSET(C837,-M837+4,0),1,3)/100*I837*10000)</f>
        <v/>
      </c>
      <c r="Z837" s="71" t="str">
        <f ca="1">IF(I837="","",_xll.xEURO(OFFSET(C837,-M837+1,0),J837,OFFSET(C837,-M837+2,0),OFFSET(C837,-M837+2,0),OFFSET(C837,-M837+3,0)+AC837,OFFSET(C837,-M837+4,0),1,5)/365.25*I837*10000)</f>
        <v/>
      </c>
      <c r="AB837" s="40" t="str">
        <f ca="1">IF(D837="","",_xll.xCalcSkew(OFFSET(C837,-M837,0),E837-OFFSET(C837,-M837+1,0),b)/100)</f>
        <v/>
      </c>
      <c r="AC837" s="40" t="str">
        <f ca="1">IF(I837="","",_xll.xCalcSkew(OFFSET(C837,-M837,0),J837-OFFSET(C837,-M837+1,0),b)/100)</f>
        <v/>
      </c>
      <c r="AE837">
        <f t="shared" si="139"/>
        <v>0</v>
      </c>
      <c r="AF837">
        <f t="shared" si="140"/>
        <v>0</v>
      </c>
      <c r="AG837">
        <f t="shared" si="141"/>
        <v>0</v>
      </c>
    </row>
    <row r="838" spans="4:33" x14ac:dyDescent="0.25">
      <c r="D838" s="52"/>
      <c r="E838" s="39"/>
      <c r="F838" s="39"/>
      <c r="G838" s="35"/>
      <c r="I838" s="52"/>
      <c r="J838" s="39"/>
      <c r="K838" s="39"/>
      <c r="L838" s="62"/>
      <c r="M838" s="101">
        <f t="shared" si="147"/>
        <v>27</v>
      </c>
      <c r="N838" s="67" t="str">
        <f ca="1">IF(D838="","",_xll.xEURO(OFFSET(C838,-M838+1,0),E838,OFFSET(C838,-M838+2,0),OFFSET(C838,-M838+2,0),OFFSET(C838,-M838+3,0)+AB838,OFFSET(C838,-M838+4,0),0,1)*D838)</f>
        <v/>
      </c>
      <c r="O838" s="69" t="str">
        <f ca="1">IF(D838="","",_xll.xEURO(OFFSET(C838,-M838+1,0),E838,OFFSET(C838,-M838+2,0),OFFSET(C838,-M838+2,0),OFFSET(C838,-M838+3,0)+AB838,OFFSET(C838,-M838+4,0),0,0))</f>
        <v/>
      </c>
      <c r="P838" s="67" t="str">
        <f t="shared" si="145"/>
        <v/>
      </c>
      <c r="Q838" s="67" t="str">
        <f ca="1">IF(D838="","",_xll.xEURO(OFFSET(C838,-M838+1,0),E838,OFFSET(C838,-M838+2,0),OFFSET(C838,-M838+2,0),OFFSET(C838,-M838+3,0)+AB838,OFFSET(C838,-M838+4,0),0,2)/10*D838)</f>
        <v/>
      </c>
      <c r="R838" s="71" t="str">
        <f ca="1">IF(D838="","",_xll.xEURO(OFFSET(C838,-M838+1,0),E838,OFFSET(C838,-M838+2,0),OFFSET(C838,-M838+2,0),OFFSET(C838,-M838+3,0)+AB838,OFFSET(C838,-M838+4,0),0,3)/100*D838*10000)</f>
        <v/>
      </c>
      <c r="S838" s="71" t="str">
        <f ca="1">IF(D838="","",_xll.xEURO(OFFSET(C838,-M838+1,0),E838,OFFSET(C838,-M838+2,0),OFFSET(C838,-M838+2,0),OFFSET(C838,-M838+3,0)+AB838,OFFSET(C838,-M838+4,0),0,5)/365.25*D838*10000)</f>
        <v/>
      </c>
      <c r="U838" s="67" t="str">
        <f ca="1">IF(I838="","",_xll.xEURO(OFFSET(C838,-M838+1,0),J838,OFFSET(C838,-M838+2,0),OFFSET(C838,-M838+2,0),OFFSET(C838,-M838+3,0)+AC838,OFFSET(C838,-M838+4,0),1,1)*I838)</f>
        <v/>
      </c>
      <c r="V838" s="69" t="str">
        <f ca="1">IF(I838="","",_xll.xEURO(OFFSET(C838,-M838+1,0),J838,OFFSET(C838,-M838+2,0),OFFSET(C838,-M838+2,0),OFFSET(C838,-M838+3,0)+AC838,OFFSET(C838,-M838+4,0),1,0))</f>
        <v/>
      </c>
      <c r="W838" s="67" t="str">
        <f t="shared" si="146"/>
        <v/>
      </c>
      <c r="X838" s="67" t="str">
        <f ca="1">IF(I838="","",_xll.xEURO(OFFSET(C838,-M838+1,0),J838,OFFSET(C838,-M838+2,0),OFFSET(C838,-M838+2,0),OFFSET(C838,-M838+3,0)+AC838,OFFSET(C838,-M838+4,0),1,2)/10*I838)</f>
        <v/>
      </c>
      <c r="Y838" s="71" t="str">
        <f ca="1">IF(I838="","",_xll.xEURO(OFFSET(C838,-M838+1,0),J838,OFFSET(C838,-M838+2,0),OFFSET(C838,-M838+2,0),OFFSET(C838,-M838+3,0)+AC838,OFFSET(C838,-M838+4,0),1,3)/100*I838*10000)</f>
        <v/>
      </c>
      <c r="Z838" s="71" t="str">
        <f ca="1">IF(I838="","",_xll.xEURO(OFFSET(C838,-M838+1,0),J838,OFFSET(C838,-M838+2,0),OFFSET(C838,-M838+2,0),OFFSET(C838,-M838+3,0)+AC838,OFFSET(C838,-M838+4,0),1,5)/365.25*I838*10000)</f>
        <v/>
      </c>
      <c r="AB838" s="40" t="str">
        <f ca="1">IF(D838="","",_xll.xCalcSkew(OFFSET(C838,-M838,0),E838-OFFSET(C838,-M838+1,0),b)/100)</f>
        <v/>
      </c>
      <c r="AC838" s="40" t="str">
        <f ca="1">IF(I838="","",_xll.xCalcSkew(OFFSET(C838,-M838,0),J838-OFFSET(C838,-M838+1,0),b)/100)</f>
        <v/>
      </c>
      <c r="AE838">
        <f t="shared" ref="AE838:AE901" si="148">D838*F838*10000*-1</f>
        <v>0</v>
      </c>
      <c r="AF838">
        <f t="shared" ref="AF838:AF901" si="149">I838*K838*10000*-1</f>
        <v>0</v>
      </c>
      <c r="AG838">
        <f t="shared" ref="AG838:AG901" si="150">AE838+AF838</f>
        <v>0</v>
      </c>
    </row>
    <row r="839" spans="4:33" x14ac:dyDescent="0.25">
      <c r="D839" s="52"/>
      <c r="E839" s="39"/>
      <c r="F839" s="39"/>
      <c r="G839" s="35"/>
      <c r="I839" s="52"/>
      <c r="J839" s="39"/>
      <c r="K839" s="39"/>
      <c r="L839" s="62"/>
      <c r="M839" s="101">
        <f t="shared" si="147"/>
        <v>28</v>
      </c>
      <c r="N839" s="67" t="str">
        <f ca="1">IF(D839="","",_xll.xEURO(OFFSET(C839,-M839+1,0),E839,OFFSET(C839,-M839+2,0),OFFSET(C839,-M839+2,0),OFFSET(C839,-M839+3,0)+AB839,OFFSET(C839,-M839+4,0),0,1)*D839)</f>
        <v/>
      </c>
      <c r="O839" s="69" t="str">
        <f ca="1">IF(D839="","",_xll.xEURO(OFFSET(C839,-M839+1,0),E839,OFFSET(C839,-M839+2,0),OFFSET(C839,-M839+2,0),OFFSET(C839,-M839+3,0)+AB839,OFFSET(C839,-M839+4,0),0,0))</f>
        <v/>
      </c>
      <c r="P839" s="67" t="str">
        <f t="shared" si="145"/>
        <v/>
      </c>
      <c r="Q839" s="67" t="str">
        <f ca="1">IF(D839="","",_xll.xEURO(OFFSET(C839,-M839+1,0),E839,OFFSET(C839,-M839+2,0),OFFSET(C839,-M839+2,0),OFFSET(C839,-M839+3,0)+AB839,OFFSET(C839,-M839+4,0),0,2)/10*D839)</f>
        <v/>
      </c>
      <c r="R839" s="71" t="str">
        <f ca="1">IF(D839="","",_xll.xEURO(OFFSET(C839,-M839+1,0),E839,OFFSET(C839,-M839+2,0),OFFSET(C839,-M839+2,0),OFFSET(C839,-M839+3,0)+AB839,OFFSET(C839,-M839+4,0),0,3)/100*D839*10000)</f>
        <v/>
      </c>
      <c r="S839" s="71" t="str">
        <f ca="1">IF(D839="","",_xll.xEURO(OFFSET(C839,-M839+1,0),E839,OFFSET(C839,-M839+2,0),OFFSET(C839,-M839+2,0),OFFSET(C839,-M839+3,0)+AB839,OFFSET(C839,-M839+4,0),0,5)/365.25*D839*10000)</f>
        <v/>
      </c>
      <c r="U839" s="67" t="str">
        <f ca="1">IF(I839="","",_xll.xEURO(OFFSET(C839,-M839+1,0),J839,OFFSET(C839,-M839+2,0),OFFSET(C839,-M839+2,0),OFFSET(C839,-M839+3,0)+AC839,OFFSET(C839,-M839+4,0),1,1)*I839)</f>
        <v/>
      </c>
      <c r="V839" s="69" t="str">
        <f ca="1">IF(I839="","",_xll.xEURO(OFFSET(C839,-M839+1,0),J839,OFFSET(C839,-M839+2,0),OFFSET(C839,-M839+2,0),OFFSET(C839,-M839+3,0)+AC839,OFFSET(C839,-M839+4,0),1,0))</f>
        <v/>
      </c>
      <c r="W839" s="67" t="str">
        <f t="shared" si="146"/>
        <v/>
      </c>
      <c r="X839" s="67" t="str">
        <f ca="1">IF(I839="","",_xll.xEURO(OFFSET(C839,-M839+1,0),J839,OFFSET(C839,-M839+2,0),OFFSET(C839,-M839+2,0),OFFSET(C839,-M839+3,0)+AC839,OFFSET(C839,-M839+4,0),1,2)/10*I839)</f>
        <v/>
      </c>
      <c r="Y839" s="71" t="str">
        <f ca="1">IF(I839="","",_xll.xEURO(OFFSET(C839,-M839+1,0),J839,OFFSET(C839,-M839+2,0),OFFSET(C839,-M839+2,0),OFFSET(C839,-M839+3,0)+AC839,OFFSET(C839,-M839+4,0),1,3)/100*I839*10000)</f>
        <v/>
      </c>
      <c r="Z839" s="71" t="str">
        <f ca="1">IF(I839="","",_xll.xEURO(OFFSET(C839,-M839+1,0),J839,OFFSET(C839,-M839+2,0),OFFSET(C839,-M839+2,0),OFFSET(C839,-M839+3,0)+AC839,OFFSET(C839,-M839+4,0),1,5)/365.25*I839*10000)</f>
        <v/>
      </c>
      <c r="AB839" s="40" t="str">
        <f ca="1">IF(D839="","",_xll.xCalcSkew(OFFSET(C839,-M839,0),E839-OFFSET(C839,-M839+1,0),b)/100)</f>
        <v/>
      </c>
      <c r="AC839" s="40" t="str">
        <f ca="1">IF(I839="","",_xll.xCalcSkew(OFFSET(C839,-M839,0),J839-OFFSET(C839,-M839+1,0),b)/100)</f>
        <v/>
      </c>
      <c r="AE839">
        <f t="shared" si="148"/>
        <v>0</v>
      </c>
      <c r="AF839">
        <f t="shared" si="149"/>
        <v>0</v>
      </c>
      <c r="AG839">
        <f t="shared" si="150"/>
        <v>0</v>
      </c>
    </row>
    <row r="840" spans="4:33" x14ac:dyDescent="0.25">
      <c r="D840" s="52"/>
      <c r="E840" s="39"/>
      <c r="F840" s="39"/>
      <c r="G840" s="35"/>
      <c r="I840" s="52"/>
      <c r="J840" s="39"/>
      <c r="K840" s="39"/>
      <c r="L840" s="62"/>
      <c r="M840" s="101">
        <f t="shared" si="147"/>
        <v>29</v>
      </c>
      <c r="N840" s="67" t="str">
        <f ca="1">IF(D840="","",_xll.xEURO(OFFSET(C840,-M840+1,0),E840,OFFSET(C840,-M840+2,0),OFFSET(C840,-M840+2,0),OFFSET(C840,-M840+3,0)+AB840,OFFSET(C840,-M840+4,0),0,1)*D840)</f>
        <v/>
      </c>
      <c r="O840" s="69" t="str">
        <f ca="1">IF(D840="","",_xll.xEURO(OFFSET(C840,-M840+1,0),E840,OFFSET(C840,-M840+2,0),OFFSET(C840,-M840+2,0),OFFSET(C840,-M840+3,0)+AB840,OFFSET(C840,-M840+4,0),0,0))</f>
        <v/>
      </c>
      <c r="P840" s="67" t="str">
        <f t="shared" si="145"/>
        <v/>
      </c>
      <c r="Q840" s="67" t="str">
        <f ca="1">IF(D840="","",_xll.xEURO(OFFSET(C840,-M840+1,0),E840,OFFSET(C840,-M840+2,0),OFFSET(C840,-M840+2,0),OFFSET(C840,-M840+3,0)+AB840,OFFSET(C840,-M840+4,0),0,2)/10*D840)</f>
        <v/>
      </c>
      <c r="R840" s="71" t="str">
        <f ca="1">IF(D840="","",_xll.xEURO(OFFSET(C840,-M840+1,0),E840,OFFSET(C840,-M840+2,0),OFFSET(C840,-M840+2,0),OFFSET(C840,-M840+3,0)+AB840,OFFSET(C840,-M840+4,0),0,3)/100*D840*10000)</f>
        <v/>
      </c>
      <c r="S840" s="71" t="str">
        <f ca="1">IF(D840="","",_xll.xEURO(OFFSET(C840,-M840+1,0),E840,OFFSET(C840,-M840+2,0),OFFSET(C840,-M840+2,0),OFFSET(C840,-M840+3,0)+AB840,OFFSET(C840,-M840+4,0),0,5)/365.25*D840*10000)</f>
        <v/>
      </c>
      <c r="U840" s="67" t="str">
        <f ca="1">IF(I840="","",_xll.xEURO(OFFSET(C840,-M840+1,0),J840,OFFSET(C840,-M840+2,0),OFFSET(C840,-M840+2,0),OFFSET(C840,-M840+3,0)+AC840,OFFSET(C840,-M840+4,0),1,1)*I840)</f>
        <v/>
      </c>
      <c r="V840" s="69" t="str">
        <f ca="1">IF(I840="","",_xll.xEURO(OFFSET(C840,-M840+1,0),J840,OFFSET(C840,-M840+2,0),OFFSET(C840,-M840+2,0),OFFSET(C840,-M840+3,0)+AC840,OFFSET(C840,-M840+4,0),1,0))</f>
        <v/>
      </c>
      <c r="W840" s="67" t="str">
        <f t="shared" si="146"/>
        <v/>
      </c>
      <c r="X840" s="67" t="str">
        <f ca="1">IF(I840="","",_xll.xEURO(OFFSET(C840,-M840+1,0),J840,OFFSET(C840,-M840+2,0),OFFSET(C840,-M840+2,0),OFFSET(C840,-M840+3,0)+AC840,OFFSET(C840,-M840+4,0),1,2)/10*I840)</f>
        <v/>
      </c>
      <c r="Y840" s="71" t="str">
        <f ca="1">IF(I840="","",_xll.xEURO(OFFSET(C840,-M840+1,0),J840,OFFSET(C840,-M840+2,0),OFFSET(C840,-M840+2,0),OFFSET(C840,-M840+3,0)+AC840,OFFSET(C840,-M840+4,0),1,3)/100*I840*10000)</f>
        <v/>
      </c>
      <c r="Z840" s="71" t="str">
        <f ca="1">IF(I840="","",_xll.xEURO(OFFSET(C840,-M840+1,0),J840,OFFSET(C840,-M840+2,0),OFFSET(C840,-M840+2,0),OFFSET(C840,-M840+3,0)+AC840,OFFSET(C840,-M840+4,0),1,5)/365.25*I840*10000)</f>
        <v/>
      </c>
      <c r="AB840" s="40" t="str">
        <f ca="1">IF(D840="","",_xll.xCalcSkew(OFFSET(C840,-M840,0),E840-OFFSET(C840,-M840+1,0),b)/100)</f>
        <v/>
      </c>
      <c r="AC840" s="40" t="str">
        <f ca="1">IF(I840="","",_xll.xCalcSkew(OFFSET(C840,-M840,0),J840-OFFSET(C840,-M840+1,0),b)/100)</f>
        <v/>
      </c>
      <c r="AE840">
        <f t="shared" si="148"/>
        <v>0</v>
      </c>
      <c r="AF840">
        <f t="shared" si="149"/>
        <v>0</v>
      </c>
      <c r="AG840">
        <f t="shared" si="150"/>
        <v>0</v>
      </c>
    </row>
    <row r="841" spans="4:33" x14ac:dyDescent="0.25">
      <c r="D841" s="52"/>
      <c r="E841" s="39"/>
      <c r="F841" s="39"/>
      <c r="G841" s="35"/>
      <c r="I841" s="52"/>
      <c r="J841" s="39"/>
      <c r="K841" s="39"/>
      <c r="L841" s="62"/>
      <c r="M841" s="101">
        <f t="shared" si="147"/>
        <v>30</v>
      </c>
      <c r="N841" s="67" t="str">
        <f ca="1">IF(D841="","",_xll.xEURO(OFFSET(C841,-M841+1,0),E841,OFFSET(C841,-M841+2,0),OFFSET(C841,-M841+2,0),OFFSET(C841,-M841+3,0)+AB841,OFFSET(C841,-M841+4,0),0,1)*D841)</f>
        <v/>
      </c>
      <c r="O841" s="69" t="str">
        <f ca="1">IF(D841="","",_xll.xEURO(OFFSET(C841,-M841+1,0),E841,OFFSET(C841,-M841+2,0),OFFSET(C841,-M841+2,0),OFFSET(C841,-M841+3,0)+AB841,OFFSET(C841,-M841+4,0),0,0))</f>
        <v/>
      </c>
      <c r="P841" s="67" t="str">
        <f t="shared" si="145"/>
        <v/>
      </c>
      <c r="Q841" s="67" t="str">
        <f ca="1">IF(D841="","",_xll.xEURO(OFFSET(C841,-M841+1,0),E841,OFFSET(C841,-M841+2,0),OFFSET(C841,-M841+2,0),OFFSET(C841,-M841+3,0)+AB841,OFFSET(C841,-M841+4,0),0,2)/10*D841)</f>
        <v/>
      </c>
      <c r="R841" s="71" t="str">
        <f ca="1">IF(D841="","",_xll.xEURO(OFFSET(C841,-M841+1,0),E841,OFFSET(C841,-M841+2,0),OFFSET(C841,-M841+2,0),OFFSET(C841,-M841+3,0)+AB841,OFFSET(C841,-M841+4,0),0,3)/100*D841*10000)</f>
        <v/>
      </c>
      <c r="S841" s="71" t="str">
        <f ca="1">IF(D841="","",_xll.xEURO(OFFSET(C841,-M841+1,0),E841,OFFSET(C841,-M841+2,0),OFFSET(C841,-M841+2,0),OFFSET(C841,-M841+3,0)+AB841,OFFSET(C841,-M841+4,0),0,5)/365.25*D841*10000)</f>
        <v/>
      </c>
      <c r="U841" s="67" t="str">
        <f ca="1">IF(I841="","",_xll.xEURO(OFFSET(C841,-M841+1,0),J841,OFFSET(C841,-M841+2,0),OFFSET(C841,-M841+2,0),OFFSET(C841,-M841+3,0)+AC841,OFFSET(C841,-M841+4,0),1,1)*I841)</f>
        <v/>
      </c>
      <c r="V841" s="69" t="str">
        <f ca="1">IF(I841="","",_xll.xEURO(OFFSET(C841,-M841+1,0),J841,OFFSET(C841,-M841+2,0),OFFSET(C841,-M841+2,0),OFFSET(C841,-M841+3,0)+AC841,OFFSET(C841,-M841+4,0),1,0))</f>
        <v/>
      </c>
      <c r="W841" s="67" t="str">
        <f t="shared" si="146"/>
        <v/>
      </c>
      <c r="X841" s="67" t="str">
        <f ca="1">IF(I841="","",_xll.xEURO(OFFSET(C841,-M841+1,0),J841,OFFSET(C841,-M841+2,0),OFFSET(C841,-M841+2,0),OFFSET(C841,-M841+3,0)+AC841,OFFSET(C841,-M841+4,0),1,2)/10*I841)</f>
        <v/>
      </c>
      <c r="Y841" s="71" t="str">
        <f ca="1">IF(I841="","",_xll.xEURO(OFFSET(C841,-M841+1,0),J841,OFFSET(C841,-M841+2,0),OFFSET(C841,-M841+2,0),OFFSET(C841,-M841+3,0)+AC841,OFFSET(C841,-M841+4,0),1,3)/100*I841*10000)</f>
        <v/>
      </c>
      <c r="Z841" s="71" t="str">
        <f ca="1">IF(I841="","",_xll.xEURO(OFFSET(C841,-M841+1,0),J841,OFFSET(C841,-M841+2,0),OFFSET(C841,-M841+2,0),OFFSET(C841,-M841+3,0)+AC841,OFFSET(C841,-M841+4,0),1,5)/365.25*I841*10000)</f>
        <v/>
      </c>
      <c r="AB841" s="40" t="str">
        <f ca="1">IF(D841="","",_xll.xCalcSkew(OFFSET(C841,-M841,0),E841-OFFSET(C841,-M841+1,0),b)/100)</f>
        <v/>
      </c>
      <c r="AC841" s="40" t="str">
        <f ca="1">IF(I841="","",_xll.xCalcSkew(OFFSET(C841,-M841,0),J841-OFFSET(C841,-M841+1,0),b)/100)</f>
        <v/>
      </c>
      <c r="AE841">
        <f t="shared" si="148"/>
        <v>0</v>
      </c>
      <c r="AF841">
        <f t="shared" si="149"/>
        <v>0</v>
      </c>
      <c r="AG841">
        <f t="shared" si="150"/>
        <v>0</v>
      </c>
    </row>
    <row r="842" spans="4:33" x14ac:dyDescent="0.25">
      <c r="D842" s="52"/>
      <c r="E842" s="39"/>
      <c r="F842" s="39"/>
      <c r="G842" s="35"/>
      <c r="I842" s="52"/>
      <c r="J842" s="39"/>
      <c r="K842" s="39"/>
      <c r="L842" s="62"/>
      <c r="M842" s="101">
        <f t="shared" si="147"/>
        <v>31</v>
      </c>
      <c r="N842" s="67" t="str">
        <f ca="1">IF(D842="","",_xll.xEURO(OFFSET(C842,-M842+1,0),E842,OFFSET(C842,-M842+2,0),OFFSET(C842,-M842+2,0),OFFSET(C842,-M842+3,0)+AB842,OFFSET(C842,-M842+4,0),0,1)*D842)</f>
        <v/>
      </c>
      <c r="O842" s="69" t="str">
        <f ca="1">IF(D842="","",_xll.xEURO(OFFSET(C842,-M842+1,0),E842,OFFSET(C842,-M842+2,0),OFFSET(C842,-M842+2,0),OFFSET(C842,-M842+3,0)+AB842,OFFSET(C842,-M842+4,0),0,0))</f>
        <v/>
      </c>
      <c r="P842" s="67" t="str">
        <f t="shared" si="145"/>
        <v/>
      </c>
      <c r="Q842" s="67" t="str">
        <f ca="1">IF(D842="","",_xll.xEURO(OFFSET(C842,-M842+1,0),E842,OFFSET(C842,-M842+2,0),OFFSET(C842,-M842+2,0),OFFSET(C842,-M842+3,0)+AB842,OFFSET(C842,-M842+4,0),0,2)/10*D842)</f>
        <v/>
      </c>
      <c r="R842" s="71" t="str">
        <f ca="1">IF(D842="","",_xll.xEURO(OFFSET(C842,-M842+1,0),E842,OFFSET(C842,-M842+2,0),OFFSET(C842,-M842+2,0),OFFSET(C842,-M842+3,0)+AB842,OFFSET(C842,-M842+4,0),0,3)/100*D842*10000)</f>
        <v/>
      </c>
      <c r="S842" s="71" t="str">
        <f ca="1">IF(D842="","",_xll.xEURO(OFFSET(C842,-M842+1,0),E842,OFFSET(C842,-M842+2,0),OFFSET(C842,-M842+2,0),OFFSET(C842,-M842+3,0)+AB842,OFFSET(C842,-M842+4,0),0,5)/365.25*D842*10000)</f>
        <v/>
      </c>
      <c r="U842" s="67" t="str">
        <f ca="1">IF(I842="","",_xll.xEURO(OFFSET(C842,-M842+1,0),J842,OFFSET(C842,-M842+2,0),OFFSET(C842,-M842+2,0),OFFSET(C842,-M842+3,0)+AC842,OFFSET(C842,-M842+4,0),1,1)*I842)</f>
        <v/>
      </c>
      <c r="V842" s="69" t="str">
        <f ca="1">IF(I842="","",_xll.xEURO(OFFSET(C842,-M842+1,0),J842,OFFSET(C842,-M842+2,0),OFFSET(C842,-M842+2,0),OFFSET(C842,-M842+3,0)+AC842,OFFSET(C842,-M842+4,0),1,0))</f>
        <v/>
      </c>
      <c r="W842" s="67" t="str">
        <f t="shared" si="146"/>
        <v/>
      </c>
      <c r="X842" s="67" t="str">
        <f ca="1">IF(I842="","",_xll.xEURO(OFFSET(C842,-M842+1,0),J842,OFFSET(C842,-M842+2,0),OFFSET(C842,-M842+2,0),OFFSET(C842,-M842+3,0)+AC842,OFFSET(C842,-M842+4,0),1,2)/10*I842)</f>
        <v/>
      </c>
      <c r="Y842" s="71" t="str">
        <f ca="1">IF(I842="","",_xll.xEURO(OFFSET(C842,-M842+1,0),J842,OFFSET(C842,-M842+2,0),OFFSET(C842,-M842+2,0),OFFSET(C842,-M842+3,0)+AC842,OFFSET(C842,-M842+4,0),1,3)/100*I842*10000)</f>
        <v/>
      </c>
      <c r="Z842" s="71" t="str">
        <f ca="1">IF(I842="","",_xll.xEURO(OFFSET(C842,-M842+1,0),J842,OFFSET(C842,-M842+2,0),OFFSET(C842,-M842+2,0),OFFSET(C842,-M842+3,0)+AC842,OFFSET(C842,-M842+4,0),1,5)/365.25*I842*10000)</f>
        <v/>
      </c>
      <c r="AB842" s="40" t="str">
        <f ca="1">IF(D842="","",_xll.xCalcSkew(OFFSET(C842,-M842,0),E842-OFFSET(C842,-M842+1,0),b)/100)</f>
        <v/>
      </c>
      <c r="AC842" s="40" t="str">
        <f ca="1">IF(I842="","",_xll.xCalcSkew(OFFSET(C842,-M842,0),J842-OFFSET(C842,-M842+1,0),b)/100)</f>
        <v/>
      </c>
      <c r="AE842">
        <f t="shared" si="148"/>
        <v>0</v>
      </c>
      <c r="AF842">
        <f t="shared" si="149"/>
        <v>0</v>
      </c>
      <c r="AG842">
        <f t="shared" si="150"/>
        <v>0</v>
      </c>
    </row>
    <row r="843" spans="4:33" x14ac:dyDescent="0.25">
      <c r="D843" s="52"/>
      <c r="E843" s="39"/>
      <c r="F843" s="39"/>
      <c r="G843" s="35"/>
      <c r="I843" s="52"/>
      <c r="J843" s="39"/>
      <c r="K843" s="39"/>
      <c r="L843" s="62"/>
      <c r="M843" s="101">
        <f t="shared" si="147"/>
        <v>32</v>
      </c>
      <c r="N843" s="67" t="str">
        <f ca="1">IF(D843="","",_xll.xEURO(OFFSET(C843,-M843+1,0),E843,OFFSET(C843,-M843+2,0),OFFSET(C843,-M843+2,0),OFFSET(C843,-M843+3,0)+AB843,OFFSET(C843,-M843+4,0),0,1)*D843)</f>
        <v/>
      </c>
      <c r="O843" s="69" t="str">
        <f ca="1">IF(D843="","",_xll.xEURO(OFFSET(C843,-M843+1,0),E843,OFFSET(C843,-M843+2,0),OFFSET(C843,-M843+2,0),OFFSET(C843,-M843+3,0)+AB843,OFFSET(C843,-M843+4,0),0,0))</f>
        <v/>
      </c>
      <c r="P843" s="67" t="str">
        <f t="shared" si="145"/>
        <v/>
      </c>
      <c r="Q843" s="67" t="str">
        <f ca="1">IF(D843="","",_xll.xEURO(OFFSET(C843,-M843+1,0),E843,OFFSET(C843,-M843+2,0),OFFSET(C843,-M843+2,0),OFFSET(C843,-M843+3,0)+AB843,OFFSET(C843,-M843+4,0),0,2)/10*D843)</f>
        <v/>
      </c>
      <c r="R843" s="71" t="str">
        <f ca="1">IF(D843="","",_xll.xEURO(OFFSET(C843,-M843+1,0),E843,OFFSET(C843,-M843+2,0),OFFSET(C843,-M843+2,0),OFFSET(C843,-M843+3,0)+AB843,OFFSET(C843,-M843+4,0),0,3)/100*D843*10000)</f>
        <v/>
      </c>
      <c r="S843" s="71" t="str">
        <f ca="1">IF(D843="","",_xll.xEURO(OFFSET(C843,-M843+1,0),E843,OFFSET(C843,-M843+2,0),OFFSET(C843,-M843+2,0),OFFSET(C843,-M843+3,0)+AB843,OFFSET(C843,-M843+4,0),0,5)/365.25*D843*10000)</f>
        <v/>
      </c>
      <c r="U843" s="67" t="str">
        <f ca="1">IF(I843="","",_xll.xEURO(OFFSET(C843,-M843+1,0),J843,OFFSET(C843,-M843+2,0),OFFSET(C843,-M843+2,0),OFFSET(C843,-M843+3,0)+AC843,OFFSET(C843,-M843+4,0),1,1)*I843)</f>
        <v/>
      </c>
      <c r="V843" s="69" t="str">
        <f ca="1">IF(I843="","",_xll.xEURO(OFFSET(C843,-M843+1,0),J843,OFFSET(C843,-M843+2,0),OFFSET(C843,-M843+2,0),OFFSET(C843,-M843+3,0)+AC843,OFFSET(C843,-M843+4,0),1,0))</f>
        <v/>
      </c>
      <c r="W843" s="67" t="str">
        <f t="shared" si="146"/>
        <v/>
      </c>
      <c r="X843" s="67" t="str">
        <f ca="1">IF(I843="","",_xll.xEURO(OFFSET(C843,-M843+1,0),J843,OFFSET(C843,-M843+2,0),OFFSET(C843,-M843+2,0),OFFSET(C843,-M843+3,0)+AC843,OFFSET(C843,-M843+4,0),1,2)/10*I843)</f>
        <v/>
      </c>
      <c r="Y843" s="71" t="str">
        <f ca="1">IF(I843="","",_xll.xEURO(OFFSET(C843,-M843+1,0),J843,OFFSET(C843,-M843+2,0),OFFSET(C843,-M843+2,0),OFFSET(C843,-M843+3,0)+AC843,OFFSET(C843,-M843+4,0),1,3)/100*I843*10000)</f>
        <v/>
      </c>
      <c r="Z843" s="71" t="str">
        <f ca="1">IF(I843="","",_xll.xEURO(OFFSET(C843,-M843+1,0),J843,OFFSET(C843,-M843+2,0),OFFSET(C843,-M843+2,0),OFFSET(C843,-M843+3,0)+AC843,OFFSET(C843,-M843+4,0),1,5)/365.25*I843*10000)</f>
        <v/>
      </c>
      <c r="AB843" s="40" t="str">
        <f ca="1">IF(D843="","",_xll.xCalcSkew(OFFSET(C843,-M843,0),E843-OFFSET(C843,-M843+1,0),b)/100)</f>
        <v/>
      </c>
      <c r="AC843" s="40" t="str">
        <f ca="1">IF(I843="","",_xll.xCalcSkew(OFFSET(C843,-M843,0),J843-OFFSET(C843,-M843+1,0),b)/100)</f>
        <v/>
      </c>
      <c r="AE843">
        <f t="shared" si="148"/>
        <v>0</v>
      </c>
      <c r="AF843">
        <f t="shared" si="149"/>
        <v>0</v>
      </c>
      <c r="AG843">
        <f t="shared" si="150"/>
        <v>0</v>
      </c>
    </row>
    <row r="844" spans="4:33" x14ac:dyDescent="0.25">
      <c r="D844" s="52"/>
      <c r="E844" s="39"/>
      <c r="F844" s="39"/>
      <c r="G844" s="35"/>
      <c r="I844" s="52"/>
      <c r="J844" s="39"/>
      <c r="K844" s="39"/>
      <c r="L844" s="62"/>
      <c r="M844" s="101">
        <f t="shared" si="147"/>
        <v>33</v>
      </c>
      <c r="N844" s="67" t="str">
        <f ca="1">IF(D844="","",_xll.xEURO(OFFSET(C844,-M844+1,0),E844,OFFSET(C844,-M844+2,0),OFFSET(C844,-M844+2,0),OFFSET(C844,-M844+3,0)+AB844,OFFSET(C844,-M844+4,0),0,1)*D844)</f>
        <v/>
      </c>
      <c r="O844" s="69" t="str">
        <f ca="1">IF(D844="","",_xll.xEURO(OFFSET(C844,-M844+1,0),E844,OFFSET(C844,-M844+2,0),OFFSET(C844,-M844+2,0),OFFSET(C844,-M844+3,0)+AB844,OFFSET(C844,-M844+4,0),0,0))</f>
        <v/>
      </c>
      <c r="P844" s="67" t="str">
        <f t="shared" si="145"/>
        <v/>
      </c>
      <c r="Q844" s="67" t="str">
        <f ca="1">IF(D844="","",_xll.xEURO(OFFSET(C844,-M844+1,0),E844,OFFSET(C844,-M844+2,0),OFFSET(C844,-M844+2,0),OFFSET(C844,-M844+3,0)+AB844,OFFSET(C844,-M844+4,0),0,2)/10*D844)</f>
        <v/>
      </c>
      <c r="R844" s="71" t="str">
        <f ca="1">IF(D844="","",_xll.xEURO(OFFSET(C844,-M844+1,0),E844,OFFSET(C844,-M844+2,0),OFFSET(C844,-M844+2,0),OFFSET(C844,-M844+3,0)+AB844,OFFSET(C844,-M844+4,0),0,3)/100*D844*10000)</f>
        <v/>
      </c>
      <c r="S844" s="71" t="str">
        <f ca="1">IF(D844="","",_xll.xEURO(OFFSET(C844,-M844+1,0),E844,OFFSET(C844,-M844+2,0),OFFSET(C844,-M844+2,0),OFFSET(C844,-M844+3,0)+AB844,OFFSET(C844,-M844+4,0),0,5)/365.25*D844*10000)</f>
        <v/>
      </c>
      <c r="U844" s="67" t="str">
        <f ca="1">IF(I844="","",_xll.xEURO(OFFSET(C844,-M844+1,0),J844,OFFSET(C844,-M844+2,0),OFFSET(C844,-M844+2,0),OFFSET(C844,-M844+3,0)+AC844,OFFSET(C844,-M844+4,0),1,1)*I844)</f>
        <v/>
      </c>
      <c r="V844" s="69" t="str">
        <f ca="1">IF(I844="","",_xll.xEURO(OFFSET(C844,-M844+1,0),J844,OFFSET(C844,-M844+2,0),OFFSET(C844,-M844+2,0),OFFSET(C844,-M844+3,0)+AC844,OFFSET(C844,-M844+4,0),1,0))</f>
        <v/>
      </c>
      <c r="W844" s="67" t="str">
        <f t="shared" si="146"/>
        <v/>
      </c>
      <c r="X844" s="67" t="str">
        <f ca="1">IF(I844="","",_xll.xEURO(OFFSET(C844,-M844+1,0),J844,OFFSET(C844,-M844+2,0),OFFSET(C844,-M844+2,0),OFFSET(C844,-M844+3,0)+AC844,OFFSET(C844,-M844+4,0),1,2)/10*I844)</f>
        <v/>
      </c>
      <c r="Y844" s="71" t="str">
        <f ca="1">IF(I844="","",_xll.xEURO(OFFSET(C844,-M844+1,0),J844,OFFSET(C844,-M844+2,0),OFFSET(C844,-M844+2,0),OFFSET(C844,-M844+3,0)+AC844,OFFSET(C844,-M844+4,0),1,3)/100*I844*10000)</f>
        <v/>
      </c>
      <c r="Z844" s="71" t="str">
        <f ca="1">IF(I844="","",_xll.xEURO(OFFSET(C844,-M844+1,0),J844,OFFSET(C844,-M844+2,0),OFFSET(C844,-M844+2,0),OFFSET(C844,-M844+3,0)+AC844,OFFSET(C844,-M844+4,0),1,5)/365.25*I844*10000)</f>
        <v/>
      </c>
      <c r="AB844" s="40" t="str">
        <f ca="1">IF(D844="","",_xll.xCalcSkew(OFFSET(C844,-M844,0),E844-OFFSET(C844,-M844+1,0),b)/100)</f>
        <v/>
      </c>
      <c r="AC844" s="40" t="str">
        <f ca="1">IF(I844="","",_xll.xCalcSkew(OFFSET(C844,-M844,0),J844-OFFSET(C844,-M844+1,0),b)/100)</f>
        <v/>
      </c>
      <c r="AE844">
        <f t="shared" si="148"/>
        <v>0</v>
      </c>
      <c r="AF844">
        <f t="shared" si="149"/>
        <v>0</v>
      </c>
      <c r="AG844">
        <f t="shared" si="150"/>
        <v>0</v>
      </c>
    </row>
    <row r="845" spans="4:33" x14ac:dyDescent="0.25">
      <c r="D845" s="52"/>
      <c r="E845" s="39"/>
      <c r="F845" s="39"/>
      <c r="G845" s="35"/>
      <c r="I845" s="52"/>
      <c r="J845" s="39"/>
      <c r="K845" s="39"/>
      <c r="L845" s="62"/>
      <c r="M845" s="101">
        <f t="shared" si="147"/>
        <v>34</v>
      </c>
      <c r="N845" s="67" t="str">
        <f ca="1">IF(D845="","",_xll.xEURO(OFFSET(C845,-M845+1,0),E845,OFFSET(C845,-M845+2,0),OFFSET(C845,-M845+2,0),OFFSET(C845,-M845+3,0)+AB845,OFFSET(C845,-M845+4,0),0,1)*D845)</f>
        <v/>
      </c>
      <c r="O845" s="69" t="str">
        <f ca="1">IF(D845="","",_xll.xEURO(OFFSET(C845,-M845+1,0),E845,OFFSET(C845,-M845+2,0),OFFSET(C845,-M845+2,0),OFFSET(C845,-M845+3,0)+AB845,OFFSET(C845,-M845+4,0),0,0))</f>
        <v/>
      </c>
      <c r="P845" s="67" t="str">
        <f t="shared" si="145"/>
        <v/>
      </c>
      <c r="Q845" s="67" t="str">
        <f ca="1">IF(D845="","",_xll.xEURO(OFFSET(C845,-M845+1,0),E845,OFFSET(C845,-M845+2,0),OFFSET(C845,-M845+2,0),OFFSET(C845,-M845+3,0)+AB845,OFFSET(C845,-M845+4,0),0,2)/10*D845)</f>
        <v/>
      </c>
      <c r="R845" s="71" t="str">
        <f ca="1">IF(D845="","",_xll.xEURO(OFFSET(C845,-M845+1,0),E845,OFFSET(C845,-M845+2,0),OFFSET(C845,-M845+2,0),OFFSET(C845,-M845+3,0)+AB845,OFFSET(C845,-M845+4,0),0,3)/100*D845*10000)</f>
        <v/>
      </c>
      <c r="S845" s="71" t="str">
        <f ca="1">IF(D845="","",_xll.xEURO(OFFSET(C845,-M845+1,0),E845,OFFSET(C845,-M845+2,0),OFFSET(C845,-M845+2,0),OFFSET(C845,-M845+3,0)+AB845,OFFSET(C845,-M845+4,0),0,5)/365.25*D845*10000)</f>
        <v/>
      </c>
      <c r="U845" s="67" t="str">
        <f ca="1">IF(I845="","",_xll.xEURO(OFFSET(C845,-M845+1,0),J845,OFFSET(C845,-M845+2,0),OFFSET(C845,-M845+2,0),OFFSET(C845,-M845+3,0)+AC845,OFFSET(C845,-M845+4,0),1,1)*I845)</f>
        <v/>
      </c>
      <c r="V845" s="69" t="str">
        <f ca="1">IF(I845="","",_xll.xEURO(OFFSET(C845,-M845+1,0),J845,OFFSET(C845,-M845+2,0),OFFSET(C845,-M845+2,0),OFFSET(C845,-M845+3,0)+AC845,OFFSET(C845,-M845+4,0),1,0))</f>
        <v/>
      </c>
      <c r="W845" s="67" t="str">
        <f t="shared" si="146"/>
        <v/>
      </c>
      <c r="X845" s="67" t="str">
        <f ca="1">IF(I845="","",_xll.xEURO(OFFSET(C845,-M845+1,0),J845,OFFSET(C845,-M845+2,0),OFFSET(C845,-M845+2,0),OFFSET(C845,-M845+3,0)+AC845,OFFSET(C845,-M845+4,0),1,2)/10*I845)</f>
        <v/>
      </c>
      <c r="Y845" s="71" t="str">
        <f ca="1">IF(I845="","",_xll.xEURO(OFFSET(C845,-M845+1,0),J845,OFFSET(C845,-M845+2,0),OFFSET(C845,-M845+2,0),OFFSET(C845,-M845+3,0)+AC845,OFFSET(C845,-M845+4,0),1,3)/100*I845*10000)</f>
        <v/>
      </c>
      <c r="Z845" s="71" t="str">
        <f ca="1">IF(I845="","",_xll.xEURO(OFFSET(C845,-M845+1,0),J845,OFFSET(C845,-M845+2,0),OFFSET(C845,-M845+2,0),OFFSET(C845,-M845+3,0)+AC845,OFFSET(C845,-M845+4,0),1,5)/365.25*I845*10000)</f>
        <v/>
      </c>
      <c r="AB845" s="40" t="str">
        <f ca="1">IF(D845="","",_xll.xCalcSkew(OFFSET(C845,-M845,0),E845-OFFSET(C845,-M845+1,0),b)/100)</f>
        <v/>
      </c>
      <c r="AC845" s="40" t="str">
        <f ca="1">IF(I845="","",_xll.xCalcSkew(OFFSET(C845,-M845,0),J845-OFFSET(C845,-M845+1,0),b)/100)</f>
        <v/>
      </c>
      <c r="AE845">
        <f t="shared" si="148"/>
        <v>0</v>
      </c>
      <c r="AF845">
        <f t="shared" si="149"/>
        <v>0</v>
      </c>
      <c r="AG845">
        <f t="shared" si="150"/>
        <v>0</v>
      </c>
    </row>
    <row r="846" spans="4:33" x14ac:dyDescent="0.25">
      <c r="D846" s="52"/>
      <c r="E846" s="39"/>
      <c r="F846" s="39"/>
      <c r="G846" s="35"/>
      <c r="I846" s="52"/>
      <c r="J846" s="39"/>
      <c r="K846" s="39"/>
      <c r="L846" s="62"/>
      <c r="M846" s="101">
        <f t="shared" si="147"/>
        <v>35</v>
      </c>
      <c r="N846" s="67" t="str">
        <f ca="1">IF(D846="","",_xll.xEURO(OFFSET(C846,-M846+1,0),E846,OFFSET(C846,-M846+2,0),OFFSET(C846,-M846+2,0),OFFSET(C846,-M846+3,0)+AB846,OFFSET(C846,-M846+4,0),0,1)*D846)</f>
        <v/>
      </c>
      <c r="O846" s="69" t="str">
        <f ca="1">IF(D846="","",_xll.xEURO(OFFSET(C846,-M846+1,0),E846,OFFSET(C846,-M846+2,0),OFFSET(C846,-M846+2,0),OFFSET(C846,-M846+3,0)+AB846,OFFSET(C846,-M846+4,0),0,0))</f>
        <v/>
      </c>
      <c r="P846" s="67" t="str">
        <f t="shared" si="145"/>
        <v/>
      </c>
      <c r="Q846" s="67" t="str">
        <f ca="1">IF(D846="","",_xll.xEURO(OFFSET(C846,-M846+1,0),E846,OFFSET(C846,-M846+2,0),OFFSET(C846,-M846+2,0),OFFSET(C846,-M846+3,0)+AB846,OFFSET(C846,-M846+4,0),0,2)/10*D846)</f>
        <v/>
      </c>
      <c r="R846" s="71" t="str">
        <f ca="1">IF(D846="","",_xll.xEURO(OFFSET(C846,-M846+1,0),E846,OFFSET(C846,-M846+2,0),OFFSET(C846,-M846+2,0),OFFSET(C846,-M846+3,0)+AB846,OFFSET(C846,-M846+4,0),0,3)/100*D846*10000)</f>
        <v/>
      </c>
      <c r="S846" s="71" t="str">
        <f ca="1">IF(D846="","",_xll.xEURO(OFFSET(C846,-M846+1,0),E846,OFFSET(C846,-M846+2,0),OFFSET(C846,-M846+2,0),OFFSET(C846,-M846+3,0)+AB846,OFFSET(C846,-M846+4,0),0,5)/365.25*D846*10000)</f>
        <v/>
      </c>
      <c r="U846" s="67" t="str">
        <f ca="1">IF(I846="","",_xll.xEURO(OFFSET(C846,-M846+1,0),J846,OFFSET(C846,-M846+2,0),OFFSET(C846,-M846+2,0),OFFSET(C846,-M846+3,0)+AC846,OFFSET(C846,-M846+4,0),1,1)*I846)</f>
        <v/>
      </c>
      <c r="V846" s="69" t="str">
        <f ca="1">IF(I846="","",_xll.xEURO(OFFSET(C846,-M846+1,0),J846,OFFSET(C846,-M846+2,0),OFFSET(C846,-M846+2,0),OFFSET(C846,-M846+3,0)+AC846,OFFSET(C846,-M846+4,0),1,0))</f>
        <v/>
      </c>
      <c r="W846" s="67" t="str">
        <f t="shared" si="146"/>
        <v/>
      </c>
      <c r="X846" s="67" t="str">
        <f ca="1">IF(I846="","",_xll.xEURO(OFFSET(C846,-M846+1,0),J846,OFFSET(C846,-M846+2,0),OFFSET(C846,-M846+2,0),OFFSET(C846,-M846+3,0)+AC846,OFFSET(C846,-M846+4,0),1,2)/10*I846)</f>
        <v/>
      </c>
      <c r="Y846" s="71" t="str">
        <f ca="1">IF(I846="","",_xll.xEURO(OFFSET(C846,-M846+1,0),J846,OFFSET(C846,-M846+2,0),OFFSET(C846,-M846+2,0),OFFSET(C846,-M846+3,0)+AC846,OFFSET(C846,-M846+4,0),1,3)/100*I846*10000)</f>
        <v/>
      </c>
      <c r="Z846" s="71" t="str">
        <f ca="1">IF(I846="","",_xll.xEURO(OFFSET(C846,-M846+1,0),J846,OFFSET(C846,-M846+2,0),OFFSET(C846,-M846+2,0),OFFSET(C846,-M846+3,0)+AC846,OFFSET(C846,-M846+4,0),1,5)/365.25*I846*10000)</f>
        <v/>
      </c>
      <c r="AB846" s="40" t="str">
        <f ca="1">IF(D846="","",_xll.xCalcSkew(OFFSET(C846,-M846,0),E846-OFFSET(C846,-M846+1,0),b)/100)</f>
        <v/>
      </c>
      <c r="AC846" s="40" t="str">
        <f ca="1">IF(I846="","",_xll.xCalcSkew(OFFSET(C846,-M846,0),J846-OFFSET(C846,-M846+1,0),b)/100)</f>
        <v/>
      </c>
      <c r="AE846">
        <f t="shared" si="148"/>
        <v>0</v>
      </c>
      <c r="AF846">
        <f t="shared" si="149"/>
        <v>0</v>
      </c>
      <c r="AG846">
        <f t="shared" si="150"/>
        <v>0</v>
      </c>
    </row>
    <row r="847" spans="4:33" x14ac:dyDescent="0.25">
      <c r="D847" s="46">
        <f ca="1">SUM(INDIRECT(CONCATENATE(ADDRESS(ROW(D811),COLUMN(D811)),":",ADDRESS(ROW()-1,COLUMN()))))</f>
        <v>-235</v>
      </c>
      <c r="I847" s="46">
        <f ca="1">SUM(INDIRECT(CONCATENATE(ADDRESS(ROW(I811),COLUMN(I811)),":",ADDRESS(ROW()-1,COLUMN()))))</f>
        <v>365</v>
      </c>
      <c r="J847" s="1"/>
      <c r="K847" s="1"/>
      <c r="L847" s="1"/>
      <c r="N847" s="46">
        <f t="shared" ref="N847:S847" ca="1" si="151">SUM(INDIRECT(CONCATENATE(ADDRESS(ROW(N811),COLUMN(N811)),":",ADDRESS(ROW()-1,COLUMN()))))</f>
        <v>44.808287944351065</v>
      </c>
      <c r="O847" s="46">
        <f t="shared" ca="1" si="151"/>
        <v>1.4941496260517362</v>
      </c>
      <c r="P847" s="46">
        <f t="shared" ca="1" si="151"/>
        <v>-46.892809271652588</v>
      </c>
      <c r="Q847" s="46">
        <f t="shared" ca="1" si="151"/>
        <v>-3.6886605905438925</v>
      </c>
      <c r="R847" s="46">
        <f t="shared" ca="1" si="151"/>
        <v>-29861.792158682321</v>
      </c>
      <c r="S847" s="46">
        <f t="shared" ca="1" si="151"/>
        <v>829.5561280668876</v>
      </c>
      <c r="T847" s="67"/>
      <c r="U847" s="46">
        <f t="shared" ref="U847:Z847" ca="1" si="152">SUM(INDIRECT(CONCATENATE(ADDRESS(ROW(U811),COLUMN(U811)),":",ADDRESS(ROW()-1,COLUMN()))))</f>
        <v>131.68611172418159</v>
      </c>
      <c r="V847" s="46">
        <f t="shared" ca="1" si="152"/>
        <v>1.7430620389166174</v>
      </c>
      <c r="W847" s="46">
        <f t="shared" ca="1" si="152"/>
        <v>180.29930918776117</v>
      </c>
      <c r="X847" s="46">
        <f t="shared" ca="1" si="152"/>
        <v>6.6540669610531076</v>
      </c>
      <c r="Y847" s="46">
        <f t="shared" ca="1" si="152"/>
        <v>58061.127416009615</v>
      </c>
      <c r="Z847" s="46">
        <f t="shared" ca="1" si="152"/>
        <v>-1719.0310617886689</v>
      </c>
      <c r="AE847">
        <f t="shared" ca="1" si="148"/>
        <v>0</v>
      </c>
      <c r="AF847">
        <f t="shared" ca="1" si="149"/>
        <v>0</v>
      </c>
      <c r="AG847">
        <f t="shared" ca="1" si="150"/>
        <v>0</v>
      </c>
    </row>
    <row r="848" spans="4:33" x14ac:dyDescent="0.25">
      <c r="AE848">
        <f t="shared" si="148"/>
        <v>0</v>
      </c>
      <c r="AF848">
        <f t="shared" si="149"/>
        <v>0</v>
      </c>
      <c r="AG848">
        <f t="shared" si="150"/>
        <v>0</v>
      </c>
    </row>
    <row r="849" spans="3:33" x14ac:dyDescent="0.25">
      <c r="C849" s="34">
        <f ca="1">EOMONTH(C811,0)+1</f>
        <v>37895</v>
      </c>
      <c r="D849" s="52">
        <v>15</v>
      </c>
      <c r="E849" s="39">
        <v>3.25</v>
      </c>
      <c r="F849" s="39">
        <v>0.56499999999999995</v>
      </c>
      <c r="G849" s="35" t="s">
        <v>270</v>
      </c>
      <c r="I849" s="52">
        <v>15</v>
      </c>
      <c r="J849" s="39">
        <v>3.25</v>
      </c>
      <c r="K849" s="39">
        <v>0.56499999999999995</v>
      </c>
      <c r="L849" s="62" t="s">
        <v>270</v>
      </c>
      <c r="M849" s="101">
        <v>0</v>
      </c>
      <c r="N849" s="67">
        <f ca="1">IF(D849="","",_xll.xEURO(OFFSET(C849,-M849+1,0),E849,OFFSET(C849,-M849+2,0),OFFSET(C849,-M849+2,0),OFFSET(C849,-M849+3,0)+AB849,OFFSET(C849,-M849+4,0),0,1)*D849)</f>
        <v>-4.8316504068813089</v>
      </c>
      <c r="O849" s="69">
        <f ca="1">IF(D849="","",_xll.xEURO(OFFSET(C849,-M849+1,0),E849,OFFSET(C849,-M849+2,0),OFFSET(C849,-M849+2,0),OFFSET(C849,-M849+3,0)+AB849,OFFSET(C849,-M849+4,0),0,0))</f>
        <v>0.54277075976800648</v>
      </c>
      <c r="P849" s="67">
        <f t="shared" ref="P849:P884" ca="1" si="153">IF(D849="","",(O849-F849)*D849*10)</f>
        <v>-3.3343860347990195</v>
      </c>
      <c r="Q849" s="67">
        <f ca="1">IF(D849="","",_xll.xEURO(OFFSET(C849,-M849+1,0),E849,OFFSET(C849,-M849+2,0),OFFSET(C849,-M849+2,0),OFFSET(C849,-M849+3,0)+AB849,OFFSET(C849,-M849+4,0),0,2)/10*D849)</f>
        <v>0.28260075468150475</v>
      </c>
      <c r="R849" s="71">
        <f ca="1">IF(D849="","",_xll.xEURO(OFFSET(C849,-M849+1,0),E849,OFFSET(C849,-M849+2,0),OFFSET(C849,-M849+2,0),OFFSET(C849,-M849+3,0)+AB849,OFFSET(C849,-M849+4,0),0,3)/100*D849*10000)</f>
        <v>2475.8779699881188</v>
      </c>
      <c r="S849" s="71">
        <f ca="1">IF(D849="","",_xll.xEURO(OFFSET(C849,-M849+1,0),E849,OFFSET(C849,-M849+2,0),OFFSET(C849,-M849+2,0),OFFSET(C849,-M849+3,0)+AB849,OFFSET(C849,-M849+4,0),0,5)/365.25*D849*10000)</f>
        <v>-62.824914644233445</v>
      </c>
      <c r="U849" s="67">
        <f ca="1">IF(I849="","",_xll.xEURO(OFFSET(C849,-M849+1,0),J849,OFFSET(C849,-M849+2,0),OFFSET(C849,-M849+2,0),OFFSET(C849,-M849+3,0)+AC849,OFFSET(C849,-M849+4,0),1,1)*I849)</f>
        <v>9.2810250528806382</v>
      </c>
      <c r="V849" s="69">
        <f ca="1">IF(I849="","",_xll.xEURO(OFFSET(C849,-M849+1,0),J849,OFFSET(C849,-M849+2,0),OFFSET(C849,-M849+2,0),OFFSET(C849,-M849+3,0)+AC849,OFFSET(C849,-M849+4,0),1,0))</f>
        <v>0.78268624258395958</v>
      </c>
      <c r="W849" s="67">
        <f t="shared" ref="W849:W884" ca="1" si="154">IF(I849="","",(V849-K849)*I849*10)</f>
        <v>32.652936387593947</v>
      </c>
      <c r="X849" s="67">
        <f ca="1">IF(I849="","",_xll.xEURO(OFFSET(C849,-M849+1,0),J849,OFFSET(C849,-M849+2,0),OFFSET(C849,-M849+2,0),OFFSET(C849,-M849+3,0)+AC849,OFFSET(C849,-M849+4,0),1,2)/10*I849)</f>
        <v>0.28260075468150475</v>
      </c>
      <c r="Y849" s="71">
        <f ca="1">IF(I849="","",_xll.xEURO(OFFSET(C849,-M849+1,0),J849,OFFSET(C849,-M849+2,0),OFFSET(C849,-M849+2,0),OFFSET(C849,-M849+3,0)+AC849,OFFSET(C849,-M849+4,0),1,3)/100*I849*10000)</f>
        <v>2475.8779699881188</v>
      </c>
      <c r="Z849" s="71">
        <f ca="1">IF(I849="","",_xll.xEURO(OFFSET(C849,-M849+1,0),J849,OFFSET(C849,-M849+2,0),OFFSET(C849,-M849+2,0),OFFSET(C849,-M849+3,0)+AC849,OFFSET(C849,-M849+4,0),1,5)/365.25*I849*10000)</f>
        <v>-59.588346565836858</v>
      </c>
      <c r="AB849" s="40">
        <f ca="1">IF(D849="","",_xll.xCalcSkew(OFFSET(C849,-M849,0),E849-OFFSET(C849,-M849+1,0),b)/100)</f>
        <v>-3.3149999999999985E-3</v>
      </c>
      <c r="AC849" s="40">
        <f ca="1">IF(I849="","",_xll.xCalcSkew(OFFSET(C849,-M849,0),J849-OFFSET(C849,-M849+1,0),b)/100)</f>
        <v>-3.3149999999999985E-3</v>
      </c>
      <c r="AE849">
        <f t="shared" si="148"/>
        <v>-84750</v>
      </c>
      <c r="AF849">
        <f t="shared" si="149"/>
        <v>-84750</v>
      </c>
      <c r="AG849">
        <f t="shared" si="150"/>
        <v>-169500</v>
      </c>
    </row>
    <row r="850" spans="3:33" x14ac:dyDescent="0.25">
      <c r="C850" s="41">
        <f ca="1">INDEX(Inputs!$1:$1048576,MATCH(C849,Inputs!C:C,0),5)</f>
        <v>3.5049999999999999</v>
      </c>
      <c r="D850" s="52">
        <v>-310</v>
      </c>
      <c r="E850" s="39">
        <v>2.75</v>
      </c>
      <c r="F850" s="39">
        <v>0.29499999999999998</v>
      </c>
      <c r="G850" s="35" t="s">
        <v>269</v>
      </c>
      <c r="I850" s="52">
        <v>310</v>
      </c>
      <c r="J850" s="39">
        <v>5.15</v>
      </c>
      <c r="K850" s="39">
        <v>0.26</v>
      </c>
      <c r="L850" s="62" t="s">
        <v>269</v>
      </c>
      <c r="M850" s="101">
        <f>M849+1</f>
        <v>1</v>
      </c>
      <c r="N850" s="67">
        <f ca="1">IF(D850="","",_xll.xEURO(OFFSET(C850,-M850+1,0),E850,OFFSET(C850,-M850+2,0),OFFSET(C850,-M850+2,0),OFFSET(C850,-M850+3,0)+AB850,OFFSET(C850,-M850+4,0),0,1)*D850)</f>
        <v>68.096698056889096</v>
      </c>
      <c r="O850" s="69">
        <f ca="1">IF(D850="","",_xll.xEURO(OFFSET(C850,-M850+1,0),E850,OFFSET(C850,-M850+2,0),OFFSET(C850,-M850+2,0),OFFSET(C850,-M850+3,0)+AB850,OFFSET(C850,-M850+4,0),0,0))</f>
        <v>0.30881749705892736</v>
      </c>
      <c r="P850" s="67">
        <f t="shared" ca="1" si="153"/>
        <v>-42.834240882674862</v>
      </c>
      <c r="Q850" s="67">
        <f ca="1">IF(D850="","",_xll.xEURO(OFFSET(C850,-M850+1,0),E850,OFFSET(C850,-M850+2,0),OFFSET(C850,-M850+2,0),OFFSET(C850,-M850+3,0)+AB850,OFFSET(C850,-M850+4,0),0,2)/10*D850)</f>
        <v>-4.9216847049792163</v>
      </c>
      <c r="R850" s="71">
        <f ca="1">IF(D850="","",_xll.xEURO(OFFSET(C850,-M850+1,0),E850,OFFSET(C850,-M850+2,0),OFFSET(C850,-M850+2,0),OFFSET(C850,-M850+3,0)+AB850,OFFSET(C850,-M850+4,0),0,3)/100*D850*10000)</f>
        <v>-42647.152641263128</v>
      </c>
      <c r="S850" s="71">
        <f ca="1">IF(D850="","",_xll.xEURO(OFFSET(C850,-M850+1,0),E850,OFFSET(C850,-M850+2,0),OFFSET(C850,-M850+2,0),OFFSET(C850,-M850+3,0)+AB850,OFFSET(C850,-M850+4,0),0,5)/365.25*D850*10000)</f>
        <v>1108.9646568953208</v>
      </c>
      <c r="U850" s="67">
        <f ca="1">IF(I850="","",_xll.xEURO(OFFSET(C850,-M850+1,0),J850,OFFSET(C850,-M850+2,0),OFFSET(C850,-M850+2,0),OFFSET(C850,-M850+3,0)+AC850,OFFSET(C850,-M850+4,0),1,1)*I850)</f>
        <v>100.02246632562073</v>
      </c>
      <c r="V850" s="69">
        <f ca="1">IF(I850="","",_xll.xEURO(OFFSET(C850,-M850+1,0),J850,OFFSET(C850,-M850+2,0),OFFSET(C850,-M850+2,0),OFFSET(C850,-M850+3,0)+AC850,OFFSET(C850,-M850+4,0),1,0))</f>
        <v>0.32164285287826422</v>
      </c>
      <c r="W850" s="67">
        <f t="shared" ca="1" si="154"/>
        <v>191.09284392261907</v>
      </c>
      <c r="X850" s="67">
        <f ca="1">IF(I850="","",_xll.xEURO(OFFSET(C850,-M850+1,0),J850,OFFSET(C850,-M850+2,0),OFFSET(C850,-M850+2,0),OFFSET(C850,-M850+3,0)+AC850,OFFSET(C850,-M850+4,0),1,2)/10*I850)</f>
        <v>5.4472705769737617</v>
      </c>
      <c r="Y850" s="71">
        <f ca="1">IF(I850="","",_xll.xEURO(OFFSET(C850,-M850+1,0),J850,OFFSET(C850,-M850+2,0),OFFSET(C850,-M850+2,0),OFFSET(C850,-M850+3,0)+AC850,OFFSET(C850,-M850+4,0),1,3)/100*I850*10000)</f>
        <v>51200.724759819903</v>
      </c>
      <c r="Z850" s="71">
        <f ca="1">IF(I850="","",_xll.xEURO(OFFSET(C850,-M850+1,0),J850,OFFSET(C850,-M850+2,0),OFFSET(C850,-M850+2,0),OFFSET(C850,-M850+3,0)+AC850,OFFSET(C850,-M850+4,0),1,5)/365.25*I850*10000)</f>
        <v>-1466.6421339384631</v>
      </c>
      <c r="AB850" s="40">
        <f ca="1">IF(D850="","",_xll.xCalcSkew(OFFSET(C850,-M850,0),E850-OFFSET(C850,-M850+1,0),b)/100)</f>
        <v>-7.5199999999999998E-3</v>
      </c>
      <c r="AC850" s="40">
        <f ca="1">IF(I850="","",_xll.xCalcSkew(OFFSET(C850,-M850,0),J850-OFFSET(C850,-M850+1,0),b)/100)</f>
        <v>2.4675000000000006E-2</v>
      </c>
      <c r="AE850">
        <f t="shared" si="148"/>
        <v>914499.99999999988</v>
      </c>
      <c r="AF850">
        <f t="shared" si="149"/>
        <v>-806000.00000000012</v>
      </c>
      <c r="AG850">
        <f t="shared" si="150"/>
        <v>108499.99999999977</v>
      </c>
    </row>
    <row r="851" spans="3:33" x14ac:dyDescent="0.25">
      <c r="C851" s="40">
        <f ca="1">INDEX(Inputs!$1:$1048576,MATCH(C849,Inputs!C:C,0),7)</f>
        <v>3.2849248320257401E-2</v>
      </c>
      <c r="D851" s="52">
        <v>50</v>
      </c>
      <c r="E851" s="39">
        <v>3.4</v>
      </c>
      <c r="F851" s="39">
        <v>0.625</v>
      </c>
      <c r="G851" s="35" t="s">
        <v>272</v>
      </c>
      <c r="I851" s="52">
        <v>50</v>
      </c>
      <c r="J851" s="39">
        <v>3.4</v>
      </c>
      <c r="K851" s="39">
        <v>0.625</v>
      </c>
      <c r="L851" s="62" t="s">
        <v>272</v>
      </c>
      <c r="M851" s="101">
        <f t="shared" ref="M851:M884" si="155">M850+1</f>
        <v>2</v>
      </c>
      <c r="N851" s="67">
        <f ca="1">IF(D851="","",_xll.xEURO(OFFSET(C851,-M851+1,0),E851,OFFSET(C851,-M851+2,0),OFFSET(C851,-M851+2,0),OFFSET(C851,-M851+3,0)+AB851,OFFSET(C851,-M851+4,0),0,1)*D851)</f>
        <v>-17.601286147756042</v>
      </c>
      <c r="O851" s="69">
        <f ca="1">IF(D851="","",_xll.xEURO(OFFSET(C851,-M851+1,0),E851,OFFSET(C851,-M851+2,0),OFFSET(C851,-M851+2,0),OFFSET(C851,-M851+3,0)+AB851,OFFSET(C851,-M851+4,0),0,0))</f>
        <v>0.62566765554745385</v>
      </c>
      <c r="P851" s="67">
        <f t="shared" ca="1" si="153"/>
        <v>0.33382777372692463</v>
      </c>
      <c r="Q851" s="67">
        <f ca="1">IF(D851="","",_xll.xEURO(OFFSET(C851,-M851+1,0),E851,OFFSET(C851,-M851+2,0),OFFSET(C851,-M851+2,0),OFFSET(C851,-M851+3,0)+AB851,OFFSET(C851,-M851+4,0),0,2)/10*D851)</f>
        <v>0.96670946866328733</v>
      </c>
      <c r="R851" s="71">
        <f ca="1">IF(D851="","",_xll.xEURO(OFFSET(C851,-M851+1,0),E851,OFFSET(C851,-M851+2,0),OFFSET(C851,-M851+2,0),OFFSET(C851,-M851+3,0)+AB851,OFFSET(C851,-M851+4,0),0,3)/100*D851*10000)</f>
        <v>8512.373184689759</v>
      </c>
      <c r="S851" s="71">
        <f ca="1">IF(D851="","",_xll.xEURO(OFFSET(C851,-M851+1,0),E851,OFFSET(C851,-M851+2,0),OFFSET(C851,-M851+2,0),OFFSET(C851,-M851+3,0)+AB851,OFFSET(C851,-M851+4,0),0,5)/365.25*D851*10000)</f>
        <v>-214.26348540591846</v>
      </c>
      <c r="U851" s="67">
        <f ca="1">IF(I851="","",_xll.xEURO(OFFSET(C851,-M851+1,0),J851,OFFSET(C851,-M851+2,0),OFFSET(C851,-M851+2,0),OFFSET(C851,-M851+3,0)+AC851,OFFSET(C851,-M851+4,0),1,1)*I851)</f>
        <v>29.440965384783784</v>
      </c>
      <c r="V851" s="69">
        <f ca="1">IF(I851="","",_xll.xEURO(OFFSET(C851,-M851+1,0),J851,OFFSET(C851,-M851+2,0),OFFSET(C851,-M851+2,0),OFFSET(C851,-M851+3,0)+AC851,OFFSET(C851,-M851+4,0),1,0))</f>
        <v>0.72445638376578758</v>
      </c>
      <c r="W851" s="67">
        <f t="shared" ca="1" si="154"/>
        <v>49.728191882893789</v>
      </c>
      <c r="X851" s="67">
        <f ca="1">IF(I851="","",_xll.xEURO(OFFSET(C851,-M851+1,0),J851,OFFSET(C851,-M851+2,0),OFFSET(C851,-M851+2,0),OFFSET(C851,-M851+3,0)+AC851,OFFSET(C851,-M851+4,0),1,2)/10*I851)</f>
        <v>0.96670946866328733</v>
      </c>
      <c r="Y851" s="71">
        <f ca="1">IF(I851="","",_xll.xEURO(OFFSET(C851,-M851+1,0),J851,OFFSET(C851,-M851+2,0),OFFSET(C851,-M851+2,0),OFFSET(C851,-M851+3,0)+AC851,OFFSET(C851,-M851+4,0),1,3)/100*I851*10000)</f>
        <v>8512.373184689759</v>
      </c>
      <c r="Z851" s="71">
        <f ca="1">IF(I851="","",_xll.xEURO(OFFSET(C851,-M851+1,0),J851,OFFSET(C851,-M851+2,0),OFFSET(C851,-M851+2,0),OFFSET(C851,-M851+3,0)+AC851,OFFSET(C851,-M851+4,0),1,5)/365.25*I851*10000)</f>
        <v>-209.82113706302121</v>
      </c>
      <c r="AB851" s="40">
        <f ca="1">IF(D851="","",_xll.xCalcSkew(OFFSET(C851,-M851,0),E851-OFFSET(C851,-M851+1,0),b)/100)</f>
        <v>-1.3649999999999999E-3</v>
      </c>
      <c r="AC851" s="40">
        <f ca="1">IF(I851="","",_xll.xCalcSkew(OFFSET(C851,-M851,0),J851-OFFSET(C851,-M851+1,0),b)/100)</f>
        <v>-1.3649999999999999E-3</v>
      </c>
      <c r="AE851">
        <f t="shared" si="148"/>
        <v>-312500</v>
      </c>
      <c r="AF851">
        <f t="shared" si="149"/>
        <v>-312500</v>
      </c>
      <c r="AG851">
        <f t="shared" si="150"/>
        <v>-625000</v>
      </c>
    </row>
    <row r="852" spans="3:33" x14ac:dyDescent="0.25">
      <c r="C852" s="66">
        <f ca="1">INDEX(Inputs!$1:$1048576,MATCH(C849,Inputs!C:C,0),6)</f>
        <v>0.38750000000000001</v>
      </c>
      <c r="D852" s="52"/>
      <c r="E852" s="39"/>
      <c r="F852" s="39"/>
      <c r="G852" s="35"/>
      <c r="I852" s="52"/>
      <c r="J852" s="39"/>
      <c r="K852" s="39"/>
      <c r="L852" s="62"/>
      <c r="M852" s="101">
        <f t="shared" si="155"/>
        <v>3</v>
      </c>
      <c r="N852" s="67" t="str">
        <f ca="1">IF(D852="","",_xll.xEURO(OFFSET(C852,-M852+1,0),E852,OFFSET(C852,-M852+2,0),OFFSET(C852,-M852+2,0),OFFSET(C852,-M852+3,0)+AB852,OFFSET(C852,-M852+4,0),0,1)*D852)</f>
        <v/>
      </c>
      <c r="O852" s="69" t="str">
        <f ca="1">IF(D852="","",_xll.xEURO(OFFSET(C852,-M852+1,0),E852,OFFSET(C852,-M852+2,0),OFFSET(C852,-M852+2,0),OFFSET(C852,-M852+3,0)+AB852,OFFSET(C852,-M852+4,0),0,0))</f>
        <v/>
      </c>
      <c r="P852" s="67" t="str">
        <f t="shared" si="153"/>
        <v/>
      </c>
      <c r="Q852" s="67" t="str">
        <f ca="1">IF(D852="","",_xll.xEURO(OFFSET(C852,-M852+1,0),E852,OFFSET(C852,-M852+2,0),OFFSET(C852,-M852+2,0),OFFSET(C852,-M852+3,0)+AB852,OFFSET(C852,-M852+4,0),0,2)/10*D852)</f>
        <v/>
      </c>
      <c r="R852" s="71" t="str">
        <f ca="1">IF(D852="","",_xll.xEURO(OFFSET(C852,-M852+1,0),E852,OFFSET(C852,-M852+2,0),OFFSET(C852,-M852+2,0),OFFSET(C852,-M852+3,0)+AB852,OFFSET(C852,-M852+4,0),0,3)/100*D852*10000)</f>
        <v/>
      </c>
      <c r="S852" s="71" t="str">
        <f ca="1">IF(D852="","",_xll.xEURO(OFFSET(C852,-M852+1,0),E852,OFFSET(C852,-M852+2,0),OFFSET(C852,-M852+2,0),OFFSET(C852,-M852+3,0)+AB852,OFFSET(C852,-M852+4,0),0,5)/365.25*D852*10000)</f>
        <v/>
      </c>
      <c r="U852" s="67" t="str">
        <f ca="1">IF(I852="","",_xll.xEURO(OFFSET(C852,-M852+1,0),J852,OFFSET(C852,-M852+2,0),OFFSET(C852,-M852+2,0),OFFSET(C852,-M852+3,0)+AC852,OFFSET(C852,-M852+4,0),1,1)*I852)</f>
        <v/>
      </c>
      <c r="V852" s="69" t="str">
        <f ca="1">IF(I852="","",_xll.xEURO(OFFSET(C852,-M852+1,0),J852,OFFSET(C852,-M852+2,0),OFFSET(C852,-M852+2,0),OFFSET(C852,-M852+3,0)+AC852,OFFSET(C852,-M852+4,0),1,0))</f>
        <v/>
      </c>
      <c r="W852" s="67" t="str">
        <f t="shared" si="154"/>
        <v/>
      </c>
      <c r="X852" s="67" t="str">
        <f ca="1">IF(I852="","",_xll.xEURO(OFFSET(C852,-M852+1,0),J852,OFFSET(C852,-M852+2,0),OFFSET(C852,-M852+2,0),OFFSET(C852,-M852+3,0)+AC852,OFFSET(C852,-M852+4,0),1,2)/10*I852)</f>
        <v/>
      </c>
      <c r="Y852" s="71" t="str">
        <f ca="1">IF(I852="","",_xll.xEURO(OFFSET(C852,-M852+1,0),J852,OFFSET(C852,-M852+2,0),OFFSET(C852,-M852+2,0),OFFSET(C852,-M852+3,0)+AC852,OFFSET(C852,-M852+4,0),1,3)/100*I852*10000)</f>
        <v/>
      </c>
      <c r="Z852" s="71" t="str">
        <f ca="1">IF(I852="","",_xll.xEURO(OFFSET(C852,-M852+1,0),J852,OFFSET(C852,-M852+2,0),OFFSET(C852,-M852+2,0),OFFSET(C852,-M852+3,0)+AC852,OFFSET(C852,-M852+4,0),1,5)/365.25*I852*10000)</f>
        <v/>
      </c>
      <c r="AB852" s="40" t="str">
        <f ca="1">IF(D852="","",_xll.xCalcSkew(OFFSET(C852,-M852,0),E852-OFFSET(C852,-M852+1,0),b)/100)</f>
        <v/>
      </c>
      <c r="AC852" s="40" t="str">
        <f ca="1">IF(I852="","",_xll.xCalcSkew(OFFSET(C852,-M852,0),J852-OFFSET(C852,-M852+1,0),b)/100)</f>
        <v/>
      </c>
      <c r="AE852">
        <f t="shared" si="148"/>
        <v>0</v>
      </c>
      <c r="AF852">
        <f t="shared" si="149"/>
        <v>0</v>
      </c>
      <c r="AG852">
        <f t="shared" si="150"/>
        <v>0</v>
      </c>
    </row>
    <row r="853" spans="3:33" x14ac:dyDescent="0.25">
      <c r="C853" s="65">
        <f ca="1">INDEX(Inputs!$1:$1048576,MATCH(C849,Inputs!C:C,0),9)</f>
        <v>678</v>
      </c>
      <c r="D853" s="52"/>
      <c r="E853" s="39"/>
      <c r="F853" s="39"/>
      <c r="G853" s="35"/>
      <c r="I853" s="52"/>
      <c r="J853" s="39"/>
      <c r="K853" s="39"/>
      <c r="L853" s="62"/>
      <c r="M853" s="101">
        <f t="shared" si="155"/>
        <v>4</v>
      </c>
      <c r="N853" s="67" t="str">
        <f ca="1">IF(D853="","",_xll.xEURO(OFFSET(C853,-M853+1,0),E853,OFFSET(C853,-M853+2,0),OFFSET(C853,-M853+2,0),OFFSET(C853,-M853+3,0)+AB853,OFFSET(C853,-M853+4,0),0,1)*D853)</f>
        <v/>
      </c>
      <c r="O853" s="69" t="str">
        <f ca="1">IF(D853="","",_xll.xEURO(OFFSET(C853,-M853+1,0),E853,OFFSET(C853,-M853+2,0),OFFSET(C853,-M853+2,0),OFFSET(C853,-M853+3,0)+AB853,OFFSET(C853,-M853+4,0),0,0))</f>
        <v/>
      </c>
      <c r="P853" s="67" t="str">
        <f t="shared" si="153"/>
        <v/>
      </c>
      <c r="Q853" s="67" t="str">
        <f ca="1">IF(D853="","",_xll.xEURO(OFFSET(C853,-M853+1,0),E853,OFFSET(C853,-M853+2,0),OFFSET(C853,-M853+2,0),OFFSET(C853,-M853+3,0)+AB853,OFFSET(C853,-M853+4,0),0,2)/10*D853)</f>
        <v/>
      </c>
      <c r="R853" s="71" t="str">
        <f ca="1">IF(D853="","",_xll.xEURO(OFFSET(C853,-M853+1,0),E853,OFFSET(C853,-M853+2,0),OFFSET(C853,-M853+2,0),OFFSET(C853,-M853+3,0)+AB853,OFFSET(C853,-M853+4,0),0,3)/100*D853*10000)</f>
        <v/>
      </c>
      <c r="S853" s="71" t="str">
        <f ca="1">IF(D853="","",_xll.xEURO(OFFSET(C853,-M853+1,0),E853,OFFSET(C853,-M853+2,0),OFFSET(C853,-M853+2,0),OFFSET(C853,-M853+3,0)+AB853,OFFSET(C853,-M853+4,0),0,5)/365.25*D853*10000)</f>
        <v/>
      </c>
      <c r="U853" s="67" t="str">
        <f ca="1">IF(I853="","",_xll.xEURO(OFFSET(C853,-M853+1,0),J853,OFFSET(C853,-M853+2,0),OFFSET(C853,-M853+2,0),OFFSET(C853,-M853+3,0)+AC853,OFFSET(C853,-M853+4,0),1,1)*I853)</f>
        <v/>
      </c>
      <c r="V853" s="69" t="str">
        <f ca="1">IF(I853="","",_xll.xEURO(OFFSET(C853,-M853+1,0),J853,OFFSET(C853,-M853+2,0),OFFSET(C853,-M853+2,0),OFFSET(C853,-M853+3,0)+AC853,OFFSET(C853,-M853+4,0),1,0))</f>
        <v/>
      </c>
      <c r="W853" s="67" t="str">
        <f t="shared" si="154"/>
        <v/>
      </c>
      <c r="X853" s="67" t="str">
        <f ca="1">IF(I853="","",_xll.xEURO(OFFSET(C853,-M853+1,0),J853,OFFSET(C853,-M853+2,0),OFFSET(C853,-M853+2,0),OFFSET(C853,-M853+3,0)+AC853,OFFSET(C853,-M853+4,0),1,2)/10*I853)</f>
        <v/>
      </c>
      <c r="Y853" s="71" t="str">
        <f ca="1">IF(I853="","",_xll.xEURO(OFFSET(C853,-M853+1,0),J853,OFFSET(C853,-M853+2,0),OFFSET(C853,-M853+2,0),OFFSET(C853,-M853+3,0)+AC853,OFFSET(C853,-M853+4,0),1,3)/100*I853*10000)</f>
        <v/>
      </c>
      <c r="Z853" s="71" t="str">
        <f ca="1">IF(I853="","",_xll.xEURO(OFFSET(C853,-M853+1,0),J853,OFFSET(C853,-M853+2,0),OFFSET(C853,-M853+2,0),OFFSET(C853,-M853+3,0)+AC853,OFFSET(C853,-M853+4,0),1,5)/365.25*I853*10000)</f>
        <v/>
      </c>
      <c r="AB853" s="40" t="str">
        <f ca="1">IF(D853="","",_xll.xCalcSkew(OFFSET(C853,-M853,0),E853-OFFSET(C853,-M853+1,0),b)/100)</f>
        <v/>
      </c>
      <c r="AC853" s="40" t="str">
        <f ca="1">IF(I853="","",_xll.xCalcSkew(OFFSET(C853,-M853,0),J853-OFFSET(C853,-M853+1,0),b)/100)</f>
        <v/>
      </c>
      <c r="AE853">
        <f t="shared" si="148"/>
        <v>0</v>
      </c>
      <c r="AF853">
        <f t="shared" si="149"/>
        <v>0</v>
      </c>
      <c r="AG853">
        <f t="shared" si="150"/>
        <v>0</v>
      </c>
    </row>
    <row r="854" spans="3:33" x14ac:dyDescent="0.25">
      <c r="C854" s="64">
        <f ca="1">D885+I885</f>
        <v>130</v>
      </c>
      <c r="D854" s="52"/>
      <c r="E854" s="39"/>
      <c r="F854" s="39"/>
      <c r="G854" s="35"/>
      <c r="I854" s="52"/>
      <c r="J854" s="39"/>
      <c r="K854" s="39"/>
      <c r="L854" s="62"/>
      <c r="M854" s="101">
        <f t="shared" si="155"/>
        <v>5</v>
      </c>
      <c r="N854" s="67" t="str">
        <f ca="1">IF(D854="","",_xll.xEURO(OFFSET(C854,-M854+1,0),E854,OFFSET(C854,-M854+2,0),OFFSET(C854,-M854+2,0),OFFSET(C854,-M854+3,0)+AB854,OFFSET(C854,-M854+4,0),0,1)*D854)</f>
        <v/>
      </c>
      <c r="O854" s="69" t="str">
        <f ca="1">IF(D854="","",_xll.xEURO(OFFSET(C854,-M854+1,0),E854,OFFSET(C854,-M854+2,0),OFFSET(C854,-M854+2,0),OFFSET(C854,-M854+3,0)+AB854,OFFSET(C854,-M854+4,0),0,0))</f>
        <v/>
      </c>
      <c r="P854" s="67" t="str">
        <f t="shared" si="153"/>
        <v/>
      </c>
      <c r="Q854" s="67" t="str">
        <f ca="1">IF(D854="","",_xll.xEURO(OFFSET(C854,-M854+1,0),E854,OFFSET(C854,-M854+2,0),OFFSET(C854,-M854+2,0),OFFSET(C854,-M854+3,0)+AB854,OFFSET(C854,-M854+4,0),0,2)/10*D854)</f>
        <v/>
      </c>
      <c r="R854" s="71" t="str">
        <f ca="1">IF(D854="","",_xll.xEURO(OFFSET(C854,-M854+1,0),E854,OFFSET(C854,-M854+2,0),OFFSET(C854,-M854+2,0),OFFSET(C854,-M854+3,0)+AB854,OFFSET(C854,-M854+4,0),0,3)/100*D854*10000)</f>
        <v/>
      </c>
      <c r="S854" s="71" t="str">
        <f ca="1">IF(D854="","",_xll.xEURO(OFFSET(C854,-M854+1,0),E854,OFFSET(C854,-M854+2,0),OFFSET(C854,-M854+2,0),OFFSET(C854,-M854+3,0)+AB854,OFFSET(C854,-M854+4,0),0,5)/365.25*D854*10000)</f>
        <v/>
      </c>
      <c r="U854" s="67" t="str">
        <f ca="1">IF(I854="","",_xll.xEURO(OFFSET(C854,-M854+1,0),J854,OFFSET(C854,-M854+2,0),OFFSET(C854,-M854+2,0),OFFSET(C854,-M854+3,0)+AC854,OFFSET(C854,-M854+4,0),1,1)*I854)</f>
        <v/>
      </c>
      <c r="V854" s="69" t="str">
        <f ca="1">IF(I854="","",_xll.xEURO(OFFSET(C854,-M854+1,0),J854,OFFSET(C854,-M854+2,0),OFFSET(C854,-M854+2,0),OFFSET(C854,-M854+3,0)+AC854,OFFSET(C854,-M854+4,0),1,0))</f>
        <v/>
      </c>
      <c r="W854" s="67" t="str">
        <f t="shared" si="154"/>
        <v/>
      </c>
      <c r="X854" s="67" t="str">
        <f ca="1">IF(I854="","",_xll.xEURO(OFFSET(C854,-M854+1,0),J854,OFFSET(C854,-M854+2,0),OFFSET(C854,-M854+2,0),OFFSET(C854,-M854+3,0)+AC854,OFFSET(C854,-M854+4,0),1,2)/10*I854)</f>
        <v/>
      </c>
      <c r="Y854" s="71" t="str">
        <f ca="1">IF(I854="","",_xll.xEURO(OFFSET(C854,-M854+1,0),J854,OFFSET(C854,-M854+2,0),OFFSET(C854,-M854+2,0),OFFSET(C854,-M854+3,0)+AC854,OFFSET(C854,-M854+4,0),1,3)/100*I854*10000)</f>
        <v/>
      </c>
      <c r="Z854" s="71" t="str">
        <f ca="1">IF(I854="","",_xll.xEURO(OFFSET(C854,-M854+1,0),J854,OFFSET(C854,-M854+2,0),OFFSET(C854,-M854+2,0),OFFSET(C854,-M854+3,0)+AC854,OFFSET(C854,-M854+4,0),1,5)/365.25*I854*10000)</f>
        <v/>
      </c>
      <c r="AB854" s="40" t="str">
        <f ca="1">IF(D854="","",_xll.xCalcSkew(OFFSET(C854,-M854,0),E854-OFFSET(C854,-M854+1,0),b)/100)</f>
        <v/>
      </c>
      <c r="AC854" s="40" t="str">
        <f ca="1">IF(I854="","",_xll.xCalcSkew(OFFSET(C854,-M854,0),J854-OFFSET(C854,-M854+1,0),b)/100)</f>
        <v/>
      </c>
      <c r="AE854">
        <f t="shared" si="148"/>
        <v>0</v>
      </c>
      <c r="AF854">
        <f t="shared" si="149"/>
        <v>0</v>
      </c>
      <c r="AG854">
        <f t="shared" si="150"/>
        <v>0</v>
      </c>
    </row>
    <row r="855" spans="3:33" x14ac:dyDescent="0.25">
      <c r="C855" s="64">
        <f ca="1">N885+U885</f>
        <v>184.4082182655369</v>
      </c>
      <c r="D855" s="52"/>
      <c r="E855" s="39"/>
      <c r="F855" s="39"/>
      <c r="G855" s="35"/>
      <c r="I855" s="52"/>
      <c r="J855" s="39"/>
      <c r="K855" s="39"/>
      <c r="L855" s="62"/>
      <c r="M855" s="101">
        <f t="shared" si="155"/>
        <v>6</v>
      </c>
      <c r="N855" s="67" t="str">
        <f ca="1">IF(D855="","",_xll.xEURO(OFFSET(C855,-M855+1,0),E855,OFFSET(C855,-M855+2,0),OFFSET(C855,-M855+2,0),OFFSET(C855,-M855+3,0)+AB855,OFFSET(C855,-M855+4,0),0,1)*D855)</f>
        <v/>
      </c>
      <c r="O855" s="69" t="str">
        <f ca="1">IF(D855="","",_xll.xEURO(OFFSET(C855,-M855+1,0),E855,OFFSET(C855,-M855+2,0),OFFSET(C855,-M855+2,0),OFFSET(C855,-M855+3,0)+AB855,OFFSET(C855,-M855+4,0),0,0))</f>
        <v/>
      </c>
      <c r="P855" s="67" t="str">
        <f t="shared" si="153"/>
        <v/>
      </c>
      <c r="Q855" s="67" t="str">
        <f ca="1">IF(D855="","",_xll.xEURO(OFFSET(C855,-M855+1,0),E855,OFFSET(C855,-M855+2,0),OFFSET(C855,-M855+2,0),OFFSET(C855,-M855+3,0)+AB855,OFFSET(C855,-M855+4,0),0,2)/10*D855)</f>
        <v/>
      </c>
      <c r="R855" s="71" t="str">
        <f ca="1">IF(D855="","",_xll.xEURO(OFFSET(C855,-M855+1,0),E855,OFFSET(C855,-M855+2,0),OFFSET(C855,-M855+2,0),OFFSET(C855,-M855+3,0)+AB855,OFFSET(C855,-M855+4,0),0,3)/100*D855*10000)</f>
        <v/>
      </c>
      <c r="S855" s="71" t="str">
        <f ca="1">IF(D855="","",_xll.xEURO(OFFSET(C855,-M855+1,0),E855,OFFSET(C855,-M855+2,0),OFFSET(C855,-M855+2,0),OFFSET(C855,-M855+3,0)+AB855,OFFSET(C855,-M855+4,0),0,5)/365.25*D855*10000)</f>
        <v/>
      </c>
      <c r="U855" s="67" t="str">
        <f ca="1">IF(I855="","",_xll.xEURO(OFFSET(C855,-M855+1,0),J855,OFFSET(C855,-M855+2,0),OFFSET(C855,-M855+2,0),OFFSET(C855,-M855+3,0)+AC855,OFFSET(C855,-M855+4,0),1,1)*I855)</f>
        <v/>
      </c>
      <c r="V855" s="69" t="str">
        <f ca="1">IF(I855="","",_xll.xEURO(OFFSET(C855,-M855+1,0),J855,OFFSET(C855,-M855+2,0),OFFSET(C855,-M855+2,0),OFFSET(C855,-M855+3,0)+AC855,OFFSET(C855,-M855+4,0),1,0))</f>
        <v/>
      </c>
      <c r="W855" s="67" t="str">
        <f t="shared" si="154"/>
        <v/>
      </c>
      <c r="X855" s="67" t="str">
        <f ca="1">IF(I855="","",_xll.xEURO(OFFSET(C855,-M855+1,0),J855,OFFSET(C855,-M855+2,0),OFFSET(C855,-M855+2,0),OFFSET(C855,-M855+3,0)+AC855,OFFSET(C855,-M855+4,0),1,2)/10*I855)</f>
        <v/>
      </c>
      <c r="Y855" s="71" t="str">
        <f ca="1">IF(I855="","",_xll.xEURO(OFFSET(C855,-M855+1,0),J855,OFFSET(C855,-M855+2,0),OFFSET(C855,-M855+2,0),OFFSET(C855,-M855+3,0)+AC855,OFFSET(C855,-M855+4,0),1,3)/100*I855*10000)</f>
        <v/>
      </c>
      <c r="Z855" s="71" t="str">
        <f ca="1">IF(I855="","",_xll.xEURO(OFFSET(C855,-M855+1,0),J855,OFFSET(C855,-M855+2,0),OFFSET(C855,-M855+2,0),OFFSET(C855,-M855+3,0)+AC855,OFFSET(C855,-M855+4,0),1,5)/365.25*I855*10000)</f>
        <v/>
      </c>
      <c r="AB855" s="40" t="str">
        <f ca="1">IF(D855="","",_xll.xCalcSkew(OFFSET(C855,-M855,0),E855-OFFSET(C855,-M855+1,0),b)/100)</f>
        <v/>
      </c>
      <c r="AC855" s="40" t="str">
        <f ca="1">IF(I855="","",_xll.xCalcSkew(OFFSET(C855,-M855,0),J855-OFFSET(C855,-M855+1,0),b)/100)</f>
        <v/>
      </c>
      <c r="AE855">
        <f t="shared" si="148"/>
        <v>0</v>
      </c>
      <c r="AF855">
        <f t="shared" si="149"/>
        <v>0</v>
      </c>
      <c r="AG855">
        <f t="shared" si="150"/>
        <v>0</v>
      </c>
    </row>
    <row r="856" spans="3:33" x14ac:dyDescent="0.25">
      <c r="C856" s="103">
        <f ca="1">Q885+X885</f>
        <v>3.0242063186841293</v>
      </c>
      <c r="D856" s="52"/>
      <c r="E856" s="39"/>
      <c r="F856" s="39"/>
      <c r="G856" s="35"/>
      <c r="I856" s="52"/>
      <c r="J856" s="39"/>
      <c r="K856" s="39"/>
      <c r="L856" s="62"/>
      <c r="M856" s="101">
        <f t="shared" si="155"/>
        <v>7</v>
      </c>
      <c r="N856" s="67" t="str">
        <f ca="1">IF(D856="","",_xll.xEURO(OFFSET(C856,-M856+1,0),E856,OFFSET(C856,-M856+2,0),OFFSET(C856,-M856+2,0),OFFSET(C856,-M856+3,0)+AB856,OFFSET(C856,-M856+4,0),0,1)*D856)</f>
        <v/>
      </c>
      <c r="O856" s="69" t="str">
        <f ca="1">IF(D856="","",_xll.xEURO(OFFSET(C856,-M856+1,0),E856,OFFSET(C856,-M856+2,0),OFFSET(C856,-M856+2,0),OFFSET(C856,-M856+3,0)+AB856,OFFSET(C856,-M856+4,0),0,0))</f>
        <v/>
      </c>
      <c r="P856" s="67" t="str">
        <f t="shared" si="153"/>
        <v/>
      </c>
      <c r="Q856" s="67" t="str">
        <f ca="1">IF(D856="","",_xll.xEURO(OFFSET(C856,-M856+1,0),E856,OFFSET(C856,-M856+2,0),OFFSET(C856,-M856+2,0),OFFSET(C856,-M856+3,0)+AB856,OFFSET(C856,-M856+4,0),0,2)/10*D856)</f>
        <v/>
      </c>
      <c r="R856" s="71" t="str">
        <f ca="1">IF(D856="","",_xll.xEURO(OFFSET(C856,-M856+1,0),E856,OFFSET(C856,-M856+2,0),OFFSET(C856,-M856+2,0),OFFSET(C856,-M856+3,0)+AB856,OFFSET(C856,-M856+4,0),0,3)/100*D856*10000)</f>
        <v/>
      </c>
      <c r="S856" s="71" t="str">
        <f ca="1">IF(D856="","",_xll.xEURO(OFFSET(C856,-M856+1,0),E856,OFFSET(C856,-M856+2,0),OFFSET(C856,-M856+2,0),OFFSET(C856,-M856+3,0)+AB856,OFFSET(C856,-M856+4,0),0,5)/365.25*D856*10000)</f>
        <v/>
      </c>
      <c r="U856" s="67" t="str">
        <f ca="1">IF(I856="","",_xll.xEURO(OFFSET(C856,-M856+1,0),J856,OFFSET(C856,-M856+2,0),OFFSET(C856,-M856+2,0),OFFSET(C856,-M856+3,0)+AC856,OFFSET(C856,-M856+4,0),1,1)*I856)</f>
        <v/>
      </c>
      <c r="V856" s="69" t="str">
        <f ca="1">IF(I856="","",_xll.xEURO(OFFSET(C856,-M856+1,0),J856,OFFSET(C856,-M856+2,0),OFFSET(C856,-M856+2,0),OFFSET(C856,-M856+3,0)+AC856,OFFSET(C856,-M856+4,0),1,0))</f>
        <v/>
      </c>
      <c r="W856" s="67" t="str">
        <f t="shared" si="154"/>
        <v/>
      </c>
      <c r="X856" s="67" t="str">
        <f ca="1">IF(I856="","",_xll.xEURO(OFFSET(C856,-M856+1,0),J856,OFFSET(C856,-M856+2,0),OFFSET(C856,-M856+2,0),OFFSET(C856,-M856+3,0)+AC856,OFFSET(C856,-M856+4,0),1,2)/10*I856)</f>
        <v/>
      </c>
      <c r="Y856" s="71" t="str">
        <f ca="1">IF(I856="","",_xll.xEURO(OFFSET(C856,-M856+1,0),J856,OFFSET(C856,-M856+2,0),OFFSET(C856,-M856+2,0),OFFSET(C856,-M856+3,0)+AC856,OFFSET(C856,-M856+4,0),1,3)/100*I856*10000)</f>
        <v/>
      </c>
      <c r="Z856" s="71" t="str">
        <f ca="1">IF(I856="","",_xll.xEURO(OFFSET(C856,-M856+1,0),J856,OFFSET(C856,-M856+2,0),OFFSET(C856,-M856+2,0),OFFSET(C856,-M856+3,0)+AC856,OFFSET(C856,-M856+4,0),1,5)/365.25*I856*10000)</f>
        <v/>
      </c>
      <c r="AB856" s="40" t="str">
        <f ca="1">IF(D856="","",_xll.xCalcSkew(OFFSET(C856,-M856,0),E856-OFFSET(C856,-M856+1,0),b)/100)</f>
        <v/>
      </c>
      <c r="AC856" s="40" t="str">
        <f ca="1">IF(I856="","",_xll.xCalcSkew(OFFSET(C856,-M856,0),J856-OFFSET(C856,-M856+1,0),b)/100)</f>
        <v/>
      </c>
      <c r="AE856">
        <f t="shared" si="148"/>
        <v>0</v>
      </c>
      <c r="AF856">
        <f t="shared" si="149"/>
        <v>0</v>
      </c>
      <c r="AG856">
        <f t="shared" si="150"/>
        <v>0</v>
      </c>
    </row>
    <row r="857" spans="3:33" x14ac:dyDescent="0.25">
      <c r="C857" s="64">
        <f ca="1">R885+Y885</f>
        <v>30530.074427912528</v>
      </c>
      <c r="D857" s="52"/>
      <c r="E857" s="39"/>
      <c r="F857" s="39"/>
      <c r="G857" s="35"/>
      <c r="I857" s="52"/>
      <c r="J857" s="39"/>
      <c r="K857" s="39"/>
      <c r="L857" s="62"/>
      <c r="M857" s="101">
        <f t="shared" si="155"/>
        <v>8</v>
      </c>
      <c r="N857" s="67" t="str">
        <f ca="1">IF(D857="","",_xll.xEURO(OFFSET(C857,-M857+1,0),E857,OFFSET(C857,-M857+2,0),OFFSET(C857,-M857+2,0),OFFSET(C857,-M857+3,0)+AB857,OFFSET(C857,-M857+4,0),0,1)*D857)</f>
        <v/>
      </c>
      <c r="O857" s="69" t="str">
        <f ca="1">IF(D857="","",_xll.xEURO(OFFSET(C857,-M857+1,0),E857,OFFSET(C857,-M857+2,0),OFFSET(C857,-M857+2,0),OFFSET(C857,-M857+3,0)+AB857,OFFSET(C857,-M857+4,0),0,0))</f>
        <v/>
      </c>
      <c r="P857" s="67" t="str">
        <f t="shared" si="153"/>
        <v/>
      </c>
      <c r="Q857" s="67" t="str">
        <f ca="1">IF(D857="","",_xll.xEURO(OFFSET(C857,-M857+1,0),E857,OFFSET(C857,-M857+2,0),OFFSET(C857,-M857+2,0),OFFSET(C857,-M857+3,0)+AB857,OFFSET(C857,-M857+4,0),0,2)/10*D857)</f>
        <v/>
      </c>
      <c r="R857" s="71" t="str">
        <f ca="1">IF(D857="","",_xll.xEURO(OFFSET(C857,-M857+1,0),E857,OFFSET(C857,-M857+2,0),OFFSET(C857,-M857+2,0),OFFSET(C857,-M857+3,0)+AB857,OFFSET(C857,-M857+4,0),0,3)/100*D857*10000)</f>
        <v/>
      </c>
      <c r="S857" s="71" t="str">
        <f ca="1">IF(D857="","",_xll.xEURO(OFFSET(C857,-M857+1,0),E857,OFFSET(C857,-M857+2,0),OFFSET(C857,-M857+2,0),OFFSET(C857,-M857+3,0)+AB857,OFFSET(C857,-M857+4,0),0,5)/365.25*D857*10000)</f>
        <v/>
      </c>
      <c r="U857" s="67" t="str">
        <f ca="1">IF(I857="","",_xll.xEURO(OFFSET(C857,-M857+1,0),J857,OFFSET(C857,-M857+2,0),OFFSET(C857,-M857+2,0),OFFSET(C857,-M857+3,0)+AC857,OFFSET(C857,-M857+4,0),1,1)*I857)</f>
        <v/>
      </c>
      <c r="V857" s="69" t="str">
        <f ca="1">IF(I857="","",_xll.xEURO(OFFSET(C857,-M857+1,0),J857,OFFSET(C857,-M857+2,0),OFFSET(C857,-M857+2,0),OFFSET(C857,-M857+3,0)+AC857,OFFSET(C857,-M857+4,0),1,0))</f>
        <v/>
      </c>
      <c r="W857" s="67" t="str">
        <f t="shared" si="154"/>
        <v/>
      </c>
      <c r="X857" s="67" t="str">
        <f ca="1">IF(I857="","",_xll.xEURO(OFFSET(C857,-M857+1,0),J857,OFFSET(C857,-M857+2,0),OFFSET(C857,-M857+2,0),OFFSET(C857,-M857+3,0)+AC857,OFFSET(C857,-M857+4,0),1,2)/10*I857)</f>
        <v/>
      </c>
      <c r="Y857" s="71" t="str">
        <f ca="1">IF(I857="","",_xll.xEURO(OFFSET(C857,-M857+1,0),J857,OFFSET(C857,-M857+2,0),OFFSET(C857,-M857+2,0),OFFSET(C857,-M857+3,0)+AC857,OFFSET(C857,-M857+4,0),1,3)/100*I857*10000)</f>
        <v/>
      </c>
      <c r="Z857" s="71" t="str">
        <f ca="1">IF(I857="","",_xll.xEURO(OFFSET(C857,-M857+1,0),J857,OFFSET(C857,-M857+2,0),OFFSET(C857,-M857+2,0),OFFSET(C857,-M857+3,0)+AC857,OFFSET(C857,-M857+4,0),1,5)/365.25*I857*10000)</f>
        <v/>
      </c>
      <c r="AB857" s="40" t="str">
        <f ca="1">IF(D857="","",_xll.xCalcSkew(OFFSET(C857,-M857,0),E857-OFFSET(C857,-M857+1,0),b)/100)</f>
        <v/>
      </c>
      <c r="AC857" s="40" t="str">
        <f ca="1">IF(I857="","",_xll.xCalcSkew(OFFSET(C857,-M857,0),J857-OFFSET(C857,-M857+1,0),b)/100)</f>
        <v/>
      </c>
      <c r="AE857">
        <f t="shared" si="148"/>
        <v>0</v>
      </c>
      <c r="AF857">
        <f t="shared" si="149"/>
        <v>0</v>
      </c>
      <c r="AG857">
        <f t="shared" si="150"/>
        <v>0</v>
      </c>
    </row>
    <row r="858" spans="3:33" x14ac:dyDescent="0.25">
      <c r="C858" s="64">
        <f ca="1">S885+Z885</f>
        <v>-904.1753607221525</v>
      </c>
      <c r="D858" s="52"/>
      <c r="E858" s="39"/>
      <c r="F858" s="39"/>
      <c r="G858" s="35"/>
      <c r="I858" s="52"/>
      <c r="J858" s="39"/>
      <c r="K858" s="39"/>
      <c r="L858" s="62"/>
      <c r="M858" s="101">
        <f t="shared" si="155"/>
        <v>9</v>
      </c>
      <c r="N858" s="67" t="str">
        <f ca="1">IF(D858="","",_xll.xEURO(OFFSET(C858,-M858+1,0),E858,OFFSET(C858,-M858+2,0),OFFSET(C858,-M858+2,0),OFFSET(C858,-M858+3,0)+AB858,OFFSET(C858,-M858+4,0),0,1)*D858)</f>
        <v/>
      </c>
      <c r="O858" s="69" t="str">
        <f ca="1">IF(D858="","",_xll.xEURO(OFFSET(C858,-M858+1,0),E858,OFFSET(C858,-M858+2,0),OFFSET(C858,-M858+2,0),OFFSET(C858,-M858+3,0)+AB858,OFFSET(C858,-M858+4,0),0,0))</f>
        <v/>
      </c>
      <c r="P858" s="67" t="str">
        <f t="shared" si="153"/>
        <v/>
      </c>
      <c r="Q858" s="67" t="str">
        <f ca="1">IF(D858="","",_xll.xEURO(OFFSET(C858,-M858+1,0),E858,OFFSET(C858,-M858+2,0),OFFSET(C858,-M858+2,0),OFFSET(C858,-M858+3,0)+AB858,OFFSET(C858,-M858+4,0),0,2)/10*D858)</f>
        <v/>
      </c>
      <c r="R858" s="71" t="str">
        <f ca="1">IF(D858="","",_xll.xEURO(OFFSET(C858,-M858+1,0),E858,OFFSET(C858,-M858+2,0),OFFSET(C858,-M858+2,0),OFFSET(C858,-M858+3,0)+AB858,OFFSET(C858,-M858+4,0),0,3)/100*D858*10000)</f>
        <v/>
      </c>
      <c r="S858" s="71" t="str">
        <f ca="1">IF(D858="","",_xll.xEURO(OFFSET(C858,-M858+1,0),E858,OFFSET(C858,-M858+2,0),OFFSET(C858,-M858+2,0),OFFSET(C858,-M858+3,0)+AB858,OFFSET(C858,-M858+4,0),0,5)/365.25*D858*10000)</f>
        <v/>
      </c>
      <c r="U858" s="67" t="str">
        <f ca="1">IF(I858="","",_xll.xEURO(OFFSET(C858,-M858+1,0),J858,OFFSET(C858,-M858+2,0),OFFSET(C858,-M858+2,0),OFFSET(C858,-M858+3,0)+AC858,OFFSET(C858,-M858+4,0),1,1)*I858)</f>
        <v/>
      </c>
      <c r="V858" s="69" t="str">
        <f ca="1">IF(I858="","",_xll.xEURO(OFFSET(C858,-M858+1,0),J858,OFFSET(C858,-M858+2,0),OFFSET(C858,-M858+2,0),OFFSET(C858,-M858+3,0)+AC858,OFFSET(C858,-M858+4,0),1,0))</f>
        <v/>
      </c>
      <c r="W858" s="67" t="str">
        <f t="shared" si="154"/>
        <v/>
      </c>
      <c r="X858" s="67" t="str">
        <f ca="1">IF(I858="","",_xll.xEURO(OFFSET(C858,-M858+1,0),J858,OFFSET(C858,-M858+2,0),OFFSET(C858,-M858+2,0),OFFSET(C858,-M858+3,0)+AC858,OFFSET(C858,-M858+4,0),1,2)/10*I858)</f>
        <v/>
      </c>
      <c r="Y858" s="71" t="str">
        <f ca="1">IF(I858="","",_xll.xEURO(OFFSET(C858,-M858+1,0),J858,OFFSET(C858,-M858+2,0),OFFSET(C858,-M858+2,0),OFFSET(C858,-M858+3,0)+AC858,OFFSET(C858,-M858+4,0),1,3)/100*I858*10000)</f>
        <v/>
      </c>
      <c r="Z858" s="71" t="str">
        <f ca="1">IF(I858="","",_xll.xEURO(OFFSET(C858,-M858+1,0),J858,OFFSET(C858,-M858+2,0),OFFSET(C858,-M858+2,0),OFFSET(C858,-M858+3,0)+AC858,OFFSET(C858,-M858+4,0),1,5)/365.25*I858*10000)</f>
        <v/>
      </c>
      <c r="AB858" s="40" t="str">
        <f ca="1">IF(D858="","",_xll.xCalcSkew(OFFSET(C858,-M858,0),E858-OFFSET(C858,-M858+1,0),b)/100)</f>
        <v/>
      </c>
      <c r="AC858" s="40" t="str">
        <f ca="1">IF(I858="","",_xll.xCalcSkew(OFFSET(C858,-M858,0),J858-OFFSET(C858,-M858+1,0),b)/100)</f>
        <v/>
      </c>
      <c r="AE858">
        <f t="shared" si="148"/>
        <v>0</v>
      </c>
      <c r="AF858">
        <f t="shared" si="149"/>
        <v>0</v>
      </c>
      <c r="AG858">
        <f t="shared" si="150"/>
        <v>0</v>
      </c>
    </row>
    <row r="859" spans="3:33" x14ac:dyDescent="0.25">
      <c r="C859" s="64">
        <f ca="1">P885+W885</f>
        <v>227.63917304935987</v>
      </c>
      <c r="D859" s="52"/>
      <c r="E859" s="39"/>
      <c r="F859" s="39"/>
      <c r="G859" s="35"/>
      <c r="I859" s="52"/>
      <c r="J859" s="39"/>
      <c r="K859" s="39"/>
      <c r="L859" s="62"/>
      <c r="M859" s="101">
        <f t="shared" si="155"/>
        <v>10</v>
      </c>
      <c r="N859" s="67" t="str">
        <f ca="1">IF(D859="","",_xll.xEURO(OFFSET(C859,-M859+1,0),E859,OFFSET(C859,-M859+2,0),OFFSET(C859,-M859+2,0),OFFSET(C859,-M859+3,0)+AB859,OFFSET(C859,-M859+4,0),0,1)*D859)</f>
        <v/>
      </c>
      <c r="O859" s="69" t="str">
        <f ca="1">IF(D859="","",_xll.xEURO(OFFSET(C859,-M859+1,0),E859,OFFSET(C859,-M859+2,0),OFFSET(C859,-M859+2,0),OFFSET(C859,-M859+3,0)+AB859,OFFSET(C859,-M859+4,0),0,0))</f>
        <v/>
      </c>
      <c r="P859" s="67" t="str">
        <f t="shared" si="153"/>
        <v/>
      </c>
      <c r="Q859" s="67" t="str">
        <f ca="1">IF(D859="","",_xll.xEURO(OFFSET(C859,-M859+1,0),E859,OFFSET(C859,-M859+2,0),OFFSET(C859,-M859+2,0),OFFSET(C859,-M859+3,0)+AB859,OFFSET(C859,-M859+4,0),0,2)/10*D859)</f>
        <v/>
      </c>
      <c r="R859" s="71" t="str">
        <f ca="1">IF(D859="","",_xll.xEURO(OFFSET(C859,-M859+1,0),E859,OFFSET(C859,-M859+2,0),OFFSET(C859,-M859+2,0),OFFSET(C859,-M859+3,0)+AB859,OFFSET(C859,-M859+4,0),0,3)/100*D859*10000)</f>
        <v/>
      </c>
      <c r="S859" s="71" t="str">
        <f ca="1">IF(D859="","",_xll.xEURO(OFFSET(C859,-M859+1,0),E859,OFFSET(C859,-M859+2,0),OFFSET(C859,-M859+2,0),OFFSET(C859,-M859+3,0)+AB859,OFFSET(C859,-M859+4,0),0,5)/365.25*D859*10000)</f>
        <v/>
      </c>
      <c r="U859" s="67" t="str">
        <f ca="1">IF(I859="","",_xll.xEURO(OFFSET(C859,-M859+1,0),J859,OFFSET(C859,-M859+2,0),OFFSET(C859,-M859+2,0),OFFSET(C859,-M859+3,0)+AC859,OFFSET(C859,-M859+4,0),1,1)*I859)</f>
        <v/>
      </c>
      <c r="V859" s="69" t="str">
        <f ca="1">IF(I859="","",_xll.xEURO(OFFSET(C859,-M859+1,0),J859,OFFSET(C859,-M859+2,0),OFFSET(C859,-M859+2,0),OFFSET(C859,-M859+3,0)+AC859,OFFSET(C859,-M859+4,0),1,0))</f>
        <v/>
      </c>
      <c r="W859" s="67" t="str">
        <f t="shared" si="154"/>
        <v/>
      </c>
      <c r="X859" s="67" t="str">
        <f ca="1">IF(I859="","",_xll.xEURO(OFFSET(C859,-M859+1,0),J859,OFFSET(C859,-M859+2,0),OFFSET(C859,-M859+2,0),OFFSET(C859,-M859+3,0)+AC859,OFFSET(C859,-M859+4,0),1,2)/10*I859)</f>
        <v/>
      </c>
      <c r="Y859" s="71" t="str">
        <f ca="1">IF(I859="","",_xll.xEURO(OFFSET(C859,-M859+1,0),J859,OFFSET(C859,-M859+2,0),OFFSET(C859,-M859+2,0),OFFSET(C859,-M859+3,0)+AC859,OFFSET(C859,-M859+4,0),1,3)/100*I859*10000)</f>
        <v/>
      </c>
      <c r="Z859" s="71" t="str">
        <f ca="1">IF(I859="","",_xll.xEURO(OFFSET(C859,-M859+1,0),J859,OFFSET(C859,-M859+2,0),OFFSET(C859,-M859+2,0),OFFSET(C859,-M859+3,0)+AC859,OFFSET(C859,-M859+4,0),1,5)/365.25*I859*10000)</f>
        <v/>
      </c>
      <c r="AB859" s="40" t="str">
        <f ca="1">IF(D859="","",_xll.xCalcSkew(OFFSET(C859,-M859,0),E859-OFFSET(C859,-M859+1,0),b)/100)</f>
        <v/>
      </c>
      <c r="AC859" s="40" t="str">
        <f ca="1">IF(I859="","",_xll.xCalcSkew(OFFSET(C859,-M859,0),J859-OFFSET(C859,-M859+1,0),b)/100)</f>
        <v/>
      </c>
      <c r="AE859">
        <f t="shared" si="148"/>
        <v>0</v>
      </c>
      <c r="AF859">
        <f t="shared" si="149"/>
        <v>0</v>
      </c>
      <c r="AG859">
        <f t="shared" si="150"/>
        <v>0</v>
      </c>
    </row>
    <row r="860" spans="3:33" x14ac:dyDescent="0.25">
      <c r="D860" s="52"/>
      <c r="E860" s="39"/>
      <c r="F860" s="39"/>
      <c r="G860" s="35"/>
      <c r="I860" s="52"/>
      <c r="J860" s="39"/>
      <c r="K860" s="39"/>
      <c r="L860" s="62"/>
      <c r="M860" s="101">
        <f t="shared" si="155"/>
        <v>11</v>
      </c>
      <c r="N860" s="67" t="str">
        <f ca="1">IF(D860="","",_xll.xEURO(OFFSET(C860,-M860+1,0),E860,OFFSET(C860,-M860+2,0),OFFSET(C860,-M860+2,0),OFFSET(C860,-M860+3,0)+AB860,OFFSET(C860,-M860+4,0),0,1)*D860)</f>
        <v/>
      </c>
      <c r="O860" s="69" t="str">
        <f ca="1">IF(D860="","",_xll.xEURO(OFFSET(C860,-M860+1,0),E860,OFFSET(C860,-M860+2,0),OFFSET(C860,-M860+2,0),OFFSET(C860,-M860+3,0)+AB860,OFFSET(C860,-M860+4,0),0,0))</f>
        <v/>
      </c>
      <c r="P860" s="67" t="str">
        <f t="shared" si="153"/>
        <v/>
      </c>
      <c r="Q860" s="67" t="str">
        <f ca="1">IF(D860="","",_xll.xEURO(OFFSET(C860,-M860+1,0),E860,OFFSET(C860,-M860+2,0),OFFSET(C860,-M860+2,0),OFFSET(C860,-M860+3,0)+AB860,OFFSET(C860,-M860+4,0),0,2)/10*D860)</f>
        <v/>
      </c>
      <c r="R860" s="71" t="str">
        <f ca="1">IF(D860="","",_xll.xEURO(OFFSET(C860,-M860+1,0),E860,OFFSET(C860,-M860+2,0),OFFSET(C860,-M860+2,0),OFFSET(C860,-M860+3,0)+AB860,OFFSET(C860,-M860+4,0),0,3)/100*D860*10000)</f>
        <v/>
      </c>
      <c r="S860" s="71" t="str">
        <f ca="1">IF(D860="","",_xll.xEURO(OFFSET(C860,-M860+1,0),E860,OFFSET(C860,-M860+2,0),OFFSET(C860,-M860+2,0),OFFSET(C860,-M860+3,0)+AB860,OFFSET(C860,-M860+4,0),0,5)/365.25*D860*10000)</f>
        <v/>
      </c>
      <c r="U860" s="67" t="str">
        <f ca="1">IF(I860="","",_xll.xEURO(OFFSET(C860,-M860+1,0),J860,OFFSET(C860,-M860+2,0),OFFSET(C860,-M860+2,0),OFFSET(C860,-M860+3,0)+AC860,OFFSET(C860,-M860+4,0),1,1)*I860)</f>
        <v/>
      </c>
      <c r="V860" s="69" t="str">
        <f ca="1">IF(I860="","",_xll.xEURO(OFFSET(C860,-M860+1,0),J860,OFFSET(C860,-M860+2,0),OFFSET(C860,-M860+2,0),OFFSET(C860,-M860+3,0)+AC860,OFFSET(C860,-M860+4,0),1,0))</f>
        <v/>
      </c>
      <c r="W860" s="67" t="str">
        <f t="shared" si="154"/>
        <v/>
      </c>
      <c r="X860" s="67" t="str">
        <f ca="1">IF(I860="","",_xll.xEURO(OFFSET(C860,-M860+1,0),J860,OFFSET(C860,-M860+2,0),OFFSET(C860,-M860+2,0),OFFSET(C860,-M860+3,0)+AC860,OFFSET(C860,-M860+4,0),1,2)/10*I860)</f>
        <v/>
      </c>
      <c r="Y860" s="71" t="str">
        <f ca="1">IF(I860="","",_xll.xEURO(OFFSET(C860,-M860+1,0),J860,OFFSET(C860,-M860+2,0),OFFSET(C860,-M860+2,0),OFFSET(C860,-M860+3,0)+AC860,OFFSET(C860,-M860+4,0),1,3)/100*I860*10000)</f>
        <v/>
      </c>
      <c r="Z860" s="71" t="str">
        <f ca="1">IF(I860="","",_xll.xEURO(OFFSET(C860,-M860+1,0),J860,OFFSET(C860,-M860+2,0),OFFSET(C860,-M860+2,0),OFFSET(C860,-M860+3,0)+AC860,OFFSET(C860,-M860+4,0),1,5)/365.25*I860*10000)</f>
        <v/>
      </c>
      <c r="AB860" s="40" t="str">
        <f ca="1">IF(D860="","",_xll.xCalcSkew(OFFSET(C860,-M860,0),E860-OFFSET(C860,-M860+1,0),b)/100)</f>
        <v/>
      </c>
      <c r="AC860" s="40" t="str">
        <f ca="1">IF(I860="","",_xll.xCalcSkew(OFFSET(C860,-M860,0),J860-OFFSET(C860,-M860+1,0),b)/100)</f>
        <v/>
      </c>
      <c r="AE860">
        <f t="shared" si="148"/>
        <v>0</v>
      </c>
      <c r="AF860">
        <f t="shared" si="149"/>
        <v>0</v>
      </c>
      <c r="AG860">
        <f t="shared" si="150"/>
        <v>0</v>
      </c>
    </row>
    <row r="861" spans="3:33" x14ac:dyDescent="0.25">
      <c r="D861" s="52"/>
      <c r="E861" s="39"/>
      <c r="F861" s="39"/>
      <c r="G861" s="35"/>
      <c r="I861" s="52"/>
      <c r="J861" s="39"/>
      <c r="K861" s="39"/>
      <c r="L861" s="62"/>
      <c r="M861" s="101">
        <f t="shared" si="155"/>
        <v>12</v>
      </c>
      <c r="N861" s="67" t="str">
        <f ca="1">IF(D861="","",_xll.xEURO(OFFSET(C861,-M861+1,0),E861,OFFSET(C861,-M861+2,0),OFFSET(C861,-M861+2,0),OFFSET(C861,-M861+3,0)+AB861,OFFSET(C861,-M861+4,0),0,1)*D861)</f>
        <v/>
      </c>
      <c r="O861" s="69" t="str">
        <f ca="1">IF(D861="","",_xll.xEURO(OFFSET(C861,-M861+1,0),E861,OFFSET(C861,-M861+2,0),OFFSET(C861,-M861+2,0),OFFSET(C861,-M861+3,0)+AB861,OFFSET(C861,-M861+4,0),0,0))</f>
        <v/>
      </c>
      <c r="P861" s="67" t="str">
        <f t="shared" si="153"/>
        <v/>
      </c>
      <c r="Q861" s="67" t="str">
        <f ca="1">IF(D861="","",_xll.xEURO(OFFSET(C861,-M861+1,0),E861,OFFSET(C861,-M861+2,0),OFFSET(C861,-M861+2,0),OFFSET(C861,-M861+3,0)+AB861,OFFSET(C861,-M861+4,0),0,2)/10*D861)</f>
        <v/>
      </c>
      <c r="R861" s="71" t="str">
        <f ca="1">IF(D861="","",_xll.xEURO(OFFSET(C861,-M861+1,0),E861,OFFSET(C861,-M861+2,0),OFFSET(C861,-M861+2,0),OFFSET(C861,-M861+3,0)+AB861,OFFSET(C861,-M861+4,0),0,3)/100*D861*10000)</f>
        <v/>
      </c>
      <c r="S861" s="71" t="str">
        <f ca="1">IF(D861="","",_xll.xEURO(OFFSET(C861,-M861+1,0),E861,OFFSET(C861,-M861+2,0),OFFSET(C861,-M861+2,0),OFFSET(C861,-M861+3,0)+AB861,OFFSET(C861,-M861+4,0),0,5)/365.25*D861*10000)</f>
        <v/>
      </c>
      <c r="U861" s="67" t="str">
        <f ca="1">IF(I861="","",_xll.xEURO(OFFSET(C861,-M861+1,0),J861,OFFSET(C861,-M861+2,0),OFFSET(C861,-M861+2,0),OFFSET(C861,-M861+3,0)+AC861,OFFSET(C861,-M861+4,0),1,1)*I861)</f>
        <v/>
      </c>
      <c r="V861" s="69" t="str">
        <f ca="1">IF(I861="","",_xll.xEURO(OFFSET(C861,-M861+1,0),J861,OFFSET(C861,-M861+2,0),OFFSET(C861,-M861+2,0),OFFSET(C861,-M861+3,0)+AC861,OFFSET(C861,-M861+4,0),1,0))</f>
        <v/>
      </c>
      <c r="W861" s="67" t="str">
        <f t="shared" si="154"/>
        <v/>
      </c>
      <c r="X861" s="67" t="str">
        <f ca="1">IF(I861="","",_xll.xEURO(OFFSET(C861,-M861+1,0),J861,OFFSET(C861,-M861+2,0),OFFSET(C861,-M861+2,0),OFFSET(C861,-M861+3,0)+AC861,OFFSET(C861,-M861+4,0),1,2)/10*I861)</f>
        <v/>
      </c>
      <c r="Y861" s="71" t="str">
        <f ca="1">IF(I861="","",_xll.xEURO(OFFSET(C861,-M861+1,0),J861,OFFSET(C861,-M861+2,0),OFFSET(C861,-M861+2,0),OFFSET(C861,-M861+3,0)+AC861,OFFSET(C861,-M861+4,0),1,3)/100*I861*10000)</f>
        <v/>
      </c>
      <c r="Z861" s="71" t="str">
        <f ca="1">IF(I861="","",_xll.xEURO(OFFSET(C861,-M861+1,0),J861,OFFSET(C861,-M861+2,0),OFFSET(C861,-M861+2,0),OFFSET(C861,-M861+3,0)+AC861,OFFSET(C861,-M861+4,0),1,5)/365.25*I861*10000)</f>
        <v/>
      </c>
      <c r="AB861" s="40" t="str">
        <f ca="1">IF(D861="","",_xll.xCalcSkew(OFFSET(C861,-M861,0),E861-OFFSET(C861,-M861+1,0),b)/100)</f>
        <v/>
      </c>
      <c r="AC861" s="40" t="str">
        <f ca="1">IF(I861="","",_xll.xCalcSkew(OFFSET(C861,-M861,0),J861-OFFSET(C861,-M861+1,0),b)/100)</f>
        <v/>
      </c>
      <c r="AE861">
        <f t="shared" si="148"/>
        <v>0</v>
      </c>
      <c r="AF861">
        <f t="shared" si="149"/>
        <v>0</v>
      </c>
      <c r="AG861">
        <f t="shared" si="150"/>
        <v>0</v>
      </c>
    </row>
    <row r="862" spans="3:33" x14ac:dyDescent="0.25">
      <c r="D862" s="52"/>
      <c r="E862" s="39"/>
      <c r="F862" s="39"/>
      <c r="G862" s="35"/>
      <c r="I862" s="52"/>
      <c r="J862" s="39"/>
      <c r="K862" s="39"/>
      <c r="L862" s="62"/>
      <c r="M862" s="101">
        <f t="shared" si="155"/>
        <v>13</v>
      </c>
      <c r="N862" s="67" t="str">
        <f ca="1">IF(D862="","",_xll.xEURO(OFFSET(C862,-M862+1,0),E862,OFFSET(C862,-M862+2,0),OFFSET(C862,-M862+2,0),OFFSET(C862,-M862+3,0)+AB862,OFFSET(C862,-M862+4,0),0,1)*D862)</f>
        <v/>
      </c>
      <c r="O862" s="69" t="str">
        <f ca="1">IF(D862="","",_xll.xEURO(OFFSET(C862,-M862+1,0),E862,OFFSET(C862,-M862+2,0),OFFSET(C862,-M862+2,0),OFFSET(C862,-M862+3,0)+AB862,OFFSET(C862,-M862+4,0),0,0))</f>
        <v/>
      </c>
      <c r="P862" s="67" t="str">
        <f t="shared" si="153"/>
        <v/>
      </c>
      <c r="Q862" s="67" t="str">
        <f ca="1">IF(D862="","",_xll.xEURO(OFFSET(C862,-M862+1,0),E862,OFFSET(C862,-M862+2,0),OFFSET(C862,-M862+2,0),OFFSET(C862,-M862+3,0)+AB862,OFFSET(C862,-M862+4,0),0,2)/10*D862)</f>
        <v/>
      </c>
      <c r="R862" s="71" t="str">
        <f ca="1">IF(D862="","",_xll.xEURO(OFFSET(C862,-M862+1,0),E862,OFFSET(C862,-M862+2,0),OFFSET(C862,-M862+2,0),OFFSET(C862,-M862+3,0)+AB862,OFFSET(C862,-M862+4,0),0,3)/100*D862*10000)</f>
        <v/>
      </c>
      <c r="S862" s="71" t="str">
        <f ca="1">IF(D862="","",_xll.xEURO(OFFSET(C862,-M862+1,0),E862,OFFSET(C862,-M862+2,0),OFFSET(C862,-M862+2,0),OFFSET(C862,-M862+3,0)+AB862,OFFSET(C862,-M862+4,0),0,5)/365.25*D862*10000)</f>
        <v/>
      </c>
      <c r="U862" s="67" t="str">
        <f ca="1">IF(I862="","",_xll.xEURO(OFFSET(C862,-M862+1,0),J862,OFFSET(C862,-M862+2,0),OFFSET(C862,-M862+2,0),OFFSET(C862,-M862+3,0)+AC862,OFFSET(C862,-M862+4,0),1,1)*I862)</f>
        <v/>
      </c>
      <c r="V862" s="69" t="str">
        <f ca="1">IF(I862="","",_xll.xEURO(OFFSET(C862,-M862+1,0),J862,OFFSET(C862,-M862+2,0),OFFSET(C862,-M862+2,0),OFFSET(C862,-M862+3,0)+AC862,OFFSET(C862,-M862+4,0),1,0))</f>
        <v/>
      </c>
      <c r="W862" s="67" t="str">
        <f t="shared" si="154"/>
        <v/>
      </c>
      <c r="X862" s="67" t="str">
        <f ca="1">IF(I862="","",_xll.xEURO(OFFSET(C862,-M862+1,0),J862,OFFSET(C862,-M862+2,0),OFFSET(C862,-M862+2,0),OFFSET(C862,-M862+3,0)+AC862,OFFSET(C862,-M862+4,0),1,2)/10*I862)</f>
        <v/>
      </c>
      <c r="Y862" s="71" t="str">
        <f ca="1">IF(I862="","",_xll.xEURO(OFFSET(C862,-M862+1,0),J862,OFFSET(C862,-M862+2,0),OFFSET(C862,-M862+2,0),OFFSET(C862,-M862+3,0)+AC862,OFFSET(C862,-M862+4,0),1,3)/100*I862*10000)</f>
        <v/>
      </c>
      <c r="Z862" s="71" t="str">
        <f ca="1">IF(I862="","",_xll.xEURO(OFFSET(C862,-M862+1,0),J862,OFFSET(C862,-M862+2,0),OFFSET(C862,-M862+2,0),OFFSET(C862,-M862+3,0)+AC862,OFFSET(C862,-M862+4,0),1,5)/365.25*I862*10000)</f>
        <v/>
      </c>
      <c r="AB862" s="40" t="str">
        <f ca="1">IF(D862="","",_xll.xCalcSkew(OFFSET(C862,-M862,0),E862-OFFSET(C862,-M862+1,0),b)/100)</f>
        <v/>
      </c>
      <c r="AC862" s="40" t="str">
        <f ca="1">IF(I862="","",_xll.xCalcSkew(OFFSET(C862,-M862,0),J862-OFFSET(C862,-M862+1,0),b)/100)</f>
        <v/>
      </c>
      <c r="AE862">
        <f t="shared" si="148"/>
        <v>0</v>
      </c>
      <c r="AF862">
        <f t="shared" si="149"/>
        <v>0</v>
      </c>
      <c r="AG862">
        <f t="shared" si="150"/>
        <v>0</v>
      </c>
    </row>
    <row r="863" spans="3:33" x14ac:dyDescent="0.25">
      <c r="D863" s="52"/>
      <c r="E863" s="39"/>
      <c r="F863" s="39"/>
      <c r="G863" s="35"/>
      <c r="I863" s="52"/>
      <c r="J863" s="39"/>
      <c r="K863" s="39"/>
      <c r="L863" s="62"/>
      <c r="M863" s="101">
        <f t="shared" si="155"/>
        <v>14</v>
      </c>
      <c r="N863" s="67" t="str">
        <f ca="1">IF(D863="","",_xll.xEURO(OFFSET(C863,-M863+1,0),E863,OFFSET(C863,-M863+2,0),OFFSET(C863,-M863+2,0),OFFSET(C863,-M863+3,0)+AB863,OFFSET(C863,-M863+4,0),0,1)*D863)</f>
        <v/>
      </c>
      <c r="O863" s="69" t="str">
        <f ca="1">IF(D863="","",_xll.xEURO(OFFSET(C863,-M863+1,0),E863,OFFSET(C863,-M863+2,0),OFFSET(C863,-M863+2,0),OFFSET(C863,-M863+3,0)+AB863,OFFSET(C863,-M863+4,0),0,0))</f>
        <v/>
      </c>
      <c r="P863" s="67" t="str">
        <f t="shared" si="153"/>
        <v/>
      </c>
      <c r="Q863" s="67" t="str">
        <f ca="1">IF(D863="","",_xll.xEURO(OFFSET(C863,-M863+1,0),E863,OFFSET(C863,-M863+2,0),OFFSET(C863,-M863+2,0),OFFSET(C863,-M863+3,0)+AB863,OFFSET(C863,-M863+4,0),0,2)/10*D863)</f>
        <v/>
      </c>
      <c r="R863" s="71" t="str">
        <f ca="1">IF(D863="","",_xll.xEURO(OFFSET(C863,-M863+1,0),E863,OFFSET(C863,-M863+2,0),OFFSET(C863,-M863+2,0),OFFSET(C863,-M863+3,0)+AB863,OFFSET(C863,-M863+4,0),0,3)/100*D863*10000)</f>
        <v/>
      </c>
      <c r="S863" s="71" t="str">
        <f ca="1">IF(D863="","",_xll.xEURO(OFFSET(C863,-M863+1,0),E863,OFFSET(C863,-M863+2,0),OFFSET(C863,-M863+2,0),OFFSET(C863,-M863+3,0)+AB863,OFFSET(C863,-M863+4,0),0,5)/365.25*D863*10000)</f>
        <v/>
      </c>
      <c r="U863" s="67" t="str">
        <f ca="1">IF(I863="","",_xll.xEURO(OFFSET(C863,-M863+1,0),J863,OFFSET(C863,-M863+2,0),OFFSET(C863,-M863+2,0),OFFSET(C863,-M863+3,0)+AC863,OFFSET(C863,-M863+4,0),1,1)*I863)</f>
        <v/>
      </c>
      <c r="V863" s="69" t="str">
        <f ca="1">IF(I863="","",_xll.xEURO(OFFSET(C863,-M863+1,0),J863,OFFSET(C863,-M863+2,0),OFFSET(C863,-M863+2,0),OFFSET(C863,-M863+3,0)+AC863,OFFSET(C863,-M863+4,0),1,0))</f>
        <v/>
      </c>
      <c r="W863" s="67" t="str">
        <f t="shared" si="154"/>
        <v/>
      </c>
      <c r="X863" s="67" t="str">
        <f ca="1">IF(I863="","",_xll.xEURO(OFFSET(C863,-M863+1,0),J863,OFFSET(C863,-M863+2,0),OFFSET(C863,-M863+2,0),OFFSET(C863,-M863+3,0)+AC863,OFFSET(C863,-M863+4,0),1,2)/10*I863)</f>
        <v/>
      </c>
      <c r="Y863" s="71" t="str">
        <f ca="1">IF(I863="","",_xll.xEURO(OFFSET(C863,-M863+1,0),J863,OFFSET(C863,-M863+2,0),OFFSET(C863,-M863+2,0),OFFSET(C863,-M863+3,0)+AC863,OFFSET(C863,-M863+4,0),1,3)/100*I863*10000)</f>
        <v/>
      </c>
      <c r="Z863" s="71" t="str">
        <f ca="1">IF(I863="","",_xll.xEURO(OFFSET(C863,-M863+1,0),J863,OFFSET(C863,-M863+2,0),OFFSET(C863,-M863+2,0),OFFSET(C863,-M863+3,0)+AC863,OFFSET(C863,-M863+4,0),1,5)/365.25*I863*10000)</f>
        <v/>
      </c>
      <c r="AB863" s="40" t="str">
        <f ca="1">IF(D863="","",_xll.xCalcSkew(OFFSET(C863,-M863,0),E863-OFFSET(C863,-M863+1,0),b)/100)</f>
        <v/>
      </c>
      <c r="AC863" s="40" t="str">
        <f ca="1">IF(I863="","",_xll.xCalcSkew(OFFSET(C863,-M863,0),J863-OFFSET(C863,-M863+1,0),b)/100)</f>
        <v/>
      </c>
      <c r="AE863">
        <f t="shared" si="148"/>
        <v>0</v>
      </c>
      <c r="AF863">
        <f t="shared" si="149"/>
        <v>0</v>
      </c>
      <c r="AG863">
        <f t="shared" si="150"/>
        <v>0</v>
      </c>
    </row>
    <row r="864" spans="3:33" x14ac:dyDescent="0.25">
      <c r="D864" s="52"/>
      <c r="E864" s="39"/>
      <c r="F864" s="39"/>
      <c r="G864" s="35"/>
      <c r="I864" s="52"/>
      <c r="J864" s="39"/>
      <c r="K864" s="39"/>
      <c r="L864" s="62"/>
      <c r="M864" s="101">
        <f t="shared" si="155"/>
        <v>15</v>
      </c>
      <c r="N864" s="67" t="str">
        <f ca="1">IF(D864="","",_xll.xEURO(OFFSET(C864,-M864+1,0),E864,OFFSET(C864,-M864+2,0),OFFSET(C864,-M864+2,0),OFFSET(C864,-M864+3,0)+AB864,OFFSET(C864,-M864+4,0),0,1)*D864)</f>
        <v/>
      </c>
      <c r="O864" s="69" t="str">
        <f ca="1">IF(D864="","",_xll.xEURO(OFFSET(C864,-M864+1,0),E864,OFFSET(C864,-M864+2,0),OFFSET(C864,-M864+2,0),OFFSET(C864,-M864+3,0)+AB864,OFFSET(C864,-M864+4,0),0,0))</f>
        <v/>
      </c>
      <c r="P864" s="67" t="str">
        <f t="shared" si="153"/>
        <v/>
      </c>
      <c r="Q864" s="67" t="str">
        <f ca="1">IF(D864="","",_xll.xEURO(OFFSET(C864,-M864+1,0),E864,OFFSET(C864,-M864+2,0),OFFSET(C864,-M864+2,0),OFFSET(C864,-M864+3,0)+AB864,OFFSET(C864,-M864+4,0),0,2)/10*D864)</f>
        <v/>
      </c>
      <c r="R864" s="71" t="str">
        <f ca="1">IF(D864="","",_xll.xEURO(OFFSET(C864,-M864+1,0),E864,OFFSET(C864,-M864+2,0),OFFSET(C864,-M864+2,0),OFFSET(C864,-M864+3,0)+AB864,OFFSET(C864,-M864+4,0),0,3)/100*D864*10000)</f>
        <v/>
      </c>
      <c r="S864" s="71" t="str">
        <f ca="1">IF(D864="","",_xll.xEURO(OFFSET(C864,-M864+1,0),E864,OFFSET(C864,-M864+2,0),OFFSET(C864,-M864+2,0),OFFSET(C864,-M864+3,0)+AB864,OFFSET(C864,-M864+4,0),0,5)/365.25*D864*10000)</f>
        <v/>
      </c>
      <c r="U864" s="67" t="str">
        <f ca="1">IF(I864="","",_xll.xEURO(OFFSET(C864,-M864+1,0),J864,OFFSET(C864,-M864+2,0),OFFSET(C864,-M864+2,0),OFFSET(C864,-M864+3,0)+AC864,OFFSET(C864,-M864+4,0),1,1)*I864)</f>
        <v/>
      </c>
      <c r="V864" s="69" t="str">
        <f ca="1">IF(I864="","",_xll.xEURO(OFFSET(C864,-M864+1,0),J864,OFFSET(C864,-M864+2,0),OFFSET(C864,-M864+2,0),OFFSET(C864,-M864+3,0)+AC864,OFFSET(C864,-M864+4,0),1,0))</f>
        <v/>
      </c>
      <c r="W864" s="67" t="str">
        <f t="shared" si="154"/>
        <v/>
      </c>
      <c r="X864" s="67" t="str">
        <f ca="1">IF(I864="","",_xll.xEURO(OFFSET(C864,-M864+1,0),J864,OFFSET(C864,-M864+2,0),OFFSET(C864,-M864+2,0),OFFSET(C864,-M864+3,0)+AC864,OFFSET(C864,-M864+4,0),1,2)/10*I864)</f>
        <v/>
      </c>
      <c r="Y864" s="71" t="str">
        <f ca="1">IF(I864="","",_xll.xEURO(OFFSET(C864,-M864+1,0),J864,OFFSET(C864,-M864+2,0),OFFSET(C864,-M864+2,0),OFFSET(C864,-M864+3,0)+AC864,OFFSET(C864,-M864+4,0),1,3)/100*I864*10000)</f>
        <v/>
      </c>
      <c r="Z864" s="71" t="str">
        <f ca="1">IF(I864="","",_xll.xEURO(OFFSET(C864,-M864+1,0),J864,OFFSET(C864,-M864+2,0),OFFSET(C864,-M864+2,0),OFFSET(C864,-M864+3,0)+AC864,OFFSET(C864,-M864+4,0),1,5)/365.25*I864*10000)</f>
        <v/>
      </c>
      <c r="AB864" s="40" t="str">
        <f ca="1">IF(D864="","",_xll.xCalcSkew(OFFSET(C864,-M864,0),E864-OFFSET(C864,-M864+1,0),b)/100)</f>
        <v/>
      </c>
      <c r="AC864" s="40" t="str">
        <f ca="1">IF(I864="","",_xll.xCalcSkew(OFFSET(C864,-M864,0),J864-OFFSET(C864,-M864+1,0),b)/100)</f>
        <v/>
      </c>
      <c r="AE864">
        <f t="shared" si="148"/>
        <v>0</v>
      </c>
      <c r="AF864">
        <f t="shared" si="149"/>
        <v>0</v>
      </c>
      <c r="AG864">
        <f t="shared" si="150"/>
        <v>0</v>
      </c>
    </row>
    <row r="865" spans="4:33" x14ac:dyDescent="0.25">
      <c r="D865" s="52"/>
      <c r="E865" s="39"/>
      <c r="F865" s="39"/>
      <c r="G865" s="35"/>
      <c r="I865" s="52"/>
      <c r="J865" s="39"/>
      <c r="K865" s="39"/>
      <c r="L865" s="62"/>
      <c r="M865" s="101">
        <f t="shared" si="155"/>
        <v>16</v>
      </c>
      <c r="N865" s="67" t="str">
        <f ca="1">IF(D865="","",_xll.xEURO(OFFSET(C865,-M865+1,0),E865,OFFSET(C865,-M865+2,0),OFFSET(C865,-M865+2,0),OFFSET(C865,-M865+3,0)+AB865,OFFSET(C865,-M865+4,0),0,1)*D865)</f>
        <v/>
      </c>
      <c r="O865" s="69" t="str">
        <f ca="1">IF(D865="","",_xll.xEURO(OFFSET(C865,-M865+1,0),E865,OFFSET(C865,-M865+2,0),OFFSET(C865,-M865+2,0),OFFSET(C865,-M865+3,0)+AB865,OFFSET(C865,-M865+4,0),0,0))</f>
        <v/>
      </c>
      <c r="P865" s="67" t="str">
        <f t="shared" si="153"/>
        <v/>
      </c>
      <c r="Q865" s="67" t="str">
        <f ca="1">IF(D865="","",_xll.xEURO(OFFSET(C865,-M865+1,0),E865,OFFSET(C865,-M865+2,0),OFFSET(C865,-M865+2,0),OFFSET(C865,-M865+3,0)+AB865,OFFSET(C865,-M865+4,0),0,2)/10*D865)</f>
        <v/>
      </c>
      <c r="R865" s="71" t="str">
        <f ca="1">IF(D865="","",_xll.xEURO(OFFSET(C865,-M865+1,0),E865,OFFSET(C865,-M865+2,0),OFFSET(C865,-M865+2,0),OFFSET(C865,-M865+3,0)+AB865,OFFSET(C865,-M865+4,0),0,3)/100*D865*10000)</f>
        <v/>
      </c>
      <c r="S865" s="71" t="str">
        <f ca="1">IF(D865="","",_xll.xEURO(OFFSET(C865,-M865+1,0),E865,OFFSET(C865,-M865+2,0),OFFSET(C865,-M865+2,0),OFFSET(C865,-M865+3,0)+AB865,OFFSET(C865,-M865+4,0),0,5)/365.25*D865*10000)</f>
        <v/>
      </c>
      <c r="U865" s="67" t="str">
        <f ca="1">IF(I865="","",_xll.xEURO(OFFSET(C865,-M865+1,0),J865,OFFSET(C865,-M865+2,0),OFFSET(C865,-M865+2,0),OFFSET(C865,-M865+3,0)+AC865,OFFSET(C865,-M865+4,0),1,1)*I865)</f>
        <v/>
      </c>
      <c r="V865" s="69" t="str">
        <f ca="1">IF(I865="","",_xll.xEURO(OFFSET(C865,-M865+1,0),J865,OFFSET(C865,-M865+2,0),OFFSET(C865,-M865+2,0),OFFSET(C865,-M865+3,0)+AC865,OFFSET(C865,-M865+4,0),1,0))</f>
        <v/>
      </c>
      <c r="W865" s="67" t="str">
        <f t="shared" si="154"/>
        <v/>
      </c>
      <c r="X865" s="67" t="str">
        <f ca="1">IF(I865="","",_xll.xEURO(OFFSET(C865,-M865+1,0),J865,OFFSET(C865,-M865+2,0),OFFSET(C865,-M865+2,0),OFFSET(C865,-M865+3,0)+AC865,OFFSET(C865,-M865+4,0),1,2)/10*I865)</f>
        <v/>
      </c>
      <c r="Y865" s="71" t="str">
        <f ca="1">IF(I865="","",_xll.xEURO(OFFSET(C865,-M865+1,0),J865,OFFSET(C865,-M865+2,0),OFFSET(C865,-M865+2,0),OFFSET(C865,-M865+3,0)+AC865,OFFSET(C865,-M865+4,0),1,3)/100*I865*10000)</f>
        <v/>
      </c>
      <c r="Z865" s="71" t="str">
        <f ca="1">IF(I865="","",_xll.xEURO(OFFSET(C865,-M865+1,0),J865,OFFSET(C865,-M865+2,0),OFFSET(C865,-M865+2,0),OFFSET(C865,-M865+3,0)+AC865,OFFSET(C865,-M865+4,0),1,5)/365.25*I865*10000)</f>
        <v/>
      </c>
      <c r="AB865" s="40" t="str">
        <f ca="1">IF(D865="","",_xll.xCalcSkew(OFFSET(C865,-M865,0),E865-OFFSET(C865,-M865+1,0),b)/100)</f>
        <v/>
      </c>
      <c r="AC865" s="40" t="str">
        <f ca="1">IF(I865="","",_xll.xCalcSkew(OFFSET(C865,-M865,0),J865-OFFSET(C865,-M865+1,0),b)/100)</f>
        <v/>
      </c>
      <c r="AE865">
        <f t="shared" si="148"/>
        <v>0</v>
      </c>
      <c r="AF865">
        <f t="shared" si="149"/>
        <v>0</v>
      </c>
      <c r="AG865">
        <f t="shared" si="150"/>
        <v>0</v>
      </c>
    </row>
    <row r="866" spans="4:33" x14ac:dyDescent="0.25">
      <c r="D866" s="52"/>
      <c r="E866" s="39"/>
      <c r="F866" s="39"/>
      <c r="G866" s="35"/>
      <c r="I866" s="52"/>
      <c r="J866" s="39"/>
      <c r="K866" s="39"/>
      <c r="L866" s="62"/>
      <c r="M866" s="101">
        <f t="shared" si="155"/>
        <v>17</v>
      </c>
      <c r="N866" s="67" t="str">
        <f ca="1">IF(D866="","",_xll.xEURO(OFFSET(C866,-M866+1,0),E866,OFFSET(C866,-M866+2,0),OFFSET(C866,-M866+2,0),OFFSET(C866,-M866+3,0)+AB866,OFFSET(C866,-M866+4,0),0,1)*D866)</f>
        <v/>
      </c>
      <c r="O866" s="69" t="str">
        <f ca="1">IF(D866="","",_xll.xEURO(OFFSET(C866,-M866+1,0),E866,OFFSET(C866,-M866+2,0),OFFSET(C866,-M866+2,0),OFFSET(C866,-M866+3,0)+AB866,OFFSET(C866,-M866+4,0),0,0))</f>
        <v/>
      </c>
      <c r="P866" s="67" t="str">
        <f t="shared" si="153"/>
        <v/>
      </c>
      <c r="Q866" s="67" t="str">
        <f ca="1">IF(D866="","",_xll.xEURO(OFFSET(C866,-M866+1,0),E866,OFFSET(C866,-M866+2,0),OFFSET(C866,-M866+2,0),OFFSET(C866,-M866+3,0)+AB866,OFFSET(C866,-M866+4,0),0,2)/10*D866)</f>
        <v/>
      </c>
      <c r="R866" s="71" t="str">
        <f ca="1">IF(D866="","",_xll.xEURO(OFFSET(C866,-M866+1,0),E866,OFFSET(C866,-M866+2,0),OFFSET(C866,-M866+2,0),OFFSET(C866,-M866+3,0)+AB866,OFFSET(C866,-M866+4,0),0,3)/100*D866*10000)</f>
        <v/>
      </c>
      <c r="S866" s="71" t="str">
        <f ca="1">IF(D866="","",_xll.xEURO(OFFSET(C866,-M866+1,0),E866,OFFSET(C866,-M866+2,0),OFFSET(C866,-M866+2,0),OFFSET(C866,-M866+3,0)+AB866,OFFSET(C866,-M866+4,0),0,5)/365.25*D866*10000)</f>
        <v/>
      </c>
      <c r="U866" s="67" t="str">
        <f ca="1">IF(I866="","",_xll.xEURO(OFFSET(C866,-M866+1,0),J866,OFFSET(C866,-M866+2,0),OFFSET(C866,-M866+2,0),OFFSET(C866,-M866+3,0)+AC866,OFFSET(C866,-M866+4,0),1,1)*I866)</f>
        <v/>
      </c>
      <c r="V866" s="69" t="str">
        <f ca="1">IF(I866="","",_xll.xEURO(OFFSET(C866,-M866+1,0),J866,OFFSET(C866,-M866+2,0),OFFSET(C866,-M866+2,0),OFFSET(C866,-M866+3,0)+AC866,OFFSET(C866,-M866+4,0),1,0))</f>
        <v/>
      </c>
      <c r="W866" s="67" t="str">
        <f t="shared" si="154"/>
        <v/>
      </c>
      <c r="X866" s="67" t="str">
        <f ca="1">IF(I866="","",_xll.xEURO(OFFSET(C866,-M866+1,0),J866,OFFSET(C866,-M866+2,0),OFFSET(C866,-M866+2,0),OFFSET(C866,-M866+3,0)+AC866,OFFSET(C866,-M866+4,0),1,2)/10*I866)</f>
        <v/>
      </c>
      <c r="Y866" s="71" t="str">
        <f ca="1">IF(I866="","",_xll.xEURO(OFFSET(C866,-M866+1,0),J866,OFFSET(C866,-M866+2,0),OFFSET(C866,-M866+2,0),OFFSET(C866,-M866+3,0)+AC866,OFFSET(C866,-M866+4,0),1,3)/100*I866*10000)</f>
        <v/>
      </c>
      <c r="Z866" s="71" t="str">
        <f ca="1">IF(I866="","",_xll.xEURO(OFFSET(C866,-M866+1,0),J866,OFFSET(C866,-M866+2,0),OFFSET(C866,-M866+2,0),OFFSET(C866,-M866+3,0)+AC866,OFFSET(C866,-M866+4,0),1,5)/365.25*I866*10000)</f>
        <v/>
      </c>
      <c r="AB866" s="40" t="str">
        <f ca="1">IF(D866="","",_xll.xCalcSkew(OFFSET(C866,-M866,0),E866-OFFSET(C866,-M866+1,0),b)/100)</f>
        <v/>
      </c>
      <c r="AC866" s="40" t="str">
        <f ca="1">IF(I866="","",_xll.xCalcSkew(OFFSET(C866,-M866,0),J866-OFFSET(C866,-M866+1,0),b)/100)</f>
        <v/>
      </c>
      <c r="AE866">
        <f t="shared" si="148"/>
        <v>0</v>
      </c>
      <c r="AF866">
        <f t="shared" si="149"/>
        <v>0</v>
      </c>
      <c r="AG866">
        <f t="shared" si="150"/>
        <v>0</v>
      </c>
    </row>
    <row r="867" spans="4:33" x14ac:dyDescent="0.25">
      <c r="D867" s="52"/>
      <c r="E867" s="39"/>
      <c r="F867" s="39"/>
      <c r="G867" s="35"/>
      <c r="I867" s="52"/>
      <c r="J867" s="39"/>
      <c r="K867" s="39"/>
      <c r="L867" s="62"/>
      <c r="M867" s="101">
        <f t="shared" si="155"/>
        <v>18</v>
      </c>
      <c r="N867" s="67" t="str">
        <f ca="1">IF(D867="","",_xll.xEURO(OFFSET(C867,-M867+1,0),E867,OFFSET(C867,-M867+2,0),OFFSET(C867,-M867+2,0),OFFSET(C867,-M867+3,0)+AB867,OFFSET(C867,-M867+4,0),0,1)*D867)</f>
        <v/>
      </c>
      <c r="O867" s="69" t="str">
        <f ca="1">IF(D867="","",_xll.xEURO(OFFSET(C867,-M867+1,0),E867,OFFSET(C867,-M867+2,0),OFFSET(C867,-M867+2,0),OFFSET(C867,-M867+3,0)+AB867,OFFSET(C867,-M867+4,0),0,0))</f>
        <v/>
      </c>
      <c r="P867" s="67" t="str">
        <f t="shared" si="153"/>
        <v/>
      </c>
      <c r="Q867" s="67" t="str">
        <f ca="1">IF(D867="","",_xll.xEURO(OFFSET(C867,-M867+1,0),E867,OFFSET(C867,-M867+2,0),OFFSET(C867,-M867+2,0),OFFSET(C867,-M867+3,0)+AB867,OFFSET(C867,-M867+4,0),0,2)/10*D867)</f>
        <v/>
      </c>
      <c r="R867" s="71" t="str">
        <f ca="1">IF(D867="","",_xll.xEURO(OFFSET(C867,-M867+1,0),E867,OFFSET(C867,-M867+2,0),OFFSET(C867,-M867+2,0),OFFSET(C867,-M867+3,0)+AB867,OFFSET(C867,-M867+4,0),0,3)/100*D867*10000)</f>
        <v/>
      </c>
      <c r="S867" s="71" t="str">
        <f ca="1">IF(D867="","",_xll.xEURO(OFFSET(C867,-M867+1,0),E867,OFFSET(C867,-M867+2,0),OFFSET(C867,-M867+2,0),OFFSET(C867,-M867+3,0)+AB867,OFFSET(C867,-M867+4,0),0,5)/365.25*D867*10000)</f>
        <v/>
      </c>
      <c r="U867" s="67" t="str">
        <f ca="1">IF(I867="","",_xll.xEURO(OFFSET(C867,-M867+1,0),J867,OFFSET(C867,-M867+2,0),OFFSET(C867,-M867+2,0),OFFSET(C867,-M867+3,0)+AC867,OFFSET(C867,-M867+4,0),1,1)*I867)</f>
        <v/>
      </c>
      <c r="V867" s="69" t="str">
        <f ca="1">IF(I867="","",_xll.xEURO(OFFSET(C867,-M867+1,0),J867,OFFSET(C867,-M867+2,0),OFFSET(C867,-M867+2,0),OFFSET(C867,-M867+3,0)+AC867,OFFSET(C867,-M867+4,0),1,0))</f>
        <v/>
      </c>
      <c r="W867" s="67" t="str">
        <f t="shared" si="154"/>
        <v/>
      </c>
      <c r="X867" s="67" t="str">
        <f ca="1">IF(I867="","",_xll.xEURO(OFFSET(C867,-M867+1,0),J867,OFFSET(C867,-M867+2,0),OFFSET(C867,-M867+2,0),OFFSET(C867,-M867+3,0)+AC867,OFFSET(C867,-M867+4,0),1,2)/10*I867)</f>
        <v/>
      </c>
      <c r="Y867" s="71" t="str">
        <f ca="1">IF(I867="","",_xll.xEURO(OFFSET(C867,-M867+1,0),J867,OFFSET(C867,-M867+2,0),OFFSET(C867,-M867+2,0),OFFSET(C867,-M867+3,0)+AC867,OFFSET(C867,-M867+4,0),1,3)/100*I867*10000)</f>
        <v/>
      </c>
      <c r="Z867" s="71" t="str">
        <f ca="1">IF(I867="","",_xll.xEURO(OFFSET(C867,-M867+1,0),J867,OFFSET(C867,-M867+2,0),OFFSET(C867,-M867+2,0),OFFSET(C867,-M867+3,0)+AC867,OFFSET(C867,-M867+4,0),1,5)/365.25*I867*10000)</f>
        <v/>
      </c>
      <c r="AB867" s="40" t="str">
        <f ca="1">IF(D867="","",_xll.xCalcSkew(OFFSET(C867,-M867,0),E867-OFFSET(C867,-M867+1,0),b)/100)</f>
        <v/>
      </c>
      <c r="AC867" s="40" t="str">
        <f ca="1">IF(I867="","",_xll.xCalcSkew(OFFSET(C867,-M867,0),J867-OFFSET(C867,-M867+1,0),b)/100)</f>
        <v/>
      </c>
      <c r="AE867">
        <f t="shared" si="148"/>
        <v>0</v>
      </c>
      <c r="AF867">
        <f t="shared" si="149"/>
        <v>0</v>
      </c>
      <c r="AG867">
        <f t="shared" si="150"/>
        <v>0</v>
      </c>
    </row>
    <row r="868" spans="4:33" x14ac:dyDescent="0.25">
      <c r="D868" s="52"/>
      <c r="E868" s="39"/>
      <c r="F868" s="39"/>
      <c r="G868" s="35"/>
      <c r="I868" s="52"/>
      <c r="J868" s="39"/>
      <c r="K868" s="39"/>
      <c r="L868" s="62"/>
      <c r="M868" s="101">
        <f t="shared" si="155"/>
        <v>19</v>
      </c>
      <c r="N868" s="67" t="str">
        <f ca="1">IF(D868="","",_xll.xEURO(OFFSET(C868,-M868+1,0),E868,OFFSET(C868,-M868+2,0),OFFSET(C868,-M868+2,0),OFFSET(C868,-M868+3,0)+AB868,OFFSET(C868,-M868+4,0),0,1)*D868)</f>
        <v/>
      </c>
      <c r="O868" s="69" t="str">
        <f ca="1">IF(D868="","",_xll.xEURO(OFFSET(C868,-M868+1,0),E868,OFFSET(C868,-M868+2,0),OFFSET(C868,-M868+2,0),OFFSET(C868,-M868+3,0)+AB868,OFFSET(C868,-M868+4,0),0,0))</f>
        <v/>
      </c>
      <c r="P868" s="67" t="str">
        <f t="shared" si="153"/>
        <v/>
      </c>
      <c r="Q868" s="67" t="str">
        <f ca="1">IF(D868="","",_xll.xEURO(OFFSET(C868,-M868+1,0),E868,OFFSET(C868,-M868+2,0),OFFSET(C868,-M868+2,0),OFFSET(C868,-M868+3,0)+AB868,OFFSET(C868,-M868+4,0),0,2)/10*D868)</f>
        <v/>
      </c>
      <c r="R868" s="71" t="str">
        <f ca="1">IF(D868="","",_xll.xEURO(OFFSET(C868,-M868+1,0),E868,OFFSET(C868,-M868+2,0),OFFSET(C868,-M868+2,0),OFFSET(C868,-M868+3,0)+AB868,OFFSET(C868,-M868+4,0),0,3)/100*D868*10000)</f>
        <v/>
      </c>
      <c r="S868" s="71" t="str">
        <f ca="1">IF(D868="","",_xll.xEURO(OFFSET(C868,-M868+1,0),E868,OFFSET(C868,-M868+2,0),OFFSET(C868,-M868+2,0),OFFSET(C868,-M868+3,0)+AB868,OFFSET(C868,-M868+4,0),0,5)/365.25*D868*10000)</f>
        <v/>
      </c>
      <c r="U868" s="67" t="str">
        <f ca="1">IF(I868="","",_xll.xEURO(OFFSET(C868,-M868+1,0),J868,OFFSET(C868,-M868+2,0),OFFSET(C868,-M868+2,0),OFFSET(C868,-M868+3,0)+AC868,OFFSET(C868,-M868+4,0),1,1)*I868)</f>
        <v/>
      </c>
      <c r="V868" s="69" t="str">
        <f ca="1">IF(I868="","",_xll.xEURO(OFFSET(C868,-M868+1,0),J868,OFFSET(C868,-M868+2,0),OFFSET(C868,-M868+2,0),OFFSET(C868,-M868+3,0)+AC868,OFFSET(C868,-M868+4,0),1,0))</f>
        <v/>
      </c>
      <c r="W868" s="67" t="str">
        <f t="shared" si="154"/>
        <v/>
      </c>
      <c r="X868" s="67" t="str">
        <f ca="1">IF(I868="","",_xll.xEURO(OFFSET(C868,-M868+1,0),J868,OFFSET(C868,-M868+2,0),OFFSET(C868,-M868+2,0),OFFSET(C868,-M868+3,0)+AC868,OFFSET(C868,-M868+4,0),1,2)/10*I868)</f>
        <v/>
      </c>
      <c r="Y868" s="71" t="str">
        <f ca="1">IF(I868="","",_xll.xEURO(OFFSET(C868,-M868+1,0),J868,OFFSET(C868,-M868+2,0),OFFSET(C868,-M868+2,0),OFFSET(C868,-M868+3,0)+AC868,OFFSET(C868,-M868+4,0),1,3)/100*I868*10000)</f>
        <v/>
      </c>
      <c r="Z868" s="71" t="str">
        <f ca="1">IF(I868="","",_xll.xEURO(OFFSET(C868,-M868+1,0),J868,OFFSET(C868,-M868+2,0),OFFSET(C868,-M868+2,0),OFFSET(C868,-M868+3,0)+AC868,OFFSET(C868,-M868+4,0),1,5)/365.25*I868*10000)</f>
        <v/>
      </c>
      <c r="AB868" s="40" t="str">
        <f ca="1">IF(D868="","",_xll.xCalcSkew(OFFSET(C868,-M868,0),E868-OFFSET(C868,-M868+1,0),b)/100)</f>
        <v/>
      </c>
      <c r="AC868" s="40" t="str">
        <f ca="1">IF(I868="","",_xll.xCalcSkew(OFFSET(C868,-M868,0),J868-OFFSET(C868,-M868+1,0),b)/100)</f>
        <v/>
      </c>
      <c r="AE868">
        <f t="shared" si="148"/>
        <v>0</v>
      </c>
      <c r="AF868">
        <f t="shared" si="149"/>
        <v>0</v>
      </c>
      <c r="AG868">
        <f t="shared" si="150"/>
        <v>0</v>
      </c>
    </row>
    <row r="869" spans="4:33" x14ac:dyDescent="0.25">
      <c r="D869" s="52"/>
      <c r="E869" s="39"/>
      <c r="F869" s="39"/>
      <c r="G869" s="35"/>
      <c r="I869" s="52"/>
      <c r="J869" s="39"/>
      <c r="K869" s="39"/>
      <c r="L869" s="62"/>
      <c r="M869" s="101">
        <f t="shared" si="155"/>
        <v>20</v>
      </c>
      <c r="N869" s="67" t="str">
        <f ca="1">IF(D869="","",_xll.xEURO(OFFSET(C869,-M869+1,0),E869,OFFSET(C869,-M869+2,0),OFFSET(C869,-M869+2,0),OFFSET(C869,-M869+3,0)+AB869,OFFSET(C869,-M869+4,0),0,1)*D869)</f>
        <v/>
      </c>
      <c r="O869" s="69" t="str">
        <f ca="1">IF(D869="","",_xll.xEURO(OFFSET(C869,-M869+1,0),E869,OFFSET(C869,-M869+2,0),OFFSET(C869,-M869+2,0),OFFSET(C869,-M869+3,0)+AB869,OFFSET(C869,-M869+4,0),0,0))</f>
        <v/>
      </c>
      <c r="P869" s="67" t="str">
        <f t="shared" si="153"/>
        <v/>
      </c>
      <c r="Q869" s="67" t="str">
        <f ca="1">IF(D869="","",_xll.xEURO(OFFSET(C869,-M869+1,0),E869,OFFSET(C869,-M869+2,0),OFFSET(C869,-M869+2,0),OFFSET(C869,-M869+3,0)+AB869,OFFSET(C869,-M869+4,0),0,2)/10*D869)</f>
        <v/>
      </c>
      <c r="R869" s="71" t="str">
        <f ca="1">IF(D869="","",_xll.xEURO(OFFSET(C869,-M869+1,0),E869,OFFSET(C869,-M869+2,0),OFFSET(C869,-M869+2,0),OFFSET(C869,-M869+3,0)+AB869,OFFSET(C869,-M869+4,0),0,3)/100*D869*10000)</f>
        <v/>
      </c>
      <c r="S869" s="71" t="str">
        <f ca="1">IF(D869="","",_xll.xEURO(OFFSET(C869,-M869+1,0),E869,OFFSET(C869,-M869+2,0),OFFSET(C869,-M869+2,0),OFFSET(C869,-M869+3,0)+AB869,OFFSET(C869,-M869+4,0),0,5)/365.25*D869*10000)</f>
        <v/>
      </c>
      <c r="U869" s="67" t="str">
        <f ca="1">IF(I869="","",_xll.xEURO(OFFSET(C869,-M869+1,0),J869,OFFSET(C869,-M869+2,0),OFFSET(C869,-M869+2,0),OFFSET(C869,-M869+3,0)+AC869,OFFSET(C869,-M869+4,0),1,1)*I869)</f>
        <v/>
      </c>
      <c r="V869" s="69" t="str">
        <f ca="1">IF(I869="","",_xll.xEURO(OFFSET(C869,-M869+1,0),J869,OFFSET(C869,-M869+2,0),OFFSET(C869,-M869+2,0),OFFSET(C869,-M869+3,0)+AC869,OFFSET(C869,-M869+4,0),1,0))</f>
        <v/>
      </c>
      <c r="W869" s="67" t="str">
        <f t="shared" si="154"/>
        <v/>
      </c>
      <c r="X869" s="67" t="str">
        <f ca="1">IF(I869="","",_xll.xEURO(OFFSET(C869,-M869+1,0),J869,OFFSET(C869,-M869+2,0),OFFSET(C869,-M869+2,0),OFFSET(C869,-M869+3,0)+AC869,OFFSET(C869,-M869+4,0),1,2)/10*I869)</f>
        <v/>
      </c>
      <c r="Y869" s="71" t="str">
        <f ca="1">IF(I869="","",_xll.xEURO(OFFSET(C869,-M869+1,0),J869,OFFSET(C869,-M869+2,0),OFFSET(C869,-M869+2,0),OFFSET(C869,-M869+3,0)+AC869,OFFSET(C869,-M869+4,0),1,3)/100*I869*10000)</f>
        <v/>
      </c>
      <c r="Z869" s="71" t="str">
        <f ca="1">IF(I869="","",_xll.xEURO(OFFSET(C869,-M869+1,0),J869,OFFSET(C869,-M869+2,0),OFFSET(C869,-M869+2,0),OFFSET(C869,-M869+3,0)+AC869,OFFSET(C869,-M869+4,0),1,5)/365.25*I869*10000)</f>
        <v/>
      </c>
      <c r="AB869" s="40" t="str">
        <f ca="1">IF(D869="","",_xll.xCalcSkew(OFFSET(C869,-M869,0),E869-OFFSET(C869,-M869+1,0),b)/100)</f>
        <v/>
      </c>
      <c r="AC869" s="40" t="str">
        <f ca="1">IF(I869="","",_xll.xCalcSkew(OFFSET(C869,-M869,0),J869-OFFSET(C869,-M869+1,0),b)/100)</f>
        <v/>
      </c>
      <c r="AE869">
        <f t="shared" si="148"/>
        <v>0</v>
      </c>
      <c r="AF869">
        <f t="shared" si="149"/>
        <v>0</v>
      </c>
      <c r="AG869">
        <f t="shared" si="150"/>
        <v>0</v>
      </c>
    </row>
    <row r="870" spans="4:33" x14ac:dyDescent="0.25">
      <c r="D870" s="52"/>
      <c r="E870" s="39"/>
      <c r="F870" s="39"/>
      <c r="G870" s="35"/>
      <c r="I870" s="52"/>
      <c r="J870" s="39"/>
      <c r="K870" s="39"/>
      <c r="L870" s="62"/>
      <c r="M870" s="101">
        <f t="shared" si="155"/>
        <v>21</v>
      </c>
      <c r="N870" s="67" t="str">
        <f ca="1">IF(D870="","",_xll.xEURO(OFFSET(C870,-M870+1,0),E870,OFFSET(C870,-M870+2,0),OFFSET(C870,-M870+2,0),OFFSET(C870,-M870+3,0)+AB870,OFFSET(C870,-M870+4,0),0,1)*D870)</f>
        <v/>
      </c>
      <c r="O870" s="69" t="str">
        <f ca="1">IF(D870="","",_xll.xEURO(OFFSET(C870,-M870+1,0),E870,OFFSET(C870,-M870+2,0),OFFSET(C870,-M870+2,0),OFFSET(C870,-M870+3,0)+AB870,OFFSET(C870,-M870+4,0),0,0))</f>
        <v/>
      </c>
      <c r="P870" s="67" t="str">
        <f t="shared" si="153"/>
        <v/>
      </c>
      <c r="Q870" s="67" t="str">
        <f ca="1">IF(D870="","",_xll.xEURO(OFFSET(C870,-M870+1,0),E870,OFFSET(C870,-M870+2,0),OFFSET(C870,-M870+2,0),OFFSET(C870,-M870+3,0)+AB870,OFFSET(C870,-M870+4,0),0,2)/10*D870)</f>
        <v/>
      </c>
      <c r="R870" s="71" t="str">
        <f ca="1">IF(D870="","",_xll.xEURO(OFFSET(C870,-M870+1,0),E870,OFFSET(C870,-M870+2,0),OFFSET(C870,-M870+2,0),OFFSET(C870,-M870+3,0)+AB870,OFFSET(C870,-M870+4,0),0,3)/100*D870*10000)</f>
        <v/>
      </c>
      <c r="S870" s="71" t="str">
        <f ca="1">IF(D870="","",_xll.xEURO(OFFSET(C870,-M870+1,0),E870,OFFSET(C870,-M870+2,0),OFFSET(C870,-M870+2,0),OFFSET(C870,-M870+3,0)+AB870,OFFSET(C870,-M870+4,0),0,5)/365.25*D870*10000)</f>
        <v/>
      </c>
      <c r="U870" s="67" t="str">
        <f ca="1">IF(I870="","",_xll.xEURO(OFFSET(C870,-M870+1,0),J870,OFFSET(C870,-M870+2,0),OFFSET(C870,-M870+2,0),OFFSET(C870,-M870+3,0)+AC870,OFFSET(C870,-M870+4,0),1,1)*I870)</f>
        <v/>
      </c>
      <c r="V870" s="69" t="str">
        <f ca="1">IF(I870="","",_xll.xEURO(OFFSET(C870,-M870+1,0),J870,OFFSET(C870,-M870+2,0),OFFSET(C870,-M870+2,0),OFFSET(C870,-M870+3,0)+AC870,OFFSET(C870,-M870+4,0),1,0))</f>
        <v/>
      </c>
      <c r="W870" s="67" t="str">
        <f t="shared" si="154"/>
        <v/>
      </c>
      <c r="X870" s="67" t="str">
        <f ca="1">IF(I870="","",_xll.xEURO(OFFSET(C870,-M870+1,0),J870,OFFSET(C870,-M870+2,0),OFFSET(C870,-M870+2,0),OFFSET(C870,-M870+3,0)+AC870,OFFSET(C870,-M870+4,0),1,2)/10*I870)</f>
        <v/>
      </c>
      <c r="Y870" s="71" t="str">
        <f ca="1">IF(I870="","",_xll.xEURO(OFFSET(C870,-M870+1,0),J870,OFFSET(C870,-M870+2,0),OFFSET(C870,-M870+2,0),OFFSET(C870,-M870+3,0)+AC870,OFFSET(C870,-M870+4,0),1,3)/100*I870*10000)</f>
        <v/>
      </c>
      <c r="Z870" s="71" t="str">
        <f ca="1">IF(I870="","",_xll.xEURO(OFFSET(C870,-M870+1,0),J870,OFFSET(C870,-M870+2,0),OFFSET(C870,-M870+2,0),OFFSET(C870,-M870+3,0)+AC870,OFFSET(C870,-M870+4,0),1,5)/365.25*I870*10000)</f>
        <v/>
      </c>
      <c r="AB870" s="40" t="str">
        <f ca="1">IF(D870="","",_xll.xCalcSkew(OFFSET(C870,-M870,0),E870-OFFSET(C870,-M870+1,0),b)/100)</f>
        <v/>
      </c>
      <c r="AC870" s="40" t="str">
        <f ca="1">IF(I870="","",_xll.xCalcSkew(OFFSET(C870,-M870,0),J870-OFFSET(C870,-M870+1,0),b)/100)</f>
        <v/>
      </c>
      <c r="AE870">
        <f t="shared" si="148"/>
        <v>0</v>
      </c>
      <c r="AF870">
        <f t="shared" si="149"/>
        <v>0</v>
      </c>
      <c r="AG870">
        <f t="shared" si="150"/>
        <v>0</v>
      </c>
    </row>
    <row r="871" spans="4:33" x14ac:dyDescent="0.25">
      <c r="D871" s="52"/>
      <c r="E871" s="39"/>
      <c r="F871" s="39"/>
      <c r="G871" s="35"/>
      <c r="I871" s="52"/>
      <c r="J871" s="39"/>
      <c r="K871" s="39"/>
      <c r="L871" s="62"/>
      <c r="M871" s="101">
        <f t="shared" si="155"/>
        <v>22</v>
      </c>
      <c r="N871" s="67" t="str">
        <f ca="1">IF(D871="","",_xll.xEURO(OFFSET(C871,-M871+1,0),E871,OFFSET(C871,-M871+2,0),OFFSET(C871,-M871+2,0),OFFSET(C871,-M871+3,0)+AB871,OFFSET(C871,-M871+4,0),0,1)*D871)</f>
        <v/>
      </c>
      <c r="O871" s="69" t="str">
        <f ca="1">IF(D871="","",_xll.xEURO(OFFSET(C871,-M871+1,0),E871,OFFSET(C871,-M871+2,0),OFFSET(C871,-M871+2,0),OFFSET(C871,-M871+3,0)+AB871,OFFSET(C871,-M871+4,0),0,0))</f>
        <v/>
      </c>
      <c r="P871" s="67" t="str">
        <f t="shared" si="153"/>
        <v/>
      </c>
      <c r="Q871" s="67" t="str">
        <f ca="1">IF(D871="","",_xll.xEURO(OFFSET(C871,-M871+1,0),E871,OFFSET(C871,-M871+2,0),OFFSET(C871,-M871+2,0),OFFSET(C871,-M871+3,0)+AB871,OFFSET(C871,-M871+4,0),0,2)/10*D871)</f>
        <v/>
      </c>
      <c r="R871" s="71" t="str">
        <f ca="1">IF(D871="","",_xll.xEURO(OFFSET(C871,-M871+1,0),E871,OFFSET(C871,-M871+2,0),OFFSET(C871,-M871+2,0),OFFSET(C871,-M871+3,0)+AB871,OFFSET(C871,-M871+4,0),0,3)/100*D871*10000)</f>
        <v/>
      </c>
      <c r="S871" s="71" t="str">
        <f ca="1">IF(D871="","",_xll.xEURO(OFFSET(C871,-M871+1,0),E871,OFFSET(C871,-M871+2,0),OFFSET(C871,-M871+2,0),OFFSET(C871,-M871+3,0)+AB871,OFFSET(C871,-M871+4,0),0,5)/365.25*D871*10000)</f>
        <v/>
      </c>
      <c r="U871" s="67" t="str">
        <f ca="1">IF(I871="","",_xll.xEURO(OFFSET(C871,-M871+1,0),J871,OFFSET(C871,-M871+2,0),OFFSET(C871,-M871+2,0),OFFSET(C871,-M871+3,0)+AC871,OFFSET(C871,-M871+4,0),1,1)*I871)</f>
        <v/>
      </c>
      <c r="V871" s="69" t="str">
        <f ca="1">IF(I871="","",_xll.xEURO(OFFSET(C871,-M871+1,0),J871,OFFSET(C871,-M871+2,0),OFFSET(C871,-M871+2,0),OFFSET(C871,-M871+3,0)+AC871,OFFSET(C871,-M871+4,0),1,0))</f>
        <v/>
      </c>
      <c r="W871" s="67" t="str">
        <f t="shared" si="154"/>
        <v/>
      </c>
      <c r="X871" s="67" t="str">
        <f ca="1">IF(I871="","",_xll.xEURO(OFFSET(C871,-M871+1,0),J871,OFFSET(C871,-M871+2,0),OFFSET(C871,-M871+2,0),OFFSET(C871,-M871+3,0)+AC871,OFFSET(C871,-M871+4,0),1,2)/10*I871)</f>
        <v/>
      </c>
      <c r="Y871" s="71" t="str">
        <f ca="1">IF(I871="","",_xll.xEURO(OFFSET(C871,-M871+1,0),J871,OFFSET(C871,-M871+2,0),OFFSET(C871,-M871+2,0),OFFSET(C871,-M871+3,0)+AC871,OFFSET(C871,-M871+4,0),1,3)/100*I871*10000)</f>
        <v/>
      </c>
      <c r="Z871" s="71" t="str">
        <f ca="1">IF(I871="","",_xll.xEURO(OFFSET(C871,-M871+1,0),J871,OFFSET(C871,-M871+2,0),OFFSET(C871,-M871+2,0),OFFSET(C871,-M871+3,0)+AC871,OFFSET(C871,-M871+4,0),1,5)/365.25*I871*10000)</f>
        <v/>
      </c>
      <c r="AB871" s="40" t="str">
        <f ca="1">IF(D871="","",_xll.xCalcSkew(OFFSET(C871,-M871,0),E871-OFFSET(C871,-M871+1,0),b)/100)</f>
        <v/>
      </c>
      <c r="AC871" s="40" t="str">
        <f ca="1">IF(I871="","",_xll.xCalcSkew(OFFSET(C871,-M871,0),J871-OFFSET(C871,-M871+1,0),b)/100)</f>
        <v/>
      </c>
      <c r="AE871">
        <f t="shared" si="148"/>
        <v>0</v>
      </c>
      <c r="AF871">
        <f t="shared" si="149"/>
        <v>0</v>
      </c>
      <c r="AG871">
        <f t="shared" si="150"/>
        <v>0</v>
      </c>
    </row>
    <row r="872" spans="4:33" x14ac:dyDescent="0.25">
      <c r="D872" s="52"/>
      <c r="E872" s="39"/>
      <c r="F872" s="39"/>
      <c r="G872" s="35"/>
      <c r="I872" s="52"/>
      <c r="J872" s="39"/>
      <c r="K872" s="39"/>
      <c r="L872" s="62"/>
      <c r="M872" s="101">
        <f t="shared" si="155"/>
        <v>23</v>
      </c>
      <c r="N872" s="67" t="str">
        <f ca="1">IF(D872="","",_xll.xEURO(OFFSET(C872,-M872+1,0),E872,OFFSET(C872,-M872+2,0),OFFSET(C872,-M872+2,0),OFFSET(C872,-M872+3,0)+AB872,OFFSET(C872,-M872+4,0),0,1)*D872)</f>
        <v/>
      </c>
      <c r="O872" s="69" t="str">
        <f ca="1">IF(D872="","",_xll.xEURO(OFFSET(C872,-M872+1,0),E872,OFFSET(C872,-M872+2,0),OFFSET(C872,-M872+2,0),OFFSET(C872,-M872+3,0)+AB872,OFFSET(C872,-M872+4,0),0,0))</f>
        <v/>
      </c>
      <c r="P872" s="67" t="str">
        <f t="shared" si="153"/>
        <v/>
      </c>
      <c r="Q872" s="67" t="str">
        <f ca="1">IF(D872="","",_xll.xEURO(OFFSET(C872,-M872+1,0),E872,OFFSET(C872,-M872+2,0),OFFSET(C872,-M872+2,0),OFFSET(C872,-M872+3,0)+AB872,OFFSET(C872,-M872+4,0),0,2)/10*D872)</f>
        <v/>
      </c>
      <c r="R872" s="71" t="str">
        <f ca="1">IF(D872="","",_xll.xEURO(OFFSET(C872,-M872+1,0),E872,OFFSET(C872,-M872+2,0),OFFSET(C872,-M872+2,0),OFFSET(C872,-M872+3,0)+AB872,OFFSET(C872,-M872+4,0),0,3)/100*D872*10000)</f>
        <v/>
      </c>
      <c r="S872" s="71" t="str">
        <f ca="1">IF(D872="","",_xll.xEURO(OFFSET(C872,-M872+1,0),E872,OFFSET(C872,-M872+2,0),OFFSET(C872,-M872+2,0),OFFSET(C872,-M872+3,0)+AB872,OFFSET(C872,-M872+4,0),0,5)/365.25*D872*10000)</f>
        <v/>
      </c>
      <c r="U872" s="67" t="str">
        <f ca="1">IF(I872="","",_xll.xEURO(OFFSET(C872,-M872+1,0),J872,OFFSET(C872,-M872+2,0),OFFSET(C872,-M872+2,0),OFFSET(C872,-M872+3,0)+AC872,OFFSET(C872,-M872+4,0),1,1)*I872)</f>
        <v/>
      </c>
      <c r="V872" s="69" t="str">
        <f ca="1">IF(I872="","",_xll.xEURO(OFFSET(C872,-M872+1,0),J872,OFFSET(C872,-M872+2,0),OFFSET(C872,-M872+2,0),OFFSET(C872,-M872+3,0)+AC872,OFFSET(C872,-M872+4,0),1,0))</f>
        <v/>
      </c>
      <c r="W872" s="67" t="str">
        <f t="shared" si="154"/>
        <v/>
      </c>
      <c r="X872" s="67" t="str">
        <f ca="1">IF(I872="","",_xll.xEURO(OFFSET(C872,-M872+1,0),J872,OFFSET(C872,-M872+2,0),OFFSET(C872,-M872+2,0),OFFSET(C872,-M872+3,0)+AC872,OFFSET(C872,-M872+4,0),1,2)/10*I872)</f>
        <v/>
      </c>
      <c r="Y872" s="71" t="str">
        <f ca="1">IF(I872="","",_xll.xEURO(OFFSET(C872,-M872+1,0),J872,OFFSET(C872,-M872+2,0),OFFSET(C872,-M872+2,0),OFFSET(C872,-M872+3,0)+AC872,OFFSET(C872,-M872+4,0),1,3)/100*I872*10000)</f>
        <v/>
      </c>
      <c r="Z872" s="71" t="str">
        <f ca="1">IF(I872="","",_xll.xEURO(OFFSET(C872,-M872+1,0),J872,OFFSET(C872,-M872+2,0),OFFSET(C872,-M872+2,0),OFFSET(C872,-M872+3,0)+AC872,OFFSET(C872,-M872+4,0),1,5)/365.25*I872*10000)</f>
        <v/>
      </c>
      <c r="AB872" s="40" t="str">
        <f ca="1">IF(D872="","",_xll.xCalcSkew(OFFSET(C872,-M872,0),E872-OFFSET(C872,-M872+1,0),b)/100)</f>
        <v/>
      </c>
      <c r="AC872" s="40" t="str">
        <f ca="1">IF(I872="","",_xll.xCalcSkew(OFFSET(C872,-M872,0),J872-OFFSET(C872,-M872+1,0),b)/100)</f>
        <v/>
      </c>
      <c r="AE872">
        <f t="shared" si="148"/>
        <v>0</v>
      </c>
      <c r="AF872">
        <f t="shared" si="149"/>
        <v>0</v>
      </c>
      <c r="AG872">
        <f t="shared" si="150"/>
        <v>0</v>
      </c>
    </row>
    <row r="873" spans="4:33" x14ac:dyDescent="0.25">
      <c r="D873" s="52"/>
      <c r="E873" s="39"/>
      <c r="F873" s="39"/>
      <c r="G873" s="35"/>
      <c r="I873" s="52"/>
      <c r="J873" s="39"/>
      <c r="K873" s="39"/>
      <c r="L873" s="62"/>
      <c r="M873" s="101">
        <f t="shared" si="155"/>
        <v>24</v>
      </c>
      <c r="N873" s="67" t="str">
        <f ca="1">IF(D873="","",_xll.xEURO(OFFSET(C873,-M873+1,0),E873,OFFSET(C873,-M873+2,0),OFFSET(C873,-M873+2,0),OFFSET(C873,-M873+3,0)+AB873,OFFSET(C873,-M873+4,0),0,1)*D873)</f>
        <v/>
      </c>
      <c r="O873" s="69" t="str">
        <f ca="1">IF(D873="","",_xll.xEURO(OFFSET(C873,-M873+1,0),E873,OFFSET(C873,-M873+2,0),OFFSET(C873,-M873+2,0),OFFSET(C873,-M873+3,0)+AB873,OFFSET(C873,-M873+4,0),0,0))</f>
        <v/>
      </c>
      <c r="P873" s="67" t="str">
        <f t="shared" si="153"/>
        <v/>
      </c>
      <c r="Q873" s="67" t="str">
        <f ca="1">IF(D873="","",_xll.xEURO(OFFSET(C873,-M873+1,0),E873,OFFSET(C873,-M873+2,0),OFFSET(C873,-M873+2,0),OFFSET(C873,-M873+3,0)+AB873,OFFSET(C873,-M873+4,0),0,2)/10*D873)</f>
        <v/>
      </c>
      <c r="R873" s="71" t="str">
        <f ca="1">IF(D873="","",_xll.xEURO(OFFSET(C873,-M873+1,0),E873,OFFSET(C873,-M873+2,0),OFFSET(C873,-M873+2,0),OFFSET(C873,-M873+3,0)+AB873,OFFSET(C873,-M873+4,0),0,3)/100*D873*10000)</f>
        <v/>
      </c>
      <c r="S873" s="71" t="str">
        <f ca="1">IF(D873="","",_xll.xEURO(OFFSET(C873,-M873+1,0),E873,OFFSET(C873,-M873+2,0),OFFSET(C873,-M873+2,0),OFFSET(C873,-M873+3,0)+AB873,OFFSET(C873,-M873+4,0),0,5)/365.25*D873*10000)</f>
        <v/>
      </c>
      <c r="U873" s="67" t="str">
        <f ca="1">IF(I873="","",_xll.xEURO(OFFSET(C873,-M873+1,0),J873,OFFSET(C873,-M873+2,0),OFFSET(C873,-M873+2,0),OFFSET(C873,-M873+3,0)+AC873,OFFSET(C873,-M873+4,0),1,1)*I873)</f>
        <v/>
      </c>
      <c r="V873" s="69" t="str">
        <f ca="1">IF(I873="","",_xll.xEURO(OFFSET(C873,-M873+1,0),J873,OFFSET(C873,-M873+2,0),OFFSET(C873,-M873+2,0),OFFSET(C873,-M873+3,0)+AC873,OFFSET(C873,-M873+4,0),1,0))</f>
        <v/>
      </c>
      <c r="W873" s="67" t="str">
        <f t="shared" si="154"/>
        <v/>
      </c>
      <c r="X873" s="67" t="str">
        <f ca="1">IF(I873="","",_xll.xEURO(OFFSET(C873,-M873+1,0),J873,OFFSET(C873,-M873+2,0),OFFSET(C873,-M873+2,0),OFFSET(C873,-M873+3,0)+AC873,OFFSET(C873,-M873+4,0),1,2)/10*I873)</f>
        <v/>
      </c>
      <c r="Y873" s="71" t="str">
        <f ca="1">IF(I873="","",_xll.xEURO(OFFSET(C873,-M873+1,0),J873,OFFSET(C873,-M873+2,0),OFFSET(C873,-M873+2,0),OFFSET(C873,-M873+3,0)+AC873,OFFSET(C873,-M873+4,0),1,3)/100*I873*10000)</f>
        <v/>
      </c>
      <c r="Z873" s="71" t="str">
        <f ca="1">IF(I873="","",_xll.xEURO(OFFSET(C873,-M873+1,0),J873,OFFSET(C873,-M873+2,0),OFFSET(C873,-M873+2,0),OFFSET(C873,-M873+3,0)+AC873,OFFSET(C873,-M873+4,0),1,5)/365.25*I873*10000)</f>
        <v/>
      </c>
      <c r="AB873" s="40" t="str">
        <f ca="1">IF(D873="","",_xll.xCalcSkew(OFFSET(C873,-M873,0),E873-OFFSET(C873,-M873+1,0),b)/100)</f>
        <v/>
      </c>
      <c r="AC873" s="40" t="str">
        <f ca="1">IF(I873="","",_xll.xCalcSkew(OFFSET(C873,-M873,0),J873-OFFSET(C873,-M873+1,0),b)/100)</f>
        <v/>
      </c>
      <c r="AE873">
        <f t="shared" si="148"/>
        <v>0</v>
      </c>
      <c r="AF873">
        <f t="shared" si="149"/>
        <v>0</v>
      </c>
      <c r="AG873">
        <f t="shared" si="150"/>
        <v>0</v>
      </c>
    </row>
    <row r="874" spans="4:33" x14ac:dyDescent="0.25">
      <c r="D874" s="52"/>
      <c r="E874" s="39"/>
      <c r="F874" s="39"/>
      <c r="G874" s="35"/>
      <c r="I874" s="52"/>
      <c r="J874" s="39"/>
      <c r="K874" s="39"/>
      <c r="L874" s="62"/>
      <c r="M874" s="101">
        <f t="shared" si="155"/>
        <v>25</v>
      </c>
      <c r="N874" s="67" t="str">
        <f ca="1">IF(D874="","",_xll.xEURO(OFFSET(C874,-M874+1,0),E874,OFFSET(C874,-M874+2,0),OFFSET(C874,-M874+2,0),OFFSET(C874,-M874+3,0)+AB874,OFFSET(C874,-M874+4,0),0,1)*D874)</f>
        <v/>
      </c>
      <c r="O874" s="69" t="str">
        <f ca="1">IF(D874="","",_xll.xEURO(OFFSET(C874,-M874+1,0),E874,OFFSET(C874,-M874+2,0),OFFSET(C874,-M874+2,0),OFFSET(C874,-M874+3,0)+AB874,OFFSET(C874,-M874+4,0),0,0))</f>
        <v/>
      </c>
      <c r="P874" s="67" t="str">
        <f t="shared" si="153"/>
        <v/>
      </c>
      <c r="Q874" s="67" t="str">
        <f ca="1">IF(D874="","",_xll.xEURO(OFFSET(C874,-M874+1,0),E874,OFFSET(C874,-M874+2,0),OFFSET(C874,-M874+2,0),OFFSET(C874,-M874+3,0)+AB874,OFFSET(C874,-M874+4,0),0,2)/10*D874)</f>
        <v/>
      </c>
      <c r="R874" s="71" t="str">
        <f ca="1">IF(D874="","",_xll.xEURO(OFFSET(C874,-M874+1,0),E874,OFFSET(C874,-M874+2,0),OFFSET(C874,-M874+2,0),OFFSET(C874,-M874+3,0)+AB874,OFFSET(C874,-M874+4,0),0,3)/100*D874*10000)</f>
        <v/>
      </c>
      <c r="S874" s="71" t="str">
        <f ca="1">IF(D874="","",_xll.xEURO(OFFSET(C874,-M874+1,0),E874,OFFSET(C874,-M874+2,0),OFFSET(C874,-M874+2,0),OFFSET(C874,-M874+3,0)+AB874,OFFSET(C874,-M874+4,0),0,5)/365.25*D874*10000)</f>
        <v/>
      </c>
      <c r="U874" s="67" t="str">
        <f ca="1">IF(I874="","",_xll.xEURO(OFFSET(C874,-M874+1,0),J874,OFFSET(C874,-M874+2,0),OFFSET(C874,-M874+2,0),OFFSET(C874,-M874+3,0)+AC874,OFFSET(C874,-M874+4,0),1,1)*I874)</f>
        <v/>
      </c>
      <c r="V874" s="69" t="str">
        <f ca="1">IF(I874="","",_xll.xEURO(OFFSET(C874,-M874+1,0),J874,OFFSET(C874,-M874+2,0),OFFSET(C874,-M874+2,0),OFFSET(C874,-M874+3,0)+AC874,OFFSET(C874,-M874+4,0),1,0))</f>
        <v/>
      </c>
      <c r="W874" s="67" t="str">
        <f t="shared" si="154"/>
        <v/>
      </c>
      <c r="X874" s="67" t="str">
        <f ca="1">IF(I874="","",_xll.xEURO(OFFSET(C874,-M874+1,0),J874,OFFSET(C874,-M874+2,0),OFFSET(C874,-M874+2,0),OFFSET(C874,-M874+3,0)+AC874,OFFSET(C874,-M874+4,0),1,2)/10*I874)</f>
        <v/>
      </c>
      <c r="Y874" s="71" t="str">
        <f ca="1">IF(I874="","",_xll.xEURO(OFFSET(C874,-M874+1,0),J874,OFFSET(C874,-M874+2,0),OFFSET(C874,-M874+2,0),OFFSET(C874,-M874+3,0)+AC874,OFFSET(C874,-M874+4,0),1,3)/100*I874*10000)</f>
        <v/>
      </c>
      <c r="Z874" s="71" t="str">
        <f ca="1">IF(I874="","",_xll.xEURO(OFFSET(C874,-M874+1,0),J874,OFFSET(C874,-M874+2,0),OFFSET(C874,-M874+2,0),OFFSET(C874,-M874+3,0)+AC874,OFFSET(C874,-M874+4,0),1,5)/365.25*I874*10000)</f>
        <v/>
      </c>
      <c r="AB874" s="40" t="str">
        <f ca="1">IF(D874="","",_xll.xCalcSkew(OFFSET(C874,-M874,0),E874-OFFSET(C874,-M874+1,0),b)/100)</f>
        <v/>
      </c>
      <c r="AC874" s="40" t="str">
        <f ca="1">IF(I874="","",_xll.xCalcSkew(OFFSET(C874,-M874,0),J874-OFFSET(C874,-M874+1,0),b)/100)</f>
        <v/>
      </c>
      <c r="AE874">
        <f t="shared" si="148"/>
        <v>0</v>
      </c>
      <c r="AF874">
        <f t="shared" si="149"/>
        <v>0</v>
      </c>
      <c r="AG874">
        <f t="shared" si="150"/>
        <v>0</v>
      </c>
    </row>
    <row r="875" spans="4:33" x14ac:dyDescent="0.25">
      <c r="D875" s="52"/>
      <c r="E875" s="39"/>
      <c r="F875" s="39"/>
      <c r="G875" s="35"/>
      <c r="I875" s="52"/>
      <c r="J875" s="39"/>
      <c r="K875" s="39"/>
      <c r="L875" s="62"/>
      <c r="M875" s="101">
        <f t="shared" si="155"/>
        <v>26</v>
      </c>
      <c r="N875" s="67" t="str">
        <f ca="1">IF(D875="","",_xll.xEURO(OFFSET(C875,-M875+1,0),E875,OFFSET(C875,-M875+2,0),OFFSET(C875,-M875+2,0),OFFSET(C875,-M875+3,0)+AB875,OFFSET(C875,-M875+4,0),0,1)*D875)</f>
        <v/>
      </c>
      <c r="O875" s="69" t="str">
        <f ca="1">IF(D875="","",_xll.xEURO(OFFSET(C875,-M875+1,0),E875,OFFSET(C875,-M875+2,0),OFFSET(C875,-M875+2,0),OFFSET(C875,-M875+3,0)+AB875,OFFSET(C875,-M875+4,0),0,0))</f>
        <v/>
      </c>
      <c r="P875" s="67" t="str">
        <f t="shared" si="153"/>
        <v/>
      </c>
      <c r="Q875" s="67" t="str">
        <f ca="1">IF(D875="","",_xll.xEURO(OFFSET(C875,-M875+1,0),E875,OFFSET(C875,-M875+2,0),OFFSET(C875,-M875+2,0),OFFSET(C875,-M875+3,0)+AB875,OFFSET(C875,-M875+4,0),0,2)/10*D875)</f>
        <v/>
      </c>
      <c r="R875" s="71" t="str">
        <f ca="1">IF(D875="","",_xll.xEURO(OFFSET(C875,-M875+1,0),E875,OFFSET(C875,-M875+2,0),OFFSET(C875,-M875+2,0),OFFSET(C875,-M875+3,0)+AB875,OFFSET(C875,-M875+4,0),0,3)/100*D875*10000)</f>
        <v/>
      </c>
      <c r="S875" s="71" t="str">
        <f ca="1">IF(D875="","",_xll.xEURO(OFFSET(C875,-M875+1,0),E875,OFFSET(C875,-M875+2,0),OFFSET(C875,-M875+2,0),OFFSET(C875,-M875+3,0)+AB875,OFFSET(C875,-M875+4,0),0,5)/365.25*D875*10000)</f>
        <v/>
      </c>
      <c r="U875" s="67" t="str">
        <f ca="1">IF(I875="","",_xll.xEURO(OFFSET(C875,-M875+1,0),J875,OFFSET(C875,-M875+2,0),OFFSET(C875,-M875+2,0),OFFSET(C875,-M875+3,0)+AC875,OFFSET(C875,-M875+4,0),1,1)*I875)</f>
        <v/>
      </c>
      <c r="V875" s="69" t="str">
        <f ca="1">IF(I875="","",_xll.xEURO(OFFSET(C875,-M875+1,0),J875,OFFSET(C875,-M875+2,0),OFFSET(C875,-M875+2,0),OFFSET(C875,-M875+3,0)+AC875,OFFSET(C875,-M875+4,0),1,0))</f>
        <v/>
      </c>
      <c r="W875" s="67" t="str">
        <f t="shared" si="154"/>
        <v/>
      </c>
      <c r="X875" s="67" t="str">
        <f ca="1">IF(I875="","",_xll.xEURO(OFFSET(C875,-M875+1,0),J875,OFFSET(C875,-M875+2,0),OFFSET(C875,-M875+2,0),OFFSET(C875,-M875+3,0)+AC875,OFFSET(C875,-M875+4,0),1,2)/10*I875)</f>
        <v/>
      </c>
      <c r="Y875" s="71" t="str">
        <f ca="1">IF(I875="","",_xll.xEURO(OFFSET(C875,-M875+1,0),J875,OFFSET(C875,-M875+2,0),OFFSET(C875,-M875+2,0),OFFSET(C875,-M875+3,0)+AC875,OFFSET(C875,-M875+4,0),1,3)/100*I875*10000)</f>
        <v/>
      </c>
      <c r="Z875" s="71" t="str">
        <f ca="1">IF(I875="","",_xll.xEURO(OFFSET(C875,-M875+1,0),J875,OFFSET(C875,-M875+2,0),OFFSET(C875,-M875+2,0),OFFSET(C875,-M875+3,0)+AC875,OFFSET(C875,-M875+4,0),1,5)/365.25*I875*10000)</f>
        <v/>
      </c>
      <c r="AB875" s="40" t="str">
        <f ca="1">IF(D875="","",_xll.xCalcSkew(OFFSET(C875,-M875,0),E875-OFFSET(C875,-M875+1,0),b)/100)</f>
        <v/>
      </c>
      <c r="AC875" s="40" t="str">
        <f ca="1">IF(I875="","",_xll.xCalcSkew(OFFSET(C875,-M875,0),J875-OFFSET(C875,-M875+1,0),b)/100)</f>
        <v/>
      </c>
      <c r="AE875">
        <f t="shared" si="148"/>
        <v>0</v>
      </c>
      <c r="AF875">
        <f t="shared" si="149"/>
        <v>0</v>
      </c>
      <c r="AG875">
        <f t="shared" si="150"/>
        <v>0</v>
      </c>
    </row>
    <row r="876" spans="4:33" x14ac:dyDescent="0.25">
      <c r="D876" s="52"/>
      <c r="E876" s="39"/>
      <c r="F876" s="39"/>
      <c r="G876" s="35"/>
      <c r="I876" s="52"/>
      <c r="J876" s="39"/>
      <c r="K876" s="39"/>
      <c r="L876" s="62"/>
      <c r="M876" s="101">
        <f t="shared" si="155"/>
        <v>27</v>
      </c>
      <c r="N876" s="67" t="str">
        <f ca="1">IF(D876="","",_xll.xEURO(OFFSET(C876,-M876+1,0),E876,OFFSET(C876,-M876+2,0),OFFSET(C876,-M876+2,0),OFFSET(C876,-M876+3,0)+AB876,OFFSET(C876,-M876+4,0),0,1)*D876)</f>
        <v/>
      </c>
      <c r="O876" s="69" t="str">
        <f ca="1">IF(D876="","",_xll.xEURO(OFFSET(C876,-M876+1,0),E876,OFFSET(C876,-M876+2,0),OFFSET(C876,-M876+2,0),OFFSET(C876,-M876+3,0)+AB876,OFFSET(C876,-M876+4,0),0,0))</f>
        <v/>
      </c>
      <c r="P876" s="67" t="str">
        <f t="shared" si="153"/>
        <v/>
      </c>
      <c r="Q876" s="67" t="str">
        <f ca="1">IF(D876="","",_xll.xEURO(OFFSET(C876,-M876+1,0),E876,OFFSET(C876,-M876+2,0),OFFSET(C876,-M876+2,0),OFFSET(C876,-M876+3,0)+AB876,OFFSET(C876,-M876+4,0),0,2)/10*D876)</f>
        <v/>
      </c>
      <c r="R876" s="71" t="str">
        <f ca="1">IF(D876="","",_xll.xEURO(OFFSET(C876,-M876+1,0),E876,OFFSET(C876,-M876+2,0),OFFSET(C876,-M876+2,0),OFFSET(C876,-M876+3,0)+AB876,OFFSET(C876,-M876+4,0),0,3)/100*D876*10000)</f>
        <v/>
      </c>
      <c r="S876" s="71" t="str">
        <f ca="1">IF(D876="","",_xll.xEURO(OFFSET(C876,-M876+1,0),E876,OFFSET(C876,-M876+2,0),OFFSET(C876,-M876+2,0),OFFSET(C876,-M876+3,0)+AB876,OFFSET(C876,-M876+4,0),0,5)/365.25*D876*10000)</f>
        <v/>
      </c>
      <c r="U876" s="67" t="str">
        <f ca="1">IF(I876="","",_xll.xEURO(OFFSET(C876,-M876+1,0),J876,OFFSET(C876,-M876+2,0),OFFSET(C876,-M876+2,0),OFFSET(C876,-M876+3,0)+AC876,OFFSET(C876,-M876+4,0),1,1)*I876)</f>
        <v/>
      </c>
      <c r="V876" s="69" t="str">
        <f ca="1">IF(I876="","",_xll.xEURO(OFFSET(C876,-M876+1,0),J876,OFFSET(C876,-M876+2,0),OFFSET(C876,-M876+2,0),OFFSET(C876,-M876+3,0)+AC876,OFFSET(C876,-M876+4,0),1,0))</f>
        <v/>
      </c>
      <c r="W876" s="67" t="str">
        <f t="shared" si="154"/>
        <v/>
      </c>
      <c r="X876" s="67" t="str">
        <f ca="1">IF(I876="","",_xll.xEURO(OFFSET(C876,-M876+1,0),J876,OFFSET(C876,-M876+2,0),OFFSET(C876,-M876+2,0),OFFSET(C876,-M876+3,0)+AC876,OFFSET(C876,-M876+4,0),1,2)/10*I876)</f>
        <v/>
      </c>
      <c r="Y876" s="71" t="str">
        <f ca="1">IF(I876="","",_xll.xEURO(OFFSET(C876,-M876+1,0),J876,OFFSET(C876,-M876+2,0),OFFSET(C876,-M876+2,0),OFFSET(C876,-M876+3,0)+AC876,OFFSET(C876,-M876+4,0),1,3)/100*I876*10000)</f>
        <v/>
      </c>
      <c r="Z876" s="71" t="str">
        <f ca="1">IF(I876="","",_xll.xEURO(OFFSET(C876,-M876+1,0),J876,OFFSET(C876,-M876+2,0),OFFSET(C876,-M876+2,0),OFFSET(C876,-M876+3,0)+AC876,OFFSET(C876,-M876+4,0),1,5)/365.25*I876*10000)</f>
        <v/>
      </c>
      <c r="AB876" s="40" t="str">
        <f ca="1">IF(D876="","",_xll.xCalcSkew(OFFSET(C876,-M876,0),E876-OFFSET(C876,-M876+1,0),b)/100)</f>
        <v/>
      </c>
      <c r="AC876" s="40" t="str">
        <f ca="1">IF(I876="","",_xll.xCalcSkew(OFFSET(C876,-M876,0),J876-OFFSET(C876,-M876+1,0),b)/100)</f>
        <v/>
      </c>
      <c r="AE876">
        <f t="shared" si="148"/>
        <v>0</v>
      </c>
      <c r="AF876">
        <f t="shared" si="149"/>
        <v>0</v>
      </c>
      <c r="AG876">
        <f t="shared" si="150"/>
        <v>0</v>
      </c>
    </row>
    <row r="877" spans="4:33" x14ac:dyDescent="0.25">
      <c r="D877" s="52"/>
      <c r="E877" s="39"/>
      <c r="F877" s="39"/>
      <c r="G877" s="35"/>
      <c r="I877" s="52"/>
      <c r="J877" s="39"/>
      <c r="K877" s="39"/>
      <c r="L877" s="62"/>
      <c r="M877" s="101">
        <f t="shared" si="155"/>
        <v>28</v>
      </c>
      <c r="N877" s="67" t="str">
        <f ca="1">IF(D877="","",_xll.xEURO(OFFSET(C877,-M877+1,0),E877,OFFSET(C877,-M877+2,0),OFFSET(C877,-M877+2,0),OFFSET(C877,-M877+3,0)+AB877,OFFSET(C877,-M877+4,0),0,1)*D877)</f>
        <v/>
      </c>
      <c r="O877" s="69" t="str">
        <f ca="1">IF(D877="","",_xll.xEURO(OFFSET(C877,-M877+1,0),E877,OFFSET(C877,-M877+2,0),OFFSET(C877,-M877+2,0),OFFSET(C877,-M877+3,0)+AB877,OFFSET(C877,-M877+4,0),0,0))</f>
        <v/>
      </c>
      <c r="P877" s="67" t="str">
        <f t="shared" si="153"/>
        <v/>
      </c>
      <c r="Q877" s="67" t="str">
        <f ca="1">IF(D877="","",_xll.xEURO(OFFSET(C877,-M877+1,0),E877,OFFSET(C877,-M877+2,0),OFFSET(C877,-M877+2,0),OFFSET(C877,-M877+3,0)+AB877,OFFSET(C877,-M877+4,0),0,2)/10*D877)</f>
        <v/>
      </c>
      <c r="R877" s="71" t="str">
        <f ca="1">IF(D877="","",_xll.xEURO(OFFSET(C877,-M877+1,0),E877,OFFSET(C877,-M877+2,0),OFFSET(C877,-M877+2,0),OFFSET(C877,-M877+3,0)+AB877,OFFSET(C877,-M877+4,0),0,3)/100*D877*10000)</f>
        <v/>
      </c>
      <c r="S877" s="71" t="str">
        <f ca="1">IF(D877="","",_xll.xEURO(OFFSET(C877,-M877+1,0),E877,OFFSET(C877,-M877+2,0),OFFSET(C877,-M877+2,0),OFFSET(C877,-M877+3,0)+AB877,OFFSET(C877,-M877+4,0),0,5)/365.25*D877*10000)</f>
        <v/>
      </c>
      <c r="U877" s="67" t="str">
        <f ca="1">IF(I877="","",_xll.xEURO(OFFSET(C877,-M877+1,0),J877,OFFSET(C877,-M877+2,0),OFFSET(C877,-M877+2,0),OFFSET(C877,-M877+3,0)+AC877,OFFSET(C877,-M877+4,0),1,1)*I877)</f>
        <v/>
      </c>
      <c r="V877" s="69" t="str">
        <f ca="1">IF(I877="","",_xll.xEURO(OFFSET(C877,-M877+1,0),J877,OFFSET(C877,-M877+2,0),OFFSET(C877,-M877+2,0),OFFSET(C877,-M877+3,0)+AC877,OFFSET(C877,-M877+4,0),1,0))</f>
        <v/>
      </c>
      <c r="W877" s="67" t="str">
        <f t="shared" si="154"/>
        <v/>
      </c>
      <c r="X877" s="67" t="str">
        <f ca="1">IF(I877="","",_xll.xEURO(OFFSET(C877,-M877+1,0),J877,OFFSET(C877,-M877+2,0),OFFSET(C877,-M877+2,0),OFFSET(C877,-M877+3,0)+AC877,OFFSET(C877,-M877+4,0),1,2)/10*I877)</f>
        <v/>
      </c>
      <c r="Y877" s="71" t="str">
        <f ca="1">IF(I877="","",_xll.xEURO(OFFSET(C877,-M877+1,0),J877,OFFSET(C877,-M877+2,0),OFFSET(C877,-M877+2,0),OFFSET(C877,-M877+3,0)+AC877,OFFSET(C877,-M877+4,0),1,3)/100*I877*10000)</f>
        <v/>
      </c>
      <c r="Z877" s="71" t="str">
        <f ca="1">IF(I877="","",_xll.xEURO(OFFSET(C877,-M877+1,0),J877,OFFSET(C877,-M877+2,0),OFFSET(C877,-M877+2,0),OFFSET(C877,-M877+3,0)+AC877,OFFSET(C877,-M877+4,0),1,5)/365.25*I877*10000)</f>
        <v/>
      </c>
      <c r="AB877" s="40" t="str">
        <f ca="1">IF(D877="","",_xll.xCalcSkew(OFFSET(C877,-M877,0),E877-OFFSET(C877,-M877+1,0),b)/100)</f>
        <v/>
      </c>
      <c r="AC877" s="40" t="str">
        <f ca="1">IF(I877="","",_xll.xCalcSkew(OFFSET(C877,-M877,0),J877-OFFSET(C877,-M877+1,0),b)/100)</f>
        <v/>
      </c>
      <c r="AE877">
        <f t="shared" si="148"/>
        <v>0</v>
      </c>
      <c r="AF877">
        <f t="shared" si="149"/>
        <v>0</v>
      </c>
      <c r="AG877">
        <f t="shared" si="150"/>
        <v>0</v>
      </c>
    </row>
    <row r="878" spans="4:33" x14ac:dyDescent="0.25">
      <c r="D878" s="52"/>
      <c r="E878" s="39"/>
      <c r="F878" s="39"/>
      <c r="G878" s="35"/>
      <c r="I878" s="52"/>
      <c r="J878" s="39"/>
      <c r="K878" s="39"/>
      <c r="L878" s="62"/>
      <c r="M878" s="101">
        <f t="shared" si="155"/>
        <v>29</v>
      </c>
      <c r="N878" s="67" t="str">
        <f ca="1">IF(D878="","",_xll.xEURO(OFFSET(C878,-M878+1,0),E878,OFFSET(C878,-M878+2,0),OFFSET(C878,-M878+2,0),OFFSET(C878,-M878+3,0)+AB878,OFFSET(C878,-M878+4,0),0,1)*D878)</f>
        <v/>
      </c>
      <c r="O878" s="69" t="str">
        <f ca="1">IF(D878="","",_xll.xEURO(OFFSET(C878,-M878+1,0),E878,OFFSET(C878,-M878+2,0),OFFSET(C878,-M878+2,0),OFFSET(C878,-M878+3,0)+AB878,OFFSET(C878,-M878+4,0),0,0))</f>
        <v/>
      </c>
      <c r="P878" s="67" t="str">
        <f t="shared" si="153"/>
        <v/>
      </c>
      <c r="Q878" s="67" t="str">
        <f ca="1">IF(D878="","",_xll.xEURO(OFFSET(C878,-M878+1,0),E878,OFFSET(C878,-M878+2,0),OFFSET(C878,-M878+2,0),OFFSET(C878,-M878+3,0)+AB878,OFFSET(C878,-M878+4,0),0,2)/10*D878)</f>
        <v/>
      </c>
      <c r="R878" s="71" t="str">
        <f ca="1">IF(D878="","",_xll.xEURO(OFFSET(C878,-M878+1,0),E878,OFFSET(C878,-M878+2,0),OFFSET(C878,-M878+2,0),OFFSET(C878,-M878+3,0)+AB878,OFFSET(C878,-M878+4,0),0,3)/100*D878*10000)</f>
        <v/>
      </c>
      <c r="S878" s="71" t="str">
        <f ca="1">IF(D878="","",_xll.xEURO(OFFSET(C878,-M878+1,0),E878,OFFSET(C878,-M878+2,0),OFFSET(C878,-M878+2,0),OFFSET(C878,-M878+3,0)+AB878,OFFSET(C878,-M878+4,0),0,5)/365.25*D878*10000)</f>
        <v/>
      </c>
      <c r="U878" s="67" t="str">
        <f ca="1">IF(I878="","",_xll.xEURO(OFFSET(C878,-M878+1,0),J878,OFFSET(C878,-M878+2,0),OFFSET(C878,-M878+2,0),OFFSET(C878,-M878+3,0)+AC878,OFFSET(C878,-M878+4,0),1,1)*I878)</f>
        <v/>
      </c>
      <c r="V878" s="69" t="str">
        <f ca="1">IF(I878="","",_xll.xEURO(OFFSET(C878,-M878+1,0),J878,OFFSET(C878,-M878+2,0),OFFSET(C878,-M878+2,0),OFFSET(C878,-M878+3,0)+AC878,OFFSET(C878,-M878+4,0),1,0))</f>
        <v/>
      </c>
      <c r="W878" s="67" t="str">
        <f t="shared" si="154"/>
        <v/>
      </c>
      <c r="X878" s="67" t="str">
        <f ca="1">IF(I878="","",_xll.xEURO(OFFSET(C878,-M878+1,0),J878,OFFSET(C878,-M878+2,0),OFFSET(C878,-M878+2,0),OFFSET(C878,-M878+3,0)+AC878,OFFSET(C878,-M878+4,0),1,2)/10*I878)</f>
        <v/>
      </c>
      <c r="Y878" s="71" t="str">
        <f ca="1">IF(I878="","",_xll.xEURO(OFFSET(C878,-M878+1,0),J878,OFFSET(C878,-M878+2,0),OFFSET(C878,-M878+2,0),OFFSET(C878,-M878+3,0)+AC878,OFFSET(C878,-M878+4,0),1,3)/100*I878*10000)</f>
        <v/>
      </c>
      <c r="Z878" s="71" t="str">
        <f ca="1">IF(I878="","",_xll.xEURO(OFFSET(C878,-M878+1,0),J878,OFFSET(C878,-M878+2,0),OFFSET(C878,-M878+2,0),OFFSET(C878,-M878+3,0)+AC878,OFFSET(C878,-M878+4,0),1,5)/365.25*I878*10000)</f>
        <v/>
      </c>
      <c r="AB878" s="40" t="str">
        <f ca="1">IF(D878="","",_xll.xCalcSkew(OFFSET(C878,-M878,0),E878-OFFSET(C878,-M878+1,0),b)/100)</f>
        <v/>
      </c>
      <c r="AC878" s="40" t="str">
        <f ca="1">IF(I878="","",_xll.xCalcSkew(OFFSET(C878,-M878,0),J878-OFFSET(C878,-M878+1,0),b)/100)</f>
        <v/>
      </c>
      <c r="AE878">
        <f t="shared" si="148"/>
        <v>0</v>
      </c>
      <c r="AF878">
        <f t="shared" si="149"/>
        <v>0</v>
      </c>
      <c r="AG878">
        <f t="shared" si="150"/>
        <v>0</v>
      </c>
    </row>
    <row r="879" spans="4:33" x14ac:dyDescent="0.25">
      <c r="D879" s="52"/>
      <c r="E879" s="39"/>
      <c r="F879" s="39"/>
      <c r="G879" s="35"/>
      <c r="I879" s="52"/>
      <c r="J879" s="39"/>
      <c r="K879" s="39"/>
      <c r="L879" s="62"/>
      <c r="M879" s="101">
        <f t="shared" si="155"/>
        <v>30</v>
      </c>
      <c r="N879" s="67" t="str">
        <f ca="1">IF(D879="","",_xll.xEURO(OFFSET(C879,-M879+1,0),E879,OFFSET(C879,-M879+2,0),OFFSET(C879,-M879+2,0),OFFSET(C879,-M879+3,0)+AB879,OFFSET(C879,-M879+4,0),0,1)*D879)</f>
        <v/>
      </c>
      <c r="O879" s="69" t="str">
        <f ca="1">IF(D879="","",_xll.xEURO(OFFSET(C879,-M879+1,0),E879,OFFSET(C879,-M879+2,0),OFFSET(C879,-M879+2,0),OFFSET(C879,-M879+3,0)+AB879,OFFSET(C879,-M879+4,0),0,0))</f>
        <v/>
      </c>
      <c r="P879" s="67" t="str">
        <f t="shared" si="153"/>
        <v/>
      </c>
      <c r="Q879" s="67" t="str">
        <f ca="1">IF(D879="","",_xll.xEURO(OFFSET(C879,-M879+1,0),E879,OFFSET(C879,-M879+2,0),OFFSET(C879,-M879+2,0),OFFSET(C879,-M879+3,0)+AB879,OFFSET(C879,-M879+4,0),0,2)/10*D879)</f>
        <v/>
      </c>
      <c r="R879" s="71" t="str">
        <f ca="1">IF(D879="","",_xll.xEURO(OFFSET(C879,-M879+1,0),E879,OFFSET(C879,-M879+2,0),OFFSET(C879,-M879+2,0),OFFSET(C879,-M879+3,0)+AB879,OFFSET(C879,-M879+4,0),0,3)/100*D879*10000)</f>
        <v/>
      </c>
      <c r="S879" s="71" t="str">
        <f ca="1">IF(D879="","",_xll.xEURO(OFFSET(C879,-M879+1,0),E879,OFFSET(C879,-M879+2,0),OFFSET(C879,-M879+2,0),OFFSET(C879,-M879+3,0)+AB879,OFFSET(C879,-M879+4,0),0,5)/365.25*D879*10000)</f>
        <v/>
      </c>
      <c r="U879" s="67" t="str">
        <f ca="1">IF(I879="","",_xll.xEURO(OFFSET(C879,-M879+1,0),J879,OFFSET(C879,-M879+2,0),OFFSET(C879,-M879+2,0),OFFSET(C879,-M879+3,0)+AC879,OFFSET(C879,-M879+4,0),1,1)*I879)</f>
        <v/>
      </c>
      <c r="V879" s="69" t="str">
        <f ca="1">IF(I879="","",_xll.xEURO(OFFSET(C879,-M879+1,0),J879,OFFSET(C879,-M879+2,0),OFFSET(C879,-M879+2,0),OFFSET(C879,-M879+3,0)+AC879,OFFSET(C879,-M879+4,0),1,0))</f>
        <v/>
      </c>
      <c r="W879" s="67" t="str">
        <f t="shared" si="154"/>
        <v/>
      </c>
      <c r="X879" s="67" t="str">
        <f ca="1">IF(I879="","",_xll.xEURO(OFFSET(C879,-M879+1,0),J879,OFFSET(C879,-M879+2,0),OFFSET(C879,-M879+2,0),OFFSET(C879,-M879+3,0)+AC879,OFFSET(C879,-M879+4,0),1,2)/10*I879)</f>
        <v/>
      </c>
      <c r="Y879" s="71" t="str">
        <f ca="1">IF(I879="","",_xll.xEURO(OFFSET(C879,-M879+1,0),J879,OFFSET(C879,-M879+2,0),OFFSET(C879,-M879+2,0),OFFSET(C879,-M879+3,0)+AC879,OFFSET(C879,-M879+4,0),1,3)/100*I879*10000)</f>
        <v/>
      </c>
      <c r="Z879" s="71" t="str">
        <f ca="1">IF(I879="","",_xll.xEURO(OFFSET(C879,-M879+1,0),J879,OFFSET(C879,-M879+2,0),OFFSET(C879,-M879+2,0),OFFSET(C879,-M879+3,0)+AC879,OFFSET(C879,-M879+4,0),1,5)/365.25*I879*10000)</f>
        <v/>
      </c>
      <c r="AB879" s="40" t="str">
        <f ca="1">IF(D879="","",_xll.xCalcSkew(OFFSET(C879,-M879,0),E879-OFFSET(C879,-M879+1,0),b)/100)</f>
        <v/>
      </c>
      <c r="AC879" s="40" t="str">
        <f ca="1">IF(I879="","",_xll.xCalcSkew(OFFSET(C879,-M879,0),J879-OFFSET(C879,-M879+1,0),b)/100)</f>
        <v/>
      </c>
      <c r="AE879">
        <f t="shared" si="148"/>
        <v>0</v>
      </c>
      <c r="AF879">
        <f t="shared" si="149"/>
        <v>0</v>
      </c>
      <c r="AG879">
        <f t="shared" si="150"/>
        <v>0</v>
      </c>
    </row>
    <row r="880" spans="4:33" x14ac:dyDescent="0.25">
      <c r="D880" s="52"/>
      <c r="E880" s="39"/>
      <c r="F880" s="39"/>
      <c r="G880" s="35"/>
      <c r="I880" s="52"/>
      <c r="J880" s="39"/>
      <c r="K880" s="39"/>
      <c r="L880" s="62"/>
      <c r="M880" s="101">
        <f t="shared" si="155"/>
        <v>31</v>
      </c>
      <c r="N880" s="67" t="str">
        <f ca="1">IF(D880="","",_xll.xEURO(OFFSET(C880,-M880+1,0),E880,OFFSET(C880,-M880+2,0),OFFSET(C880,-M880+2,0),OFFSET(C880,-M880+3,0)+AB880,OFFSET(C880,-M880+4,0),0,1)*D880)</f>
        <v/>
      </c>
      <c r="O880" s="69" t="str">
        <f ca="1">IF(D880="","",_xll.xEURO(OFFSET(C880,-M880+1,0),E880,OFFSET(C880,-M880+2,0),OFFSET(C880,-M880+2,0),OFFSET(C880,-M880+3,0)+AB880,OFFSET(C880,-M880+4,0),0,0))</f>
        <v/>
      </c>
      <c r="P880" s="67" t="str">
        <f t="shared" si="153"/>
        <v/>
      </c>
      <c r="Q880" s="67" t="str">
        <f ca="1">IF(D880="","",_xll.xEURO(OFFSET(C880,-M880+1,0),E880,OFFSET(C880,-M880+2,0),OFFSET(C880,-M880+2,0),OFFSET(C880,-M880+3,0)+AB880,OFFSET(C880,-M880+4,0),0,2)/10*D880)</f>
        <v/>
      </c>
      <c r="R880" s="71" t="str">
        <f ca="1">IF(D880="","",_xll.xEURO(OFFSET(C880,-M880+1,0),E880,OFFSET(C880,-M880+2,0),OFFSET(C880,-M880+2,0),OFFSET(C880,-M880+3,0)+AB880,OFFSET(C880,-M880+4,0),0,3)/100*D880*10000)</f>
        <v/>
      </c>
      <c r="S880" s="71" t="str">
        <f ca="1">IF(D880="","",_xll.xEURO(OFFSET(C880,-M880+1,0),E880,OFFSET(C880,-M880+2,0),OFFSET(C880,-M880+2,0),OFFSET(C880,-M880+3,0)+AB880,OFFSET(C880,-M880+4,0),0,5)/365.25*D880*10000)</f>
        <v/>
      </c>
      <c r="U880" s="67" t="str">
        <f ca="1">IF(I880="","",_xll.xEURO(OFFSET(C880,-M880+1,0),J880,OFFSET(C880,-M880+2,0),OFFSET(C880,-M880+2,0),OFFSET(C880,-M880+3,0)+AC880,OFFSET(C880,-M880+4,0),1,1)*I880)</f>
        <v/>
      </c>
      <c r="V880" s="69" t="str">
        <f ca="1">IF(I880="","",_xll.xEURO(OFFSET(C880,-M880+1,0),J880,OFFSET(C880,-M880+2,0),OFFSET(C880,-M880+2,0),OFFSET(C880,-M880+3,0)+AC880,OFFSET(C880,-M880+4,0),1,0))</f>
        <v/>
      </c>
      <c r="W880" s="67" t="str">
        <f t="shared" si="154"/>
        <v/>
      </c>
      <c r="X880" s="67" t="str">
        <f ca="1">IF(I880="","",_xll.xEURO(OFFSET(C880,-M880+1,0),J880,OFFSET(C880,-M880+2,0),OFFSET(C880,-M880+2,0),OFFSET(C880,-M880+3,0)+AC880,OFFSET(C880,-M880+4,0),1,2)/10*I880)</f>
        <v/>
      </c>
      <c r="Y880" s="71" t="str">
        <f ca="1">IF(I880="","",_xll.xEURO(OFFSET(C880,-M880+1,0),J880,OFFSET(C880,-M880+2,0),OFFSET(C880,-M880+2,0),OFFSET(C880,-M880+3,0)+AC880,OFFSET(C880,-M880+4,0),1,3)/100*I880*10000)</f>
        <v/>
      </c>
      <c r="Z880" s="71" t="str">
        <f ca="1">IF(I880="","",_xll.xEURO(OFFSET(C880,-M880+1,0),J880,OFFSET(C880,-M880+2,0),OFFSET(C880,-M880+2,0),OFFSET(C880,-M880+3,0)+AC880,OFFSET(C880,-M880+4,0),1,5)/365.25*I880*10000)</f>
        <v/>
      </c>
      <c r="AB880" s="40" t="str">
        <f ca="1">IF(D880="","",_xll.xCalcSkew(OFFSET(C880,-M880,0),E880-OFFSET(C880,-M880+1,0),b)/100)</f>
        <v/>
      </c>
      <c r="AC880" s="40" t="str">
        <f ca="1">IF(I880="","",_xll.xCalcSkew(OFFSET(C880,-M880,0),J880-OFFSET(C880,-M880+1,0),b)/100)</f>
        <v/>
      </c>
      <c r="AE880">
        <f t="shared" si="148"/>
        <v>0</v>
      </c>
      <c r="AF880">
        <f t="shared" si="149"/>
        <v>0</v>
      </c>
      <c r="AG880">
        <f t="shared" si="150"/>
        <v>0</v>
      </c>
    </row>
    <row r="881" spans="3:33" x14ac:dyDescent="0.25">
      <c r="D881" s="52"/>
      <c r="E881" s="39"/>
      <c r="F881" s="39"/>
      <c r="G881" s="35"/>
      <c r="I881" s="52"/>
      <c r="J881" s="39"/>
      <c r="K881" s="39"/>
      <c r="L881" s="62"/>
      <c r="M881" s="101">
        <f t="shared" si="155"/>
        <v>32</v>
      </c>
      <c r="N881" s="67" t="str">
        <f ca="1">IF(D881="","",_xll.xEURO(OFFSET(C881,-M881+1,0),E881,OFFSET(C881,-M881+2,0),OFFSET(C881,-M881+2,0),OFFSET(C881,-M881+3,0)+AB881,OFFSET(C881,-M881+4,0),0,1)*D881)</f>
        <v/>
      </c>
      <c r="O881" s="69" t="str">
        <f ca="1">IF(D881="","",_xll.xEURO(OFFSET(C881,-M881+1,0),E881,OFFSET(C881,-M881+2,0),OFFSET(C881,-M881+2,0),OFFSET(C881,-M881+3,0)+AB881,OFFSET(C881,-M881+4,0),0,0))</f>
        <v/>
      </c>
      <c r="P881" s="67" t="str">
        <f t="shared" si="153"/>
        <v/>
      </c>
      <c r="Q881" s="67" t="str">
        <f ca="1">IF(D881="","",_xll.xEURO(OFFSET(C881,-M881+1,0),E881,OFFSET(C881,-M881+2,0),OFFSET(C881,-M881+2,0),OFFSET(C881,-M881+3,0)+AB881,OFFSET(C881,-M881+4,0),0,2)/10*D881)</f>
        <v/>
      </c>
      <c r="R881" s="71" t="str">
        <f ca="1">IF(D881="","",_xll.xEURO(OFFSET(C881,-M881+1,0),E881,OFFSET(C881,-M881+2,0),OFFSET(C881,-M881+2,0),OFFSET(C881,-M881+3,0)+AB881,OFFSET(C881,-M881+4,0),0,3)/100*D881*10000)</f>
        <v/>
      </c>
      <c r="S881" s="71" t="str">
        <f ca="1">IF(D881="","",_xll.xEURO(OFFSET(C881,-M881+1,0),E881,OFFSET(C881,-M881+2,0),OFFSET(C881,-M881+2,0),OFFSET(C881,-M881+3,0)+AB881,OFFSET(C881,-M881+4,0),0,5)/365.25*D881*10000)</f>
        <v/>
      </c>
      <c r="U881" s="67" t="str">
        <f ca="1">IF(I881="","",_xll.xEURO(OFFSET(C881,-M881+1,0),J881,OFFSET(C881,-M881+2,0),OFFSET(C881,-M881+2,0),OFFSET(C881,-M881+3,0)+AC881,OFFSET(C881,-M881+4,0),1,1)*I881)</f>
        <v/>
      </c>
      <c r="V881" s="69" t="str">
        <f ca="1">IF(I881="","",_xll.xEURO(OFFSET(C881,-M881+1,0),J881,OFFSET(C881,-M881+2,0),OFFSET(C881,-M881+2,0),OFFSET(C881,-M881+3,0)+AC881,OFFSET(C881,-M881+4,0),1,0))</f>
        <v/>
      </c>
      <c r="W881" s="67" t="str">
        <f t="shared" si="154"/>
        <v/>
      </c>
      <c r="X881" s="67" t="str">
        <f ca="1">IF(I881="","",_xll.xEURO(OFFSET(C881,-M881+1,0),J881,OFFSET(C881,-M881+2,0),OFFSET(C881,-M881+2,0),OFFSET(C881,-M881+3,0)+AC881,OFFSET(C881,-M881+4,0),1,2)/10*I881)</f>
        <v/>
      </c>
      <c r="Y881" s="71" t="str">
        <f ca="1">IF(I881="","",_xll.xEURO(OFFSET(C881,-M881+1,0),J881,OFFSET(C881,-M881+2,0),OFFSET(C881,-M881+2,0),OFFSET(C881,-M881+3,0)+AC881,OFFSET(C881,-M881+4,0),1,3)/100*I881*10000)</f>
        <v/>
      </c>
      <c r="Z881" s="71" t="str">
        <f ca="1">IF(I881="","",_xll.xEURO(OFFSET(C881,-M881+1,0),J881,OFFSET(C881,-M881+2,0),OFFSET(C881,-M881+2,0),OFFSET(C881,-M881+3,0)+AC881,OFFSET(C881,-M881+4,0),1,5)/365.25*I881*10000)</f>
        <v/>
      </c>
      <c r="AB881" s="40" t="str">
        <f ca="1">IF(D881="","",_xll.xCalcSkew(OFFSET(C881,-M881,0),E881-OFFSET(C881,-M881+1,0),b)/100)</f>
        <v/>
      </c>
      <c r="AC881" s="40" t="str">
        <f ca="1">IF(I881="","",_xll.xCalcSkew(OFFSET(C881,-M881,0),J881-OFFSET(C881,-M881+1,0),b)/100)</f>
        <v/>
      </c>
      <c r="AE881">
        <f t="shared" si="148"/>
        <v>0</v>
      </c>
      <c r="AF881">
        <f t="shared" si="149"/>
        <v>0</v>
      </c>
      <c r="AG881">
        <f t="shared" si="150"/>
        <v>0</v>
      </c>
    </row>
    <row r="882" spans="3:33" x14ac:dyDescent="0.25">
      <c r="D882" s="52"/>
      <c r="E882" s="39"/>
      <c r="F882" s="39"/>
      <c r="G882" s="35"/>
      <c r="I882" s="52"/>
      <c r="J882" s="39"/>
      <c r="K882" s="39"/>
      <c r="L882" s="62"/>
      <c r="M882" s="101">
        <f t="shared" si="155"/>
        <v>33</v>
      </c>
      <c r="N882" s="67" t="str">
        <f ca="1">IF(D882="","",_xll.xEURO(OFFSET(C882,-M882+1,0),E882,OFFSET(C882,-M882+2,0),OFFSET(C882,-M882+2,0),OFFSET(C882,-M882+3,0)+AB882,OFFSET(C882,-M882+4,0),0,1)*D882)</f>
        <v/>
      </c>
      <c r="O882" s="69" t="str">
        <f ca="1">IF(D882="","",_xll.xEURO(OFFSET(C882,-M882+1,0),E882,OFFSET(C882,-M882+2,0),OFFSET(C882,-M882+2,0),OFFSET(C882,-M882+3,0)+AB882,OFFSET(C882,-M882+4,0),0,0))</f>
        <v/>
      </c>
      <c r="P882" s="67" t="str">
        <f t="shared" si="153"/>
        <v/>
      </c>
      <c r="Q882" s="67" t="str">
        <f ca="1">IF(D882="","",_xll.xEURO(OFFSET(C882,-M882+1,0),E882,OFFSET(C882,-M882+2,0),OFFSET(C882,-M882+2,0),OFFSET(C882,-M882+3,0)+AB882,OFFSET(C882,-M882+4,0),0,2)/10*D882)</f>
        <v/>
      </c>
      <c r="R882" s="71" t="str">
        <f ca="1">IF(D882="","",_xll.xEURO(OFFSET(C882,-M882+1,0),E882,OFFSET(C882,-M882+2,0),OFFSET(C882,-M882+2,0),OFFSET(C882,-M882+3,0)+AB882,OFFSET(C882,-M882+4,0),0,3)/100*D882*10000)</f>
        <v/>
      </c>
      <c r="S882" s="71" t="str">
        <f ca="1">IF(D882="","",_xll.xEURO(OFFSET(C882,-M882+1,0),E882,OFFSET(C882,-M882+2,0),OFFSET(C882,-M882+2,0),OFFSET(C882,-M882+3,0)+AB882,OFFSET(C882,-M882+4,0),0,5)/365.25*D882*10000)</f>
        <v/>
      </c>
      <c r="U882" s="67" t="str">
        <f ca="1">IF(I882="","",_xll.xEURO(OFFSET(C882,-M882+1,0),J882,OFFSET(C882,-M882+2,0),OFFSET(C882,-M882+2,0),OFFSET(C882,-M882+3,0)+AC882,OFFSET(C882,-M882+4,0),1,1)*I882)</f>
        <v/>
      </c>
      <c r="V882" s="69" t="str">
        <f ca="1">IF(I882="","",_xll.xEURO(OFFSET(C882,-M882+1,0),J882,OFFSET(C882,-M882+2,0),OFFSET(C882,-M882+2,0),OFFSET(C882,-M882+3,0)+AC882,OFFSET(C882,-M882+4,0),1,0))</f>
        <v/>
      </c>
      <c r="W882" s="67" t="str">
        <f t="shared" si="154"/>
        <v/>
      </c>
      <c r="X882" s="67" t="str">
        <f ca="1">IF(I882="","",_xll.xEURO(OFFSET(C882,-M882+1,0),J882,OFFSET(C882,-M882+2,0),OFFSET(C882,-M882+2,0),OFFSET(C882,-M882+3,0)+AC882,OFFSET(C882,-M882+4,0),1,2)/10*I882)</f>
        <v/>
      </c>
      <c r="Y882" s="71" t="str">
        <f ca="1">IF(I882="","",_xll.xEURO(OFFSET(C882,-M882+1,0),J882,OFFSET(C882,-M882+2,0),OFFSET(C882,-M882+2,0),OFFSET(C882,-M882+3,0)+AC882,OFFSET(C882,-M882+4,0),1,3)/100*I882*10000)</f>
        <v/>
      </c>
      <c r="Z882" s="71" t="str">
        <f ca="1">IF(I882="","",_xll.xEURO(OFFSET(C882,-M882+1,0),J882,OFFSET(C882,-M882+2,0),OFFSET(C882,-M882+2,0),OFFSET(C882,-M882+3,0)+AC882,OFFSET(C882,-M882+4,0),1,5)/365.25*I882*10000)</f>
        <v/>
      </c>
      <c r="AB882" s="40" t="str">
        <f ca="1">IF(D882="","",_xll.xCalcSkew(OFFSET(C882,-M882,0),E882-OFFSET(C882,-M882+1,0),b)/100)</f>
        <v/>
      </c>
      <c r="AC882" s="40" t="str">
        <f ca="1">IF(I882="","",_xll.xCalcSkew(OFFSET(C882,-M882,0),J882-OFFSET(C882,-M882+1,0),b)/100)</f>
        <v/>
      </c>
      <c r="AE882">
        <f t="shared" si="148"/>
        <v>0</v>
      </c>
      <c r="AF882">
        <f t="shared" si="149"/>
        <v>0</v>
      </c>
      <c r="AG882">
        <f t="shared" si="150"/>
        <v>0</v>
      </c>
    </row>
    <row r="883" spans="3:33" x14ac:dyDescent="0.25">
      <c r="D883" s="52"/>
      <c r="E883" s="39"/>
      <c r="F883" s="39"/>
      <c r="G883" s="35"/>
      <c r="I883" s="52"/>
      <c r="J883" s="39"/>
      <c r="K883" s="39"/>
      <c r="L883" s="62"/>
      <c r="M883" s="101">
        <f t="shared" si="155"/>
        <v>34</v>
      </c>
      <c r="N883" s="67" t="str">
        <f ca="1">IF(D883="","",_xll.xEURO(OFFSET(C883,-M883+1,0),E883,OFFSET(C883,-M883+2,0),OFFSET(C883,-M883+2,0),OFFSET(C883,-M883+3,0)+AB883,OFFSET(C883,-M883+4,0),0,1)*D883)</f>
        <v/>
      </c>
      <c r="O883" s="69" t="str">
        <f ca="1">IF(D883="","",_xll.xEURO(OFFSET(C883,-M883+1,0),E883,OFFSET(C883,-M883+2,0),OFFSET(C883,-M883+2,0),OFFSET(C883,-M883+3,0)+AB883,OFFSET(C883,-M883+4,0),0,0))</f>
        <v/>
      </c>
      <c r="P883" s="67" t="str">
        <f t="shared" si="153"/>
        <v/>
      </c>
      <c r="Q883" s="67" t="str">
        <f ca="1">IF(D883="","",_xll.xEURO(OFFSET(C883,-M883+1,0),E883,OFFSET(C883,-M883+2,0),OFFSET(C883,-M883+2,0),OFFSET(C883,-M883+3,0)+AB883,OFFSET(C883,-M883+4,0),0,2)/10*D883)</f>
        <v/>
      </c>
      <c r="R883" s="71" t="str">
        <f ca="1">IF(D883="","",_xll.xEURO(OFFSET(C883,-M883+1,0),E883,OFFSET(C883,-M883+2,0),OFFSET(C883,-M883+2,0),OFFSET(C883,-M883+3,0)+AB883,OFFSET(C883,-M883+4,0),0,3)/100*D883*10000)</f>
        <v/>
      </c>
      <c r="S883" s="71" t="str">
        <f ca="1">IF(D883="","",_xll.xEURO(OFFSET(C883,-M883+1,0),E883,OFFSET(C883,-M883+2,0),OFFSET(C883,-M883+2,0),OFFSET(C883,-M883+3,0)+AB883,OFFSET(C883,-M883+4,0),0,5)/365.25*D883*10000)</f>
        <v/>
      </c>
      <c r="U883" s="67" t="str">
        <f ca="1">IF(I883="","",_xll.xEURO(OFFSET(C883,-M883+1,0),J883,OFFSET(C883,-M883+2,0),OFFSET(C883,-M883+2,0),OFFSET(C883,-M883+3,0)+AC883,OFFSET(C883,-M883+4,0),1,1)*I883)</f>
        <v/>
      </c>
      <c r="V883" s="69" t="str">
        <f ca="1">IF(I883="","",_xll.xEURO(OFFSET(C883,-M883+1,0),J883,OFFSET(C883,-M883+2,0),OFFSET(C883,-M883+2,0),OFFSET(C883,-M883+3,0)+AC883,OFFSET(C883,-M883+4,0),1,0))</f>
        <v/>
      </c>
      <c r="W883" s="67" t="str">
        <f t="shared" si="154"/>
        <v/>
      </c>
      <c r="X883" s="67" t="str">
        <f ca="1">IF(I883="","",_xll.xEURO(OFFSET(C883,-M883+1,0),J883,OFFSET(C883,-M883+2,0),OFFSET(C883,-M883+2,0),OFFSET(C883,-M883+3,0)+AC883,OFFSET(C883,-M883+4,0),1,2)/10*I883)</f>
        <v/>
      </c>
      <c r="Y883" s="71" t="str">
        <f ca="1">IF(I883="","",_xll.xEURO(OFFSET(C883,-M883+1,0),J883,OFFSET(C883,-M883+2,0),OFFSET(C883,-M883+2,0),OFFSET(C883,-M883+3,0)+AC883,OFFSET(C883,-M883+4,0),1,3)/100*I883*10000)</f>
        <v/>
      </c>
      <c r="Z883" s="71" t="str">
        <f ca="1">IF(I883="","",_xll.xEURO(OFFSET(C883,-M883+1,0),J883,OFFSET(C883,-M883+2,0),OFFSET(C883,-M883+2,0),OFFSET(C883,-M883+3,0)+AC883,OFFSET(C883,-M883+4,0),1,5)/365.25*I883*10000)</f>
        <v/>
      </c>
      <c r="AB883" s="40" t="str">
        <f ca="1">IF(D883="","",_xll.xCalcSkew(OFFSET(C883,-M883,0),E883-OFFSET(C883,-M883+1,0),b)/100)</f>
        <v/>
      </c>
      <c r="AC883" s="40" t="str">
        <f ca="1">IF(I883="","",_xll.xCalcSkew(OFFSET(C883,-M883,0),J883-OFFSET(C883,-M883+1,0),b)/100)</f>
        <v/>
      </c>
      <c r="AE883">
        <f t="shared" si="148"/>
        <v>0</v>
      </c>
      <c r="AF883">
        <f t="shared" si="149"/>
        <v>0</v>
      </c>
      <c r="AG883">
        <f t="shared" si="150"/>
        <v>0</v>
      </c>
    </row>
    <row r="884" spans="3:33" x14ac:dyDescent="0.25">
      <c r="D884" s="52"/>
      <c r="E884" s="39"/>
      <c r="F884" s="39"/>
      <c r="G884" s="35"/>
      <c r="I884" s="52"/>
      <c r="J884" s="39"/>
      <c r="K884" s="39"/>
      <c r="L884" s="62"/>
      <c r="M884" s="101">
        <f t="shared" si="155"/>
        <v>35</v>
      </c>
      <c r="N884" s="67" t="str">
        <f ca="1">IF(D884="","",_xll.xEURO(OFFSET(C884,-M884+1,0),E884,OFFSET(C884,-M884+2,0),OFFSET(C884,-M884+2,0),OFFSET(C884,-M884+3,0)+AB884,OFFSET(C884,-M884+4,0),0,1)*D884)</f>
        <v/>
      </c>
      <c r="O884" s="69" t="str">
        <f ca="1">IF(D884="","",_xll.xEURO(OFFSET(C884,-M884+1,0),E884,OFFSET(C884,-M884+2,0),OFFSET(C884,-M884+2,0),OFFSET(C884,-M884+3,0)+AB884,OFFSET(C884,-M884+4,0),0,0))</f>
        <v/>
      </c>
      <c r="P884" s="67" t="str">
        <f t="shared" si="153"/>
        <v/>
      </c>
      <c r="Q884" s="67" t="str">
        <f ca="1">IF(D884="","",_xll.xEURO(OFFSET(C884,-M884+1,0),E884,OFFSET(C884,-M884+2,0),OFFSET(C884,-M884+2,0),OFFSET(C884,-M884+3,0)+AB884,OFFSET(C884,-M884+4,0),0,2)/10*D884)</f>
        <v/>
      </c>
      <c r="R884" s="71" t="str">
        <f ca="1">IF(D884="","",_xll.xEURO(OFFSET(C884,-M884+1,0),E884,OFFSET(C884,-M884+2,0),OFFSET(C884,-M884+2,0),OFFSET(C884,-M884+3,0)+AB884,OFFSET(C884,-M884+4,0),0,3)/100*D884*10000)</f>
        <v/>
      </c>
      <c r="S884" s="71" t="str">
        <f ca="1">IF(D884="","",_xll.xEURO(OFFSET(C884,-M884+1,0),E884,OFFSET(C884,-M884+2,0),OFFSET(C884,-M884+2,0),OFFSET(C884,-M884+3,0)+AB884,OFFSET(C884,-M884+4,0),0,5)/365.25*D884*10000)</f>
        <v/>
      </c>
      <c r="U884" s="67" t="str">
        <f ca="1">IF(I884="","",_xll.xEURO(OFFSET(C884,-M884+1,0),J884,OFFSET(C884,-M884+2,0),OFFSET(C884,-M884+2,0),OFFSET(C884,-M884+3,0)+AC884,OFFSET(C884,-M884+4,0),1,1)*I884)</f>
        <v/>
      </c>
      <c r="V884" s="69" t="str">
        <f ca="1">IF(I884="","",_xll.xEURO(OFFSET(C884,-M884+1,0),J884,OFFSET(C884,-M884+2,0),OFFSET(C884,-M884+2,0),OFFSET(C884,-M884+3,0)+AC884,OFFSET(C884,-M884+4,0),1,0))</f>
        <v/>
      </c>
      <c r="W884" s="67" t="str">
        <f t="shared" si="154"/>
        <v/>
      </c>
      <c r="X884" s="67" t="str">
        <f ca="1">IF(I884="","",_xll.xEURO(OFFSET(C884,-M884+1,0),J884,OFFSET(C884,-M884+2,0),OFFSET(C884,-M884+2,0),OFFSET(C884,-M884+3,0)+AC884,OFFSET(C884,-M884+4,0),1,2)/10*I884)</f>
        <v/>
      </c>
      <c r="Y884" s="71" t="str">
        <f ca="1">IF(I884="","",_xll.xEURO(OFFSET(C884,-M884+1,0),J884,OFFSET(C884,-M884+2,0),OFFSET(C884,-M884+2,0),OFFSET(C884,-M884+3,0)+AC884,OFFSET(C884,-M884+4,0),1,3)/100*I884*10000)</f>
        <v/>
      </c>
      <c r="Z884" s="71" t="str">
        <f ca="1">IF(I884="","",_xll.xEURO(OFFSET(C884,-M884+1,0),J884,OFFSET(C884,-M884+2,0),OFFSET(C884,-M884+2,0),OFFSET(C884,-M884+3,0)+AC884,OFFSET(C884,-M884+4,0),1,5)/365.25*I884*10000)</f>
        <v/>
      </c>
      <c r="AB884" s="40" t="str">
        <f ca="1">IF(D884="","",_xll.xCalcSkew(OFFSET(C884,-M884,0),E884-OFFSET(C884,-M884+1,0),b)/100)</f>
        <v/>
      </c>
      <c r="AC884" s="40" t="str">
        <f ca="1">IF(I884="","",_xll.xCalcSkew(OFFSET(C884,-M884,0),J884-OFFSET(C884,-M884+1,0),b)/100)</f>
        <v/>
      </c>
      <c r="AE884">
        <f t="shared" si="148"/>
        <v>0</v>
      </c>
      <c r="AF884">
        <f t="shared" si="149"/>
        <v>0</v>
      </c>
      <c r="AG884">
        <f t="shared" si="150"/>
        <v>0</v>
      </c>
    </row>
    <row r="885" spans="3:33" x14ac:dyDescent="0.25">
      <c r="D885" s="46">
        <f ca="1">SUM(INDIRECT(CONCATENATE(ADDRESS(ROW(D849),COLUMN(D849)),":",ADDRESS(ROW()-1,COLUMN()))))</f>
        <v>-245</v>
      </c>
      <c r="I885" s="46">
        <f ca="1">SUM(INDIRECT(CONCATENATE(ADDRESS(ROW(I849),COLUMN(I849)),":",ADDRESS(ROW()-1,COLUMN()))))</f>
        <v>375</v>
      </c>
      <c r="J885" s="1"/>
      <c r="K885" s="1"/>
      <c r="L885" s="1"/>
      <c r="N885" s="46">
        <f t="shared" ref="N885:S885" ca="1" si="156">SUM(INDIRECT(CONCATENATE(ADDRESS(ROW(N849),COLUMN(N849)),":",ADDRESS(ROW()-1,COLUMN()))))</f>
        <v>45.663761502251745</v>
      </c>
      <c r="O885" s="46">
        <f t="shared" ca="1" si="156"/>
        <v>1.4772559123743876</v>
      </c>
      <c r="P885" s="46">
        <f t="shared" ca="1" si="156"/>
        <v>-45.834799143746956</v>
      </c>
      <c r="Q885" s="46">
        <f t="shared" ca="1" si="156"/>
        <v>-3.6723744816344244</v>
      </c>
      <c r="R885" s="46">
        <f t="shared" ca="1" si="156"/>
        <v>-31658.901486585251</v>
      </c>
      <c r="S885" s="46">
        <f t="shared" ca="1" si="156"/>
        <v>831.87625684516877</v>
      </c>
      <c r="T885" s="67"/>
      <c r="U885" s="46">
        <f t="shared" ref="U885:Z885" ca="1" si="157">SUM(INDIRECT(CONCATENATE(ADDRESS(ROW(U849),COLUMN(U849)),":",ADDRESS(ROW()-1,COLUMN()))))</f>
        <v>138.74445676328514</v>
      </c>
      <c r="V885" s="46">
        <f t="shared" ca="1" si="157"/>
        <v>1.8287854792280114</v>
      </c>
      <c r="W885" s="46">
        <f t="shared" ca="1" si="157"/>
        <v>273.47397219310682</v>
      </c>
      <c r="X885" s="46">
        <f t="shared" ca="1" si="157"/>
        <v>6.6965808003185536</v>
      </c>
      <c r="Y885" s="46">
        <f t="shared" ca="1" si="157"/>
        <v>62188.97591449778</v>
      </c>
      <c r="Z885" s="46">
        <f t="shared" ca="1" si="157"/>
        <v>-1736.0516175673213</v>
      </c>
      <c r="AE885">
        <f t="shared" ca="1" si="148"/>
        <v>0</v>
      </c>
      <c r="AF885">
        <f t="shared" ca="1" si="149"/>
        <v>0</v>
      </c>
      <c r="AG885">
        <f t="shared" ca="1" si="150"/>
        <v>0</v>
      </c>
    </row>
    <row r="886" spans="3:33" x14ac:dyDescent="0.25">
      <c r="AE886">
        <f t="shared" si="148"/>
        <v>0</v>
      </c>
      <c r="AF886">
        <f t="shared" si="149"/>
        <v>0</v>
      </c>
      <c r="AG886">
        <f t="shared" si="150"/>
        <v>0</v>
      </c>
    </row>
    <row r="887" spans="3:33" x14ac:dyDescent="0.25">
      <c r="C887" s="34">
        <f ca="1">EOMONTH(C849,0)+1</f>
        <v>37926</v>
      </c>
      <c r="D887" s="52">
        <v>15</v>
      </c>
      <c r="E887" s="39">
        <v>3.25</v>
      </c>
      <c r="F887" s="39">
        <v>0.56499999999999995</v>
      </c>
      <c r="G887" s="35" t="s">
        <v>270</v>
      </c>
      <c r="I887" s="52">
        <v>15</v>
      </c>
      <c r="J887" s="39">
        <v>3.25</v>
      </c>
      <c r="K887" s="39">
        <v>0.56499999999999995</v>
      </c>
      <c r="L887" s="62" t="s">
        <v>270</v>
      </c>
      <c r="M887" s="101">
        <v>0</v>
      </c>
      <c r="N887" s="67">
        <f ca="1">IF(D887="","",_xll.xEURO(OFFSET(C887,-M887+1,0),E887,OFFSET(C887,-M887+2,0),OFFSET(C887,-M887+2,0),OFFSET(C887,-M887+3,0)+AB887,OFFSET(C887,-M887+4,0),0,1)*D887)</f>
        <v>-4.3766480369164329</v>
      </c>
      <c r="O887" s="69">
        <f ca="1">IF(D887="","",_xll.xEURO(OFFSET(C887,-M887+1,0),E887,OFFSET(C887,-M887+2,0),OFFSET(C887,-M887+2,0),OFFSET(C887,-M887+3,0)+AB887,OFFSET(C887,-M887+4,0),0,0))</f>
        <v>0.49898154838162534</v>
      </c>
      <c r="P887" s="67">
        <f t="shared" ref="P887:P922" ca="1" si="158">IF(D887="","",(O887-F887)*D887*10)</f>
        <v>-9.9027677427561915</v>
      </c>
      <c r="Q887" s="67">
        <f ca="1">IF(D887="","",_xll.xEURO(OFFSET(C887,-M887+1,0),E887,OFFSET(C887,-M887+2,0),OFFSET(C887,-M887+2,0),OFFSET(C887,-M887+3,0)+AB887,OFFSET(C887,-M887+4,0),0,2)/10*D887)</f>
        <v>0.25591793355457571</v>
      </c>
      <c r="R887" s="71">
        <f ca="1">IF(D887="","",_xll.xEURO(OFFSET(C887,-M887+1,0),E887,OFFSET(C887,-M887+2,0),OFFSET(C887,-M887+2,0),OFFSET(C887,-M887+3,0)+AB887,OFFSET(C887,-M887+4,0),0,3)/100*D887*10000)</f>
        <v>2540.1535991975006</v>
      </c>
      <c r="S887" s="71">
        <f ca="1">IF(D887="","",_xll.xEURO(OFFSET(C887,-M887+1,0),E887,OFFSET(C887,-M887+2,0),OFFSET(C887,-M887+2,0),OFFSET(C887,-M887+3,0)+AB887,OFFSET(C887,-M887+4,0),0,5)/365.25*D887*10000)</f>
        <v>-60.937357521802895</v>
      </c>
      <c r="U887" s="67">
        <f ca="1">IF(I887="","",_xll.xEURO(OFFSET(C887,-M887+1,0),J887,OFFSET(C887,-M887+2,0),OFFSET(C887,-M887+2,0),OFFSET(C887,-M887+3,0)+AC887,OFFSET(C887,-M887+4,0),1,1)*I887)</f>
        <v>9.6753796242985057</v>
      </c>
      <c r="V887" s="69">
        <f ca="1">IF(I887="","",_xll.xEURO(OFFSET(C887,-M887+1,0),J887,OFFSET(C887,-M887+2,0),OFFSET(C887,-M887+2,0),OFFSET(C887,-M887+3,0)+AC887,OFFSET(C887,-M887+4,0),1,0))</f>
        <v>0.88775431367523838</v>
      </c>
      <c r="W887" s="67">
        <f t="shared" ref="W887:W922" ca="1" si="159">IF(I887="","",(V887-K887)*I887*10)</f>
        <v>48.413147051285762</v>
      </c>
      <c r="X887" s="67">
        <f ca="1">IF(I887="","",_xll.xEURO(OFFSET(C887,-M887+1,0),J887,OFFSET(C887,-M887+2,0),OFFSET(C887,-M887+2,0),OFFSET(C887,-M887+3,0)+AC887,OFFSET(C887,-M887+4,0),1,2)/10*I887)</f>
        <v>0.25591793355457571</v>
      </c>
      <c r="Y887" s="71">
        <f ca="1">IF(I887="","",_xll.xEURO(OFFSET(C887,-M887+1,0),J887,OFFSET(C887,-M887+2,0),OFFSET(C887,-M887+2,0),OFFSET(C887,-M887+3,0)+AC887,OFFSET(C887,-M887+4,0),1,3)/100*I887*10000)</f>
        <v>2540.1535991975006</v>
      </c>
      <c r="Z887" s="71">
        <f ca="1">IF(I887="","",_xll.xEURO(OFFSET(C887,-M887+1,0),J887,OFFSET(C887,-M887+2,0),OFFSET(C887,-M887+2,0),OFFSET(C887,-M887+3,0)+AC887,OFFSET(C887,-M887+4,0),1,5)/365.25*I887*10000)</f>
        <v>-55.582833022321097</v>
      </c>
      <c r="AB887" s="40">
        <f ca="1">IF(D887="","",_xll.xCalcSkew(OFFSET(C887,-M887,0),E887-OFFSET(C887,-M887+1,0),b)/100)</f>
        <v>-5.3950000000000005E-3</v>
      </c>
      <c r="AC887" s="40">
        <f ca="1">IF(I887="","",_xll.xCalcSkew(OFFSET(C887,-M887,0),J887-OFFSET(C887,-M887+1,0),b)/100)</f>
        <v>-5.3950000000000005E-3</v>
      </c>
      <c r="AE887">
        <f t="shared" si="148"/>
        <v>-84750</v>
      </c>
      <c r="AF887">
        <f t="shared" si="149"/>
        <v>-84750</v>
      </c>
      <c r="AG887">
        <f t="shared" si="150"/>
        <v>-169500</v>
      </c>
    </row>
    <row r="888" spans="3:33" x14ac:dyDescent="0.25">
      <c r="C888" s="41">
        <f ca="1">INDEX(Inputs!$1:$1048576,MATCH(C887,Inputs!C:C,0),5)</f>
        <v>3.665</v>
      </c>
      <c r="D888" s="52"/>
      <c r="E888" s="39"/>
      <c r="F888" s="39"/>
      <c r="G888" s="35"/>
      <c r="I888" s="52"/>
      <c r="J888" s="39"/>
      <c r="K888" s="39"/>
      <c r="L888" s="62"/>
      <c r="M888" s="101">
        <f>M887+1</f>
        <v>1</v>
      </c>
      <c r="N888" s="67" t="str">
        <f ca="1">IF(D888="","",_xll.xEURO(OFFSET(C888,-M888+1,0),E888,OFFSET(C888,-M888+2,0),OFFSET(C888,-M888+2,0),OFFSET(C888,-M888+3,0)+AB888,OFFSET(C888,-M888+4,0),0,1)*D888)</f>
        <v/>
      </c>
      <c r="O888" s="69" t="str">
        <f ca="1">IF(D888="","",_xll.xEURO(OFFSET(C888,-M888+1,0),E888,OFFSET(C888,-M888+2,0),OFFSET(C888,-M888+2,0),OFFSET(C888,-M888+3,0)+AB888,OFFSET(C888,-M888+4,0),0,0))</f>
        <v/>
      </c>
      <c r="P888" s="67" t="str">
        <f t="shared" si="158"/>
        <v/>
      </c>
      <c r="Q888" s="67" t="str">
        <f ca="1">IF(D888="","",_xll.xEURO(OFFSET(C888,-M888+1,0),E888,OFFSET(C888,-M888+2,0),OFFSET(C888,-M888+2,0),OFFSET(C888,-M888+3,0)+AB888,OFFSET(C888,-M888+4,0),0,2)/10*D888)</f>
        <v/>
      </c>
      <c r="R888" s="71" t="str">
        <f ca="1">IF(D888="","",_xll.xEURO(OFFSET(C888,-M888+1,0),E888,OFFSET(C888,-M888+2,0),OFFSET(C888,-M888+2,0),OFFSET(C888,-M888+3,0)+AB888,OFFSET(C888,-M888+4,0),0,3)/100*D888*10000)</f>
        <v/>
      </c>
      <c r="S888" s="71" t="str">
        <f ca="1">IF(D888="","",_xll.xEURO(OFFSET(C888,-M888+1,0),E888,OFFSET(C888,-M888+2,0),OFFSET(C888,-M888+2,0),OFFSET(C888,-M888+3,0)+AB888,OFFSET(C888,-M888+4,0),0,5)/365.25*D888*10000)</f>
        <v/>
      </c>
      <c r="U888" s="67" t="str">
        <f ca="1">IF(I888="","",_xll.xEURO(OFFSET(C888,-M888+1,0),J888,OFFSET(C888,-M888+2,0),OFFSET(C888,-M888+2,0),OFFSET(C888,-M888+3,0)+AC888,OFFSET(C888,-M888+4,0),1,1)*I888)</f>
        <v/>
      </c>
      <c r="V888" s="69" t="str">
        <f ca="1">IF(I888="","",_xll.xEURO(OFFSET(C888,-M888+1,0),J888,OFFSET(C888,-M888+2,0),OFFSET(C888,-M888+2,0),OFFSET(C888,-M888+3,0)+AC888,OFFSET(C888,-M888+4,0),1,0))</f>
        <v/>
      </c>
      <c r="W888" s="67" t="str">
        <f t="shared" si="159"/>
        <v/>
      </c>
      <c r="X888" s="67" t="str">
        <f ca="1">IF(I888="","",_xll.xEURO(OFFSET(C888,-M888+1,0),J888,OFFSET(C888,-M888+2,0),OFFSET(C888,-M888+2,0),OFFSET(C888,-M888+3,0)+AC888,OFFSET(C888,-M888+4,0),1,2)/10*I888)</f>
        <v/>
      </c>
      <c r="Y888" s="71" t="str">
        <f ca="1">IF(I888="","",_xll.xEURO(OFFSET(C888,-M888+1,0),J888,OFFSET(C888,-M888+2,0),OFFSET(C888,-M888+2,0),OFFSET(C888,-M888+3,0)+AC888,OFFSET(C888,-M888+4,0),1,3)/100*I888*10000)</f>
        <v/>
      </c>
      <c r="Z888" s="71" t="str">
        <f ca="1">IF(I888="","",_xll.xEURO(OFFSET(C888,-M888+1,0),J888,OFFSET(C888,-M888+2,0),OFFSET(C888,-M888+2,0),OFFSET(C888,-M888+3,0)+AC888,OFFSET(C888,-M888+4,0),1,5)/365.25*I888*10000)</f>
        <v/>
      </c>
      <c r="AB888" s="40" t="str">
        <f ca="1">IF(D888="","",_xll.xCalcSkew(OFFSET(C888,-M888,0),E888-OFFSET(C888,-M888+1,0),b)/100)</f>
        <v/>
      </c>
      <c r="AC888" s="40" t="str">
        <f ca="1">IF(I888="","",_xll.xCalcSkew(OFFSET(C888,-M888,0),J888-OFFSET(C888,-M888+1,0),b)/100)</f>
        <v/>
      </c>
      <c r="AE888">
        <f t="shared" si="148"/>
        <v>0</v>
      </c>
      <c r="AF888">
        <f t="shared" si="149"/>
        <v>0</v>
      </c>
      <c r="AG888">
        <f t="shared" si="150"/>
        <v>0</v>
      </c>
    </row>
    <row r="889" spans="3:33" x14ac:dyDescent="0.25">
      <c r="C889" s="40">
        <f ca="1">INDEX(Inputs!$1:$1048576,MATCH(C887,Inputs!C:C,0),7)</f>
        <v>3.3536986950182299E-2</v>
      </c>
      <c r="D889" s="52"/>
      <c r="E889" s="39"/>
      <c r="F889" s="39"/>
      <c r="G889" s="35"/>
      <c r="I889" s="52"/>
      <c r="J889" s="39"/>
      <c r="K889" s="39"/>
      <c r="L889" s="62"/>
      <c r="M889" s="101">
        <f t="shared" ref="M889:M922" si="160">M888+1</f>
        <v>2</v>
      </c>
      <c r="N889" s="67" t="str">
        <f ca="1">IF(D889="","",_xll.xEURO(OFFSET(C889,-M889+1,0),E889,OFFSET(C889,-M889+2,0),OFFSET(C889,-M889+2,0),OFFSET(C889,-M889+3,0)+AB889,OFFSET(C889,-M889+4,0),0,1)*D889)</f>
        <v/>
      </c>
      <c r="O889" s="69" t="str">
        <f ca="1">IF(D889="","",_xll.xEURO(OFFSET(C889,-M889+1,0),E889,OFFSET(C889,-M889+2,0),OFFSET(C889,-M889+2,0),OFFSET(C889,-M889+3,0)+AB889,OFFSET(C889,-M889+4,0),0,0))</f>
        <v/>
      </c>
      <c r="P889" s="67" t="str">
        <f t="shared" si="158"/>
        <v/>
      </c>
      <c r="Q889" s="67" t="str">
        <f ca="1">IF(D889="","",_xll.xEURO(OFFSET(C889,-M889+1,0),E889,OFFSET(C889,-M889+2,0),OFFSET(C889,-M889+2,0),OFFSET(C889,-M889+3,0)+AB889,OFFSET(C889,-M889+4,0),0,2)/10*D889)</f>
        <v/>
      </c>
      <c r="R889" s="71" t="str">
        <f ca="1">IF(D889="","",_xll.xEURO(OFFSET(C889,-M889+1,0),E889,OFFSET(C889,-M889+2,0),OFFSET(C889,-M889+2,0),OFFSET(C889,-M889+3,0)+AB889,OFFSET(C889,-M889+4,0),0,3)/100*D889*10000)</f>
        <v/>
      </c>
      <c r="S889" s="71" t="str">
        <f ca="1">IF(D889="","",_xll.xEURO(OFFSET(C889,-M889+1,0),E889,OFFSET(C889,-M889+2,0),OFFSET(C889,-M889+2,0),OFFSET(C889,-M889+3,0)+AB889,OFFSET(C889,-M889+4,0),0,5)/365.25*D889*10000)</f>
        <v/>
      </c>
      <c r="U889" s="67" t="str">
        <f ca="1">IF(I889="","",_xll.xEURO(OFFSET(C889,-M889+1,0),J889,OFFSET(C889,-M889+2,0),OFFSET(C889,-M889+2,0),OFFSET(C889,-M889+3,0)+AC889,OFFSET(C889,-M889+4,0),1,1)*I889)</f>
        <v/>
      </c>
      <c r="V889" s="69" t="str">
        <f ca="1">IF(I889="","",_xll.xEURO(OFFSET(C889,-M889+1,0),J889,OFFSET(C889,-M889+2,0),OFFSET(C889,-M889+2,0),OFFSET(C889,-M889+3,0)+AC889,OFFSET(C889,-M889+4,0),1,0))</f>
        <v/>
      </c>
      <c r="W889" s="67" t="str">
        <f t="shared" si="159"/>
        <v/>
      </c>
      <c r="X889" s="67" t="str">
        <f ca="1">IF(I889="","",_xll.xEURO(OFFSET(C889,-M889+1,0),J889,OFFSET(C889,-M889+2,0),OFFSET(C889,-M889+2,0),OFFSET(C889,-M889+3,0)+AC889,OFFSET(C889,-M889+4,0),1,2)/10*I889)</f>
        <v/>
      </c>
      <c r="Y889" s="71" t="str">
        <f ca="1">IF(I889="","",_xll.xEURO(OFFSET(C889,-M889+1,0),J889,OFFSET(C889,-M889+2,0),OFFSET(C889,-M889+2,0),OFFSET(C889,-M889+3,0)+AC889,OFFSET(C889,-M889+4,0),1,3)/100*I889*10000)</f>
        <v/>
      </c>
      <c r="Z889" s="71" t="str">
        <f ca="1">IF(I889="","",_xll.xEURO(OFFSET(C889,-M889+1,0),J889,OFFSET(C889,-M889+2,0),OFFSET(C889,-M889+2,0),OFFSET(C889,-M889+3,0)+AC889,OFFSET(C889,-M889+4,0),1,5)/365.25*I889*10000)</f>
        <v/>
      </c>
      <c r="AB889" s="40" t="str">
        <f ca="1">IF(D889="","",_xll.xCalcSkew(OFFSET(C889,-M889,0),E889-OFFSET(C889,-M889+1,0),b)/100)</f>
        <v/>
      </c>
      <c r="AC889" s="40" t="str">
        <f ca="1">IF(I889="","",_xll.xCalcSkew(OFFSET(C889,-M889,0),J889-OFFSET(C889,-M889+1,0),b)/100)</f>
        <v/>
      </c>
      <c r="AE889">
        <f t="shared" si="148"/>
        <v>0</v>
      </c>
      <c r="AF889">
        <f t="shared" si="149"/>
        <v>0</v>
      </c>
      <c r="AG889">
        <f t="shared" si="150"/>
        <v>0</v>
      </c>
    </row>
    <row r="890" spans="3:33" x14ac:dyDescent="0.25">
      <c r="C890" s="66">
        <f ca="1">INDEX(Inputs!$1:$1048576,MATCH(C887,Inputs!C:C,0),6)</f>
        <v>0.38500000000000001</v>
      </c>
      <c r="D890" s="52"/>
      <c r="E890" s="39"/>
      <c r="F890" s="39"/>
      <c r="G890" s="35"/>
      <c r="I890" s="52"/>
      <c r="J890" s="39"/>
      <c r="K890" s="39"/>
      <c r="L890" s="62"/>
      <c r="M890" s="101">
        <f t="shared" si="160"/>
        <v>3</v>
      </c>
      <c r="N890" s="67" t="str">
        <f ca="1">IF(D890="","",_xll.xEURO(OFFSET(C890,-M890+1,0),E890,OFFSET(C890,-M890+2,0),OFFSET(C890,-M890+2,0),OFFSET(C890,-M890+3,0)+AB890,OFFSET(C890,-M890+4,0),0,1)*D890)</f>
        <v/>
      </c>
      <c r="O890" s="69" t="str">
        <f ca="1">IF(D890="","",_xll.xEURO(OFFSET(C890,-M890+1,0),E890,OFFSET(C890,-M890+2,0),OFFSET(C890,-M890+2,0),OFFSET(C890,-M890+3,0)+AB890,OFFSET(C890,-M890+4,0),0,0))</f>
        <v/>
      </c>
      <c r="P890" s="67" t="str">
        <f t="shared" si="158"/>
        <v/>
      </c>
      <c r="Q890" s="67" t="str">
        <f ca="1">IF(D890="","",_xll.xEURO(OFFSET(C890,-M890+1,0),E890,OFFSET(C890,-M890+2,0),OFFSET(C890,-M890+2,0),OFFSET(C890,-M890+3,0)+AB890,OFFSET(C890,-M890+4,0),0,2)/10*D890)</f>
        <v/>
      </c>
      <c r="R890" s="71" t="str">
        <f ca="1">IF(D890="","",_xll.xEURO(OFFSET(C890,-M890+1,0),E890,OFFSET(C890,-M890+2,0),OFFSET(C890,-M890+2,0),OFFSET(C890,-M890+3,0)+AB890,OFFSET(C890,-M890+4,0),0,3)/100*D890*10000)</f>
        <v/>
      </c>
      <c r="S890" s="71" t="str">
        <f ca="1">IF(D890="","",_xll.xEURO(OFFSET(C890,-M890+1,0),E890,OFFSET(C890,-M890+2,0),OFFSET(C890,-M890+2,0),OFFSET(C890,-M890+3,0)+AB890,OFFSET(C890,-M890+4,0),0,5)/365.25*D890*10000)</f>
        <v/>
      </c>
      <c r="U890" s="67" t="str">
        <f ca="1">IF(I890="","",_xll.xEURO(OFFSET(C890,-M890+1,0),J890,OFFSET(C890,-M890+2,0),OFFSET(C890,-M890+2,0),OFFSET(C890,-M890+3,0)+AC890,OFFSET(C890,-M890+4,0),1,1)*I890)</f>
        <v/>
      </c>
      <c r="V890" s="69" t="str">
        <f ca="1">IF(I890="","",_xll.xEURO(OFFSET(C890,-M890+1,0),J890,OFFSET(C890,-M890+2,0),OFFSET(C890,-M890+2,0),OFFSET(C890,-M890+3,0)+AC890,OFFSET(C890,-M890+4,0),1,0))</f>
        <v/>
      </c>
      <c r="W890" s="67" t="str">
        <f t="shared" si="159"/>
        <v/>
      </c>
      <c r="X890" s="67" t="str">
        <f ca="1">IF(I890="","",_xll.xEURO(OFFSET(C890,-M890+1,0),J890,OFFSET(C890,-M890+2,0),OFFSET(C890,-M890+2,0),OFFSET(C890,-M890+3,0)+AC890,OFFSET(C890,-M890+4,0),1,2)/10*I890)</f>
        <v/>
      </c>
      <c r="Y890" s="71" t="str">
        <f ca="1">IF(I890="","",_xll.xEURO(OFFSET(C890,-M890+1,0),J890,OFFSET(C890,-M890+2,0),OFFSET(C890,-M890+2,0),OFFSET(C890,-M890+3,0)+AC890,OFFSET(C890,-M890+4,0),1,3)/100*I890*10000)</f>
        <v/>
      </c>
      <c r="Z890" s="71" t="str">
        <f ca="1">IF(I890="","",_xll.xEURO(OFFSET(C890,-M890+1,0),J890,OFFSET(C890,-M890+2,0),OFFSET(C890,-M890+2,0),OFFSET(C890,-M890+3,0)+AC890,OFFSET(C890,-M890+4,0),1,5)/365.25*I890*10000)</f>
        <v/>
      </c>
      <c r="AB890" s="40" t="str">
        <f ca="1">IF(D890="","",_xll.xCalcSkew(OFFSET(C890,-M890,0),E890-OFFSET(C890,-M890+1,0),b)/100)</f>
        <v/>
      </c>
      <c r="AC890" s="40" t="str">
        <f ca="1">IF(I890="","",_xll.xCalcSkew(OFFSET(C890,-M890,0),J890-OFFSET(C890,-M890+1,0),b)/100)</f>
        <v/>
      </c>
      <c r="AE890">
        <f t="shared" si="148"/>
        <v>0</v>
      </c>
      <c r="AF890">
        <f t="shared" si="149"/>
        <v>0</v>
      </c>
      <c r="AG890">
        <f t="shared" si="150"/>
        <v>0</v>
      </c>
    </row>
    <row r="891" spans="3:33" x14ac:dyDescent="0.25">
      <c r="C891" s="65">
        <f ca="1">INDEX(Inputs!$1:$1048576,MATCH(C887,Inputs!C:C,0),9)</f>
        <v>711</v>
      </c>
      <c r="D891" s="52"/>
      <c r="E891" s="39"/>
      <c r="F891" s="39"/>
      <c r="G891" s="35"/>
      <c r="I891" s="52"/>
      <c r="J891" s="39"/>
      <c r="K891" s="39"/>
      <c r="L891" s="62"/>
      <c r="M891" s="101">
        <f t="shared" si="160"/>
        <v>4</v>
      </c>
      <c r="N891" s="67" t="str">
        <f ca="1">IF(D891="","",_xll.xEURO(OFFSET(C891,-M891+1,0),E891,OFFSET(C891,-M891+2,0),OFFSET(C891,-M891+2,0),OFFSET(C891,-M891+3,0)+AB891,OFFSET(C891,-M891+4,0),0,1)*D891)</f>
        <v/>
      </c>
      <c r="O891" s="69" t="str">
        <f ca="1">IF(D891="","",_xll.xEURO(OFFSET(C891,-M891+1,0),E891,OFFSET(C891,-M891+2,0),OFFSET(C891,-M891+2,0),OFFSET(C891,-M891+3,0)+AB891,OFFSET(C891,-M891+4,0),0,0))</f>
        <v/>
      </c>
      <c r="P891" s="67" t="str">
        <f t="shared" si="158"/>
        <v/>
      </c>
      <c r="Q891" s="67" t="str">
        <f ca="1">IF(D891="","",_xll.xEURO(OFFSET(C891,-M891+1,0),E891,OFFSET(C891,-M891+2,0),OFFSET(C891,-M891+2,0),OFFSET(C891,-M891+3,0)+AB891,OFFSET(C891,-M891+4,0),0,2)/10*D891)</f>
        <v/>
      </c>
      <c r="R891" s="71" t="str">
        <f ca="1">IF(D891="","",_xll.xEURO(OFFSET(C891,-M891+1,0),E891,OFFSET(C891,-M891+2,0),OFFSET(C891,-M891+2,0),OFFSET(C891,-M891+3,0)+AB891,OFFSET(C891,-M891+4,0),0,3)/100*D891*10000)</f>
        <v/>
      </c>
      <c r="S891" s="71" t="str">
        <f ca="1">IF(D891="","",_xll.xEURO(OFFSET(C891,-M891+1,0),E891,OFFSET(C891,-M891+2,0),OFFSET(C891,-M891+2,0),OFFSET(C891,-M891+3,0)+AB891,OFFSET(C891,-M891+4,0),0,5)/365.25*D891*10000)</f>
        <v/>
      </c>
      <c r="U891" s="67" t="str">
        <f ca="1">IF(I891="","",_xll.xEURO(OFFSET(C891,-M891+1,0),J891,OFFSET(C891,-M891+2,0),OFFSET(C891,-M891+2,0),OFFSET(C891,-M891+3,0)+AC891,OFFSET(C891,-M891+4,0),1,1)*I891)</f>
        <v/>
      </c>
      <c r="V891" s="69" t="str">
        <f ca="1">IF(I891="","",_xll.xEURO(OFFSET(C891,-M891+1,0),J891,OFFSET(C891,-M891+2,0),OFFSET(C891,-M891+2,0),OFFSET(C891,-M891+3,0)+AC891,OFFSET(C891,-M891+4,0),1,0))</f>
        <v/>
      </c>
      <c r="W891" s="67" t="str">
        <f t="shared" si="159"/>
        <v/>
      </c>
      <c r="X891" s="67" t="str">
        <f ca="1">IF(I891="","",_xll.xEURO(OFFSET(C891,-M891+1,0),J891,OFFSET(C891,-M891+2,0),OFFSET(C891,-M891+2,0),OFFSET(C891,-M891+3,0)+AC891,OFFSET(C891,-M891+4,0),1,2)/10*I891)</f>
        <v/>
      </c>
      <c r="Y891" s="71" t="str">
        <f ca="1">IF(I891="","",_xll.xEURO(OFFSET(C891,-M891+1,0),J891,OFFSET(C891,-M891+2,0),OFFSET(C891,-M891+2,0),OFFSET(C891,-M891+3,0)+AC891,OFFSET(C891,-M891+4,0),1,3)/100*I891*10000)</f>
        <v/>
      </c>
      <c r="Z891" s="71" t="str">
        <f ca="1">IF(I891="","",_xll.xEURO(OFFSET(C891,-M891+1,0),J891,OFFSET(C891,-M891+2,0),OFFSET(C891,-M891+2,0),OFFSET(C891,-M891+3,0)+AC891,OFFSET(C891,-M891+4,0),1,5)/365.25*I891*10000)</f>
        <v/>
      </c>
      <c r="AB891" s="40" t="str">
        <f ca="1">IF(D891="","",_xll.xCalcSkew(OFFSET(C891,-M891,0),E891-OFFSET(C891,-M891+1,0),b)/100)</f>
        <v/>
      </c>
      <c r="AC891" s="40" t="str">
        <f ca="1">IF(I891="","",_xll.xCalcSkew(OFFSET(C891,-M891,0),J891-OFFSET(C891,-M891+1,0),b)/100)</f>
        <v/>
      </c>
      <c r="AE891">
        <f t="shared" si="148"/>
        <v>0</v>
      </c>
      <c r="AF891">
        <f t="shared" si="149"/>
        <v>0</v>
      </c>
      <c r="AG891">
        <f t="shared" si="150"/>
        <v>0</v>
      </c>
    </row>
    <row r="892" spans="3:33" x14ac:dyDescent="0.25">
      <c r="C892" s="64">
        <f ca="1">D923+I923</f>
        <v>30</v>
      </c>
      <c r="D892" s="52"/>
      <c r="E892" s="39"/>
      <c r="F892" s="39"/>
      <c r="G892" s="35"/>
      <c r="I892" s="52"/>
      <c r="J892" s="39"/>
      <c r="K892" s="39"/>
      <c r="L892" s="62"/>
      <c r="M892" s="101">
        <f t="shared" si="160"/>
        <v>5</v>
      </c>
      <c r="N892" s="67" t="str">
        <f ca="1">IF(D892="","",_xll.xEURO(OFFSET(C892,-M892+1,0),E892,OFFSET(C892,-M892+2,0),OFFSET(C892,-M892+2,0),OFFSET(C892,-M892+3,0)+AB892,OFFSET(C892,-M892+4,0),0,1)*D892)</f>
        <v/>
      </c>
      <c r="O892" s="69" t="str">
        <f ca="1">IF(D892="","",_xll.xEURO(OFFSET(C892,-M892+1,0),E892,OFFSET(C892,-M892+2,0),OFFSET(C892,-M892+2,0),OFFSET(C892,-M892+3,0)+AB892,OFFSET(C892,-M892+4,0),0,0))</f>
        <v/>
      </c>
      <c r="P892" s="67" t="str">
        <f t="shared" si="158"/>
        <v/>
      </c>
      <c r="Q892" s="67" t="str">
        <f ca="1">IF(D892="","",_xll.xEURO(OFFSET(C892,-M892+1,0),E892,OFFSET(C892,-M892+2,0),OFFSET(C892,-M892+2,0),OFFSET(C892,-M892+3,0)+AB892,OFFSET(C892,-M892+4,0),0,2)/10*D892)</f>
        <v/>
      </c>
      <c r="R892" s="71" t="str">
        <f ca="1">IF(D892="","",_xll.xEURO(OFFSET(C892,-M892+1,0),E892,OFFSET(C892,-M892+2,0),OFFSET(C892,-M892+2,0),OFFSET(C892,-M892+3,0)+AB892,OFFSET(C892,-M892+4,0),0,3)/100*D892*10000)</f>
        <v/>
      </c>
      <c r="S892" s="71" t="str">
        <f ca="1">IF(D892="","",_xll.xEURO(OFFSET(C892,-M892+1,0),E892,OFFSET(C892,-M892+2,0),OFFSET(C892,-M892+2,0),OFFSET(C892,-M892+3,0)+AB892,OFFSET(C892,-M892+4,0),0,5)/365.25*D892*10000)</f>
        <v/>
      </c>
      <c r="U892" s="67" t="str">
        <f ca="1">IF(I892="","",_xll.xEURO(OFFSET(C892,-M892+1,0),J892,OFFSET(C892,-M892+2,0),OFFSET(C892,-M892+2,0),OFFSET(C892,-M892+3,0)+AC892,OFFSET(C892,-M892+4,0),1,1)*I892)</f>
        <v/>
      </c>
      <c r="V892" s="69" t="str">
        <f ca="1">IF(I892="","",_xll.xEURO(OFFSET(C892,-M892+1,0),J892,OFFSET(C892,-M892+2,0),OFFSET(C892,-M892+2,0),OFFSET(C892,-M892+3,0)+AC892,OFFSET(C892,-M892+4,0),1,0))</f>
        <v/>
      </c>
      <c r="W892" s="67" t="str">
        <f t="shared" si="159"/>
        <v/>
      </c>
      <c r="X892" s="67" t="str">
        <f ca="1">IF(I892="","",_xll.xEURO(OFFSET(C892,-M892+1,0),J892,OFFSET(C892,-M892+2,0),OFFSET(C892,-M892+2,0),OFFSET(C892,-M892+3,0)+AC892,OFFSET(C892,-M892+4,0),1,2)/10*I892)</f>
        <v/>
      </c>
      <c r="Y892" s="71" t="str">
        <f ca="1">IF(I892="","",_xll.xEURO(OFFSET(C892,-M892+1,0),J892,OFFSET(C892,-M892+2,0),OFFSET(C892,-M892+2,0),OFFSET(C892,-M892+3,0)+AC892,OFFSET(C892,-M892+4,0),1,3)/100*I892*10000)</f>
        <v/>
      </c>
      <c r="Z892" s="71" t="str">
        <f ca="1">IF(I892="","",_xll.xEURO(OFFSET(C892,-M892+1,0),J892,OFFSET(C892,-M892+2,0),OFFSET(C892,-M892+2,0),OFFSET(C892,-M892+3,0)+AC892,OFFSET(C892,-M892+4,0),1,5)/365.25*I892*10000)</f>
        <v/>
      </c>
      <c r="AB892" s="40" t="str">
        <f ca="1">IF(D892="","",_xll.xCalcSkew(OFFSET(C892,-M892,0),E892-OFFSET(C892,-M892+1,0),b)/100)</f>
        <v/>
      </c>
      <c r="AC892" s="40" t="str">
        <f ca="1">IF(I892="","",_xll.xCalcSkew(OFFSET(C892,-M892,0),J892-OFFSET(C892,-M892+1,0),b)/100)</f>
        <v/>
      </c>
      <c r="AE892">
        <f t="shared" si="148"/>
        <v>0</v>
      </c>
      <c r="AF892">
        <f t="shared" si="149"/>
        <v>0</v>
      </c>
      <c r="AG892">
        <f t="shared" si="150"/>
        <v>0</v>
      </c>
    </row>
    <row r="893" spans="3:33" x14ac:dyDescent="0.25">
      <c r="C893" s="64">
        <f ca="1">N923+U923</f>
        <v>5.2987315873820728</v>
      </c>
      <c r="D893" s="52"/>
      <c r="E893" s="39"/>
      <c r="F893" s="39"/>
      <c r="G893" s="35"/>
      <c r="I893" s="52"/>
      <c r="J893" s="39"/>
      <c r="K893" s="39"/>
      <c r="L893" s="62"/>
      <c r="M893" s="101">
        <f t="shared" si="160"/>
        <v>6</v>
      </c>
      <c r="N893" s="67" t="str">
        <f ca="1">IF(D893="","",_xll.xEURO(OFFSET(C893,-M893+1,0),E893,OFFSET(C893,-M893+2,0),OFFSET(C893,-M893+2,0),OFFSET(C893,-M893+3,0)+AB893,OFFSET(C893,-M893+4,0),0,1)*D893)</f>
        <v/>
      </c>
      <c r="O893" s="69" t="str">
        <f ca="1">IF(D893="","",_xll.xEURO(OFFSET(C893,-M893+1,0),E893,OFFSET(C893,-M893+2,0),OFFSET(C893,-M893+2,0),OFFSET(C893,-M893+3,0)+AB893,OFFSET(C893,-M893+4,0),0,0))</f>
        <v/>
      </c>
      <c r="P893" s="67" t="str">
        <f t="shared" si="158"/>
        <v/>
      </c>
      <c r="Q893" s="67" t="str">
        <f ca="1">IF(D893="","",_xll.xEURO(OFFSET(C893,-M893+1,0),E893,OFFSET(C893,-M893+2,0),OFFSET(C893,-M893+2,0),OFFSET(C893,-M893+3,0)+AB893,OFFSET(C893,-M893+4,0),0,2)/10*D893)</f>
        <v/>
      </c>
      <c r="R893" s="71" t="str">
        <f ca="1">IF(D893="","",_xll.xEURO(OFFSET(C893,-M893+1,0),E893,OFFSET(C893,-M893+2,0),OFFSET(C893,-M893+2,0),OFFSET(C893,-M893+3,0)+AB893,OFFSET(C893,-M893+4,0),0,3)/100*D893*10000)</f>
        <v/>
      </c>
      <c r="S893" s="71" t="str">
        <f ca="1">IF(D893="","",_xll.xEURO(OFFSET(C893,-M893+1,0),E893,OFFSET(C893,-M893+2,0),OFFSET(C893,-M893+2,0),OFFSET(C893,-M893+3,0)+AB893,OFFSET(C893,-M893+4,0),0,5)/365.25*D893*10000)</f>
        <v/>
      </c>
      <c r="U893" s="67" t="str">
        <f ca="1">IF(I893="","",_xll.xEURO(OFFSET(C893,-M893+1,0),J893,OFFSET(C893,-M893+2,0),OFFSET(C893,-M893+2,0),OFFSET(C893,-M893+3,0)+AC893,OFFSET(C893,-M893+4,0),1,1)*I893)</f>
        <v/>
      </c>
      <c r="V893" s="69" t="str">
        <f ca="1">IF(I893="","",_xll.xEURO(OFFSET(C893,-M893+1,0),J893,OFFSET(C893,-M893+2,0),OFFSET(C893,-M893+2,0),OFFSET(C893,-M893+3,0)+AC893,OFFSET(C893,-M893+4,0),1,0))</f>
        <v/>
      </c>
      <c r="W893" s="67" t="str">
        <f t="shared" si="159"/>
        <v/>
      </c>
      <c r="X893" s="67" t="str">
        <f ca="1">IF(I893="","",_xll.xEURO(OFFSET(C893,-M893+1,0),J893,OFFSET(C893,-M893+2,0),OFFSET(C893,-M893+2,0),OFFSET(C893,-M893+3,0)+AC893,OFFSET(C893,-M893+4,0),1,2)/10*I893)</f>
        <v/>
      </c>
      <c r="Y893" s="71" t="str">
        <f ca="1">IF(I893="","",_xll.xEURO(OFFSET(C893,-M893+1,0),J893,OFFSET(C893,-M893+2,0),OFFSET(C893,-M893+2,0),OFFSET(C893,-M893+3,0)+AC893,OFFSET(C893,-M893+4,0),1,3)/100*I893*10000)</f>
        <v/>
      </c>
      <c r="Z893" s="71" t="str">
        <f ca="1">IF(I893="","",_xll.xEURO(OFFSET(C893,-M893+1,0),J893,OFFSET(C893,-M893+2,0),OFFSET(C893,-M893+2,0),OFFSET(C893,-M893+3,0)+AC893,OFFSET(C893,-M893+4,0),1,5)/365.25*I893*10000)</f>
        <v/>
      </c>
      <c r="AB893" s="40" t="str">
        <f ca="1">IF(D893="","",_xll.xCalcSkew(OFFSET(C893,-M893,0),E893-OFFSET(C893,-M893+1,0),b)/100)</f>
        <v/>
      </c>
      <c r="AC893" s="40" t="str">
        <f ca="1">IF(I893="","",_xll.xCalcSkew(OFFSET(C893,-M893,0),J893-OFFSET(C893,-M893+1,0),b)/100)</f>
        <v/>
      </c>
      <c r="AE893">
        <f t="shared" si="148"/>
        <v>0</v>
      </c>
      <c r="AF893">
        <f t="shared" si="149"/>
        <v>0</v>
      </c>
      <c r="AG893">
        <f t="shared" si="150"/>
        <v>0</v>
      </c>
    </row>
    <row r="894" spans="3:33" x14ac:dyDescent="0.25">
      <c r="C894" s="103">
        <f ca="1">Q923+X923</f>
        <v>0.51183586710915141</v>
      </c>
      <c r="D894" s="52"/>
      <c r="E894" s="39"/>
      <c r="F894" s="39"/>
      <c r="G894" s="35"/>
      <c r="I894" s="52"/>
      <c r="J894" s="39"/>
      <c r="K894" s="39"/>
      <c r="L894" s="62"/>
      <c r="M894" s="101">
        <f t="shared" si="160"/>
        <v>7</v>
      </c>
      <c r="N894" s="67" t="str">
        <f ca="1">IF(D894="","",_xll.xEURO(OFFSET(C894,-M894+1,0),E894,OFFSET(C894,-M894+2,0),OFFSET(C894,-M894+2,0),OFFSET(C894,-M894+3,0)+AB894,OFFSET(C894,-M894+4,0),0,1)*D894)</f>
        <v/>
      </c>
      <c r="O894" s="69" t="str">
        <f ca="1">IF(D894="","",_xll.xEURO(OFFSET(C894,-M894+1,0),E894,OFFSET(C894,-M894+2,0),OFFSET(C894,-M894+2,0),OFFSET(C894,-M894+3,0)+AB894,OFFSET(C894,-M894+4,0),0,0))</f>
        <v/>
      </c>
      <c r="P894" s="67" t="str">
        <f t="shared" si="158"/>
        <v/>
      </c>
      <c r="Q894" s="67" t="str">
        <f ca="1">IF(D894="","",_xll.xEURO(OFFSET(C894,-M894+1,0),E894,OFFSET(C894,-M894+2,0),OFFSET(C894,-M894+2,0),OFFSET(C894,-M894+3,0)+AB894,OFFSET(C894,-M894+4,0),0,2)/10*D894)</f>
        <v/>
      </c>
      <c r="R894" s="71" t="str">
        <f ca="1">IF(D894="","",_xll.xEURO(OFFSET(C894,-M894+1,0),E894,OFFSET(C894,-M894+2,0),OFFSET(C894,-M894+2,0),OFFSET(C894,-M894+3,0)+AB894,OFFSET(C894,-M894+4,0),0,3)/100*D894*10000)</f>
        <v/>
      </c>
      <c r="S894" s="71" t="str">
        <f ca="1">IF(D894="","",_xll.xEURO(OFFSET(C894,-M894+1,0),E894,OFFSET(C894,-M894+2,0),OFFSET(C894,-M894+2,0),OFFSET(C894,-M894+3,0)+AB894,OFFSET(C894,-M894+4,0),0,5)/365.25*D894*10000)</f>
        <v/>
      </c>
      <c r="U894" s="67" t="str">
        <f ca="1">IF(I894="","",_xll.xEURO(OFFSET(C894,-M894+1,0),J894,OFFSET(C894,-M894+2,0),OFFSET(C894,-M894+2,0),OFFSET(C894,-M894+3,0)+AC894,OFFSET(C894,-M894+4,0),1,1)*I894)</f>
        <v/>
      </c>
      <c r="V894" s="69" t="str">
        <f ca="1">IF(I894="","",_xll.xEURO(OFFSET(C894,-M894+1,0),J894,OFFSET(C894,-M894+2,0),OFFSET(C894,-M894+2,0),OFFSET(C894,-M894+3,0)+AC894,OFFSET(C894,-M894+4,0),1,0))</f>
        <v/>
      </c>
      <c r="W894" s="67" t="str">
        <f t="shared" si="159"/>
        <v/>
      </c>
      <c r="X894" s="67" t="str">
        <f ca="1">IF(I894="","",_xll.xEURO(OFFSET(C894,-M894+1,0),J894,OFFSET(C894,-M894+2,0),OFFSET(C894,-M894+2,0),OFFSET(C894,-M894+3,0)+AC894,OFFSET(C894,-M894+4,0),1,2)/10*I894)</f>
        <v/>
      </c>
      <c r="Y894" s="71" t="str">
        <f ca="1">IF(I894="","",_xll.xEURO(OFFSET(C894,-M894+1,0),J894,OFFSET(C894,-M894+2,0),OFFSET(C894,-M894+2,0),OFFSET(C894,-M894+3,0)+AC894,OFFSET(C894,-M894+4,0),1,3)/100*I894*10000)</f>
        <v/>
      </c>
      <c r="Z894" s="71" t="str">
        <f ca="1">IF(I894="","",_xll.xEURO(OFFSET(C894,-M894+1,0),J894,OFFSET(C894,-M894+2,0),OFFSET(C894,-M894+2,0),OFFSET(C894,-M894+3,0)+AC894,OFFSET(C894,-M894+4,0),1,5)/365.25*I894*10000)</f>
        <v/>
      </c>
      <c r="AB894" s="40" t="str">
        <f ca="1">IF(D894="","",_xll.xCalcSkew(OFFSET(C894,-M894,0),E894-OFFSET(C894,-M894+1,0),b)/100)</f>
        <v/>
      </c>
      <c r="AC894" s="40" t="str">
        <f ca="1">IF(I894="","",_xll.xCalcSkew(OFFSET(C894,-M894,0),J894-OFFSET(C894,-M894+1,0),b)/100)</f>
        <v/>
      </c>
      <c r="AE894">
        <f t="shared" si="148"/>
        <v>0</v>
      </c>
      <c r="AF894">
        <f t="shared" si="149"/>
        <v>0</v>
      </c>
      <c r="AG894">
        <f t="shared" si="150"/>
        <v>0</v>
      </c>
    </row>
    <row r="895" spans="3:33" x14ac:dyDescent="0.25">
      <c r="C895" s="64">
        <f ca="1">R923+Y923</f>
        <v>5080.3071983950013</v>
      </c>
      <c r="D895" s="52"/>
      <c r="E895" s="39"/>
      <c r="F895" s="39"/>
      <c r="G895" s="35"/>
      <c r="I895" s="52"/>
      <c r="J895" s="39"/>
      <c r="K895" s="39"/>
      <c r="L895" s="62"/>
      <c r="M895" s="101">
        <f t="shared" si="160"/>
        <v>8</v>
      </c>
      <c r="N895" s="67" t="str">
        <f ca="1">IF(D895="","",_xll.xEURO(OFFSET(C895,-M895+1,0),E895,OFFSET(C895,-M895+2,0),OFFSET(C895,-M895+2,0),OFFSET(C895,-M895+3,0)+AB895,OFFSET(C895,-M895+4,0),0,1)*D895)</f>
        <v/>
      </c>
      <c r="O895" s="69" t="str">
        <f ca="1">IF(D895="","",_xll.xEURO(OFFSET(C895,-M895+1,0),E895,OFFSET(C895,-M895+2,0),OFFSET(C895,-M895+2,0),OFFSET(C895,-M895+3,0)+AB895,OFFSET(C895,-M895+4,0),0,0))</f>
        <v/>
      </c>
      <c r="P895" s="67" t="str">
        <f t="shared" si="158"/>
        <v/>
      </c>
      <c r="Q895" s="67" t="str">
        <f ca="1">IF(D895="","",_xll.xEURO(OFFSET(C895,-M895+1,0),E895,OFFSET(C895,-M895+2,0),OFFSET(C895,-M895+2,0),OFFSET(C895,-M895+3,0)+AB895,OFFSET(C895,-M895+4,0),0,2)/10*D895)</f>
        <v/>
      </c>
      <c r="R895" s="71" t="str">
        <f ca="1">IF(D895="","",_xll.xEURO(OFFSET(C895,-M895+1,0),E895,OFFSET(C895,-M895+2,0),OFFSET(C895,-M895+2,0),OFFSET(C895,-M895+3,0)+AB895,OFFSET(C895,-M895+4,0),0,3)/100*D895*10000)</f>
        <v/>
      </c>
      <c r="S895" s="71" t="str">
        <f ca="1">IF(D895="","",_xll.xEURO(OFFSET(C895,-M895+1,0),E895,OFFSET(C895,-M895+2,0),OFFSET(C895,-M895+2,0),OFFSET(C895,-M895+3,0)+AB895,OFFSET(C895,-M895+4,0),0,5)/365.25*D895*10000)</f>
        <v/>
      </c>
      <c r="U895" s="67" t="str">
        <f ca="1">IF(I895="","",_xll.xEURO(OFFSET(C895,-M895+1,0),J895,OFFSET(C895,-M895+2,0),OFFSET(C895,-M895+2,0),OFFSET(C895,-M895+3,0)+AC895,OFFSET(C895,-M895+4,0),1,1)*I895)</f>
        <v/>
      </c>
      <c r="V895" s="69" t="str">
        <f ca="1">IF(I895="","",_xll.xEURO(OFFSET(C895,-M895+1,0),J895,OFFSET(C895,-M895+2,0),OFFSET(C895,-M895+2,0),OFFSET(C895,-M895+3,0)+AC895,OFFSET(C895,-M895+4,0),1,0))</f>
        <v/>
      </c>
      <c r="W895" s="67" t="str">
        <f t="shared" si="159"/>
        <v/>
      </c>
      <c r="X895" s="67" t="str">
        <f ca="1">IF(I895="","",_xll.xEURO(OFFSET(C895,-M895+1,0),J895,OFFSET(C895,-M895+2,0),OFFSET(C895,-M895+2,0),OFFSET(C895,-M895+3,0)+AC895,OFFSET(C895,-M895+4,0),1,2)/10*I895)</f>
        <v/>
      </c>
      <c r="Y895" s="71" t="str">
        <f ca="1">IF(I895="","",_xll.xEURO(OFFSET(C895,-M895+1,0),J895,OFFSET(C895,-M895+2,0),OFFSET(C895,-M895+2,0),OFFSET(C895,-M895+3,0)+AC895,OFFSET(C895,-M895+4,0),1,3)/100*I895*10000)</f>
        <v/>
      </c>
      <c r="Z895" s="71" t="str">
        <f ca="1">IF(I895="","",_xll.xEURO(OFFSET(C895,-M895+1,0),J895,OFFSET(C895,-M895+2,0),OFFSET(C895,-M895+2,0),OFFSET(C895,-M895+3,0)+AC895,OFFSET(C895,-M895+4,0),1,5)/365.25*I895*10000)</f>
        <v/>
      </c>
      <c r="AB895" s="40" t="str">
        <f ca="1">IF(D895="","",_xll.xCalcSkew(OFFSET(C895,-M895,0),E895-OFFSET(C895,-M895+1,0),b)/100)</f>
        <v/>
      </c>
      <c r="AC895" s="40" t="str">
        <f ca="1">IF(I895="","",_xll.xCalcSkew(OFFSET(C895,-M895,0),J895-OFFSET(C895,-M895+1,0),b)/100)</f>
        <v/>
      </c>
      <c r="AE895">
        <f t="shared" si="148"/>
        <v>0</v>
      </c>
      <c r="AF895">
        <f t="shared" si="149"/>
        <v>0</v>
      </c>
      <c r="AG895">
        <f t="shared" si="150"/>
        <v>0</v>
      </c>
    </row>
    <row r="896" spans="3:33" x14ac:dyDescent="0.25">
      <c r="C896" s="64">
        <f ca="1">S923+Z923</f>
        <v>-116.52019054412399</v>
      </c>
      <c r="D896" s="52"/>
      <c r="E896" s="39"/>
      <c r="F896" s="39"/>
      <c r="G896" s="35"/>
      <c r="I896" s="52"/>
      <c r="J896" s="39"/>
      <c r="K896" s="39"/>
      <c r="L896" s="62"/>
      <c r="M896" s="101">
        <f t="shared" si="160"/>
        <v>9</v>
      </c>
      <c r="N896" s="67" t="str">
        <f ca="1">IF(D896="","",_xll.xEURO(OFFSET(C896,-M896+1,0),E896,OFFSET(C896,-M896+2,0),OFFSET(C896,-M896+2,0),OFFSET(C896,-M896+3,0)+AB896,OFFSET(C896,-M896+4,0),0,1)*D896)</f>
        <v/>
      </c>
      <c r="O896" s="69" t="str">
        <f ca="1">IF(D896="","",_xll.xEURO(OFFSET(C896,-M896+1,0),E896,OFFSET(C896,-M896+2,0),OFFSET(C896,-M896+2,0),OFFSET(C896,-M896+3,0)+AB896,OFFSET(C896,-M896+4,0),0,0))</f>
        <v/>
      </c>
      <c r="P896" s="67" t="str">
        <f t="shared" si="158"/>
        <v/>
      </c>
      <c r="Q896" s="67" t="str">
        <f ca="1">IF(D896="","",_xll.xEURO(OFFSET(C896,-M896+1,0),E896,OFFSET(C896,-M896+2,0),OFFSET(C896,-M896+2,0),OFFSET(C896,-M896+3,0)+AB896,OFFSET(C896,-M896+4,0),0,2)/10*D896)</f>
        <v/>
      </c>
      <c r="R896" s="71" t="str">
        <f ca="1">IF(D896="","",_xll.xEURO(OFFSET(C896,-M896+1,0),E896,OFFSET(C896,-M896+2,0),OFFSET(C896,-M896+2,0),OFFSET(C896,-M896+3,0)+AB896,OFFSET(C896,-M896+4,0),0,3)/100*D896*10000)</f>
        <v/>
      </c>
      <c r="S896" s="71" t="str">
        <f ca="1">IF(D896="","",_xll.xEURO(OFFSET(C896,-M896+1,0),E896,OFFSET(C896,-M896+2,0),OFFSET(C896,-M896+2,0),OFFSET(C896,-M896+3,0)+AB896,OFFSET(C896,-M896+4,0),0,5)/365.25*D896*10000)</f>
        <v/>
      </c>
      <c r="U896" s="67" t="str">
        <f ca="1">IF(I896="","",_xll.xEURO(OFFSET(C896,-M896+1,0),J896,OFFSET(C896,-M896+2,0),OFFSET(C896,-M896+2,0),OFFSET(C896,-M896+3,0)+AC896,OFFSET(C896,-M896+4,0),1,1)*I896)</f>
        <v/>
      </c>
      <c r="V896" s="69" t="str">
        <f ca="1">IF(I896="","",_xll.xEURO(OFFSET(C896,-M896+1,0),J896,OFFSET(C896,-M896+2,0),OFFSET(C896,-M896+2,0),OFFSET(C896,-M896+3,0)+AC896,OFFSET(C896,-M896+4,0),1,0))</f>
        <v/>
      </c>
      <c r="W896" s="67" t="str">
        <f t="shared" si="159"/>
        <v/>
      </c>
      <c r="X896" s="67" t="str">
        <f ca="1">IF(I896="","",_xll.xEURO(OFFSET(C896,-M896+1,0),J896,OFFSET(C896,-M896+2,0),OFFSET(C896,-M896+2,0),OFFSET(C896,-M896+3,0)+AC896,OFFSET(C896,-M896+4,0),1,2)/10*I896)</f>
        <v/>
      </c>
      <c r="Y896" s="71" t="str">
        <f ca="1">IF(I896="","",_xll.xEURO(OFFSET(C896,-M896+1,0),J896,OFFSET(C896,-M896+2,0),OFFSET(C896,-M896+2,0),OFFSET(C896,-M896+3,0)+AC896,OFFSET(C896,-M896+4,0),1,3)/100*I896*10000)</f>
        <v/>
      </c>
      <c r="Z896" s="71" t="str">
        <f ca="1">IF(I896="","",_xll.xEURO(OFFSET(C896,-M896+1,0),J896,OFFSET(C896,-M896+2,0),OFFSET(C896,-M896+2,0),OFFSET(C896,-M896+3,0)+AC896,OFFSET(C896,-M896+4,0),1,5)/365.25*I896*10000)</f>
        <v/>
      </c>
      <c r="AB896" s="40" t="str">
        <f ca="1">IF(D896="","",_xll.xCalcSkew(OFFSET(C896,-M896,0),E896-OFFSET(C896,-M896+1,0),b)/100)</f>
        <v/>
      </c>
      <c r="AC896" s="40" t="str">
        <f ca="1">IF(I896="","",_xll.xCalcSkew(OFFSET(C896,-M896,0),J896-OFFSET(C896,-M896+1,0),b)/100)</f>
        <v/>
      </c>
      <c r="AE896">
        <f t="shared" si="148"/>
        <v>0</v>
      </c>
      <c r="AF896">
        <f t="shared" si="149"/>
        <v>0</v>
      </c>
      <c r="AG896">
        <f t="shared" si="150"/>
        <v>0</v>
      </c>
    </row>
    <row r="897" spans="3:33" x14ac:dyDescent="0.25">
      <c r="C897" s="64">
        <f ca="1">P923+W923</f>
        <v>38.510379308529572</v>
      </c>
      <c r="D897" s="52"/>
      <c r="E897" s="39"/>
      <c r="F897" s="39"/>
      <c r="G897" s="35"/>
      <c r="I897" s="52"/>
      <c r="J897" s="39"/>
      <c r="K897" s="39"/>
      <c r="L897" s="62"/>
      <c r="M897" s="101">
        <f t="shared" si="160"/>
        <v>10</v>
      </c>
      <c r="N897" s="67" t="str">
        <f ca="1">IF(D897="","",_xll.xEURO(OFFSET(C897,-M897+1,0),E897,OFFSET(C897,-M897+2,0),OFFSET(C897,-M897+2,0),OFFSET(C897,-M897+3,0)+AB897,OFFSET(C897,-M897+4,0),0,1)*D897)</f>
        <v/>
      </c>
      <c r="O897" s="69" t="str">
        <f ca="1">IF(D897="","",_xll.xEURO(OFFSET(C897,-M897+1,0),E897,OFFSET(C897,-M897+2,0),OFFSET(C897,-M897+2,0),OFFSET(C897,-M897+3,0)+AB897,OFFSET(C897,-M897+4,0),0,0))</f>
        <v/>
      </c>
      <c r="P897" s="67" t="str">
        <f t="shared" si="158"/>
        <v/>
      </c>
      <c r="Q897" s="67" t="str">
        <f ca="1">IF(D897="","",_xll.xEURO(OFFSET(C897,-M897+1,0),E897,OFFSET(C897,-M897+2,0),OFFSET(C897,-M897+2,0),OFFSET(C897,-M897+3,0)+AB897,OFFSET(C897,-M897+4,0),0,2)/10*D897)</f>
        <v/>
      </c>
      <c r="R897" s="71" t="str">
        <f ca="1">IF(D897="","",_xll.xEURO(OFFSET(C897,-M897+1,0),E897,OFFSET(C897,-M897+2,0),OFFSET(C897,-M897+2,0),OFFSET(C897,-M897+3,0)+AB897,OFFSET(C897,-M897+4,0),0,3)/100*D897*10000)</f>
        <v/>
      </c>
      <c r="S897" s="71" t="str">
        <f ca="1">IF(D897="","",_xll.xEURO(OFFSET(C897,-M897+1,0),E897,OFFSET(C897,-M897+2,0),OFFSET(C897,-M897+2,0),OFFSET(C897,-M897+3,0)+AB897,OFFSET(C897,-M897+4,0),0,5)/365.25*D897*10000)</f>
        <v/>
      </c>
      <c r="U897" s="67" t="str">
        <f ca="1">IF(I897="","",_xll.xEURO(OFFSET(C897,-M897+1,0),J897,OFFSET(C897,-M897+2,0),OFFSET(C897,-M897+2,0),OFFSET(C897,-M897+3,0)+AC897,OFFSET(C897,-M897+4,0),1,1)*I897)</f>
        <v/>
      </c>
      <c r="V897" s="69" t="str">
        <f ca="1">IF(I897="","",_xll.xEURO(OFFSET(C897,-M897+1,0),J897,OFFSET(C897,-M897+2,0),OFFSET(C897,-M897+2,0),OFFSET(C897,-M897+3,0)+AC897,OFFSET(C897,-M897+4,0),1,0))</f>
        <v/>
      </c>
      <c r="W897" s="67" t="str">
        <f t="shared" si="159"/>
        <v/>
      </c>
      <c r="X897" s="67" t="str">
        <f ca="1">IF(I897="","",_xll.xEURO(OFFSET(C897,-M897+1,0),J897,OFFSET(C897,-M897+2,0),OFFSET(C897,-M897+2,0),OFFSET(C897,-M897+3,0)+AC897,OFFSET(C897,-M897+4,0),1,2)/10*I897)</f>
        <v/>
      </c>
      <c r="Y897" s="71" t="str">
        <f ca="1">IF(I897="","",_xll.xEURO(OFFSET(C897,-M897+1,0),J897,OFFSET(C897,-M897+2,0),OFFSET(C897,-M897+2,0),OFFSET(C897,-M897+3,0)+AC897,OFFSET(C897,-M897+4,0),1,3)/100*I897*10000)</f>
        <v/>
      </c>
      <c r="Z897" s="71" t="str">
        <f ca="1">IF(I897="","",_xll.xEURO(OFFSET(C897,-M897+1,0),J897,OFFSET(C897,-M897+2,0),OFFSET(C897,-M897+2,0),OFFSET(C897,-M897+3,0)+AC897,OFFSET(C897,-M897+4,0),1,5)/365.25*I897*10000)</f>
        <v/>
      </c>
      <c r="AB897" s="40" t="str">
        <f ca="1">IF(D897="","",_xll.xCalcSkew(OFFSET(C897,-M897,0),E897-OFFSET(C897,-M897+1,0),b)/100)</f>
        <v/>
      </c>
      <c r="AC897" s="40" t="str">
        <f ca="1">IF(I897="","",_xll.xCalcSkew(OFFSET(C897,-M897,0),J897-OFFSET(C897,-M897+1,0),b)/100)</f>
        <v/>
      </c>
      <c r="AE897">
        <f t="shared" si="148"/>
        <v>0</v>
      </c>
      <c r="AF897">
        <f t="shared" si="149"/>
        <v>0</v>
      </c>
      <c r="AG897">
        <f t="shared" si="150"/>
        <v>0</v>
      </c>
    </row>
    <row r="898" spans="3:33" x14ac:dyDescent="0.25">
      <c r="D898" s="52"/>
      <c r="E898" s="39"/>
      <c r="F898" s="39"/>
      <c r="G898" s="35"/>
      <c r="I898" s="52"/>
      <c r="J898" s="39"/>
      <c r="K898" s="39"/>
      <c r="L898" s="62"/>
      <c r="M898" s="101">
        <f t="shared" si="160"/>
        <v>11</v>
      </c>
      <c r="N898" s="67" t="str">
        <f ca="1">IF(D898="","",_xll.xEURO(OFFSET(C898,-M898+1,0),E898,OFFSET(C898,-M898+2,0),OFFSET(C898,-M898+2,0),OFFSET(C898,-M898+3,0)+AB898,OFFSET(C898,-M898+4,0),0,1)*D898)</f>
        <v/>
      </c>
      <c r="O898" s="69" t="str">
        <f ca="1">IF(D898="","",_xll.xEURO(OFFSET(C898,-M898+1,0),E898,OFFSET(C898,-M898+2,0),OFFSET(C898,-M898+2,0),OFFSET(C898,-M898+3,0)+AB898,OFFSET(C898,-M898+4,0),0,0))</f>
        <v/>
      </c>
      <c r="P898" s="67" t="str">
        <f t="shared" si="158"/>
        <v/>
      </c>
      <c r="Q898" s="67" t="str">
        <f ca="1">IF(D898="","",_xll.xEURO(OFFSET(C898,-M898+1,0),E898,OFFSET(C898,-M898+2,0),OFFSET(C898,-M898+2,0),OFFSET(C898,-M898+3,0)+AB898,OFFSET(C898,-M898+4,0),0,2)/10*D898)</f>
        <v/>
      </c>
      <c r="R898" s="71" t="str">
        <f ca="1">IF(D898="","",_xll.xEURO(OFFSET(C898,-M898+1,0),E898,OFFSET(C898,-M898+2,0),OFFSET(C898,-M898+2,0),OFFSET(C898,-M898+3,0)+AB898,OFFSET(C898,-M898+4,0),0,3)/100*D898*10000)</f>
        <v/>
      </c>
      <c r="S898" s="71" t="str">
        <f ca="1">IF(D898="","",_xll.xEURO(OFFSET(C898,-M898+1,0),E898,OFFSET(C898,-M898+2,0),OFFSET(C898,-M898+2,0),OFFSET(C898,-M898+3,0)+AB898,OFFSET(C898,-M898+4,0),0,5)/365.25*D898*10000)</f>
        <v/>
      </c>
      <c r="U898" s="67" t="str">
        <f ca="1">IF(I898="","",_xll.xEURO(OFFSET(C898,-M898+1,0),J898,OFFSET(C898,-M898+2,0),OFFSET(C898,-M898+2,0),OFFSET(C898,-M898+3,0)+AC898,OFFSET(C898,-M898+4,0),1,1)*I898)</f>
        <v/>
      </c>
      <c r="V898" s="69" t="str">
        <f ca="1">IF(I898="","",_xll.xEURO(OFFSET(C898,-M898+1,0),J898,OFFSET(C898,-M898+2,0),OFFSET(C898,-M898+2,0),OFFSET(C898,-M898+3,0)+AC898,OFFSET(C898,-M898+4,0),1,0))</f>
        <v/>
      </c>
      <c r="W898" s="67" t="str">
        <f t="shared" si="159"/>
        <v/>
      </c>
      <c r="X898" s="67" t="str">
        <f ca="1">IF(I898="","",_xll.xEURO(OFFSET(C898,-M898+1,0),J898,OFFSET(C898,-M898+2,0),OFFSET(C898,-M898+2,0),OFFSET(C898,-M898+3,0)+AC898,OFFSET(C898,-M898+4,0),1,2)/10*I898)</f>
        <v/>
      </c>
      <c r="Y898" s="71" t="str">
        <f ca="1">IF(I898="","",_xll.xEURO(OFFSET(C898,-M898+1,0),J898,OFFSET(C898,-M898+2,0),OFFSET(C898,-M898+2,0),OFFSET(C898,-M898+3,0)+AC898,OFFSET(C898,-M898+4,0),1,3)/100*I898*10000)</f>
        <v/>
      </c>
      <c r="Z898" s="71" t="str">
        <f ca="1">IF(I898="","",_xll.xEURO(OFFSET(C898,-M898+1,0),J898,OFFSET(C898,-M898+2,0),OFFSET(C898,-M898+2,0),OFFSET(C898,-M898+3,0)+AC898,OFFSET(C898,-M898+4,0),1,5)/365.25*I898*10000)</f>
        <v/>
      </c>
      <c r="AB898" s="40" t="str">
        <f ca="1">IF(D898="","",_xll.xCalcSkew(OFFSET(C898,-M898,0),E898-OFFSET(C898,-M898+1,0),b)/100)</f>
        <v/>
      </c>
      <c r="AC898" s="40" t="str">
        <f ca="1">IF(I898="","",_xll.xCalcSkew(OFFSET(C898,-M898,0),J898-OFFSET(C898,-M898+1,0),b)/100)</f>
        <v/>
      </c>
      <c r="AE898">
        <f t="shared" si="148"/>
        <v>0</v>
      </c>
      <c r="AF898">
        <f t="shared" si="149"/>
        <v>0</v>
      </c>
      <c r="AG898">
        <f t="shared" si="150"/>
        <v>0</v>
      </c>
    </row>
    <row r="899" spans="3:33" x14ac:dyDescent="0.25">
      <c r="D899" s="52"/>
      <c r="E899" s="39"/>
      <c r="F899" s="39"/>
      <c r="G899" s="35"/>
      <c r="I899" s="52"/>
      <c r="J899" s="39"/>
      <c r="K899" s="39"/>
      <c r="L899" s="62"/>
      <c r="M899" s="101">
        <f t="shared" si="160"/>
        <v>12</v>
      </c>
      <c r="N899" s="67" t="str">
        <f ca="1">IF(D899="","",_xll.xEURO(OFFSET(C899,-M899+1,0),E899,OFFSET(C899,-M899+2,0),OFFSET(C899,-M899+2,0),OFFSET(C899,-M899+3,0)+AB899,OFFSET(C899,-M899+4,0),0,1)*D899)</f>
        <v/>
      </c>
      <c r="O899" s="69" t="str">
        <f ca="1">IF(D899="","",_xll.xEURO(OFFSET(C899,-M899+1,0),E899,OFFSET(C899,-M899+2,0),OFFSET(C899,-M899+2,0),OFFSET(C899,-M899+3,0)+AB899,OFFSET(C899,-M899+4,0),0,0))</f>
        <v/>
      </c>
      <c r="P899" s="67" t="str">
        <f t="shared" si="158"/>
        <v/>
      </c>
      <c r="Q899" s="67" t="str">
        <f ca="1">IF(D899="","",_xll.xEURO(OFFSET(C899,-M899+1,0),E899,OFFSET(C899,-M899+2,0),OFFSET(C899,-M899+2,0),OFFSET(C899,-M899+3,0)+AB899,OFFSET(C899,-M899+4,0),0,2)/10*D899)</f>
        <v/>
      </c>
      <c r="R899" s="71" t="str">
        <f ca="1">IF(D899="","",_xll.xEURO(OFFSET(C899,-M899+1,0),E899,OFFSET(C899,-M899+2,0),OFFSET(C899,-M899+2,0),OFFSET(C899,-M899+3,0)+AB899,OFFSET(C899,-M899+4,0),0,3)/100*D899*10000)</f>
        <v/>
      </c>
      <c r="S899" s="71" t="str">
        <f ca="1">IF(D899="","",_xll.xEURO(OFFSET(C899,-M899+1,0),E899,OFFSET(C899,-M899+2,0),OFFSET(C899,-M899+2,0),OFFSET(C899,-M899+3,0)+AB899,OFFSET(C899,-M899+4,0),0,5)/365.25*D899*10000)</f>
        <v/>
      </c>
      <c r="U899" s="67" t="str">
        <f ca="1">IF(I899="","",_xll.xEURO(OFFSET(C899,-M899+1,0),J899,OFFSET(C899,-M899+2,0),OFFSET(C899,-M899+2,0),OFFSET(C899,-M899+3,0)+AC899,OFFSET(C899,-M899+4,0),1,1)*I899)</f>
        <v/>
      </c>
      <c r="V899" s="69" t="str">
        <f ca="1">IF(I899="","",_xll.xEURO(OFFSET(C899,-M899+1,0),J899,OFFSET(C899,-M899+2,0),OFFSET(C899,-M899+2,0),OFFSET(C899,-M899+3,0)+AC899,OFFSET(C899,-M899+4,0),1,0))</f>
        <v/>
      </c>
      <c r="W899" s="67" t="str">
        <f t="shared" si="159"/>
        <v/>
      </c>
      <c r="X899" s="67" t="str">
        <f ca="1">IF(I899="","",_xll.xEURO(OFFSET(C899,-M899+1,0),J899,OFFSET(C899,-M899+2,0),OFFSET(C899,-M899+2,0),OFFSET(C899,-M899+3,0)+AC899,OFFSET(C899,-M899+4,0),1,2)/10*I899)</f>
        <v/>
      </c>
      <c r="Y899" s="71" t="str">
        <f ca="1">IF(I899="","",_xll.xEURO(OFFSET(C899,-M899+1,0),J899,OFFSET(C899,-M899+2,0),OFFSET(C899,-M899+2,0),OFFSET(C899,-M899+3,0)+AC899,OFFSET(C899,-M899+4,0),1,3)/100*I899*10000)</f>
        <v/>
      </c>
      <c r="Z899" s="71" t="str">
        <f ca="1">IF(I899="","",_xll.xEURO(OFFSET(C899,-M899+1,0),J899,OFFSET(C899,-M899+2,0),OFFSET(C899,-M899+2,0),OFFSET(C899,-M899+3,0)+AC899,OFFSET(C899,-M899+4,0),1,5)/365.25*I899*10000)</f>
        <v/>
      </c>
      <c r="AB899" s="40" t="str">
        <f ca="1">IF(D899="","",_xll.xCalcSkew(OFFSET(C899,-M899,0),E899-OFFSET(C899,-M899+1,0),b)/100)</f>
        <v/>
      </c>
      <c r="AC899" s="40" t="str">
        <f ca="1">IF(I899="","",_xll.xCalcSkew(OFFSET(C899,-M899,0),J899-OFFSET(C899,-M899+1,0),b)/100)</f>
        <v/>
      </c>
      <c r="AE899">
        <f t="shared" si="148"/>
        <v>0</v>
      </c>
      <c r="AF899">
        <f t="shared" si="149"/>
        <v>0</v>
      </c>
      <c r="AG899">
        <f t="shared" si="150"/>
        <v>0</v>
      </c>
    </row>
    <row r="900" spans="3:33" x14ac:dyDescent="0.25">
      <c r="D900" s="52"/>
      <c r="E900" s="39"/>
      <c r="F900" s="39"/>
      <c r="G900" s="35"/>
      <c r="I900" s="52"/>
      <c r="J900" s="39"/>
      <c r="K900" s="39"/>
      <c r="L900" s="62"/>
      <c r="M900" s="101">
        <f t="shared" si="160"/>
        <v>13</v>
      </c>
      <c r="N900" s="67" t="str">
        <f ca="1">IF(D900="","",_xll.xEURO(OFFSET(C900,-M900+1,0),E900,OFFSET(C900,-M900+2,0),OFFSET(C900,-M900+2,0),OFFSET(C900,-M900+3,0)+AB900,OFFSET(C900,-M900+4,0),0,1)*D900)</f>
        <v/>
      </c>
      <c r="O900" s="69" t="str">
        <f ca="1">IF(D900="","",_xll.xEURO(OFFSET(C900,-M900+1,0),E900,OFFSET(C900,-M900+2,0),OFFSET(C900,-M900+2,0),OFFSET(C900,-M900+3,0)+AB900,OFFSET(C900,-M900+4,0),0,0))</f>
        <v/>
      </c>
      <c r="P900" s="67" t="str">
        <f t="shared" si="158"/>
        <v/>
      </c>
      <c r="Q900" s="67" t="str">
        <f ca="1">IF(D900="","",_xll.xEURO(OFFSET(C900,-M900+1,0),E900,OFFSET(C900,-M900+2,0),OFFSET(C900,-M900+2,0),OFFSET(C900,-M900+3,0)+AB900,OFFSET(C900,-M900+4,0),0,2)/10*D900)</f>
        <v/>
      </c>
      <c r="R900" s="71" t="str">
        <f ca="1">IF(D900="","",_xll.xEURO(OFFSET(C900,-M900+1,0),E900,OFFSET(C900,-M900+2,0),OFFSET(C900,-M900+2,0),OFFSET(C900,-M900+3,0)+AB900,OFFSET(C900,-M900+4,0),0,3)/100*D900*10000)</f>
        <v/>
      </c>
      <c r="S900" s="71" t="str">
        <f ca="1">IF(D900="","",_xll.xEURO(OFFSET(C900,-M900+1,0),E900,OFFSET(C900,-M900+2,0),OFFSET(C900,-M900+2,0),OFFSET(C900,-M900+3,0)+AB900,OFFSET(C900,-M900+4,0),0,5)/365.25*D900*10000)</f>
        <v/>
      </c>
      <c r="U900" s="67" t="str">
        <f ca="1">IF(I900="","",_xll.xEURO(OFFSET(C900,-M900+1,0),J900,OFFSET(C900,-M900+2,0),OFFSET(C900,-M900+2,0),OFFSET(C900,-M900+3,0)+AC900,OFFSET(C900,-M900+4,0),1,1)*I900)</f>
        <v/>
      </c>
      <c r="V900" s="69" t="str">
        <f ca="1">IF(I900="","",_xll.xEURO(OFFSET(C900,-M900+1,0),J900,OFFSET(C900,-M900+2,0),OFFSET(C900,-M900+2,0),OFFSET(C900,-M900+3,0)+AC900,OFFSET(C900,-M900+4,0),1,0))</f>
        <v/>
      </c>
      <c r="W900" s="67" t="str">
        <f t="shared" si="159"/>
        <v/>
      </c>
      <c r="X900" s="67" t="str">
        <f ca="1">IF(I900="","",_xll.xEURO(OFFSET(C900,-M900+1,0),J900,OFFSET(C900,-M900+2,0),OFFSET(C900,-M900+2,0),OFFSET(C900,-M900+3,0)+AC900,OFFSET(C900,-M900+4,0),1,2)/10*I900)</f>
        <v/>
      </c>
      <c r="Y900" s="71" t="str">
        <f ca="1">IF(I900="","",_xll.xEURO(OFFSET(C900,-M900+1,0),J900,OFFSET(C900,-M900+2,0),OFFSET(C900,-M900+2,0),OFFSET(C900,-M900+3,0)+AC900,OFFSET(C900,-M900+4,0),1,3)/100*I900*10000)</f>
        <v/>
      </c>
      <c r="Z900" s="71" t="str">
        <f ca="1">IF(I900="","",_xll.xEURO(OFFSET(C900,-M900+1,0),J900,OFFSET(C900,-M900+2,0),OFFSET(C900,-M900+2,0),OFFSET(C900,-M900+3,0)+AC900,OFFSET(C900,-M900+4,0),1,5)/365.25*I900*10000)</f>
        <v/>
      </c>
      <c r="AB900" s="40" t="str">
        <f ca="1">IF(D900="","",_xll.xCalcSkew(OFFSET(C900,-M900,0),E900-OFFSET(C900,-M900+1,0),b)/100)</f>
        <v/>
      </c>
      <c r="AC900" s="40" t="str">
        <f ca="1">IF(I900="","",_xll.xCalcSkew(OFFSET(C900,-M900,0),J900-OFFSET(C900,-M900+1,0),b)/100)</f>
        <v/>
      </c>
      <c r="AE900">
        <f t="shared" si="148"/>
        <v>0</v>
      </c>
      <c r="AF900">
        <f t="shared" si="149"/>
        <v>0</v>
      </c>
      <c r="AG900">
        <f t="shared" si="150"/>
        <v>0</v>
      </c>
    </row>
    <row r="901" spans="3:33" x14ac:dyDescent="0.25">
      <c r="D901" s="52"/>
      <c r="E901" s="39"/>
      <c r="F901" s="39"/>
      <c r="G901" s="35"/>
      <c r="I901" s="52"/>
      <c r="J901" s="39"/>
      <c r="K901" s="39"/>
      <c r="L901" s="62"/>
      <c r="M901" s="101">
        <f t="shared" si="160"/>
        <v>14</v>
      </c>
      <c r="N901" s="67" t="str">
        <f ca="1">IF(D901="","",_xll.xEURO(OFFSET(C901,-M901+1,0),E901,OFFSET(C901,-M901+2,0),OFFSET(C901,-M901+2,0),OFFSET(C901,-M901+3,0)+AB901,OFFSET(C901,-M901+4,0),0,1)*D901)</f>
        <v/>
      </c>
      <c r="O901" s="69" t="str">
        <f ca="1">IF(D901="","",_xll.xEURO(OFFSET(C901,-M901+1,0),E901,OFFSET(C901,-M901+2,0),OFFSET(C901,-M901+2,0),OFFSET(C901,-M901+3,0)+AB901,OFFSET(C901,-M901+4,0),0,0))</f>
        <v/>
      </c>
      <c r="P901" s="67" t="str">
        <f t="shared" si="158"/>
        <v/>
      </c>
      <c r="Q901" s="67" t="str">
        <f ca="1">IF(D901="","",_xll.xEURO(OFFSET(C901,-M901+1,0),E901,OFFSET(C901,-M901+2,0),OFFSET(C901,-M901+2,0),OFFSET(C901,-M901+3,0)+AB901,OFFSET(C901,-M901+4,0),0,2)/10*D901)</f>
        <v/>
      </c>
      <c r="R901" s="71" t="str">
        <f ca="1">IF(D901="","",_xll.xEURO(OFFSET(C901,-M901+1,0),E901,OFFSET(C901,-M901+2,0),OFFSET(C901,-M901+2,0),OFFSET(C901,-M901+3,0)+AB901,OFFSET(C901,-M901+4,0),0,3)/100*D901*10000)</f>
        <v/>
      </c>
      <c r="S901" s="71" t="str">
        <f ca="1">IF(D901="","",_xll.xEURO(OFFSET(C901,-M901+1,0),E901,OFFSET(C901,-M901+2,0),OFFSET(C901,-M901+2,0),OFFSET(C901,-M901+3,0)+AB901,OFFSET(C901,-M901+4,0),0,5)/365.25*D901*10000)</f>
        <v/>
      </c>
      <c r="U901" s="67" t="str">
        <f ca="1">IF(I901="","",_xll.xEURO(OFFSET(C901,-M901+1,0),J901,OFFSET(C901,-M901+2,0),OFFSET(C901,-M901+2,0),OFFSET(C901,-M901+3,0)+AC901,OFFSET(C901,-M901+4,0),1,1)*I901)</f>
        <v/>
      </c>
      <c r="V901" s="69" t="str">
        <f ca="1">IF(I901="","",_xll.xEURO(OFFSET(C901,-M901+1,0),J901,OFFSET(C901,-M901+2,0),OFFSET(C901,-M901+2,0),OFFSET(C901,-M901+3,0)+AC901,OFFSET(C901,-M901+4,0),1,0))</f>
        <v/>
      </c>
      <c r="W901" s="67" t="str">
        <f t="shared" si="159"/>
        <v/>
      </c>
      <c r="X901" s="67" t="str">
        <f ca="1">IF(I901="","",_xll.xEURO(OFFSET(C901,-M901+1,0),J901,OFFSET(C901,-M901+2,0),OFFSET(C901,-M901+2,0),OFFSET(C901,-M901+3,0)+AC901,OFFSET(C901,-M901+4,0),1,2)/10*I901)</f>
        <v/>
      </c>
      <c r="Y901" s="71" t="str">
        <f ca="1">IF(I901="","",_xll.xEURO(OFFSET(C901,-M901+1,0),J901,OFFSET(C901,-M901+2,0),OFFSET(C901,-M901+2,0),OFFSET(C901,-M901+3,0)+AC901,OFFSET(C901,-M901+4,0),1,3)/100*I901*10000)</f>
        <v/>
      </c>
      <c r="Z901" s="71" t="str">
        <f ca="1">IF(I901="","",_xll.xEURO(OFFSET(C901,-M901+1,0),J901,OFFSET(C901,-M901+2,0),OFFSET(C901,-M901+2,0),OFFSET(C901,-M901+3,0)+AC901,OFFSET(C901,-M901+4,0),1,5)/365.25*I901*10000)</f>
        <v/>
      </c>
      <c r="AB901" s="40" t="str">
        <f ca="1">IF(D901="","",_xll.xCalcSkew(OFFSET(C901,-M901,0),E901-OFFSET(C901,-M901+1,0),b)/100)</f>
        <v/>
      </c>
      <c r="AC901" s="40" t="str">
        <f ca="1">IF(I901="","",_xll.xCalcSkew(OFFSET(C901,-M901,0),J901-OFFSET(C901,-M901+1,0),b)/100)</f>
        <v/>
      </c>
      <c r="AE901">
        <f t="shared" si="148"/>
        <v>0</v>
      </c>
      <c r="AF901">
        <f t="shared" si="149"/>
        <v>0</v>
      </c>
      <c r="AG901">
        <f t="shared" si="150"/>
        <v>0</v>
      </c>
    </row>
    <row r="902" spans="3:33" x14ac:dyDescent="0.25">
      <c r="D902" s="52"/>
      <c r="E902" s="39"/>
      <c r="F902" s="39"/>
      <c r="G902" s="35"/>
      <c r="I902" s="52"/>
      <c r="J902" s="39"/>
      <c r="K902" s="39"/>
      <c r="L902" s="62"/>
      <c r="M902" s="101">
        <f t="shared" si="160"/>
        <v>15</v>
      </c>
      <c r="N902" s="67" t="str">
        <f ca="1">IF(D902="","",_xll.xEURO(OFFSET(C902,-M902+1,0),E902,OFFSET(C902,-M902+2,0),OFFSET(C902,-M902+2,0),OFFSET(C902,-M902+3,0)+AB902,OFFSET(C902,-M902+4,0),0,1)*D902)</f>
        <v/>
      </c>
      <c r="O902" s="69" t="str">
        <f ca="1">IF(D902="","",_xll.xEURO(OFFSET(C902,-M902+1,0),E902,OFFSET(C902,-M902+2,0),OFFSET(C902,-M902+2,0),OFFSET(C902,-M902+3,0)+AB902,OFFSET(C902,-M902+4,0),0,0))</f>
        <v/>
      </c>
      <c r="P902" s="67" t="str">
        <f t="shared" si="158"/>
        <v/>
      </c>
      <c r="Q902" s="67" t="str">
        <f ca="1">IF(D902="","",_xll.xEURO(OFFSET(C902,-M902+1,0),E902,OFFSET(C902,-M902+2,0),OFFSET(C902,-M902+2,0),OFFSET(C902,-M902+3,0)+AB902,OFFSET(C902,-M902+4,0),0,2)/10*D902)</f>
        <v/>
      </c>
      <c r="R902" s="71" t="str">
        <f ca="1">IF(D902="","",_xll.xEURO(OFFSET(C902,-M902+1,0),E902,OFFSET(C902,-M902+2,0),OFFSET(C902,-M902+2,0),OFFSET(C902,-M902+3,0)+AB902,OFFSET(C902,-M902+4,0),0,3)/100*D902*10000)</f>
        <v/>
      </c>
      <c r="S902" s="71" t="str">
        <f ca="1">IF(D902="","",_xll.xEURO(OFFSET(C902,-M902+1,0),E902,OFFSET(C902,-M902+2,0),OFFSET(C902,-M902+2,0),OFFSET(C902,-M902+3,0)+AB902,OFFSET(C902,-M902+4,0),0,5)/365.25*D902*10000)</f>
        <v/>
      </c>
      <c r="U902" s="67" t="str">
        <f ca="1">IF(I902="","",_xll.xEURO(OFFSET(C902,-M902+1,0),J902,OFFSET(C902,-M902+2,0),OFFSET(C902,-M902+2,0),OFFSET(C902,-M902+3,0)+AC902,OFFSET(C902,-M902+4,0),1,1)*I902)</f>
        <v/>
      </c>
      <c r="V902" s="69" t="str">
        <f ca="1">IF(I902="","",_xll.xEURO(OFFSET(C902,-M902+1,0),J902,OFFSET(C902,-M902+2,0),OFFSET(C902,-M902+2,0),OFFSET(C902,-M902+3,0)+AC902,OFFSET(C902,-M902+4,0),1,0))</f>
        <v/>
      </c>
      <c r="W902" s="67" t="str">
        <f t="shared" si="159"/>
        <v/>
      </c>
      <c r="X902" s="67" t="str">
        <f ca="1">IF(I902="","",_xll.xEURO(OFFSET(C902,-M902+1,0),J902,OFFSET(C902,-M902+2,0),OFFSET(C902,-M902+2,0),OFFSET(C902,-M902+3,0)+AC902,OFFSET(C902,-M902+4,0),1,2)/10*I902)</f>
        <v/>
      </c>
      <c r="Y902" s="71" t="str">
        <f ca="1">IF(I902="","",_xll.xEURO(OFFSET(C902,-M902+1,0),J902,OFFSET(C902,-M902+2,0),OFFSET(C902,-M902+2,0),OFFSET(C902,-M902+3,0)+AC902,OFFSET(C902,-M902+4,0),1,3)/100*I902*10000)</f>
        <v/>
      </c>
      <c r="Z902" s="71" t="str">
        <f ca="1">IF(I902="","",_xll.xEURO(OFFSET(C902,-M902+1,0),J902,OFFSET(C902,-M902+2,0),OFFSET(C902,-M902+2,0),OFFSET(C902,-M902+3,0)+AC902,OFFSET(C902,-M902+4,0),1,5)/365.25*I902*10000)</f>
        <v/>
      </c>
      <c r="AB902" s="40" t="str">
        <f ca="1">IF(D902="","",_xll.xCalcSkew(OFFSET(C902,-M902,0),E902-OFFSET(C902,-M902+1,0),b)/100)</f>
        <v/>
      </c>
      <c r="AC902" s="40" t="str">
        <f ca="1">IF(I902="","",_xll.xCalcSkew(OFFSET(C902,-M902,0),J902-OFFSET(C902,-M902+1,0),b)/100)</f>
        <v/>
      </c>
      <c r="AE902">
        <f t="shared" ref="AE902:AE965" si="161">D902*F902*10000*-1</f>
        <v>0</v>
      </c>
      <c r="AF902">
        <f t="shared" ref="AF902:AF965" si="162">I902*K902*10000*-1</f>
        <v>0</v>
      </c>
      <c r="AG902">
        <f t="shared" ref="AG902:AG965" si="163">AE902+AF902</f>
        <v>0</v>
      </c>
    </row>
    <row r="903" spans="3:33" x14ac:dyDescent="0.25">
      <c r="D903" s="52"/>
      <c r="E903" s="39"/>
      <c r="F903" s="39"/>
      <c r="G903" s="35"/>
      <c r="I903" s="52"/>
      <c r="J903" s="39"/>
      <c r="K903" s="39"/>
      <c r="L903" s="62"/>
      <c r="M903" s="101">
        <f t="shared" si="160"/>
        <v>16</v>
      </c>
      <c r="N903" s="67" t="str">
        <f ca="1">IF(D903="","",_xll.xEURO(OFFSET(C903,-M903+1,0),E903,OFFSET(C903,-M903+2,0),OFFSET(C903,-M903+2,0),OFFSET(C903,-M903+3,0)+AB903,OFFSET(C903,-M903+4,0),0,1)*D903)</f>
        <v/>
      </c>
      <c r="O903" s="69" t="str">
        <f ca="1">IF(D903="","",_xll.xEURO(OFFSET(C903,-M903+1,0),E903,OFFSET(C903,-M903+2,0),OFFSET(C903,-M903+2,0),OFFSET(C903,-M903+3,0)+AB903,OFFSET(C903,-M903+4,0),0,0))</f>
        <v/>
      </c>
      <c r="P903" s="67" t="str">
        <f t="shared" si="158"/>
        <v/>
      </c>
      <c r="Q903" s="67" t="str">
        <f ca="1">IF(D903="","",_xll.xEURO(OFFSET(C903,-M903+1,0),E903,OFFSET(C903,-M903+2,0),OFFSET(C903,-M903+2,0),OFFSET(C903,-M903+3,0)+AB903,OFFSET(C903,-M903+4,0),0,2)/10*D903)</f>
        <v/>
      </c>
      <c r="R903" s="71" t="str">
        <f ca="1">IF(D903="","",_xll.xEURO(OFFSET(C903,-M903+1,0),E903,OFFSET(C903,-M903+2,0),OFFSET(C903,-M903+2,0),OFFSET(C903,-M903+3,0)+AB903,OFFSET(C903,-M903+4,0),0,3)/100*D903*10000)</f>
        <v/>
      </c>
      <c r="S903" s="71" t="str">
        <f ca="1">IF(D903="","",_xll.xEURO(OFFSET(C903,-M903+1,0),E903,OFFSET(C903,-M903+2,0),OFFSET(C903,-M903+2,0),OFFSET(C903,-M903+3,0)+AB903,OFFSET(C903,-M903+4,0),0,5)/365.25*D903*10000)</f>
        <v/>
      </c>
      <c r="U903" s="67" t="str">
        <f ca="1">IF(I903="","",_xll.xEURO(OFFSET(C903,-M903+1,0),J903,OFFSET(C903,-M903+2,0),OFFSET(C903,-M903+2,0),OFFSET(C903,-M903+3,0)+AC903,OFFSET(C903,-M903+4,0),1,1)*I903)</f>
        <v/>
      </c>
      <c r="V903" s="69" t="str">
        <f ca="1">IF(I903="","",_xll.xEURO(OFFSET(C903,-M903+1,0),J903,OFFSET(C903,-M903+2,0),OFFSET(C903,-M903+2,0),OFFSET(C903,-M903+3,0)+AC903,OFFSET(C903,-M903+4,0),1,0))</f>
        <v/>
      </c>
      <c r="W903" s="67" t="str">
        <f t="shared" si="159"/>
        <v/>
      </c>
      <c r="X903" s="67" t="str">
        <f ca="1">IF(I903="","",_xll.xEURO(OFFSET(C903,-M903+1,0),J903,OFFSET(C903,-M903+2,0),OFFSET(C903,-M903+2,0),OFFSET(C903,-M903+3,0)+AC903,OFFSET(C903,-M903+4,0),1,2)/10*I903)</f>
        <v/>
      </c>
      <c r="Y903" s="71" t="str">
        <f ca="1">IF(I903="","",_xll.xEURO(OFFSET(C903,-M903+1,0),J903,OFFSET(C903,-M903+2,0),OFFSET(C903,-M903+2,0),OFFSET(C903,-M903+3,0)+AC903,OFFSET(C903,-M903+4,0),1,3)/100*I903*10000)</f>
        <v/>
      </c>
      <c r="Z903" s="71" t="str">
        <f ca="1">IF(I903="","",_xll.xEURO(OFFSET(C903,-M903+1,0),J903,OFFSET(C903,-M903+2,0),OFFSET(C903,-M903+2,0),OFFSET(C903,-M903+3,0)+AC903,OFFSET(C903,-M903+4,0),1,5)/365.25*I903*10000)</f>
        <v/>
      </c>
      <c r="AB903" s="40" t="str">
        <f ca="1">IF(D903="","",_xll.xCalcSkew(OFFSET(C903,-M903,0),E903-OFFSET(C903,-M903+1,0),b)/100)</f>
        <v/>
      </c>
      <c r="AC903" s="40" t="str">
        <f ca="1">IF(I903="","",_xll.xCalcSkew(OFFSET(C903,-M903,0),J903-OFFSET(C903,-M903+1,0),b)/100)</f>
        <v/>
      </c>
      <c r="AE903">
        <f t="shared" si="161"/>
        <v>0</v>
      </c>
      <c r="AF903">
        <f t="shared" si="162"/>
        <v>0</v>
      </c>
      <c r="AG903">
        <f t="shared" si="163"/>
        <v>0</v>
      </c>
    </row>
    <row r="904" spans="3:33" x14ac:dyDescent="0.25">
      <c r="D904" s="52"/>
      <c r="E904" s="39"/>
      <c r="F904" s="39"/>
      <c r="G904" s="35"/>
      <c r="I904" s="52"/>
      <c r="J904" s="39"/>
      <c r="K904" s="39"/>
      <c r="L904" s="62"/>
      <c r="M904" s="101">
        <f t="shared" si="160"/>
        <v>17</v>
      </c>
      <c r="N904" s="67" t="str">
        <f ca="1">IF(D904="","",_xll.xEURO(OFFSET(C904,-M904+1,0),E904,OFFSET(C904,-M904+2,0),OFFSET(C904,-M904+2,0),OFFSET(C904,-M904+3,0)+AB904,OFFSET(C904,-M904+4,0),0,1)*D904)</f>
        <v/>
      </c>
      <c r="O904" s="69" t="str">
        <f ca="1">IF(D904="","",_xll.xEURO(OFFSET(C904,-M904+1,0),E904,OFFSET(C904,-M904+2,0),OFFSET(C904,-M904+2,0),OFFSET(C904,-M904+3,0)+AB904,OFFSET(C904,-M904+4,0),0,0))</f>
        <v/>
      </c>
      <c r="P904" s="67" t="str">
        <f t="shared" si="158"/>
        <v/>
      </c>
      <c r="Q904" s="67" t="str">
        <f ca="1">IF(D904="","",_xll.xEURO(OFFSET(C904,-M904+1,0),E904,OFFSET(C904,-M904+2,0),OFFSET(C904,-M904+2,0),OFFSET(C904,-M904+3,0)+AB904,OFFSET(C904,-M904+4,0),0,2)/10*D904)</f>
        <v/>
      </c>
      <c r="R904" s="71" t="str">
        <f ca="1">IF(D904="","",_xll.xEURO(OFFSET(C904,-M904+1,0),E904,OFFSET(C904,-M904+2,0),OFFSET(C904,-M904+2,0),OFFSET(C904,-M904+3,0)+AB904,OFFSET(C904,-M904+4,0),0,3)/100*D904*10000)</f>
        <v/>
      </c>
      <c r="S904" s="71" t="str">
        <f ca="1">IF(D904="","",_xll.xEURO(OFFSET(C904,-M904+1,0),E904,OFFSET(C904,-M904+2,0),OFFSET(C904,-M904+2,0),OFFSET(C904,-M904+3,0)+AB904,OFFSET(C904,-M904+4,0),0,5)/365.25*D904*10000)</f>
        <v/>
      </c>
      <c r="U904" s="67" t="str">
        <f ca="1">IF(I904="","",_xll.xEURO(OFFSET(C904,-M904+1,0),J904,OFFSET(C904,-M904+2,0),OFFSET(C904,-M904+2,0),OFFSET(C904,-M904+3,0)+AC904,OFFSET(C904,-M904+4,0),1,1)*I904)</f>
        <v/>
      </c>
      <c r="V904" s="69" t="str">
        <f ca="1">IF(I904="","",_xll.xEURO(OFFSET(C904,-M904+1,0),J904,OFFSET(C904,-M904+2,0),OFFSET(C904,-M904+2,0),OFFSET(C904,-M904+3,0)+AC904,OFFSET(C904,-M904+4,0),1,0))</f>
        <v/>
      </c>
      <c r="W904" s="67" t="str">
        <f t="shared" si="159"/>
        <v/>
      </c>
      <c r="X904" s="67" t="str">
        <f ca="1">IF(I904="","",_xll.xEURO(OFFSET(C904,-M904+1,0),J904,OFFSET(C904,-M904+2,0),OFFSET(C904,-M904+2,0),OFFSET(C904,-M904+3,0)+AC904,OFFSET(C904,-M904+4,0),1,2)/10*I904)</f>
        <v/>
      </c>
      <c r="Y904" s="71" t="str">
        <f ca="1">IF(I904="","",_xll.xEURO(OFFSET(C904,-M904+1,0),J904,OFFSET(C904,-M904+2,0),OFFSET(C904,-M904+2,0),OFFSET(C904,-M904+3,0)+AC904,OFFSET(C904,-M904+4,0),1,3)/100*I904*10000)</f>
        <v/>
      </c>
      <c r="Z904" s="71" t="str">
        <f ca="1">IF(I904="","",_xll.xEURO(OFFSET(C904,-M904+1,0),J904,OFFSET(C904,-M904+2,0),OFFSET(C904,-M904+2,0),OFFSET(C904,-M904+3,0)+AC904,OFFSET(C904,-M904+4,0),1,5)/365.25*I904*10000)</f>
        <v/>
      </c>
      <c r="AB904" s="40" t="str">
        <f ca="1">IF(D904="","",_xll.xCalcSkew(OFFSET(C904,-M904,0),E904-OFFSET(C904,-M904+1,0),b)/100)</f>
        <v/>
      </c>
      <c r="AC904" s="40" t="str">
        <f ca="1">IF(I904="","",_xll.xCalcSkew(OFFSET(C904,-M904,0),J904-OFFSET(C904,-M904+1,0),b)/100)</f>
        <v/>
      </c>
      <c r="AE904">
        <f t="shared" si="161"/>
        <v>0</v>
      </c>
      <c r="AF904">
        <f t="shared" si="162"/>
        <v>0</v>
      </c>
      <c r="AG904">
        <f t="shared" si="163"/>
        <v>0</v>
      </c>
    </row>
    <row r="905" spans="3:33" x14ac:dyDescent="0.25">
      <c r="D905" s="52"/>
      <c r="E905" s="39"/>
      <c r="F905" s="39"/>
      <c r="G905" s="35"/>
      <c r="I905" s="52"/>
      <c r="J905" s="39"/>
      <c r="K905" s="39"/>
      <c r="L905" s="62"/>
      <c r="M905" s="101">
        <f t="shared" si="160"/>
        <v>18</v>
      </c>
      <c r="N905" s="67" t="str">
        <f ca="1">IF(D905="","",_xll.xEURO(OFFSET(C905,-M905+1,0),E905,OFFSET(C905,-M905+2,0),OFFSET(C905,-M905+2,0),OFFSET(C905,-M905+3,0)+AB905,OFFSET(C905,-M905+4,0),0,1)*D905)</f>
        <v/>
      </c>
      <c r="O905" s="69" t="str">
        <f ca="1">IF(D905="","",_xll.xEURO(OFFSET(C905,-M905+1,0),E905,OFFSET(C905,-M905+2,0),OFFSET(C905,-M905+2,0),OFFSET(C905,-M905+3,0)+AB905,OFFSET(C905,-M905+4,0),0,0))</f>
        <v/>
      </c>
      <c r="P905" s="67" t="str">
        <f t="shared" si="158"/>
        <v/>
      </c>
      <c r="Q905" s="67" t="str">
        <f ca="1">IF(D905="","",_xll.xEURO(OFFSET(C905,-M905+1,0),E905,OFFSET(C905,-M905+2,0),OFFSET(C905,-M905+2,0),OFFSET(C905,-M905+3,0)+AB905,OFFSET(C905,-M905+4,0),0,2)/10*D905)</f>
        <v/>
      </c>
      <c r="R905" s="71" t="str">
        <f ca="1">IF(D905="","",_xll.xEURO(OFFSET(C905,-M905+1,0),E905,OFFSET(C905,-M905+2,0),OFFSET(C905,-M905+2,0),OFFSET(C905,-M905+3,0)+AB905,OFFSET(C905,-M905+4,0),0,3)/100*D905*10000)</f>
        <v/>
      </c>
      <c r="S905" s="71" t="str">
        <f ca="1">IF(D905="","",_xll.xEURO(OFFSET(C905,-M905+1,0),E905,OFFSET(C905,-M905+2,0),OFFSET(C905,-M905+2,0),OFFSET(C905,-M905+3,0)+AB905,OFFSET(C905,-M905+4,0),0,5)/365.25*D905*10000)</f>
        <v/>
      </c>
      <c r="U905" s="67" t="str">
        <f ca="1">IF(I905="","",_xll.xEURO(OFFSET(C905,-M905+1,0),J905,OFFSET(C905,-M905+2,0),OFFSET(C905,-M905+2,0),OFFSET(C905,-M905+3,0)+AC905,OFFSET(C905,-M905+4,0),1,1)*I905)</f>
        <v/>
      </c>
      <c r="V905" s="69" t="str">
        <f ca="1">IF(I905="","",_xll.xEURO(OFFSET(C905,-M905+1,0),J905,OFFSET(C905,-M905+2,0),OFFSET(C905,-M905+2,0),OFFSET(C905,-M905+3,0)+AC905,OFFSET(C905,-M905+4,0),1,0))</f>
        <v/>
      </c>
      <c r="W905" s="67" t="str">
        <f t="shared" si="159"/>
        <v/>
      </c>
      <c r="X905" s="67" t="str">
        <f ca="1">IF(I905="","",_xll.xEURO(OFFSET(C905,-M905+1,0),J905,OFFSET(C905,-M905+2,0),OFFSET(C905,-M905+2,0),OFFSET(C905,-M905+3,0)+AC905,OFFSET(C905,-M905+4,0),1,2)/10*I905)</f>
        <v/>
      </c>
      <c r="Y905" s="71" t="str">
        <f ca="1">IF(I905="","",_xll.xEURO(OFFSET(C905,-M905+1,0),J905,OFFSET(C905,-M905+2,0),OFFSET(C905,-M905+2,0),OFFSET(C905,-M905+3,0)+AC905,OFFSET(C905,-M905+4,0),1,3)/100*I905*10000)</f>
        <v/>
      </c>
      <c r="Z905" s="71" t="str">
        <f ca="1">IF(I905="","",_xll.xEURO(OFFSET(C905,-M905+1,0),J905,OFFSET(C905,-M905+2,0),OFFSET(C905,-M905+2,0),OFFSET(C905,-M905+3,0)+AC905,OFFSET(C905,-M905+4,0),1,5)/365.25*I905*10000)</f>
        <v/>
      </c>
      <c r="AB905" s="40" t="str">
        <f ca="1">IF(D905="","",_xll.xCalcSkew(OFFSET(C905,-M905,0),E905-OFFSET(C905,-M905+1,0),b)/100)</f>
        <v/>
      </c>
      <c r="AC905" s="40" t="str">
        <f ca="1">IF(I905="","",_xll.xCalcSkew(OFFSET(C905,-M905,0),J905-OFFSET(C905,-M905+1,0),b)/100)</f>
        <v/>
      </c>
      <c r="AE905">
        <f t="shared" si="161"/>
        <v>0</v>
      </c>
      <c r="AF905">
        <f t="shared" si="162"/>
        <v>0</v>
      </c>
      <c r="AG905">
        <f t="shared" si="163"/>
        <v>0</v>
      </c>
    </row>
    <row r="906" spans="3:33" x14ac:dyDescent="0.25">
      <c r="D906" s="52"/>
      <c r="E906" s="39"/>
      <c r="F906" s="39"/>
      <c r="G906" s="35"/>
      <c r="I906" s="52"/>
      <c r="J906" s="39"/>
      <c r="K906" s="39"/>
      <c r="L906" s="62"/>
      <c r="M906" s="101">
        <f t="shared" si="160"/>
        <v>19</v>
      </c>
      <c r="N906" s="67" t="str">
        <f ca="1">IF(D906="","",_xll.xEURO(OFFSET(C906,-M906+1,0),E906,OFFSET(C906,-M906+2,0),OFFSET(C906,-M906+2,0),OFFSET(C906,-M906+3,0)+AB906,OFFSET(C906,-M906+4,0),0,1)*D906)</f>
        <v/>
      </c>
      <c r="O906" s="69" t="str">
        <f ca="1">IF(D906="","",_xll.xEURO(OFFSET(C906,-M906+1,0),E906,OFFSET(C906,-M906+2,0),OFFSET(C906,-M906+2,0),OFFSET(C906,-M906+3,0)+AB906,OFFSET(C906,-M906+4,0),0,0))</f>
        <v/>
      </c>
      <c r="P906" s="67" t="str">
        <f t="shared" si="158"/>
        <v/>
      </c>
      <c r="Q906" s="67" t="str">
        <f ca="1">IF(D906="","",_xll.xEURO(OFFSET(C906,-M906+1,0),E906,OFFSET(C906,-M906+2,0),OFFSET(C906,-M906+2,0),OFFSET(C906,-M906+3,0)+AB906,OFFSET(C906,-M906+4,0),0,2)/10*D906)</f>
        <v/>
      </c>
      <c r="R906" s="71" t="str">
        <f ca="1">IF(D906="","",_xll.xEURO(OFFSET(C906,-M906+1,0),E906,OFFSET(C906,-M906+2,0),OFFSET(C906,-M906+2,0),OFFSET(C906,-M906+3,0)+AB906,OFFSET(C906,-M906+4,0),0,3)/100*D906*10000)</f>
        <v/>
      </c>
      <c r="S906" s="71" t="str">
        <f ca="1">IF(D906="","",_xll.xEURO(OFFSET(C906,-M906+1,0),E906,OFFSET(C906,-M906+2,0),OFFSET(C906,-M906+2,0),OFFSET(C906,-M906+3,0)+AB906,OFFSET(C906,-M906+4,0),0,5)/365.25*D906*10000)</f>
        <v/>
      </c>
      <c r="U906" s="67" t="str">
        <f ca="1">IF(I906="","",_xll.xEURO(OFFSET(C906,-M906+1,0),J906,OFFSET(C906,-M906+2,0),OFFSET(C906,-M906+2,0),OFFSET(C906,-M906+3,0)+AC906,OFFSET(C906,-M906+4,0),1,1)*I906)</f>
        <v/>
      </c>
      <c r="V906" s="69" t="str">
        <f ca="1">IF(I906="","",_xll.xEURO(OFFSET(C906,-M906+1,0),J906,OFFSET(C906,-M906+2,0),OFFSET(C906,-M906+2,0),OFFSET(C906,-M906+3,0)+AC906,OFFSET(C906,-M906+4,0),1,0))</f>
        <v/>
      </c>
      <c r="W906" s="67" t="str">
        <f t="shared" si="159"/>
        <v/>
      </c>
      <c r="X906" s="67" t="str">
        <f ca="1">IF(I906="","",_xll.xEURO(OFFSET(C906,-M906+1,0),J906,OFFSET(C906,-M906+2,0),OFFSET(C906,-M906+2,0),OFFSET(C906,-M906+3,0)+AC906,OFFSET(C906,-M906+4,0),1,2)/10*I906)</f>
        <v/>
      </c>
      <c r="Y906" s="71" t="str">
        <f ca="1">IF(I906="","",_xll.xEURO(OFFSET(C906,-M906+1,0),J906,OFFSET(C906,-M906+2,0),OFFSET(C906,-M906+2,0),OFFSET(C906,-M906+3,0)+AC906,OFFSET(C906,-M906+4,0),1,3)/100*I906*10000)</f>
        <v/>
      </c>
      <c r="Z906" s="71" t="str">
        <f ca="1">IF(I906="","",_xll.xEURO(OFFSET(C906,-M906+1,0),J906,OFFSET(C906,-M906+2,0),OFFSET(C906,-M906+2,0),OFFSET(C906,-M906+3,0)+AC906,OFFSET(C906,-M906+4,0),1,5)/365.25*I906*10000)</f>
        <v/>
      </c>
      <c r="AB906" s="40" t="str">
        <f ca="1">IF(D906="","",_xll.xCalcSkew(OFFSET(C906,-M906,0),E906-OFFSET(C906,-M906+1,0),b)/100)</f>
        <v/>
      </c>
      <c r="AC906" s="40" t="str">
        <f ca="1">IF(I906="","",_xll.xCalcSkew(OFFSET(C906,-M906,0),J906-OFFSET(C906,-M906+1,0),b)/100)</f>
        <v/>
      </c>
      <c r="AE906">
        <f t="shared" si="161"/>
        <v>0</v>
      </c>
      <c r="AF906">
        <f t="shared" si="162"/>
        <v>0</v>
      </c>
      <c r="AG906">
        <f t="shared" si="163"/>
        <v>0</v>
      </c>
    </row>
    <row r="907" spans="3:33" x14ac:dyDescent="0.25">
      <c r="D907" s="52"/>
      <c r="E907" s="39"/>
      <c r="F907" s="39"/>
      <c r="G907" s="35"/>
      <c r="I907" s="52"/>
      <c r="J907" s="39"/>
      <c r="K907" s="39"/>
      <c r="L907" s="62"/>
      <c r="M907" s="101">
        <f t="shared" si="160"/>
        <v>20</v>
      </c>
      <c r="N907" s="67" t="str">
        <f ca="1">IF(D907="","",_xll.xEURO(OFFSET(C907,-M907+1,0),E907,OFFSET(C907,-M907+2,0),OFFSET(C907,-M907+2,0),OFFSET(C907,-M907+3,0)+AB907,OFFSET(C907,-M907+4,0),0,1)*D907)</f>
        <v/>
      </c>
      <c r="O907" s="69" t="str">
        <f ca="1">IF(D907="","",_xll.xEURO(OFFSET(C907,-M907+1,0),E907,OFFSET(C907,-M907+2,0),OFFSET(C907,-M907+2,0),OFFSET(C907,-M907+3,0)+AB907,OFFSET(C907,-M907+4,0),0,0))</f>
        <v/>
      </c>
      <c r="P907" s="67" t="str">
        <f t="shared" si="158"/>
        <v/>
      </c>
      <c r="Q907" s="67" t="str">
        <f ca="1">IF(D907="","",_xll.xEURO(OFFSET(C907,-M907+1,0),E907,OFFSET(C907,-M907+2,0),OFFSET(C907,-M907+2,0),OFFSET(C907,-M907+3,0)+AB907,OFFSET(C907,-M907+4,0),0,2)/10*D907)</f>
        <v/>
      </c>
      <c r="R907" s="71" t="str">
        <f ca="1">IF(D907="","",_xll.xEURO(OFFSET(C907,-M907+1,0),E907,OFFSET(C907,-M907+2,0),OFFSET(C907,-M907+2,0),OFFSET(C907,-M907+3,0)+AB907,OFFSET(C907,-M907+4,0),0,3)/100*D907*10000)</f>
        <v/>
      </c>
      <c r="S907" s="71" t="str">
        <f ca="1">IF(D907="","",_xll.xEURO(OFFSET(C907,-M907+1,0),E907,OFFSET(C907,-M907+2,0),OFFSET(C907,-M907+2,0),OFFSET(C907,-M907+3,0)+AB907,OFFSET(C907,-M907+4,0),0,5)/365.25*D907*10000)</f>
        <v/>
      </c>
      <c r="U907" s="67" t="str">
        <f ca="1">IF(I907="","",_xll.xEURO(OFFSET(C907,-M907+1,0),J907,OFFSET(C907,-M907+2,0),OFFSET(C907,-M907+2,0),OFFSET(C907,-M907+3,0)+AC907,OFFSET(C907,-M907+4,0),1,1)*I907)</f>
        <v/>
      </c>
      <c r="V907" s="69" t="str">
        <f ca="1">IF(I907="","",_xll.xEURO(OFFSET(C907,-M907+1,0),J907,OFFSET(C907,-M907+2,0),OFFSET(C907,-M907+2,0),OFFSET(C907,-M907+3,0)+AC907,OFFSET(C907,-M907+4,0),1,0))</f>
        <v/>
      </c>
      <c r="W907" s="67" t="str">
        <f t="shared" si="159"/>
        <v/>
      </c>
      <c r="X907" s="67" t="str">
        <f ca="1">IF(I907="","",_xll.xEURO(OFFSET(C907,-M907+1,0),J907,OFFSET(C907,-M907+2,0),OFFSET(C907,-M907+2,0),OFFSET(C907,-M907+3,0)+AC907,OFFSET(C907,-M907+4,0),1,2)/10*I907)</f>
        <v/>
      </c>
      <c r="Y907" s="71" t="str">
        <f ca="1">IF(I907="","",_xll.xEURO(OFFSET(C907,-M907+1,0),J907,OFFSET(C907,-M907+2,0),OFFSET(C907,-M907+2,0),OFFSET(C907,-M907+3,0)+AC907,OFFSET(C907,-M907+4,0),1,3)/100*I907*10000)</f>
        <v/>
      </c>
      <c r="Z907" s="71" t="str">
        <f ca="1">IF(I907="","",_xll.xEURO(OFFSET(C907,-M907+1,0),J907,OFFSET(C907,-M907+2,0),OFFSET(C907,-M907+2,0),OFFSET(C907,-M907+3,0)+AC907,OFFSET(C907,-M907+4,0),1,5)/365.25*I907*10000)</f>
        <v/>
      </c>
      <c r="AB907" s="40" t="str">
        <f ca="1">IF(D907="","",_xll.xCalcSkew(OFFSET(C907,-M907,0),E907-OFFSET(C907,-M907+1,0),b)/100)</f>
        <v/>
      </c>
      <c r="AC907" s="40" t="str">
        <f ca="1">IF(I907="","",_xll.xCalcSkew(OFFSET(C907,-M907,0),J907-OFFSET(C907,-M907+1,0),b)/100)</f>
        <v/>
      </c>
      <c r="AE907">
        <f t="shared" si="161"/>
        <v>0</v>
      </c>
      <c r="AF907">
        <f t="shared" si="162"/>
        <v>0</v>
      </c>
      <c r="AG907">
        <f t="shared" si="163"/>
        <v>0</v>
      </c>
    </row>
    <row r="908" spans="3:33" x14ac:dyDescent="0.25">
      <c r="D908" s="52"/>
      <c r="E908" s="39"/>
      <c r="F908" s="39"/>
      <c r="G908" s="35"/>
      <c r="I908" s="52"/>
      <c r="J908" s="39"/>
      <c r="K908" s="39"/>
      <c r="L908" s="62"/>
      <c r="M908" s="101">
        <f t="shared" si="160"/>
        <v>21</v>
      </c>
      <c r="N908" s="67" t="str">
        <f ca="1">IF(D908="","",_xll.xEURO(OFFSET(C908,-M908+1,0),E908,OFFSET(C908,-M908+2,0),OFFSET(C908,-M908+2,0),OFFSET(C908,-M908+3,0)+AB908,OFFSET(C908,-M908+4,0),0,1)*D908)</f>
        <v/>
      </c>
      <c r="O908" s="69" t="str">
        <f ca="1">IF(D908="","",_xll.xEURO(OFFSET(C908,-M908+1,0),E908,OFFSET(C908,-M908+2,0),OFFSET(C908,-M908+2,0),OFFSET(C908,-M908+3,0)+AB908,OFFSET(C908,-M908+4,0),0,0))</f>
        <v/>
      </c>
      <c r="P908" s="67" t="str">
        <f t="shared" si="158"/>
        <v/>
      </c>
      <c r="Q908" s="67" t="str">
        <f ca="1">IF(D908="","",_xll.xEURO(OFFSET(C908,-M908+1,0),E908,OFFSET(C908,-M908+2,0),OFFSET(C908,-M908+2,0),OFFSET(C908,-M908+3,0)+AB908,OFFSET(C908,-M908+4,0),0,2)/10*D908)</f>
        <v/>
      </c>
      <c r="R908" s="71" t="str">
        <f ca="1">IF(D908="","",_xll.xEURO(OFFSET(C908,-M908+1,0),E908,OFFSET(C908,-M908+2,0),OFFSET(C908,-M908+2,0),OFFSET(C908,-M908+3,0)+AB908,OFFSET(C908,-M908+4,0),0,3)/100*D908*10000)</f>
        <v/>
      </c>
      <c r="S908" s="71" t="str">
        <f ca="1">IF(D908="","",_xll.xEURO(OFFSET(C908,-M908+1,0),E908,OFFSET(C908,-M908+2,0),OFFSET(C908,-M908+2,0),OFFSET(C908,-M908+3,0)+AB908,OFFSET(C908,-M908+4,0),0,5)/365.25*D908*10000)</f>
        <v/>
      </c>
      <c r="U908" s="67" t="str">
        <f ca="1">IF(I908="","",_xll.xEURO(OFFSET(C908,-M908+1,0),J908,OFFSET(C908,-M908+2,0),OFFSET(C908,-M908+2,0),OFFSET(C908,-M908+3,0)+AC908,OFFSET(C908,-M908+4,0),1,1)*I908)</f>
        <v/>
      </c>
      <c r="V908" s="69" t="str">
        <f ca="1">IF(I908="","",_xll.xEURO(OFFSET(C908,-M908+1,0),J908,OFFSET(C908,-M908+2,0),OFFSET(C908,-M908+2,0),OFFSET(C908,-M908+3,0)+AC908,OFFSET(C908,-M908+4,0),1,0))</f>
        <v/>
      </c>
      <c r="W908" s="67" t="str">
        <f t="shared" si="159"/>
        <v/>
      </c>
      <c r="X908" s="67" t="str">
        <f ca="1">IF(I908="","",_xll.xEURO(OFFSET(C908,-M908+1,0),J908,OFFSET(C908,-M908+2,0),OFFSET(C908,-M908+2,0),OFFSET(C908,-M908+3,0)+AC908,OFFSET(C908,-M908+4,0),1,2)/10*I908)</f>
        <v/>
      </c>
      <c r="Y908" s="71" t="str">
        <f ca="1">IF(I908="","",_xll.xEURO(OFFSET(C908,-M908+1,0),J908,OFFSET(C908,-M908+2,0),OFFSET(C908,-M908+2,0),OFFSET(C908,-M908+3,0)+AC908,OFFSET(C908,-M908+4,0),1,3)/100*I908*10000)</f>
        <v/>
      </c>
      <c r="Z908" s="71" t="str">
        <f ca="1">IF(I908="","",_xll.xEURO(OFFSET(C908,-M908+1,0),J908,OFFSET(C908,-M908+2,0),OFFSET(C908,-M908+2,0),OFFSET(C908,-M908+3,0)+AC908,OFFSET(C908,-M908+4,0),1,5)/365.25*I908*10000)</f>
        <v/>
      </c>
      <c r="AB908" s="40" t="str">
        <f ca="1">IF(D908="","",_xll.xCalcSkew(OFFSET(C908,-M908,0),E908-OFFSET(C908,-M908+1,0),b)/100)</f>
        <v/>
      </c>
      <c r="AC908" s="40" t="str">
        <f ca="1">IF(I908="","",_xll.xCalcSkew(OFFSET(C908,-M908,0),J908-OFFSET(C908,-M908+1,0),b)/100)</f>
        <v/>
      </c>
      <c r="AE908">
        <f t="shared" si="161"/>
        <v>0</v>
      </c>
      <c r="AF908">
        <f t="shared" si="162"/>
        <v>0</v>
      </c>
      <c r="AG908">
        <f t="shared" si="163"/>
        <v>0</v>
      </c>
    </row>
    <row r="909" spans="3:33" x14ac:dyDescent="0.25">
      <c r="D909" s="52"/>
      <c r="E909" s="39"/>
      <c r="F909" s="39"/>
      <c r="G909" s="35"/>
      <c r="I909" s="52"/>
      <c r="J909" s="39"/>
      <c r="K909" s="39"/>
      <c r="L909" s="62"/>
      <c r="M909" s="101">
        <f t="shared" si="160"/>
        <v>22</v>
      </c>
      <c r="N909" s="67" t="str">
        <f ca="1">IF(D909="","",_xll.xEURO(OFFSET(C909,-M909+1,0),E909,OFFSET(C909,-M909+2,0),OFFSET(C909,-M909+2,0),OFFSET(C909,-M909+3,0)+AB909,OFFSET(C909,-M909+4,0),0,1)*D909)</f>
        <v/>
      </c>
      <c r="O909" s="69" t="str">
        <f ca="1">IF(D909="","",_xll.xEURO(OFFSET(C909,-M909+1,0),E909,OFFSET(C909,-M909+2,0),OFFSET(C909,-M909+2,0),OFFSET(C909,-M909+3,0)+AB909,OFFSET(C909,-M909+4,0),0,0))</f>
        <v/>
      </c>
      <c r="P909" s="67" t="str">
        <f t="shared" si="158"/>
        <v/>
      </c>
      <c r="Q909" s="67" t="str">
        <f ca="1">IF(D909="","",_xll.xEURO(OFFSET(C909,-M909+1,0),E909,OFFSET(C909,-M909+2,0),OFFSET(C909,-M909+2,0),OFFSET(C909,-M909+3,0)+AB909,OFFSET(C909,-M909+4,0),0,2)/10*D909)</f>
        <v/>
      </c>
      <c r="R909" s="71" t="str">
        <f ca="1">IF(D909="","",_xll.xEURO(OFFSET(C909,-M909+1,0),E909,OFFSET(C909,-M909+2,0),OFFSET(C909,-M909+2,0),OFFSET(C909,-M909+3,0)+AB909,OFFSET(C909,-M909+4,0),0,3)/100*D909*10000)</f>
        <v/>
      </c>
      <c r="S909" s="71" t="str">
        <f ca="1">IF(D909="","",_xll.xEURO(OFFSET(C909,-M909+1,0),E909,OFFSET(C909,-M909+2,0),OFFSET(C909,-M909+2,0),OFFSET(C909,-M909+3,0)+AB909,OFFSET(C909,-M909+4,0),0,5)/365.25*D909*10000)</f>
        <v/>
      </c>
      <c r="U909" s="67" t="str">
        <f ca="1">IF(I909="","",_xll.xEURO(OFFSET(C909,-M909+1,0),J909,OFFSET(C909,-M909+2,0),OFFSET(C909,-M909+2,0),OFFSET(C909,-M909+3,0)+AC909,OFFSET(C909,-M909+4,0),1,1)*I909)</f>
        <v/>
      </c>
      <c r="V909" s="69" t="str">
        <f ca="1">IF(I909="","",_xll.xEURO(OFFSET(C909,-M909+1,0),J909,OFFSET(C909,-M909+2,0),OFFSET(C909,-M909+2,0),OFFSET(C909,-M909+3,0)+AC909,OFFSET(C909,-M909+4,0),1,0))</f>
        <v/>
      </c>
      <c r="W909" s="67" t="str">
        <f t="shared" si="159"/>
        <v/>
      </c>
      <c r="X909" s="67" t="str">
        <f ca="1">IF(I909="","",_xll.xEURO(OFFSET(C909,-M909+1,0),J909,OFFSET(C909,-M909+2,0),OFFSET(C909,-M909+2,0),OFFSET(C909,-M909+3,0)+AC909,OFFSET(C909,-M909+4,0),1,2)/10*I909)</f>
        <v/>
      </c>
      <c r="Y909" s="71" t="str">
        <f ca="1">IF(I909="","",_xll.xEURO(OFFSET(C909,-M909+1,0),J909,OFFSET(C909,-M909+2,0),OFFSET(C909,-M909+2,0),OFFSET(C909,-M909+3,0)+AC909,OFFSET(C909,-M909+4,0),1,3)/100*I909*10000)</f>
        <v/>
      </c>
      <c r="Z909" s="71" t="str">
        <f ca="1">IF(I909="","",_xll.xEURO(OFFSET(C909,-M909+1,0),J909,OFFSET(C909,-M909+2,0),OFFSET(C909,-M909+2,0),OFFSET(C909,-M909+3,0)+AC909,OFFSET(C909,-M909+4,0),1,5)/365.25*I909*10000)</f>
        <v/>
      </c>
      <c r="AB909" s="40" t="str">
        <f ca="1">IF(D909="","",_xll.xCalcSkew(OFFSET(C909,-M909,0),E909-OFFSET(C909,-M909+1,0),b)/100)</f>
        <v/>
      </c>
      <c r="AC909" s="40" t="str">
        <f ca="1">IF(I909="","",_xll.xCalcSkew(OFFSET(C909,-M909,0),J909-OFFSET(C909,-M909+1,0),b)/100)</f>
        <v/>
      </c>
      <c r="AE909">
        <f t="shared" si="161"/>
        <v>0</v>
      </c>
      <c r="AF909">
        <f t="shared" si="162"/>
        <v>0</v>
      </c>
      <c r="AG909">
        <f t="shared" si="163"/>
        <v>0</v>
      </c>
    </row>
    <row r="910" spans="3:33" x14ac:dyDescent="0.25">
      <c r="D910" s="52"/>
      <c r="E910" s="39"/>
      <c r="F910" s="39"/>
      <c r="G910" s="35"/>
      <c r="I910" s="52"/>
      <c r="J910" s="39"/>
      <c r="K910" s="39"/>
      <c r="L910" s="62"/>
      <c r="M910" s="101">
        <f t="shared" si="160"/>
        <v>23</v>
      </c>
      <c r="N910" s="67" t="str">
        <f ca="1">IF(D910="","",_xll.xEURO(OFFSET(C910,-M910+1,0),E910,OFFSET(C910,-M910+2,0),OFFSET(C910,-M910+2,0),OFFSET(C910,-M910+3,0)+AB910,OFFSET(C910,-M910+4,0),0,1)*D910)</f>
        <v/>
      </c>
      <c r="O910" s="69" t="str">
        <f ca="1">IF(D910="","",_xll.xEURO(OFFSET(C910,-M910+1,0),E910,OFFSET(C910,-M910+2,0),OFFSET(C910,-M910+2,0),OFFSET(C910,-M910+3,0)+AB910,OFFSET(C910,-M910+4,0),0,0))</f>
        <v/>
      </c>
      <c r="P910" s="67" t="str">
        <f t="shared" si="158"/>
        <v/>
      </c>
      <c r="Q910" s="67" t="str">
        <f ca="1">IF(D910="","",_xll.xEURO(OFFSET(C910,-M910+1,0),E910,OFFSET(C910,-M910+2,0),OFFSET(C910,-M910+2,0),OFFSET(C910,-M910+3,0)+AB910,OFFSET(C910,-M910+4,0),0,2)/10*D910)</f>
        <v/>
      </c>
      <c r="R910" s="71" t="str">
        <f ca="1">IF(D910="","",_xll.xEURO(OFFSET(C910,-M910+1,0),E910,OFFSET(C910,-M910+2,0),OFFSET(C910,-M910+2,0),OFFSET(C910,-M910+3,0)+AB910,OFFSET(C910,-M910+4,0),0,3)/100*D910*10000)</f>
        <v/>
      </c>
      <c r="S910" s="71" t="str">
        <f ca="1">IF(D910="","",_xll.xEURO(OFFSET(C910,-M910+1,0),E910,OFFSET(C910,-M910+2,0),OFFSET(C910,-M910+2,0),OFFSET(C910,-M910+3,0)+AB910,OFFSET(C910,-M910+4,0),0,5)/365.25*D910*10000)</f>
        <v/>
      </c>
      <c r="U910" s="67" t="str">
        <f ca="1">IF(I910="","",_xll.xEURO(OFFSET(C910,-M910+1,0),J910,OFFSET(C910,-M910+2,0),OFFSET(C910,-M910+2,0),OFFSET(C910,-M910+3,0)+AC910,OFFSET(C910,-M910+4,0),1,1)*I910)</f>
        <v/>
      </c>
      <c r="V910" s="69" t="str">
        <f ca="1">IF(I910="","",_xll.xEURO(OFFSET(C910,-M910+1,0),J910,OFFSET(C910,-M910+2,0),OFFSET(C910,-M910+2,0),OFFSET(C910,-M910+3,0)+AC910,OFFSET(C910,-M910+4,0),1,0))</f>
        <v/>
      </c>
      <c r="W910" s="67" t="str">
        <f t="shared" si="159"/>
        <v/>
      </c>
      <c r="X910" s="67" t="str">
        <f ca="1">IF(I910="","",_xll.xEURO(OFFSET(C910,-M910+1,0),J910,OFFSET(C910,-M910+2,0),OFFSET(C910,-M910+2,0),OFFSET(C910,-M910+3,0)+AC910,OFFSET(C910,-M910+4,0),1,2)/10*I910)</f>
        <v/>
      </c>
      <c r="Y910" s="71" t="str">
        <f ca="1">IF(I910="","",_xll.xEURO(OFFSET(C910,-M910+1,0),J910,OFFSET(C910,-M910+2,0),OFFSET(C910,-M910+2,0),OFFSET(C910,-M910+3,0)+AC910,OFFSET(C910,-M910+4,0),1,3)/100*I910*10000)</f>
        <v/>
      </c>
      <c r="Z910" s="71" t="str">
        <f ca="1">IF(I910="","",_xll.xEURO(OFFSET(C910,-M910+1,0),J910,OFFSET(C910,-M910+2,0),OFFSET(C910,-M910+2,0),OFFSET(C910,-M910+3,0)+AC910,OFFSET(C910,-M910+4,0),1,5)/365.25*I910*10000)</f>
        <v/>
      </c>
      <c r="AB910" s="40" t="str">
        <f ca="1">IF(D910="","",_xll.xCalcSkew(OFFSET(C910,-M910,0),E910-OFFSET(C910,-M910+1,0),b)/100)</f>
        <v/>
      </c>
      <c r="AC910" s="40" t="str">
        <f ca="1">IF(I910="","",_xll.xCalcSkew(OFFSET(C910,-M910,0),J910-OFFSET(C910,-M910+1,0),b)/100)</f>
        <v/>
      </c>
      <c r="AE910">
        <f t="shared" si="161"/>
        <v>0</v>
      </c>
      <c r="AF910">
        <f t="shared" si="162"/>
        <v>0</v>
      </c>
      <c r="AG910">
        <f t="shared" si="163"/>
        <v>0</v>
      </c>
    </row>
    <row r="911" spans="3:33" x14ac:dyDescent="0.25">
      <c r="D911" s="52"/>
      <c r="E911" s="39"/>
      <c r="F911" s="39"/>
      <c r="G911" s="35"/>
      <c r="I911" s="52"/>
      <c r="J911" s="39"/>
      <c r="K911" s="39"/>
      <c r="L911" s="62"/>
      <c r="M911" s="101">
        <f t="shared" si="160"/>
        <v>24</v>
      </c>
      <c r="N911" s="67" t="str">
        <f ca="1">IF(D911="","",_xll.xEURO(OFFSET(C911,-M911+1,0),E911,OFFSET(C911,-M911+2,0),OFFSET(C911,-M911+2,0),OFFSET(C911,-M911+3,0)+AB911,OFFSET(C911,-M911+4,0),0,1)*D911)</f>
        <v/>
      </c>
      <c r="O911" s="69" t="str">
        <f ca="1">IF(D911="","",_xll.xEURO(OFFSET(C911,-M911+1,0),E911,OFFSET(C911,-M911+2,0),OFFSET(C911,-M911+2,0),OFFSET(C911,-M911+3,0)+AB911,OFFSET(C911,-M911+4,0),0,0))</f>
        <v/>
      </c>
      <c r="P911" s="67" t="str">
        <f t="shared" si="158"/>
        <v/>
      </c>
      <c r="Q911" s="67" t="str">
        <f ca="1">IF(D911="","",_xll.xEURO(OFFSET(C911,-M911+1,0),E911,OFFSET(C911,-M911+2,0),OFFSET(C911,-M911+2,0),OFFSET(C911,-M911+3,0)+AB911,OFFSET(C911,-M911+4,0),0,2)/10*D911)</f>
        <v/>
      </c>
      <c r="R911" s="71" t="str">
        <f ca="1">IF(D911="","",_xll.xEURO(OFFSET(C911,-M911+1,0),E911,OFFSET(C911,-M911+2,0),OFFSET(C911,-M911+2,0),OFFSET(C911,-M911+3,0)+AB911,OFFSET(C911,-M911+4,0),0,3)/100*D911*10000)</f>
        <v/>
      </c>
      <c r="S911" s="71" t="str">
        <f ca="1">IF(D911="","",_xll.xEURO(OFFSET(C911,-M911+1,0),E911,OFFSET(C911,-M911+2,0),OFFSET(C911,-M911+2,0),OFFSET(C911,-M911+3,0)+AB911,OFFSET(C911,-M911+4,0),0,5)/365.25*D911*10000)</f>
        <v/>
      </c>
      <c r="U911" s="67" t="str">
        <f ca="1">IF(I911="","",_xll.xEURO(OFFSET(C911,-M911+1,0),J911,OFFSET(C911,-M911+2,0),OFFSET(C911,-M911+2,0),OFFSET(C911,-M911+3,0)+AC911,OFFSET(C911,-M911+4,0),1,1)*I911)</f>
        <v/>
      </c>
      <c r="V911" s="69" t="str">
        <f ca="1">IF(I911="","",_xll.xEURO(OFFSET(C911,-M911+1,0),J911,OFFSET(C911,-M911+2,0),OFFSET(C911,-M911+2,0),OFFSET(C911,-M911+3,0)+AC911,OFFSET(C911,-M911+4,0),1,0))</f>
        <v/>
      </c>
      <c r="W911" s="67" t="str">
        <f t="shared" si="159"/>
        <v/>
      </c>
      <c r="X911" s="67" t="str">
        <f ca="1">IF(I911="","",_xll.xEURO(OFFSET(C911,-M911+1,0),J911,OFFSET(C911,-M911+2,0),OFFSET(C911,-M911+2,0),OFFSET(C911,-M911+3,0)+AC911,OFFSET(C911,-M911+4,0),1,2)/10*I911)</f>
        <v/>
      </c>
      <c r="Y911" s="71" t="str">
        <f ca="1">IF(I911="","",_xll.xEURO(OFFSET(C911,-M911+1,0),J911,OFFSET(C911,-M911+2,0),OFFSET(C911,-M911+2,0),OFFSET(C911,-M911+3,0)+AC911,OFFSET(C911,-M911+4,0),1,3)/100*I911*10000)</f>
        <v/>
      </c>
      <c r="Z911" s="71" t="str">
        <f ca="1">IF(I911="","",_xll.xEURO(OFFSET(C911,-M911+1,0),J911,OFFSET(C911,-M911+2,0),OFFSET(C911,-M911+2,0),OFFSET(C911,-M911+3,0)+AC911,OFFSET(C911,-M911+4,0),1,5)/365.25*I911*10000)</f>
        <v/>
      </c>
      <c r="AB911" s="40" t="str">
        <f ca="1">IF(D911="","",_xll.xCalcSkew(OFFSET(C911,-M911,0),E911-OFFSET(C911,-M911+1,0),b)/100)</f>
        <v/>
      </c>
      <c r="AC911" s="40" t="str">
        <f ca="1">IF(I911="","",_xll.xCalcSkew(OFFSET(C911,-M911,0),J911-OFFSET(C911,-M911+1,0),b)/100)</f>
        <v/>
      </c>
      <c r="AE911">
        <f t="shared" si="161"/>
        <v>0</v>
      </c>
      <c r="AF911">
        <f t="shared" si="162"/>
        <v>0</v>
      </c>
      <c r="AG911">
        <f t="shared" si="163"/>
        <v>0</v>
      </c>
    </row>
    <row r="912" spans="3:33" x14ac:dyDescent="0.25">
      <c r="D912" s="52"/>
      <c r="E912" s="39"/>
      <c r="F912" s="39"/>
      <c r="G912" s="35"/>
      <c r="I912" s="52"/>
      <c r="J912" s="39"/>
      <c r="K912" s="39"/>
      <c r="L912" s="62"/>
      <c r="M912" s="101">
        <f t="shared" si="160"/>
        <v>25</v>
      </c>
      <c r="N912" s="67" t="str">
        <f ca="1">IF(D912="","",_xll.xEURO(OFFSET(C912,-M912+1,0),E912,OFFSET(C912,-M912+2,0),OFFSET(C912,-M912+2,0),OFFSET(C912,-M912+3,0)+AB912,OFFSET(C912,-M912+4,0),0,1)*D912)</f>
        <v/>
      </c>
      <c r="O912" s="69" t="str">
        <f ca="1">IF(D912="","",_xll.xEURO(OFFSET(C912,-M912+1,0),E912,OFFSET(C912,-M912+2,0),OFFSET(C912,-M912+2,0),OFFSET(C912,-M912+3,0)+AB912,OFFSET(C912,-M912+4,0),0,0))</f>
        <v/>
      </c>
      <c r="P912" s="67" t="str">
        <f t="shared" si="158"/>
        <v/>
      </c>
      <c r="Q912" s="67" t="str">
        <f ca="1">IF(D912="","",_xll.xEURO(OFFSET(C912,-M912+1,0),E912,OFFSET(C912,-M912+2,0),OFFSET(C912,-M912+2,0),OFFSET(C912,-M912+3,0)+AB912,OFFSET(C912,-M912+4,0),0,2)/10*D912)</f>
        <v/>
      </c>
      <c r="R912" s="71" t="str">
        <f ca="1">IF(D912="","",_xll.xEURO(OFFSET(C912,-M912+1,0),E912,OFFSET(C912,-M912+2,0),OFFSET(C912,-M912+2,0),OFFSET(C912,-M912+3,0)+AB912,OFFSET(C912,-M912+4,0),0,3)/100*D912*10000)</f>
        <v/>
      </c>
      <c r="S912" s="71" t="str">
        <f ca="1">IF(D912="","",_xll.xEURO(OFFSET(C912,-M912+1,0),E912,OFFSET(C912,-M912+2,0),OFFSET(C912,-M912+2,0),OFFSET(C912,-M912+3,0)+AB912,OFFSET(C912,-M912+4,0),0,5)/365.25*D912*10000)</f>
        <v/>
      </c>
      <c r="U912" s="67" t="str">
        <f ca="1">IF(I912="","",_xll.xEURO(OFFSET(C912,-M912+1,0),J912,OFFSET(C912,-M912+2,0),OFFSET(C912,-M912+2,0),OFFSET(C912,-M912+3,0)+AC912,OFFSET(C912,-M912+4,0),1,1)*I912)</f>
        <v/>
      </c>
      <c r="V912" s="69" t="str">
        <f ca="1">IF(I912="","",_xll.xEURO(OFFSET(C912,-M912+1,0),J912,OFFSET(C912,-M912+2,0),OFFSET(C912,-M912+2,0),OFFSET(C912,-M912+3,0)+AC912,OFFSET(C912,-M912+4,0),1,0))</f>
        <v/>
      </c>
      <c r="W912" s="67" t="str">
        <f t="shared" si="159"/>
        <v/>
      </c>
      <c r="X912" s="67" t="str">
        <f ca="1">IF(I912="","",_xll.xEURO(OFFSET(C912,-M912+1,0),J912,OFFSET(C912,-M912+2,0),OFFSET(C912,-M912+2,0),OFFSET(C912,-M912+3,0)+AC912,OFFSET(C912,-M912+4,0),1,2)/10*I912)</f>
        <v/>
      </c>
      <c r="Y912" s="71" t="str">
        <f ca="1">IF(I912="","",_xll.xEURO(OFFSET(C912,-M912+1,0),J912,OFFSET(C912,-M912+2,0),OFFSET(C912,-M912+2,0),OFFSET(C912,-M912+3,0)+AC912,OFFSET(C912,-M912+4,0),1,3)/100*I912*10000)</f>
        <v/>
      </c>
      <c r="Z912" s="71" t="str">
        <f ca="1">IF(I912="","",_xll.xEURO(OFFSET(C912,-M912+1,0),J912,OFFSET(C912,-M912+2,0),OFFSET(C912,-M912+2,0),OFFSET(C912,-M912+3,0)+AC912,OFFSET(C912,-M912+4,0),1,5)/365.25*I912*10000)</f>
        <v/>
      </c>
      <c r="AB912" s="40" t="str">
        <f ca="1">IF(D912="","",_xll.xCalcSkew(OFFSET(C912,-M912,0),E912-OFFSET(C912,-M912+1,0),b)/100)</f>
        <v/>
      </c>
      <c r="AC912" s="40" t="str">
        <f ca="1">IF(I912="","",_xll.xCalcSkew(OFFSET(C912,-M912,0),J912-OFFSET(C912,-M912+1,0),b)/100)</f>
        <v/>
      </c>
      <c r="AE912">
        <f t="shared" si="161"/>
        <v>0</v>
      </c>
      <c r="AF912">
        <f t="shared" si="162"/>
        <v>0</v>
      </c>
      <c r="AG912">
        <f t="shared" si="163"/>
        <v>0</v>
      </c>
    </row>
    <row r="913" spans="3:33" x14ac:dyDescent="0.25">
      <c r="D913" s="52"/>
      <c r="E913" s="39"/>
      <c r="F913" s="39"/>
      <c r="G913" s="35"/>
      <c r="I913" s="52"/>
      <c r="J913" s="39"/>
      <c r="K913" s="39"/>
      <c r="L913" s="62"/>
      <c r="M913" s="101">
        <f t="shared" si="160"/>
        <v>26</v>
      </c>
      <c r="N913" s="67" t="str">
        <f ca="1">IF(D913="","",_xll.xEURO(OFFSET(C913,-M913+1,0),E913,OFFSET(C913,-M913+2,0),OFFSET(C913,-M913+2,0),OFFSET(C913,-M913+3,0)+AB913,OFFSET(C913,-M913+4,0),0,1)*D913)</f>
        <v/>
      </c>
      <c r="O913" s="69" t="str">
        <f ca="1">IF(D913="","",_xll.xEURO(OFFSET(C913,-M913+1,0),E913,OFFSET(C913,-M913+2,0),OFFSET(C913,-M913+2,0),OFFSET(C913,-M913+3,0)+AB913,OFFSET(C913,-M913+4,0),0,0))</f>
        <v/>
      </c>
      <c r="P913" s="67" t="str">
        <f t="shared" si="158"/>
        <v/>
      </c>
      <c r="Q913" s="67" t="str">
        <f ca="1">IF(D913="","",_xll.xEURO(OFFSET(C913,-M913+1,0),E913,OFFSET(C913,-M913+2,0),OFFSET(C913,-M913+2,0),OFFSET(C913,-M913+3,0)+AB913,OFFSET(C913,-M913+4,0),0,2)/10*D913)</f>
        <v/>
      </c>
      <c r="R913" s="71" t="str">
        <f ca="1">IF(D913="","",_xll.xEURO(OFFSET(C913,-M913+1,0),E913,OFFSET(C913,-M913+2,0),OFFSET(C913,-M913+2,0),OFFSET(C913,-M913+3,0)+AB913,OFFSET(C913,-M913+4,0),0,3)/100*D913*10000)</f>
        <v/>
      </c>
      <c r="S913" s="71" t="str">
        <f ca="1">IF(D913="","",_xll.xEURO(OFFSET(C913,-M913+1,0),E913,OFFSET(C913,-M913+2,0),OFFSET(C913,-M913+2,0),OFFSET(C913,-M913+3,0)+AB913,OFFSET(C913,-M913+4,0),0,5)/365.25*D913*10000)</f>
        <v/>
      </c>
      <c r="U913" s="67" t="str">
        <f ca="1">IF(I913="","",_xll.xEURO(OFFSET(C913,-M913+1,0),J913,OFFSET(C913,-M913+2,0),OFFSET(C913,-M913+2,0),OFFSET(C913,-M913+3,0)+AC913,OFFSET(C913,-M913+4,0),1,1)*I913)</f>
        <v/>
      </c>
      <c r="V913" s="69" t="str">
        <f ca="1">IF(I913="","",_xll.xEURO(OFFSET(C913,-M913+1,0),J913,OFFSET(C913,-M913+2,0),OFFSET(C913,-M913+2,0),OFFSET(C913,-M913+3,0)+AC913,OFFSET(C913,-M913+4,0),1,0))</f>
        <v/>
      </c>
      <c r="W913" s="67" t="str">
        <f t="shared" si="159"/>
        <v/>
      </c>
      <c r="X913" s="67" t="str">
        <f ca="1">IF(I913="","",_xll.xEURO(OFFSET(C913,-M913+1,0),J913,OFFSET(C913,-M913+2,0),OFFSET(C913,-M913+2,0),OFFSET(C913,-M913+3,0)+AC913,OFFSET(C913,-M913+4,0),1,2)/10*I913)</f>
        <v/>
      </c>
      <c r="Y913" s="71" t="str">
        <f ca="1">IF(I913="","",_xll.xEURO(OFFSET(C913,-M913+1,0),J913,OFFSET(C913,-M913+2,0),OFFSET(C913,-M913+2,0),OFFSET(C913,-M913+3,0)+AC913,OFFSET(C913,-M913+4,0),1,3)/100*I913*10000)</f>
        <v/>
      </c>
      <c r="Z913" s="71" t="str">
        <f ca="1">IF(I913="","",_xll.xEURO(OFFSET(C913,-M913+1,0),J913,OFFSET(C913,-M913+2,0),OFFSET(C913,-M913+2,0),OFFSET(C913,-M913+3,0)+AC913,OFFSET(C913,-M913+4,0),1,5)/365.25*I913*10000)</f>
        <v/>
      </c>
      <c r="AB913" s="40" t="str">
        <f ca="1">IF(D913="","",_xll.xCalcSkew(OFFSET(C913,-M913,0),E913-OFFSET(C913,-M913+1,0),b)/100)</f>
        <v/>
      </c>
      <c r="AC913" s="40" t="str">
        <f ca="1">IF(I913="","",_xll.xCalcSkew(OFFSET(C913,-M913,0),J913-OFFSET(C913,-M913+1,0),b)/100)</f>
        <v/>
      </c>
      <c r="AE913">
        <f t="shared" si="161"/>
        <v>0</v>
      </c>
      <c r="AF913">
        <f t="shared" si="162"/>
        <v>0</v>
      </c>
      <c r="AG913">
        <f t="shared" si="163"/>
        <v>0</v>
      </c>
    </row>
    <row r="914" spans="3:33" x14ac:dyDescent="0.25">
      <c r="D914" s="52"/>
      <c r="E914" s="39"/>
      <c r="F914" s="39"/>
      <c r="G914" s="35"/>
      <c r="I914" s="52"/>
      <c r="J914" s="39"/>
      <c r="K914" s="39"/>
      <c r="L914" s="62"/>
      <c r="M914" s="101">
        <f t="shared" si="160"/>
        <v>27</v>
      </c>
      <c r="N914" s="67" t="str">
        <f ca="1">IF(D914="","",_xll.xEURO(OFFSET(C914,-M914+1,0),E914,OFFSET(C914,-M914+2,0),OFFSET(C914,-M914+2,0),OFFSET(C914,-M914+3,0)+AB914,OFFSET(C914,-M914+4,0),0,1)*D914)</f>
        <v/>
      </c>
      <c r="O914" s="69" t="str">
        <f ca="1">IF(D914="","",_xll.xEURO(OFFSET(C914,-M914+1,0),E914,OFFSET(C914,-M914+2,0),OFFSET(C914,-M914+2,0),OFFSET(C914,-M914+3,0)+AB914,OFFSET(C914,-M914+4,0),0,0))</f>
        <v/>
      </c>
      <c r="P914" s="67" t="str">
        <f t="shared" si="158"/>
        <v/>
      </c>
      <c r="Q914" s="67" t="str">
        <f ca="1">IF(D914="","",_xll.xEURO(OFFSET(C914,-M914+1,0),E914,OFFSET(C914,-M914+2,0),OFFSET(C914,-M914+2,0),OFFSET(C914,-M914+3,0)+AB914,OFFSET(C914,-M914+4,0),0,2)/10*D914)</f>
        <v/>
      </c>
      <c r="R914" s="71" t="str">
        <f ca="1">IF(D914="","",_xll.xEURO(OFFSET(C914,-M914+1,0),E914,OFFSET(C914,-M914+2,0),OFFSET(C914,-M914+2,0),OFFSET(C914,-M914+3,0)+AB914,OFFSET(C914,-M914+4,0),0,3)/100*D914*10000)</f>
        <v/>
      </c>
      <c r="S914" s="71" t="str">
        <f ca="1">IF(D914="","",_xll.xEURO(OFFSET(C914,-M914+1,0),E914,OFFSET(C914,-M914+2,0),OFFSET(C914,-M914+2,0),OFFSET(C914,-M914+3,0)+AB914,OFFSET(C914,-M914+4,0),0,5)/365.25*D914*10000)</f>
        <v/>
      </c>
      <c r="U914" s="67" t="str">
        <f ca="1">IF(I914="","",_xll.xEURO(OFFSET(C914,-M914+1,0),J914,OFFSET(C914,-M914+2,0),OFFSET(C914,-M914+2,0),OFFSET(C914,-M914+3,0)+AC914,OFFSET(C914,-M914+4,0),1,1)*I914)</f>
        <v/>
      </c>
      <c r="V914" s="69" t="str">
        <f ca="1">IF(I914="","",_xll.xEURO(OFFSET(C914,-M914+1,0),J914,OFFSET(C914,-M914+2,0),OFFSET(C914,-M914+2,0),OFFSET(C914,-M914+3,0)+AC914,OFFSET(C914,-M914+4,0),1,0))</f>
        <v/>
      </c>
      <c r="W914" s="67" t="str">
        <f t="shared" si="159"/>
        <v/>
      </c>
      <c r="X914" s="67" t="str">
        <f ca="1">IF(I914="","",_xll.xEURO(OFFSET(C914,-M914+1,0),J914,OFFSET(C914,-M914+2,0),OFFSET(C914,-M914+2,0),OFFSET(C914,-M914+3,0)+AC914,OFFSET(C914,-M914+4,0),1,2)/10*I914)</f>
        <v/>
      </c>
      <c r="Y914" s="71" t="str">
        <f ca="1">IF(I914="","",_xll.xEURO(OFFSET(C914,-M914+1,0),J914,OFFSET(C914,-M914+2,0),OFFSET(C914,-M914+2,0),OFFSET(C914,-M914+3,0)+AC914,OFFSET(C914,-M914+4,0),1,3)/100*I914*10000)</f>
        <v/>
      </c>
      <c r="Z914" s="71" t="str">
        <f ca="1">IF(I914="","",_xll.xEURO(OFFSET(C914,-M914+1,0),J914,OFFSET(C914,-M914+2,0),OFFSET(C914,-M914+2,0),OFFSET(C914,-M914+3,0)+AC914,OFFSET(C914,-M914+4,0),1,5)/365.25*I914*10000)</f>
        <v/>
      </c>
      <c r="AB914" s="40" t="str">
        <f ca="1">IF(D914="","",_xll.xCalcSkew(OFFSET(C914,-M914,0),E914-OFFSET(C914,-M914+1,0),b)/100)</f>
        <v/>
      </c>
      <c r="AC914" s="40" t="str">
        <f ca="1">IF(I914="","",_xll.xCalcSkew(OFFSET(C914,-M914,0),J914-OFFSET(C914,-M914+1,0),b)/100)</f>
        <v/>
      </c>
      <c r="AE914">
        <f t="shared" si="161"/>
        <v>0</v>
      </c>
      <c r="AF914">
        <f t="shared" si="162"/>
        <v>0</v>
      </c>
      <c r="AG914">
        <f t="shared" si="163"/>
        <v>0</v>
      </c>
    </row>
    <row r="915" spans="3:33" x14ac:dyDescent="0.25">
      <c r="D915" s="52"/>
      <c r="E915" s="39"/>
      <c r="F915" s="39"/>
      <c r="G915" s="35"/>
      <c r="I915" s="52"/>
      <c r="J915" s="39"/>
      <c r="K915" s="39"/>
      <c r="L915" s="62"/>
      <c r="M915" s="101">
        <f t="shared" si="160"/>
        <v>28</v>
      </c>
      <c r="N915" s="67" t="str">
        <f ca="1">IF(D915="","",_xll.xEURO(OFFSET(C915,-M915+1,0),E915,OFFSET(C915,-M915+2,0),OFFSET(C915,-M915+2,0),OFFSET(C915,-M915+3,0)+AB915,OFFSET(C915,-M915+4,0),0,1)*D915)</f>
        <v/>
      </c>
      <c r="O915" s="69" t="str">
        <f ca="1">IF(D915="","",_xll.xEURO(OFFSET(C915,-M915+1,0),E915,OFFSET(C915,-M915+2,0),OFFSET(C915,-M915+2,0),OFFSET(C915,-M915+3,0)+AB915,OFFSET(C915,-M915+4,0),0,0))</f>
        <v/>
      </c>
      <c r="P915" s="67" t="str">
        <f t="shared" si="158"/>
        <v/>
      </c>
      <c r="Q915" s="67" t="str">
        <f ca="1">IF(D915="","",_xll.xEURO(OFFSET(C915,-M915+1,0),E915,OFFSET(C915,-M915+2,0),OFFSET(C915,-M915+2,0),OFFSET(C915,-M915+3,0)+AB915,OFFSET(C915,-M915+4,0),0,2)/10*D915)</f>
        <v/>
      </c>
      <c r="R915" s="71" t="str">
        <f ca="1">IF(D915="","",_xll.xEURO(OFFSET(C915,-M915+1,0),E915,OFFSET(C915,-M915+2,0),OFFSET(C915,-M915+2,0),OFFSET(C915,-M915+3,0)+AB915,OFFSET(C915,-M915+4,0),0,3)/100*D915*10000)</f>
        <v/>
      </c>
      <c r="S915" s="71" t="str">
        <f ca="1">IF(D915="","",_xll.xEURO(OFFSET(C915,-M915+1,0),E915,OFFSET(C915,-M915+2,0),OFFSET(C915,-M915+2,0),OFFSET(C915,-M915+3,0)+AB915,OFFSET(C915,-M915+4,0),0,5)/365.25*D915*10000)</f>
        <v/>
      </c>
      <c r="U915" s="67" t="str">
        <f ca="1">IF(I915="","",_xll.xEURO(OFFSET(C915,-M915+1,0),J915,OFFSET(C915,-M915+2,0),OFFSET(C915,-M915+2,0),OFFSET(C915,-M915+3,0)+AC915,OFFSET(C915,-M915+4,0),1,1)*I915)</f>
        <v/>
      </c>
      <c r="V915" s="69" t="str">
        <f ca="1">IF(I915="","",_xll.xEURO(OFFSET(C915,-M915+1,0),J915,OFFSET(C915,-M915+2,0),OFFSET(C915,-M915+2,0),OFFSET(C915,-M915+3,0)+AC915,OFFSET(C915,-M915+4,0),1,0))</f>
        <v/>
      </c>
      <c r="W915" s="67" t="str">
        <f t="shared" si="159"/>
        <v/>
      </c>
      <c r="X915" s="67" t="str">
        <f ca="1">IF(I915="","",_xll.xEURO(OFFSET(C915,-M915+1,0),J915,OFFSET(C915,-M915+2,0),OFFSET(C915,-M915+2,0),OFFSET(C915,-M915+3,0)+AC915,OFFSET(C915,-M915+4,0),1,2)/10*I915)</f>
        <v/>
      </c>
      <c r="Y915" s="71" t="str">
        <f ca="1">IF(I915="","",_xll.xEURO(OFFSET(C915,-M915+1,0),J915,OFFSET(C915,-M915+2,0),OFFSET(C915,-M915+2,0),OFFSET(C915,-M915+3,0)+AC915,OFFSET(C915,-M915+4,0),1,3)/100*I915*10000)</f>
        <v/>
      </c>
      <c r="Z915" s="71" t="str">
        <f ca="1">IF(I915="","",_xll.xEURO(OFFSET(C915,-M915+1,0),J915,OFFSET(C915,-M915+2,0),OFFSET(C915,-M915+2,0),OFFSET(C915,-M915+3,0)+AC915,OFFSET(C915,-M915+4,0),1,5)/365.25*I915*10000)</f>
        <v/>
      </c>
      <c r="AB915" s="40" t="str">
        <f ca="1">IF(D915="","",_xll.xCalcSkew(OFFSET(C915,-M915,0),E915-OFFSET(C915,-M915+1,0),b)/100)</f>
        <v/>
      </c>
      <c r="AC915" s="40" t="str">
        <f ca="1">IF(I915="","",_xll.xCalcSkew(OFFSET(C915,-M915,0),J915-OFFSET(C915,-M915+1,0),b)/100)</f>
        <v/>
      </c>
      <c r="AE915">
        <f t="shared" si="161"/>
        <v>0</v>
      </c>
      <c r="AF915">
        <f t="shared" si="162"/>
        <v>0</v>
      </c>
      <c r="AG915">
        <f t="shared" si="163"/>
        <v>0</v>
      </c>
    </row>
    <row r="916" spans="3:33" x14ac:dyDescent="0.25">
      <c r="D916" s="52"/>
      <c r="E916" s="39"/>
      <c r="F916" s="39"/>
      <c r="G916" s="35"/>
      <c r="I916" s="52"/>
      <c r="J916" s="39"/>
      <c r="K916" s="39"/>
      <c r="L916" s="62"/>
      <c r="M916" s="101">
        <f t="shared" si="160"/>
        <v>29</v>
      </c>
      <c r="N916" s="67" t="str">
        <f ca="1">IF(D916="","",_xll.xEURO(OFFSET(C916,-M916+1,0),E916,OFFSET(C916,-M916+2,0),OFFSET(C916,-M916+2,0),OFFSET(C916,-M916+3,0)+AB916,OFFSET(C916,-M916+4,0),0,1)*D916)</f>
        <v/>
      </c>
      <c r="O916" s="69" t="str">
        <f ca="1">IF(D916="","",_xll.xEURO(OFFSET(C916,-M916+1,0),E916,OFFSET(C916,-M916+2,0),OFFSET(C916,-M916+2,0),OFFSET(C916,-M916+3,0)+AB916,OFFSET(C916,-M916+4,0),0,0))</f>
        <v/>
      </c>
      <c r="P916" s="67" t="str">
        <f t="shared" si="158"/>
        <v/>
      </c>
      <c r="Q916" s="67" t="str">
        <f ca="1">IF(D916="","",_xll.xEURO(OFFSET(C916,-M916+1,0),E916,OFFSET(C916,-M916+2,0),OFFSET(C916,-M916+2,0),OFFSET(C916,-M916+3,0)+AB916,OFFSET(C916,-M916+4,0),0,2)/10*D916)</f>
        <v/>
      </c>
      <c r="R916" s="71" t="str">
        <f ca="1">IF(D916="","",_xll.xEURO(OFFSET(C916,-M916+1,0),E916,OFFSET(C916,-M916+2,0),OFFSET(C916,-M916+2,0),OFFSET(C916,-M916+3,0)+AB916,OFFSET(C916,-M916+4,0),0,3)/100*D916*10000)</f>
        <v/>
      </c>
      <c r="S916" s="71" t="str">
        <f ca="1">IF(D916="","",_xll.xEURO(OFFSET(C916,-M916+1,0),E916,OFFSET(C916,-M916+2,0),OFFSET(C916,-M916+2,0),OFFSET(C916,-M916+3,0)+AB916,OFFSET(C916,-M916+4,0),0,5)/365.25*D916*10000)</f>
        <v/>
      </c>
      <c r="U916" s="67" t="str">
        <f ca="1">IF(I916="","",_xll.xEURO(OFFSET(C916,-M916+1,0),J916,OFFSET(C916,-M916+2,0),OFFSET(C916,-M916+2,0),OFFSET(C916,-M916+3,0)+AC916,OFFSET(C916,-M916+4,0),1,1)*I916)</f>
        <v/>
      </c>
      <c r="V916" s="69" t="str">
        <f ca="1">IF(I916="","",_xll.xEURO(OFFSET(C916,-M916+1,0),J916,OFFSET(C916,-M916+2,0),OFFSET(C916,-M916+2,0),OFFSET(C916,-M916+3,0)+AC916,OFFSET(C916,-M916+4,0),1,0))</f>
        <v/>
      </c>
      <c r="W916" s="67" t="str">
        <f t="shared" si="159"/>
        <v/>
      </c>
      <c r="X916" s="67" t="str">
        <f ca="1">IF(I916="","",_xll.xEURO(OFFSET(C916,-M916+1,0),J916,OFFSET(C916,-M916+2,0),OFFSET(C916,-M916+2,0),OFFSET(C916,-M916+3,0)+AC916,OFFSET(C916,-M916+4,0),1,2)/10*I916)</f>
        <v/>
      </c>
      <c r="Y916" s="71" t="str">
        <f ca="1">IF(I916="","",_xll.xEURO(OFFSET(C916,-M916+1,0),J916,OFFSET(C916,-M916+2,0),OFFSET(C916,-M916+2,0),OFFSET(C916,-M916+3,0)+AC916,OFFSET(C916,-M916+4,0),1,3)/100*I916*10000)</f>
        <v/>
      </c>
      <c r="Z916" s="71" t="str">
        <f ca="1">IF(I916="","",_xll.xEURO(OFFSET(C916,-M916+1,0),J916,OFFSET(C916,-M916+2,0),OFFSET(C916,-M916+2,0),OFFSET(C916,-M916+3,0)+AC916,OFFSET(C916,-M916+4,0),1,5)/365.25*I916*10000)</f>
        <v/>
      </c>
      <c r="AB916" s="40" t="str">
        <f ca="1">IF(D916="","",_xll.xCalcSkew(OFFSET(C916,-M916,0),E916-OFFSET(C916,-M916+1,0),b)/100)</f>
        <v/>
      </c>
      <c r="AC916" s="40" t="str">
        <f ca="1">IF(I916="","",_xll.xCalcSkew(OFFSET(C916,-M916,0),J916-OFFSET(C916,-M916+1,0),b)/100)</f>
        <v/>
      </c>
      <c r="AE916">
        <f t="shared" si="161"/>
        <v>0</v>
      </c>
      <c r="AF916">
        <f t="shared" si="162"/>
        <v>0</v>
      </c>
      <c r="AG916">
        <f t="shared" si="163"/>
        <v>0</v>
      </c>
    </row>
    <row r="917" spans="3:33" x14ac:dyDescent="0.25">
      <c r="D917" s="52"/>
      <c r="E917" s="39"/>
      <c r="F917" s="39"/>
      <c r="G917" s="35"/>
      <c r="I917" s="52"/>
      <c r="J917" s="39"/>
      <c r="K917" s="39"/>
      <c r="L917" s="62"/>
      <c r="M917" s="101">
        <f t="shared" si="160"/>
        <v>30</v>
      </c>
      <c r="N917" s="67" t="str">
        <f ca="1">IF(D917="","",_xll.xEURO(OFFSET(C917,-M917+1,0),E917,OFFSET(C917,-M917+2,0),OFFSET(C917,-M917+2,0),OFFSET(C917,-M917+3,0)+AB917,OFFSET(C917,-M917+4,0),0,1)*D917)</f>
        <v/>
      </c>
      <c r="O917" s="69" t="str">
        <f ca="1">IF(D917="","",_xll.xEURO(OFFSET(C917,-M917+1,0),E917,OFFSET(C917,-M917+2,0),OFFSET(C917,-M917+2,0),OFFSET(C917,-M917+3,0)+AB917,OFFSET(C917,-M917+4,0),0,0))</f>
        <v/>
      </c>
      <c r="P917" s="67" t="str">
        <f t="shared" si="158"/>
        <v/>
      </c>
      <c r="Q917" s="67" t="str">
        <f ca="1">IF(D917="","",_xll.xEURO(OFFSET(C917,-M917+1,0),E917,OFFSET(C917,-M917+2,0),OFFSET(C917,-M917+2,0),OFFSET(C917,-M917+3,0)+AB917,OFFSET(C917,-M917+4,0),0,2)/10*D917)</f>
        <v/>
      </c>
      <c r="R917" s="71" t="str">
        <f ca="1">IF(D917="","",_xll.xEURO(OFFSET(C917,-M917+1,0),E917,OFFSET(C917,-M917+2,0),OFFSET(C917,-M917+2,0),OFFSET(C917,-M917+3,0)+AB917,OFFSET(C917,-M917+4,0),0,3)/100*D917*10000)</f>
        <v/>
      </c>
      <c r="S917" s="71" t="str">
        <f ca="1">IF(D917="","",_xll.xEURO(OFFSET(C917,-M917+1,0),E917,OFFSET(C917,-M917+2,0),OFFSET(C917,-M917+2,0),OFFSET(C917,-M917+3,0)+AB917,OFFSET(C917,-M917+4,0),0,5)/365.25*D917*10000)</f>
        <v/>
      </c>
      <c r="U917" s="67" t="str">
        <f ca="1">IF(I917="","",_xll.xEURO(OFFSET(C917,-M917+1,0),J917,OFFSET(C917,-M917+2,0),OFFSET(C917,-M917+2,0),OFFSET(C917,-M917+3,0)+AC917,OFFSET(C917,-M917+4,0),1,1)*I917)</f>
        <v/>
      </c>
      <c r="V917" s="69" t="str">
        <f ca="1">IF(I917="","",_xll.xEURO(OFFSET(C917,-M917+1,0),J917,OFFSET(C917,-M917+2,0),OFFSET(C917,-M917+2,0),OFFSET(C917,-M917+3,0)+AC917,OFFSET(C917,-M917+4,0),1,0))</f>
        <v/>
      </c>
      <c r="W917" s="67" t="str">
        <f t="shared" si="159"/>
        <v/>
      </c>
      <c r="X917" s="67" t="str">
        <f ca="1">IF(I917="","",_xll.xEURO(OFFSET(C917,-M917+1,0),J917,OFFSET(C917,-M917+2,0),OFFSET(C917,-M917+2,0),OFFSET(C917,-M917+3,0)+AC917,OFFSET(C917,-M917+4,0),1,2)/10*I917)</f>
        <v/>
      </c>
      <c r="Y917" s="71" t="str">
        <f ca="1">IF(I917="","",_xll.xEURO(OFFSET(C917,-M917+1,0),J917,OFFSET(C917,-M917+2,0),OFFSET(C917,-M917+2,0),OFFSET(C917,-M917+3,0)+AC917,OFFSET(C917,-M917+4,0),1,3)/100*I917*10000)</f>
        <v/>
      </c>
      <c r="Z917" s="71" t="str">
        <f ca="1">IF(I917="","",_xll.xEURO(OFFSET(C917,-M917+1,0),J917,OFFSET(C917,-M917+2,0),OFFSET(C917,-M917+2,0),OFFSET(C917,-M917+3,0)+AC917,OFFSET(C917,-M917+4,0),1,5)/365.25*I917*10000)</f>
        <v/>
      </c>
      <c r="AB917" s="40" t="str">
        <f ca="1">IF(D917="","",_xll.xCalcSkew(OFFSET(C917,-M917,0),E917-OFFSET(C917,-M917+1,0),b)/100)</f>
        <v/>
      </c>
      <c r="AC917" s="40" t="str">
        <f ca="1">IF(I917="","",_xll.xCalcSkew(OFFSET(C917,-M917,0),J917-OFFSET(C917,-M917+1,0),b)/100)</f>
        <v/>
      </c>
      <c r="AE917">
        <f t="shared" si="161"/>
        <v>0</v>
      </c>
      <c r="AF917">
        <f t="shared" si="162"/>
        <v>0</v>
      </c>
      <c r="AG917">
        <f t="shared" si="163"/>
        <v>0</v>
      </c>
    </row>
    <row r="918" spans="3:33" x14ac:dyDescent="0.25">
      <c r="D918" s="52"/>
      <c r="E918" s="39"/>
      <c r="F918" s="39"/>
      <c r="G918" s="35"/>
      <c r="I918" s="52"/>
      <c r="J918" s="39"/>
      <c r="K918" s="39"/>
      <c r="L918" s="62"/>
      <c r="M918" s="101">
        <f t="shared" si="160"/>
        <v>31</v>
      </c>
      <c r="N918" s="67" t="str">
        <f ca="1">IF(D918="","",_xll.xEURO(OFFSET(C918,-M918+1,0),E918,OFFSET(C918,-M918+2,0),OFFSET(C918,-M918+2,0),OFFSET(C918,-M918+3,0)+AB918,OFFSET(C918,-M918+4,0),0,1)*D918)</f>
        <v/>
      </c>
      <c r="O918" s="69" t="str">
        <f ca="1">IF(D918="","",_xll.xEURO(OFFSET(C918,-M918+1,0),E918,OFFSET(C918,-M918+2,0),OFFSET(C918,-M918+2,0),OFFSET(C918,-M918+3,0)+AB918,OFFSET(C918,-M918+4,0),0,0))</f>
        <v/>
      </c>
      <c r="P918" s="67" t="str">
        <f t="shared" si="158"/>
        <v/>
      </c>
      <c r="Q918" s="67" t="str">
        <f ca="1">IF(D918="","",_xll.xEURO(OFFSET(C918,-M918+1,0),E918,OFFSET(C918,-M918+2,0),OFFSET(C918,-M918+2,0),OFFSET(C918,-M918+3,0)+AB918,OFFSET(C918,-M918+4,0),0,2)/10*D918)</f>
        <v/>
      </c>
      <c r="R918" s="71" t="str">
        <f ca="1">IF(D918="","",_xll.xEURO(OFFSET(C918,-M918+1,0),E918,OFFSET(C918,-M918+2,0),OFFSET(C918,-M918+2,0),OFFSET(C918,-M918+3,0)+AB918,OFFSET(C918,-M918+4,0),0,3)/100*D918*10000)</f>
        <v/>
      </c>
      <c r="S918" s="71" t="str">
        <f ca="1">IF(D918="","",_xll.xEURO(OFFSET(C918,-M918+1,0),E918,OFFSET(C918,-M918+2,0),OFFSET(C918,-M918+2,0),OFFSET(C918,-M918+3,0)+AB918,OFFSET(C918,-M918+4,0),0,5)/365.25*D918*10000)</f>
        <v/>
      </c>
      <c r="U918" s="67" t="str">
        <f ca="1">IF(I918="","",_xll.xEURO(OFFSET(C918,-M918+1,0),J918,OFFSET(C918,-M918+2,0),OFFSET(C918,-M918+2,0),OFFSET(C918,-M918+3,0)+AC918,OFFSET(C918,-M918+4,0),1,1)*I918)</f>
        <v/>
      </c>
      <c r="V918" s="69" t="str">
        <f ca="1">IF(I918="","",_xll.xEURO(OFFSET(C918,-M918+1,0),J918,OFFSET(C918,-M918+2,0),OFFSET(C918,-M918+2,0),OFFSET(C918,-M918+3,0)+AC918,OFFSET(C918,-M918+4,0),1,0))</f>
        <v/>
      </c>
      <c r="W918" s="67" t="str">
        <f t="shared" si="159"/>
        <v/>
      </c>
      <c r="X918" s="67" t="str">
        <f ca="1">IF(I918="","",_xll.xEURO(OFFSET(C918,-M918+1,0),J918,OFFSET(C918,-M918+2,0),OFFSET(C918,-M918+2,0),OFFSET(C918,-M918+3,0)+AC918,OFFSET(C918,-M918+4,0),1,2)/10*I918)</f>
        <v/>
      </c>
      <c r="Y918" s="71" t="str">
        <f ca="1">IF(I918="","",_xll.xEURO(OFFSET(C918,-M918+1,0),J918,OFFSET(C918,-M918+2,0),OFFSET(C918,-M918+2,0),OFFSET(C918,-M918+3,0)+AC918,OFFSET(C918,-M918+4,0),1,3)/100*I918*10000)</f>
        <v/>
      </c>
      <c r="Z918" s="71" t="str">
        <f ca="1">IF(I918="","",_xll.xEURO(OFFSET(C918,-M918+1,0),J918,OFFSET(C918,-M918+2,0),OFFSET(C918,-M918+2,0),OFFSET(C918,-M918+3,0)+AC918,OFFSET(C918,-M918+4,0),1,5)/365.25*I918*10000)</f>
        <v/>
      </c>
      <c r="AB918" s="40" t="str">
        <f ca="1">IF(D918="","",_xll.xCalcSkew(OFFSET(C918,-M918,0),E918-OFFSET(C918,-M918+1,0),b)/100)</f>
        <v/>
      </c>
      <c r="AC918" s="40" t="str">
        <f ca="1">IF(I918="","",_xll.xCalcSkew(OFFSET(C918,-M918,0),J918-OFFSET(C918,-M918+1,0),b)/100)</f>
        <v/>
      </c>
      <c r="AE918">
        <f t="shared" si="161"/>
        <v>0</v>
      </c>
      <c r="AF918">
        <f t="shared" si="162"/>
        <v>0</v>
      </c>
      <c r="AG918">
        <f t="shared" si="163"/>
        <v>0</v>
      </c>
    </row>
    <row r="919" spans="3:33" x14ac:dyDescent="0.25">
      <c r="D919" s="52"/>
      <c r="E919" s="39"/>
      <c r="F919" s="39"/>
      <c r="G919" s="35"/>
      <c r="I919" s="52"/>
      <c r="J919" s="39"/>
      <c r="K919" s="39"/>
      <c r="L919" s="62"/>
      <c r="M919" s="101">
        <f t="shared" si="160"/>
        <v>32</v>
      </c>
      <c r="N919" s="67" t="str">
        <f ca="1">IF(D919="","",_xll.xEURO(OFFSET(C919,-M919+1,0),E919,OFFSET(C919,-M919+2,0),OFFSET(C919,-M919+2,0),OFFSET(C919,-M919+3,0)+AB919,OFFSET(C919,-M919+4,0),0,1)*D919)</f>
        <v/>
      </c>
      <c r="O919" s="69" t="str">
        <f ca="1">IF(D919="","",_xll.xEURO(OFFSET(C919,-M919+1,0),E919,OFFSET(C919,-M919+2,0),OFFSET(C919,-M919+2,0),OFFSET(C919,-M919+3,0)+AB919,OFFSET(C919,-M919+4,0),0,0))</f>
        <v/>
      </c>
      <c r="P919" s="67" t="str">
        <f t="shared" si="158"/>
        <v/>
      </c>
      <c r="Q919" s="67" t="str">
        <f ca="1">IF(D919="","",_xll.xEURO(OFFSET(C919,-M919+1,0),E919,OFFSET(C919,-M919+2,0),OFFSET(C919,-M919+2,0),OFFSET(C919,-M919+3,0)+AB919,OFFSET(C919,-M919+4,0),0,2)/10*D919)</f>
        <v/>
      </c>
      <c r="R919" s="71" t="str">
        <f ca="1">IF(D919="","",_xll.xEURO(OFFSET(C919,-M919+1,0),E919,OFFSET(C919,-M919+2,0),OFFSET(C919,-M919+2,0),OFFSET(C919,-M919+3,0)+AB919,OFFSET(C919,-M919+4,0),0,3)/100*D919*10000)</f>
        <v/>
      </c>
      <c r="S919" s="71" t="str">
        <f ca="1">IF(D919="","",_xll.xEURO(OFFSET(C919,-M919+1,0),E919,OFFSET(C919,-M919+2,0),OFFSET(C919,-M919+2,0),OFFSET(C919,-M919+3,0)+AB919,OFFSET(C919,-M919+4,0),0,5)/365.25*D919*10000)</f>
        <v/>
      </c>
      <c r="U919" s="67" t="str">
        <f ca="1">IF(I919="","",_xll.xEURO(OFFSET(C919,-M919+1,0),J919,OFFSET(C919,-M919+2,0),OFFSET(C919,-M919+2,0),OFFSET(C919,-M919+3,0)+AC919,OFFSET(C919,-M919+4,0),1,1)*I919)</f>
        <v/>
      </c>
      <c r="V919" s="69" t="str">
        <f ca="1">IF(I919="","",_xll.xEURO(OFFSET(C919,-M919+1,0),J919,OFFSET(C919,-M919+2,0),OFFSET(C919,-M919+2,0),OFFSET(C919,-M919+3,0)+AC919,OFFSET(C919,-M919+4,0),1,0))</f>
        <v/>
      </c>
      <c r="W919" s="67" t="str">
        <f t="shared" si="159"/>
        <v/>
      </c>
      <c r="X919" s="67" t="str">
        <f ca="1">IF(I919="","",_xll.xEURO(OFFSET(C919,-M919+1,0),J919,OFFSET(C919,-M919+2,0),OFFSET(C919,-M919+2,0),OFFSET(C919,-M919+3,0)+AC919,OFFSET(C919,-M919+4,0),1,2)/10*I919)</f>
        <v/>
      </c>
      <c r="Y919" s="71" t="str">
        <f ca="1">IF(I919="","",_xll.xEURO(OFFSET(C919,-M919+1,0),J919,OFFSET(C919,-M919+2,0),OFFSET(C919,-M919+2,0),OFFSET(C919,-M919+3,0)+AC919,OFFSET(C919,-M919+4,0),1,3)/100*I919*10000)</f>
        <v/>
      </c>
      <c r="Z919" s="71" t="str">
        <f ca="1">IF(I919="","",_xll.xEURO(OFFSET(C919,-M919+1,0),J919,OFFSET(C919,-M919+2,0),OFFSET(C919,-M919+2,0),OFFSET(C919,-M919+3,0)+AC919,OFFSET(C919,-M919+4,0),1,5)/365.25*I919*10000)</f>
        <v/>
      </c>
      <c r="AB919" s="40" t="str">
        <f ca="1">IF(D919="","",_xll.xCalcSkew(OFFSET(C919,-M919,0),E919-OFFSET(C919,-M919+1,0),b)/100)</f>
        <v/>
      </c>
      <c r="AC919" s="40" t="str">
        <f ca="1">IF(I919="","",_xll.xCalcSkew(OFFSET(C919,-M919,0),J919-OFFSET(C919,-M919+1,0),b)/100)</f>
        <v/>
      </c>
      <c r="AE919">
        <f t="shared" si="161"/>
        <v>0</v>
      </c>
      <c r="AF919">
        <f t="shared" si="162"/>
        <v>0</v>
      </c>
      <c r="AG919">
        <f t="shared" si="163"/>
        <v>0</v>
      </c>
    </row>
    <row r="920" spans="3:33" x14ac:dyDescent="0.25">
      <c r="D920" s="52"/>
      <c r="E920" s="39"/>
      <c r="F920" s="39"/>
      <c r="G920" s="35"/>
      <c r="I920" s="52"/>
      <c r="J920" s="39"/>
      <c r="K920" s="39"/>
      <c r="L920" s="62"/>
      <c r="M920" s="101">
        <f t="shared" si="160"/>
        <v>33</v>
      </c>
      <c r="N920" s="67" t="str">
        <f ca="1">IF(D920="","",_xll.xEURO(OFFSET(C920,-M920+1,0),E920,OFFSET(C920,-M920+2,0),OFFSET(C920,-M920+2,0),OFFSET(C920,-M920+3,0)+AB920,OFFSET(C920,-M920+4,0),0,1)*D920)</f>
        <v/>
      </c>
      <c r="O920" s="69" t="str">
        <f ca="1">IF(D920="","",_xll.xEURO(OFFSET(C920,-M920+1,0),E920,OFFSET(C920,-M920+2,0),OFFSET(C920,-M920+2,0),OFFSET(C920,-M920+3,0)+AB920,OFFSET(C920,-M920+4,0),0,0))</f>
        <v/>
      </c>
      <c r="P920" s="67" t="str">
        <f t="shared" si="158"/>
        <v/>
      </c>
      <c r="Q920" s="67" t="str">
        <f ca="1">IF(D920="","",_xll.xEURO(OFFSET(C920,-M920+1,0),E920,OFFSET(C920,-M920+2,0),OFFSET(C920,-M920+2,0),OFFSET(C920,-M920+3,0)+AB920,OFFSET(C920,-M920+4,0),0,2)/10*D920)</f>
        <v/>
      </c>
      <c r="R920" s="71" t="str">
        <f ca="1">IF(D920="","",_xll.xEURO(OFFSET(C920,-M920+1,0),E920,OFFSET(C920,-M920+2,0),OFFSET(C920,-M920+2,0),OFFSET(C920,-M920+3,0)+AB920,OFFSET(C920,-M920+4,0),0,3)/100*D920*10000)</f>
        <v/>
      </c>
      <c r="S920" s="71" t="str">
        <f ca="1">IF(D920="","",_xll.xEURO(OFFSET(C920,-M920+1,0),E920,OFFSET(C920,-M920+2,0),OFFSET(C920,-M920+2,0),OFFSET(C920,-M920+3,0)+AB920,OFFSET(C920,-M920+4,0),0,5)/365.25*D920*10000)</f>
        <v/>
      </c>
      <c r="U920" s="67" t="str">
        <f ca="1">IF(I920="","",_xll.xEURO(OFFSET(C920,-M920+1,0),J920,OFFSET(C920,-M920+2,0),OFFSET(C920,-M920+2,0),OFFSET(C920,-M920+3,0)+AC920,OFFSET(C920,-M920+4,0),1,1)*I920)</f>
        <v/>
      </c>
      <c r="V920" s="69" t="str">
        <f ca="1">IF(I920="","",_xll.xEURO(OFFSET(C920,-M920+1,0),J920,OFFSET(C920,-M920+2,0),OFFSET(C920,-M920+2,0),OFFSET(C920,-M920+3,0)+AC920,OFFSET(C920,-M920+4,0),1,0))</f>
        <v/>
      </c>
      <c r="W920" s="67" t="str">
        <f t="shared" si="159"/>
        <v/>
      </c>
      <c r="X920" s="67" t="str">
        <f ca="1">IF(I920="","",_xll.xEURO(OFFSET(C920,-M920+1,0),J920,OFFSET(C920,-M920+2,0),OFFSET(C920,-M920+2,0),OFFSET(C920,-M920+3,0)+AC920,OFFSET(C920,-M920+4,0),1,2)/10*I920)</f>
        <v/>
      </c>
      <c r="Y920" s="71" t="str">
        <f ca="1">IF(I920="","",_xll.xEURO(OFFSET(C920,-M920+1,0),J920,OFFSET(C920,-M920+2,0),OFFSET(C920,-M920+2,0),OFFSET(C920,-M920+3,0)+AC920,OFFSET(C920,-M920+4,0),1,3)/100*I920*10000)</f>
        <v/>
      </c>
      <c r="Z920" s="71" t="str">
        <f ca="1">IF(I920="","",_xll.xEURO(OFFSET(C920,-M920+1,0),J920,OFFSET(C920,-M920+2,0),OFFSET(C920,-M920+2,0),OFFSET(C920,-M920+3,0)+AC920,OFFSET(C920,-M920+4,0),1,5)/365.25*I920*10000)</f>
        <v/>
      </c>
      <c r="AB920" s="40" t="str">
        <f ca="1">IF(D920="","",_xll.xCalcSkew(OFFSET(C920,-M920,0),E920-OFFSET(C920,-M920+1,0),b)/100)</f>
        <v/>
      </c>
      <c r="AC920" s="40" t="str">
        <f ca="1">IF(I920="","",_xll.xCalcSkew(OFFSET(C920,-M920,0),J920-OFFSET(C920,-M920+1,0),b)/100)</f>
        <v/>
      </c>
      <c r="AE920">
        <f t="shared" si="161"/>
        <v>0</v>
      </c>
      <c r="AF920">
        <f t="shared" si="162"/>
        <v>0</v>
      </c>
      <c r="AG920">
        <f t="shared" si="163"/>
        <v>0</v>
      </c>
    </row>
    <row r="921" spans="3:33" x14ac:dyDescent="0.25">
      <c r="D921" s="52"/>
      <c r="E921" s="39"/>
      <c r="F921" s="39"/>
      <c r="G921" s="35"/>
      <c r="I921" s="52"/>
      <c r="J921" s="39"/>
      <c r="K921" s="39"/>
      <c r="L921" s="62"/>
      <c r="M921" s="101">
        <f t="shared" si="160"/>
        <v>34</v>
      </c>
      <c r="N921" s="67" t="str">
        <f ca="1">IF(D921="","",_xll.xEURO(OFFSET(C921,-M921+1,0),E921,OFFSET(C921,-M921+2,0),OFFSET(C921,-M921+2,0),OFFSET(C921,-M921+3,0)+AB921,OFFSET(C921,-M921+4,0),0,1)*D921)</f>
        <v/>
      </c>
      <c r="O921" s="69" t="str">
        <f ca="1">IF(D921="","",_xll.xEURO(OFFSET(C921,-M921+1,0),E921,OFFSET(C921,-M921+2,0),OFFSET(C921,-M921+2,0),OFFSET(C921,-M921+3,0)+AB921,OFFSET(C921,-M921+4,0),0,0))</f>
        <v/>
      </c>
      <c r="P921" s="67" t="str">
        <f t="shared" si="158"/>
        <v/>
      </c>
      <c r="Q921" s="67" t="str">
        <f ca="1">IF(D921="","",_xll.xEURO(OFFSET(C921,-M921+1,0),E921,OFFSET(C921,-M921+2,0),OFFSET(C921,-M921+2,0),OFFSET(C921,-M921+3,0)+AB921,OFFSET(C921,-M921+4,0),0,2)/10*D921)</f>
        <v/>
      </c>
      <c r="R921" s="71" t="str">
        <f ca="1">IF(D921="","",_xll.xEURO(OFFSET(C921,-M921+1,0),E921,OFFSET(C921,-M921+2,0),OFFSET(C921,-M921+2,0),OFFSET(C921,-M921+3,0)+AB921,OFFSET(C921,-M921+4,0),0,3)/100*D921*10000)</f>
        <v/>
      </c>
      <c r="S921" s="71" t="str">
        <f ca="1">IF(D921="","",_xll.xEURO(OFFSET(C921,-M921+1,0),E921,OFFSET(C921,-M921+2,0),OFFSET(C921,-M921+2,0),OFFSET(C921,-M921+3,0)+AB921,OFFSET(C921,-M921+4,0),0,5)/365.25*D921*10000)</f>
        <v/>
      </c>
      <c r="U921" s="67" t="str">
        <f ca="1">IF(I921="","",_xll.xEURO(OFFSET(C921,-M921+1,0),J921,OFFSET(C921,-M921+2,0),OFFSET(C921,-M921+2,0),OFFSET(C921,-M921+3,0)+AC921,OFFSET(C921,-M921+4,0),1,1)*I921)</f>
        <v/>
      </c>
      <c r="V921" s="69" t="str">
        <f ca="1">IF(I921="","",_xll.xEURO(OFFSET(C921,-M921+1,0),J921,OFFSET(C921,-M921+2,0),OFFSET(C921,-M921+2,0),OFFSET(C921,-M921+3,0)+AC921,OFFSET(C921,-M921+4,0),1,0))</f>
        <v/>
      </c>
      <c r="W921" s="67" t="str">
        <f t="shared" si="159"/>
        <v/>
      </c>
      <c r="X921" s="67" t="str">
        <f ca="1">IF(I921="","",_xll.xEURO(OFFSET(C921,-M921+1,0),J921,OFFSET(C921,-M921+2,0),OFFSET(C921,-M921+2,0),OFFSET(C921,-M921+3,0)+AC921,OFFSET(C921,-M921+4,0),1,2)/10*I921)</f>
        <v/>
      </c>
      <c r="Y921" s="71" t="str">
        <f ca="1">IF(I921="","",_xll.xEURO(OFFSET(C921,-M921+1,0),J921,OFFSET(C921,-M921+2,0),OFFSET(C921,-M921+2,0),OFFSET(C921,-M921+3,0)+AC921,OFFSET(C921,-M921+4,0),1,3)/100*I921*10000)</f>
        <v/>
      </c>
      <c r="Z921" s="71" t="str">
        <f ca="1">IF(I921="","",_xll.xEURO(OFFSET(C921,-M921+1,0),J921,OFFSET(C921,-M921+2,0),OFFSET(C921,-M921+2,0),OFFSET(C921,-M921+3,0)+AC921,OFFSET(C921,-M921+4,0),1,5)/365.25*I921*10000)</f>
        <v/>
      </c>
      <c r="AB921" s="40" t="str">
        <f ca="1">IF(D921="","",_xll.xCalcSkew(OFFSET(C921,-M921,0),E921-OFFSET(C921,-M921+1,0),b)/100)</f>
        <v/>
      </c>
      <c r="AC921" s="40" t="str">
        <f ca="1">IF(I921="","",_xll.xCalcSkew(OFFSET(C921,-M921,0),J921-OFFSET(C921,-M921+1,0),b)/100)</f>
        <v/>
      </c>
      <c r="AE921">
        <f t="shared" si="161"/>
        <v>0</v>
      </c>
      <c r="AF921">
        <f t="shared" si="162"/>
        <v>0</v>
      </c>
      <c r="AG921">
        <f t="shared" si="163"/>
        <v>0</v>
      </c>
    </row>
    <row r="922" spans="3:33" x14ac:dyDescent="0.25">
      <c r="D922" s="52"/>
      <c r="E922" s="39"/>
      <c r="F922" s="39"/>
      <c r="G922" s="35"/>
      <c r="I922" s="52"/>
      <c r="J922" s="39"/>
      <c r="K922" s="39"/>
      <c r="L922" s="62"/>
      <c r="M922" s="101">
        <f t="shared" si="160"/>
        <v>35</v>
      </c>
      <c r="N922" s="67" t="str">
        <f ca="1">IF(D922="","",_xll.xEURO(OFFSET(C922,-M922+1,0),E922,OFFSET(C922,-M922+2,0),OFFSET(C922,-M922+2,0),OFFSET(C922,-M922+3,0)+AB922,OFFSET(C922,-M922+4,0),0,1)*D922)</f>
        <v/>
      </c>
      <c r="O922" s="69" t="str">
        <f ca="1">IF(D922="","",_xll.xEURO(OFFSET(C922,-M922+1,0),E922,OFFSET(C922,-M922+2,0),OFFSET(C922,-M922+2,0),OFFSET(C922,-M922+3,0)+AB922,OFFSET(C922,-M922+4,0),0,0))</f>
        <v/>
      </c>
      <c r="P922" s="67" t="str">
        <f t="shared" si="158"/>
        <v/>
      </c>
      <c r="Q922" s="67" t="str">
        <f ca="1">IF(D922="","",_xll.xEURO(OFFSET(C922,-M922+1,0),E922,OFFSET(C922,-M922+2,0),OFFSET(C922,-M922+2,0),OFFSET(C922,-M922+3,0)+AB922,OFFSET(C922,-M922+4,0),0,2)/10*D922)</f>
        <v/>
      </c>
      <c r="R922" s="71" t="str">
        <f ca="1">IF(D922="","",_xll.xEURO(OFFSET(C922,-M922+1,0),E922,OFFSET(C922,-M922+2,0),OFFSET(C922,-M922+2,0),OFFSET(C922,-M922+3,0)+AB922,OFFSET(C922,-M922+4,0),0,3)/100*D922*10000)</f>
        <v/>
      </c>
      <c r="S922" s="71" t="str">
        <f ca="1">IF(D922="","",_xll.xEURO(OFFSET(C922,-M922+1,0),E922,OFFSET(C922,-M922+2,0),OFFSET(C922,-M922+2,0),OFFSET(C922,-M922+3,0)+AB922,OFFSET(C922,-M922+4,0),0,5)/365.25*D922*10000)</f>
        <v/>
      </c>
      <c r="U922" s="67" t="str">
        <f ca="1">IF(I922="","",_xll.xEURO(OFFSET(C922,-M922+1,0),J922,OFFSET(C922,-M922+2,0),OFFSET(C922,-M922+2,0),OFFSET(C922,-M922+3,0)+AC922,OFFSET(C922,-M922+4,0),1,1)*I922)</f>
        <v/>
      </c>
      <c r="V922" s="69" t="str">
        <f ca="1">IF(I922="","",_xll.xEURO(OFFSET(C922,-M922+1,0),J922,OFFSET(C922,-M922+2,0),OFFSET(C922,-M922+2,0),OFFSET(C922,-M922+3,0)+AC922,OFFSET(C922,-M922+4,0),1,0))</f>
        <v/>
      </c>
      <c r="W922" s="67" t="str">
        <f t="shared" si="159"/>
        <v/>
      </c>
      <c r="X922" s="67" t="str">
        <f ca="1">IF(I922="","",_xll.xEURO(OFFSET(C922,-M922+1,0),J922,OFFSET(C922,-M922+2,0),OFFSET(C922,-M922+2,0),OFFSET(C922,-M922+3,0)+AC922,OFFSET(C922,-M922+4,0),1,2)/10*I922)</f>
        <v/>
      </c>
      <c r="Y922" s="71" t="str">
        <f ca="1">IF(I922="","",_xll.xEURO(OFFSET(C922,-M922+1,0),J922,OFFSET(C922,-M922+2,0),OFFSET(C922,-M922+2,0),OFFSET(C922,-M922+3,0)+AC922,OFFSET(C922,-M922+4,0),1,3)/100*I922*10000)</f>
        <v/>
      </c>
      <c r="Z922" s="71" t="str">
        <f ca="1">IF(I922="","",_xll.xEURO(OFFSET(C922,-M922+1,0),J922,OFFSET(C922,-M922+2,0),OFFSET(C922,-M922+2,0),OFFSET(C922,-M922+3,0)+AC922,OFFSET(C922,-M922+4,0),1,5)/365.25*I922*10000)</f>
        <v/>
      </c>
      <c r="AB922" s="40" t="str">
        <f ca="1">IF(D922="","",_xll.xCalcSkew(OFFSET(C922,-M922,0),E922-OFFSET(C922,-M922+1,0),b)/100)</f>
        <v/>
      </c>
      <c r="AC922" s="40" t="str">
        <f ca="1">IF(I922="","",_xll.xCalcSkew(OFFSET(C922,-M922,0),J922-OFFSET(C922,-M922+1,0),b)/100)</f>
        <v/>
      </c>
      <c r="AE922">
        <f t="shared" si="161"/>
        <v>0</v>
      </c>
      <c r="AF922">
        <f t="shared" si="162"/>
        <v>0</v>
      </c>
      <c r="AG922">
        <f t="shared" si="163"/>
        <v>0</v>
      </c>
    </row>
    <row r="923" spans="3:33" x14ac:dyDescent="0.25">
      <c r="D923" s="46">
        <f ca="1">SUM(INDIRECT(CONCATENATE(ADDRESS(ROW(D887),COLUMN(D887)),":",ADDRESS(ROW()-1,COLUMN()))))</f>
        <v>15</v>
      </c>
      <c r="I923" s="46">
        <f ca="1">SUM(INDIRECT(CONCATENATE(ADDRESS(ROW(I887),COLUMN(I887)),":",ADDRESS(ROW()-1,COLUMN()))))</f>
        <v>15</v>
      </c>
      <c r="J923" s="1"/>
      <c r="K923" s="1"/>
      <c r="L923" s="1"/>
      <c r="N923" s="46">
        <f t="shared" ref="N923:S923" ca="1" si="164">SUM(INDIRECT(CONCATENATE(ADDRESS(ROW(N887),COLUMN(N887)),":",ADDRESS(ROW()-1,COLUMN()))))</f>
        <v>-4.3766480369164329</v>
      </c>
      <c r="O923" s="46">
        <f t="shared" ca="1" si="164"/>
        <v>0.49898154838162534</v>
      </c>
      <c r="P923" s="46">
        <f t="shared" ca="1" si="164"/>
        <v>-9.9027677427561915</v>
      </c>
      <c r="Q923" s="46">
        <f t="shared" ca="1" si="164"/>
        <v>0.25591793355457571</v>
      </c>
      <c r="R923" s="46">
        <f t="shared" ca="1" si="164"/>
        <v>2540.1535991975006</v>
      </c>
      <c r="S923" s="46">
        <f t="shared" ca="1" si="164"/>
        <v>-60.937357521802895</v>
      </c>
      <c r="T923" s="67"/>
      <c r="U923" s="46">
        <f t="shared" ref="U923:Z923" ca="1" si="165">SUM(INDIRECT(CONCATENATE(ADDRESS(ROW(U887),COLUMN(U887)),":",ADDRESS(ROW()-1,COLUMN()))))</f>
        <v>9.6753796242985057</v>
      </c>
      <c r="V923" s="46">
        <f t="shared" ca="1" si="165"/>
        <v>0.88775431367523838</v>
      </c>
      <c r="W923" s="46">
        <f t="shared" ca="1" si="165"/>
        <v>48.413147051285762</v>
      </c>
      <c r="X923" s="46">
        <f t="shared" ca="1" si="165"/>
        <v>0.25591793355457571</v>
      </c>
      <c r="Y923" s="46">
        <f t="shared" ca="1" si="165"/>
        <v>2540.1535991975006</v>
      </c>
      <c r="Z923" s="46">
        <f t="shared" ca="1" si="165"/>
        <v>-55.582833022321097</v>
      </c>
      <c r="AE923">
        <f t="shared" ca="1" si="161"/>
        <v>0</v>
      </c>
      <c r="AF923">
        <f t="shared" ca="1" si="162"/>
        <v>0</v>
      </c>
      <c r="AG923">
        <f t="shared" ca="1" si="163"/>
        <v>0</v>
      </c>
    </row>
    <row r="924" spans="3:33" x14ac:dyDescent="0.25">
      <c r="AE924">
        <f t="shared" si="161"/>
        <v>0</v>
      </c>
      <c r="AF924">
        <f t="shared" si="162"/>
        <v>0</v>
      </c>
      <c r="AG924">
        <f t="shared" si="163"/>
        <v>0</v>
      </c>
    </row>
    <row r="925" spans="3:33" x14ac:dyDescent="0.25">
      <c r="C925" s="34">
        <f ca="1">EOMONTH(C887,0)+1</f>
        <v>37956</v>
      </c>
      <c r="D925" s="52">
        <v>15</v>
      </c>
      <c r="E925" s="39">
        <v>3.25</v>
      </c>
      <c r="F925" s="39">
        <v>0.56499999999999995</v>
      </c>
      <c r="G925" s="35" t="s">
        <v>270</v>
      </c>
      <c r="I925" s="52">
        <v>15</v>
      </c>
      <c r="J925" s="39">
        <v>3.25</v>
      </c>
      <c r="K925" s="39">
        <v>0.56499999999999995</v>
      </c>
      <c r="L925" s="62" t="s">
        <v>270</v>
      </c>
      <c r="M925" s="101">
        <v>0</v>
      </c>
      <c r="N925" s="67">
        <f ca="1">IF(D925="","",_xll.xEURO(OFFSET(C925,-M925+1,0),E925,OFFSET(C925,-M925+2,0),OFFSET(C925,-M925+2,0),OFFSET(C925,-M925+3,0)+AB925,OFFSET(C925,-M925+4,0),0,1)*D925)</f>
        <v>-3.9280156858545574</v>
      </c>
      <c r="O925" s="69">
        <f ca="1">IF(D925="","",_xll.xEURO(OFFSET(C925,-M925+1,0),E925,OFFSET(C925,-M925+2,0),OFFSET(C925,-M925+2,0),OFFSET(C925,-M925+3,0)+AB925,OFFSET(C925,-M925+4,0),0,0))</f>
        <v>0.45718320291381742</v>
      </c>
      <c r="P925" s="67">
        <f t="shared" ref="P925:P960" ca="1" si="166">IF(D925="","",(O925-F925)*D925*10)</f>
        <v>-16.172519562927377</v>
      </c>
      <c r="Q925" s="67">
        <f ca="1">IF(D925="","",_xll.xEURO(OFFSET(C925,-M925+1,0),E925,OFFSET(C925,-M925+2,0),OFFSET(C925,-M925+2,0),OFFSET(C925,-M925+3,0)+AB925,OFFSET(C925,-M925+4,0),0,2)/10*D925)</f>
        <v>0.22831036553242076</v>
      </c>
      <c r="R925" s="71">
        <f ca="1">IF(D925="","",_xll.xEURO(OFFSET(C925,-M925+1,0),E925,OFFSET(C925,-M925+2,0),OFFSET(C925,-M925+2,0),OFFSET(C925,-M925+3,0)+AB925,OFFSET(C925,-M925+4,0),0,3)/100*D925*10000)</f>
        <v>2577.4649490519773</v>
      </c>
      <c r="S925" s="71">
        <f ca="1">IF(D925="","",_xll.xEURO(OFFSET(C925,-M925+1,0),E925,OFFSET(C925,-M925+2,0),OFFSET(C925,-M925+2,0),OFFSET(C925,-M925+3,0)+AB925,OFFSET(C925,-M925+4,0),0,5)/365.25*D925*10000)</f>
        <v>-59.608207301183455</v>
      </c>
      <c r="U925" s="67">
        <f ca="1">IF(I925="","",_xll.xEURO(OFFSET(C925,-M925+1,0),J925,OFFSET(C925,-M925+2,0),OFFSET(C925,-M925+2,0),OFFSET(C925,-M925+3,0)+AC925,OFFSET(C925,-M925+4,0),1,1)*I925)</f>
        <v>10.070381117017396</v>
      </c>
      <c r="V925" s="69">
        <f ca="1">IF(I925="","",_xll.xEURO(OFFSET(C925,-M925+1,0),J925,OFFSET(C925,-M925+2,0),OFFSET(C925,-M925+2,0),OFFSET(C925,-M925+3,0)+AC925,OFFSET(C925,-M925+4,0),1,0))</f>
        <v>1.0115197163075473</v>
      </c>
      <c r="W925" s="67">
        <f t="shared" ref="W925:W960" ca="1" si="167">IF(I925="","",(V925-K925)*I925*10)</f>
        <v>66.977957446132109</v>
      </c>
      <c r="X925" s="67">
        <f ca="1">IF(I925="","",_xll.xEURO(OFFSET(C925,-M925+1,0),J925,OFFSET(C925,-M925+2,0),OFFSET(C925,-M925+2,0),OFFSET(C925,-M925+3,0)+AC925,OFFSET(C925,-M925+4,0),1,2)/10*I925)</f>
        <v>0.22831036553242076</v>
      </c>
      <c r="Y925" s="71">
        <f ca="1">IF(I925="","",_xll.xEURO(OFFSET(C925,-M925+1,0),J925,OFFSET(C925,-M925+2,0),OFFSET(C925,-M925+2,0),OFFSET(C925,-M925+3,0)+AC925,OFFSET(C925,-M925+4,0),1,3)/100*I925*10000)</f>
        <v>2577.4649490519773</v>
      </c>
      <c r="Z925" s="71">
        <f ca="1">IF(I925="","",_xll.xEURO(OFFSET(C925,-M925+1,0),J925,OFFSET(C925,-M925+2,0),OFFSET(C925,-M925+2,0),OFFSET(C925,-M925+3,0)+AC925,OFFSET(C925,-M925+4,0),1,5)/365.25*I925*10000)</f>
        <v>-51.821875837733245</v>
      </c>
      <c r="AB925" s="40">
        <f ca="1">IF(D925="","",_xll.xCalcSkew(OFFSET(C925,-M925,0),E925-OFFSET(C925,-M925+1,0),b)/100)</f>
        <v>-6.876000000000001E-3</v>
      </c>
      <c r="AC925" s="40">
        <f ca="1">IF(I925="","",_xll.xCalcSkew(OFFSET(C925,-M925,0),J925-OFFSET(C925,-M925+1,0),b)/100)</f>
        <v>-6.876000000000001E-3</v>
      </c>
      <c r="AE925">
        <f t="shared" si="161"/>
        <v>-84750</v>
      </c>
      <c r="AF925">
        <f t="shared" si="162"/>
        <v>-84750</v>
      </c>
      <c r="AG925">
        <f t="shared" si="163"/>
        <v>-169500</v>
      </c>
    </row>
    <row r="926" spans="3:33" x14ac:dyDescent="0.25">
      <c r="C926" s="41">
        <f ca="1">INDEX(Inputs!$1:$1048576,MATCH(C925,Inputs!C:C,0),5)</f>
        <v>3.8440000000000003</v>
      </c>
      <c r="D926" s="52"/>
      <c r="E926" s="39"/>
      <c r="F926" s="39"/>
      <c r="G926" s="35"/>
      <c r="I926" s="52"/>
      <c r="J926" s="39"/>
      <c r="K926" s="39"/>
      <c r="L926" s="62"/>
      <c r="M926" s="101">
        <f>M925+1</f>
        <v>1</v>
      </c>
      <c r="N926" s="67" t="str">
        <f ca="1">IF(D926="","",_xll.xEURO(OFFSET(C926,-M926+1,0),E926,OFFSET(C926,-M926+2,0),OFFSET(C926,-M926+2,0),OFFSET(C926,-M926+3,0)+AB926,OFFSET(C926,-M926+4,0),0,1)*D926)</f>
        <v/>
      </c>
      <c r="O926" s="69" t="str">
        <f ca="1">IF(D926="","",_xll.xEURO(OFFSET(C926,-M926+1,0),E926,OFFSET(C926,-M926+2,0),OFFSET(C926,-M926+2,0),OFFSET(C926,-M926+3,0)+AB926,OFFSET(C926,-M926+4,0),0,0))</f>
        <v/>
      </c>
      <c r="P926" s="67" t="str">
        <f t="shared" si="166"/>
        <v/>
      </c>
      <c r="Q926" s="67" t="str">
        <f ca="1">IF(D926="","",_xll.xEURO(OFFSET(C926,-M926+1,0),E926,OFFSET(C926,-M926+2,0),OFFSET(C926,-M926+2,0),OFFSET(C926,-M926+3,0)+AB926,OFFSET(C926,-M926+4,0),0,2)/10*D926)</f>
        <v/>
      </c>
      <c r="R926" s="71" t="str">
        <f ca="1">IF(D926="","",_xll.xEURO(OFFSET(C926,-M926+1,0),E926,OFFSET(C926,-M926+2,0),OFFSET(C926,-M926+2,0),OFFSET(C926,-M926+3,0)+AB926,OFFSET(C926,-M926+4,0),0,3)/100*D926*10000)</f>
        <v/>
      </c>
      <c r="S926" s="71" t="str">
        <f ca="1">IF(D926="","",_xll.xEURO(OFFSET(C926,-M926+1,0),E926,OFFSET(C926,-M926+2,0),OFFSET(C926,-M926+2,0),OFFSET(C926,-M926+3,0)+AB926,OFFSET(C926,-M926+4,0),0,5)/365.25*D926*10000)</f>
        <v/>
      </c>
      <c r="U926" s="67" t="str">
        <f ca="1">IF(I926="","",_xll.xEURO(OFFSET(C926,-M926+1,0),J926,OFFSET(C926,-M926+2,0),OFFSET(C926,-M926+2,0),OFFSET(C926,-M926+3,0)+AC926,OFFSET(C926,-M926+4,0),1,1)*I926)</f>
        <v/>
      </c>
      <c r="V926" s="69" t="str">
        <f ca="1">IF(I926="","",_xll.xEURO(OFFSET(C926,-M926+1,0),J926,OFFSET(C926,-M926+2,0),OFFSET(C926,-M926+2,0),OFFSET(C926,-M926+3,0)+AC926,OFFSET(C926,-M926+4,0),1,0))</f>
        <v/>
      </c>
      <c r="W926" s="67" t="str">
        <f t="shared" si="167"/>
        <v/>
      </c>
      <c r="X926" s="67" t="str">
        <f ca="1">IF(I926="","",_xll.xEURO(OFFSET(C926,-M926+1,0),J926,OFFSET(C926,-M926+2,0),OFFSET(C926,-M926+2,0),OFFSET(C926,-M926+3,0)+AC926,OFFSET(C926,-M926+4,0),1,2)/10*I926)</f>
        <v/>
      </c>
      <c r="Y926" s="71" t="str">
        <f ca="1">IF(I926="","",_xll.xEURO(OFFSET(C926,-M926+1,0),J926,OFFSET(C926,-M926+2,0),OFFSET(C926,-M926+2,0),OFFSET(C926,-M926+3,0)+AC926,OFFSET(C926,-M926+4,0),1,3)/100*I926*10000)</f>
        <v/>
      </c>
      <c r="Z926" s="71" t="str">
        <f ca="1">IF(I926="","",_xll.xEURO(OFFSET(C926,-M926+1,0),J926,OFFSET(C926,-M926+2,0),OFFSET(C926,-M926+2,0),OFFSET(C926,-M926+3,0)+AC926,OFFSET(C926,-M926+4,0),1,5)/365.25*I926*10000)</f>
        <v/>
      </c>
      <c r="AB926" s="40" t="str">
        <f ca="1">IF(D926="","",_xll.xCalcSkew(OFFSET(C926,-M926,0),E926-OFFSET(C926,-M926+1,0),b)/100)</f>
        <v/>
      </c>
      <c r="AC926" s="40" t="str">
        <f ca="1">IF(I926="","",_xll.xCalcSkew(OFFSET(C926,-M926,0),J926-OFFSET(C926,-M926+1,0),b)/100)</f>
        <v/>
      </c>
      <c r="AE926">
        <f t="shared" si="161"/>
        <v>0</v>
      </c>
      <c r="AF926">
        <f t="shared" si="162"/>
        <v>0</v>
      </c>
      <c r="AG926">
        <f t="shared" si="163"/>
        <v>0</v>
      </c>
    </row>
    <row r="927" spans="3:33" x14ac:dyDescent="0.25">
      <c r="C927" s="40">
        <f ca="1">INDEX(Inputs!$1:$1048576,MATCH(C925,Inputs!C:C,0),7)</f>
        <v>3.4202540614593602E-2</v>
      </c>
      <c r="D927" s="52"/>
      <c r="E927" s="39"/>
      <c r="F927" s="39"/>
      <c r="G927" s="35"/>
      <c r="I927" s="52"/>
      <c r="J927" s="39"/>
      <c r="K927" s="39"/>
      <c r="L927" s="62"/>
      <c r="M927" s="101">
        <f t="shared" ref="M927:M960" si="168">M926+1</f>
        <v>2</v>
      </c>
      <c r="N927" s="67" t="str">
        <f ca="1">IF(D927="","",_xll.xEURO(OFFSET(C927,-M927+1,0),E927,OFFSET(C927,-M927+2,0),OFFSET(C927,-M927+2,0),OFFSET(C927,-M927+3,0)+AB927,OFFSET(C927,-M927+4,0),0,1)*D927)</f>
        <v/>
      </c>
      <c r="O927" s="69" t="str">
        <f ca="1">IF(D927="","",_xll.xEURO(OFFSET(C927,-M927+1,0),E927,OFFSET(C927,-M927+2,0),OFFSET(C927,-M927+2,0),OFFSET(C927,-M927+3,0)+AB927,OFFSET(C927,-M927+4,0),0,0))</f>
        <v/>
      </c>
      <c r="P927" s="67" t="str">
        <f t="shared" si="166"/>
        <v/>
      </c>
      <c r="Q927" s="67" t="str">
        <f ca="1">IF(D927="","",_xll.xEURO(OFFSET(C927,-M927+1,0),E927,OFFSET(C927,-M927+2,0),OFFSET(C927,-M927+2,0),OFFSET(C927,-M927+3,0)+AB927,OFFSET(C927,-M927+4,0),0,2)/10*D927)</f>
        <v/>
      </c>
      <c r="R927" s="71" t="str">
        <f ca="1">IF(D927="","",_xll.xEURO(OFFSET(C927,-M927+1,0),E927,OFFSET(C927,-M927+2,0),OFFSET(C927,-M927+2,0),OFFSET(C927,-M927+3,0)+AB927,OFFSET(C927,-M927+4,0),0,3)/100*D927*10000)</f>
        <v/>
      </c>
      <c r="S927" s="71" t="str">
        <f ca="1">IF(D927="","",_xll.xEURO(OFFSET(C927,-M927+1,0),E927,OFFSET(C927,-M927+2,0),OFFSET(C927,-M927+2,0),OFFSET(C927,-M927+3,0)+AB927,OFFSET(C927,-M927+4,0),0,5)/365.25*D927*10000)</f>
        <v/>
      </c>
      <c r="U927" s="67" t="str">
        <f ca="1">IF(I927="","",_xll.xEURO(OFFSET(C927,-M927+1,0),J927,OFFSET(C927,-M927+2,0),OFFSET(C927,-M927+2,0),OFFSET(C927,-M927+3,0)+AC927,OFFSET(C927,-M927+4,0),1,1)*I927)</f>
        <v/>
      </c>
      <c r="V927" s="69" t="str">
        <f ca="1">IF(I927="","",_xll.xEURO(OFFSET(C927,-M927+1,0),J927,OFFSET(C927,-M927+2,0),OFFSET(C927,-M927+2,0),OFFSET(C927,-M927+3,0)+AC927,OFFSET(C927,-M927+4,0),1,0))</f>
        <v/>
      </c>
      <c r="W927" s="67" t="str">
        <f t="shared" si="167"/>
        <v/>
      </c>
      <c r="X927" s="67" t="str">
        <f ca="1">IF(I927="","",_xll.xEURO(OFFSET(C927,-M927+1,0),J927,OFFSET(C927,-M927+2,0),OFFSET(C927,-M927+2,0),OFFSET(C927,-M927+3,0)+AC927,OFFSET(C927,-M927+4,0),1,2)/10*I927)</f>
        <v/>
      </c>
      <c r="Y927" s="71" t="str">
        <f ca="1">IF(I927="","",_xll.xEURO(OFFSET(C927,-M927+1,0),J927,OFFSET(C927,-M927+2,0),OFFSET(C927,-M927+2,0),OFFSET(C927,-M927+3,0)+AC927,OFFSET(C927,-M927+4,0),1,3)/100*I927*10000)</f>
        <v/>
      </c>
      <c r="Z927" s="71" t="str">
        <f ca="1">IF(I927="","",_xll.xEURO(OFFSET(C927,-M927+1,0),J927,OFFSET(C927,-M927+2,0),OFFSET(C927,-M927+2,0),OFFSET(C927,-M927+3,0)+AC927,OFFSET(C927,-M927+4,0),1,5)/365.25*I927*10000)</f>
        <v/>
      </c>
      <c r="AB927" s="40" t="str">
        <f ca="1">IF(D927="","",_xll.xCalcSkew(OFFSET(C927,-M927,0),E927-OFFSET(C927,-M927+1,0),b)/100)</f>
        <v/>
      </c>
      <c r="AC927" s="40" t="str">
        <f ca="1">IF(I927="","",_xll.xCalcSkew(OFFSET(C927,-M927,0),J927-OFFSET(C927,-M927+1,0),b)/100)</f>
        <v/>
      </c>
      <c r="AE927">
        <f t="shared" si="161"/>
        <v>0</v>
      </c>
      <c r="AF927">
        <f t="shared" si="162"/>
        <v>0</v>
      </c>
      <c r="AG927">
        <f t="shared" si="163"/>
        <v>0</v>
      </c>
    </row>
    <row r="928" spans="3:33" x14ac:dyDescent="0.25">
      <c r="C928" s="66">
        <f ca="1">INDEX(Inputs!$1:$1048576,MATCH(C925,Inputs!C:C,0),6)</f>
        <v>0.38500000000000001</v>
      </c>
      <c r="D928" s="52"/>
      <c r="E928" s="39"/>
      <c r="F928" s="39"/>
      <c r="G928" s="35"/>
      <c r="I928" s="52"/>
      <c r="J928" s="39"/>
      <c r="K928" s="39"/>
      <c r="L928" s="62"/>
      <c r="M928" s="101">
        <f t="shared" si="168"/>
        <v>3</v>
      </c>
      <c r="N928" s="67" t="str">
        <f ca="1">IF(D928="","",_xll.xEURO(OFFSET(C928,-M928+1,0),E928,OFFSET(C928,-M928+2,0),OFFSET(C928,-M928+2,0),OFFSET(C928,-M928+3,0)+AB928,OFFSET(C928,-M928+4,0),0,1)*D928)</f>
        <v/>
      </c>
      <c r="O928" s="69" t="str">
        <f ca="1">IF(D928="","",_xll.xEURO(OFFSET(C928,-M928+1,0),E928,OFFSET(C928,-M928+2,0),OFFSET(C928,-M928+2,0),OFFSET(C928,-M928+3,0)+AB928,OFFSET(C928,-M928+4,0),0,0))</f>
        <v/>
      </c>
      <c r="P928" s="67" t="str">
        <f t="shared" si="166"/>
        <v/>
      </c>
      <c r="Q928" s="67" t="str">
        <f ca="1">IF(D928="","",_xll.xEURO(OFFSET(C928,-M928+1,0),E928,OFFSET(C928,-M928+2,0),OFFSET(C928,-M928+2,0),OFFSET(C928,-M928+3,0)+AB928,OFFSET(C928,-M928+4,0),0,2)/10*D928)</f>
        <v/>
      </c>
      <c r="R928" s="71" t="str">
        <f ca="1">IF(D928="","",_xll.xEURO(OFFSET(C928,-M928+1,0),E928,OFFSET(C928,-M928+2,0),OFFSET(C928,-M928+2,0),OFFSET(C928,-M928+3,0)+AB928,OFFSET(C928,-M928+4,0),0,3)/100*D928*10000)</f>
        <v/>
      </c>
      <c r="S928" s="71" t="str">
        <f ca="1">IF(D928="","",_xll.xEURO(OFFSET(C928,-M928+1,0),E928,OFFSET(C928,-M928+2,0),OFFSET(C928,-M928+2,0),OFFSET(C928,-M928+3,0)+AB928,OFFSET(C928,-M928+4,0),0,5)/365.25*D928*10000)</f>
        <v/>
      </c>
      <c r="U928" s="67" t="str">
        <f ca="1">IF(I928="","",_xll.xEURO(OFFSET(C928,-M928+1,0),J928,OFFSET(C928,-M928+2,0),OFFSET(C928,-M928+2,0),OFFSET(C928,-M928+3,0)+AC928,OFFSET(C928,-M928+4,0),1,1)*I928)</f>
        <v/>
      </c>
      <c r="V928" s="69" t="str">
        <f ca="1">IF(I928="","",_xll.xEURO(OFFSET(C928,-M928+1,0),J928,OFFSET(C928,-M928+2,0),OFFSET(C928,-M928+2,0),OFFSET(C928,-M928+3,0)+AC928,OFFSET(C928,-M928+4,0),1,0))</f>
        <v/>
      </c>
      <c r="W928" s="67" t="str">
        <f t="shared" si="167"/>
        <v/>
      </c>
      <c r="X928" s="67" t="str">
        <f ca="1">IF(I928="","",_xll.xEURO(OFFSET(C928,-M928+1,0),J928,OFFSET(C928,-M928+2,0),OFFSET(C928,-M928+2,0),OFFSET(C928,-M928+3,0)+AC928,OFFSET(C928,-M928+4,0),1,2)/10*I928)</f>
        <v/>
      </c>
      <c r="Y928" s="71" t="str">
        <f ca="1">IF(I928="","",_xll.xEURO(OFFSET(C928,-M928+1,0),J928,OFFSET(C928,-M928+2,0),OFFSET(C928,-M928+2,0),OFFSET(C928,-M928+3,0)+AC928,OFFSET(C928,-M928+4,0),1,3)/100*I928*10000)</f>
        <v/>
      </c>
      <c r="Z928" s="71" t="str">
        <f ca="1">IF(I928="","",_xll.xEURO(OFFSET(C928,-M928+1,0),J928,OFFSET(C928,-M928+2,0),OFFSET(C928,-M928+2,0),OFFSET(C928,-M928+3,0)+AC928,OFFSET(C928,-M928+4,0),1,5)/365.25*I928*10000)</f>
        <v/>
      </c>
      <c r="AB928" s="40" t="str">
        <f ca="1">IF(D928="","",_xll.xCalcSkew(OFFSET(C928,-M928,0),E928-OFFSET(C928,-M928+1,0),b)/100)</f>
        <v/>
      </c>
      <c r="AC928" s="40" t="str">
        <f ca="1">IF(I928="","",_xll.xCalcSkew(OFFSET(C928,-M928,0),J928-OFFSET(C928,-M928+1,0),b)/100)</f>
        <v/>
      </c>
      <c r="AE928">
        <f t="shared" si="161"/>
        <v>0</v>
      </c>
      <c r="AF928">
        <f t="shared" si="162"/>
        <v>0</v>
      </c>
      <c r="AG928">
        <f t="shared" si="163"/>
        <v>0</v>
      </c>
    </row>
    <row r="929" spans="3:33" x14ac:dyDescent="0.25">
      <c r="C929" s="65">
        <f ca="1">INDEX(Inputs!$1:$1048576,MATCH(C925,Inputs!C:C,0),9)</f>
        <v>738</v>
      </c>
      <c r="D929" s="52"/>
      <c r="E929" s="39"/>
      <c r="F929" s="39"/>
      <c r="G929" s="35"/>
      <c r="I929" s="52"/>
      <c r="J929" s="39"/>
      <c r="K929" s="39"/>
      <c r="L929" s="62"/>
      <c r="M929" s="101">
        <f t="shared" si="168"/>
        <v>4</v>
      </c>
      <c r="N929" s="67" t="str">
        <f ca="1">IF(D929="","",_xll.xEURO(OFFSET(C929,-M929+1,0),E929,OFFSET(C929,-M929+2,0),OFFSET(C929,-M929+2,0),OFFSET(C929,-M929+3,0)+AB929,OFFSET(C929,-M929+4,0),0,1)*D929)</f>
        <v/>
      </c>
      <c r="O929" s="69" t="str">
        <f ca="1">IF(D929="","",_xll.xEURO(OFFSET(C929,-M929+1,0),E929,OFFSET(C929,-M929+2,0),OFFSET(C929,-M929+2,0),OFFSET(C929,-M929+3,0)+AB929,OFFSET(C929,-M929+4,0),0,0))</f>
        <v/>
      </c>
      <c r="P929" s="67" t="str">
        <f t="shared" si="166"/>
        <v/>
      </c>
      <c r="Q929" s="67" t="str">
        <f ca="1">IF(D929="","",_xll.xEURO(OFFSET(C929,-M929+1,0),E929,OFFSET(C929,-M929+2,0),OFFSET(C929,-M929+2,0),OFFSET(C929,-M929+3,0)+AB929,OFFSET(C929,-M929+4,0),0,2)/10*D929)</f>
        <v/>
      </c>
      <c r="R929" s="71" t="str">
        <f ca="1">IF(D929="","",_xll.xEURO(OFFSET(C929,-M929+1,0),E929,OFFSET(C929,-M929+2,0),OFFSET(C929,-M929+2,0),OFFSET(C929,-M929+3,0)+AB929,OFFSET(C929,-M929+4,0),0,3)/100*D929*10000)</f>
        <v/>
      </c>
      <c r="S929" s="71" t="str">
        <f ca="1">IF(D929="","",_xll.xEURO(OFFSET(C929,-M929+1,0),E929,OFFSET(C929,-M929+2,0),OFFSET(C929,-M929+2,0),OFFSET(C929,-M929+3,0)+AB929,OFFSET(C929,-M929+4,0),0,5)/365.25*D929*10000)</f>
        <v/>
      </c>
      <c r="U929" s="67" t="str">
        <f ca="1">IF(I929="","",_xll.xEURO(OFFSET(C929,-M929+1,0),J929,OFFSET(C929,-M929+2,0),OFFSET(C929,-M929+2,0),OFFSET(C929,-M929+3,0)+AC929,OFFSET(C929,-M929+4,0),1,1)*I929)</f>
        <v/>
      </c>
      <c r="V929" s="69" t="str">
        <f ca="1">IF(I929="","",_xll.xEURO(OFFSET(C929,-M929+1,0),J929,OFFSET(C929,-M929+2,0),OFFSET(C929,-M929+2,0),OFFSET(C929,-M929+3,0)+AC929,OFFSET(C929,-M929+4,0),1,0))</f>
        <v/>
      </c>
      <c r="W929" s="67" t="str">
        <f t="shared" si="167"/>
        <v/>
      </c>
      <c r="X929" s="67" t="str">
        <f ca="1">IF(I929="","",_xll.xEURO(OFFSET(C929,-M929+1,0),J929,OFFSET(C929,-M929+2,0),OFFSET(C929,-M929+2,0),OFFSET(C929,-M929+3,0)+AC929,OFFSET(C929,-M929+4,0),1,2)/10*I929)</f>
        <v/>
      </c>
      <c r="Y929" s="71" t="str">
        <f ca="1">IF(I929="","",_xll.xEURO(OFFSET(C929,-M929+1,0),J929,OFFSET(C929,-M929+2,0),OFFSET(C929,-M929+2,0),OFFSET(C929,-M929+3,0)+AC929,OFFSET(C929,-M929+4,0),1,3)/100*I929*10000)</f>
        <v/>
      </c>
      <c r="Z929" s="71" t="str">
        <f ca="1">IF(I929="","",_xll.xEURO(OFFSET(C929,-M929+1,0),J929,OFFSET(C929,-M929+2,0),OFFSET(C929,-M929+2,0),OFFSET(C929,-M929+3,0)+AC929,OFFSET(C929,-M929+4,0),1,5)/365.25*I929*10000)</f>
        <v/>
      </c>
      <c r="AB929" s="40" t="str">
        <f ca="1">IF(D929="","",_xll.xCalcSkew(OFFSET(C929,-M929,0),E929-OFFSET(C929,-M929+1,0),b)/100)</f>
        <v/>
      </c>
      <c r="AC929" s="40" t="str">
        <f ca="1">IF(I929="","",_xll.xCalcSkew(OFFSET(C929,-M929,0),J929-OFFSET(C929,-M929+1,0),b)/100)</f>
        <v/>
      </c>
      <c r="AE929">
        <f t="shared" si="161"/>
        <v>0</v>
      </c>
      <c r="AF929">
        <f t="shared" si="162"/>
        <v>0</v>
      </c>
      <c r="AG929">
        <f t="shared" si="163"/>
        <v>0</v>
      </c>
    </row>
    <row r="930" spans="3:33" x14ac:dyDescent="0.25">
      <c r="C930" s="64">
        <f ca="1">D961+I961</f>
        <v>30</v>
      </c>
      <c r="D930" s="52"/>
      <c r="E930" s="39"/>
      <c r="F930" s="39"/>
      <c r="G930" s="35"/>
      <c r="I930" s="52"/>
      <c r="J930" s="39"/>
      <c r="K930" s="39"/>
      <c r="L930" s="62"/>
      <c r="M930" s="101">
        <f t="shared" si="168"/>
        <v>5</v>
      </c>
      <c r="N930" s="67" t="str">
        <f ca="1">IF(D930="","",_xll.xEURO(OFFSET(C930,-M930+1,0),E930,OFFSET(C930,-M930+2,0),OFFSET(C930,-M930+2,0),OFFSET(C930,-M930+3,0)+AB930,OFFSET(C930,-M930+4,0),0,1)*D930)</f>
        <v/>
      </c>
      <c r="O930" s="69" t="str">
        <f ca="1">IF(D930="","",_xll.xEURO(OFFSET(C930,-M930+1,0),E930,OFFSET(C930,-M930+2,0),OFFSET(C930,-M930+2,0),OFFSET(C930,-M930+3,0)+AB930,OFFSET(C930,-M930+4,0),0,0))</f>
        <v/>
      </c>
      <c r="P930" s="67" t="str">
        <f t="shared" si="166"/>
        <v/>
      </c>
      <c r="Q930" s="67" t="str">
        <f ca="1">IF(D930="","",_xll.xEURO(OFFSET(C930,-M930+1,0),E930,OFFSET(C930,-M930+2,0),OFFSET(C930,-M930+2,0),OFFSET(C930,-M930+3,0)+AB930,OFFSET(C930,-M930+4,0),0,2)/10*D930)</f>
        <v/>
      </c>
      <c r="R930" s="71" t="str">
        <f ca="1">IF(D930="","",_xll.xEURO(OFFSET(C930,-M930+1,0),E930,OFFSET(C930,-M930+2,0),OFFSET(C930,-M930+2,0),OFFSET(C930,-M930+3,0)+AB930,OFFSET(C930,-M930+4,0),0,3)/100*D930*10000)</f>
        <v/>
      </c>
      <c r="S930" s="71" t="str">
        <f ca="1">IF(D930="","",_xll.xEURO(OFFSET(C930,-M930+1,0),E930,OFFSET(C930,-M930+2,0),OFFSET(C930,-M930+2,0),OFFSET(C930,-M930+3,0)+AB930,OFFSET(C930,-M930+4,0),0,5)/365.25*D930*10000)</f>
        <v/>
      </c>
      <c r="U930" s="67" t="str">
        <f ca="1">IF(I930="","",_xll.xEURO(OFFSET(C930,-M930+1,0),J930,OFFSET(C930,-M930+2,0),OFFSET(C930,-M930+2,0),OFFSET(C930,-M930+3,0)+AC930,OFFSET(C930,-M930+4,0),1,1)*I930)</f>
        <v/>
      </c>
      <c r="V930" s="69" t="str">
        <f ca="1">IF(I930="","",_xll.xEURO(OFFSET(C930,-M930+1,0),J930,OFFSET(C930,-M930+2,0),OFFSET(C930,-M930+2,0),OFFSET(C930,-M930+3,0)+AC930,OFFSET(C930,-M930+4,0),1,0))</f>
        <v/>
      </c>
      <c r="W930" s="67" t="str">
        <f t="shared" si="167"/>
        <v/>
      </c>
      <c r="X930" s="67" t="str">
        <f ca="1">IF(I930="","",_xll.xEURO(OFFSET(C930,-M930+1,0),J930,OFFSET(C930,-M930+2,0),OFFSET(C930,-M930+2,0),OFFSET(C930,-M930+3,0)+AC930,OFFSET(C930,-M930+4,0),1,2)/10*I930)</f>
        <v/>
      </c>
      <c r="Y930" s="71" t="str">
        <f ca="1">IF(I930="","",_xll.xEURO(OFFSET(C930,-M930+1,0),J930,OFFSET(C930,-M930+2,0),OFFSET(C930,-M930+2,0),OFFSET(C930,-M930+3,0)+AC930,OFFSET(C930,-M930+4,0),1,3)/100*I930*10000)</f>
        <v/>
      </c>
      <c r="Z930" s="71" t="str">
        <f ca="1">IF(I930="","",_xll.xEURO(OFFSET(C930,-M930+1,0),J930,OFFSET(C930,-M930+2,0),OFFSET(C930,-M930+2,0),OFFSET(C930,-M930+3,0)+AC930,OFFSET(C930,-M930+4,0),1,5)/365.25*I930*10000)</f>
        <v/>
      </c>
      <c r="AB930" s="40" t="str">
        <f ca="1">IF(D930="","",_xll.xCalcSkew(OFFSET(C930,-M930,0),E930-OFFSET(C930,-M930+1,0),b)/100)</f>
        <v/>
      </c>
      <c r="AC930" s="40" t="str">
        <f ca="1">IF(I930="","",_xll.xCalcSkew(OFFSET(C930,-M930,0),J930-OFFSET(C930,-M930+1,0),b)/100)</f>
        <v/>
      </c>
      <c r="AE930">
        <f t="shared" si="161"/>
        <v>0</v>
      </c>
      <c r="AF930">
        <f t="shared" si="162"/>
        <v>0</v>
      </c>
      <c r="AG930">
        <f t="shared" si="163"/>
        <v>0</v>
      </c>
    </row>
    <row r="931" spans="3:33" x14ac:dyDescent="0.25">
      <c r="C931" s="64">
        <f ca="1">N961+U961</f>
        <v>6.1423654311628386</v>
      </c>
      <c r="D931" s="52"/>
      <c r="E931" s="39"/>
      <c r="F931" s="39"/>
      <c r="G931" s="35"/>
      <c r="I931" s="52"/>
      <c r="J931" s="39"/>
      <c r="K931" s="39"/>
      <c r="L931" s="62"/>
      <c r="M931" s="101">
        <f t="shared" si="168"/>
        <v>6</v>
      </c>
      <c r="N931" s="67" t="str">
        <f ca="1">IF(D931="","",_xll.xEURO(OFFSET(C931,-M931+1,0),E931,OFFSET(C931,-M931+2,0),OFFSET(C931,-M931+2,0),OFFSET(C931,-M931+3,0)+AB931,OFFSET(C931,-M931+4,0),0,1)*D931)</f>
        <v/>
      </c>
      <c r="O931" s="69" t="str">
        <f ca="1">IF(D931="","",_xll.xEURO(OFFSET(C931,-M931+1,0),E931,OFFSET(C931,-M931+2,0),OFFSET(C931,-M931+2,0),OFFSET(C931,-M931+3,0)+AB931,OFFSET(C931,-M931+4,0),0,0))</f>
        <v/>
      </c>
      <c r="P931" s="67" t="str">
        <f t="shared" si="166"/>
        <v/>
      </c>
      <c r="Q931" s="67" t="str">
        <f ca="1">IF(D931="","",_xll.xEURO(OFFSET(C931,-M931+1,0),E931,OFFSET(C931,-M931+2,0),OFFSET(C931,-M931+2,0),OFFSET(C931,-M931+3,0)+AB931,OFFSET(C931,-M931+4,0),0,2)/10*D931)</f>
        <v/>
      </c>
      <c r="R931" s="71" t="str">
        <f ca="1">IF(D931="","",_xll.xEURO(OFFSET(C931,-M931+1,0),E931,OFFSET(C931,-M931+2,0),OFFSET(C931,-M931+2,0),OFFSET(C931,-M931+3,0)+AB931,OFFSET(C931,-M931+4,0),0,3)/100*D931*10000)</f>
        <v/>
      </c>
      <c r="S931" s="71" t="str">
        <f ca="1">IF(D931="","",_xll.xEURO(OFFSET(C931,-M931+1,0),E931,OFFSET(C931,-M931+2,0),OFFSET(C931,-M931+2,0),OFFSET(C931,-M931+3,0)+AB931,OFFSET(C931,-M931+4,0),0,5)/365.25*D931*10000)</f>
        <v/>
      </c>
      <c r="U931" s="67" t="str">
        <f ca="1">IF(I931="","",_xll.xEURO(OFFSET(C931,-M931+1,0),J931,OFFSET(C931,-M931+2,0),OFFSET(C931,-M931+2,0),OFFSET(C931,-M931+3,0)+AC931,OFFSET(C931,-M931+4,0),1,1)*I931)</f>
        <v/>
      </c>
      <c r="V931" s="69" t="str">
        <f ca="1">IF(I931="","",_xll.xEURO(OFFSET(C931,-M931+1,0),J931,OFFSET(C931,-M931+2,0),OFFSET(C931,-M931+2,0),OFFSET(C931,-M931+3,0)+AC931,OFFSET(C931,-M931+4,0),1,0))</f>
        <v/>
      </c>
      <c r="W931" s="67" t="str">
        <f t="shared" si="167"/>
        <v/>
      </c>
      <c r="X931" s="67" t="str">
        <f ca="1">IF(I931="","",_xll.xEURO(OFFSET(C931,-M931+1,0),J931,OFFSET(C931,-M931+2,0),OFFSET(C931,-M931+2,0),OFFSET(C931,-M931+3,0)+AC931,OFFSET(C931,-M931+4,0),1,2)/10*I931)</f>
        <v/>
      </c>
      <c r="Y931" s="71" t="str">
        <f ca="1">IF(I931="","",_xll.xEURO(OFFSET(C931,-M931+1,0),J931,OFFSET(C931,-M931+2,0),OFFSET(C931,-M931+2,0),OFFSET(C931,-M931+3,0)+AC931,OFFSET(C931,-M931+4,0),1,3)/100*I931*10000)</f>
        <v/>
      </c>
      <c r="Z931" s="71" t="str">
        <f ca="1">IF(I931="","",_xll.xEURO(OFFSET(C931,-M931+1,0),J931,OFFSET(C931,-M931+2,0),OFFSET(C931,-M931+2,0),OFFSET(C931,-M931+3,0)+AC931,OFFSET(C931,-M931+4,0),1,5)/365.25*I931*10000)</f>
        <v/>
      </c>
      <c r="AB931" s="40" t="str">
        <f ca="1">IF(D931="","",_xll.xCalcSkew(OFFSET(C931,-M931,0),E931-OFFSET(C931,-M931+1,0),b)/100)</f>
        <v/>
      </c>
      <c r="AC931" s="40" t="str">
        <f ca="1">IF(I931="","",_xll.xCalcSkew(OFFSET(C931,-M931,0),J931-OFFSET(C931,-M931+1,0),b)/100)</f>
        <v/>
      </c>
      <c r="AE931">
        <f t="shared" si="161"/>
        <v>0</v>
      </c>
      <c r="AF931">
        <f t="shared" si="162"/>
        <v>0</v>
      </c>
      <c r="AG931">
        <f t="shared" si="163"/>
        <v>0</v>
      </c>
    </row>
    <row r="932" spans="3:33" x14ac:dyDescent="0.25">
      <c r="C932" s="103">
        <f ca="1">Q961+X961</f>
        <v>0.45662073106484152</v>
      </c>
      <c r="D932" s="52"/>
      <c r="E932" s="39"/>
      <c r="F932" s="39"/>
      <c r="G932" s="35"/>
      <c r="I932" s="52"/>
      <c r="J932" s="39"/>
      <c r="K932" s="39"/>
      <c r="L932" s="62"/>
      <c r="M932" s="101">
        <f t="shared" si="168"/>
        <v>7</v>
      </c>
      <c r="N932" s="67" t="str">
        <f ca="1">IF(D932="","",_xll.xEURO(OFFSET(C932,-M932+1,0),E932,OFFSET(C932,-M932+2,0),OFFSET(C932,-M932+2,0),OFFSET(C932,-M932+3,0)+AB932,OFFSET(C932,-M932+4,0),0,1)*D932)</f>
        <v/>
      </c>
      <c r="O932" s="69" t="str">
        <f ca="1">IF(D932="","",_xll.xEURO(OFFSET(C932,-M932+1,0),E932,OFFSET(C932,-M932+2,0),OFFSET(C932,-M932+2,0),OFFSET(C932,-M932+3,0)+AB932,OFFSET(C932,-M932+4,0),0,0))</f>
        <v/>
      </c>
      <c r="P932" s="67" t="str">
        <f t="shared" si="166"/>
        <v/>
      </c>
      <c r="Q932" s="67" t="str">
        <f ca="1">IF(D932="","",_xll.xEURO(OFFSET(C932,-M932+1,0),E932,OFFSET(C932,-M932+2,0),OFFSET(C932,-M932+2,0),OFFSET(C932,-M932+3,0)+AB932,OFFSET(C932,-M932+4,0),0,2)/10*D932)</f>
        <v/>
      </c>
      <c r="R932" s="71" t="str">
        <f ca="1">IF(D932="","",_xll.xEURO(OFFSET(C932,-M932+1,0),E932,OFFSET(C932,-M932+2,0),OFFSET(C932,-M932+2,0),OFFSET(C932,-M932+3,0)+AB932,OFFSET(C932,-M932+4,0),0,3)/100*D932*10000)</f>
        <v/>
      </c>
      <c r="S932" s="71" t="str">
        <f ca="1">IF(D932="","",_xll.xEURO(OFFSET(C932,-M932+1,0),E932,OFFSET(C932,-M932+2,0),OFFSET(C932,-M932+2,0),OFFSET(C932,-M932+3,0)+AB932,OFFSET(C932,-M932+4,0),0,5)/365.25*D932*10000)</f>
        <v/>
      </c>
      <c r="U932" s="67" t="str">
        <f ca="1">IF(I932="","",_xll.xEURO(OFFSET(C932,-M932+1,0),J932,OFFSET(C932,-M932+2,0),OFFSET(C932,-M932+2,0),OFFSET(C932,-M932+3,0)+AC932,OFFSET(C932,-M932+4,0),1,1)*I932)</f>
        <v/>
      </c>
      <c r="V932" s="69" t="str">
        <f ca="1">IF(I932="","",_xll.xEURO(OFFSET(C932,-M932+1,0),J932,OFFSET(C932,-M932+2,0),OFFSET(C932,-M932+2,0),OFFSET(C932,-M932+3,0)+AC932,OFFSET(C932,-M932+4,0),1,0))</f>
        <v/>
      </c>
      <c r="W932" s="67" t="str">
        <f t="shared" si="167"/>
        <v/>
      </c>
      <c r="X932" s="67" t="str">
        <f ca="1">IF(I932="","",_xll.xEURO(OFFSET(C932,-M932+1,0),J932,OFFSET(C932,-M932+2,0),OFFSET(C932,-M932+2,0),OFFSET(C932,-M932+3,0)+AC932,OFFSET(C932,-M932+4,0),1,2)/10*I932)</f>
        <v/>
      </c>
      <c r="Y932" s="71" t="str">
        <f ca="1">IF(I932="","",_xll.xEURO(OFFSET(C932,-M932+1,0),J932,OFFSET(C932,-M932+2,0),OFFSET(C932,-M932+2,0),OFFSET(C932,-M932+3,0)+AC932,OFFSET(C932,-M932+4,0),1,3)/100*I932*10000)</f>
        <v/>
      </c>
      <c r="Z932" s="71" t="str">
        <f ca="1">IF(I932="","",_xll.xEURO(OFFSET(C932,-M932+1,0),J932,OFFSET(C932,-M932+2,0),OFFSET(C932,-M932+2,0),OFFSET(C932,-M932+3,0)+AC932,OFFSET(C932,-M932+4,0),1,5)/365.25*I932*10000)</f>
        <v/>
      </c>
      <c r="AB932" s="40" t="str">
        <f ca="1">IF(D932="","",_xll.xCalcSkew(OFFSET(C932,-M932,0),E932-OFFSET(C932,-M932+1,0),b)/100)</f>
        <v/>
      </c>
      <c r="AC932" s="40" t="str">
        <f ca="1">IF(I932="","",_xll.xCalcSkew(OFFSET(C932,-M932,0),J932-OFFSET(C932,-M932+1,0),b)/100)</f>
        <v/>
      </c>
      <c r="AE932">
        <f t="shared" si="161"/>
        <v>0</v>
      </c>
      <c r="AF932">
        <f t="shared" si="162"/>
        <v>0</v>
      </c>
      <c r="AG932">
        <f t="shared" si="163"/>
        <v>0</v>
      </c>
    </row>
    <row r="933" spans="3:33" x14ac:dyDescent="0.25">
      <c r="C933" s="64">
        <f ca="1">R961+Y961</f>
        <v>5154.9298981039547</v>
      </c>
      <c r="D933" s="52"/>
      <c r="E933" s="39"/>
      <c r="F933" s="39"/>
      <c r="G933" s="35"/>
      <c r="I933" s="52"/>
      <c r="J933" s="39"/>
      <c r="K933" s="39"/>
      <c r="L933" s="62"/>
      <c r="M933" s="101">
        <f t="shared" si="168"/>
        <v>8</v>
      </c>
      <c r="N933" s="67" t="str">
        <f ca="1">IF(D933="","",_xll.xEURO(OFFSET(C933,-M933+1,0),E933,OFFSET(C933,-M933+2,0),OFFSET(C933,-M933+2,0),OFFSET(C933,-M933+3,0)+AB933,OFFSET(C933,-M933+4,0),0,1)*D933)</f>
        <v/>
      </c>
      <c r="O933" s="69" t="str">
        <f ca="1">IF(D933="","",_xll.xEURO(OFFSET(C933,-M933+1,0),E933,OFFSET(C933,-M933+2,0),OFFSET(C933,-M933+2,0),OFFSET(C933,-M933+3,0)+AB933,OFFSET(C933,-M933+4,0),0,0))</f>
        <v/>
      </c>
      <c r="P933" s="67" t="str">
        <f t="shared" si="166"/>
        <v/>
      </c>
      <c r="Q933" s="67" t="str">
        <f ca="1">IF(D933="","",_xll.xEURO(OFFSET(C933,-M933+1,0),E933,OFFSET(C933,-M933+2,0),OFFSET(C933,-M933+2,0),OFFSET(C933,-M933+3,0)+AB933,OFFSET(C933,-M933+4,0),0,2)/10*D933)</f>
        <v/>
      </c>
      <c r="R933" s="71" t="str">
        <f ca="1">IF(D933="","",_xll.xEURO(OFFSET(C933,-M933+1,0),E933,OFFSET(C933,-M933+2,0),OFFSET(C933,-M933+2,0),OFFSET(C933,-M933+3,0)+AB933,OFFSET(C933,-M933+4,0),0,3)/100*D933*10000)</f>
        <v/>
      </c>
      <c r="S933" s="71" t="str">
        <f ca="1">IF(D933="","",_xll.xEURO(OFFSET(C933,-M933+1,0),E933,OFFSET(C933,-M933+2,0),OFFSET(C933,-M933+2,0),OFFSET(C933,-M933+3,0)+AB933,OFFSET(C933,-M933+4,0),0,5)/365.25*D933*10000)</f>
        <v/>
      </c>
      <c r="U933" s="67" t="str">
        <f ca="1">IF(I933="","",_xll.xEURO(OFFSET(C933,-M933+1,0),J933,OFFSET(C933,-M933+2,0),OFFSET(C933,-M933+2,0),OFFSET(C933,-M933+3,0)+AC933,OFFSET(C933,-M933+4,0),1,1)*I933)</f>
        <v/>
      </c>
      <c r="V933" s="69" t="str">
        <f ca="1">IF(I933="","",_xll.xEURO(OFFSET(C933,-M933+1,0),J933,OFFSET(C933,-M933+2,0),OFFSET(C933,-M933+2,0),OFFSET(C933,-M933+3,0)+AC933,OFFSET(C933,-M933+4,0),1,0))</f>
        <v/>
      </c>
      <c r="W933" s="67" t="str">
        <f t="shared" si="167"/>
        <v/>
      </c>
      <c r="X933" s="67" t="str">
        <f ca="1">IF(I933="","",_xll.xEURO(OFFSET(C933,-M933+1,0),J933,OFFSET(C933,-M933+2,0),OFFSET(C933,-M933+2,0),OFFSET(C933,-M933+3,0)+AC933,OFFSET(C933,-M933+4,0),1,2)/10*I933)</f>
        <v/>
      </c>
      <c r="Y933" s="71" t="str">
        <f ca="1">IF(I933="","",_xll.xEURO(OFFSET(C933,-M933+1,0),J933,OFFSET(C933,-M933+2,0),OFFSET(C933,-M933+2,0),OFFSET(C933,-M933+3,0)+AC933,OFFSET(C933,-M933+4,0),1,3)/100*I933*10000)</f>
        <v/>
      </c>
      <c r="Z933" s="71" t="str">
        <f ca="1">IF(I933="","",_xll.xEURO(OFFSET(C933,-M933+1,0),J933,OFFSET(C933,-M933+2,0),OFFSET(C933,-M933+2,0),OFFSET(C933,-M933+3,0)+AC933,OFFSET(C933,-M933+4,0),1,5)/365.25*I933*10000)</f>
        <v/>
      </c>
      <c r="AB933" s="40" t="str">
        <f ca="1">IF(D933="","",_xll.xCalcSkew(OFFSET(C933,-M933,0),E933-OFFSET(C933,-M933+1,0),b)/100)</f>
        <v/>
      </c>
      <c r="AC933" s="40" t="str">
        <f ca="1">IF(I933="","",_xll.xCalcSkew(OFFSET(C933,-M933,0),J933-OFFSET(C933,-M933+1,0),b)/100)</f>
        <v/>
      </c>
      <c r="AE933">
        <f t="shared" si="161"/>
        <v>0</v>
      </c>
      <c r="AF933">
        <f t="shared" si="162"/>
        <v>0</v>
      </c>
      <c r="AG933">
        <f t="shared" si="163"/>
        <v>0</v>
      </c>
    </row>
    <row r="934" spans="3:33" x14ac:dyDescent="0.25">
      <c r="C934" s="64">
        <f ca="1">S961+Z961</f>
        <v>-111.4300831389167</v>
      </c>
      <c r="D934" s="52"/>
      <c r="E934" s="39"/>
      <c r="F934" s="39"/>
      <c r="G934" s="35"/>
      <c r="I934" s="52"/>
      <c r="J934" s="39"/>
      <c r="K934" s="39"/>
      <c r="L934" s="62"/>
      <c r="M934" s="101">
        <f t="shared" si="168"/>
        <v>9</v>
      </c>
      <c r="N934" s="67" t="str">
        <f ca="1">IF(D934="","",_xll.xEURO(OFFSET(C934,-M934+1,0),E934,OFFSET(C934,-M934+2,0),OFFSET(C934,-M934+2,0),OFFSET(C934,-M934+3,0)+AB934,OFFSET(C934,-M934+4,0),0,1)*D934)</f>
        <v/>
      </c>
      <c r="O934" s="69" t="str">
        <f ca="1">IF(D934="","",_xll.xEURO(OFFSET(C934,-M934+1,0),E934,OFFSET(C934,-M934+2,0),OFFSET(C934,-M934+2,0),OFFSET(C934,-M934+3,0)+AB934,OFFSET(C934,-M934+4,0),0,0))</f>
        <v/>
      </c>
      <c r="P934" s="67" t="str">
        <f t="shared" si="166"/>
        <v/>
      </c>
      <c r="Q934" s="67" t="str">
        <f ca="1">IF(D934="","",_xll.xEURO(OFFSET(C934,-M934+1,0),E934,OFFSET(C934,-M934+2,0),OFFSET(C934,-M934+2,0),OFFSET(C934,-M934+3,0)+AB934,OFFSET(C934,-M934+4,0),0,2)/10*D934)</f>
        <v/>
      </c>
      <c r="R934" s="71" t="str">
        <f ca="1">IF(D934="","",_xll.xEURO(OFFSET(C934,-M934+1,0),E934,OFFSET(C934,-M934+2,0),OFFSET(C934,-M934+2,0),OFFSET(C934,-M934+3,0)+AB934,OFFSET(C934,-M934+4,0),0,3)/100*D934*10000)</f>
        <v/>
      </c>
      <c r="S934" s="71" t="str">
        <f ca="1">IF(D934="","",_xll.xEURO(OFFSET(C934,-M934+1,0),E934,OFFSET(C934,-M934+2,0),OFFSET(C934,-M934+2,0),OFFSET(C934,-M934+3,0)+AB934,OFFSET(C934,-M934+4,0),0,5)/365.25*D934*10000)</f>
        <v/>
      </c>
      <c r="U934" s="67" t="str">
        <f ca="1">IF(I934="","",_xll.xEURO(OFFSET(C934,-M934+1,0),J934,OFFSET(C934,-M934+2,0),OFFSET(C934,-M934+2,0),OFFSET(C934,-M934+3,0)+AC934,OFFSET(C934,-M934+4,0),1,1)*I934)</f>
        <v/>
      </c>
      <c r="V934" s="69" t="str">
        <f ca="1">IF(I934="","",_xll.xEURO(OFFSET(C934,-M934+1,0),J934,OFFSET(C934,-M934+2,0),OFFSET(C934,-M934+2,0),OFFSET(C934,-M934+3,0)+AC934,OFFSET(C934,-M934+4,0),1,0))</f>
        <v/>
      </c>
      <c r="W934" s="67" t="str">
        <f t="shared" si="167"/>
        <v/>
      </c>
      <c r="X934" s="67" t="str">
        <f ca="1">IF(I934="","",_xll.xEURO(OFFSET(C934,-M934+1,0),J934,OFFSET(C934,-M934+2,0),OFFSET(C934,-M934+2,0),OFFSET(C934,-M934+3,0)+AC934,OFFSET(C934,-M934+4,0),1,2)/10*I934)</f>
        <v/>
      </c>
      <c r="Y934" s="71" t="str">
        <f ca="1">IF(I934="","",_xll.xEURO(OFFSET(C934,-M934+1,0),J934,OFFSET(C934,-M934+2,0),OFFSET(C934,-M934+2,0),OFFSET(C934,-M934+3,0)+AC934,OFFSET(C934,-M934+4,0),1,3)/100*I934*10000)</f>
        <v/>
      </c>
      <c r="Z934" s="71" t="str">
        <f ca="1">IF(I934="","",_xll.xEURO(OFFSET(C934,-M934+1,0),J934,OFFSET(C934,-M934+2,0),OFFSET(C934,-M934+2,0),OFFSET(C934,-M934+3,0)+AC934,OFFSET(C934,-M934+4,0),1,5)/365.25*I934*10000)</f>
        <v/>
      </c>
      <c r="AB934" s="40" t="str">
        <f ca="1">IF(D934="","",_xll.xCalcSkew(OFFSET(C934,-M934,0),E934-OFFSET(C934,-M934+1,0),b)/100)</f>
        <v/>
      </c>
      <c r="AC934" s="40" t="str">
        <f ca="1">IF(I934="","",_xll.xCalcSkew(OFFSET(C934,-M934,0),J934-OFFSET(C934,-M934+1,0),b)/100)</f>
        <v/>
      </c>
      <c r="AE934">
        <f t="shared" si="161"/>
        <v>0</v>
      </c>
      <c r="AF934">
        <f t="shared" si="162"/>
        <v>0</v>
      </c>
      <c r="AG934">
        <f t="shared" si="163"/>
        <v>0</v>
      </c>
    </row>
    <row r="935" spans="3:33" x14ac:dyDescent="0.25">
      <c r="C935" s="64">
        <f ca="1">P961+W961</f>
        <v>50.805437883204732</v>
      </c>
      <c r="D935" s="52"/>
      <c r="E935" s="39"/>
      <c r="F935" s="39"/>
      <c r="G935" s="35"/>
      <c r="I935" s="52"/>
      <c r="J935" s="39"/>
      <c r="K935" s="39"/>
      <c r="L935" s="62"/>
      <c r="M935" s="101">
        <f t="shared" si="168"/>
        <v>10</v>
      </c>
      <c r="N935" s="67" t="str">
        <f ca="1">IF(D935="","",_xll.xEURO(OFFSET(C935,-M935+1,0),E935,OFFSET(C935,-M935+2,0),OFFSET(C935,-M935+2,0),OFFSET(C935,-M935+3,0)+AB935,OFFSET(C935,-M935+4,0),0,1)*D935)</f>
        <v/>
      </c>
      <c r="O935" s="69" t="str">
        <f ca="1">IF(D935="","",_xll.xEURO(OFFSET(C935,-M935+1,0),E935,OFFSET(C935,-M935+2,0),OFFSET(C935,-M935+2,0),OFFSET(C935,-M935+3,0)+AB935,OFFSET(C935,-M935+4,0),0,0))</f>
        <v/>
      </c>
      <c r="P935" s="67" t="str">
        <f t="shared" si="166"/>
        <v/>
      </c>
      <c r="Q935" s="67" t="str">
        <f ca="1">IF(D935="","",_xll.xEURO(OFFSET(C935,-M935+1,0),E935,OFFSET(C935,-M935+2,0),OFFSET(C935,-M935+2,0),OFFSET(C935,-M935+3,0)+AB935,OFFSET(C935,-M935+4,0),0,2)/10*D935)</f>
        <v/>
      </c>
      <c r="R935" s="71" t="str">
        <f ca="1">IF(D935="","",_xll.xEURO(OFFSET(C935,-M935+1,0),E935,OFFSET(C935,-M935+2,0),OFFSET(C935,-M935+2,0),OFFSET(C935,-M935+3,0)+AB935,OFFSET(C935,-M935+4,0),0,3)/100*D935*10000)</f>
        <v/>
      </c>
      <c r="S935" s="71" t="str">
        <f ca="1">IF(D935="","",_xll.xEURO(OFFSET(C935,-M935+1,0),E935,OFFSET(C935,-M935+2,0),OFFSET(C935,-M935+2,0),OFFSET(C935,-M935+3,0)+AB935,OFFSET(C935,-M935+4,0),0,5)/365.25*D935*10000)</f>
        <v/>
      </c>
      <c r="U935" s="67" t="str">
        <f ca="1">IF(I935="","",_xll.xEURO(OFFSET(C935,-M935+1,0),J935,OFFSET(C935,-M935+2,0),OFFSET(C935,-M935+2,0),OFFSET(C935,-M935+3,0)+AC935,OFFSET(C935,-M935+4,0),1,1)*I935)</f>
        <v/>
      </c>
      <c r="V935" s="69" t="str">
        <f ca="1">IF(I935="","",_xll.xEURO(OFFSET(C935,-M935+1,0),J935,OFFSET(C935,-M935+2,0),OFFSET(C935,-M935+2,0),OFFSET(C935,-M935+3,0)+AC935,OFFSET(C935,-M935+4,0),1,0))</f>
        <v/>
      </c>
      <c r="W935" s="67" t="str">
        <f t="shared" si="167"/>
        <v/>
      </c>
      <c r="X935" s="67" t="str">
        <f ca="1">IF(I935="","",_xll.xEURO(OFFSET(C935,-M935+1,0),J935,OFFSET(C935,-M935+2,0),OFFSET(C935,-M935+2,0),OFFSET(C935,-M935+3,0)+AC935,OFFSET(C935,-M935+4,0),1,2)/10*I935)</f>
        <v/>
      </c>
      <c r="Y935" s="71" t="str">
        <f ca="1">IF(I935="","",_xll.xEURO(OFFSET(C935,-M935+1,0),J935,OFFSET(C935,-M935+2,0),OFFSET(C935,-M935+2,0),OFFSET(C935,-M935+3,0)+AC935,OFFSET(C935,-M935+4,0),1,3)/100*I935*10000)</f>
        <v/>
      </c>
      <c r="Z935" s="71" t="str">
        <f ca="1">IF(I935="","",_xll.xEURO(OFFSET(C935,-M935+1,0),J935,OFFSET(C935,-M935+2,0),OFFSET(C935,-M935+2,0),OFFSET(C935,-M935+3,0)+AC935,OFFSET(C935,-M935+4,0),1,5)/365.25*I935*10000)</f>
        <v/>
      </c>
      <c r="AB935" s="40" t="str">
        <f ca="1">IF(D935="","",_xll.xCalcSkew(OFFSET(C935,-M935,0),E935-OFFSET(C935,-M935+1,0),b)/100)</f>
        <v/>
      </c>
      <c r="AC935" s="40" t="str">
        <f ca="1">IF(I935="","",_xll.xCalcSkew(OFFSET(C935,-M935,0),J935-OFFSET(C935,-M935+1,0),b)/100)</f>
        <v/>
      </c>
      <c r="AE935">
        <f t="shared" si="161"/>
        <v>0</v>
      </c>
      <c r="AF935">
        <f t="shared" si="162"/>
        <v>0</v>
      </c>
      <c r="AG935">
        <f t="shared" si="163"/>
        <v>0</v>
      </c>
    </row>
    <row r="936" spans="3:33" x14ac:dyDescent="0.25">
      <c r="D936" s="52"/>
      <c r="E936" s="39"/>
      <c r="F936" s="39"/>
      <c r="G936" s="35"/>
      <c r="I936" s="52"/>
      <c r="J936" s="39"/>
      <c r="K936" s="39"/>
      <c r="L936" s="62"/>
      <c r="M936" s="101">
        <f t="shared" si="168"/>
        <v>11</v>
      </c>
      <c r="N936" s="67" t="str">
        <f ca="1">IF(D936="","",_xll.xEURO(OFFSET(C936,-M936+1,0),E936,OFFSET(C936,-M936+2,0),OFFSET(C936,-M936+2,0),OFFSET(C936,-M936+3,0)+AB936,OFFSET(C936,-M936+4,0),0,1)*D936)</f>
        <v/>
      </c>
      <c r="O936" s="69" t="str">
        <f ca="1">IF(D936="","",_xll.xEURO(OFFSET(C936,-M936+1,0),E936,OFFSET(C936,-M936+2,0),OFFSET(C936,-M936+2,0),OFFSET(C936,-M936+3,0)+AB936,OFFSET(C936,-M936+4,0),0,0))</f>
        <v/>
      </c>
      <c r="P936" s="67" t="str">
        <f t="shared" si="166"/>
        <v/>
      </c>
      <c r="Q936" s="67" t="str">
        <f ca="1">IF(D936="","",_xll.xEURO(OFFSET(C936,-M936+1,0),E936,OFFSET(C936,-M936+2,0),OFFSET(C936,-M936+2,0),OFFSET(C936,-M936+3,0)+AB936,OFFSET(C936,-M936+4,0),0,2)/10*D936)</f>
        <v/>
      </c>
      <c r="R936" s="71" t="str">
        <f ca="1">IF(D936="","",_xll.xEURO(OFFSET(C936,-M936+1,0),E936,OFFSET(C936,-M936+2,0),OFFSET(C936,-M936+2,0),OFFSET(C936,-M936+3,0)+AB936,OFFSET(C936,-M936+4,0),0,3)/100*D936*10000)</f>
        <v/>
      </c>
      <c r="S936" s="71" t="str">
        <f ca="1">IF(D936="","",_xll.xEURO(OFFSET(C936,-M936+1,0),E936,OFFSET(C936,-M936+2,0),OFFSET(C936,-M936+2,0),OFFSET(C936,-M936+3,0)+AB936,OFFSET(C936,-M936+4,0),0,5)/365.25*D936*10000)</f>
        <v/>
      </c>
      <c r="U936" s="67" t="str">
        <f ca="1">IF(I936="","",_xll.xEURO(OFFSET(C936,-M936+1,0),J936,OFFSET(C936,-M936+2,0),OFFSET(C936,-M936+2,0),OFFSET(C936,-M936+3,0)+AC936,OFFSET(C936,-M936+4,0),1,1)*I936)</f>
        <v/>
      </c>
      <c r="V936" s="69" t="str">
        <f ca="1">IF(I936="","",_xll.xEURO(OFFSET(C936,-M936+1,0),J936,OFFSET(C936,-M936+2,0),OFFSET(C936,-M936+2,0),OFFSET(C936,-M936+3,0)+AC936,OFFSET(C936,-M936+4,0),1,0))</f>
        <v/>
      </c>
      <c r="W936" s="67" t="str">
        <f t="shared" si="167"/>
        <v/>
      </c>
      <c r="X936" s="67" t="str">
        <f ca="1">IF(I936="","",_xll.xEURO(OFFSET(C936,-M936+1,0),J936,OFFSET(C936,-M936+2,0),OFFSET(C936,-M936+2,0),OFFSET(C936,-M936+3,0)+AC936,OFFSET(C936,-M936+4,0),1,2)/10*I936)</f>
        <v/>
      </c>
      <c r="Y936" s="71" t="str">
        <f ca="1">IF(I936="","",_xll.xEURO(OFFSET(C936,-M936+1,0),J936,OFFSET(C936,-M936+2,0),OFFSET(C936,-M936+2,0),OFFSET(C936,-M936+3,0)+AC936,OFFSET(C936,-M936+4,0),1,3)/100*I936*10000)</f>
        <v/>
      </c>
      <c r="Z936" s="71" t="str">
        <f ca="1">IF(I936="","",_xll.xEURO(OFFSET(C936,-M936+1,0),J936,OFFSET(C936,-M936+2,0),OFFSET(C936,-M936+2,0),OFFSET(C936,-M936+3,0)+AC936,OFFSET(C936,-M936+4,0),1,5)/365.25*I936*10000)</f>
        <v/>
      </c>
      <c r="AB936" s="40" t="str">
        <f ca="1">IF(D936="","",_xll.xCalcSkew(OFFSET(C936,-M936,0),E936-OFFSET(C936,-M936+1,0),b)/100)</f>
        <v/>
      </c>
      <c r="AC936" s="40" t="str">
        <f ca="1">IF(I936="","",_xll.xCalcSkew(OFFSET(C936,-M936,0),J936-OFFSET(C936,-M936+1,0),b)/100)</f>
        <v/>
      </c>
      <c r="AE936">
        <f t="shared" si="161"/>
        <v>0</v>
      </c>
      <c r="AF936">
        <f t="shared" si="162"/>
        <v>0</v>
      </c>
      <c r="AG936">
        <f t="shared" si="163"/>
        <v>0</v>
      </c>
    </row>
    <row r="937" spans="3:33" x14ac:dyDescent="0.25">
      <c r="D937" s="52"/>
      <c r="E937" s="39"/>
      <c r="F937" s="39"/>
      <c r="G937" s="35"/>
      <c r="I937" s="52"/>
      <c r="J937" s="39"/>
      <c r="K937" s="39"/>
      <c r="L937" s="62"/>
      <c r="M937" s="101">
        <f t="shared" si="168"/>
        <v>12</v>
      </c>
      <c r="N937" s="67" t="str">
        <f ca="1">IF(D937="","",_xll.xEURO(OFFSET(C937,-M937+1,0),E937,OFFSET(C937,-M937+2,0),OFFSET(C937,-M937+2,0),OFFSET(C937,-M937+3,0)+AB937,OFFSET(C937,-M937+4,0),0,1)*D937)</f>
        <v/>
      </c>
      <c r="O937" s="69" t="str">
        <f ca="1">IF(D937="","",_xll.xEURO(OFFSET(C937,-M937+1,0),E937,OFFSET(C937,-M937+2,0),OFFSET(C937,-M937+2,0),OFFSET(C937,-M937+3,0)+AB937,OFFSET(C937,-M937+4,0),0,0))</f>
        <v/>
      </c>
      <c r="P937" s="67" t="str">
        <f t="shared" si="166"/>
        <v/>
      </c>
      <c r="Q937" s="67" t="str">
        <f ca="1">IF(D937="","",_xll.xEURO(OFFSET(C937,-M937+1,0),E937,OFFSET(C937,-M937+2,0),OFFSET(C937,-M937+2,0),OFFSET(C937,-M937+3,0)+AB937,OFFSET(C937,-M937+4,0),0,2)/10*D937)</f>
        <v/>
      </c>
      <c r="R937" s="71" t="str">
        <f ca="1">IF(D937="","",_xll.xEURO(OFFSET(C937,-M937+1,0),E937,OFFSET(C937,-M937+2,0),OFFSET(C937,-M937+2,0),OFFSET(C937,-M937+3,0)+AB937,OFFSET(C937,-M937+4,0),0,3)/100*D937*10000)</f>
        <v/>
      </c>
      <c r="S937" s="71" t="str">
        <f ca="1">IF(D937="","",_xll.xEURO(OFFSET(C937,-M937+1,0),E937,OFFSET(C937,-M937+2,0),OFFSET(C937,-M937+2,0),OFFSET(C937,-M937+3,0)+AB937,OFFSET(C937,-M937+4,0),0,5)/365.25*D937*10000)</f>
        <v/>
      </c>
      <c r="U937" s="67" t="str">
        <f ca="1">IF(I937="","",_xll.xEURO(OFFSET(C937,-M937+1,0),J937,OFFSET(C937,-M937+2,0),OFFSET(C937,-M937+2,0),OFFSET(C937,-M937+3,0)+AC937,OFFSET(C937,-M937+4,0),1,1)*I937)</f>
        <v/>
      </c>
      <c r="V937" s="69" t="str">
        <f ca="1">IF(I937="","",_xll.xEURO(OFFSET(C937,-M937+1,0),J937,OFFSET(C937,-M937+2,0),OFFSET(C937,-M937+2,0),OFFSET(C937,-M937+3,0)+AC937,OFFSET(C937,-M937+4,0),1,0))</f>
        <v/>
      </c>
      <c r="W937" s="67" t="str">
        <f t="shared" si="167"/>
        <v/>
      </c>
      <c r="X937" s="67" t="str">
        <f ca="1">IF(I937="","",_xll.xEURO(OFFSET(C937,-M937+1,0),J937,OFFSET(C937,-M937+2,0),OFFSET(C937,-M937+2,0),OFFSET(C937,-M937+3,0)+AC937,OFFSET(C937,-M937+4,0),1,2)/10*I937)</f>
        <v/>
      </c>
      <c r="Y937" s="71" t="str">
        <f ca="1">IF(I937="","",_xll.xEURO(OFFSET(C937,-M937+1,0),J937,OFFSET(C937,-M937+2,0),OFFSET(C937,-M937+2,0),OFFSET(C937,-M937+3,0)+AC937,OFFSET(C937,-M937+4,0),1,3)/100*I937*10000)</f>
        <v/>
      </c>
      <c r="Z937" s="71" t="str">
        <f ca="1">IF(I937="","",_xll.xEURO(OFFSET(C937,-M937+1,0),J937,OFFSET(C937,-M937+2,0),OFFSET(C937,-M937+2,0),OFFSET(C937,-M937+3,0)+AC937,OFFSET(C937,-M937+4,0),1,5)/365.25*I937*10000)</f>
        <v/>
      </c>
      <c r="AB937" s="40" t="str">
        <f ca="1">IF(D937="","",_xll.xCalcSkew(OFFSET(C937,-M937,0),E937-OFFSET(C937,-M937+1,0),b)/100)</f>
        <v/>
      </c>
      <c r="AC937" s="40" t="str">
        <f ca="1">IF(I937="","",_xll.xCalcSkew(OFFSET(C937,-M937,0),J937-OFFSET(C937,-M937+1,0),b)/100)</f>
        <v/>
      </c>
      <c r="AE937">
        <f t="shared" si="161"/>
        <v>0</v>
      </c>
      <c r="AF937">
        <f t="shared" si="162"/>
        <v>0</v>
      </c>
      <c r="AG937">
        <f t="shared" si="163"/>
        <v>0</v>
      </c>
    </row>
    <row r="938" spans="3:33" x14ac:dyDescent="0.25">
      <c r="D938" s="52"/>
      <c r="E938" s="39"/>
      <c r="F938" s="39"/>
      <c r="G938" s="35"/>
      <c r="I938" s="52"/>
      <c r="J938" s="39"/>
      <c r="K938" s="39"/>
      <c r="L938" s="62"/>
      <c r="M938" s="101">
        <f t="shared" si="168"/>
        <v>13</v>
      </c>
      <c r="N938" s="67" t="str">
        <f ca="1">IF(D938="","",_xll.xEURO(OFFSET(C938,-M938+1,0),E938,OFFSET(C938,-M938+2,0),OFFSET(C938,-M938+2,0),OFFSET(C938,-M938+3,0)+AB938,OFFSET(C938,-M938+4,0),0,1)*D938)</f>
        <v/>
      </c>
      <c r="O938" s="69" t="str">
        <f ca="1">IF(D938="","",_xll.xEURO(OFFSET(C938,-M938+1,0),E938,OFFSET(C938,-M938+2,0),OFFSET(C938,-M938+2,0),OFFSET(C938,-M938+3,0)+AB938,OFFSET(C938,-M938+4,0),0,0))</f>
        <v/>
      </c>
      <c r="P938" s="67" t="str">
        <f t="shared" si="166"/>
        <v/>
      </c>
      <c r="Q938" s="67" t="str">
        <f ca="1">IF(D938="","",_xll.xEURO(OFFSET(C938,-M938+1,0),E938,OFFSET(C938,-M938+2,0),OFFSET(C938,-M938+2,0),OFFSET(C938,-M938+3,0)+AB938,OFFSET(C938,-M938+4,0),0,2)/10*D938)</f>
        <v/>
      </c>
      <c r="R938" s="71" t="str">
        <f ca="1">IF(D938="","",_xll.xEURO(OFFSET(C938,-M938+1,0),E938,OFFSET(C938,-M938+2,0),OFFSET(C938,-M938+2,0),OFFSET(C938,-M938+3,0)+AB938,OFFSET(C938,-M938+4,0),0,3)/100*D938*10000)</f>
        <v/>
      </c>
      <c r="S938" s="71" t="str">
        <f ca="1">IF(D938="","",_xll.xEURO(OFFSET(C938,-M938+1,0),E938,OFFSET(C938,-M938+2,0),OFFSET(C938,-M938+2,0),OFFSET(C938,-M938+3,0)+AB938,OFFSET(C938,-M938+4,0),0,5)/365.25*D938*10000)</f>
        <v/>
      </c>
      <c r="U938" s="67" t="str">
        <f ca="1">IF(I938="","",_xll.xEURO(OFFSET(C938,-M938+1,0),J938,OFFSET(C938,-M938+2,0),OFFSET(C938,-M938+2,0),OFFSET(C938,-M938+3,0)+AC938,OFFSET(C938,-M938+4,0),1,1)*I938)</f>
        <v/>
      </c>
      <c r="V938" s="69" t="str">
        <f ca="1">IF(I938="","",_xll.xEURO(OFFSET(C938,-M938+1,0),J938,OFFSET(C938,-M938+2,0),OFFSET(C938,-M938+2,0),OFFSET(C938,-M938+3,0)+AC938,OFFSET(C938,-M938+4,0),1,0))</f>
        <v/>
      </c>
      <c r="W938" s="67" t="str">
        <f t="shared" si="167"/>
        <v/>
      </c>
      <c r="X938" s="67" t="str">
        <f ca="1">IF(I938="","",_xll.xEURO(OFFSET(C938,-M938+1,0),J938,OFFSET(C938,-M938+2,0),OFFSET(C938,-M938+2,0),OFFSET(C938,-M938+3,0)+AC938,OFFSET(C938,-M938+4,0),1,2)/10*I938)</f>
        <v/>
      </c>
      <c r="Y938" s="71" t="str">
        <f ca="1">IF(I938="","",_xll.xEURO(OFFSET(C938,-M938+1,0),J938,OFFSET(C938,-M938+2,0),OFFSET(C938,-M938+2,0),OFFSET(C938,-M938+3,0)+AC938,OFFSET(C938,-M938+4,0),1,3)/100*I938*10000)</f>
        <v/>
      </c>
      <c r="Z938" s="71" t="str">
        <f ca="1">IF(I938="","",_xll.xEURO(OFFSET(C938,-M938+1,0),J938,OFFSET(C938,-M938+2,0),OFFSET(C938,-M938+2,0),OFFSET(C938,-M938+3,0)+AC938,OFFSET(C938,-M938+4,0),1,5)/365.25*I938*10000)</f>
        <v/>
      </c>
      <c r="AB938" s="40" t="str">
        <f ca="1">IF(D938="","",_xll.xCalcSkew(OFFSET(C938,-M938,0),E938-OFFSET(C938,-M938+1,0),b)/100)</f>
        <v/>
      </c>
      <c r="AC938" s="40" t="str">
        <f ca="1">IF(I938="","",_xll.xCalcSkew(OFFSET(C938,-M938,0),J938-OFFSET(C938,-M938+1,0),b)/100)</f>
        <v/>
      </c>
      <c r="AE938">
        <f t="shared" si="161"/>
        <v>0</v>
      </c>
      <c r="AF938">
        <f t="shared" si="162"/>
        <v>0</v>
      </c>
      <c r="AG938">
        <f t="shared" si="163"/>
        <v>0</v>
      </c>
    </row>
    <row r="939" spans="3:33" x14ac:dyDescent="0.25">
      <c r="D939" s="52"/>
      <c r="E939" s="39"/>
      <c r="F939" s="39"/>
      <c r="G939" s="35"/>
      <c r="I939" s="52"/>
      <c r="J939" s="39"/>
      <c r="K939" s="39"/>
      <c r="L939" s="62"/>
      <c r="M939" s="101">
        <f t="shared" si="168"/>
        <v>14</v>
      </c>
      <c r="N939" s="67" t="str">
        <f ca="1">IF(D939="","",_xll.xEURO(OFFSET(C939,-M939+1,0),E939,OFFSET(C939,-M939+2,0),OFFSET(C939,-M939+2,0),OFFSET(C939,-M939+3,0)+AB939,OFFSET(C939,-M939+4,0),0,1)*D939)</f>
        <v/>
      </c>
      <c r="O939" s="69" t="str">
        <f ca="1">IF(D939="","",_xll.xEURO(OFFSET(C939,-M939+1,0),E939,OFFSET(C939,-M939+2,0),OFFSET(C939,-M939+2,0),OFFSET(C939,-M939+3,0)+AB939,OFFSET(C939,-M939+4,0),0,0))</f>
        <v/>
      </c>
      <c r="P939" s="67" t="str">
        <f t="shared" si="166"/>
        <v/>
      </c>
      <c r="Q939" s="67" t="str">
        <f ca="1">IF(D939="","",_xll.xEURO(OFFSET(C939,-M939+1,0),E939,OFFSET(C939,-M939+2,0),OFFSET(C939,-M939+2,0),OFFSET(C939,-M939+3,0)+AB939,OFFSET(C939,-M939+4,0),0,2)/10*D939)</f>
        <v/>
      </c>
      <c r="R939" s="71" t="str">
        <f ca="1">IF(D939="","",_xll.xEURO(OFFSET(C939,-M939+1,0),E939,OFFSET(C939,-M939+2,0),OFFSET(C939,-M939+2,0),OFFSET(C939,-M939+3,0)+AB939,OFFSET(C939,-M939+4,0),0,3)/100*D939*10000)</f>
        <v/>
      </c>
      <c r="S939" s="71" t="str">
        <f ca="1">IF(D939="","",_xll.xEURO(OFFSET(C939,-M939+1,0),E939,OFFSET(C939,-M939+2,0),OFFSET(C939,-M939+2,0),OFFSET(C939,-M939+3,0)+AB939,OFFSET(C939,-M939+4,0),0,5)/365.25*D939*10000)</f>
        <v/>
      </c>
      <c r="U939" s="67" t="str">
        <f ca="1">IF(I939="","",_xll.xEURO(OFFSET(C939,-M939+1,0),J939,OFFSET(C939,-M939+2,0),OFFSET(C939,-M939+2,0),OFFSET(C939,-M939+3,0)+AC939,OFFSET(C939,-M939+4,0),1,1)*I939)</f>
        <v/>
      </c>
      <c r="V939" s="69" t="str">
        <f ca="1">IF(I939="","",_xll.xEURO(OFFSET(C939,-M939+1,0),J939,OFFSET(C939,-M939+2,0),OFFSET(C939,-M939+2,0),OFFSET(C939,-M939+3,0)+AC939,OFFSET(C939,-M939+4,0),1,0))</f>
        <v/>
      </c>
      <c r="W939" s="67" t="str">
        <f t="shared" si="167"/>
        <v/>
      </c>
      <c r="X939" s="67" t="str">
        <f ca="1">IF(I939="","",_xll.xEURO(OFFSET(C939,-M939+1,0),J939,OFFSET(C939,-M939+2,0),OFFSET(C939,-M939+2,0),OFFSET(C939,-M939+3,0)+AC939,OFFSET(C939,-M939+4,0),1,2)/10*I939)</f>
        <v/>
      </c>
      <c r="Y939" s="71" t="str">
        <f ca="1">IF(I939="","",_xll.xEURO(OFFSET(C939,-M939+1,0),J939,OFFSET(C939,-M939+2,0),OFFSET(C939,-M939+2,0),OFFSET(C939,-M939+3,0)+AC939,OFFSET(C939,-M939+4,0),1,3)/100*I939*10000)</f>
        <v/>
      </c>
      <c r="Z939" s="71" t="str">
        <f ca="1">IF(I939="","",_xll.xEURO(OFFSET(C939,-M939+1,0),J939,OFFSET(C939,-M939+2,0),OFFSET(C939,-M939+2,0),OFFSET(C939,-M939+3,0)+AC939,OFFSET(C939,-M939+4,0),1,5)/365.25*I939*10000)</f>
        <v/>
      </c>
      <c r="AB939" s="40" t="str">
        <f ca="1">IF(D939="","",_xll.xCalcSkew(OFFSET(C939,-M939,0),E939-OFFSET(C939,-M939+1,0),b)/100)</f>
        <v/>
      </c>
      <c r="AC939" s="40" t="str">
        <f ca="1">IF(I939="","",_xll.xCalcSkew(OFFSET(C939,-M939,0),J939-OFFSET(C939,-M939+1,0),b)/100)</f>
        <v/>
      </c>
      <c r="AE939">
        <f t="shared" si="161"/>
        <v>0</v>
      </c>
      <c r="AF939">
        <f t="shared" si="162"/>
        <v>0</v>
      </c>
      <c r="AG939">
        <f t="shared" si="163"/>
        <v>0</v>
      </c>
    </row>
    <row r="940" spans="3:33" x14ac:dyDescent="0.25">
      <c r="D940" s="52"/>
      <c r="E940" s="39"/>
      <c r="F940" s="39"/>
      <c r="G940" s="35"/>
      <c r="I940" s="52"/>
      <c r="J940" s="39"/>
      <c r="K940" s="39"/>
      <c r="L940" s="62"/>
      <c r="M940" s="101">
        <f t="shared" si="168"/>
        <v>15</v>
      </c>
      <c r="N940" s="67" t="str">
        <f ca="1">IF(D940="","",_xll.xEURO(OFFSET(C940,-M940+1,0),E940,OFFSET(C940,-M940+2,0),OFFSET(C940,-M940+2,0),OFFSET(C940,-M940+3,0)+AB940,OFFSET(C940,-M940+4,0),0,1)*D940)</f>
        <v/>
      </c>
      <c r="O940" s="69" t="str">
        <f ca="1">IF(D940="","",_xll.xEURO(OFFSET(C940,-M940+1,0),E940,OFFSET(C940,-M940+2,0),OFFSET(C940,-M940+2,0),OFFSET(C940,-M940+3,0)+AB940,OFFSET(C940,-M940+4,0),0,0))</f>
        <v/>
      </c>
      <c r="P940" s="67" t="str">
        <f t="shared" si="166"/>
        <v/>
      </c>
      <c r="Q940" s="67" t="str">
        <f ca="1">IF(D940="","",_xll.xEURO(OFFSET(C940,-M940+1,0),E940,OFFSET(C940,-M940+2,0),OFFSET(C940,-M940+2,0),OFFSET(C940,-M940+3,0)+AB940,OFFSET(C940,-M940+4,0),0,2)/10*D940)</f>
        <v/>
      </c>
      <c r="R940" s="71" t="str">
        <f ca="1">IF(D940="","",_xll.xEURO(OFFSET(C940,-M940+1,0),E940,OFFSET(C940,-M940+2,0),OFFSET(C940,-M940+2,0),OFFSET(C940,-M940+3,0)+AB940,OFFSET(C940,-M940+4,0),0,3)/100*D940*10000)</f>
        <v/>
      </c>
      <c r="S940" s="71" t="str">
        <f ca="1">IF(D940="","",_xll.xEURO(OFFSET(C940,-M940+1,0),E940,OFFSET(C940,-M940+2,0),OFFSET(C940,-M940+2,0),OFFSET(C940,-M940+3,0)+AB940,OFFSET(C940,-M940+4,0),0,5)/365.25*D940*10000)</f>
        <v/>
      </c>
      <c r="U940" s="67" t="str">
        <f ca="1">IF(I940="","",_xll.xEURO(OFFSET(C940,-M940+1,0),J940,OFFSET(C940,-M940+2,0),OFFSET(C940,-M940+2,0),OFFSET(C940,-M940+3,0)+AC940,OFFSET(C940,-M940+4,0),1,1)*I940)</f>
        <v/>
      </c>
      <c r="V940" s="69" t="str">
        <f ca="1">IF(I940="","",_xll.xEURO(OFFSET(C940,-M940+1,0),J940,OFFSET(C940,-M940+2,0),OFFSET(C940,-M940+2,0),OFFSET(C940,-M940+3,0)+AC940,OFFSET(C940,-M940+4,0),1,0))</f>
        <v/>
      </c>
      <c r="W940" s="67" t="str">
        <f t="shared" si="167"/>
        <v/>
      </c>
      <c r="X940" s="67" t="str">
        <f ca="1">IF(I940="","",_xll.xEURO(OFFSET(C940,-M940+1,0),J940,OFFSET(C940,-M940+2,0),OFFSET(C940,-M940+2,0),OFFSET(C940,-M940+3,0)+AC940,OFFSET(C940,-M940+4,0),1,2)/10*I940)</f>
        <v/>
      </c>
      <c r="Y940" s="71" t="str">
        <f ca="1">IF(I940="","",_xll.xEURO(OFFSET(C940,-M940+1,0),J940,OFFSET(C940,-M940+2,0),OFFSET(C940,-M940+2,0),OFFSET(C940,-M940+3,0)+AC940,OFFSET(C940,-M940+4,0),1,3)/100*I940*10000)</f>
        <v/>
      </c>
      <c r="Z940" s="71" t="str">
        <f ca="1">IF(I940="","",_xll.xEURO(OFFSET(C940,-M940+1,0),J940,OFFSET(C940,-M940+2,0),OFFSET(C940,-M940+2,0),OFFSET(C940,-M940+3,0)+AC940,OFFSET(C940,-M940+4,0),1,5)/365.25*I940*10000)</f>
        <v/>
      </c>
      <c r="AB940" s="40" t="str">
        <f ca="1">IF(D940="","",_xll.xCalcSkew(OFFSET(C940,-M940,0),E940-OFFSET(C940,-M940+1,0),b)/100)</f>
        <v/>
      </c>
      <c r="AC940" s="40" t="str">
        <f ca="1">IF(I940="","",_xll.xCalcSkew(OFFSET(C940,-M940,0),J940-OFFSET(C940,-M940+1,0),b)/100)</f>
        <v/>
      </c>
      <c r="AE940">
        <f t="shared" si="161"/>
        <v>0</v>
      </c>
      <c r="AF940">
        <f t="shared" si="162"/>
        <v>0</v>
      </c>
      <c r="AG940">
        <f t="shared" si="163"/>
        <v>0</v>
      </c>
    </row>
    <row r="941" spans="3:33" x14ac:dyDescent="0.25">
      <c r="D941" s="52"/>
      <c r="E941" s="39"/>
      <c r="F941" s="39"/>
      <c r="G941" s="35"/>
      <c r="I941" s="52"/>
      <c r="J941" s="39"/>
      <c r="K941" s="39"/>
      <c r="L941" s="62"/>
      <c r="M941" s="101">
        <f t="shared" si="168"/>
        <v>16</v>
      </c>
      <c r="N941" s="67" t="str">
        <f ca="1">IF(D941="","",_xll.xEURO(OFFSET(C941,-M941+1,0),E941,OFFSET(C941,-M941+2,0),OFFSET(C941,-M941+2,0),OFFSET(C941,-M941+3,0)+AB941,OFFSET(C941,-M941+4,0),0,1)*D941)</f>
        <v/>
      </c>
      <c r="O941" s="69" t="str">
        <f ca="1">IF(D941="","",_xll.xEURO(OFFSET(C941,-M941+1,0),E941,OFFSET(C941,-M941+2,0),OFFSET(C941,-M941+2,0),OFFSET(C941,-M941+3,0)+AB941,OFFSET(C941,-M941+4,0),0,0))</f>
        <v/>
      </c>
      <c r="P941" s="67" t="str">
        <f t="shared" si="166"/>
        <v/>
      </c>
      <c r="Q941" s="67" t="str">
        <f ca="1">IF(D941="","",_xll.xEURO(OFFSET(C941,-M941+1,0),E941,OFFSET(C941,-M941+2,0),OFFSET(C941,-M941+2,0),OFFSET(C941,-M941+3,0)+AB941,OFFSET(C941,-M941+4,0),0,2)/10*D941)</f>
        <v/>
      </c>
      <c r="R941" s="71" t="str">
        <f ca="1">IF(D941="","",_xll.xEURO(OFFSET(C941,-M941+1,0),E941,OFFSET(C941,-M941+2,0),OFFSET(C941,-M941+2,0),OFFSET(C941,-M941+3,0)+AB941,OFFSET(C941,-M941+4,0),0,3)/100*D941*10000)</f>
        <v/>
      </c>
      <c r="S941" s="71" t="str">
        <f ca="1">IF(D941="","",_xll.xEURO(OFFSET(C941,-M941+1,0),E941,OFFSET(C941,-M941+2,0),OFFSET(C941,-M941+2,0),OFFSET(C941,-M941+3,0)+AB941,OFFSET(C941,-M941+4,0),0,5)/365.25*D941*10000)</f>
        <v/>
      </c>
      <c r="U941" s="67" t="str">
        <f ca="1">IF(I941="","",_xll.xEURO(OFFSET(C941,-M941+1,0),J941,OFFSET(C941,-M941+2,0),OFFSET(C941,-M941+2,0),OFFSET(C941,-M941+3,0)+AC941,OFFSET(C941,-M941+4,0),1,1)*I941)</f>
        <v/>
      </c>
      <c r="V941" s="69" t="str">
        <f ca="1">IF(I941="","",_xll.xEURO(OFFSET(C941,-M941+1,0),J941,OFFSET(C941,-M941+2,0),OFFSET(C941,-M941+2,0),OFFSET(C941,-M941+3,0)+AC941,OFFSET(C941,-M941+4,0),1,0))</f>
        <v/>
      </c>
      <c r="W941" s="67" t="str">
        <f t="shared" si="167"/>
        <v/>
      </c>
      <c r="X941" s="67" t="str">
        <f ca="1">IF(I941="","",_xll.xEURO(OFFSET(C941,-M941+1,0),J941,OFFSET(C941,-M941+2,0),OFFSET(C941,-M941+2,0),OFFSET(C941,-M941+3,0)+AC941,OFFSET(C941,-M941+4,0),1,2)/10*I941)</f>
        <v/>
      </c>
      <c r="Y941" s="71" t="str">
        <f ca="1">IF(I941="","",_xll.xEURO(OFFSET(C941,-M941+1,0),J941,OFFSET(C941,-M941+2,0),OFFSET(C941,-M941+2,0),OFFSET(C941,-M941+3,0)+AC941,OFFSET(C941,-M941+4,0),1,3)/100*I941*10000)</f>
        <v/>
      </c>
      <c r="Z941" s="71" t="str">
        <f ca="1">IF(I941="","",_xll.xEURO(OFFSET(C941,-M941+1,0),J941,OFFSET(C941,-M941+2,0),OFFSET(C941,-M941+2,0),OFFSET(C941,-M941+3,0)+AC941,OFFSET(C941,-M941+4,0),1,5)/365.25*I941*10000)</f>
        <v/>
      </c>
      <c r="AB941" s="40" t="str">
        <f ca="1">IF(D941="","",_xll.xCalcSkew(OFFSET(C941,-M941,0),E941-OFFSET(C941,-M941+1,0),b)/100)</f>
        <v/>
      </c>
      <c r="AC941" s="40" t="str">
        <f ca="1">IF(I941="","",_xll.xCalcSkew(OFFSET(C941,-M941,0),J941-OFFSET(C941,-M941+1,0),b)/100)</f>
        <v/>
      </c>
      <c r="AE941">
        <f t="shared" si="161"/>
        <v>0</v>
      </c>
      <c r="AF941">
        <f t="shared" si="162"/>
        <v>0</v>
      </c>
      <c r="AG941">
        <f t="shared" si="163"/>
        <v>0</v>
      </c>
    </row>
    <row r="942" spans="3:33" x14ac:dyDescent="0.25">
      <c r="D942" s="52"/>
      <c r="E942" s="39"/>
      <c r="F942" s="39"/>
      <c r="G942" s="35"/>
      <c r="I942" s="52"/>
      <c r="J942" s="39"/>
      <c r="K942" s="39"/>
      <c r="L942" s="62"/>
      <c r="M942" s="101">
        <f t="shared" si="168"/>
        <v>17</v>
      </c>
      <c r="N942" s="67" t="str">
        <f ca="1">IF(D942="","",_xll.xEURO(OFFSET(C942,-M942+1,0),E942,OFFSET(C942,-M942+2,0),OFFSET(C942,-M942+2,0),OFFSET(C942,-M942+3,0)+AB942,OFFSET(C942,-M942+4,0),0,1)*D942)</f>
        <v/>
      </c>
      <c r="O942" s="69" t="str">
        <f ca="1">IF(D942="","",_xll.xEURO(OFFSET(C942,-M942+1,0),E942,OFFSET(C942,-M942+2,0),OFFSET(C942,-M942+2,0),OFFSET(C942,-M942+3,0)+AB942,OFFSET(C942,-M942+4,0),0,0))</f>
        <v/>
      </c>
      <c r="P942" s="67" t="str">
        <f t="shared" si="166"/>
        <v/>
      </c>
      <c r="Q942" s="67" t="str">
        <f ca="1">IF(D942="","",_xll.xEURO(OFFSET(C942,-M942+1,0),E942,OFFSET(C942,-M942+2,0),OFFSET(C942,-M942+2,0),OFFSET(C942,-M942+3,0)+AB942,OFFSET(C942,-M942+4,0),0,2)/10*D942)</f>
        <v/>
      </c>
      <c r="R942" s="71" t="str">
        <f ca="1">IF(D942="","",_xll.xEURO(OFFSET(C942,-M942+1,0),E942,OFFSET(C942,-M942+2,0),OFFSET(C942,-M942+2,0),OFFSET(C942,-M942+3,0)+AB942,OFFSET(C942,-M942+4,0),0,3)/100*D942*10000)</f>
        <v/>
      </c>
      <c r="S942" s="71" t="str">
        <f ca="1">IF(D942="","",_xll.xEURO(OFFSET(C942,-M942+1,0),E942,OFFSET(C942,-M942+2,0),OFFSET(C942,-M942+2,0),OFFSET(C942,-M942+3,0)+AB942,OFFSET(C942,-M942+4,0),0,5)/365.25*D942*10000)</f>
        <v/>
      </c>
      <c r="U942" s="67" t="str">
        <f ca="1">IF(I942="","",_xll.xEURO(OFFSET(C942,-M942+1,0),J942,OFFSET(C942,-M942+2,0),OFFSET(C942,-M942+2,0),OFFSET(C942,-M942+3,0)+AC942,OFFSET(C942,-M942+4,0),1,1)*I942)</f>
        <v/>
      </c>
      <c r="V942" s="69" t="str">
        <f ca="1">IF(I942="","",_xll.xEURO(OFFSET(C942,-M942+1,0),J942,OFFSET(C942,-M942+2,0),OFFSET(C942,-M942+2,0),OFFSET(C942,-M942+3,0)+AC942,OFFSET(C942,-M942+4,0),1,0))</f>
        <v/>
      </c>
      <c r="W942" s="67" t="str">
        <f t="shared" si="167"/>
        <v/>
      </c>
      <c r="X942" s="67" t="str">
        <f ca="1">IF(I942="","",_xll.xEURO(OFFSET(C942,-M942+1,0),J942,OFFSET(C942,-M942+2,0),OFFSET(C942,-M942+2,0),OFFSET(C942,-M942+3,0)+AC942,OFFSET(C942,-M942+4,0),1,2)/10*I942)</f>
        <v/>
      </c>
      <c r="Y942" s="71" t="str">
        <f ca="1">IF(I942="","",_xll.xEURO(OFFSET(C942,-M942+1,0),J942,OFFSET(C942,-M942+2,0),OFFSET(C942,-M942+2,0),OFFSET(C942,-M942+3,0)+AC942,OFFSET(C942,-M942+4,0),1,3)/100*I942*10000)</f>
        <v/>
      </c>
      <c r="Z942" s="71" t="str">
        <f ca="1">IF(I942="","",_xll.xEURO(OFFSET(C942,-M942+1,0),J942,OFFSET(C942,-M942+2,0),OFFSET(C942,-M942+2,0),OFFSET(C942,-M942+3,0)+AC942,OFFSET(C942,-M942+4,0),1,5)/365.25*I942*10000)</f>
        <v/>
      </c>
      <c r="AB942" s="40" t="str">
        <f ca="1">IF(D942="","",_xll.xCalcSkew(OFFSET(C942,-M942,0),E942-OFFSET(C942,-M942+1,0),b)/100)</f>
        <v/>
      </c>
      <c r="AC942" s="40" t="str">
        <f ca="1">IF(I942="","",_xll.xCalcSkew(OFFSET(C942,-M942,0),J942-OFFSET(C942,-M942+1,0),b)/100)</f>
        <v/>
      </c>
      <c r="AE942">
        <f t="shared" si="161"/>
        <v>0</v>
      </c>
      <c r="AF942">
        <f t="shared" si="162"/>
        <v>0</v>
      </c>
      <c r="AG942">
        <f t="shared" si="163"/>
        <v>0</v>
      </c>
    </row>
    <row r="943" spans="3:33" x14ac:dyDescent="0.25">
      <c r="D943" s="52"/>
      <c r="E943" s="39"/>
      <c r="F943" s="39"/>
      <c r="G943" s="35"/>
      <c r="I943" s="52"/>
      <c r="J943" s="39"/>
      <c r="K943" s="39"/>
      <c r="L943" s="62"/>
      <c r="M943" s="101">
        <f t="shared" si="168"/>
        <v>18</v>
      </c>
      <c r="N943" s="67" t="str">
        <f ca="1">IF(D943="","",_xll.xEURO(OFFSET(C943,-M943+1,0),E943,OFFSET(C943,-M943+2,0),OFFSET(C943,-M943+2,0),OFFSET(C943,-M943+3,0)+AB943,OFFSET(C943,-M943+4,0),0,1)*D943)</f>
        <v/>
      </c>
      <c r="O943" s="69" t="str">
        <f ca="1">IF(D943="","",_xll.xEURO(OFFSET(C943,-M943+1,0),E943,OFFSET(C943,-M943+2,0),OFFSET(C943,-M943+2,0),OFFSET(C943,-M943+3,0)+AB943,OFFSET(C943,-M943+4,0),0,0))</f>
        <v/>
      </c>
      <c r="P943" s="67" t="str">
        <f t="shared" si="166"/>
        <v/>
      </c>
      <c r="Q943" s="67" t="str">
        <f ca="1">IF(D943="","",_xll.xEURO(OFFSET(C943,-M943+1,0),E943,OFFSET(C943,-M943+2,0),OFFSET(C943,-M943+2,0),OFFSET(C943,-M943+3,0)+AB943,OFFSET(C943,-M943+4,0),0,2)/10*D943)</f>
        <v/>
      </c>
      <c r="R943" s="71" t="str">
        <f ca="1">IF(D943="","",_xll.xEURO(OFFSET(C943,-M943+1,0),E943,OFFSET(C943,-M943+2,0),OFFSET(C943,-M943+2,0),OFFSET(C943,-M943+3,0)+AB943,OFFSET(C943,-M943+4,0),0,3)/100*D943*10000)</f>
        <v/>
      </c>
      <c r="S943" s="71" t="str">
        <f ca="1">IF(D943="","",_xll.xEURO(OFFSET(C943,-M943+1,0),E943,OFFSET(C943,-M943+2,0),OFFSET(C943,-M943+2,0),OFFSET(C943,-M943+3,0)+AB943,OFFSET(C943,-M943+4,0),0,5)/365.25*D943*10000)</f>
        <v/>
      </c>
      <c r="U943" s="67" t="str">
        <f ca="1">IF(I943="","",_xll.xEURO(OFFSET(C943,-M943+1,0),J943,OFFSET(C943,-M943+2,0),OFFSET(C943,-M943+2,0),OFFSET(C943,-M943+3,0)+AC943,OFFSET(C943,-M943+4,0),1,1)*I943)</f>
        <v/>
      </c>
      <c r="V943" s="69" t="str">
        <f ca="1">IF(I943="","",_xll.xEURO(OFFSET(C943,-M943+1,0),J943,OFFSET(C943,-M943+2,0),OFFSET(C943,-M943+2,0),OFFSET(C943,-M943+3,0)+AC943,OFFSET(C943,-M943+4,0),1,0))</f>
        <v/>
      </c>
      <c r="W943" s="67" t="str">
        <f t="shared" si="167"/>
        <v/>
      </c>
      <c r="X943" s="67" t="str">
        <f ca="1">IF(I943="","",_xll.xEURO(OFFSET(C943,-M943+1,0),J943,OFFSET(C943,-M943+2,0),OFFSET(C943,-M943+2,0),OFFSET(C943,-M943+3,0)+AC943,OFFSET(C943,-M943+4,0),1,2)/10*I943)</f>
        <v/>
      </c>
      <c r="Y943" s="71" t="str">
        <f ca="1">IF(I943="","",_xll.xEURO(OFFSET(C943,-M943+1,0),J943,OFFSET(C943,-M943+2,0),OFFSET(C943,-M943+2,0),OFFSET(C943,-M943+3,0)+AC943,OFFSET(C943,-M943+4,0),1,3)/100*I943*10000)</f>
        <v/>
      </c>
      <c r="Z943" s="71" t="str">
        <f ca="1">IF(I943="","",_xll.xEURO(OFFSET(C943,-M943+1,0),J943,OFFSET(C943,-M943+2,0),OFFSET(C943,-M943+2,0),OFFSET(C943,-M943+3,0)+AC943,OFFSET(C943,-M943+4,0),1,5)/365.25*I943*10000)</f>
        <v/>
      </c>
      <c r="AB943" s="40" t="str">
        <f ca="1">IF(D943="","",_xll.xCalcSkew(OFFSET(C943,-M943,0),E943-OFFSET(C943,-M943+1,0),b)/100)</f>
        <v/>
      </c>
      <c r="AC943" s="40" t="str">
        <f ca="1">IF(I943="","",_xll.xCalcSkew(OFFSET(C943,-M943,0),J943-OFFSET(C943,-M943+1,0),b)/100)</f>
        <v/>
      </c>
      <c r="AE943">
        <f t="shared" si="161"/>
        <v>0</v>
      </c>
      <c r="AF943">
        <f t="shared" si="162"/>
        <v>0</v>
      </c>
      <c r="AG943">
        <f t="shared" si="163"/>
        <v>0</v>
      </c>
    </row>
    <row r="944" spans="3:33" x14ac:dyDescent="0.25">
      <c r="D944" s="52"/>
      <c r="E944" s="39"/>
      <c r="F944" s="39"/>
      <c r="G944" s="35"/>
      <c r="I944" s="52"/>
      <c r="J944" s="39"/>
      <c r="K944" s="39"/>
      <c r="L944" s="62"/>
      <c r="M944" s="101">
        <f t="shared" si="168"/>
        <v>19</v>
      </c>
      <c r="N944" s="67" t="str">
        <f ca="1">IF(D944="","",_xll.xEURO(OFFSET(C944,-M944+1,0),E944,OFFSET(C944,-M944+2,0),OFFSET(C944,-M944+2,0),OFFSET(C944,-M944+3,0)+AB944,OFFSET(C944,-M944+4,0),0,1)*D944)</f>
        <v/>
      </c>
      <c r="O944" s="69" t="str">
        <f ca="1">IF(D944="","",_xll.xEURO(OFFSET(C944,-M944+1,0),E944,OFFSET(C944,-M944+2,0),OFFSET(C944,-M944+2,0),OFFSET(C944,-M944+3,0)+AB944,OFFSET(C944,-M944+4,0),0,0))</f>
        <v/>
      </c>
      <c r="P944" s="67" t="str">
        <f t="shared" si="166"/>
        <v/>
      </c>
      <c r="Q944" s="67" t="str">
        <f ca="1">IF(D944="","",_xll.xEURO(OFFSET(C944,-M944+1,0),E944,OFFSET(C944,-M944+2,0),OFFSET(C944,-M944+2,0),OFFSET(C944,-M944+3,0)+AB944,OFFSET(C944,-M944+4,0),0,2)/10*D944)</f>
        <v/>
      </c>
      <c r="R944" s="71" t="str">
        <f ca="1">IF(D944="","",_xll.xEURO(OFFSET(C944,-M944+1,0),E944,OFFSET(C944,-M944+2,0),OFFSET(C944,-M944+2,0),OFFSET(C944,-M944+3,0)+AB944,OFFSET(C944,-M944+4,0),0,3)/100*D944*10000)</f>
        <v/>
      </c>
      <c r="S944" s="71" t="str">
        <f ca="1">IF(D944="","",_xll.xEURO(OFFSET(C944,-M944+1,0),E944,OFFSET(C944,-M944+2,0),OFFSET(C944,-M944+2,0),OFFSET(C944,-M944+3,0)+AB944,OFFSET(C944,-M944+4,0),0,5)/365.25*D944*10000)</f>
        <v/>
      </c>
      <c r="U944" s="67" t="str">
        <f ca="1">IF(I944="","",_xll.xEURO(OFFSET(C944,-M944+1,0),J944,OFFSET(C944,-M944+2,0),OFFSET(C944,-M944+2,0),OFFSET(C944,-M944+3,0)+AC944,OFFSET(C944,-M944+4,0),1,1)*I944)</f>
        <v/>
      </c>
      <c r="V944" s="69" t="str">
        <f ca="1">IF(I944="","",_xll.xEURO(OFFSET(C944,-M944+1,0),J944,OFFSET(C944,-M944+2,0),OFFSET(C944,-M944+2,0),OFFSET(C944,-M944+3,0)+AC944,OFFSET(C944,-M944+4,0),1,0))</f>
        <v/>
      </c>
      <c r="W944" s="67" t="str">
        <f t="shared" si="167"/>
        <v/>
      </c>
      <c r="X944" s="67" t="str">
        <f ca="1">IF(I944="","",_xll.xEURO(OFFSET(C944,-M944+1,0),J944,OFFSET(C944,-M944+2,0),OFFSET(C944,-M944+2,0),OFFSET(C944,-M944+3,0)+AC944,OFFSET(C944,-M944+4,0),1,2)/10*I944)</f>
        <v/>
      </c>
      <c r="Y944" s="71" t="str">
        <f ca="1">IF(I944="","",_xll.xEURO(OFFSET(C944,-M944+1,0),J944,OFFSET(C944,-M944+2,0),OFFSET(C944,-M944+2,0),OFFSET(C944,-M944+3,0)+AC944,OFFSET(C944,-M944+4,0),1,3)/100*I944*10000)</f>
        <v/>
      </c>
      <c r="Z944" s="71" t="str">
        <f ca="1">IF(I944="","",_xll.xEURO(OFFSET(C944,-M944+1,0),J944,OFFSET(C944,-M944+2,0),OFFSET(C944,-M944+2,0),OFFSET(C944,-M944+3,0)+AC944,OFFSET(C944,-M944+4,0),1,5)/365.25*I944*10000)</f>
        <v/>
      </c>
      <c r="AB944" s="40" t="str">
        <f ca="1">IF(D944="","",_xll.xCalcSkew(OFFSET(C944,-M944,0),E944-OFFSET(C944,-M944+1,0),b)/100)</f>
        <v/>
      </c>
      <c r="AC944" s="40" t="str">
        <f ca="1">IF(I944="","",_xll.xCalcSkew(OFFSET(C944,-M944,0),J944-OFFSET(C944,-M944+1,0),b)/100)</f>
        <v/>
      </c>
      <c r="AE944">
        <f t="shared" si="161"/>
        <v>0</v>
      </c>
      <c r="AF944">
        <f t="shared" si="162"/>
        <v>0</v>
      </c>
      <c r="AG944">
        <f t="shared" si="163"/>
        <v>0</v>
      </c>
    </row>
    <row r="945" spans="4:33" x14ac:dyDescent="0.25">
      <c r="D945" s="52"/>
      <c r="E945" s="39"/>
      <c r="F945" s="39"/>
      <c r="G945" s="35"/>
      <c r="I945" s="52"/>
      <c r="J945" s="39"/>
      <c r="K945" s="39"/>
      <c r="L945" s="62"/>
      <c r="M945" s="101">
        <f t="shared" si="168"/>
        <v>20</v>
      </c>
      <c r="N945" s="67" t="str">
        <f ca="1">IF(D945="","",_xll.xEURO(OFFSET(C945,-M945+1,0),E945,OFFSET(C945,-M945+2,0),OFFSET(C945,-M945+2,0),OFFSET(C945,-M945+3,0)+AB945,OFFSET(C945,-M945+4,0),0,1)*D945)</f>
        <v/>
      </c>
      <c r="O945" s="69" t="str">
        <f ca="1">IF(D945="","",_xll.xEURO(OFFSET(C945,-M945+1,0),E945,OFFSET(C945,-M945+2,0),OFFSET(C945,-M945+2,0),OFFSET(C945,-M945+3,0)+AB945,OFFSET(C945,-M945+4,0),0,0))</f>
        <v/>
      </c>
      <c r="P945" s="67" t="str">
        <f t="shared" si="166"/>
        <v/>
      </c>
      <c r="Q945" s="67" t="str">
        <f ca="1">IF(D945="","",_xll.xEURO(OFFSET(C945,-M945+1,0),E945,OFFSET(C945,-M945+2,0),OFFSET(C945,-M945+2,0),OFFSET(C945,-M945+3,0)+AB945,OFFSET(C945,-M945+4,0),0,2)/10*D945)</f>
        <v/>
      </c>
      <c r="R945" s="71" t="str">
        <f ca="1">IF(D945="","",_xll.xEURO(OFFSET(C945,-M945+1,0),E945,OFFSET(C945,-M945+2,0),OFFSET(C945,-M945+2,0),OFFSET(C945,-M945+3,0)+AB945,OFFSET(C945,-M945+4,0),0,3)/100*D945*10000)</f>
        <v/>
      </c>
      <c r="S945" s="71" t="str">
        <f ca="1">IF(D945="","",_xll.xEURO(OFFSET(C945,-M945+1,0),E945,OFFSET(C945,-M945+2,0),OFFSET(C945,-M945+2,0),OFFSET(C945,-M945+3,0)+AB945,OFFSET(C945,-M945+4,0),0,5)/365.25*D945*10000)</f>
        <v/>
      </c>
      <c r="U945" s="67" t="str">
        <f ca="1">IF(I945="","",_xll.xEURO(OFFSET(C945,-M945+1,0),J945,OFFSET(C945,-M945+2,0),OFFSET(C945,-M945+2,0),OFFSET(C945,-M945+3,0)+AC945,OFFSET(C945,-M945+4,0),1,1)*I945)</f>
        <v/>
      </c>
      <c r="V945" s="69" t="str">
        <f ca="1">IF(I945="","",_xll.xEURO(OFFSET(C945,-M945+1,0),J945,OFFSET(C945,-M945+2,0),OFFSET(C945,-M945+2,0),OFFSET(C945,-M945+3,0)+AC945,OFFSET(C945,-M945+4,0),1,0))</f>
        <v/>
      </c>
      <c r="W945" s="67" t="str">
        <f t="shared" si="167"/>
        <v/>
      </c>
      <c r="X945" s="67" t="str">
        <f ca="1">IF(I945="","",_xll.xEURO(OFFSET(C945,-M945+1,0),J945,OFFSET(C945,-M945+2,0),OFFSET(C945,-M945+2,0),OFFSET(C945,-M945+3,0)+AC945,OFFSET(C945,-M945+4,0),1,2)/10*I945)</f>
        <v/>
      </c>
      <c r="Y945" s="71" t="str">
        <f ca="1">IF(I945="","",_xll.xEURO(OFFSET(C945,-M945+1,0),J945,OFFSET(C945,-M945+2,0),OFFSET(C945,-M945+2,0),OFFSET(C945,-M945+3,0)+AC945,OFFSET(C945,-M945+4,0),1,3)/100*I945*10000)</f>
        <v/>
      </c>
      <c r="Z945" s="71" t="str">
        <f ca="1">IF(I945="","",_xll.xEURO(OFFSET(C945,-M945+1,0),J945,OFFSET(C945,-M945+2,0),OFFSET(C945,-M945+2,0),OFFSET(C945,-M945+3,0)+AC945,OFFSET(C945,-M945+4,0),1,5)/365.25*I945*10000)</f>
        <v/>
      </c>
      <c r="AB945" s="40" t="str">
        <f ca="1">IF(D945="","",_xll.xCalcSkew(OFFSET(C945,-M945,0),E945-OFFSET(C945,-M945+1,0),b)/100)</f>
        <v/>
      </c>
      <c r="AC945" s="40" t="str">
        <f ca="1">IF(I945="","",_xll.xCalcSkew(OFFSET(C945,-M945,0),J945-OFFSET(C945,-M945+1,0),b)/100)</f>
        <v/>
      </c>
      <c r="AE945">
        <f t="shared" si="161"/>
        <v>0</v>
      </c>
      <c r="AF945">
        <f t="shared" si="162"/>
        <v>0</v>
      </c>
      <c r="AG945">
        <f t="shared" si="163"/>
        <v>0</v>
      </c>
    </row>
    <row r="946" spans="4:33" x14ac:dyDescent="0.25">
      <c r="D946" s="52"/>
      <c r="E946" s="39"/>
      <c r="F946" s="39"/>
      <c r="G946" s="35"/>
      <c r="I946" s="52"/>
      <c r="J946" s="39"/>
      <c r="K946" s="39"/>
      <c r="L946" s="62"/>
      <c r="M946" s="101">
        <f t="shared" si="168"/>
        <v>21</v>
      </c>
      <c r="N946" s="67" t="str">
        <f ca="1">IF(D946="","",_xll.xEURO(OFFSET(C946,-M946+1,0),E946,OFFSET(C946,-M946+2,0),OFFSET(C946,-M946+2,0),OFFSET(C946,-M946+3,0)+AB946,OFFSET(C946,-M946+4,0),0,1)*D946)</f>
        <v/>
      </c>
      <c r="O946" s="69" t="str">
        <f ca="1">IF(D946="","",_xll.xEURO(OFFSET(C946,-M946+1,0),E946,OFFSET(C946,-M946+2,0),OFFSET(C946,-M946+2,0),OFFSET(C946,-M946+3,0)+AB946,OFFSET(C946,-M946+4,0),0,0))</f>
        <v/>
      </c>
      <c r="P946" s="67" t="str">
        <f t="shared" si="166"/>
        <v/>
      </c>
      <c r="Q946" s="67" t="str">
        <f ca="1">IF(D946="","",_xll.xEURO(OFFSET(C946,-M946+1,0),E946,OFFSET(C946,-M946+2,0),OFFSET(C946,-M946+2,0),OFFSET(C946,-M946+3,0)+AB946,OFFSET(C946,-M946+4,0),0,2)/10*D946)</f>
        <v/>
      </c>
      <c r="R946" s="71" t="str">
        <f ca="1">IF(D946="","",_xll.xEURO(OFFSET(C946,-M946+1,0),E946,OFFSET(C946,-M946+2,0),OFFSET(C946,-M946+2,0),OFFSET(C946,-M946+3,0)+AB946,OFFSET(C946,-M946+4,0),0,3)/100*D946*10000)</f>
        <v/>
      </c>
      <c r="S946" s="71" t="str">
        <f ca="1">IF(D946="","",_xll.xEURO(OFFSET(C946,-M946+1,0),E946,OFFSET(C946,-M946+2,0),OFFSET(C946,-M946+2,0),OFFSET(C946,-M946+3,0)+AB946,OFFSET(C946,-M946+4,0),0,5)/365.25*D946*10000)</f>
        <v/>
      </c>
      <c r="U946" s="67" t="str">
        <f ca="1">IF(I946="","",_xll.xEURO(OFFSET(C946,-M946+1,0),J946,OFFSET(C946,-M946+2,0),OFFSET(C946,-M946+2,0),OFFSET(C946,-M946+3,0)+AC946,OFFSET(C946,-M946+4,0),1,1)*I946)</f>
        <v/>
      </c>
      <c r="V946" s="69" t="str">
        <f ca="1">IF(I946="","",_xll.xEURO(OFFSET(C946,-M946+1,0),J946,OFFSET(C946,-M946+2,0),OFFSET(C946,-M946+2,0),OFFSET(C946,-M946+3,0)+AC946,OFFSET(C946,-M946+4,0),1,0))</f>
        <v/>
      </c>
      <c r="W946" s="67" t="str">
        <f t="shared" si="167"/>
        <v/>
      </c>
      <c r="X946" s="67" t="str">
        <f ca="1">IF(I946="","",_xll.xEURO(OFFSET(C946,-M946+1,0),J946,OFFSET(C946,-M946+2,0),OFFSET(C946,-M946+2,0),OFFSET(C946,-M946+3,0)+AC946,OFFSET(C946,-M946+4,0),1,2)/10*I946)</f>
        <v/>
      </c>
      <c r="Y946" s="71" t="str">
        <f ca="1">IF(I946="","",_xll.xEURO(OFFSET(C946,-M946+1,0),J946,OFFSET(C946,-M946+2,0),OFFSET(C946,-M946+2,0),OFFSET(C946,-M946+3,0)+AC946,OFFSET(C946,-M946+4,0),1,3)/100*I946*10000)</f>
        <v/>
      </c>
      <c r="Z946" s="71" t="str">
        <f ca="1">IF(I946="","",_xll.xEURO(OFFSET(C946,-M946+1,0),J946,OFFSET(C946,-M946+2,0),OFFSET(C946,-M946+2,0),OFFSET(C946,-M946+3,0)+AC946,OFFSET(C946,-M946+4,0),1,5)/365.25*I946*10000)</f>
        <v/>
      </c>
      <c r="AB946" s="40" t="str">
        <f ca="1">IF(D946="","",_xll.xCalcSkew(OFFSET(C946,-M946,0),E946-OFFSET(C946,-M946+1,0),b)/100)</f>
        <v/>
      </c>
      <c r="AC946" s="40" t="str">
        <f ca="1">IF(I946="","",_xll.xCalcSkew(OFFSET(C946,-M946,0),J946-OFFSET(C946,-M946+1,0),b)/100)</f>
        <v/>
      </c>
      <c r="AE946">
        <f t="shared" si="161"/>
        <v>0</v>
      </c>
      <c r="AF946">
        <f t="shared" si="162"/>
        <v>0</v>
      </c>
      <c r="AG946">
        <f t="shared" si="163"/>
        <v>0</v>
      </c>
    </row>
    <row r="947" spans="4:33" x14ac:dyDescent="0.25">
      <c r="D947" s="52"/>
      <c r="E947" s="39"/>
      <c r="F947" s="39"/>
      <c r="G947" s="35"/>
      <c r="I947" s="52"/>
      <c r="J947" s="39"/>
      <c r="K947" s="39"/>
      <c r="L947" s="62"/>
      <c r="M947" s="101">
        <f t="shared" si="168"/>
        <v>22</v>
      </c>
      <c r="N947" s="67" t="str">
        <f ca="1">IF(D947="","",_xll.xEURO(OFFSET(C947,-M947+1,0),E947,OFFSET(C947,-M947+2,0),OFFSET(C947,-M947+2,0),OFFSET(C947,-M947+3,0)+AB947,OFFSET(C947,-M947+4,0),0,1)*D947)</f>
        <v/>
      </c>
      <c r="O947" s="69" t="str">
        <f ca="1">IF(D947="","",_xll.xEURO(OFFSET(C947,-M947+1,0),E947,OFFSET(C947,-M947+2,0),OFFSET(C947,-M947+2,0),OFFSET(C947,-M947+3,0)+AB947,OFFSET(C947,-M947+4,0),0,0))</f>
        <v/>
      </c>
      <c r="P947" s="67" t="str">
        <f t="shared" si="166"/>
        <v/>
      </c>
      <c r="Q947" s="67" t="str">
        <f ca="1">IF(D947="","",_xll.xEURO(OFFSET(C947,-M947+1,0),E947,OFFSET(C947,-M947+2,0),OFFSET(C947,-M947+2,0),OFFSET(C947,-M947+3,0)+AB947,OFFSET(C947,-M947+4,0),0,2)/10*D947)</f>
        <v/>
      </c>
      <c r="R947" s="71" t="str">
        <f ca="1">IF(D947="","",_xll.xEURO(OFFSET(C947,-M947+1,0),E947,OFFSET(C947,-M947+2,0),OFFSET(C947,-M947+2,0),OFFSET(C947,-M947+3,0)+AB947,OFFSET(C947,-M947+4,0),0,3)/100*D947*10000)</f>
        <v/>
      </c>
      <c r="S947" s="71" t="str">
        <f ca="1">IF(D947="","",_xll.xEURO(OFFSET(C947,-M947+1,0),E947,OFFSET(C947,-M947+2,0),OFFSET(C947,-M947+2,0),OFFSET(C947,-M947+3,0)+AB947,OFFSET(C947,-M947+4,0),0,5)/365.25*D947*10000)</f>
        <v/>
      </c>
      <c r="U947" s="67" t="str">
        <f ca="1">IF(I947="","",_xll.xEURO(OFFSET(C947,-M947+1,0),J947,OFFSET(C947,-M947+2,0),OFFSET(C947,-M947+2,0),OFFSET(C947,-M947+3,0)+AC947,OFFSET(C947,-M947+4,0),1,1)*I947)</f>
        <v/>
      </c>
      <c r="V947" s="69" t="str">
        <f ca="1">IF(I947="","",_xll.xEURO(OFFSET(C947,-M947+1,0),J947,OFFSET(C947,-M947+2,0),OFFSET(C947,-M947+2,0),OFFSET(C947,-M947+3,0)+AC947,OFFSET(C947,-M947+4,0),1,0))</f>
        <v/>
      </c>
      <c r="W947" s="67" t="str">
        <f t="shared" si="167"/>
        <v/>
      </c>
      <c r="X947" s="67" t="str">
        <f ca="1">IF(I947="","",_xll.xEURO(OFFSET(C947,-M947+1,0),J947,OFFSET(C947,-M947+2,0),OFFSET(C947,-M947+2,0),OFFSET(C947,-M947+3,0)+AC947,OFFSET(C947,-M947+4,0),1,2)/10*I947)</f>
        <v/>
      </c>
      <c r="Y947" s="71" t="str">
        <f ca="1">IF(I947="","",_xll.xEURO(OFFSET(C947,-M947+1,0),J947,OFFSET(C947,-M947+2,0),OFFSET(C947,-M947+2,0),OFFSET(C947,-M947+3,0)+AC947,OFFSET(C947,-M947+4,0),1,3)/100*I947*10000)</f>
        <v/>
      </c>
      <c r="Z947" s="71" t="str">
        <f ca="1">IF(I947="","",_xll.xEURO(OFFSET(C947,-M947+1,0),J947,OFFSET(C947,-M947+2,0),OFFSET(C947,-M947+2,0),OFFSET(C947,-M947+3,0)+AC947,OFFSET(C947,-M947+4,0),1,5)/365.25*I947*10000)</f>
        <v/>
      </c>
      <c r="AB947" s="40" t="str">
        <f ca="1">IF(D947="","",_xll.xCalcSkew(OFFSET(C947,-M947,0),E947-OFFSET(C947,-M947+1,0),b)/100)</f>
        <v/>
      </c>
      <c r="AC947" s="40" t="str">
        <f ca="1">IF(I947="","",_xll.xCalcSkew(OFFSET(C947,-M947,0),J947-OFFSET(C947,-M947+1,0),b)/100)</f>
        <v/>
      </c>
      <c r="AE947">
        <f t="shared" si="161"/>
        <v>0</v>
      </c>
      <c r="AF947">
        <f t="shared" si="162"/>
        <v>0</v>
      </c>
      <c r="AG947">
        <f t="shared" si="163"/>
        <v>0</v>
      </c>
    </row>
    <row r="948" spans="4:33" x14ac:dyDescent="0.25">
      <c r="D948" s="52"/>
      <c r="E948" s="39"/>
      <c r="F948" s="39"/>
      <c r="G948" s="35"/>
      <c r="I948" s="52"/>
      <c r="J948" s="39"/>
      <c r="K948" s="39"/>
      <c r="L948" s="62"/>
      <c r="M948" s="101">
        <f t="shared" si="168"/>
        <v>23</v>
      </c>
      <c r="N948" s="67" t="str">
        <f ca="1">IF(D948="","",_xll.xEURO(OFFSET(C948,-M948+1,0),E948,OFFSET(C948,-M948+2,0),OFFSET(C948,-M948+2,0),OFFSET(C948,-M948+3,0)+AB948,OFFSET(C948,-M948+4,0),0,1)*D948)</f>
        <v/>
      </c>
      <c r="O948" s="69" t="str">
        <f ca="1">IF(D948="","",_xll.xEURO(OFFSET(C948,-M948+1,0),E948,OFFSET(C948,-M948+2,0),OFFSET(C948,-M948+2,0),OFFSET(C948,-M948+3,0)+AB948,OFFSET(C948,-M948+4,0),0,0))</f>
        <v/>
      </c>
      <c r="P948" s="67" t="str">
        <f t="shared" si="166"/>
        <v/>
      </c>
      <c r="Q948" s="67" t="str">
        <f ca="1">IF(D948="","",_xll.xEURO(OFFSET(C948,-M948+1,0),E948,OFFSET(C948,-M948+2,0),OFFSET(C948,-M948+2,0),OFFSET(C948,-M948+3,0)+AB948,OFFSET(C948,-M948+4,0),0,2)/10*D948)</f>
        <v/>
      </c>
      <c r="R948" s="71" t="str">
        <f ca="1">IF(D948="","",_xll.xEURO(OFFSET(C948,-M948+1,0),E948,OFFSET(C948,-M948+2,0),OFFSET(C948,-M948+2,0),OFFSET(C948,-M948+3,0)+AB948,OFFSET(C948,-M948+4,0),0,3)/100*D948*10000)</f>
        <v/>
      </c>
      <c r="S948" s="71" t="str">
        <f ca="1">IF(D948="","",_xll.xEURO(OFFSET(C948,-M948+1,0),E948,OFFSET(C948,-M948+2,0),OFFSET(C948,-M948+2,0),OFFSET(C948,-M948+3,0)+AB948,OFFSET(C948,-M948+4,0),0,5)/365.25*D948*10000)</f>
        <v/>
      </c>
      <c r="U948" s="67" t="str">
        <f ca="1">IF(I948="","",_xll.xEURO(OFFSET(C948,-M948+1,0),J948,OFFSET(C948,-M948+2,0),OFFSET(C948,-M948+2,0),OFFSET(C948,-M948+3,0)+AC948,OFFSET(C948,-M948+4,0),1,1)*I948)</f>
        <v/>
      </c>
      <c r="V948" s="69" t="str">
        <f ca="1">IF(I948="","",_xll.xEURO(OFFSET(C948,-M948+1,0),J948,OFFSET(C948,-M948+2,0),OFFSET(C948,-M948+2,0),OFFSET(C948,-M948+3,0)+AC948,OFFSET(C948,-M948+4,0),1,0))</f>
        <v/>
      </c>
      <c r="W948" s="67" t="str">
        <f t="shared" si="167"/>
        <v/>
      </c>
      <c r="X948" s="67" t="str">
        <f ca="1">IF(I948="","",_xll.xEURO(OFFSET(C948,-M948+1,0),J948,OFFSET(C948,-M948+2,0),OFFSET(C948,-M948+2,0),OFFSET(C948,-M948+3,0)+AC948,OFFSET(C948,-M948+4,0),1,2)/10*I948)</f>
        <v/>
      </c>
      <c r="Y948" s="71" t="str">
        <f ca="1">IF(I948="","",_xll.xEURO(OFFSET(C948,-M948+1,0),J948,OFFSET(C948,-M948+2,0),OFFSET(C948,-M948+2,0),OFFSET(C948,-M948+3,0)+AC948,OFFSET(C948,-M948+4,0),1,3)/100*I948*10000)</f>
        <v/>
      </c>
      <c r="Z948" s="71" t="str">
        <f ca="1">IF(I948="","",_xll.xEURO(OFFSET(C948,-M948+1,0),J948,OFFSET(C948,-M948+2,0),OFFSET(C948,-M948+2,0),OFFSET(C948,-M948+3,0)+AC948,OFFSET(C948,-M948+4,0),1,5)/365.25*I948*10000)</f>
        <v/>
      </c>
      <c r="AB948" s="40" t="str">
        <f ca="1">IF(D948="","",_xll.xCalcSkew(OFFSET(C948,-M948,0),E948-OFFSET(C948,-M948+1,0),b)/100)</f>
        <v/>
      </c>
      <c r="AC948" s="40" t="str">
        <f ca="1">IF(I948="","",_xll.xCalcSkew(OFFSET(C948,-M948,0),J948-OFFSET(C948,-M948+1,0),b)/100)</f>
        <v/>
      </c>
      <c r="AE948">
        <f t="shared" si="161"/>
        <v>0</v>
      </c>
      <c r="AF948">
        <f t="shared" si="162"/>
        <v>0</v>
      </c>
      <c r="AG948">
        <f t="shared" si="163"/>
        <v>0</v>
      </c>
    </row>
    <row r="949" spans="4:33" x14ac:dyDescent="0.25">
      <c r="D949" s="52"/>
      <c r="E949" s="39"/>
      <c r="F949" s="39"/>
      <c r="G949" s="35"/>
      <c r="I949" s="52"/>
      <c r="J949" s="39"/>
      <c r="K949" s="39"/>
      <c r="L949" s="62"/>
      <c r="M949" s="101">
        <f t="shared" si="168"/>
        <v>24</v>
      </c>
      <c r="N949" s="67" t="str">
        <f ca="1">IF(D949="","",_xll.xEURO(OFFSET(C949,-M949+1,0),E949,OFFSET(C949,-M949+2,0),OFFSET(C949,-M949+2,0),OFFSET(C949,-M949+3,0)+AB949,OFFSET(C949,-M949+4,0),0,1)*D949)</f>
        <v/>
      </c>
      <c r="O949" s="69" t="str">
        <f ca="1">IF(D949="","",_xll.xEURO(OFFSET(C949,-M949+1,0),E949,OFFSET(C949,-M949+2,0),OFFSET(C949,-M949+2,0),OFFSET(C949,-M949+3,0)+AB949,OFFSET(C949,-M949+4,0),0,0))</f>
        <v/>
      </c>
      <c r="P949" s="67" t="str">
        <f t="shared" si="166"/>
        <v/>
      </c>
      <c r="Q949" s="67" t="str">
        <f ca="1">IF(D949="","",_xll.xEURO(OFFSET(C949,-M949+1,0),E949,OFFSET(C949,-M949+2,0),OFFSET(C949,-M949+2,0),OFFSET(C949,-M949+3,0)+AB949,OFFSET(C949,-M949+4,0),0,2)/10*D949)</f>
        <v/>
      </c>
      <c r="R949" s="71" t="str">
        <f ca="1">IF(D949="","",_xll.xEURO(OFFSET(C949,-M949+1,0),E949,OFFSET(C949,-M949+2,0),OFFSET(C949,-M949+2,0),OFFSET(C949,-M949+3,0)+AB949,OFFSET(C949,-M949+4,0),0,3)/100*D949*10000)</f>
        <v/>
      </c>
      <c r="S949" s="71" t="str">
        <f ca="1">IF(D949="","",_xll.xEURO(OFFSET(C949,-M949+1,0),E949,OFFSET(C949,-M949+2,0),OFFSET(C949,-M949+2,0),OFFSET(C949,-M949+3,0)+AB949,OFFSET(C949,-M949+4,0),0,5)/365.25*D949*10000)</f>
        <v/>
      </c>
      <c r="U949" s="67" t="str">
        <f ca="1">IF(I949="","",_xll.xEURO(OFFSET(C949,-M949+1,0),J949,OFFSET(C949,-M949+2,0),OFFSET(C949,-M949+2,0),OFFSET(C949,-M949+3,0)+AC949,OFFSET(C949,-M949+4,0),1,1)*I949)</f>
        <v/>
      </c>
      <c r="V949" s="69" t="str">
        <f ca="1">IF(I949="","",_xll.xEURO(OFFSET(C949,-M949+1,0),J949,OFFSET(C949,-M949+2,0),OFFSET(C949,-M949+2,0),OFFSET(C949,-M949+3,0)+AC949,OFFSET(C949,-M949+4,0),1,0))</f>
        <v/>
      </c>
      <c r="W949" s="67" t="str">
        <f t="shared" si="167"/>
        <v/>
      </c>
      <c r="X949" s="67" t="str">
        <f ca="1">IF(I949="","",_xll.xEURO(OFFSET(C949,-M949+1,0),J949,OFFSET(C949,-M949+2,0),OFFSET(C949,-M949+2,0),OFFSET(C949,-M949+3,0)+AC949,OFFSET(C949,-M949+4,0),1,2)/10*I949)</f>
        <v/>
      </c>
      <c r="Y949" s="71" t="str">
        <f ca="1">IF(I949="","",_xll.xEURO(OFFSET(C949,-M949+1,0),J949,OFFSET(C949,-M949+2,0),OFFSET(C949,-M949+2,0),OFFSET(C949,-M949+3,0)+AC949,OFFSET(C949,-M949+4,0),1,3)/100*I949*10000)</f>
        <v/>
      </c>
      <c r="Z949" s="71" t="str">
        <f ca="1">IF(I949="","",_xll.xEURO(OFFSET(C949,-M949+1,0),J949,OFFSET(C949,-M949+2,0),OFFSET(C949,-M949+2,0),OFFSET(C949,-M949+3,0)+AC949,OFFSET(C949,-M949+4,0),1,5)/365.25*I949*10000)</f>
        <v/>
      </c>
      <c r="AB949" s="40" t="str">
        <f ca="1">IF(D949="","",_xll.xCalcSkew(OFFSET(C949,-M949,0),E949-OFFSET(C949,-M949+1,0),b)/100)</f>
        <v/>
      </c>
      <c r="AC949" s="40" t="str">
        <f ca="1">IF(I949="","",_xll.xCalcSkew(OFFSET(C949,-M949,0),J949-OFFSET(C949,-M949+1,0),b)/100)</f>
        <v/>
      </c>
      <c r="AE949">
        <f t="shared" si="161"/>
        <v>0</v>
      </c>
      <c r="AF949">
        <f t="shared" si="162"/>
        <v>0</v>
      </c>
      <c r="AG949">
        <f t="shared" si="163"/>
        <v>0</v>
      </c>
    </row>
    <row r="950" spans="4:33" x14ac:dyDescent="0.25">
      <c r="D950" s="52"/>
      <c r="E950" s="39"/>
      <c r="F950" s="39"/>
      <c r="G950" s="35"/>
      <c r="I950" s="52"/>
      <c r="J950" s="39"/>
      <c r="K950" s="39"/>
      <c r="L950" s="62"/>
      <c r="M950" s="101">
        <f t="shared" si="168"/>
        <v>25</v>
      </c>
      <c r="N950" s="67" t="str">
        <f ca="1">IF(D950="","",_xll.xEURO(OFFSET(C950,-M950+1,0),E950,OFFSET(C950,-M950+2,0),OFFSET(C950,-M950+2,0),OFFSET(C950,-M950+3,0)+AB950,OFFSET(C950,-M950+4,0),0,1)*D950)</f>
        <v/>
      </c>
      <c r="O950" s="69" t="str">
        <f ca="1">IF(D950="","",_xll.xEURO(OFFSET(C950,-M950+1,0),E950,OFFSET(C950,-M950+2,0),OFFSET(C950,-M950+2,0),OFFSET(C950,-M950+3,0)+AB950,OFFSET(C950,-M950+4,0),0,0))</f>
        <v/>
      </c>
      <c r="P950" s="67" t="str">
        <f t="shared" si="166"/>
        <v/>
      </c>
      <c r="Q950" s="67" t="str">
        <f ca="1">IF(D950="","",_xll.xEURO(OFFSET(C950,-M950+1,0),E950,OFFSET(C950,-M950+2,0),OFFSET(C950,-M950+2,0),OFFSET(C950,-M950+3,0)+AB950,OFFSET(C950,-M950+4,0),0,2)/10*D950)</f>
        <v/>
      </c>
      <c r="R950" s="71" t="str">
        <f ca="1">IF(D950="","",_xll.xEURO(OFFSET(C950,-M950+1,0),E950,OFFSET(C950,-M950+2,0),OFFSET(C950,-M950+2,0),OFFSET(C950,-M950+3,0)+AB950,OFFSET(C950,-M950+4,0),0,3)/100*D950*10000)</f>
        <v/>
      </c>
      <c r="S950" s="71" t="str">
        <f ca="1">IF(D950="","",_xll.xEURO(OFFSET(C950,-M950+1,0),E950,OFFSET(C950,-M950+2,0),OFFSET(C950,-M950+2,0),OFFSET(C950,-M950+3,0)+AB950,OFFSET(C950,-M950+4,0),0,5)/365.25*D950*10000)</f>
        <v/>
      </c>
      <c r="U950" s="67" t="str">
        <f ca="1">IF(I950="","",_xll.xEURO(OFFSET(C950,-M950+1,0),J950,OFFSET(C950,-M950+2,0),OFFSET(C950,-M950+2,0),OFFSET(C950,-M950+3,0)+AC950,OFFSET(C950,-M950+4,0),1,1)*I950)</f>
        <v/>
      </c>
      <c r="V950" s="69" t="str">
        <f ca="1">IF(I950="","",_xll.xEURO(OFFSET(C950,-M950+1,0),J950,OFFSET(C950,-M950+2,0),OFFSET(C950,-M950+2,0),OFFSET(C950,-M950+3,0)+AC950,OFFSET(C950,-M950+4,0),1,0))</f>
        <v/>
      </c>
      <c r="W950" s="67" t="str">
        <f t="shared" si="167"/>
        <v/>
      </c>
      <c r="X950" s="67" t="str">
        <f ca="1">IF(I950="","",_xll.xEURO(OFFSET(C950,-M950+1,0),J950,OFFSET(C950,-M950+2,0),OFFSET(C950,-M950+2,0),OFFSET(C950,-M950+3,0)+AC950,OFFSET(C950,-M950+4,0),1,2)/10*I950)</f>
        <v/>
      </c>
      <c r="Y950" s="71" t="str">
        <f ca="1">IF(I950="","",_xll.xEURO(OFFSET(C950,-M950+1,0),J950,OFFSET(C950,-M950+2,0),OFFSET(C950,-M950+2,0),OFFSET(C950,-M950+3,0)+AC950,OFFSET(C950,-M950+4,0),1,3)/100*I950*10000)</f>
        <v/>
      </c>
      <c r="Z950" s="71" t="str">
        <f ca="1">IF(I950="","",_xll.xEURO(OFFSET(C950,-M950+1,0),J950,OFFSET(C950,-M950+2,0),OFFSET(C950,-M950+2,0),OFFSET(C950,-M950+3,0)+AC950,OFFSET(C950,-M950+4,0),1,5)/365.25*I950*10000)</f>
        <v/>
      </c>
      <c r="AB950" s="40" t="str">
        <f ca="1">IF(D950="","",_xll.xCalcSkew(OFFSET(C950,-M950,0),E950-OFFSET(C950,-M950+1,0),b)/100)</f>
        <v/>
      </c>
      <c r="AC950" s="40" t="str">
        <f ca="1">IF(I950="","",_xll.xCalcSkew(OFFSET(C950,-M950,0),J950-OFFSET(C950,-M950+1,0),b)/100)</f>
        <v/>
      </c>
      <c r="AE950">
        <f t="shared" si="161"/>
        <v>0</v>
      </c>
      <c r="AF950">
        <f t="shared" si="162"/>
        <v>0</v>
      </c>
      <c r="AG950">
        <f t="shared" si="163"/>
        <v>0</v>
      </c>
    </row>
    <row r="951" spans="4:33" x14ac:dyDescent="0.25">
      <c r="D951" s="52"/>
      <c r="E951" s="39"/>
      <c r="F951" s="39"/>
      <c r="G951" s="35"/>
      <c r="I951" s="52"/>
      <c r="J951" s="39"/>
      <c r="K951" s="39"/>
      <c r="L951" s="62"/>
      <c r="M951" s="101">
        <f t="shared" si="168"/>
        <v>26</v>
      </c>
      <c r="N951" s="67" t="str">
        <f ca="1">IF(D951="","",_xll.xEURO(OFFSET(C951,-M951+1,0),E951,OFFSET(C951,-M951+2,0),OFFSET(C951,-M951+2,0),OFFSET(C951,-M951+3,0)+AB951,OFFSET(C951,-M951+4,0),0,1)*D951)</f>
        <v/>
      </c>
      <c r="O951" s="69" t="str">
        <f ca="1">IF(D951="","",_xll.xEURO(OFFSET(C951,-M951+1,0),E951,OFFSET(C951,-M951+2,0),OFFSET(C951,-M951+2,0),OFFSET(C951,-M951+3,0)+AB951,OFFSET(C951,-M951+4,0),0,0))</f>
        <v/>
      </c>
      <c r="P951" s="67" t="str">
        <f t="shared" si="166"/>
        <v/>
      </c>
      <c r="Q951" s="67" t="str">
        <f ca="1">IF(D951="","",_xll.xEURO(OFFSET(C951,-M951+1,0),E951,OFFSET(C951,-M951+2,0),OFFSET(C951,-M951+2,0),OFFSET(C951,-M951+3,0)+AB951,OFFSET(C951,-M951+4,0),0,2)/10*D951)</f>
        <v/>
      </c>
      <c r="R951" s="71" t="str">
        <f ca="1">IF(D951="","",_xll.xEURO(OFFSET(C951,-M951+1,0),E951,OFFSET(C951,-M951+2,0),OFFSET(C951,-M951+2,0),OFFSET(C951,-M951+3,0)+AB951,OFFSET(C951,-M951+4,0),0,3)/100*D951*10000)</f>
        <v/>
      </c>
      <c r="S951" s="71" t="str">
        <f ca="1">IF(D951="","",_xll.xEURO(OFFSET(C951,-M951+1,0),E951,OFFSET(C951,-M951+2,0),OFFSET(C951,-M951+2,0),OFFSET(C951,-M951+3,0)+AB951,OFFSET(C951,-M951+4,0),0,5)/365.25*D951*10000)</f>
        <v/>
      </c>
      <c r="U951" s="67" t="str">
        <f ca="1">IF(I951="","",_xll.xEURO(OFFSET(C951,-M951+1,0),J951,OFFSET(C951,-M951+2,0),OFFSET(C951,-M951+2,0),OFFSET(C951,-M951+3,0)+AC951,OFFSET(C951,-M951+4,0),1,1)*I951)</f>
        <v/>
      </c>
      <c r="V951" s="69" t="str">
        <f ca="1">IF(I951="","",_xll.xEURO(OFFSET(C951,-M951+1,0),J951,OFFSET(C951,-M951+2,0),OFFSET(C951,-M951+2,0),OFFSET(C951,-M951+3,0)+AC951,OFFSET(C951,-M951+4,0),1,0))</f>
        <v/>
      </c>
      <c r="W951" s="67" t="str">
        <f t="shared" si="167"/>
        <v/>
      </c>
      <c r="X951" s="67" t="str">
        <f ca="1">IF(I951="","",_xll.xEURO(OFFSET(C951,-M951+1,0),J951,OFFSET(C951,-M951+2,0),OFFSET(C951,-M951+2,0),OFFSET(C951,-M951+3,0)+AC951,OFFSET(C951,-M951+4,0),1,2)/10*I951)</f>
        <v/>
      </c>
      <c r="Y951" s="71" t="str">
        <f ca="1">IF(I951="","",_xll.xEURO(OFFSET(C951,-M951+1,0),J951,OFFSET(C951,-M951+2,0),OFFSET(C951,-M951+2,0),OFFSET(C951,-M951+3,0)+AC951,OFFSET(C951,-M951+4,0),1,3)/100*I951*10000)</f>
        <v/>
      </c>
      <c r="Z951" s="71" t="str">
        <f ca="1">IF(I951="","",_xll.xEURO(OFFSET(C951,-M951+1,0),J951,OFFSET(C951,-M951+2,0),OFFSET(C951,-M951+2,0),OFFSET(C951,-M951+3,0)+AC951,OFFSET(C951,-M951+4,0),1,5)/365.25*I951*10000)</f>
        <v/>
      </c>
      <c r="AB951" s="40" t="str">
        <f ca="1">IF(D951="","",_xll.xCalcSkew(OFFSET(C951,-M951,0),E951-OFFSET(C951,-M951+1,0),b)/100)</f>
        <v/>
      </c>
      <c r="AC951" s="40" t="str">
        <f ca="1">IF(I951="","",_xll.xCalcSkew(OFFSET(C951,-M951,0),J951-OFFSET(C951,-M951+1,0),b)/100)</f>
        <v/>
      </c>
      <c r="AE951">
        <f t="shared" si="161"/>
        <v>0</v>
      </c>
      <c r="AF951">
        <f t="shared" si="162"/>
        <v>0</v>
      </c>
      <c r="AG951">
        <f t="shared" si="163"/>
        <v>0</v>
      </c>
    </row>
    <row r="952" spans="4:33" x14ac:dyDescent="0.25">
      <c r="D952" s="52"/>
      <c r="E952" s="39"/>
      <c r="F952" s="39"/>
      <c r="G952" s="35"/>
      <c r="I952" s="52"/>
      <c r="J952" s="39"/>
      <c r="K952" s="39"/>
      <c r="L952" s="62"/>
      <c r="M952" s="101">
        <f t="shared" si="168"/>
        <v>27</v>
      </c>
      <c r="N952" s="67" t="str">
        <f ca="1">IF(D952="","",_xll.xEURO(OFFSET(C952,-M952+1,0),E952,OFFSET(C952,-M952+2,0),OFFSET(C952,-M952+2,0),OFFSET(C952,-M952+3,0)+AB952,OFFSET(C952,-M952+4,0),0,1)*D952)</f>
        <v/>
      </c>
      <c r="O952" s="69" t="str">
        <f ca="1">IF(D952="","",_xll.xEURO(OFFSET(C952,-M952+1,0),E952,OFFSET(C952,-M952+2,0),OFFSET(C952,-M952+2,0),OFFSET(C952,-M952+3,0)+AB952,OFFSET(C952,-M952+4,0),0,0))</f>
        <v/>
      </c>
      <c r="P952" s="67" t="str">
        <f t="shared" si="166"/>
        <v/>
      </c>
      <c r="Q952" s="67" t="str">
        <f ca="1">IF(D952="","",_xll.xEURO(OFFSET(C952,-M952+1,0),E952,OFFSET(C952,-M952+2,0),OFFSET(C952,-M952+2,0),OFFSET(C952,-M952+3,0)+AB952,OFFSET(C952,-M952+4,0),0,2)/10*D952)</f>
        <v/>
      </c>
      <c r="R952" s="71" t="str">
        <f ca="1">IF(D952="","",_xll.xEURO(OFFSET(C952,-M952+1,0),E952,OFFSET(C952,-M952+2,0),OFFSET(C952,-M952+2,0),OFFSET(C952,-M952+3,0)+AB952,OFFSET(C952,-M952+4,0),0,3)/100*D952*10000)</f>
        <v/>
      </c>
      <c r="S952" s="71" t="str">
        <f ca="1">IF(D952="","",_xll.xEURO(OFFSET(C952,-M952+1,0),E952,OFFSET(C952,-M952+2,0),OFFSET(C952,-M952+2,0),OFFSET(C952,-M952+3,0)+AB952,OFFSET(C952,-M952+4,0),0,5)/365.25*D952*10000)</f>
        <v/>
      </c>
      <c r="U952" s="67" t="str">
        <f ca="1">IF(I952="","",_xll.xEURO(OFFSET(C952,-M952+1,0),J952,OFFSET(C952,-M952+2,0),OFFSET(C952,-M952+2,0),OFFSET(C952,-M952+3,0)+AC952,OFFSET(C952,-M952+4,0),1,1)*I952)</f>
        <v/>
      </c>
      <c r="V952" s="69" t="str">
        <f ca="1">IF(I952="","",_xll.xEURO(OFFSET(C952,-M952+1,0),J952,OFFSET(C952,-M952+2,0),OFFSET(C952,-M952+2,0),OFFSET(C952,-M952+3,0)+AC952,OFFSET(C952,-M952+4,0),1,0))</f>
        <v/>
      </c>
      <c r="W952" s="67" t="str">
        <f t="shared" si="167"/>
        <v/>
      </c>
      <c r="X952" s="67" t="str">
        <f ca="1">IF(I952="","",_xll.xEURO(OFFSET(C952,-M952+1,0),J952,OFFSET(C952,-M952+2,0),OFFSET(C952,-M952+2,0),OFFSET(C952,-M952+3,0)+AC952,OFFSET(C952,-M952+4,0),1,2)/10*I952)</f>
        <v/>
      </c>
      <c r="Y952" s="71" t="str">
        <f ca="1">IF(I952="","",_xll.xEURO(OFFSET(C952,-M952+1,0),J952,OFFSET(C952,-M952+2,0),OFFSET(C952,-M952+2,0),OFFSET(C952,-M952+3,0)+AC952,OFFSET(C952,-M952+4,0),1,3)/100*I952*10000)</f>
        <v/>
      </c>
      <c r="Z952" s="71" t="str">
        <f ca="1">IF(I952="","",_xll.xEURO(OFFSET(C952,-M952+1,0),J952,OFFSET(C952,-M952+2,0),OFFSET(C952,-M952+2,0),OFFSET(C952,-M952+3,0)+AC952,OFFSET(C952,-M952+4,0),1,5)/365.25*I952*10000)</f>
        <v/>
      </c>
      <c r="AB952" s="40" t="str">
        <f ca="1">IF(D952="","",_xll.xCalcSkew(OFFSET(C952,-M952,0),E952-OFFSET(C952,-M952+1,0),b)/100)</f>
        <v/>
      </c>
      <c r="AC952" s="40" t="str">
        <f ca="1">IF(I952="","",_xll.xCalcSkew(OFFSET(C952,-M952,0),J952-OFFSET(C952,-M952+1,0),b)/100)</f>
        <v/>
      </c>
      <c r="AE952">
        <f t="shared" si="161"/>
        <v>0</v>
      </c>
      <c r="AF952">
        <f t="shared" si="162"/>
        <v>0</v>
      </c>
      <c r="AG952">
        <f t="shared" si="163"/>
        <v>0</v>
      </c>
    </row>
    <row r="953" spans="4:33" x14ac:dyDescent="0.25">
      <c r="D953" s="52"/>
      <c r="E953" s="39"/>
      <c r="F953" s="39"/>
      <c r="G953" s="35"/>
      <c r="I953" s="52"/>
      <c r="J953" s="39"/>
      <c r="K953" s="39"/>
      <c r="L953" s="62"/>
      <c r="M953" s="101">
        <f t="shared" si="168"/>
        <v>28</v>
      </c>
      <c r="N953" s="67" t="str">
        <f ca="1">IF(D953="","",_xll.xEURO(OFFSET(C953,-M953+1,0),E953,OFFSET(C953,-M953+2,0),OFFSET(C953,-M953+2,0),OFFSET(C953,-M953+3,0)+AB953,OFFSET(C953,-M953+4,0),0,1)*D953)</f>
        <v/>
      </c>
      <c r="O953" s="69" t="str">
        <f ca="1">IF(D953="","",_xll.xEURO(OFFSET(C953,-M953+1,0),E953,OFFSET(C953,-M953+2,0),OFFSET(C953,-M953+2,0),OFFSET(C953,-M953+3,0)+AB953,OFFSET(C953,-M953+4,0),0,0))</f>
        <v/>
      </c>
      <c r="P953" s="67" t="str">
        <f t="shared" si="166"/>
        <v/>
      </c>
      <c r="Q953" s="67" t="str">
        <f ca="1">IF(D953="","",_xll.xEURO(OFFSET(C953,-M953+1,0),E953,OFFSET(C953,-M953+2,0),OFFSET(C953,-M953+2,0),OFFSET(C953,-M953+3,0)+AB953,OFFSET(C953,-M953+4,0),0,2)/10*D953)</f>
        <v/>
      </c>
      <c r="R953" s="71" t="str">
        <f ca="1">IF(D953="","",_xll.xEURO(OFFSET(C953,-M953+1,0),E953,OFFSET(C953,-M953+2,0),OFFSET(C953,-M953+2,0),OFFSET(C953,-M953+3,0)+AB953,OFFSET(C953,-M953+4,0),0,3)/100*D953*10000)</f>
        <v/>
      </c>
      <c r="S953" s="71" t="str">
        <f ca="1">IF(D953="","",_xll.xEURO(OFFSET(C953,-M953+1,0),E953,OFFSET(C953,-M953+2,0),OFFSET(C953,-M953+2,0),OFFSET(C953,-M953+3,0)+AB953,OFFSET(C953,-M953+4,0),0,5)/365.25*D953*10000)</f>
        <v/>
      </c>
      <c r="U953" s="67" t="str">
        <f ca="1">IF(I953="","",_xll.xEURO(OFFSET(C953,-M953+1,0),J953,OFFSET(C953,-M953+2,0),OFFSET(C953,-M953+2,0),OFFSET(C953,-M953+3,0)+AC953,OFFSET(C953,-M953+4,0),1,1)*I953)</f>
        <v/>
      </c>
      <c r="V953" s="69" t="str">
        <f ca="1">IF(I953="","",_xll.xEURO(OFFSET(C953,-M953+1,0),J953,OFFSET(C953,-M953+2,0),OFFSET(C953,-M953+2,0),OFFSET(C953,-M953+3,0)+AC953,OFFSET(C953,-M953+4,0),1,0))</f>
        <v/>
      </c>
      <c r="W953" s="67" t="str">
        <f t="shared" si="167"/>
        <v/>
      </c>
      <c r="X953" s="67" t="str">
        <f ca="1">IF(I953="","",_xll.xEURO(OFFSET(C953,-M953+1,0),J953,OFFSET(C953,-M953+2,0),OFFSET(C953,-M953+2,0),OFFSET(C953,-M953+3,0)+AC953,OFFSET(C953,-M953+4,0),1,2)/10*I953)</f>
        <v/>
      </c>
      <c r="Y953" s="71" t="str">
        <f ca="1">IF(I953="","",_xll.xEURO(OFFSET(C953,-M953+1,0),J953,OFFSET(C953,-M953+2,0),OFFSET(C953,-M953+2,0),OFFSET(C953,-M953+3,0)+AC953,OFFSET(C953,-M953+4,0),1,3)/100*I953*10000)</f>
        <v/>
      </c>
      <c r="Z953" s="71" t="str">
        <f ca="1">IF(I953="","",_xll.xEURO(OFFSET(C953,-M953+1,0),J953,OFFSET(C953,-M953+2,0),OFFSET(C953,-M953+2,0),OFFSET(C953,-M953+3,0)+AC953,OFFSET(C953,-M953+4,0),1,5)/365.25*I953*10000)</f>
        <v/>
      </c>
      <c r="AB953" s="40" t="str">
        <f ca="1">IF(D953="","",_xll.xCalcSkew(OFFSET(C953,-M953,0),E953-OFFSET(C953,-M953+1,0),b)/100)</f>
        <v/>
      </c>
      <c r="AC953" s="40" t="str">
        <f ca="1">IF(I953="","",_xll.xCalcSkew(OFFSET(C953,-M953,0),J953-OFFSET(C953,-M953+1,0),b)/100)</f>
        <v/>
      </c>
      <c r="AE953">
        <f t="shared" si="161"/>
        <v>0</v>
      </c>
      <c r="AF953">
        <f t="shared" si="162"/>
        <v>0</v>
      </c>
      <c r="AG953">
        <f t="shared" si="163"/>
        <v>0</v>
      </c>
    </row>
    <row r="954" spans="4:33" x14ac:dyDescent="0.25">
      <c r="D954" s="52"/>
      <c r="E954" s="39"/>
      <c r="F954" s="39"/>
      <c r="G954" s="35"/>
      <c r="I954" s="52"/>
      <c r="J954" s="39"/>
      <c r="K954" s="39"/>
      <c r="L954" s="62"/>
      <c r="M954" s="101">
        <f t="shared" si="168"/>
        <v>29</v>
      </c>
      <c r="N954" s="67" t="str">
        <f ca="1">IF(D954="","",_xll.xEURO(OFFSET(C954,-M954+1,0),E954,OFFSET(C954,-M954+2,0),OFFSET(C954,-M954+2,0),OFFSET(C954,-M954+3,0)+AB954,OFFSET(C954,-M954+4,0),0,1)*D954)</f>
        <v/>
      </c>
      <c r="O954" s="69" t="str">
        <f ca="1">IF(D954="","",_xll.xEURO(OFFSET(C954,-M954+1,0),E954,OFFSET(C954,-M954+2,0),OFFSET(C954,-M954+2,0),OFFSET(C954,-M954+3,0)+AB954,OFFSET(C954,-M954+4,0),0,0))</f>
        <v/>
      </c>
      <c r="P954" s="67" t="str">
        <f t="shared" si="166"/>
        <v/>
      </c>
      <c r="Q954" s="67" t="str">
        <f ca="1">IF(D954="","",_xll.xEURO(OFFSET(C954,-M954+1,0),E954,OFFSET(C954,-M954+2,0),OFFSET(C954,-M954+2,0),OFFSET(C954,-M954+3,0)+AB954,OFFSET(C954,-M954+4,0),0,2)/10*D954)</f>
        <v/>
      </c>
      <c r="R954" s="71" t="str">
        <f ca="1">IF(D954="","",_xll.xEURO(OFFSET(C954,-M954+1,0),E954,OFFSET(C954,-M954+2,0),OFFSET(C954,-M954+2,0),OFFSET(C954,-M954+3,0)+AB954,OFFSET(C954,-M954+4,0),0,3)/100*D954*10000)</f>
        <v/>
      </c>
      <c r="S954" s="71" t="str">
        <f ca="1">IF(D954="","",_xll.xEURO(OFFSET(C954,-M954+1,0),E954,OFFSET(C954,-M954+2,0),OFFSET(C954,-M954+2,0),OFFSET(C954,-M954+3,0)+AB954,OFFSET(C954,-M954+4,0),0,5)/365.25*D954*10000)</f>
        <v/>
      </c>
      <c r="U954" s="67" t="str">
        <f ca="1">IF(I954="","",_xll.xEURO(OFFSET(C954,-M954+1,0),J954,OFFSET(C954,-M954+2,0),OFFSET(C954,-M954+2,0),OFFSET(C954,-M954+3,0)+AC954,OFFSET(C954,-M954+4,0),1,1)*I954)</f>
        <v/>
      </c>
      <c r="V954" s="69" t="str">
        <f ca="1">IF(I954="","",_xll.xEURO(OFFSET(C954,-M954+1,0),J954,OFFSET(C954,-M954+2,0),OFFSET(C954,-M954+2,0),OFFSET(C954,-M954+3,0)+AC954,OFFSET(C954,-M954+4,0),1,0))</f>
        <v/>
      </c>
      <c r="W954" s="67" t="str">
        <f t="shared" si="167"/>
        <v/>
      </c>
      <c r="X954" s="67" t="str">
        <f ca="1">IF(I954="","",_xll.xEURO(OFFSET(C954,-M954+1,0),J954,OFFSET(C954,-M954+2,0),OFFSET(C954,-M954+2,0),OFFSET(C954,-M954+3,0)+AC954,OFFSET(C954,-M954+4,0),1,2)/10*I954)</f>
        <v/>
      </c>
      <c r="Y954" s="71" t="str">
        <f ca="1">IF(I954="","",_xll.xEURO(OFFSET(C954,-M954+1,0),J954,OFFSET(C954,-M954+2,0),OFFSET(C954,-M954+2,0),OFFSET(C954,-M954+3,0)+AC954,OFFSET(C954,-M954+4,0),1,3)/100*I954*10000)</f>
        <v/>
      </c>
      <c r="Z954" s="71" t="str">
        <f ca="1">IF(I954="","",_xll.xEURO(OFFSET(C954,-M954+1,0),J954,OFFSET(C954,-M954+2,0),OFFSET(C954,-M954+2,0),OFFSET(C954,-M954+3,0)+AC954,OFFSET(C954,-M954+4,0),1,5)/365.25*I954*10000)</f>
        <v/>
      </c>
      <c r="AB954" s="40" t="str">
        <f ca="1">IF(D954="","",_xll.xCalcSkew(OFFSET(C954,-M954,0),E954-OFFSET(C954,-M954+1,0),b)/100)</f>
        <v/>
      </c>
      <c r="AC954" s="40" t="str">
        <f ca="1">IF(I954="","",_xll.xCalcSkew(OFFSET(C954,-M954,0),J954-OFFSET(C954,-M954+1,0),b)/100)</f>
        <v/>
      </c>
      <c r="AE954">
        <f t="shared" si="161"/>
        <v>0</v>
      </c>
      <c r="AF954">
        <f t="shared" si="162"/>
        <v>0</v>
      </c>
      <c r="AG954">
        <f t="shared" si="163"/>
        <v>0</v>
      </c>
    </row>
    <row r="955" spans="4:33" x14ac:dyDescent="0.25">
      <c r="D955" s="52"/>
      <c r="E955" s="39"/>
      <c r="F955" s="39"/>
      <c r="G955" s="35"/>
      <c r="I955" s="52"/>
      <c r="J955" s="39"/>
      <c r="K955" s="39"/>
      <c r="L955" s="62"/>
      <c r="M955" s="101">
        <f t="shared" si="168"/>
        <v>30</v>
      </c>
      <c r="N955" s="67" t="str">
        <f ca="1">IF(D955="","",_xll.xEURO(OFFSET(C955,-M955+1,0),E955,OFFSET(C955,-M955+2,0),OFFSET(C955,-M955+2,0),OFFSET(C955,-M955+3,0)+AB955,OFFSET(C955,-M955+4,0),0,1)*D955)</f>
        <v/>
      </c>
      <c r="O955" s="69" t="str">
        <f ca="1">IF(D955="","",_xll.xEURO(OFFSET(C955,-M955+1,0),E955,OFFSET(C955,-M955+2,0),OFFSET(C955,-M955+2,0),OFFSET(C955,-M955+3,0)+AB955,OFFSET(C955,-M955+4,0),0,0))</f>
        <v/>
      </c>
      <c r="P955" s="67" t="str">
        <f t="shared" si="166"/>
        <v/>
      </c>
      <c r="Q955" s="67" t="str">
        <f ca="1">IF(D955="","",_xll.xEURO(OFFSET(C955,-M955+1,0),E955,OFFSET(C955,-M955+2,0),OFFSET(C955,-M955+2,0),OFFSET(C955,-M955+3,0)+AB955,OFFSET(C955,-M955+4,0),0,2)/10*D955)</f>
        <v/>
      </c>
      <c r="R955" s="71" t="str">
        <f ca="1">IF(D955="","",_xll.xEURO(OFFSET(C955,-M955+1,0),E955,OFFSET(C955,-M955+2,0),OFFSET(C955,-M955+2,0),OFFSET(C955,-M955+3,0)+AB955,OFFSET(C955,-M955+4,0),0,3)/100*D955*10000)</f>
        <v/>
      </c>
      <c r="S955" s="71" t="str">
        <f ca="1">IF(D955="","",_xll.xEURO(OFFSET(C955,-M955+1,0),E955,OFFSET(C955,-M955+2,0),OFFSET(C955,-M955+2,0),OFFSET(C955,-M955+3,0)+AB955,OFFSET(C955,-M955+4,0),0,5)/365.25*D955*10000)</f>
        <v/>
      </c>
      <c r="U955" s="67" t="str">
        <f ca="1">IF(I955="","",_xll.xEURO(OFFSET(C955,-M955+1,0),J955,OFFSET(C955,-M955+2,0),OFFSET(C955,-M955+2,0),OFFSET(C955,-M955+3,0)+AC955,OFFSET(C955,-M955+4,0),1,1)*I955)</f>
        <v/>
      </c>
      <c r="V955" s="69" t="str">
        <f ca="1">IF(I955="","",_xll.xEURO(OFFSET(C955,-M955+1,0),J955,OFFSET(C955,-M955+2,0),OFFSET(C955,-M955+2,0),OFFSET(C955,-M955+3,0)+AC955,OFFSET(C955,-M955+4,0),1,0))</f>
        <v/>
      </c>
      <c r="W955" s="67" t="str">
        <f t="shared" si="167"/>
        <v/>
      </c>
      <c r="X955" s="67" t="str">
        <f ca="1">IF(I955="","",_xll.xEURO(OFFSET(C955,-M955+1,0),J955,OFFSET(C955,-M955+2,0),OFFSET(C955,-M955+2,0),OFFSET(C955,-M955+3,0)+AC955,OFFSET(C955,-M955+4,0),1,2)/10*I955)</f>
        <v/>
      </c>
      <c r="Y955" s="71" t="str">
        <f ca="1">IF(I955="","",_xll.xEURO(OFFSET(C955,-M955+1,0),J955,OFFSET(C955,-M955+2,0),OFFSET(C955,-M955+2,0),OFFSET(C955,-M955+3,0)+AC955,OFFSET(C955,-M955+4,0),1,3)/100*I955*10000)</f>
        <v/>
      </c>
      <c r="Z955" s="71" t="str">
        <f ca="1">IF(I955="","",_xll.xEURO(OFFSET(C955,-M955+1,0),J955,OFFSET(C955,-M955+2,0),OFFSET(C955,-M955+2,0),OFFSET(C955,-M955+3,0)+AC955,OFFSET(C955,-M955+4,0),1,5)/365.25*I955*10000)</f>
        <v/>
      </c>
      <c r="AB955" s="40" t="str">
        <f ca="1">IF(D955="","",_xll.xCalcSkew(OFFSET(C955,-M955,0),E955-OFFSET(C955,-M955+1,0),b)/100)</f>
        <v/>
      </c>
      <c r="AC955" s="40" t="str">
        <f ca="1">IF(I955="","",_xll.xCalcSkew(OFFSET(C955,-M955,0),J955-OFFSET(C955,-M955+1,0),b)/100)</f>
        <v/>
      </c>
      <c r="AE955">
        <f t="shared" si="161"/>
        <v>0</v>
      </c>
      <c r="AF955">
        <f t="shared" si="162"/>
        <v>0</v>
      </c>
      <c r="AG955">
        <f t="shared" si="163"/>
        <v>0</v>
      </c>
    </row>
    <row r="956" spans="4:33" x14ac:dyDescent="0.25">
      <c r="D956" s="52"/>
      <c r="E956" s="39"/>
      <c r="F956" s="39"/>
      <c r="G956" s="35"/>
      <c r="I956" s="52"/>
      <c r="J956" s="39"/>
      <c r="K956" s="39"/>
      <c r="L956" s="62"/>
      <c r="M956" s="101">
        <f t="shared" si="168"/>
        <v>31</v>
      </c>
      <c r="N956" s="67" t="str">
        <f ca="1">IF(D956="","",_xll.xEURO(OFFSET(C956,-M956+1,0),E956,OFFSET(C956,-M956+2,0),OFFSET(C956,-M956+2,0),OFFSET(C956,-M956+3,0)+AB956,OFFSET(C956,-M956+4,0),0,1)*D956)</f>
        <v/>
      </c>
      <c r="O956" s="69" t="str">
        <f ca="1">IF(D956="","",_xll.xEURO(OFFSET(C956,-M956+1,0),E956,OFFSET(C956,-M956+2,0),OFFSET(C956,-M956+2,0),OFFSET(C956,-M956+3,0)+AB956,OFFSET(C956,-M956+4,0),0,0))</f>
        <v/>
      </c>
      <c r="P956" s="67" t="str">
        <f t="shared" si="166"/>
        <v/>
      </c>
      <c r="Q956" s="67" t="str">
        <f ca="1">IF(D956="","",_xll.xEURO(OFFSET(C956,-M956+1,0),E956,OFFSET(C956,-M956+2,0),OFFSET(C956,-M956+2,0),OFFSET(C956,-M956+3,0)+AB956,OFFSET(C956,-M956+4,0),0,2)/10*D956)</f>
        <v/>
      </c>
      <c r="R956" s="71" t="str">
        <f ca="1">IF(D956="","",_xll.xEURO(OFFSET(C956,-M956+1,0),E956,OFFSET(C956,-M956+2,0),OFFSET(C956,-M956+2,0),OFFSET(C956,-M956+3,0)+AB956,OFFSET(C956,-M956+4,0),0,3)/100*D956*10000)</f>
        <v/>
      </c>
      <c r="S956" s="71" t="str">
        <f ca="1">IF(D956="","",_xll.xEURO(OFFSET(C956,-M956+1,0),E956,OFFSET(C956,-M956+2,0),OFFSET(C956,-M956+2,0),OFFSET(C956,-M956+3,0)+AB956,OFFSET(C956,-M956+4,0),0,5)/365.25*D956*10000)</f>
        <v/>
      </c>
      <c r="U956" s="67" t="str">
        <f ca="1">IF(I956="","",_xll.xEURO(OFFSET(C956,-M956+1,0),J956,OFFSET(C956,-M956+2,0),OFFSET(C956,-M956+2,0),OFFSET(C956,-M956+3,0)+AC956,OFFSET(C956,-M956+4,0),1,1)*I956)</f>
        <v/>
      </c>
      <c r="V956" s="69" t="str">
        <f ca="1">IF(I956="","",_xll.xEURO(OFFSET(C956,-M956+1,0),J956,OFFSET(C956,-M956+2,0),OFFSET(C956,-M956+2,0),OFFSET(C956,-M956+3,0)+AC956,OFFSET(C956,-M956+4,0),1,0))</f>
        <v/>
      </c>
      <c r="W956" s="67" t="str">
        <f t="shared" si="167"/>
        <v/>
      </c>
      <c r="X956" s="67" t="str">
        <f ca="1">IF(I956="","",_xll.xEURO(OFFSET(C956,-M956+1,0),J956,OFFSET(C956,-M956+2,0),OFFSET(C956,-M956+2,0),OFFSET(C956,-M956+3,0)+AC956,OFFSET(C956,-M956+4,0),1,2)/10*I956)</f>
        <v/>
      </c>
      <c r="Y956" s="71" t="str">
        <f ca="1">IF(I956="","",_xll.xEURO(OFFSET(C956,-M956+1,0),J956,OFFSET(C956,-M956+2,0),OFFSET(C956,-M956+2,0),OFFSET(C956,-M956+3,0)+AC956,OFFSET(C956,-M956+4,0),1,3)/100*I956*10000)</f>
        <v/>
      </c>
      <c r="Z956" s="71" t="str">
        <f ca="1">IF(I956="","",_xll.xEURO(OFFSET(C956,-M956+1,0),J956,OFFSET(C956,-M956+2,0),OFFSET(C956,-M956+2,0),OFFSET(C956,-M956+3,0)+AC956,OFFSET(C956,-M956+4,0),1,5)/365.25*I956*10000)</f>
        <v/>
      </c>
      <c r="AB956" s="40" t="str">
        <f ca="1">IF(D956="","",_xll.xCalcSkew(OFFSET(C956,-M956,0),E956-OFFSET(C956,-M956+1,0),b)/100)</f>
        <v/>
      </c>
      <c r="AC956" s="40" t="str">
        <f ca="1">IF(I956="","",_xll.xCalcSkew(OFFSET(C956,-M956,0),J956-OFFSET(C956,-M956+1,0),b)/100)</f>
        <v/>
      </c>
      <c r="AE956">
        <f t="shared" si="161"/>
        <v>0</v>
      </c>
      <c r="AF956">
        <f t="shared" si="162"/>
        <v>0</v>
      </c>
      <c r="AG956">
        <f t="shared" si="163"/>
        <v>0</v>
      </c>
    </row>
    <row r="957" spans="4:33" x14ac:dyDescent="0.25">
      <c r="D957" s="52"/>
      <c r="E957" s="39"/>
      <c r="F957" s="39"/>
      <c r="G957" s="35"/>
      <c r="I957" s="52"/>
      <c r="J957" s="39"/>
      <c r="K957" s="39"/>
      <c r="L957" s="62"/>
      <c r="M957" s="101">
        <f t="shared" si="168"/>
        <v>32</v>
      </c>
      <c r="N957" s="67" t="str">
        <f ca="1">IF(D957="","",_xll.xEURO(OFFSET(C957,-M957+1,0),E957,OFFSET(C957,-M957+2,0),OFFSET(C957,-M957+2,0),OFFSET(C957,-M957+3,0)+AB957,OFFSET(C957,-M957+4,0),0,1)*D957)</f>
        <v/>
      </c>
      <c r="O957" s="69" t="str">
        <f ca="1">IF(D957="","",_xll.xEURO(OFFSET(C957,-M957+1,0),E957,OFFSET(C957,-M957+2,0),OFFSET(C957,-M957+2,0),OFFSET(C957,-M957+3,0)+AB957,OFFSET(C957,-M957+4,0),0,0))</f>
        <v/>
      </c>
      <c r="P957" s="67" t="str">
        <f t="shared" si="166"/>
        <v/>
      </c>
      <c r="Q957" s="67" t="str">
        <f ca="1">IF(D957="","",_xll.xEURO(OFFSET(C957,-M957+1,0),E957,OFFSET(C957,-M957+2,0),OFFSET(C957,-M957+2,0),OFFSET(C957,-M957+3,0)+AB957,OFFSET(C957,-M957+4,0),0,2)/10*D957)</f>
        <v/>
      </c>
      <c r="R957" s="71" t="str">
        <f ca="1">IF(D957="","",_xll.xEURO(OFFSET(C957,-M957+1,0),E957,OFFSET(C957,-M957+2,0),OFFSET(C957,-M957+2,0),OFFSET(C957,-M957+3,0)+AB957,OFFSET(C957,-M957+4,0),0,3)/100*D957*10000)</f>
        <v/>
      </c>
      <c r="S957" s="71" t="str">
        <f ca="1">IF(D957="","",_xll.xEURO(OFFSET(C957,-M957+1,0),E957,OFFSET(C957,-M957+2,0),OFFSET(C957,-M957+2,0),OFFSET(C957,-M957+3,0)+AB957,OFFSET(C957,-M957+4,0),0,5)/365.25*D957*10000)</f>
        <v/>
      </c>
      <c r="U957" s="67" t="str">
        <f ca="1">IF(I957="","",_xll.xEURO(OFFSET(C957,-M957+1,0),J957,OFFSET(C957,-M957+2,0),OFFSET(C957,-M957+2,0),OFFSET(C957,-M957+3,0)+AC957,OFFSET(C957,-M957+4,0),1,1)*I957)</f>
        <v/>
      </c>
      <c r="V957" s="69" t="str">
        <f ca="1">IF(I957="","",_xll.xEURO(OFFSET(C957,-M957+1,0),J957,OFFSET(C957,-M957+2,0),OFFSET(C957,-M957+2,0),OFFSET(C957,-M957+3,0)+AC957,OFFSET(C957,-M957+4,0),1,0))</f>
        <v/>
      </c>
      <c r="W957" s="67" t="str">
        <f t="shared" si="167"/>
        <v/>
      </c>
      <c r="X957" s="67" t="str">
        <f ca="1">IF(I957="","",_xll.xEURO(OFFSET(C957,-M957+1,0),J957,OFFSET(C957,-M957+2,0),OFFSET(C957,-M957+2,0),OFFSET(C957,-M957+3,0)+AC957,OFFSET(C957,-M957+4,0),1,2)/10*I957)</f>
        <v/>
      </c>
      <c r="Y957" s="71" t="str">
        <f ca="1">IF(I957="","",_xll.xEURO(OFFSET(C957,-M957+1,0),J957,OFFSET(C957,-M957+2,0),OFFSET(C957,-M957+2,0),OFFSET(C957,-M957+3,0)+AC957,OFFSET(C957,-M957+4,0),1,3)/100*I957*10000)</f>
        <v/>
      </c>
      <c r="Z957" s="71" t="str">
        <f ca="1">IF(I957="","",_xll.xEURO(OFFSET(C957,-M957+1,0),J957,OFFSET(C957,-M957+2,0),OFFSET(C957,-M957+2,0),OFFSET(C957,-M957+3,0)+AC957,OFFSET(C957,-M957+4,0),1,5)/365.25*I957*10000)</f>
        <v/>
      </c>
      <c r="AB957" s="40" t="str">
        <f ca="1">IF(D957="","",_xll.xCalcSkew(OFFSET(C957,-M957,0),E957-OFFSET(C957,-M957+1,0),b)/100)</f>
        <v/>
      </c>
      <c r="AC957" s="40" t="str">
        <f ca="1">IF(I957="","",_xll.xCalcSkew(OFFSET(C957,-M957,0),J957-OFFSET(C957,-M957+1,0),b)/100)</f>
        <v/>
      </c>
      <c r="AE957">
        <f t="shared" si="161"/>
        <v>0</v>
      </c>
      <c r="AF957">
        <f t="shared" si="162"/>
        <v>0</v>
      </c>
      <c r="AG957">
        <f t="shared" si="163"/>
        <v>0</v>
      </c>
    </row>
    <row r="958" spans="4:33" x14ac:dyDescent="0.25">
      <c r="D958" s="52"/>
      <c r="E958" s="39"/>
      <c r="F958" s="39"/>
      <c r="G958" s="35"/>
      <c r="I958" s="52"/>
      <c r="J958" s="39"/>
      <c r="K958" s="39"/>
      <c r="L958" s="62"/>
      <c r="M958" s="101">
        <f t="shared" si="168"/>
        <v>33</v>
      </c>
      <c r="N958" s="67" t="str">
        <f ca="1">IF(D958="","",_xll.xEURO(OFFSET(C958,-M958+1,0),E958,OFFSET(C958,-M958+2,0),OFFSET(C958,-M958+2,0),OFFSET(C958,-M958+3,0)+AB958,OFFSET(C958,-M958+4,0),0,1)*D958)</f>
        <v/>
      </c>
      <c r="O958" s="69" t="str">
        <f ca="1">IF(D958="","",_xll.xEURO(OFFSET(C958,-M958+1,0),E958,OFFSET(C958,-M958+2,0),OFFSET(C958,-M958+2,0),OFFSET(C958,-M958+3,0)+AB958,OFFSET(C958,-M958+4,0),0,0))</f>
        <v/>
      </c>
      <c r="P958" s="67" t="str">
        <f t="shared" si="166"/>
        <v/>
      </c>
      <c r="Q958" s="67" t="str">
        <f ca="1">IF(D958="","",_xll.xEURO(OFFSET(C958,-M958+1,0),E958,OFFSET(C958,-M958+2,0),OFFSET(C958,-M958+2,0),OFFSET(C958,-M958+3,0)+AB958,OFFSET(C958,-M958+4,0),0,2)/10*D958)</f>
        <v/>
      </c>
      <c r="R958" s="71" t="str">
        <f ca="1">IF(D958="","",_xll.xEURO(OFFSET(C958,-M958+1,0),E958,OFFSET(C958,-M958+2,0),OFFSET(C958,-M958+2,0),OFFSET(C958,-M958+3,0)+AB958,OFFSET(C958,-M958+4,0),0,3)/100*D958*10000)</f>
        <v/>
      </c>
      <c r="S958" s="71" t="str">
        <f ca="1">IF(D958="","",_xll.xEURO(OFFSET(C958,-M958+1,0),E958,OFFSET(C958,-M958+2,0),OFFSET(C958,-M958+2,0),OFFSET(C958,-M958+3,0)+AB958,OFFSET(C958,-M958+4,0),0,5)/365.25*D958*10000)</f>
        <v/>
      </c>
      <c r="U958" s="67" t="str">
        <f ca="1">IF(I958="","",_xll.xEURO(OFFSET(C958,-M958+1,0),J958,OFFSET(C958,-M958+2,0),OFFSET(C958,-M958+2,0),OFFSET(C958,-M958+3,0)+AC958,OFFSET(C958,-M958+4,0),1,1)*I958)</f>
        <v/>
      </c>
      <c r="V958" s="69" t="str">
        <f ca="1">IF(I958="","",_xll.xEURO(OFFSET(C958,-M958+1,0),J958,OFFSET(C958,-M958+2,0),OFFSET(C958,-M958+2,0),OFFSET(C958,-M958+3,0)+AC958,OFFSET(C958,-M958+4,0),1,0))</f>
        <v/>
      </c>
      <c r="W958" s="67" t="str">
        <f t="shared" si="167"/>
        <v/>
      </c>
      <c r="X958" s="67" t="str">
        <f ca="1">IF(I958="","",_xll.xEURO(OFFSET(C958,-M958+1,0),J958,OFFSET(C958,-M958+2,0),OFFSET(C958,-M958+2,0),OFFSET(C958,-M958+3,0)+AC958,OFFSET(C958,-M958+4,0),1,2)/10*I958)</f>
        <v/>
      </c>
      <c r="Y958" s="71" t="str">
        <f ca="1">IF(I958="","",_xll.xEURO(OFFSET(C958,-M958+1,0),J958,OFFSET(C958,-M958+2,0),OFFSET(C958,-M958+2,0),OFFSET(C958,-M958+3,0)+AC958,OFFSET(C958,-M958+4,0),1,3)/100*I958*10000)</f>
        <v/>
      </c>
      <c r="Z958" s="71" t="str">
        <f ca="1">IF(I958="","",_xll.xEURO(OFFSET(C958,-M958+1,0),J958,OFFSET(C958,-M958+2,0),OFFSET(C958,-M958+2,0),OFFSET(C958,-M958+3,0)+AC958,OFFSET(C958,-M958+4,0),1,5)/365.25*I958*10000)</f>
        <v/>
      </c>
      <c r="AB958" s="40" t="str">
        <f ca="1">IF(D958="","",_xll.xCalcSkew(OFFSET(C958,-M958,0),E958-OFFSET(C958,-M958+1,0),b)/100)</f>
        <v/>
      </c>
      <c r="AC958" s="40" t="str">
        <f ca="1">IF(I958="","",_xll.xCalcSkew(OFFSET(C958,-M958,0),J958-OFFSET(C958,-M958+1,0),b)/100)</f>
        <v/>
      </c>
      <c r="AE958">
        <f t="shared" si="161"/>
        <v>0</v>
      </c>
      <c r="AF958">
        <f t="shared" si="162"/>
        <v>0</v>
      </c>
      <c r="AG958">
        <f t="shared" si="163"/>
        <v>0</v>
      </c>
    </row>
    <row r="959" spans="4:33" x14ac:dyDescent="0.25">
      <c r="D959" s="52"/>
      <c r="E959" s="39"/>
      <c r="F959" s="39"/>
      <c r="G959" s="35"/>
      <c r="I959" s="52"/>
      <c r="J959" s="39"/>
      <c r="K959" s="39"/>
      <c r="L959" s="62"/>
      <c r="M959" s="101">
        <f t="shared" si="168"/>
        <v>34</v>
      </c>
      <c r="N959" s="67" t="str">
        <f ca="1">IF(D959="","",_xll.xEURO(OFFSET(C959,-M959+1,0),E959,OFFSET(C959,-M959+2,0),OFFSET(C959,-M959+2,0),OFFSET(C959,-M959+3,0)+AB959,OFFSET(C959,-M959+4,0),0,1)*D959)</f>
        <v/>
      </c>
      <c r="O959" s="69" t="str">
        <f ca="1">IF(D959="","",_xll.xEURO(OFFSET(C959,-M959+1,0),E959,OFFSET(C959,-M959+2,0),OFFSET(C959,-M959+2,0),OFFSET(C959,-M959+3,0)+AB959,OFFSET(C959,-M959+4,0),0,0))</f>
        <v/>
      </c>
      <c r="P959" s="67" t="str">
        <f t="shared" si="166"/>
        <v/>
      </c>
      <c r="Q959" s="67" t="str">
        <f ca="1">IF(D959="","",_xll.xEURO(OFFSET(C959,-M959+1,0),E959,OFFSET(C959,-M959+2,0),OFFSET(C959,-M959+2,0),OFFSET(C959,-M959+3,0)+AB959,OFFSET(C959,-M959+4,0),0,2)/10*D959)</f>
        <v/>
      </c>
      <c r="R959" s="71" t="str">
        <f ca="1">IF(D959="","",_xll.xEURO(OFFSET(C959,-M959+1,0),E959,OFFSET(C959,-M959+2,0),OFFSET(C959,-M959+2,0),OFFSET(C959,-M959+3,0)+AB959,OFFSET(C959,-M959+4,0),0,3)/100*D959*10000)</f>
        <v/>
      </c>
      <c r="S959" s="71" t="str">
        <f ca="1">IF(D959="","",_xll.xEURO(OFFSET(C959,-M959+1,0),E959,OFFSET(C959,-M959+2,0),OFFSET(C959,-M959+2,0),OFFSET(C959,-M959+3,0)+AB959,OFFSET(C959,-M959+4,0),0,5)/365.25*D959*10000)</f>
        <v/>
      </c>
      <c r="U959" s="67" t="str">
        <f ca="1">IF(I959="","",_xll.xEURO(OFFSET(C959,-M959+1,0),J959,OFFSET(C959,-M959+2,0),OFFSET(C959,-M959+2,0),OFFSET(C959,-M959+3,0)+AC959,OFFSET(C959,-M959+4,0),1,1)*I959)</f>
        <v/>
      </c>
      <c r="V959" s="69" t="str">
        <f ca="1">IF(I959="","",_xll.xEURO(OFFSET(C959,-M959+1,0),J959,OFFSET(C959,-M959+2,0),OFFSET(C959,-M959+2,0),OFFSET(C959,-M959+3,0)+AC959,OFFSET(C959,-M959+4,0),1,0))</f>
        <v/>
      </c>
      <c r="W959" s="67" t="str">
        <f t="shared" si="167"/>
        <v/>
      </c>
      <c r="X959" s="67" t="str">
        <f ca="1">IF(I959="","",_xll.xEURO(OFFSET(C959,-M959+1,0),J959,OFFSET(C959,-M959+2,0),OFFSET(C959,-M959+2,0),OFFSET(C959,-M959+3,0)+AC959,OFFSET(C959,-M959+4,0),1,2)/10*I959)</f>
        <v/>
      </c>
      <c r="Y959" s="71" t="str">
        <f ca="1">IF(I959="","",_xll.xEURO(OFFSET(C959,-M959+1,0),J959,OFFSET(C959,-M959+2,0),OFFSET(C959,-M959+2,0),OFFSET(C959,-M959+3,0)+AC959,OFFSET(C959,-M959+4,0),1,3)/100*I959*10000)</f>
        <v/>
      </c>
      <c r="Z959" s="71" t="str">
        <f ca="1">IF(I959="","",_xll.xEURO(OFFSET(C959,-M959+1,0),J959,OFFSET(C959,-M959+2,0),OFFSET(C959,-M959+2,0),OFFSET(C959,-M959+3,0)+AC959,OFFSET(C959,-M959+4,0),1,5)/365.25*I959*10000)</f>
        <v/>
      </c>
      <c r="AB959" s="40" t="str">
        <f ca="1">IF(D959="","",_xll.xCalcSkew(OFFSET(C959,-M959,0),E959-OFFSET(C959,-M959+1,0),b)/100)</f>
        <v/>
      </c>
      <c r="AC959" s="40" t="str">
        <f ca="1">IF(I959="","",_xll.xCalcSkew(OFFSET(C959,-M959,0),J959-OFFSET(C959,-M959+1,0),b)/100)</f>
        <v/>
      </c>
      <c r="AE959">
        <f t="shared" si="161"/>
        <v>0</v>
      </c>
      <c r="AF959">
        <f t="shared" si="162"/>
        <v>0</v>
      </c>
      <c r="AG959">
        <f t="shared" si="163"/>
        <v>0</v>
      </c>
    </row>
    <row r="960" spans="4:33" x14ac:dyDescent="0.25">
      <c r="D960" s="52"/>
      <c r="E960" s="39"/>
      <c r="F960" s="39"/>
      <c r="G960" s="35"/>
      <c r="I960" s="52"/>
      <c r="J960" s="39"/>
      <c r="K960" s="39"/>
      <c r="L960" s="62"/>
      <c r="M960" s="101">
        <f t="shared" si="168"/>
        <v>35</v>
      </c>
      <c r="N960" s="67" t="str">
        <f ca="1">IF(D960="","",_xll.xEURO(OFFSET(C960,-M960+1,0),E960,OFFSET(C960,-M960+2,0),OFFSET(C960,-M960+2,0),OFFSET(C960,-M960+3,0)+AB960,OFFSET(C960,-M960+4,0),0,1)*D960)</f>
        <v/>
      </c>
      <c r="O960" s="69" t="str">
        <f ca="1">IF(D960="","",_xll.xEURO(OFFSET(C960,-M960+1,0),E960,OFFSET(C960,-M960+2,0),OFFSET(C960,-M960+2,0),OFFSET(C960,-M960+3,0)+AB960,OFFSET(C960,-M960+4,0),0,0))</f>
        <v/>
      </c>
      <c r="P960" s="67" t="str">
        <f t="shared" si="166"/>
        <v/>
      </c>
      <c r="Q960" s="67" t="str">
        <f ca="1">IF(D960="","",_xll.xEURO(OFFSET(C960,-M960+1,0),E960,OFFSET(C960,-M960+2,0),OFFSET(C960,-M960+2,0),OFFSET(C960,-M960+3,0)+AB960,OFFSET(C960,-M960+4,0),0,2)/10*D960)</f>
        <v/>
      </c>
      <c r="R960" s="71" t="str">
        <f ca="1">IF(D960="","",_xll.xEURO(OFFSET(C960,-M960+1,0),E960,OFFSET(C960,-M960+2,0),OFFSET(C960,-M960+2,0),OFFSET(C960,-M960+3,0)+AB960,OFFSET(C960,-M960+4,0),0,3)/100*D960*10000)</f>
        <v/>
      </c>
      <c r="S960" s="71" t="str">
        <f ca="1">IF(D960="","",_xll.xEURO(OFFSET(C960,-M960+1,0),E960,OFFSET(C960,-M960+2,0),OFFSET(C960,-M960+2,0),OFFSET(C960,-M960+3,0)+AB960,OFFSET(C960,-M960+4,0),0,5)/365.25*D960*10000)</f>
        <v/>
      </c>
      <c r="U960" s="67" t="str">
        <f ca="1">IF(I960="","",_xll.xEURO(OFFSET(C960,-M960+1,0),J960,OFFSET(C960,-M960+2,0),OFFSET(C960,-M960+2,0),OFFSET(C960,-M960+3,0)+AC960,OFFSET(C960,-M960+4,0),1,1)*I960)</f>
        <v/>
      </c>
      <c r="V960" s="69" t="str">
        <f ca="1">IF(I960="","",_xll.xEURO(OFFSET(C960,-M960+1,0),J960,OFFSET(C960,-M960+2,0),OFFSET(C960,-M960+2,0),OFFSET(C960,-M960+3,0)+AC960,OFFSET(C960,-M960+4,0),1,0))</f>
        <v/>
      </c>
      <c r="W960" s="67" t="str">
        <f t="shared" si="167"/>
        <v/>
      </c>
      <c r="X960" s="67" t="str">
        <f ca="1">IF(I960="","",_xll.xEURO(OFFSET(C960,-M960+1,0),J960,OFFSET(C960,-M960+2,0),OFFSET(C960,-M960+2,0),OFFSET(C960,-M960+3,0)+AC960,OFFSET(C960,-M960+4,0),1,2)/10*I960)</f>
        <v/>
      </c>
      <c r="Y960" s="71" t="str">
        <f ca="1">IF(I960="","",_xll.xEURO(OFFSET(C960,-M960+1,0),J960,OFFSET(C960,-M960+2,0),OFFSET(C960,-M960+2,0),OFFSET(C960,-M960+3,0)+AC960,OFFSET(C960,-M960+4,0),1,3)/100*I960*10000)</f>
        <v/>
      </c>
      <c r="Z960" s="71" t="str">
        <f ca="1">IF(I960="","",_xll.xEURO(OFFSET(C960,-M960+1,0),J960,OFFSET(C960,-M960+2,0),OFFSET(C960,-M960+2,0),OFFSET(C960,-M960+3,0)+AC960,OFFSET(C960,-M960+4,0),1,5)/365.25*I960*10000)</f>
        <v/>
      </c>
      <c r="AB960" s="40" t="str">
        <f ca="1">IF(D960="","",_xll.xCalcSkew(OFFSET(C960,-M960,0),E960-OFFSET(C960,-M960+1,0),b)/100)</f>
        <v/>
      </c>
      <c r="AC960" s="40" t="str">
        <f ca="1">IF(I960="","",_xll.xCalcSkew(OFFSET(C960,-M960,0),J960-OFFSET(C960,-M960+1,0),b)/100)</f>
        <v/>
      </c>
      <c r="AE960">
        <f t="shared" si="161"/>
        <v>0</v>
      </c>
      <c r="AF960">
        <f t="shared" si="162"/>
        <v>0</v>
      </c>
      <c r="AG960">
        <f t="shared" si="163"/>
        <v>0</v>
      </c>
    </row>
    <row r="961" spans="3:33" x14ac:dyDescent="0.25">
      <c r="D961" s="46">
        <f ca="1">SUM(INDIRECT(CONCATENATE(ADDRESS(ROW(D925),COLUMN(D925)),":",ADDRESS(ROW()-1,COLUMN()))))</f>
        <v>15</v>
      </c>
      <c r="I961" s="46">
        <f ca="1">SUM(INDIRECT(CONCATENATE(ADDRESS(ROW(I925),COLUMN(I925)),":",ADDRESS(ROW()-1,COLUMN()))))</f>
        <v>15</v>
      </c>
      <c r="J961" s="1"/>
      <c r="K961" s="1"/>
      <c r="L961" s="1"/>
      <c r="N961" s="46">
        <f t="shared" ref="N961:S961" ca="1" si="169">SUM(INDIRECT(CONCATENATE(ADDRESS(ROW(N925),COLUMN(N925)),":",ADDRESS(ROW()-1,COLUMN()))))</f>
        <v>-3.9280156858545574</v>
      </c>
      <c r="O961" s="46">
        <f t="shared" ca="1" si="169"/>
        <v>0.45718320291381742</v>
      </c>
      <c r="P961" s="46">
        <f t="shared" ca="1" si="169"/>
        <v>-16.172519562927377</v>
      </c>
      <c r="Q961" s="46">
        <f t="shared" ca="1" si="169"/>
        <v>0.22831036553242076</v>
      </c>
      <c r="R961" s="46">
        <f t="shared" ca="1" si="169"/>
        <v>2577.4649490519773</v>
      </c>
      <c r="S961" s="46">
        <f t="shared" ca="1" si="169"/>
        <v>-59.608207301183455</v>
      </c>
      <c r="T961" s="67"/>
      <c r="U961" s="46">
        <f t="shared" ref="U961:Z961" ca="1" si="170">SUM(INDIRECT(CONCATENATE(ADDRESS(ROW(U925),COLUMN(U925)),":",ADDRESS(ROW()-1,COLUMN()))))</f>
        <v>10.070381117017396</v>
      </c>
      <c r="V961" s="46">
        <f t="shared" ca="1" si="170"/>
        <v>1.0115197163075473</v>
      </c>
      <c r="W961" s="46">
        <f t="shared" ca="1" si="170"/>
        <v>66.977957446132109</v>
      </c>
      <c r="X961" s="46">
        <f t="shared" ca="1" si="170"/>
        <v>0.22831036553242076</v>
      </c>
      <c r="Y961" s="46">
        <f t="shared" ca="1" si="170"/>
        <v>2577.4649490519773</v>
      </c>
      <c r="Z961" s="46">
        <f t="shared" ca="1" si="170"/>
        <v>-51.821875837733245</v>
      </c>
      <c r="AE961">
        <f t="shared" ca="1" si="161"/>
        <v>0</v>
      </c>
      <c r="AF961">
        <f t="shared" ca="1" si="162"/>
        <v>0</v>
      </c>
      <c r="AG961">
        <f t="shared" ca="1" si="163"/>
        <v>0</v>
      </c>
    </row>
    <row r="962" spans="3:33" x14ac:dyDescent="0.25">
      <c r="AE962">
        <f t="shared" si="161"/>
        <v>0</v>
      </c>
      <c r="AF962">
        <f t="shared" si="162"/>
        <v>0</v>
      </c>
      <c r="AG962">
        <f t="shared" si="163"/>
        <v>0</v>
      </c>
    </row>
    <row r="963" spans="3:33" x14ac:dyDescent="0.25">
      <c r="C963" s="34">
        <f ca="1">EOMONTH(C925,0)+1</f>
        <v>37987</v>
      </c>
      <c r="D963" s="52"/>
      <c r="E963" s="39"/>
      <c r="F963" s="39"/>
      <c r="G963" s="35"/>
      <c r="I963" s="52"/>
      <c r="J963" s="39"/>
      <c r="K963" s="39"/>
      <c r="L963" s="62"/>
      <c r="M963" s="101">
        <v>0</v>
      </c>
      <c r="N963" s="67" t="str">
        <f ca="1">IF(D963="","",_xll.xEURO(OFFSET(C963,-M963+1,0),E963,OFFSET(C963,-M963+2,0),OFFSET(C963,-M963+2,0),OFFSET(C963,-M963+3,0)+AB963,OFFSET(C963,-M963+4,0),0,1)*D963)</f>
        <v/>
      </c>
      <c r="O963" s="69" t="str">
        <f ca="1">IF(D963="","",_xll.xEURO(OFFSET(C963,-M963+1,0),E963,OFFSET(C963,-M963+2,0),OFFSET(C963,-M963+2,0),OFFSET(C963,-M963+3,0)+AB963,OFFSET(C963,-M963+4,0),0,0))</f>
        <v/>
      </c>
      <c r="P963" s="67" t="str">
        <f t="shared" ref="P963:P998" si="171">IF(D963="","",(O963-F963)*D963*10)</f>
        <v/>
      </c>
      <c r="Q963" s="67" t="str">
        <f ca="1">IF(D963="","",_xll.xEURO(OFFSET(C963,-M963+1,0),E963,OFFSET(C963,-M963+2,0),OFFSET(C963,-M963+2,0),OFFSET(C963,-M963+3,0)+AB963,OFFSET(C963,-M963+4,0),0,2)/10*D963)</f>
        <v/>
      </c>
      <c r="R963" s="71" t="str">
        <f ca="1">IF(D963="","",_xll.xEURO(OFFSET(C963,-M963+1,0),E963,OFFSET(C963,-M963+2,0),OFFSET(C963,-M963+2,0),OFFSET(C963,-M963+3,0)+AB963,OFFSET(C963,-M963+4,0),0,3)/100*D963*10000)</f>
        <v/>
      </c>
      <c r="S963" s="71" t="str">
        <f ca="1">IF(D963="","",_xll.xEURO(OFFSET(C963,-M963+1,0),E963,OFFSET(C963,-M963+2,0),OFFSET(C963,-M963+2,0),OFFSET(C963,-M963+3,0)+AB963,OFFSET(C963,-M963+4,0),0,5)/365.25*D963*10000)</f>
        <v/>
      </c>
      <c r="U963" s="67" t="str">
        <f ca="1">IF(I963="","",_xll.xEURO(OFFSET(C963,-M963+1,0),J963,OFFSET(C963,-M963+2,0),OFFSET(C963,-M963+2,0),OFFSET(C963,-M963+3,0)+AC963,OFFSET(C963,-M963+4,0),1,1)*I963)</f>
        <v/>
      </c>
      <c r="V963" s="69" t="str">
        <f ca="1">IF(I963="","",_xll.xEURO(OFFSET(C963,-M963+1,0),J963,OFFSET(C963,-M963+2,0),OFFSET(C963,-M963+2,0),OFFSET(C963,-M963+3,0)+AC963,OFFSET(C963,-M963+4,0),1,0))</f>
        <v/>
      </c>
      <c r="W963" s="67" t="str">
        <f t="shared" ref="W963:W998" si="172">IF(I963="","",(V963-K963)*I963*10)</f>
        <v/>
      </c>
      <c r="X963" s="67" t="str">
        <f ca="1">IF(I963="","",_xll.xEURO(OFFSET(C963,-M963+1,0),J963,OFFSET(C963,-M963+2,0),OFFSET(C963,-M963+2,0),OFFSET(C963,-M963+3,0)+AC963,OFFSET(C963,-M963+4,0),1,2)/10*I963)</f>
        <v/>
      </c>
      <c r="Y963" s="71" t="str">
        <f ca="1">IF(I963="","",_xll.xEURO(OFFSET(C963,-M963+1,0),J963,OFFSET(C963,-M963+2,0),OFFSET(C963,-M963+2,0),OFFSET(C963,-M963+3,0)+AC963,OFFSET(C963,-M963+4,0),1,3)/100*I963*10000)</f>
        <v/>
      </c>
      <c r="Z963" s="71" t="str">
        <f ca="1">IF(I963="","",_xll.xEURO(OFFSET(C963,-M963+1,0),J963,OFFSET(C963,-M963+2,0),OFFSET(C963,-M963+2,0),OFFSET(C963,-M963+3,0)+AC963,OFFSET(C963,-M963+4,0),1,5)/365.25*I963*10000)</f>
        <v/>
      </c>
      <c r="AB963" s="40" t="str">
        <f ca="1">IF(D963="","",_xll.xCalcSkew(OFFSET(C963,-M963,0),E963-OFFSET(C963,-M963+1,0),b)/100)</f>
        <v/>
      </c>
      <c r="AC963" s="40" t="str">
        <f ca="1">IF(I963="","",_xll.xCalcSkew(OFFSET(C963,-M963,0),J963-OFFSET(C963,-M963+1,0),b)/100)</f>
        <v/>
      </c>
      <c r="AE963">
        <f t="shared" si="161"/>
        <v>0</v>
      </c>
      <c r="AF963">
        <f t="shared" si="162"/>
        <v>0</v>
      </c>
      <c r="AG963">
        <f t="shared" si="163"/>
        <v>0</v>
      </c>
    </row>
    <row r="964" spans="3:33" x14ac:dyDescent="0.25">
      <c r="C964" s="41">
        <f ca="1">INDEX(Inputs!$1:$1048576,MATCH(C963,Inputs!C:C,0),5)</f>
        <v>3.903</v>
      </c>
      <c r="D964" s="52"/>
      <c r="E964" s="39"/>
      <c r="F964" s="39"/>
      <c r="G964" s="35"/>
      <c r="I964" s="52"/>
      <c r="J964" s="39"/>
      <c r="K964" s="39"/>
      <c r="L964" s="62"/>
      <c r="M964" s="101">
        <f>M963+1</f>
        <v>1</v>
      </c>
      <c r="N964" s="67" t="str">
        <f ca="1">IF(D964="","",_xll.xEURO(OFFSET(C964,-M964+1,0),E964,OFFSET(C964,-M964+2,0),OFFSET(C964,-M964+2,0),OFFSET(C964,-M964+3,0)+AB964,OFFSET(C964,-M964+4,0),0,1)*D964)</f>
        <v/>
      </c>
      <c r="O964" s="69" t="str">
        <f ca="1">IF(D964="","",_xll.xEURO(OFFSET(C964,-M964+1,0),E964,OFFSET(C964,-M964+2,0),OFFSET(C964,-M964+2,0),OFFSET(C964,-M964+3,0)+AB964,OFFSET(C964,-M964+4,0),0,0))</f>
        <v/>
      </c>
      <c r="P964" s="67" t="str">
        <f t="shared" si="171"/>
        <v/>
      </c>
      <c r="Q964" s="67" t="str">
        <f ca="1">IF(D964="","",_xll.xEURO(OFFSET(C964,-M964+1,0),E964,OFFSET(C964,-M964+2,0),OFFSET(C964,-M964+2,0),OFFSET(C964,-M964+3,0)+AB964,OFFSET(C964,-M964+4,0),0,2)/10*D964)</f>
        <v/>
      </c>
      <c r="R964" s="71" t="str">
        <f ca="1">IF(D964="","",_xll.xEURO(OFFSET(C964,-M964+1,0),E964,OFFSET(C964,-M964+2,0),OFFSET(C964,-M964+2,0),OFFSET(C964,-M964+3,0)+AB964,OFFSET(C964,-M964+4,0),0,3)/100*D964*10000)</f>
        <v/>
      </c>
      <c r="S964" s="71" t="str">
        <f ca="1">IF(D964="","",_xll.xEURO(OFFSET(C964,-M964+1,0),E964,OFFSET(C964,-M964+2,0),OFFSET(C964,-M964+2,0),OFFSET(C964,-M964+3,0)+AB964,OFFSET(C964,-M964+4,0),0,5)/365.25*D964*10000)</f>
        <v/>
      </c>
      <c r="U964" s="67" t="str">
        <f ca="1">IF(I964="","",_xll.xEURO(OFFSET(C964,-M964+1,0),J964,OFFSET(C964,-M964+2,0),OFFSET(C964,-M964+2,0),OFFSET(C964,-M964+3,0)+AC964,OFFSET(C964,-M964+4,0),1,1)*I964)</f>
        <v/>
      </c>
      <c r="V964" s="69" t="str">
        <f ca="1">IF(I964="","",_xll.xEURO(OFFSET(C964,-M964+1,0),J964,OFFSET(C964,-M964+2,0),OFFSET(C964,-M964+2,0),OFFSET(C964,-M964+3,0)+AC964,OFFSET(C964,-M964+4,0),1,0))</f>
        <v/>
      </c>
      <c r="W964" s="67" t="str">
        <f t="shared" si="172"/>
        <v/>
      </c>
      <c r="X964" s="67" t="str">
        <f ca="1">IF(I964="","",_xll.xEURO(OFFSET(C964,-M964+1,0),J964,OFFSET(C964,-M964+2,0),OFFSET(C964,-M964+2,0),OFFSET(C964,-M964+3,0)+AC964,OFFSET(C964,-M964+4,0),1,2)/10*I964)</f>
        <v/>
      </c>
      <c r="Y964" s="71" t="str">
        <f ca="1">IF(I964="","",_xll.xEURO(OFFSET(C964,-M964+1,0),J964,OFFSET(C964,-M964+2,0),OFFSET(C964,-M964+2,0),OFFSET(C964,-M964+3,0)+AC964,OFFSET(C964,-M964+4,0),1,3)/100*I964*10000)</f>
        <v/>
      </c>
      <c r="Z964" s="71" t="str">
        <f ca="1">IF(I964="","",_xll.xEURO(OFFSET(C964,-M964+1,0),J964,OFFSET(C964,-M964+2,0),OFFSET(C964,-M964+2,0),OFFSET(C964,-M964+3,0)+AC964,OFFSET(C964,-M964+4,0),1,5)/365.25*I964*10000)</f>
        <v/>
      </c>
      <c r="AB964" s="40" t="str">
        <f ca="1">IF(D964="","",_xll.xCalcSkew(OFFSET(C964,-M964,0),E964-OFFSET(C964,-M964+1,0),b)/100)</f>
        <v/>
      </c>
      <c r="AC964" s="40" t="str">
        <f ca="1">IF(I964="","",_xll.xCalcSkew(OFFSET(C964,-M964,0),J964-OFFSET(C964,-M964+1,0),b)/100)</f>
        <v/>
      </c>
      <c r="AE964">
        <f t="shared" si="161"/>
        <v>0</v>
      </c>
      <c r="AF964">
        <f t="shared" si="162"/>
        <v>0</v>
      </c>
      <c r="AG964">
        <f t="shared" si="163"/>
        <v>0</v>
      </c>
    </row>
    <row r="965" spans="3:33" x14ac:dyDescent="0.25">
      <c r="C965" s="40">
        <f ca="1">INDEX(Inputs!$1:$1048576,MATCH(C963,Inputs!C:C,0),7)</f>
        <v>3.4870726415152202E-2</v>
      </c>
      <c r="D965" s="52"/>
      <c r="E965" s="39"/>
      <c r="F965" s="39"/>
      <c r="G965" s="35"/>
      <c r="I965" s="52"/>
      <c r="J965" s="39"/>
      <c r="K965" s="39"/>
      <c r="L965" s="62"/>
      <c r="M965" s="101">
        <f t="shared" ref="M965:M998" si="173">M964+1</f>
        <v>2</v>
      </c>
      <c r="N965" s="67" t="str">
        <f ca="1">IF(D965="","",_xll.xEURO(OFFSET(C965,-M965+1,0),E965,OFFSET(C965,-M965+2,0),OFFSET(C965,-M965+2,0),OFFSET(C965,-M965+3,0)+AB965,OFFSET(C965,-M965+4,0),0,1)*D965)</f>
        <v/>
      </c>
      <c r="O965" s="69" t="str">
        <f ca="1">IF(D965="","",_xll.xEURO(OFFSET(C965,-M965+1,0),E965,OFFSET(C965,-M965+2,0),OFFSET(C965,-M965+2,0),OFFSET(C965,-M965+3,0)+AB965,OFFSET(C965,-M965+4,0),0,0))</f>
        <v/>
      </c>
      <c r="P965" s="67" t="str">
        <f t="shared" si="171"/>
        <v/>
      </c>
      <c r="Q965" s="67" t="str">
        <f ca="1">IF(D965="","",_xll.xEURO(OFFSET(C965,-M965+1,0),E965,OFFSET(C965,-M965+2,0),OFFSET(C965,-M965+2,0),OFFSET(C965,-M965+3,0)+AB965,OFFSET(C965,-M965+4,0),0,2)/10*D965)</f>
        <v/>
      </c>
      <c r="R965" s="71" t="str">
        <f ca="1">IF(D965="","",_xll.xEURO(OFFSET(C965,-M965+1,0),E965,OFFSET(C965,-M965+2,0),OFFSET(C965,-M965+2,0),OFFSET(C965,-M965+3,0)+AB965,OFFSET(C965,-M965+4,0),0,3)/100*D965*10000)</f>
        <v/>
      </c>
      <c r="S965" s="71" t="str">
        <f ca="1">IF(D965="","",_xll.xEURO(OFFSET(C965,-M965+1,0),E965,OFFSET(C965,-M965+2,0),OFFSET(C965,-M965+2,0),OFFSET(C965,-M965+3,0)+AB965,OFFSET(C965,-M965+4,0),0,5)/365.25*D965*10000)</f>
        <v/>
      </c>
      <c r="U965" s="67" t="str">
        <f ca="1">IF(I965="","",_xll.xEURO(OFFSET(C965,-M965+1,0),J965,OFFSET(C965,-M965+2,0),OFFSET(C965,-M965+2,0),OFFSET(C965,-M965+3,0)+AC965,OFFSET(C965,-M965+4,0),1,1)*I965)</f>
        <v/>
      </c>
      <c r="V965" s="69" t="str">
        <f ca="1">IF(I965="","",_xll.xEURO(OFFSET(C965,-M965+1,0),J965,OFFSET(C965,-M965+2,0),OFFSET(C965,-M965+2,0),OFFSET(C965,-M965+3,0)+AC965,OFFSET(C965,-M965+4,0),1,0))</f>
        <v/>
      </c>
      <c r="W965" s="67" t="str">
        <f t="shared" si="172"/>
        <v/>
      </c>
      <c r="X965" s="67" t="str">
        <f ca="1">IF(I965="","",_xll.xEURO(OFFSET(C965,-M965+1,0),J965,OFFSET(C965,-M965+2,0),OFFSET(C965,-M965+2,0),OFFSET(C965,-M965+3,0)+AC965,OFFSET(C965,-M965+4,0),1,2)/10*I965)</f>
        <v/>
      </c>
      <c r="Y965" s="71" t="str">
        <f ca="1">IF(I965="","",_xll.xEURO(OFFSET(C965,-M965+1,0),J965,OFFSET(C965,-M965+2,0),OFFSET(C965,-M965+2,0),OFFSET(C965,-M965+3,0)+AC965,OFFSET(C965,-M965+4,0),1,3)/100*I965*10000)</f>
        <v/>
      </c>
      <c r="Z965" s="71" t="str">
        <f ca="1">IF(I965="","",_xll.xEURO(OFFSET(C965,-M965+1,0),J965,OFFSET(C965,-M965+2,0),OFFSET(C965,-M965+2,0),OFFSET(C965,-M965+3,0)+AC965,OFFSET(C965,-M965+4,0),1,5)/365.25*I965*10000)</f>
        <v/>
      </c>
      <c r="AB965" s="40" t="str">
        <f ca="1">IF(D965="","",_xll.xCalcSkew(OFFSET(C965,-M965,0),E965-OFFSET(C965,-M965+1,0),b)/100)</f>
        <v/>
      </c>
      <c r="AC965" s="40" t="str">
        <f ca="1">IF(I965="","",_xll.xCalcSkew(OFFSET(C965,-M965,0),J965-OFFSET(C965,-M965+1,0),b)/100)</f>
        <v/>
      </c>
      <c r="AE965">
        <f t="shared" si="161"/>
        <v>0</v>
      </c>
      <c r="AF965">
        <f t="shared" si="162"/>
        <v>0</v>
      </c>
      <c r="AG965">
        <f t="shared" si="163"/>
        <v>0</v>
      </c>
    </row>
    <row r="966" spans="3:33" x14ac:dyDescent="0.25">
      <c r="C966" s="66">
        <f ca="1">INDEX(Inputs!$1:$1048576,MATCH(C963,Inputs!C:C,0),6)</f>
        <v>0.38</v>
      </c>
      <c r="D966" s="52"/>
      <c r="E966" s="39"/>
      <c r="F966" s="39"/>
      <c r="G966" s="35"/>
      <c r="I966" s="52"/>
      <c r="J966" s="39"/>
      <c r="K966" s="39"/>
      <c r="L966" s="62"/>
      <c r="M966" s="101">
        <f t="shared" si="173"/>
        <v>3</v>
      </c>
      <c r="N966" s="67" t="str">
        <f ca="1">IF(D966="","",_xll.xEURO(OFFSET(C966,-M966+1,0),E966,OFFSET(C966,-M966+2,0),OFFSET(C966,-M966+2,0),OFFSET(C966,-M966+3,0)+AB966,OFFSET(C966,-M966+4,0),0,1)*D966)</f>
        <v/>
      </c>
      <c r="O966" s="69" t="str">
        <f ca="1">IF(D966="","",_xll.xEURO(OFFSET(C966,-M966+1,0),E966,OFFSET(C966,-M966+2,0),OFFSET(C966,-M966+2,0),OFFSET(C966,-M966+3,0)+AB966,OFFSET(C966,-M966+4,0),0,0))</f>
        <v/>
      </c>
      <c r="P966" s="67" t="str">
        <f t="shared" si="171"/>
        <v/>
      </c>
      <c r="Q966" s="67" t="str">
        <f ca="1">IF(D966="","",_xll.xEURO(OFFSET(C966,-M966+1,0),E966,OFFSET(C966,-M966+2,0),OFFSET(C966,-M966+2,0),OFFSET(C966,-M966+3,0)+AB966,OFFSET(C966,-M966+4,0),0,2)/10*D966)</f>
        <v/>
      </c>
      <c r="R966" s="71" t="str">
        <f ca="1">IF(D966="","",_xll.xEURO(OFFSET(C966,-M966+1,0),E966,OFFSET(C966,-M966+2,0),OFFSET(C966,-M966+2,0),OFFSET(C966,-M966+3,0)+AB966,OFFSET(C966,-M966+4,0),0,3)/100*D966*10000)</f>
        <v/>
      </c>
      <c r="S966" s="71" t="str">
        <f ca="1">IF(D966="","",_xll.xEURO(OFFSET(C966,-M966+1,0),E966,OFFSET(C966,-M966+2,0),OFFSET(C966,-M966+2,0),OFFSET(C966,-M966+3,0)+AB966,OFFSET(C966,-M966+4,0),0,5)/365.25*D966*10000)</f>
        <v/>
      </c>
      <c r="U966" s="67" t="str">
        <f ca="1">IF(I966="","",_xll.xEURO(OFFSET(C966,-M966+1,0),J966,OFFSET(C966,-M966+2,0),OFFSET(C966,-M966+2,0),OFFSET(C966,-M966+3,0)+AC966,OFFSET(C966,-M966+4,0),1,1)*I966)</f>
        <v/>
      </c>
      <c r="V966" s="69" t="str">
        <f ca="1">IF(I966="","",_xll.xEURO(OFFSET(C966,-M966+1,0),J966,OFFSET(C966,-M966+2,0),OFFSET(C966,-M966+2,0),OFFSET(C966,-M966+3,0)+AC966,OFFSET(C966,-M966+4,0),1,0))</f>
        <v/>
      </c>
      <c r="W966" s="67" t="str">
        <f t="shared" si="172"/>
        <v/>
      </c>
      <c r="X966" s="67" t="str">
        <f ca="1">IF(I966="","",_xll.xEURO(OFFSET(C966,-M966+1,0),J966,OFFSET(C966,-M966+2,0),OFFSET(C966,-M966+2,0),OFFSET(C966,-M966+3,0)+AC966,OFFSET(C966,-M966+4,0),1,2)/10*I966)</f>
        <v/>
      </c>
      <c r="Y966" s="71" t="str">
        <f ca="1">IF(I966="","",_xll.xEURO(OFFSET(C966,-M966+1,0),J966,OFFSET(C966,-M966+2,0),OFFSET(C966,-M966+2,0),OFFSET(C966,-M966+3,0)+AC966,OFFSET(C966,-M966+4,0),1,3)/100*I966*10000)</f>
        <v/>
      </c>
      <c r="Z966" s="71" t="str">
        <f ca="1">IF(I966="","",_xll.xEURO(OFFSET(C966,-M966+1,0),J966,OFFSET(C966,-M966+2,0),OFFSET(C966,-M966+2,0),OFFSET(C966,-M966+3,0)+AC966,OFFSET(C966,-M966+4,0),1,5)/365.25*I966*10000)</f>
        <v/>
      </c>
      <c r="AB966" s="40" t="str">
        <f ca="1">IF(D966="","",_xll.xCalcSkew(OFFSET(C966,-M966,0),E966-OFFSET(C966,-M966+1,0),b)/100)</f>
        <v/>
      </c>
      <c r="AC966" s="40" t="str">
        <f ca="1">IF(I966="","",_xll.xCalcSkew(OFFSET(C966,-M966,0),J966-OFFSET(C966,-M966+1,0),b)/100)</f>
        <v/>
      </c>
      <c r="AE966">
        <f t="shared" ref="AE966:AE1029" si="174">D966*F966*10000*-1</f>
        <v>0</v>
      </c>
      <c r="AF966">
        <f t="shared" ref="AF966:AF1029" si="175">I966*K966*10000*-1</f>
        <v>0</v>
      </c>
      <c r="AG966">
        <f t="shared" ref="AG966:AG1029" si="176">AE966+AF966</f>
        <v>0</v>
      </c>
    </row>
    <row r="967" spans="3:33" x14ac:dyDescent="0.25">
      <c r="C967" s="65">
        <f ca="1">INDEX(Inputs!$1:$1048576,MATCH(C963,Inputs!C:C,0),9)</f>
        <v>770</v>
      </c>
      <c r="D967" s="52"/>
      <c r="E967" s="39"/>
      <c r="F967" s="39"/>
      <c r="G967" s="35"/>
      <c r="I967" s="52"/>
      <c r="J967" s="39"/>
      <c r="K967" s="39"/>
      <c r="L967" s="62"/>
      <c r="M967" s="101">
        <f t="shared" si="173"/>
        <v>4</v>
      </c>
      <c r="N967" s="67" t="str">
        <f ca="1">IF(D967="","",_xll.xEURO(OFFSET(C967,-M967+1,0),E967,OFFSET(C967,-M967+2,0),OFFSET(C967,-M967+2,0),OFFSET(C967,-M967+3,0)+AB967,OFFSET(C967,-M967+4,0),0,1)*D967)</f>
        <v/>
      </c>
      <c r="O967" s="69" t="str">
        <f ca="1">IF(D967="","",_xll.xEURO(OFFSET(C967,-M967+1,0),E967,OFFSET(C967,-M967+2,0),OFFSET(C967,-M967+2,0),OFFSET(C967,-M967+3,0)+AB967,OFFSET(C967,-M967+4,0),0,0))</f>
        <v/>
      </c>
      <c r="P967" s="67" t="str">
        <f t="shared" si="171"/>
        <v/>
      </c>
      <c r="Q967" s="67" t="str">
        <f ca="1">IF(D967="","",_xll.xEURO(OFFSET(C967,-M967+1,0),E967,OFFSET(C967,-M967+2,0),OFFSET(C967,-M967+2,0),OFFSET(C967,-M967+3,0)+AB967,OFFSET(C967,-M967+4,0),0,2)/10*D967)</f>
        <v/>
      </c>
      <c r="R967" s="71" t="str">
        <f ca="1">IF(D967="","",_xll.xEURO(OFFSET(C967,-M967+1,0),E967,OFFSET(C967,-M967+2,0),OFFSET(C967,-M967+2,0),OFFSET(C967,-M967+3,0)+AB967,OFFSET(C967,-M967+4,0),0,3)/100*D967*10000)</f>
        <v/>
      </c>
      <c r="S967" s="71" t="str">
        <f ca="1">IF(D967="","",_xll.xEURO(OFFSET(C967,-M967+1,0),E967,OFFSET(C967,-M967+2,0),OFFSET(C967,-M967+2,0),OFFSET(C967,-M967+3,0)+AB967,OFFSET(C967,-M967+4,0),0,5)/365.25*D967*10000)</f>
        <v/>
      </c>
      <c r="U967" s="67" t="str">
        <f ca="1">IF(I967="","",_xll.xEURO(OFFSET(C967,-M967+1,0),J967,OFFSET(C967,-M967+2,0),OFFSET(C967,-M967+2,0),OFFSET(C967,-M967+3,0)+AC967,OFFSET(C967,-M967+4,0),1,1)*I967)</f>
        <v/>
      </c>
      <c r="V967" s="69" t="str">
        <f ca="1">IF(I967="","",_xll.xEURO(OFFSET(C967,-M967+1,0),J967,OFFSET(C967,-M967+2,0),OFFSET(C967,-M967+2,0),OFFSET(C967,-M967+3,0)+AC967,OFFSET(C967,-M967+4,0),1,0))</f>
        <v/>
      </c>
      <c r="W967" s="67" t="str">
        <f t="shared" si="172"/>
        <v/>
      </c>
      <c r="X967" s="67" t="str">
        <f ca="1">IF(I967="","",_xll.xEURO(OFFSET(C967,-M967+1,0),J967,OFFSET(C967,-M967+2,0),OFFSET(C967,-M967+2,0),OFFSET(C967,-M967+3,0)+AC967,OFFSET(C967,-M967+4,0),1,2)/10*I967)</f>
        <v/>
      </c>
      <c r="Y967" s="71" t="str">
        <f ca="1">IF(I967="","",_xll.xEURO(OFFSET(C967,-M967+1,0),J967,OFFSET(C967,-M967+2,0),OFFSET(C967,-M967+2,0),OFFSET(C967,-M967+3,0)+AC967,OFFSET(C967,-M967+4,0),1,3)/100*I967*10000)</f>
        <v/>
      </c>
      <c r="Z967" s="71" t="str">
        <f ca="1">IF(I967="","",_xll.xEURO(OFFSET(C967,-M967+1,0),J967,OFFSET(C967,-M967+2,0),OFFSET(C967,-M967+2,0),OFFSET(C967,-M967+3,0)+AC967,OFFSET(C967,-M967+4,0),1,5)/365.25*I967*10000)</f>
        <v/>
      </c>
      <c r="AB967" s="40" t="str">
        <f ca="1">IF(D967="","",_xll.xCalcSkew(OFFSET(C967,-M967,0),E967-OFFSET(C967,-M967+1,0),b)/100)</f>
        <v/>
      </c>
      <c r="AC967" s="40" t="str">
        <f ca="1">IF(I967="","",_xll.xCalcSkew(OFFSET(C967,-M967,0),J967-OFFSET(C967,-M967+1,0),b)/100)</f>
        <v/>
      </c>
      <c r="AE967">
        <f t="shared" si="174"/>
        <v>0</v>
      </c>
      <c r="AF967">
        <f t="shared" si="175"/>
        <v>0</v>
      </c>
      <c r="AG967">
        <f t="shared" si="176"/>
        <v>0</v>
      </c>
    </row>
    <row r="968" spans="3:33" x14ac:dyDescent="0.25">
      <c r="C968" s="64">
        <f ca="1">D999+I999</f>
        <v>0</v>
      </c>
      <c r="D968" s="52"/>
      <c r="E968" s="39"/>
      <c r="F968" s="39"/>
      <c r="G968" s="35"/>
      <c r="I968" s="52"/>
      <c r="J968" s="39"/>
      <c r="K968" s="39"/>
      <c r="L968" s="62"/>
      <c r="M968" s="101">
        <f t="shared" si="173"/>
        <v>5</v>
      </c>
      <c r="N968" s="67" t="str">
        <f ca="1">IF(D968="","",_xll.xEURO(OFFSET(C968,-M968+1,0),E968,OFFSET(C968,-M968+2,0),OFFSET(C968,-M968+2,0),OFFSET(C968,-M968+3,0)+AB968,OFFSET(C968,-M968+4,0),0,1)*D968)</f>
        <v/>
      </c>
      <c r="O968" s="69" t="str">
        <f ca="1">IF(D968="","",_xll.xEURO(OFFSET(C968,-M968+1,0),E968,OFFSET(C968,-M968+2,0),OFFSET(C968,-M968+2,0),OFFSET(C968,-M968+3,0)+AB968,OFFSET(C968,-M968+4,0),0,0))</f>
        <v/>
      </c>
      <c r="P968" s="67" t="str">
        <f t="shared" si="171"/>
        <v/>
      </c>
      <c r="Q968" s="67" t="str">
        <f ca="1">IF(D968="","",_xll.xEURO(OFFSET(C968,-M968+1,0),E968,OFFSET(C968,-M968+2,0),OFFSET(C968,-M968+2,0),OFFSET(C968,-M968+3,0)+AB968,OFFSET(C968,-M968+4,0),0,2)/10*D968)</f>
        <v/>
      </c>
      <c r="R968" s="71" t="str">
        <f ca="1">IF(D968="","",_xll.xEURO(OFFSET(C968,-M968+1,0),E968,OFFSET(C968,-M968+2,0),OFFSET(C968,-M968+2,0),OFFSET(C968,-M968+3,0)+AB968,OFFSET(C968,-M968+4,0),0,3)/100*D968*10000)</f>
        <v/>
      </c>
      <c r="S968" s="71" t="str">
        <f ca="1">IF(D968="","",_xll.xEURO(OFFSET(C968,-M968+1,0),E968,OFFSET(C968,-M968+2,0),OFFSET(C968,-M968+2,0),OFFSET(C968,-M968+3,0)+AB968,OFFSET(C968,-M968+4,0),0,5)/365.25*D968*10000)</f>
        <v/>
      </c>
      <c r="U968" s="67" t="str">
        <f ca="1">IF(I968="","",_xll.xEURO(OFFSET(C968,-M968+1,0),J968,OFFSET(C968,-M968+2,0),OFFSET(C968,-M968+2,0),OFFSET(C968,-M968+3,0)+AC968,OFFSET(C968,-M968+4,0),1,1)*I968)</f>
        <v/>
      </c>
      <c r="V968" s="69" t="str">
        <f ca="1">IF(I968="","",_xll.xEURO(OFFSET(C968,-M968+1,0),J968,OFFSET(C968,-M968+2,0),OFFSET(C968,-M968+2,0),OFFSET(C968,-M968+3,0)+AC968,OFFSET(C968,-M968+4,0),1,0))</f>
        <v/>
      </c>
      <c r="W968" s="67" t="str">
        <f t="shared" si="172"/>
        <v/>
      </c>
      <c r="X968" s="67" t="str">
        <f ca="1">IF(I968="","",_xll.xEURO(OFFSET(C968,-M968+1,0),J968,OFFSET(C968,-M968+2,0),OFFSET(C968,-M968+2,0),OFFSET(C968,-M968+3,0)+AC968,OFFSET(C968,-M968+4,0),1,2)/10*I968)</f>
        <v/>
      </c>
      <c r="Y968" s="71" t="str">
        <f ca="1">IF(I968="","",_xll.xEURO(OFFSET(C968,-M968+1,0),J968,OFFSET(C968,-M968+2,0),OFFSET(C968,-M968+2,0),OFFSET(C968,-M968+3,0)+AC968,OFFSET(C968,-M968+4,0),1,3)/100*I968*10000)</f>
        <v/>
      </c>
      <c r="Z968" s="71" t="str">
        <f ca="1">IF(I968="","",_xll.xEURO(OFFSET(C968,-M968+1,0),J968,OFFSET(C968,-M968+2,0),OFFSET(C968,-M968+2,0),OFFSET(C968,-M968+3,0)+AC968,OFFSET(C968,-M968+4,0),1,5)/365.25*I968*10000)</f>
        <v/>
      </c>
      <c r="AB968" s="40" t="str">
        <f ca="1">IF(D968="","",_xll.xCalcSkew(OFFSET(C968,-M968,0),E968-OFFSET(C968,-M968+1,0),b)/100)</f>
        <v/>
      </c>
      <c r="AC968" s="40" t="str">
        <f ca="1">IF(I968="","",_xll.xCalcSkew(OFFSET(C968,-M968,0),J968-OFFSET(C968,-M968+1,0),b)/100)</f>
        <v/>
      </c>
      <c r="AE968">
        <f t="shared" si="174"/>
        <v>0</v>
      </c>
      <c r="AF968">
        <f t="shared" si="175"/>
        <v>0</v>
      </c>
      <c r="AG968">
        <f t="shared" si="176"/>
        <v>0</v>
      </c>
    </row>
    <row r="969" spans="3:33" x14ac:dyDescent="0.25">
      <c r="C969" s="64">
        <f ca="1">N999+U999</f>
        <v>0</v>
      </c>
      <c r="D969" s="52"/>
      <c r="E969" s="39"/>
      <c r="F969" s="39"/>
      <c r="G969" s="35"/>
      <c r="I969" s="52"/>
      <c r="J969" s="39"/>
      <c r="K969" s="39"/>
      <c r="L969" s="62"/>
      <c r="M969" s="101">
        <f t="shared" si="173"/>
        <v>6</v>
      </c>
      <c r="N969" s="67" t="str">
        <f ca="1">IF(D969="","",_xll.xEURO(OFFSET(C969,-M969+1,0),E969,OFFSET(C969,-M969+2,0),OFFSET(C969,-M969+2,0),OFFSET(C969,-M969+3,0)+AB969,OFFSET(C969,-M969+4,0),0,1)*D969)</f>
        <v/>
      </c>
      <c r="O969" s="69" t="str">
        <f ca="1">IF(D969="","",_xll.xEURO(OFFSET(C969,-M969+1,0),E969,OFFSET(C969,-M969+2,0),OFFSET(C969,-M969+2,0),OFFSET(C969,-M969+3,0)+AB969,OFFSET(C969,-M969+4,0),0,0))</f>
        <v/>
      </c>
      <c r="P969" s="67" t="str">
        <f t="shared" si="171"/>
        <v/>
      </c>
      <c r="Q969" s="67" t="str">
        <f ca="1">IF(D969="","",_xll.xEURO(OFFSET(C969,-M969+1,0),E969,OFFSET(C969,-M969+2,0),OFFSET(C969,-M969+2,0),OFFSET(C969,-M969+3,0)+AB969,OFFSET(C969,-M969+4,0),0,2)/10*D969)</f>
        <v/>
      </c>
      <c r="R969" s="71" t="str">
        <f ca="1">IF(D969="","",_xll.xEURO(OFFSET(C969,-M969+1,0),E969,OFFSET(C969,-M969+2,0),OFFSET(C969,-M969+2,0),OFFSET(C969,-M969+3,0)+AB969,OFFSET(C969,-M969+4,0),0,3)/100*D969*10000)</f>
        <v/>
      </c>
      <c r="S969" s="71" t="str">
        <f ca="1">IF(D969="","",_xll.xEURO(OFFSET(C969,-M969+1,0),E969,OFFSET(C969,-M969+2,0),OFFSET(C969,-M969+2,0),OFFSET(C969,-M969+3,0)+AB969,OFFSET(C969,-M969+4,0),0,5)/365.25*D969*10000)</f>
        <v/>
      </c>
      <c r="U969" s="67" t="str">
        <f ca="1">IF(I969="","",_xll.xEURO(OFFSET(C969,-M969+1,0),J969,OFFSET(C969,-M969+2,0),OFFSET(C969,-M969+2,0),OFFSET(C969,-M969+3,0)+AC969,OFFSET(C969,-M969+4,0),1,1)*I969)</f>
        <v/>
      </c>
      <c r="V969" s="69" t="str">
        <f ca="1">IF(I969="","",_xll.xEURO(OFFSET(C969,-M969+1,0),J969,OFFSET(C969,-M969+2,0),OFFSET(C969,-M969+2,0),OFFSET(C969,-M969+3,0)+AC969,OFFSET(C969,-M969+4,0),1,0))</f>
        <v/>
      </c>
      <c r="W969" s="67" t="str">
        <f t="shared" si="172"/>
        <v/>
      </c>
      <c r="X969" s="67" t="str">
        <f ca="1">IF(I969="","",_xll.xEURO(OFFSET(C969,-M969+1,0),J969,OFFSET(C969,-M969+2,0),OFFSET(C969,-M969+2,0),OFFSET(C969,-M969+3,0)+AC969,OFFSET(C969,-M969+4,0),1,2)/10*I969)</f>
        <v/>
      </c>
      <c r="Y969" s="71" t="str">
        <f ca="1">IF(I969="","",_xll.xEURO(OFFSET(C969,-M969+1,0),J969,OFFSET(C969,-M969+2,0),OFFSET(C969,-M969+2,0),OFFSET(C969,-M969+3,0)+AC969,OFFSET(C969,-M969+4,0),1,3)/100*I969*10000)</f>
        <v/>
      </c>
      <c r="Z969" s="71" t="str">
        <f ca="1">IF(I969="","",_xll.xEURO(OFFSET(C969,-M969+1,0),J969,OFFSET(C969,-M969+2,0),OFFSET(C969,-M969+2,0),OFFSET(C969,-M969+3,0)+AC969,OFFSET(C969,-M969+4,0),1,5)/365.25*I969*10000)</f>
        <v/>
      </c>
      <c r="AB969" s="40" t="str">
        <f ca="1">IF(D969="","",_xll.xCalcSkew(OFFSET(C969,-M969,0),E969-OFFSET(C969,-M969+1,0),b)/100)</f>
        <v/>
      </c>
      <c r="AC969" s="40" t="str">
        <f ca="1">IF(I969="","",_xll.xCalcSkew(OFFSET(C969,-M969,0),J969-OFFSET(C969,-M969+1,0),b)/100)</f>
        <v/>
      </c>
      <c r="AE969">
        <f t="shared" si="174"/>
        <v>0</v>
      </c>
      <c r="AF969">
        <f t="shared" si="175"/>
        <v>0</v>
      </c>
      <c r="AG969">
        <f t="shared" si="176"/>
        <v>0</v>
      </c>
    </row>
    <row r="970" spans="3:33" x14ac:dyDescent="0.25">
      <c r="C970" s="103">
        <f ca="1">Q999+X999</f>
        <v>0</v>
      </c>
      <c r="D970" s="52"/>
      <c r="E970" s="39"/>
      <c r="F970" s="39"/>
      <c r="G970" s="35"/>
      <c r="I970" s="52"/>
      <c r="J970" s="39"/>
      <c r="K970" s="39"/>
      <c r="L970" s="62"/>
      <c r="M970" s="101">
        <f t="shared" si="173"/>
        <v>7</v>
      </c>
      <c r="N970" s="67" t="str">
        <f ca="1">IF(D970="","",_xll.xEURO(OFFSET(C970,-M970+1,0),E970,OFFSET(C970,-M970+2,0),OFFSET(C970,-M970+2,0),OFFSET(C970,-M970+3,0)+AB970,OFFSET(C970,-M970+4,0),0,1)*D970)</f>
        <v/>
      </c>
      <c r="O970" s="69" t="str">
        <f ca="1">IF(D970="","",_xll.xEURO(OFFSET(C970,-M970+1,0),E970,OFFSET(C970,-M970+2,0),OFFSET(C970,-M970+2,0),OFFSET(C970,-M970+3,0)+AB970,OFFSET(C970,-M970+4,0),0,0))</f>
        <v/>
      </c>
      <c r="P970" s="67" t="str">
        <f t="shared" si="171"/>
        <v/>
      </c>
      <c r="Q970" s="67" t="str">
        <f ca="1">IF(D970="","",_xll.xEURO(OFFSET(C970,-M970+1,0),E970,OFFSET(C970,-M970+2,0),OFFSET(C970,-M970+2,0),OFFSET(C970,-M970+3,0)+AB970,OFFSET(C970,-M970+4,0),0,2)/10*D970)</f>
        <v/>
      </c>
      <c r="R970" s="71" t="str">
        <f ca="1">IF(D970="","",_xll.xEURO(OFFSET(C970,-M970+1,0),E970,OFFSET(C970,-M970+2,0),OFFSET(C970,-M970+2,0),OFFSET(C970,-M970+3,0)+AB970,OFFSET(C970,-M970+4,0),0,3)/100*D970*10000)</f>
        <v/>
      </c>
      <c r="S970" s="71" t="str">
        <f ca="1">IF(D970="","",_xll.xEURO(OFFSET(C970,-M970+1,0),E970,OFFSET(C970,-M970+2,0),OFFSET(C970,-M970+2,0),OFFSET(C970,-M970+3,0)+AB970,OFFSET(C970,-M970+4,0),0,5)/365.25*D970*10000)</f>
        <v/>
      </c>
      <c r="U970" s="67" t="str">
        <f ca="1">IF(I970="","",_xll.xEURO(OFFSET(C970,-M970+1,0),J970,OFFSET(C970,-M970+2,0),OFFSET(C970,-M970+2,0),OFFSET(C970,-M970+3,0)+AC970,OFFSET(C970,-M970+4,0),1,1)*I970)</f>
        <v/>
      </c>
      <c r="V970" s="69" t="str">
        <f ca="1">IF(I970="","",_xll.xEURO(OFFSET(C970,-M970+1,0),J970,OFFSET(C970,-M970+2,0),OFFSET(C970,-M970+2,0),OFFSET(C970,-M970+3,0)+AC970,OFFSET(C970,-M970+4,0),1,0))</f>
        <v/>
      </c>
      <c r="W970" s="67" t="str">
        <f t="shared" si="172"/>
        <v/>
      </c>
      <c r="X970" s="67" t="str">
        <f ca="1">IF(I970="","",_xll.xEURO(OFFSET(C970,-M970+1,0),J970,OFFSET(C970,-M970+2,0),OFFSET(C970,-M970+2,0),OFFSET(C970,-M970+3,0)+AC970,OFFSET(C970,-M970+4,0),1,2)/10*I970)</f>
        <v/>
      </c>
      <c r="Y970" s="71" t="str">
        <f ca="1">IF(I970="","",_xll.xEURO(OFFSET(C970,-M970+1,0),J970,OFFSET(C970,-M970+2,0),OFFSET(C970,-M970+2,0),OFFSET(C970,-M970+3,0)+AC970,OFFSET(C970,-M970+4,0),1,3)/100*I970*10000)</f>
        <v/>
      </c>
      <c r="Z970" s="71" t="str">
        <f ca="1">IF(I970="","",_xll.xEURO(OFFSET(C970,-M970+1,0),J970,OFFSET(C970,-M970+2,0),OFFSET(C970,-M970+2,0),OFFSET(C970,-M970+3,0)+AC970,OFFSET(C970,-M970+4,0),1,5)/365.25*I970*10000)</f>
        <v/>
      </c>
      <c r="AB970" s="40" t="str">
        <f ca="1">IF(D970="","",_xll.xCalcSkew(OFFSET(C970,-M970,0),E970-OFFSET(C970,-M970+1,0),b)/100)</f>
        <v/>
      </c>
      <c r="AC970" s="40" t="str">
        <f ca="1">IF(I970="","",_xll.xCalcSkew(OFFSET(C970,-M970,0),J970-OFFSET(C970,-M970+1,0),b)/100)</f>
        <v/>
      </c>
      <c r="AE970">
        <f t="shared" si="174"/>
        <v>0</v>
      </c>
      <c r="AF970">
        <f t="shared" si="175"/>
        <v>0</v>
      </c>
      <c r="AG970">
        <f t="shared" si="176"/>
        <v>0</v>
      </c>
    </row>
    <row r="971" spans="3:33" x14ac:dyDescent="0.25">
      <c r="C971" s="64">
        <f ca="1">R999+Y999</f>
        <v>0</v>
      </c>
      <c r="D971" s="52"/>
      <c r="E971" s="39"/>
      <c r="F971" s="39"/>
      <c r="G971" s="35"/>
      <c r="I971" s="52"/>
      <c r="J971" s="39"/>
      <c r="K971" s="39"/>
      <c r="L971" s="62"/>
      <c r="M971" s="101">
        <f t="shared" si="173"/>
        <v>8</v>
      </c>
      <c r="N971" s="67" t="str">
        <f ca="1">IF(D971="","",_xll.xEURO(OFFSET(C971,-M971+1,0),E971,OFFSET(C971,-M971+2,0),OFFSET(C971,-M971+2,0),OFFSET(C971,-M971+3,0)+AB971,OFFSET(C971,-M971+4,0),0,1)*D971)</f>
        <v/>
      </c>
      <c r="O971" s="69" t="str">
        <f ca="1">IF(D971="","",_xll.xEURO(OFFSET(C971,-M971+1,0),E971,OFFSET(C971,-M971+2,0),OFFSET(C971,-M971+2,0),OFFSET(C971,-M971+3,0)+AB971,OFFSET(C971,-M971+4,0),0,0))</f>
        <v/>
      </c>
      <c r="P971" s="67" t="str">
        <f t="shared" si="171"/>
        <v/>
      </c>
      <c r="Q971" s="67" t="str">
        <f ca="1">IF(D971="","",_xll.xEURO(OFFSET(C971,-M971+1,0),E971,OFFSET(C971,-M971+2,0),OFFSET(C971,-M971+2,0),OFFSET(C971,-M971+3,0)+AB971,OFFSET(C971,-M971+4,0),0,2)/10*D971)</f>
        <v/>
      </c>
      <c r="R971" s="71" t="str">
        <f ca="1">IF(D971="","",_xll.xEURO(OFFSET(C971,-M971+1,0),E971,OFFSET(C971,-M971+2,0),OFFSET(C971,-M971+2,0),OFFSET(C971,-M971+3,0)+AB971,OFFSET(C971,-M971+4,0),0,3)/100*D971*10000)</f>
        <v/>
      </c>
      <c r="S971" s="71" t="str">
        <f ca="1">IF(D971="","",_xll.xEURO(OFFSET(C971,-M971+1,0),E971,OFFSET(C971,-M971+2,0),OFFSET(C971,-M971+2,0),OFFSET(C971,-M971+3,0)+AB971,OFFSET(C971,-M971+4,0),0,5)/365.25*D971*10000)</f>
        <v/>
      </c>
      <c r="U971" s="67" t="str">
        <f ca="1">IF(I971="","",_xll.xEURO(OFFSET(C971,-M971+1,0),J971,OFFSET(C971,-M971+2,0),OFFSET(C971,-M971+2,0),OFFSET(C971,-M971+3,0)+AC971,OFFSET(C971,-M971+4,0),1,1)*I971)</f>
        <v/>
      </c>
      <c r="V971" s="69" t="str">
        <f ca="1">IF(I971="","",_xll.xEURO(OFFSET(C971,-M971+1,0),J971,OFFSET(C971,-M971+2,0),OFFSET(C971,-M971+2,0),OFFSET(C971,-M971+3,0)+AC971,OFFSET(C971,-M971+4,0),1,0))</f>
        <v/>
      </c>
      <c r="W971" s="67" t="str">
        <f t="shared" si="172"/>
        <v/>
      </c>
      <c r="X971" s="67" t="str">
        <f ca="1">IF(I971="","",_xll.xEURO(OFFSET(C971,-M971+1,0),J971,OFFSET(C971,-M971+2,0),OFFSET(C971,-M971+2,0),OFFSET(C971,-M971+3,0)+AC971,OFFSET(C971,-M971+4,0),1,2)/10*I971)</f>
        <v/>
      </c>
      <c r="Y971" s="71" t="str">
        <f ca="1">IF(I971="","",_xll.xEURO(OFFSET(C971,-M971+1,0),J971,OFFSET(C971,-M971+2,0),OFFSET(C971,-M971+2,0),OFFSET(C971,-M971+3,0)+AC971,OFFSET(C971,-M971+4,0),1,3)/100*I971*10000)</f>
        <v/>
      </c>
      <c r="Z971" s="71" t="str">
        <f ca="1">IF(I971="","",_xll.xEURO(OFFSET(C971,-M971+1,0),J971,OFFSET(C971,-M971+2,0),OFFSET(C971,-M971+2,0),OFFSET(C971,-M971+3,0)+AC971,OFFSET(C971,-M971+4,0),1,5)/365.25*I971*10000)</f>
        <v/>
      </c>
      <c r="AB971" s="40" t="str">
        <f ca="1">IF(D971="","",_xll.xCalcSkew(OFFSET(C971,-M971,0),E971-OFFSET(C971,-M971+1,0),b)/100)</f>
        <v/>
      </c>
      <c r="AC971" s="40" t="str">
        <f ca="1">IF(I971="","",_xll.xCalcSkew(OFFSET(C971,-M971,0),J971-OFFSET(C971,-M971+1,0),b)/100)</f>
        <v/>
      </c>
      <c r="AE971">
        <f t="shared" si="174"/>
        <v>0</v>
      </c>
      <c r="AF971">
        <f t="shared" si="175"/>
        <v>0</v>
      </c>
      <c r="AG971">
        <f t="shared" si="176"/>
        <v>0</v>
      </c>
    </row>
    <row r="972" spans="3:33" x14ac:dyDescent="0.25">
      <c r="C972" s="64">
        <f ca="1">S999+Z999</f>
        <v>0</v>
      </c>
      <c r="D972" s="52"/>
      <c r="E972" s="39"/>
      <c r="F972" s="39"/>
      <c r="G972" s="35"/>
      <c r="I972" s="52"/>
      <c r="J972" s="39"/>
      <c r="K972" s="39"/>
      <c r="L972" s="62"/>
      <c r="M972" s="101">
        <f t="shared" si="173"/>
        <v>9</v>
      </c>
      <c r="N972" s="67" t="str">
        <f ca="1">IF(D972="","",_xll.xEURO(OFFSET(C972,-M972+1,0),E972,OFFSET(C972,-M972+2,0),OFFSET(C972,-M972+2,0),OFFSET(C972,-M972+3,0)+AB972,OFFSET(C972,-M972+4,0),0,1)*D972)</f>
        <v/>
      </c>
      <c r="O972" s="69" t="str">
        <f ca="1">IF(D972="","",_xll.xEURO(OFFSET(C972,-M972+1,0),E972,OFFSET(C972,-M972+2,0),OFFSET(C972,-M972+2,0),OFFSET(C972,-M972+3,0)+AB972,OFFSET(C972,-M972+4,0),0,0))</f>
        <v/>
      </c>
      <c r="P972" s="67" t="str">
        <f t="shared" si="171"/>
        <v/>
      </c>
      <c r="Q972" s="67" t="str">
        <f ca="1">IF(D972="","",_xll.xEURO(OFFSET(C972,-M972+1,0),E972,OFFSET(C972,-M972+2,0),OFFSET(C972,-M972+2,0),OFFSET(C972,-M972+3,0)+AB972,OFFSET(C972,-M972+4,0),0,2)/10*D972)</f>
        <v/>
      </c>
      <c r="R972" s="71" t="str">
        <f ca="1">IF(D972="","",_xll.xEURO(OFFSET(C972,-M972+1,0),E972,OFFSET(C972,-M972+2,0),OFFSET(C972,-M972+2,0),OFFSET(C972,-M972+3,0)+AB972,OFFSET(C972,-M972+4,0),0,3)/100*D972*10000)</f>
        <v/>
      </c>
      <c r="S972" s="71" t="str">
        <f ca="1">IF(D972="","",_xll.xEURO(OFFSET(C972,-M972+1,0),E972,OFFSET(C972,-M972+2,0),OFFSET(C972,-M972+2,0),OFFSET(C972,-M972+3,0)+AB972,OFFSET(C972,-M972+4,0),0,5)/365.25*D972*10000)</f>
        <v/>
      </c>
      <c r="U972" s="67" t="str">
        <f ca="1">IF(I972="","",_xll.xEURO(OFFSET(C972,-M972+1,0),J972,OFFSET(C972,-M972+2,0),OFFSET(C972,-M972+2,0),OFFSET(C972,-M972+3,0)+AC972,OFFSET(C972,-M972+4,0),1,1)*I972)</f>
        <v/>
      </c>
      <c r="V972" s="69" t="str">
        <f ca="1">IF(I972="","",_xll.xEURO(OFFSET(C972,-M972+1,0),J972,OFFSET(C972,-M972+2,0),OFFSET(C972,-M972+2,0),OFFSET(C972,-M972+3,0)+AC972,OFFSET(C972,-M972+4,0),1,0))</f>
        <v/>
      </c>
      <c r="W972" s="67" t="str">
        <f t="shared" si="172"/>
        <v/>
      </c>
      <c r="X972" s="67" t="str">
        <f ca="1">IF(I972="","",_xll.xEURO(OFFSET(C972,-M972+1,0),J972,OFFSET(C972,-M972+2,0),OFFSET(C972,-M972+2,0),OFFSET(C972,-M972+3,0)+AC972,OFFSET(C972,-M972+4,0),1,2)/10*I972)</f>
        <v/>
      </c>
      <c r="Y972" s="71" t="str">
        <f ca="1">IF(I972="","",_xll.xEURO(OFFSET(C972,-M972+1,0),J972,OFFSET(C972,-M972+2,0),OFFSET(C972,-M972+2,0),OFFSET(C972,-M972+3,0)+AC972,OFFSET(C972,-M972+4,0),1,3)/100*I972*10000)</f>
        <v/>
      </c>
      <c r="Z972" s="71" t="str">
        <f ca="1">IF(I972="","",_xll.xEURO(OFFSET(C972,-M972+1,0),J972,OFFSET(C972,-M972+2,0),OFFSET(C972,-M972+2,0),OFFSET(C972,-M972+3,0)+AC972,OFFSET(C972,-M972+4,0),1,5)/365.25*I972*10000)</f>
        <v/>
      </c>
      <c r="AB972" s="40" t="str">
        <f ca="1">IF(D972="","",_xll.xCalcSkew(OFFSET(C972,-M972,0),E972-OFFSET(C972,-M972+1,0),b)/100)</f>
        <v/>
      </c>
      <c r="AC972" s="40" t="str">
        <f ca="1">IF(I972="","",_xll.xCalcSkew(OFFSET(C972,-M972,0),J972-OFFSET(C972,-M972+1,0),b)/100)</f>
        <v/>
      </c>
      <c r="AE972">
        <f t="shared" si="174"/>
        <v>0</v>
      </c>
      <c r="AF972">
        <f t="shared" si="175"/>
        <v>0</v>
      </c>
      <c r="AG972">
        <f t="shared" si="176"/>
        <v>0</v>
      </c>
    </row>
    <row r="973" spans="3:33" x14ac:dyDescent="0.25">
      <c r="C973" s="64">
        <f ca="1">P999+W999</f>
        <v>0</v>
      </c>
      <c r="D973" s="52"/>
      <c r="E973" s="39"/>
      <c r="F973" s="39"/>
      <c r="G973" s="35"/>
      <c r="I973" s="52"/>
      <c r="J973" s="39"/>
      <c r="K973" s="39"/>
      <c r="L973" s="62"/>
      <c r="M973" s="101">
        <f t="shared" si="173"/>
        <v>10</v>
      </c>
      <c r="N973" s="67" t="str">
        <f ca="1">IF(D973="","",_xll.xEURO(OFFSET(C973,-M973+1,0),E973,OFFSET(C973,-M973+2,0),OFFSET(C973,-M973+2,0),OFFSET(C973,-M973+3,0)+AB973,OFFSET(C973,-M973+4,0),0,1)*D973)</f>
        <v/>
      </c>
      <c r="O973" s="69" t="str">
        <f ca="1">IF(D973="","",_xll.xEURO(OFFSET(C973,-M973+1,0),E973,OFFSET(C973,-M973+2,0),OFFSET(C973,-M973+2,0),OFFSET(C973,-M973+3,0)+AB973,OFFSET(C973,-M973+4,0),0,0))</f>
        <v/>
      </c>
      <c r="P973" s="67" t="str">
        <f t="shared" si="171"/>
        <v/>
      </c>
      <c r="Q973" s="67" t="str">
        <f ca="1">IF(D973="","",_xll.xEURO(OFFSET(C973,-M973+1,0),E973,OFFSET(C973,-M973+2,0),OFFSET(C973,-M973+2,0),OFFSET(C973,-M973+3,0)+AB973,OFFSET(C973,-M973+4,0),0,2)/10*D973)</f>
        <v/>
      </c>
      <c r="R973" s="71" t="str">
        <f ca="1">IF(D973="","",_xll.xEURO(OFFSET(C973,-M973+1,0),E973,OFFSET(C973,-M973+2,0),OFFSET(C973,-M973+2,0),OFFSET(C973,-M973+3,0)+AB973,OFFSET(C973,-M973+4,0),0,3)/100*D973*10000)</f>
        <v/>
      </c>
      <c r="S973" s="71" t="str">
        <f ca="1">IF(D973="","",_xll.xEURO(OFFSET(C973,-M973+1,0),E973,OFFSET(C973,-M973+2,0),OFFSET(C973,-M973+2,0),OFFSET(C973,-M973+3,0)+AB973,OFFSET(C973,-M973+4,0),0,5)/365.25*D973*10000)</f>
        <v/>
      </c>
      <c r="U973" s="67" t="str">
        <f ca="1">IF(I973="","",_xll.xEURO(OFFSET(C973,-M973+1,0),J973,OFFSET(C973,-M973+2,0),OFFSET(C973,-M973+2,0),OFFSET(C973,-M973+3,0)+AC973,OFFSET(C973,-M973+4,0),1,1)*I973)</f>
        <v/>
      </c>
      <c r="V973" s="69" t="str">
        <f ca="1">IF(I973="","",_xll.xEURO(OFFSET(C973,-M973+1,0),J973,OFFSET(C973,-M973+2,0),OFFSET(C973,-M973+2,0),OFFSET(C973,-M973+3,0)+AC973,OFFSET(C973,-M973+4,0),1,0))</f>
        <v/>
      </c>
      <c r="W973" s="67" t="str">
        <f t="shared" si="172"/>
        <v/>
      </c>
      <c r="X973" s="67" t="str">
        <f ca="1">IF(I973="","",_xll.xEURO(OFFSET(C973,-M973+1,0),J973,OFFSET(C973,-M973+2,0),OFFSET(C973,-M973+2,0),OFFSET(C973,-M973+3,0)+AC973,OFFSET(C973,-M973+4,0),1,2)/10*I973)</f>
        <v/>
      </c>
      <c r="Y973" s="71" t="str">
        <f ca="1">IF(I973="","",_xll.xEURO(OFFSET(C973,-M973+1,0),J973,OFFSET(C973,-M973+2,0),OFFSET(C973,-M973+2,0),OFFSET(C973,-M973+3,0)+AC973,OFFSET(C973,-M973+4,0),1,3)/100*I973*10000)</f>
        <v/>
      </c>
      <c r="Z973" s="71" t="str">
        <f ca="1">IF(I973="","",_xll.xEURO(OFFSET(C973,-M973+1,0),J973,OFFSET(C973,-M973+2,0),OFFSET(C973,-M973+2,0),OFFSET(C973,-M973+3,0)+AC973,OFFSET(C973,-M973+4,0),1,5)/365.25*I973*10000)</f>
        <v/>
      </c>
      <c r="AB973" s="40" t="str">
        <f ca="1">IF(D973="","",_xll.xCalcSkew(OFFSET(C973,-M973,0),E973-OFFSET(C973,-M973+1,0),b)/100)</f>
        <v/>
      </c>
      <c r="AC973" s="40" t="str">
        <f ca="1">IF(I973="","",_xll.xCalcSkew(OFFSET(C973,-M973,0),J973-OFFSET(C973,-M973+1,0),b)/100)</f>
        <v/>
      </c>
      <c r="AE973">
        <f t="shared" si="174"/>
        <v>0</v>
      </c>
      <c r="AF973">
        <f t="shared" si="175"/>
        <v>0</v>
      </c>
      <c r="AG973">
        <f t="shared" si="176"/>
        <v>0</v>
      </c>
    </row>
    <row r="974" spans="3:33" x14ac:dyDescent="0.25">
      <c r="D974" s="52"/>
      <c r="E974" s="39"/>
      <c r="F974" s="39"/>
      <c r="G974" s="35"/>
      <c r="I974" s="52"/>
      <c r="J974" s="39"/>
      <c r="K974" s="39"/>
      <c r="L974" s="62"/>
      <c r="M974" s="101">
        <f t="shared" si="173"/>
        <v>11</v>
      </c>
      <c r="N974" s="67" t="str">
        <f ca="1">IF(D974="","",_xll.xEURO(OFFSET(C974,-M974+1,0),E974,OFFSET(C974,-M974+2,0),OFFSET(C974,-M974+2,0),OFFSET(C974,-M974+3,0)+AB974,OFFSET(C974,-M974+4,0),0,1)*D974)</f>
        <v/>
      </c>
      <c r="O974" s="69" t="str">
        <f ca="1">IF(D974="","",_xll.xEURO(OFFSET(C974,-M974+1,0),E974,OFFSET(C974,-M974+2,0),OFFSET(C974,-M974+2,0),OFFSET(C974,-M974+3,0)+AB974,OFFSET(C974,-M974+4,0),0,0))</f>
        <v/>
      </c>
      <c r="P974" s="67" t="str">
        <f t="shared" si="171"/>
        <v/>
      </c>
      <c r="Q974" s="67" t="str">
        <f ca="1">IF(D974="","",_xll.xEURO(OFFSET(C974,-M974+1,0),E974,OFFSET(C974,-M974+2,0),OFFSET(C974,-M974+2,0),OFFSET(C974,-M974+3,0)+AB974,OFFSET(C974,-M974+4,0),0,2)/10*D974)</f>
        <v/>
      </c>
      <c r="R974" s="71" t="str">
        <f ca="1">IF(D974="","",_xll.xEURO(OFFSET(C974,-M974+1,0),E974,OFFSET(C974,-M974+2,0),OFFSET(C974,-M974+2,0),OFFSET(C974,-M974+3,0)+AB974,OFFSET(C974,-M974+4,0),0,3)/100*D974*10000)</f>
        <v/>
      </c>
      <c r="S974" s="71" t="str">
        <f ca="1">IF(D974="","",_xll.xEURO(OFFSET(C974,-M974+1,0),E974,OFFSET(C974,-M974+2,0),OFFSET(C974,-M974+2,0),OFFSET(C974,-M974+3,0)+AB974,OFFSET(C974,-M974+4,0),0,5)/365.25*D974*10000)</f>
        <v/>
      </c>
      <c r="U974" s="67" t="str">
        <f ca="1">IF(I974="","",_xll.xEURO(OFFSET(C974,-M974+1,0),J974,OFFSET(C974,-M974+2,0),OFFSET(C974,-M974+2,0),OFFSET(C974,-M974+3,0)+AC974,OFFSET(C974,-M974+4,0),1,1)*I974)</f>
        <v/>
      </c>
      <c r="V974" s="69" t="str">
        <f ca="1">IF(I974="","",_xll.xEURO(OFFSET(C974,-M974+1,0),J974,OFFSET(C974,-M974+2,0),OFFSET(C974,-M974+2,0),OFFSET(C974,-M974+3,0)+AC974,OFFSET(C974,-M974+4,0),1,0))</f>
        <v/>
      </c>
      <c r="W974" s="67" t="str">
        <f t="shared" si="172"/>
        <v/>
      </c>
      <c r="X974" s="67" t="str">
        <f ca="1">IF(I974="","",_xll.xEURO(OFFSET(C974,-M974+1,0),J974,OFFSET(C974,-M974+2,0),OFFSET(C974,-M974+2,0),OFFSET(C974,-M974+3,0)+AC974,OFFSET(C974,-M974+4,0),1,2)/10*I974)</f>
        <v/>
      </c>
      <c r="Y974" s="71" t="str">
        <f ca="1">IF(I974="","",_xll.xEURO(OFFSET(C974,-M974+1,0),J974,OFFSET(C974,-M974+2,0),OFFSET(C974,-M974+2,0),OFFSET(C974,-M974+3,0)+AC974,OFFSET(C974,-M974+4,0),1,3)/100*I974*10000)</f>
        <v/>
      </c>
      <c r="Z974" s="71" t="str">
        <f ca="1">IF(I974="","",_xll.xEURO(OFFSET(C974,-M974+1,0),J974,OFFSET(C974,-M974+2,0),OFFSET(C974,-M974+2,0),OFFSET(C974,-M974+3,0)+AC974,OFFSET(C974,-M974+4,0),1,5)/365.25*I974*10000)</f>
        <v/>
      </c>
      <c r="AB974" s="40" t="str">
        <f ca="1">IF(D974="","",_xll.xCalcSkew(OFFSET(C974,-M974,0),E974-OFFSET(C974,-M974+1,0),b)/100)</f>
        <v/>
      </c>
      <c r="AC974" s="40" t="str">
        <f ca="1">IF(I974="","",_xll.xCalcSkew(OFFSET(C974,-M974,0),J974-OFFSET(C974,-M974+1,0),b)/100)</f>
        <v/>
      </c>
      <c r="AE974">
        <f t="shared" si="174"/>
        <v>0</v>
      </c>
      <c r="AF974">
        <f t="shared" si="175"/>
        <v>0</v>
      </c>
      <c r="AG974">
        <f t="shared" si="176"/>
        <v>0</v>
      </c>
    </row>
    <row r="975" spans="3:33" x14ac:dyDescent="0.25">
      <c r="D975" s="52"/>
      <c r="E975" s="39"/>
      <c r="F975" s="39"/>
      <c r="G975" s="35"/>
      <c r="I975" s="52"/>
      <c r="J975" s="39"/>
      <c r="K975" s="39"/>
      <c r="L975" s="62"/>
      <c r="M975" s="101">
        <f t="shared" si="173"/>
        <v>12</v>
      </c>
      <c r="N975" s="67" t="str">
        <f ca="1">IF(D975="","",_xll.xEURO(OFFSET(C975,-M975+1,0),E975,OFFSET(C975,-M975+2,0),OFFSET(C975,-M975+2,0),OFFSET(C975,-M975+3,0)+AB975,OFFSET(C975,-M975+4,0),0,1)*D975)</f>
        <v/>
      </c>
      <c r="O975" s="69" t="str">
        <f ca="1">IF(D975="","",_xll.xEURO(OFFSET(C975,-M975+1,0),E975,OFFSET(C975,-M975+2,0),OFFSET(C975,-M975+2,0),OFFSET(C975,-M975+3,0)+AB975,OFFSET(C975,-M975+4,0),0,0))</f>
        <v/>
      </c>
      <c r="P975" s="67" t="str">
        <f t="shared" si="171"/>
        <v/>
      </c>
      <c r="Q975" s="67" t="str">
        <f ca="1">IF(D975="","",_xll.xEURO(OFFSET(C975,-M975+1,0),E975,OFFSET(C975,-M975+2,0),OFFSET(C975,-M975+2,0),OFFSET(C975,-M975+3,0)+AB975,OFFSET(C975,-M975+4,0),0,2)/10*D975)</f>
        <v/>
      </c>
      <c r="R975" s="71" t="str">
        <f ca="1">IF(D975="","",_xll.xEURO(OFFSET(C975,-M975+1,0),E975,OFFSET(C975,-M975+2,0),OFFSET(C975,-M975+2,0),OFFSET(C975,-M975+3,0)+AB975,OFFSET(C975,-M975+4,0),0,3)/100*D975*10000)</f>
        <v/>
      </c>
      <c r="S975" s="71" t="str">
        <f ca="1">IF(D975="","",_xll.xEURO(OFFSET(C975,-M975+1,0),E975,OFFSET(C975,-M975+2,0),OFFSET(C975,-M975+2,0),OFFSET(C975,-M975+3,0)+AB975,OFFSET(C975,-M975+4,0),0,5)/365.25*D975*10000)</f>
        <v/>
      </c>
      <c r="U975" s="67" t="str">
        <f ca="1">IF(I975="","",_xll.xEURO(OFFSET(C975,-M975+1,0),J975,OFFSET(C975,-M975+2,0),OFFSET(C975,-M975+2,0),OFFSET(C975,-M975+3,0)+AC975,OFFSET(C975,-M975+4,0),1,1)*I975)</f>
        <v/>
      </c>
      <c r="V975" s="69" t="str">
        <f ca="1">IF(I975="","",_xll.xEURO(OFFSET(C975,-M975+1,0),J975,OFFSET(C975,-M975+2,0),OFFSET(C975,-M975+2,0),OFFSET(C975,-M975+3,0)+AC975,OFFSET(C975,-M975+4,0),1,0))</f>
        <v/>
      </c>
      <c r="W975" s="67" t="str">
        <f t="shared" si="172"/>
        <v/>
      </c>
      <c r="X975" s="67" t="str">
        <f ca="1">IF(I975="","",_xll.xEURO(OFFSET(C975,-M975+1,0),J975,OFFSET(C975,-M975+2,0),OFFSET(C975,-M975+2,0),OFFSET(C975,-M975+3,0)+AC975,OFFSET(C975,-M975+4,0),1,2)/10*I975)</f>
        <v/>
      </c>
      <c r="Y975" s="71" t="str">
        <f ca="1">IF(I975="","",_xll.xEURO(OFFSET(C975,-M975+1,0),J975,OFFSET(C975,-M975+2,0),OFFSET(C975,-M975+2,0),OFFSET(C975,-M975+3,0)+AC975,OFFSET(C975,-M975+4,0),1,3)/100*I975*10000)</f>
        <v/>
      </c>
      <c r="Z975" s="71" t="str">
        <f ca="1">IF(I975="","",_xll.xEURO(OFFSET(C975,-M975+1,0),J975,OFFSET(C975,-M975+2,0),OFFSET(C975,-M975+2,0),OFFSET(C975,-M975+3,0)+AC975,OFFSET(C975,-M975+4,0),1,5)/365.25*I975*10000)</f>
        <v/>
      </c>
      <c r="AB975" s="40" t="str">
        <f ca="1">IF(D975="","",_xll.xCalcSkew(OFFSET(C975,-M975,0),E975-OFFSET(C975,-M975+1,0),b)/100)</f>
        <v/>
      </c>
      <c r="AC975" s="40" t="str">
        <f ca="1">IF(I975="","",_xll.xCalcSkew(OFFSET(C975,-M975,0),J975-OFFSET(C975,-M975+1,0),b)/100)</f>
        <v/>
      </c>
      <c r="AE975">
        <f t="shared" si="174"/>
        <v>0</v>
      </c>
      <c r="AF975">
        <f t="shared" si="175"/>
        <v>0</v>
      </c>
      <c r="AG975">
        <f t="shared" si="176"/>
        <v>0</v>
      </c>
    </row>
    <row r="976" spans="3:33" x14ac:dyDescent="0.25">
      <c r="D976" s="52"/>
      <c r="E976" s="39"/>
      <c r="F976" s="39"/>
      <c r="G976" s="35"/>
      <c r="I976" s="52"/>
      <c r="J976" s="39"/>
      <c r="K976" s="39"/>
      <c r="L976" s="62"/>
      <c r="M976" s="101">
        <f t="shared" si="173"/>
        <v>13</v>
      </c>
      <c r="N976" s="67" t="str">
        <f ca="1">IF(D976="","",_xll.xEURO(OFFSET(C976,-M976+1,0),E976,OFFSET(C976,-M976+2,0),OFFSET(C976,-M976+2,0),OFFSET(C976,-M976+3,0)+AB976,OFFSET(C976,-M976+4,0),0,1)*D976)</f>
        <v/>
      </c>
      <c r="O976" s="69" t="str">
        <f ca="1">IF(D976="","",_xll.xEURO(OFFSET(C976,-M976+1,0),E976,OFFSET(C976,-M976+2,0),OFFSET(C976,-M976+2,0),OFFSET(C976,-M976+3,0)+AB976,OFFSET(C976,-M976+4,0),0,0))</f>
        <v/>
      </c>
      <c r="P976" s="67" t="str">
        <f t="shared" si="171"/>
        <v/>
      </c>
      <c r="Q976" s="67" t="str">
        <f ca="1">IF(D976="","",_xll.xEURO(OFFSET(C976,-M976+1,0),E976,OFFSET(C976,-M976+2,0),OFFSET(C976,-M976+2,0),OFFSET(C976,-M976+3,0)+AB976,OFFSET(C976,-M976+4,0),0,2)/10*D976)</f>
        <v/>
      </c>
      <c r="R976" s="71" t="str">
        <f ca="1">IF(D976="","",_xll.xEURO(OFFSET(C976,-M976+1,0),E976,OFFSET(C976,-M976+2,0),OFFSET(C976,-M976+2,0),OFFSET(C976,-M976+3,0)+AB976,OFFSET(C976,-M976+4,0),0,3)/100*D976*10000)</f>
        <v/>
      </c>
      <c r="S976" s="71" t="str">
        <f ca="1">IF(D976="","",_xll.xEURO(OFFSET(C976,-M976+1,0),E976,OFFSET(C976,-M976+2,0),OFFSET(C976,-M976+2,0),OFFSET(C976,-M976+3,0)+AB976,OFFSET(C976,-M976+4,0),0,5)/365.25*D976*10000)</f>
        <v/>
      </c>
      <c r="U976" s="67" t="str">
        <f ca="1">IF(I976="","",_xll.xEURO(OFFSET(C976,-M976+1,0),J976,OFFSET(C976,-M976+2,0),OFFSET(C976,-M976+2,0),OFFSET(C976,-M976+3,0)+AC976,OFFSET(C976,-M976+4,0),1,1)*I976)</f>
        <v/>
      </c>
      <c r="V976" s="69" t="str">
        <f ca="1">IF(I976="","",_xll.xEURO(OFFSET(C976,-M976+1,0),J976,OFFSET(C976,-M976+2,0),OFFSET(C976,-M976+2,0),OFFSET(C976,-M976+3,0)+AC976,OFFSET(C976,-M976+4,0),1,0))</f>
        <v/>
      </c>
      <c r="W976" s="67" t="str">
        <f t="shared" si="172"/>
        <v/>
      </c>
      <c r="X976" s="67" t="str">
        <f ca="1">IF(I976="","",_xll.xEURO(OFFSET(C976,-M976+1,0),J976,OFFSET(C976,-M976+2,0),OFFSET(C976,-M976+2,0),OFFSET(C976,-M976+3,0)+AC976,OFFSET(C976,-M976+4,0),1,2)/10*I976)</f>
        <v/>
      </c>
      <c r="Y976" s="71" t="str">
        <f ca="1">IF(I976="","",_xll.xEURO(OFFSET(C976,-M976+1,0),J976,OFFSET(C976,-M976+2,0),OFFSET(C976,-M976+2,0),OFFSET(C976,-M976+3,0)+AC976,OFFSET(C976,-M976+4,0),1,3)/100*I976*10000)</f>
        <v/>
      </c>
      <c r="Z976" s="71" t="str">
        <f ca="1">IF(I976="","",_xll.xEURO(OFFSET(C976,-M976+1,0),J976,OFFSET(C976,-M976+2,0),OFFSET(C976,-M976+2,0),OFFSET(C976,-M976+3,0)+AC976,OFFSET(C976,-M976+4,0),1,5)/365.25*I976*10000)</f>
        <v/>
      </c>
      <c r="AB976" s="40" t="str">
        <f ca="1">IF(D976="","",_xll.xCalcSkew(OFFSET(C976,-M976,0),E976-OFFSET(C976,-M976+1,0),b)/100)</f>
        <v/>
      </c>
      <c r="AC976" s="40" t="str">
        <f ca="1">IF(I976="","",_xll.xCalcSkew(OFFSET(C976,-M976,0),J976-OFFSET(C976,-M976+1,0),b)/100)</f>
        <v/>
      </c>
      <c r="AE976">
        <f t="shared" si="174"/>
        <v>0</v>
      </c>
      <c r="AF976">
        <f t="shared" si="175"/>
        <v>0</v>
      </c>
      <c r="AG976">
        <f t="shared" si="176"/>
        <v>0</v>
      </c>
    </row>
    <row r="977" spans="4:33" x14ac:dyDescent="0.25">
      <c r="D977" s="52"/>
      <c r="E977" s="39"/>
      <c r="F977" s="39"/>
      <c r="G977" s="35"/>
      <c r="I977" s="52"/>
      <c r="J977" s="39"/>
      <c r="K977" s="39"/>
      <c r="L977" s="62"/>
      <c r="M977" s="101">
        <f t="shared" si="173"/>
        <v>14</v>
      </c>
      <c r="N977" s="67" t="str">
        <f ca="1">IF(D977="","",_xll.xEURO(OFFSET(C977,-M977+1,0),E977,OFFSET(C977,-M977+2,0),OFFSET(C977,-M977+2,0),OFFSET(C977,-M977+3,0)+AB977,OFFSET(C977,-M977+4,0),0,1)*D977)</f>
        <v/>
      </c>
      <c r="O977" s="69" t="str">
        <f ca="1">IF(D977="","",_xll.xEURO(OFFSET(C977,-M977+1,0),E977,OFFSET(C977,-M977+2,0),OFFSET(C977,-M977+2,0),OFFSET(C977,-M977+3,0)+AB977,OFFSET(C977,-M977+4,0),0,0))</f>
        <v/>
      </c>
      <c r="P977" s="67" t="str">
        <f t="shared" si="171"/>
        <v/>
      </c>
      <c r="Q977" s="67" t="str">
        <f ca="1">IF(D977="","",_xll.xEURO(OFFSET(C977,-M977+1,0),E977,OFFSET(C977,-M977+2,0),OFFSET(C977,-M977+2,0),OFFSET(C977,-M977+3,0)+AB977,OFFSET(C977,-M977+4,0),0,2)/10*D977)</f>
        <v/>
      </c>
      <c r="R977" s="71" t="str">
        <f ca="1">IF(D977="","",_xll.xEURO(OFFSET(C977,-M977+1,0),E977,OFFSET(C977,-M977+2,0),OFFSET(C977,-M977+2,0),OFFSET(C977,-M977+3,0)+AB977,OFFSET(C977,-M977+4,0),0,3)/100*D977*10000)</f>
        <v/>
      </c>
      <c r="S977" s="71" t="str">
        <f ca="1">IF(D977="","",_xll.xEURO(OFFSET(C977,-M977+1,0),E977,OFFSET(C977,-M977+2,0),OFFSET(C977,-M977+2,0),OFFSET(C977,-M977+3,0)+AB977,OFFSET(C977,-M977+4,0),0,5)/365.25*D977*10000)</f>
        <v/>
      </c>
      <c r="U977" s="67" t="str">
        <f ca="1">IF(I977="","",_xll.xEURO(OFFSET(C977,-M977+1,0),J977,OFFSET(C977,-M977+2,0),OFFSET(C977,-M977+2,0),OFFSET(C977,-M977+3,0)+AC977,OFFSET(C977,-M977+4,0),1,1)*I977)</f>
        <v/>
      </c>
      <c r="V977" s="69" t="str">
        <f ca="1">IF(I977="","",_xll.xEURO(OFFSET(C977,-M977+1,0),J977,OFFSET(C977,-M977+2,0),OFFSET(C977,-M977+2,0),OFFSET(C977,-M977+3,0)+AC977,OFFSET(C977,-M977+4,0),1,0))</f>
        <v/>
      </c>
      <c r="W977" s="67" t="str">
        <f t="shared" si="172"/>
        <v/>
      </c>
      <c r="X977" s="67" t="str">
        <f ca="1">IF(I977="","",_xll.xEURO(OFFSET(C977,-M977+1,0),J977,OFFSET(C977,-M977+2,0),OFFSET(C977,-M977+2,0),OFFSET(C977,-M977+3,0)+AC977,OFFSET(C977,-M977+4,0),1,2)/10*I977)</f>
        <v/>
      </c>
      <c r="Y977" s="71" t="str">
        <f ca="1">IF(I977="","",_xll.xEURO(OFFSET(C977,-M977+1,0),J977,OFFSET(C977,-M977+2,0),OFFSET(C977,-M977+2,0),OFFSET(C977,-M977+3,0)+AC977,OFFSET(C977,-M977+4,0),1,3)/100*I977*10000)</f>
        <v/>
      </c>
      <c r="Z977" s="71" t="str">
        <f ca="1">IF(I977="","",_xll.xEURO(OFFSET(C977,-M977+1,0),J977,OFFSET(C977,-M977+2,0),OFFSET(C977,-M977+2,0),OFFSET(C977,-M977+3,0)+AC977,OFFSET(C977,-M977+4,0),1,5)/365.25*I977*10000)</f>
        <v/>
      </c>
      <c r="AB977" s="40" t="str">
        <f ca="1">IF(D977="","",_xll.xCalcSkew(OFFSET(C977,-M977,0),E977-OFFSET(C977,-M977+1,0),b)/100)</f>
        <v/>
      </c>
      <c r="AC977" s="40" t="str">
        <f ca="1">IF(I977="","",_xll.xCalcSkew(OFFSET(C977,-M977,0),J977-OFFSET(C977,-M977+1,0),b)/100)</f>
        <v/>
      </c>
      <c r="AE977">
        <f t="shared" si="174"/>
        <v>0</v>
      </c>
      <c r="AF977">
        <f t="shared" si="175"/>
        <v>0</v>
      </c>
      <c r="AG977">
        <f t="shared" si="176"/>
        <v>0</v>
      </c>
    </row>
    <row r="978" spans="4:33" x14ac:dyDescent="0.25">
      <c r="D978" s="52"/>
      <c r="E978" s="39"/>
      <c r="F978" s="39"/>
      <c r="G978" s="35"/>
      <c r="I978" s="52"/>
      <c r="J978" s="39"/>
      <c r="K978" s="39"/>
      <c r="L978" s="62"/>
      <c r="M978" s="101">
        <f t="shared" si="173"/>
        <v>15</v>
      </c>
      <c r="N978" s="67" t="str">
        <f ca="1">IF(D978="","",_xll.xEURO(OFFSET(C978,-M978+1,0),E978,OFFSET(C978,-M978+2,0),OFFSET(C978,-M978+2,0),OFFSET(C978,-M978+3,0)+AB978,OFFSET(C978,-M978+4,0),0,1)*D978)</f>
        <v/>
      </c>
      <c r="O978" s="69" t="str">
        <f ca="1">IF(D978="","",_xll.xEURO(OFFSET(C978,-M978+1,0),E978,OFFSET(C978,-M978+2,0),OFFSET(C978,-M978+2,0),OFFSET(C978,-M978+3,0)+AB978,OFFSET(C978,-M978+4,0),0,0))</f>
        <v/>
      </c>
      <c r="P978" s="67" t="str">
        <f t="shared" si="171"/>
        <v/>
      </c>
      <c r="Q978" s="67" t="str">
        <f ca="1">IF(D978="","",_xll.xEURO(OFFSET(C978,-M978+1,0),E978,OFFSET(C978,-M978+2,0),OFFSET(C978,-M978+2,0),OFFSET(C978,-M978+3,0)+AB978,OFFSET(C978,-M978+4,0),0,2)/10*D978)</f>
        <v/>
      </c>
      <c r="R978" s="71" t="str">
        <f ca="1">IF(D978="","",_xll.xEURO(OFFSET(C978,-M978+1,0),E978,OFFSET(C978,-M978+2,0),OFFSET(C978,-M978+2,0),OFFSET(C978,-M978+3,0)+AB978,OFFSET(C978,-M978+4,0),0,3)/100*D978*10000)</f>
        <v/>
      </c>
      <c r="S978" s="71" t="str">
        <f ca="1">IF(D978="","",_xll.xEURO(OFFSET(C978,-M978+1,0),E978,OFFSET(C978,-M978+2,0),OFFSET(C978,-M978+2,0),OFFSET(C978,-M978+3,0)+AB978,OFFSET(C978,-M978+4,0),0,5)/365.25*D978*10000)</f>
        <v/>
      </c>
      <c r="U978" s="67" t="str">
        <f ca="1">IF(I978="","",_xll.xEURO(OFFSET(C978,-M978+1,0),J978,OFFSET(C978,-M978+2,0),OFFSET(C978,-M978+2,0),OFFSET(C978,-M978+3,0)+AC978,OFFSET(C978,-M978+4,0),1,1)*I978)</f>
        <v/>
      </c>
      <c r="V978" s="69" t="str">
        <f ca="1">IF(I978="","",_xll.xEURO(OFFSET(C978,-M978+1,0),J978,OFFSET(C978,-M978+2,0),OFFSET(C978,-M978+2,0),OFFSET(C978,-M978+3,0)+AC978,OFFSET(C978,-M978+4,0),1,0))</f>
        <v/>
      </c>
      <c r="W978" s="67" t="str">
        <f t="shared" si="172"/>
        <v/>
      </c>
      <c r="X978" s="67" t="str">
        <f ca="1">IF(I978="","",_xll.xEURO(OFFSET(C978,-M978+1,0),J978,OFFSET(C978,-M978+2,0),OFFSET(C978,-M978+2,0),OFFSET(C978,-M978+3,0)+AC978,OFFSET(C978,-M978+4,0),1,2)/10*I978)</f>
        <v/>
      </c>
      <c r="Y978" s="71" t="str">
        <f ca="1">IF(I978="","",_xll.xEURO(OFFSET(C978,-M978+1,0),J978,OFFSET(C978,-M978+2,0),OFFSET(C978,-M978+2,0),OFFSET(C978,-M978+3,0)+AC978,OFFSET(C978,-M978+4,0),1,3)/100*I978*10000)</f>
        <v/>
      </c>
      <c r="Z978" s="71" t="str">
        <f ca="1">IF(I978="","",_xll.xEURO(OFFSET(C978,-M978+1,0),J978,OFFSET(C978,-M978+2,0),OFFSET(C978,-M978+2,0),OFFSET(C978,-M978+3,0)+AC978,OFFSET(C978,-M978+4,0),1,5)/365.25*I978*10000)</f>
        <v/>
      </c>
      <c r="AB978" s="40" t="str">
        <f ca="1">IF(D978="","",_xll.xCalcSkew(OFFSET(C978,-M978,0),E978-OFFSET(C978,-M978+1,0),b)/100)</f>
        <v/>
      </c>
      <c r="AC978" s="40" t="str">
        <f ca="1">IF(I978="","",_xll.xCalcSkew(OFFSET(C978,-M978,0),J978-OFFSET(C978,-M978+1,0),b)/100)</f>
        <v/>
      </c>
      <c r="AE978">
        <f t="shared" si="174"/>
        <v>0</v>
      </c>
      <c r="AF978">
        <f t="shared" si="175"/>
        <v>0</v>
      </c>
      <c r="AG978">
        <f t="shared" si="176"/>
        <v>0</v>
      </c>
    </row>
    <row r="979" spans="4:33" x14ac:dyDescent="0.25">
      <c r="D979" s="52"/>
      <c r="E979" s="39"/>
      <c r="F979" s="39"/>
      <c r="G979" s="35"/>
      <c r="I979" s="52"/>
      <c r="J979" s="39"/>
      <c r="K979" s="39"/>
      <c r="L979" s="62"/>
      <c r="M979" s="101">
        <f t="shared" si="173"/>
        <v>16</v>
      </c>
      <c r="N979" s="67" t="str">
        <f ca="1">IF(D979="","",_xll.xEURO(OFFSET(C979,-M979+1,0),E979,OFFSET(C979,-M979+2,0),OFFSET(C979,-M979+2,0),OFFSET(C979,-M979+3,0)+AB979,OFFSET(C979,-M979+4,0),0,1)*D979)</f>
        <v/>
      </c>
      <c r="O979" s="69" t="str">
        <f ca="1">IF(D979="","",_xll.xEURO(OFFSET(C979,-M979+1,0),E979,OFFSET(C979,-M979+2,0),OFFSET(C979,-M979+2,0),OFFSET(C979,-M979+3,0)+AB979,OFFSET(C979,-M979+4,0),0,0))</f>
        <v/>
      </c>
      <c r="P979" s="67" t="str">
        <f t="shared" si="171"/>
        <v/>
      </c>
      <c r="Q979" s="67" t="str">
        <f ca="1">IF(D979="","",_xll.xEURO(OFFSET(C979,-M979+1,0),E979,OFFSET(C979,-M979+2,0),OFFSET(C979,-M979+2,0),OFFSET(C979,-M979+3,0)+AB979,OFFSET(C979,-M979+4,0),0,2)/10*D979)</f>
        <v/>
      </c>
      <c r="R979" s="71" t="str">
        <f ca="1">IF(D979="","",_xll.xEURO(OFFSET(C979,-M979+1,0),E979,OFFSET(C979,-M979+2,0),OFFSET(C979,-M979+2,0),OFFSET(C979,-M979+3,0)+AB979,OFFSET(C979,-M979+4,0),0,3)/100*D979*10000)</f>
        <v/>
      </c>
      <c r="S979" s="71" t="str">
        <f ca="1">IF(D979="","",_xll.xEURO(OFFSET(C979,-M979+1,0),E979,OFFSET(C979,-M979+2,0),OFFSET(C979,-M979+2,0),OFFSET(C979,-M979+3,0)+AB979,OFFSET(C979,-M979+4,0),0,5)/365.25*D979*10000)</f>
        <v/>
      </c>
      <c r="U979" s="67" t="str">
        <f ca="1">IF(I979="","",_xll.xEURO(OFFSET(C979,-M979+1,0),J979,OFFSET(C979,-M979+2,0),OFFSET(C979,-M979+2,0),OFFSET(C979,-M979+3,0)+AC979,OFFSET(C979,-M979+4,0),1,1)*I979)</f>
        <v/>
      </c>
      <c r="V979" s="69" t="str">
        <f ca="1">IF(I979="","",_xll.xEURO(OFFSET(C979,-M979+1,0),J979,OFFSET(C979,-M979+2,0),OFFSET(C979,-M979+2,0),OFFSET(C979,-M979+3,0)+AC979,OFFSET(C979,-M979+4,0),1,0))</f>
        <v/>
      </c>
      <c r="W979" s="67" t="str">
        <f t="shared" si="172"/>
        <v/>
      </c>
      <c r="X979" s="67" t="str">
        <f ca="1">IF(I979="","",_xll.xEURO(OFFSET(C979,-M979+1,0),J979,OFFSET(C979,-M979+2,0),OFFSET(C979,-M979+2,0),OFFSET(C979,-M979+3,0)+AC979,OFFSET(C979,-M979+4,0),1,2)/10*I979)</f>
        <v/>
      </c>
      <c r="Y979" s="71" t="str">
        <f ca="1">IF(I979="","",_xll.xEURO(OFFSET(C979,-M979+1,0),J979,OFFSET(C979,-M979+2,0),OFFSET(C979,-M979+2,0),OFFSET(C979,-M979+3,0)+AC979,OFFSET(C979,-M979+4,0),1,3)/100*I979*10000)</f>
        <v/>
      </c>
      <c r="Z979" s="71" t="str">
        <f ca="1">IF(I979="","",_xll.xEURO(OFFSET(C979,-M979+1,0),J979,OFFSET(C979,-M979+2,0),OFFSET(C979,-M979+2,0),OFFSET(C979,-M979+3,0)+AC979,OFFSET(C979,-M979+4,0),1,5)/365.25*I979*10000)</f>
        <v/>
      </c>
      <c r="AB979" s="40" t="str">
        <f ca="1">IF(D979="","",_xll.xCalcSkew(OFFSET(C979,-M979,0),E979-OFFSET(C979,-M979+1,0),b)/100)</f>
        <v/>
      </c>
      <c r="AC979" s="40" t="str">
        <f ca="1">IF(I979="","",_xll.xCalcSkew(OFFSET(C979,-M979,0),J979-OFFSET(C979,-M979+1,0),b)/100)</f>
        <v/>
      </c>
      <c r="AE979">
        <f t="shared" si="174"/>
        <v>0</v>
      </c>
      <c r="AF979">
        <f t="shared" si="175"/>
        <v>0</v>
      </c>
      <c r="AG979">
        <f t="shared" si="176"/>
        <v>0</v>
      </c>
    </row>
    <row r="980" spans="4:33" x14ac:dyDescent="0.25">
      <c r="D980" s="52"/>
      <c r="E980" s="39"/>
      <c r="F980" s="39"/>
      <c r="G980" s="35"/>
      <c r="I980" s="52"/>
      <c r="J980" s="39"/>
      <c r="K980" s="39"/>
      <c r="L980" s="62"/>
      <c r="M980" s="101">
        <f t="shared" si="173"/>
        <v>17</v>
      </c>
      <c r="N980" s="67" t="str">
        <f ca="1">IF(D980="","",_xll.xEURO(OFFSET(C980,-M980+1,0),E980,OFFSET(C980,-M980+2,0),OFFSET(C980,-M980+2,0),OFFSET(C980,-M980+3,0)+AB980,OFFSET(C980,-M980+4,0),0,1)*D980)</f>
        <v/>
      </c>
      <c r="O980" s="69" t="str">
        <f ca="1">IF(D980="","",_xll.xEURO(OFFSET(C980,-M980+1,0),E980,OFFSET(C980,-M980+2,0),OFFSET(C980,-M980+2,0),OFFSET(C980,-M980+3,0)+AB980,OFFSET(C980,-M980+4,0),0,0))</f>
        <v/>
      </c>
      <c r="P980" s="67" t="str">
        <f t="shared" si="171"/>
        <v/>
      </c>
      <c r="Q980" s="67" t="str">
        <f ca="1">IF(D980="","",_xll.xEURO(OFFSET(C980,-M980+1,0),E980,OFFSET(C980,-M980+2,0),OFFSET(C980,-M980+2,0),OFFSET(C980,-M980+3,0)+AB980,OFFSET(C980,-M980+4,0),0,2)/10*D980)</f>
        <v/>
      </c>
      <c r="R980" s="71" t="str">
        <f ca="1">IF(D980="","",_xll.xEURO(OFFSET(C980,-M980+1,0),E980,OFFSET(C980,-M980+2,0),OFFSET(C980,-M980+2,0),OFFSET(C980,-M980+3,0)+AB980,OFFSET(C980,-M980+4,0),0,3)/100*D980*10000)</f>
        <v/>
      </c>
      <c r="S980" s="71" t="str">
        <f ca="1">IF(D980="","",_xll.xEURO(OFFSET(C980,-M980+1,0),E980,OFFSET(C980,-M980+2,0),OFFSET(C980,-M980+2,0),OFFSET(C980,-M980+3,0)+AB980,OFFSET(C980,-M980+4,0),0,5)/365.25*D980*10000)</f>
        <v/>
      </c>
      <c r="U980" s="67" t="str">
        <f ca="1">IF(I980="","",_xll.xEURO(OFFSET(C980,-M980+1,0),J980,OFFSET(C980,-M980+2,0),OFFSET(C980,-M980+2,0),OFFSET(C980,-M980+3,0)+AC980,OFFSET(C980,-M980+4,0),1,1)*I980)</f>
        <v/>
      </c>
      <c r="V980" s="69" t="str">
        <f ca="1">IF(I980="","",_xll.xEURO(OFFSET(C980,-M980+1,0),J980,OFFSET(C980,-M980+2,0),OFFSET(C980,-M980+2,0),OFFSET(C980,-M980+3,0)+AC980,OFFSET(C980,-M980+4,0),1,0))</f>
        <v/>
      </c>
      <c r="W980" s="67" t="str">
        <f t="shared" si="172"/>
        <v/>
      </c>
      <c r="X980" s="67" t="str">
        <f ca="1">IF(I980="","",_xll.xEURO(OFFSET(C980,-M980+1,0),J980,OFFSET(C980,-M980+2,0),OFFSET(C980,-M980+2,0),OFFSET(C980,-M980+3,0)+AC980,OFFSET(C980,-M980+4,0),1,2)/10*I980)</f>
        <v/>
      </c>
      <c r="Y980" s="71" t="str">
        <f ca="1">IF(I980="","",_xll.xEURO(OFFSET(C980,-M980+1,0),J980,OFFSET(C980,-M980+2,0),OFFSET(C980,-M980+2,0),OFFSET(C980,-M980+3,0)+AC980,OFFSET(C980,-M980+4,0),1,3)/100*I980*10000)</f>
        <v/>
      </c>
      <c r="Z980" s="71" t="str">
        <f ca="1">IF(I980="","",_xll.xEURO(OFFSET(C980,-M980+1,0),J980,OFFSET(C980,-M980+2,0),OFFSET(C980,-M980+2,0),OFFSET(C980,-M980+3,0)+AC980,OFFSET(C980,-M980+4,0),1,5)/365.25*I980*10000)</f>
        <v/>
      </c>
      <c r="AB980" s="40" t="str">
        <f ca="1">IF(D980="","",_xll.xCalcSkew(OFFSET(C980,-M980,0),E980-OFFSET(C980,-M980+1,0),b)/100)</f>
        <v/>
      </c>
      <c r="AC980" s="40" t="str">
        <f ca="1">IF(I980="","",_xll.xCalcSkew(OFFSET(C980,-M980,0),J980-OFFSET(C980,-M980+1,0),b)/100)</f>
        <v/>
      </c>
      <c r="AE980">
        <f t="shared" si="174"/>
        <v>0</v>
      </c>
      <c r="AF980">
        <f t="shared" si="175"/>
        <v>0</v>
      </c>
      <c r="AG980">
        <f t="shared" si="176"/>
        <v>0</v>
      </c>
    </row>
    <row r="981" spans="4:33" x14ac:dyDescent="0.25">
      <c r="D981" s="52"/>
      <c r="E981" s="39"/>
      <c r="F981" s="39"/>
      <c r="G981" s="35"/>
      <c r="I981" s="52"/>
      <c r="J981" s="39"/>
      <c r="K981" s="39"/>
      <c r="L981" s="62"/>
      <c r="M981" s="101">
        <f t="shared" si="173"/>
        <v>18</v>
      </c>
      <c r="N981" s="67" t="str">
        <f ca="1">IF(D981="","",_xll.xEURO(OFFSET(C981,-M981+1,0),E981,OFFSET(C981,-M981+2,0),OFFSET(C981,-M981+2,0),OFFSET(C981,-M981+3,0)+AB981,OFFSET(C981,-M981+4,0),0,1)*D981)</f>
        <v/>
      </c>
      <c r="O981" s="69" t="str">
        <f ca="1">IF(D981="","",_xll.xEURO(OFFSET(C981,-M981+1,0),E981,OFFSET(C981,-M981+2,0),OFFSET(C981,-M981+2,0),OFFSET(C981,-M981+3,0)+AB981,OFFSET(C981,-M981+4,0),0,0))</f>
        <v/>
      </c>
      <c r="P981" s="67" t="str">
        <f t="shared" si="171"/>
        <v/>
      </c>
      <c r="Q981" s="67" t="str">
        <f ca="1">IF(D981="","",_xll.xEURO(OFFSET(C981,-M981+1,0),E981,OFFSET(C981,-M981+2,0),OFFSET(C981,-M981+2,0),OFFSET(C981,-M981+3,0)+AB981,OFFSET(C981,-M981+4,0),0,2)/10*D981)</f>
        <v/>
      </c>
      <c r="R981" s="71" t="str">
        <f ca="1">IF(D981="","",_xll.xEURO(OFFSET(C981,-M981+1,0),E981,OFFSET(C981,-M981+2,0),OFFSET(C981,-M981+2,0),OFFSET(C981,-M981+3,0)+AB981,OFFSET(C981,-M981+4,0),0,3)/100*D981*10000)</f>
        <v/>
      </c>
      <c r="S981" s="71" t="str">
        <f ca="1">IF(D981="","",_xll.xEURO(OFFSET(C981,-M981+1,0),E981,OFFSET(C981,-M981+2,0),OFFSET(C981,-M981+2,0),OFFSET(C981,-M981+3,0)+AB981,OFFSET(C981,-M981+4,0),0,5)/365.25*D981*10000)</f>
        <v/>
      </c>
      <c r="U981" s="67" t="str">
        <f ca="1">IF(I981="","",_xll.xEURO(OFFSET(C981,-M981+1,0),J981,OFFSET(C981,-M981+2,0),OFFSET(C981,-M981+2,0),OFFSET(C981,-M981+3,0)+AC981,OFFSET(C981,-M981+4,0),1,1)*I981)</f>
        <v/>
      </c>
      <c r="V981" s="69" t="str">
        <f ca="1">IF(I981="","",_xll.xEURO(OFFSET(C981,-M981+1,0),J981,OFFSET(C981,-M981+2,0),OFFSET(C981,-M981+2,0),OFFSET(C981,-M981+3,0)+AC981,OFFSET(C981,-M981+4,0),1,0))</f>
        <v/>
      </c>
      <c r="W981" s="67" t="str">
        <f t="shared" si="172"/>
        <v/>
      </c>
      <c r="X981" s="67" t="str">
        <f ca="1">IF(I981="","",_xll.xEURO(OFFSET(C981,-M981+1,0),J981,OFFSET(C981,-M981+2,0),OFFSET(C981,-M981+2,0),OFFSET(C981,-M981+3,0)+AC981,OFFSET(C981,-M981+4,0),1,2)/10*I981)</f>
        <v/>
      </c>
      <c r="Y981" s="71" t="str">
        <f ca="1">IF(I981="","",_xll.xEURO(OFFSET(C981,-M981+1,0),J981,OFFSET(C981,-M981+2,0),OFFSET(C981,-M981+2,0),OFFSET(C981,-M981+3,0)+AC981,OFFSET(C981,-M981+4,0),1,3)/100*I981*10000)</f>
        <v/>
      </c>
      <c r="Z981" s="71" t="str">
        <f ca="1">IF(I981="","",_xll.xEURO(OFFSET(C981,-M981+1,0),J981,OFFSET(C981,-M981+2,0),OFFSET(C981,-M981+2,0),OFFSET(C981,-M981+3,0)+AC981,OFFSET(C981,-M981+4,0),1,5)/365.25*I981*10000)</f>
        <v/>
      </c>
      <c r="AB981" s="40" t="str">
        <f ca="1">IF(D981="","",_xll.xCalcSkew(OFFSET(C981,-M981,0),E981-OFFSET(C981,-M981+1,0),b)/100)</f>
        <v/>
      </c>
      <c r="AC981" s="40" t="str">
        <f ca="1">IF(I981="","",_xll.xCalcSkew(OFFSET(C981,-M981,0),J981-OFFSET(C981,-M981+1,0),b)/100)</f>
        <v/>
      </c>
      <c r="AE981">
        <f t="shared" si="174"/>
        <v>0</v>
      </c>
      <c r="AF981">
        <f t="shared" si="175"/>
        <v>0</v>
      </c>
      <c r="AG981">
        <f t="shared" si="176"/>
        <v>0</v>
      </c>
    </row>
    <row r="982" spans="4:33" x14ac:dyDescent="0.25">
      <c r="D982" s="52"/>
      <c r="E982" s="39"/>
      <c r="F982" s="39"/>
      <c r="G982" s="35"/>
      <c r="I982" s="52"/>
      <c r="J982" s="39"/>
      <c r="K982" s="39"/>
      <c r="L982" s="62"/>
      <c r="M982" s="101">
        <f t="shared" si="173"/>
        <v>19</v>
      </c>
      <c r="N982" s="67" t="str">
        <f ca="1">IF(D982="","",_xll.xEURO(OFFSET(C982,-M982+1,0),E982,OFFSET(C982,-M982+2,0),OFFSET(C982,-M982+2,0),OFFSET(C982,-M982+3,0)+AB982,OFFSET(C982,-M982+4,0),0,1)*D982)</f>
        <v/>
      </c>
      <c r="O982" s="69" t="str">
        <f ca="1">IF(D982="","",_xll.xEURO(OFFSET(C982,-M982+1,0),E982,OFFSET(C982,-M982+2,0),OFFSET(C982,-M982+2,0),OFFSET(C982,-M982+3,0)+AB982,OFFSET(C982,-M982+4,0),0,0))</f>
        <v/>
      </c>
      <c r="P982" s="67" t="str">
        <f t="shared" si="171"/>
        <v/>
      </c>
      <c r="Q982" s="67" t="str">
        <f ca="1">IF(D982="","",_xll.xEURO(OFFSET(C982,-M982+1,0),E982,OFFSET(C982,-M982+2,0),OFFSET(C982,-M982+2,0),OFFSET(C982,-M982+3,0)+AB982,OFFSET(C982,-M982+4,0),0,2)/10*D982)</f>
        <v/>
      </c>
      <c r="R982" s="71" t="str">
        <f ca="1">IF(D982="","",_xll.xEURO(OFFSET(C982,-M982+1,0),E982,OFFSET(C982,-M982+2,0),OFFSET(C982,-M982+2,0),OFFSET(C982,-M982+3,0)+AB982,OFFSET(C982,-M982+4,0),0,3)/100*D982*10000)</f>
        <v/>
      </c>
      <c r="S982" s="71" t="str">
        <f ca="1">IF(D982="","",_xll.xEURO(OFFSET(C982,-M982+1,0),E982,OFFSET(C982,-M982+2,0),OFFSET(C982,-M982+2,0),OFFSET(C982,-M982+3,0)+AB982,OFFSET(C982,-M982+4,0),0,5)/365.25*D982*10000)</f>
        <v/>
      </c>
      <c r="U982" s="67" t="str">
        <f ca="1">IF(I982="","",_xll.xEURO(OFFSET(C982,-M982+1,0),J982,OFFSET(C982,-M982+2,0),OFFSET(C982,-M982+2,0),OFFSET(C982,-M982+3,0)+AC982,OFFSET(C982,-M982+4,0),1,1)*I982)</f>
        <v/>
      </c>
      <c r="V982" s="69" t="str">
        <f ca="1">IF(I982="","",_xll.xEURO(OFFSET(C982,-M982+1,0),J982,OFFSET(C982,-M982+2,0),OFFSET(C982,-M982+2,0),OFFSET(C982,-M982+3,0)+AC982,OFFSET(C982,-M982+4,0),1,0))</f>
        <v/>
      </c>
      <c r="W982" s="67" t="str">
        <f t="shared" si="172"/>
        <v/>
      </c>
      <c r="X982" s="67" t="str">
        <f ca="1">IF(I982="","",_xll.xEURO(OFFSET(C982,-M982+1,0),J982,OFFSET(C982,-M982+2,0),OFFSET(C982,-M982+2,0),OFFSET(C982,-M982+3,0)+AC982,OFFSET(C982,-M982+4,0),1,2)/10*I982)</f>
        <v/>
      </c>
      <c r="Y982" s="71" t="str">
        <f ca="1">IF(I982="","",_xll.xEURO(OFFSET(C982,-M982+1,0),J982,OFFSET(C982,-M982+2,0),OFFSET(C982,-M982+2,0),OFFSET(C982,-M982+3,0)+AC982,OFFSET(C982,-M982+4,0),1,3)/100*I982*10000)</f>
        <v/>
      </c>
      <c r="Z982" s="71" t="str">
        <f ca="1">IF(I982="","",_xll.xEURO(OFFSET(C982,-M982+1,0),J982,OFFSET(C982,-M982+2,0),OFFSET(C982,-M982+2,0),OFFSET(C982,-M982+3,0)+AC982,OFFSET(C982,-M982+4,0),1,5)/365.25*I982*10000)</f>
        <v/>
      </c>
      <c r="AB982" s="40" t="str">
        <f ca="1">IF(D982="","",_xll.xCalcSkew(OFFSET(C982,-M982,0),E982-OFFSET(C982,-M982+1,0),b)/100)</f>
        <v/>
      </c>
      <c r="AC982" s="40" t="str">
        <f ca="1">IF(I982="","",_xll.xCalcSkew(OFFSET(C982,-M982,0),J982-OFFSET(C982,-M982+1,0),b)/100)</f>
        <v/>
      </c>
      <c r="AE982">
        <f t="shared" si="174"/>
        <v>0</v>
      </c>
      <c r="AF982">
        <f t="shared" si="175"/>
        <v>0</v>
      </c>
      <c r="AG982">
        <f t="shared" si="176"/>
        <v>0</v>
      </c>
    </row>
    <row r="983" spans="4:33" x14ac:dyDescent="0.25">
      <c r="D983" s="52"/>
      <c r="E983" s="39"/>
      <c r="F983" s="39"/>
      <c r="G983" s="35"/>
      <c r="I983" s="52"/>
      <c r="J983" s="39"/>
      <c r="K983" s="39"/>
      <c r="L983" s="62"/>
      <c r="M983" s="101">
        <f t="shared" si="173"/>
        <v>20</v>
      </c>
      <c r="N983" s="67" t="str">
        <f ca="1">IF(D983="","",_xll.xEURO(OFFSET(C983,-M983+1,0),E983,OFFSET(C983,-M983+2,0),OFFSET(C983,-M983+2,0),OFFSET(C983,-M983+3,0)+AB983,OFFSET(C983,-M983+4,0),0,1)*D983)</f>
        <v/>
      </c>
      <c r="O983" s="69" t="str">
        <f ca="1">IF(D983="","",_xll.xEURO(OFFSET(C983,-M983+1,0),E983,OFFSET(C983,-M983+2,0),OFFSET(C983,-M983+2,0),OFFSET(C983,-M983+3,0)+AB983,OFFSET(C983,-M983+4,0),0,0))</f>
        <v/>
      </c>
      <c r="P983" s="67" t="str">
        <f t="shared" si="171"/>
        <v/>
      </c>
      <c r="Q983" s="67" t="str">
        <f ca="1">IF(D983="","",_xll.xEURO(OFFSET(C983,-M983+1,0),E983,OFFSET(C983,-M983+2,0),OFFSET(C983,-M983+2,0),OFFSET(C983,-M983+3,0)+AB983,OFFSET(C983,-M983+4,0),0,2)/10*D983)</f>
        <v/>
      </c>
      <c r="R983" s="71" t="str">
        <f ca="1">IF(D983="","",_xll.xEURO(OFFSET(C983,-M983+1,0),E983,OFFSET(C983,-M983+2,0),OFFSET(C983,-M983+2,0),OFFSET(C983,-M983+3,0)+AB983,OFFSET(C983,-M983+4,0),0,3)/100*D983*10000)</f>
        <v/>
      </c>
      <c r="S983" s="71" t="str">
        <f ca="1">IF(D983="","",_xll.xEURO(OFFSET(C983,-M983+1,0),E983,OFFSET(C983,-M983+2,0),OFFSET(C983,-M983+2,0),OFFSET(C983,-M983+3,0)+AB983,OFFSET(C983,-M983+4,0),0,5)/365.25*D983*10000)</f>
        <v/>
      </c>
      <c r="U983" s="67" t="str">
        <f ca="1">IF(I983="","",_xll.xEURO(OFFSET(C983,-M983+1,0),J983,OFFSET(C983,-M983+2,0),OFFSET(C983,-M983+2,0),OFFSET(C983,-M983+3,0)+AC983,OFFSET(C983,-M983+4,0),1,1)*I983)</f>
        <v/>
      </c>
      <c r="V983" s="69" t="str">
        <f ca="1">IF(I983="","",_xll.xEURO(OFFSET(C983,-M983+1,0),J983,OFFSET(C983,-M983+2,0),OFFSET(C983,-M983+2,0),OFFSET(C983,-M983+3,0)+AC983,OFFSET(C983,-M983+4,0),1,0))</f>
        <v/>
      </c>
      <c r="W983" s="67" t="str">
        <f t="shared" si="172"/>
        <v/>
      </c>
      <c r="X983" s="67" t="str">
        <f ca="1">IF(I983="","",_xll.xEURO(OFFSET(C983,-M983+1,0),J983,OFFSET(C983,-M983+2,0),OFFSET(C983,-M983+2,0),OFFSET(C983,-M983+3,0)+AC983,OFFSET(C983,-M983+4,0),1,2)/10*I983)</f>
        <v/>
      </c>
      <c r="Y983" s="71" t="str">
        <f ca="1">IF(I983="","",_xll.xEURO(OFFSET(C983,-M983+1,0),J983,OFFSET(C983,-M983+2,0),OFFSET(C983,-M983+2,0),OFFSET(C983,-M983+3,0)+AC983,OFFSET(C983,-M983+4,0),1,3)/100*I983*10000)</f>
        <v/>
      </c>
      <c r="Z983" s="71" t="str">
        <f ca="1">IF(I983="","",_xll.xEURO(OFFSET(C983,-M983+1,0),J983,OFFSET(C983,-M983+2,0),OFFSET(C983,-M983+2,0),OFFSET(C983,-M983+3,0)+AC983,OFFSET(C983,-M983+4,0),1,5)/365.25*I983*10000)</f>
        <v/>
      </c>
      <c r="AB983" s="40" t="str">
        <f ca="1">IF(D983="","",_xll.xCalcSkew(OFFSET(C983,-M983,0),E983-OFFSET(C983,-M983+1,0),b)/100)</f>
        <v/>
      </c>
      <c r="AC983" s="40" t="str">
        <f ca="1">IF(I983="","",_xll.xCalcSkew(OFFSET(C983,-M983,0),J983-OFFSET(C983,-M983+1,0),b)/100)</f>
        <v/>
      </c>
      <c r="AE983">
        <f t="shared" si="174"/>
        <v>0</v>
      </c>
      <c r="AF983">
        <f t="shared" si="175"/>
        <v>0</v>
      </c>
      <c r="AG983">
        <f t="shared" si="176"/>
        <v>0</v>
      </c>
    </row>
    <row r="984" spans="4:33" x14ac:dyDescent="0.25">
      <c r="D984" s="52"/>
      <c r="E984" s="39"/>
      <c r="F984" s="39"/>
      <c r="G984" s="35"/>
      <c r="I984" s="52"/>
      <c r="J984" s="39"/>
      <c r="K984" s="39"/>
      <c r="L984" s="62"/>
      <c r="M984" s="101">
        <f t="shared" si="173"/>
        <v>21</v>
      </c>
      <c r="N984" s="67" t="str">
        <f ca="1">IF(D984="","",_xll.xEURO(OFFSET(C984,-M984+1,0),E984,OFFSET(C984,-M984+2,0),OFFSET(C984,-M984+2,0),OFFSET(C984,-M984+3,0)+AB984,OFFSET(C984,-M984+4,0),0,1)*D984)</f>
        <v/>
      </c>
      <c r="O984" s="69" t="str">
        <f ca="1">IF(D984="","",_xll.xEURO(OFFSET(C984,-M984+1,0),E984,OFFSET(C984,-M984+2,0),OFFSET(C984,-M984+2,0),OFFSET(C984,-M984+3,0)+AB984,OFFSET(C984,-M984+4,0),0,0))</f>
        <v/>
      </c>
      <c r="P984" s="67" t="str">
        <f t="shared" si="171"/>
        <v/>
      </c>
      <c r="Q984" s="67" t="str">
        <f ca="1">IF(D984="","",_xll.xEURO(OFFSET(C984,-M984+1,0),E984,OFFSET(C984,-M984+2,0),OFFSET(C984,-M984+2,0),OFFSET(C984,-M984+3,0)+AB984,OFFSET(C984,-M984+4,0),0,2)/10*D984)</f>
        <v/>
      </c>
      <c r="R984" s="71" t="str">
        <f ca="1">IF(D984="","",_xll.xEURO(OFFSET(C984,-M984+1,0),E984,OFFSET(C984,-M984+2,0),OFFSET(C984,-M984+2,0),OFFSET(C984,-M984+3,0)+AB984,OFFSET(C984,-M984+4,0),0,3)/100*D984*10000)</f>
        <v/>
      </c>
      <c r="S984" s="71" t="str">
        <f ca="1">IF(D984="","",_xll.xEURO(OFFSET(C984,-M984+1,0),E984,OFFSET(C984,-M984+2,0),OFFSET(C984,-M984+2,0),OFFSET(C984,-M984+3,0)+AB984,OFFSET(C984,-M984+4,0),0,5)/365.25*D984*10000)</f>
        <v/>
      </c>
      <c r="U984" s="67" t="str">
        <f ca="1">IF(I984="","",_xll.xEURO(OFFSET(C984,-M984+1,0),J984,OFFSET(C984,-M984+2,0),OFFSET(C984,-M984+2,0),OFFSET(C984,-M984+3,0)+AC984,OFFSET(C984,-M984+4,0),1,1)*I984)</f>
        <v/>
      </c>
      <c r="V984" s="69" t="str">
        <f ca="1">IF(I984="","",_xll.xEURO(OFFSET(C984,-M984+1,0),J984,OFFSET(C984,-M984+2,0),OFFSET(C984,-M984+2,0),OFFSET(C984,-M984+3,0)+AC984,OFFSET(C984,-M984+4,0),1,0))</f>
        <v/>
      </c>
      <c r="W984" s="67" t="str">
        <f t="shared" si="172"/>
        <v/>
      </c>
      <c r="X984" s="67" t="str">
        <f ca="1">IF(I984="","",_xll.xEURO(OFFSET(C984,-M984+1,0),J984,OFFSET(C984,-M984+2,0),OFFSET(C984,-M984+2,0),OFFSET(C984,-M984+3,0)+AC984,OFFSET(C984,-M984+4,0),1,2)/10*I984)</f>
        <v/>
      </c>
      <c r="Y984" s="71" t="str">
        <f ca="1">IF(I984="","",_xll.xEURO(OFFSET(C984,-M984+1,0),J984,OFFSET(C984,-M984+2,0),OFFSET(C984,-M984+2,0),OFFSET(C984,-M984+3,0)+AC984,OFFSET(C984,-M984+4,0),1,3)/100*I984*10000)</f>
        <v/>
      </c>
      <c r="Z984" s="71" t="str">
        <f ca="1">IF(I984="","",_xll.xEURO(OFFSET(C984,-M984+1,0),J984,OFFSET(C984,-M984+2,0),OFFSET(C984,-M984+2,0),OFFSET(C984,-M984+3,0)+AC984,OFFSET(C984,-M984+4,0),1,5)/365.25*I984*10000)</f>
        <v/>
      </c>
      <c r="AB984" s="40" t="str">
        <f ca="1">IF(D984="","",_xll.xCalcSkew(OFFSET(C984,-M984,0),E984-OFFSET(C984,-M984+1,0),b)/100)</f>
        <v/>
      </c>
      <c r="AC984" s="40" t="str">
        <f ca="1">IF(I984="","",_xll.xCalcSkew(OFFSET(C984,-M984,0),J984-OFFSET(C984,-M984+1,0),b)/100)</f>
        <v/>
      </c>
      <c r="AE984">
        <f t="shared" si="174"/>
        <v>0</v>
      </c>
      <c r="AF984">
        <f t="shared" si="175"/>
        <v>0</v>
      </c>
      <c r="AG984">
        <f t="shared" si="176"/>
        <v>0</v>
      </c>
    </row>
    <row r="985" spans="4:33" x14ac:dyDescent="0.25">
      <c r="D985" s="52"/>
      <c r="E985" s="39"/>
      <c r="F985" s="39"/>
      <c r="G985" s="35"/>
      <c r="I985" s="52"/>
      <c r="J985" s="39"/>
      <c r="K985" s="39"/>
      <c r="L985" s="62"/>
      <c r="M985" s="101">
        <f t="shared" si="173"/>
        <v>22</v>
      </c>
      <c r="N985" s="67" t="str">
        <f ca="1">IF(D985="","",_xll.xEURO(OFFSET(C985,-M985+1,0),E985,OFFSET(C985,-M985+2,0),OFFSET(C985,-M985+2,0),OFFSET(C985,-M985+3,0)+AB985,OFFSET(C985,-M985+4,0),0,1)*D985)</f>
        <v/>
      </c>
      <c r="O985" s="69" t="str">
        <f ca="1">IF(D985="","",_xll.xEURO(OFFSET(C985,-M985+1,0),E985,OFFSET(C985,-M985+2,0),OFFSET(C985,-M985+2,0),OFFSET(C985,-M985+3,0)+AB985,OFFSET(C985,-M985+4,0),0,0))</f>
        <v/>
      </c>
      <c r="P985" s="67" t="str">
        <f t="shared" si="171"/>
        <v/>
      </c>
      <c r="Q985" s="67" t="str">
        <f ca="1">IF(D985="","",_xll.xEURO(OFFSET(C985,-M985+1,0),E985,OFFSET(C985,-M985+2,0),OFFSET(C985,-M985+2,0),OFFSET(C985,-M985+3,0)+AB985,OFFSET(C985,-M985+4,0),0,2)/10*D985)</f>
        <v/>
      </c>
      <c r="R985" s="71" t="str">
        <f ca="1">IF(D985="","",_xll.xEURO(OFFSET(C985,-M985+1,0),E985,OFFSET(C985,-M985+2,0),OFFSET(C985,-M985+2,0),OFFSET(C985,-M985+3,0)+AB985,OFFSET(C985,-M985+4,0),0,3)/100*D985*10000)</f>
        <v/>
      </c>
      <c r="S985" s="71" t="str">
        <f ca="1">IF(D985="","",_xll.xEURO(OFFSET(C985,-M985+1,0),E985,OFFSET(C985,-M985+2,0),OFFSET(C985,-M985+2,0),OFFSET(C985,-M985+3,0)+AB985,OFFSET(C985,-M985+4,0),0,5)/365.25*D985*10000)</f>
        <v/>
      </c>
      <c r="U985" s="67" t="str">
        <f ca="1">IF(I985="","",_xll.xEURO(OFFSET(C985,-M985+1,0),J985,OFFSET(C985,-M985+2,0),OFFSET(C985,-M985+2,0),OFFSET(C985,-M985+3,0)+AC985,OFFSET(C985,-M985+4,0),1,1)*I985)</f>
        <v/>
      </c>
      <c r="V985" s="69" t="str">
        <f ca="1">IF(I985="","",_xll.xEURO(OFFSET(C985,-M985+1,0),J985,OFFSET(C985,-M985+2,0),OFFSET(C985,-M985+2,0),OFFSET(C985,-M985+3,0)+AC985,OFFSET(C985,-M985+4,0),1,0))</f>
        <v/>
      </c>
      <c r="W985" s="67" t="str">
        <f t="shared" si="172"/>
        <v/>
      </c>
      <c r="X985" s="67" t="str">
        <f ca="1">IF(I985="","",_xll.xEURO(OFFSET(C985,-M985+1,0),J985,OFFSET(C985,-M985+2,0),OFFSET(C985,-M985+2,0),OFFSET(C985,-M985+3,0)+AC985,OFFSET(C985,-M985+4,0),1,2)/10*I985)</f>
        <v/>
      </c>
      <c r="Y985" s="71" t="str">
        <f ca="1">IF(I985="","",_xll.xEURO(OFFSET(C985,-M985+1,0),J985,OFFSET(C985,-M985+2,0),OFFSET(C985,-M985+2,0),OFFSET(C985,-M985+3,0)+AC985,OFFSET(C985,-M985+4,0),1,3)/100*I985*10000)</f>
        <v/>
      </c>
      <c r="Z985" s="71" t="str">
        <f ca="1">IF(I985="","",_xll.xEURO(OFFSET(C985,-M985+1,0),J985,OFFSET(C985,-M985+2,0),OFFSET(C985,-M985+2,0),OFFSET(C985,-M985+3,0)+AC985,OFFSET(C985,-M985+4,0),1,5)/365.25*I985*10000)</f>
        <v/>
      </c>
      <c r="AB985" s="40" t="str">
        <f ca="1">IF(D985="","",_xll.xCalcSkew(OFFSET(C985,-M985,0),E985-OFFSET(C985,-M985+1,0),b)/100)</f>
        <v/>
      </c>
      <c r="AC985" s="40" t="str">
        <f ca="1">IF(I985="","",_xll.xCalcSkew(OFFSET(C985,-M985,0),J985-OFFSET(C985,-M985+1,0),b)/100)</f>
        <v/>
      </c>
      <c r="AE985">
        <f t="shared" si="174"/>
        <v>0</v>
      </c>
      <c r="AF985">
        <f t="shared" si="175"/>
        <v>0</v>
      </c>
      <c r="AG985">
        <f t="shared" si="176"/>
        <v>0</v>
      </c>
    </row>
    <row r="986" spans="4:33" x14ac:dyDescent="0.25">
      <c r="D986" s="52"/>
      <c r="E986" s="39"/>
      <c r="F986" s="39"/>
      <c r="G986" s="35"/>
      <c r="I986" s="52"/>
      <c r="J986" s="39"/>
      <c r="K986" s="39"/>
      <c r="L986" s="62"/>
      <c r="M986" s="101">
        <f t="shared" si="173"/>
        <v>23</v>
      </c>
      <c r="N986" s="67" t="str">
        <f ca="1">IF(D986="","",_xll.xEURO(OFFSET(C986,-M986+1,0),E986,OFFSET(C986,-M986+2,0),OFFSET(C986,-M986+2,0),OFFSET(C986,-M986+3,0)+AB986,OFFSET(C986,-M986+4,0),0,1)*D986)</f>
        <v/>
      </c>
      <c r="O986" s="69" t="str">
        <f ca="1">IF(D986="","",_xll.xEURO(OFFSET(C986,-M986+1,0),E986,OFFSET(C986,-M986+2,0),OFFSET(C986,-M986+2,0),OFFSET(C986,-M986+3,0)+AB986,OFFSET(C986,-M986+4,0),0,0))</f>
        <v/>
      </c>
      <c r="P986" s="67" t="str">
        <f t="shared" si="171"/>
        <v/>
      </c>
      <c r="Q986" s="67" t="str">
        <f ca="1">IF(D986="","",_xll.xEURO(OFFSET(C986,-M986+1,0),E986,OFFSET(C986,-M986+2,0),OFFSET(C986,-M986+2,0),OFFSET(C986,-M986+3,0)+AB986,OFFSET(C986,-M986+4,0),0,2)/10*D986)</f>
        <v/>
      </c>
      <c r="R986" s="71" t="str">
        <f ca="1">IF(D986="","",_xll.xEURO(OFFSET(C986,-M986+1,0),E986,OFFSET(C986,-M986+2,0),OFFSET(C986,-M986+2,0),OFFSET(C986,-M986+3,0)+AB986,OFFSET(C986,-M986+4,0),0,3)/100*D986*10000)</f>
        <v/>
      </c>
      <c r="S986" s="71" t="str">
        <f ca="1">IF(D986="","",_xll.xEURO(OFFSET(C986,-M986+1,0),E986,OFFSET(C986,-M986+2,0),OFFSET(C986,-M986+2,0),OFFSET(C986,-M986+3,0)+AB986,OFFSET(C986,-M986+4,0),0,5)/365.25*D986*10000)</f>
        <v/>
      </c>
      <c r="U986" s="67" t="str">
        <f ca="1">IF(I986="","",_xll.xEURO(OFFSET(C986,-M986+1,0),J986,OFFSET(C986,-M986+2,0),OFFSET(C986,-M986+2,0),OFFSET(C986,-M986+3,0)+AC986,OFFSET(C986,-M986+4,0),1,1)*I986)</f>
        <v/>
      </c>
      <c r="V986" s="69" t="str">
        <f ca="1">IF(I986="","",_xll.xEURO(OFFSET(C986,-M986+1,0),J986,OFFSET(C986,-M986+2,0),OFFSET(C986,-M986+2,0),OFFSET(C986,-M986+3,0)+AC986,OFFSET(C986,-M986+4,0),1,0))</f>
        <v/>
      </c>
      <c r="W986" s="67" t="str">
        <f t="shared" si="172"/>
        <v/>
      </c>
      <c r="X986" s="67" t="str">
        <f ca="1">IF(I986="","",_xll.xEURO(OFFSET(C986,-M986+1,0),J986,OFFSET(C986,-M986+2,0),OFFSET(C986,-M986+2,0),OFFSET(C986,-M986+3,0)+AC986,OFFSET(C986,-M986+4,0),1,2)/10*I986)</f>
        <v/>
      </c>
      <c r="Y986" s="71" t="str">
        <f ca="1">IF(I986="","",_xll.xEURO(OFFSET(C986,-M986+1,0),J986,OFFSET(C986,-M986+2,0),OFFSET(C986,-M986+2,0),OFFSET(C986,-M986+3,0)+AC986,OFFSET(C986,-M986+4,0),1,3)/100*I986*10000)</f>
        <v/>
      </c>
      <c r="Z986" s="71" t="str">
        <f ca="1">IF(I986="","",_xll.xEURO(OFFSET(C986,-M986+1,0),J986,OFFSET(C986,-M986+2,0),OFFSET(C986,-M986+2,0),OFFSET(C986,-M986+3,0)+AC986,OFFSET(C986,-M986+4,0),1,5)/365.25*I986*10000)</f>
        <v/>
      </c>
      <c r="AB986" s="40" t="str">
        <f ca="1">IF(D986="","",_xll.xCalcSkew(OFFSET(C986,-M986,0),E986-OFFSET(C986,-M986+1,0),b)/100)</f>
        <v/>
      </c>
      <c r="AC986" s="40" t="str">
        <f ca="1">IF(I986="","",_xll.xCalcSkew(OFFSET(C986,-M986,0),J986-OFFSET(C986,-M986+1,0),b)/100)</f>
        <v/>
      </c>
      <c r="AE986">
        <f t="shared" si="174"/>
        <v>0</v>
      </c>
      <c r="AF986">
        <f t="shared" si="175"/>
        <v>0</v>
      </c>
      <c r="AG986">
        <f t="shared" si="176"/>
        <v>0</v>
      </c>
    </row>
    <row r="987" spans="4:33" x14ac:dyDescent="0.25">
      <c r="D987" s="52"/>
      <c r="E987" s="39"/>
      <c r="F987" s="39"/>
      <c r="G987" s="35"/>
      <c r="I987" s="52"/>
      <c r="J987" s="39"/>
      <c r="K987" s="39"/>
      <c r="L987" s="62"/>
      <c r="M987" s="101">
        <f t="shared" si="173"/>
        <v>24</v>
      </c>
      <c r="N987" s="67" t="str">
        <f ca="1">IF(D987="","",_xll.xEURO(OFFSET(C987,-M987+1,0),E987,OFFSET(C987,-M987+2,0),OFFSET(C987,-M987+2,0),OFFSET(C987,-M987+3,0)+AB987,OFFSET(C987,-M987+4,0),0,1)*D987)</f>
        <v/>
      </c>
      <c r="O987" s="69" t="str">
        <f ca="1">IF(D987="","",_xll.xEURO(OFFSET(C987,-M987+1,0),E987,OFFSET(C987,-M987+2,0),OFFSET(C987,-M987+2,0),OFFSET(C987,-M987+3,0)+AB987,OFFSET(C987,-M987+4,0),0,0))</f>
        <v/>
      </c>
      <c r="P987" s="67" t="str">
        <f t="shared" si="171"/>
        <v/>
      </c>
      <c r="Q987" s="67" t="str">
        <f ca="1">IF(D987="","",_xll.xEURO(OFFSET(C987,-M987+1,0),E987,OFFSET(C987,-M987+2,0),OFFSET(C987,-M987+2,0),OFFSET(C987,-M987+3,0)+AB987,OFFSET(C987,-M987+4,0),0,2)/10*D987)</f>
        <v/>
      </c>
      <c r="R987" s="71" t="str">
        <f ca="1">IF(D987="","",_xll.xEURO(OFFSET(C987,-M987+1,0),E987,OFFSET(C987,-M987+2,0),OFFSET(C987,-M987+2,0),OFFSET(C987,-M987+3,0)+AB987,OFFSET(C987,-M987+4,0),0,3)/100*D987*10000)</f>
        <v/>
      </c>
      <c r="S987" s="71" t="str">
        <f ca="1">IF(D987="","",_xll.xEURO(OFFSET(C987,-M987+1,0),E987,OFFSET(C987,-M987+2,0),OFFSET(C987,-M987+2,0),OFFSET(C987,-M987+3,0)+AB987,OFFSET(C987,-M987+4,0),0,5)/365.25*D987*10000)</f>
        <v/>
      </c>
      <c r="U987" s="67" t="str">
        <f ca="1">IF(I987="","",_xll.xEURO(OFFSET(C987,-M987+1,0),J987,OFFSET(C987,-M987+2,0),OFFSET(C987,-M987+2,0),OFFSET(C987,-M987+3,0)+AC987,OFFSET(C987,-M987+4,0),1,1)*I987)</f>
        <v/>
      </c>
      <c r="V987" s="69" t="str">
        <f ca="1">IF(I987="","",_xll.xEURO(OFFSET(C987,-M987+1,0),J987,OFFSET(C987,-M987+2,0),OFFSET(C987,-M987+2,0),OFFSET(C987,-M987+3,0)+AC987,OFFSET(C987,-M987+4,0),1,0))</f>
        <v/>
      </c>
      <c r="W987" s="67" t="str">
        <f t="shared" si="172"/>
        <v/>
      </c>
      <c r="X987" s="67" t="str">
        <f ca="1">IF(I987="","",_xll.xEURO(OFFSET(C987,-M987+1,0),J987,OFFSET(C987,-M987+2,0),OFFSET(C987,-M987+2,0),OFFSET(C987,-M987+3,0)+AC987,OFFSET(C987,-M987+4,0),1,2)/10*I987)</f>
        <v/>
      </c>
      <c r="Y987" s="71" t="str">
        <f ca="1">IF(I987="","",_xll.xEURO(OFFSET(C987,-M987+1,0),J987,OFFSET(C987,-M987+2,0),OFFSET(C987,-M987+2,0),OFFSET(C987,-M987+3,0)+AC987,OFFSET(C987,-M987+4,0),1,3)/100*I987*10000)</f>
        <v/>
      </c>
      <c r="Z987" s="71" t="str">
        <f ca="1">IF(I987="","",_xll.xEURO(OFFSET(C987,-M987+1,0),J987,OFFSET(C987,-M987+2,0),OFFSET(C987,-M987+2,0),OFFSET(C987,-M987+3,0)+AC987,OFFSET(C987,-M987+4,0),1,5)/365.25*I987*10000)</f>
        <v/>
      </c>
      <c r="AB987" s="40" t="str">
        <f ca="1">IF(D987="","",_xll.xCalcSkew(OFFSET(C987,-M987,0),E987-OFFSET(C987,-M987+1,0),b)/100)</f>
        <v/>
      </c>
      <c r="AC987" s="40" t="str">
        <f ca="1">IF(I987="","",_xll.xCalcSkew(OFFSET(C987,-M987,0),J987-OFFSET(C987,-M987+1,0),b)/100)</f>
        <v/>
      </c>
      <c r="AE987">
        <f t="shared" si="174"/>
        <v>0</v>
      </c>
      <c r="AF987">
        <f t="shared" si="175"/>
        <v>0</v>
      </c>
      <c r="AG987">
        <f t="shared" si="176"/>
        <v>0</v>
      </c>
    </row>
    <row r="988" spans="4:33" x14ac:dyDescent="0.25">
      <c r="D988" s="52"/>
      <c r="E988" s="39"/>
      <c r="F988" s="39"/>
      <c r="G988" s="35"/>
      <c r="I988" s="52"/>
      <c r="J988" s="39"/>
      <c r="K988" s="39"/>
      <c r="L988" s="62"/>
      <c r="M988" s="101">
        <f t="shared" si="173"/>
        <v>25</v>
      </c>
      <c r="N988" s="67" t="str">
        <f ca="1">IF(D988="","",_xll.xEURO(OFFSET(C988,-M988+1,0),E988,OFFSET(C988,-M988+2,0),OFFSET(C988,-M988+2,0),OFFSET(C988,-M988+3,0)+AB988,OFFSET(C988,-M988+4,0),0,1)*D988)</f>
        <v/>
      </c>
      <c r="O988" s="69" t="str">
        <f ca="1">IF(D988="","",_xll.xEURO(OFFSET(C988,-M988+1,0),E988,OFFSET(C988,-M988+2,0),OFFSET(C988,-M988+2,0),OFFSET(C988,-M988+3,0)+AB988,OFFSET(C988,-M988+4,0),0,0))</f>
        <v/>
      </c>
      <c r="P988" s="67" t="str">
        <f t="shared" si="171"/>
        <v/>
      </c>
      <c r="Q988" s="67" t="str">
        <f ca="1">IF(D988="","",_xll.xEURO(OFFSET(C988,-M988+1,0),E988,OFFSET(C988,-M988+2,0),OFFSET(C988,-M988+2,0),OFFSET(C988,-M988+3,0)+AB988,OFFSET(C988,-M988+4,0),0,2)/10*D988)</f>
        <v/>
      </c>
      <c r="R988" s="71" t="str">
        <f ca="1">IF(D988="","",_xll.xEURO(OFFSET(C988,-M988+1,0),E988,OFFSET(C988,-M988+2,0),OFFSET(C988,-M988+2,0),OFFSET(C988,-M988+3,0)+AB988,OFFSET(C988,-M988+4,0),0,3)/100*D988*10000)</f>
        <v/>
      </c>
      <c r="S988" s="71" t="str">
        <f ca="1">IF(D988="","",_xll.xEURO(OFFSET(C988,-M988+1,0),E988,OFFSET(C988,-M988+2,0),OFFSET(C988,-M988+2,0),OFFSET(C988,-M988+3,0)+AB988,OFFSET(C988,-M988+4,0),0,5)/365.25*D988*10000)</f>
        <v/>
      </c>
      <c r="U988" s="67" t="str">
        <f ca="1">IF(I988="","",_xll.xEURO(OFFSET(C988,-M988+1,0),J988,OFFSET(C988,-M988+2,0),OFFSET(C988,-M988+2,0),OFFSET(C988,-M988+3,0)+AC988,OFFSET(C988,-M988+4,0),1,1)*I988)</f>
        <v/>
      </c>
      <c r="V988" s="69" t="str">
        <f ca="1">IF(I988="","",_xll.xEURO(OFFSET(C988,-M988+1,0),J988,OFFSET(C988,-M988+2,0),OFFSET(C988,-M988+2,0),OFFSET(C988,-M988+3,0)+AC988,OFFSET(C988,-M988+4,0),1,0))</f>
        <v/>
      </c>
      <c r="W988" s="67" t="str">
        <f t="shared" si="172"/>
        <v/>
      </c>
      <c r="X988" s="67" t="str">
        <f ca="1">IF(I988="","",_xll.xEURO(OFFSET(C988,-M988+1,0),J988,OFFSET(C988,-M988+2,0),OFFSET(C988,-M988+2,0),OFFSET(C988,-M988+3,0)+AC988,OFFSET(C988,-M988+4,0),1,2)/10*I988)</f>
        <v/>
      </c>
      <c r="Y988" s="71" t="str">
        <f ca="1">IF(I988="","",_xll.xEURO(OFFSET(C988,-M988+1,0),J988,OFFSET(C988,-M988+2,0),OFFSET(C988,-M988+2,0),OFFSET(C988,-M988+3,0)+AC988,OFFSET(C988,-M988+4,0),1,3)/100*I988*10000)</f>
        <v/>
      </c>
      <c r="Z988" s="71" t="str">
        <f ca="1">IF(I988="","",_xll.xEURO(OFFSET(C988,-M988+1,0),J988,OFFSET(C988,-M988+2,0),OFFSET(C988,-M988+2,0),OFFSET(C988,-M988+3,0)+AC988,OFFSET(C988,-M988+4,0),1,5)/365.25*I988*10000)</f>
        <v/>
      </c>
      <c r="AB988" s="40" t="str">
        <f ca="1">IF(D988="","",_xll.xCalcSkew(OFFSET(C988,-M988,0),E988-OFFSET(C988,-M988+1,0),b)/100)</f>
        <v/>
      </c>
      <c r="AC988" s="40" t="str">
        <f ca="1">IF(I988="","",_xll.xCalcSkew(OFFSET(C988,-M988,0),J988-OFFSET(C988,-M988+1,0),b)/100)</f>
        <v/>
      </c>
      <c r="AE988">
        <f t="shared" si="174"/>
        <v>0</v>
      </c>
      <c r="AF988">
        <f t="shared" si="175"/>
        <v>0</v>
      </c>
      <c r="AG988">
        <f t="shared" si="176"/>
        <v>0</v>
      </c>
    </row>
    <row r="989" spans="4:33" x14ac:dyDescent="0.25">
      <c r="D989" s="52"/>
      <c r="E989" s="39"/>
      <c r="F989" s="39"/>
      <c r="G989" s="35"/>
      <c r="I989" s="52"/>
      <c r="J989" s="39"/>
      <c r="K989" s="39"/>
      <c r="L989" s="62"/>
      <c r="M989" s="101">
        <f t="shared" si="173"/>
        <v>26</v>
      </c>
      <c r="N989" s="67" t="str">
        <f ca="1">IF(D989="","",_xll.xEURO(OFFSET(C989,-M989+1,0),E989,OFFSET(C989,-M989+2,0),OFFSET(C989,-M989+2,0),OFFSET(C989,-M989+3,0)+AB989,OFFSET(C989,-M989+4,0),0,1)*D989)</f>
        <v/>
      </c>
      <c r="O989" s="69" t="str">
        <f ca="1">IF(D989="","",_xll.xEURO(OFFSET(C989,-M989+1,0),E989,OFFSET(C989,-M989+2,0),OFFSET(C989,-M989+2,0),OFFSET(C989,-M989+3,0)+AB989,OFFSET(C989,-M989+4,0),0,0))</f>
        <v/>
      </c>
      <c r="P989" s="67" t="str">
        <f t="shared" si="171"/>
        <v/>
      </c>
      <c r="Q989" s="67" t="str">
        <f ca="1">IF(D989="","",_xll.xEURO(OFFSET(C989,-M989+1,0),E989,OFFSET(C989,-M989+2,0),OFFSET(C989,-M989+2,0),OFFSET(C989,-M989+3,0)+AB989,OFFSET(C989,-M989+4,0),0,2)/10*D989)</f>
        <v/>
      </c>
      <c r="R989" s="71" t="str">
        <f ca="1">IF(D989="","",_xll.xEURO(OFFSET(C989,-M989+1,0),E989,OFFSET(C989,-M989+2,0),OFFSET(C989,-M989+2,0),OFFSET(C989,-M989+3,0)+AB989,OFFSET(C989,-M989+4,0),0,3)/100*D989*10000)</f>
        <v/>
      </c>
      <c r="S989" s="71" t="str">
        <f ca="1">IF(D989="","",_xll.xEURO(OFFSET(C989,-M989+1,0),E989,OFFSET(C989,-M989+2,0),OFFSET(C989,-M989+2,0),OFFSET(C989,-M989+3,0)+AB989,OFFSET(C989,-M989+4,0),0,5)/365.25*D989*10000)</f>
        <v/>
      </c>
      <c r="U989" s="67" t="str">
        <f ca="1">IF(I989="","",_xll.xEURO(OFFSET(C989,-M989+1,0),J989,OFFSET(C989,-M989+2,0),OFFSET(C989,-M989+2,0),OFFSET(C989,-M989+3,0)+AC989,OFFSET(C989,-M989+4,0),1,1)*I989)</f>
        <v/>
      </c>
      <c r="V989" s="69" t="str">
        <f ca="1">IF(I989="","",_xll.xEURO(OFFSET(C989,-M989+1,0),J989,OFFSET(C989,-M989+2,0),OFFSET(C989,-M989+2,0),OFFSET(C989,-M989+3,0)+AC989,OFFSET(C989,-M989+4,0),1,0))</f>
        <v/>
      </c>
      <c r="W989" s="67" t="str">
        <f t="shared" si="172"/>
        <v/>
      </c>
      <c r="X989" s="67" t="str">
        <f ca="1">IF(I989="","",_xll.xEURO(OFFSET(C989,-M989+1,0),J989,OFFSET(C989,-M989+2,0),OFFSET(C989,-M989+2,0),OFFSET(C989,-M989+3,0)+AC989,OFFSET(C989,-M989+4,0),1,2)/10*I989)</f>
        <v/>
      </c>
      <c r="Y989" s="71" t="str">
        <f ca="1">IF(I989="","",_xll.xEURO(OFFSET(C989,-M989+1,0),J989,OFFSET(C989,-M989+2,0),OFFSET(C989,-M989+2,0),OFFSET(C989,-M989+3,0)+AC989,OFFSET(C989,-M989+4,0),1,3)/100*I989*10000)</f>
        <v/>
      </c>
      <c r="Z989" s="71" t="str">
        <f ca="1">IF(I989="","",_xll.xEURO(OFFSET(C989,-M989+1,0),J989,OFFSET(C989,-M989+2,0),OFFSET(C989,-M989+2,0),OFFSET(C989,-M989+3,0)+AC989,OFFSET(C989,-M989+4,0),1,5)/365.25*I989*10000)</f>
        <v/>
      </c>
      <c r="AB989" s="40" t="str">
        <f ca="1">IF(D989="","",_xll.xCalcSkew(OFFSET(C989,-M989,0),E989-OFFSET(C989,-M989+1,0),b)/100)</f>
        <v/>
      </c>
      <c r="AC989" s="40" t="str">
        <f ca="1">IF(I989="","",_xll.xCalcSkew(OFFSET(C989,-M989,0),J989-OFFSET(C989,-M989+1,0),b)/100)</f>
        <v/>
      </c>
      <c r="AE989">
        <f t="shared" si="174"/>
        <v>0</v>
      </c>
      <c r="AF989">
        <f t="shared" si="175"/>
        <v>0</v>
      </c>
      <c r="AG989">
        <f t="shared" si="176"/>
        <v>0</v>
      </c>
    </row>
    <row r="990" spans="4:33" x14ac:dyDescent="0.25">
      <c r="D990" s="52"/>
      <c r="E990" s="39"/>
      <c r="F990" s="39"/>
      <c r="G990" s="35"/>
      <c r="I990" s="52"/>
      <c r="J990" s="39"/>
      <c r="K990" s="39"/>
      <c r="L990" s="62"/>
      <c r="M990" s="101">
        <f t="shared" si="173"/>
        <v>27</v>
      </c>
      <c r="N990" s="67" t="str">
        <f ca="1">IF(D990="","",_xll.xEURO(OFFSET(C990,-M990+1,0),E990,OFFSET(C990,-M990+2,0),OFFSET(C990,-M990+2,0),OFFSET(C990,-M990+3,0)+AB990,OFFSET(C990,-M990+4,0),0,1)*D990)</f>
        <v/>
      </c>
      <c r="O990" s="69" t="str">
        <f ca="1">IF(D990="","",_xll.xEURO(OFFSET(C990,-M990+1,0),E990,OFFSET(C990,-M990+2,0),OFFSET(C990,-M990+2,0),OFFSET(C990,-M990+3,0)+AB990,OFFSET(C990,-M990+4,0),0,0))</f>
        <v/>
      </c>
      <c r="P990" s="67" t="str">
        <f t="shared" si="171"/>
        <v/>
      </c>
      <c r="Q990" s="67" t="str">
        <f ca="1">IF(D990="","",_xll.xEURO(OFFSET(C990,-M990+1,0),E990,OFFSET(C990,-M990+2,0),OFFSET(C990,-M990+2,0),OFFSET(C990,-M990+3,0)+AB990,OFFSET(C990,-M990+4,0),0,2)/10*D990)</f>
        <v/>
      </c>
      <c r="R990" s="71" t="str">
        <f ca="1">IF(D990="","",_xll.xEURO(OFFSET(C990,-M990+1,0),E990,OFFSET(C990,-M990+2,0),OFFSET(C990,-M990+2,0),OFFSET(C990,-M990+3,0)+AB990,OFFSET(C990,-M990+4,0),0,3)/100*D990*10000)</f>
        <v/>
      </c>
      <c r="S990" s="71" t="str">
        <f ca="1">IF(D990="","",_xll.xEURO(OFFSET(C990,-M990+1,0),E990,OFFSET(C990,-M990+2,0),OFFSET(C990,-M990+2,0),OFFSET(C990,-M990+3,0)+AB990,OFFSET(C990,-M990+4,0),0,5)/365.25*D990*10000)</f>
        <v/>
      </c>
      <c r="U990" s="67" t="str">
        <f ca="1">IF(I990="","",_xll.xEURO(OFFSET(C990,-M990+1,0),J990,OFFSET(C990,-M990+2,0),OFFSET(C990,-M990+2,0),OFFSET(C990,-M990+3,0)+AC990,OFFSET(C990,-M990+4,0),1,1)*I990)</f>
        <v/>
      </c>
      <c r="V990" s="69" t="str">
        <f ca="1">IF(I990="","",_xll.xEURO(OFFSET(C990,-M990+1,0),J990,OFFSET(C990,-M990+2,0),OFFSET(C990,-M990+2,0),OFFSET(C990,-M990+3,0)+AC990,OFFSET(C990,-M990+4,0),1,0))</f>
        <v/>
      </c>
      <c r="W990" s="67" t="str">
        <f t="shared" si="172"/>
        <v/>
      </c>
      <c r="X990" s="67" t="str">
        <f ca="1">IF(I990="","",_xll.xEURO(OFFSET(C990,-M990+1,0),J990,OFFSET(C990,-M990+2,0),OFFSET(C990,-M990+2,0),OFFSET(C990,-M990+3,0)+AC990,OFFSET(C990,-M990+4,0),1,2)/10*I990)</f>
        <v/>
      </c>
      <c r="Y990" s="71" t="str">
        <f ca="1">IF(I990="","",_xll.xEURO(OFFSET(C990,-M990+1,0),J990,OFFSET(C990,-M990+2,0),OFFSET(C990,-M990+2,0),OFFSET(C990,-M990+3,0)+AC990,OFFSET(C990,-M990+4,0),1,3)/100*I990*10000)</f>
        <v/>
      </c>
      <c r="Z990" s="71" t="str">
        <f ca="1">IF(I990="","",_xll.xEURO(OFFSET(C990,-M990+1,0),J990,OFFSET(C990,-M990+2,0),OFFSET(C990,-M990+2,0),OFFSET(C990,-M990+3,0)+AC990,OFFSET(C990,-M990+4,0),1,5)/365.25*I990*10000)</f>
        <v/>
      </c>
      <c r="AB990" s="40" t="str">
        <f ca="1">IF(D990="","",_xll.xCalcSkew(OFFSET(C990,-M990,0),E990-OFFSET(C990,-M990+1,0),b)/100)</f>
        <v/>
      </c>
      <c r="AC990" s="40" t="str">
        <f ca="1">IF(I990="","",_xll.xCalcSkew(OFFSET(C990,-M990,0),J990-OFFSET(C990,-M990+1,0),b)/100)</f>
        <v/>
      </c>
      <c r="AE990">
        <f t="shared" si="174"/>
        <v>0</v>
      </c>
      <c r="AF990">
        <f t="shared" si="175"/>
        <v>0</v>
      </c>
      <c r="AG990">
        <f t="shared" si="176"/>
        <v>0</v>
      </c>
    </row>
    <row r="991" spans="4:33" x14ac:dyDescent="0.25">
      <c r="D991" s="52"/>
      <c r="E991" s="39"/>
      <c r="F991" s="39"/>
      <c r="G991" s="35"/>
      <c r="I991" s="52"/>
      <c r="J991" s="39"/>
      <c r="K991" s="39"/>
      <c r="L991" s="62"/>
      <c r="M991" s="101">
        <f t="shared" si="173"/>
        <v>28</v>
      </c>
      <c r="N991" s="67" t="str">
        <f ca="1">IF(D991="","",_xll.xEURO(OFFSET(C991,-M991+1,0),E991,OFFSET(C991,-M991+2,0),OFFSET(C991,-M991+2,0),OFFSET(C991,-M991+3,0)+AB991,OFFSET(C991,-M991+4,0),0,1)*D991)</f>
        <v/>
      </c>
      <c r="O991" s="69" t="str">
        <f ca="1">IF(D991="","",_xll.xEURO(OFFSET(C991,-M991+1,0),E991,OFFSET(C991,-M991+2,0),OFFSET(C991,-M991+2,0),OFFSET(C991,-M991+3,0)+AB991,OFFSET(C991,-M991+4,0),0,0))</f>
        <v/>
      </c>
      <c r="P991" s="67" t="str">
        <f t="shared" si="171"/>
        <v/>
      </c>
      <c r="Q991" s="67" t="str">
        <f ca="1">IF(D991="","",_xll.xEURO(OFFSET(C991,-M991+1,0),E991,OFFSET(C991,-M991+2,0),OFFSET(C991,-M991+2,0),OFFSET(C991,-M991+3,0)+AB991,OFFSET(C991,-M991+4,0),0,2)/10*D991)</f>
        <v/>
      </c>
      <c r="R991" s="71" t="str">
        <f ca="1">IF(D991="","",_xll.xEURO(OFFSET(C991,-M991+1,0),E991,OFFSET(C991,-M991+2,0),OFFSET(C991,-M991+2,0),OFFSET(C991,-M991+3,0)+AB991,OFFSET(C991,-M991+4,0),0,3)/100*D991*10000)</f>
        <v/>
      </c>
      <c r="S991" s="71" t="str">
        <f ca="1">IF(D991="","",_xll.xEURO(OFFSET(C991,-M991+1,0),E991,OFFSET(C991,-M991+2,0),OFFSET(C991,-M991+2,0),OFFSET(C991,-M991+3,0)+AB991,OFFSET(C991,-M991+4,0),0,5)/365.25*D991*10000)</f>
        <v/>
      </c>
      <c r="U991" s="67" t="str">
        <f ca="1">IF(I991="","",_xll.xEURO(OFFSET(C991,-M991+1,0),J991,OFFSET(C991,-M991+2,0),OFFSET(C991,-M991+2,0),OFFSET(C991,-M991+3,0)+AC991,OFFSET(C991,-M991+4,0),1,1)*I991)</f>
        <v/>
      </c>
      <c r="V991" s="69" t="str">
        <f ca="1">IF(I991="","",_xll.xEURO(OFFSET(C991,-M991+1,0),J991,OFFSET(C991,-M991+2,0),OFFSET(C991,-M991+2,0),OFFSET(C991,-M991+3,0)+AC991,OFFSET(C991,-M991+4,0),1,0))</f>
        <v/>
      </c>
      <c r="W991" s="67" t="str">
        <f t="shared" si="172"/>
        <v/>
      </c>
      <c r="X991" s="67" t="str">
        <f ca="1">IF(I991="","",_xll.xEURO(OFFSET(C991,-M991+1,0),J991,OFFSET(C991,-M991+2,0),OFFSET(C991,-M991+2,0),OFFSET(C991,-M991+3,0)+AC991,OFFSET(C991,-M991+4,0),1,2)/10*I991)</f>
        <v/>
      </c>
      <c r="Y991" s="71" t="str">
        <f ca="1">IF(I991="","",_xll.xEURO(OFFSET(C991,-M991+1,0),J991,OFFSET(C991,-M991+2,0),OFFSET(C991,-M991+2,0),OFFSET(C991,-M991+3,0)+AC991,OFFSET(C991,-M991+4,0),1,3)/100*I991*10000)</f>
        <v/>
      </c>
      <c r="Z991" s="71" t="str">
        <f ca="1">IF(I991="","",_xll.xEURO(OFFSET(C991,-M991+1,0),J991,OFFSET(C991,-M991+2,0),OFFSET(C991,-M991+2,0),OFFSET(C991,-M991+3,0)+AC991,OFFSET(C991,-M991+4,0),1,5)/365.25*I991*10000)</f>
        <v/>
      </c>
      <c r="AB991" s="40" t="str">
        <f ca="1">IF(D991="","",_xll.xCalcSkew(OFFSET(C991,-M991,0),E991-OFFSET(C991,-M991+1,0),b)/100)</f>
        <v/>
      </c>
      <c r="AC991" s="40" t="str">
        <f ca="1">IF(I991="","",_xll.xCalcSkew(OFFSET(C991,-M991,0),J991-OFFSET(C991,-M991+1,0),b)/100)</f>
        <v/>
      </c>
      <c r="AE991">
        <f t="shared" si="174"/>
        <v>0</v>
      </c>
      <c r="AF991">
        <f t="shared" si="175"/>
        <v>0</v>
      </c>
      <c r="AG991">
        <f t="shared" si="176"/>
        <v>0</v>
      </c>
    </row>
    <row r="992" spans="4:33" x14ac:dyDescent="0.25">
      <c r="D992" s="52"/>
      <c r="E992" s="39"/>
      <c r="F992" s="39"/>
      <c r="G992" s="35"/>
      <c r="I992" s="52"/>
      <c r="J992" s="39"/>
      <c r="K992" s="39"/>
      <c r="L992" s="62"/>
      <c r="M992" s="101">
        <f t="shared" si="173"/>
        <v>29</v>
      </c>
      <c r="N992" s="67" t="str">
        <f ca="1">IF(D992="","",_xll.xEURO(OFFSET(C992,-M992+1,0),E992,OFFSET(C992,-M992+2,0),OFFSET(C992,-M992+2,0),OFFSET(C992,-M992+3,0)+AB992,OFFSET(C992,-M992+4,0),0,1)*D992)</f>
        <v/>
      </c>
      <c r="O992" s="69" t="str">
        <f ca="1">IF(D992="","",_xll.xEURO(OFFSET(C992,-M992+1,0),E992,OFFSET(C992,-M992+2,0),OFFSET(C992,-M992+2,0),OFFSET(C992,-M992+3,0)+AB992,OFFSET(C992,-M992+4,0),0,0))</f>
        <v/>
      </c>
      <c r="P992" s="67" t="str">
        <f t="shared" si="171"/>
        <v/>
      </c>
      <c r="Q992" s="67" t="str">
        <f ca="1">IF(D992="","",_xll.xEURO(OFFSET(C992,-M992+1,0),E992,OFFSET(C992,-M992+2,0),OFFSET(C992,-M992+2,0),OFFSET(C992,-M992+3,0)+AB992,OFFSET(C992,-M992+4,0),0,2)/10*D992)</f>
        <v/>
      </c>
      <c r="R992" s="71" t="str">
        <f ca="1">IF(D992="","",_xll.xEURO(OFFSET(C992,-M992+1,0),E992,OFFSET(C992,-M992+2,0),OFFSET(C992,-M992+2,0),OFFSET(C992,-M992+3,0)+AB992,OFFSET(C992,-M992+4,0),0,3)/100*D992*10000)</f>
        <v/>
      </c>
      <c r="S992" s="71" t="str">
        <f ca="1">IF(D992="","",_xll.xEURO(OFFSET(C992,-M992+1,0),E992,OFFSET(C992,-M992+2,0),OFFSET(C992,-M992+2,0),OFFSET(C992,-M992+3,0)+AB992,OFFSET(C992,-M992+4,0),0,5)/365.25*D992*10000)</f>
        <v/>
      </c>
      <c r="U992" s="67" t="str">
        <f ca="1">IF(I992="","",_xll.xEURO(OFFSET(C992,-M992+1,0),J992,OFFSET(C992,-M992+2,0),OFFSET(C992,-M992+2,0),OFFSET(C992,-M992+3,0)+AC992,OFFSET(C992,-M992+4,0),1,1)*I992)</f>
        <v/>
      </c>
      <c r="V992" s="69" t="str">
        <f ca="1">IF(I992="","",_xll.xEURO(OFFSET(C992,-M992+1,0),J992,OFFSET(C992,-M992+2,0),OFFSET(C992,-M992+2,0),OFFSET(C992,-M992+3,0)+AC992,OFFSET(C992,-M992+4,0),1,0))</f>
        <v/>
      </c>
      <c r="W992" s="67" t="str">
        <f t="shared" si="172"/>
        <v/>
      </c>
      <c r="X992" s="67" t="str">
        <f ca="1">IF(I992="","",_xll.xEURO(OFFSET(C992,-M992+1,0),J992,OFFSET(C992,-M992+2,0),OFFSET(C992,-M992+2,0),OFFSET(C992,-M992+3,0)+AC992,OFFSET(C992,-M992+4,0),1,2)/10*I992)</f>
        <v/>
      </c>
      <c r="Y992" s="71" t="str">
        <f ca="1">IF(I992="","",_xll.xEURO(OFFSET(C992,-M992+1,0),J992,OFFSET(C992,-M992+2,0),OFFSET(C992,-M992+2,0),OFFSET(C992,-M992+3,0)+AC992,OFFSET(C992,-M992+4,0),1,3)/100*I992*10000)</f>
        <v/>
      </c>
      <c r="Z992" s="71" t="str">
        <f ca="1">IF(I992="","",_xll.xEURO(OFFSET(C992,-M992+1,0),J992,OFFSET(C992,-M992+2,0),OFFSET(C992,-M992+2,0),OFFSET(C992,-M992+3,0)+AC992,OFFSET(C992,-M992+4,0),1,5)/365.25*I992*10000)</f>
        <v/>
      </c>
      <c r="AB992" s="40" t="str">
        <f ca="1">IF(D992="","",_xll.xCalcSkew(OFFSET(C992,-M992,0),E992-OFFSET(C992,-M992+1,0),b)/100)</f>
        <v/>
      </c>
      <c r="AC992" s="40" t="str">
        <f ca="1">IF(I992="","",_xll.xCalcSkew(OFFSET(C992,-M992,0),J992-OFFSET(C992,-M992+1,0),b)/100)</f>
        <v/>
      </c>
      <c r="AE992">
        <f t="shared" si="174"/>
        <v>0</v>
      </c>
      <c r="AF992">
        <f t="shared" si="175"/>
        <v>0</v>
      </c>
      <c r="AG992">
        <f t="shared" si="176"/>
        <v>0</v>
      </c>
    </row>
    <row r="993" spans="3:33" x14ac:dyDescent="0.25">
      <c r="D993" s="52"/>
      <c r="E993" s="39"/>
      <c r="F993" s="39"/>
      <c r="G993" s="35"/>
      <c r="I993" s="52"/>
      <c r="J993" s="39"/>
      <c r="K993" s="39"/>
      <c r="L993" s="62"/>
      <c r="M993" s="101">
        <f t="shared" si="173"/>
        <v>30</v>
      </c>
      <c r="N993" s="67" t="str">
        <f ca="1">IF(D993="","",_xll.xEURO(OFFSET(C993,-M993+1,0),E993,OFFSET(C993,-M993+2,0),OFFSET(C993,-M993+2,0),OFFSET(C993,-M993+3,0)+AB993,OFFSET(C993,-M993+4,0),0,1)*D993)</f>
        <v/>
      </c>
      <c r="O993" s="69" t="str">
        <f ca="1">IF(D993="","",_xll.xEURO(OFFSET(C993,-M993+1,0),E993,OFFSET(C993,-M993+2,0),OFFSET(C993,-M993+2,0),OFFSET(C993,-M993+3,0)+AB993,OFFSET(C993,-M993+4,0),0,0))</f>
        <v/>
      </c>
      <c r="P993" s="67" t="str">
        <f t="shared" si="171"/>
        <v/>
      </c>
      <c r="Q993" s="67" t="str">
        <f ca="1">IF(D993="","",_xll.xEURO(OFFSET(C993,-M993+1,0),E993,OFFSET(C993,-M993+2,0),OFFSET(C993,-M993+2,0),OFFSET(C993,-M993+3,0)+AB993,OFFSET(C993,-M993+4,0),0,2)/10*D993)</f>
        <v/>
      </c>
      <c r="R993" s="71" t="str">
        <f ca="1">IF(D993="","",_xll.xEURO(OFFSET(C993,-M993+1,0),E993,OFFSET(C993,-M993+2,0),OFFSET(C993,-M993+2,0),OFFSET(C993,-M993+3,0)+AB993,OFFSET(C993,-M993+4,0),0,3)/100*D993*10000)</f>
        <v/>
      </c>
      <c r="S993" s="71" t="str">
        <f ca="1">IF(D993="","",_xll.xEURO(OFFSET(C993,-M993+1,0),E993,OFFSET(C993,-M993+2,0),OFFSET(C993,-M993+2,0),OFFSET(C993,-M993+3,0)+AB993,OFFSET(C993,-M993+4,0),0,5)/365.25*D993*10000)</f>
        <v/>
      </c>
      <c r="U993" s="67" t="str">
        <f ca="1">IF(I993="","",_xll.xEURO(OFFSET(C993,-M993+1,0),J993,OFFSET(C993,-M993+2,0),OFFSET(C993,-M993+2,0),OFFSET(C993,-M993+3,0)+AC993,OFFSET(C993,-M993+4,0),1,1)*I993)</f>
        <v/>
      </c>
      <c r="V993" s="69" t="str">
        <f ca="1">IF(I993="","",_xll.xEURO(OFFSET(C993,-M993+1,0),J993,OFFSET(C993,-M993+2,0),OFFSET(C993,-M993+2,0),OFFSET(C993,-M993+3,0)+AC993,OFFSET(C993,-M993+4,0),1,0))</f>
        <v/>
      </c>
      <c r="W993" s="67" t="str">
        <f t="shared" si="172"/>
        <v/>
      </c>
      <c r="X993" s="67" t="str">
        <f ca="1">IF(I993="","",_xll.xEURO(OFFSET(C993,-M993+1,0),J993,OFFSET(C993,-M993+2,0),OFFSET(C993,-M993+2,0),OFFSET(C993,-M993+3,0)+AC993,OFFSET(C993,-M993+4,0),1,2)/10*I993)</f>
        <v/>
      </c>
      <c r="Y993" s="71" t="str">
        <f ca="1">IF(I993="","",_xll.xEURO(OFFSET(C993,-M993+1,0),J993,OFFSET(C993,-M993+2,0),OFFSET(C993,-M993+2,0),OFFSET(C993,-M993+3,0)+AC993,OFFSET(C993,-M993+4,0),1,3)/100*I993*10000)</f>
        <v/>
      </c>
      <c r="Z993" s="71" t="str">
        <f ca="1">IF(I993="","",_xll.xEURO(OFFSET(C993,-M993+1,0),J993,OFFSET(C993,-M993+2,0),OFFSET(C993,-M993+2,0),OFFSET(C993,-M993+3,0)+AC993,OFFSET(C993,-M993+4,0),1,5)/365.25*I993*10000)</f>
        <v/>
      </c>
      <c r="AB993" s="40" t="str">
        <f ca="1">IF(D993="","",_xll.xCalcSkew(OFFSET(C993,-M993,0),E993-OFFSET(C993,-M993+1,0),b)/100)</f>
        <v/>
      </c>
      <c r="AC993" s="40" t="str">
        <f ca="1">IF(I993="","",_xll.xCalcSkew(OFFSET(C993,-M993,0),J993-OFFSET(C993,-M993+1,0),b)/100)</f>
        <v/>
      </c>
      <c r="AE993">
        <f t="shared" si="174"/>
        <v>0</v>
      </c>
      <c r="AF993">
        <f t="shared" si="175"/>
        <v>0</v>
      </c>
      <c r="AG993">
        <f t="shared" si="176"/>
        <v>0</v>
      </c>
    </row>
    <row r="994" spans="3:33" x14ac:dyDescent="0.25">
      <c r="D994" s="52"/>
      <c r="E994" s="39"/>
      <c r="F994" s="39"/>
      <c r="G994" s="35"/>
      <c r="I994" s="52"/>
      <c r="J994" s="39"/>
      <c r="K994" s="39"/>
      <c r="L994" s="62"/>
      <c r="M994" s="101">
        <f t="shared" si="173"/>
        <v>31</v>
      </c>
      <c r="N994" s="67" t="str">
        <f ca="1">IF(D994="","",_xll.xEURO(OFFSET(C994,-M994+1,0),E994,OFFSET(C994,-M994+2,0),OFFSET(C994,-M994+2,0),OFFSET(C994,-M994+3,0)+AB994,OFFSET(C994,-M994+4,0),0,1)*D994)</f>
        <v/>
      </c>
      <c r="O994" s="69" t="str">
        <f ca="1">IF(D994="","",_xll.xEURO(OFFSET(C994,-M994+1,0),E994,OFFSET(C994,-M994+2,0),OFFSET(C994,-M994+2,0),OFFSET(C994,-M994+3,0)+AB994,OFFSET(C994,-M994+4,0),0,0))</f>
        <v/>
      </c>
      <c r="P994" s="67" t="str">
        <f t="shared" si="171"/>
        <v/>
      </c>
      <c r="Q994" s="67" t="str">
        <f ca="1">IF(D994="","",_xll.xEURO(OFFSET(C994,-M994+1,0),E994,OFFSET(C994,-M994+2,0),OFFSET(C994,-M994+2,0),OFFSET(C994,-M994+3,0)+AB994,OFFSET(C994,-M994+4,0),0,2)/10*D994)</f>
        <v/>
      </c>
      <c r="R994" s="71" t="str">
        <f ca="1">IF(D994="","",_xll.xEURO(OFFSET(C994,-M994+1,0),E994,OFFSET(C994,-M994+2,0),OFFSET(C994,-M994+2,0),OFFSET(C994,-M994+3,0)+AB994,OFFSET(C994,-M994+4,0),0,3)/100*D994*10000)</f>
        <v/>
      </c>
      <c r="S994" s="71" t="str">
        <f ca="1">IF(D994="","",_xll.xEURO(OFFSET(C994,-M994+1,0),E994,OFFSET(C994,-M994+2,0),OFFSET(C994,-M994+2,0),OFFSET(C994,-M994+3,0)+AB994,OFFSET(C994,-M994+4,0),0,5)/365.25*D994*10000)</f>
        <v/>
      </c>
      <c r="U994" s="67" t="str">
        <f ca="1">IF(I994="","",_xll.xEURO(OFFSET(C994,-M994+1,0),J994,OFFSET(C994,-M994+2,0),OFFSET(C994,-M994+2,0),OFFSET(C994,-M994+3,0)+AC994,OFFSET(C994,-M994+4,0),1,1)*I994)</f>
        <v/>
      </c>
      <c r="V994" s="69" t="str">
        <f ca="1">IF(I994="","",_xll.xEURO(OFFSET(C994,-M994+1,0),J994,OFFSET(C994,-M994+2,0),OFFSET(C994,-M994+2,0),OFFSET(C994,-M994+3,0)+AC994,OFFSET(C994,-M994+4,0),1,0))</f>
        <v/>
      </c>
      <c r="W994" s="67" t="str">
        <f t="shared" si="172"/>
        <v/>
      </c>
      <c r="X994" s="67" t="str">
        <f ca="1">IF(I994="","",_xll.xEURO(OFFSET(C994,-M994+1,0),J994,OFFSET(C994,-M994+2,0),OFFSET(C994,-M994+2,0),OFFSET(C994,-M994+3,0)+AC994,OFFSET(C994,-M994+4,0),1,2)/10*I994)</f>
        <v/>
      </c>
      <c r="Y994" s="71" t="str">
        <f ca="1">IF(I994="","",_xll.xEURO(OFFSET(C994,-M994+1,0),J994,OFFSET(C994,-M994+2,0),OFFSET(C994,-M994+2,0),OFFSET(C994,-M994+3,0)+AC994,OFFSET(C994,-M994+4,0),1,3)/100*I994*10000)</f>
        <v/>
      </c>
      <c r="Z994" s="71" t="str">
        <f ca="1">IF(I994="","",_xll.xEURO(OFFSET(C994,-M994+1,0),J994,OFFSET(C994,-M994+2,0),OFFSET(C994,-M994+2,0),OFFSET(C994,-M994+3,0)+AC994,OFFSET(C994,-M994+4,0),1,5)/365.25*I994*10000)</f>
        <v/>
      </c>
      <c r="AB994" s="40" t="str">
        <f ca="1">IF(D994="","",_xll.xCalcSkew(OFFSET(C994,-M994,0),E994-OFFSET(C994,-M994+1,0),b)/100)</f>
        <v/>
      </c>
      <c r="AC994" s="40" t="str">
        <f ca="1">IF(I994="","",_xll.xCalcSkew(OFFSET(C994,-M994,0),J994-OFFSET(C994,-M994+1,0),b)/100)</f>
        <v/>
      </c>
      <c r="AE994">
        <f t="shared" si="174"/>
        <v>0</v>
      </c>
      <c r="AF994">
        <f t="shared" si="175"/>
        <v>0</v>
      </c>
      <c r="AG994">
        <f t="shared" si="176"/>
        <v>0</v>
      </c>
    </row>
    <row r="995" spans="3:33" x14ac:dyDescent="0.25">
      <c r="D995" s="52"/>
      <c r="E995" s="39"/>
      <c r="F995" s="39"/>
      <c r="G995" s="35"/>
      <c r="I995" s="52"/>
      <c r="J995" s="39"/>
      <c r="K995" s="39"/>
      <c r="L995" s="62"/>
      <c r="M995" s="101">
        <f t="shared" si="173"/>
        <v>32</v>
      </c>
      <c r="N995" s="67" t="str">
        <f ca="1">IF(D995="","",_xll.xEURO(OFFSET(C995,-M995+1,0),E995,OFFSET(C995,-M995+2,0),OFFSET(C995,-M995+2,0),OFFSET(C995,-M995+3,0)+AB995,OFFSET(C995,-M995+4,0),0,1)*D995)</f>
        <v/>
      </c>
      <c r="O995" s="69" t="str">
        <f ca="1">IF(D995="","",_xll.xEURO(OFFSET(C995,-M995+1,0),E995,OFFSET(C995,-M995+2,0),OFFSET(C995,-M995+2,0),OFFSET(C995,-M995+3,0)+AB995,OFFSET(C995,-M995+4,0),0,0))</f>
        <v/>
      </c>
      <c r="P995" s="67" t="str">
        <f t="shared" si="171"/>
        <v/>
      </c>
      <c r="Q995" s="67" t="str">
        <f ca="1">IF(D995="","",_xll.xEURO(OFFSET(C995,-M995+1,0),E995,OFFSET(C995,-M995+2,0),OFFSET(C995,-M995+2,0),OFFSET(C995,-M995+3,0)+AB995,OFFSET(C995,-M995+4,0),0,2)/10*D995)</f>
        <v/>
      </c>
      <c r="R995" s="71" t="str">
        <f ca="1">IF(D995="","",_xll.xEURO(OFFSET(C995,-M995+1,0),E995,OFFSET(C995,-M995+2,0),OFFSET(C995,-M995+2,0),OFFSET(C995,-M995+3,0)+AB995,OFFSET(C995,-M995+4,0),0,3)/100*D995*10000)</f>
        <v/>
      </c>
      <c r="S995" s="71" t="str">
        <f ca="1">IF(D995="","",_xll.xEURO(OFFSET(C995,-M995+1,0),E995,OFFSET(C995,-M995+2,0),OFFSET(C995,-M995+2,0),OFFSET(C995,-M995+3,0)+AB995,OFFSET(C995,-M995+4,0),0,5)/365.25*D995*10000)</f>
        <v/>
      </c>
      <c r="U995" s="67" t="str">
        <f ca="1">IF(I995="","",_xll.xEURO(OFFSET(C995,-M995+1,0),J995,OFFSET(C995,-M995+2,0),OFFSET(C995,-M995+2,0),OFFSET(C995,-M995+3,0)+AC995,OFFSET(C995,-M995+4,0),1,1)*I995)</f>
        <v/>
      </c>
      <c r="V995" s="69" t="str">
        <f ca="1">IF(I995="","",_xll.xEURO(OFFSET(C995,-M995+1,0),J995,OFFSET(C995,-M995+2,0),OFFSET(C995,-M995+2,0),OFFSET(C995,-M995+3,0)+AC995,OFFSET(C995,-M995+4,0),1,0))</f>
        <v/>
      </c>
      <c r="W995" s="67" t="str">
        <f t="shared" si="172"/>
        <v/>
      </c>
      <c r="X995" s="67" t="str">
        <f ca="1">IF(I995="","",_xll.xEURO(OFFSET(C995,-M995+1,0),J995,OFFSET(C995,-M995+2,0),OFFSET(C995,-M995+2,0),OFFSET(C995,-M995+3,0)+AC995,OFFSET(C995,-M995+4,0),1,2)/10*I995)</f>
        <v/>
      </c>
      <c r="Y995" s="71" t="str">
        <f ca="1">IF(I995="","",_xll.xEURO(OFFSET(C995,-M995+1,0),J995,OFFSET(C995,-M995+2,0),OFFSET(C995,-M995+2,0),OFFSET(C995,-M995+3,0)+AC995,OFFSET(C995,-M995+4,0),1,3)/100*I995*10000)</f>
        <v/>
      </c>
      <c r="Z995" s="71" t="str">
        <f ca="1">IF(I995="","",_xll.xEURO(OFFSET(C995,-M995+1,0),J995,OFFSET(C995,-M995+2,0),OFFSET(C995,-M995+2,0),OFFSET(C995,-M995+3,0)+AC995,OFFSET(C995,-M995+4,0),1,5)/365.25*I995*10000)</f>
        <v/>
      </c>
      <c r="AB995" s="40" t="str">
        <f ca="1">IF(D995="","",_xll.xCalcSkew(OFFSET(C995,-M995,0),E995-OFFSET(C995,-M995+1,0),b)/100)</f>
        <v/>
      </c>
      <c r="AC995" s="40" t="str">
        <f ca="1">IF(I995="","",_xll.xCalcSkew(OFFSET(C995,-M995,0),J995-OFFSET(C995,-M995+1,0),b)/100)</f>
        <v/>
      </c>
      <c r="AE995">
        <f t="shared" si="174"/>
        <v>0</v>
      </c>
      <c r="AF995">
        <f t="shared" si="175"/>
        <v>0</v>
      </c>
      <c r="AG995">
        <f t="shared" si="176"/>
        <v>0</v>
      </c>
    </row>
    <row r="996" spans="3:33" x14ac:dyDescent="0.25">
      <c r="D996" s="52"/>
      <c r="E996" s="39"/>
      <c r="F996" s="39"/>
      <c r="G996" s="35"/>
      <c r="I996" s="52"/>
      <c r="J996" s="39"/>
      <c r="K996" s="39"/>
      <c r="L996" s="62"/>
      <c r="M996" s="101">
        <f t="shared" si="173"/>
        <v>33</v>
      </c>
      <c r="N996" s="67" t="str">
        <f ca="1">IF(D996="","",_xll.xEURO(OFFSET(C996,-M996+1,0),E996,OFFSET(C996,-M996+2,0),OFFSET(C996,-M996+2,0),OFFSET(C996,-M996+3,0)+AB996,OFFSET(C996,-M996+4,0),0,1)*D996)</f>
        <v/>
      </c>
      <c r="O996" s="69" t="str">
        <f ca="1">IF(D996="","",_xll.xEURO(OFFSET(C996,-M996+1,0),E996,OFFSET(C996,-M996+2,0),OFFSET(C996,-M996+2,0),OFFSET(C996,-M996+3,0)+AB996,OFFSET(C996,-M996+4,0),0,0))</f>
        <v/>
      </c>
      <c r="P996" s="67" t="str">
        <f t="shared" si="171"/>
        <v/>
      </c>
      <c r="Q996" s="67" t="str">
        <f ca="1">IF(D996="","",_xll.xEURO(OFFSET(C996,-M996+1,0),E996,OFFSET(C996,-M996+2,0),OFFSET(C996,-M996+2,0),OFFSET(C996,-M996+3,0)+AB996,OFFSET(C996,-M996+4,0),0,2)/10*D996)</f>
        <v/>
      </c>
      <c r="R996" s="71" t="str">
        <f ca="1">IF(D996="","",_xll.xEURO(OFFSET(C996,-M996+1,0),E996,OFFSET(C996,-M996+2,0),OFFSET(C996,-M996+2,0),OFFSET(C996,-M996+3,0)+AB996,OFFSET(C996,-M996+4,0),0,3)/100*D996*10000)</f>
        <v/>
      </c>
      <c r="S996" s="71" t="str">
        <f ca="1">IF(D996="","",_xll.xEURO(OFFSET(C996,-M996+1,0),E996,OFFSET(C996,-M996+2,0),OFFSET(C996,-M996+2,0),OFFSET(C996,-M996+3,0)+AB996,OFFSET(C996,-M996+4,0),0,5)/365.25*D996*10000)</f>
        <v/>
      </c>
      <c r="U996" s="67" t="str">
        <f ca="1">IF(I996="","",_xll.xEURO(OFFSET(C996,-M996+1,0),J996,OFFSET(C996,-M996+2,0),OFFSET(C996,-M996+2,0),OFFSET(C996,-M996+3,0)+AC996,OFFSET(C996,-M996+4,0),1,1)*I996)</f>
        <v/>
      </c>
      <c r="V996" s="69" t="str">
        <f ca="1">IF(I996="","",_xll.xEURO(OFFSET(C996,-M996+1,0),J996,OFFSET(C996,-M996+2,0),OFFSET(C996,-M996+2,0),OFFSET(C996,-M996+3,0)+AC996,OFFSET(C996,-M996+4,0),1,0))</f>
        <v/>
      </c>
      <c r="W996" s="67" t="str">
        <f t="shared" si="172"/>
        <v/>
      </c>
      <c r="X996" s="67" t="str">
        <f ca="1">IF(I996="","",_xll.xEURO(OFFSET(C996,-M996+1,0),J996,OFFSET(C996,-M996+2,0),OFFSET(C996,-M996+2,0),OFFSET(C996,-M996+3,0)+AC996,OFFSET(C996,-M996+4,0),1,2)/10*I996)</f>
        <v/>
      </c>
      <c r="Y996" s="71" t="str">
        <f ca="1">IF(I996="","",_xll.xEURO(OFFSET(C996,-M996+1,0),J996,OFFSET(C996,-M996+2,0),OFFSET(C996,-M996+2,0),OFFSET(C996,-M996+3,0)+AC996,OFFSET(C996,-M996+4,0),1,3)/100*I996*10000)</f>
        <v/>
      </c>
      <c r="Z996" s="71" t="str">
        <f ca="1">IF(I996="","",_xll.xEURO(OFFSET(C996,-M996+1,0),J996,OFFSET(C996,-M996+2,0),OFFSET(C996,-M996+2,0),OFFSET(C996,-M996+3,0)+AC996,OFFSET(C996,-M996+4,0),1,5)/365.25*I996*10000)</f>
        <v/>
      </c>
      <c r="AB996" s="40" t="str">
        <f ca="1">IF(D996="","",_xll.xCalcSkew(OFFSET(C996,-M996,0),E996-OFFSET(C996,-M996+1,0),b)/100)</f>
        <v/>
      </c>
      <c r="AC996" s="40" t="str">
        <f ca="1">IF(I996="","",_xll.xCalcSkew(OFFSET(C996,-M996,0),J996-OFFSET(C996,-M996+1,0),b)/100)</f>
        <v/>
      </c>
      <c r="AE996">
        <f t="shared" si="174"/>
        <v>0</v>
      </c>
      <c r="AF996">
        <f t="shared" si="175"/>
        <v>0</v>
      </c>
      <c r="AG996">
        <f t="shared" si="176"/>
        <v>0</v>
      </c>
    </row>
    <row r="997" spans="3:33" x14ac:dyDescent="0.25">
      <c r="D997" s="52"/>
      <c r="E997" s="39"/>
      <c r="F997" s="39"/>
      <c r="G997" s="35"/>
      <c r="I997" s="52"/>
      <c r="J997" s="39"/>
      <c r="K997" s="39"/>
      <c r="L997" s="62"/>
      <c r="M997" s="101">
        <f t="shared" si="173"/>
        <v>34</v>
      </c>
      <c r="N997" s="67" t="str">
        <f ca="1">IF(D997="","",_xll.xEURO(OFFSET(C997,-M997+1,0),E997,OFFSET(C997,-M997+2,0),OFFSET(C997,-M997+2,0),OFFSET(C997,-M997+3,0)+AB997,OFFSET(C997,-M997+4,0),0,1)*D997)</f>
        <v/>
      </c>
      <c r="O997" s="69" t="str">
        <f ca="1">IF(D997="","",_xll.xEURO(OFFSET(C997,-M997+1,0),E997,OFFSET(C997,-M997+2,0),OFFSET(C997,-M997+2,0),OFFSET(C997,-M997+3,0)+AB997,OFFSET(C997,-M997+4,0),0,0))</f>
        <v/>
      </c>
      <c r="P997" s="67" t="str">
        <f t="shared" si="171"/>
        <v/>
      </c>
      <c r="Q997" s="67" t="str">
        <f ca="1">IF(D997="","",_xll.xEURO(OFFSET(C997,-M997+1,0),E997,OFFSET(C997,-M997+2,0),OFFSET(C997,-M997+2,0),OFFSET(C997,-M997+3,0)+AB997,OFFSET(C997,-M997+4,0),0,2)/10*D997)</f>
        <v/>
      </c>
      <c r="R997" s="71" t="str">
        <f ca="1">IF(D997="","",_xll.xEURO(OFFSET(C997,-M997+1,0),E997,OFFSET(C997,-M997+2,0),OFFSET(C997,-M997+2,0),OFFSET(C997,-M997+3,0)+AB997,OFFSET(C997,-M997+4,0),0,3)/100*D997*10000)</f>
        <v/>
      </c>
      <c r="S997" s="71" t="str">
        <f ca="1">IF(D997="","",_xll.xEURO(OFFSET(C997,-M997+1,0),E997,OFFSET(C997,-M997+2,0),OFFSET(C997,-M997+2,0),OFFSET(C997,-M997+3,0)+AB997,OFFSET(C997,-M997+4,0),0,5)/365.25*D997*10000)</f>
        <v/>
      </c>
      <c r="U997" s="67" t="str">
        <f ca="1">IF(I997="","",_xll.xEURO(OFFSET(C997,-M997+1,0),J997,OFFSET(C997,-M997+2,0),OFFSET(C997,-M997+2,0),OFFSET(C997,-M997+3,0)+AC997,OFFSET(C997,-M997+4,0),1,1)*I997)</f>
        <v/>
      </c>
      <c r="V997" s="69" t="str">
        <f ca="1">IF(I997="","",_xll.xEURO(OFFSET(C997,-M997+1,0),J997,OFFSET(C997,-M997+2,0),OFFSET(C997,-M997+2,0),OFFSET(C997,-M997+3,0)+AC997,OFFSET(C997,-M997+4,0),1,0))</f>
        <v/>
      </c>
      <c r="W997" s="67" t="str">
        <f t="shared" si="172"/>
        <v/>
      </c>
      <c r="X997" s="67" t="str">
        <f ca="1">IF(I997="","",_xll.xEURO(OFFSET(C997,-M997+1,0),J997,OFFSET(C997,-M997+2,0),OFFSET(C997,-M997+2,0),OFFSET(C997,-M997+3,0)+AC997,OFFSET(C997,-M997+4,0),1,2)/10*I997)</f>
        <v/>
      </c>
      <c r="Y997" s="71" t="str">
        <f ca="1">IF(I997="","",_xll.xEURO(OFFSET(C997,-M997+1,0),J997,OFFSET(C997,-M997+2,0),OFFSET(C997,-M997+2,0),OFFSET(C997,-M997+3,0)+AC997,OFFSET(C997,-M997+4,0),1,3)/100*I997*10000)</f>
        <v/>
      </c>
      <c r="Z997" s="71" t="str">
        <f ca="1">IF(I997="","",_xll.xEURO(OFFSET(C997,-M997+1,0),J997,OFFSET(C997,-M997+2,0),OFFSET(C997,-M997+2,0),OFFSET(C997,-M997+3,0)+AC997,OFFSET(C997,-M997+4,0),1,5)/365.25*I997*10000)</f>
        <v/>
      </c>
      <c r="AB997" s="40" t="str">
        <f ca="1">IF(D997="","",_xll.xCalcSkew(OFFSET(C997,-M997,0),E997-OFFSET(C997,-M997+1,0),b)/100)</f>
        <v/>
      </c>
      <c r="AC997" s="40" t="str">
        <f ca="1">IF(I997="","",_xll.xCalcSkew(OFFSET(C997,-M997,0),J997-OFFSET(C997,-M997+1,0),b)/100)</f>
        <v/>
      </c>
      <c r="AE997">
        <f t="shared" si="174"/>
        <v>0</v>
      </c>
      <c r="AF997">
        <f t="shared" si="175"/>
        <v>0</v>
      </c>
      <c r="AG997">
        <f t="shared" si="176"/>
        <v>0</v>
      </c>
    </row>
    <row r="998" spans="3:33" x14ac:dyDescent="0.25">
      <c r="D998" s="52"/>
      <c r="E998" s="39"/>
      <c r="F998" s="39"/>
      <c r="G998" s="35"/>
      <c r="I998" s="52"/>
      <c r="J998" s="39"/>
      <c r="K998" s="39"/>
      <c r="L998" s="62"/>
      <c r="M998" s="101">
        <f t="shared" si="173"/>
        <v>35</v>
      </c>
      <c r="N998" s="67" t="str">
        <f ca="1">IF(D998="","",_xll.xEURO(OFFSET(C998,-M998+1,0),E998,OFFSET(C998,-M998+2,0),OFFSET(C998,-M998+2,0),OFFSET(C998,-M998+3,0)+AB998,OFFSET(C998,-M998+4,0),0,1)*D998)</f>
        <v/>
      </c>
      <c r="O998" s="69" t="str">
        <f ca="1">IF(D998="","",_xll.xEURO(OFFSET(C998,-M998+1,0),E998,OFFSET(C998,-M998+2,0),OFFSET(C998,-M998+2,0),OFFSET(C998,-M998+3,0)+AB998,OFFSET(C998,-M998+4,0),0,0))</f>
        <v/>
      </c>
      <c r="P998" s="67" t="str">
        <f t="shared" si="171"/>
        <v/>
      </c>
      <c r="Q998" s="67" t="str">
        <f ca="1">IF(D998="","",_xll.xEURO(OFFSET(C998,-M998+1,0),E998,OFFSET(C998,-M998+2,0),OFFSET(C998,-M998+2,0),OFFSET(C998,-M998+3,0)+AB998,OFFSET(C998,-M998+4,0),0,2)/10*D998)</f>
        <v/>
      </c>
      <c r="R998" s="71" t="str">
        <f ca="1">IF(D998="","",_xll.xEURO(OFFSET(C998,-M998+1,0),E998,OFFSET(C998,-M998+2,0),OFFSET(C998,-M998+2,0),OFFSET(C998,-M998+3,0)+AB998,OFFSET(C998,-M998+4,0),0,3)/100*D998*10000)</f>
        <v/>
      </c>
      <c r="S998" s="71" t="str">
        <f ca="1">IF(D998="","",_xll.xEURO(OFFSET(C998,-M998+1,0),E998,OFFSET(C998,-M998+2,0),OFFSET(C998,-M998+2,0),OFFSET(C998,-M998+3,0)+AB998,OFFSET(C998,-M998+4,0),0,5)/365.25*D998*10000)</f>
        <v/>
      </c>
      <c r="U998" s="67" t="str">
        <f ca="1">IF(I998="","",_xll.xEURO(OFFSET(C998,-M998+1,0),J998,OFFSET(C998,-M998+2,0),OFFSET(C998,-M998+2,0),OFFSET(C998,-M998+3,0)+AC998,OFFSET(C998,-M998+4,0),1,1)*I998)</f>
        <v/>
      </c>
      <c r="V998" s="69" t="str">
        <f ca="1">IF(I998="","",_xll.xEURO(OFFSET(C998,-M998+1,0),J998,OFFSET(C998,-M998+2,0),OFFSET(C998,-M998+2,0),OFFSET(C998,-M998+3,0)+AC998,OFFSET(C998,-M998+4,0),1,0))</f>
        <v/>
      </c>
      <c r="W998" s="67" t="str">
        <f t="shared" si="172"/>
        <v/>
      </c>
      <c r="X998" s="67" t="str">
        <f ca="1">IF(I998="","",_xll.xEURO(OFFSET(C998,-M998+1,0),J998,OFFSET(C998,-M998+2,0),OFFSET(C998,-M998+2,0),OFFSET(C998,-M998+3,0)+AC998,OFFSET(C998,-M998+4,0),1,2)/10*I998)</f>
        <v/>
      </c>
      <c r="Y998" s="71" t="str">
        <f ca="1">IF(I998="","",_xll.xEURO(OFFSET(C998,-M998+1,0),J998,OFFSET(C998,-M998+2,0),OFFSET(C998,-M998+2,0),OFFSET(C998,-M998+3,0)+AC998,OFFSET(C998,-M998+4,0),1,3)/100*I998*10000)</f>
        <v/>
      </c>
      <c r="Z998" s="71" t="str">
        <f ca="1">IF(I998="","",_xll.xEURO(OFFSET(C998,-M998+1,0),J998,OFFSET(C998,-M998+2,0),OFFSET(C998,-M998+2,0),OFFSET(C998,-M998+3,0)+AC998,OFFSET(C998,-M998+4,0),1,5)/365.25*I998*10000)</f>
        <v/>
      </c>
      <c r="AB998" s="40" t="str">
        <f ca="1">IF(D998="","",_xll.xCalcSkew(OFFSET(C998,-M998,0),E998-OFFSET(C998,-M998+1,0),b)/100)</f>
        <v/>
      </c>
      <c r="AC998" s="40" t="str">
        <f ca="1">IF(I998="","",_xll.xCalcSkew(OFFSET(C998,-M998,0),J998-OFFSET(C998,-M998+1,0),b)/100)</f>
        <v/>
      </c>
      <c r="AE998">
        <f t="shared" si="174"/>
        <v>0</v>
      </c>
      <c r="AF998">
        <f t="shared" si="175"/>
        <v>0</v>
      </c>
      <c r="AG998">
        <f t="shared" si="176"/>
        <v>0</v>
      </c>
    </row>
    <row r="999" spans="3:33" x14ac:dyDescent="0.25">
      <c r="D999" s="46">
        <f ca="1">SUM(INDIRECT(CONCATENATE(ADDRESS(ROW(D963),COLUMN(D963)),":",ADDRESS(ROW()-1,COLUMN()))))</f>
        <v>0</v>
      </c>
      <c r="I999" s="46">
        <f ca="1">SUM(INDIRECT(CONCATENATE(ADDRESS(ROW(I963),COLUMN(I963)),":",ADDRESS(ROW()-1,COLUMN()))))</f>
        <v>0</v>
      </c>
      <c r="J999" s="1"/>
      <c r="K999" s="1"/>
      <c r="L999" s="1"/>
      <c r="N999" s="46">
        <f t="shared" ref="N999:S999" ca="1" si="177">SUM(INDIRECT(CONCATENATE(ADDRESS(ROW(N963),COLUMN(N963)),":",ADDRESS(ROW()-1,COLUMN()))))</f>
        <v>0</v>
      </c>
      <c r="O999" s="46">
        <f t="shared" ca="1" si="177"/>
        <v>0</v>
      </c>
      <c r="P999" s="46">
        <f t="shared" ca="1" si="177"/>
        <v>0</v>
      </c>
      <c r="Q999" s="46">
        <f t="shared" ca="1" si="177"/>
        <v>0</v>
      </c>
      <c r="R999" s="46">
        <f t="shared" ca="1" si="177"/>
        <v>0</v>
      </c>
      <c r="S999" s="46">
        <f t="shared" ca="1" si="177"/>
        <v>0</v>
      </c>
      <c r="T999" s="67"/>
      <c r="U999" s="46">
        <f t="shared" ref="U999:Z999" ca="1" si="178">SUM(INDIRECT(CONCATENATE(ADDRESS(ROW(U963),COLUMN(U963)),":",ADDRESS(ROW()-1,COLUMN()))))</f>
        <v>0</v>
      </c>
      <c r="V999" s="46">
        <f t="shared" ca="1" si="178"/>
        <v>0</v>
      </c>
      <c r="W999" s="46">
        <f t="shared" ca="1" si="178"/>
        <v>0</v>
      </c>
      <c r="X999" s="46">
        <f t="shared" ca="1" si="178"/>
        <v>0</v>
      </c>
      <c r="Y999" s="46">
        <f t="shared" ca="1" si="178"/>
        <v>0</v>
      </c>
      <c r="Z999" s="46">
        <f t="shared" ca="1" si="178"/>
        <v>0</v>
      </c>
      <c r="AE999">
        <f t="shared" ca="1" si="174"/>
        <v>0</v>
      </c>
      <c r="AF999">
        <f t="shared" ca="1" si="175"/>
        <v>0</v>
      </c>
      <c r="AG999">
        <f t="shared" ca="1" si="176"/>
        <v>0</v>
      </c>
    </row>
    <row r="1000" spans="3:33" x14ac:dyDescent="0.25">
      <c r="AE1000">
        <f t="shared" si="174"/>
        <v>0</v>
      </c>
      <c r="AF1000">
        <f t="shared" si="175"/>
        <v>0</v>
      </c>
      <c r="AG1000">
        <f t="shared" si="176"/>
        <v>0</v>
      </c>
    </row>
    <row r="1001" spans="3:33" x14ac:dyDescent="0.25">
      <c r="C1001" s="34">
        <f ca="1">EOMONTH(C963,0)+1</f>
        <v>38018</v>
      </c>
      <c r="D1001" s="52"/>
      <c r="E1001" s="39"/>
      <c r="F1001" s="39"/>
      <c r="G1001" s="35"/>
      <c r="I1001" s="52"/>
      <c r="J1001" s="39"/>
      <c r="K1001" s="39"/>
      <c r="L1001" s="62"/>
      <c r="M1001" s="101">
        <v>0</v>
      </c>
      <c r="N1001" s="67" t="str">
        <f ca="1">IF(D1001="","",_xll.xEURO(OFFSET(C1001,-M1001+1,0),E1001,OFFSET(C1001,-M1001+2,0),OFFSET(C1001,-M1001+2,0),OFFSET(C1001,-M1001+3,0)+AB1001,OFFSET(C1001,-M1001+4,0),0,1)*D1001)</f>
        <v/>
      </c>
      <c r="O1001" s="69" t="str">
        <f ca="1">IF(D1001="","",_xll.xEURO(OFFSET(C1001,-M1001+1,0),E1001,OFFSET(C1001,-M1001+2,0),OFFSET(C1001,-M1001+2,0),OFFSET(C1001,-M1001+3,0)+AB1001,OFFSET(C1001,-M1001+4,0),0,0))</f>
        <v/>
      </c>
      <c r="P1001" s="67" t="str">
        <f t="shared" ref="P1001:P1036" si="179">IF(D1001="","",(O1001-F1001)*D1001*10)</f>
        <v/>
      </c>
      <c r="Q1001" s="67" t="str">
        <f ca="1">IF(D1001="","",_xll.xEURO(OFFSET(C1001,-M1001+1,0),E1001,OFFSET(C1001,-M1001+2,0),OFFSET(C1001,-M1001+2,0),OFFSET(C1001,-M1001+3,0)+AB1001,OFFSET(C1001,-M1001+4,0),0,2)/10*D1001)</f>
        <v/>
      </c>
      <c r="R1001" s="71" t="str">
        <f ca="1">IF(D1001="","",_xll.xEURO(OFFSET(C1001,-M1001+1,0),E1001,OFFSET(C1001,-M1001+2,0),OFFSET(C1001,-M1001+2,0),OFFSET(C1001,-M1001+3,0)+AB1001,OFFSET(C1001,-M1001+4,0),0,3)/100*D1001*10000)</f>
        <v/>
      </c>
      <c r="S1001" s="71" t="str">
        <f ca="1">IF(D1001="","",_xll.xEURO(OFFSET(C1001,-M1001+1,0),E1001,OFFSET(C1001,-M1001+2,0),OFFSET(C1001,-M1001+2,0),OFFSET(C1001,-M1001+3,0)+AB1001,OFFSET(C1001,-M1001+4,0),0,5)/365.25*D1001*10000)</f>
        <v/>
      </c>
      <c r="U1001" s="67" t="str">
        <f ca="1">IF(I1001="","",_xll.xEURO(OFFSET(C1001,-M1001+1,0),J1001,OFFSET(C1001,-M1001+2,0),OFFSET(C1001,-M1001+2,0),OFFSET(C1001,-M1001+3,0)+AC1001,OFFSET(C1001,-M1001+4,0),1,1)*I1001)</f>
        <v/>
      </c>
      <c r="V1001" s="69" t="str">
        <f ca="1">IF(I1001="","",_xll.xEURO(OFFSET(C1001,-M1001+1,0),J1001,OFFSET(C1001,-M1001+2,0),OFFSET(C1001,-M1001+2,0),OFFSET(C1001,-M1001+3,0)+AC1001,OFFSET(C1001,-M1001+4,0),1,0))</f>
        <v/>
      </c>
      <c r="W1001" s="67" t="str">
        <f t="shared" ref="W1001:W1036" si="180">IF(I1001="","",(V1001-K1001)*I1001*10)</f>
        <v/>
      </c>
      <c r="X1001" s="67" t="str">
        <f ca="1">IF(I1001="","",_xll.xEURO(OFFSET(C1001,-M1001+1,0),J1001,OFFSET(C1001,-M1001+2,0),OFFSET(C1001,-M1001+2,0),OFFSET(C1001,-M1001+3,0)+AC1001,OFFSET(C1001,-M1001+4,0),1,2)/10*I1001)</f>
        <v/>
      </c>
      <c r="Y1001" s="71" t="str">
        <f ca="1">IF(I1001="","",_xll.xEURO(OFFSET(C1001,-M1001+1,0),J1001,OFFSET(C1001,-M1001+2,0),OFFSET(C1001,-M1001+2,0),OFFSET(C1001,-M1001+3,0)+AC1001,OFFSET(C1001,-M1001+4,0),1,3)/100*I1001*10000)</f>
        <v/>
      </c>
      <c r="Z1001" s="71" t="str">
        <f ca="1">IF(I1001="","",_xll.xEURO(OFFSET(C1001,-M1001+1,0),J1001,OFFSET(C1001,-M1001+2,0),OFFSET(C1001,-M1001+2,0),OFFSET(C1001,-M1001+3,0)+AC1001,OFFSET(C1001,-M1001+4,0),1,5)/365.25*I1001*10000)</f>
        <v/>
      </c>
      <c r="AB1001" s="40" t="str">
        <f ca="1">IF(D1001="","",_xll.xCalcSkew(OFFSET(C1001,-M1001,0),E1001-OFFSET(C1001,-M1001+1,0),b)/100)</f>
        <v/>
      </c>
      <c r="AC1001" s="40" t="str">
        <f ca="1">IF(I1001="","",_xll.xCalcSkew(OFFSET(C1001,-M1001,0),J1001-OFFSET(C1001,-M1001+1,0),b)/100)</f>
        <v/>
      </c>
      <c r="AE1001">
        <f t="shared" si="174"/>
        <v>0</v>
      </c>
      <c r="AF1001">
        <f t="shared" si="175"/>
        <v>0</v>
      </c>
      <c r="AG1001">
        <f t="shared" si="176"/>
        <v>0</v>
      </c>
    </row>
    <row r="1002" spans="3:33" x14ac:dyDescent="0.25">
      <c r="C1002" s="41">
        <f ca="1">INDEX(Inputs!$1:$1048576,MATCH(C1001,Inputs!C:C,0),5)</f>
        <v>3.8190000000000004</v>
      </c>
      <c r="D1002" s="52"/>
      <c r="E1002" s="39"/>
      <c r="F1002" s="39"/>
      <c r="G1002" s="35"/>
      <c r="I1002" s="52"/>
      <c r="J1002" s="39"/>
      <c r="K1002" s="39"/>
      <c r="L1002" s="62"/>
      <c r="M1002" s="101">
        <f>M1001+1</f>
        <v>1</v>
      </c>
      <c r="N1002" s="67" t="str">
        <f ca="1">IF(D1002="","",_xll.xEURO(OFFSET(C1002,-M1002+1,0),E1002,OFFSET(C1002,-M1002+2,0),OFFSET(C1002,-M1002+2,0),OFFSET(C1002,-M1002+3,0)+AB1002,OFFSET(C1002,-M1002+4,0),0,1)*D1002)</f>
        <v/>
      </c>
      <c r="O1002" s="69" t="str">
        <f ca="1">IF(D1002="","",_xll.xEURO(OFFSET(C1002,-M1002+1,0),E1002,OFFSET(C1002,-M1002+2,0),OFFSET(C1002,-M1002+2,0),OFFSET(C1002,-M1002+3,0)+AB1002,OFFSET(C1002,-M1002+4,0),0,0))</f>
        <v/>
      </c>
      <c r="P1002" s="67" t="str">
        <f t="shared" si="179"/>
        <v/>
      </c>
      <c r="Q1002" s="67" t="str">
        <f ca="1">IF(D1002="","",_xll.xEURO(OFFSET(C1002,-M1002+1,0),E1002,OFFSET(C1002,-M1002+2,0),OFFSET(C1002,-M1002+2,0),OFFSET(C1002,-M1002+3,0)+AB1002,OFFSET(C1002,-M1002+4,0),0,2)/10*D1002)</f>
        <v/>
      </c>
      <c r="R1002" s="71" t="str">
        <f ca="1">IF(D1002="","",_xll.xEURO(OFFSET(C1002,-M1002+1,0),E1002,OFFSET(C1002,-M1002+2,0),OFFSET(C1002,-M1002+2,0),OFFSET(C1002,-M1002+3,0)+AB1002,OFFSET(C1002,-M1002+4,0),0,3)/100*D1002*10000)</f>
        <v/>
      </c>
      <c r="S1002" s="71" t="str">
        <f ca="1">IF(D1002="","",_xll.xEURO(OFFSET(C1002,-M1002+1,0),E1002,OFFSET(C1002,-M1002+2,0),OFFSET(C1002,-M1002+2,0),OFFSET(C1002,-M1002+3,0)+AB1002,OFFSET(C1002,-M1002+4,0),0,5)/365.25*D1002*10000)</f>
        <v/>
      </c>
      <c r="U1002" s="67" t="str">
        <f ca="1">IF(I1002="","",_xll.xEURO(OFFSET(C1002,-M1002+1,0),J1002,OFFSET(C1002,-M1002+2,0),OFFSET(C1002,-M1002+2,0),OFFSET(C1002,-M1002+3,0)+AC1002,OFFSET(C1002,-M1002+4,0),1,1)*I1002)</f>
        <v/>
      </c>
      <c r="V1002" s="69" t="str">
        <f ca="1">IF(I1002="","",_xll.xEURO(OFFSET(C1002,-M1002+1,0),J1002,OFFSET(C1002,-M1002+2,0),OFFSET(C1002,-M1002+2,0),OFFSET(C1002,-M1002+3,0)+AC1002,OFFSET(C1002,-M1002+4,0),1,0))</f>
        <v/>
      </c>
      <c r="W1002" s="67" t="str">
        <f t="shared" si="180"/>
        <v/>
      </c>
      <c r="X1002" s="67" t="str">
        <f ca="1">IF(I1002="","",_xll.xEURO(OFFSET(C1002,-M1002+1,0),J1002,OFFSET(C1002,-M1002+2,0),OFFSET(C1002,-M1002+2,0),OFFSET(C1002,-M1002+3,0)+AC1002,OFFSET(C1002,-M1002+4,0),1,2)/10*I1002)</f>
        <v/>
      </c>
      <c r="Y1002" s="71" t="str">
        <f ca="1">IF(I1002="","",_xll.xEURO(OFFSET(C1002,-M1002+1,0),J1002,OFFSET(C1002,-M1002+2,0),OFFSET(C1002,-M1002+2,0),OFFSET(C1002,-M1002+3,0)+AC1002,OFFSET(C1002,-M1002+4,0),1,3)/100*I1002*10000)</f>
        <v/>
      </c>
      <c r="Z1002" s="71" t="str">
        <f ca="1">IF(I1002="","",_xll.xEURO(OFFSET(C1002,-M1002+1,0),J1002,OFFSET(C1002,-M1002+2,0),OFFSET(C1002,-M1002+2,0),OFFSET(C1002,-M1002+3,0)+AC1002,OFFSET(C1002,-M1002+4,0),1,5)/365.25*I1002*10000)</f>
        <v/>
      </c>
      <c r="AB1002" s="40" t="str">
        <f ca="1">IF(D1002="","",_xll.xCalcSkew(OFFSET(C1002,-M1002,0),E1002-OFFSET(C1002,-M1002+1,0),b)/100)</f>
        <v/>
      </c>
      <c r="AC1002" s="40" t="str">
        <f ca="1">IF(I1002="","",_xll.xCalcSkew(OFFSET(C1002,-M1002,0),J1002-OFFSET(C1002,-M1002+1,0),b)/100)</f>
        <v/>
      </c>
      <c r="AE1002">
        <f t="shared" si="174"/>
        <v>0</v>
      </c>
      <c r="AF1002">
        <f t="shared" si="175"/>
        <v>0</v>
      </c>
      <c r="AG1002">
        <f t="shared" si="176"/>
        <v>0</v>
      </c>
    </row>
    <row r="1003" spans="3:33" x14ac:dyDescent="0.25">
      <c r="C1003" s="40">
        <f ca="1">INDEX(Inputs!$1:$1048576,MATCH(C1001,Inputs!C:C,0),7)</f>
        <v>3.5518055675925399E-2</v>
      </c>
      <c r="D1003" s="52"/>
      <c r="E1003" s="39"/>
      <c r="F1003" s="39"/>
      <c r="G1003" s="35"/>
      <c r="I1003" s="52"/>
      <c r="J1003" s="39"/>
      <c r="K1003" s="39"/>
      <c r="L1003" s="62"/>
      <c r="M1003" s="101">
        <f t="shared" ref="M1003:M1036" si="181">M1002+1</f>
        <v>2</v>
      </c>
      <c r="N1003" s="67" t="str">
        <f ca="1">IF(D1003="","",_xll.xEURO(OFFSET(C1003,-M1003+1,0),E1003,OFFSET(C1003,-M1003+2,0),OFFSET(C1003,-M1003+2,0),OFFSET(C1003,-M1003+3,0)+AB1003,OFFSET(C1003,-M1003+4,0),0,1)*D1003)</f>
        <v/>
      </c>
      <c r="O1003" s="69" t="str">
        <f ca="1">IF(D1003="","",_xll.xEURO(OFFSET(C1003,-M1003+1,0),E1003,OFFSET(C1003,-M1003+2,0),OFFSET(C1003,-M1003+2,0),OFFSET(C1003,-M1003+3,0)+AB1003,OFFSET(C1003,-M1003+4,0),0,0))</f>
        <v/>
      </c>
      <c r="P1003" s="67" t="str">
        <f t="shared" si="179"/>
        <v/>
      </c>
      <c r="Q1003" s="67" t="str">
        <f ca="1">IF(D1003="","",_xll.xEURO(OFFSET(C1003,-M1003+1,0),E1003,OFFSET(C1003,-M1003+2,0),OFFSET(C1003,-M1003+2,0),OFFSET(C1003,-M1003+3,0)+AB1003,OFFSET(C1003,-M1003+4,0),0,2)/10*D1003)</f>
        <v/>
      </c>
      <c r="R1003" s="71" t="str">
        <f ca="1">IF(D1003="","",_xll.xEURO(OFFSET(C1003,-M1003+1,0),E1003,OFFSET(C1003,-M1003+2,0),OFFSET(C1003,-M1003+2,0),OFFSET(C1003,-M1003+3,0)+AB1003,OFFSET(C1003,-M1003+4,0),0,3)/100*D1003*10000)</f>
        <v/>
      </c>
      <c r="S1003" s="71" t="str">
        <f ca="1">IF(D1003="","",_xll.xEURO(OFFSET(C1003,-M1003+1,0),E1003,OFFSET(C1003,-M1003+2,0),OFFSET(C1003,-M1003+2,0),OFFSET(C1003,-M1003+3,0)+AB1003,OFFSET(C1003,-M1003+4,0),0,5)/365.25*D1003*10000)</f>
        <v/>
      </c>
      <c r="U1003" s="67" t="str">
        <f ca="1">IF(I1003="","",_xll.xEURO(OFFSET(C1003,-M1003+1,0),J1003,OFFSET(C1003,-M1003+2,0),OFFSET(C1003,-M1003+2,0),OFFSET(C1003,-M1003+3,0)+AC1003,OFFSET(C1003,-M1003+4,0),1,1)*I1003)</f>
        <v/>
      </c>
      <c r="V1003" s="69" t="str">
        <f ca="1">IF(I1003="","",_xll.xEURO(OFFSET(C1003,-M1003+1,0),J1003,OFFSET(C1003,-M1003+2,0),OFFSET(C1003,-M1003+2,0),OFFSET(C1003,-M1003+3,0)+AC1003,OFFSET(C1003,-M1003+4,0),1,0))</f>
        <v/>
      </c>
      <c r="W1003" s="67" t="str">
        <f t="shared" si="180"/>
        <v/>
      </c>
      <c r="X1003" s="67" t="str">
        <f ca="1">IF(I1003="","",_xll.xEURO(OFFSET(C1003,-M1003+1,0),J1003,OFFSET(C1003,-M1003+2,0),OFFSET(C1003,-M1003+2,0),OFFSET(C1003,-M1003+3,0)+AC1003,OFFSET(C1003,-M1003+4,0),1,2)/10*I1003)</f>
        <v/>
      </c>
      <c r="Y1003" s="71" t="str">
        <f ca="1">IF(I1003="","",_xll.xEURO(OFFSET(C1003,-M1003+1,0),J1003,OFFSET(C1003,-M1003+2,0),OFFSET(C1003,-M1003+2,0),OFFSET(C1003,-M1003+3,0)+AC1003,OFFSET(C1003,-M1003+4,0),1,3)/100*I1003*10000)</f>
        <v/>
      </c>
      <c r="Z1003" s="71" t="str">
        <f ca="1">IF(I1003="","",_xll.xEURO(OFFSET(C1003,-M1003+1,0),J1003,OFFSET(C1003,-M1003+2,0),OFFSET(C1003,-M1003+2,0),OFFSET(C1003,-M1003+3,0)+AC1003,OFFSET(C1003,-M1003+4,0),1,5)/365.25*I1003*10000)</f>
        <v/>
      </c>
      <c r="AB1003" s="40" t="str">
        <f ca="1">IF(D1003="","",_xll.xCalcSkew(OFFSET(C1003,-M1003,0),E1003-OFFSET(C1003,-M1003+1,0),b)/100)</f>
        <v/>
      </c>
      <c r="AC1003" s="40" t="str">
        <f ca="1">IF(I1003="","",_xll.xCalcSkew(OFFSET(C1003,-M1003,0),J1003-OFFSET(C1003,-M1003+1,0),b)/100)</f>
        <v/>
      </c>
      <c r="AE1003">
        <f t="shared" si="174"/>
        <v>0</v>
      </c>
      <c r="AF1003">
        <f t="shared" si="175"/>
        <v>0</v>
      </c>
      <c r="AG1003">
        <f t="shared" si="176"/>
        <v>0</v>
      </c>
    </row>
    <row r="1004" spans="3:33" x14ac:dyDescent="0.25">
      <c r="C1004" s="66">
        <f ca="1">INDEX(Inputs!$1:$1048576,MATCH(C1001,Inputs!C:C,0),6)</f>
        <v>0.375</v>
      </c>
      <c r="D1004" s="52"/>
      <c r="E1004" s="39"/>
      <c r="F1004" s="39"/>
      <c r="G1004" s="35"/>
      <c r="I1004" s="52"/>
      <c r="J1004" s="39"/>
      <c r="K1004" s="39"/>
      <c r="L1004" s="62"/>
      <c r="M1004" s="101">
        <f t="shared" si="181"/>
        <v>3</v>
      </c>
      <c r="N1004" s="67" t="str">
        <f ca="1">IF(D1004="","",_xll.xEURO(OFFSET(C1004,-M1004+1,0),E1004,OFFSET(C1004,-M1004+2,0),OFFSET(C1004,-M1004+2,0),OFFSET(C1004,-M1004+3,0)+AB1004,OFFSET(C1004,-M1004+4,0),0,1)*D1004)</f>
        <v/>
      </c>
      <c r="O1004" s="69" t="str">
        <f ca="1">IF(D1004="","",_xll.xEURO(OFFSET(C1004,-M1004+1,0),E1004,OFFSET(C1004,-M1004+2,0),OFFSET(C1004,-M1004+2,0),OFFSET(C1004,-M1004+3,0)+AB1004,OFFSET(C1004,-M1004+4,0),0,0))</f>
        <v/>
      </c>
      <c r="P1004" s="67" t="str">
        <f t="shared" si="179"/>
        <v/>
      </c>
      <c r="Q1004" s="67" t="str">
        <f ca="1">IF(D1004="","",_xll.xEURO(OFFSET(C1004,-M1004+1,0),E1004,OFFSET(C1004,-M1004+2,0),OFFSET(C1004,-M1004+2,0),OFFSET(C1004,-M1004+3,0)+AB1004,OFFSET(C1004,-M1004+4,0),0,2)/10*D1004)</f>
        <v/>
      </c>
      <c r="R1004" s="71" t="str">
        <f ca="1">IF(D1004="","",_xll.xEURO(OFFSET(C1004,-M1004+1,0),E1004,OFFSET(C1004,-M1004+2,0),OFFSET(C1004,-M1004+2,0),OFFSET(C1004,-M1004+3,0)+AB1004,OFFSET(C1004,-M1004+4,0),0,3)/100*D1004*10000)</f>
        <v/>
      </c>
      <c r="S1004" s="71" t="str">
        <f ca="1">IF(D1004="","",_xll.xEURO(OFFSET(C1004,-M1004+1,0),E1004,OFFSET(C1004,-M1004+2,0),OFFSET(C1004,-M1004+2,0),OFFSET(C1004,-M1004+3,0)+AB1004,OFFSET(C1004,-M1004+4,0),0,5)/365.25*D1004*10000)</f>
        <v/>
      </c>
      <c r="U1004" s="67" t="str">
        <f ca="1">IF(I1004="","",_xll.xEURO(OFFSET(C1004,-M1004+1,0),J1004,OFFSET(C1004,-M1004+2,0),OFFSET(C1004,-M1004+2,0),OFFSET(C1004,-M1004+3,0)+AC1004,OFFSET(C1004,-M1004+4,0),1,1)*I1004)</f>
        <v/>
      </c>
      <c r="V1004" s="69" t="str">
        <f ca="1">IF(I1004="","",_xll.xEURO(OFFSET(C1004,-M1004+1,0),J1004,OFFSET(C1004,-M1004+2,0),OFFSET(C1004,-M1004+2,0),OFFSET(C1004,-M1004+3,0)+AC1004,OFFSET(C1004,-M1004+4,0),1,0))</f>
        <v/>
      </c>
      <c r="W1004" s="67" t="str">
        <f t="shared" si="180"/>
        <v/>
      </c>
      <c r="X1004" s="67" t="str">
        <f ca="1">IF(I1004="","",_xll.xEURO(OFFSET(C1004,-M1004+1,0),J1004,OFFSET(C1004,-M1004+2,0),OFFSET(C1004,-M1004+2,0),OFFSET(C1004,-M1004+3,0)+AC1004,OFFSET(C1004,-M1004+4,0),1,2)/10*I1004)</f>
        <v/>
      </c>
      <c r="Y1004" s="71" t="str">
        <f ca="1">IF(I1004="","",_xll.xEURO(OFFSET(C1004,-M1004+1,0),J1004,OFFSET(C1004,-M1004+2,0),OFFSET(C1004,-M1004+2,0),OFFSET(C1004,-M1004+3,0)+AC1004,OFFSET(C1004,-M1004+4,0),1,3)/100*I1004*10000)</f>
        <v/>
      </c>
      <c r="Z1004" s="71" t="str">
        <f ca="1">IF(I1004="","",_xll.xEURO(OFFSET(C1004,-M1004+1,0),J1004,OFFSET(C1004,-M1004+2,0),OFFSET(C1004,-M1004+2,0),OFFSET(C1004,-M1004+3,0)+AC1004,OFFSET(C1004,-M1004+4,0),1,5)/365.25*I1004*10000)</f>
        <v/>
      </c>
      <c r="AB1004" s="40" t="str">
        <f ca="1">IF(D1004="","",_xll.xCalcSkew(OFFSET(C1004,-M1004,0),E1004-OFFSET(C1004,-M1004+1,0),b)/100)</f>
        <v/>
      </c>
      <c r="AC1004" s="40" t="str">
        <f ca="1">IF(I1004="","",_xll.xCalcSkew(OFFSET(C1004,-M1004,0),J1004-OFFSET(C1004,-M1004+1,0),b)/100)</f>
        <v/>
      </c>
      <c r="AE1004">
        <f t="shared" si="174"/>
        <v>0</v>
      </c>
      <c r="AF1004">
        <f t="shared" si="175"/>
        <v>0</v>
      </c>
      <c r="AG1004">
        <f t="shared" si="176"/>
        <v>0</v>
      </c>
    </row>
    <row r="1005" spans="3:33" x14ac:dyDescent="0.25">
      <c r="C1005" s="65">
        <f ca="1">INDEX(Inputs!$1:$1048576,MATCH(C1001,Inputs!C:C,0),9)</f>
        <v>802</v>
      </c>
      <c r="D1005" s="52"/>
      <c r="E1005" s="39"/>
      <c r="F1005" s="39"/>
      <c r="G1005" s="35"/>
      <c r="I1005" s="52"/>
      <c r="J1005" s="39"/>
      <c r="K1005" s="39"/>
      <c r="L1005" s="62"/>
      <c r="M1005" s="101">
        <f t="shared" si="181"/>
        <v>4</v>
      </c>
      <c r="N1005" s="67" t="str">
        <f ca="1">IF(D1005="","",_xll.xEURO(OFFSET(C1005,-M1005+1,0),E1005,OFFSET(C1005,-M1005+2,0),OFFSET(C1005,-M1005+2,0),OFFSET(C1005,-M1005+3,0)+AB1005,OFFSET(C1005,-M1005+4,0),0,1)*D1005)</f>
        <v/>
      </c>
      <c r="O1005" s="69" t="str">
        <f ca="1">IF(D1005="","",_xll.xEURO(OFFSET(C1005,-M1005+1,0),E1005,OFFSET(C1005,-M1005+2,0),OFFSET(C1005,-M1005+2,0),OFFSET(C1005,-M1005+3,0)+AB1005,OFFSET(C1005,-M1005+4,0),0,0))</f>
        <v/>
      </c>
      <c r="P1005" s="67" t="str">
        <f t="shared" si="179"/>
        <v/>
      </c>
      <c r="Q1005" s="67" t="str">
        <f ca="1">IF(D1005="","",_xll.xEURO(OFFSET(C1005,-M1005+1,0),E1005,OFFSET(C1005,-M1005+2,0),OFFSET(C1005,-M1005+2,0),OFFSET(C1005,-M1005+3,0)+AB1005,OFFSET(C1005,-M1005+4,0),0,2)/10*D1005)</f>
        <v/>
      </c>
      <c r="R1005" s="71" t="str">
        <f ca="1">IF(D1005="","",_xll.xEURO(OFFSET(C1005,-M1005+1,0),E1005,OFFSET(C1005,-M1005+2,0),OFFSET(C1005,-M1005+2,0),OFFSET(C1005,-M1005+3,0)+AB1005,OFFSET(C1005,-M1005+4,0),0,3)/100*D1005*10000)</f>
        <v/>
      </c>
      <c r="S1005" s="71" t="str">
        <f ca="1">IF(D1005="","",_xll.xEURO(OFFSET(C1005,-M1005+1,0),E1005,OFFSET(C1005,-M1005+2,0),OFFSET(C1005,-M1005+2,0),OFFSET(C1005,-M1005+3,0)+AB1005,OFFSET(C1005,-M1005+4,0),0,5)/365.25*D1005*10000)</f>
        <v/>
      </c>
      <c r="U1005" s="67" t="str">
        <f ca="1">IF(I1005="","",_xll.xEURO(OFFSET(C1005,-M1005+1,0),J1005,OFFSET(C1005,-M1005+2,0),OFFSET(C1005,-M1005+2,0),OFFSET(C1005,-M1005+3,0)+AC1005,OFFSET(C1005,-M1005+4,0),1,1)*I1005)</f>
        <v/>
      </c>
      <c r="V1005" s="69" t="str">
        <f ca="1">IF(I1005="","",_xll.xEURO(OFFSET(C1005,-M1005+1,0),J1005,OFFSET(C1005,-M1005+2,0),OFFSET(C1005,-M1005+2,0),OFFSET(C1005,-M1005+3,0)+AC1005,OFFSET(C1005,-M1005+4,0),1,0))</f>
        <v/>
      </c>
      <c r="W1005" s="67" t="str">
        <f t="shared" si="180"/>
        <v/>
      </c>
      <c r="X1005" s="67" t="str">
        <f ca="1">IF(I1005="","",_xll.xEURO(OFFSET(C1005,-M1005+1,0),J1005,OFFSET(C1005,-M1005+2,0),OFFSET(C1005,-M1005+2,0),OFFSET(C1005,-M1005+3,0)+AC1005,OFFSET(C1005,-M1005+4,0),1,2)/10*I1005)</f>
        <v/>
      </c>
      <c r="Y1005" s="71" t="str">
        <f ca="1">IF(I1005="","",_xll.xEURO(OFFSET(C1005,-M1005+1,0),J1005,OFFSET(C1005,-M1005+2,0),OFFSET(C1005,-M1005+2,0),OFFSET(C1005,-M1005+3,0)+AC1005,OFFSET(C1005,-M1005+4,0),1,3)/100*I1005*10000)</f>
        <v/>
      </c>
      <c r="Z1005" s="71" t="str">
        <f ca="1">IF(I1005="","",_xll.xEURO(OFFSET(C1005,-M1005+1,0),J1005,OFFSET(C1005,-M1005+2,0),OFFSET(C1005,-M1005+2,0),OFFSET(C1005,-M1005+3,0)+AC1005,OFFSET(C1005,-M1005+4,0),1,5)/365.25*I1005*10000)</f>
        <v/>
      </c>
      <c r="AB1005" s="40" t="str">
        <f ca="1">IF(D1005="","",_xll.xCalcSkew(OFFSET(C1005,-M1005,0),E1005-OFFSET(C1005,-M1005+1,0),b)/100)</f>
        <v/>
      </c>
      <c r="AC1005" s="40" t="str">
        <f ca="1">IF(I1005="","",_xll.xCalcSkew(OFFSET(C1005,-M1005,0),J1005-OFFSET(C1005,-M1005+1,0),b)/100)</f>
        <v/>
      </c>
      <c r="AE1005">
        <f t="shared" si="174"/>
        <v>0</v>
      </c>
      <c r="AF1005">
        <f t="shared" si="175"/>
        <v>0</v>
      </c>
      <c r="AG1005">
        <f t="shared" si="176"/>
        <v>0</v>
      </c>
    </row>
    <row r="1006" spans="3:33" x14ac:dyDescent="0.25">
      <c r="C1006" s="64">
        <f ca="1">D1037+I1037</f>
        <v>0</v>
      </c>
      <c r="D1006" s="52"/>
      <c r="E1006" s="39"/>
      <c r="F1006" s="39"/>
      <c r="G1006" s="35"/>
      <c r="I1006" s="52"/>
      <c r="J1006" s="39"/>
      <c r="K1006" s="39"/>
      <c r="L1006" s="62"/>
      <c r="M1006" s="101">
        <f t="shared" si="181"/>
        <v>5</v>
      </c>
      <c r="N1006" s="67" t="str">
        <f ca="1">IF(D1006="","",_xll.xEURO(OFFSET(C1006,-M1006+1,0),E1006,OFFSET(C1006,-M1006+2,0),OFFSET(C1006,-M1006+2,0),OFFSET(C1006,-M1006+3,0)+AB1006,OFFSET(C1006,-M1006+4,0),0,1)*D1006)</f>
        <v/>
      </c>
      <c r="O1006" s="69" t="str">
        <f ca="1">IF(D1006="","",_xll.xEURO(OFFSET(C1006,-M1006+1,0),E1006,OFFSET(C1006,-M1006+2,0),OFFSET(C1006,-M1006+2,0),OFFSET(C1006,-M1006+3,0)+AB1006,OFFSET(C1006,-M1006+4,0),0,0))</f>
        <v/>
      </c>
      <c r="P1006" s="67" t="str">
        <f t="shared" si="179"/>
        <v/>
      </c>
      <c r="Q1006" s="67" t="str">
        <f ca="1">IF(D1006="","",_xll.xEURO(OFFSET(C1006,-M1006+1,0),E1006,OFFSET(C1006,-M1006+2,0),OFFSET(C1006,-M1006+2,0),OFFSET(C1006,-M1006+3,0)+AB1006,OFFSET(C1006,-M1006+4,0),0,2)/10*D1006)</f>
        <v/>
      </c>
      <c r="R1006" s="71" t="str">
        <f ca="1">IF(D1006="","",_xll.xEURO(OFFSET(C1006,-M1006+1,0),E1006,OFFSET(C1006,-M1006+2,0),OFFSET(C1006,-M1006+2,0),OFFSET(C1006,-M1006+3,0)+AB1006,OFFSET(C1006,-M1006+4,0),0,3)/100*D1006*10000)</f>
        <v/>
      </c>
      <c r="S1006" s="71" t="str">
        <f ca="1">IF(D1006="","",_xll.xEURO(OFFSET(C1006,-M1006+1,0),E1006,OFFSET(C1006,-M1006+2,0),OFFSET(C1006,-M1006+2,0),OFFSET(C1006,-M1006+3,0)+AB1006,OFFSET(C1006,-M1006+4,0),0,5)/365.25*D1006*10000)</f>
        <v/>
      </c>
      <c r="U1006" s="67" t="str">
        <f ca="1">IF(I1006="","",_xll.xEURO(OFFSET(C1006,-M1006+1,0),J1006,OFFSET(C1006,-M1006+2,0),OFFSET(C1006,-M1006+2,0),OFFSET(C1006,-M1006+3,0)+AC1006,OFFSET(C1006,-M1006+4,0),1,1)*I1006)</f>
        <v/>
      </c>
      <c r="V1006" s="69" t="str">
        <f ca="1">IF(I1006="","",_xll.xEURO(OFFSET(C1006,-M1006+1,0),J1006,OFFSET(C1006,-M1006+2,0),OFFSET(C1006,-M1006+2,0),OFFSET(C1006,-M1006+3,0)+AC1006,OFFSET(C1006,-M1006+4,0),1,0))</f>
        <v/>
      </c>
      <c r="W1006" s="67" t="str">
        <f t="shared" si="180"/>
        <v/>
      </c>
      <c r="X1006" s="67" t="str">
        <f ca="1">IF(I1006="","",_xll.xEURO(OFFSET(C1006,-M1006+1,0),J1006,OFFSET(C1006,-M1006+2,0),OFFSET(C1006,-M1006+2,0),OFFSET(C1006,-M1006+3,0)+AC1006,OFFSET(C1006,-M1006+4,0),1,2)/10*I1006)</f>
        <v/>
      </c>
      <c r="Y1006" s="71" t="str">
        <f ca="1">IF(I1006="","",_xll.xEURO(OFFSET(C1006,-M1006+1,0),J1006,OFFSET(C1006,-M1006+2,0),OFFSET(C1006,-M1006+2,0),OFFSET(C1006,-M1006+3,0)+AC1006,OFFSET(C1006,-M1006+4,0),1,3)/100*I1006*10000)</f>
        <v/>
      </c>
      <c r="Z1006" s="71" t="str">
        <f ca="1">IF(I1006="","",_xll.xEURO(OFFSET(C1006,-M1006+1,0),J1006,OFFSET(C1006,-M1006+2,0),OFFSET(C1006,-M1006+2,0),OFFSET(C1006,-M1006+3,0)+AC1006,OFFSET(C1006,-M1006+4,0),1,5)/365.25*I1006*10000)</f>
        <v/>
      </c>
      <c r="AB1006" s="40" t="str">
        <f ca="1">IF(D1006="","",_xll.xCalcSkew(OFFSET(C1006,-M1006,0),E1006-OFFSET(C1006,-M1006+1,0),b)/100)</f>
        <v/>
      </c>
      <c r="AC1006" s="40" t="str">
        <f ca="1">IF(I1006="","",_xll.xCalcSkew(OFFSET(C1006,-M1006,0),J1006-OFFSET(C1006,-M1006+1,0),b)/100)</f>
        <v/>
      </c>
      <c r="AE1006">
        <f t="shared" si="174"/>
        <v>0</v>
      </c>
      <c r="AF1006">
        <f t="shared" si="175"/>
        <v>0</v>
      </c>
      <c r="AG1006">
        <f t="shared" si="176"/>
        <v>0</v>
      </c>
    </row>
    <row r="1007" spans="3:33" x14ac:dyDescent="0.25">
      <c r="C1007" s="64">
        <f ca="1">N1037+U1037</f>
        <v>0</v>
      </c>
      <c r="D1007" s="52"/>
      <c r="E1007" s="39"/>
      <c r="F1007" s="39"/>
      <c r="G1007" s="35"/>
      <c r="I1007" s="52"/>
      <c r="J1007" s="39"/>
      <c r="K1007" s="39"/>
      <c r="L1007" s="62"/>
      <c r="M1007" s="101">
        <f t="shared" si="181"/>
        <v>6</v>
      </c>
      <c r="N1007" s="67" t="str">
        <f ca="1">IF(D1007="","",_xll.xEURO(OFFSET(C1007,-M1007+1,0),E1007,OFFSET(C1007,-M1007+2,0),OFFSET(C1007,-M1007+2,0),OFFSET(C1007,-M1007+3,0)+AB1007,OFFSET(C1007,-M1007+4,0),0,1)*D1007)</f>
        <v/>
      </c>
      <c r="O1007" s="69" t="str">
        <f ca="1">IF(D1007="","",_xll.xEURO(OFFSET(C1007,-M1007+1,0),E1007,OFFSET(C1007,-M1007+2,0),OFFSET(C1007,-M1007+2,0),OFFSET(C1007,-M1007+3,0)+AB1007,OFFSET(C1007,-M1007+4,0),0,0))</f>
        <v/>
      </c>
      <c r="P1007" s="67" t="str">
        <f t="shared" si="179"/>
        <v/>
      </c>
      <c r="Q1007" s="67" t="str">
        <f ca="1">IF(D1007="","",_xll.xEURO(OFFSET(C1007,-M1007+1,0),E1007,OFFSET(C1007,-M1007+2,0),OFFSET(C1007,-M1007+2,0),OFFSET(C1007,-M1007+3,0)+AB1007,OFFSET(C1007,-M1007+4,0),0,2)/10*D1007)</f>
        <v/>
      </c>
      <c r="R1007" s="71" t="str">
        <f ca="1">IF(D1007="","",_xll.xEURO(OFFSET(C1007,-M1007+1,0),E1007,OFFSET(C1007,-M1007+2,0),OFFSET(C1007,-M1007+2,0),OFFSET(C1007,-M1007+3,0)+AB1007,OFFSET(C1007,-M1007+4,0),0,3)/100*D1007*10000)</f>
        <v/>
      </c>
      <c r="S1007" s="71" t="str">
        <f ca="1">IF(D1007="","",_xll.xEURO(OFFSET(C1007,-M1007+1,0),E1007,OFFSET(C1007,-M1007+2,0),OFFSET(C1007,-M1007+2,0),OFFSET(C1007,-M1007+3,0)+AB1007,OFFSET(C1007,-M1007+4,0),0,5)/365.25*D1007*10000)</f>
        <v/>
      </c>
      <c r="U1007" s="67" t="str">
        <f ca="1">IF(I1007="","",_xll.xEURO(OFFSET(C1007,-M1007+1,0),J1007,OFFSET(C1007,-M1007+2,0),OFFSET(C1007,-M1007+2,0),OFFSET(C1007,-M1007+3,0)+AC1007,OFFSET(C1007,-M1007+4,0),1,1)*I1007)</f>
        <v/>
      </c>
      <c r="V1007" s="69" t="str">
        <f ca="1">IF(I1007="","",_xll.xEURO(OFFSET(C1007,-M1007+1,0),J1007,OFFSET(C1007,-M1007+2,0),OFFSET(C1007,-M1007+2,0),OFFSET(C1007,-M1007+3,0)+AC1007,OFFSET(C1007,-M1007+4,0),1,0))</f>
        <v/>
      </c>
      <c r="W1007" s="67" t="str">
        <f t="shared" si="180"/>
        <v/>
      </c>
      <c r="X1007" s="67" t="str">
        <f ca="1">IF(I1007="","",_xll.xEURO(OFFSET(C1007,-M1007+1,0),J1007,OFFSET(C1007,-M1007+2,0),OFFSET(C1007,-M1007+2,0),OFFSET(C1007,-M1007+3,0)+AC1007,OFFSET(C1007,-M1007+4,0),1,2)/10*I1007)</f>
        <v/>
      </c>
      <c r="Y1007" s="71" t="str">
        <f ca="1">IF(I1007="","",_xll.xEURO(OFFSET(C1007,-M1007+1,0),J1007,OFFSET(C1007,-M1007+2,0),OFFSET(C1007,-M1007+2,0),OFFSET(C1007,-M1007+3,0)+AC1007,OFFSET(C1007,-M1007+4,0),1,3)/100*I1007*10000)</f>
        <v/>
      </c>
      <c r="Z1007" s="71" t="str">
        <f ca="1">IF(I1007="","",_xll.xEURO(OFFSET(C1007,-M1007+1,0),J1007,OFFSET(C1007,-M1007+2,0),OFFSET(C1007,-M1007+2,0),OFFSET(C1007,-M1007+3,0)+AC1007,OFFSET(C1007,-M1007+4,0),1,5)/365.25*I1007*10000)</f>
        <v/>
      </c>
      <c r="AB1007" s="40" t="str">
        <f ca="1">IF(D1007="","",_xll.xCalcSkew(OFFSET(C1007,-M1007,0),E1007-OFFSET(C1007,-M1007+1,0),b)/100)</f>
        <v/>
      </c>
      <c r="AC1007" s="40" t="str">
        <f ca="1">IF(I1007="","",_xll.xCalcSkew(OFFSET(C1007,-M1007,0),J1007-OFFSET(C1007,-M1007+1,0),b)/100)</f>
        <v/>
      </c>
      <c r="AE1007">
        <f t="shared" si="174"/>
        <v>0</v>
      </c>
      <c r="AF1007">
        <f t="shared" si="175"/>
        <v>0</v>
      </c>
      <c r="AG1007">
        <f t="shared" si="176"/>
        <v>0</v>
      </c>
    </row>
    <row r="1008" spans="3:33" x14ac:dyDescent="0.25">
      <c r="C1008" s="103">
        <f ca="1">Q1037+X1037</f>
        <v>0</v>
      </c>
      <c r="D1008" s="52"/>
      <c r="E1008" s="39"/>
      <c r="F1008" s="39"/>
      <c r="G1008" s="35"/>
      <c r="I1008" s="52"/>
      <c r="J1008" s="39"/>
      <c r="K1008" s="39"/>
      <c r="L1008" s="62"/>
      <c r="M1008" s="101">
        <f t="shared" si="181"/>
        <v>7</v>
      </c>
      <c r="N1008" s="67" t="str">
        <f ca="1">IF(D1008="","",_xll.xEURO(OFFSET(C1008,-M1008+1,0),E1008,OFFSET(C1008,-M1008+2,0),OFFSET(C1008,-M1008+2,0),OFFSET(C1008,-M1008+3,0)+AB1008,OFFSET(C1008,-M1008+4,0),0,1)*D1008)</f>
        <v/>
      </c>
      <c r="O1008" s="69" t="str">
        <f ca="1">IF(D1008="","",_xll.xEURO(OFFSET(C1008,-M1008+1,0),E1008,OFFSET(C1008,-M1008+2,0),OFFSET(C1008,-M1008+2,0),OFFSET(C1008,-M1008+3,0)+AB1008,OFFSET(C1008,-M1008+4,0),0,0))</f>
        <v/>
      </c>
      <c r="P1008" s="67" t="str">
        <f t="shared" si="179"/>
        <v/>
      </c>
      <c r="Q1008" s="67" t="str">
        <f ca="1">IF(D1008="","",_xll.xEURO(OFFSET(C1008,-M1008+1,0),E1008,OFFSET(C1008,-M1008+2,0),OFFSET(C1008,-M1008+2,0),OFFSET(C1008,-M1008+3,0)+AB1008,OFFSET(C1008,-M1008+4,0),0,2)/10*D1008)</f>
        <v/>
      </c>
      <c r="R1008" s="71" t="str">
        <f ca="1">IF(D1008="","",_xll.xEURO(OFFSET(C1008,-M1008+1,0),E1008,OFFSET(C1008,-M1008+2,0),OFFSET(C1008,-M1008+2,0),OFFSET(C1008,-M1008+3,0)+AB1008,OFFSET(C1008,-M1008+4,0),0,3)/100*D1008*10000)</f>
        <v/>
      </c>
      <c r="S1008" s="71" t="str">
        <f ca="1">IF(D1008="","",_xll.xEURO(OFFSET(C1008,-M1008+1,0),E1008,OFFSET(C1008,-M1008+2,0),OFFSET(C1008,-M1008+2,0),OFFSET(C1008,-M1008+3,0)+AB1008,OFFSET(C1008,-M1008+4,0),0,5)/365.25*D1008*10000)</f>
        <v/>
      </c>
      <c r="U1008" s="67" t="str">
        <f ca="1">IF(I1008="","",_xll.xEURO(OFFSET(C1008,-M1008+1,0),J1008,OFFSET(C1008,-M1008+2,0),OFFSET(C1008,-M1008+2,0),OFFSET(C1008,-M1008+3,0)+AC1008,OFFSET(C1008,-M1008+4,0),1,1)*I1008)</f>
        <v/>
      </c>
      <c r="V1008" s="69" t="str">
        <f ca="1">IF(I1008="","",_xll.xEURO(OFFSET(C1008,-M1008+1,0),J1008,OFFSET(C1008,-M1008+2,0),OFFSET(C1008,-M1008+2,0),OFFSET(C1008,-M1008+3,0)+AC1008,OFFSET(C1008,-M1008+4,0),1,0))</f>
        <v/>
      </c>
      <c r="W1008" s="67" t="str">
        <f t="shared" si="180"/>
        <v/>
      </c>
      <c r="X1008" s="67" t="str">
        <f ca="1">IF(I1008="","",_xll.xEURO(OFFSET(C1008,-M1008+1,0),J1008,OFFSET(C1008,-M1008+2,0),OFFSET(C1008,-M1008+2,0),OFFSET(C1008,-M1008+3,0)+AC1008,OFFSET(C1008,-M1008+4,0),1,2)/10*I1008)</f>
        <v/>
      </c>
      <c r="Y1008" s="71" t="str">
        <f ca="1">IF(I1008="","",_xll.xEURO(OFFSET(C1008,-M1008+1,0),J1008,OFFSET(C1008,-M1008+2,0),OFFSET(C1008,-M1008+2,0),OFFSET(C1008,-M1008+3,0)+AC1008,OFFSET(C1008,-M1008+4,0),1,3)/100*I1008*10000)</f>
        <v/>
      </c>
      <c r="Z1008" s="71" t="str">
        <f ca="1">IF(I1008="","",_xll.xEURO(OFFSET(C1008,-M1008+1,0),J1008,OFFSET(C1008,-M1008+2,0),OFFSET(C1008,-M1008+2,0),OFFSET(C1008,-M1008+3,0)+AC1008,OFFSET(C1008,-M1008+4,0),1,5)/365.25*I1008*10000)</f>
        <v/>
      </c>
      <c r="AB1008" s="40" t="str">
        <f ca="1">IF(D1008="","",_xll.xCalcSkew(OFFSET(C1008,-M1008,0),E1008-OFFSET(C1008,-M1008+1,0),b)/100)</f>
        <v/>
      </c>
      <c r="AC1008" s="40" t="str">
        <f ca="1">IF(I1008="","",_xll.xCalcSkew(OFFSET(C1008,-M1008,0),J1008-OFFSET(C1008,-M1008+1,0),b)/100)</f>
        <v/>
      </c>
      <c r="AE1008">
        <f t="shared" si="174"/>
        <v>0</v>
      </c>
      <c r="AF1008">
        <f t="shared" si="175"/>
        <v>0</v>
      </c>
      <c r="AG1008">
        <f t="shared" si="176"/>
        <v>0</v>
      </c>
    </row>
    <row r="1009" spans="3:33" x14ac:dyDescent="0.25">
      <c r="C1009" s="64">
        <f ca="1">R1037+Y1037</f>
        <v>0</v>
      </c>
      <c r="D1009" s="52"/>
      <c r="E1009" s="39"/>
      <c r="F1009" s="39"/>
      <c r="G1009" s="35"/>
      <c r="I1009" s="52"/>
      <c r="J1009" s="39"/>
      <c r="K1009" s="39"/>
      <c r="L1009" s="62"/>
      <c r="M1009" s="101">
        <f t="shared" si="181"/>
        <v>8</v>
      </c>
      <c r="N1009" s="67" t="str">
        <f ca="1">IF(D1009="","",_xll.xEURO(OFFSET(C1009,-M1009+1,0),E1009,OFFSET(C1009,-M1009+2,0),OFFSET(C1009,-M1009+2,0),OFFSET(C1009,-M1009+3,0)+AB1009,OFFSET(C1009,-M1009+4,0),0,1)*D1009)</f>
        <v/>
      </c>
      <c r="O1009" s="69" t="str">
        <f ca="1">IF(D1009="","",_xll.xEURO(OFFSET(C1009,-M1009+1,0),E1009,OFFSET(C1009,-M1009+2,0),OFFSET(C1009,-M1009+2,0),OFFSET(C1009,-M1009+3,0)+AB1009,OFFSET(C1009,-M1009+4,0),0,0))</f>
        <v/>
      </c>
      <c r="P1009" s="67" t="str">
        <f t="shared" si="179"/>
        <v/>
      </c>
      <c r="Q1009" s="67" t="str">
        <f ca="1">IF(D1009="","",_xll.xEURO(OFFSET(C1009,-M1009+1,0),E1009,OFFSET(C1009,-M1009+2,0),OFFSET(C1009,-M1009+2,0),OFFSET(C1009,-M1009+3,0)+AB1009,OFFSET(C1009,-M1009+4,0),0,2)/10*D1009)</f>
        <v/>
      </c>
      <c r="R1009" s="71" t="str">
        <f ca="1">IF(D1009="","",_xll.xEURO(OFFSET(C1009,-M1009+1,0),E1009,OFFSET(C1009,-M1009+2,0),OFFSET(C1009,-M1009+2,0),OFFSET(C1009,-M1009+3,0)+AB1009,OFFSET(C1009,-M1009+4,0),0,3)/100*D1009*10000)</f>
        <v/>
      </c>
      <c r="S1009" s="71" t="str">
        <f ca="1">IF(D1009="","",_xll.xEURO(OFFSET(C1009,-M1009+1,0),E1009,OFFSET(C1009,-M1009+2,0),OFFSET(C1009,-M1009+2,0),OFFSET(C1009,-M1009+3,0)+AB1009,OFFSET(C1009,-M1009+4,0),0,5)/365.25*D1009*10000)</f>
        <v/>
      </c>
      <c r="U1009" s="67" t="str">
        <f ca="1">IF(I1009="","",_xll.xEURO(OFFSET(C1009,-M1009+1,0),J1009,OFFSET(C1009,-M1009+2,0),OFFSET(C1009,-M1009+2,0),OFFSET(C1009,-M1009+3,0)+AC1009,OFFSET(C1009,-M1009+4,0),1,1)*I1009)</f>
        <v/>
      </c>
      <c r="V1009" s="69" t="str">
        <f ca="1">IF(I1009="","",_xll.xEURO(OFFSET(C1009,-M1009+1,0),J1009,OFFSET(C1009,-M1009+2,0),OFFSET(C1009,-M1009+2,0),OFFSET(C1009,-M1009+3,0)+AC1009,OFFSET(C1009,-M1009+4,0),1,0))</f>
        <v/>
      </c>
      <c r="W1009" s="67" t="str">
        <f t="shared" si="180"/>
        <v/>
      </c>
      <c r="X1009" s="67" t="str">
        <f ca="1">IF(I1009="","",_xll.xEURO(OFFSET(C1009,-M1009+1,0),J1009,OFFSET(C1009,-M1009+2,0),OFFSET(C1009,-M1009+2,0),OFFSET(C1009,-M1009+3,0)+AC1009,OFFSET(C1009,-M1009+4,0),1,2)/10*I1009)</f>
        <v/>
      </c>
      <c r="Y1009" s="71" t="str">
        <f ca="1">IF(I1009="","",_xll.xEURO(OFFSET(C1009,-M1009+1,0),J1009,OFFSET(C1009,-M1009+2,0),OFFSET(C1009,-M1009+2,0),OFFSET(C1009,-M1009+3,0)+AC1009,OFFSET(C1009,-M1009+4,0),1,3)/100*I1009*10000)</f>
        <v/>
      </c>
      <c r="Z1009" s="71" t="str">
        <f ca="1">IF(I1009="","",_xll.xEURO(OFFSET(C1009,-M1009+1,0),J1009,OFFSET(C1009,-M1009+2,0),OFFSET(C1009,-M1009+2,0),OFFSET(C1009,-M1009+3,0)+AC1009,OFFSET(C1009,-M1009+4,0),1,5)/365.25*I1009*10000)</f>
        <v/>
      </c>
      <c r="AB1009" s="40" t="str">
        <f ca="1">IF(D1009="","",_xll.xCalcSkew(OFFSET(C1009,-M1009,0),E1009-OFFSET(C1009,-M1009+1,0),b)/100)</f>
        <v/>
      </c>
      <c r="AC1009" s="40" t="str">
        <f ca="1">IF(I1009="","",_xll.xCalcSkew(OFFSET(C1009,-M1009,0),J1009-OFFSET(C1009,-M1009+1,0),b)/100)</f>
        <v/>
      </c>
      <c r="AE1009">
        <f t="shared" si="174"/>
        <v>0</v>
      </c>
      <c r="AF1009">
        <f t="shared" si="175"/>
        <v>0</v>
      </c>
      <c r="AG1009">
        <f t="shared" si="176"/>
        <v>0</v>
      </c>
    </row>
    <row r="1010" spans="3:33" x14ac:dyDescent="0.25">
      <c r="C1010" s="64">
        <f ca="1">S1037+Z1037</f>
        <v>0</v>
      </c>
      <c r="D1010" s="52"/>
      <c r="E1010" s="39"/>
      <c r="F1010" s="39"/>
      <c r="G1010" s="35"/>
      <c r="I1010" s="52"/>
      <c r="J1010" s="39"/>
      <c r="K1010" s="39"/>
      <c r="L1010" s="62"/>
      <c r="M1010" s="101">
        <f t="shared" si="181"/>
        <v>9</v>
      </c>
      <c r="N1010" s="67" t="str">
        <f ca="1">IF(D1010="","",_xll.xEURO(OFFSET(C1010,-M1010+1,0),E1010,OFFSET(C1010,-M1010+2,0),OFFSET(C1010,-M1010+2,0),OFFSET(C1010,-M1010+3,0)+AB1010,OFFSET(C1010,-M1010+4,0),0,1)*D1010)</f>
        <v/>
      </c>
      <c r="O1010" s="69" t="str">
        <f ca="1">IF(D1010="","",_xll.xEURO(OFFSET(C1010,-M1010+1,0),E1010,OFFSET(C1010,-M1010+2,0),OFFSET(C1010,-M1010+2,0),OFFSET(C1010,-M1010+3,0)+AB1010,OFFSET(C1010,-M1010+4,0),0,0))</f>
        <v/>
      </c>
      <c r="P1010" s="67" t="str">
        <f t="shared" si="179"/>
        <v/>
      </c>
      <c r="Q1010" s="67" t="str">
        <f ca="1">IF(D1010="","",_xll.xEURO(OFFSET(C1010,-M1010+1,0),E1010,OFFSET(C1010,-M1010+2,0),OFFSET(C1010,-M1010+2,0),OFFSET(C1010,-M1010+3,0)+AB1010,OFFSET(C1010,-M1010+4,0),0,2)/10*D1010)</f>
        <v/>
      </c>
      <c r="R1010" s="71" t="str">
        <f ca="1">IF(D1010="","",_xll.xEURO(OFFSET(C1010,-M1010+1,0),E1010,OFFSET(C1010,-M1010+2,0),OFFSET(C1010,-M1010+2,0),OFFSET(C1010,-M1010+3,0)+AB1010,OFFSET(C1010,-M1010+4,0),0,3)/100*D1010*10000)</f>
        <v/>
      </c>
      <c r="S1010" s="71" t="str">
        <f ca="1">IF(D1010="","",_xll.xEURO(OFFSET(C1010,-M1010+1,0),E1010,OFFSET(C1010,-M1010+2,0),OFFSET(C1010,-M1010+2,0),OFFSET(C1010,-M1010+3,0)+AB1010,OFFSET(C1010,-M1010+4,0),0,5)/365.25*D1010*10000)</f>
        <v/>
      </c>
      <c r="U1010" s="67" t="str">
        <f ca="1">IF(I1010="","",_xll.xEURO(OFFSET(C1010,-M1010+1,0),J1010,OFFSET(C1010,-M1010+2,0),OFFSET(C1010,-M1010+2,0),OFFSET(C1010,-M1010+3,0)+AC1010,OFFSET(C1010,-M1010+4,0),1,1)*I1010)</f>
        <v/>
      </c>
      <c r="V1010" s="69" t="str">
        <f ca="1">IF(I1010="","",_xll.xEURO(OFFSET(C1010,-M1010+1,0),J1010,OFFSET(C1010,-M1010+2,0),OFFSET(C1010,-M1010+2,0),OFFSET(C1010,-M1010+3,0)+AC1010,OFFSET(C1010,-M1010+4,0),1,0))</f>
        <v/>
      </c>
      <c r="W1010" s="67" t="str">
        <f t="shared" si="180"/>
        <v/>
      </c>
      <c r="X1010" s="67" t="str">
        <f ca="1">IF(I1010="","",_xll.xEURO(OFFSET(C1010,-M1010+1,0),J1010,OFFSET(C1010,-M1010+2,0),OFFSET(C1010,-M1010+2,0),OFFSET(C1010,-M1010+3,0)+AC1010,OFFSET(C1010,-M1010+4,0),1,2)/10*I1010)</f>
        <v/>
      </c>
      <c r="Y1010" s="71" t="str">
        <f ca="1">IF(I1010="","",_xll.xEURO(OFFSET(C1010,-M1010+1,0),J1010,OFFSET(C1010,-M1010+2,0),OFFSET(C1010,-M1010+2,0),OFFSET(C1010,-M1010+3,0)+AC1010,OFFSET(C1010,-M1010+4,0),1,3)/100*I1010*10000)</f>
        <v/>
      </c>
      <c r="Z1010" s="71" t="str">
        <f ca="1">IF(I1010="","",_xll.xEURO(OFFSET(C1010,-M1010+1,0),J1010,OFFSET(C1010,-M1010+2,0),OFFSET(C1010,-M1010+2,0),OFFSET(C1010,-M1010+3,0)+AC1010,OFFSET(C1010,-M1010+4,0),1,5)/365.25*I1010*10000)</f>
        <v/>
      </c>
      <c r="AB1010" s="40" t="str">
        <f ca="1">IF(D1010="","",_xll.xCalcSkew(OFFSET(C1010,-M1010,0),E1010-OFFSET(C1010,-M1010+1,0),b)/100)</f>
        <v/>
      </c>
      <c r="AC1010" s="40" t="str">
        <f ca="1">IF(I1010="","",_xll.xCalcSkew(OFFSET(C1010,-M1010,0),J1010-OFFSET(C1010,-M1010+1,0),b)/100)</f>
        <v/>
      </c>
      <c r="AE1010">
        <f t="shared" si="174"/>
        <v>0</v>
      </c>
      <c r="AF1010">
        <f t="shared" si="175"/>
        <v>0</v>
      </c>
      <c r="AG1010">
        <f t="shared" si="176"/>
        <v>0</v>
      </c>
    </row>
    <row r="1011" spans="3:33" x14ac:dyDescent="0.25">
      <c r="C1011" s="64">
        <f ca="1">P1037+W1037</f>
        <v>0</v>
      </c>
      <c r="D1011" s="52"/>
      <c r="E1011" s="39"/>
      <c r="F1011" s="39"/>
      <c r="G1011" s="35"/>
      <c r="I1011" s="52"/>
      <c r="J1011" s="39"/>
      <c r="K1011" s="39"/>
      <c r="L1011" s="62"/>
      <c r="M1011" s="101">
        <f t="shared" si="181"/>
        <v>10</v>
      </c>
      <c r="N1011" s="67" t="str">
        <f ca="1">IF(D1011="","",_xll.xEURO(OFFSET(C1011,-M1011+1,0),E1011,OFFSET(C1011,-M1011+2,0),OFFSET(C1011,-M1011+2,0),OFFSET(C1011,-M1011+3,0)+AB1011,OFFSET(C1011,-M1011+4,0),0,1)*D1011)</f>
        <v/>
      </c>
      <c r="O1011" s="69" t="str">
        <f ca="1">IF(D1011="","",_xll.xEURO(OFFSET(C1011,-M1011+1,0),E1011,OFFSET(C1011,-M1011+2,0),OFFSET(C1011,-M1011+2,0),OFFSET(C1011,-M1011+3,0)+AB1011,OFFSET(C1011,-M1011+4,0),0,0))</f>
        <v/>
      </c>
      <c r="P1011" s="67" t="str">
        <f t="shared" si="179"/>
        <v/>
      </c>
      <c r="Q1011" s="67" t="str">
        <f ca="1">IF(D1011="","",_xll.xEURO(OFFSET(C1011,-M1011+1,0),E1011,OFFSET(C1011,-M1011+2,0),OFFSET(C1011,-M1011+2,0),OFFSET(C1011,-M1011+3,0)+AB1011,OFFSET(C1011,-M1011+4,0),0,2)/10*D1011)</f>
        <v/>
      </c>
      <c r="R1011" s="71" t="str">
        <f ca="1">IF(D1011="","",_xll.xEURO(OFFSET(C1011,-M1011+1,0),E1011,OFFSET(C1011,-M1011+2,0),OFFSET(C1011,-M1011+2,0),OFFSET(C1011,-M1011+3,0)+AB1011,OFFSET(C1011,-M1011+4,0),0,3)/100*D1011*10000)</f>
        <v/>
      </c>
      <c r="S1011" s="71" t="str">
        <f ca="1">IF(D1011="","",_xll.xEURO(OFFSET(C1011,-M1011+1,0),E1011,OFFSET(C1011,-M1011+2,0),OFFSET(C1011,-M1011+2,0),OFFSET(C1011,-M1011+3,0)+AB1011,OFFSET(C1011,-M1011+4,0),0,5)/365.25*D1011*10000)</f>
        <v/>
      </c>
      <c r="U1011" s="67" t="str">
        <f ca="1">IF(I1011="","",_xll.xEURO(OFFSET(C1011,-M1011+1,0),J1011,OFFSET(C1011,-M1011+2,0),OFFSET(C1011,-M1011+2,0),OFFSET(C1011,-M1011+3,0)+AC1011,OFFSET(C1011,-M1011+4,0),1,1)*I1011)</f>
        <v/>
      </c>
      <c r="V1011" s="69" t="str">
        <f ca="1">IF(I1011="","",_xll.xEURO(OFFSET(C1011,-M1011+1,0),J1011,OFFSET(C1011,-M1011+2,0),OFFSET(C1011,-M1011+2,0),OFFSET(C1011,-M1011+3,0)+AC1011,OFFSET(C1011,-M1011+4,0),1,0))</f>
        <v/>
      </c>
      <c r="W1011" s="67" t="str">
        <f t="shared" si="180"/>
        <v/>
      </c>
      <c r="X1011" s="67" t="str">
        <f ca="1">IF(I1011="","",_xll.xEURO(OFFSET(C1011,-M1011+1,0),J1011,OFFSET(C1011,-M1011+2,0),OFFSET(C1011,-M1011+2,0),OFFSET(C1011,-M1011+3,0)+AC1011,OFFSET(C1011,-M1011+4,0),1,2)/10*I1011)</f>
        <v/>
      </c>
      <c r="Y1011" s="71" t="str">
        <f ca="1">IF(I1011="","",_xll.xEURO(OFFSET(C1011,-M1011+1,0),J1011,OFFSET(C1011,-M1011+2,0),OFFSET(C1011,-M1011+2,0),OFFSET(C1011,-M1011+3,0)+AC1011,OFFSET(C1011,-M1011+4,0),1,3)/100*I1011*10000)</f>
        <v/>
      </c>
      <c r="Z1011" s="71" t="str">
        <f ca="1">IF(I1011="","",_xll.xEURO(OFFSET(C1011,-M1011+1,0),J1011,OFFSET(C1011,-M1011+2,0),OFFSET(C1011,-M1011+2,0),OFFSET(C1011,-M1011+3,0)+AC1011,OFFSET(C1011,-M1011+4,0),1,5)/365.25*I1011*10000)</f>
        <v/>
      </c>
      <c r="AB1011" s="40" t="str">
        <f ca="1">IF(D1011="","",_xll.xCalcSkew(OFFSET(C1011,-M1011,0),E1011-OFFSET(C1011,-M1011+1,0),b)/100)</f>
        <v/>
      </c>
      <c r="AC1011" s="40" t="str">
        <f ca="1">IF(I1011="","",_xll.xCalcSkew(OFFSET(C1011,-M1011,0),J1011-OFFSET(C1011,-M1011+1,0),b)/100)</f>
        <v/>
      </c>
      <c r="AE1011">
        <f t="shared" si="174"/>
        <v>0</v>
      </c>
      <c r="AF1011">
        <f t="shared" si="175"/>
        <v>0</v>
      </c>
      <c r="AG1011">
        <f t="shared" si="176"/>
        <v>0</v>
      </c>
    </row>
    <row r="1012" spans="3:33" x14ac:dyDescent="0.25">
      <c r="D1012" s="52"/>
      <c r="E1012" s="39"/>
      <c r="F1012" s="39"/>
      <c r="G1012" s="35"/>
      <c r="I1012" s="52"/>
      <c r="J1012" s="39"/>
      <c r="K1012" s="39"/>
      <c r="L1012" s="62"/>
      <c r="M1012" s="101">
        <f t="shared" si="181"/>
        <v>11</v>
      </c>
      <c r="N1012" s="67" t="str">
        <f ca="1">IF(D1012="","",_xll.xEURO(OFFSET(C1012,-M1012+1,0),E1012,OFFSET(C1012,-M1012+2,0),OFFSET(C1012,-M1012+2,0),OFFSET(C1012,-M1012+3,0)+AB1012,OFFSET(C1012,-M1012+4,0),0,1)*D1012)</f>
        <v/>
      </c>
      <c r="O1012" s="69" t="str">
        <f ca="1">IF(D1012="","",_xll.xEURO(OFFSET(C1012,-M1012+1,0),E1012,OFFSET(C1012,-M1012+2,0),OFFSET(C1012,-M1012+2,0),OFFSET(C1012,-M1012+3,0)+AB1012,OFFSET(C1012,-M1012+4,0),0,0))</f>
        <v/>
      </c>
      <c r="P1012" s="67" t="str">
        <f t="shared" si="179"/>
        <v/>
      </c>
      <c r="Q1012" s="67" t="str">
        <f ca="1">IF(D1012="","",_xll.xEURO(OFFSET(C1012,-M1012+1,0),E1012,OFFSET(C1012,-M1012+2,0),OFFSET(C1012,-M1012+2,0),OFFSET(C1012,-M1012+3,0)+AB1012,OFFSET(C1012,-M1012+4,0),0,2)/10*D1012)</f>
        <v/>
      </c>
      <c r="R1012" s="71" t="str">
        <f ca="1">IF(D1012="","",_xll.xEURO(OFFSET(C1012,-M1012+1,0),E1012,OFFSET(C1012,-M1012+2,0),OFFSET(C1012,-M1012+2,0),OFFSET(C1012,-M1012+3,0)+AB1012,OFFSET(C1012,-M1012+4,0),0,3)/100*D1012*10000)</f>
        <v/>
      </c>
      <c r="S1012" s="71" t="str">
        <f ca="1">IF(D1012="","",_xll.xEURO(OFFSET(C1012,-M1012+1,0),E1012,OFFSET(C1012,-M1012+2,0),OFFSET(C1012,-M1012+2,0),OFFSET(C1012,-M1012+3,0)+AB1012,OFFSET(C1012,-M1012+4,0),0,5)/365.25*D1012*10000)</f>
        <v/>
      </c>
      <c r="U1012" s="67" t="str">
        <f ca="1">IF(I1012="","",_xll.xEURO(OFFSET(C1012,-M1012+1,0),J1012,OFFSET(C1012,-M1012+2,0),OFFSET(C1012,-M1012+2,0),OFFSET(C1012,-M1012+3,0)+AC1012,OFFSET(C1012,-M1012+4,0),1,1)*I1012)</f>
        <v/>
      </c>
      <c r="V1012" s="69" t="str">
        <f ca="1">IF(I1012="","",_xll.xEURO(OFFSET(C1012,-M1012+1,0),J1012,OFFSET(C1012,-M1012+2,0),OFFSET(C1012,-M1012+2,0),OFFSET(C1012,-M1012+3,0)+AC1012,OFFSET(C1012,-M1012+4,0),1,0))</f>
        <v/>
      </c>
      <c r="W1012" s="67" t="str">
        <f t="shared" si="180"/>
        <v/>
      </c>
      <c r="X1012" s="67" t="str">
        <f ca="1">IF(I1012="","",_xll.xEURO(OFFSET(C1012,-M1012+1,0),J1012,OFFSET(C1012,-M1012+2,0),OFFSET(C1012,-M1012+2,0),OFFSET(C1012,-M1012+3,0)+AC1012,OFFSET(C1012,-M1012+4,0),1,2)/10*I1012)</f>
        <v/>
      </c>
      <c r="Y1012" s="71" t="str">
        <f ca="1">IF(I1012="","",_xll.xEURO(OFFSET(C1012,-M1012+1,0),J1012,OFFSET(C1012,-M1012+2,0),OFFSET(C1012,-M1012+2,0),OFFSET(C1012,-M1012+3,0)+AC1012,OFFSET(C1012,-M1012+4,0),1,3)/100*I1012*10000)</f>
        <v/>
      </c>
      <c r="Z1012" s="71" t="str">
        <f ca="1">IF(I1012="","",_xll.xEURO(OFFSET(C1012,-M1012+1,0),J1012,OFFSET(C1012,-M1012+2,0),OFFSET(C1012,-M1012+2,0),OFFSET(C1012,-M1012+3,0)+AC1012,OFFSET(C1012,-M1012+4,0),1,5)/365.25*I1012*10000)</f>
        <v/>
      </c>
      <c r="AB1012" s="40" t="str">
        <f ca="1">IF(D1012="","",_xll.xCalcSkew(OFFSET(C1012,-M1012,0),E1012-OFFSET(C1012,-M1012+1,0),b)/100)</f>
        <v/>
      </c>
      <c r="AC1012" s="40" t="str">
        <f ca="1">IF(I1012="","",_xll.xCalcSkew(OFFSET(C1012,-M1012,0),J1012-OFFSET(C1012,-M1012+1,0),b)/100)</f>
        <v/>
      </c>
      <c r="AE1012">
        <f t="shared" si="174"/>
        <v>0</v>
      </c>
      <c r="AF1012">
        <f t="shared" si="175"/>
        <v>0</v>
      </c>
      <c r="AG1012">
        <f t="shared" si="176"/>
        <v>0</v>
      </c>
    </row>
    <row r="1013" spans="3:33" x14ac:dyDescent="0.25">
      <c r="D1013" s="52"/>
      <c r="E1013" s="39"/>
      <c r="F1013" s="39"/>
      <c r="G1013" s="35"/>
      <c r="I1013" s="52"/>
      <c r="J1013" s="39"/>
      <c r="K1013" s="39"/>
      <c r="L1013" s="62"/>
      <c r="M1013" s="101">
        <f t="shared" si="181"/>
        <v>12</v>
      </c>
      <c r="N1013" s="67" t="str">
        <f ca="1">IF(D1013="","",_xll.xEURO(OFFSET(C1013,-M1013+1,0),E1013,OFFSET(C1013,-M1013+2,0),OFFSET(C1013,-M1013+2,0),OFFSET(C1013,-M1013+3,0)+AB1013,OFFSET(C1013,-M1013+4,0),0,1)*D1013)</f>
        <v/>
      </c>
      <c r="O1013" s="69" t="str">
        <f ca="1">IF(D1013="","",_xll.xEURO(OFFSET(C1013,-M1013+1,0),E1013,OFFSET(C1013,-M1013+2,0),OFFSET(C1013,-M1013+2,0),OFFSET(C1013,-M1013+3,0)+AB1013,OFFSET(C1013,-M1013+4,0),0,0))</f>
        <v/>
      </c>
      <c r="P1013" s="67" t="str">
        <f t="shared" si="179"/>
        <v/>
      </c>
      <c r="Q1013" s="67" t="str">
        <f ca="1">IF(D1013="","",_xll.xEURO(OFFSET(C1013,-M1013+1,0),E1013,OFFSET(C1013,-M1013+2,0),OFFSET(C1013,-M1013+2,0),OFFSET(C1013,-M1013+3,0)+AB1013,OFFSET(C1013,-M1013+4,0),0,2)/10*D1013)</f>
        <v/>
      </c>
      <c r="R1013" s="71" t="str">
        <f ca="1">IF(D1013="","",_xll.xEURO(OFFSET(C1013,-M1013+1,0),E1013,OFFSET(C1013,-M1013+2,0),OFFSET(C1013,-M1013+2,0),OFFSET(C1013,-M1013+3,0)+AB1013,OFFSET(C1013,-M1013+4,0),0,3)/100*D1013*10000)</f>
        <v/>
      </c>
      <c r="S1013" s="71" t="str">
        <f ca="1">IF(D1013="","",_xll.xEURO(OFFSET(C1013,-M1013+1,0),E1013,OFFSET(C1013,-M1013+2,0),OFFSET(C1013,-M1013+2,0),OFFSET(C1013,-M1013+3,0)+AB1013,OFFSET(C1013,-M1013+4,0),0,5)/365.25*D1013*10000)</f>
        <v/>
      </c>
      <c r="U1013" s="67" t="str">
        <f ca="1">IF(I1013="","",_xll.xEURO(OFFSET(C1013,-M1013+1,0),J1013,OFFSET(C1013,-M1013+2,0),OFFSET(C1013,-M1013+2,0),OFFSET(C1013,-M1013+3,0)+AC1013,OFFSET(C1013,-M1013+4,0),1,1)*I1013)</f>
        <v/>
      </c>
      <c r="V1013" s="69" t="str">
        <f ca="1">IF(I1013="","",_xll.xEURO(OFFSET(C1013,-M1013+1,0),J1013,OFFSET(C1013,-M1013+2,0),OFFSET(C1013,-M1013+2,0),OFFSET(C1013,-M1013+3,0)+AC1013,OFFSET(C1013,-M1013+4,0),1,0))</f>
        <v/>
      </c>
      <c r="W1013" s="67" t="str">
        <f t="shared" si="180"/>
        <v/>
      </c>
      <c r="X1013" s="67" t="str">
        <f ca="1">IF(I1013="","",_xll.xEURO(OFFSET(C1013,-M1013+1,0),J1013,OFFSET(C1013,-M1013+2,0),OFFSET(C1013,-M1013+2,0),OFFSET(C1013,-M1013+3,0)+AC1013,OFFSET(C1013,-M1013+4,0),1,2)/10*I1013)</f>
        <v/>
      </c>
      <c r="Y1013" s="71" t="str">
        <f ca="1">IF(I1013="","",_xll.xEURO(OFFSET(C1013,-M1013+1,0),J1013,OFFSET(C1013,-M1013+2,0),OFFSET(C1013,-M1013+2,0),OFFSET(C1013,-M1013+3,0)+AC1013,OFFSET(C1013,-M1013+4,0),1,3)/100*I1013*10000)</f>
        <v/>
      </c>
      <c r="Z1013" s="71" t="str">
        <f ca="1">IF(I1013="","",_xll.xEURO(OFFSET(C1013,-M1013+1,0),J1013,OFFSET(C1013,-M1013+2,0),OFFSET(C1013,-M1013+2,0),OFFSET(C1013,-M1013+3,0)+AC1013,OFFSET(C1013,-M1013+4,0),1,5)/365.25*I1013*10000)</f>
        <v/>
      </c>
      <c r="AB1013" s="40" t="str">
        <f ca="1">IF(D1013="","",_xll.xCalcSkew(OFFSET(C1013,-M1013,0),E1013-OFFSET(C1013,-M1013+1,0),b)/100)</f>
        <v/>
      </c>
      <c r="AC1013" s="40" t="str">
        <f ca="1">IF(I1013="","",_xll.xCalcSkew(OFFSET(C1013,-M1013,0),J1013-OFFSET(C1013,-M1013+1,0),b)/100)</f>
        <v/>
      </c>
      <c r="AE1013">
        <f t="shared" si="174"/>
        <v>0</v>
      </c>
      <c r="AF1013">
        <f t="shared" si="175"/>
        <v>0</v>
      </c>
      <c r="AG1013">
        <f t="shared" si="176"/>
        <v>0</v>
      </c>
    </row>
    <row r="1014" spans="3:33" x14ac:dyDescent="0.25">
      <c r="D1014" s="52"/>
      <c r="E1014" s="39"/>
      <c r="F1014" s="39"/>
      <c r="G1014" s="35"/>
      <c r="I1014" s="52"/>
      <c r="J1014" s="39"/>
      <c r="K1014" s="39"/>
      <c r="L1014" s="62"/>
      <c r="M1014" s="101">
        <f t="shared" si="181"/>
        <v>13</v>
      </c>
      <c r="N1014" s="67" t="str">
        <f ca="1">IF(D1014="","",_xll.xEURO(OFFSET(C1014,-M1014+1,0),E1014,OFFSET(C1014,-M1014+2,0),OFFSET(C1014,-M1014+2,0),OFFSET(C1014,-M1014+3,0)+AB1014,OFFSET(C1014,-M1014+4,0),0,1)*D1014)</f>
        <v/>
      </c>
      <c r="O1014" s="69" t="str">
        <f ca="1">IF(D1014="","",_xll.xEURO(OFFSET(C1014,-M1014+1,0),E1014,OFFSET(C1014,-M1014+2,0),OFFSET(C1014,-M1014+2,0),OFFSET(C1014,-M1014+3,0)+AB1014,OFFSET(C1014,-M1014+4,0),0,0))</f>
        <v/>
      </c>
      <c r="P1014" s="67" t="str">
        <f t="shared" si="179"/>
        <v/>
      </c>
      <c r="Q1014" s="67" t="str">
        <f ca="1">IF(D1014="","",_xll.xEURO(OFFSET(C1014,-M1014+1,0),E1014,OFFSET(C1014,-M1014+2,0),OFFSET(C1014,-M1014+2,0),OFFSET(C1014,-M1014+3,0)+AB1014,OFFSET(C1014,-M1014+4,0),0,2)/10*D1014)</f>
        <v/>
      </c>
      <c r="R1014" s="71" t="str">
        <f ca="1">IF(D1014="","",_xll.xEURO(OFFSET(C1014,-M1014+1,0),E1014,OFFSET(C1014,-M1014+2,0),OFFSET(C1014,-M1014+2,0),OFFSET(C1014,-M1014+3,0)+AB1014,OFFSET(C1014,-M1014+4,0),0,3)/100*D1014*10000)</f>
        <v/>
      </c>
      <c r="S1014" s="71" t="str">
        <f ca="1">IF(D1014="","",_xll.xEURO(OFFSET(C1014,-M1014+1,0),E1014,OFFSET(C1014,-M1014+2,0),OFFSET(C1014,-M1014+2,0),OFFSET(C1014,-M1014+3,0)+AB1014,OFFSET(C1014,-M1014+4,0),0,5)/365.25*D1014*10000)</f>
        <v/>
      </c>
      <c r="U1014" s="67" t="str">
        <f ca="1">IF(I1014="","",_xll.xEURO(OFFSET(C1014,-M1014+1,0),J1014,OFFSET(C1014,-M1014+2,0),OFFSET(C1014,-M1014+2,0),OFFSET(C1014,-M1014+3,0)+AC1014,OFFSET(C1014,-M1014+4,0),1,1)*I1014)</f>
        <v/>
      </c>
      <c r="V1014" s="69" t="str">
        <f ca="1">IF(I1014="","",_xll.xEURO(OFFSET(C1014,-M1014+1,0),J1014,OFFSET(C1014,-M1014+2,0),OFFSET(C1014,-M1014+2,0),OFFSET(C1014,-M1014+3,0)+AC1014,OFFSET(C1014,-M1014+4,0),1,0))</f>
        <v/>
      </c>
      <c r="W1014" s="67" t="str">
        <f t="shared" si="180"/>
        <v/>
      </c>
      <c r="X1014" s="67" t="str">
        <f ca="1">IF(I1014="","",_xll.xEURO(OFFSET(C1014,-M1014+1,0),J1014,OFFSET(C1014,-M1014+2,0),OFFSET(C1014,-M1014+2,0),OFFSET(C1014,-M1014+3,0)+AC1014,OFFSET(C1014,-M1014+4,0),1,2)/10*I1014)</f>
        <v/>
      </c>
      <c r="Y1014" s="71" t="str">
        <f ca="1">IF(I1014="","",_xll.xEURO(OFFSET(C1014,-M1014+1,0),J1014,OFFSET(C1014,-M1014+2,0),OFFSET(C1014,-M1014+2,0),OFFSET(C1014,-M1014+3,0)+AC1014,OFFSET(C1014,-M1014+4,0),1,3)/100*I1014*10000)</f>
        <v/>
      </c>
      <c r="Z1014" s="71" t="str">
        <f ca="1">IF(I1014="","",_xll.xEURO(OFFSET(C1014,-M1014+1,0),J1014,OFFSET(C1014,-M1014+2,0),OFFSET(C1014,-M1014+2,0),OFFSET(C1014,-M1014+3,0)+AC1014,OFFSET(C1014,-M1014+4,0),1,5)/365.25*I1014*10000)</f>
        <v/>
      </c>
      <c r="AB1014" s="40" t="str">
        <f ca="1">IF(D1014="","",_xll.xCalcSkew(OFFSET(C1014,-M1014,0),E1014-OFFSET(C1014,-M1014+1,0),b)/100)</f>
        <v/>
      </c>
      <c r="AC1014" s="40" t="str">
        <f ca="1">IF(I1014="","",_xll.xCalcSkew(OFFSET(C1014,-M1014,0),J1014-OFFSET(C1014,-M1014+1,0),b)/100)</f>
        <v/>
      </c>
      <c r="AE1014">
        <f t="shared" si="174"/>
        <v>0</v>
      </c>
      <c r="AF1014">
        <f t="shared" si="175"/>
        <v>0</v>
      </c>
      <c r="AG1014">
        <f t="shared" si="176"/>
        <v>0</v>
      </c>
    </row>
    <row r="1015" spans="3:33" x14ac:dyDescent="0.25">
      <c r="D1015" s="52"/>
      <c r="E1015" s="39"/>
      <c r="F1015" s="39"/>
      <c r="G1015" s="35"/>
      <c r="I1015" s="52"/>
      <c r="J1015" s="39"/>
      <c r="K1015" s="39"/>
      <c r="L1015" s="62"/>
      <c r="M1015" s="101">
        <f t="shared" si="181"/>
        <v>14</v>
      </c>
      <c r="N1015" s="67" t="str">
        <f ca="1">IF(D1015="","",_xll.xEURO(OFFSET(C1015,-M1015+1,0),E1015,OFFSET(C1015,-M1015+2,0),OFFSET(C1015,-M1015+2,0),OFFSET(C1015,-M1015+3,0)+AB1015,OFFSET(C1015,-M1015+4,0),0,1)*D1015)</f>
        <v/>
      </c>
      <c r="O1015" s="69" t="str">
        <f ca="1">IF(D1015="","",_xll.xEURO(OFFSET(C1015,-M1015+1,0),E1015,OFFSET(C1015,-M1015+2,0),OFFSET(C1015,-M1015+2,0),OFFSET(C1015,-M1015+3,0)+AB1015,OFFSET(C1015,-M1015+4,0),0,0))</f>
        <v/>
      </c>
      <c r="P1015" s="67" t="str">
        <f t="shared" si="179"/>
        <v/>
      </c>
      <c r="Q1015" s="67" t="str">
        <f ca="1">IF(D1015="","",_xll.xEURO(OFFSET(C1015,-M1015+1,0),E1015,OFFSET(C1015,-M1015+2,0),OFFSET(C1015,-M1015+2,0),OFFSET(C1015,-M1015+3,0)+AB1015,OFFSET(C1015,-M1015+4,0),0,2)/10*D1015)</f>
        <v/>
      </c>
      <c r="R1015" s="71" t="str">
        <f ca="1">IF(D1015="","",_xll.xEURO(OFFSET(C1015,-M1015+1,0),E1015,OFFSET(C1015,-M1015+2,0),OFFSET(C1015,-M1015+2,0),OFFSET(C1015,-M1015+3,0)+AB1015,OFFSET(C1015,-M1015+4,0),0,3)/100*D1015*10000)</f>
        <v/>
      </c>
      <c r="S1015" s="71" t="str">
        <f ca="1">IF(D1015="","",_xll.xEURO(OFFSET(C1015,-M1015+1,0),E1015,OFFSET(C1015,-M1015+2,0),OFFSET(C1015,-M1015+2,0),OFFSET(C1015,-M1015+3,0)+AB1015,OFFSET(C1015,-M1015+4,0),0,5)/365.25*D1015*10000)</f>
        <v/>
      </c>
      <c r="U1015" s="67" t="str">
        <f ca="1">IF(I1015="","",_xll.xEURO(OFFSET(C1015,-M1015+1,0),J1015,OFFSET(C1015,-M1015+2,0),OFFSET(C1015,-M1015+2,0),OFFSET(C1015,-M1015+3,0)+AC1015,OFFSET(C1015,-M1015+4,0),1,1)*I1015)</f>
        <v/>
      </c>
      <c r="V1015" s="69" t="str">
        <f ca="1">IF(I1015="","",_xll.xEURO(OFFSET(C1015,-M1015+1,0),J1015,OFFSET(C1015,-M1015+2,0),OFFSET(C1015,-M1015+2,0),OFFSET(C1015,-M1015+3,0)+AC1015,OFFSET(C1015,-M1015+4,0),1,0))</f>
        <v/>
      </c>
      <c r="W1015" s="67" t="str">
        <f t="shared" si="180"/>
        <v/>
      </c>
      <c r="X1015" s="67" t="str">
        <f ca="1">IF(I1015="","",_xll.xEURO(OFFSET(C1015,-M1015+1,0),J1015,OFFSET(C1015,-M1015+2,0),OFFSET(C1015,-M1015+2,0),OFFSET(C1015,-M1015+3,0)+AC1015,OFFSET(C1015,-M1015+4,0),1,2)/10*I1015)</f>
        <v/>
      </c>
      <c r="Y1015" s="71" t="str">
        <f ca="1">IF(I1015="","",_xll.xEURO(OFFSET(C1015,-M1015+1,0),J1015,OFFSET(C1015,-M1015+2,0),OFFSET(C1015,-M1015+2,0),OFFSET(C1015,-M1015+3,0)+AC1015,OFFSET(C1015,-M1015+4,0),1,3)/100*I1015*10000)</f>
        <v/>
      </c>
      <c r="Z1015" s="71" t="str">
        <f ca="1">IF(I1015="","",_xll.xEURO(OFFSET(C1015,-M1015+1,0),J1015,OFFSET(C1015,-M1015+2,0),OFFSET(C1015,-M1015+2,0),OFFSET(C1015,-M1015+3,0)+AC1015,OFFSET(C1015,-M1015+4,0),1,5)/365.25*I1015*10000)</f>
        <v/>
      </c>
      <c r="AB1015" s="40" t="str">
        <f ca="1">IF(D1015="","",_xll.xCalcSkew(OFFSET(C1015,-M1015,0),E1015-OFFSET(C1015,-M1015+1,0),b)/100)</f>
        <v/>
      </c>
      <c r="AC1015" s="40" t="str">
        <f ca="1">IF(I1015="","",_xll.xCalcSkew(OFFSET(C1015,-M1015,0),J1015-OFFSET(C1015,-M1015+1,0),b)/100)</f>
        <v/>
      </c>
      <c r="AE1015">
        <f t="shared" si="174"/>
        <v>0</v>
      </c>
      <c r="AF1015">
        <f t="shared" si="175"/>
        <v>0</v>
      </c>
      <c r="AG1015">
        <f t="shared" si="176"/>
        <v>0</v>
      </c>
    </row>
    <row r="1016" spans="3:33" x14ac:dyDescent="0.25">
      <c r="D1016" s="52"/>
      <c r="E1016" s="39"/>
      <c r="F1016" s="39"/>
      <c r="G1016" s="35"/>
      <c r="I1016" s="52"/>
      <c r="J1016" s="39"/>
      <c r="K1016" s="39"/>
      <c r="L1016" s="62"/>
      <c r="M1016" s="101">
        <f t="shared" si="181"/>
        <v>15</v>
      </c>
      <c r="N1016" s="67" t="str">
        <f ca="1">IF(D1016="","",_xll.xEURO(OFFSET(C1016,-M1016+1,0),E1016,OFFSET(C1016,-M1016+2,0),OFFSET(C1016,-M1016+2,0),OFFSET(C1016,-M1016+3,0)+AB1016,OFFSET(C1016,-M1016+4,0),0,1)*D1016)</f>
        <v/>
      </c>
      <c r="O1016" s="69" t="str">
        <f ca="1">IF(D1016="","",_xll.xEURO(OFFSET(C1016,-M1016+1,0),E1016,OFFSET(C1016,-M1016+2,0),OFFSET(C1016,-M1016+2,0),OFFSET(C1016,-M1016+3,0)+AB1016,OFFSET(C1016,-M1016+4,0),0,0))</f>
        <v/>
      </c>
      <c r="P1016" s="67" t="str">
        <f t="shared" si="179"/>
        <v/>
      </c>
      <c r="Q1016" s="67" t="str">
        <f ca="1">IF(D1016="","",_xll.xEURO(OFFSET(C1016,-M1016+1,0),E1016,OFFSET(C1016,-M1016+2,0),OFFSET(C1016,-M1016+2,0),OFFSET(C1016,-M1016+3,0)+AB1016,OFFSET(C1016,-M1016+4,0),0,2)/10*D1016)</f>
        <v/>
      </c>
      <c r="R1016" s="71" t="str">
        <f ca="1">IF(D1016="","",_xll.xEURO(OFFSET(C1016,-M1016+1,0),E1016,OFFSET(C1016,-M1016+2,0),OFFSET(C1016,-M1016+2,0),OFFSET(C1016,-M1016+3,0)+AB1016,OFFSET(C1016,-M1016+4,0),0,3)/100*D1016*10000)</f>
        <v/>
      </c>
      <c r="S1016" s="71" t="str">
        <f ca="1">IF(D1016="","",_xll.xEURO(OFFSET(C1016,-M1016+1,0),E1016,OFFSET(C1016,-M1016+2,0),OFFSET(C1016,-M1016+2,0),OFFSET(C1016,-M1016+3,0)+AB1016,OFFSET(C1016,-M1016+4,0),0,5)/365.25*D1016*10000)</f>
        <v/>
      </c>
      <c r="U1016" s="67" t="str">
        <f ca="1">IF(I1016="","",_xll.xEURO(OFFSET(C1016,-M1016+1,0),J1016,OFFSET(C1016,-M1016+2,0),OFFSET(C1016,-M1016+2,0),OFFSET(C1016,-M1016+3,0)+AC1016,OFFSET(C1016,-M1016+4,0),1,1)*I1016)</f>
        <v/>
      </c>
      <c r="V1016" s="69" t="str">
        <f ca="1">IF(I1016="","",_xll.xEURO(OFFSET(C1016,-M1016+1,0),J1016,OFFSET(C1016,-M1016+2,0),OFFSET(C1016,-M1016+2,0),OFFSET(C1016,-M1016+3,0)+AC1016,OFFSET(C1016,-M1016+4,0),1,0))</f>
        <v/>
      </c>
      <c r="W1016" s="67" t="str">
        <f t="shared" si="180"/>
        <v/>
      </c>
      <c r="X1016" s="67" t="str">
        <f ca="1">IF(I1016="","",_xll.xEURO(OFFSET(C1016,-M1016+1,0),J1016,OFFSET(C1016,-M1016+2,0),OFFSET(C1016,-M1016+2,0),OFFSET(C1016,-M1016+3,0)+AC1016,OFFSET(C1016,-M1016+4,0),1,2)/10*I1016)</f>
        <v/>
      </c>
      <c r="Y1016" s="71" t="str">
        <f ca="1">IF(I1016="","",_xll.xEURO(OFFSET(C1016,-M1016+1,0),J1016,OFFSET(C1016,-M1016+2,0),OFFSET(C1016,-M1016+2,0),OFFSET(C1016,-M1016+3,0)+AC1016,OFFSET(C1016,-M1016+4,0),1,3)/100*I1016*10000)</f>
        <v/>
      </c>
      <c r="Z1016" s="71" t="str">
        <f ca="1">IF(I1016="","",_xll.xEURO(OFFSET(C1016,-M1016+1,0),J1016,OFFSET(C1016,-M1016+2,0),OFFSET(C1016,-M1016+2,0),OFFSET(C1016,-M1016+3,0)+AC1016,OFFSET(C1016,-M1016+4,0),1,5)/365.25*I1016*10000)</f>
        <v/>
      </c>
      <c r="AB1016" s="40" t="str">
        <f ca="1">IF(D1016="","",_xll.xCalcSkew(OFFSET(C1016,-M1016,0),E1016-OFFSET(C1016,-M1016+1,0),b)/100)</f>
        <v/>
      </c>
      <c r="AC1016" s="40" t="str">
        <f ca="1">IF(I1016="","",_xll.xCalcSkew(OFFSET(C1016,-M1016,0),J1016-OFFSET(C1016,-M1016+1,0),b)/100)</f>
        <v/>
      </c>
      <c r="AE1016">
        <f t="shared" si="174"/>
        <v>0</v>
      </c>
      <c r="AF1016">
        <f t="shared" si="175"/>
        <v>0</v>
      </c>
      <c r="AG1016">
        <f t="shared" si="176"/>
        <v>0</v>
      </c>
    </row>
    <row r="1017" spans="3:33" x14ac:dyDescent="0.25">
      <c r="D1017" s="52"/>
      <c r="E1017" s="39"/>
      <c r="F1017" s="39"/>
      <c r="G1017" s="35"/>
      <c r="I1017" s="52"/>
      <c r="J1017" s="39"/>
      <c r="K1017" s="39"/>
      <c r="L1017" s="62"/>
      <c r="M1017" s="101">
        <f t="shared" si="181"/>
        <v>16</v>
      </c>
      <c r="N1017" s="67" t="str">
        <f ca="1">IF(D1017="","",_xll.xEURO(OFFSET(C1017,-M1017+1,0),E1017,OFFSET(C1017,-M1017+2,0),OFFSET(C1017,-M1017+2,0),OFFSET(C1017,-M1017+3,0)+AB1017,OFFSET(C1017,-M1017+4,0),0,1)*D1017)</f>
        <v/>
      </c>
      <c r="O1017" s="69" t="str">
        <f ca="1">IF(D1017="","",_xll.xEURO(OFFSET(C1017,-M1017+1,0),E1017,OFFSET(C1017,-M1017+2,0),OFFSET(C1017,-M1017+2,0),OFFSET(C1017,-M1017+3,0)+AB1017,OFFSET(C1017,-M1017+4,0),0,0))</f>
        <v/>
      </c>
      <c r="P1017" s="67" t="str">
        <f t="shared" si="179"/>
        <v/>
      </c>
      <c r="Q1017" s="67" t="str">
        <f ca="1">IF(D1017="","",_xll.xEURO(OFFSET(C1017,-M1017+1,0),E1017,OFFSET(C1017,-M1017+2,0),OFFSET(C1017,-M1017+2,0),OFFSET(C1017,-M1017+3,0)+AB1017,OFFSET(C1017,-M1017+4,0),0,2)/10*D1017)</f>
        <v/>
      </c>
      <c r="R1017" s="71" t="str">
        <f ca="1">IF(D1017="","",_xll.xEURO(OFFSET(C1017,-M1017+1,0),E1017,OFFSET(C1017,-M1017+2,0),OFFSET(C1017,-M1017+2,0),OFFSET(C1017,-M1017+3,0)+AB1017,OFFSET(C1017,-M1017+4,0),0,3)/100*D1017*10000)</f>
        <v/>
      </c>
      <c r="S1017" s="71" t="str">
        <f ca="1">IF(D1017="","",_xll.xEURO(OFFSET(C1017,-M1017+1,0),E1017,OFFSET(C1017,-M1017+2,0),OFFSET(C1017,-M1017+2,0),OFFSET(C1017,-M1017+3,0)+AB1017,OFFSET(C1017,-M1017+4,0),0,5)/365.25*D1017*10000)</f>
        <v/>
      </c>
      <c r="U1017" s="67" t="str">
        <f ca="1">IF(I1017="","",_xll.xEURO(OFFSET(C1017,-M1017+1,0),J1017,OFFSET(C1017,-M1017+2,0),OFFSET(C1017,-M1017+2,0),OFFSET(C1017,-M1017+3,0)+AC1017,OFFSET(C1017,-M1017+4,0),1,1)*I1017)</f>
        <v/>
      </c>
      <c r="V1017" s="69" t="str">
        <f ca="1">IF(I1017="","",_xll.xEURO(OFFSET(C1017,-M1017+1,0),J1017,OFFSET(C1017,-M1017+2,0),OFFSET(C1017,-M1017+2,0),OFFSET(C1017,-M1017+3,0)+AC1017,OFFSET(C1017,-M1017+4,0),1,0))</f>
        <v/>
      </c>
      <c r="W1017" s="67" t="str">
        <f t="shared" si="180"/>
        <v/>
      </c>
      <c r="X1017" s="67" t="str">
        <f ca="1">IF(I1017="","",_xll.xEURO(OFFSET(C1017,-M1017+1,0),J1017,OFFSET(C1017,-M1017+2,0),OFFSET(C1017,-M1017+2,0),OFFSET(C1017,-M1017+3,0)+AC1017,OFFSET(C1017,-M1017+4,0),1,2)/10*I1017)</f>
        <v/>
      </c>
      <c r="Y1017" s="71" t="str">
        <f ca="1">IF(I1017="","",_xll.xEURO(OFFSET(C1017,-M1017+1,0),J1017,OFFSET(C1017,-M1017+2,0),OFFSET(C1017,-M1017+2,0),OFFSET(C1017,-M1017+3,0)+AC1017,OFFSET(C1017,-M1017+4,0),1,3)/100*I1017*10000)</f>
        <v/>
      </c>
      <c r="Z1017" s="71" t="str">
        <f ca="1">IF(I1017="","",_xll.xEURO(OFFSET(C1017,-M1017+1,0),J1017,OFFSET(C1017,-M1017+2,0),OFFSET(C1017,-M1017+2,0),OFFSET(C1017,-M1017+3,0)+AC1017,OFFSET(C1017,-M1017+4,0),1,5)/365.25*I1017*10000)</f>
        <v/>
      </c>
      <c r="AB1017" s="40" t="str">
        <f ca="1">IF(D1017="","",_xll.xCalcSkew(OFFSET(C1017,-M1017,0),E1017-OFFSET(C1017,-M1017+1,0),b)/100)</f>
        <v/>
      </c>
      <c r="AC1017" s="40" t="str">
        <f ca="1">IF(I1017="","",_xll.xCalcSkew(OFFSET(C1017,-M1017,0),J1017-OFFSET(C1017,-M1017+1,0),b)/100)</f>
        <v/>
      </c>
      <c r="AE1017">
        <f t="shared" si="174"/>
        <v>0</v>
      </c>
      <c r="AF1017">
        <f t="shared" si="175"/>
        <v>0</v>
      </c>
      <c r="AG1017">
        <f t="shared" si="176"/>
        <v>0</v>
      </c>
    </row>
    <row r="1018" spans="3:33" x14ac:dyDescent="0.25">
      <c r="D1018" s="52"/>
      <c r="E1018" s="39"/>
      <c r="F1018" s="39"/>
      <c r="G1018" s="35"/>
      <c r="I1018" s="52"/>
      <c r="J1018" s="39"/>
      <c r="K1018" s="39"/>
      <c r="L1018" s="62"/>
      <c r="M1018" s="101">
        <f t="shared" si="181"/>
        <v>17</v>
      </c>
      <c r="N1018" s="67" t="str">
        <f ca="1">IF(D1018="","",_xll.xEURO(OFFSET(C1018,-M1018+1,0),E1018,OFFSET(C1018,-M1018+2,0),OFFSET(C1018,-M1018+2,0),OFFSET(C1018,-M1018+3,0)+AB1018,OFFSET(C1018,-M1018+4,0),0,1)*D1018)</f>
        <v/>
      </c>
      <c r="O1018" s="69" t="str">
        <f ca="1">IF(D1018="","",_xll.xEURO(OFFSET(C1018,-M1018+1,0),E1018,OFFSET(C1018,-M1018+2,0),OFFSET(C1018,-M1018+2,0),OFFSET(C1018,-M1018+3,0)+AB1018,OFFSET(C1018,-M1018+4,0),0,0))</f>
        <v/>
      </c>
      <c r="P1018" s="67" t="str">
        <f t="shared" si="179"/>
        <v/>
      </c>
      <c r="Q1018" s="67" t="str">
        <f ca="1">IF(D1018="","",_xll.xEURO(OFFSET(C1018,-M1018+1,0),E1018,OFFSET(C1018,-M1018+2,0),OFFSET(C1018,-M1018+2,0),OFFSET(C1018,-M1018+3,0)+AB1018,OFFSET(C1018,-M1018+4,0),0,2)/10*D1018)</f>
        <v/>
      </c>
      <c r="R1018" s="71" t="str">
        <f ca="1">IF(D1018="","",_xll.xEURO(OFFSET(C1018,-M1018+1,0),E1018,OFFSET(C1018,-M1018+2,0),OFFSET(C1018,-M1018+2,0),OFFSET(C1018,-M1018+3,0)+AB1018,OFFSET(C1018,-M1018+4,0),0,3)/100*D1018*10000)</f>
        <v/>
      </c>
      <c r="S1018" s="71" t="str">
        <f ca="1">IF(D1018="","",_xll.xEURO(OFFSET(C1018,-M1018+1,0),E1018,OFFSET(C1018,-M1018+2,0),OFFSET(C1018,-M1018+2,0),OFFSET(C1018,-M1018+3,0)+AB1018,OFFSET(C1018,-M1018+4,0),0,5)/365.25*D1018*10000)</f>
        <v/>
      </c>
      <c r="U1018" s="67" t="str">
        <f ca="1">IF(I1018="","",_xll.xEURO(OFFSET(C1018,-M1018+1,0),J1018,OFFSET(C1018,-M1018+2,0),OFFSET(C1018,-M1018+2,0),OFFSET(C1018,-M1018+3,0)+AC1018,OFFSET(C1018,-M1018+4,0),1,1)*I1018)</f>
        <v/>
      </c>
      <c r="V1018" s="69" t="str">
        <f ca="1">IF(I1018="","",_xll.xEURO(OFFSET(C1018,-M1018+1,0),J1018,OFFSET(C1018,-M1018+2,0),OFFSET(C1018,-M1018+2,0),OFFSET(C1018,-M1018+3,0)+AC1018,OFFSET(C1018,-M1018+4,0),1,0))</f>
        <v/>
      </c>
      <c r="W1018" s="67" t="str">
        <f t="shared" si="180"/>
        <v/>
      </c>
      <c r="X1018" s="67" t="str">
        <f ca="1">IF(I1018="","",_xll.xEURO(OFFSET(C1018,-M1018+1,0),J1018,OFFSET(C1018,-M1018+2,0),OFFSET(C1018,-M1018+2,0),OFFSET(C1018,-M1018+3,0)+AC1018,OFFSET(C1018,-M1018+4,0),1,2)/10*I1018)</f>
        <v/>
      </c>
      <c r="Y1018" s="71" t="str">
        <f ca="1">IF(I1018="","",_xll.xEURO(OFFSET(C1018,-M1018+1,0),J1018,OFFSET(C1018,-M1018+2,0),OFFSET(C1018,-M1018+2,0),OFFSET(C1018,-M1018+3,0)+AC1018,OFFSET(C1018,-M1018+4,0),1,3)/100*I1018*10000)</f>
        <v/>
      </c>
      <c r="Z1018" s="71" t="str">
        <f ca="1">IF(I1018="","",_xll.xEURO(OFFSET(C1018,-M1018+1,0),J1018,OFFSET(C1018,-M1018+2,0),OFFSET(C1018,-M1018+2,0),OFFSET(C1018,-M1018+3,0)+AC1018,OFFSET(C1018,-M1018+4,0),1,5)/365.25*I1018*10000)</f>
        <v/>
      </c>
      <c r="AB1018" s="40" t="str">
        <f ca="1">IF(D1018="","",_xll.xCalcSkew(OFFSET(C1018,-M1018,0),E1018-OFFSET(C1018,-M1018+1,0),b)/100)</f>
        <v/>
      </c>
      <c r="AC1018" s="40" t="str">
        <f ca="1">IF(I1018="","",_xll.xCalcSkew(OFFSET(C1018,-M1018,0),J1018-OFFSET(C1018,-M1018+1,0),b)/100)</f>
        <v/>
      </c>
      <c r="AE1018">
        <f t="shared" si="174"/>
        <v>0</v>
      </c>
      <c r="AF1018">
        <f t="shared" si="175"/>
        <v>0</v>
      </c>
      <c r="AG1018">
        <f t="shared" si="176"/>
        <v>0</v>
      </c>
    </row>
    <row r="1019" spans="3:33" x14ac:dyDescent="0.25">
      <c r="D1019" s="52"/>
      <c r="E1019" s="39"/>
      <c r="F1019" s="39"/>
      <c r="G1019" s="35"/>
      <c r="I1019" s="52"/>
      <c r="J1019" s="39"/>
      <c r="K1019" s="39"/>
      <c r="L1019" s="62"/>
      <c r="M1019" s="101">
        <f t="shared" si="181"/>
        <v>18</v>
      </c>
      <c r="N1019" s="67" t="str">
        <f ca="1">IF(D1019="","",_xll.xEURO(OFFSET(C1019,-M1019+1,0),E1019,OFFSET(C1019,-M1019+2,0),OFFSET(C1019,-M1019+2,0),OFFSET(C1019,-M1019+3,0)+AB1019,OFFSET(C1019,-M1019+4,0),0,1)*D1019)</f>
        <v/>
      </c>
      <c r="O1019" s="69" t="str">
        <f ca="1">IF(D1019="","",_xll.xEURO(OFFSET(C1019,-M1019+1,0),E1019,OFFSET(C1019,-M1019+2,0),OFFSET(C1019,-M1019+2,0),OFFSET(C1019,-M1019+3,0)+AB1019,OFFSET(C1019,-M1019+4,0),0,0))</f>
        <v/>
      </c>
      <c r="P1019" s="67" t="str">
        <f t="shared" si="179"/>
        <v/>
      </c>
      <c r="Q1019" s="67" t="str">
        <f ca="1">IF(D1019="","",_xll.xEURO(OFFSET(C1019,-M1019+1,0),E1019,OFFSET(C1019,-M1019+2,0),OFFSET(C1019,-M1019+2,0),OFFSET(C1019,-M1019+3,0)+AB1019,OFFSET(C1019,-M1019+4,0),0,2)/10*D1019)</f>
        <v/>
      </c>
      <c r="R1019" s="71" t="str">
        <f ca="1">IF(D1019="","",_xll.xEURO(OFFSET(C1019,-M1019+1,0),E1019,OFFSET(C1019,-M1019+2,0),OFFSET(C1019,-M1019+2,0),OFFSET(C1019,-M1019+3,0)+AB1019,OFFSET(C1019,-M1019+4,0),0,3)/100*D1019*10000)</f>
        <v/>
      </c>
      <c r="S1019" s="71" t="str">
        <f ca="1">IF(D1019="","",_xll.xEURO(OFFSET(C1019,-M1019+1,0),E1019,OFFSET(C1019,-M1019+2,0),OFFSET(C1019,-M1019+2,0),OFFSET(C1019,-M1019+3,0)+AB1019,OFFSET(C1019,-M1019+4,0),0,5)/365.25*D1019*10000)</f>
        <v/>
      </c>
      <c r="U1019" s="67" t="str">
        <f ca="1">IF(I1019="","",_xll.xEURO(OFFSET(C1019,-M1019+1,0),J1019,OFFSET(C1019,-M1019+2,0),OFFSET(C1019,-M1019+2,0),OFFSET(C1019,-M1019+3,0)+AC1019,OFFSET(C1019,-M1019+4,0),1,1)*I1019)</f>
        <v/>
      </c>
      <c r="V1019" s="69" t="str">
        <f ca="1">IF(I1019="","",_xll.xEURO(OFFSET(C1019,-M1019+1,0),J1019,OFFSET(C1019,-M1019+2,0),OFFSET(C1019,-M1019+2,0),OFFSET(C1019,-M1019+3,0)+AC1019,OFFSET(C1019,-M1019+4,0),1,0))</f>
        <v/>
      </c>
      <c r="W1019" s="67" t="str">
        <f t="shared" si="180"/>
        <v/>
      </c>
      <c r="X1019" s="67" t="str">
        <f ca="1">IF(I1019="","",_xll.xEURO(OFFSET(C1019,-M1019+1,0),J1019,OFFSET(C1019,-M1019+2,0),OFFSET(C1019,-M1019+2,0),OFFSET(C1019,-M1019+3,0)+AC1019,OFFSET(C1019,-M1019+4,0),1,2)/10*I1019)</f>
        <v/>
      </c>
      <c r="Y1019" s="71" t="str">
        <f ca="1">IF(I1019="","",_xll.xEURO(OFFSET(C1019,-M1019+1,0),J1019,OFFSET(C1019,-M1019+2,0),OFFSET(C1019,-M1019+2,0),OFFSET(C1019,-M1019+3,0)+AC1019,OFFSET(C1019,-M1019+4,0),1,3)/100*I1019*10000)</f>
        <v/>
      </c>
      <c r="Z1019" s="71" t="str">
        <f ca="1">IF(I1019="","",_xll.xEURO(OFFSET(C1019,-M1019+1,0),J1019,OFFSET(C1019,-M1019+2,0),OFFSET(C1019,-M1019+2,0),OFFSET(C1019,-M1019+3,0)+AC1019,OFFSET(C1019,-M1019+4,0),1,5)/365.25*I1019*10000)</f>
        <v/>
      </c>
      <c r="AB1019" s="40" t="str">
        <f ca="1">IF(D1019="","",_xll.xCalcSkew(OFFSET(C1019,-M1019,0),E1019-OFFSET(C1019,-M1019+1,0),b)/100)</f>
        <v/>
      </c>
      <c r="AC1019" s="40" t="str">
        <f ca="1">IF(I1019="","",_xll.xCalcSkew(OFFSET(C1019,-M1019,0),J1019-OFFSET(C1019,-M1019+1,0),b)/100)</f>
        <v/>
      </c>
      <c r="AE1019">
        <f t="shared" si="174"/>
        <v>0</v>
      </c>
      <c r="AF1019">
        <f t="shared" si="175"/>
        <v>0</v>
      </c>
      <c r="AG1019">
        <f t="shared" si="176"/>
        <v>0</v>
      </c>
    </row>
    <row r="1020" spans="3:33" x14ac:dyDescent="0.25">
      <c r="D1020" s="52"/>
      <c r="E1020" s="39"/>
      <c r="F1020" s="39"/>
      <c r="G1020" s="35"/>
      <c r="I1020" s="52"/>
      <c r="J1020" s="39"/>
      <c r="K1020" s="39"/>
      <c r="L1020" s="62"/>
      <c r="M1020" s="101">
        <f t="shared" si="181"/>
        <v>19</v>
      </c>
      <c r="N1020" s="67" t="str">
        <f ca="1">IF(D1020="","",_xll.xEURO(OFFSET(C1020,-M1020+1,0),E1020,OFFSET(C1020,-M1020+2,0),OFFSET(C1020,-M1020+2,0),OFFSET(C1020,-M1020+3,0)+AB1020,OFFSET(C1020,-M1020+4,0),0,1)*D1020)</f>
        <v/>
      </c>
      <c r="O1020" s="69" t="str">
        <f ca="1">IF(D1020="","",_xll.xEURO(OFFSET(C1020,-M1020+1,0),E1020,OFFSET(C1020,-M1020+2,0),OFFSET(C1020,-M1020+2,0),OFFSET(C1020,-M1020+3,0)+AB1020,OFFSET(C1020,-M1020+4,0),0,0))</f>
        <v/>
      </c>
      <c r="P1020" s="67" t="str">
        <f t="shared" si="179"/>
        <v/>
      </c>
      <c r="Q1020" s="67" t="str">
        <f ca="1">IF(D1020="","",_xll.xEURO(OFFSET(C1020,-M1020+1,0),E1020,OFFSET(C1020,-M1020+2,0),OFFSET(C1020,-M1020+2,0),OFFSET(C1020,-M1020+3,0)+AB1020,OFFSET(C1020,-M1020+4,0),0,2)/10*D1020)</f>
        <v/>
      </c>
      <c r="R1020" s="71" t="str">
        <f ca="1">IF(D1020="","",_xll.xEURO(OFFSET(C1020,-M1020+1,0),E1020,OFFSET(C1020,-M1020+2,0),OFFSET(C1020,-M1020+2,0),OFFSET(C1020,-M1020+3,0)+AB1020,OFFSET(C1020,-M1020+4,0),0,3)/100*D1020*10000)</f>
        <v/>
      </c>
      <c r="S1020" s="71" t="str">
        <f ca="1">IF(D1020="","",_xll.xEURO(OFFSET(C1020,-M1020+1,0),E1020,OFFSET(C1020,-M1020+2,0),OFFSET(C1020,-M1020+2,0),OFFSET(C1020,-M1020+3,0)+AB1020,OFFSET(C1020,-M1020+4,0),0,5)/365.25*D1020*10000)</f>
        <v/>
      </c>
      <c r="U1020" s="67" t="str">
        <f ca="1">IF(I1020="","",_xll.xEURO(OFFSET(C1020,-M1020+1,0),J1020,OFFSET(C1020,-M1020+2,0),OFFSET(C1020,-M1020+2,0),OFFSET(C1020,-M1020+3,0)+AC1020,OFFSET(C1020,-M1020+4,0),1,1)*I1020)</f>
        <v/>
      </c>
      <c r="V1020" s="69" t="str">
        <f ca="1">IF(I1020="","",_xll.xEURO(OFFSET(C1020,-M1020+1,0),J1020,OFFSET(C1020,-M1020+2,0),OFFSET(C1020,-M1020+2,0),OFFSET(C1020,-M1020+3,0)+AC1020,OFFSET(C1020,-M1020+4,0),1,0))</f>
        <v/>
      </c>
      <c r="W1020" s="67" t="str">
        <f t="shared" si="180"/>
        <v/>
      </c>
      <c r="X1020" s="67" t="str">
        <f ca="1">IF(I1020="","",_xll.xEURO(OFFSET(C1020,-M1020+1,0),J1020,OFFSET(C1020,-M1020+2,0),OFFSET(C1020,-M1020+2,0),OFFSET(C1020,-M1020+3,0)+AC1020,OFFSET(C1020,-M1020+4,0),1,2)/10*I1020)</f>
        <v/>
      </c>
      <c r="Y1020" s="71" t="str">
        <f ca="1">IF(I1020="","",_xll.xEURO(OFFSET(C1020,-M1020+1,0),J1020,OFFSET(C1020,-M1020+2,0),OFFSET(C1020,-M1020+2,0),OFFSET(C1020,-M1020+3,0)+AC1020,OFFSET(C1020,-M1020+4,0),1,3)/100*I1020*10000)</f>
        <v/>
      </c>
      <c r="Z1020" s="71" t="str">
        <f ca="1">IF(I1020="","",_xll.xEURO(OFFSET(C1020,-M1020+1,0),J1020,OFFSET(C1020,-M1020+2,0),OFFSET(C1020,-M1020+2,0),OFFSET(C1020,-M1020+3,0)+AC1020,OFFSET(C1020,-M1020+4,0),1,5)/365.25*I1020*10000)</f>
        <v/>
      </c>
      <c r="AB1020" s="40" t="str">
        <f ca="1">IF(D1020="","",_xll.xCalcSkew(OFFSET(C1020,-M1020,0),E1020-OFFSET(C1020,-M1020+1,0),b)/100)</f>
        <v/>
      </c>
      <c r="AC1020" s="40" t="str">
        <f ca="1">IF(I1020="","",_xll.xCalcSkew(OFFSET(C1020,-M1020,0),J1020-OFFSET(C1020,-M1020+1,0),b)/100)</f>
        <v/>
      </c>
      <c r="AE1020">
        <f t="shared" si="174"/>
        <v>0</v>
      </c>
      <c r="AF1020">
        <f t="shared" si="175"/>
        <v>0</v>
      </c>
      <c r="AG1020">
        <f t="shared" si="176"/>
        <v>0</v>
      </c>
    </row>
    <row r="1021" spans="3:33" x14ac:dyDescent="0.25">
      <c r="D1021" s="52"/>
      <c r="E1021" s="39"/>
      <c r="F1021" s="39"/>
      <c r="G1021" s="35"/>
      <c r="I1021" s="52"/>
      <c r="J1021" s="39"/>
      <c r="K1021" s="39"/>
      <c r="L1021" s="62"/>
      <c r="M1021" s="101">
        <f t="shared" si="181"/>
        <v>20</v>
      </c>
      <c r="N1021" s="67" t="str">
        <f ca="1">IF(D1021="","",_xll.xEURO(OFFSET(C1021,-M1021+1,0),E1021,OFFSET(C1021,-M1021+2,0),OFFSET(C1021,-M1021+2,0),OFFSET(C1021,-M1021+3,0)+AB1021,OFFSET(C1021,-M1021+4,0),0,1)*D1021)</f>
        <v/>
      </c>
      <c r="O1021" s="69" t="str">
        <f ca="1">IF(D1021="","",_xll.xEURO(OFFSET(C1021,-M1021+1,0),E1021,OFFSET(C1021,-M1021+2,0),OFFSET(C1021,-M1021+2,0),OFFSET(C1021,-M1021+3,0)+AB1021,OFFSET(C1021,-M1021+4,0),0,0))</f>
        <v/>
      </c>
      <c r="P1021" s="67" t="str">
        <f t="shared" si="179"/>
        <v/>
      </c>
      <c r="Q1021" s="67" t="str">
        <f ca="1">IF(D1021="","",_xll.xEURO(OFFSET(C1021,-M1021+1,0),E1021,OFFSET(C1021,-M1021+2,0),OFFSET(C1021,-M1021+2,0),OFFSET(C1021,-M1021+3,0)+AB1021,OFFSET(C1021,-M1021+4,0),0,2)/10*D1021)</f>
        <v/>
      </c>
      <c r="R1021" s="71" t="str">
        <f ca="1">IF(D1021="","",_xll.xEURO(OFFSET(C1021,-M1021+1,0),E1021,OFFSET(C1021,-M1021+2,0),OFFSET(C1021,-M1021+2,0),OFFSET(C1021,-M1021+3,0)+AB1021,OFFSET(C1021,-M1021+4,0),0,3)/100*D1021*10000)</f>
        <v/>
      </c>
      <c r="S1021" s="71" t="str">
        <f ca="1">IF(D1021="","",_xll.xEURO(OFFSET(C1021,-M1021+1,0),E1021,OFFSET(C1021,-M1021+2,0),OFFSET(C1021,-M1021+2,0),OFFSET(C1021,-M1021+3,0)+AB1021,OFFSET(C1021,-M1021+4,0),0,5)/365.25*D1021*10000)</f>
        <v/>
      </c>
      <c r="U1021" s="67" t="str">
        <f ca="1">IF(I1021="","",_xll.xEURO(OFFSET(C1021,-M1021+1,0),J1021,OFFSET(C1021,-M1021+2,0),OFFSET(C1021,-M1021+2,0),OFFSET(C1021,-M1021+3,0)+AC1021,OFFSET(C1021,-M1021+4,0),1,1)*I1021)</f>
        <v/>
      </c>
      <c r="V1021" s="69" t="str">
        <f ca="1">IF(I1021="","",_xll.xEURO(OFFSET(C1021,-M1021+1,0),J1021,OFFSET(C1021,-M1021+2,0),OFFSET(C1021,-M1021+2,0),OFFSET(C1021,-M1021+3,0)+AC1021,OFFSET(C1021,-M1021+4,0),1,0))</f>
        <v/>
      </c>
      <c r="W1021" s="67" t="str">
        <f t="shared" si="180"/>
        <v/>
      </c>
      <c r="X1021" s="67" t="str">
        <f ca="1">IF(I1021="","",_xll.xEURO(OFFSET(C1021,-M1021+1,0),J1021,OFFSET(C1021,-M1021+2,0),OFFSET(C1021,-M1021+2,0),OFFSET(C1021,-M1021+3,0)+AC1021,OFFSET(C1021,-M1021+4,0),1,2)/10*I1021)</f>
        <v/>
      </c>
      <c r="Y1021" s="71" t="str">
        <f ca="1">IF(I1021="","",_xll.xEURO(OFFSET(C1021,-M1021+1,0),J1021,OFFSET(C1021,-M1021+2,0),OFFSET(C1021,-M1021+2,0),OFFSET(C1021,-M1021+3,0)+AC1021,OFFSET(C1021,-M1021+4,0),1,3)/100*I1021*10000)</f>
        <v/>
      </c>
      <c r="Z1021" s="71" t="str">
        <f ca="1">IF(I1021="","",_xll.xEURO(OFFSET(C1021,-M1021+1,0),J1021,OFFSET(C1021,-M1021+2,0),OFFSET(C1021,-M1021+2,0),OFFSET(C1021,-M1021+3,0)+AC1021,OFFSET(C1021,-M1021+4,0),1,5)/365.25*I1021*10000)</f>
        <v/>
      </c>
      <c r="AB1021" s="40" t="str">
        <f ca="1">IF(D1021="","",_xll.xCalcSkew(OFFSET(C1021,-M1021,0),E1021-OFFSET(C1021,-M1021+1,0),b)/100)</f>
        <v/>
      </c>
      <c r="AC1021" s="40" t="str">
        <f ca="1">IF(I1021="","",_xll.xCalcSkew(OFFSET(C1021,-M1021,0),J1021-OFFSET(C1021,-M1021+1,0),b)/100)</f>
        <v/>
      </c>
      <c r="AE1021">
        <f t="shared" si="174"/>
        <v>0</v>
      </c>
      <c r="AF1021">
        <f t="shared" si="175"/>
        <v>0</v>
      </c>
      <c r="AG1021">
        <f t="shared" si="176"/>
        <v>0</v>
      </c>
    </row>
    <row r="1022" spans="3:33" x14ac:dyDescent="0.25">
      <c r="D1022" s="52"/>
      <c r="E1022" s="39"/>
      <c r="F1022" s="39"/>
      <c r="G1022" s="35"/>
      <c r="I1022" s="52"/>
      <c r="J1022" s="39"/>
      <c r="K1022" s="39"/>
      <c r="L1022" s="62"/>
      <c r="M1022" s="101">
        <f t="shared" si="181"/>
        <v>21</v>
      </c>
      <c r="N1022" s="67" t="str">
        <f ca="1">IF(D1022="","",_xll.xEURO(OFFSET(C1022,-M1022+1,0),E1022,OFFSET(C1022,-M1022+2,0),OFFSET(C1022,-M1022+2,0),OFFSET(C1022,-M1022+3,0)+AB1022,OFFSET(C1022,-M1022+4,0),0,1)*D1022)</f>
        <v/>
      </c>
      <c r="O1022" s="69" t="str">
        <f ca="1">IF(D1022="","",_xll.xEURO(OFFSET(C1022,-M1022+1,0),E1022,OFFSET(C1022,-M1022+2,0),OFFSET(C1022,-M1022+2,0),OFFSET(C1022,-M1022+3,0)+AB1022,OFFSET(C1022,-M1022+4,0),0,0))</f>
        <v/>
      </c>
      <c r="P1022" s="67" t="str">
        <f t="shared" si="179"/>
        <v/>
      </c>
      <c r="Q1022" s="67" t="str">
        <f ca="1">IF(D1022="","",_xll.xEURO(OFFSET(C1022,-M1022+1,0),E1022,OFFSET(C1022,-M1022+2,0),OFFSET(C1022,-M1022+2,0),OFFSET(C1022,-M1022+3,0)+AB1022,OFFSET(C1022,-M1022+4,0),0,2)/10*D1022)</f>
        <v/>
      </c>
      <c r="R1022" s="71" t="str">
        <f ca="1">IF(D1022="","",_xll.xEURO(OFFSET(C1022,-M1022+1,0),E1022,OFFSET(C1022,-M1022+2,0),OFFSET(C1022,-M1022+2,0),OFFSET(C1022,-M1022+3,0)+AB1022,OFFSET(C1022,-M1022+4,0),0,3)/100*D1022*10000)</f>
        <v/>
      </c>
      <c r="S1022" s="71" t="str">
        <f ca="1">IF(D1022="","",_xll.xEURO(OFFSET(C1022,-M1022+1,0),E1022,OFFSET(C1022,-M1022+2,0),OFFSET(C1022,-M1022+2,0),OFFSET(C1022,-M1022+3,0)+AB1022,OFFSET(C1022,-M1022+4,0),0,5)/365.25*D1022*10000)</f>
        <v/>
      </c>
      <c r="U1022" s="67" t="str">
        <f ca="1">IF(I1022="","",_xll.xEURO(OFFSET(C1022,-M1022+1,0),J1022,OFFSET(C1022,-M1022+2,0),OFFSET(C1022,-M1022+2,0),OFFSET(C1022,-M1022+3,0)+AC1022,OFFSET(C1022,-M1022+4,0),1,1)*I1022)</f>
        <v/>
      </c>
      <c r="V1022" s="69" t="str">
        <f ca="1">IF(I1022="","",_xll.xEURO(OFFSET(C1022,-M1022+1,0),J1022,OFFSET(C1022,-M1022+2,0),OFFSET(C1022,-M1022+2,0),OFFSET(C1022,-M1022+3,0)+AC1022,OFFSET(C1022,-M1022+4,0),1,0))</f>
        <v/>
      </c>
      <c r="W1022" s="67" t="str">
        <f t="shared" si="180"/>
        <v/>
      </c>
      <c r="X1022" s="67" t="str">
        <f ca="1">IF(I1022="","",_xll.xEURO(OFFSET(C1022,-M1022+1,0),J1022,OFFSET(C1022,-M1022+2,0),OFFSET(C1022,-M1022+2,0),OFFSET(C1022,-M1022+3,0)+AC1022,OFFSET(C1022,-M1022+4,0),1,2)/10*I1022)</f>
        <v/>
      </c>
      <c r="Y1022" s="71" t="str">
        <f ca="1">IF(I1022="","",_xll.xEURO(OFFSET(C1022,-M1022+1,0),J1022,OFFSET(C1022,-M1022+2,0),OFFSET(C1022,-M1022+2,0),OFFSET(C1022,-M1022+3,0)+AC1022,OFFSET(C1022,-M1022+4,0),1,3)/100*I1022*10000)</f>
        <v/>
      </c>
      <c r="Z1022" s="71" t="str">
        <f ca="1">IF(I1022="","",_xll.xEURO(OFFSET(C1022,-M1022+1,0),J1022,OFFSET(C1022,-M1022+2,0),OFFSET(C1022,-M1022+2,0),OFFSET(C1022,-M1022+3,0)+AC1022,OFFSET(C1022,-M1022+4,0),1,5)/365.25*I1022*10000)</f>
        <v/>
      </c>
      <c r="AB1022" s="40" t="str">
        <f ca="1">IF(D1022="","",_xll.xCalcSkew(OFFSET(C1022,-M1022,0),E1022-OFFSET(C1022,-M1022+1,0),b)/100)</f>
        <v/>
      </c>
      <c r="AC1022" s="40" t="str">
        <f ca="1">IF(I1022="","",_xll.xCalcSkew(OFFSET(C1022,-M1022,0),J1022-OFFSET(C1022,-M1022+1,0),b)/100)</f>
        <v/>
      </c>
      <c r="AE1022">
        <f t="shared" si="174"/>
        <v>0</v>
      </c>
      <c r="AF1022">
        <f t="shared" si="175"/>
        <v>0</v>
      </c>
      <c r="AG1022">
        <f t="shared" si="176"/>
        <v>0</v>
      </c>
    </row>
    <row r="1023" spans="3:33" x14ac:dyDescent="0.25">
      <c r="D1023" s="52"/>
      <c r="E1023" s="39"/>
      <c r="F1023" s="39"/>
      <c r="G1023" s="35"/>
      <c r="I1023" s="52"/>
      <c r="J1023" s="39"/>
      <c r="K1023" s="39"/>
      <c r="L1023" s="62"/>
      <c r="M1023" s="101">
        <f t="shared" si="181"/>
        <v>22</v>
      </c>
      <c r="N1023" s="67" t="str">
        <f ca="1">IF(D1023="","",_xll.xEURO(OFFSET(C1023,-M1023+1,0),E1023,OFFSET(C1023,-M1023+2,0),OFFSET(C1023,-M1023+2,0),OFFSET(C1023,-M1023+3,0)+AB1023,OFFSET(C1023,-M1023+4,0),0,1)*D1023)</f>
        <v/>
      </c>
      <c r="O1023" s="69" t="str">
        <f ca="1">IF(D1023="","",_xll.xEURO(OFFSET(C1023,-M1023+1,0),E1023,OFFSET(C1023,-M1023+2,0),OFFSET(C1023,-M1023+2,0),OFFSET(C1023,-M1023+3,0)+AB1023,OFFSET(C1023,-M1023+4,0),0,0))</f>
        <v/>
      </c>
      <c r="P1023" s="67" t="str">
        <f t="shared" si="179"/>
        <v/>
      </c>
      <c r="Q1023" s="67" t="str">
        <f ca="1">IF(D1023="","",_xll.xEURO(OFFSET(C1023,-M1023+1,0),E1023,OFFSET(C1023,-M1023+2,0),OFFSET(C1023,-M1023+2,0),OFFSET(C1023,-M1023+3,0)+AB1023,OFFSET(C1023,-M1023+4,0),0,2)/10*D1023)</f>
        <v/>
      </c>
      <c r="R1023" s="71" t="str">
        <f ca="1">IF(D1023="","",_xll.xEURO(OFFSET(C1023,-M1023+1,0),E1023,OFFSET(C1023,-M1023+2,0),OFFSET(C1023,-M1023+2,0),OFFSET(C1023,-M1023+3,0)+AB1023,OFFSET(C1023,-M1023+4,0),0,3)/100*D1023*10000)</f>
        <v/>
      </c>
      <c r="S1023" s="71" t="str">
        <f ca="1">IF(D1023="","",_xll.xEURO(OFFSET(C1023,-M1023+1,0),E1023,OFFSET(C1023,-M1023+2,0),OFFSET(C1023,-M1023+2,0),OFFSET(C1023,-M1023+3,0)+AB1023,OFFSET(C1023,-M1023+4,0),0,5)/365.25*D1023*10000)</f>
        <v/>
      </c>
      <c r="U1023" s="67" t="str">
        <f ca="1">IF(I1023="","",_xll.xEURO(OFFSET(C1023,-M1023+1,0),J1023,OFFSET(C1023,-M1023+2,0),OFFSET(C1023,-M1023+2,0),OFFSET(C1023,-M1023+3,0)+AC1023,OFFSET(C1023,-M1023+4,0),1,1)*I1023)</f>
        <v/>
      </c>
      <c r="V1023" s="69" t="str">
        <f ca="1">IF(I1023="","",_xll.xEURO(OFFSET(C1023,-M1023+1,0),J1023,OFFSET(C1023,-M1023+2,0),OFFSET(C1023,-M1023+2,0),OFFSET(C1023,-M1023+3,0)+AC1023,OFFSET(C1023,-M1023+4,0),1,0))</f>
        <v/>
      </c>
      <c r="W1023" s="67" t="str">
        <f t="shared" si="180"/>
        <v/>
      </c>
      <c r="X1023" s="67" t="str">
        <f ca="1">IF(I1023="","",_xll.xEURO(OFFSET(C1023,-M1023+1,0),J1023,OFFSET(C1023,-M1023+2,0),OFFSET(C1023,-M1023+2,0),OFFSET(C1023,-M1023+3,0)+AC1023,OFFSET(C1023,-M1023+4,0),1,2)/10*I1023)</f>
        <v/>
      </c>
      <c r="Y1023" s="71" t="str">
        <f ca="1">IF(I1023="","",_xll.xEURO(OFFSET(C1023,-M1023+1,0),J1023,OFFSET(C1023,-M1023+2,0),OFFSET(C1023,-M1023+2,0),OFFSET(C1023,-M1023+3,0)+AC1023,OFFSET(C1023,-M1023+4,0),1,3)/100*I1023*10000)</f>
        <v/>
      </c>
      <c r="Z1023" s="71" t="str">
        <f ca="1">IF(I1023="","",_xll.xEURO(OFFSET(C1023,-M1023+1,0),J1023,OFFSET(C1023,-M1023+2,0),OFFSET(C1023,-M1023+2,0),OFFSET(C1023,-M1023+3,0)+AC1023,OFFSET(C1023,-M1023+4,0),1,5)/365.25*I1023*10000)</f>
        <v/>
      </c>
      <c r="AB1023" s="40" t="str">
        <f ca="1">IF(D1023="","",_xll.xCalcSkew(OFFSET(C1023,-M1023,0),E1023-OFFSET(C1023,-M1023+1,0),b)/100)</f>
        <v/>
      </c>
      <c r="AC1023" s="40" t="str">
        <f ca="1">IF(I1023="","",_xll.xCalcSkew(OFFSET(C1023,-M1023,0),J1023-OFFSET(C1023,-M1023+1,0),b)/100)</f>
        <v/>
      </c>
      <c r="AE1023">
        <f t="shared" si="174"/>
        <v>0</v>
      </c>
      <c r="AF1023">
        <f t="shared" si="175"/>
        <v>0</v>
      </c>
      <c r="AG1023">
        <f t="shared" si="176"/>
        <v>0</v>
      </c>
    </row>
    <row r="1024" spans="3:33" x14ac:dyDescent="0.25">
      <c r="D1024" s="52"/>
      <c r="E1024" s="39"/>
      <c r="F1024" s="39"/>
      <c r="G1024" s="35"/>
      <c r="I1024" s="52"/>
      <c r="J1024" s="39"/>
      <c r="K1024" s="39"/>
      <c r="L1024" s="62"/>
      <c r="M1024" s="101">
        <f t="shared" si="181"/>
        <v>23</v>
      </c>
      <c r="N1024" s="67" t="str">
        <f ca="1">IF(D1024="","",_xll.xEURO(OFFSET(C1024,-M1024+1,0),E1024,OFFSET(C1024,-M1024+2,0),OFFSET(C1024,-M1024+2,0),OFFSET(C1024,-M1024+3,0)+AB1024,OFFSET(C1024,-M1024+4,0),0,1)*D1024)</f>
        <v/>
      </c>
      <c r="O1024" s="69" t="str">
        <f ca="1">IF(D1024="","",_xll.xEURO(OFFSET(C1024,-M1024+1,0),E1024,OFFSET(C1024,-M1024+2,0),OFFSET(C1024,-M1024+2,0),OFFSET(C1024,-M1024+3,0)+AB1024,OFFSET(C1024,-M1024+4,0),0,0))</f>
        <v/>
      </c>
      <c r="P1024" s="67" t="str">
        <f t="shared" si="179"/>
        <v/>
      </c>
      <c r="Q1024" s="67" t="str">
        <f ca="1">IF(D1024="","",_xll.xEURO(OFFSET(C1024,-M1024+1,0),E1024,OFFSET(C1024,-M1024+2,0),OFFSET(C1024,-M1024+2,0),OFFSET(C1024,-M1024+3,0)+AB1024,OFFSET(C1024,-M1024+4,0),0,2)/10*D1024)</f>
        <v/>
      </c>
      <c r="R1024" s="71" t="str">
        <f ca="1">IF(D1024="","",_xll.xEURO(OFFSET(C1024,-M1024+1,0),E1024,OFFSET(C1024,-M1024+2,0),OFFSET(C1024,-M1024+2,0),OFFSET(C1024,-M1024+3,0)+AB1024,OFFSET(C1024,-M1024+4,0),0,3)/100*D1024*10000)</f>
        <v/>
      </c>
      <c r="S1024" s="71" t="str">
        <f ca="1">IF(D1024="","",_xll.xEURO(OFFSET(C1024,-M1024+1,0),E1024,OFFSET(C1024,-M1024+2,0),OFFSET(C1024,-M1024+2,0),OFFSET(C1024,-M1024+3,0)+AB1024,OFFSET(C1024,-M1024+4,0),0,5)/365.25*D1024*10000)</f>
        <v/>
      </c>
      <c r="U1024" s="67" t="str">
        <f ca="1">IF(I1024="","",_xll.xEURO(OFFSET(C1024,-M1024+1,0),J1024,OFFSET(C1024,-M1024+2,0),OFFSET(C1024,-M1024+2,0),OFFSET(C1024,-M1024+3,0)+AC1024,OFFSET(C1024,-M1024+4,0),1,1)*I1024)</f>
        <v/>
      </c>
      <c r="V1024" s="69" t="str">
        <f ca="1">IF(I1024="","",_xll.xEURO(OFFSET(C1024,-M1024+1,0),J1024,OFFSET(C1024,-M1024+2,0),OFFSET(C1024,-M1024+2,0),OFFSET(C1024,-M1024+3,0)+AC1024,OFFSET(C1024,-M1024+4,0),1,0))</f>
        <v/>
      </c>
      <c r="W1024" s="67" t="str">
        <f t="shared" si="180"/>
        <v/>
      </c>
      <c r="X1024" s="67" t="str">
        <f ca="1">IF(I1024="","",_xll.xEURO(OFFSET(C1024,-M1024+1,0),J1024,OFFSET(C1024,-M1024+2,0),OFFSET(C1024,-M1024+2,0),OFFSET(C1024,-M1024+3,0)+AC1024,OFFSET(C1024,-M1024+4,0),1,2)/10*I1024)</f>
        <v/>
      </c>
      <c r="Y1024" s="71" t="str">
        <f ca="1">IF(I1024="","",_xll.xEURO(OFFSET(C1024,-M1024+1,0),J1024,OFFSET(C1024,-M1024+2,0),OFFSET(C1024,-M1024+2,0),OFFSET(C1024,-M1024+3,0)+AC1024,OFFSET(C1024,-M1024+4,0),1,3)/100*I1024*10000)</f>
        <v/>
      </c>
      <c r="Z1024" s="71" t="str">
        <f ca="1">IF(I1024="","",_xll.xEURO(OFFSET(C1024,-M1024+1,0),J1024,OFFSET(C1024,-M1024+2,0),OFFSET(C1024,-M1024+2,0),OFFSET(C1024,-M1024+3,0)+AC1024,OFFSET(C1024,-M1024+4,0),1,5)/365.25*I1024*10000)</f>
        <v/>
      </c>
      <c r="AB1024" s="40" t="str">
        <f ca="1">IF(D1024="","",_xll.xCalcSkew(OFFSET(C1024,-M1024,0),E1024-OFFSET(C1024,-M1024+1,0),b)/100)</f>
        <v/>
      </c>
      <c r="AC1024" s="40" t="str">
        <f ca="1">IF(I1024="","",_xll.xCalcSkew(OFFSET(C1024,-M1024,0),J1024-OFFSET(C1024,-M1024+1,0),b)/100)</f>
        <v/>
      </c>
      <c r="AE1024">
        <f t="shared" si="174"/>
        <v>0</v>
      </c>
      <c r="AF1024">
        <f t="shared" si="175"/>
        <v>0</v>
      </c>
      <c r="AG1024">
        <f t="shared" si="176"/>
        <v>0</v>
      </c>
    </row>
    <row r="1025" spans="3:33" x14ac:dyDescent="0.25">
      <c r="D1025" s="52"/>
      <c r="E1025" s="39"/>
      <c r="F1025" s="39"/>
      <c r="G1025" s="35"/>
      <c r="I1025" s="52"/>
      <c r="J1025" s="39"/>
      <c r="K1025" s="39"/>
      <c r="L1025" s="62"/>
      <c r="M1025" s="101">
        <f t="shared" si="181"/>
        <v>24</v>
      </c>
      <c r="N1025" s="67" t="str">
        <f ca="1">IF(D1025="","",_xll.xEURO(OFFSET(C1025,-M1025+1,0),E1025,OFFSET(C1025,-M1025+2,0),OFFSET(C1025,-M1025+2,0),OFFSET(C1025,-M1025+3,0)+AB1025,OFFSET(C1025,-M1025+4,0),0,1)*D1025)</f>
        <v/>
      </c>
      <c r="O1025" s="69" t="str">
        <f ca="1">IF(D1025="","",_xll.xEURO(OFFSET(C1025,-M1025+1,0),E1025,OFFSET(C1025,-M1025+2,0),OFFSET(C1025,-M1025+2,0),OFFSET(C1025,-M1025+3,0)+AB1025,OFFSET(C1025,-M1025+4,0),0,0))</f>
        <v/>
      </c>
      <c r="P1025" s="67" t="str">
        <f t="shared" si="179"/>
        <v/>
      </c>
      <c r="Q1025" s="67" t="str">
        <f ca="1">IF(D1025="","",_xll.xEURO(OFFSET(C1025,-M1025+1,0),E1025,OFFSET(C1025,-M1025+2,0),OFFSET(C1025,-M1025+2,0),OFFSET(C1025,-M1025+3,0)+AB1025,OFFSET(C1025,-M1025+4,0),0,2)/10*D1025)</f>
        <v/>
      </c>
      <c r="R1025" s="71" t="str">
        <f ca="1">IF(D1025="","",_xll.xEURO(OFFSET(C1025,-M1025+1,0),E1025,OFFSET(C1025,-M1025+2,0),OFFSET(C1025,-M1025+2,0),OFFSET(C1025,-M1025+3,0)+AB1025,OFFSET(C1025,-M1025+4,0),0,3)/100*D1025*10000)</f>
        <v/>
      </c>
      <c r="S1025" s="71" t="str">
        <f ca="1">IF(D1025="","",_xll.xEURO(OFFSET(C1025,-M1025+1,0),E1025,OFFSET(C1025,-M1025+2,0),OFFSET(C1025,-M1025+2,0),OFFSET(C1025,-M1025+3,0)+AB1025,OFFSET(C1025,-M1025+4,0),0,5)/365.25*D1025*10000)</f>
        <v/>
      </c>
      <c r="U1025" s="67" t="str">
        <f ca="1">IF(I1025="","",_xll.xEURO(OFFSET(C1025,-M1025+1,0),J1025,OFFSET(C1025,-M1025+2,0),OFFSET(C1025,-M1025+2,0),OFFSET(C1025,-M1025+3,0)+AC1025,OFFSET(C1025,-M1025+4,0),1,1)*I1025)</f>
        <v/>
      </c>
      <c r="V1025" s="69" t="str">
        <f ca="1">IF(I1025="","",_xll.xEURO(OFFSET(C1025,-M1025+1,0),J1025,OFFSET(C1025,-M1025+2,0),OFFSET(C1025,-M1025+2,0),OFFSET(C1025,-M1025+3,0)+AC1025,OFFSET(C1025,-M1025+4,0),1,0))</f>
        <v/>
      </c>
      <c r="W1025" s="67" t="str">
        <f t="shared" si="180"/>
        <v/>
      </c>
      <c r="X1025" s="67" t="str">
        <f ca="1">IF(I1025="","",_xll.xEURO(OFFSET(C1025,-M1025+1,0),J1025,OFFSET(C1025,-M1025+2,0),OFFSET(C1025,-M1025+2,0),OFFSET(C1025,-M1025+3,0)+AC1025,OFFSET(C1025,-M1025+4,0),1,2)/10*I1025)</f>
        <v/>
      </c>
      <c r="Y1025" s="71" t="str">
        <f ca="1">IF(I1025="","",_xll.xEURO(OFFSET(C1025,-M1025+1,0),J1025,OFFSET(C1025,-M1025+2,0),OFFSET(C1025,-M1025+2,0),OFFSET(C1025,-M1025+3,0)+AC1025,OFFSET(C1025,-M1025+4,0),1,3)/100*I1025*10000)</f>
        <v/>
      </c>
      <c r="Z1025" s="71" t="str">
        <f ca="1">IF(I1025="","",_xll.xEURO(OFFSET(C1025,-M1025+1,0),J1025,OFFSET(C1025,-M1025+2,0),OFFSET(C1025,-M1025+2,0),OFFSET(C1025,-M1025+3,0)+AC1025,OFFSET(C1025,-M1025+4,0),1,5)/365.25*I1025*10000)</f>
        <v/>
      </c>
      <c r="AB1025" s="40" t="str">
        <f ca="1">IF(D1025="","",_xll.xCalcSkew(OFFSET(C1025,-M1025,0),E1025-OFFSET(C1025,-M1025+1,0),b)/100)</f>
        <v/>
      </c>
      <c r="AC1025" s="40" t="str">
        <f ca="1">IF(I1025="","",_xll.xCalcSkew(OFFSET(C1025,-M1025,0),J1025-OFFSET(C1025,-M1025+1,0),b)/100)</f>
        <v/>
      </c>
      <c r="AE1025">
        <f t="shared" si="174"/>
        <v>0</v>
      </c>
      <c r="AF1025">
        <f t="shared" si="175"/>
        <v>0</v>
      </c>
      <c r="AG1025">
        <f t="shared" si="176"/>
        <v>0</v>
      </c>
    </row>
    <row r="1026" spans="3:33" x14ac:dyDescent="0.25">
      <c r="D1026" s="52"/>
      <c r="E1026" s="39"/>
      <c r="F1026" s="39"/>
      <c r="G1026" s="35"/>
      <c r="I1026" s="52"/>
      <c r="J1026" s="39"/>
      <c r="K1026" s="39"/>
      <c r="L1026" s="62"/>
      <c r="M1026" s="101">
        <f t="shared" si="181"/>
        <v>25</v>
      </c>
      <c r="N1026" s="67" t="str">
        <f ca="1">IF(D1026="","",_xll.xEURO(OFFSET(C1026,-M1026+1,0),E1026,OFFSET(C1026,-M1026+2,0),OFFSET(C1026,-M1026+2,0),OFFSET(C1026,-M1026+3,0)+AB1026,OFFSET(C1026,-M1026+4,0),0,1)*D1026)</f>
        <v/>
      </c>
      <c r="O1026" s="69" t="str">
        <f ca="1">IF(D1026="","",_xll.xEURO(OFFSET(C1026,-M1026+1,0),E1026,OFFSET(C1026,-M1026+2,0),OFFSET(C1026,-M1026+2,0),OFFSET(C1026,-M1026+3,0)+AB1026,OFFSET(C1026,-M1026+4,0),0,0))</f>
        <v/>
      </c>
      <c r="P1026" s="67" t="str">
        <f t="shared" si="179"/>
        <v/>
      </c>
      <c r="Q1026" s="67" t="str">
        <f ca="1">IF(D1026="","",_xll.xEURO(OFFSET(C1026,-M1026+1,0),E1026,OFFSET(C1026,-M1026+2,0),OFFSET(C1026,-M1026+2,0),OFFSET(C1026,-M1026+3,0)+AB1026,OFFSET(C1026,-M1026+4,0),0,2)/10*D1026)</f>
        <v/>
      </c>
      <c r="R1026" s="71" t="str">
        <f ca="1">IF(D1026="","",_xll.xEURO(OFFSET(C1026,-M1026+1,0),E1026,OFFSET(C1026,-M1026+2,0),OFFSET(C1026,-M1026+2,0),OFFSET(C1026,-M1026+3,0)+AB1026,OFFSET(C1026,-M1026+4,0),0,3)/100*D1026*10000)</f>
        <v/>
      </c>
      <c r="S1026" s="71" t="str">
        <f ca="1">IF(D1026="","",_xll.xEURO(OFFSET(C1026,-M1026+1,0),E1026,OFFSET(C1026,-M1026+2,0),OFFSET(C1026,-M1026+2,0),OFFSET(C1026,-M1026+3,0)+AB1026,OFFSET(C1026,-M1026+4,0),0,5)/365.25*D1026*10000)</f>
        <v/>
      </c>
      <c r="U1026" s="67" t="str">
        <f ca="1">IF(I1026="","",_xll.xEURO(OFFSET(C1026,-M1026+1,0),J1026,OFFSET(C1026,-M1026+2,0),OFFSET(C1026,-M1026+2,0),OFFSET(C1026,-M1026+3,0)+AC1026,OFFSET(C1026,-M1026+4,0),1,1)*I1026)</f>
        <v/>
      </c>
      <c r="V1026" s="69" t="str">
        <f ca="1">IF(I1026="","",_xll.xEURO(OFFSET(C1026,-M1026+1,0),J1026,OFFSET(C1026,-M1026+2,0),OFFSET(C1026,-M1026+2,0),OFFSET(C1026,-M1026+3,0)+AC1026,OFFSET(C1026,-M1026+4,0),1,0))</f>
        <v/>
      </c>
      <c r="W1026" s="67" t="str">
        <f t="shared" si="180"/>
        <v/>
      </c>
      <c r="X1026" s="67" t="str">
        <f ca="1">IF(I1026="","",_xll.xEURO(OFFSET(C1026,-M1026+1,0),J1026,OFFSET(C1026,-M1026+2,0),OFFSET(C1026,-M1026+2,0),OFFSET(C1026,-M1026+3,0)+AC1026,OFFSET(C1026,-M1026+4,0),1,2)/10*I1026)</f>
        <v/>
      </c>
      <c r="Y1026" s="71" t="str">
        <f ca="1">IF(I1026="","",_xll.xEURO(OFFSET(C1026,-M1026+1,0),J1026,OFFSET(C1026,-M1026+2,0),OFFSET(C1026,-M1026+2,0),OFFSET(C1026,-M1026+3,0)+AC1026,OFFSET(C1026,-M1026+4,0),1,3)/100*I1026*10000)</f>
        <v/>
      </c>
      <c r="Z1026" s="71" t="str">
        <f ca="1">IF(I1026="","",_xll.xEURO(OFFSET(C1026,-M1026+1,0),J1026,OFFSET(C1026,-M1026+2,0),OFFSET(C1026,-M1026+2,0),OFFSET(C1026,-M1026+3,0)+AC1026,OFFSET(C1026,-M1026+4,0),1,5)/365.25*I1026*10000)</f>
        <v/>
      </c>
      <c r="AB1026" s="40" t="str">
        <f ca="1">IF(D1026="","",_xll.xCalcSkew(OFFSET(C1026,-M1026,0),E1026-OFFSET(C1026,-M1026+1,0),b)/100)</f>
        <v/>
      </c>
      <c r="AC1026" s="40" t="str">
        <f ca="1">IF(I1026="","",_xll.xCalcSkew(OFFSET(C1026,-M1026,0),J1026-OFFSET(C1026,-M1026+1,0),b)/100)</f>
        <v/>
      </c>
      <c r="AE1026">
        <f t="shared" si="174"/>
        <v>0</v>
      </c>
      <c r="AF1026">
        <f t="shared" si="175"/>
        <v>0</v>
      </c>
      <c r="AG1026">
        <f t="shared" si="176"/>
        <v>0</v>
      </c>
    </row>
    <row r="1027" spans="3:33" x14ac:dyDescent="0.25">
      <c r="D1027" s="52"/>
      <c r="E1027" s="39"/>
      <c r="F1027" s="39"/>
      <c r="G1027" s="35"/>
      <c r="I1027" s="52"/>
      <c r="J1027" s="39"/>
      <c r="K1027" s="39"/>
      <c r="L1027" s="62"/>
      <c r="M1027" s="101">
        <f t="shared" si="181"/>
        <v>26</v>
      </c>
      <c r="N1027" s="67" t="str">
        <f ca="1">IF(D1027="","",_xll.xEURO(OFFSET(C1027,-M1027+1,0),E1027,OFFSET(C1027,-M1027+2,0),OFFSET(C1027,-M1027+2,0),OFFSET(C1027,-M1027+3,0)+AB1027,OFFSET(C1027,-M1027+4,0),0,1)*D1027)</f>
        <v/>
      </c>
      <c r="O1027" s="69" t="str">
        <f ca="1">IF(D1027="","",_xll.xEURO(OFFSET(C1027,-M1027+1,0),E1027,OFFSET(C1027,-M1027+2,0),OFFSET(C1027,-M1027+2,0),OFFSET(C1027,-M1027+3,0)+AB1027,OFFSET(C1027,-M1027+4,0),0,0))</f>
        <v/>
      </c>
      <c r="P1027" s="67" t="str">
        <f t="shared" si="179"/>
        <v/>
      </c>
      <c r="Q1027" s="67" t="str">
        <f ca="1">IF(D1027="","",_xll.xEURO(OFFSET(C1027,-M1027+1,0),E1027,OFFSET(C1027,-M1027+2,0),OFFSET(C1027,-M1027+2,0),OFFSET(C1027,-M1027+3,0)+AB1027,OFFSET(C1027,-M1027+4,0),0,2)/10*D1027)</f>
        <v/>
      </c>
      <c r="R1027" s="71" t="str">
        <f ca="1">IF(D1027="","",_xll.xEURO(OFFSET(C1027,-M1027+1,0),E1027,OFFSET(C1027,-M1027+2,0),OFFSET(C1027,-M1027+2,0),OFFSET(C1027,-M1027+3,0)+AB1027,OFFSET(C1027,-M1027+4,0),0,3)/100*D1027*10000)</f>
        <v/>
      </c>
      <c r="S1027" s="71" t="str">
        <f ca="1">IF(D1027="","",_xll.xEURO(OFFSET(C1027,-M1027+1,0),E1027,OFFSET(C1027,-M1027+2,0),OFFSET(C1027,-M1027+2,0),OFFSET(C1027,-M1027+3,0)+AB1027,OFFSET(C1027,-M1027+4,0),0,5)/365.25*D1027*10000)</f>
        <v/>
      </c>
      <c r="U1027" s="67" t="str">
        <f ca="1">IF(I1027="","",_xll.xEURO(OFFSET(C1027,-M1027+1,0),J1027,OFFSET(C1027,-M1027+2,0),OFFSET(C1027,-M1027+2,0),OFFSET(C1027,-M1027+3,0)+AC1027,OFFSET(C1027,-M1027+4,0),1,1)*I1027)</f>
        <v/>
      </c>
      <c r="V1027" s="69" t="str">
        <f ca="1">IF(I1027="","",_xll.xEURO(OFFSET(C1027,-M1027+1,0),J1027,OFFSET(C1027,-M1027+2,0),OFFSET(C1027,-M1027+2,0),OFFSET(C1027,-M1027+3,0)+AC1027,OFFSET(C1027,-M1027+4,0),1,0))</f>
        <v/>
      </c>
      <c r="W1027" s="67" t="str">
        <f t="shared" si="180"/>
        <v/>
      </c>
      <c r="X1027" s="67" t="str">
        <f ca="1">IF(I1027="","",_xll.xEURO(OFFSET(C1027,-M1027+1,0),J1027,OFFSET(C1027,-M1027+2,0),OFFSET(C1027,-M1027+2,0),OFFSET(C1027,-M1027+3,0)+AC1027,OFFSET(C1027,-M1027+4,0),1,2)/10*I1027)</f>
        <v/>
      </c>
      <c r="Y1027" s="71" t="str">
        <f ca="1">IF(I1027="","",_xll.xEURO(OFFSET(C1027,-M1027+1,0),J1027,OFFSET(C1027,-M1027+2,0),OFFSET(C1027,-M1027+2,0),OFFSET(C1027,-M1027+3,0)+AC1027,OFFSET(C1027,-M1027+4,0),1,3)/100*I1027*10000)</f>
        <v/>
      </c>
      <c r="Z1027" s="71" t="str">
        <f ca="1">IF(I1027="","",_xll.xEURO(OFFSET(C1027,-M1027+1,0),J1027,OFFSET(C1027,-M1027+2,0),OFFSET(C1027,-M1027+2,0),OFFSET(C1027,-M1027+3,0)+AC1027,OFFSET(C1027,-M1027+4,0),1,5)/365.25*I1027*10000)</f>
        <v/>
      </c>
      <c r="AB1027" s="40" t="str">
        <f ca="1">IF(D1027="","",_xll.xCalcSkew(OFFSET(C1027,-M1027,0),E1027-OFFSET(C1027,-M1027+1,0),b)/100)</f>
        <v/>
      </c>
      <c r="AC1027" s="40" t="str">
        <f ca="1">IF(I1027="","",_xll.xCalcSkew(OFFSET(C1027,-M1027,0),J1027-OFFSET(C1027,-M1027+1,0),b)/100)</f>
        <v/>
      </c>
      <c r="AE1027">
        <f t="shared" si="174"/>
        <v>0</v>
      </c>
      <c r="AF1027">
        <f t="shared" si="175"/>
        <v>0</v>
      </c>
      <c r="AG1027">
        <f t="shared" si="176"/>
        <v>0</v>
      </c>
    </row>
    <row r="1028" spans="3:33" x14ac:dyDescent="0.25">
      <c r="D1028" s="52"/>
      <c r="E1028" s="39"/>
      <c r="F1028" s="39"/>
      <c r="G1028" s="35"/>
      <c r="I1028" s="52"/>
      <c r="J1028" s="39"/>
      <c r="K1028" s="39"/>
      <c r="L1028" s="62"/>
      <c r="M1028" s="101">
        <f t="shared" si="181"/>
        <v>27</v>
      </c>
      <c r="N1028" s="67" t="str">
        <f ca="1">IF(D1028="","",_xll.xEURO(OFFSET(C1028,-M1028+1,0),E1028,OFFSET(C1028,-M1028+2,0),OFFSET(C1028,-M1028+2,0),OFFSET(C1028,-M1028+3,0)+AB1028,OFFSET(C1028,-M1028+4,0),0,1)*D1028)</f>
        <v/>
      </c>
      <c r="O1028" s="69" t="str">
        <f ca="1">IF(D1028="","",_xll.xEURO(OFFSET(C1028,-M1028+1,0),E1028,OFFSET(C1028,-M1028+2,0),OFFSET(C1028,-M1028+2,0),OFFSET(C1028,-M1028+3,0)+AB1028,OFFSET(C1028,-M1028+4,0),0,0))</f>
        <v/>
      </c>
      <c r="P1028" s="67" t="str">
        <f t="shared" si="179"/>
        <v/>
      </c>
      <c r="Q1028" s="67" t="str">
        <f ca="1">IF(D1028="","",_xll.xEURO(OFFSET(C1028,-M1028+1,0),E1028,OFFSET(C1028,-M1028+2,0),OFFSET(C1028,-M1028+2,0),OFFSET(C1028,-M1028+3,0)+AB1028,OFFSET(C1028,-M1028+4,0),0,2)/10*D1028)</f>
        <v/>
      </c>
      <c r="R1028" s="71" t="str">
        <f ca="1">IF(D1028="","",_xll.xEURO(OFFSET(C1028,-M1028+1,0),E1028,OFFSET(C1028,-M1028+2,0),OFFSET(C1028,-M1028+2,0),OFFSET(C1028,-M1028+3,0)+AB1028,OFFSET(C1028,-M1028+4,0),0,3)/100*D1028*10000)</f>
        <v/>
      </c>
      <c r="S1028" s="71" t="str">
        <f ca="1">IF(D1028="","",_xll.xEURO(OFFSET(C1028,-M1028+1,0),E1028,OFFSET(C1028,-M1028+2,0),OFFSET(C1028,-M1028+2,0),OFFSET(C1028,-M1028+3,0)+AB1028,OFFSET(C1028,-M1028+4,0),0,5)/365.25*D1028*10000)</f>
        <v/>
      </c>
      <c r="U1028" s="67" t="str">
        <f ca="1">IF(I1028="","",_xll.xEURO(OFFSET(C1028,-M1028+1,0),J1028,OFFSET(C1028,-M1028+2,0),OFFSET(C1028,-M1028+2,0),OFFSET(C1028,-M1028+3,0)+AC1028,OFFSET(C1028,-M1028+4,0),1,1)*I1028)</f>
        <v/>
      </c>
      <c r="V1028" s="69" t="str">
        <f ca="1">IF(I1028="","",_xll.xEURO(OFFSET(C1028,-M1028+1,0),J1028,OFFSET(C1028,-M1028+2,0),OFFSET(C1028,-M1028+2,0),OFFSET(C1028,-M1028+3,0)+AC1028,OFFSET(C1028,-M1028+4,0),1,0))</f>
        <v/>
      </c>
      <c r="W1028" s="67" t="str">
        <f t="shared" si="180"/>
        <v/>
      </c>
      <c r="X1028" s="67" t="str">
        <f ca="1">IF(I1028="","",_xll.xEURO(OFFSET(C1028,-M1028+1,0),J1028,OFFSET(C1028,-M1028+2,0),OFFSET(C1028,-M1028+2,0),OFFSET(C1028,-M1028+3,0)+AC1028,OFFSET(C1028,-M1028+4,0),1,2)/10*I1028)</f>
        <v/>
      </c>
      <c r="Y1028" s="71" t="str">
        <f ca="1">IF(I1028="","",_xll.xEURO(OFFSET(C1028,-M1028+1,0),J1028,OFFSET(C1028,-M1028+2,0),OFFSET(C1028,-M1028+2,0),OFFSET(C1028,-M1028+3,0)+AC1028,OFFSET(C1028,-M1028+4,0),1,3)/100*I1028*10000)</f>
        <v/>
      </c>
      <c r="Z1028" s="71" t="str">
        <f ca="1">IF(I1028="","",_xll.xEURO(OFFSET(C1028,-M1028+1,0),J1028,OFFSET(C1028,-M1028+2,0),OFFSET(C1028,-M1028+2,0),OFFSET(C1028,-M1028+3,0)+AC1028,OFFSET(C1028,-M1028+4,0),1,5)/365.25*I1028*10000)</f>
        <v/>
      </c>
      <c r="AB1028" s="40" t="str">
        <f ca="1">IF(D1028="","",_xll.xCalcSkew(OFFSET(C1028,-M1028,0),E1028-OFFSET(C1028,-M1028+1,0),b)/100)</f>
        <v/>
      </c>
      <c r="AC1028" s="40" t="str">
        <f ca="1">IF(I1028="","",_xll.xCalcSkew(OFFSET(C1028,-M1028,0),J1028-OFFSET(C1028,-M1028+1,0),b)/100)</f>
        <v/>
      </c>
      <c r="AE1028">
        <f t="shared" si="174"/>
        <v>0</v>
      </c>
      <c r="AF1028">
        <f t="shared" si="175"/>
        <v>0</v>
      </c>
      <c r="AG1028">
        <f t="shared" si="176"/>
        <v>0</v>
      </c>
    </row>
    <row r="1029" spans="3:33" x14ac:dyDescent="0.25">
      <c r="D1029" s="52"/>
      <c r="E1029" s="39"/>
      <c r="F1029" s="39"/>
      <c r="G1029" s="35"/>
      <c r="I1029" s="52"/>
      <c r="J1029" s="39"/>
      <c r="K1029" s="39"/>
      <c r="L1029" s="62"/>
      <c r="M1029" s="101">
        <f t="shared" si="181"/>
        <v>28</v>
      </c>
      <c r="N1029" s="67" t="str">
        <f ca="1">IF(D1029="","",_xll.xEURO(OFFSET(C1029,-M1029+1,0),E1029,OFFSET(C1029,-M1029+2,0),OFFSET(C1029,-M1029+2,0),OFFSET(C1029,-M1029+3,0)+AB1029,OFFSET(C1029,-M1029+4,0),0,1)*D1029)</f>
        <v/>
      </c>
      <c r="O1029" s="69" t="str">
        <f ca="1">IF(D1029="","",_xll.xEURO(OFFSET(C1029,-M1029+1,0),E1029,OFFSET(C1029,-M1029+2,0),OFFSET(C1029,-M1029+2,0),OFFSET(C1029,-M1029+3,0)+AB1029,OFFSET(C1029,-M1029+4,0),0,0))</f>
        <v/>
      </c>
      <c r="P1029" s="67" t="str">
        <f t="shared" si="179"/>
        <v/>
      </c>
      <c r="Q1029" s="67" t="str">
        <f ca="1">IF(D1029="","",_xll.xEURO(OFFSET(C1029,-M1029+1,0),E1029,OFFSET(C1029,-M1029+2,0),OFFSET(C1029,-M1029+2,0),OFFSET(C1029,-M1029+3,0)+AB1029,OFFSET(C1029,-M1029+4,0),0,2)/10*D1029)</f>
        <v/>
      </c>
      <c r="R1029" s="71" t="str">
        <f ca="1">IF(D1029="","",_xll.xEURO(OFFSET(C1029,-M1029+1,0),E1029,OFFSET(C1029,-M1029+2,0),OFFSET(C1029,-M1029+2,0),OFFSET(C1029,-M1029+3,0)+AB1029,OFFSET(C1029,-M1029+4,0),0,3)/100*D1029*10000)</f>
        <v/>
      </c>
      <c r="S1029" s="71" t="str">
        <f ca="1">IF(D1029="","",_xll.xEURO(OFFSET(C1029,-M1029+1,0),E1029,OFFSET(C1029,-M1029+2,0),OFFSET(C1029,-M1029+2,0),OFFSET(C1029,-M1029+3,0)+AB1029,OFFSET(C1029,-M1029+4,0),0,5)/365.25*D1029*10000)</f>
        <v/>
      </c>
      <c r="U1029" s="67" t="str">
        <f ca="1">IF(I1029="","",_xll.xEURO(OFFSET(C1029,-M1029+1,0),J1029,OFFSET(C1029,-M1029+2,0),OFFSET(C1029,-M1029+2,0),OFFSET(C1029,-M1029+3,0)+AC1029,OFFSET(C1029,-M1029+4,0),1,1)*I1029)</f>
        <v/>
      </c>
      <c r="V1029" s="69" t="str">
        <f ca="1">IF(I1029="","",_xll.xEURO(OFFSET(C1029,-M1029+1,0),J1029,OFFSET(C1029,-M1029+2,0),OFFSET(C1029,-M1029+2,0),OFFSET(C1029,-M1029+3,0)+AC1029,OFFSET(C1029,-M1029+4,0),1,0))</f>
        <v/>
      </c>
      <c r="W1029" s="67" t="str">
        <f t="shared" si="180"/>
        <v/>
      </c>
      <c r="X1029" s="67" t="str">
        <f ca="1">IF(I1029="","",_xll.xEURO(OFFSET(C1029,-M1029+1,0),J1029,OFFSET(C1029,-M1029+2,0),OFFSET(C1029,-M1029+2,0),OFFSET(C1029,-M1029+3,0)+AC1029,OFFSET(C1029,-M1029+4,0),1,2)/10*I1029)</f>
        <v/>
      </c>
      <c r="Y1029" s="71" t="str">
        <f ca="1">IF(I1029="","",_xll.xEURO(OFFSET(C1029,-M1029+1,0),J1029,OFFSET(C1029,-M1029+2,0),OFFSET(C1029,-M1029+2,0),OFFSET(C1029,-M1029+3,0)+AC1029,OFFSET(C1029,-M1029+4,0),1,3)/100*I1029*10000)</f>
        <v/>
      </c>
      <c r="Z1029" s="71" t="str">
        <f ca="1">IF(I1029="","",_xll.xEURO(OFFSET(C1029,-M1029+1,0),J1029,OFFSET(C1029,-M1029+2,0),OFFSET(C1029,-M1029+2,0),OFFSET(C1029,-M1029+3,0)+AC1029,OFFSET(C1029,-M1029+4,0),1,5)/365.25*I1029*10000)</f>
        <v/>
      </c>
      <c r="AB1029" s="40" t="str">
        <f ca="1">IF(D1029="","",_xll.xCalcSkew(OFFSET(C1029,-M1029,0),E1029-OFFSET(C1029,-M1029+1,0),b)/100)</f>
        <v/>
      </c>
      <c r="AC1029" s="40" t="str">
        <f ca="1">IF(I1029="","",_xll.xCalcSkew(OFFSET(C1029,-M1029,0),J1029-OFFSET(C1029,-M1029+1,0),b)/100)</f>
        <v/>
      </c>
      <c r="AE1029">
        <f t="shared" si="174"/>
        <v>0</v>
      </c>
      <c r="AF1029">
        <f t="shared" si="175"/>
        <v>0</v>
      </c>
      <c r="AG1029">
        <f t="shared" si="176"/>
        <v>0</v>
      </c>
    </row>
    <row r="1030" spans="3:33" x14ac:dyDescent="0.25">
      <c r="D1030" s="52"/>
      <c r="E1030" s="39"/>
      <c r="F1030" s="39"/>
      <c r="G1030" s="35"/>
      <c r="I1030" s="52"/>
      <c r="J1030" s="39"/>
      <c r="K1030" s="39"/>
      <c r="L1030" s="62"/>
      <c r="M1030" s="101">
        <f t="shared" si="181"/>
        <v>29</v>
      </c>
      <c r="N1030" s="67" t="str">
        <f ca="1">IF(D1030="","",_xll.xEURO(OFFSET(C1030,-M1030+1,0),E1030,OFFSET(C1030,-M1030+2,0),OFFSET(C1030,-M1030+2,0),OFFSET(C1030,-M1030+3,0)+AB1030,OFFSET(C1030,-M1030+4,0),0,1)*D1030)</f>
        <v/>
      </c>
      <c r="O1030" s="69" t="str">
        <f ca="1">IF(D1030="","",_xll.xEURO(OFFSET(C1030,-M1030+1,0),E1030,OFFSET(C1030,-M1030+2,0),OFFSET(C1030,-M1030+2,0),OFFSET(C1030,-M1030+3,0)+AB1030,OFFSET(C1030,-M1030+4,0),0,0))</f>
        <v/>
      </c>
      <c r="P1030" s="67" t="str">
        <f t="shared" si="179"/>
        <v/>
      </c>
      <c r="Q1030" s="67" t="str">
        <f ca="1">IF(D1030="","",_xll.xEURO(OFFSET(C1030,-M1030+1,0),E1030,OFFSET(C1030,-M1030+2,0),OFFSET(C1030,-M1030+2,0),OFFSET(C1030,-M1030+3,0)+AB1030,OFFSET(C1030,-M1030+4,0),0,2)/10*D1030)</f>
        <v/>
      </c>
      <c r="R1030" s="71" t="str">
        <f ca="1">IF(D1030="","",_xll.xEURO(OFFSET(C1030,-M1030+1,0),E1030,OFFSET(C1030,-M1030+2,0),OFFSET(C1030,-M1030+2,0),OFFSET(C1030,-M1030+3,0)+AB1030,OFFSET(C1030,-M1030+4,0),0,3)/100*D1030*10000)</f>
        <v/>
      </c>
      <c r="S1030" s="71" t="str">
        <f ca="1">IF(D1030="","",_xll.xEURO(OFFSET(C1030,-M1030+1,0),E1030,OFFSET(C1030,-M1030+2,0),OFFSET(C1030,-M1030+2,0),OFFSET(C1030,-M1030+3,0)+AB1030,OFFSET(C1030,-M1030+4,0),0,5)/365.25*D1030*10000)</f>
        <v/>
      </c>
      <c r="U1030" s="67" t="str">
        <f ca="1">IF(I1030="","",_xll.xEURO(OFFSET(C1030,-M1030+1,0),J1030,OFFSET(C1030,-M1030+2,0),OFFSET(C1030,-M1030+2,0),OFFSET(C1030,-M1030+3,0)+AC1030,OFFSET(C1030,-M1030+4,0),1,1)*I1030)</f>
        <v/>
      </c>
      <c r="V1030" s="69" t="str">
        <f ca="1">IF(I1030="","",_xll.xEURO(OFFSET(C1030,-M1030+1,0),J1030,OFFSET(C1030,-M1030+2,0),OFFSET(C1030,-M1030+2,0),OFFSET(C1030,-M1030+3,0)+AC1030,OFFSET(C1030,-M1030+4,0),1,0))</f>
        <v/>
      </c>
      <c r="W1030" s="67" t="str">
        <f t="shared" si="180"/>
        <v/>
      </c>
      <c r="X1030" s="67" t="str">
        <f ca="1">IF(I1030="","",_xll.xEURO(OFFSET(C1030,-M1030+1,0),J1030,OFFSET(C1030,-M1030+2,0),OFFSET(C1030,-M1030+2,0),OFFSET(C1030,-M1030+3,0)+AC1030,OFFSET(C1030,-M1030+4,0),1,2)/10*I1030)</f>
        <v/>
      </c>
      <c r="Y1030" s="71" t="str">
        <f ca="1">IF(I1030="","",_xll.xEURO(OFFSET(C1030,-M1030+1,0),J1030,OFFSET(C1030,-M1030+2,0),OFFSET(C1030,-M1030+2,0),OFFSET(C1030,-M1030+3,0)+AC1030,OFFSET(C1030,-M1030+4,0),1,3)/100*I1030*10000)</f>
        <v/>
      </c>
      <c r="Z1030" s="71" t="str">
        <f ca="1">IF(I1030="","",_xll.xEURO(OFFSET(C1030,-M1030+1,0),J1030,OFFSET(C1030,-M1030+2,0),OFFSET(C1030,-M1030+2,0),OFFSET(C1030,-M1030+3,0)+AC1030,OFFSET(C1030,-M1030+4,0),1,5)/365.25*I1030*10000)</f>
        <v/>
      </c>
      <c r="AB1030" s="40" t="str">
        <f ca="1">IF(D1030="","",_xll.xCalcSkew(OFFSET(C1030,-M1030,0),E1030-OFFSET(C1030,-M1030+1,0),b)/100)</f>
        <v/>
      </c>
      <c r="AC1030" s="40" t="str">
        <f ca="1">IF(I1030="","",_xll.xCalcSkew(OFFSET(C1030,-M1030,0),J1030-OFFSET(C1030,-M1030+1,0),b)/100)</f>
        <v/>
      </c>
      <c r="AE1030">
        <f t="shared" ref="AE1030:AE1093" si="182">D1030*F1030*10000*-1</f>
        <v>0</v>
      </c>
      <c r="AF1030">
        <f t="shared" ref="AF1030:AF1093" si="183">I1030*K1030*10000*-1</f>
        <v>0</v>
      </c>
      <c r="AG1030">
        <f t="shared" ref="AG1030:AG1093" si="184">AE1030+AF1030</f>
        <v>0</v>
      </c>
    </row>
    <row r="1031" spans="3:33" x14ac:dyDescent="0.25">
      <c r="D1031" s="52"/>
      <c r="E1031" s="39"/>
      <c r="F1031" s="39"/>
      <c r="G1031" s="35"/>
      <c r="I1031" s="52"/>
      <c r="J1031" s="39"/>
      <c r="K1031" s="39"/>
      <c r="L1031" s="62"/>
      <c r="M1031" s="101">
        <f t="shared" si="181"/>
        <v>30</v>
      </c>
      <c r="N1031" s="67" t="str">
        <f ca="1">IF(D1031="","",_xll.xEURO(OFFSET(C1031,-M1031+1,0),E1031,OFFSET(C1031,-M1031+2,0),OFFSET(C1031,-M1031+2,0),OFFSET(C1031,-M1031+3,0)+AB1031,OFFSET(C1031,-M1031+4,0),0,1)*D1031)</f>
        <v/>
      </c>
      <c r="O1031" s="69" t="str">
        <f ca="1">IF(D1031="","",_xll.xEURO(OFFSET(C1031,-M1031+1,0),E1031,OFFSET(C1031,-M1031+2,0),OFFSET(C1031,-M1031+2,0),OFFSET(C1031,-M1031+3,0)+AB1031,OFFSET(C1031,-M1031+4,0),0,0))</f>
        <v/>
      </c>
      <c r="P1031" s="67" t="str">
        <f t="shared" si="179"/>
        <v/>
      </c>
      <c r="Q1031" s="67" t="str">
        <f ca="1">IF(D1031="","",_xll.xEURO(OFFSET(C1031,-M1031+1,0),E1031,OFFSET(C1031,-M1031+2,0),OFFSET(C1031,-M1031+2,0),OFFSET(C1031,-M1031+3,0)+AB1031,OFFSET(C1031,-M1031+4,0),0,2)/10*D1031)</f>
        <v/>
      </c>
      <c r="R1031" s="71" t="str">
        <f ca="1">IF(D1031="","",_xll.xEURO(OFFSET(C1031,-M1031+1,0),E1031,OFFSET(C1031,-M1031+2,0),OFFSET(C1031,-M1031+2,0),OFFSET(C1031,-M1031+3,0)+AB1031,OFFSET(C1031,-M1031+4,0),0,3)/100*D1031*10000)</f>
        <v/>
      </c>
      <c r="S1031" s="71" t="str">
        <f ca="1">IF(D1031="","",_xll.xEURO(OFFSET(C1031,-M1031+1,0),E1031,OFFSET(C1031,-M1031+2,0),OFFSET(C1031,-M1031+2,0),OFFSET(C1031,-M1031+3,0)+AB1031,OFFSET(C1031,-M1031+4,0),0,5)/365.25*D1031*10000)</f>
        <v/>
      </c>
      <c r="U1031" s="67" t="str">
        <f ca="1">IF(I1031="","",_xll.xEURO(OFFSET(C1031,-M1031+1,0),J1031,OFFSET(C1031,-M1031+2,0),OFFSET(C1031,-M1031+2,0),OFFSET(C1031,-M1031+3,0)+AC1031,OFFSET(C1031,-M1031+4,0),1,1)*I1031)</f>
        <v/>
      </c>
      <c r="V1031" s="69" t="str">
        <f ca="1">IF(I1031="","",_xll.xEURO(OFFSET(C1031,-M1031+1,0),J1031,OFFSET(C1031,-M1031+2,0),OFFSET(C1031,-M1031+2,0),OFFSET(C1031,-M1031+3,0)+AC1031,OFFSET(C1031,-M1031+4,0),1,0))</f>
        <v/>
      </c>
      <c r="W1031" s="67" t="str">
        <f t="shared" si="180"/>
        <v/>
      </c>
      <c r="X1031" s="67" t="str">
        <f ca="1">IF(I1031="","",_xll.xEURO(OFFSET(C1031,-M1031+1,0),J1031,OFFSET(C1031,-M1031+2,0),OFFSET(C1031,-M1031+2,0),OFFSET(C1031,-M1031+3,0)+AC1031,OFFSET(C1031,-M1031+4,0),1,2)/10*I1031)</f>
        <v/>
      </c>
      <c r="Y1031" s="71" t="str">
        <f ca="1">IF(I1031="","",_xll.xEURO(OFFSET(C1031,-M1031+1,0),J1031,OFFSET(C1031,-M1031+2,0),OFFSET(C1031,-M1031+2,0),OFFSET(C1031,-M1031+3,0)+AC1031,OFFSET(C1031,-M1031+4,0),1,3)/100*I1031*10000)</f>
        <v/>
      </c>
      <c r="Z1031" s="71" t="str">
        <f ca="1">IF(I1031="","",_xll.xEURO(OFFSET(C1031,-M1031+1,0),J1031,OFFSET(C1031,-M1031+2,0),OFFSET(C1031,-M1031+2,0),OFFSET(C1031,-M1031+3,0)+AC1031,OFFSET(C1031,-M1031+4,0),1,5)/365.25*I1031*10000)</f>
        <v/>
      </c>
      <c r="AB1031" s="40" t="str">
        <f ca="1">IF(D1031="","",_xll.xCalcSkew(OFFSET(C1031,-M1031,0),E1031-OFFSET(C1031,-M1031+1,0),b)/100)</f>
        <v/>
      </c>
      <c r="AC1031" s="40" t="str">
        <f ca="1">IF(I1031="","",_xll.xCalcSkew(OFFSET(C1031,-M1031,0),J1031-OFFSET(C1031,-M1031+1,0),b)/100)</f>
        <v/>
      </c>
      <c r="AE1031">
        <f t="shared" si="182"/>
        <v>0</v>
      </c>
      <c r="AF1031">
        <f t="shared" si="183"/>
        <v>0</v>
      </c>
      <c r="AG1031">
        <f t="shared" si="184"/>
        <v>0</v>
      </c>
    </row>
    <row r="1032" spans="3:33" x14ac:dyDescent="0.25">
      <c r="D1032" s="52"/>
      <c r="E1032" s="39"/>
      <c r="F1032" s="39"/>
      <c r="G1032" s="35"/>
      <c r="I1032" s="52"/>
      <c r="J1032" s="39"/>
      <c r="K1032" s="39"/>
      <c r="L1032" s="62"/>
      <c r="M1032" s="101">
        <f t="shared" si="181"/>
        <v>31</v>
      </c>
      <c r="N1032" s="67" t="str">
        <f ca="1">IF(D1032="","",_xll.xEURO(OFFSET(C1032,-M1032+1,0),E1032,OFFSET(C1032,-M1032+2,0),OFFSET(C1032,-M1032+2,0),OFFSET(C1032,-M1032+3,0)+AB1032,OFFSET(C1032,-M1032+4,0),0,1)*D1032)</f>
        <v/>
      </c>
      <c r="O1032" s="69" t="str">
        <f ca="1">IF(D1032="","",_xll.xEURO(OFFSET(C1032,-M1032+1,0),E1032,OFFSET(C1032,-M1032+2,0),OFFSET(C1032,-M1032+2,0),OFFSET(C1032,-M1032+3,0)+AB1032,OFFSET(C1032,-M1032+4,0),0,0))</f>
        <v/>
      </c>
      <c r="P1032" s="67" t="str">
        <f t="shared" si="179"/>
        <v/>
      </c>
      <c r="Q1032" s="67" t="str">
        <f ca="1">IF(D1032="","",_xll.xEURO(OFFSET(C1032,-M1032+1,0),E1032,OFFSET(C1032,-M1032+2,0),OFFSET(C1032,-M1032+2,0),OFFSET(C1032,-M1032+3,0)+AB1032,OFFSET(C1032,-M1032+4,0),0,2)/10*D1032)</f>
        <v/>
      </c>
      <c r="R1032" s="71" t="str">
        <f ca="1">IF(D1032="","",_xll.xEURO(OFFSET(C1032,-M1032+1,0),E1032,OFFSET(C1032,-M1032+2,0),OFFSET(C1032,-M1032+2,0),OFFSET(C1032,-M1032+3,0)+AB1032,OFFSET(C1032,-M1032+4,0),0,3)/100*D1032*10000)</f>
        <v/>
      </c>
      <c r="S1032" s="71" t="str">
        <f ca="1">IF(D1032="","",_xll.xEURO(OFFSET(C1032,-M1032+1,0),E1032,OFFSET(C1032,-M1032+2,0),OFFSET(C1032,-M1032+2,0),OFFSET(C1032,-M1032+3,0)+AB1032,OFFSET(C1032,-M1032+4,0),0,5)/365.25*D1032*10000)</f>
        <v/>
      </c>
      <c r="U1032" s="67" t="str">
        <f ca="1">IF(I1032="","",_xll.xEURO(OFFSET(C1032,-M1032+1,0),J1032,OFFSET(C1032,-M1032+2,0),OFFSET(C1032,-M1032+2,0),OFFSET(C1032,-M1032+3,0)+AC1032,OFFSET(C1032,-M1032+4,0),1,1)*I1032)</f>
        <v/>
      </c>
      <c r="V1032" s="69" t="str">
        <f ca="1">IF(I1032="","",_xll.xEURO(OFFSET(C1032,-M1032+1,0),J1032,OFFSET(C1032,-M1032+2,0),OFFSET(C1032,-M1032+2,0),OFFSET(C1032,-M1032+3,0)+AC1032,OFFSET(C1032,-M1032+4,0),1,0))</f>
        <v/>
      </c>
      <c r="W1032" s="67" t="str">
        <f t="shared" si="180"/>
        <v/>
      </c>
      <c r="X1032" s="67" t="str">
        <f ca="1">IF(I1032="","",_xll.xEURO(OFFSET(C1032,-M1032+1,0),J1032,OFFSET(C1032,-M1032+2,0),OFFSET(C1032,-M1032+2,0),OFFSET(C1032,-M1032+3,0)+AC1032,OFFSET(C1032,-M1032+4,0),1,2)/10*I1032)</f>
        <v/>
      </c>
      <c r="Y1032" s="71" t="str">
        <f ca="1">IF(I1032="","",_xll.xEURO(OFFSET(C1032,-M1032+1,0),J1032,OFFSET(C1032,-M1032+2,0),OFFSET(C1032,-M1032+2,0),OFFSET(C1032,-M1032+3,0)+AC1032,OFFSET(C1032,-M1032+4,0),1,3)/100*I1032*10000)</f>
        <v/>
      </c>
      <c r="Z1032" s="71" t="str">
        <f ca="1">IF(I1032="","",_xll.xEURO(OFFSET(C1032,-M1032+1,0),J1032,OFFSET(C1032,-M1032+2,0),OFFSET(C1032,-M1032+2,0),OFFSET(C1032,-M1032+3,0)+AC1032,OFFSET(C1032,-M1032+4,0),1,5)/365.25*I1032*10000)</f>
        <v/>
      </c>
      <c r="AB1032" s="40" t="str">
        <f ca="1">IF(D1032="","",_xll.xCalcSkew(OFFSET(C1032,-M1032,0),E1032-OFFSET(C1032,-M1032+1,0),b)/100)</f>
        <v/>
      </c>
      <c r="AC1032" s="40" t="str">
        <f ca="1">IF(I1032="","",_xll.xCalcSkew(OFFSET(C1032,-M1032,0),J1032-OFFSET(C1032,-M1032+1,0),b)/100)</f>
        <v/>
      </c>
      <c r="AE1032">
        <f t="shared" si="182"/>
        <v>0</v>
      </c>
      <c r="AF1032">
        <f t="shared" si="183"/>
        <v>0</v>
      </c>
      <c r="AG1032">
        <f t="shared" si="184"/>
        <v>0</v>
      </c>
    </row>
    <row r="1033" spans="3:33" x14ac:dyDescent="0.25">
      <c r="D1033" s="52"/>
      <c r="E1033" s="39"/>
      <c r="F1033" s="39"/>
      <c r="G1033" s="35"/>
      <c r="I1033" s="52"/>
      <c r="J1033" s="39"/>
      <c r="K1033" s="39"/>
      <c r="L1033" s="62"/>
      <c r="M1033" s="101">
        <f t="shared" si="181"/>
        <v>32</v>
      </c>
      <c r="N1033" s="67" t="str">
        <f ca="1">IF(D1033="","",_xll.xEURO(OFFSET(C1033,-M1033+1,0),E1033,OFFSET(C1033,-M1033+2,0),OFFSET(C1033,-M1033+2,0),OFFSET(C1033,-M1033+3,0)+AB1033,OFFSET(C1033,-M1033+4,0),0,1)*D1033)</f>
        <v/>
      </c>
      <c r="O1033" s="69" t="str">
        <f ca="1">IF(D1033="","",_xll.xEURO(OFFSET(C1033,-M1033+1,0),E1033,OFFSET(C1033,-M1033+2,0),OFFSET(C1033,-M1033+2,0),OFFSET(C1033,-M1033+3,0)+AB1033,OFFSET(C1033,-M1033+4,0),0,0))</f>
        <v/>
      </c>
      <c r="P1033" s="67" t="str">
        <f t="shared" si="179"/>
        <v/>
      </c>
      <c r="Q1033" s="67" t="str">
        <f ca="1">IF(D1033="","",_xll.xEURO(OFFSET(C1033,-M1033+1,0),E1033,OFFSET(C1033,-M1033+2,0),OFFSET(C1033,-M1033+2,0),OFFSET(C1033,-M1033+3,0)+AB1033,OFFSET(C1033,-M1033+4,0),0,2)/10*D1033)</f>
        <v/>
      </c>
      <c r="R1033" s="71" t="str">
        <f ca="1">IF(D1033="","",_xll.xEURO(OFFSET(C1033,-M1033+1,0),E1033,OFFSET(C1033,-M1033+2,0),OFFSET(C1033,-M1033+2,0),OFFSET(C1033,-M1033+3,0)+AB1033,OFFSET(C1033,-M1033+4,0),0,3)/100*D1033*10000)</f>
        <v/>
      </c>
      <c r="S1033" s="71" t="str">
        <f ca="1">IF(D1033="","",_xll.xEURO(OFFSET(C1033,-M1033+1,0),E1033,OFFSET(C1033,-M1033+2,0),OFFSET(C1033,-M1033+2,0),OFFSET(C1033,-M1033+3,0)+AB1033,OFFSET(C1033,-M1033+4,0),0,5)/365.25*D1033*10000)</f>
        <v/>
      </c>
      <c r="U1033" s="67" t="str">
        <f ca="1">IF(I1033="","",_xll.xEURO(OFFSET(C1033,-M1033+1,0),J1033,OFFSET(C1033,-M1033+2,0),OFFSET(C1033,-M1033+2,0),OFFSET(C1033,-M1033+3,0)+AC1033,OFFSET(C1033,-M1033+4,0),1,1)*I1033)</f>
        <v/>
      </c>
      <c r="V1033" s="69" t="str">
        <f ca="1">IF(I1033="","",_xll.xEURO(OFFSET(C1033,-M1033+1,0),J1033,OFFSET(C1033,-M1033+2,0),OFFSET(C1033,-M1033+2,0),OFFSET(C1033,-M1033+3,0)+AC1033,OFFSET(C1033,-M1033+4,0),1,0))</f>
        <v/>
      </c>
      <c r="W1033" s="67" t="str">
        <f t="shared" si="180"/>
        <v/>
      </c>
      <c r="X1033" s="67" t="str">
        <f ca="1">IF(I1033="","",_xll.xEURO(OFFSET(C1033,-M1033+1,0),J1033,OFFSET(C1033,-M1033+2,0),OFFSET(C1033,-M1033+2,0),OFFSET(C1033,-M1033+3,0)+AC1033,OFFSET(C1033,-M1033+4,0),1,2)/10*I1033)</f>
        <v/>
      </c>
      <c r="Y1033" s="71" t="str">
        <f ca="1">IF(I1033="","",_xll.xEURO(OFFSET(C1033,-M1033+1,0),J1033,OFFSET(C1033,-M1033+2,0),OFFSET(C1033,-M1033+2,0),OFFSET(C1033,-M1033+3,0)+AC1033,OFFSET(C1033,-M1033+4,0),1,3)/100*I1033*10000)</f>
        <v/>
      </c>
      <c r="Z1033" s="71" t="str">
        <f ca="1">IF(I1033="","",_xll.xEURO(OFFSET(C1033,-M1033+1,0),J1033,OFFSET(C1033,-M1033+2,0),OFFSET(C1033,-M1033+2,0),OFFSET(C1033,-M1033+3,0)+AC1033,OFFSET(C1033,-M1033+4,0),1,5)/365.25*I1033*10000)</f>
        <v/>
      </c>
      <c r="AB1033" s="40" t="str">
        <f ca="1">IF(D1033="","",_xll.xCalcSkew(OFFSET(C1033,-M1033,0),E1033-OFFSET(C1033,-M1033+1,0),b)/100)</f>
        <v/>
      </c>
      <c r="AC1033" s="40" t="str">
        <f ca="1">IF(I1033="","",_xll.xCalcSkew(OFFSET(C1033,-M1033,0),J1033-OFFSET(C1033,-M1033+1,0),b)/100)</f>
        <v/>
      </c>
      <c r="AE1033">
        <f t="shared" si="182"/>
        <v>0</v>
      </c>
      <c r="AF1033">
        <f t="shared" si="183"/>
        <v>0</v>
      </c>
      <c r="AG1033">
        <f t="shared" si="184"/>
        <v>0</v>
      </c>
    </row>
    <row r="1034" spans="3:33" x14ac:dyDescent="0.25">
      <c r="D1034" s="52"/>
      <c r="E1034" s="39"/>
      <c r="F1034" s="39"/>
      <c r="G1034" s="35"/>
      <c r="I1034" s="52"/>
      <c r="J1034" s="39"/>
      <c r="K1034" s="39"/>
      <c r="L1034" s="62"/>
      <c r="M1034" s="101">
        <f t="shared" si="181"/>
        <v>33</v>
      </c>
      <c r="N1034" s="67" t="str">
        <f ca="1">IF(D1034="","",_xll.xEURO(OFFSET(C1034,-M1034+1,0),E1034,OFFSET(C1034,-M1034+2,0),OFFSET(C1034,-M1034+2,0),OFFSET(C1034,-M1034+3,0)+AB1034,OFFSET(C1034,-M1034+4,0),0,1)*D1034)</f>
        <v/>
      </c>
      <c r="O1034" s="69" t="str">
        <f ca="1">IF(D1034="","",_xll.xEURO(OFFSET(C1034,-M1034+1,0),E1034,OFFSET(C1034,-M1034+2,0),OFFSET(C1034,-M1034+2,0),OFFSET(C1034,-M1034+3,0)+AB1034,OFFSET(C1034,-M1034+4,0),0,0))</f>
        <v/>
      </c>
      <c r="P1034" s="67" t="str">
        <f t="shared" si="179"/>
        <v/>
      </c>
      <c r="Q1034" s="67" t="str">
        <f ca="1">IF(D1034="","",_xll.xEURO(OFFSET(C1034,-M1034+1,0),E1034,OFFSET(C1034,-M1034+2,0),OFFSET(C1034,-M1034+2,0),OFFSET(C1034,-M1034+3,0)+AB1034,OFFSET(C1034,-M1034+4,0),0,2)/10*D1034)</f>
        <v/>
      </c>
      <c r="R1034" s="71" t="str">
        <f ca="1">IF(D1034="","",_xll.xEURO(OFFSET(C1034,-M1034+1,0),E1034,OFFSET(C1034,-M1034+2,0),OFFSET(C1034,-M1034+2,0),OFFSET(C1034,-M1034+3,0)+AB1034,OFFSET(C1034,-M1034+4,0),0,3)/100*D1034*10000)</f>
        <v/>
      </c>
      <c r="S1034" s="71" t="str">
        <f ca="1">IF(D1034="","",_xll.xEURO(OFFSET(C1034,-M1034+1,0),E1034,OFFSET(C1034,-M1034+2,0),OFFSET(C1034,-M1034+2,0),OFFSET(C1034,-M1034+3,0)+AB1034,OFFSET(C1034,-M1034+4,0),0,5)/365.25*D1034*10000)</f>
        <v/>
      </c>
      <c r="U1034" s="67" t="str">
        <f ca="1">IF(I1034="","",_xll.xEURO(OFFSET(C1034,-M1034+1,0),J1034,OFFSET(C1034,-M1034+2,0),OFFSET(C1034,-M1034+2,0),OFFSET(C1034,-M1034+3,0)+AC1034,OFFSET(C1034,-M1034+4,0),1,1)*I1034)</f>
        <v/>
      </c>
      <c r="V1034" s="69" t="str">
        <f ca="1">IF(I1034="","",_xll.xEURO(OFFSET(C1034,-M1034+1,0),J1034,OFFSET(C1034,-M1034+2,0),OFFSET(C1034,-M1034+2,0),OFFSET(C1034,-M1034+3,0)+AC1034,OFFSET(C1034,-M1034+4,0),1,0))</f>
        <v/>
      </c>
      <c r="W1034" s="67" t="str">
        <f t="shared" si="180"/>
        <v/>
      </c>
      <c r="X1034" s="67" t="str">
        <f ca="1">IF(I1034="","",_xll.xEURO(OFFSET(C1034,-M1034+1,0),J1034,OFFSET(C1034,-M1034+2,0),OFFSET(C1034,-M1034+2,0),OFFSET(C1034,-M1034+3,0)+AC1034,OFFSET(C1034,-M1034+4,0),1,2)/10*I1034)</f>
        <v/>
      </c>
      <c r="Y1034" s="71" t="str">
        <f ca="1">IF(I1034="","",_xll.xEURO(OFFSET(C1034,-M1034+1,0),J1034,OFFSET(C1034,-M1034+2,0),OFFSET(C1034,-M1034+2,0),OFFSET(C1034,-M1034+3,0)+AC1034,OFFSET(C1034,-M1034+4,0),1,3)/100*I1034*10000)</f>
        <v/>
      </c>
      <c r="Z1034" s="71" t="str">
        <f ca="1">IF(I1034="","",_xll.xEURO(OFFSET(C1034,-M1034+1,0),J1034,OFFSET(C1034,-M1034+2,0),OFFSET(C1034,-M1034+2,0),OFFSET(C1034,-M1034+3,0)+AC1034,OFFSET(C1034,-M1034+4,0),1,5)/365.25*I1034*10000)</f>
        <v/>
      </c>
      <c r="AB1034" s="40" t="str">
        <f ca="1">IF(D1034="","",_xll.xCalcSkew(OFFSET(C1034,-M1034,0),E1034-OFFSET(C1034,-M1034+1,0),b)/100)</f>
        <v/>
      </c>
      <c r="AC1034" s="40" t="str">
        <f ca="1">IF(I1034="","",_xll.xCalcSkew(OFFSET(C1034,-M1034,0),J1034-OFFSET(C1034,-M1034+1,0),b)/100)</f>
        <v/>
      </c>
      <c r="AE1034">
        <f t="shared" si="182"/>
        <v>0</v>
      </c>
      <c r="AF1034">
        <f t="shared" si="183"/>
        <v>0</v>
      </c>
      <c r="AG1034">
        <f t="shared" si="184"/>
        <v>0</v>
      </c>
    </row>
    <row r="1035" spans="3:33" x14ac:dyDescent="0.25">
      <c r="D1035" s="52"/>
      <c r="E1035" s="39"/>
      <c r="F1035" s="39"/>
      <c r="G1035" s="35"/>
      <c r="I1035" s="52"/>
      <c r="J1035" s="39"/>
      <c r="K1035" s="39"/>
      <c r="L1035" s="62"/>
      <c r="M1035" s="101">
        <f t="shared" si="181"/>
        <v>34</v>
      </c>
      <c r="N1035" s="67" t="str">
        <f ca="1">IF(D1035="","",_xll.xEURO(OFFSET(C1035,-M1035+1,0),E1035,OFFSET(C1035,-M1035+2,0),OFFSET(C1035,-M1035+2,0),OFFSET(C1035,-M1035+3,0)+AB1035,OFFSET(C1035,-M1035+4,0),0,1)*D1035)</f>
        <v/>
      </c>
      <c r="O1035" s="69" t="str">
        <f ca="1">IF(D1035="","",_xll.xEURO(OFFSET(C1035,-M1035+1,0),E1035,OFFSET(C1035,-M1035+2,0),OFFSET(C1035,-M1035+2,0),OFFSET(C1035,-M1035+3,0)+AB1035,OFFSET(C1035,-M1035+4,0),0,0))</f>
        <v/>
      </c>
      <c r="P1035" s="67" t="str">
        <f t="shared" si="179"/>
        <v/>
      </c>
      <c r="Q1035" s="67" t="str">
        <f ca="1">IF(D1035="","",_xll.xEURO(OFFSET(C1035,-M1035+1,0),E1035,OFFSET(C1035,-M1035+2,0),OFFSET(C1035,-M1035+2,0),OFFSET(C1035,-M1035+3,0)+AB1035,OFFSET(C1035,-M1035+4,0),0,2)/10*D1035)</f>
        <v/>
      </c>
      <c r="R1035" s="71" t="str">
        <f ca="1">IF(D1035="","",_xll.xEURO(OFFSET(C1035,-M1035+1,0),E1035,OFFSET(C1035,-M1035+2,0),OFFSET(C1035,-M1035+2,0),OFFSET(C1035,-M1035+3,0)+AB1035,OFFSET(C1035,-M1035+4,0),0,3)/100*D1035*10000)</f>
        <v/>
      </c>
      <c r="S1035" s="71" t="str">
        <f ca="1">IF(D1035="","",_xll.xEURO(OFFSET(C1035,-M1035+1,0),E1035,OFFSET(C1035,-M1035+2,0),OFFSET(C1035,-M1035+2,0),OFFSET(C1035,-M1035+3,0)+AB1035,OFFSET(C1035,-M1035+4,0),0,5)/365.25*D1035*10000)</f>
        <v/>
      </c>
      <c r="U1035" s="67" t="str">
        <f ca="1">IF(I1035="","",_xll.xEURO(OFFSET(C1035,-M1035+1,0),J1035,OFFSET(C1035,-M1035+2,0),OFFSET(C1035,-M1035+2,0),OFFSET(C1035,-M1035+3,0)+AC1035,OFFSET(C1035,-M1035+4,0),1,1)*I1035)</f>
        <v/>
      </c>
      <c r="V1035" s="69" t="str">
        <f ca="1">IF(I1035="","",_xll.xEURO(OFFSET(C1035,-M1035+1,0),J1035,OFFSET(C1035,-M1035+2,0),OFFSET(C1035,-M1035+2,0),OFFSET(C1035,-M1035+3,0)+AC1035,OFFSET(C1035,-M1035+4,0),1,0))</f>
        <v/>
      </c>
      <c r="W1035" s="67" t="str">
        <f t="shared" si="180"/>
        <v/>
      </c>
      <c r="X1035" s="67" t="str">
        <f ca="1">IF(I1035="","",_xll.xEURO(OFFSET(C1035,-M1035+1,0),J1035,OFFSET(C1035,-M1035+2,0),OFFSET(C1035,-M1035+2,0),OFFSET(C1035,-M1035+3,0)+AC1035,OFFSET(C1035,-M1035+4,0),1,2)/10*I1035)</f>
        <v/>
      </c>
      <c r="Y1035" s="71" t="str">
        <f ca="1">IF(I1035="","",_xll.xEURO(OFFSET(C1035,-M1035+1,0),J1035,OFFSET(C1035,-M1035+2,0),OFFSET(C1035,-M1035+2,0),OFFSET(C1035,-M1035+3,0)+AC1035,OFFSET(C1035,-M1035+4,0),1,3)/100*I1035*10000)</f>
        <v/>
      </c>
      <c r="Z1035" s="71" t="str">
        <f ca="1">IF(I1035="","",_xll.xEURO(OFFSET(C1035,-M1035+1,0),J1035,OFFSET(C1035,-M1035+2,0),OFFSET(C1035,-M1035+2,0),OFFSET(C1035,-M1035+3,0)+AC1035,OFFSET(C1035,-M1035+4,0),1,5)/365.25*I1035*10000)</f>
        <v/>
      </c>
      <c r="AB1035" s="40" t="str">
        <f ca="1">IF(D1035="","",_xll.xCalcSkew(OFFSET(C1035,-M1035,0),E1035-OFFSET(C1035,-M1035+1,0),b)/100)</f>
        <v/>
      </c>
      <c r="AC1035" s="40" t="str">
        <f ca="1">IF(I1035="","",_xll.xCalcSkew(OFFSET(C1035,-M1035,0),J1035-OFFSET(C1035,-M1035+1,0),b)/100)</f>
        <v/>
      </c>
      <c r="AE1035">
        <f t="shared" si="182"/>
        <v>0</v>
      </c>
      <c r="AF1035">
        <f t="shared" si="183"/>
        <v>0</v>
      </c>
      <c r="AG1035">
        <f t="shared" si="184"/>
        <v>0</v>
      </c>
    </row>
    <row r="1036" spans="3:33" x14ac:dyDescent="0.25">
      <c r="D1036" s="52"/>
      <c r="E1036" s="39"/>
      <c r="F1036" s="39"/>
      <c r="G1036" s="35"/>
      <c r="I1036" s="52"/>
      <c r="J1036" s="39"/>
      <c r="K1036" s="39"/>
      <c r="L1036" s="62"/>
      <c r="M1036" s="101">
        <f t="shared" si="181"/>
        <v>35</v>
      </c>
      <c r="N1036" s="67" t="str">
        <f ca="1">IF(D1036="","",_xll.xEURO(OFFSET(C1036,-M1036+1,0),E1036,OFFSET(C1036,-M1036+2,0),OFFSET(C1036,-M1036+2,0),OFFSET(C1036,-M1036+3,0)+AB1036,OFFSET(C1036,-M1036+4,0),0,1)*D1036)</f>
        <v/>
      </c>
      <c r="O1036" s="69" t="str">
        <f ca="1">IF(D1036="","",_xll.xEURO(OFFSET(C1036,-M1036+1,0),E1036,OFFSET(C1036,-M1036+2,0),OFFSET(C1036,-M1036+2,0),OFFSET(C1036,-M1036+3,0)+AB1036,OFFSET(C1036,-M1036+4,0),0,0))</f>
        <v/>
      </c>
      <c r="P1036" s="67" t="str">
        <f t="shared" si="179"/>
        <v/>
      </c>
      <c r="Q1036" s="67" t="str">
        <f ca="1">IF(D1036="","",_xll.xEURO(OFFSET(C1036,-M1036+1,0),E1036,OFFSET(C1036,-M1036+2,0),OFFSET(C1036,-M1036+2,0),OFFSET(C1036,-M1036+3,0)+AB1036,OFFSET(C1036,-M1036+4,0),0,2)/10*D1036)</f>
        <v/>
      </c>
      <c r="R1036" s="71" t="str">
        <f ca="1">IF(D1036="","",_xll.xEURO(OFFSET(C1036,-M1036+1,0),E1036,OFFSET(C1036,-M1036+2,0),OFFSET(C1036,-M1036+2,0),OFFSET(C1036,-M1036+3,0)+AB1036,OFFSET(C1036,-M1036+4,0),0,3)/100*D1036*10000)</f>
        <v/>
      </c>
      <c r="S1036" s="71" t="str">
        <f ca="1">IF(D1036="","",_xll.xEURO(OFFSET(C1036,-M1036+1,0),E1036,OFFSET(C1036,-M1036+2,0),OFFSET(C1036,-M1036+2,0),OFFSET(C1036,-M1036+3,0)+AB1036,OFFSET(C1036,-M1036+4,0),0,5)/365.25*D1036*10000)</f>
        <v/>
      </c>
      <c r="U1036" s="67" t="str">
        <f ca="1">IF(I1036="","",_xll.xEURO(OFFSET(C1036,-M1036+1,0),J1036,OFFSET(C1036,-M1036+2,0),OFFSET(C1036,-M1036+2,0),OFFSET(C1036,-M1036+3,0)+AC1036,OFFSET(C1036,-M1036+4,0),1,1)*I1036)</f>
        <v/>
      </c>
      <c r="V1036" s="69" t="str">
        <f ca="1">IF(I1036="","",_xll.xEURO(OFFSET(C1036,-M1036+1,0),J1036,OFFSET(C1036,-M1036+2,0),OFFSET(C1036,-M1036+2,0),OFFSET(C1036,-M1036+3,0)+AC1036,OFFSET(C1036,-M1036+4,0),1,0))</f>
        <v/>
      </c>
      <c r="W1036" s="67" t="str">
        <f t="shared" si="180"/>
        <v/>
      </c>
      <c r="X1036" s="67" t="str">
        <f ca="1">IF(I1036="","",_xll.xEURO(OFFSET(C1036,-M1036+1,0),J1036,OFFSET(C1036,-M1036+2,0),OFFSET(C1036,-M1036+2,0),OFFSET(C1036,-M1036+3,0)+AC1036,OFFSET(C1036,-M1036+4,0),1,2)/10*I1036)</f>
        <v/>
      </c>
      <c r="Y1036" s="71" t="str">
        <f ca="1">IF(I1036="","",_xll.xEURO(OFFSET(C1036,-M1036+1,0),J1036,OFFSET(C1036,-M1036+2,0),OFFSET(C1036,-M1036+2,0),OFFSET(C1036,-M1036+3,0)+AC1036,OFFSET(C1036,-M1036+4,0),1,3)/100*I1036*10000)</f>
        <v/>
      </c>
      <c r="Z1036" s="71" t="str">
        <f ca="1">IF(I1036="","",_xll.xEURO(OFFSET(C1036,-M1036+1,0),J1036,OFFSET(C1036,-M1036+2,0),OFFSET(C1036,-M1036+2,0),OFFSET(C1036,-M1036+3,0)+AC1036,OFFSET(C1036,-M1036+4,0),1,5)/365.25*I1036*10000)</f>
        <v/>
      </c>
      <c r="AB1036" s="40" t="str">
        <f ca="1">IF(D1036="","",_xll.xCalcSkew(OFFSET(C1036,-M1036,0),E1036-OFFSET(C1036,-M1036+1,0),b)/100)</f>
        <v/>
      </c>
      <c r="AC1036" s="40" t="str">
        <f ca="1">IF(I1036="","",_xll.xCalcSkew(OFFSET(C1036,-M1036,0),J1036-OFFSET(C1036,-M1036+1,0),b)/100)</f>
        <v/>
      </c>
      <c r="AE1036">
        <f t="shared" si="182"/>
        <v>0</v>
      </c>
      <c r="AF1036">
        <f t="shared" si="183"/>
        <v>0</v>
      </c>
      <c r="AG1036">
        <f t="shared" si="184"/>
        <v>0</v>
      </c>
    </row>
    <row r="1037" spans="3:33" x14ac:dyDescent="0.25">
      <c r="D1037" s="46">
        <f ca="1">SUM(INDIRECT(CONCATENATE(ADDRESS(ROW(D1001),COLUMN(D1001)),":",ADDRESS(ROW()-1,COLUMN()))))</f>
        <v>0</v>
      </c>
      <c r="I1037" s="46">
        <f ca="1">SUM(INDIRECT(CONCATENATE(ADDRESS(ROW(I1001),COLUMN(I1001)),":",ADDRESS(ROW()-1,COLUMN()))))</f>
        <v>0</v>
      </c>
      <c r="J1037" s="1"/>
      <c r="K1037" s="1"/>
      <c r="L1037" s="1"/>
      <c r="N1037" s="46">
        <f t="shared" ref="N1037:S1037" ca="1" si="185">SUM(INDIRECT(CONCATENATE(ADDRESS(ROW(N1001),COLUMN(N1001)),":",ADDRESS(ROW()-1,COLUMN()))))</f>
        <v>0</v>
      </c>
      <c r="O1037" s="46">
        <f t="shared" ca="1" si="185"/>
        <v>0</v>
      </c>
      <c r="P1037" s="46">
        <f t="shared" ca="1" si="185"/>
        <v>0</v>
      </c>
      <c r="Q1037" s="46">
        <f t="shared" ca="1" si="185"/>
        <v>0</v>
      </c>
      <c r="R1037" s="46">
        <f t="shared" ca="1" si="185"/>
        <v>0</v>
      </c>
      <c r="S1037" s="46">
        <f t="shared" ca="1" si="185"/>
        <v>0</v>
      </c>
      <c r="T1037" s="67"/>
      <c r="U1037" s="46">
        <f t="shared" ref="U1037:Z1037" ca="1" si="186">SUM(INDIRECT(CONCATENATE(ADDRESS(ROW(U1001),COLUMN(U1001)),":",ADDRESS(ROW()-1,COLUMN()))))</f>
        <v>0</v>
      </c>
      <c r="V1037" s="46">
        <f t="shared" ca="1" si="186"/>
        <v>0</v>
      </c>
      <c r="W1037" s="46">
        <f t="shared" ca="1" si="186"/>
        <v>0</v>
      </c>
      <c r="X1037" s="46">
        <f t="shared" ca="1" si="186"/>
        <v>0</v>
      </c>
      <c r="Y1037" s="46">
        <f t="shared" ca="1" si="186"/>
        <v>0</v>
      </c>
      <c r="Z1037" s="46">
        <f t="shared" ca="1" si="186"/>
        <v>0</v>
      </c>
      <c r="AE1037">
        <f t="shared" ca="1" si="182"/>
        <v>0</v>
      </c>
      <c r="AF1037">
        <f t="shared" ca="1" si="183"/>
        <v>0</v>
      </c>
      <c r="AG1037">
        <f t="shared" ca="1" si="184"/>
        <v>0</v>
      </c>
    </row>
    <row r="1038" spans="3:33" x14ac:dyDescent="0.25">
      <c r="AE1038">
        <f t="shared" si="182"/>
        <v>0</v>
      </c>
      <c r="AF1038">
        <f t="shared" si="183"/>
        <v>0</v>
      </c>
      <c r="AG1038">
        <f t="shared" si="184"/>
        <v>0</v>
      </c>
    </row>
    <row r="1039" spans="3:33" x14ac:dyDescent="0.25">
      <c r="C1039" s="34">
        <f ca="1">EOMONTH(C1001,0)+1</f>
        <v>38047</v>
      </c>
      <c r="D1039" s="52"/>
      <c r="E1039" s="39"/>
      <c r="F1039" s="39"/>
      <c r="G1039" s="35"/>
      <c r="I1039" s="52"/>
      <c r="J1039" s="39"/>
      <c r="K1039" s="39"/>
      <c r="L1039" s="62"/>
      <c r="M1039" s="101">
        <v>0</v>
      </c>
      <c r="N1039" s="67" t="str">
        <f ca="1">IF(D1039="","",_xll.xEURO(OFFSET(C1039,-M1039+1,0),E1039,OFFSET(C1039,-M1039+2,0),OFFSET(C1039,-M1039+2,0),OFFSET(C1039,-M1039+3,0)+AB1039,OFFSET(C1039,-M1039+4,0),0,1)*D1039)</f>
        <v/>
      </c>
      <c r="O1039" s="69" t="str">
        <f ca="1">IF(D1039="","",_xll.xEURO(OFFSET(C1039,-M1039+1,0),E1039,OFFSET(C1039,-M1039+2,0),OFFSET(C1039,-M1039+2,0),OFFSET(C1039,-M1039+3,0)+AB1039,OFFSET(C1039,-M1039+4,0),0,0))</f>
        <v/>
      </c>
      <c r="P1039" s="67" t="str">
        <f t="shared" ref="P1039:P1074" si="187">IF(D1039="","",(O1039-F1039)*D1039*10)</f>
        <v/>
      </c>
      <c r="Q1039" s="67" t="str">
        <f ca="1">IF(D1039="","",_xll.xEURO(OFFSET(C1039,-M1039+1,0),E1039,OFFSET(C1039,-M1039+2,0),OFFSET(C1039,-M1039+2,0),OFFSET(C1039,-M1039+3,0)+AB1039,OFFSET(C1039,-M1039+4,0),0,2)/10*D1039)</f>
        <v/>
      </c>
      <c r="R1039" s="71" t="str">
        <f ca="1">IF(D1039="","",_xll.xEURO(OFFSET(C1039,-M1039+1,0),E1039,OFFSET(C1039,-M1039+2,0),OFFSET(C1039,-M1039+2,0),OFFSET(C1039,-M1039+3,0)+AB1039,OFFSET(C1039,-M1039+4,0),0,3)/100*D1039*10000)</f>
        <v/>
      </c>
      <c r="S1039" s="71" t="str">
        <f ca="1">IF(D1039="","",_xll.xEURO(OFFSET(C1039,-M1039+1,0),E1039,OFFSET(C1039,-M1039+2,0),OFFSET(C1039,-M1039+2,0),OFFSET(C1039,-M1039+3,0)+AB1039,OFFSET(C1039,-M1039+4,0),0,5)/365.25*D1039*10000)</f>
        <v/>
      </c>
      <c r="U1039" s="67" t="str">
        <f ca="1">IF(I1039="","",_xll.xEURO(OFFSET(C1039,-M1039+1,0),J1039,OFFSET(C1039,-M1039+2,0),OFFSET(C1039,-M1039+2,0),OFFSET(C1039,-M1039+3,0)+AC1039,OFFSET(C1039,-M1039+4,0),1,1)*I1039)</f>
        <v/>
      </c>
      <c r="V1039" s="69" t="str">
        <f ca="1">IF(I1039="","",_xll.xEURO(OFFSET(C1039,-M1039+1,0),J1039,OFFSET(C1039,-M1039+2,0),OFFSET(C1039,-M1039+2,0),OFFSET(C1039,-M1039+3,0)+AC1039,OFFSET(C1039,-M1039+4,0),1,0))</f>
        <v/>
      </c>
      <c r="W1039" s="67" t="str">
        <f t="shared" ref="W1039:W1074" si="188">IF(I1039="","",(V1039-K1039)*I1039*10)</f>
        <v/>
      </c>
      <c r="X1039" s="67" t="str">
        <f ca="1">IF(I1039="","",_xll.xEURO(OFFSET(C1039,-M1039+1,0),J1039,OFFSET(C1039,-M1039+2,0),OFFSET(C1039,-M1039+2,0),OFFSET(C1039,-M1039+3,0)+AC1039,OFFSET(C1039,-M1039+4,0),1,2)/10*I1039)</f>
        <v/>
      </c>
      <c r="Y1039" s="71" t="str">
        <f ca="1">IF(I1039="","",_xll.xEURO(OFFSET(C1039,-M1039+1,0),J1039,OFFSET(C1039,-M1039+2,0),OFFSET(C1039,-M1039+2,0),OFFSET(C1039,-M1039+3,0)+AC1039,OFFSET(C1039,-M1039+4,0),1,3)/100*I1039*10000)</f>
        <v/>
      </c>
      <c r="Z1039" s="71" t="str">
        <f ca="1">IF(I1039="","",_xll.xEURO(OFFSET(C1039,-M1039+1,0),J1039,OFFSET(C1039,-M1039+2,0),OFFSET(C1039,-M1039+2,0),OFFSET(C1039,-M1039+3,0)+AC1039,OFFSET(C1039,-M1039+4,0),1,5)/365.25*I1039*10000)</f>
        <v/>
      </c>
      <c r="AB1039" s="40" t="str">
        <f ca="1">IF(D1039="","",_xll.xCalcSkew(OFFSET(C1039,-M1039,0),E1039-OFFSET(C1039,-M1039+1,0),b)/100)</f>
        <v/>
      </c>
      <c r="AC1039" s="40" t="str">
        <f ca="1">IF(I1039="","",_xll.xCalcSkew(OFFSET(C1039,-M1039,0),J1039-OFFSET(C1039,-M1039+1,0),b)/100)</f>
        <v/>
      </c>
      <c r="AE1039">
        <f t="shared" si="182"/>
        <v>0</v>
      </c>
      <c r="AF1039">
        <f t="shared" si="183"/>
        <v>0</v>
      </c>
      <c r="AG1039">
        <f t="shared" si="184"/>
        <v>0</v>
      </c>
    </row>
    <row r="1040" spans="3:33" x14ac:dyDescent="0.25">
      <c r="C1040" s="41">
        <f ca="1">INDEX(Inputs!$1:$1048576,MATCH(C1039,Inputs!C:C,0),5)</f>
        <v>3.6840000000000002</v>
      </c>
      <c r="D1040" s="52"/>
      <c r="E1040" s="39"/>
      <c r="F1040" s="39"/>
      <c r="G1040" s="35"/>
      <c r="I1040" s="52"/>
      <c r="J1040" s="39"/>
      <c r="K1040" s="39"/>
      <c r="L1040" s="62"/>
      <c r="M1040" s="101">
        <f>M1039+1</f>
        <v>1</v>
      </c>
      <c r="N1040" s="67" t="str">
        <f ca="1">IF(D1040="","",_xll.xEURO(OFFSET(C1040,-M1040+1,0),E1040,OFFSET(C1040,-M1040+2,0),OFFSET(C1040,-M1040+2,0),OFFSET(C1040,-M1040+3,0)+AB1040,OFFSET(C1040,-M1040+4,0),0,1)*D1040)</f>
        <v/>
      </c>
      <c r="O1040" s="69" t="str">
        <f ca="1">IF(D1040="","",_xll.xEURO(OFFSET(C1040,-M1040+1,0),E1040,OFFSET(C1040,-M1040+2,0),OFFSET(C1040,-M1040+2,0),OFFSET(C1040,-M1040+3,0)+AB1040,OFFSET(C1040,-M1040+4,0),0,0))</f>
        <v/>
      </c>
      <c r="P1040" s="67" t="str">
        <f t="shared" si="187"/>
        <v/>
      </c>
      <c r="Q1040" s="67" t="str">
        <f ca="1">IF(D1040="","",_xll.xEURO(OFFSET(C1040,-M1040+1,0),E1040,OFFSET(C1040,-M1040+2,0),OFFSET(C1040,-M1040+2,0),OFFSET(C1040,-M1040+3,0)+AB1040,OFFSET(C1040,-M1040+4,0),0,2)/10*D1040)</f>
        <v/>
      </c>
      <c r="R1040" s="71" t="str">
        <f ca="1">IF(D1040="","",_xll.xEURO(OFFSET(C1040,-M1040+1,0),E1040,OFFSET(C1040,-M1040+2,0),OFFSET(C1040,-M1040+2,0),OFFSET(C1040,-M1040+3,0)+AB1040,OFFSET(C1040,-M1040+4,0),0,3)/100*D1040*10000)</f>
        <v/>
      </c>
      <c r="S1040" s="71" t="str">
        <f ca="1">IF(D1040="","",_xll.xEURO(OFFSET(C1040,-M1040+1,0),E1040,OFFSET(C1040,-M1040+2,0),OFFSET(C1040,-M1040+2,0),OFFSET(C1040,-M1040+3,0)+AB1040,OFFSET(C1040,-M1040+4,0),0,5)/365.25*D1040*10000)</f>
        <v/>
      </c>
      <c r="U1040" s="67" t="str">
        <f ca="1">IF(I1040="","",_xll.xEURO(OFFSET(C1040,-M1040+1,0),J1040,OFFSET(C1040,-M1040+2,0),OFFSET(C1040,-M1040+2,0),OFFSET(C1040,-M1040+3,0)+AC1040,OFFSET(C1040,-M1040+4,0),1,1)*I1040)</f>
        <v/>
      </c>
      <c r="V1040" s="69" t="str">
        <f ca="1">IF(I1040="","",_xll.xEURO(OFFSET(C1040,-M1040+1,0),J1040,OFFSET(C1040,-M1040+2,0),OFFSET(C1040,-M1040+2,0),OFFSET(C1040,-M1040+3,0)+AC1040,OFFSET(C1040,-M1040+4,0),1,0))</f>
        <v/>
      </c>
      <c r="W1040" s="67" t="str">
        <f t="shared" si="188"/>
        <v/>
      </c>
      <c r="X1040" s="67" t="str">
        <f ca="1">IF(I1040="","",_xll.xEURO(OFFSET(C1040,-M1040+1,0),J1040,OFFSET(C1040,-M1040+2,0),OFFSET(C1040,-M1040+2,0),OFFSET(C1040,-M1040+3,0)+AC1040,OFFSET(C1040,-M1040+4,0),1,2)/10*I1040)</f>
        <v/>
      </c>
      <c r="Y1040" s="71" t="str">
        <f ca="1">IF(I1040="","",_xll.xEURO(OFFSET(C1040,-M1040+1,0),J1040,OFFSET(C1040,-M1040+2,0),OFFSET(C1040,-M1040+2,0),OFFSET(C1040,-M1040+3,0)+AC1040,OFFSET(C1040,-M1040+4,0),1,3)/100*I1040*10000)</f>
        <v/>
      </c>
      <c r="Z1040" s="71" t="str">
        <f ca="1">IF(I1040="","",_xll.xEURO(OFFSET(C1040,-M1040+1,0),J1040,OFFSET(C1040,-M1040+2,0),OFFSET(C1040,-M1040+2,0),OFFSET(C1040,-M1040+3,0)+AC1040,OFFSET(C1040,-M1040+4,0),1,5)/365.25*I1040*10000)</f>
        <v/>
      </c>
      <c r="AB1040" s="40" t="str">
        <f ca="1">IF(D1040="","",_xll.xCalcSkew(OFFSET(C1040,-M1040,0),E1040-OFFSET(C1040,-M1040+1,0),b)/100)</f>
        <v/>
      </c>
      <c r="AC1040" s="40" t="str">
        <f ca="1">IF(I1040="","",_xll.xCalcSkew(OFFSET(C1040,-M1040,0),J1040-OFFSET(C1040,-M1040+1,0),b)/100)</f>
        <v/>
      </c>
      <c r="AE1040">
        <f t="shared" si="182"/>
        <v>0</v>
      </c>
      <c r="AF1040">
        <f t="shared" si="183"/>
        <v>0</v>
      </c>
      <c r="AG1040">
        <f t="shared" si="184"/>
        <v>0</v>
      </c>
    </row>
    <row r="1041" spans="3:33" x14ac:dyDescent="0.25">
      <c r="C1041" s="40">
        <f ca="1">INDEX(Inputs!$1:$1048576,MATCH(C1039,Inputs!C:C,0),7)</f>
        <v>3.6123621886146901E-2</v>
      </c>
      <c r="D1041" s="52"/>
      <c r="E1041" s="39"/>
      <c r="F1041" s="39"/>
      <c r="G1041" s="35"/>
      <c r="I1041" s="52"/>
      <c r="J1041" s="39"/>
      <c r="K1041" s="39"/>
      <c r="L1041" s="62"/>
      <c r="M1041" s="101">
        <f t="shared" ref="M1041:M1074" si="189">M1040+1</f>
        <v>2</v>
      </c>
      <c r="N1041" s="67" t="str">
        <f ca="1">IF(D1041="","",_xll.xEURO(OFFSET(C1041,-M1041+1,0),E1041,OFFSET(C1041,-M1041+2,0),OFFSET(C1041,-M1041+2,0),OFFSET(C1041,-M1041+3,0)+AB1041,OFFSET(C1041,-M1041+4,0),0,1)*D1041)</f>
        <v/>
      </c>
      <c r="O1041" s="69" t="str">
        <f ca="1">IF(D1041="","",_xll.xEURO(OFFSET(C1041,-M1041+1,0),E1041,OFFSET(C1041,-M1041+2,0),OFFSET(C1041,-M1041+2,0),OFFSET(C1041,-M1041+3,0)+AB1041,OFFSET(C1041,-M1041+4,0),0,0))</f>
        <v/>
      </c>
      <c r="P1041" s="67" t="str">
        <f t="shared" si="187"/>
        <v/>
      </c>
      <c r="Q1041" s="67" t="str">
        <f ca="1">IF(D1041="","",_xll.xEURO(OFFSET(C1041,-M1041+1,0),E1041,OFFSET(C1041,-M1041+2,0),OFFSET(C1041,-M1041+2,0),OFFSET(C1041,-M1041+3,0)+AB1041,OFFSET(C1041,-M1041+4,0),0,2)/10*D1041)</f>
        <v/>
      </c>
      <c r="R1041" s="71" t="str">
        <f ca="1">IF(D1041="","",_xll.xEURO(OFFSET(C1041,-M1041+1,0),E1041,OFFSET(C1041,-M1041+2,0),OFFSET(C1041,-M1041+2,0),OFFSET(C1041,-M1041+3,0)+AB1041,OFFSET(C1041,-M1041+4,0),0,3)/100*D1041*10000)</f>
        <v/>
      </c>
      <c r="S1041" s="71" t="str">
        <f ca="1">IF(D1041="","",_xll.xEURO(OFFSET(C1041,-M1041+1,0),E1041,OFFSET(C1041,-M1041+2,0),OFFSET(C1041,-M1041+2,0),OFFSET(C1041,-M1041+3,0)+AB1041,OFFSET(C1041,-M1041+4,0),0,5)/365.25*D1041*10000)</f>
        <v/>
      </c>
      <c r="U1041" s="67" t="str">
        <f ca="1">IF(I1041="","",_xll.xEURO(OFFSET(C1041,-M1041+1,0),J1041,OFFSET(C1041,-M1041+2,0),OFFSET(C1041,-M1041+2,0),OFFSET(C1041,-M1041+3,0)+AC1041,OFFSET(C1041,-M1041+4,0),1,1)*I1041)</f>
        <v/>
      </c>
      <c r="V1041" s="69" t="str">
        <f ca="1">IF(I1041="","",_xll.xEURO(OFFSET(C1041,-M1041+1,0),J1041,OFFSET(C1041,-M1041+2,0),OFFSET(C1041,-M1041+2,0),OFFSET(C1041,-M1041+3,0)+AC1041,OFFSET(C1041,-M1041+4,0),1,0))</f>
        <v/>
      </c>
      <c r="W1041" s="67" t="str">
        <f t="shared" si="188"/>
        <v/>
      </c>
      <c r="X1041" s="67" t="str">
        <f ca="1">IF(I1041="","",_xll.xEURO(OFFSET(C1041,-M1041+1,0),J1041,OFFSET(C1041,-M1041+2,0),OFFSET(C1041,-M1041+2,0),OFFSET(C1041,-M1041+3,0)+AC1041,OFFSET(C1041,-M1041+4,0),1,2)/10*I1041)</f>
        <v/>
      </c>
      <c r="Y1041" s="71" t="str">
        <f ca="1">IF(I1041="","",_xll.xEURO(OFFSET(C1041,-M1041+1,0),J1041,OFFSET(C1041,-M1041+2,0),OFFSET(C1041,-M1041+2,0),OFFSET(C1041,-M1041+3,0)+AC1041,OFFSET(C1041,-M1041+4,0),1,3)/100*I1041*10000)</f>
        <v/>
      </c>
      <c r="Z1041" s="71" t="str">
        <f ca="1">IF(I1041="","",_xll.xEURO(OFFSET(C1041,-M1041+1,0),J1041,OFFSET(C1041,-M1041+2,0),OFFSET(C1041,-M1041+2,0),OFFSET(C1041,-M1041+3,0)+AC1041,OFFSET(C1041,-M1041+4,0),1,5)/365.25*I1041*10000)</f>
        <v/>
      </c>
      <c r="AB1041" s="40" t="str">
        <f ca="1">IF(D1041="","",_xll.xCalcSkew(OFFSET(C1041,-M1041,0),E1041-OFFSET(C1041,-M1041+1,0),b)/100)</f>
        <v/>
      </c>
      <c r="AC1041" s="40" t="str">
        <f ca="1">IF(I1041="","",_xll.xCalcSkew(OFFSET(C1041,-M1041,0),J1041-OFFSET(C1041,-M1041+1,0),b)/100)</f>
        <v/>
      </c>
      <c r="AE1041">
        <f t="shared" si="182"/>
        <v>0</v>
      </c>
      <c r="AF1041">
        <f t="shared" si="183"/>
        <v>0</v>
      </c>
      <c r="AG1041">
        <f t="shared" si="184"/>
        <v>0</v>
      </c>
    </row>
    <row r="1042" spans="3:33" x14ac:dyDescent="0.25">
      <c r="C1042" s="66">
        <f ca="1">INDEX(Inputs!$1:$1048576,MATCH(C1039,Inputs!C:C,0),6)</f>
        <v>0.36</v>
      </c>
      <c r="D1042" s="52"/>
      <c r="E1042" s="39"/>
      <c r="F1042" s="39"/>
      <c r="G1042" s="35"/>
      <c r="I1042" s="52"/>
      <c r="J1042" s="39"/>
      <c r="K1042" s="39"/>
      <c r="L1042" s="62"/>
      <c r="M1042" s="101">
        <f t="shared" si="189"/>
        <v>3</v>
      </c>
      <c r="N1042" s="67" t="str">
        <f ca="1">IF(D1042="","",_xll.xEURO(OFFSET(C1042,-M1042+1,0),E1042,OFFSET(C1042,-M1042+2,0),OFFSET(C1042,-M1042+2,0),OFFSET(C1042,-M1042+3,0)+AB1042,OFFSET(C1042,-M1042+4,0),0,1)*D1042)</f>
        <v/>
      </c>
      <c r="O1042" s="69" t="str">
        <f ca="1">IF(D1042="","",_xll.xEURO(OFFSET(C1042,-M1042+1,0),E1042,OFFSET(C1042,-M1042+2,0),OFFSET(C1042,-M1042+2,0),OFFSET(C1042,-M1042+3,0)+AB1042,OFFSET(C1042,-M1042+4,0),0,0))</f>
        <v/>
      </c>
      <c r="P1042" s="67" t="str">
        <f t="shared" si="187"/>
        <v/>
      </c>
      <c r="Q1042" s="67" t="str">
        <f ca="1">IF(D1042="","",_xll.xEURO(OFFSET(C1042,-M1042+1,0),E1042,OFFSET(C1042,-M1042+2,0),OFFSET(C1042,-M1042+2,0),OFFSET(C1042,-M1042+3,0)+AB1042,OFFSET(C1042,-M1042+4,0),0,2)/10*D1042)</f>
        <v/>
      </c>
      <c r="R1042" s="71" t="str">
        <f ca="1">IF(D1042="","",_xll.xEURO(OFFSET(C1042,-M1042+1,0),E1042,OFFSET(C1042,-M1042+2,0),OFFSET(C1042,-M1042+2,0),OFFSET(C1042,-M1042+3,0)+AB1042,OFFSET(C1042,-M1042+4,0),0,3)/100*D1042*10000)</f>
        <v/>
      </c>
      <c r="S1042" s="71" t="str">
        <f ca="1">IF(D1042="","",_xll.xEURO(OFFSET(C1042,-M1042+1,0),E1042,OFFSET(C1042,-M1042+2,0),OFFSET(C1042,-M1042+2,0),OFFSET(C1042,-M1042+3,0)+AB1042,OFFSET(C1042,-M1042+4,0),0,5)/365.25*D1042*10000)</f>
        <v/>
      </c>
      <c r="U1042" s="67" t="str">
        <f ca="1">IF(I1042="","",_xll.xEURO(OFFSET(C1042,-M1042+1,0),J1042,OFFSET(C1042,-M1042+2,0),OFFSET(C1042,-M1042+2,0),OFFSET(C1042,-M1042+3,0)+AC1042,OFFSET(C1042,-M1042+4,0),1,1)*I1042)</f>
        <v/>
      </c>
      <c r="V1042" s="69" t="str">
        <f ca="1">IF(I1042="","",_xll.xEURO(OFFSET(C1042,-M1042+1,0),J1042,OFFSET(C1042,-M1042+2,0),OFFSET(C1042,-M1042+2,0),OFFSET(C1042,-M1042+3,0)+AC1042,OFFSET(C1042,-M1042+4,0),1,0))</f>
        <v/>
      </c>
      <c r="W1042" s="67" t="str">
        <f t="shared" si="188"/>
        <v/>
      </c>
      <c r="X1042" s="67" t="str">
        <f ca="1">IF(I1042="","",_xll.xEURO(OFFSET(C1042,-M1042+1,0),J1042,OFFSET(C1042,-M1042+2,0),OFFSET(C1042,-M1042+2,0),OFFSET(C1042,-M1042+3,0)+AC1042,OFFSET(C1042,-M1042+4,0),1,2)/10*I1042)</f>
        <v/>
      </c>
      <c r="Y1042" s="71" t="str">
        <f ca="1">IF(I1042="","",_xll.xEURO(OFFSET(C1042,-M1042+1,0),J1042,OFFSET(C1042,-M1042+2,0),OFFSET(C1042,-M1042+2,0),OFFSET(C1042,-M1042+3,0)+AC1042,OFFSET(C1042,-M1042+4,0),1,3)/100*I1042*10000)</f>
        <v/>
      </c>
      <c r="Z1042" s="71" t="str">
        <f ca="1">IF(I1042="","",_xll.xEURO(OFFSET(C1042,-M1042+1,0),J1042,OFFSET(C1042,-M1042+2,0),OFFSET(C1042,-M1042+2,0),OFFSET(C1042,-M1042+3,0)+AC1042,OFFSET(C1042,-M1042+4,0),1,5)/365.25*I1042*10000)</f>
        <v/>
      </c>
      <c r="AB1042" s="40" t="str">
        <f ca="1">IF(D1042="","",_xll.xCalcSkew(OFFSET(C1042,-M1042,0),E1042-OFFSET(C1042,-M1042+1,0),b)/100)</f>
        <v/>
      </c>
      <c r="AC1042" s="40" t="str">
        <f ca="1">IF(I1042="","",_xll.xCalcSkew(OFFSET(C1042,-M1042,0),J1042-OFFSET(C1042,-M1042+1,0),b)/100)</f>
        <v/>
      </c>
      <c r="AE1042">
        <f t="shared" si="182"/>
        <v>0</v>
      </c>
      <c r="AF1042">
        <f t="shared" si="183"/>
        <v>0</v>
      </c>
      <c r="AG1042">
        <f t="shared" si="184"/>
        <v>0</v>
      </c>
    </row>
    <row r="1043" spans="3:33" x14ac:dyDescent="0.25">
      <c r="C1043" s="65">
        <f ca="1">INDEX(Inputs!$1:$1048576,MATCH(C1039,Inputs!C:C,0),9)</f>
        <v>830</v>
      </c>
      <c r="D1043" s="52"/>
      <c r="E1043" s="39"/>
      <c r="F1043" s="39"/>
      <c r="G1043" s="35"/>
      <c r="I1043" s="52"/>
      <c r="J1043" s="39"/>
      <c r="K1043" s="39"/>
      <c r="L1043" s="62"/>
      <c r="M1043" s="101">
        <f t="shared" si="189"/>
        <v>4</v>
      </c>
      <c r="N1043" s="67" t="str">
        <f ca="1">IF(D1043="","",_xll.xEURO(OFFSET(C1043,-M1043+1,0),E1043,OFFSET(C1043,-M1043+2,0),OFFSET(C1043,-M1043+2,0),OFFSET(C1043,-M1043+3,0)+AB1043,OFFSET(C1043,-M1043+4,0),0,1)*D1043)</f>
        <v/>
      </c>
      <c r="O1043" s="69" t="str">
        <f ca="1">IF(D1043="","",_xll.xEURO(OFFSET(C1043,-M1043+1,0),E1043,OFFSET(C1043,-M1043+2,0),OFFSET(C1043,-M1043+2,0),OFFSET(C1043,-M1043+3,0)+AB1043,OFFSET(C1043,-M1043+4,0),0,0))</f>
        <v/>
      </c>
      <c r="P1043" s="67" t="str">
        <f t="shared" si="187"/>
        <v/>
      </c>
      <c r="Q1043" s="67" t="str">
        <f ca="1">IF(D1043="","",_xll.xEURO(OFFSET(C1043,-M1043+1,0),E1043,OFFSET(C1043,-M1043+2,0),OFFSET(C1043,-M1043+2,0),OFFSET(C1043,-M1043+3,0)+AB1043,OFFSET(C1043,-M1043+4,0),0,2)/10*D1043)</f>
        <v/>
      </c>
      <c r="R1043" s="71" t="str">
        <f ca="1">IF(D1043="","",_xll.xEURO(OFFSET(C1043,-M1043+1,0),E1043,OFFSET(C1043,-M1043+2,0),OFFSET(C1043,-M1043+2,0),OFFSET(C1043,-M1043+3,0)+AB1043,OFFSET(C1043,-M1043+4,0),0,3)/100*D1043*10000)</f>
        <v/>
      </c>
      <c r="S1043" s="71" t="str">
        <f ca="1">IF(D1043="","",_xll.xEURO(OFFSET(C1043,-M1043+1,0),E1043,OFFSET(C1043,-M1043+2,0),OFFSET(C1043,-M1043+2,0),OFFSET(C1043,-M1043+3,0)+AB1043,OFFSET(C1043,-M1043+4,0),0,5)/365.25*D1043*10000)</f>
        <v/>
      </c>
      <c r="U1043" s="67" t="str">
        <f ca="1">IF(I1043="","",_xll.xEURO(OFFSET(C1043,-M1043+1,0),J1043,OFFSET(C1043,-M1043+2,0),OFFSET(C1043,-M1043+2,0),OFFSET(C1043,-M1043+3,0)+AC1043,OFFSET(C1043,-M1043+4,0),1,1)*I1043)</f>
        <v/>
      </c>
      <c r="V1043" s="69" t="str">
        <f ca="1">IF(I1043="","",_xll.xEURO(OFFSET(C1043,-M1043+1,0),J1043,OFFSET(C1043,-M1043+2,0),OFFSET(C1043,-M1043+2,0),OFFSET(C1043,-M1043+3,0)+AC1043,OFFSET(C1043,-M1043+4,0),1,0))</f>
        <v/>
      </c>
      <c r="W1043" s="67" t="str">
        <f t="shared" si="188"/>
        <v/>
      </c>
      <c r="X1043" s="67" t="str">
        <f ca="1">IF(I1043="","",_xll.xEURO(OFFSET(C1043,-M1043+1,0),J1043,OFFSET(C1043,-M1043+2,0),OFFSET(C1043,-M1043+2,0),OFFSET(C1043,-M1043+3,0)+AC1043,OFFSET(C1043,-M1043+4,0),1,2)/10*I1043)</f>
        <v/>
      </c>
      <c r="Y1043" s="71" t="str">
        <f ca="1">IF(I1043="","",_xll.xEURO(OFFSET(C1043,-M1043+1,0),J1043,OFFSET(C1043,-M1043+2,0),OFFSET(C1043,-M1043+2,0),OFFSET(C1043,-M1043+3,0)+AC1043,OFFSET(C1043,-M1043+4,0),1,3)/100*I1043*10000)</f>
        <v/>
      </c>
      <c r="Z1043" s="71" t="str">
        <f ca="1">IF(I1043="","",_xll.xEURO(OFFSET(C1043,-M1043+1,0),J1043,OFFSET(C1043,-M1043+2,0),OFFSET(C1043,-M1043+2,0),OFFSET(C1043,-M1043+3,0)+AC1043,OFFSET(C1043,-M1043+4,0),1,5)/365.25*I1043*10000)</f>
        <v/>
      </c>
      <c r="AB1043" s="40" t="str">
        <f ca="1">IF(D1043="","",_xll.xCalcSkew(OFFSET(C1043,-M1043,0),E1043-OFFSET(C1043,-M1043+1,0),b)/100)</f>
        <v/>
      </c>
      <c r="AC1043" s="40" t="str">
        <f ca="1">IF(I1043="","",_xll.xCalcSkew(OFFSET(C1043,-M1043,0),J1043-OFFSET(C1043,-M1043+1,0),b)/100)</f>
        <v/>
      </c>
      <c r="AE1043">
        <f t="shared" si="182"/>
        <v>0</v>
      </c>
      <c r="AF1043">
        <f t="shared" si="183"/>
        <v>0</v>
      </c>
      <c r="AG1043">
        <f t="shared" si="184"/>
        <v>0</v>
      </c>
    </row>
    <row r="1044" spans="3:33" x14ac:dyDescent="0.25">
      <c r="C1044" s="64">
        <f ca="1">D1075+I1075</f>
        <v>0</v>
      </c>
      <c r="D1044" s="52"/>
      <c r="E1044" s="39"/>
      <c r="F1044" s="39"/>
      <c r="G1044" s="35"/>
      <c r="I1044" s="52"/>
      <c r="J1044" s="39"/>
      <c r="K1044" s="39"/>
      <c r="L1044" s="62"/>
      <c r="M1044" s="101">
        <f t="shared" si="189"/>
        <v>5</v>
      </c>
      <c r="N1044" s="67" t="str">
        <f ca="1">IF(D1044="","",_xll.xEURO(OFFSET(C1044,-M1044+1,0),E1044,OFFSET(C1044,-M1044+2,0),OFFSET(C1044,-M1044+2,0),OFFSET(C1044,-M1044+3,0)+AB1044,OFFSET(C1044,-M1044+4,0),0,1)*D1044)</f>
        <v/>
      </c>
      <c r="O1044" s="69" t="str">
        <f ca="1">IF(D1044="","",_xll.xEURO(OFFSET(C1044,-M1044+1,0),E1044,OFFSET(C1044,-M1044+2,0),OFFSET(C1044,-M1044+2,0),OFFSET(C1044,-M1044+3,0)+AB1044,OFFSET(C1044,-M1044+4,0),0,0))</f>
        <v/>
      </c>
      <c r="P1044" s="67" t="str">
        <f t="shared" si="187"/>
        <v/>
      </c>
      <c r="Q1044" s="67" t="str">
        <f ca="1">IF(D1044="","",_xll.xEURO(OFFSET(C1044,-M1044+1,0),E1044,OFFSET(C1044,-M1044+2,0),OFFSET(C1044,-M1044+2,0),OFFSET(C1044,-M1044+3,0)+AB1044,OFFSET(C1044,-M1044+4,0),0,2)/10*D1044)</f>
        <v/>
      </c>
      <c r="R1044" s="71" t="str">
        <f ca="1">IF(D1044="","",_xll.xEURO(OFFSET(C1044,-M1044+1,0),E1044,OFFSET(C1044,-M1044+2,0),OFFSET(C1044,-M1044+2,0),OFFSET(C1044,-M1044+3,0)+AB1044,OFFSET(C1044,-M1044+4,0),0,3)/100*D1044*10000)</f>
        <v/>
      </c>
      <c r="S1044" s="71" t="str">
        <f ca="1">IF(D1044="","",_xll.xEURO(OFFSET(C1044,-M1044+1,0),E1044,OFFSET(C1044,-M1044+2,0),OFFSET(C1044,-M1044+2,0),OFFSET(C1044,-M1044+3,0)+AB1044,OFFSET(C1044,-M1044+4,0),0,5)/365.25*D1044*10000)</f>
        <v/>
      </c>
      <c r="U1044" s="67" t="str">
        <f ca="1">IF(I1044="","",_xll.xEURO(OFFSET(C1044,-M1044+1,0),J1044,OFFSET(C1044,-M1044+2,0),OFFSET(C1044,-M1044+2,0),OFFSET(C1044,-M1044+3,0)+AC1044,OFFSET(C1044,-M1044+4,0),1,1)*I1044)</f>
        <v/>
      </c>
      <c r="V1044" s="69" t="str">
        <f ca="1">IF(I1044="","",_xll.xEURO(OFFSET(C1044,-M1044+1,0),J1044,OFFSET(C1044,-M1044+2,0),OFFSET(C1044,-M1044+2,0),OFFSET(C1044,-M1044+3,0)+AC1044,OFFSET(C1044,-M1044+4,0),1,0))</f>
        <v/>
      </c>
      <c r="W1044" s="67" t="str">
        <f t="shared" si="188"/>
        <v/>
      </c>
      <c r="X1044" s="67" t="str">
        <f ca="1">IF(I1044="","",_xll.xEURO(OFFSET(C1044,-M1044+1,0),J1044,OFFSET(C1044,-M1044+2,0),OFFSET(C1044,-M1044+2,0),OFFSET(C1044,-M1044+3,0)+AC1044,OFFSET(C1044,-M1044+4,0),1,2)/10*I1044)</f>
        <v/>
      </c>
      <c r="Y1044" s="71" t="str">
        <f ca="1">IF(I1044="","",_xll.xEURO(OFFSET(C1044,-M1044+1,0),J1044,OFFSET(C1044,-M1044+2,0),OFFSET(C1044,-M1044+2,0),OFFSET(C1044,-M1044+3,0)+AC1044,OFFSET(C1044,-M1044+4,0),1,3)/100*I1044*10000)</f>
        <v/>
      </c>
      <c r="Z1044" s="71" t="str">
        <f ca="1">IF(I1044="","",_xll.xEURO(OFFSET(C1044,-M1044+1,0),J1044,OFFSET(C1044,-M1044+2,0),OFFSET(C1044,-M1044+2,0),OFFSET(C1044,-M1044+3,0)+AC1044,OFFSET(C1044,-M1044+4,0),1,5)/365.25*I1044*10000)</f>
        <v/>
      </c>
      <c r="AB1044" s="40" t="str">
        <f ca="1">IF(D1044="","",_xll.xCalcSkew(OFFSET(C1044,-M1044,0),E1044-OFFSET(C1044,-M1044+1,0),b)/100)</f>
        <v/>
      </c>
      <c r="AC1044" s="40" t="str">
        <f ca="1">IF(I1044="","",_xll.xCalcSkew(OFFSET(C1044,-M1044,0),J1044-OFFSET(C1044,-M1044+1,0),b)/100)</f>
        <v/>
      </c>
      <c r="AE1044">
        <f t="shared" si="182"/>
        <v>0</v>
      </c>
      <c r="AF1044">
        <f t="shared" si="183"/>
        <v>0</v>
      </c>
      <c r="AG1044">
        <f t="shared" si="184"/>
        <v>0</v>
      </c>
    </row>
    <row r="1045" spans="3:33" x14ac:dyDescent="0.25">
      <c r="C1045" s="64">
        <f ca="1">N1075+U1075</f>
        <v>0</v>
      </c>
      <c r="D1045" s="52"/>
      <c r="E1045" s="39"/>
      <c r="F1045" s="39"/>
      <c r="G1045" s="35"/>
      <c r="I1045" s="52"/>
      <c r="J1045" s="39"/>
      <c r="K1045" s="39"/>
      <c r="L1045" s="62"/>
      <c r="M1045" s="101">
        <f t="shared" si="189"/>
        <v>6</v>
      </c>
      <c r="N1045" s="67" t="str">
        <f ca="1">IF(D1045="","",_xll.xEURO(OFFSET(C1045,-M1045+1,0),E1045,OFFSET(C1045,-M1045+2,0),OFFSET(C1045,-M1045+2,0),OFFSET(C1045,-M1045+3,0)+AB1045,OFFSET(C1045,-M1045+4,0),0,1)*D1045)</f>
        <v/>
      </c>
      <c r="O1045" s="69" t="str">
        <f ca="1">IF(D1045="","",_xll.xEURO(OFFSET(C1045,-M1045+1,0),E1045,OFFSET(C1045,-M1045+2,0),OFFSET(C1045,-M1045+2,0),OFFSET(C1045,-M1045+3,0)+AB1045,OFFSET(C1045,-M1045+4,0),0,0))</f>
        <v/>
      </c>
      <c r="P1045" s="67" t="str">
        <f t="shared" si="187"/>
        <v/>
      </c>
      <c r="Q1045" s="67" t="str">
        <f ca="1">IF(D1045="","",_xll.xEURO(OFFSET(C1045,-M1045+1,0),E1045,OFFSET(C1045,-M1045+2,0),OFFSET(C1045,-M1045+2,0),OFFSET(C1045,-M1045+3,0)+AB1045,OFFSET(C1045,-M1045+4,0),0,2)/10*D1045)</f>
        <v/>
      </c>
      <c r="R1045" s="71" t="str">
        <f ca="1">IF(D1045="","",_xll.xEURO(OFFSET(C1045,-M1045+1,0),E1045,OFFSET(C1045,-M1045+2,0),OFFSET(C1045,-M1045+2,0),OFFSET(C1045,-M1045+3,0)+AB1045,OFFSET(C1045,-M1045+4,0),0,3)/100*D1045*10000)</f>
        <v/>
      </c>
      <c r="S1045" s="71" t="str">
        <f ca="1">IF(D1045="","",_xll.xEURO(OFFSET(C1045,-M1045+1,0),E1045,OFFSET(C1045,-M1045+2,0),OFFSET(C1045,-M1045+2,0),OFFSET(C1045,-M1045+3,0)+AB1045,OFFSET(C1045,-M1045+4,0),0,5)/365.25*D1045*10000)</f>
        <v/>
      </c>
      <c r="U1045" s="67" t="str">
        <f ca="1">IF(I1045="","",_xll.xEURO(OFFSET(C1045,-M1045+1,0),J1045,OFFSET(C1045,-M1045+2,0),OFFSET(C1045,-M1045+2,0),OFFSET(C1045,-M1045+3,0)+AC1045,OFFSET(C1045,-M1045+4,0),1,1)*I1045)</f>
        <v/>
      </c>
      <c r="V1045" s="69" t="str">
        <f ca="1">IF(I1045="","",_xll.xEURO(OFFSET(C1045,-M1045+1,0),J1045,OFFSET(C1045,-M1045+2,0),OFFSET(C1045,-M1045+2,0),OFFSET(C1045,-M1045+3,0)+AC1045,OFFSET(C1045,-M1045+4,0),1,0))</f>
        <v/>
      </c>
      <c r="W1045" s="67" t="str">
        <f t="shared" si="188"/>
        <v/>
      </c>
      <c r="X1045" s="67" t="str">
        <f ca="1">IF(I1045="","",_xll.xEURO(OFFSET(C1045,-M1045+1,0),J1045,OFFSET(C1045,-M1045+2,0),OFFSET(C1045,-M1045+2,0),OFFSET(C1045,-M1045+3,0)+AC1045,OFFSET(C1045,-M1045+4,0),1,2)/10*I1045)</f>
        <v/>
      </c>
      <c r="Y1045" s="71" t="str">
        <f ca="1">IF(I1045="","",_xll.xEURO(OFFSET(C1045,-M1045+1,0),J1045,OFFSET(C1045,-M1045+2,0),OFFSET(C1045,-M1045+2,0),OFFSET(C1045,-M1045+3,0)+AC1045,OFFSET(C1045,-M1045+4,0),1,3)/100*I1045*10000)</f>
        <v/>
      </c>
      <c r="Z1045" s="71" t="str">
        <f ca="1">IF(I1045="","",_xll.xEURO(OFFSET(C1045,-M1045+1,0),J1045,OFFSET(C1045,-M1045+2,0),OFFSET(C1045,-M1045+2,0),OFFSET(C1045,-M1045+3,0)+AC1045,OFFSET(C1045,-M1045+4,0),1,5)/365.25*I1045*10000)</f>
        <v/>
      </c>
      <c r="AB1045" s="40" t="str">
        <f ca="1">IF(D1045="","",_xll.xCalcSkew(OFFSET(C1045,-M1045,0),E1045-OFFSET(C1045,-M1045+1,0),b)/100)</f>
        <v/>
      </c>
      <c r="AC1045" s="40" t="str">
        <f ca="1">IF(I1045="","",_xll.xCalcSkew(OFFSET(C1045,-M1045,0),J1045-OFFSET(C1045,-M1045+1,0),b)/100)</f>
        <v/>
      </c>
      <c r="AE1045">
        <f t="shared" si="182"/>
        <v>0</v>
      </c>
      <c r="AF1045">
        <f t="shared" si="183"/>
        <v>0</v>
      </c>
      <c r="AG1045">
        <f t="shared" si="184"/>
        <v>0</v>
      </c>
    </row>
    <row r="1046" spans="3:33" x14ac:dyDescent="0.25">
      <c r="C1046" s="103">
        <f ca="1">Q1075+X1075</f>
        <v>0</v>
      </c>
      <c r="D1046" s="52"/>
      <c r="E1046" s="39"/>
      <c r="F1046" s="39"/>
      <c r="G1046" s="35"/>
      <c r="I1046" s="52"/>
      <c r="J1046" s="39"/>
      <c r="K1046" s="39"/>
      <c r="L1046" s="62"/>
      <c r="M1046" s="101">
        <f t="shared" si="189"/>
        <v>7</v>
      </c>
      <c r="N1046" s="67" t="str">
        <f ca="1">IF(D1046="","",_xll.xEURO(OFFSET(C1046,-M1046+1,0),E1046,OFFSET(C1046,-M1046+2,0),OFFSET(C1046,-M1046+2,0),OFFSET(C1046,-M1046+3,0)+AB1046,OFFSET(C1046,-M1046+4,0),0,1)*D1046)</f>
        <v/>
      </c>
      <c r="O1046" s="69" t="str">
        <f ca="1">IF(D1046="","",_xll.xEURO(OFFSET(C1046,-M1046+1,0),E1046,OFFSET(C1046,-M1046+2,0),OFFSET(C1046,-M1046+2,0),OFFSET(C1046,-M1046+3,0)+AB1046,OFFSET(C1046,-M1046+4,0),0,0))</f>
        <v/>
      </c>
      <c r="P1046" s="67" t="str">
        <f t="shared" si="187"/>
        <v/>
      </c>
      <c r="Q1046" s="67" t="str">
        <f ca="1">IF(D1046="","",_xll.xEURO(OFFSET(C1046,-M1046+1,0),E1046,OFFSET(C1046,-M1046+2,0),OFFSET(C1046,-M1046+2,0),OFFSET(C1046,-M1046+3,0)+AB1046,OFFSET(C1046,-M1046+4,0),0,2)/10*D1046)</f>
        <v/>
      </c>
      <c r="R1046" s="71" t="str">
        <f ca="1">IF(D1046="","",_xll.xEURO(OFFSET(C1046,-M1046+1,0),E1046,OFFSET(C1046,-M1046+2,0),OFFSET(C1046,-M1046+2,0),OFFSET(C1046,-M1046+3,0)+AB1046,OFFSET(C1046,-M1046+4,0),0,3)/100*D1046*10000)</f>
        <v/>
      </c>
      <c r="S1046" s="71" t="str">
        <f ca="1">IF(D1046="","",_xll.xEURO(OFFSET(C1046,-M1046+1,0),E1046,OFFSET(C1046,-M1046+2,0),OFFSET(C1046,-M1046+2,0),OFFSET(C1046,-M1046+3,0)+AB1046,OFFSET(C1046,-M1046+4,0),0,5)/365.25*D1046*10000)</f>
        <v/>
      </c>
      <c r="U1046" s="67" t="str">
        <f ca="1">IF(I1046="","",_xll.xEURO(OFFSET(C1046,-M1046+1,0),J1046,OFFSET(C1046,-M1046+2,0),OFFSET(C1046,-M1046+2,0),OFFSET(C1046,-M1046+3,0)+AC1046,OFFSET(C1046,-M1046+4,0),1,1)*I1046)</f>
        <v/>
      </c>
      <c r="V1046" s="69" t="str">
        <f ca="1">IF(I1046="","",_xll.xEURO(OFFSET(C1046,-M1046+1,0),J1046,OFFSET(C1046,-M1046+2,0),OFFSET(C1046,-M1046+2,0),OFFSET(C1046,-M1046+3,0)+AC1046,OFFSET(C1046,-M1046+4,0),1,0))</f>
        <v/>
      </c>
      <c r="W1046" s="67" t="str">
        <f t="shared" si="188"/>
        <v/>
      </c>
      <c r="X1046" s="67" t="str">
        <f ca="1">IF(I1046="","",_xll.xEURO(OFFSET(C1046,-M1046+1,0),J1046,OFFSET(C1046,-M1046+2,0),OFFSET(C1046,-M1046+2,0),OFFSET(C1046,-M1046+3,0)+AC1046,OFFSET(C1046,-M1046+4,0),1,2)/10*I1046)</f>
        <v/>
      </c>
      <c r="Y1046" s="71" t="str">
        <f ca="1">IF(I1046="","",_xll.xEURO(OFFSET(C1046,-M1046+1,0),J1046,OFFSET(C1046,-M1046+2,0),OFFSET(C1046,-M1046+2,0),OFFSET(C1046,-M1046+3,0)+AC1046,OFFSET(C1046,-M1046+4,0),1,3)/100*I1046*10000)</f>
        <v/>
      </c>
      <c r="Z1046" s="71" t="str">
        <f ca="1">IF(I1046="","",_xll.xEURO(OFFSET(C1046,-M1046+1,0),J1046,OFFSET(C1046,-M1046+2,0),OFFSET(C1046,-M1046+2,0),OFFSET(C1046,-M1046+3,0)+AC1046,OFFSET(C1046,-M1046+4,0),1,5)/365.25*I1046*10000)</f>
        <v/>
      </c>
      <c r="AB1046" s="40" t="str">
        <f ca="1">IF(D1046="","",_xll.xCalcSkew(OFFSET(C1046,-M1046,0),E1046-OFFSET(C1046,-M1046+1,0),b)/100)</f>
        <v/>
      </c>
      <c r="AC1046" s="40" t="str">
        <f ca="1">IF(I1046="","",_xll.xCalcSkew(OFFSET(C1046,-M1046,0),J1046-OFFSET(C1046,-M1046+1,0),b)/100)</f>
        <v/>
      </c>
      <c r="AE1046">
        <f t="shared" si="182"/>
        <v>0</v>
      </c>
      <c r="AF1046">
        <f t="shared" si="183"/>
        <v>0</v>
      </c>
      <c r="AG1046">
        <f t="shared" si="184"/>
        <v>0</v>
      </c>
    </row>
    <row r="1047" spans="3:33" x14ac:dyDescent="0.25">
      <c r="C1047" s="64">
        <f ca="1">R1075+Y1075</f>
        <v>0</v>
      </c>
      <c r="D1047" s="52"/>
      <c r="E1047" s="39"/>
      <c r="F1047" s="39"/>
      <c r="G1047" s="35"/>
      <c r="I1047" s="52"/>
      <c r="J1047" s="39"/>
      <c r="K1047" s="39"/>
      <c r="L1047" s="62"/>
      <c r="M1047" s="101">
        <f t="shared" si="189"/>
        <v>8</v>
      </c>
      <c r="N1047" s="67" t="str">
        <f ca="1">IF(D1047="","",_xll.xEURO(OFFSET(C1047,-M1047+1,0),E1047,OFFSET(C1047,-M1047+2,0),OFFSET(C1047,-M1047+2,0),OFFSET(C1047,-M1047+3,0)+AB1047,OFFSET(C1047,-M1047+4,0),0,1)*D1047)</f>
        <v/>
      </c>
      <c r="O1047" s="69" t="str">
        <f ca="1">IF(D1047="","",_xll.xEURO(OFFSET(C1047,-M1047+1,0),E1047,OFFSET(C1047,-M1047+2,0),OFFSET(C1047,-M1047+2,0),OFFSET(C1047,-M1047+3,0)+AB1047,OFFSET(C1047,-M1047+4,0),0,0))</f>
        <v/>
      </c>
      <c r="P1047" s="67" t="str">
        <f t="shared" si="187"/>
        <v/>
      </c>
      <c r="Q1047" s="67" t="str">
        <f ca="1">IF(D1047="","",_xll.xEURO(OFFSET(C1047,-M1047+1,0),E1047,OFFSET(C1047,-M1047+2,0),OFFSET(C1047,-M1047+2,0),OFFSET(C1047,-M1047+3,0)+AB1047,OFFSET(C1047,-M1047+4,0),0,2)/10*D1047)</f>
        <v/>
      </c>
      <c r="R1047" s="71" t="str">
        <f ca="1">IF(D1047="","",_xll.xEURO(OFFSET(C1047,-M1047+1,0),E1047,OFFSET(C1047,-M1047+2,0),OFFSET(C1047,-M1047+2,0),OFFSET(C1047,-M1047+3,0)+AB1047,OFFSET(C1047,-M1047+4,0),0,3)/100*D1047*10000)</f>
        <v/>
      </c>
      <c r="S1047" s="71" t="str">
        <f ca="1">IF(D1047="","",_xll.xEURO(OFFSET(C1047,-M1047+1,0),E1047,OFFSET(C1047,-M1047+2,0),OFFSET(C1047,-M1047+2,0),OFFSET(C1047,-M1047+3,0)+AB1047,OFFSET(C1047,-M1047+4,0),0,5)/365.25*D1047*10000)</f>
        <v/>
      </c>
      <c r="U1047" s="67" t="str">
        <f ca="1">IF(I1047="","",_xll.xEURO(OFFSET(C1047,-M1047+1,0),J1047,OFFSET(C1047,-M1047+2,0),OFFSET(C1047,-M1047+2,0),OFFSET(C1047,-M1047+3,0)+AC1047,OFFSET(C1047,-M1047+4,0),1,1)*I1047)</f>
        <v/>
      </c>
      <c r="V1047" s="69" t="str">
        <f ca="1">IF(I1047="","",_xll.xEURO(OFFSET(C1047,-M1047+1,0),J1047,OFFSET(C1047,-M1047+2,0),OFFSET(C1047,-M1047+2,0),OFFSET(C1047,-M1047+3,0)+AC1047,OFFSET(C1047,-M1047+4,0),1,0))</f>
        <v/>
      </c>
      <c r="W1047" s="67" t="str">
        <f t="shared" si="188"/>
        <v/>
      </c>
      <c r="X1047" s="67" t="str">
        <f ca="1">IF(I1047="","",_xll.xEURO(OFFSET(C1047,-M1047+1,0),J1047,OFFSET(C1047,-M1047+2,0),OFFSET(C1047,-M1047+2,0),OFFSET(C1047,-M1047+3,0)+AC1047,OFFSET(C1047,-M1047+4,0),1,2)/10*I1047)</f>
        <v/>
      </c>
      <c r="Y1047" s="71" t="str">
        <f ca="1">IF(I1047="","",_xll.xEURO(OFFSET(C1047,-M1047+1,0),J1047,OFFSET(C1047,-M1047+2,0),OFFSET(C1047,-M1047+2,0),OFFSET(C1047,-M1047+3,0)+AC1047,OFFSET(C1047,-M1047+4,0),1,3)/100*I1047*10000)</f>
        <v/>
      </c>
      <c r="Z1047" s="71" t="str">
        <f ca="1">IF(I1047="","",_xll.xEURO(OFFSET(C1047,-M1047+1,0),J1047,OFFSET(C1047,-M1047+2,0),OFFSET(C1047,-M1047+2,0),OFFSET(C1047,-M1047+3,0)+AC1047,OFFSET(C1047,-M1047+4,0),1,5)/365.25*I1047*10000)</f>
        <v/>
      </c>
      <c r="AB1047" s="40" t="str">
        <f ca="1">IF(D1047="","",_xll.xCalcSkew(OFFSET(C1047,-M1047,0),E1047-OFFSET(C1047,-M1047+1,0),b)/100)</f>
        <v/>
      </c>
      <c r="AC1047" s="40" t="str">
        <f ca="1">IF(I1047="","",_xll.xCalcSkew(OFFSET(C1047,-M1047,0),J1047-OFFSET(C1047,-M1047+1,0),b)/100)</f>
        <v/>
      </c>
      <c r="AE1047">
        <f t="shared" si="182"/>
        <v>0</v>
      </c>
      <c r="AF1047">
        <f t="shared" si="183"/>
        <v>0</v>
      </c>
      <c r="AG1047">
        <f t="shared" si="184"/>
        <v>0</v>
      </c>
    </row>
    <row r="1048" spans="3:33" x14ac:dyDescent="0.25">
      <c r="C1048" s="64">
        <f ca="1">S1075+Z1075</f>
        <v>0</v>
      </c>
      <c r="D1048" s="52"/>
      <c r="E1048" s="39"/>
      <c r="F1048" s="39"/>
      <c r="G1048" s="35"/>
      <c r="I1048" s="52"/>
      <c r="J1048" s="39"/>
      <c r="K1048" s="39"/>
      <c r="L1048" s="62"/>
      <c r="M1048" s="101">
        <f t="shared" si="189"/>
        <v>9</v>
      </c>
      <c r="N1048" s="67" t="str">
        <f ca="1">IF(D1048="","",_xll.xEURO(OFFSET(C1048,-M1048+1,0),E1048,OFFSET(C1048,-M1048+2,0),OFFSET(C1048,-M1048+2,0),OFFSET(C1048,-M1048+3,0)+AB1048,OFFSET(C1048,-M1048+4,0),0,1)*D1048)</f>
        <v/>
      </c>
      <c r="O1048" s="69" t="str">
        <f ca="1">IF(D1048="","",_xll.xEURO(OFFSET(C1048,-M1048+1,0),E1048,OFFSET(C1048,-M1048+2,0),OFFSET(C1048,-M1048+2,0),OFFSET(C1048,-M1048+3,0)+AB1048,OFFSET(C1048,-M1048+4,0),0,0))</f>
        <v/>
      </c>
      <c r="P1048" s="67" t="str">
        <f t="shared" si="187"/>
        <v/>
      </c>
      <c r="Q1048" s="67" t="str">
        <f ca="1">IF(D1048="","",_xll.xEURO(OFFSET(C1048,-M1048+1,0),E1048,OFFSET(C1048,-M1048+2,0),OFFSET(C1048,-M1048+2,0),OFFSET(C1048,-M1048+3,0)+AB1048,OFFSET(C1048,-M1048+4,0),0,2)/10*D1048)</f>
        <v/>
      </c>
      <c r="R1048" s="71" t="str">
        <f ca="1">IF(D1048="","",_xll.xEURO(OFFSET(C1048,-M1048+1,0),E1048,OFFSET(C1048,-M1048+2,0),OFFSET(C1048,-M1048+2,0),OFFSET(C1048,-M1048+3,0)+AB1048,OFFSET(C1048,-M1048+4,0),0,3)/100*D1048*10000)</f>
        <v/>
      </c>
      <c r="S1048" s="71" t="str">
        <f ca="1">IF(D1048="","",_xll.xEURO(OFFSET(C1048,-M1048+1,0),E1048,OFFSET(C1048,-M1048+2,0),OFFSET(C1048,-M1048+2,0),OFFSET(C1048,-M1048+3,0)+AB1048,OFFSET(C1048,-M1048+4,0),0,5)/365.25*D1048*10000)</f>
        <v/>
      </c>
      <c r="U1048" s="67" t="str">
        <f ca="1">IF(I1048="","",_xll.xEURO(OFFSET(C1048,-M1048+1,0),J1048,OFFSET(C1048,-M1048+2,0),OFFSET(C1048,-M1048+2,0),OFFSET(C1048,-M1048+3,0)+AC1048,OFFSET(C1048,-M1048+4,0),1,1)*I1048)</f>
        <v/>
      </c>
      <c r="V1048" s="69" t="str">
        <f ca="1">IF(I1048="","",_xll.xEURO(OFFSET(C1048,-M1048+1,0),J1048,OFFSET(C1048,-M1048+2,0),OFFSET(C1048,-M1048+2,0),OFFSET(C1048,-M1048+3,0)+AC1048,OFFSET(C1048,-M1048+4,0),1,0))</f>
        <v/>
      </c>
      <c r="W1048" s="67" t="str">
        <f t="shared" si="188"/>
        <v/>
      </c>
      <c r="X1048" s="67" t="str">
        <f ca="1">IF(I1048="","",_xll.xEURO(OFFSET(C1048,-M1048+1,0),J1048,OFFSET(C1048,-M1048+2,0),OFFSET(C1048,-M1048+2,0),OFFSET(C1048,-M1048+3,0)+AC1048,OFFSET(C1048,-M1048+4,0),1,2)/10*I1048)</f>
        <v/>
      </c>
      <c r="Y1048" s="71" t="str">
        <f ca="1">IF(I1048="","",_xll.xEURO(OFFSET(C1048,-M1048+1,0),J1048,OFFSET(C1048,-M1048+2,0),OFFSET(C1048,-M1048+2,0),OFFSET(C1048,-M1048+3,0)+AC1048,OFFSET(C1048,-M1048+4,0),1,3)/100*I1048*10000)</f>
        <v/>
      </c>
      <c r="Z1048" s="71" t="str">
        <f ca="1">IF(I1048="","",_xll.xEURO(OFFSET(C1048,-M1048+1,0),J1048,OFFSET(C1048,-M1048+2,0),OFFSET(C1048,-M1048+2,0),OFFSET(C1048,-M1048+3,0)+AC1048,OFFSET(C1048,-M1048+4,0),1,5)/365.25*I1048*10000)</f>
        <v/>
      </c>
      <c r="AB1048" s="40" t="str">
        <f ca="1">IF(D1048="","",_xll.xCalcSkew(OFFSET(C1048,-M1048,0),E1048-OFFSET(C1048,-M1048+1,0),b)/100)</f>
        <v/>
      </c>
      <c r="AC1048" s="40" t="str">
        <f ca="1">IF(I1048="","",_xll.xCalcSkew(OFFSET(C1048,-M1048,0),J1048-OFFSET(C1048,-M1048+1,0),b)/100)</f>
        <v/>
      </c>
      <c r="AE1048">
        <f t="shared" si="182"/>
        <v>0</v>
      </c>
      <c r="AF1048">
        <f t="shared" si="183"/>
        <v>0</v>
      </c>
      <c r="AG1048">
        <f t="shared" si="184"/>
        <v>0</v>
      </c>
    </row>
    <row r="1049" spans="3:33" x14ac:dyDescent="0.25">
      <c r="C1049" s="64">
        <f ca="1">P1075+W1075</f>
        <v>0</v>
      </c>
      <c r="D1049" s="52"/>
      <c r="E1049" s="39"/>
      <c r="F1049" s="39"/>
      <c r="G1049" s="35"/>
      <c r="I1049" s="52"/>
      <c r="J1049" s="39"/>
      <c r="K1049" s="39"/>
      <c r="L1049" s="62"/>
      <c r="M1049" s="101">
        <f t="shared" si="189"/>
        <v>10</v>
      </c>
      <c r="N1049" s="67" t="str">
        <f ca="1">IF(D1049="","",_xll.xEURO(OFFSET(C1049,-M1049+1,0),E1049,OFFSET(C1049,-M1049+2,0),OFFSET(C1049,-M1049+2,0),OFFSET(C1049,-M1049+3,0)+AB1049,OFFSET(C1049,-M1049+4,0),0,1)*D1049)</f>
        <v/>
      </c>
      <c r="O1049" s="69" t="str">
        <f ca="1">IF(D1049="","",_xll.xEURO(OFFSET(C1049,-M1049+1,0),E1049,OFFSET(C1049,-M1049+2,0),OFFSET(C1049,-M1049+2,0),OFFSET(C1049,-M1049+3,0)+AB1049,OFFSET(C1049,-M1049+4,0),0,0))</f>
        <v/>
      </c>
      <c r="P1049" s="67" t="str">
        <f t="shared" si="187"/>
        <v/>
      </c>
      <c r="Q1049" s="67" t="str">
        <f ca="1">IF(D1049="","",_xll.xEURO(OFFSET(C1049,-M1049+1,0),E1049,OFFSET(C1049,-M1049+2,0),OFFSET(C1049,-M1049+2,0),OFFSET(C1049,-M1049+3,0)+AB1049,OFFSET(C1049,-M1049+4,0),0,2)/10*D1049)</f>
        <v/>
      </c>
      <c r="R1049" s="71" t="str">
        <f ca="1">IF(D1049="","",_xll.xEURO(OFFSET(C1049,-M1049+1,0),E1049,OFFSET(C1049,-M1049+2,0),OFFSET(C1049,-M1049+2,0),OFFSET(C1049,-M1049+3,0)+AB1049,OFFSET(C1049,-M1049+4,0),0,3)/100*D1049*10000)</f>
        <v/>
      </c>
      <c r="S1049" s="71" t="str">
        <f ca="1">IF(D1049="","",_xll.xEURO(OFFSET(C1049,-M1049+1,0),E1049,OFFSET(C1049,-M1049+2,0),OFFSET(C1049,-M1049+2,0),OFFSET(C1049,-M1049+3,0)+AB1049,OFFSET(C1049,-M1049+4,0),0,5)/365.25*D1049*10000)</f>
        <v/>
      </c>
      <c r="U1049" s="67" t="str">
        <f ca="1">IF(I1049="","",_xll.xEURO(OFFSET(C1049,-M1049+1,0),J1049,OFFSET(C1049,-M1049+2,0),OFFSET(C1049,-M1049+2,0),OFFSET(C1049,-M1049+3,0)+AC1049,OFFSET(C1049,-M1049+4,0),1,1)*I1049)</f>
        <v/>
      </c>
      <c r="V1049" s="69" t="str">
        <f ca="1">IF(I1049="","",_xll.xEURO(OFFSET(C1049,-M1049+1,0),J1049,OFFSET(C1049,-M1049+2,0),OFFSET(C1049,-M1049+2,0),OFFSET(C1049,-M1049+3,0)+AC1049,OFFSET(C1049,-M1049+4,0),1,0))</f>
        <v/>
      </c>
      <c r="W1049" s="67" t="str">
        <f t="shared" si="188"/>
        <v/>
      </c>
      <c r="X1049" s="67" t="str">
        <f ca="1">IF(I1049="","",_xll.xEURO(OFFSET(C1049,-M1049+1,0),J1049,OFFSET(C1049,-M1049+2,0),OFFSET(C1049,-M1049+2,0),OFFSET(C1049,-M1049+3,0)+AC1049,OFFSET(C1049,-M1049+4,0),1,2)/10*I1049)</f>
        <v/>
      </c>
      <c r="Y1049" s="71" t="str">
        <f ca="1">IF(I1049="","",_xll.xEURO(OFFSET(C1049,-M1049+1,0),J1049,OFFSET(C1049,-M1049+2,0),OFFSET(C1049,-M1049+2,0),OFFSET(C1049,-M1049+3,0)+AC1049,OFFSET(C1049,-M1049+4,0),1,3)/100*I1049*10000)</f>
        <v/>
      </c>
      <c r="Z1049" s="71" t="str">
        <f ca="1">IF(I1049="","",_xll.xEURO(OFFSET(C1049,-M1049+1,0),J1049,OFFSET(C1049,-M1049+2,0),OFFSET(C1049,-M1049+2,0),OFFSET(C1049,-M1049+3,0)+AC1049,OFFSET(C1049,-M1049+4,0),1,5)/365.25*I1049*10000)</f>
        <v/>
      </c>
      <c r="AB1049" s="40" t="str">
        <f ca="1">IF(D1049="","",_xll.xCalcSkew(OFFSET(C1049,-M1049,0),E1049-OFFSET(C1049,-M1049+1,0),b)/100)</f>
        <v/>
      </c>
      <c r="AC1049" s="40" t="str">
        <f ca="1">IF(I1049="","",_xll.xCalcSkew(OFFSET(C1049,-M1049,0),J1049-OFFSET(C1049,-M1049+1,0),b)/100)</f>
        <v/>
      </c>
      <c r="AE1049">
        <f t="shared" si="182"/>
        <v>0</v>
      </c>
      <c r="AF1049">
        <f t="shared" si="183"/>
        <v>0</v>
      </c>
      <c r="AG1049">
        <f t="shared" si="184"/>
        <v>0</v>
      </c>
    </row>
    <row r="1050" spans="3:33" x14ac:dyDescent="0.25">
      <c r="D1050" s="52"/>
      <c r="E1050" s="39"/>
      <c r="F1050" s="39"/>
      <c r="G1050" s="35"/>
      <c r="I1050" s="52"/>
      <c r="J1050" s="39"/>
      <c r="K1050" s="39"/>
      <c r="L1050" s="62"/>
      <c r="M1050" s="101">
        <f t="shared" si="189"/>
        <v>11</v>
      </c>
      <c r="N1050" s="67" t="str">
        <f ca="1">IF(D1050="","",_xll.xEURO(OFFSET(C1050,-M1050+1,0),E1050,OFFSET(C1050,-M1050+2,0),OFFSET(C1050,-M1050+2,0),OFFSET(C1050,-M1050+3,0)+AB1050,OFFSET(C1050,-M1050+4,0),0,1)*D1050)</f>
        <v/>
      </c>
      <c r="O1050" s="69" t="str">
        <f ca="1">IF(D1050="","",_xll.xEURO(OFFSET(C1050,-M1050+1,0),E1050,OFFSET(C1050,-M1050+2,0),OFFSET(C1050,-M1050+2,0),OFFSET(C1050,-M1050+3,0)+AB1050,OFFSET(C1050,-M1050+4,0),0,0))</f>
        <v/>
      </c>
      <c r="P1050" s="67" t="str">
        <f t="shared" si="187"/>
        <v/>
      </c>
      <c r="Q1050" s="67" t="str">
        <f ca="1">IF(D1050="","",_xll.xEURO(OFFSET(C1050,-M1050+1,0),E1050,OFFSET(C1050,-M1050+2,0),OFFSET(C1050,-M1050+2,0),OFFSET(C1050,-M1050+3,0)+AB1050,OFFSET(C1050,-M1050+4,0),0,2)/10*D1050)</f>
        <v/>
      </c>
      <c r="R1050" s="71" t="str">
        <f ca="1">IF(D1050="","",_xll.xEURO(OFFSET(C1050,-M1050+1,0),E1050,OFFSET(C1050,-M1050+2,0),OFFSET(C1050,-M1050+2,0),OFFSET(C1050,-M1050+3,0)+AB1050,OFFSET(C1050,-M1050+4,0),0,3)/100*D1050*10000)</f>
        <v/>
      </c>
      <c r="S1050" s="71" t="str">
        <f ca="1">IF(D1050="","",_xll.xEURO(OFFSET(C1050,-M1050+1,0),E1050,OFFSET(C1050,-M1050+2,0),OFFSET(C1050,-M1050+2,0),OFFSET(C1050,-M1050+3,0)+AB1050,OFFSET(C1050,-M1050+4,0),0,5)/365.25*D1050*10000)</f>
        <v/>
      </c>
      <c r="U1050" s="67" t="str">
        <f ca="1">IF(I1050="","",_xll.xEURO(OFFSET(C1050,-M1050+1,0),J1050,OFFSET(C1050,-M1050+2,0),OFFSET(C1050,-M1050+2,0),OFFSET(C1050,-M1050+3,0)+AC1050,OFFSET(C1050,-M1050+4,0),1,1)*I1050)</f>
        <v/>
      </c>
      <c r="V1050" s="69" t="str">
        <f ca="1">IF(I1050="","",_xll.xEURO(OFFSET(C1050,-M1050+1,0),J1050,OFFSET(C1050,-M1050+2,0),OFFSET(C1050,-M1050+2,0),OFFSET(C1050,-M1050+3,0)+AC1050,OFFSET(C1050,-M1050+4,0),1,0))</f>
        <v/>
      </c>
      <c r="W1050" s="67" t="str">
        <f t="shared" si="188"/>
        <v/>
      </c>
      <c r="X1050" s="67" t="str">
        <f ca="1">IF(I1050="","",_xll.xEURO(OFFSET(C1050,-M1050+1,0),J1050,OFFSET(C1050,-M1050+2,0),OFFSET(C1050,-M1050+2,0),OFFSET(C1050,-M1050+3,0)+AC1050,OFFSET(C1050,-M1050+4,0),1,2)/10*I1050)</f>
        <v/>
      </c>
      <c r="Y1050" s="71" t="str">
        <f ca="1">IF(I1050="","",_xll.xEURO(OFFSET(C1050,-M1050+1,0),J1050,OFFSET(C1050,-M1050+2,0),OFFSET(C1050,-M1050+2,0),OFFSET(C1050,-M1050+3,0)+AC1050,OFFSET(C1050,-M1050+4,0),1,3)/100*I1050*10000)</f>
        <v/>
      </c>
      <c r="Z1050" s="71" t="str">
        <f ca="1">IF(I1050="","",_xll.xEURO(OFFSET(C1050,-M1050+1,0),J1050,OFFSET(C1050,-M1050+2,0),OFFSET(C1050,-M1050+2,0),OFFSET(C1050,-M1050+3,0)+AC1050,OFFSET(C1050,-M1050+4,0),1,5)/365.25*I1050*10000)</f>
        <v/>
      </c>
      <c r="AB1050" s="40" t="str">
        <f ca="1">IF(D1050="","",_xll.xCalcSkew(OFFSET(C1050,-M1050,0),E1050-OFFSET(C1050,-M1050+1,0),b)/100)</f>
        <v/>
      </c>
      <c r="AC1050" s="40" t="str">
        <f ca="1">IF(I1050="","",_xll.xCalcSkew(OFFSET(C1050,-M1050,0),J1050-OFFSET(C1050,-M1050+1,0),b)/100)</f>
        <v/>
      </c>
      <c r="AE1050">
        <f t="shared" si="182"/>
        <v>0</v>
      </c>
      <c r="AF1050">
        <f t="shared" si="183"/>
        <v>0</v>
      </c>
      <c r="AG1050">
        <f t="shared" si="184"/>
        <v>0</v>
      </c>
    </row>
    <row r="1051" spans="3:33" x14ac:dyDescent="0.25">
      <c r="D1051" s="52"/>
      <c r="E1051" s="39"/>
      <c r="F1051" s="39"/>
      <c r="G1051" s="35"/>
      <c r="I1051" s="52"/>
      <c r="J1051" s="39"/>
      <c r="K1051" s="39"/>
      <c r="L1051" s="62"/>
      <c r="M1051" s="101">
        <f t="shared" si="189"/>
        <v>12</v>
      </c>
      <c r="N1051" s="67" t="str">
        <f ca="1">IF(D1051="","",_xll.xEURO(OFFSET(C1051,-M1051+1,0),E1051,OFFSET(C1051,-M1051+2,0),OFFSET(C1051,-M1051+2,0),OFFSET(C1051,-M1051+3,0)+AB1051,OFFSET(C1051,-M1051+4,0),0,1)*D1051)</f>
        <v/>
      </c>
      <c r="O1051" s="69" t="str">
        <f ca="1">IF(D1051="","",_xll.xEURO(OFFSET(C1051,-M1051+1,0),E1051,OFFSET(C1051,-M1051+2,0),OFFSET(C1051,-M1051+2,0),OFFSET(C1051,-M1051+3,0)+AB1051,OFFSET(C1051,-M1051+4,0),0,0))</f>
        <v/>
      </c>
      <c r="P1051" s="67" t="str">
        <f t="shared" si="187"/>
        <v/>
      </c>
      <c r="Q1051" s="67" t="str">
        <f ca="1">IF(D1051="","",_xll.xEURO(OFFSET(C1051,-M1051+1,0),E1051,OFFSET(C1051,-M1051+2,0),OFFSET(C1051,-M1051+2,0),OFFSET(C1051,-M1051+3,0)+AB1051,OFFSET(C1051,-M1051+4,0),0,2)/10*D1051)</f>
        <v/>
      </c>
      <c r="R1051" s="71" t="str">
        <f ca="1">IF(D1051="","",_xll.xEURO(OFFSET(C1051,-M1051+1,0),E1051,OFFSET(C1051,-M1051+2,0),OFFSET(C1051,-M1051+2,0),OFFSET(C1051,-M1051+3,0)+AB1051,OFFSET(C1051,-M1051+4,0),0,3)/100*D1051*10000)</f>
        <v/>
      </c>
      <c r="S1051" s="71" t="str">
        <f ca="1">IF(D1051="","",_xll.xEURO(OFFSET(C1051,-M1051+1,0),E1051,OFFSET(C1051,-M1051+2,0),OFFSET(C1051,-M1051+2,0),OFFSET(C1051,-M1051+3,0)+AB1051,OFFSET(C1051,-M1051+4,0),0,5)/365.25*D1051*10000)</f>
        <v/>
      </c>
      <c r="U1051" s="67" t="str">
        <f ca="1">IF(I1051="","",_xll.xEURO(OFFSET(C1051,-M1051+1,0),J1051,OFFSET(C1051,-M1051+2,0),OFFSET(C1051,-M1051+2,0),OFFSET(C1051,-M1051+3,0)+AC1051,OFFSET(C1051,-M1051+4,0),1,1)*I1051)</f>
        <v/>
      </c>
      <c r="V1051" s="69" t="str">
        <f ca="1">IF(I1051="","",_xll.xEURO(OFFSET(C1051,-M1051+1,0),J1051,OFFSET(C1051,-M1051+2,0),OFFSET(C1051,-M1051+2,0),OFFSET(C1051,-M1051+3,0)+AC1051,OFFSET(C1051,-M1051+4,0),1,0))</f>
        <v/>
      </c>
      <c r="W1051" s="67" t="str">
        <f t="shared" si="188"/>
        <v/>
      </c>
      <c r="X1051" s="67" t="str">
        <f ca="1">IF(I1051="","",_xll.xEURO(OFFSET(C1051,-M1051+1,0),J1051,OFFSET(C1051,-M1051+2,0),OFFSET(C1051,-M1051+2,0),OFFSET(C1051,-M1051+3,0)+AC1051,OFFSET(C1051,-M1051+4,0),1,2)/10*I1051)</f>
        <v/>
      </c>
      <c r="Y1051" s="71" t="str">
        <f ca="1">IF(I1051="","",_xll.xEURO(OFFSET(C1051,-M1051+1,0),J1051,OFFSET(C1051,-M1051+2,0),OFFSET(C1051,-M1051+2,0),OFFSET(C1051,-M1051+3,0)+AC1051,OFFSET(C1051,-M1051+4,0),1,3)/100*I1051*10000)</f>
        <v/>
      </c>
      <c r="Z1051" s="71" t="str">
        <f ca="1">IF(I1051="","",_xll.xEURO(OFFSET(C1051,-M1051+1,0),J1051,OFFSET(C1051,-M1051+2,0),OFFSET(C1051,-M1051+2,0),OFFSET(C1051,-M1051+3,0)+AC1051,OFFSET(C1051,-M1051+4,0),1,5)/365.25*I1051*10000)</f>
        <v/>
      </c>
      <c r="AB1051" s="40" t="str">
        <f ca="1">IF(D1051="","",_xll.xCalcSkew(OFFSET(C1051,-M1051,0),E1051-OFFSET(C1051,-M1051+1,0),b)/100)</f>
        <v/>
      </c>
      <c r="AC1051" s="40" t="str">
        <f ca="1">IF(I1051="","",_xll.xCalcSkew(OFFSET(C1051,-M1051,0),J1051-OFFSET(C1051,-M1051+1,0),b)/100)</f>
        <v/>
      </c>
      <c r="AE1051">
        <f t="shared" si="182"/>
        <v>0</v>
      </c>
      <c r="AF1051">
        <f t="shared" si="183"/>
        <v>0</v>
      </c>
      <c r="AG1051">
        <f t="shared" si="184"/>
        <v>0</v>
      </c>
    </row>
    <row r="1052" spans="3:33" x14ac:dyDescent="0.25">
      <c r="D1052" s="52"/>
      <c r="E1052" s="39"/>
      <c r="F1052" s="39"/>
      <c r="G1052" s="35"/>
      <c r="I1052" s="52"/>
      <c r="J1052" s="39"/>
      <c r="K1052" s="39"/>
      <c r="L1052" s="62"/>
      <c r="M1052" s="101">
        <f t="shared" si="189"/>
        <v>13</v>
      </c>
      <c r="N1052" s="67" t="str">
        <f ca="1">IF(D1052="","",_xll.xEURO(OFFSET(C1052,-M1052+1,0),E1052,OFFSET(C1052,-M1052+2,0),OFFSET(C1052,-M1052+2,0),OFFSET(C1052,-M1052+3,0)+AB1052,OFFSET(C1052,-M1052+4,0),0,1)*D1052)</f>
        <v/>
      </c>
      <c r="O1052" s="69" t="str">
        <f ca="1">IF(D1052="","",_xll.xEURO(OFFSET(C1052,-M1052+1,0),E1052,OFFSET(C1052,-M1052+2,0),OFFSET(C1052,-M1052+2,0),OFFSET(C1052,-M1052+3,0)+AB1052,OFFSET(C1052,-M1052+4,0),0,0))</f>
        <v/>
      </c>
      <c r="P1052" s="67" t="str">
        <f t="shared" si="187"/>
        <v/>
      </c>
      <c r="Q1052" s="67" t="str">
        <f ca="1">IF(D1052="","",_xll.xEURO(OFFSET(C1052,-M1052+1,0),E1052,OFFSET(C1052,-M1052+2,0),OFFSET(C1052,-M1052+2,0),OFFSET(C1052,-M1052+3,0)+AB1052,OFFSET(C1052,-M1052+4,0),0,2)/10*D1052)</f>
        <v/>
      </c>
      <c r="R1052" s="71" t="str">
        <f ca="1">IF(D1052="","",_xll.xEURO(OFFSET(C1052,-M1052+1,0),E1052,OFFSET(C1052,-M1052+2,0),OFFSET(C1052,-M1052+2,0),OFFSET(C1052,-M1052+3,0)+AB1052,OFFSET(C1052,-M1052+4,0),0,3)/100*D1052*10000)</f>
        <v/>
      </c>
      <c r="S1052" s="71" t="str">
        <f ca="1">IF(D1052="","",_xll.xEURO(OFFSET(C1052,-M1052+1,0),E1052,OFFSET(C1052,-M1052+2,0),OFFSET(C1052,-M1052+2,0),OFFSET(C1052,-M1052+3,0)+AB1052,OFFSET(C1052,-M1052+4,0),0,5)/365.25*D1052*10000)</f>
        <v/>
      </c>
      <c r="U1052" s="67" t="str">
        <f ca="1">IF(I1052="","",_xll.xEURO(OFFSET(C1052,-M1052+1,0),J1052,OFFSET(C1052,-M1052+2,0),OFFSET(C1052,-M1052+2,0),OFFSET(C1052,-M1052+3,0)+AC1052,OFFSET(C1052,-M1052+4,0),1,1)*I1052)</f>
        <v/>
      </c>
      <c r="V1052" s="69" t="str">
        <f ca="1">IF(I1052="","",_xll.xEURO(OFFSET(C1052,-M1052+1,0),J1052,OFFSET(C1052,-M1052+2,0),OFFSET(C1052,-M1052+2,0),OFFSET(C1052,-M1052+3,0)+AC1052,OFFSET(C1052,-M1052+4,0),1,0))</f>
        <v/>
      </c>
      <c r="W1052" s="67" t="str">
        <f t="shared" si="188"/>
        <v/>
      </c>
      <c r="X1052" s="67" t="str">
        <f ca="1">IF(I1052="","",_xll.xEURO(OFFSET(C1052,-M1052+1,0),J1052,OFFSET(C1052,-M1052+2,0),OFFSET(C1052,-M1052+2,0),OFFSET(C1052,-M1052+3,0)+AC1052,OFFSET(C1052,-M1052+4,0),1,2)/10*I1052)</f>
        <v/>
      </c>
      <c r="Y1052" s="71" t="str">
        <f ca="1">IF(I1052="","",_xll.xEURO(OFFSET(C1052,-M1052+1,0),J1052,OFFSET(C1052,-M1052+2,0),OFFSET(C1052,-M1052+2,0),OFFSET(C1052,-M1052+3,0)+AC1052,OFFSET(C1052,-M1052+4,0),1,3)/100*I1052*10000)</f>
        <v/>
      </c>
      <c r="Z1052" s="71" t="str">
        <f ca="1">IF(I1052="","",_xll.xEURO(OFFSET(C1052,-M1052+1,0),J1052,OFFSET(C1052,-M1052+2,0),OFFSET(C1052,-M1052+2,0),OFFSET(C1052,-M1052+3,0)+AC1052,OFFSET(C1052,-M1052+4,0),1,5)/365.25*I1052*10000)</f>
        <v/>
      </c>
      <c r="AB1052" s="40" t="str">
        <f ca="1">IF(D1052="","",_xll.xCalcSkew(OFFSET(C1052,-M1052,0),E1052-OFFSET(C1052,-M1052+1,0),b)/100)</f>
        <v/>
      </c>
      <c r="AC1052" s="40" t="str">
        <f ca="1">IF(I1052="","",_xll.xCalcSkew(OFFSET(C1052,-M1052,0),J1052-OFFSET(C1052,-M1052+1,0),b)/100)</f>
        <v/>
      </c>
      <c r="AE1052">
        <f t="shared" si="182"/>
        <v>0</v>
      </c>
      <c r="AF1052">
        <f t="shared" si="183"/>
        <v>0</v>
      </c>
      <c r="AG1052">
        <f t="shared" si="184"/>
        <v>0</v>
      </c>
    </row>
    <row r="1053" spans="3:33" x14ac:dyDescent="0.25">
      <c r="D1053" s="52"/>
      <c r="E1053" s="39"/>
      <c r="F1053" s="39"/>
      <c r="G1053" s="35"/>
      <c r="I1053" s="52"/>
      <c r="J1053" s="39"/>
      <c r="K1053" s="39"/>
      <c r="L1053" s="62"/>
      <c r="M1053" s="101">
        <f t="shared" si="189"/>
        <v>14</v>
      </c>
      <c r="N1053" s="67" t="str">
        <f ca="1">IF(D1053="","",_xll.xEURO(OFFSET(C1053,-M1053+1,0),E1053,OFFSET(C1053,-M1053+2,0),OFFSET(C1053,-M1053+2,0),OFFSET(C1053,-M1053+3,0)+AB1053,OFFSET(C1053,-M1053+4,0),0,1)*D1053)</f>
        <v/>
      </c>
      <c r="O1053" s="69" t="str">
        <f ca="1">IF(D1053="","",_xll.xEURO(OFFSET(C1053,-M1053+1,0),E1053,OFFSET(C1053,-M1053+2,0),OFFSET(C1053,-M1053+2,0),OFFSET(C1053,-M1053+3,0)+AB1053,OFFSET(C1053,-M1053+4,0),0,0))</f>
        <v/>
      </c>
      <c r="P1053" s="67" t="str">
        <f t="shared" si="187"/>
        <v/>
      </c>
      <c r="Q1053" s="67" t="str">
        <f ca="1">IF(D1053="","",_xll.xEURO(OFFSET(C1053,-M1053+1,0),E1053,OFFSET(C1053,-M1053+2,0),OFFSET(C1053,-M1053+2,0),OFFSET(C1053,-M1053+3,0)+AB1053,OFFSET(C1053,-M1053+4,0),0,2)/10*D1053)</f>
        <v/>
      </c>
      <c r="R1053" s="71" t="str">
        <f ca="1">IF(D1053="","",_xll.xEURO(OFFSET(C1053,-M1053+1,0),E1053,OFFSET(C1053,-M1053+2,0),OFFSET(C1053,-M1053+2,0),OFFSET(C1053,-M1053+3,0)+AB1053,OFFSET(C1053,-M1053+4,0),0,3)/100*D1053*10000)</f>
        <v/>
      </c>
      <c r="S1053" s="71" t="str">
        <f ca="1">IF(D1053="","",_xll.xEURO(OFFSET(C1053,-M1053+1,0),E1053,OFFSET(C1053,-M1053+2,0),OFFSET(C1053,-M1053+2,0),OFFSET(C1053,-M1053+3,0)+AB1053,OFFSET(C1053,-M1053+4,0),0,5)/365.25*D1053*10000)</f>
        <v/>
      </c>
      <c r="U1053" s="67" t="str">
        <f ca="1">IF(I1053="","",_xll.xEURO(OFFSET(C1053,-M1053+1,0),J1053,OFFSET(C1053,-M1053+2,0),OFFSET(C1053,-M1053+2,0),OFFSET(C1053,-M1053+3,0)+AC1053,OFFSET(C1053,-M1053+4,0),1,1)*I1053)</f>
        <v/>
      </c>
      <c r="V1053" s="69" t="str">
        <f ca="1">IF(I1053="","",_xll.xEURO(OFFSET(C1053,-M1053+1,0),J1053,OFFSET(C1053,-M1053+2,0),OFFSET(C1053,-M1053+2,0),OFFSET(C1053,-M1053+3,0)+AC1053,OFFSET(C1053,-M1053+4,0),1,0))</f>
        <v/>
      </c>
      <c r="W1053" s="67" t="str">
        <f t="shared" si="188"/>
        <v/>
      </c>
      <c r="X1053" s="67" t="str">
        <f ca="1">IF(I1053="","",_xll.xEURO(OFFSET(C1053,-M1053+1,0),J1053,OFFSET(C1053,-M1053+2,0),OFFSET(C1053,-M1053+2,0),OFFSET(C1053,-M1053+3,0)+AC1053,OFFSET(C1053,-M1053+4,0),1,2)/10*I1053)</f>
        <v/>
      </c>
      <c r="Y1053" s="71" t="str">
        <f ca="1">IF(I1053="","",_xll.xEURO(OFFSET(C1053,-M1053+1,0),J1053,OFFSET(C1053,-M1053+2,0),OFFSET(C1053,-M1053+2,0),OFFSET(C1053,-M1053+3,0)+AC1053,OFFSET(C1053,-M1053+4,0),1,3)/100*I1053*10000)</f>
        <v/>
      </c>
      <c r="Z1053" s="71" t="str">
        <f ca="1">IF(I1053="","",_xll.xEURO(OFFSET(C1053,-M1053+1,0),J1053,OFFSET(C1053,-M1053+2,0),OFFSET(C1053,-M1053+2,0),OFFSET(C1053,-M1053+3,0)+AC1053,OFFSET(C1053,-M1053+4,0),1,5)/365.25*I1053*10000)</f>
        <v/>
      </c>
      <c r="AB1053" s="40" t="str">
        <f ca="1">IF(D1053="","",_xll.xCalcSkew(OFFSET(C1053,-M1053,0),E1053-OFFSET(C1053,-M1053+1,0),b)/100)</f>
        <v/>
      </c>
      <c r="AC1053" s="40" t="str">
        <f ca="1">IF(I1053="","",_xll.xCalcSkew(OFFSET(C1053,-M1053,0),J1053-OFFSET(C1053,-M1053+1,0),b)/100)</f>
        <v/>
      </c>
      <c r="AE1053">
        <f t="shared" si="182"/>
        <v>0</v>
      </c>
      <c r="AF1053">
        <f t="shared" si="183"/>
        <v>0</v>
      </c>
      <c r="AG1053">
        <f t="shared" si="184"/>
        <v>0</v>
      </c>
    </row>
    <row r="1054" spans="3:33" x14ac:dyDescent="0.25">
      <c r="D1054" s="52"/>
      <c r="E1054" s="39"/>
      <c r="F1054" s="39"/>
      <c r="G1054" s="35"/>
      <c r="I1054" s="52"/>
      <c r="J1054" s="39"/>
      <c r="K1054" s="39"/>
      <c r="L1054" s="62"/>
      <c r="M1054" s="101">
        <f t="shared" si="189"/>
        <v>15</v>
      </c>
      <c r="N1054" s="67" t="str">
        <f ca="1">IF(D1054="","",_xll.xEURO(OFFSET(C1054,-M1054+1,0),E1054,OFFSET(C1054,-M1054+2,0),OFFSET(C1054,-M1054+2,0),OFFSET(C1054,-M1054+3,0)+AB1054,OFFSET(C1054,-M1054+4,0),0,1)*D1054)</f>
        <v/>
      </c>
      <c r="O1054" s="69" t="str">
        <f ca="1">IF(D1054="","",_xll.xEURO(OFFSET(C1054,-M1054+1,0),E1054,OFFSET(C1054,-M1054+2,0),OFFSET(C1054,-M1054+2,0),OFFSET(C1054,-M1054+3,0)+AB1054,OFFSET(C1054,-M1054+4,0),0,0))</f>
        <v/>
      </c>
      <c r="P1054" s="67" t="str">
        <f t="shared" si="187"/>
        <v/>
      </c>
      <c r="Q1054" s="67" t="str">
        <f ca="1">IF(D1054="","",_xll.xEURO(OFFSET(C1054,-M1054+1,0),E1054,OFFSET(C1054,-M1054+2,0),OFFSET(C1054,-M1054+2,0),OFFSET(C1054,-M1054+3,0)+AB1054,OFFSET(C1054,-M1054+4,0),0,2)/10*D1054)</f>
        <v/>
      </c>
      <c r="R1054" s="71" t="str">
        <f ca="1">IF(D1054="","",_xll.xEURO(OFFSET(C1054,-M1054+1,0),E1054,OFFSET(C1054,-M1054+2,0),OFFSET(C1054,-M1054+2,0),OFFSET(C1054,-M1054+3,0)+AB1054,OFFSET(C1054,-M1054+4,0),0,3)/100*D1054*10000)</f>
        <v/>
      </c>
      <c r="S1054" s="71" t="str">
        <f ca="1">IF(D1054="","",_xll.xEURO(OFFSET(C1054,-M1054+1,0),E1054,OFFSET(C1054,-M1054+2,0),OFFSET(C1054,-M1054+2,0),OFFSET(C1054,-M1054+3,0)+AB1054,OFFSET(C1054,-M1054+4,0),0,5)/365.25*D1054*10000)</f>
        <v/>
      </c>
      <c r="U1054" s="67" t="str">
        <f ca="1">IF(I1054="","",_xll.xEURO(OFFSET(C1054,-M1054+1,0),J1054,OFFSET(C1054,-M1054+2,0),OFFSET(C1054,-M1054+2,0),OFFSET(C1054,-M1054+3,0)+AC1054,OFFSET(C1054,-M1054+4,0),1,1)*I1054)</f>
        <v/>
      </c>
      <c r="V1054" s="69" t="str">
        <f ca="1">IF(I1054="","",_xll.xEURO(OFFSET(C1054,-M1054+1,0),J1054,OFFSET(C1054,-M1054+2,0),OFFSET(C1054,-M1054+2,0),OFFSET(C1054,-M1054+3,0)+AC1054,OFFSET(C1054,-M1054+4,0),1,0))</f>
        <v/>
      </c>
      <c r="W1054" s="67" t="str">
        <f t="shared" si="188"/>
        <v/>
      </c>
      <c r="X1054" s="67" t="str">
        <f ca="1">IF(I1054="","",_xll.xEURO(OFFSET(C1054,-M1054+1,0),J1054,OFFSET(C1054,-M1054+2,0),OFFSET(C1054,-M1054+2,0),OFFSET(C1054,-M1054+3,0)+AC1054,OFFSET(C1054,-M1054+4,0),1,2)/10*I1054)</f>
        <v/>
      </c>
      <c r="Y1054" s="71" t="str">
        <f ca="1">IF(I1054="","",_xll.xEURO(OFFSET(C1054,-M1054+1,0),J1054,OFFSET(C1054,-M1054+2,0),OFFSET(C1054,-M1054+2,0),OFFSET(C1054,-M1054+3,0)+AC1054,OFFSET(C1054,-M1054+4,0),1,3)/100*I1054*10000)</f>
        <v/>
      </c>
      <c r="Z1054" s="71" t="str">
        <f ca="1">IF(I1054="","",_xll.xEURO(OFFSET(C1054,-M1054+1,0),J1054,OFFSET(C1054,-M1054+2,0),OFFSET(C1054,-M1054+2,0),OFFSET(C1054,-M1054+3,0)+AC1054,OFFSET(C1054,-M1054+4,0),1,5)/365.25*I1054*10000)</f>
        <v/>
      </c>
      <c r="AB1054" s="40" t="str">
        <f ca="1">IF(D1054="","",_xll.xCalcSkew(OFFSET(C1054,-M1054,0),E1054-OFFSET(C1054,-M1054+1,0),b)/100)</f>
        <v/>
      </c>
      <c r="AC1054" s="40" t="str">
        <f ca="1">IF(I1054="","",_xll.xCalcSkew(OFFSET(C1054,-M1054,0),J1054-OFFSET(C1054,-M1054+1,0),b)/100)</f>
        <v/>
      </c>
      <c r="AE1054">
        <f t="shared" si="182"/>
        <v>0</v>
      </c>
      <c r="AF1054">
        <f t="shared" si="183"/>
        <v>0</v>
      </c>
      <c r="AG1054">
        <f t="shared" si="184"/>
        <v>0</v>
      </c>
    </row>
    <row r="1055" spans="3:33" x14ac:dyDescent="0.25">
      <c r="D1055" s="52"/>
      <c r="E1055" s="39"/>
      <c r="F1055" s="39"/>
      <c r="G1055" s="35"/>
      <c r="I1055" s="52"/>
      <c r="J1055" s="39"/>
      <c r="K1055" s="39"/>
      <c r="L1055" s="62"/>
      <c r="M1055" s="101">
        <f t="shared" si="189"/>
        <v>16</v>
      </c>
      <c r="N1055" s="67" t="str">
        <f ca="1">IF(D1055="","",_xll.xEURO(OFFSET(C1055,-M1055+1,0),E1055,OFFSET(C1055,-M1055+2,0),OFFSET(C1055,-M1055+2,0),OFFSET(C1055,-M1055+3,0)+AB1055,OFFSET(C1055,-M1055+4,0),0,1)*D1055)</f>
        <v/>
      </c>
      <c r="O1055" s="69" t="str">
        <f ca="1">IF(D1055="","",_xll.xEURO(OFFSET(C1055,-M1055+1,0),E1055,OFFSET(C1055,-M1055+2,0),OFFSET(C1055,-M1055+2,0),OFFSET(C1055,-M1055+3,0)+AB1055,OFFSET(C1055,-M1055+4,0),0,0))</f>
        <v/>
      </c>
      <c r="P1055" s="67" t="str">
        <f t="shared" si="187"/>
        <v/>
      </c>
      <c r="Q1055" s="67" t="str">
        <f ca="1">IF(D1055="","",_xll.xEURO(OFFSET(C1055,-M1055+1,0),E1055,OFFSET(C1055,-M1055+2,0),OFFSET(C1055,-M1055+2,0),OFFSET(C1055,-M1055+3,0)+AB1055,OFFSET(C1055,-M1055+4,0),0,2)/10*D1055)</f>
        <v/>
      </c>
      <c r="R1055" s="71" t="str">
        <f ca="1">IF(D1055="","",_xll.xEURO(OFFSET(C1055,-M1055+1,0),E1055,OFFSET(C1055,-M1055+2,0),OFFSET(C1055,-M1055+2,0),OFFSET(C1055,-M1055+3,0)+AB1055,OFFSET(C1055,-M1055+4,0),0,3)/100*D1055*10000)</f>
        <v/>
      </c>
      <c r="S1055" s="71" t="str">
        <f ca="1">IF(D1055="","",_xll.xEURO(OFFSET(C1055,-M1055+1,0),E1055,OFFSET(C1055,-M1055+2,0),OFFSET(C1055,-M1055+2,0),OFFSET(C1055,-M1055+3,0)+AB1055,OFFSET(C1055,-M1055+4,0),0,5)/365.25*D1055*10000)</f>
        <v/>
      </c>
      <c r="U1055" s="67" t="str">
        <f ca="1">IF(I1055="","",_xll.xEURO(OFFSET(C1055,-M1055+1,0),J1055,OFFSET(C1055,-M1055+2,0),OFFSET(C1055,-M1055+2,0),OFFSET(C1055,-M1055+3,0)+AC1055,OFFSET(C1055,-M1055+4,0),1,1)*I1055)</f>
        <v/>
      </c>
      <c r="V1055" s="69" t="str">
        <f ca="1">IF(I1055="","",_xll.xEURO(OFFSET(C1055,-M1055+1,0),J1055,OFFSET(C1055,-M1055+2,0),OFFSET(C1055,-M1055+2,0),OFFSET(C1055,-M1055+3,0)+AC1055,OFFSET(C1055,-M1055+4,0),1,0))</f>
        <v/>
      </c>
      <c r="W1055" s="67" t="str">
        <f t="shared" si="188"/>
        <v/>
      </c>
      <c r="X1055" s="67" t="str">
        <f ca="1">IF(I1055="","",_xll.xEURO(OFFSET(C1055,-M1055+1,0),J1055,OFFSET(C1055,-M1055+2,0),OFFSET(C1055,-M1055+2,0),OFFSET(C1055,-M1055+3,0)+AC1055,OFFSET(C1055,-M1055+4,0),1,2)/10*I1055)</f>
        <v/>
      </c>
      <c r="Y1055" s="71" t="str">
        <f ca="1">IF(I1055="","",_xll.xEURO(OFFSET(C1055,-M1055+1,0),J1055,OFFSET(C1055,-M1055+2,0),OFFSET(C1055,-M1055+2,0),OFFSET(C1055,-M1055+3,0)+AC1055,OFFSET(C1055,-M1055+4,0),1,3)/100*I1055*10000)</f>
        <v/>
      </c>
      <c r="Z1055" s="71" t="str">
        <f ca="1">IF(I1055="","",_xll.xEURO(OFFSET(C1055,-M1055+1,0),J1055,OFFSET(C1055,-M1055+2,0),OFFSET(C1055,-M1055+2,0),OFFSET(C1055,-M1055+3,0)+AC1055,OFFSET(C1055,-M1055+4,0),1,5)/365.25*I1055*10000)</f>
        <v/>
      </c>
      <c r="AB1055" s="40" t="str">
        <f ca="1">IF(D1055="","",_xll.xCalcSkew(OFFSET(C1055,-M1055,0),E1055-OFFSET(C1055,-M1055+1,0),b)/100)</f>
        <v/>
      </c>
      <c r="AC1055" s="40" t="str">
        <f ca="1">IF(I1055="","",_xll.xCalcSkew(OFFSET(C1055,-M1055,0),J1055-OFFSET(C1055,-M1055+1,0),b)/100)</f>
        <v/>
      </c>
      <c r="AE1055">
        <f t="shared" si="182"/>
        <v>0</v>
      </c>
      <c r="AF1055">
        <f t="shared" si="183"/>
        <v>0</v>
      </c>
      <c r="AG1055">
        <f t="shared" si="184"/>
        <v>0</v>
      </c>
    </row>
    <row r="1056" spans="3:33" x14ac:dyDescent="0.25">
      <c r="D1056" s="52"/>
      <c r="E1056" s="39"/>
      <c r="F1056" s="39"/>
      <c r="G1056" s="35"/>
      <c r="I1056" s="52"/>
      <c r="J1056" s="39"/>
      <c r="K1056" s="39"/>
      <c r="L1056" s="62"/>
      <c r="M1056" s="101">
        <f t="shared" si="189"/>
        <v>17</v>
      </c>
      <c r="N1056" s="67" t="str">
        <f ca="1">IF(D1056="","",_xll.xEURO(OFFSET(C1056,-M1056+1,0),E1056,OFFSET(C1056,-M1056+2,0),OFFSET(C1056,-M1056+2,0),OFFSET(C1056,-M1056+3,0)+AB1056,OFFSET(C1056,-M1056+4,0),0,1)*D1056)</f>
        <v/>
      </c>
      <c r="O1056" s="69" t="str">
        <f ca="1">IF(D1056="","",_xll.xEURO(OFFSET(C1056,-M1056+1,0),E1056,OFFSET(C1056,-M1056+2,0),OFFSET(C1056,-M1056+2,0),OFFSET(C1056,-M1056+3,0)+AB1056,OFFSET(C1056,-M1056+4,0),0,0))</f>
        <v/>
      </c>
      <c r="P1056" s="67" t="str">
        <f t="shared" si="187"/>
        <v/>
      </c>
      <c r="Q1056" s="67" t="str">
        <f ca="1">IF(D1056="","",_xll.xEURO(OFFSET(C1056,-M1056+1,0),E1056,OFFSET(C1056,-M1056+2,0),OFFSET(C1056,-M1056+2,0),OFFSET(C1056,-M1056+3,0)+AB1056,OFFSET(C1056,-M1056+4,0),0,2)/10*D1056)</f>
        <v/>
      </c>
      <c r="R1056" s="71" t="str">
        <f ca="1">IF(D1056="","",_xll.xEURO(OFFSET(C1056,-M1056+1,0),E1056,OFFSET(C1056,-M1056+2,0),OFFSET(C1056,-M1056+2,0),OFFSET(C1056,-M1056+3,0)+AB1056,OFFSET(C1056,-M1056+4,0),0,3)/100*D1056*10000)</f>
        <v/>
      </c>
      <c r="S1056" s="71" t="str">
        <f ca="1">IF(D1056="","",_xll.xEURO(OFFSET(C1056,-M1056+1,0),E1056,OFFSET(C1056,-M1056+2,0),OFFSET(C1056,-M1056+2,0),OFFSET(C1056,-M1056+3,0)+AB1056,OFFSET(C1056,-M1056+4,0),0,5)/365.25*D1056*10000)</f>
        <v/>
      </c>
      <c r="U1056" s="67" t="str">
        <f ca="1">IF(I1056="","",_xll.xEURO(OFFSET(C1056,-M1056+1,0),J1056,OFFSET(C1056,-M1056+2,0),OFFSET(C1056,-M1056+2,0),OFFSET(C1056,-M1056+3,0)+AC1056,OFFSET(C1056,-M1056+4,0),1,1)*I1056)</f>
        <v/>
      </c>
      <c r="V1056" s="69" t="str">
        <f ca="1">IF(I1056="","",_xll.xEURO(OFFSET(C1056,-M1056+1,0),J1056,OFFSET(C1056,-M1056+2,0),OFFSET(C1056,-M1056+2,0),OFFSET(C1056,-M1056+3,0)+AC1056,OFFSET(C1056,-M1056+4,0),1,0))</f>
        <v/>
      </c>
      <c r="W1056" s="67" t="str">
        <f t="shared" si="188"/>
        <v/>
      </c>
      <c r="X1056" s="67" t="str">
        <f ca="1">IF(I1056="","",_xll.xEURO(OFFSET(C1056,-M1056+1,0),J1056,OFFSET(C1056,-M1056+2,0),OFFSET(C1056,-M1056+2,0),OFFSET(C1056,-M1056+3,0)+AC1056,OFFSET(C1056,-M1056+4,0),1,2)/10*I1056)</f>
        <v/>
      </c>
      <c r="Y1056" s="71" t="str">
        <f ca="1">IF(I1056="","",_xll.xEURO(OFFSET(C1056,-M1056+1,0),J1056,OFFSET(C1056,-M1056+2,0),OFFSET(C1056,-M1056+2,0),OFFSET(C1056,-M1056+3,0)+AC1056,OFFSET(C1056,-M1056+4,0),1,3)/100*I1056*10000)</f>
        <v/>
      </c>
      <c r="Z1056" s="71" t="str">
        <f ca="1">IF(I1056="","",_xll.xEURO(OFFSET(C1056,-M1056+1,0),J1056,OFFSET(C1056,-M1056+2,0),OFFSET(C1056,-M1056+2,0),OFFSET(C1056,-M1056+3,0)+AC1056,OFFSET(C1056,-M1056+4,0),1,5)/365.25*I1056*10000)</f>
        <v/>
      </c>
      <c r="AB1056" s="40" t="str">
        <f ca="1">IF(D1056="","",_xll.xCalcSkew(OFFSET(C1056,-M1056,0),E1056-OFFSET(C1056,-M1056+1,0),b)/100)</f>
        <v/>
      </c>
      <c r="AC1056" s="40" t="str">
        <f ca="1">IF(I1056="","",_xll.xCalcSkew(OFFSET(C1056,-M1056,0),J1056-OFFSET(C1056,-M1056+1,0),b)/100)</f>
        <v/>
      </c>
      <c r="AE1056">
        <f t="shared" si="182"/>
        <v>0</v>
      </c>
      <c r="AF1056">
        <f t="shared" si="183"/>
        <v>0</v>
      </c>
      <c r="AG1056">
        <f t="shared" si="184"/>
        <v>0</v>
      </c>
    </row>
    <row r="1057" spans="4:33" x14ac:dyDescent="0.25">
      <c r="D1057" s="52"/>
      <c r="E1057" s="39"/>
      <c r="F1057" s="39"/>
      <c r="G1057" s="35"/>
      <c r="I1057" s="52"/>
      <c r="J1057" s="39"/>
      <c r="K1057" s="39"/>
      <c r="L1057" s="62"/>
      <c r="M1057" s="101">
        <f t="shared" si="189"/>
        <v>18</v>
      </c>
      <c r="N1057" s="67" t="str">
        <f ca="1">IF(D1057="","",_xll.xEURO(OFFSET(C1057,-M1057+1,0),E1057,OFFSET(C1057,-M1057+2,0),OFFSET(C1057,-M1057+2,0),OFFSET(C1057,-M1057+3,0)+AB1057,OFFSET(C1057,-M1057+4,0),0,1)*D1057)</f>
        <v/>
      </c>
      <c r="O1057" s="69" t="str">
        <f ca="1">IF(D1057="","",_xll.xEURO(OFFSET(C1057,-M1057+1,0),E1057,OFFSET(C1057,-M1057+2,0),OFFSET(C1057,-M1057+2,0),OFFSET(C1057,-M1057+3,0)+AB1057,OFFSET(C1057,-M1057+4,0),0,0))</f>
        <v/>
      </c>
      <c r="P1057" s="67" t="str">
        <f t="shared" si="187"/>
        <v/>
      </c>
      <c r="Q1057" s="67" t="str">
        <f ca="1">IF(D1057="","",_xll.xEURO(OFFSET(C1057,-M1057+1,0),E1057,OFFSET(C1057,-M1057+2,0),OFFSET(C1057,-M1057+2,0),OFFSET(C1057,-M1057+3,0)+AB1057,OFFSET(C1057,-M1057+4,0),0,2)/10*D1057)</f>
        <v/>
      </c>
      <c r="R1057" s="71" t="str">
        <f ca="1">IF(D1057="","",_xll.xEURO(OFFSET(C1057,-M1057+1,0),E1057,OFFSET(C1057,-M1057+2,0),OFFSET(C1057,-M1057+2,0),OFFSET(C1057,-M1057+3,0)+AB1057,OFFSET(C1057,-M1057+4,0),0,3)/100*D1057*10000)</f>
        <v/>
      </c>
      <c r="S1057" s="71" t="str">
        <f ca="1">IF(D1057="","",_xll.xEURO(OFFSET(C1057,-M1057+1,0),E1057,OFFSET(C1057,-M1057+2,0),OFFSET(C1057,-M1057+2,0),OFFSET(C1057,-M1057+3,0)+AB1057,OFFSET(C1057,-M1057+4,0),0,5)/365.25*D1057*10000)</f>
        <v/>
      </c>
      <c r="U1057" s="67" t="str">
        <f ca="1">IF(I1057="","",_xll.xEURO(OFFSET(C1057,-M1057+1,0),J1057,OFFSET(C1057,-M1057+2,0),OFFSET(C1057,-M1057+2,0),OFFSET(C1057,-M1057+3,0)+AC1057,OFFSET(C1057,-M1057+4,0),1,1)*I1057)</f>
        <v/>
      </c>
      <c r="V1057" s="69" t="str">
        <f ca="1">IF(I1057="","",_xll.xEURO(OFFSET(C1057,-M1057+1,0),J1057,OFFSET(C1057,-M1057+2,0),OFFSET(C1057,-M1057+2,0),OFFSET(C1057,-M1057+3,0)+AC1057,OFFSET(C1057,-M1057+4,0),1,0))</f>
        <v/>
      </c>
      <c r="W1057" s="67" t="str">
        <f t="shared" si="188"/>
        <v/>
      </c>
      <c r="X1057" s="67" t="str">
        <f ca="1">IF(I1057="","",_xll.xEURO(OFFSET(C1057,-M1057+1,0),J1057,OFFSET(C1057,-M1057+2,0),OFFSET(C1057,-M1057+2,0),OFFSET(C1057,-M1057+3,0)+AC1057,OFFSET(C1057,-M1057+4,0),1,2)/10*I1057)</f>
        <v/>
      </c>
      <c r="Y1057" s="71" t="str">
        <f ca="1">IF(I1057="","",_xll.xEURO(OFFSET(C1057,-M1057+1,0),J1057,OFFSET(C1057,-M1057+2,0),OFFSET(C1057,-M1057+2,0),OFFSET(C1057,-M1057+3,0)+AC1057,OFFSET(C1057,-M1057+4,0),1,3)/100*I1057*10000)</f>
        <v/>
      </c>
      <c r="Z1057" s="71" t="str">
        <f ca="1">IF(I1057="","",_xll.xEURO(OFFSET(C1057,-M1057+1,0),J1057,OFFSET(C1057,-M1057+2,0),OFFSET(C1057,-M1057+2,0),OFFSET(C1057,-M1057+3,0)+AC1057,OFFSET(C1057,-M1057+4,0),1,5)/365.25*I1057*10000)</f>
        <v/>
      </c>
      <c r="AB1057" s="40" t="str">
        <f ca="1">IF(D1057="","",_xll.xCalcSkew(OFFSET(C1057,-M1057,0),E1057-OFFSET(C1057,-M1057+1,0),b)/100)</f>
        <v/>
      </c>
      <c r="AC1057" s="40" t="str">
        <f ca="1">IF(I1057="","",_xll.xCalcSkew(OFFSET(C1057,-M1057,0),J1057-OFFSET(C1057,-M1057+1,0),b)/100)</f>
        <v/>
      </c>
      <c r="AE1057">
        <f t="shared" si="182"/>
        <v>0</v>
      </c>
      <c r="AF1057">
        <f t="shared" si="183"/>
        <v>0</v>
      </c>
      <c r="AG1057">
        <f t="shared" si="184"/>
        <v>0</v>
      </c>
    </row>
    <row r="1058" spans="4:33" x14ac:dyDescent="0.25">
      <c r="D1058" s="52"/>
      <c r="E1058" s="39"/>
      <c r="F1058" s="39"/>
      <c r="G1058" s="35"/>
      <c r="I1058" s="52"/>
      <c r="J1058" s="39"/>
      <c r="K1058" s="39"/>
      <c r="L1058" s="62"/>
      <c r="M1058" s="101">
        <f t="shared" si="189"/>
        <v>19</v>
      </c>
      <c r="N1058" s="67" t="str">
        <f ca="1">IF(D1058="","",_xll.xEURO(OFFSET(C1058,-M1058+1,0),E1058,OFFSET(C1058,-M1058+2,0),OFFSET(C1058,-M1058+2,0),OFFSET(C1058,-M1058+3,0)+AB1058,OFFSET(C1058,-M1058+4,0),0,1)*D1058)</f>
        <v/>
      </c>
      <c r="O1058" s="69" t="str">
        <f ca="1">IF(D1058="","",_xll.xEURO(OFFSET(C1058,-M1058+1,0),E1058,OFFSET(C1058,-M1058+2,0),OFFSET(C1058,-M1058+2,0),OFFSET(C1058,-M1058+3,0)+AB1058,OFFSET(C1058,-M1058+4,0),0,0))</f>
        <v/>
      </c>
      <c r="P1058" s="67" t="str">
        <f t="shared" si="187"/>
        <v/>
      </c>
      <c r="Q1058" s="67" t="str">
        <f ca="1">IF(D1058="","",_xll.xEURO(OFFSET(C1058,-M1058+1,0),E1058,OFFSET(C1058,-M1058+2,0),OFFSET(C1058,-M1058+2,0),OFFSET(C1058,-M1058+3,0)+AB1058,OFFSET(C1058,-M1058+4,0),0,2)/10*D1058)</f>
        <v/>
      </c>
      <c r="R1058" s="71" t="str">
        <f ca="1">IF(D1058="","",_xll.xEURO(OFFSET(C1058,-M1058+1,0),E1058,OFFSET(C1058,-M1058+2,0),OFFSET(C1058,-M1058+2,0),OFFSET(C1058,-M1058+3,0)+AB1058,OFFSET(C1058,-M1058+4,0),0,3)/100*D1058*10000)</f>
        <v/>
      </c>
      <c r="S1058" s="71" t="str">
        <f ca="1">IF(D1058="","",_xll.xEURO(OFFSET(C1058,-M1058+1,0),E1058,OFFSET(C1058,-M1058+2,0),OFFSET(C1058,-M1058+2,0),OFFSET(C1058,-M1058+3,0)+AB1058,OFFSET(C1058,-M1058+4,0),0,5)/365.25*D1058*10000)</f>
        <v/>
      </c>
      <c r="U1058" s="67" t="str">
        <f ca="1">IF(I1058="","",_xll.xEURO(OFFSET(C1058,-M1058+1,0),J1058,OFFSET(C1058,-M1058+2,0),OFFSET(C1058,-M1058+2,0),OFFSET(C1058,-M1058+3,0)+AC1058,OFFSET(C1058,-M1058+4,0),1,1)*I1058)</f>
        <v/>
      </c>
      <c r="V1058" s="69" t="str">
        <f ca="1">IF(I1058="","",_xll.xEURO(OFFSET(C1058,-M1058+1,0),J1058,OFFSET(C1058,-M1058+2,0),OFFSET(C1058,-M1058+2,0),OFFSET(C1058,-M1058+3,0)+AC1058,OFFSET(C1058,-M1058+4,0),1,0))</f>
        <v/>
      </c>
      <c r="W1058" s="67" t="str">
        <f t="shared" si="188"/>
        <v/>
      </c>
      <c r="X1058" s="67" t="str">
        <f ca="1">IF(I1058="","",_xll.xEURO(OFFSET(C1058,-M1058+1,0),J1058,OFFSET(C1058,-M1058+2,0),OFFSET(C1058,-M1058+2,0),OFFSET(C1058,-M1058+3,0)+AC1058,OFFSET(C1058,-M1058+4,0),1,2)/10*I1058)</f>
        <v/>
      </c>
      <c r="Y1058" s="71" t="str">
        <f ca="1">IF(I1058="","",_xll.xEURO(OFFSET(C1058,-M1058+1,0),J1058,OFFSET(C1058,-M1058+2,0),OFFSET(C1058,-M1058+2,0),OFFSET(C1058,-M1058+3,0)+AC1058,OFFSET(C1058,-M1058+4,0),1,3)/100*I1058*10000)</f>
        <v/>
      </c>
      <c r="Z1058" s="71" t="str">
        <f ca="1">IF(I1058="","",_xll.xEURO(OFFSET(C1058,-M1058+1,0),J1058,OFFSET(C1058,-M1058+2,0),OFFSET(C1058,-M1058+2,0),OFFSET(C1058,-M1058+3,0)+AC1058,OFFSET(C1058,-M1058+4,0),1,5)/365.25*I1058*10000)</f>
        <v/>
      </c>
      <c r="AB1058" s="40" t="str">
        <f ca="1">IF(D1058="","",_xll.xCalcSkew(OFFSET(C1058,-M1058,0),E1058-OFFSET(C1058,-M1058+1,0),b)/100)</f>
        <v/>
      </c>
      <c r="AC1058" s="40" t="str">
        <f ca="1">IF(I1058="","",_xll.xCalcSkew(OFFSET(C1058,-M1058,0),J1058-OFFSET(C1058,-M1058+1,0),b)/100)</f>
        <v/>
      </c>
      <c r="AE1058">
        <f t="shared" si="182"/>
        <v>0</v>
      </c>
      <c r="AF1058">
        <f t="shared" si="183"/>
        <v>0</v>
      </c>
      <c r="AG1058">
        <f t="shared" si="184"/>
        <v>0</v>
      </c>
    </row>
    <row r="1059" spans="4:33" x14ac:dyDescent="0.25">
      <c r="D1059" s="52"/>
      <c r="E1059" s="39"/>
      <c r="F1059" s="39"/>
      <c r="G1059" s="35"/>
      <c r="I1059" s="52"/>
      <c r="J1059" s="39"/>
      <c r="K1059" s="39"/>
      <c r="L1059" s="62"/>
      <c r="M1059" s="101">
        <f t="shared" si="189"/>
        <v>20</v>
      </c>
      <c r="N1059" s="67" t="str">
        <f ca="1">IF(D1059="","",_xll.xEURO(OFFSET(C1059,-M1059+1,0),E1059,OFFSET(C1059,-M1059+2,0),OFFSET(C1059,-M1059+2,0),OFFSET(C1059,-M1059+3,0)+AB1059,OFFSET(C1059,-M1059+4,0),0,1)*D1059)</f>
        <v/>
      </c>
      <c r="O1059" s="69" t="str">
        <f ca="1">IF(D1059="","",_xll.xEURO(OFFSET(C1059,-M1059+1,0),E1059,OFFSET(C1059,-M1059+2,0),OFFSET(C1059,-M1059+2,0),OFFSET(C1059,-M1059+3,0)+AB1059,OFFSET(C1059,-M1059+4,0),0,0))</f>
        <v/>
      </c>
      <c r="P1059" s="67" t="str">
        <f t="shared" si="187"/>
        <v/>
      </c>
      <c r="Q1059" s="67" t="str">
        <f ca="1">IF(D1059="","",_xll.xEURO(OFFSET(C1059,-M1059+1,0),E1059,OFFSET(C1059,-M1059+2,0),OFFSET(C1059,-M1059+2,0),OFFSET(C1059,-M1059+3,0)+AB1059,OFFSET(C1059,-M1059+4,0),0,2)/10*D1059)</f>
        <v/>
      </c>
      <c r="R1059" s="71" t="str">
        <f ca="1">IF(D1059="","",_xll.xEURO(OFFSET(C1059,-M1059+1,0),E1059,OFFSET(C1059,-M1059+2,0),OFFSET(C1059,-M1059+2,0),OFFSET(C1059,-M1059+3,0)+AB1059,OFFSET(C1059,-M1059+4,0),0,3)/100*D1059*10000)</f>
        <v/>
      </c>
      <c r="S1059" s="71" t="str">
        <f ca="1">IF(D1059="","",_xll.xEURO(OFFSET(C1059,-M1059+1,0),E1059,OFFSET(C1059,-M1059+2,0),OFFSET(C1059,-M1059+2,0),OFFSET(C1059,-M1059+3,0)+AB1059,OFFSET(C1059,-M1059+4,0),0,5)/365.25*D1059*10000)</f>
        <v/>
      </c>
      <c r="U1059" s="67" t="str">
        <f ca="1">IF(I1059="","",_xll.xEURO(OFFSET(C1059,-M1059+1,0),J1059,OFFSET(C1059,-M1059+2,0),OFFSET(C1059,-M1059+2,0),OFFSET(C1059,-M1059+3,0)+AC1059,OFFSET(C1059,-M1059+4,0),1,1)*I1059)</f>
        <v/>
      </c>
      <c r="V1059" s="69" t="str">
        <f ca="1">IF(I1059="","",_xll.xEURO(OFFSET(C1059,-M1059+1,0),J1059,OFFSET(C1059,-M1059+2,0),OFFSET(C1059,-M1059+2,0),OFFSET(C1059,-M1059+3,0)+AC1059,OFFSET(C1059,-M1059+4,0),1,0))</f>
        <v/>
      </c>
      <c r="W1059" s="67" t="str">
        <f t="shared" si="188"/>
        <v/>
      </c>
      <c r="X1059" s="67" t="str">
        <f ca="1">IF(I1059="","",_xll.xEURO(OFFSET(C1059,-M1059+1,0),J1059,OFFSET(C1059,-M1059+2,0),OFFSET(C1059,-M1059+2,0),OFFSET(C1059,-M1059+3,0)+AC1059,OFFSET(C1059,-M1059+4,0),1,2)/10*I1059)</f>
        <v/>
      </c>
      <c r="Y1059" s="71" t="str">
        <f ca="1">IF(I1059="","",_xll.xEURO(OFFSET(C1059,-M1059+1,0),J1059,OFFSET(C1059,-M1059+2,0),OFFSET(C1059,-M1059+2,0),OFFSET(C1059,-M1059+3,0)+AC1059,OFFSET(C1059,-M1059+4,0),1,3)/100*I1059*10000)</f>
        <v/>
      </c>
      <c r="Z1059" s="71" t="str">
        <f ca="1">IF(I1059="","",_xll.xEURO(OFFSET(C1059,-M1059+1,0),J1059,OFFSET(C1059,-M1059+2,0),OFFSET(C1059,-M1059+2,0),OFFSET(C1059,-M1059+3,0)+AC1059,OFFSET(C1059,-M1059+4,0),1,5)/365.25*I1059*10000)</f>
        <v/>
      </c>
      <c r="AB1059" s="40" t="str">
        <f ca="1">IF(D1059="","",_xll.xCalcSkew(OFFSET(C1059,-M1059,0),E1059-OFFSET(C1059,-M1059+1,0),b)/100)</f>
        <v/>
      </c>
      <c r="AC1059" s="40" t="str">
        <f ca="1">IF(I1059="","",_xll.xCalcSkew(OFFSET(C1059,-M1059,0),J1059-OFFSET(C1059,-M1059+1,0),b)/100)</f>
        <v/>
      </c>
      <c r="AE1059">
        <f t="shared" si="182"/>
        <v>0</v>
      </c>
      <c r="AF1059">
        <f t="shared" si="183"/>
        <v>0</v>
      </c>
      <c r="AG1059">
        <f t="shared" si="184"/>
        <v>0</v>
      </c>
    </row>
    <row r="1060" spans="4:33" x14ac:dyDescent="0.25">
      <c r="D1060" s="52"/>
      <c r="E1060" s="39"/>
      <c r="F1060" s="39"/>
      <c r="G1060" s="35"/>
      <c r="I1060" s="52"/>
      <c r="J1060" s="39"/>
      <c r="K1060" s="39"/>
      <c r="L1060" s="62"/>
      <c r="M1060" s="101">
        <f t="shared" si="189"/>
        <v>21</v>
      </c>
      <c r="N1060" s="67" t="str">
        <f ca="1">IF(D1060="","",_xll.xEURO(OFFSET(C1060,-M1060+1,0),E1060,OFFSET(C1060,-M1060+2,0),OFFSET(C1060,-M1060+2,0),OFFSET(C1060,-M1060+3,0)+AB1060,OFFSET(C1060,-M1060+4,0),0,1)*D1060)</f>
        <v/>
      </c>
      <c r="O1060" s="69" t="str">
        <f ca="1">IF(D1060="","",_xll.xEURO(OFFSET(C1060,-M1060+1,0),E1060,OFFSET(C1060,-M1060+2,0),OFFSET(C1060,-M1060+2,0),OFFSET(C1060,-M1060+3,0)+AB1060,OFFSET(C1060,-M1060+4,0),0,0))</f>
        <v/>
      </c>
      <c r="P1060" s="67" t="str">
        <f t="shared" si="187"/>
        <v/>
      </c>
      <c r="Q1060" s="67" t="str">
        <f ca="1">IF(D1060="","",_xll.xEURO(OFFSET(C1060,-M1060+1,0),E1060,OFFSET(C1060,-M1060+2,0),OFFSET(C1060,-M1060+2,0),OFFSET(C1060,-M1060+3,0)+AB1060,OFFSET(C1060,-M1060+4,0),0,2)/10*D1060)</f>
        <v/>
      </c>
      <c r="R1060" s="71" t="str">
        <f ca="1">IF(D1060="","",_xll.xEURO(OFFSET(C1060,-M1060+1,0),E1060,OFFSET(C1060,-M1060+2,0),OFFSET(C1060,-M1060+2,0),OFFSET(C1060,-M1060+3,0)+AB1060,OFFSET(C1060,-M1060+4,0),0,3)/100*D1060*10000)</f>
        <v/>
      </c>
      <c r="S1060" s="71" t="str">
        <f ca="1">IF(D1060="","",_xll.xEURO(OFFSET(C1060,-M1060+1,0),E1060,OFFSET(C1060,-M1060+2,0),OFFSET(C1060,-M1060+2,0),OFFSET(C1060,-M1060+3,0)+AB1060,OFFSET(C1060,-M1060+4,0),0,5)/365.25*D1060*10000)</f>
        <v/>
      </c>
      <c r="U1060" s="67" t="str">
        <f ca="1">IF(I1060="","",_xll.xEURO(OFFSET(C1060,-M1060+1,0),J1060,OFFSET(C1060,-M1060+2,0),OFFSET(C1060,-M1060+2,0),OFFSET(C1060,-M1060+3,0)+AC1060,OFFSET(C1060,-M1060+4,0),1,1)*I1060)</f>
        <v/>
      </c>
      <c r="V1060" s="69" t="str">
        <f ca="1">IF(I1060="","",_xll.xEURO(OFFSET(C1060,-M1060+1,0),J1060,OFFSET(C1060,-M1060+2,0),OFFSET(C1060,-M1060+2,0),OFFSET(C1060,-M1060+3,0)+AC1060,OFFSET(C1060,-M1060+4,0),1,0))</f>
        <v/>
      </c>
      <c r="W1060" s="67" t="str">
        <f t="shared" si="188"/>
        <v/>
      </c>
      <c r="X1060" s="67" t="str">
        <f ca="1">IF(I1060="","",_xll.xEURO(OFFSET(C1060,-M1060+1,0),J1060,OFFSET(C1060,-M1060+2,0),OFFSET(C1060,-M1060+2,0),OFFSET(C1060,-M1060+3,0)+AC1060,OFFSET(C1060,-M1060+4,0),1,2)/10*I1060)</f>
        <v/>
      </c>
      <c r="Y1060" s="71" t="str">
        <f ca="1">IF(I1060="","",_xll.xEURO(OFFSET(C1060,-M1060+1,0),J1060,OFFSET(C1060,-M1060+2,0),OFFSET(C1060,-M1060+2,0),OFFSET(C1060,-M1060+3,0)+AC1060,OFFSET(C1060,-M1060+4,0),1,3)/100*I1060*10000)</f>
        <v/>
      </c>
      <c r="Z1060" s="71" t="str">
        <f ca="1">IF(I1060="","",_xll.xEURO(OFFSET(C1060,-M1060+1,0),J1060,OFFSET(C1060,-M1060+2,0),OFFSET(C1060,-M1060+2,0),OFFSET(C1060,-M1060+3,0)+AC1060,OFFSET(C1060,-M1060+4,0),1,5)/365.25*I1060*10000)</f>
        <v/>
      </c>
      <c r="AB1060" s="40" t="str">
        <f ca="1">IF(D1060="","",_xll.xCalcSkew(OFFSET(C1060,-M1060,0),E1060-OFFSET(C1060,-M1060+1,0),b)/100)</f>
        <v/>
      </c>
      <c r="AC1060" s="40" t="str">
        <f ca="1">IF(I1060="","",_xll.xCalcSkew(OFFSET(C1060,-M1060,0),J1060-OFFSET(C1060,-M1060+1,0),b)/100)</f>
        <v/>
      </c>
      <c r="AE1060">
        <f t="shared" si="182"/>
        <v>0</v>
      </c>
      <c r="AF1060">
        <f t="shared" si="183"/>
        <v>0</v>
      </c>
      <c r="AG1060">
        <f t="shared" si="184"/>
        <v>0</v>
      </c>
    </row>
    <row r="1061" spans="4:33" x14ac:dyDescent="0.25">
      <c r="D1061" s="52"/>
      <c r="E1061" s="39"/>
      <c r="F1061" s="39"/>
      <c r="G1061" s="35"/>
      <c r="I1061" s="52"/>
      <c r="J1061" s="39"/>
      <c r="K1061" s="39"/>
      <c r="L1061" s="62"/>
      <c r="M1061" s="101">
        <f t="shared" si="189"/>
        <v>22</v>
      </c>
      <c r="N1061" s="67" t="str">
        <f ca="1">IF(D1061="","",_xll.xEURO(OFFSET(C1061,-M1061+1,0),E1061,OFFSET(C1061,-M1061+2,0),OFFSET(C1061,-M1061+2,0),OFFSET(C1061,-M1061+3,0)+AB1061,OFFSET(C1061,-M1061+4,0),0,1)*D1061)</f>
        <v/>
      </c>
      <c r="O1061" s="69" t="str">
        <f ca="1">IF(D1061="","",_xll.xEURO(OFFSET(C1061,-M1061+1,0),E1061,OFFSET(C1061,-M1061+2,0),OFFSET(C1061,-M1061+2,0),OFFSET(C1061,-M1061+3,0)+AB1061,OFFSET(C1061,-M1061+4,0),0,0))</f>
        <v/>
      </c>
      <c r="P1061" s="67" t="str">
        <f t="shared" si="187"/>
        <v/>
      </c>
      <c r="Q1061" s="67" t="str">
        <f ca="1">IF(D1061="","",_xll.xEURO(OFFSET(C1061,-M1061+1,0),E1061,OFFSET(C1061,-M1061+2,0),OFFSET(C1061,-M1061+2,0),OFFSET(C1061,-M1061+3,0)+AB1061,OFFSET(C1061,-M1061+4,0),0,2)/10*D1061)</f>
        <v/>
      </c>
      <c r="R1061" s="71" t="str">
        <f ca="1">IF(D1061="","",_xll.xEURO(OFFSET(C1061,-M1061+1,0),E1061,OFFSET(C1061,-M1061+2,0),OFFSET(C1061,-M1061+2,0),OFFSET(C1061,-M1061+3,0)+AB1061,OFFSET(C1061,-M1061+4,0),0,3)/100*D1061*10000)</f>
        <v/>
      </c>
      <c r="S1061" s="71" t="str">
        <f ca="1">IF(D1061="","",_xll.xEURO(OFFSET(C1061,-M1061+1,0),E1061,OFFSET(C1061,-M1061+2,0),OFFSET(C1061,-M1061+2,0),OFFSET(C1061,-M1061+3,0)+AB1061,OFFSET(C1061,-M1061+4,0),0,5)/365.25*D1061*10000)</f>
        <v/>
      </c>
      <c r="U1061" s="67" t="str">
        <f ca="1">IF(I1061="","",_xll.xEURO(OFFSET(C1061,-M1061+1,0),J1061,OFFSET(C1061,-M1061+2,0),OFFSET(C1061,-M1061+2,0),OFFSET(C1061,-M1061+3,0)+AC1061,OFFSET(C1061,-M1061+4,0),1,1)*I1061)</f>
        <v/>
      </c>
      <c r="V1061" s="69" t="str">
        <f ca="1">IF(I1061="","",_xll.xEURO(OFFSET(C1061,-M1061+1,0),J1061,OFFSET(C1061,-M1061+2,0),OFFSET(C1061,-M1061+2,0),OFFSET(C1061,-M1061+3,0)+AC1061,OFFSET(C1061,-M1061+4,0),1,0))</f>
        <v/>
      </c>
      <c r="W1061" s="67" t="str">
        <f t="shared" si="188"/>
        <v/>
      </c>
      <c r="X1061" s="67" t="str">
        <f ca="1">IF(I1061="","",_xll.xEURO(OFFSET(C1061,-M1061+1,0),J1061,OFFSET(C1061,-M1061+2,0),OFFSET(C1061,-M1061+2,0),OFFSET(C1061,-M1061+3,0)+AC1061,OFFSET(C1061,-M1061+4,0),1,2)/10*I1061)</f>
        <v/>
      </c>
      <c r="Y1061" s="71" t="str">
        <f ca="1">IF(I1061="","",_xll.xEURO(OFFSET(C1061,-M1061+1,0),J1061,OFFSET(C1061,-M1061+2,0),OFFSET(C1061,-M1061+2,0),OFFSET(C1061,-M1061+3,0)+AC1061,OFFSET(C1061,-M1061+4,0),1,3)/100*I1061*10000)</f>
        <v/>
      </c>
      <c r="Z1061" s="71" t="str">
        <f ca="1">IF(I1061="","",_xll.xEURO(OFFSET(C1061,-M1061+1,0),J1061,OFFSET(C1061,-M1061+2,0),OFFSET(C1061,-M1061+2,0),OFFSET(C1061,-M1061+3,0)+AC1061,OFFSET(C1061,-M1061+4,0),1,5)/365.25*I1061*10000)</f>
        <v/>
      </c>
      <c r="AB1061" s="40" t="str">
        <f ca="1">IF(D1061="","",_xll.xCalcSkew(OFFSET(C1061,-M1061,0),E1061-OFFSET(C1061,-M1061+1,0),b)/100)</f>
        <v/>
      </c>
      <c r="AC1061" s="40" t="str">
        <f ca="1">IF(I1061="","",_xll.xCalcSkew(OFFSET(C1061,-M1061,0),J1061-OFFSET(C1061,-M1061+1,0),b)/100)</f>
        <v/>
      </c>
      <c r="AE1061">
        <f t="shared" si="182"/>
        <v>0</v>
      </c>
      <c r="AF1061">
        <f t="shared" si="183"/>
        <v>0</v>
      </c>
      <c r="AG1061">
        <f t="shared" si="184"/>
        <v>0</v>
      </c>
    </row>
    <row r="1062" spans="4:33" x14ac:dyDescent="0.25">
      <c r="D1062" s="52"/>
      <c r="E1062" s="39"/>
      <c r="F1062" s="39"/>
      <c r="G1062" s="35"/>
      <c r="I1062" s="52"/>
      <c r="J1062" s="39"/>
      <c r="K1062" s="39"/>
      <c r="L1062" s="62"/>
      <c r="M1062" s="101">
        <f t="shared" si="189"/>
        <v>23</v>
      </c>
      <c r="N1062" s="67" t="str">
        <f ca="1">IF(D1062="","",_xll.xEURO(OFFSET(C1062,-M1062+1,0),E1062,OFFSET(C1062,-M1062+2,0),OFFSET(C1062,-M1062+2,0),OFFSET(C1062,-M1062+3,0)+AB1062,OFFSET(C1062,-M1062+4,0),0,1)*D1062)</f>
        <v/>
      </c>
      <c r="O1062" s="69" t="str">
        <f ca="1">IF(D1062="","",_xll.xEURO(OFFSET(C1062,-M1062+1,0),E1062,OFFSET(C1062,-M1062+2,0),OFFSET(C1062,-M1062+2,0),OFFSET(C1062,-M1062+3,0)+AB1062,OFFSET(C1062,-M1062+4,0),0,0))</f>
        <v/>
      </c>
      <c r="P1062" s="67" t="str">
        <f t="shared" si="187"/>
        <v/>
      </c>
      <c r="Q1062" s="67" t="str">
        <f ca="1">IF(D1062="","",_xll.xEURO(OFFSET(C1062,-M1062+1,0),E1062,OFFSET(C1062,-M1062+2,0),OFFSET(C1062,-M1062+2,0),OFFSET(C1062,-M1062+3,0)+AB1062,OFFSET(C1062,-M1062+4,0),0,2)/10*D1062)</f>
        <v/>
      </c>
      <c r="R1062" s="71" t="str">
        <f ca="1">IF(D1062="","",_xll.xEURO(OFFSET(C1062,-M1062+1,0),E1062,OFFSET(C1062,-M1062+2,0),OFFSET(C1062,-M1062+2,0),OFFSET(C1062,-M1062+3,0)+AB1062,OFFSET(C1062,-M1062+4,0),0,3)/100*D1062*10000)</f>
        <v/>
      </c>
      <c r="S1062" s="71" t="str">
        <f ca="1">IF(D1062="","",_xll.xEURO(OFFSET(C1062,-M1062+1,0),E1062,OFFSET(C1062,-M1062+2,0),OFFSET(C1062,-M1062+2,0),OFFSET(C1062,-M1062+3,0)+AB1062,OFFSET(C1062,-M1062+4,0),0,5)/365.25*D1062*10000)</f>
        <v/>
      </c>
      <c r="U1062" s="67" t="str">
        <f ca="1">IF(I1062="","",_xll.xEURO(OFFSET(C1062,-M1062+1,0),J1062,OFFSET(C1062,-M1062+2,0),OFFSET(C1062,-M1062+2,0),OFFSET(C1062,-M1062+3,0)+AC1062,OFFSET(C1062,-M1062+4,0),1,1)*I1062)</f>
        <v/>
      </c>
      <c r="V1062" s="69" t="str">
        <f ca="1">IF(I1062="","",_xll.xEURO(OFFSET(C1062,-M1062+1,0),J1062,OFFSET(C1062,-M1062+2,0),OFFSET(C1062,-M1062+2,0),OFFSET(C1062,-M1062+3,0)+AC1062,OFFSET(C1062,-M1062+4,0),1,0))</f>
        <v/>
      </c>
      <c r="W1062" s="67" t="str">
        <f t="shared" si="188"/>
        <v/>
      </c>
      <c r="X1062" s="67" t="str">
        <f ca="1">IF(I1062="","",_xll.xEURO(OFFSET(C1062,-M1062+1,0),J1062,OFFSET(C1062,-M1062+2,0),OFFSET(C1062,-M1062+2,0),OFFSET(C1062,-M1062+3,0)+AC1062,OFFSET(C1062,-M1062+4,0),1,2)/10*I1062)</f>
        <v/>
      </c>
      <c r="Y1062" s="71" t="str">
        <f ca="1">IF(I1062="","",_xll.xEURO(OFFSET(C1062,-M1062+1,0),J1062,OFFSET(C1062,-M1062+2,0),OFFSET(C1062,-M1062+2,0),OFFSET(C1062,-M1062+3,0)+AC1062,OFFSET(C1062,-M1062+4,0),1,3)/100*I1062*10000)</f>
        <v/>
      </c>
      <c r="Z1062" s="71" t="str">
        <f ca="1">IF(I1062="","",_xll.xEURO(OFFSET(C1062,-M1062+1,0),J1062,OFFSET(C1062,-M1062+2,0),OFFSET(C1062,-M1062+2,0),OFFSET(C1062,-M1062+3,0)+AC1062,OFFSET(C1062,-M1062+4,0),1,5)/365.25*I1062*10000)</f>
        <v/>
      </c>
      <c r="AB1062" s="40" t="str">
        <f ca="1">IF(D1062="","",_xll.xCalcSkew(OFFSET(C1062,-M1062,0),E1062-OFFSET(C1062,-M1062+1,0),b)/100)</f>
        <v/>
      </c>
      <c r="AC1062" s="40" t="str">
        <f ca="1">IF(I1062="","",_xll.xCalcSkew(OFFSET(C1062,-M1062,0),J1062-OFFSET(C1062,-M1062+1,0),b)/100)</f>
        <v/>
      </c>
      <c r="AE1062">
        <f t="shared" si="182"/>
        <v>0</v>
      </c>
      <c r="AF1062">
        <f t="shared" si="183"/>
        <v>0</v>
      </c>
      <c r="AG1062">
        <f t="shared" si="184"/>
        <v>0</v>
      </c>
    </row>
    <row r="1063" spans="4:33" x14ac:dyDescent="0.25">
      <c r="D1063" s="52"/>
      <c r="E1063" s="39"/>
      <c r="F1063" s="39"/>
      <c r="G1063" s="35"/>
      <c r="I1063" s="52"/>
      <c r="J1063" s="39"/>
      <c r="K1063" s="39"/>
      <c r="L1063" s="62"/>
      <c r="M1063" s="101">
        <f t="shared" si="189"/>
        <v>24</v>
      </c>
      <c r="N1063" s="67" t="str">
        <f ca="1">IF(D1063="","",_xll.xEURO(OFFSET(C1063,-M1063+1,0),E1063,OFFSET(C1063,-M1063+2,0),OFFSET(C1063,-M1063+2,0),OFFSET(C1063,-M1063+3,0)+AB1063,OFFSET(C1063,-M1063+4,0),0,1)*D1063)</f>
        <v/>
      </c>
      <c r="O1063" s="69" t="str">
        <f ca="1">IF(D1063="","",_xll.xEURO(OFFSET(C1063,-M1063+1,0),E1063,OFFSET(C1063,-M1063+2,0),OFFSET(C1063,-M1063+2,0),OFFSET(C1063,-M1063+3,0)+AB1063,OFFSET(C1063,-M1063+4,0),0,0))</f>
        <v/>
      </c>
      <c r="P1063" s="67" t="str">
        <f t="shared" si="187"/>
        <v/>
      </c>
      <c r="Q1063" s="67" t="str">
        <f ca="1">IF(D1063="","",_xll.xEURO(OFFSET(C1063,-M1063+1,0),E1063,OFFSET(C1063,-M1063+2,0),OFFSET(C1063,-M1063+2,0),OFFSET(C1063,-M1063+3,0)+AB1063,OFFSET(C1063,-M1063+4,0),0,2)/10*D1063)</f>
        <v/>
      </c>
      <c r="R1063" s="71" t="str">
        <f ca="1">IF(D1063="","",_xll.xEURO(OFFSET(C1063,-M1063+1,0),E1063,OFFSET(C1063,-M1063+2,0),OFFSET(C1063,-M1063+2,0),OFFSET(C1063,-M1063+3,0)+AB1063,OFFSET(C1063,-M1063+4,0),0,3)/100*D1063*10000)</f>
        <v/>
      </c>
      <c r="S1063" s="71" t="str">
        <f ca="1">IF(D1063="","",_xll.xEURO(OFFSET(C1063,-M1063+1,0),E1063,OFFSET(C1063,-M1063+2,0),OFFSET(C1063,-M1063+2,0),OFFSET(C1063,-M1063+3,0)+AB1063,OFFSET(C1063,-M1063+4,0),0,5)/365.25*D1063*10000)</f>
        <v/>
      </c>
      <c r="U1063" s="67" t="str">
        <f ca="1">IF(I1063="","",_xll.xEURO(OFFSET(C1063,-M1063+1,0),J1063,OFFSET(C1063,-M1063+2,0),OFFSET(C1063,-M1063+2,0),OFFSET(C1063,-M1063+3,0)+AC1063,OFFSET(C1063,-M1063+4,0),1,1)*I1063)</f>
        <v/>
      </c>
      <c r="V1063" s="69" t="str">
        <f ca="1">IF(I1063="","",_xll.xEURO(OFFSET(C1063,-M1063+1,0),J1063,OFFSET(C1063,-M1063+2,0),OFFSET(C1063,-M1063+2,0),OFFSET(C1063,-M1063+3,0)+AC1063,OFFSET(C1063,-M1063+4,0),1,0))</f>
        <v/>
      </c>
      <c r="W1063" s="67" t="str">
        <f t="shared" si="188"/>
        <v/>
      </c>
      <c r="X1063" s="67" t="str">
        <f ca="1">IF(I1063="","",_xll.xEURO(OFFSET(C1063,-M1063+1,0),J1063,OFFSET(C1063,-M1063+2,0),OFFSET(C1063,-M1063+2,0),OFFSET(C1063,-M1063+3,0)+AC1063,OFFSET(C1063,-M1063+4,0),1,2)/10*I1063)</f>
        <v/>
      </c>
      <c r="Y1063" s="71" t="str">
        <f ca="1">IF(I1063="","",_xll.xEURO(OFFSET(C1063,-M1063+1,0),J1063,OFFSET(C1063,-M1063+2,0),OFFSET(C1063,-M1063+2,0),OFFSET(C1063,-M1063+3,0)+AC1063,OFFSET(C1063,-M1063+4,0),1,3)/100*I1063*10000)</f>
        <v/>
      </c>
      <c r="Z1063" s="71" t="str">
        <f ca="1">IF(I1063="","",_xll.xEURO(OFFSET(C1063,-M1063+1,0),J1063,OFFSET(C1063,-M1063+2,0),OFFSET(C1063,-M1063+2,0),OFFSET(C1063,-M1063+3,0)+AC1063,OFFSET(C1063,-M1063+4,0),1,5)/365.25*I1063*10000)</f>
        <v/>
      </c>
      <c r="AB1063" s="40" t="str">
        <f ca="1">IF(D1063="","",_xll.xCalcSkew(OFFSET(C1063,-M1063,0),E1063-OFFSET(C1063,-M1063+1,0),b)/100)</f>
        <v/>
      </c>
      <c r="AC1063" s="40" t="str">
        <f ca="1">IF(I1063="","",_xll.xCalcSkew(OFFSET(C1063,-M1063,0),J1063-OFFSET(C1063,-M1063+1,0),b)/100)</f>
        <v/>
      </c>
      <c r="AE1063">
        <f t="shared" si="182"/>
        <v>0</v>
      </c>
      <c r="AF1063">
        <f t="shared" si="183"/>
        <v>0</v>
      </c>
      <c r="AG1063">
        <f t="shared" si="184"/>
        <v>0</v>
      </c>
    </row>
    <row r="1064" spans="4:33" x14ac:dyDescent="0.25">
      <c r="D1064" s="52"/>
      <c r="E1064" s="39"/>
      <c r="F1064" s="39"/>
      <c r="G1064" s="35"/>
      <c r="I1064" s="52"/>
      <c r="J1064" s="39"/>
      <c r="K1064" s="39"/>
      <c r="L1064" s="62"/>
      <c r="M1064" s="101">
        <f t="shared" si="189"/>
        <v>25</v>
      </c>
      <c r="N1064" s="67" t="str">
        <f ca="1">IF(D1064="","",_xll.xEURO(OFFSET(C1064,-M1064+1,0),E1064,OFFSET(C1064,-M1064+2,0),OFFSET(C1064,-M1064+2,0),OFFSET(C1064,-M1064+3,0)+AB1064,OFFSET(C1064,-M1064+4,0),0,1)*D1064)</f>
        <v/>
      </c>
      <c r="O1064" s="69" t="str">
        <f ca="1">IF(D1064="","",_xll.xEURO(OFFSET(C1064,-M1064+1,0),E1064,OFFSET(C1064,-M1064+2,0),OFFSET(C1064,-M1064+2,0),OFFSET(C1064,-M1064+3,0)+AB1064,OFFSET(C1064,-M1064+4,0),0,0))</f>
        <v/>
      </c>
      <c r="P1064" s="67" t="str">
        <f t="shared" si="187"/>
        <v/>
      </c>
      <c r="Q1064" s="67" t="str">
        <f ca="1">IF(D1064="","",_xll.xEURO(OFFSET(C1064,-M1064+1,0),E1064,OFFSET(C1064,-M1064+2,0),OFFSET(C1064,-M1064+2,0),OFFSET(C1064,-M1064+3,0)+AB1064,OFFSET(C1064,-M1064+4,0),0,2)/10*D1064)</f>
        <v/>
      </c>
      <c r="R1064" s="71" t="str">
        <f ca="1">IF(D1064="","",_xll.xEURO(OFFSET(C1064,-M1064+1,0),E1064,OFFSET(C1064,-M1064+2,0),OFFSET(C1064,-M1064+2,0),OFFSET(C1064,-M1064+3,0)+AB1064,OFFSET(C1064,-M1064+4,0),0,3)/100*D1064*10000)</f>
        <v/>
      </c>
      <c r="S1064" s="71" t="str">
        <f ca="1">IF(D1064="","",_xll.xEURO(OFFSET(C1064,-M1064+1,0),E1064,OFFSET(C1064,-M1064+2,0),OFFSET(C1064,-M1064+2,0),OFFSET(C1064,-M1064+3,0)+AB1064,OFFSET(C1064,-M1064+4,0),0,5)/365.25*D1064*10000)</f>
        <v/>
      </c>
      <c r="U1064" s="67" t="str">
        <f ca="1">IF(I1064="","",_xll.xEURO(OFFSET(C1064,-M1064+1,0),J1064,OFFSET(C1064,-M1064+2,0),OFFSET(C1064,-M1064+2,0),OFFSET(C1064,-M1064+3,0)+AC1064,OFFSET(C1064,-M1064+4,0),1,1)*I1064)</f>
        <v/>
      </c>
      <c r="V1064" s="69" t="str">
        <f ca="1">IF(I1064="","",_xll.xEURO(OFFSET(C1064,-M1064+1,0),J1064,OFFSET(C1064,-M1064+2,0),OFFSET(C1064,-M1064+2,0),OFFSET(C1064,-M1064+3,0)+AC1064,OFFSET(C1064,-M1064+4,0),1,0))</f>
        <v/>
      </c>
      <c r="W1064" s="67" t="str">
        <f t="shared" si="188"/>
        <v/>
      </c>
      <c r="X1064" s="67" t="str">
        <f ca="1">IF(I1064="","",_xll.xEURO(OFFSET(C1064,-M1064+1,0),J1064,OFFSET(C1064,-M1064+2,0),OFFSET(C1064,-M1064+2,0),OFFSET(C1064,-M1064+3,0)+AC1064,OFFSET(C1064,-M1064+4,0),1,2)/10*I1064)</f>
        <v/>
      </c>
      <c r="Y1064" s="71" t="str">
        <f ca="1">IF(I1064="","",_xll.xEURO(OFFSET(C1064,-M1064+1,0),J1064,OFFSET(C1064,-M1064+2,0),OFFSET(C1064,-M1064+2,0),OFFSET(C1064,-M1064+3,0)+AC1064,OFFSET(C1064,-M1064+4,0),1,3)/100*I1064*10000)</f>
        <v/>
      </c>
      <c r="Z1064" s="71" t="str">
        <f ca="1">IF(I1064="","",_xll.xEURO(OFFSET(C1064,-M1064+1,0),J1064,OFFSET(C1064,-M1064+2,0),OFFSET(C1064,-M1064+2,0),OFFSET(C1064,-M1064+3,0)+AC1064,OFFSET(C1064,-M1064+4,0),1,5)/365.25*I1064*10000)</f>
        <v/>
      </c>
      <c r="AB1064" s="40" t="str">
        <f ca="1">IF(D1064="","",_xll.xCalcSkew(OFFSET(C1064,-M1064,0),E1064-OFFSET(C1064,-M1064+1,0),b)/100)</f>
        <v/>
      </c>
      <c r="AC1064" s="40" t="str">
        <f ca="1">IF(I1064="","",_xll.xCalcSkew(OFFSET(C1064,-M1064,0),J1064-OFFSET(C1064,-M1064+1,0),b)/100)</f>
        <v/>
      </c>
      <c r="AE1064">
        <f t="shared" si="182"/>
        <v>0</v>
      </c>
      <c r="AF1064">
        <f t="shared" si="183"/>
        <v>0</v>
      </c>
      <c r="AG1064">
        <f t="shared" si="184"/>
        <v>0</v>
      </c>
    </row>
    <row r="1065" spans="4:33" x14ac:dyDescent="0.25">
      <c r="D1065" s="52"/>
      <c r="E1065" s="39"/>
      <c r="F1065" s="39"/>
      <c r="G1065" s="35"/>
      <c r="I1065" s="52"/>
      <c r="J1065" s="39"/>
      <c r="K1065" s="39"/>
      <c r="L1065" s="62"/>
      <c r="M1065" s="101">
        <f t="shared" si="189"/>
        <v>26</v>
      </c>
      <c r="N1065" s="67" t="str">
        <f ca="1">IF(D1065="","",_xll.xEURO(OFFSET(C1065,-M1065+1,0),E1065,OFFSET(C1065,-M1065+2,0),OFFSET(C1065,-M1065+2,0),OFFSET(C1065,-M1065+3,0)+AB1065,OFFSET(C1065,-M1065+4,0),0,1)*D1065)</f>
        <v/>
      </c>
      <c r="O1065" s="69" t="str">
        <f ca="1">IF(D1065="","",_xll.xEURO(OFFSET(C1065,-M1065+1,0),E1065,OFFSET(C1065,-M1065+2,0),OFFSET(C1065,-M1065+2,0),OFFSET(C1065,-M1065+3,0)+AB1065,OFFSET(C1065,-M1065+4,0),0,0))</f>
        <v/>
      </c>
      <c r="P1065" s="67" t="str">
        <f t="shared" si="187"/>
        <v/>
      </c>
      <c r="Q1065" s="67" t="str">
        <f ca="1">IF(D1065="","",_xll.xEURO(OFFSET(C1065,-M1065+1,0),E1065,OFFSET(C1065,-M1065+2,0),OFFSET(C1065,-M1065+2,0),OFFSET(C1065,-M1065+3,0)+AB1065,OFFSET(C1065,-M1065+4,0),0,2)/10*D1065)</f>
        <v/>
      </c>
      <c r="R1065" s="71" t="str">
        <f ca="1">IF(D1065="","",_xll.xEURO(OFFSET(C1065,-M1065+1,0),E1065,OFFSET(C1065,-M1065+2,0),OFFSET(C1065,-M1065+2,0),OFFSET(C1065,-M1065+3,0)+AB1065,OFFSET(C1065,-M1065+4,0),0,3)/100*D1065*10000)</f>
        <v/>
      </c>
      <c r="S1065" s="71" t="str">
        <f ca="1">IF(D1065="","",_xll.xEURO(OFFSET(C1065,-M1065+1,0),E1065,OFFSET(C1065,-M1065+2,0),OFFSET(C1065,-M1065+2,0),OFFSET(C1065,-M1065+3,0)+AB1065,OFFSET(C1065,-M1065+4,0),0,5)/365.25*D1065*10000)</f>
        <v/>
      </c>
      <c r="U1065" s="67" t="str">
        <f ca="1">IF(I1065="","",_xll.xEURO(OFFSET(C1065,-M1065+1,0),J1065,OFFSET(C1065,-M1065+2,0),OFFSET(C1065,-M1065+2,0),OFFSET(C1065,-M1065+3,0)+AC1065,OFFSET(C1065,-M1065+4,0),1,1)*I1065)</f>
        <v/>
      </c>
      <c r="V1065" s="69" t="str">
        <f ca="1">IF(I1065="","",_xll.xEURO(OFFSET(C1065,-M1065+1,0),J1065,OFFSET(C1065,-M1065+2,0),OFFSET(C1065,-M1065+2,0),OFFSET(C1065,-M1065+3,0)+AC1065,OFFSET(C1065,-M1065+4,0),1,0))</f>
        <v/>
      </c>
      <c r="W1065" s="67" t="str">
        <f t="shared" si="188"/>
        <v/>
      </c>
      <c r="X1065" s="67" t="str">
        <f ca="1">IF(I1065="","",_xll.xEURO(OFFSET(C1065,-M1065+1,0),J1065,OFFSET(C1065,-M1065+2,0),OFFSET(C1065,-M1065+2,0),OFFSET(C1065,-M1065+3,0)+AC1065,OFFSET(C1065,-M1065+4,0),1,2)/10*I1065)</f>
        <v/>
      </c>
      <c r="Y1065" s="71" t="str">
        <f ca="1">IF(I1065="","",_xll.xEURO(OFFSET(C1065,-M1065+1,0),J1065,OFFSET(C1065,-M1065+2,0),OFFSET(C1065,-M1065+2,0),OFFSET(C1065,-M1065+3,0)+AC1065,OFFSET(C1065,-M1065+4,0),1,3)/100*I1065*10000)</f>
        <v/>
      </c>
      <c r="Z1065" s="71" t="str">
        <f ca="1">IF(I1065="","",_xll.xEURO(OFFSET(C1065,-M1065+1,0),J1065,OFFSET(C1065,-M1065+2,0),OFFSET(C1065,-M1065+2,0),OFFSET(C1065,-M1065+3,0)+AC1065,OFFSET(C1065,-M1065+4,0),1,5)/365.25*I1065*10000)</f>
        <v/>
      </c>
      <c r="AB1065" s="40" t="str">
        <f ca="1">IF(D1065="","",_xll.xCalcSkew(OFFSET(C1065,-M1065,0),E1065-OFFSET(C1065,-M1065+1,0),b)/100)</f>
        <v/>
      </c>
      <c r="AC1065" s="40" t="str">
        <f ca="1">IF(I1065="","",_xll.xCalcSkew(OFFSET(C1065,-M1065,0),J1065-OFFSET(C1065,-M1065+1,0),b)/100)</f>
        <v/>
      </c>
      <c r="AE1065">
        <f t="shared" si="182"/>
        <v>0</v>
      </c>
      <c r="AF1065">
        <f t="shared" si="183"/>
        <v>0</v>
      </c>
      <c r="AG1065">
        <f t="shared" si="184"/>
        <v>0</v>
      </c>
    </row>
    <row r="1066" spans="4:33" x14ac:dyDescent="0.25">
      <c r="D1066" s="52"/>
      <c r="E1066" s="39"/>
      <c r="F1066" s="39"/>
      <c r="G1066" s="35"/>
      <c r="I1066" s="52"/>
      <c r="J1066" s="39"/>
      <c r="K1066" s="39"/>
      <c r="L1066" s="62"/>
      <c r="M1066" s="101">
        <f t="shared" si="189"/>
        <v>27</v>
      </c>
      <c r="N1066" s="67" t="str">
        <f ca="1">IF(D1066="","",_xll.xEURO(OFFSET(C1066,-M1066+1,0),E1066,OFFSET(C1066,-M1066+2,0),OFFSET(C1066,-M1066+2,0),OFFSET(C1066,-M1066+3,0)+AB1066,OFFSET(C1066,-M1066+4,0),0,1)*D1066)</f>
        <v/>
      </c>
      <c r="O1066" s="69" t="str">
        <f ca="1">IF(D1066="","",_xll.xEURO(OFFSET(C1066,-M1066+1,0),E1066,OFFSET(C1066,-M1066+2,0),OFFSET(C1066,-M1066+2,0),OFFSET(C1066,-M1066+3,0)+AB1066,OFFSET(C1066,-M1066+4,0),0,0))</f>
        <v/>
      </c>
      <c r="P1066" s="67" t="str">
        <f t="shared" si="187"/>
        <v/>
      </c>
      <c r="Q1066" s="67" t="str">
        <f ca="1">IF(D1066="","",_xll.xEURO(OFFSET(C1066,-M1066+1,0),E1066,OFFSET(C1066,-M1066+2,0),OFFSET(C1066,-M1066+2,0),OFFSET(C1066,-M1066+3,0)+AB1066,OFFSET(C1066,-M1066+4,0),0,2)/10*D1066)</f>
        <v/>
      </c>
      <c r="R1066" s="71" t="str">
        <f ca="1">IF(D1066="","",_xll.xEURO(OFFSET(C1066,-M1066+1,0),E1066,OFFSET(C1066,-M1066+2,0),OFFSET(C1066,-M1066+2,0),OFFSET(C1066,-M1066+3,0)+AB1066,OFFSET(C1066,-M1066+4,0),0,3)/100*D1066*10000)</f>
        <v/>
      </c>
      <c r="S1066" s="71" t="str">
        <f ca="1">IF(D1066="","",_xll.xEURO(OFFSET(C1066,-M1066+1,0),E1066,OFFSET(C1066,-M1066+2,0),OFFSET(C1066,-M1066+2,0),OFFSET(C1066,-M1066+3,0)+AB1066,OFFSET(C1066,-M1066+4,0),0,5)/365.25*D1066*10000)</f>
        <v/>
      </c>
      <c r="U1066" s="67" t="str">
        <f ca="1">IF(I1066="","",_xll.xEURO(OFFSET(C1066,-M1066+1,0),J1066,OFFSET(C1066,-M1066+2,0),OFFSET(C1066,-M1066+2,0),OFFSET(C1066,-M1066+3,0)+AC1066,OFFSET(C1066,-M1066+4,0),1,1)*I1066)</f>
        <v/>
      </c>
      <c r="V1066" s="69" t="str">
        <f ca="1">IF(I1066="","",_xll.xEURO(OFFSET(C1066,-M1066+1,0),J1066,OFFSET(C1066,-M1066+2,0),OFFSET(C1066,-M1066+2,0),OFFSET(C1066,-M1066+3,0)+AC1066,OFFSET(C1066,-M1066+4,0),1,0))</f>
        <v/>
      </c>
      <c r="W1066" s="67" t="str">
        <f t="shared" si="188"/>
        <v/>
      </c>
      <c r="X1066" s="67" t="str">
        <f ca="1">IF(I1066="","",_xll.xEURO(OFFSET(C1066,-M1066+1,0),J1066,OFFSET(C1066,-M1066+2,0),OFFSET(C1066,-M1066+2,0),OFFSET(C1066,-M1066+3,0)+AC1066,OFFSET(C1066,-M1066+4,0),1,2)/10*I1066)</f>
        <v/>
      </c>
      <c r="Y1066" s="71" t="str">
        <f ca="1">IF(I1066="","",_xll.xEURO(OFFSET(C1066,-M1066+1,0),J1066,OFFSET(C1066,-M1066+2,0),OFFSET(C1066,-M1066+2,0),OFFSET(C1066,-M1066+3,0)+AC1066,OFFSET(C1066,-M1066+4,0),1,3)/100*I1066*10000)</f>
        <v/>
      </c>
      <c r="Z1066" s="71" t="str">
        <f ca="1">IF(I1066="","",_xll.xEURO(OFFSET(C1066,-M1066+1,0),J1066,OFFSET(C1066,-M1066+2,0),OFFSET(C1066,-M1066+2,0),OFFSET(C1066,-M1066+3,0)+AC1066,OFFSET(C1066,-M1066+4,0),1,5)/365.25*I1066*10000)</f>
        <v/>
      </c>
      <c r="AB1066" s="40" t="str">
        <f ca="1">IF(D1066="","",_xll.xCalcSkew(OFFSET(C1066,-M1066,0),E1066-OFFSET(C1066,-M1066+1,0),b)/100)</f>
        <v/>
      </c>
      <c r="AC1066" s="40" t="str">
        <f ca="1">IF(I1066="","",_xll.xCalcSkew(OFFSET(C1066,-M1066,0),J1066-OFFSET(C1066,-M1066+1,0),b)/100)</f>
        <v/>
      </c>
      <c r="AE1066">
        <f t="shared" si="182"/>
        <v>0</v>
      </c>
      <c r="AF1066">
        <f t="shared" si="183"/>
        <v>0</v>
      </c>
      <c r="AG1066">
        <f t="shared" si="184"/>
        <v>0</v>
      </c>
    </row>
    <row r="1067" spans="4:33" x14ac:dyDescent="0.25">
      <c r="D1067" s="52"/>
      <c r="E1067" s="39"/>
      <c r="F1067" s="39"/>
      <c r="G1067" s="35"/>
      <c r="I1067" s="52"/>
      <c r="J1067" s="39"/>
      <c r="K1067" s="39"/>
      <c r="L1067" s="62"/>
      <c r="M1067" s="101">
        <f t="shared" si="189"/>
        <v>28</v>
      </c>
      <c r="N1067" s="67" t="str">
        <f ca="1">IF(D1067="","",_xll.xEURO(OFFSET(C1067,-M1067+1,0),E1067,OFFSET(C1067,-M1067+2,0),OFFSET(C1067,-M1067+2,0),OFFSET(C1067,-M1067+3,0)+AB1067,OFFSET(C1067,-M1067+4,0),0,1)*D1067)</f>
        <v/>
      </c>
      <c r="O1067" s="69" t="str">
        <f ca="1">IF(D1067="","",_xll.xEURO(OFFSET(C1067,-M1067+1,0),E1067,OFFSET(C1067,-M1067+2,0),OFFSET(C1067,-M1067+2,0),OFFSET(C1067,-M1067+3,0)+AB1067,OFFSET(C1067,-M1067+4,0),0,0))</f>
        <v/>
      </c>
      <c r="P1067" s="67" t="str">
        <f t="shared" si="187"/>
        <v/>
      </c>
      <c r="Q1067" s="67" t="str">
        <f ca="1">IF(D1067="","",_xll.xEURO(OFFSET(C1067,-M1067+1,0),E1067,OFFSET(C1067,-M1067+2,0),OFFSET(C1067,-M1067+2,0),OFFSET(C1067,-M1067+3,0)+AB1067,OFFSET(C1067,-M1067+4,0),0,2)/10*D1067)</f>
        <v/>
      </c>
      <c r="R1067" s="71" t="str">
        <f ca="1">IF(D1067="","",_xll.xEURO(OFFSET(C1067,-M1067+1,0),E1067,OFFSET(C1067,-M1067+2,0),OFFSET(C1067,-M1067+2,0),OFFSET(C1067,-M1067+3,0)+AB1067,OFFSET(C1067,-M1067+4,0),0,3)/100*D1067*10000)</f>
        <v/>
      </c>
      <c r="S1067" s="71" t="str">
        <f ca="1">IF(D1067="","",_xll.xEURO(OFFSET(C1067,-M1067+1,0),E1067,OFFSET(C1067,-M1067+2,0),OFFSET(C1067,-M1067+2,0),OFFSET(C1067,-M1067+3,0)+AB1067,OFFSET(C1067,-M1067+4,0),0,5)/365.25*D1067*10000)</f>
        <v/>
      </c>
      <c r="U1067" s="67" t="str">
        <f ca="1">IF(I1067="","",_xll.xEURO(OFFSET(C1067,-M1067+1,0),J1067,OFFSET(C1067,-M1067+2,0),OFFSET(C1067,-M1067+2,0),OFFSET(C1067,-M1067+3,0)+AC1067,OFFSET(C1067,-M1067+4,0),1,1)*I1067)</f>
        <v/>
      </c>
      <c r="V1067" s="69" t="str">
        <f ca="1">IF(I1067="","",_xll.xEURO(OFFSET(C1067,-M1067+1,0),J1067,OFFSET(C1067,-M1067+2,0),OFFSET(C1067,-M1067+2,0),OFFSET(C1067,-M1067+3,0)+AC1067,OFFSET(C1067,-M1067+4,0),1,0))</f>
        <v/>
      </c>
      <c r="W1067" s="67" t="str">
        <f t="shared" si="188"/>
        <v/>
      </c>
      <c r="X1067" s="67" t="str">
        <f ca="1">IF(I1067="","",_xll.xEURO(OFFSET(C1067,-M1067+1,0),J1067,OFFSET(C1067,-M1067+2,0),OFFSET(C1067,-M1067+2,0),OFFSET(C1067,-M1067+3,0)+AC1067,OFFSET(C1067,-M1067+4,0),1,2)/10*I1067)</f>
        <v/>
      </c>
      <c r="Y1067" s="71" t="str">
        <f ca="1">IF(I1067="","",_xll.xEURO(OFFSET(C1067,-M1067+1,0),J1067,OFFSET(C1067,-M1067+2,0),OFFSET(C1067,-M1067+2,0),OFFSET(C1067,-M1067+3,0)+AC1067,OFFSET(C1067,-M1067+4,0),1,3)/100*I1067*10000)</f>
        <v/>
      </c>
      <c r="Z1067" s="71" t="str">
        <f ca="1">IF(I1067="","",_xll.xEURO(OFFSET(C1067,-M1067+1,0),J1067,OFFSET(C1067,-M1067+2,0),OFFSET(C1067,-M1067+2,0),OFFSET(C1067,-M1067+3,0)+AC1067,OFFSET(C1067,-M1067+4,0),1,5)/365.25*I1067*10000)</f>
        <v/>
      </c>
      <c r="AB1067" s="40" t="str">
        <f ca="1">IF(D1067="","",_xll.xCalcSkew(OFFSET(C1067,-M1067,0),E1067-OFFSET(C1067,-M1067+1,0),b)/100)</f>
        <v/>
      </c>
      <c r="AC1067" s="40" t="str">
        <f ca="1">IF(I1067="","",_xll.xCalcSkew(OFFSET(C1067,-M1067,0),J1067-OFFSET(C1067,-M1067+1,0),b)/100)</f>
        <v/>
      </c>
      <c r="AE1067">
        <f t="shared" si="182"/>
        <v>0</v>
      </c>
      <c r="AF1067">
        <f t="shared" si="183"/>
        <v>0</v>
      </c>
      <c r="AG1067">
        <f t="shared" si="184"/>
        <v>0</v>
      </c>
    </row>
    <row r="1068" spans="4:33" x14ac:dyDescent="0.25">
      <c r="D1068" s="52"/>
      <c r="E1068" s="39"/>
      <c r="F1068" s="39"/>
      <c r="G1068" s="35"/>
      <c r="I1068" s="52"/>
      <c r="J1068" s="39"/>
      <c r="K1068" s="39"/>
      <c r="L1068" s="62"/>
      <c r="M1068" s="101">
        <f t="shared" si="189"/>
        <v>29</v>
      </c>
      <c r="N1068" s="67" t="str">
        <f ca="1">IF(D1068="","",_xll.xEURO(OFFSET(C1068,-M1068+1,0),E1068,OFFSET(C1068,-M1068+2,0),OFFSET(C1068,-M1068+2,0),OFFSET(C1068,-M1068+3,0)+AB1068,OFFSET(C1068,-M1068+4,0),0,1)*D1068)</f>
        <v/>
      </c>
      <c r="O1068" s="69" t="str">
        <f ca="1">IF(D1068="","",_xll.xEURO(OFFSET(C1068,-M1068+1,0),E1068,OFFSET(C1068,-M1068+2,0),OFFSET(C1068,-M1068+2,0),OFFSET(C1068,-M1068+3,0)+AB1068,OFFSET(C1068,-M1068+4,0),0,0))</f>
        <v/>
      </c>
      <c r="P1068" s="67" t="str">
        <f t="shared" si="187"/>
        <v/>
      </c>
      <c r="Q1068" s="67" t="str">
        <f ca="1">IF(D1068="","",_xll.xEURO(OFFSET(C1068,-M1068+1,0),E1068,OFFSET(C1068,-M1068+2,0),OFFSET(C1068,-M1068+2,0),OFFSET(C1068,-M1068+3,0)+AB1068,OFFSET(C1068,-M1068+4,0),0,2)/10*D1068)</f>
        <v/>
      </c>
      <c r="R1068" s="71" t="str">
        <f ca="1">IF(D1068="","",_xll.xEURO(OFFSET(C1068,-M1068+1,0),E1068,OFFSET(C1068,-M1068+2,0),OFFSET(C1068,-M1068+2,0),OFFSET(C1068,-M1068+3,0)+AB1068,OFFSET(C1068,-M1068+4,0),0,3)/100*D1068*10000)</f>
        <v/>
      </c>
      <c r="S1068" s="71" t="str">
        <f ca="1">IF(D1068="","",_xll.xEURO(OFFSET(C1068,-M1068+1,0),E1068,OFFSET(C1068,-M1068+2,0),OFFSET(C1068,-M1068+2,0),OFFSET(C1068,-M1068+3,0)+AB1068,OFFSET(C1068,-M1068+4,0),0,5)/365.25*D1068*10000)</f>
        <v/>
      </c>
      <c r="U1068" s="67" t="str">
        <f ca="1">IF(I1068="","",_xll.xEURO(OFFSET(C1068,-M1068+1,0),J1068,OFFSET(C1068,-M1068+2,0),OFFSET(C1068,-M1068+2,0),OFFSET(C1068,-M1068+3,0)+AC1068,OFFSET(C1068,-M1068+4,0),1,1)*I1068)</f>
        <v/>
      </c>
      <c r="V1068" s="69" t="str">
        <f ca="1">IF(I1068="","",_xll.xEURO(OFFSET(C1068,-M1068+1,0),J1068,OFFSET(C1068,-M1068+2,0),OFFSET(C1068,-M1068+2,0),OFFSET(C1068,-M1068+3,0)+AC1068,OFFSET(C1068,-M1068+4,0),1,0))</f>
        <v/>
      </c>
      <c r="W1068" s="67" t="str">
        <f t="shared" si="188"/>
        <v/>
      </c>
      <c r="X1068" s="67" t="str">
        <f ca="1">IF(I1068="","",_xll.xEURO(OFFSET(C1068,-M1068+1,0),J1068,OFFSET(C1068,-M1068+2,0),OFFSET(C1068,-M1068+2,0),OFFSET(C1068,-M1068+3,0)+AC1068,OFFSET(C1068,-M1068+4,0),1,2)/10*I1068)</f>
        <v/>
      </c>
      <c r="Y1068" s="71" t="str">
        <f ca="1">IF(I1068="","",_xll.xEURO(OFFSET(C1068,-M1068+1,0),J1068,OFFSET(C1068,-M1068+2,0),OFFSET(C1068,-M1068+2,0),OFFSET(C1068,-M1068+3,0)+AC1068,OFFSET(C1068,-M1068+4,0),1,3)/100*I1068*10000)</f>
        <v/>
      </c>
      <c r="Z1068" s="71" t="str">
        <f ca="1">IF(I1068="","",_xll.xEURO(OFFSET(C1068,-M1068+1,0),J1068,OFFSET(C1068,-M1068+2,0),OFFSET(C1068,-M1068+2,0),OFFSET(C1068,-M1068+3,0)+AC1068,OFFSET(C1068,-M1068+4,0),1,5)/365.25*I1068*10000)</f>
        <v/>
      </c>
      <c r="AB1068" s="40" t="str">
        <f ca="1">IF(D1068="","",_xll.xCalcSkew(OFFSET(C1068,-M1068,0),E1068-OFFSET(C1068,-M1068+1,0),b)/100)</f>
        <v/>
      </c>
      <c r="AC1068" s="40" t="str">
        <f ca="1">IF(I1068="","",_xll.xCalcSkew(OFFSET(C1068,-M1068,0),J1068-OFFSET(C1068,-M1068+1,0),b)/100)</f>
        <v/>
      </c>
      <c r="AE1068">
        <f t="shared" si="182"/>
        <v>0</v>
      </c>
      <c r="AF1068">
        <f t="shared" si="183"/>
        <v>0</v>
      </c>
      <c r="AG1068">
        <f t="shared" si="184"/>
        <v>0</v>
      </c>
    </row>
    <row r="1069" spans="4:33" x14ac:dyDescent="0.25">
      <c r="D1069" s="52"/>
      <c r="E1069" s="39"/>
      <c r="F1069" s="39"/>
      <c r="G1069" s="35"/>
      <c r="I1069" s="52"/>
      <c r="J1069" s="39"/>
      <c r="K1069" s="39"/>
      <c r="L1069" s="62"/>
      <c r="M1069" s="101">
        <f t="shared" si="189"/>
        <v>30</v>
      </c>
      <c r="N1069" s="67" t="str">
        <f ca="1">IF(D1069="","",_xll.xEURO(OFFSET(C1069,-M1069+1,0),E1069,OFFSET(C1069,-M1069+2,0),OFFSET(C1069,-M1069+2,0),OFFSET(C1069,-M1069+3,0)+AB1069,OFFSET(C1069,-M1069+4,0),0,1)*D1069)</f>
        <v/>
      </c>
      <c r="O1069" s="69" t="str">
        <f ca="1">IF(D1069="","",_xll.xEURO(OFFSET(C1069,-M1069+1,0),E1069,OFFSET(C1069,-M1069+2,0),OFFSET(C1069,-M1069+2,0),OFFSET(C1069,-M1069+3,0)+AB1069,OFFSET(C1069,-M1069+4,0),0,0))</f>
        <v/>
      </c>
      <c r="P1069" s="67" t="str">
        <f t="shared" si="187"/>
        <v/>
      </c>
      <c r="Q1069" s="67" t="str">
        <f ca="1">IF(D1069="","",_xll.xEURO(OFFSET(C1069,-M1069+1,0),E1069,OFFSET(C1069,-M1069+2,0),OFFSET(C1069,-M1069+2,0),OFFSET(C1069,-M1069+3,0)+AB1069,OFFSET(C1069,-M1069+4,0),0,2)/10*D1069)</f>
        <v/>
      </c>
      <c r="R1069" s="71" t="str">
        <f ca="1">IF(D1069="","",_xll.xEURO(OFFSET(C1069,-M1069+1,0),E1069,OFFSET(C1069,-M1069+2,0),OFFSET(C1069,-M1069+2,0),OFFSET(C1069,-M1069+3,0)+AB1069,OFFSET(C1069,-M1069+4,0),0,3)/100*D1069*10000)</f>
        <v/>
      </c>
      <c r="S1069" s="71" t="str">
        <f ca="1">IF(D1069="","",_xll.xEURO(OFFSET(C1069,-M1069+1,0),E1069,OFFSET(C1069,-M1069+2,0),OFFSET(C1069,-M1069+2,0),OFFSET(C1069,-M1069+3,0)+AB1069,OFFSET(C1069,-M1069+4,0),0,5)/365.25*D1069*10000)</f>
        <v/>
      </c>
      <c r="U1069" s="67" t="str">
        <f ca="1">IF(I1069="","",_xll.xEURO(OFFSET(C1069,-M1069+1,0),J1069,OFFSET(C1069,-M1069+2,0),OFFSET(C1069,-M1069+2,0),OFFSET(C1069,-M1069+3,0)+AC1069,OFFSET(C1069,-M1069+4,0),1,1)*I1069)</f>
        <v/>
      </c>
      <c r="V1069" s="69" t="str">
        <f ca="1">IF(I1069="","",_xll.xEURO(OFFSET(C1069,-M1069+1,0),J1069,OFFSET(C1069,-M1069+2,0),OFFSET(C1069,-M1069+2,0),OFFSET(C1069,-M1069+3,0)+AC1069,OFFSET(C1069,-M1069+4,0),1,0))</f>
        <v/>
      </c>
      <c r="W1069" s="67" t="str">
        <f t="shared" si="188"/>
        <v/>
      </c>
      <c r="X1069" s="67" t="str">
        <f ca="1">IF(I1069="","",_xll.xEURO(OFFSET(C1069,-M1069+1,0),J1069,OFFSET(C1069,-M1069+2,0),OFFSET(C1069,-M1069+2,0),OFFSET(C1069,-M1069+3,0)+AC1069,OFFSET(C1069,-M1069+4,0),1,2)/10*I1069)</f>
        <v/>
      </c>
      <c r="Y1069" s="71" t="str">
        <f ca="1">IF(I1069="","",_xll.xEURO(OFFSET(C1069,-M1069+1,0),J1069,OFFSET(C1069,-M1069+2,0),OFFSET(C1069,-M1069+2,0),OFFSET(C1069,-M1069+3,0)+AC1069,OFFSET(C1069,-M1069+4,0),1,3)/100*I1069*10000)</f>
        <v/>
      </c>
      <c r="Z1069" s="71" t="str">
        <f ca="1">IF(I1069="","",_xll.xEURO(OFFSET(C1069,-M1069+1,0),J1069,OFFSET(C1069,-M1069+2,0),OFFSET(C1069,-M1069+2,0),OFFSET(C1069,-M1069+3,0)+AC1069,OFFSET(C1069,-M1069+4,0),1,5)/365.25*I1069*10000)</f>
        <v/>
      </c>
      <c r="AB1069" s="40" t="str">
        <f ca="1">IF(D1069="","",_xll.xCalcSkew(OFFSET(C1069,-M1069,0),E1069-OFFSET(C1069,-M1069+1,0),b)/100)</f>
        <v/>
      </c>
      <c r="AC1069" s="40" t="str">
        <f ca="1">IF(I1069="","",_xll.xCalcSkew(OFFSET(C1069,-M1069,0),J1069-OFFSET(C1069,-M1069+1,0),b)/100)</f>
        <v/>
      </c>
      <c r="AE1069">
        <f t="shared" si="182"/>
        <v>0</v>
      </c>
      <c r="AF1069">
        <f t="shared" si="183"/>
        <v>0</v>
      </c>
      <c r="AG1069">
        <f t="shared" si="184"/>
        <v>0</v>
      </c>
    </row>
    <row r="1070" spans="4:33" x14ac:dyDescent="0.25">
      <c r="D1070" s="52"/>
      <c r="E1070" s="39"/>
      <c r="F1070" s="39"/>
      <c r="G1070" s="35"/>
      <c r="I1070" s="52"/>
      <c r="J1070" s="39"/>
      <c r="K1070" s="39"/>
      <c r="L1070" s="62"/>
      <c r="M1070" s="101">
        <f t="shared" si="189"/>
        <v>31</v>
      </c>
      <c r="N1070" s="67" t="str">
        <f ca="1">IF(D1070="","",_xll.xEURO(OFFSET(C1070,-M1070+1,0),E1070,OFFSET(C1070,-M1070+2,0),OFFSET(C1070,-M1070+2,0),OFFSET(C1070,-M1070+3,0)+AB1070,OFFSET(C1070,-M1070+4,0),0,1)*D1070)</f>
        <v/>
      </c>
      <c r="O1070" s="69" t="str">
        <f ca="1">IF(D1070="","",_xll.xEURO(OFFSET(C1070,-M1070+1,0),E1070,OFFSET(C1070,-M1070+2,0),OFFSET(C1070,-M1070+2,0),OFFSET(C1070,-M1070+3,0)+AB1070,OFFSET(C1070,-M1070+4,0),0,0))</f>
        <v/>
      </c>
      <c r="P1070" s="67" t="str">
        <f t="shared" si="187"/>
        <v/>
      </c>
      <c r="Q1070" s="67" t="str">
        <f ca="1">IF(D1070="","",_xll.xEURO(OFFSET(C1070,-M1070+1,0),E1070,OFFSET(C1070,-M1070+2,0),OFFSET(C1070,-M1070+2,0),OFFSET(C1070,-M1070+3,0)+AB1070,OFFSET(C1070,-M1070+4,0),0,2)/10*D1070)</f>
        <v/>
      </c>
      <c r="R1070" s="71" t="str">
        <f ca="1">IF(D1070="","",_xll.xEURO(OFFSET(C1070,-M1070+1,0),E1070,OFFSET(C1070,-M1070+2,0),OFFSET(C1070,-M1070+2,0),OFFSET(C1070,-M1070+3,0)+AB1070,OFFSET(C1070,-M1070+4,0),0,3)/100*D1070*10000)</f>
        <v/>
      </c>
      <c r="S1070" s="71" t="str">
        <f ca="1">IF(D1070="","",_xll.xEURO(OFFSET(C1070,-M1070+1,0),E1070,OFFSET(C1070,-M1070+2,0),OFFSET(C1070,-M1070+2,0),OFFSET(C1070,-M1070+3,0)+AB1070,OFFSET(C1070,-M1070+4,0),0,5)/365.25*D1070*10000)</f>
        <v/>
      </c>
      <c r="U1070" s="67" t="str">
        <f ca="1">IF(I1070="","",_xll.xEURO(OFFSET(C1070,-M1070+1,0),J1070,OFFSET(C1070,-M1070+2,0),OFFSET(C1070,-M1070+2,0),OFFSET(C1070,-M1070+3,0)+AC1070,OFFSET(C1070,-M1070+4,0),1,1)*I1070)</f>
        <v/>
      </c>
      <c r="V1070" s="69" t="str">
        <f ca="1">IF(I1070="","",_xll.xEURO(OFFSET(C1070,-M1070+1,0),J1070,OFFSET(C1070,-M1070+2,0),OFFSET(C1070,-M1070+2,0),OFFSET(C1070,-M1070+3,0)+AC1070,OFFSET(C1070,-M1070+4,0),1,0))</f>
        <v/>
      </c>
      <c r="W1070" s="67" t="str">
        <f t="shared" si="188"/>
        <v/>
      </c>
      <c r="X1070" s="67" t="str">
        <f ca="1">IF(I1070="","",_xll.xEURO(OFFSET(C1070,-M1070+1,0),J1070,OFFSET(C1070,-M1070+2,0),OFFSET(C1070,-M1070+2,0),OFFSET(C1070,-M1070+3,0)+AC1070,OFFSET(C1070,-M1070+4,0),1,2)/10*I1070)</f>
        <v/>
      </c>
      <c r="Y1070" s="71" t="str">
        <f ca="1">IF(I1070="","",_xll.xEURO(OFFSET(C1070,-M1070+1,0),J1070,OFFSET(C1070,-M1070+2,0),OFFSET(C1070,-M1070+2,0),OFFSET(C1070,-M1070+3,0)+AC1070,OFFSET(C1070,-M1070+4,0),1,3)/100*I1070*10000)</f>
        <v/>
      </c>
      <c r="Z1070" s="71" t="str">
        <f ca="1">IF(I1070="","",_xll.xEURO(OFFSET(C1070,-M1070+1,0),J1070,OFFSET(C1070,-M1070+2,0),OFFSET(C1070,-M1070+2,0),OFFSET(C1070,-M1070+3,0)+AC1070,OFFSET(C1070,-M1070+4,0),1,5)/365.25*I1070*10000)</f>
        <v/>
      </c>
      <c r="AB1070" s="40" t="str">
        <f ca="1">IF(D1070="","",_xll.xCalcSkew(OFFSET(C1070,-M1070,0),E1070-OFFSET(C1070,-M1070+1,0),b)/100)</f>
        <v/>
      </c>
      <c r="AC1070" s="40" t="str">
        <f ca="1">IF(I1070="","",_xll.xCalcSkew(OFFSET(C1070,-M1070,0),J1070-OFFSET(C1070,-M1070+1,0),b)/100)</f>
        <v/>
      </c>
      <c r="AE1070">
        <f t="shared" si="182"/>
        <v>0</v>
      </c>
      <c r="AF1070">
        <f t="shared" si="183"/>
        <v>0</v>
      </c>
      <c r="AG1070">
        <f t="shared" si="184"/>
        <v>0</v>
      </c>
    </row>
    <row r="1071" spans="4:33" x14ac:dyDescent="0.25">
      <c r="D1071" s="52"/>
      <c r="E1071" s="39"/>
      <c r="F1071" s="39"/>
      <c r="G1071" s="35"/>
      <c r="I1071" s="52"/>
      <c r="J1071" s="39"/>
      <c r="K1071" s="39"/>
      <c r="L1071" s="62"/>
      <c r="M1071" s="101">
        <f t="shared" si="189"/>
        <v>32</v>
      </c>
      <c r="N1071" s="67" t="str">
        <f ca="1">IF(D1071="","",_xll.xEURO(OFFSET(C1071,-M1071+1,0),E1071,OFFSET(C1071,-M1071+2,0),OFFSET(C1071,-M1071+2,0),OFFSET(C1071,-M1071+3,0)+AB1071,OFFSET(C1071,-M1071+4,0),0,1)*D1071)</f>
        <v/>
      </c>
      <c r="O1071" s="69" t="str">
        <f ca="1">IF(D1071="","",_xll.xEURO(OFFSET(C1071,-M1071+1,0),E1071,OFFSET(C1071,-M1071+2,0),OFFSET(C1071,-M1071+2,0),OFFSET(C1071,-M1071+3,0)+AB1071,OFFSET(C1071,-M1071+4,0),0,0))</f>
        <v/>
      </c>
      <c r="P1071" s="67" t="str">
        <f t="shared" si="187"/>
        <v/>
      </c>
      <c r="Q1071" s="67" t="str">
        <f ca="1">IF(D1071="","",_xll.xEURO(OFFSET(C1071,-M1071+1,0),E1071,OFFSET(C1071,-M1071+2,0),OFFSET(C1071,-M1071+2,0),OFFSET(C1071,-M1071+3,0)+AB1071,OFFSET(C1071,-M1071+4,0),0,2)/10*D1071)</f>
        <v/>
      </c>
      <c r="R1071" s="71" t="str">
        <f ca="1">IF(D1071="","",_xll.xEURO(OFFSET(C1071,-M1071+1,0),E1071,OFFSET(C1071,-M1071+2,0),OFFSET(C1071,-M1071+2,0),OFFSET(C1071,-M1071+3,0)+AB1071,OFFSET(C1071,-M1071+4,0),0,3)/100*D1071*10000)</f>
        <v/>
      </c>
      <c r="S1071" s="71" t="str">
        <f ca="1">IF(D1071="","",_xll.xEURO(OFFSET(C1071,-M1071+1,0),E1071,OFFSET(C1071,-M1071+2,0),OFFSET(C1071,-M1071+2,0),OFFSET(C1071,-M1071+3,0)+AB1071,OFFSET(C1071,-M1071+4,0),0,5)/365.25*D1071*10000)</f>
        <v/>
      </c>
      <c r="U1071" s="67" t="str">
        <f ca="1">IF(I1071="","",_xll.xEURO(OFFSET(C1071,-M1071+1,0),J1071,OFFSET(C1071,-M1071+2,0),OFFSET(C1071,-M1071+2,0),OFFSET(C1071,-M1071+3,0)+AC1071,OFFSET(C1071,-M1071+4,0),1,1)*I1071)</f>
        <v/>
      </c>
      <c r="V1071" s="69" t="str">
        <f ca="1">IF(I1071="","",_xll.xEURO(OFFSET(C1071,-M1071+1,0),J1071,OFFSET(C1071,-M1071+2,0),OFFSET(C1071,-M1071+2,0),OFFSET(C1071,-M1071+3,0)+AC1071,OFFSET(C1071,-M1071+4,0),1,0))</f>
        <v/>
      </c>
      <c r="W1071" s="67" t="str">
        <f t="shared" si="188"/>
        <v/>
      </c>
      <c r="X1071" s="67" t="str">
        <f ca="1">IF(I1071="","",_xll.xEURO(OFFSET(C1071,-M1071+1,0),J1071,OFFSET(C1071,-M1071+2,0),OFFSET(C1071,-M1071+2,0),OFFSET(C1071,-M1071+3,0)+AC1071,OFFSET(C1071,-M1071+4,0),1,2)/10*I1071)</f>
        <v/>
      </c>
      <c r="Y1071" s="71" t="str">
        <f ca="1">IF(I1071="","",_xll.xEURO(OFFSET(C1071,-M1071+1,0),J1071,OFFSET(C1071,-M1071+2,0),OFFSET(C1071,-M1071+2,0),OFFSET(C1071,-M1071+3,0)+AC1071,OFFSET(C1071,-M1071+4,0),1,3)/100*I1071*10000)</f>
        <v/>
      </c>
      <c r="Z1071" s="71" t="str">
        <f ca="1">IF(I1071="","",_xll.xEURO(OFFSET(C1071,-M1071+1,0),J1071,OFFSET(C1071,-M1071+2,0),OFFSET(C1071,-M1071+2,0),OFFSET(C1071,-M1071+3,0)+AC1071,OFFSET(C1071,-M1071+4,0),1,5)/365.25*I1071*10000)</f>
        <v/>
      </c>
      <c r="AB1071" s="40" t="str">
        <f ca="1">IF(D1071="","",_xll.xCalcSkew(OFFSET(C1071,-M1071,0),E1071-OFFSET(C1071,-M1071+1,0),b)/100)</f>
        <v/>
      </c>
      <c r="AC1071" s="40" t="str">
        <f ca="1">IF(I1071="","",_xll.xCalcSkew(OFFSET(C1071,-M1071,0),J1071-OFFSET(C1071,-M1071+1,0),b)/100)</f>
        <v/>
      </c>
      <c r="AE1071">
        <f t="shared" si="182"/>
        <v>0</v>
      </c>
      <c r="AF1071">
        <f t="shared" si="183"/>
        <v>0</v>
      </c>
      <c r="AG1071">
        <f t="shared" si="184"/>
        <v>0</v>
      </c>
    </row>
    <row r="1072" spans="4:33" x14ac:dyDescent="0.25">
      <c r="D1072" s="52"/>
      <c r="E1072" s="39"/>
      <c r="F1072" s="39"/>
      <c r="G1072" s="35"/>
      <c r="I1072" s="52"/>
      <c r="J1072" s="39"/>
      <c r="K1072" s="39"/>
      <c r="L1072" s="62"/>
      <c r="M1072" s="101">
        <f t="shared" si="189"/>
        <v>33</v>
      </c>
      <c r="N1072" s="67" t="str">
        <f ca="1">IF(D1072="","",_xll.xEURO(OFFSET(C1072,-M1072+1,0),E1072,OFFSET(C1072,-M1072+2,0),OFFSET(C1072,-M1072+2,0),OFFSET(C1072,-M1072+3,0)+AB1072,OFFSET(C1072,-M1072+4,0),0,1)*D1072)</f>
        <v/>
      </c>
      <c r="O1072" s="69" t="str">
        <f ca="1">IF(D1072="","",_xll.xEURO(OFFSET(C1072,-M1072+1,0),E1072,OFFSET(C1072,-M1072+2,0),OFFSET(C1072,-M1072+2,0),OFFSET(C1072,-M1072+3,0)+AB1072,OFFSET(C1072,-M1072+4,0),0,0))</f>
        <v/>
      </c>
      <c r="P1072" s="67" t="str">
        <f t="shared" si="187"/>
        <v/>
      </c>
      <c r="Q1072" s="67" t="str">
        <f ca="1">IF(D1072="","",_xll.xEURO(OFFSET(C1072,-M1072+1,0),E1072,OFFSET(C1072,-M1072+2,0),OFFSET(C1072,-M1072+2,0),OFFSET(C1072,-M1072+3,0)+AB1072,OFFSET(C1072,-M1072+4,0),0,2)/10*D1072)</f>
        <v/>
      </c>
      <c r="R1072" s="71" t="str">
        <f ca="1">IF(D1072="","",_xll.xEURO(OFFSET(C1072,-M1072+1,0),E1072,OFFSET(C1072,-M1072+2,0),OFFSET(C1072,-M1072+2,0),OFFSET(C1072,-M1072+3,0)+AB1072,OFFSET(C1072,-M1072+4,0),0,3)/100*D1072*10000)</f>
        <v/>
      </c>
      <c r="S1072" s="71" t="str">
        <f ca="1">IF(D1072="","",_xll.xEURO(OFFSET(C1072,-M1072+1,0),E1072,OFFSET(C1072,-M1072+2,0),OFFSET(C1072,-M1072+2,0),OFFSET(C1072,-M1072+3,0)+AB1072,OFFSET(C1072,-M1072+4,0),0,5)/365.25*D1072*10000)</f>
        <v/>
      </c>
      <c r="U1072" s="67" t="str">
        <f ca="1">IF(I1072="","",_xll.xEURO(OFFSET(C1072,-M1072+1,0),J1072,OFFSET(C1072,-M1072+2,0),OFFSET(C1072,-M1072+2,0),OFFSET(C1072,-M1072+3,0)+AC1072,OFFSET(C1072,-M1072+4,0),1,1)*I1072)</f>
        <v/>
      </c>
      <c r="V1072" s="69" t="str">
        <f ca="1">IF(I1072="","",_xll.xEURO(OFFSET(C1072,-M1072+1,0),J1072,OFFSET(C1072,-M1072+2,0),OFFSET(C1072,-M1072+2,0),OFFSET(C1072,-M1072+3,0)+AC1072,OFFSET(C1072,-M1072+4,0),1,0))</f>
        <v/>
      </c>
      <c r="W1072" s="67" t="str">
        <f t="shared" si="188"/>
        <v/>
      </c>
      <c r="X1072" s="67" t="str">
        <f ca="1">IF(I1072="","",_xll.xEURO(OFFSET(C1072,-M1072+1,0),J1072,OFFSET(C1072,-M1072+2,0),OFFSET(C1072,-M1072+2,0),OFFSET(C1072,-M1072+3,0)+AC1072,OFFSET(C1072,-M1072+4,0),1,2)/10*I1072)</f>
        <v/>
      </c>
      <c r="Y1072" s="71" t="str">
        <f ca="1">IF(I1072="","",_xll.xEURO(OFFSET(C1072,-M1072+1,0),J1072,OFFSET(C1072,-M1072+2,0),OFFSET(C1072,-M1072+2,0),OFFSET(C1072,-M1072+3,0)+AC1072,OFFSET(C1072,-M1072+4,0),1,3)/100*I1072*10000)</f>
        <v/>
      </c>
      <c r="Z1072" s="71" t="str">
        <f ca="1">IF(I1072="","",_xll.xEURO(OFFSET(C1072,-M1072+1,0),J1072,OFFSET(C1072,-M1072+2,0),OFFSET(C1072,-M1072+2,0),OFFSET(C1072,-M1072+3,0)+AC1072,OFFSET(C1072,-M1072+4,0),1,5)/365.25*I1072*10000)</f>
        <v/>
      </c>
      <c r="AB1072" s="40" t="str">
        <f ca="1">IF(D1072="","",_xll.xCalcSkew(OFFSET(C1072,-M1072,0),E1072-OFFSET(C1072,-M1072+1,0),b)/100)</f>
        <v/>
      </c>
      <c r="AC1072" s="40" t="str">
        <f ca="1">IF(I1072="","",_xll.xCalcSkew(OFFSET(C1072,-M1072,0),J1072-OFFSET(C1072,-M1072+1,0),b)/100)</f>
        <v/>
      </c>
      <c r="AE1072">
        <f t="shared" si="182"/>
        <v>0</v>
      </c>
      <c r="AF1072">
        <f t="shared" si="183"/>
        <v>0</v>
      </c>
      <c r="AG1072">
        <f t="shared" si="184"/>
        <v>0</v>
      </c>
    </row>
    <row r="1073" spans="3:33" x14ac:dyDescent="0.25">
      <c r="D1073" s="52"/>
      <c r="E1073" s="39"/>
      <c r="F1073" s="39"/>
      <c r="G1073" s="35"/>
      <c r="I1073" s="52"/>
      <c r="J1073" s="39"/>
      <c r="K1073" s="39"/>
      <c r="L1073" s="62"/>
      <c r="M1073" s="101">
        <f t="shared" si="189"/>
        <v>34</v>
      </c>
      <c r="N1073" s="67" t="str">
        <f ca="1">IF(D1073="","",_xll.xEURO(OFFSET(C1073,-M1073+1,0),E1073,OFFSET(C1073,-M1073+2,0),OFFSET(C1073,-M1073+2,0),OFFSET(C1073,-M1073+3,0)+AB1073,OFFSET(C1073,-M1073+4,0),0,1)*D1073)</f>
        <v/>
      </c>
      <c r="O1073" s="69" t="str">
        <f ca="1">IF(D1073="","",_xll.xEURO(OFFSET(C1073,-M1073+1,0),E1073,OFFSET(C1073,-M1073+2,0),OFFSET(C1073,-M1073+2,0),OFFSET(C1073,-M1073+3,0)+AB1073,OFFSET(C1073,-M1073+4,0),0,0))</f>
        <v/>
      </c>
      <c r="P1073" s="67" t="str">
        <f t="shared" si="187"/>
        <v/>
      </c>
      <c r="Q1073" s="67" t="str">
        <f ca="1">IF(D1073="","",_xll.xEURO(OFFSET(C1073,-M1073+1,0),E1073,OFFSET(C1073,-M1073+2,0),OFFSET(C1073,-M1073+2,0),OFFSET(C1073,-M1073+3,0)+AB1073,OFFSET(C1073,-M1073+4,0),0,2)/10*D1073)</f>
        <v/>
      </c>
      <c r="R1073" s="71" t="str">
        <f ca="1">IF(D1073="","",_xll.xEURO(OFFSET(C1073,-M1073+1,0),E1073,OFFSET(C1073,-M1073+2,0),OFFSET(C1073,-M1073+2,0),OFFSET(C1073,-M1073+3,0)+AB1073,OFFSET(C1073,-M1073+4,0),0,3)/100*D1073*10000)</f>
        <v/>
      </c>
      <c r="S1073" s="71" t="str">
        <f ca="1">IF(D1073="","",_xll.xEURO(OFFSET(C1073,-M1073+1,0),E1073,OFFSET(C1073,-M1073+2,0),OFFSET(C1073,-M1073+2,0),OFFSET(C1073,-M1073+3,0)+AB1073,OFFSET(C1073,-M1073+4,0),0,5)/365.25*D1073*10000)</f>
        <v/>
      </c>
      <c r="U1073" s="67" t="str">
        <f ca="1">IF(I1073="","",_xll.xEURO(OFFSET(C1073,-M1073+1,0),J1073,OFFSET(C1073,-M1073+2,0),OFFSET(C1073,-M1073+2,0),OFFSET(C1073,-M1073+3,0)+AC1073,OFFSET(C1073,-M1073+4,0),1,1)*I1073)</f>
        <v/>
      </c>
      <c r="V1073" s="69" t="str">
        <f ca="1">IF(I1073="","",_xll.xEURO(OFFSET(C1073,-M1073+1,0),J1073,OFFSET(C1073,-M1073+2,0),OFFSET(C1073,-M1073+2,0),OFFSET(C1073,-M1073+3,0)+AC1073,OFFSET(C1073,-M1073+4,0),1,0))</f>
        <v/>
      </c>
      <c r="W1073" s="67" t="str">
        <f t="shared" si="188"/>
        <v/>
      </c>
      <c r="X1073" s="67" t="str">
        <f ca="1">IF(I1073="","",_xll.xEURO(OFFSET(C1073,-M1073+1,0),J1073,OFFSET(C1073,-M1073+2,0),OFFSET(C1073,-M1073+2,0),OFFSET(C1073,-M1073+3,0)+AC1073,OFFSET(C1073,-M1073+4,0),1,2)/10*I1073)</f>
        <v/>
      </c>
      <c r="Y1073" s="71" t="str">
        <f ca="1">IF(I1073="","",_xll.xEURO(OFFSET(C1073,-M1073+1,0),J1073,OFFSET(C1073,-M1073+2,0),OFFSET(C1073,-M1073+2,0),OFFSET(C1073,-M1073+3,0)+AC1073,OFFSET(C1073,-M1073+4,0),1,3)/100*I1073*10000)</f>
        <v/>
      </c>
      <c r="Z1073" s="71" t="str">
        <f ca="1">IF(I1073="","",_xll.xEURO(OFFSET(C1073,-M1073+1,0),J1073,OFFSET(C1073,-M1073+2,0),OFFSET(C1073,-M1073+2,0),OFFSET(C1073,-M1073+3,0)+AC1073,OFFSET(C1073,-M1073+4,0),1,5)/365.25*I1073*10000)</f>
        <v/>
      </c>
      <c r="AB1073" s="40" t="str">
        <f ca="1">IF(D1073="","",_xll.xCalcSkew(OFFSET(C1073,-M1073,0),E1073-OFFSET(C1073,-M1073+1,0),b)/100)</f>
        <v/>
      </c>
      <c r="AC1073" s="40" t="str">
        <f ca="1">IF(I1073="","",_xll.xCalcSkew(OFFSET(C1073,-M1073,0),J1073-OFFSET(C1073,-M1073+1,0),b)/100)</f>
        <v/>
      </c>
      <c r="AE1073">
        <f t="shared" si="182"/>
        <v>0</v>
      </c>
      <c r="AF1073">
        <f t="shared" si="183"/>
        <v>0</v>
      </c>
      <c r="AG1073">
        <f t="shared" si="184"/>
        <v>0</v>
      </c>
    </row>
    <row r="1074" spans="3:33" x14ac:dyDescent="0.25">
      <c r="D1074" s="52"/>
      <c r="E1074" s="39"/>
      <c r="F1074" s="39"/>
      <c r="G1074" s="35"/>
      <c r="I1074" s="52"/>
      <c r="J1074" s="39"/>
      <c r="K1074" s="39"/>
      <c r="L1074" s="62"/>
      <c r="M1074" s="101">
        <f t="shared" si="189"/>
        <v>35</v>
      </c>
      <c r="N1074" s="67" t="str">
        <f ca="1">IF(D1074="","",_xll.xEURO(OFFSET(C1074,-M1074+1,0),E1074,OFFSET(C1074,-M1074+2,0),OFFSET(C1074,-M1074+2,0),OFFSET(C1074,-M1074+3,0)+AB1074,OFFSET(C1074,-M1074+4,0),0,1)*D1074)</f>
        <v/>
      </c>
      <c r="O1074" s="69" t="str">
        <f ca="1">IF(D1074="","",_xll.xEURO(OFFSET(C1074,-M1074+1,0),E1074,OFFSET(C1074,-M1074+2,0),OFFSET(C1074,-M1074+2,0),OFFSET(C1074,-M1074+3,0)+AB1074,OFFSET(C1074,-M1074+4,0),0,0))</f>
        <v/>
      </c>
      <c r="P1074" s="67" t="str">
        <f t="shared" si="187"/>
        <v/>
      </c>
      <c r="Q1074" s="67" t="str">
        <f ca="1">IF(D1074="","",_xll.xEURO(OFFSET(C1074,-M1074+1,0),E1074,OFFSET(C1074,-M1074+2,0),OFFSET(C1074,-M1074+2,0),OFFSET(C1074,-M1074+3,0)+AB1074,OFFSET(C1074,-M1074+4,0),0,2)/10*D1074)</f>
        <v/>
      </c>
      <c r="R1074" s="71" t="str">
        <f ca="1">IF(D1074="","",_xll.xEURO(OFFSET(C1074,-M1074+1,0),E1074,OFFSET(C1074,-M1074+2,0),OFFSET(C1074,-M1074+2,0),OFFSET(C1074,-M1074+3,0)+AB1074,OFFSET(C1074,-M1074+4,0),0,3)/100*D1074*10000)</f>
        <v/>
      </c>
      <c r="S1074" s="71" t="str">
        <f ca="1">IF(D1074="","",_xll.xEURO(OFFSET(C1074,-M1074+1,0),E1074,OFFSET(C1074,-M1074+2,0),OFFSET(C1074,-M1074+2,0),OFFSET(C1074,-M1074+3,0)+AB1074,OFFSET(C1074,-M1074+4,0),0,5)/365.25*D1074*10000)</f>
        <v/>
      </c>
      <c r="U1074" s="67" t="str">
        <f ca="1">IF(I1074="","",_xll.xEURO(OFFSET(C1074,-M1074+1,0),J1074,OFFSET(C1074,-M1074+2,0),OFFSET(C1074,-M1074+2,0),OFFSET(C1074,-M1074+3,0)+AC1074,OFFSET(C1074,-M1074+4,0),1,1)*I1074)</f>
        <v/>
      </c>
      <c r="V1074" s="69" t="str">
        <f ca="1">IF(I1074="","",_xll.xEURO(OFFSET(C1074,-M1074+1,0),J1074,OFFSET(C1074,-M1074+2,0),OFFSET(C1074,-M1074+2,0),OFFSET(C1074,-M1074+3,0)+AC1074,OFFSET(C1074,-M1074+4,0),1,0))</f>
        <v/>
      </c>
      <c r="W1074" s="67" t="str">
        <f t="shared" si="188"/>
        <v/>
      </c>
      <c r="X1074" s="67" t="str">
        <f ca="1">IF(I1074="","",_xll.xEURO(OFFSET(C1074,-M1074+1,0),J1074,OFFSET(C1074,-M1074+2,0),OFFSET(C1074,-M1074+2,0),OFFSET(C1074,-M1074+3,0)+AC1074,OFFSET(C1074,-M1074+4,0),1,2)/10*I1074)</f>
        <v/>
      </c>
      <c r="Y1074" s="71" t="str">
        <f ca="1">IF(I1074="","",_xll.xEURO(OFFSET(C1074,-M1074+1,0),J1074,OFFSET(C1074,-M1074+2,0),OFFSET(C1074,-M1074+2,0),OFFSET(C1074,-M1074+3,0)+AC1074,OFFSET(C1074,-M1074+4,0),1,3)/100*I1074*10000)</f>
        <v/>
      </c>
      <c r="Z1074" s="71" t="str">
        <f ca="1">IF(I1074="","",_xll.xEURO(OFFSET(C1074,-M1074+1,0),J1074,OFFSET(C1074,-M1074+2,0),OFFSET(C1074,-M1074+2,0),OFFSET(C1074,-M1074+3,0)+AC1074,OFFSET(C1074,-M1074+4,0),1,5)/365.25*I1074*10000)</f>
        <v/>
      </c>
      <c r="AB1074" s="40" t="str">
        <f ca="1">IF(D1074="","",_xll.xCalcSkew(OFFSET(C1074,-M1074,0),E1074-OFFSET(C1074,-M1074+1,0),b)/100)</f>
        <v/>
      </c>
      <c r="AC1074" s="40" t="str">
        <f ca="1">IF(I1074="","",_xll.xCalcSkew(OFFSET(C1074,-M1074,0),J1074-OFFSET(C1074,-M1074+1,0),b)/100)</f>
        <v/>
      </c>
      <c r="AE1074">
        <f t="shared" si="182"/>
        <v>0</v>
      </c>
      <c r="AF1074">
        <f t="shared" si="183"/>
        <v>0</v>
      </c>
      <c r="AG1074">
        <f t="shared" si="184"/>
        <v>0</v>
      </c>
    </row>
    <row r="1075" spans="3:33" x14ac:dyDescent="0.25">
      <c r="D1075" s="46">
        <f ca="1">SUM(INDIRECT(CONCATENATE(ADDRESS(ROW(D1039),COLUMN(D1039)),":",ADDRESS(ROW()-1,COLUMN()))))</f>
        <v>0</v>
      </c>
      <c r="I1075" s="46">
        <f ca="1">SUM(INDIRECT(CONCATENATE(ADDRESS(ROW(I1039),COLUMN(I1039)),":",ADDRESS(ROW()-1,COLUMN()))))</f>
        <v>0</v>
      </c>
      <c r="J1075" s="1"/>
      <c r="K1075" s="1"/>
      <c r="L1075" s="1"/>
      <c r="N1075" s="46">
        <f t="shared" ref="N1075:S1075" ca="1" si="190">SUM(INDIRECT(CONCATENATE(ADDRESS(ROW(N1039),COLUMN(N1039)),":",ADDRESS(ROW()-1,COLUMN()))))</f>
        <v>0</v>
      </c>
      <c r="O1075" s="46">
        <f t="shared" ca="1" si="190"/>
        <v>0</v>
      </c>
      <c r="P1075" s="46">
        <f t="shared" ca="1" si="190"/>
        <v>0</v>
      </c>
      <c r="Q1075" s="46">
        <f t="shared" ca="1" si="190"/>
        <v>0</v>
      </c>
      <c r="R1075" s="46">
        <f t="shared" ca="1" si="190"/>
        <v>0</v>
      </c>
      <c r="S1075" s="46">
        <f t="shared" ca="1" si="190"/>
        <v>0</v>
      </c>
      <c r="T1075" s="67"/>
      <c r="U1075" s="46">
        <f t="shared" ref="U1075:Z1075" ca="1" si="191">SUM(INDIRECT(CONCATENATE(ADDRESS(ROW(U1039),COLUMN(U1039)),":",ADDRESS(ROW()-1,COLUMN()))))</f>
        <v>0</v>
      </c>
      <c r="V1075" s="46">
        <f t="shared" ca="1" si="191"/>
        <v>0</v>
      </c>
      <c r="W1075" s="46">
        <f t="shared" ca="1" si="191"/>
        <v>0</v>
      </c>
      <c r="X1075" s="46">
        <f t="shared" ca="1" si="191"/>
        <v>0</v>
      </c>
      <c r="Y1075" s="46">
        <f t="shared" ca="1" si="191"/>
        <v>0</v>
      </c>
      <c r="Z1075" s="46">
        <f t="shared" ca="1" si="191"/>
        <v>0</v>
      </c>
      <c r="AE1075">
        <f t="shared" ca="1" si="182"/>
        <v>0</v>
      </c>
      <c r="AF1075">
        <f t="shared" ca="1" si="183"/>
        <v>0</v>
      </c>
      <c r="AG1075">
        <f t="shared" ca="1" si="184"/>
        <v>0</v>
      </c>
    </row>
    <row r="1076" spans="3:33" x14ac:dyDescent="0.25">
      <c r="AE1076">
        <f t="shared" si="182"/>
        <v>0</v>
      </c>
      <c r="AF1076">
        <f t="shared" si="183"/>
        <v>0</v>
      </c>
      <c r="AG1076">
        <f t="shared" si="184"/>
        <v>0</v>
      </c>
    </row>
    <row r="1077" spans="3:33" x14ac:dyDescent="0.25">
      <c r="C1077" s="34">
        <f ca="1">EOMONTH(C1039,0)+1</f>
        <v>38078</v>
      </c>
      <c r="D1077" s="52"/>
      <c r="E1077" s="39"/>
      <c r="F1077" s="39"/>
      <c r="G1077" s="35"/>
      <c r="I1077" s="52"/>
      <c r="J1077" s="39"/>
      <c r="K1077" s="39"/>
      <c r="L1077" s="62"/>
      <c r="M1077" s="101">
        <v>0</v>
      </c>
      <c r="N1077" s="67" t="str">
        <f ca="1">IF(D1077="","",_xll.xEURO(OFFSET(C1077,-M1077+1,0),E1077,OFFSET(C1077,-M1077+2,0),OFFSET(C1077,-M1077+2,0),OFFSET(C1077,-M1077+3,0)+AB1077,OFFSET(C1077,-M1077+4,0),0,1)*D1077)</f>
        <v/>
      </c>
      <c r="O1077" s="69" t="str">
        <f ca="1">IF(D1077="","",_xll.xEURO(OFFSET(C1077,-M1077+1,0),E1077,OFFSET(C1077,-M1077+2,0),OFFSET(C1077,-M1077+2,0),OFFSET(C1077,-M1077+3,0)+AB1077,OFFSET(C1077,-M1077+4,0),0,0))</f>
        <v/>
      </c>
      <c r="P1077" s="67" t="str">
        <f t="shared" ref="P1077:P1112" si="192">IF(D1077="","",(O1077-F1077)*D1077*10)</f>
        <v/>
      </c>
      <c r="Q1077" s="67" t="str">
        <f ca="1">IF(D1077="","",_xll.xEURO(OFFSET(C1077,-M1077+1,0),E1077,OFFSET(C1077,-M1077+2,0),OFFSET(C1077,-M1077+2,0),OFFSET(C1077,-M1077+3,0)+AB1077,OFFSET(C1077,-M1077+4,0),0,2)/10*D1077)</f>
        <v/>
      </c>
      <c r="R1077" s="71" t="str">
        <f ca="1">IF(D1077="","",_xll.xEURO(OFFSET(C1077,-M1077+1,0),E1077,OFFSET(C1077,-M1077+2,0),OFFSET(C1077,-M1077+2,0),OFFSET(C1077,-M1077+3,0)+AB1077,OFFSET(C1077,-M1077+4,0),0,3)/100*D1077*10000)</f>
        <v/>
      </c>
      <c r="S1077" s="71" t="str">
        <f ca="1">IF(D1077="","",_xll.xEURO(OFFSET(C1077,-M1077+1,0),E1077,OFFSET(C1077,-M1077+2,0),OFFSET(C1077,-M1077+2,0),OFFSET(C1077,-M1077+3,0)+AB1077,OFFSET(C1077,-M1077+4,0),0,5)/365.25*D1077*10000)</f>
        <v/>
      </c>
      <c r="U1077" s="67" t="str">
        <f ca="1">IF(I1077="","",_xll.xEURO(OFFSET(C1077,-M1077+1,0),J1077,OFFSET(C1077,-M1077+2,0),OFFSET(C1077,-M1077+2,0),OFFSET(C1077,-M1077+3,0)+AC1077,OFFSET(C1077,-M1077+4,0),1,1)*I1077)</f>
        <v/>
      </c>
      <c r="V1077" s="69" t="str">
        <f ca="1">IF(I1077="","",_xll.xEURO(OFFSET(C1077,-M1077+1,0),J1077,OFFSET(C1077,-M1077+2,0),OFFSET(C1077,-M1077+2,0),OFFSET(C1077,-M1077+3,0)+AC1077,OFFSET(C1077,-M1077+4,0),1,0))</f>
        <v/>
      </c>
      <c r="W1077" s="67" t="str">
        <f t="shared" ref="W1077:W1112" si="193">IF(I1077="","",(V1077-K1077)*I1077*10)</f>
        <v/>
      </c>
      <c r="X1077" s="67" t="str">
        <f ca="1">IF(I1077="","",_xll.xEURO(OFFSET(C1077,-M1077+1,0),J1077,OFFSET(C1077,-M1077+2,0),OFFSET(C1077,-M1077+2,0),OFFSET(C1077,-M1077+3,0)+AC1077,OFFSET(C1077,-M1077+4,0),1,2)/10*I1077)</f>
        <v/>
      </c>
      <c r="Y1077" s="71" t="str">
        <f ca="1">IF(I1077="","",_xll.xEURO(OFFSET(C1077,-M1077+1,0),J1077,OFFSET(C1077,-M1077+2,0),OFFSET(C1077,-M1077+2,0),OFFSET(C1077,-M1077+3,0)+AC1077,OFFSET(C1077,-M1077+4,0),1,3)/100*I1077*10000)</f>
        <v/>
      </c>
      <c r="Z1077" s="71" t="str">
        <f ca="1">IF(I1077="","",_xll.xEURO(OFFSET(C1077,-M1077+1,0),J1077,OFFSET(C1077,-M1077+2,0),OFFSET(C1077,-M1077+2,0),OFFSET(C1077,-M1077+3,0)+AC1077,OFFSET(C1077,-M1077+4,0),1,5)/365.25*I1077*10000)</f>
        <v/>
      </c>
      <c r="AB1077" s="40" t="str">
        <f ca="1">IF(D1077="","",_xll.xCalcSkew(OFFSET(C1077,-M1077,0),E1077-OFFSET(C1077,-M1077+1,0),b)/100)</f>
        <v/>
      </c>
      <c r="AC1077" s="40" t="str">
        <f ca="1">IF(I1077="","",_xll.xCalcSkew(OFFSET(C1077,-M1077,0),J1077-OFFSET(C1077,-M1077+1,0),b)/100)</f>
        <v/>
      </c>
      <c r="AE1077">
        <f t="shared" si="182"/>
        <v>0</v>
      </c>
      <c r="AF1077">
        <f t="shared" si="183"/>
        <v>0</v>
      </c>
      <c r="AG1077">
        <f t="shared" si="184"/>
        <v>0</v>
      </c>
    </row>
    <row r="1078" spans="3:33" x14ac:dyDescent="0.25">
      <c r="C1078" s="41">
        <f ca="1">INDEX(Inputs!$1:$1048576,MATCH(C1077,Inputs!C:C,0),5)</f>
        <v>3.5340000000000003</v>
      </c>
      <c r="D1078" s="52"/>
      <c r="E1078" s="39"/>
      <c r="F1078" s="39"/>
      <c r="G1078" s="35"/>
      <c r="I1078" s="52"/>
      <c r="J1078" s="39"/>
      <c r="K1078" s="39"/>
      <c r="L1078" s="62"/>
      <c r="M1078" s="101">
        <f>M1077+1</f>
        <v>1</v>
      </c>
      <c r="N1078" s="67" t="str">
        <f ca="1">IF(D1078="","",_xll.xEURO(OFFSET(C1078,-M1078+1,0),E1078,OFFSET(C1078,-M1078+2,0),OFFSET(C1078,-M1078+2,0),OFFSET(C1078,-M1078+3,0)+AB1078,OFFSET(C1078,-M1078+4,0),0,1)*D1078)</f>
        <v/>
      </c>
      <c r="O1078" s="69" t="str">
        <f ca="1">IF(D1078="","",_xll.xEURO(OFFSET(C1078,-M1078+1,0),E1078,OFFSET(C1078,-M1078+2,0),OFFSET(C1078,-M1078+2,0),OFFSET(C1078,-M1078+3,0)+AB1078,OFFSET(C1078,-M1078+4,0),0,0))</f>
        <v/>
      </c>
      <c r="P1078" s="67" t="str">
        <f t="shared" si="192"/>
        <v/>
      </c>
      <c r="Q1078" s="67" t="str">
        <f ca="1">IF(D1078="","",_xll.xEURO(OFFSET(C1078,-M1078+1,0),E1078,OFFSET(C1078,-M1078+2,0),OFFSET(C1078,-M1078+2,0),OFFSET(C1078,-M1078+3,0)+AB1078,OFFSET(C1078,-M1078+4,0),0,2)/10*D1078)</f>
        <v/>
      </c>
      <c r="R1078" s="71" t="str">
        <f ca="1">IF(D1078="","",_xll.xEURO(OFFSET(C1078,-M1078+1,0),E1078,OFFSET(C1078,-M1078+2,0),OFFSET(C1078,-M1078+2,0),OFFSET(C1078,-M1078+3,0)+AB1078,OFFSET(C1078,-M1078+4,0),0,3)/100*D1078*10000)</f>
        <v/>
      </c>
      <c r="S1078" s="71" t="str">
        <f ca="1">IF(D1078="","",_xll.xEURO(OFFSET(C1078,-M1078+1,0),E1078,OFFSET(C1078,-M1078+2,0),OFFSET(C1078,-M1078+2,0),OFFSET(C1078,-M1078+3,0)+AB1078,OFFSET(C1078,-M1078+4,0),0,5)/365.25*D1078*10000)</f>
        <v/>
      </c>
      <c r="U1078" s="67" t="str">
        <f ca="1">IF(I1078="","",_xll.xEURO(OFFSET(C1078,-M1078+1,0),J1078,OFFSET(C1078,-M1078+2,0),OFFSET(C1078,-M1078+2,0),OFFSET(C1078,-M1078+3,0)+AC1078,OFFSET(C1078,-M1078+4,0),1,1)*I1078)</f>
        <v/>
      </c>
      <c r="V1078" s="69" t="str">
        <f ca="1">IF(I1078="","",_xll.xEURO(OFFSET(C1078,-M1078+1,0),J1078,OFFSET(C1078,-M1078+2,0),OFFSET(C1078,-M1078+2,0),OFFSET(C1078,-M1078+3,0)+AC1078,OFFSET(C1078,-M1078+4,0),1,0))</f>
        <v/>
      </c>
      <c r="W1078" s="67" t="str">
        <f t="shared" si="193"/>
        <v/>
      </c>
      <c r="X1078" s="67" t="str">
        <f ca="1">IF(I1078="","",_xll.xEURO(OFFSET(C1078,-M1078+1,0),J1078,OFFSET(C1078,-M1078+2,0),OFFSET(C1078,-M1078+2,0),OFFSET(C1078,-M1078+3,0)+AC1078,OFFSET(C1078,-M1078+4,0),1,2)/10*I1078)</f>
        <v/>
      </c>
      <c r="Y1078" s="71" t="str">
        <f ca="1">IF(I1078="","",_xll.xEURO(OFFSET(C1078,-M1078+1,0),J1078,OFFSET(C1078,-M1078+2,0),OFFSET(C1078,-M1078+2,0),OFFSET(C1078,-M1078+3,0)+AC1078,OFFSET(C1078,-M1078+4,0),1,3)/100*I1078*10000)</f>
        <v/>
      </c>
      <c r="Z1078" s="71" t="str">
        <f ca="1">IF(I1078="","",_xll.xEURO(OFFSET(C1078,-M1078+1,0),J1078,OFFSET(C1078,-M1078+2,0),OFFSET(C1078,-M1078+2,0),OFFSET(C1078,-M1078+3,0)+AC1078,OFFSET(C1078,-M1078+4,0),1,5)/365.25*I1078*10000)</f>
        <v/>
      </c>
      <c r="AB1078" s="40" t="str">
        <f ca="1">IF(D1078="","",_xll.xCalcSkew(OFFSET(C1078,-M1078,0),E1078-OFFSET(C1078,-M1078+1,0),b)/100)</f>
        <v/>
      </c>
      <c r="AC1078" s="40" t="str">
        <f ca="1">IF(I1078="","",_xll.xCalcSkew(OFFSET(C1078,-M1078,0),J1078-OFFSET(C1078,-M1078+1,0),b)/100)</f>
        <v/>
      </c>
      <c r="AE1078">
        <f t="shared" si="182"/>
        <v>0</v>
      </c>
      <c r="AF1078">
        <f t="shared" si="183"/>
        <v>0</v>
      </c>
      <c r="AG1078">
        <f t="shared" si="184"/>
        <v>0</v>
      </c>
    </row>
    <row r="1079" spans="3:33" x14ac:dyDescent="0.25">
      <c r="C1079" s="40">
        <f ca="1">INDEX(Inputs!$1:$1048576,MATCH(C1077,Inputs!C:C,0),7)</f>
        <v>3.6732134872452998E-2</v>
      </c>
      <c r="D1079" s="52"/>
      <c r="E1079" s="39"/>
      <c r="F1079" s="39"/>
      <c r="G1079" s="35"/>
      <c r="I1079" s="52"/>
      <c r="J1079" s="39"/>
      <c r="K1079" s="39"/>
      <c r="L1079" s="62"/>
      <c r="M1079" s="101">
        <f t="shared" ref="M1079:M1112" si="194">M1078+1</f>
        <v>2</v>
      </c>
      <c r="N1079" s="67" t="str">
        <f ca="1">IF(D1079="","",_xll.xEURO(OFFSET(C1079,-M1079+1,0),E1079,OFFSET(C1079,-M1079+2,0),OFFSET(C1079,-M1079+2,0),OFFSET(C1079,-M1079+3,0)+AB1079,OFFSET(C1079,-M1079+4,0),0,1)*D1079)</f>
        <v/>
      </c>
      <c r="O1079" s="69" t="str">
        <f ca="1">IF(D1079="","",_xll.xEURO(OFFSET(C1079,-M1079+1,0),E1079,OFFSET(C1079,-M1079+2,0),OFFSET(C1079,-M1079+2,0),OFFSET(C1079,-M1079+3,0)+AB1079,OFFSET(C1079,-M1079+4,0),0,0))</f>
        <v/>
      </c>
      <c r="P1079" s="67" t="str">
        <f t="shared" si="192"/>
        <v/>
      </c>
      <c r="Q1079" s="67" t="str">
        <f ca="1">IF(D1079="","",_xll.xEURO(OFFSET(C1079,-M1079+1,0),E1079,OFFSET(C1079,-M1079+2,0),OFFSET(C1079,-M1079+2,0),OFFSET(C1079,-M1079+3,0)+AB1079,OFFSET(C1079,-M1079+4,0),0,2)/10*D1079)</f>
        <v/>
      </c>
      <c r="R1079" s="71" t="str">
        <f ca="1">IF(D1079="","",_xll.xEURO(OFFSET(C1079,-M1079+1,0),E1079,OFFSET(C1079,-M1079+2,0),OFFSET(C1079,-M1079+2,0),OFFSET(C1079,-M1079+3,0)+AB1079,OFFSET(C1079,-M1079+4,0),0,3)/100*D1079*10000)</f>
        <v/>
      </c>
      <c r="S1079" s="71" t="str">
        <f ca="1">IF(D1079="","",_xll.xEURO(OFFSET(C1079,-M1079+1,0),E1079,OFFSET(C1079,-M1079+2,0),OFFSET(C1079,-M1079+2,0),OFFSET(C1079,-M1079+3,0)+AB1079,OFFSET(C1079,-M1079+4,0),0,5)/365.25*D1079*10000)</f>
        <v/>
      </c>
      <c r="U1079" s="67" t="str">
        <f ca="1">IF(I1079="","",_xll.xEURO(OFFSET(C1079,-M1079+1,0),J1079,OFFSET(C1079,-M1079+2,0),OFFSET(C1079,-M1079+2,0),OFFSET(C1079,-M1079+3,0)+AC1079,OFFSET(C1079,-M1079+4,0),1,1)*I1079)</f>
        <v/>
      </c>
      <c r="V1079" s="69" t="str">
        <f ca="1">IF(I1079="","",_xll.xEURO(OFFSET(C1079,-M1079+1,0),J1079,OFFSET(C1079,-M1079+2,0),OFFSET(C1079,-M1079+2,0),OFFSET(C1079,-M1079+3,0)+AC1079,OFFSET(C1079,-M1079+4,0),1,0))</f>
        <v/>
      </c>
      <c r="W1079" s="67" t="str">
        <f t="shared" si="193"/>
        <v/>
      </c>
      <c r="X1079" s="67" t="str">
        <f ca="1">IF(I1079="","",_xll.xEURO(OFFSET(C1079,-M1079+1,0),J1079,OFFSET(C1079,-M1079+2,0),OFFSET(C1079,-M1079+2,0),OFFSET(C1079,-M1079+3,0)+AC1079,OFFSET(C1079,-M1079+4,0),1,2)/10*I1079)</f>
        <v/>
      </c>
      <c r="Y1079" s="71" t="str">
        <f ca="1">IF(I1079="","",_xll.xEURO(OFFSET(C1079,-M1079+1,0),J1079,OFFSET(C1079,-M1079+2,0),OFFSET(C1079,-M1079+2,0),OFFSET(C1079,-M1079+3,0)+AC1079,OFFSET(C1079,-M1079+4,0),1,3)/100*I1079*10000)</f>
        <v/>
      </c>
      <c r="Z1079" s="71" t="str">
        <f ca="1">IF(I1079="","",_xll.xEURO(OFFSET(C1079,-M1079+1,0),J1079,OFFSET(C1079,-M1079+2,0),OFFSET(C1079,-M1079+2,0),OFFSET(C1079,-M1079+3,0)+AC1079,OFFSET(C1079,-M1079+4,0),1,5)/365.25*I1079*10000)</f>
        <v/>
      </c>
      <c r="AB1079" s="40" t="str">
        <f ca="1">IF(D1079="","",_xll.xCalcSkew(OFFSET(C1079,-M1079,0),E1079-OFFSET(C1079,-M1079+1,0),b)/100)</f>
        <v/>
      </c>
      <c r="AC1079" s="40" t="str">
        <f ca="1">IF(I1079="","",_xll.xCalcSkew(OFFSET(C1079,-M1079,0),J1079-OFFSET(C1079,-M1079+1,0),b)/100)</f>
        <v/>
      </c>
      <c r="AE1079">
        <f t="shared" si="182"/>
        <v>0</v>
      </c>
      <c r="AF1079">
        <f t="shared" si="183"/>
        <v>0</v>
      </c>
      <c r="AG1079">
        <f t="shared" si="184"/>
        <v>0</v>
      </c>
    </row>
    <row r="1080" spans="3:33" x14ac:dyDescent="0.25">
      <c r="C1080" s="66">
        <f ca="1">INDEX(Inputs!$1:$1048576,MATCH(C1077,Inputs!C:C,0),6)</f>
        <v>0.32750000000000001</v>
      </c>
      <c r="D1080" s="52"/>
      <c r="E1080" s="39"/>
      <c r="F1080" s="39"/>
      <c r="G1080" s="35"/>
      <c r="I1080" s="52"/>
      <c r="J1080" s="39"/>
      <c r="K1080" s="39"/>
      <c r="L1080" s="62"/>
      <c r="M1080" s="101">
        <f t="shared" si="194"/>
        <v>3</v>
      </c>
      <c r="N1080" s="67" t="str">
        <f ca="1">IF(D1080="","",_xll.xEURO(OFFSET(C1080,-M1080+1,0),E1080,OFFSET(C1080,-M1080+2,0),OFFSET(C1080,-M1080+2,0),OFFSET(C1080,-M1080+3,0)+AB1080,OFFSET(C1080,-M1080+4,0),0,1)*D1080)</f>
        <v/>
      </c>
      <c r="O1080" s="69" t="str">
        <f ca="1">IF(D1080="","",_xll.xEURO(OFFSET(C1080,-M1080+1,0),E1080,OFFSET(C1080,-M1080+2,0),OFFSET(C1080,-M1080+2,0),OFFSET(C1080,-M1080+3,0)+AB1080,OFFSET(C1080,-M1080+4,0),0,0))</f>
        <v/>
      </c>
      <c r="P1080" s="67" t="str">
        <f t="shared" si="192"/>
        <v/>
      </c>
      <c r="Q1080" s="67" t="str">
        <f ca="1">IF(D1080="","",_xll.xEURO(OFFSET(C1080,-M1080+1,0),E1080,OFFSET(C1080,-M1080+2,0),OFFSET(C1080,-M1080+2,0),OFFSET(C1080,-M1080+3,0)+AB1080,OFFSET(C1080,-M1080+4,0),0,2)/10*D1080)</f>
        <v/>
      </c>
      <c r="R1080" s="71" t="str">
        <f ca="1">IF(D1080="","",_xll.xEURO(OFFSET(C1080,-M1080+1,0),E1080,OFFSET(C1080,-M1080+2,0),OFFSET(C1080,-M1080+2,0),OFFSET(C1080,-M1080+3,0)+AB1080,OFFSET(C1080,-M1080+4,0),0,3)/100*D1080*10000)</f>
        <v/>
      </c>
      <c r="S1080" s="71" t="str">
        <f ca="1">IF(D1080="","",_xll.xEURO(OFFSET(C1080,-M1080+1,0),E1080,OFFSET(C1080,-M1080+2,0),OFFSET(C1080,-M1080+2,0),OFFSET(C1080,-M1080+3,0)+AB1080,OFFSET(C1080,-M1080+4,0),0,5)/365.25*D1080*10000)</f>
        <v/>
      </c>
      <c r="U1080" s="67" t="str">
        <f ca="1">IF(I1080="","",_xll.xEURO(OFFSET(C1080,-M1080+1,0),J1080,OFFSET(C1080,-M1080+2,0),OFFSET(C1080,-M1080+2,0),OFFSET(C1080,-M1080+3,0)+AC1080,OFFSET(C1080,-M1080+4,0),1,1)*I1080)</f>
        <v/>
      </c>
      <c r="V1080" s="69" t="str">
        <f ca="1">IF(I1080="","",_xll.xEURO(OFFSET(C1080,-M1080+1,0),J1080,OFFSET(C1080,-M1080+2,0),OFFSET(C1080,-M1080+2,0),OFFSET(C1080,-M1080+3,0)+AC1080,OFFSET(C1080,-M1080+4,0),1,0))</f>
        <v/>
      </c>
      <c r="W1080" s="67" t="str">
        <f t="shared" si="193"/>
        <v/>
      </c>
      <c r="X1080" s="67" t="str">
        <f ca="1">IF(I1080="","",_xll.xEURO(OFFSET(C1080,-M1080+1,0),J1080,OFFSET(C1080,-M1080+2,0),OFFSET(C1080,-M1080+2,0),OFFSET(C1080,-M1080+3,0)+AC1080,OFFSET(C1080,-M1080+4,0),1,2)/10*I1080)</f>
        <v/>
      </c>
      <c r="Y1080" s="71" t="str">
        <f ca="1">IF(I1080="","",_xll.xEURO(OFFSET(C1080,-M1080+1,0),J1080,OFFSET(C1080,-M1080+2,0),OFFSET(C1080,-M1080+2,0),OFFSET(C1080,-M1080+3,0)+AC1080,OFFSET(C1080,-M1080+4,0),1,3)/100*I1080*10000)</f>
        <v/>
      </c>
      <c r="Z1080" s="71" t="str">
        <f ca="1">IF(I1080="","",_xll.xEURO(OFFSET(C1080,-M1080+1,0),J1080,OFFSET(C1080,-M1080+2,0),OFFSET(C1080,-M1080+2,0),OFFSET(C1080,-M1080+3,0)+AC1080,OFFSET(C1080,-M1080+4,0),1,5)/365.25*I1080*10000)</f>
        <v/>
      </c>
      <c r="AB1080" s="40" t="str">
        <f ca="1">IF(D1080="","",_xll.xCalcSkew(OFFSET(C1080,-M1080,0),E1080-OFFSET(C1080,-M1080+1,0),b)/100)</f>
        <v/>
      </c>
      <c r="AC1080" s="40" t="str">
        <f ca="1">IF(I1080="","",_xll.xCalcSkew(OFFSET(C1080,-M1080,0),J1080-OFFSET(C1080,-M1080+1,0),b)/100)</f>
        <v/>
      </c>
      <c r="AE1080">
        <f t="shared" si="182"/>
        <v>0</v>
      </c>
      <c r="AF1080">
        <f t="shared" si="183"/>
        <v>0</v>
      </c>
      <c r="AG1080">
        <f t="shared" si="184"/>
        <v>0</v>
      </c>
    </row>
    <row r="1081" spans="3:33" x14ac:dyDescent="0.25">
      <c r="C1081" s="65">
        <f ca="1">INDEX(Inputs!$1:$1048576,MATCH(C1077,Inputs!C:C,0),9)</f>
        <v>861</v>
      </c>
      <c r="D1081" s="52"/>
      <c r="E1081" s="39"/>
      <c r="F1081" s="39"/>
      <c r="G1081" s="35"/>
      <c r="I1081" s="52"/>
      <c r="J1081" s="39"/>
      <c r="K1081" s="39"/>
      <c r="L1081" s="62"/>
      <c r="M1081" s="101">
        <f t="shared" si="194"/>
        <v>4</v>
      </c>
      <c r="N1081" s="67" t="str">
        <f ca="1">IF(D1081="","",_xll.xEURO(OFFSET(C1081,-M1081+1,0),E1081,OFFSET(C1081,-M1081+2,0),OFFSET(C1081,-M1081+2,0),OFFSET(C1081,-M1081+3,0)+AB1081,OFFSET(C1081,-M1081+4,0),0,1)*D1081)</f>
        <v/>
      </c>
      <c r="O1081" s="69" t="str">
        <f ca="1">IF(D1081="","",_xll.xEURO(OFFSET(C1081,-M1081+1,0),E1081,OFFSET(C1081,-M1081+2,0),OFFSET(C1081,-M1081+2,0),OFFSET(C1081,-M1081+3,0)+AB1081,OFFSET(C1081,-M1081+4,0),0,0))</f>
        <v/>
      </c>
      <c r="P1081" s="67" t="str">
        <f t="shared" si="192"/>
        <v/>
      </c>
      <c r="Q1081" s="67" t="str">
        <f ca="1">IF(D1081="","",_xll.xEURO(OFFSET(C1081,-M1081+1,0),E1081,OFFSET(C1081,-M1081+2,0),OFFSET(C1081,-M1081+2,0),OFFSET(C1081,-M1081+3,0)+AB1081,OFFSET(C1081,-M1081+4,0),0,2)/10*D1081)</f>
        <v/>
      </c>
      <c r="R1081" s="71" t="str">
        <f ca="1">IF(D1081="","",_xll.xEURO(OFFSET(C1081,-M1081+1,0),E1081,OFFSET(C1081,-M1081+2,0),OFFSET(C1081,-M1081+2,0),OFFSET(C1081,-M1081+3,0)+AB1081,OFFSET(C1081,-M1081+4,0),0,3)/100*D1081*10000)</f>
        <v/>
      </c>
      <c r="S1081" s="71" t="str">
        <f ca="1">IF(D1081="","",_xll.xEURO(OFFSET(C1081,-M1081+1,0),E1081,OFFSET(C1081,-M1081+2,0),OFFSET(C1081,-M1081+2,0),OFFSET(C1081,-M1081+3,0)+AB1081,OFFSET(C1081,-M1081+4,0),0,5)/365.25*D1081*10000)</f>
        <v/>
      </c>
      <c r="U1081" s="67" t="str">
        <f ca="1">IF(I1081="","",_xll.xEURO(OFFSET(C1081,-M1081+1,0),J1081,OFFSET(C1081,-M1081+2,0),OFFSET(C1081,-M1081+2,0),OFFSET(C1081,-M1081+3,0)+AC1081,OFFSET(C1081,-M1081+4,0),1,1)*I1081)</f>
        <v/>
      </c>
      <c r="V1081" s="69" t="str">
        <f ca="1">IF(I1081="","",_xll.xEURO(OFFSET(C1081,-M1081+1,0),J1081,OFFSET(C1081,-M1081+2,0),OFFSET(C1081,-M1081+2,0),OFFSET(C1081,-M1081+3,0)+AC1081,OFFSET(C1081,-M1081+4,0),1,0))</f>
        <v/>
      </c>
      <c r="W1081" s="67" t="str">
        <f t="shared" si="193"/>
        <v/>
      </c>
      <c r="X1081" s="67" t="str">
        <f ca="1">IF(I1081="","",_xll.xEURO(OFFSET(C1081,-M1081+1,0),J1081,OFFSET(C1081,-M1081+2,0),OFFSET(C1081,-M1081+2,0),OFFSET(C1081,-M1081+3,0)+AC1081,OFFSET(C1081,-M1081+4,0),1,2)/10*I1081)</f>
        <v/>
      </c>
      <c r="Y1081" s="71" t="str">
        <f ca="1">IF(I1081="","",_xll.xEURO(OFFSET(C1081,-M1081+1,0),J1081,OFFSET(C1081,-M1081+2,0),OFFSET(C1081,-M1081+2,0),OFFSET(C1081,-M1081+3,0)+AC1081,OFFSET(C1081,-M1081+4,0),1,3)/100*I1081*10000)</f>
        <v/>
      </c>
      <c r="Z1081" s="71" t="str">
        <f ca="1">IF(I1081="","",_xll.xEURO(OFFSET(C1081,-M1081+1,0),J1081,OFFSET(C1081,-M1081+2,0),OFFSET(C1081,-M1081+2,0),OFFSET(C1081,-M1081+3,0)+AC1081,OFFSET(C1081,-M1081+4,0),1,5)/365.25*I1081*10000)</f>
        <v/>
      </c>
      <c r="AB1081" s="40" t="str">
        <f ca="1">IF(D1081="","",_xll.xCalcSkew(OFFSET(C1081,-M1081,0),E1081-OFFSET(C1081,-M1081+1,0),b)/100)</f>
        <v/>
      </c>
      <c r="AC1081" s="40" t="str">
        <f ca="1">IF(I1081="","",_xll.xCalcSkew(OFFSET(C1081,-M1081,0),J1081-OFFSET(C1081,-M1081+1,0),b)/100)</f>
        <v/>
      </c>
      <c r="AE1081">
        <f t="shared" si="182"/>
        <v>0</v>
      </c>
      <c r="AF1081">
        <f t="shared" si="183"/>
        <v>0</v>
      </c>
      <c r="AG1081">
        <f t="shared" si="184"/>
        <v>0</v>
      </c>
    </row>
    <row r="1082" spans="3:33" x14ac:dyDescent="0.25">
      <c r="C1082" s="64">
        <f ca="1">D1113+I1113</f>
        <v>0</v>
      </c>
      <c r="D1082" s="52"/>
      <c r="E1082" s="39"/>
      <c r="F1082" s="39"/>
      <c r="G1082" s="35"/>
      <c r="I1082" s="52"/>
      <c r="J1082" s="39"/>
      <c r="K1082" s="39"/>
      <c r="L1082" s="62"/>
      <c r="M1082" s="101">
        <f t="shared" si="194"/>
        <v>5</v>
      </c>
      <c r="N1082" s="67" t="str">
        <f ca="1">IF(D1082="","",_xll.xEURO(OFFSET(C1082,-M1082+1,0),E1082,OFFSET(C1082,-M1082+2,0),OFFSET(C1082,-M1082+2,0),OFFSET(C1082,-M1082+3,0)+AB1082,OFFSET(C1082,-M1082+4,0),0,1)*D1082)</f>
        <v/>
      </c>
      <c r="O1082" s="69" t="str">
        <f ca="1">IF(D1082="","",_xll.xEURO(OFFSET(C1082,-M1082+1,0),E1082,OFFSET(C1082,-M1082+2,0),OFFSET(C1082,-M1082+2,0),OFFSET(C1082,-M1082+3,0)+AB1082,OFFSET(C1082,-M1082+4,0),0,0))</f>
        <v/>
      </c>
      <c r="P1082" s="67" t="str">
        <f t="shared" si="192"/>
        <v/>
      </c>
      <c r="Q1082" s="67" t="str">
        <f ca="1">IF(D1082="","",_xll.xEURO(OFFSET(C1082,-M1082+1,0),E1082,OFFSET(C1082,-M1082+2,0),OFFSET(C1082,-M1082+2,0),OFFSET(C1082,-M1082+3,0)+AB1082,OFFSET(C1082,-M1082+4,0),0,2)/10*D1082)</f>
        <v/>
      </c>
      <c r="R1082" s="71" t="str">
        <f ca="1">IF(D1082="","",_xll.xEURO(OFFSET(C1082,-M1082+1,0),E1082,OFFSET(C1082,-M1082+2,0),OFFSET(C1082,-M1082+2,0),OFFSET(C1082,-M1082+3,0)+AB1082,OFFSET(C1082,-M1082+4,0),0,3)/100*D1082*10000)</f>
        <v/>
      </c>
      <c r="S1082" s="71" t="str">
        <f ca="1">IF(D1082="","",_xll.xEURO(OFFSET(C1082,-M1082+1,0),E1082,OFFSET(C1082,-M1082+2,0),OFFSET(C1082,-M1082+2,0),OFFSET(C1082,-M1082+3,0)+AB1082,OFFSET(C1082,-M1082+4,0),0,5)/365.25*D1082*10000)</f>
        <v/>
      </c>
      <c r="U1082" s="67" t="str">
        <f ca="1">IF(I1082="","",_xll.xEURO(OFFSET(C1082,-M1082+1,0),J1082,OFFSET(C1082,-M1082+2,0),OFFSET(C1082,-M1082+2,0),OFFSET(C1082,-M1082+3,0)+AC1082,OFFSET(C1082,-M1082+4,0),1,1)*I1082)</f>
        <v/>
      </c>
      <c r="V1082" s="69" t="str">
        <f ca="1">IF(I1082="","",_xll.xEURO(OFFSET(C1082,-M1082+1,0),J1082,OFFSET(C1082,-M1082+2,0),OFFSET(C1082,-M1082+2,0),OFFSET(C1082,-M1082+3,0)+AC1082,OFFSET(C1082,-M1082+4,0),1,0))</f>
        <v/>
      </c>
      <c r="W1082" s="67" t="str">
        <f t="shared" si="193"/>
        <v/>
      </c>
      <c r="X1082" s="67" t="str">
        <f ca="1">IF(I1082="","",_xll.xEURO(OFFSET(C1082,-M1082+1,0),J1082,OFFSET(C1082,-M1082+2,0),OFFSET(C1082,-M1082+2,0),OFFSET(C1082,-M1082+3,0)+AC1082,OFFSET(C1082,-M1082+4,0),1,2)/10*I1082)</f>
        <v/>
      </c>
      <c r="Y1082" s="71" t="str">
        <f ca="1">IF(I1082="","",_xll.xEURO(OFFSET(C1082,-M1082+1,0),J1082,OFFSET(C1082,-M1082+2,0),OFFSET(C1082,-M1082+2,0),OFFSET(C1082,-M1082+3,0)+AC1082,OFFSET(C1082,-M1082+4,0),1,3)/100*I1082*10000)</f>
        <v/>
      </c>
      <c r="Z1082" s="71" t="str">
        <f ca="1">IF(I1082="","",_xll.xEURO(OFFSET(C1082,-M1082+1,0),J1082,OFFSET(C1082,-M1082+2,0),OFFSET(C1082,-M1082+2,0),OFFSET(C1082,-M1082+3,0)+AC1082,OFFSET(C1082,-M1082+4,0),1,5)/365.25*I1082*10000)</f>
        <v/>
      </c>
      <c r="AB1082" s="40" t="str">
        <f ca="1">IF(D1082="","",_xll.xCalcSkew(OFFSET(C1082,-M1082,0),E1082-OFFSET(C1082,-M1082+1,0),b)/100)</f>
        <v/>
      </c>
      <c r="AC1082" s="40" t="str">
        <f ca="1">IF(I1082="","",_xll.xCalcSkew(OFFSET(C1082,-M1082,0),J1082-OFFSET(C1082,-M1082+1,0),b)/100)</f>
        <v/>
      </c>
      <c r="AE1082">
        <f t="shared" si="182"/>
        <v>0</v>
      </c>
      <c r="AF1082">
        <f t="shared" si="183"/>
        <v>0</v>
      </c>
      <c r="AG1082">
        <f t="shared" si="184"/>
        <v>0</v>
      </c>
    </row>
    <row r="1083" spans="3:33" x14ac:dyDescent="0.25">
      <c r="C1083" s="64">
        <f ca="1">N1113+U1113</f>
        <v>0</v>
      </c>
      <c r="D1083" s="52"/>
      <c r="E1083" s="39"/>
      <c r="F1083" s="39"/>
      <c r="G1083" s="35"/>
      <c r="I1083" s="52"/>
      <c r="J1083" s="39"/>
      <c r="K1083" s="39"/>
      <c r="L1083" s="62"/>
      <c r="M1083" s="101">
        <f t="shared" si="194"/>
        <v>6</v>
      </c>
      <c r="N1083" s="67" t="str">
        <f ca="1">IF(D1083="","",_xll.xEURO(OFFSET(C1083,-M1083+1,0),E1083,OFFSET(C1083,-M1083+2,0),OFFSET(C1083,-M1083+2,0),OFFSET(C1083,-M1083+3,0)+AB1083,OFFSET(C1083,-M1083+4,0),0,1)*D1083)</f>
        <v/>
      </c>
      <c r="O1083" s="69" t="str">
        <f ca="1">IF(D1083="","",_xll.xEURO(OFFSET(C1083,-M1083+1,0),E1083,OFFSET(C1083,-M1083+2,0),OFFSET(C1083,-M1083+2,0),OFFSET(C1083,-M1083+3,0)+AB1083,OFFSET(C1083,-M1083+4,0),0,0))</f>
        <v/>
      </c>
      <c r="P1083" s="67" t="str">
        <f t="shared" si="192"/>
        <v/>
      </c>
      <c r="Q1083" s="67" t="str">
        <f ca="1">IF(D1083="","",_xll.xEURO(OFFSET(C1083,-M1083+1,0),E1083,OFFSET(C1083,-M1083+2,0),OFFSET(C1083,-M1083+2,0),OFFSET(C1083,-M1083+3,0)+AB1083,OFFSET(C1083,-M1083+4,0),0,2)/10*D1083)</f>
        <v/>
      </c>
      <c r="R1083" s="71" t="str">
        <f ca="1">IF(D1083="","",_xll.xEURO(OFFSET(C1083,-M1083+1,0),E1083,OFFSET(C1083,-M1083+2,0),OFFSET(C1083,-M1083+2,0),OFFSET(C1083,-M1083+3,0)+AB1083,OFFSET(C1083,-M1083+4,0),0,3)/100*D1083*10000)</f>
        <v/>
      </c>
      <c r="S1083" s="71" t="str">
        <f ca="1">IF(D1083="","",_xll.xEURO(OFFSET(C1083,-M1083+1,0),E1083,OFFSET(C1083,-M1083+2,0),OFFSET(C1083,-M1083+2,0),OFFSET(C1083,-M1083+3,0)+AB1083,OFFSET(C1083,-M1083+4,0),0,5)/365.25*D1083*10000)</f>
        <v/>
      </c>
      <c r="U1083" s="67" t="str">
        <f ca="1">IF(I1083="","",_xll.xEURO(OFFSET(C1083,-M1083+1,0),J1083,OFFSET(C1083,-M1083+2,0),OFFSET(C1083,-M1083+2,0),OFFSET(C1083,-M1083+3,0)+AC1083,OFFSET(C1083,-M1083+4,0),1,1)*I1083)</f>
        <v/>
      </c>
      <c r="V1083" s="69" t="str">
        <f ca="1">IF(I1083="","",_xll.xEURO(OFFSET(C1083,-M1083+1,0),J1083,OFFSET(C1083,-M1083+2,0),OFFSET(C1083,-M1083+2,0),OFFSET(C1083,-M1083+3,0)+AC1083,OFFSET(C1083,-M1083+4,0),1,0))</f>
        <v/>
      </c>
      <c r="W1083" s="67" t="str">
        <f t="shared" si="193"/>
        <v/>
      </c>
      <c r="X1083" s="67" t="str">
        <f ca="1">IF(I1083="","",_xll.xEURO(OFFSET(C1083,-M1083+1,0),J1083,OFFSET(C1083,-M1083+2,0),OFFSET(C1083,-M1083+2,0),OFFSET(C1083,-M1083+3,0)+AC1083,OFFSET(C1083,-M1083+4,0),1,2)/10*I1083)</f>
        <v/>
      </c>
      <c r="Y1083" s="71" t="str">
        <f ca="1">IF(I1083="","",_xll.xEURO(OFFSET(C1083,-M1083+1,0),J1083,OFFSET(C1083,-M1083+2,0),OFFSET(C1083,-M1083+2,0),OFFSET(C1083,-M1083+3,0)+AC1083,OFFSET(C1083,-M1083+4,0),1,3)/100*I1083*10000)</f>
        <v/>
      </c>
      <c r="Z1083" s="71" t="str">
        <f ca="1">IF(I1083="","",_xll.xEURO(OFFSET(C1083,-M1083+1,0),J1083,OFFSET(C1083,-M1083+2,0),OFFSET(C1083,-M1083+2,0),OFFSET(C1083,-M1083+3,0)+AC1083,OFFSET(C1083,-M1083+4,0),1,5)/365.25*I1083*10000)</f>
        <v/>
      </c>
      <c r="AB1083" s="40" t="str">
        <f ca="1">IF(D1083="","",_xll.xCalcSkew(OFFSET(C1083,-M1083,0),E1083-OFFSET(C1083,-M1083+1,0),b)/100)</f>
        <v/>
      </c>
      <c r="AC1083" s="40" t="str">
        <f ca="1">IF(I1083="","",_xll.xCalcSkew(OFFSET(C1083,-M1083,0),J1083-OFFSET(C1083,-M1083+1,0),b)/100)</f>
        <v/>
      </c>
      <c r="AE1083">
        <f t="shared" si="182"/>
        <v>0</v>
      </c>
      <c r="AF1083">
        <f t="shared" si="183"/>
        <v>0</v>
      </c>
      <c r="AG1083">
        <f t="shared" si="184"/>
        <v>0</v>
      </c>
    </row>
    <row r="1084" spans="3:33" x14ac:dyDescent="0.25">
      <c r="C1084" s="103">
        <f ca="1">Q1113+X1113</f>
        <v>0</v>
      </c>
      <c r="D1084" s="52"/>
      <c r="E1084" s="39"/>
      <c r="F1084" s="39"/>
      <c r="G1084" s="35"/>
      <c r="I1084" s="52"/>
      <c r="J1084" s="39"/>
      <c r="K1084" s="39"/>
      <c r="L1084" s="62"/>
      <c r="M1084" s="101">
        <f t="shared" si="194"/>
        <v>7</v>
      </c>
      <c r="N1084" s="67" t="str">
        <f ca="1">IF(D1084="","",_xll.xEURO(OFFSET(C1084,-M1084+1,0),E1084,OFFSET(C1084,-M1084+2,0),OFFSET(C1084,-M1084+2,0),OFFSET(C1084,-M1084+3,0)+AB1084,OFFSET(C1084,-M1084+4,0),0,1)*D1084)</f>
        <v/>
      </c>
      <c r="O1084" s="69" t="str">
        <f ca="1">IF(D1084="","",_xll.xEURO(OFFSET(C1084,-M1084+1,0),E1084,OFFSET(C1084,-M1084+2,0),OFFSET(C1084,-M1084+2,0),OFFSET(C1084,-M1084+3,0)+AB1084,OFFSET(C1084,-M1084+4,0),0,0))</f>
        <v/>
      </c>
      <c r="P1084" s="67" t="str">
        <f t="shared" si="192"/>
        <v/>
      </c>
      <c r="Q1084" s="67" t="str">
        <f ca="1">IF(D1084="","",_xll.xEURO(OFFSET(C1084,-M1084+1,0),E1084,OFFSET(C1084,-M1084+2,0),OFFSET(C1084,-M1084+2,0),OFFSET(C1084,-M1084+3,0)+AB1084,OFFSET(C1084,-M1084+4,0),0,2)/10*D1084)</f>
        <v/>
      </c>
      <c r="R1084" s="71" t="str">
        <f ca="1">IF(D1084="","",_xll.xEURO(OFFSET(C1084,-M1084+1,0),E1084,OFFSET(C1084,-M1084+2,0),OFFSET(C1084,-M1084+2,0),OFFSET(C1084,-M1084+3,0)+AB1084,OFFSET(C1084,-M1084+4,0),0,3)/100*D1084*10000)</f>
        <v/>
      </c>
      <c r="S1084" s="71" t="str">
        <f ca="1">IF(D1084="","",_xll.xEURO(OFFSET(C1084,-M1084+1,0),E1084,OFFSET(C1084,-M1084+2,0),OFFSET(C1084,-M1084+2,0),OFFSET(C1084,-M1084+3,0)+AB1084,OFFSET(C1084,-M1084+4,0),0,5)/365.25*D1084*10000)</f>
        <v/>
      </c>
      <c r="U1084" s="67" t="str">
        <f ca="1">IF(I1084="","",_xll.xEURO(OFFSET(C1084,-M1084+1,0),J1084,OFFSET(C1084,-M1084+2,0),OFFSET(C1084,-M1084+2,0),OFFSET(C1084,-M1084+3,0)+AC1084,OFFSET(C1084,-M1084+4,0),1,1)*I1084)</f>
        <v/>
      </c>
      <c r="V1084" s="69" t="str">
        <f ca="1">IF(I1084="","",_xll.xEURO(OFFSET(C1084,-M1084+1,0),J1084,OFFSET(C1084,-M1084+2,0),OFFSET(C1084,-M1084+2,0),OFFSET(C1084,-M1084+3,0)+AC1084,OFFSET(C1084,-M1084+4,0),1,0))</f>
        <v/>
      </c>
      <c r="W1084" s="67" t="str">
        <f t="shared" si="193"/>
        <v/>
      </c>
      <c r="X1084" s="67" t="str">
        <f ca="1">IF(I1084="","",_xll.xEURO(OFFSET(C1084,-M1084+1,0),J1084,OFFSET(C1084,-M1084+2,0),OFFSET(C1084,-M1084+2,0),OFFSET(C1084,-M1084+3,0)+AC1084,OFFSET(C1084,-M1084+4,0),1,2)/10*I1084)</f>
        <v/>
      </c>
      <c r="Y1084" s="71" t="str">
        <f ca="1">IF(I1084="","",_xll.xEURO(OFFSET(C1084,-M1084+1,0),J1084,OFFSET(C1084,-M1084+2,0),OFFSET(C1084,-M1084+2,0),OFFSET(C1084,-M1084+3,0)+AC1084,OFFSET(C1084,-M1084+4,0),1,3)/100*I1084*10000)</f>
        <v/>
      </c>
      <c r="Z1084" s="71" t="str">
        <f ca="1">IF(I1084="","",_xll.xEURO(OFFSET(C1084,-M1084+1,0),J1084,OFFSET(C1084,-M1084+2,0),OFFSET(C1084,-M1084+2,0),OFFSET(C1084,-M1084+3,0)+AC1084,OFFSET(C1084,-M1084+4,0),1,5)/365.25*I1084*10000)</f>
        <v/>
      </c>
      <c r="AB1084" s="40" t="str">
        <f ca="1">IF(D1084="","",_xll.xCalcSkew(OFFSET(C1084,-M1084,0),E1084-OFFSET(C1084,-M1084+1,0),b)/100)</f>
        <v/>
      </c>
      <c r="AC1084" s="40" t="str">
        <f ca="1">IF(I1084="","",_xll.xCalcSkew(OFFSET(C1084,-M1084,0),J1084-OFFSET(C1084,-M1084+1,0),b)/100)</f>
        <v/>
      </c>
      <c r="AE1084">
        <f t="shared" si="182"/>
        <v>0</v>
      </c>
      <c r="AF1084">
        <f t="shared" si="183"/>
        <v>0</v>
      </c>
      <c r="AG1084">
        <f t="shared" si="184"/>
        <v>0</v>
      </c>
    </row>
    <row r="1085" spans="3:33" x14ac:dyDescent="0.25">
      <c r="C1085" s="64">
        <f ca="1">R1113+Y1113</f>
        <v>0</v>
      </c>
      <c r="D1085" s="52"/>
      <c r="E1085" s="39"/>
      <c r="F1085" s="39"/>
      <c r="G1085" s="35"/>
      <c r="I1085" s="52"/>
      <c r="J1085" s="39"/>
      <c r="K1085" s="39"/>
      <c r="L1085" s="62"/>
      <c r="M1085" s="101">
        <f t="shared" si="194"/>
        <v>8</v>
      </c>
      <c r="N1085" s="67" t="str">
        <f ca="1">IF(D1085="","",_xll.xEURO(OFFSET(C1085,-M1085+1,0),E1085,OFFSET(C1085,-M1085+2,0),OFFSET(C1085,-M1085+2,0),OFFSET(C1085,-M1085+3,0)+AB1085,OFFSET(C1085,-M1085+4,0),0,1)*D1085)</f>
        <v/>
      </c>
      <c r="O1085" s="69" t="str">
        <f ca="1">IF(D1085="","",_xll.xEURO(OFFSET(C1085,-M1085+1,0),E1085,OFFSET(C1085,-M1085+2,0),OFFSET(C1085,-M1085+2,0),OFFSET(C1085,-M1085+3,0)+AB1085,OFFSET(C1085,-M1085+4,0),0,0))</f>
        <v/>
      </c>
      <c r="P1085" s="67" t="str">
        <f t="shared" si="192"/>
        <v/>
      </c>
      <c r="Q1085" s="67" t="str">
        <f ca="1">IF(D1085="","",_xll.xEURO(OFFSET(C1085,-M1085+1,0),E1085,OFFSET(C1085,-M1085+2,0),OFFSET(C1085,-M1085+2,0),OFFSET(C1085,-M1085+3,0)+AB1085,OFFSET(C1085,-M1085+4,0),0,2)/10*D1085)</f>
        <v/>
      </c>
      <c r="R1085" s="71" t="str">
        <f ca="1">IF(D1085="","",_xll.xEURO(OFFSET(C1085,-M1085+1,0),E1085,OFFSET(C1085,-M1085+2,0),OFFSET(C1085,-M1085+2,0),OFFSET(C1085,-M1085+3,0)+AB1085,OFFSET(C1085,-M1085+4,0),0,3)/100*D1085*10000)</f>
        <v/>
      </c>
      <c r="S1085" s="71" t="str">
        <f ca="1">IF(D1085="","",_xll.xEURO(OFFSET(C1085,-M1085+1,0),E1085,OFFSET(C1085,-M1085+2,0),OFFSET(C1085,-M1085+2,0),OFFSET(C1085,-M1085+3,0)+AB1085,OFFSET(C1085,-M1085+4,0),0,5)/365.25*D1085*10000)</f>
        <v/>
      </c>
      <c r="U1085" s="67" t="str">
        <f ca="1">IF(I1085="","",_xll.xEURO(OFFSET(C1085,-M1085+1,0),J1085,OFFSET(C1085,-M1085+2,0),OFFSET(C1085,-M1085+2,0),OFFSET(C1085,-M1085+3,0)+AC1085,OFFSET(C1085,-M1085+4,0),1,1)*I1085)</f>
        <v/>
      </c>
      <c r="V1085" s="69" t="str">
        <f ca="1">IF(I1085="","",_xll.xEURO(OFFSET(C1085,-M1085+1,0),J1085,OFFSET(C1085,-M1085+2,0),OFFSET(C1085,-M1085+2,0),OFFSET(C1085,-M1085+3,0)+AC1085,OFFSET(C1085,-M1085+4,0),1,0))</f>
        <v/>
      </c>
      <c r="W1085" s="67" t="str">
        <f t="shared" si="193"/>
        <v/>
      </c>
      <c r="X1085" s="67" t="str">
        <f ca="1">IF(I1085="","",_xll.xEURO(OFFSET(C1085,-M1085+1,0),J1085,OFFSET(C1085,-M1085+2,0),OFFSET(C1085,-M1085+2,0),OFFSET(C1085,-M1085+3,0)+AC1085,OFFSET(C1085,-M1085+4,0),1,2)/10*I1085)</f>
        <v/>
      </c>
      <c r="Y1085" s="71" t="str">
        <f ca="1">IF(I1085="","",_xll.xEURO(OFFSET(C1085,-M1085+1,0),J1085,OFFSET(C1085,-M1085+2,0),OFFSET(C1085,-M1085+2,0),OFFSET(C1085,-M1085+3,0)+AC1085,OFFSET(C1085,-M1085+4,0),1,3)/100*I1085*10000)</f>
        <v/>
      </c>
      <c r="Z1085" s="71" t="str">
        <f ca="1">IF(I1085="","",_xll.xEURO(OFFSET(C1085,-M1085+1,0),J1085,OFFSET(C1085,-M1085+2,0),OFFSET(C1085,-M1085+2,0),OFFSET(C1085,-M1085+3,0)+AC1085,OFFSET(C1085,-M1085+4,0),1,5)/365.25*I1085*10000)</f>
        <v/>
      </c>
      <c r="AB1085" s="40" t="str">
        <f ca="1">IF(D1085="","",_xll.xCalcSkew(OFFSET(C1085,-M1085,0),E1085-OFFSET(C1085,-M1085+1,0),b)/100)</f>
        <v/>
      </c>
      <c r="AC1085" s="40" t="str">
        <f ca="1">IF(I1085="","",_xll.xCalcSkew(OFFSET(C1085,-M1085,0),J1085-OFFSET(C1085,-M1085+1,0),b)/100)</f>
        <v/>
      </c>
      <c r="AE1085">
        <f t="shared" si="182"/>
        <v>0</v>
      </c>
      <c r="AF1085">
        <f t="shared" si="183"/>
        <v>0</v>
      </c>
      <c r="AG1085">
        <f t="shared" si="184"/>
        <v>0</v>
      </c>
    </row>
    <row r="1086" spans="3:33" x14ac:dyDescent="0.25">
      <c r="C1086" s="64">
        <f ca="1">S1113+Z1113</f>
        <v>0</v>
      </c>
      <c r="D1086" s="52"/>
      <c r="E1086" s="39"/>
      <c r="F1086" s="39"/>
      <c r="G1086" s="35"/>
      <c r="I1086" s="52"/>
      <c r="J1086" s="39"/>
      <c r="K1086" s="39"/>
      <c r="L1086" s="62"/>
      <c r="M1086" s="101">
        <f t="shared" si="194"/>
        <v>9</v>
      </c>
      <c r="N1086" s="67" t="str">
        <f ca="1">IF(D1086="","",_xll.xEURO(OFFSET(C1086,-M1086+1,0),E1086,OFFSET(C1086,-M1086+2,0),OFFSET(C1086,-M1086+2,0),OFFSET(C1086,-M1086+3,0)+AB1086,OFFSET(C1086,-M1086+4,0),0,1)*D1086)</f>
        <v/>
      </c>
      <c r="O1086" s="69" t="str">
        <f ca="1">IF(D1086="","",_xll.xEURO(OFFSET(C1086,-M1086+1,0),E1086,OFFSET(C1086,-M1086+2,0),OFFSET(C1086,-M1086+2,0),OFFSET(C1086,-M1086+3,0)+AB1086,OFFSET(C1086,-M1086+4,0),0,0))</f>
        <v/>
      </c>
      <c r="P1086" s="67" t="str">
        <f t="shared" si="192"/>
        <v/>
      </c>
      <c r="Q1086" s="67" t="str">
        <f ca="1">IF(D1086="","",_xll.xEURO(OFFSET(C1086,-M1086+1,0),E1086,OFFSET(C1086,-M1086+2,0),OFFSET(C1086,-M1086+2,0),OFFSET(C1086,-M1086+3,0)+AB1086,OFFSET(C1086,-M1086+4,0),0,2)/10*D1086)</f>
        <v/>
      </c>
      <c r="R1086" s="71" t="str">
        <f ca="1">IF(D1086="","",_xll.xEURO(OFFSET(C1086,-M1086+1,0),E1086,OFFSET(C1086,-M1086+2,0),OFFSET(C1086,-M1086+2,0),OFFSET(C1086,-M1086+3,0)+AB1086,OFFSET(C1086,-M1086+4,0),0,3)/100*D1086*10000)</f>
        <v/>
      </c>
      <c r="S1086" s="71" t="str">
        <f ca="1">IF(D1086="","",_xll.xEURO(OFFSET(C1086,-M1086+1,0),E1086,OFFSET(C1086,-M1086+2,0),OFFSET(C1086,-M1086+2,0),OFFSET(C1086,-M1086+3,0)+AB1086,OFFSET(C1086,-M1086+4,0),0,5)/365.25*D1086*10000)</f>
        <v/>
      </c>
      <c r="U1086" s="67" t="str">
        <f ca="1">IF(I1086="","",_xll.xEURO(OFFSET(C1086,-M1086+1,0),J1086,OFFSET(C1086,-M1086+2,0),OFFSET(C1086,-M1086+2,0),OFFSET(C1086,-M1086+3,0)+AC1086,OFFSET(C1086,-M1086+4,0),1,1)*I1086)</f>
        <v/>
      </c>
      <c r="V1086" s="69" t="str">
        <f ca="1">IF(I1086="","",_xll.xEURO(OFFSET(C1086,-M1086+1,0),J1086,OFFSET(C1086,-M1086+2,0),OFFSET(C1086,-M1086+2,0),OFFSET(C1086,-M1086+3,0)+AC1086,OFFSET(C1086,-M1086+4,0),1,0))</f>
        <v/>
      </c>
      <c r="W1086" s="67" t="str">
        <f t="shared" si="193"/>
        <v/>
      </c>
      <c r="X1086" s="67" t="str">
        <f ca="1">IF(I1086="","",_xll.xEURO(OFFSET(C1086,-M1086+1,0),J1086,OFFSET(C1086,-M1086+2,0),OFFSET(C1086,-M1086+2,0),OFFSET(C1086,-M1086+3,0)+AC1086,OFFSET(C1086,-M1086+4,0),1,2)/10*I1086)</f>
        <v/>
      </c>
      <c r="Y1086" s="71" t="str">
        <f ca="1">IF(I1086="","",_xll.xEURO(OFFSET(C1086,-M1086+1,0),J1086,OFFSET(C1086,-M1086+2,0),OFFSET(C1086,-M1086+2,0),OFFSET(C1086,-M1086+3,0)+AC1086,OFFSET(C1086,-M1086+4,0),1,3)/100*I1086*10000)</f>
        <v/>
      </c>
      <c r="Z1086" s="71" t="str">
        <f ca="1">IF(I1086="","",_xll.xEURO(OFFSET(C1086,-M1086+1,0),J1086,OFFSET(C1086,-M1086+2,0),OFFSET(C1086,-M1086+2,0),OFFSET(C1086,-M1086+3,0)+AC1086,OFFSET(C1086,-M1086+4,0),1,5)/365.25*I1086*10000)</f>
        <v/>
      </c>
      <c r="AB1086" s="40" t="str">
        <f ca="1">IF(D1086="","",_xll.xCalcSkew(OFFSET(C1086,-M1086,0),E1086-OFFSET(C1086,-M1086+1,0),b)/100)</f>
        <v/>
      </c>
      <c r="AC1086" s="40" t="str">
        <f ca="1">IF(I1086="","",_xll.xCalcSkew(OFFSET(C1086,-M1086,0),J1086-OFFSET(C1086,-M1086+1,0),b)/100)</f>
        <v/>
      </c>
      <c r="AE1086">
        <f t="shared" si="182"/>
        <v>0</v>
      </c>
      <c r="AF1086">
        <f t="shared" si="183"/>
        <v>0</v>
      </c>
      <c r="AG1086">
        <f t="shared" si="184"/>
        <v>0</v>
      </c>
    </row>
    <row r="1087" spans="3:33" x14ac:dyDescent="0.25">
      <c r="C1087" s="64">
        <f ca="1">P1113+W1113</f>
        <v>0</v>
      </c>
      <c r="D1087" s="52"/>
      <c r="E1087" s="39"/>
      <c r="F1087" s="39"/>
      <c r="G1087" s="35"/>
      <c r="I1087" s="52"/>
      <c r="J1087" s="39"/>
      <c r="K1087" s="39"/>
      <c r="L1087" s="62"/>
      <c r="M1087" s="101">
        <f t="shared" si="194"/>
        <v>10</v>
      </c>
      <c r="N1087" s="67" t="str">
        <f ca="1">IF(D1087="","",_xll.xEURO(OFFSET(C1087,-M1087+1,0),E1087,OFFSET(C1087,-M1087+2,0),OFFSET(C1087,-M1087+2,0),OFFSET(C1087,-M1087+3,0)+AB1087,OFFSET(C1087,-M1087+4,0),0,1)*D1087)</f>
        <v/>
      </c>
      <c r="O1087" s="69" t="str">
        <f ca="1">IF(D1087="","",_xll.xEURO(OFFSET(C1087,-M1087+1,0),E1087,OFFSET(C1087,-M1087+2,0),OFFSET(C1087,-M1087+2,0),OFFSET(C1087,-M1087+3,0)+AB1087,OFFSET(C1087,-M1087+4,0),0,0))</f>
        <v/>
      </c>
      <c r="P1087" s="67" t="str">
        <f t="shared" si="192"/>
        <v/>
      </c>
      <c r="Q1087" s="67" t="str">
        <f ca="1">IF(D1087="","",_xll.xEURO(OFFSET(C1087,-M1087+1,0),E1087,OFFSET(C1087,-M1087+2,0),OFFSET(C1087,-M1087+2,0),OFFSET(C1087,-M1087+3,0)+AB1087,OFFSET(C1087,-M1087+4,0),0,2)/10*D1087)</f>
        <v/>
      </c>
      <c r="R1087" s="71" t="str">
        <f ca="1">IF(D1087="","",_xll.xEURO(OFFSET(C1087,-M1087+1,0),E1087,OFFSET(C1087,-M1087+2,0),OFFSET(C1087,-M1087+2,0),OFFSET(C1087,-M1087+3,0)+AB1087,OFFSET(C1087,-M1087+4,0),0,3)/100*D1087*10000)</f>
        <v/>
      </c>
      <c r="S1087" s="71" t="str">
        <f ca="1">IF(D1087="","",_xll.xEURO(OFFSET(C1087,-M1087+1,0),E1087,OFFSET(C1087,-M1087+2,0),OFFSET(C1087,-M1087+2,0),OFFSET(C1087,-M1087+3,0)+AB1087,OFFSET(C1087,-M1087+4,0),0,5)/365.25*D1087*10000)</f>
        <v/>
      </c>
      <c r="U1087" s="67" t="str">
        <f ca="1">IF(I1087="","",_xll.xEURO(OFFSET(C1087,-M1087+1,0),J1087,OFFSET(C1087,-M1087+2,0),OFFSET(C1087,-M1087+2,0),OFFSET(C1087,-M1087+3,0)+AC1087,OFFSET(C1087,-M1087+4,0),1,1)*I1087)</f>
        <v/>
      </c>
      <c r="V1087" s="69" t="str">
        <f ca="1">IF(I1087="","",_xll.xEURO(OFFSET(C1087,-M1087+1,0),J1087,OFFSET(C1087,-M1087+2,0),OFFSET(C1087,-M1087+2,0),OFFSET(C1087,-M1087+3,0)+AC1087,OFFSET(C1087,-M1087+4,0),1,0))</f>
        <v/>
      </c>
      <c r="W1087" s="67" t="str">
        <f t="shared" si="193"/>
        <v/>
      </c>
      <c r="X1087" s="67" t="str">
        <f ca="1">IF(I1087="","",_xll.xEURO(OFFSET(C1087,-M1087+1,0),J1087,OFFSET(C1087,-M1087+2,0),OFFSET(C1087,-M1087+2,0),OFFSET(C1087,-M1087+3,0)+AC1087,OFFSET(C1087,-M1087+4,0),1,2)/10*I1087)</f>
        <v/>
      </c>
      <c r="Y1087" s="71" t="str">
        <f ca="1">IF(I1087="","",_xll.xEURO(OFFSET(C1087,-M1087+1,0),J1087,OFFSET(C1087,-M1087+2,0),OFFSET(C1087,-M1087+2,0),OFFSET(C1087,-M1087+3,0)+AC1087,OFFSET(C1087,-M1087+4,0),1,3)/100*I1087*10000)</f>
        <v/>
      </c>
      <c r="Z1087" s="71" t="str">
        <f ca="1">IF(I1087="","",_xll.xEURO(OFFSET(C1087,-M1087+1,0),J1087,OFFSET(C1087,-M1087+2,0),OFFSET(C1087,-M1087+2,0),OFFSET(C1087,-M1087+3,0)+AC1087,OFFSET(C1087,-M1087+4,0),1,5)/365.25*I1087*10000)</f>
        <v/>
      </c>
      <c r="AB1087" s="40" t="str">
        <f ca="1">IF(D1087="","",_xll.xCalcSkew(OFFSET(C1087,-M1087,0),E1087-OFFSET(C1087,-M1087+1,0),b)/100)</f>
        <v/>
      </c>
      <c r="AC1087" s="40" t="str">
        <f ca="1">IF(I1087="","",_xll.xCalcSkew(OFFSET(C1087,-M1087,0),J1087-OFFSET(C1087,-M1087+1,0),b)/100)</f>
        <v/>
      </c>
      <c r="AE1087">
        <f t="shared" si="182"/>
        <v>0</v>
      </c>
      <c r="AF1087">
        <f t="shared" si="183"/>
        <v>0</v>
      </c>
      <c r="AG1087">
        <f t="shared" si="184"/>
        <v>0</v>
      </c>
    </row>
    <row r="1088" spans="3:33" x14ac:dyDescent="0.25">
      <c r="D1088" s="52"/>
      <c r="E1088" s="39"/>
      <c r="F1088" s="39"/>
      <c r="G1088" s="35"/>
      <c r="I1088" s="52"/>
      <c r="J1088" s="39"/>
      <c r="K1088" s="39"/>
      <c r="L1088" s="62"/>
      <c r="M1088" s="101">
        <f t="shared" si="194"/>
        <v>11</v>
      </c>
      <c r="N1088" s="67" t="str">
        <f ca="1">IF(D1088="","",_xll.xEURO(OFFSET(C1088,-M1088+1,0),E1088,OFFSET(C1088,-M1088+2,0),OFFSET(C1088,-M1088+2,0),OFFSET(C1088,-M1088+3,0)+AB1088,OFFSET(C1088,-M1088+4,0),0,1)*D1088)</f>
        <v/>
      </c>
      <c r="O1088" s="69" t="str">
        <f ca="1">IF(D1088="","",_xll.xEURO(OFFSET(C1088,-M1088+1,0),E1088,OFFSET(C1088,-M1088+2,0),OFFSET(C1088,-M1088+2,0),OFFSET(C1088,-M1088+3,0)+AB1088,OFFSET(C1088,-M1088+4,0),0,0))</f>
        <v/>
      </c>
      <c r="P1088" s="67" t="str">
        <f t="shared" si="192"/>
        <v/>
      </c>
      <c r="Q1088" s="67" t="str">
        <f ca="1">IF(D1088="","",_xll.xEURO(OFFSET(C1088,-M1088+1,0),E1088,OFFSET(C1088,-M1088+2,0),OFFSET(C1088,-M1088+2,0),OFFSET(C1088,-M1088+3,0)+AB1088,OFFSET(C1088,-M1088+4,0),0,2)/10*D1088)</f>
        <v/>
      </c>
      <c r="R1088" s="71" t="str">
        <f ca="1">IF(D1088="","",_xll.xEURO(OFFSET(C1088,-M1088+1,0),E1088,OFFSET(C1088,-M1088+2,0),OFFSET(C1088,-M1088+2,0),OFFSET(C1088,-M1088+3,0)+AB1088,OFFSET(C1088,-M1088+4,0),0,3)/100*D1088*10000)</f>
        <v/>
      </c>
      <c r="S1088" s="71" t="str">
        <f ca="1">IF(D1088="","",_xll.xEURO(OFFSET(C1088,-M1088+1,0),E1088,OFFSET(C1088,-M1088+2,0),OFFSET(C1088,-M1088+2,0),OFFSET(C1088,-M1088+3,0)+AB1088,OFFSET(C1088,-M1088+4,0),0,5)/365.25*D1088*10000)</f>
        <v/>
      </c>
      <c r="U1088" s="67" t="str">
        <f ca="1">IF(I1088="","",_xll.xEURO(OFFSET(C1088,-M1088+1,0),J1088,OFFSET(C1088,-M1088+2,0),OFFSET(C1088,-M1088+2,0),OFFSET(C1088,-M1088+3,0)+AC1088,OFFSET(C1088,-M1088+4,0),1,1)*I1088)</f>
        <v/>
      </c>
      <c r="V1088" s="69" t="str">
        <f ca="1">IF(I1088="","",_xll.xEURO(OFFSET(C1088,-M1088+1,0),J1088,OFFSET(C1088,-M1088+2,0),OFFSET(C1088,-M1088+2,0),OFFSET(C1088,-M1088+3,0)+AC1088,OFFSET(C1088,-M1088+4,0),1,0))</f>
        <v/>
      </c>
      <c r="W1088" s="67" t="str">
        <f t="shared" si="193"/>
        <v/>
      </c>
      <c r="X1088" s="67" t="str">
        <f ca="1">IF(I1088="","",_xll.xEURO(OFFSET(C1088,-M1088+1,0),J1088,OFFSET(C1088,-M1088+2,0),OFFSET(C1088,-M1088+2,0),OFFSET(C1088,-M1088+3,0)+AC1088,OFFSET(C1088,-M1088+4,0),1,2)/10*I1088)</f>
        <v/>
      </c>
      <c r="Y1088" s="71" t="str">
        <f ca="1">IF(I1088="","",_xll.xEURO(OFFSET(C1088,-M1088+1,0),J1088,OFFSET(C1088,-M1088+2,0),OFFSET(C1088,-M1088+2,0),OFFSET(C1088,-M1088+3,0)+AC1088,OFFSET(C1088,-M1088+4,0),1,3)/100*I1088*10000)</f>
        <v/>
      </c>
      <c r="Z1088" s="71" t="str">
        <f ca="1">IF(I1088="","",_xll.xEURO(OFFSET(C1088,-M1088+1,0),J1088,OFFSET(C1088,-M1088+2,0),OFFSET(C1088,-M1088+2,0),OFFSET(C1088,-M1088+3,0)+AC1088,OFFSET(C1088,-M1088+4,0),1,5)/365.25*I1088*10000)</f>
        <v/>
      </c>
      <c r="AB1088" s="40" t="str">
        <f ca="1">IF(D1088="","",_xll.xCalcSkew(OFFSET(C1088,-M1088,0),E1088-OFFSET(C1088,-M1088+1,0),b)/100)</f>
        <v/>
      </c>
      <c r="AC1088" s="40" t="str">
        <f ca="1">IF(I1088="","",_xll.xCalcSkew(OFFSET(C1088,-M1088,0),J1088-OFFSET(C1088,-M1088+1,0),b)/100)</f>
        <v/>
      </c>
      <c r="AE1088">
        <f t="shared" si="182"/>
        <v>0</v>
      </c>
      <c r="AF1088">
        <f t="shared" si="183"/>
        <v>0</v>
      </c>
      <c r="AG1088">
        <f t="shared" si="184"/>
        <v>0</v>
      </c>
    </row>
    <row r="1089" spans="4:33" x14ac:dyDescent="0.25">
      <c r="D1089" s="52"/>
      <c r="E1089" s="39"/>
      <c r="F1089" s="39"/>
      <c r="G1089" s="35"/>
      <c r="I1089" s="52"/>
      <c r="J1089" s="39"/>
      <c r="K1089" s="39"/>
      <c r="L1089" s="62"/>
      <c r="M1089" s="101">
        <f t="shared" si="194"/>
        <v>12</v>
      </c>
      <c r="N1089" s="67" t="str">
        <f ca="1">IF(D1089="","",_xll.xEURO(OFFSET(C1089,-M1089+1,0),E1089,OFFSET(C1089,-M1089+2,0),OFFSET(C1089,-M1089+2,0),OFFSET(C1089,-M1089+3,0)+AB1089,OFFSET(C1089,-M1089+4,0),0,1)*D1089)</f>
        <v/>
      </c>
      <c r="O1089" s="69" t="str">
        <f ca="1">IF(D1089="","",_xll.xEURO(OFFSET(C1089,-M1089+1,0),E1089,OFFSET(C1089,-M1089+2,0),OFFSET(C1089,-M1089+2,0),OFFSET(C1089,-M1089+3,0)+AB1089,OFFSET(C1089,-M1089+4,0),0,0))</f>
        <v/>
      </c>
      <c r="P1089" s="67" t="str">
        <f t="shared" si="192"/>
        <v/>
      </c>
      <c r="Q1089" s="67" t="str">
        <f ca="1">IF(D1089="","",_xll.xEURO(OFFSET(C1089,-M1089+1,0),E1089,OFFSET(C1089,-M1089+2,0),OFFSET(C1089,-M1089+2,0),OFFSET(C1089,-M1089+3,0)+AB1089,OFFSET(C1089,-M1089+4,0),0,2)/10*D1089)</f>
        <v/>
      </c>
      <c r="R1089" s="71" t="str">
        <f ca="1">IF(D1089="","",_xll.xEURO(OFFSET(C1089,-M1089+1,0),E1089,OFFSET(C1089,-M1089+2,0),OFFSET(C1089,-M1089+2,0),OFFSET(C1089,-M1089+3,0)+AB1089,OFFSET(C1089,-M1089+4,0),0,3)/100*D1089*10000)</f>
        <v/>
      </c>
      <c r="S1089" s="71" t="str">
        <f ca="1">IF(D1089="","",_xll.xEURO(OFFSET(C1089,-M1089+1,0),E1089,OFFSET(C1089,-M1089+2,0),OFFSET(C1089,-M1089+2,0),OFFSET(C1089,-M1089+3,0)+AB1089,OFFSET(C1089,-M1089+4,0),0,5)/365.25*D1089*10000)</f>
        <v/>
      </c>
      <c r="U1089" s="67" t="str">
        <f ca="1">IF(I1089="","",_xll.xEURO(OFFSET(C1089,-M1089+1,0),J1089,OFFSET(C1089,-M1089+2,0),OFFSET(C1089,-M1089+2,0),OFFSET(C1089,-M1089+3,0)+AC1089,OFFSET(C1089,-M1089+4,0),1,1)*I1089)</f>
        <v/>
      </c>
      <c r="V1089" s="69" t="str">
        <f ca="1">IF(I1089="","",_xll.xEURO(OFFSET(C1089,-M1089+1,0),J1089,OFFSET(C1089,-M1089+2,0),OFFSET(C1089,-M1089+2,0),OFFSET(C1089,-M1089+3,0)+AC1089,OFFSET(C1089,-M1089+4,0),1,0))</f>
        <v/>
      </c>
      <c r="W1089" s="67" t="str">
        <f t="shared" si="193"/>
        <v/>
      </c>
      <c r="X1089" s="67" t="str">
        <f ca="1">IF(I1089="","",_xll.xEURO(OFFSET(C1089,-M1089+1,0),J1089,OFFSET(C1089,-M1089+2,0),OFFSET(C1089,-M1089+2,0),OFFSET(C1089,-M1089+3,0)+AC1089,OFFSET(C1089,-M1089+4,0),1,2)/10*I1089)</f>
        <v/>
      </c>
      <c r="Y1089" s="71" t="str">
        <f ca="1">IF(I1089="","",_xll.xEURO(OFFSET(C1089,-M1089+1,0),J1089,OFFSET(C1089,-M1089+2,0),OFFSET(C1089,-M1089+2,0),OFFSET(C1089,-M1089+3,0)+AC1089,OFFSET(C1089,-M1089+4,0),1,3)/100*I1089*10000)</f>
        <v/>
      </c>
      <c r="Z1089" s="71" t="str">
        <f ca="1">IF(I1089="","",_xll.xEURO(OFFSET(C1089,-M1089+1,0),J1089,OFFSET(C1089,-M1089+2,0),OFFSET(C1089,-M1089+2,0),OFFSET(C1089,-M1089+3,0)+AC1089,OFFSET(C1089,-M1089+4,0),1,5)/365.25*I1089*10000)</f>
        <v/>
      </c>
      <c r="AB1089" s="40" t="str">
        <f ca="1">IF(D1089="","",_xll.xCalcSkew(OFFSET(C1089,-M1089,0),E1089-OFFSET(C1089,-M1089+1,0),b)/100)</f>
        <v/>
      </c>
      <c r="AC1089" s="40" t="str">
        <f ca="1">IF(I1089="","",_xll.xCalcSkew(OFFSET(C1089,-M1089,0),J1089-OFFSET(C1089,-M1089+1,0),b)/100)</f>
        <v/>
      </c>
      <c r="AE1089">
        <f t="shared" si="182"/>
        <v>0</v>
      </c>
      <c r="AF1089">
        <f t="shared" si="183"/>
        <v>0</v>
      </c>
      <c r="AG1089">
        <f t="shared" si="184"/>
        <v>0</v>
      </c>
    </row>
    <row r="1090" spans="4:33" x14ac:dyDescent="0.25">
      <c r="D1090" s="52"/>
      <c r="E1090" s="39"/>
      <c r="F1090" s="39"/>
      <c r="G1090" s="35"/>
      <c r="I1090" s="52"/>
      <c r="J1090" s="39"/>
      <c r="K1090" s="39"/>
      <c r="L1090" s="62"/>
      <c r="M1090" s="101">
        <f t="shared" si="194"/>
        <v>13</v>
      </c>
      <c r="N1090" s="67" t="str">
        <f ca="1">IF(D1090="","",_xll.xEURO(OFFSET(C1090,-M1090+1,0),E1090,OFFSET(C1090,-M1090+2,0),OFFSET(C1090,-M1090+2,0),OFFSET(C1090,-M1090+3,0)+AB1090,OFFSET(C1090,-M1090+4,0),0,1)*D1090)</f>
        <v/>
      </c>
      <c r="O1090" s="69" t="str">
        <f ca="1">IF(D1090="","",_xll.xEURO(OFFSET(C1090,-M1090+1,0),E1090,OFFSET(C1090,-M1090+2,0),OFFSET(C1090,-M1090+2,0),OFFSET(C1090,-M1090+3,0)+AB1090,OFFSET(C1090,-M1090+4,0),0,0))</f>
        <v/>
      </c>
      <c r="P1090" s="67" t="str">
        <f t="shared" si="192"/>
        <v/>
      </c>
      <c r="Q1090" s="67" t="str">
        <f ca="1">IF(D1090="","",_xll.xEURO(OFFSET(C1090,-M1090+1,0),E1090,OFFSET(C1090,-M1090+2,0),OFFSET(C1090,-M1090+2,0),OFFSET(C1090,-M1090+3,0)+AB1090,OFFSET(C1090,-M1090+4,0),0,2)/10*D1090)</f>
        <v/>
      </c>
      <c r="R1090" s="71" t="str">
        <f ca="1">IF(D1090="","",_xll.xEURO(OFFSET(C1090,-M1090+1,0),E1090,OFFSET(C1090,-M1090+2,0),OFFSET(C1090,-M1090+2,0),OFFSET(C1090,-M1090+3,0)+AB1090,OFFSET(C1090,-M1090+4,0),0,3)/100*D1090*10000)</f>
        <v/>
      </c>
      <c r="S1090" s="71" t="str">
        <f ca="1">IF(D1090="","",_xll.xEURO(OFFSET(C1090,-M1090+1,0),E1090,OFFSET(C1090,-M1090+2,0),OFFSET(C1090,-M1090+2,0),OFFSET(C1090,-M1090+3,0)+AB1090,OFFSET(C1090,-M1090+4,0),0,5)/365.25*D1090*10000)</f>
        <v/>
      </c>
      <c r="U1090" s="67" t="str">
        <f ca="1">IF(I1090="","",_xll.xEURO(OFFSET(C1090,-M1090+1,0),J1090,OFFSET(C1090,-M1090+2,0),OFFSET(C1090,-M1090+2,0),OFFSET(C1090,-M1090+3,0)+AC1090,OFFSET(C1090,-M1090+4,0),1,1)*I1090)</f>
        <v/>
      </c>
      <c r="V1090" s="69" t="str">
        <f ca="1">IF(I1090="","",_xll.xEURO(OFFSET(C1090,-M1090+1,0),J1090,OFFSET(C1090,-M1090+2,0),OFFSET(C1090,-M1090+2,0),OFFSET(C1090,-M1090+3,0)+AC1090,OFFSET(C1090,-M1090+4,0),1,0))</f>
        <v/>
      </c>
      <c r="W1090" s="67" t="str">
        <f t="shared" si="193"/>
        <v/>
      </c>
      <c r="X1090" s="67" t="str">
        <f ca="1">IF(I1090="","",_xll.xEURO(OFFSET(C1090,-M1090+1,0),J1090,OFFSET(C1090,-M1090+2,0),OFFSET(C1090,-M1090+2,0),OFFSET(C1090,-M1090+3,0)+AC1090,OFFSET(C1090,-M1090+4,0),1,2)/10*I1090)</f>
        <v/>
      </c>
      <c r="Y1090" s="71" t="str">
        <f ca="1">IF(I1090="","",_xll.xEURO(OFFSET(C1090,-M1090+1,0),J1090,OFFSET(C1090,-M1090+2,0),OFFSET(C1090,-M1090+2,0),OFFSET(C1090,-M1090+3,0)+AC1090,OFFSET(C1090,-M1090+4,0),1,3)/100*I1090*10000)</f>
        <v/>
      </c>
      <c r="Z1090" s="71" t="str">
        <f ca="1">IF(I1090="","",_xll.xEURO(OFFSET(C1090,-M1090+1,0),J1090,OFFSET(C1090,-M1090+2,0),OFFSET(C1090,-M1090+2,0),OFFSET(C1090,-M1090+3,0)+AC1090,OFFSET(C1090,-M1090+4,0),1,5)/365.25*I1090*10000)</f>
        <v/>
      </c>
      <c r="AB1090" s="40" t="str">
        <f ca="1">IF(D1090="","",_xll.xCalcSkew(OFFSET(C1090,-M1090,0),E1090-OFFSET(C1090,-M1090+1,0),b)/100)</f>
        <v/>
      </c>
      <c r="AC1090" s="40" t="str">
        <f ca="1">IF(I1090="","",_xll.xCalcSkew(OFFSET(C1090,-M1090,0),J1090-OFFSET(C1090,-M1090+1,0),b)/100)</f>
        <v/>
      </c>
      <c r="AE1090">
        <f t="shared" si="182"/>
        <v>0</v>
      </c>
      <c r="AF1090">
        <f t="shared" si="183"/>
        <v>0</v>
      </c>
      <c r="AG1090">
        <f t="shared" si="184"/>
        <v>0</v>
      </c>
    </row>
    <row r="1091" spans="4:33" x14ac:dyDescent="0.25">
      <c r="D1091" s="52"/>
      <c r="E1091" s="39"/>
      <c r="F1091" s="39"/>
      <c r="G1091" s="35"/>
      <c r="I1091" s="52"/>
      <c r="J1091" s="39"/>
      <c r="K1091" s="39"/>
      <c r="L1091" s="62"/>
      <c r="M1091" s="101">
        <f t="shared" si="194"/>
        <v>14</v>
      </c>
      <c r="N1091" s="67" t="str">
        <f ca="1">IF(D1091="","",_xll.xEURO(OFFSET(C1091,-M1091+1,0),E1091,OFFSET(C1091,-M1091+2,0),OFFSET(C1091,-M1091+2,0),OFFSET(C1091,-M1091+3,0)+AB1091,OFFSET(C1091,-M1091+4,0),0,1)*D1091)</f>
        <v/>
      </c>
      <c r="O1091" s="69" t="str">
        <f ca="1">IF(D1091="","",_xll.xEURO(OFFSET(C1091,-M1091+1,0),E1091,OFFSET(C1091,-M1091+2,0),OFFSET(C1091,-M1091+2,0),OFFSET(C1091,-M1091+3,0)+AB1091,OFFSET(C1091,-M1091+4,0),0,0))</f>
        <v/>
      </c>
      <c r="P1091" s="67" t="str">
        <f t="shared" si="192"/>
        <v/>
      </c>
      <c r="Q1091" s="67" t="str">
        <f ca="1">IF(D1091="","",_xll.xEURO(OFFSET(C1091,-M1091+1,0),E1091,OFFSET(C1091,-M1091+2,0),OFFSET(C1091,-M1091+2,0),OFFSET(C1091,-M1091+3,0)+AB1091,OFFSET(C1091,-M1091+4,0),0,2)/10*D1091)</f>
        <v/>
      </c>
      <c r="R1091" s="71" t="str">
        <f ca="1">IF(D1091="","",_xll.xEURO(OFFSET(C1091,-M1091+1,0),E1091,OFFSET(C1091,-M1091+2,0),OFFSET(C1091,-M1091+2,0),OFFSET(C1091,-M1091+3,0)+AB1091,OFFSET(C1091,-M1091+4,0),0,3)/100*D1091*10000)</f>
        <v/>
      </c>
      <c r="S1091" s="71" t="str">
        <f ca="1">IF(D1091="","",_xll.xEURO(OFFSET(C1091,-M1091+1,0),E1091,OFFSET(C1091,-M1091+2,0),OFFSET(C1091,-M1091+2,0),OFFSET(C1091,-M1091+3,0)+AB1091,OFFSET(C1091,-M1091+4,0),0,5)/365.25*D1091*10000)</f>
        <v/>
      </c>
      <c r="U1091" s="67" t="str">
        <f ca="1">IF(I1091="","",_xll.xEURO(OFFSET(C1091,-M1091+1,0),J1091,OFFSET(C1091,-M1091+2,0),OFFSET(C1091,-M1091+2,0),OFFSET(C1091,-M1091+3,0)+AC1091,OFFSET(C1091,-M1091+4,0),1,1)*I1091)</f>
        <v/>
      </c>
      <c r="V1091" s="69" t="str">
        <f ca="1">IF(I1091="","",_xll.xEURO(OFFSET(C1091,-M1091+1,0),J1091,OFFSET(C1091,-M1091+2,0),OFFSET(C1091,-M1091+2,0),OFFSET(C1091,-M1091+3,0)+AC1091,OFFSET(C1091,-M1091+4,0),1,0))</f>
        <v/>
      </c>
      <c r="W1091" s="67" t="str">
        <f t="shared" si="193"/>
        <v/>
      </c>
      <c r="X1091" s="67" t="str">
        <f ca="1">IF(I1091="","",_xll.xEURO(OFFSET(C1091,-M1091+1,0),J1091,OFFSET(C1091,-M1091+2,0),OFFSET(C1091,-M1091+2,0),OFFSET(C1091,-M1091+3,0)+AC1091,OFFSET(C1091,-M1091+4,0),1,2)/10*I1091)</f>
        <v/>
      </c>
      <c r="Y1091" s="71" t="str">
        <f ca="1">IF(I1091="","",_xll.xEURO(OFFSET(C1091,-M1091+1,0),J1091,OFFSET(C1091,-M1091+2,0),OFFSET(C1091,-M1091+2,0),OFFSET(C1091,-M1091+3,0)+AC1091,OFFSET(C1091,-M1091+4,0),1,3)/100*I1091*10000)</f>
        <v/>
      </c>
      <c r="Z1091" s="71" t="str">
        <f ca="1">IF(I1091="","",_xll.xEURO(OFFSET(C1091,-M1091+1,0),J1091,OFFSET(C1091,-M1091+2,0),OFFSET(C1091,-M1091+2,0),OFFSET(C1091,-M1091+3,0)+AC1091,OFFSET(C1091,-M1091+4,0),1,5)/365.25*I1091*10000)</f>
        <v/>
      </c>
      <c r="AB1091" s="40" t="str">
        <f ca="1">IF(D1091="","",_xll.xCalcSkew(OFFSET(C1091,-M1091,0),E1091-OFFSET(C1091,-M1091+1,0),b)/100)</f>
        <v/>
      </c>
      <c r="AC1091" s="40" t="str">
        <f ca="1">IF(I1091="","",_xll.xCalcSkew(OFFSET(C1091,-M1091,0),J1091-OFFSET(C1091,-M1091+1,0),b)/100)</f>
        <v/>
      </c>
      <c r="AE1091">
        <f t="shared" si="182"/>
        <v>0</v>
      </c>
      <c r="AF1091">
        <f t="shared" si="183"/>
        <v>0</v>
      </c>
      <c r="AG1091">
        <f t="shared" si="184"/>
        <v>0</v>
      </c>
    </row>
    <row r="1092" spans="4:33" x14ac:dyDescent="0.25">
      <c r="D1092" s="52"/>
      <c r="E1092" s="39"/>
      <c r="F1092" s="39"/>
      <c r="G1092" s="35"/>
      <c r="I1092" s="52"/>
      <c r="J1092" s="39"/>
      <c r="K1092" s="39"/>
      <c r="L1092" s="62"/>
      <c r="M1092" s="101">
        <f t="shared" si="194"/>
        <v>15</v>
      </c>
      <c r="N1092" s="67" t="str">
        <f ca="1">IF(D1092="","",_xll.xEURO(OFFSET(C1092,-M1092+1,0),E1092,OFFSET(C1092,-M1092+2,0),OFFSET(C1092,-M1092+2,0),OFFSET(C1092,-M1092+3,0)+AB1092,OFFSET(C1092,-M1092+4,0),0,1)*D1092)</f>
        <v/>
      </c>
      <c r="O1092" s="69" t="str">
        <f ca="1">IF(D1092="","",_xll.xEURO(OFFSET(C1092,-M1092+1,0),E1092,OFFSET(C1092,-M1092+2,0),OFFSET(C1092,-M1092+2,0),OFFSET(C1092,-M1092+3,0)+AB1092,OFFSET(C1092,-M1092+4,0),0,0))</f>
        <v/>
      </c>
      <c r="P1092" s="67" t="str">
        <f t="shared" si="192"/>
        <v/>
      </c>
      <c r="Q1092" s="67" t="str">
        <f ca="1">IF(D1092="","",_xll.xEURO(OFFSET(C1092,-M1092+1,0),E1092,OFFSET(C1092,-M1092+2,0),OFFSET(C1092,-M1092+2,0),OFFSET(C1092,-M1092+3,0)+AB1092,OFFSET(C1092,-M1092+4,0),0,2)/10*D1092)</f>
        <v/>
      </c>
      <c r="R1092" s="71" t="str">
        <f ca="1">IF(D1092="","",_xll.xEURO(OFFSET(C1092,-M1092+1,0),E1092,OFFSET(C1092,-M1092+2,0),OFFSET(C1092,-M1092+2,0),OFFSET(C1092,-M1092+3,0)+AB1092,OFFSET(C1092,-M1092+4,0),0,3)/100*D1092*10000)</f>
        <v/>
      </c>
      <c r="S1092" s="71" t="str">
        <f ca="1">IF(D1092="","",_xll.xEURO(OFFSET(C1092,-M1092+1,0),E1092,OFFSET(C1092,-M1092+2,0),OFFSET(C1092,-M1092+2,0),OFFSET(C1092,-M1092+3,0)+AB1092,OFFSET(C1092,-M1092+4,0),0,5)/365.25*D1092*10000)</f>
        <v/>
      </c>
      <c r="U1092" s="67" t="str">
        <f ca="1">IF(I1092="","",_xll.xEURO(OFFSET(C1092,-M1092+1,0),J1092,OFFSET(C1092,-M1092+2,0),OFFSET(C1092,-M1092+2,0),OFFSET(C1092,-M1092+3,0)+AC1092,OFFSET(C1092,-M1092+4,0),1,1)*I1092)</f>
        <v/>
      </c>
      <c r="V1092" s="69" t="str">
        <f ca="1">IF(I1092="","",_xll.xEURO(OFFSET(C1092,-M1092+1,0),J1092,OFFSET(C1092,-M1092+2,0),OFFSET(C1092,-M1092+2,0),OFFSET(C1092,-M1092+3,0)+AC1092,OFFSET(C1092,-M1092+4,0),1,0))</f>
        <v/>
      </c>
      <c r="W1092" s="67" t="str">
        <f t="shared" si="193"/>
        <v/>
      </c>
      <c r="X1092" s="67" t="str">
        <f ca="1">IF(I1092="","",_xll.xEURO(OFFSET(C1092,-M1092+1,0),J1092,OFFSET(C1092,-M1092+2,0),OFFSET(C1092,-M1092+2,0),OFFSET(C1092,-M1092+3,0)+AC1092,OFFSET(C1092,-M1092+4,0),1,2)/10*I1092)</f>
        <v/>
      </c>
      <c r="Y1092" s="71" t="str">
        <f ca="1">IF(I1092="","",_xll.xEURO(OFFSET(C1092,-M1092+1,0),J1092,OFFSET(C1092,-M1092+2,0),OFFSET(C1092,-M1092+2,0),OFFSET(C1092,-M1092+3,0)+AC1092,OFFSET(C1092,-M1092+4,0),1,3)/100*I1092*10000)</f>
        <v/>
      </c>
      <c r="Z1092" s="71" t="str">
        <f ca="1">IF(I1092="","",_xll.xEURO(OFFSET(C1092,-M1092+1,0),J1092,OFFSET(C1092,-M1092+2,0),OFFSET(C1092,-M1092+2,0),OFFSET(C1092,-M1092+3,0)+AC1092,OFFSET(C1092,-M1092+4,0),1,5)/365.25*I1092*10000)</f>
        <v/>
      </c>
      <c r="AB1092" s="40" t="str">
        <f ca="1">IF(D1092="","",_xll.xCalcSkew(OFFSET(C1092,-M1092,0),E1092-OFFSET(C1092,-M1092+1,0),b)/100)</f>
        <v/>
      </c>
      <c r="AC1092" s="40" t="str">
        <f ca="1">IF(I1092="","",_xll.xCalcSkew(OFFSET(C1092,-M1092,0),J1092-OFFSET(C1092,-M1092+1,0),b)/100)</f>
        <v/>
      </c>
      <c r="AE1092">
        <f t="shared" si="182"/>
        <v>0</v>
      </c>
      <c r="AF1092">
        <f t="shared" si="183"/>
        <v>0</v>
      </c>
      <c r="AG1092">
        <f t="shared" si="184"/>
        <v>0</v>
      </c>
    </row>
    <row r="1093" spans="4:33" x14ac:dyDescent="0.25">
      <c r="D1093" s="52"/>
      <c r="E1093" s="39"/>
      <c r="F1093" s="39"/>
      <c r="G1093" s="35"/>
      <c r="I1093" s="52"/>
      <c r="J1093" s="39"/>
      <c r="K1093" s="39"/>
      <c r="L1093" s="62"/>
      <c r="M1093" s="101">
        <f t="shared" si="194"/>
        <v>16</v>
      </c>
      <c r="N1093" s="67" t="str">
        <f ca="1">IF(D1093="","",_xll.xEURO(OFFSET(C1093,-M1093+1,0),E1093,OFFSET(C1093,-M1093+2,0),OFFSET(C1093,-M1093+2,0),OFFSET(C1093,-M1093+3,0)+AB1093,OFFSET(C1093,-M1093+4,0),0,1)*D1093)</f>
        <v/>
      </c>
      <c r="O1093" s="69" t="str">
        <f ca="1">IF(D1093="","",_xll.xEURO(OFFSET(C1093,-M1093+1,0),E1093,OFFSET(C1093,-M1093+2,0),OFFSET(C1093,-M1093+2,0),OFFSET(C1093,-M1093+3,0)+AB1093,OFFSET(C1093,-M1093+4,0),0,0))</f>
        <v/>
      </c>
      <c r="P1093" s="67" t="str">
        <f t="shared" si="192"/>
        <v/>
      </c>
      <c r="Q1093" s="67" t="str">
        <f ca="1">IF(D1093="","",_xll.xEURO(OFFSET(C1093,-M1093+1,0),E1093,OFFSET(C1093,-M1093+2,0),OFFSET(C1093,-M1093+2,0),OFFSET(C1093,-M1093+3,0)+AB1093,OFFSET(C1093,-M1093+4,0),0,2)/10*D1093)</f>
        <v/>
      </c>
      <c r="R1093" s="71" t="str">
        <f ca="1">IF(D1093="","",_xll.xEURO(OFFSET(C1093,-M1093+1,0),E1093,OFFSET(C1093,-M1093+2,0),OFFSET(C1093,-M1093+2,0),OFFSET(C1093,-M1093+3,0)+AB1093,OFFSET(C1093,-M1093+4,0),0,3)/100*D1093*10000)</f>
        <v/>
      </c>
      <c r="S1093" s="71" t="str">
        <f ca="1">IF(D1093="","",_xll.xEURO(OFFSET(C1093,-M1093+1,0),E1093,OFFSET(C1093,-M1093+2,0),OFFSET(C1093,-M1093+2,0),OFFSET(C1093,-M1093+3,0)+AB1093,OFFSET(C1093,-M1093+4,0),0,5)/365.25*D1093*10000)</f>
        <v/>
      </c>
      <c r="U1093" s="67" t="str">
        <f ca="1">IF(I1093="","",_xll.xEURO(OFFSET(C1093,-M1093+1,0),J1093,OFFSET(C1093,-M1093+2,0),OFFSET(C1093,-M1093+2,0),OFFSET(C1093,-M1093+3,0)+AC1093,OFFSET(C1093,-M1093+4,0),1,1)*I1093)</f>
        <v/>
      </c>
      <c r="V1093" s="69" t="str">
        <f ca="1">IF(I1093="","",_xll.xEURO(OFFSET(C1093,-M1093+1,0),J1093,OFFSET(C1093,-M1093+2,0),OFFSET(C1093,-M1093+2,0),OFFSET(C1093,-M1093+3,0)+AC1093,OFFSET(C1093,-M1093+4,0),1,0))</f>
        <v/>
      </c>
      <c r="W1093" s="67" t="str">
        <f t="shared" si="193"/>
        <v/>
      </c>
      <c r="X1093" s="67" t="str">
        <f ca="1">IF(I1093="","",_xll.xEURO(OFFSET(C1093,-M1093+1,0),J1093,OFFSET(C1093,-M1093+2,0),OFFSET(C1093,-M1093+2,0),OFFSET(C1093,-M1093+3,0)+AC1093,OFFSET(C1093,-M1093+4,0),1,2)/10*I1093)</f>
        <v/>
      </c>
      <c r="Y1093" s="71" t="str">
        <f ca="1">IF(I1093="","",_xll.xEURO(OFFSET(C1093,-M1093+1,0),J1093,OFFSET(C1093,-M1093+2,0),OFFSET(C1093,-M1093+2,0),OFFSET(C1093,-M1093+3,0)+AC1093,OFFSET(C1093,-M1093+4,0),1,3)/100*I1093*10000)</f>
        <v/>
      </c>
      <c r="Z1093" s="71" t="str">
        <f ca="1">IF(I1093="","",_xll.xEURO(OFFSET(C1093,-M1093+1,0),J1093,OFFSET(C1093,-M1093+2,0),OFFSET(C1093,-M1093+2,0),OFFSET(C1093,-M1093+3,0)+AC1093,OFFSET(C1093,-M1093+4,0),1,5)/365.25*I1093*10000)</f>
        <v/>
      </c>
      <c r="AB1093" s="40" t="str">
        <f ca="1">IF(D1093="","",_xll.xCalcSkew(OFFSET(C1093,-M1093,0),E1093-OFFSET(C1093,-M1093+1,0),b)/100)</f>
        <v/>
      </c>
      <c r="AC1093" s="40" t="str">
        <f ca="1">IF(I1093="","",_xll.xCalcSkew(OFFSET(C1093,-M1093,0),J1093-OFFSET(C1093,-M1093+1,0),b)/100)</f>
        <v/>
      </c>
      <c r="AE1093">
        <f t="shared" si="182"/>
        <v>0</v>
      </c>
      <c r="AF1093">
        <f t="shared" si="183"/>
        <v>0</v>
      </c>
      <c r="AG1093">
        <f t="shared" si="184"/>
        <v>0</v>
      </c>
    </row>
    <row r="1094" spans="4:33" x14ac:dyDescent="0.25">
      <c r="D1094" s="52"/>
      <c r="E1094" s="39"/>
      <c r="F1094" s="39"/>
      <c r="G1094" s="35"/>
      <c r="I1094" s="52"/>
      <c r="J1094" s="39"/>
      <c r="K1094" s="39"/>
      <c r="L1094" s="62"/>
      <c r="M1094" s="101">
        <f t="shared" si="194"/>
        <v>17</v>
      </c>
      <c r="N1094" s="67" t="str">
        <f ca="1">IF(D1094="","",_xll.xEURO(OFFSET(C1094,-M1094+1,0),E1094,OFFSET(C1094,-M1094+2,0),OFFSET(C1094,-M1094+2,0),OFFSET(C1094,-M1094+3,0)+AB1094,OFFSET(C1094,-M1094+4,0),0,1)*D1094)</f>
        <v/>
      </c>
      <c r="O1094" s="69" t="str">
        <f ca="1">IF(D1094="","",_xll.xEURO(OFFSET(C1094,-M1094+1,0),E1094,OFFSET(C1094,-M1094+2,0),OFFSET(C1094,-M1094+2,0),OFFSET(C1094,-M1094+3,0)+AB1094,OFFSET(C1094,-M1094+4,0),0,0))</f>
        <v/>
      </c>
      <c r="P1094" s="67" t="str">
        <f t="shared" si="192"/>
        <v/>
      </c>
      <c r="Q1094" s="67" t="str">
        <f ca="1">IF(D1094="","",_xll.xEURO(OFFSET(C1094,-M1094+1,0),E1094,OFFSET(C1094,-M1094+2,0),OFFSET(C1094,-M1094+2,0),OFFSET(C1094,-M1094+3,0)+AB1094,OFFSET(C1094,-M1094+4,0),0,2)/10*D1094)</f>
        <v/>
      </c>
      <c r="R1094" s="71" t="str">
        <f ca="1">IF(D1094="","",_xll.xEURO(OFFSET(C1094,-M1094+1,0),E1094,OFFSET(C1094,-M1094+2,0),OFFSET(C1094,-M1094+2,0),OFFSET(C1094,-M1094+3,0)+AB1094,OFFSET(C1094,-M1094+4,0),0,3)/100*D1094*10000)</f>
        <v/>
      </c>
      <c r="S1094" s="71" t="str">
        <f ca="1">IF(D1094="","",_xll.xEURO(OFFSET(C1094,-M1094+1,0),E1094,OFFSET(C1094,-M1094+2,0),OFFSET(C1094,-M1094+2,0),OFFSET(C1094,-M1094+3,0)+AB1094,OFFSET(C1094,-M1094+4,0),0,5)/365.25*D1094*10000)</f>
        <v/>
      </c>
      <c r="U1094" s="67" t="str">
        <f ca="1">IF(I1094="","",_xll.xEURO(OFFSET(C1094,-M1094+1,0),J1094,OFFSET(C1094,-M1094+2,0),OFFSET(C1094,-M1094+2,0),OFFSET(C1094,-M1094+3,0)+AC1094,OFFSET(C1094,-M1094+4,0),1,1)*I1094)</f>
        <v/>
      </c>
      <c r="V1094" s="69" t="str">
        <f ca="1">IF(I1094="","",_xll.xEURO(OFFSET(C1094,-M1094+1,0),J1094,OFFSET(C1094,-M1094+2,0),OFFSET(C1094,-M1094+2,0),OFFSET(C1094,-M1094+3,0)+AC1094,OFFSET(C1094,-M1094+4,0),1,0))</f>
        <v/>
      </c>
      <c r="W1094" s="67" t="str">
        <f t="shared" si="193"/>
        <v/>
      </c>
      <c r="X1094" s="67" t="str">
        <f ca="1">IF(I1094="","",_xll.xEURO(OFFSET(C1094,-M1094+1,0),J1094,OFFSET(C1094,-M1094+2,0),OFFSET(C1094,-M1094+2,0),OFFSET(C1094,-M1094+3,0)+AC1094,OFFSET(C1094,-M1094+4,0),1,2)/10*I1094)</f>
        <v/>
      </c>
      <c r="Y1094" s="71" t="str">
        <f ca="1">IF(I1094="","",_xll.xEURO(OFFSET(C1094,-M1094+1,0),J1094,OFFSET(C1094,-M1094+2,0),OFFSET(C1094,-M1094+2,0),OFFSET(C1094,-M1094+3,0)+AC1094,OFFSET(C1094,-M1094+4,0),1,3)/100*I1094*10000)</f>
        <v/>
      </c>
      <c r="Z1094" s="71" t="str">
        <f ca="1">IF(I1094="","",_xll.xEURO(OFFSET(C1094,-M1094+1,0),J1094,OFFSET(C1094,-M1094+2,0),OFFSET(C1094,-M1094+2,0),OFFSET(C1094,-M1094+3,0)+AC1094,OFFSET(C1094,-M1094+4,0),1,5)/365.25*I1094*10000)</f>
        <v/>
      </c>
      <c r="AB1094" s="40" t="str">
        <f ca="1">IF(D1094="","",_xll.xCalcSkew(OFFSET(C1094,-M1094,0),E1094-OFFSET(C1094,-M1094+1,0),b)/100)</f>
        <v/>
      </c>
      <c r="AC1094" s="40" t="str">
        <f ca="1">IF(I1094="","",_xll.xCalcSkew(OFFSET(C1094,-M1094,0),J1094-OFFSET(C1094,-M1094+1,0),b)/100)</f>
        <v/>
      </c>
      <c r="AE1094">
        <f t="shared" ref="AE1094:AE1157" si="195">D1094*F1094*10000*-1</f>
        <v>0</v>
      </c>
      <c r="AF1094">
        <f t="shared" ref="AF1094:AF1157" si="196">I1094*K1094*10000*-1</f>
        <v>0</v>
      </c>
      <c r="AG1094">
        <f t="shared" ref="AG1094:AG1157" si="197">AE1094+AF1094</f>
        <v>0</v>
      </c>
    </row>
    <row r="1095" spans="4:33" x14ac:dyDescent="0.25">
      <c r="D1095" s="52"/>
      <c r="E1095" s="39"/>
      <c r="F1095" s="39"/>
      <c r="G1095" s="35"/>
      <c r="I1095" s="52"/>
      <c r="J1095" s="39"/>
      <c r="K1095" s="39"/>
      <c r="L1095" s="62"/>
      <c r="M1095" s="101">
        <f t="shared" si="194"/>
        <v>18</v>
      </c>
      <c r="N1095" s="67" t="str">
        <f ca="1">IF(D1095="","",_xll.xEURO(OFFSET(C1095,-M1095+1,0),E1095,OFFSET(C1095,-M1095+2,0),OFFSET(C1095,-M1095+2,0),OFFSET(C1095,-M1095+3,0)+AB1095,OFFSET(C1095,-M1095+4,0),0,1)*D1095)</f>
        <v/>
      </c>
      <c r="O1095" s="69" t="str">
        <f ca="1">IF(D1095="","",_xll.xEURO(OFFSET(C1095,-M1095+1,0),E1095,OFFSET(C1095,-M1095+2,0),OFFSET(C1095,-M1095+2,0),OFFSET(C1095,-M1095+3,0)+AB1095,OFFSET(C1095,-M1095+4,0),0,0))</f>
        <v/>
      </c>
      <c r="P1095" s="67" t="str">
        <f t="shared" si="192"/>
        <v/>
      </c>
      <c r="Q1095" s="67" t="str">
        <f ca="1">IF(D1095="","",_xll.xEURO(OFFSET(C1095,-M1095+1,0),E1095,OFFSET(C1095,-M1095+2,0),OFFSET(C1095,-M1095+2,0),OFFSET(C1095,-M1095+3,0)+AB1095,OFFSET(C1095,-M1095+4,0),0,2)/10*D1095)</f>
        <v/>
      </c>
      <c r="R1095" s="71" t="str">
        <f ca="1">IF(D1095="","",_xll.xEURO(OFFSET(C1095,-M1095+1,0),E1095,OFFSET(C1095,-M1095+2,0),OFFSET(C1095,-M1095+2,0),OFFSET(C1095,-M1095+3,0)+AB1095,OFFSET(C1095,-M1095+4,0),0,3)/100*D1095*10000)</f>
        <v/>
      </c>
      <c r="S1095" s="71" t="str">
        <f ca="1">IF(D1095="","",_xll.xEURO(OFFSET(C1095,-M1095+1,0),E1095,OFFSET(C1095,-M1095+2,0),OFFSET(C1095,-M1095+2,0),OFFSET(C1095,-M1095+3,0)+AB1095,OFFSET(C1095,-M1095+4,0),0,5)/365.25*D1095*10000)</f>
        <v/>
      </c>
      <c r="U1095" s="67" t="str">
        <f ca="1">IF(I1095="","",_xll.xEURO(OFFSET(C1095,-M1095+1,0),J1095,OFFSET(C1095,-M1095+2,0),OFFSET(C1095,-M1095+2,0),OFFSET(C1095,-M1095+3,0)+AC1095,OFFSET(C1095,-M1095+4,0),1,1)*I1095)</f>
        <v/>
      </c>
      <c r="V1095" s="69" t="str">
        <f ca="1">IF(I1095="","",_xll.xEURO(OFFSET(C1095,-M1095+1,0),J1095,OFFSET(C1095,-M1095+2,0),OFFSET(C1095,-M1095+2,0),OFFSET(C1095,-M1095+3,0)+AC1095,OFFSET(C1095,-M1095+4,0),1,0))</f>
        <v/>
      </c>
      <c r="W1095" s="67" t="str">
        <f t="shared" si="193"/>
        <v/>
      </c>
      <c r="X1095" s="67" t="str">
        <f ca="1">IF(I1095="","",_xll.xEURO(OFFSET(C1095,-M1095+1,0),J1095,OFFSET(C1095,-M1095+2,0),OFFSET(C1095,-M1095+2,0),OFFSET(C1095,-M1095+3,0)+AC1095,OFFSET(C1095,-M1095+4,0),1,2)/10*I1095)</f>
        <v/>
      </c>
      <c r="Y1095" s="71" t="str">
        <f ca="1">IF(I1095="","",_xll.xEURO(OFFSET(C1095,-M1095+1,0),J1095,OFFSET(C1095,-M1095+2,0),OFFSET(C1095,-M1095+2,0),OFFSET(C1095,-M1095+3,0)+AC1095,OFFSET(C1095,-M1095+4,0),1,3)/100*I1095*10000)</f>
        <v/>
      </c>
      <c r="Z1095" s="71" t="str">
        <f ca="1">IF(I1095="","",_xll.xEURO(OFFSET(C1095,-M1095+1,0),J1095,OFFSET(C1095,-M1095+2,0),OFFSET(C1095,-M1095+2,0),OFFSET(C1095,-M1095+3,0)+AC1095,OFFSET(C1095,-M1095+4,0),1,5)/365.25*I1095*10000)</f>
        <v/>
      </c>
      <c r="AB1095" s="40" t="str">
        <f ca="1">IF(D1095="","",_xll.xCalcSkew(OFFSET(C1095,-M1095,0),E1095-OFFSET(C1095,-M1095+1,0),b)/100)</f>
        <v/>
      </c>
      <c r="AC1095" s="40" t="str">
        <f ca="1">IF(I1095="","",_xll.xCalcSkew(OFFSET(C1095,-M1095,0),J1095-OFFSET(C1095,-M1095+1,0),b)/100)</f>
        <v/>
      </c>
      <c r="AE1095">
        <f t="shared" si="195"/>
        <v>0</v>
      </c>
      <c r="AF1095">
        <f t="shared" si="196"/>
        <v>0</v>
      </c>
      <c r="AG1095">
        <f t="shared" si="197"/>
        <v>0</v>
      </c>
    </row>
    <row r="1096" spans="4:33" x14ac:dyDescent="0.25">
      <c r="D1096" s="52"/>
      <c r="E1096" s="39"/>
      <c r="F1096" s="39"/>
      <c r="G1096" s="35"/>
      <c r="I1096" s="52"/>
      <c r="J1096" s="39"/>
      <c r="K1096" s="39"/>
      <c r="L1096" s="62"/>
      <c r="M1096" s="101">
        <f t="shared" si="194"/>
        <v>19</v>
      </c>
      <c r="N1096" s="67" t="str">
        <f ca="1">IF(D1096="","",_xll.xEURO(OFFSET(C1096,-M1096+1,0),E1096,OFFSET(C1096,-M1096+2,0),OFFSET(C1096,-M1096+2,0),OFFSET(C1096,-M1096+3,0)+AB1096,OFFSET(C1096,-M1096+4,0),0,1)*D1096)</f>
        <v/>
      </c>
      <c r="O1096" s="69" t="str">
        <f ca="1">IF(D1096="","",_xll.xEURO(OFFSET(C1096,-M1096+1,0),E1096,OFFSET(C1096,-M1096+2,0),OFFSET(C1096,-M1096+2,0),OFFSET(C1096,-M1096+3,0)+AB1096,OFFSET(C1096,-M1096+4,0),0,0))</f>
        <v/>
      </c>
      <c r="P1096" s="67" t="str">
        <f t="shared" si="192"/>
        <v/>
      </c>
      <c r="Q1096" s="67" t="str">
        <f ca="1">IF(D1096="","",_xll.xEURO(OFFSET(C1096,-M1096+1,0),E1096,OFFSET(C1096,-M1096+2,0),OFFSET(C1096,-M1096+2,0),OFFSET(C1096,-M1096+3,0)+AB1096,OFFSET(C1096,-M1096+4,0),0,2)/10*D1096)</f>
        <v/>
      </c>
      <c r="R1096" s="71" t="str">
        <f ca="1">IF(D1096="","",_xll.xEURO(OFFSET(C1096,-M1096+1,0),E1096,OFFSET(C1096,-M1096+2,0),OFFSET(C1096,-M1096+2,0),OFFSET(C1096,-M1096+3,0)+AB1096,OFFSET(C1096,-M1096+4,0),0,3)/100*D1096*10000)</f>
        <v/>
      </c>
      <c r="S1096" s="71" t="str">
        <f ca="1">IF(D1096="","",_xll.xEURO(OFFSET(C1096,-M1096+1,0),E1096,OFFSET(C1096,-M1096+2,0),OFFSET(C1096,-M1096+2,0),OFFSET(C1096,-M1096+3,0)+AB1096,OFFSET(C1096,-M1096+4,0),0,5)/365.25*D1096*10000)</f>
        <v/>
      </c>
      <c r="U1096" s="67" t="str">
        <f ca="1">IF(I1096="","",_xll.xEURO(OFFSET(C1096,-M1096+1,0),J1096,OFFSET(C1096,-M1096+2,0),OFFSET(C1096,-M1096+2,0),OFFSET(C1096,-M1096+3,0)+AC1096,OFFSET(C1096,-M1096+4,0),1,1)*I1096)</f>
        <v/>
      </c>
      <c r="V1096" s="69" t="str">
        <f ca="1">IF(I1096="","",_xll.xEURO(OFFSET(C1096,-M1096+1,0),J1096,OFFSET(C1096,-M1096+2,0),OFFSET(C1096,-M1096+2,0),OFFSET(C1096,-M1096+3,0)+AC1096,OFFSET(C1096,-M1096+4,0),1,0))</f>
        <v/>
      </c>
      <c r="W1096" s="67" t="str">
        <f t="shared" si="193"/>
        <v/>
      </c>
      <c r="X1096" s="67" t="str">
        <f ca="1">IF(I1096="","",_xll.xEURO(OFFSET(C1096,-M1096+1,0),J1096,OFFSET(C1096,-M1096+2,0),OFFSET(C1096,-M1096+2,0),OFFSET(C1096,-M1096+3,0)+AC1096,OFFSET(C1096,-M1096+4,0),1,2)/10*I1096)</f>
        <v/>
      </c>
      <c r="Y1096" s="71" t="str">
        <f ca="1">IF(I1096="","",_xll.xEURO(OFFSET(C1096,-M1096+1,0),J1096,OFFSET(C1096,-M1096+2,0),OFFSET(C1096,-M1096+2,0),OFFSET(C1096,-M1096+3,0)+AC1096,OFFSET(C1096,-M1096+4,0),1,3)/100*I1096*10000)</f>
        <v/>
      </c>
      <c r="Z1096" s="71" t="str">
        <f ca="1">IF(I1096="","",_xll.xEURO(OFFSET(C1096,-M1096+1,0),J1096,OFFSET(C1096,-M1096+2,0),OFFSET(C1096,-M1096+2,0),OFFSET(C1096,-M1096+3,0)+AC1096,OFFSET(C1096,-M1096+4,0),1,5)/365.25*I1096*10000)</f>
        <v/>
      </c>
      <c r="AB1096" s="40" t="str">
        <f ca="1">IF(D1096="","",_xll.xCalcSkew(OFFSET(C1096,-M1096,0),E1096-OFFSET(C1096,-M1096+1,0),b)/100)</f>
        <v/>
      </c>
      <c r="AC1096" s="40" t="str">
        <f ca="1">IF(I1096="","",_xll.xCalcSkew(OFFSET(C1096,-M1096,0),J1096-OFFSET(C1096,-M1096+1,0),b)/100)</f>
        <v/>
      </c>
      <c r="AE1096">
        <f t="shared" si="195"/>
        <v>0</v>
      </c>
      <c r="AF1096">
        <f t="shared" si="196"/>
        <v>0</v>
      </c>
      <c r="AG1096">
        <f t="shared" si="197"/>
        <v>0</v>
      </c>
    </row>
    <row r="1097" spans="4:33" x14ac:dyDescent="0.25">
      <c r="D1097" s="52"/>
      <c r="E1097" s="39"/>
      <c r="F1097" s="39"/>
      <c r="G1097" s="35"/>
      <c r="I1097" s="52"/>
      <c r="J1097" s="39"/>
      <c r="K1097" s="39"/>
      <c r="L1097" s="62"/>
      <c r="M1097" s="101">
        <f t="shared" si="194"/>
        <v>20</v>
      </c>
      <c r="N1097" s="67" t="str">
        <f ca="1">IF(D1097="","",_xll.xEURO(OFFSET(C1097,-M1097+1,0),E1097,OFFSET(C1097,-M1097+2,0),OFFSET(C1097,-M1097+2,0),OFFSET(C1097,-M1097+3,0)+AB1097,OFFSET(C1097,-M1097+4,0),0,1)*D1097)</f>
        <v/>
      </c>
      <c r="O1097" s="69" t="str">
        <f ca="1">IF(D1097="","",_xll.xEURO(OFFSET(C1097,-M1097+1,0),E1097,OFFSET(C1097,-M1097+2,0),OFFSET(C1097,-M1097+2,0),OFFSET(C1097,-M1097+3,0)+AB1097,OFFSET(C1097,-M1097+4,0),0,0))</f>
        <v/>
      </c>
      <c r="P1097" s="67" t="str">
        <f t="shared" si="192"/>
        <v/>
      </c>
      <c r="Q1097" s="67" t="str">
        <f ca="1">IF(D1097="","",_xll.xEURO(OFFSET(C1097,-M1097+1,0),E1097,OFFSET(C1097,-M1097+2,0),OFFSET(C1097,-M1097+2,0),OFFSET(C1097,-M1097+3,0)+AB1097,OFFSET(C1097,-M1097+4,0),0,2)/10*D1097)</f>
        <v/>
      </c>
      <c r="R1097" s="71" t="str">
        <f ca="1">IF(D1097="","",_xll.xEURO(OFFSET(C1097,-M1097+1,0),E1097,OFFSET(C1097,-M1097+2,0),OFFSET(C1097,-M1097+2,0),OFFSET(C1097,-M1097+3,0)+AB1097,OFFSET(C1097,-M1097+4,0),0,3)/100*D1097*10000)</f>
        <v/>
      </c>
      <c r="S1097" s="71" t="str">
        <f ca="1">IF(D1097="","",_xll.xEURO(OFFSET(C1097,-M1097+1,0),E1097,OFFSET(C1097,-M1097+2,0),OFFSET(C1097,-M1097+2,0),OFFSET(C1097,-M1097+3,0)+AB1097,OFFSET(C1097,-M1097+4,0),0,5)/365.25*D1097*10000)</f>
        <v/>
      </c>
      <c r="U1097" s="67" t="str">
        <f ca="1">IF(I1097="","",_xll.xEURO(OFFSET(C1097,-M1097+1,0),J1097,OFFSET(C1097,-M1097+2,0),OFFSET(C1097,-M1097+2,0),OFFSET(C1097,-M1097+3,0)+AC1097,OFFSET(C1097,-M1097+4,0),1,1)*I1097)</f>
        <v/>
      </c>
      <c r="V1097" s="69" t="str">
        <f ca="1">IF(I1097="","",_xll.xEURO(OFFSET(C1097,-M1097+1,0),J1097,OFFSET(C1097,-M1097+2,0),OFFSET(C1097,-M1097+2,0),OFFSET(C1097,-M1097+3,0)+AC1097,OFFSET(C1097,-M1097+4,0),1,0))</f>
        <v/>
      </c>
      <c r="W1097" s="67" t="str">
        <f t="shared" si="193"/>
        <v/>
      </c>
      <c r="X1097" s="67" t="str">
        <f ca="1">IF(I1097="","",_xll.xEURO(OFFSET(C1097,-M1097+1,0),J1097,OFFSET(C1097,-M1097+2,0),OFFSET(C1097,-M1097+2,0),OFFSET(C1097,-M1097+3,0)+AC1097,OFFSET(C1097,-M1097+4,0),1,2)/10*I1097)</f>
        <v/>
      </c>
      <c r="Y1097" s="71" t="str">
        <f ca="1">IF(I1097="","",_xll.xEURO(OFFSET(C1097,-M1097+1,0),J1097,OFFSET(C1097,-M1097+2,0),OFFSET(C1097,-M1097+2,0),OFFSET(C1097,-M1097+3,0)+AC1097,OFFSET(C1097,-M1097+4,0),1,3)/100*I1097*10000)</f>
        <v/>
      </c>
      <c r="Z1097" s="71" t="str">
        <f ca="1">IF(I1097="","",_xll.xEURO(OFFSET(C1097,-M1097+1,0),J1097,OFFSET(C1097,-M1097+2,0),OFFSET(C1097,-M1097+2,0),OFFSET(C1097,-M1097+3,0)+AC1097,OFFSET(C1097,-M1097+4,0),1,5)/365.25*I1097*10000)</f>
        <v/>
      </c>
      <c r="AB1097" s="40" t="str">
        <f ca="1">IF(D1097="","",_xll.xCalcSkew(OFFSET(C1097,-M1097,0),E1097-OFFSET(C1097,-M1097+1,0),b)/100)</f>
        <v/>
      </c>
      <c r="AC1097" s="40" t="str">
        <f ca="1">IF(I1097="","",_xll.xCalcSkew(OFFSET(C1097,-M1097,0),J1097-OFFSET(C1097,-M1097+1,0),b)/100)</f>
        <v/>
      </c>
      <c r="AE1097">
        <f t="shared" si="195"/>
        <v>0</v>
      </c>
      <c r="AF1097">
        <f t="shared" si="196"/>
        <v>0</v>
      </c>
      <c r="AG1097">
        <f t="shared" si="197"/>
        <v>0</v>
      </c>
    </row>
    <row r="1098" spans="4:33" x14ac:dyDescent="0.25">
      <c r="D1098" s="52"/>
      <c r="E1098" s="39"/>
      <c r="F1098" s="39"/>
      <c r="G1098" s="35"/>
      <c r="I1098" s="52"/>
      <c r="J1098" s="39"/>
      <c r="K1098" s="39"/>
      <c r="L1098" s="62"/>
      <c r="M1098" s="101">
        <f t="shared" si="194"/>
        <v>21</v>
      </c>
      <c r="N1098" s="67" t="str">
        <f ca="1">IF(D1098="","",_xll.xEURO(OFFSET(C1098,-M1098+1,0),E1098,OFFSET(C1098,-M1098+2,0),OFFSET(C1098,-M1098+2,0),OFFSET(C1098,-M1098+3,0)+AB1098,OFFSET(C1098,-M1098+4,0),0,1)*D1098)</f>
        <v/>
      </c>
      <c r="O1098" s="69" t="str">
        <f ca="1">IF(D1098="","",_xll.xEURO(OFFSET(C1098,-M1098+1,0),E1098,OFFSET(C1098,-M1098+2,0),OFFSET(C1098,-M1098+2,0),OFFSET(C1098,-M1098+3,0)+AB1098,OFFSET(C1098,-M1098+4,0),0,0))</f>
        <v/>
      </c>
      <c r="P1098" s="67" t="str">
        <f t="shared" si="192"/>
        <v/>
      </c>
      <c r="Q1098" s="67" t="str">
        <f ca="1">IF(D1098="","",_xll.xEURO(OFFSET(C1098,-M1098+1,0),E1098,OFFSET(C1098,-M1098+2,0),OFFSET(C1098,-M1098+2,0),OFFSET(C1098,-M1098+3,0)+AB1098,OFFSET(C1098,-M1098+4,0),0,2)/10*D1098)</f>
        <v/>
      </c>
      <c r="R1098" s="71" t="str">
        <f ca="1">IF(D1098="","",_xll.xEURO(OFFSET(C1098,-M1098+1,0),E1098,OFFSET(C1098,-M1098+2,0),OFFSET(C1098,-M1098+2,0),OFFSET(C1098,-M1098+3,0)+AB1098,OFFSET(C1098,-M1098+4,0),0,3)/100*D1098*10000)</f>
        <v/>
      </c>
      <c r="S1098" s="71" t="str">
        <f ca="1">IF(D1098="","",_xll.xEURO(OFFSET(C1098,-M1098+1,0),E1098,OFFSET(C1098,-M1098+2,0),OFFSET(C1098,-M1098+2,0),OFFSET(C1098,-M1098+3,0)+AB1098,OFFSET(C1098,-M1098+4,0),0,5)/365.25*D1098*10000)</f>
        <v/>
      </c>
      <c r="U1098" s="67" t="str">
        <f ca="1">IF(I1098="","",_xll.xEURO(OFFSET(C1098,-M1098+1,0),J1098,OFFSET(C1098,-M1098+2,0),OFFSET(C1098,-M1098+2,0),OFFSET(C1098,-M1098+3,0)+AC1098,OFFSET(C1098,-M1098+4,0),1,1)*I1098)</f>
        <v/>
      </c>
      <c r="V1098" s="69" t="str">
        <f ca="1">IF(I1098="","",_xll.xEURO(OFFSET(C1098,-M1098+1,0),J1098,OFFSET(C1098,-M1098+2,0),OFFSET(C1098,-M1098+2,0),OFFSET(C1098,-M1098+3,0)+AC1098,OFFSET(C1098,-M1098+4,0),1,0))</f>
        <v/>
      </c>
      <c r="W1098" s="67" t="str">
        <f t="shared" si="193"/>
        <v/>
      </c>
      <c r="X1098" s="67" t="str">
        <f ca="1">IF(I1098="","",_xll.xEURO(OFFSET(C1098,-M1098+1,0),J1098,OFFSET(C1098,-M1098+2,0),OFFSET(C1098,-M1098+2,0),OFFSET(C1098,-M1098+3,0)+AC1098,OFFSET(C1098,-M1098+4,0),1,2)/10*I1098)</f>
        <v/>
      </c>
      <c r="Y1098" s="71" t="str">
        <f ca="1">IF(I1098="","",_xll.xEURO(OFFSET(C1098,-M1098+1,0),J1098,OFFSET(C1098,-M1098+2,0),OFFSET(C1098,-M1098+2,0),OFFSET(C1098,-M1098+3,0)+AC1098,OFFSET(C1098,-M1098+4,0),1,3)/100*I1098*10000)</f>
        <v/>
      </c>
      <c r="Z1098" s="71" t="str">
        <f ca="1">IF(I1098="","",_xll.xEURO(OFFSET(C1098,-M1098+1,0),J1098,OFFSET(C1098,-M1098+2,0),OFFSET(C1098,-M1098+2,0),OFFSET(C1098,-M1098+3,0)+AC1098,OFFSET(C1098,-M1098+4,0),1,5)/365.25*I1098*10000)</f>
        <v/>
      </c>
      <c r="AB1098" s="40" t="str">
        <f ca="1">IF(D1098="","",_xll.xCalcSkew(OFFSET(C1098,-M1098,0),E1098-OFFSET(C1098,-M1098+1,0),b)/100)</f>
        <v/>
      </c>
      <c r="AC1098" s="40" t="str">
        <f ca="1">IF(I1098="","",_xll.xCalcSkew(OFFSET(C1098,-M1098,0),J1098-OFFSET(C1098,-M1098+1,0),b)/100)</f>
        <v/>
      </c>
      <c r="AE1098">
        <f t="shared" si="195"/>
        <v>0</v>
      </c>
      <c r="AF1098">
        <f t="shared" si="196"/>
        <v>0</v>
      </c>
      <c r="AG1098">
        <f t="shared" si="197"/>
        <v>0</v>
      </c>
    </row>
    <row r="1099" spans="4:33" x14ac:dyDescent="0.25">
      <c r="D1099" s="52"/>
      <c r="E1099" s="39"/>
      <c r="F1099" s="39"/>
      <c r="G1099" s="35"/>
      <c r="I1099" s="52"/>
      <c r="J1099" s="39"/>
      <c r="K1099" s="39"/>
      <c r="L1099" s="62"/>
      <c r="M1099" s="101">
        <f t="shared" si="194"/>
        <v>22</v>
      </c>
      <c r="N1099" s="67" t="str">
        <f ca="1">IF(D1099="","",_xll.xEURO(OFFSET(C1099,-M1099+1,0),E1099,OFFSET(C1099,-M1099+2,0),OFFSET(C1099,-M1099+2,0),OFFSET(C1099,-M1099+3,0)+AB1099,OFFSET(C1099,-M1099+4,0),0,1)*D1099)</f>
        <v/>
      </c>
      <c r="O1099" s="69" t="str">
        <f ca="1">IF(D1099="","",_xll.xEURO(OFFSET(C1099,-M1099+1,0),E1099,OFFSET(C1099,-M1099+2,0),OFFSET(C1099,-M1099+2,0),OFFSET(C1099,-M1099+3,0)+AB1099,OFFSET(C1099,-M1099+4,0),0,0))</f>
        <v/>
      </c>
      <c r="P1099" s="67" t="str">
        <f t="shared" si="192"/>
        <v/>
      </c>
      <c r="Q1099" s="67" t="str">
        <f ca="1">IF(D1099="","",_xll.xEURO(OFFSET(C1099,-M1099+1,0),E1099,OFFSET(C1099,-M1099+2,0),OFFSET(C1099,-M1099+2,0),OFFSET(C1099,-M1099+3,0)+AB1099,OFFSET(C1099,-M1099+4,0),0,2)/10*D1099)</f>
        <v/>
      </c>
      <c r="R1099" s="71" t="str">
        <f ca="1">IF(D1099="","",_xll.xEURO(OFFSET(C1099,-M1099+1,0),E1099,OFFSET(C1099,-M1099+2,0),OFFSET(C1099,-M1099+2,0),OFFSET(C1099,-M1099+3,0)+AB1099,OFFSET(C1099,-M1099+4,0),0,3)/100*D1099*10000)</f>
        <v/>
      </c>
      <c r="S1099" s="71" t="str">
        <f ca="1">IF(D1099="","",_xll.xEURO(OFFSET(C1099,-M1099+1,0),E1099,OFFSET(C1099,-M1099+2,0),OFFSET(C1099,-M1099+2,0),OFFSET(C1099,-M1099+3,0)+AB1099,OFFSET(C1099,-M1099+4,0),0,5)/365.25*D1099*10000)</f>
        <v/>
      </c>
      <c r="U1099" s="67" t="str">
        <f ca="1">IF(I1099="","",_xll.xEURO(OFFSET(C1099,-M1099+1,0),J1099,OFFSET(C1099,-M1099+2,0),OFFSET(C1099,-M1099+2,0),OFFSET(C1099,-M1099+3,0)+AC1099,OFFSET(C1099,-M1099+4,0),1,1)*I1099)</f>
        <v/>
      </c>
      <c r="V1099" s="69" t="str">
        <f ca="1">IF(I1099="","",_xll.xEURO(OFFSET(C1099,-M1099+1,0),J1099,OFFSET(C1099,-M1099+2,0),OFFSET(C1099,-M1099+2,0),OFFSET(C1099,-M1099+3,0)+AC1099,OFFSET(C1099,-M1099+4,0),1,0))</f>
        <v/>
      </c>
      <c r="W1099" s="67" t="str">
        <f t="shared" si="193"/>
        <v/>
      </c>
      <c r="X1099" s="67" t="str">
        <f ca="1">IF(I1099="","",_xll.xEURO(OFFSET(C1099,-M1099+1,0),J1099,OFFSET(C1099,-M1099+2,0),OFFSET(C1099,-M1099+2,0),OFFSET(C1099,-M1099+3,0)+AC1099,OFFSET(C1099,-M1099+4,0),1,2)/10*I1099)</f>
        <v/>
      </c>
      <c r="Y1099" s="71" t="str">
        <f ca="1">IF(I1099="","",_xll.xEURO(OFFSET(C1099,-M1099+1,0),J1099,OFFSET(C1099,-M1099+2,0),OFFSET(C1099,-M1099+2,0),OFFSET(C1099,-M1099+3,0)+AC1099,OFFSET(C1099,-M1099+4,0),1,3)/100*I1099*10000)</f>
        <v/>
      </c>
      <c r="Z1099" s="71" t="str">
        <f ca="1">IF(I1099="","",_xll.xEURO(OFFSET(C1099,-M1099+1,0),J1099,OFFSET(C1099,-M1099+2,0),OFFSET(C1099,-M1099+2,0),OFFSET(C1099,-M1099+3,0)+AC1099,OFFSET(C1099,-M1099+4,0),1,5)/365.25*I1099*10000)</f>
        <v/>
      </c>
      <c r="AB1099" s="40" t="str">
        <f ca="1">IF(D1099="","",_xll.xCalcSkew(OFFSET(C1099,-M1099,0),E1099-OFFSET(C1099,-M1099+1,0),b)/100)</f>
        <v/>
      </c>
      <c r="AC1099" s="40" t="str">
        <f ca="1">IF(I1099="","",_xll.xCalcSkew(OFFSET(C1099,-M1099,0),J1099-OFFSET(C1099,-M1099+1,0),b)/100)</f>
        <v/>
      </c>
      <c r="AE1099">
        <f t="shared" si="195"/>
        <v>0</v>
      </c>
      <c r="AF1099">
        <f t="shared" si="196"/>
        <v>0</v>
      </c>
      <c r="AG1099">
        <f t="shared" si="197"/>
        <v>0</v>
      </c>
    </row>
    <row r="1100" spans="4:33" x14ac:dyDescent="0.25">
      <c r="D1100" s="52"/>
      <c r="E1100" s="39"/>
      <c r="F1100" s="39"/>
      <c r="G1100" s="35"/>
      <c r="I1100" s="52"/>
      <c r="J1100" s="39"/>
      <c r="K1100" s="39"/>
      <c r="L1100" s="62"/>
      <c r="M1100" s="101">
        <f t="shared" si="194"/>
        <v>23</v>
      </c>
      <c r="N1100" s="67" t="str">
        <f ca="1">IF(D1100="","",_xll.xEURO(OFFSET(C1100,-M1100+1,0),E1100,OFFSET(C1100,-M1100+2,0),OFFSET(C1100,-M1100+2,0),OFFSET(C1100,-M1100+3,0)+AB1100,OFFSET(C1100,-M1100+4,0),0,1)*D1100)</f>
        <v/>
      </c>
      <c r="O1100" s="69" t="str">
        <f ca="1">IF(D1100="","",_xll.xEURO(OFFSET(C1100,-M1100+1,0),E1100,OFFSET(C1100,-M1100+2,0),OFFSET(C1100,-M1100+2,0),OFFSET(C1100,-M1100+3,0)+AB1100,OFFSET(C1100,-M1100+4,0),0,0))</f>
        <v/>
      </c>
      <c r="P1100" s="67" t="str">
        <f t="shared" si="192"/>
        <v/>
      </c>
      <c r="Q1100" s="67" t="str">
        <f ca="1">IF(D1100="","",_xll.xEURO(OFFSET(C1100,-M1100+1,0),E1100,OFFSET(C1100,-M1100+2,0),OFFSET(C1100,-M1100+2,0),OFFSET(C1100,-M1100+3,0)+AB1100,OFFSET(C1100,-M1100+4,0),0,2)/10*D1100)</f>
        <v/>
      </c>
      <c r="R1100" s="71" t="str">
        <f ca="1">IF(D1100="","",_xll.xEURO(OFFSET(C1100,-M1100+1,0),E1100,OFFSET(C1100,-M1100+2,0),OFFSET(C1100,-M1100+2,0),OFFSET(C1100,-M1100+3,0)+AB1100,OFFSET(C1100,-M1100+4,0),0,3)/100*D1100*10000)</f>
        <v/>
      </c>
      <c r="S1100" s="71" t="str">
        <f ca="1">IF(D1100="","",_xll.xEURO(OFFSET(C1100,-M1100+1,0),E1100,OFFSET(C1100,-M1100+2,0),OFFSET(C1100,-M1100+2,0),OFFSET(C1100,-M1100+3,0)+AB1100,OFFSET(C1100,-M1100+4,0),0,5)/365.25*D1100*10000)</f>
        <v/>
      </c>
      <c r="U1100" s="67" t="str">
        <f ca="1">IF(I1100="","",_xll.xEURO(OFFSET(C1100,-M1100+1,0),J1100,OFFSET(C1100,-M1100+2,0),OFFSET(C1100,-M1100+2,0),OFFSET(C1100,-M1100+3,0)+AC1100,OFFSET(C1100,-M1100+4,0),1,1)*I1100)</f>
        <v/>
      </c>
      <c r="V1100" s="69" t="str">
        <f ca="1">IF(I1100="","",_xll.xEURO(OFFSET(C1100,-M1100+1,0),J1100,OFFSET(C1100,-M1100+2,0),OFFSET(C1100,-M1100+2,0),OFFSET(C1100,-M1100+3,0)+AC1100,OFFSET(C1100,-M1100+4,0),1,0))</f>
        <v/>
      </c>
      <c r="W1100" s="67" t="str">
        <f t="shared" si="193"/>
        <v/>
      </c>
      <c r="X1100" s="67" t="str">
        <f ca="1">IF(I1100="","",_xll.xEURO(OFFSET(C1100,-M1100+1,0),J1100,OFFSET(C1100,-M1100+2,0),OFFSET(C1100,-M1100+2,0),OFFSET(C1100,-M1100+3,0)+AC1100,OFFSET(C1100,-M1100+4,0),1,2)/10*I1100)</f>
        <v/>
      </c>
      <c r="Y1100" s="71" t="str">
        <f ca="1">IF(I1100="","",_xll.xEURO(OFFSET(C1100,-M1100+1,0),J1100,OFFSET(C1100,-M1100+2,0),OFFSET(C1100,-M1100+2,0),OFFSET(C1100,-M1100+3,0)+AC1100,OFFSET(C1100,-M1100+4,0),1,3)/100*I1100*10000)</f>
        <v/>
      </c>
      <c r="Z1100" s="71" t="str">
        <f ca="1">IF(I1100="","",_xll.xEURO(OFFSET(C1100,-M1100+1,0),J1100,OFFSET(C1100,-M1100+2,0),OFFSET(C1100,-M1100+2,0),OFFSET(C1100,-M1100+3,0)+AC1100,OFFSET(C1100,-M1100+4,0),1,5)/365.25*I1100*10000)</f>
        <v/>
      </c>
      <c r="AB1100" s="40" t="str">
        <f ca="1">IF(D1100="","",_xll.xCalcSkew(OFFSET(C1100,-M1100,0),E1100-OFFSET(C1100,-M1100+1,0),b)/100)</f>
        <v/>
      </c>
      <c r="AC1100" s="40" t="str">
        <f ca="1">IF(I1100="","",_xll.xCalcSkew(OFFSET(C1100,-M1100,0),J1100-OFFSET(C1100,-M1100+1,0),b)/100)</f>
        <v/>
      </c>
      <c r="AE1100">
        <f t="shared" si="195"/>
        <v>0</v>
      </c>
      <c r="AF1100">
        <f t="shared" si="196"/>
        <v>0</v>
      </c>
      <c r="AG1100">
        <f t="shared" si="197"/>
        <v>0</v>
      </c>
    </row>
    <row r="1101" spans="4:33" x14ac:dyDescent="0.25">
      <c r="D1101" s="52"/>
      <c r="E1101" s="39"/>
      <c r="F1101" s="39"/>
      <c r="G1101" s="35"/>
      <c r="I1101" s="52"/>
      <c r="J1101" s="39"/>
      <c r="K1101" s="39"/>
      <c r="L1101" s="62"/>
      <c r="M1101" s="101">
        <f t="shared" si="194"/>
        <v>24</v>
      </c>
      <c r="N1101" s="67" t="str">
        <f ca="1">IF(D1101="","",_xll.xEURO(OFFSET(C1101,-M1101+1,0),E1101,OFFSET(C1101,-M1101+2,0),OFFSET(C1101,-M1101+2,0),OFFSET(C1101,-M1101+3,0)+AB1101,OFFSET(C1101,-M1101+4,0),0,1)*D1101)</f>
        <v/>
      </c>
      <c r="O1101" s="69" t="str">
        <f ca="1">IF(D1101="","",_xll.xEURO(OFFSET(C1101,-M1101+1,0),E1101,OFFSET(C1101,-M1101+2,0),OFFSET(C1101,-M1101+2,0),OFFSET(C1101,-M1101+3,0)+AB1101,OFFSET(C1101,-M1101+4,0),0,0))</f>
        <v/>
      </c>
      <c r="P1101" s="67" t="str">
        <f t="shared" si="192"/>
        <v/>
      </c>
      <c r="Q1101" s="67" t="str">
        <f ca="1">IF(D1101="","",_xll.xEURO(OFFSET(C1101,-M1101+1,0),E1101,OFFSET(C1101,-M1101+2,0),OFFSET(C1101,-M1101+2,0),OFFSET(C1101,-M1101+3,0)+AB1101,OFFSET(C1101,-M1101+4,0),0,2)/10*D1101)</f>
        <v/>
      </c>
      <c r="R1101" s="71" t="str">
        <f ca="1">IF(D1101="","",_xll.xEURO(OFFSET(C1101,-M1101+1,0),E1101,OFFSET(C1101,-M1101+2,0),OFFSET(C1101,-M1101+2,0),OFFSET(C1101,-M1101+3,0)+AB1101,OFFSET(C1101,-M1101+4,0),0,3)/100*D1101*10000)</f>
        <v/>
      </c>
      <c r="S1101" s="71" t="str">
        <f ca="1">IF(D1101="","",_xll.xEURO(OFFSET(C1101,-M1101+1,0),E1101,OFFSET(C1101,-M1101+2,0),OFFSET(C1101,-M1101+2,0),OFFSET(C1101,-M1101+3,0)+AB1101,OFFSET(C1101,-M1101+4,0),0,5)/365.25*D1101*10000)</f>
        <v/>
      </c>
      <c r="U1101" s="67" t="str">
        <f ca="1">IF(I1101="","",_xll.xEURO(OFFSET(C1101,-M1101+1,0),J1101,OFFSET(C1101,-M1101+2,0),OFFSET(C1101,-M1101+2,0),OFFSET(C1101,-M1101+3,0)+AC1101,OFFSET(C1101,-M1101+4,0),1,1)*I1101)</f>
        <v/>
      </c>
      <c r="V1101" s="69" t="str">
        <f ca="1">IF(I1101="","",_xll.xEURO(OFFSET(C1101,-M1101+1,0),J1101,OFFSET(C1101,-M1101+2,0),OFFSET(C1101,-M1101+2,0),OFFSET(C1101,-M1101+3,0)+AC1101,OFFSET(C1101,-M1101+4,0),1,0))</f>
        <v/>
      </c>
      <c r="W1101" s="67" t="str">
        <f t="shared" si="193"/>
        <v/>
      </c>
      <c r="X1101" s="67" t="str">
        <f ca="1">IF(I1101="","",_xll.xEURO(OFFSET(C1101,-M1101+1,0),J1101,OFFSET(C1101,-M1101+2,0),OFFSET(C1101,-M1101+2,0),OFFSET(C1101,-M1101+3,0)+AC1101,OFFSET(C1101,-M1101+4,0),1,2)/10*I1101)</f>
        <v/>
      </c>
      <c r="Y1101" s="71" t="str">
        <f ca="1">IF(I1101="","",_xll.xEURO(OFFSET(C1101,-M1101+1,0),J1101,OFFSET(C1101,-M1101+2,0),OFFSET(C1101,-M1101+2,0),OFFSET(C1101,-M1101+3,0)+AC1101,OFFSET(C1101,-M1101+4,0),1,3)/100*I1101*10000)</f>
        <v/>
      </c>
      <c r="Z1101" s="71" t="str">
        <f ca="1">IF(I1101="","",_xll.xEURO(OFFSET(C1101,-M1101+1,0),J1101,OFFSET(C1101,-M1101+2,0),OFFSET(C1101,-M1101+2,0),OFFSET(C1101,-M1101+3,0)+AC1101,OFFSET(C1101,-M1101+4,0),1,5)/365.25*I1101*10000)</f>
        <v/>
      </c>
      <c r="AB1101" s="40" t="str">
        <f ca="1">IF(D1101="","",_xll.xCalcSkew(OFFSET(C1101,-M1101,0),E1101-OFFSET(C1101,-M1101+1,0),b)/100)</f>
        <v/>
      </c>
      <c r="AC1101" s="40" t="str">
        <f ca="1">IF(I1101="","",_xll.xCalcSkew(OFFSET(C1101,-M1101,0),J1101-OFFSET(C1101,-M1101+1,0),b)/100)</f>
        <v/>
      </c>
      <c r="AE1101">
        <f t="shared" si="195"/>
        <v>0</v>
      </c>
      <c r="AF1101">
        <f t="shared" si="196"/>
        <v>0</v>
      </c>
      <c r="AG1101">
        <f t="shared" si="197"/>
        <v>0</v>
      </c>
    </row>
    <row r="1102" spans="4:33" x14ac:dyDescent="0.25">
      <c r="D1102" s="52"/>
      <c r="E1102" s="39"/>
      <c r="F1102" s="39"/>
      <c r="G1102" s="35"/>
      <c r="I1102" s="52"/>
      <c r="J1102" s="39"/>
      <c r="K1102" s="39"/>
      <c r="L1102" s="62"/>
      <c r="M1102" s="101">
        <f t="shared" si="194"/>
        <v>25</v>
      </c>
      <c r="N1102" s="67" t="str">
        <f ca="1">IF(D1102="","",_xll.xEURO(OFFSET(C1102,-M1102+1,0),E1102,OFFSET(C1102,-M1102+2,0),OFFSET(C1102,-M1102+2,0),OFFSET(C1102,-M1102+3,0)+AB1102,OFFSET(C1102,-M1102+4,0),0,1)*D1102)</f>
        <v/>
      </c>
      <c r="O1102" s="69" t="str">
        <f ca="1">IF(D1102="","",_xll.xEURO(OFFSET(C1102,-M1102+1,0),E1102,OFFSET(C1102,-M1102+2,0),OFFSET(C1102,-M1102+2,0),OFFSET(C1102,-M1102+3,0)+AB1102,OFFSET(C1102,-M1102+4,0),0,0))</f>
        <v/>
      </c>
      <c r="P1102" s="67" t="str">
        <f t="shared" si="192"/>
        <v/>
      </c>
      <c r="Q1102" s="67" t="str">
        <f ca="1">IF(D1102="","",_xll.xEURO(OFFSET(C1102,-M1102+1,0),E1102,OFFSET(C1102,-M1102+2,0),OFFSET(C1102,-M1102+2,0),OFFSET(C1102,-M1102+3,0)+AB1102,OFFSET(C1102,-M1102+4,0),0,2)/10*D1102)</f>
        <v/>
      </c>
      <c r="R1102" s="71" t="str">
        <f ca="1">IF(D1102="","",_xll.xEURO(OFFSET(C1102,-M1102+1,0),E1102,OFFSET(C1102,-M1102+2,0),OFFSET(C1102,-M1102+2,0),OFFSET(C1102,-M1102+3,0)+AB1102,OFFSET(C1102,-M1102+4,0),0,3)/100*D1102*10000)</f>
        <v/>
      </c>
      <c r="S1102" s="71" t="str">
        <f ca="1">IF(D1102="","",_xll.xEURO(OFFSET(C1102,-M1102+1,0),E1102,OFFSET(C1102,-M1102+2,0),OFFSET(C1102,-M1102+2,0),OFFSET(C1102,-M1102+3,0)+AB1102,OFFSET(C1102,-M1102+4,0),0,5)/365.25*D1102*10000)</f>
        <v/>
      </c>
      <c r="U1102" s="67" t="str">
        <f ca="1">IF(I1102="","",_xll.xEURO(OFFSET(C1102,-M1102+1,0),J1102,OFFSET(C1102,-M1102+2,0),OFFSET(C1102,-M1102+2,0),OFFSET(C1102,-M1102+3,0)+AC1102,OFFSET(C1102,-M1102+4,0),1,1)*I1102)</f>
        <v/>
      </c>
      <c r="V1102" s="69" t="str">
        <f ca="1">IF(I1102="","",_xll.xEURO(OFFSET(C1102,-M1102+1,0),J1102,OFFSET(C1102,-M1102+2,0),OFFSET(C1102,-M1102+2,0),OFFSET(C1102,-M1102+3,0)+AC1102,OFFSET(C1102,-M1102+4,0),1,0))</f>
        <v/>
      </c>
      <c r="W1102" s="67" t="str">
        <f t="shared" si="193"/>
        <v/>
      </c>
      <c r="X1102" s="67" t="str">
        <f ca="1">IF(I1102="","",_xll.xEURO(OFFSET(C1102,-M1102+1,0),J1102,OFFSET(C1102,-M1102+2,0),OFFSET(C1102,-M1102+2,0),OFFSET(C1102,-M1102+3,0)+AC1102,OFFSET(C1102,-M1102+4,0),1,2)/10*I1102)</f>
        <v/>
      </c>
      <c r="Y1102" s="71" t="str">
        <f ca="1">IF(I1102="","",_xll.xEURO(OFFSET(C1102,-M1102+1,0),J1102,OFFSET(C1102,-M1102+2,0),OFFSET(C1102,-M1102+2,0),OFFSET(C1102,-M1102+3,0)+AC1102,OFFSET(C1102,-M1102+4,0),1,3)/100*I1102*10000)</f>
        <v/>
      </c>
      <c r="Z1102" s="71" t="str">
        <f ca="1">IF(I1102="","",_xll.xEURO(OFFSET(C1102,-M1102+1,0),J1102,OFFSET(C1102,-M1102+2,0),OFFSET(C1102,-M1102+2,0),OFFSET(C1102,-M1102+3,0)+AC1102,OFFSET(C1102,-M1102+4,0),1,5)/365.25*I1102*10000)</f>
        <v/>
      </c>
      <c r="AB1102" s="40" t="str">
        <f ca="1">IF(D1102="","",_xll.xCalcSkew(OFFSET(C1102,-M1102,0),E1102-OFFSET(C1102,-M1102+1,0),b)/100)</f>
        <v/>
      </c>
      <c r="AC1102" s="40" t="str">
        <f ca="1">IF(I1102="","",_xll.xCalcSkew(OFFSET(C1102,-M1102,0),J1102-OFFSET(C1102,-M1102+1,0),b)/100)</f>
        <v/>
      </c>
      <c r="AE1102">
        <f t="shared" si="195"/>
        <v>0</v>
      </c>
      <c r="AF1102">
        <f t="shared" si="196"/>
        <v>0</v>
      </c>
      <c r="AG1102">
        <f t="shared" si="197"/>
        <v>0</v>
      </c>
    </row>
    <row r="1103" spans="4:33" x14ac:dyDescent="0.25">
      <c r="D1103" s="52"/>
      <c r="E1103" s="39"/>
      <c r="F1103" s="39"/>
      <c r="G1103" s="35"/>
      <c r="I1103" s="52"/>
      <c r="J1103" s="39"/>
      <c r="K1103" s="39"/>
      <c r="L1103" s="62"/>
      <c r="M1103" s="101">
        <f t="shared" si="194"/>
        <v>26</v>
      </c>
      <c r="N1103" s="67" t="str">
        <f ca="1">IF(D1103="","",_xll.xEURO(OFFSET(C1103,-M1103+1,0),E1103,OFFSET(C1103,-M1103+2,0),OFFSET(C1103,-M1103+2,0),OFFSET(C1103,-M1103+3,0)+AB1103,OFFSET(C1103,-M1103+4,0),0,1)*D1103)</f>
        <v/>
      </c>
      <c r="O1103" s="69" t="str">
        <f ca="1">IF(D1103="","",_xll.xEURO(OFFSET(C1103,-M1103+1,0),E1103,OFFSET(C1103,-M1103+2,0),OFFSET(C1103,-M1103+2,0),OFFSET(C1103,-M1103+3,0)+AB1103,OFFSET(C1103,-M1103+4,0),0,0))</f>
        <v/>
      </c>
      <c r="P1103" s="67" t="str">
        <f t="shared" si="192"/>
        <v/>
      </c>
      <c r="Q1103" s="67" t="str">
        <f ca="1">IF(D1103="","",_xll.xEURO(OFFSET(C1103,-M1103+1,0),E1103,OFFSET(C1103,-M1103+2,0),OFFSET(C1103,-M1103+2,0),OFFSET(C1103,-M1103+3,0)+AB1103,OFFSET(C1103,-M1103+4,0),0,2)/10*D1103)</f>
        <v/>
      </c>
      <c r="R1103" s="71" t="str">
        <f ca="1">IF(D1103="","",_xll.xEURO(OFFSET(C1103,-M1103+1,0),E1103,OFFSET(C1103,-M1103+2,0),OFFSET(C1103,-M1103+2,0),OFFSET(C1103,-M1103+3,0)+AB1103,OFFSET(C1103,-M1103+4,0),0,3)/100*D1103*10000)</f>
        <v/>
      </c>
      <c r="S1103" s="71" t="str">
        <f ca="1">IF(D1103="","",_xll.xEURO(OFFSET(C1103,-M1103+1,0),E1103,OFFSET(C1103,-M1103+2,0),OFFSET(C1103,-M1103+2,0),OFFSET(C1103,-M1103+3,0)+AB1103,OFFSET(C1103,-M1103+4,0),0,5)/365.25*D1103*10000)</f>
        <v/>
      </c>
      <c r="U1103" s="67" t="str">
        <f ca="1">IF(I1103="","",_xll.xEURO(OFFSET(C1103,-M1103+1,0),J1103,OFFSET(C1103,-M1103+2,0),OFFSET(C1103,-M1103+2,0),OFFSET(C1103,-M1103+3,0)+AC1103,OFFSET(C1103,-M1103+4,0),1,1)*I1103)</f>
        <v/>
      </c>
      <c r="V1103" s="69" t="str">
        <f ca="1">IF(I1103="","",_xll.xEURO(OFFSET(C1103,-M1103+1,0),J1103,OFFSET(C1103,-M1103+2,0),OFFSET(C1103,-M1103+2,0),OFFSET(C1103,-M1103+3,0)+AC1103,OFFSET(C1103,-M1103+4,0),1,0))</f>
        <v/>
      </c>
      <c r="W1103" s="67" t="str">
        <f t="shared" si="193"/>
        <v/>
      </c>
      <c r="X1103" s="67" t="str">
        <f ca="1">IF(I1103="","",_xll.xEURO(OFFSET(C1103,-M1103+1,0),J1103,OFFSET(C1103,-M1103+2,0),OFFSET(C1103,-M1103+2,0),OFFSET(C1103,-M1103+3,0)+AC1103,OFFSET(C1103,-M1103+4,0),1,2)/10*I1103)</f>
        <v/>
      </c>
      <c r="Y1103" s="71" t="str">
        <f ca="1">IF(I1103="","",_xll.xEURO(OFFSET(C1103,-M1103+1,0),J1103,OFFSET(C1103,-M1103+2,0),OFFSET(C1103,-M1103+2,0),OFFSET(C1103,-M1103+3,0)+AC1103,OFFSET(C1103,-M1103+4,0),1,3)/100*I1103*10000)</f>
        <v/>
      </c>
      <c r="Z1103" s="71" t="str">
        <f ca="1">IF(I1103="","",_xll.xEURO(OFFSET(C1103,-M1103+1,0),J1103,OFFSET(C1103,-M1103+2,0),OFFSET(C1103,-M1103+2,0),OFFSET(C1103,-M1103+3,0)+AC1103,OFFSET(C1103,-M1103+4,0),1,5)/365.25*I1103*10000)</f>
        <v/>
      </c>
      <c r="AB1103" s="40" t="str">
        <f ca="1">IF(D1103="","",_xll.xCalcSkew(OFFSET(C1103,-M1103,0),E1103-OFFSET(C1103,-M1103+1,0),b)/100)</f>
        <v/>
      </c>
      <c r="AC1103" s="40" t="str">
        <f ca="1">IF(I1103="","",_xll.xCalcSkew(OFFSET(C1103,-M1103,0),J1103-OFFSET(C1103,-M1103+1,0),b)/100)</f>
        <v/>
      </c>
      <c r="AE1103">
        <f t="shared" si="195"/>
        <v>0</v>
      </c>
      <c r="AF1103">
        <f t="shared" si="196"/>
        <v>0</v>
      </c>
      <c r="AG1103">
        <f t="shared" si="197"/>
        <v>0</v>
      </c>
    </row>
    <row r="1104" spans="4:33" x14ac:dyDescent="0.25">
      <c r="D1104" s="52"/>
      <c r="E1104" s="39"/>
      <c r="F1104" s="39"/>
      <c r="G1104" s="35"/>
      <c r="I1104" s="52"/>
      <c r="J1104" s="39"/>
      <c r="K1104" s="39"/>
      <c r="L1104" s="62"/>
      <c r="M1104" s="101">
        <f t="shared" si="194"/>
        <v>27</v>
      </c>
      <c r="N1104" s="67" t="str">
        <f ca="1">IF(D1104="","",_xll.xEURO(OFFSET(C1104,-M1104+1,0),E1104,OFFSET(C1104,-M1104+2,0),OFFSET(C1104,-M1104+2,0),OFFSET(C1104,-M1104+3,0)+AB1104,OFFSET(C1104,-M1104+4,0),0,1)*D1104)</f>
        <v/>
      </c>
      <c r="O1104" s="69" t="str">
        <f ca="1">IF(D1104="","",_xll.xEURO(OFFSET(C1104,-M1104+1,0),E1104,OFFSET(C1104,-M1104+2,0),OFFSET(C1104,-M1104+2,0),OFFSET(C1104,-M1104+3,0)+AB1104,OFFSET(C1104,-M1104+4,0),0,0))</f>
        <v/>
      </c>
      <c r="P1104" s="67" t="str">
        <f t="shared" si="192"/>
        <v/>
      </c>
      <c r="Q1104" s="67" t="str">
        <f ca="1">IF(D1104="","",_xll.xEURO(OFFSET(C1104,-M1104+1,0),E1104,OFFSET(C1104,-M1104+2,0),OFFSET(C1104,-M1104+2,0),OFFSET(C1104,-M1104+3,0)+AB1104,OFFSET(C1104,-M1104+4,0),0,2)/10*D1104)</f>
        <v/>
      </c>
      <c r="R1104" s="71" t="str">
        <f ca="1">IF(D1104="","",_xll.xEURO(OFFSET(C1104,-M1104+1,0),E1104,OFFSET(C1104,-M1104+2,0),OFFSET(C1104,-M1104+2,0),OFFSET(C1104,-M1104+3,0)+AB1104,OFFSET(C1104,-M1104+4,0),0,3)/100*D1104*10000)</f>
        <v/>
      </c>
      <c r="S1104" s="71" t="str">
        <f ca="1">IF(D1104="","",_xll.xEURO(OFFSET(C1104,-M1104+1,0),E1104,OFFSET(C1104,-M1104+2,0),OFFSET(C1104,-M1104+2,0),OFFSET(C1104,-M1104+3,0)+AB1104,OFFSET(C1104,-M1104+4,0),0,5)/365.25*D1104*10000)</f>
        <v/>
      </c>
      <c r="U1104" s="67" t="str">
        <f ca="1">IF(I1104="","",_xll.xEURO(OFFSET(C1104,-M1104+1,0),J1104,OFFSET(C1104,-M1104+2,0),OFFSET(C1104,-M1104+2,0),OFFSET(C1104,-M1104+3,0)+AC1104,OFFSET(C1104,-M1104+4,0),1,1)*I1104)</f>
        <v/>
      </c>
      <c r="V1104" s="69" t="str">
        <f ca="1">IF(I1104="","",_xll.xEURO(OFFSET(C1104,-M1104+1,0),J1104,OFFSET(C1104,-M1104+2,0),OFFSET(C1104,-M1104+2,0),OFFSET(C1104,-M1104+3,0)+AC1104,OFFSET(C1104,-M1104+4,0),1,0))</f>
        <v/>
      </c>
      <c r="W1104" s="67" t="str">
        <f t="shared" si="193"/>
        <v/>
      </c>
      <c r="X1104" s="67" t="str">
        <f ca="1">IF(I1104="","",_xll.xEURO(OFFSET(C1104,-M1104+1,0),J1104,OFFSET(C1104,-M1104+2,0),OFFSET(C1104,-M1104+2,0),OFFSET(C1104,-M1104+3,0)+AC1104,OFFSET(C1104,-M1104+4,0),1,2)/10*I1104)</f>
        <v/>
      </c>
      <c r="Y1104" s="71" t="str">
        <f ca="1">IF(I1104="","",_xll.xEURO(OFFSET(C1104,-M1104+1,0),J1104,OFFSET(C1104,-M1104+2,0),OFFSET(C1104,-M1104+2,0),OFFSET(C1104,-M1104+3,0)+AC1104,OFFSET(C1104,-M1104+4,0),1,3)/100*I1104*10000)</f>
        <v/>
      </c>
      <c r="Z1104" s="71" t="str">
        <f ca="1">IF(I1104="","",_xll.xEURO(OFFSET(C1104,-M1104+1,0),J1104,OFFSET(C1104,-M1104+2,0),OFFSET(C1104,-M1104+2,0),OFFSET(C1104,-M1104+3,0)+AC1104,OFFSET(C1104,-M1104+4,0),1,5)/365.25*I1104*10000)</f>
        <v/>
      </c>
      <c r="AB1104" s="40" t="str">
        <f ca="1">IF(D1104="","",_xll.xCalcSkew(OFFSET(C1104,-M1104,0),E1104-OFFSET(C1104,-M1104+1,0),b)/100)</f>
        <v/>
      </c>
      <c r="AC1104" s="40" t="str">
        <f ca="1">IF(I1104="","",_xll.xCalcSkew(OFFSET(C1104,-M1104,0),J1104-OFFSET(C1104,-M1104+1,0),b)/100)</f>
        <v/>
      </c>
      <c r="AE1104">
        <f t="shared" si="195"/>
        <v>0</v>
      </c>
      <c r="AF1104">
        <f t="shared" si="196"/>
        <v>0</v>
      </c>
      <c r="AG1104">
        <f t="shared" si="197"/>
        <v>0</v>
      </c>
    </row>
    <row r="1105" spans="3:33" x14ac:dyDescent="0.25">
      <c r="D1105" s="52"/>
      <c r="E1105" s="39"/>
      <c r="F1105" s="39"/>
      <c r="G1105" s="35"/>
      <c r="I1105" s="52"/>
      <c r="J1105" s="39"/>
      <c r="K1105" s="39"/>
      <c r="L1105" s="62"/>
      <c r="M1105" s="101">
        <f t="shared" si="194"/>
        <v>28</v>
      </c>
      <c r="N1105" s="67" t="str">
        <f ca="1">IF(D1105="","",_xll.xEURO(OFFSET(C1105,-M1105+1,0),E1105,OFFSET(C1105,-M1105+2,0),OFFSET(C1105,-M1105+2,0),OFFSET(C1105,-M1105+3,0)+AB1105,OFFSET(C1105,-M1105+4,0),0,1)*D1105)</f>
        <v/>
      </c>
      <c r="O1105" s="69" t="str">
        <f ca="1">IF(D1105="","",_xll.xEURO(OFFSET(C1105,-M1105+1,0),E1105,OFFSET(C1105,-M1105+2,0),OFFSET(C1105,-M1105+2,0),OFFSET(C1105,-M1105+3,0)+AB1105,OFFSET(C1105,-M1105+4,0),0,0))</f>
        <v/>
      </c>
      <c r="P1105" s="67" t="str">
        <f t="shared" si="192"/>
        <v/>
      </c>
      <c r="Q1105" s="67" t="str">
        <f ca="1">IF(D1105="","",_xll.xEURO(OFFSET(C1105,-M1105+1,0),E1105,OFFSET(C1105,-M1105+2,0),OFFSET(C1105,-M1105+2,0),OFFSET(C1105,-M1105+3,0)+AB1105,OFFSET(C1105,-M1105+4,0),0,2)/10*D1105)</f>
        <v/>
      </c>
      <c r="R1105" s="71" t="str">
        <f ca="1">IF(D1105="","",_xll.xEURO(OFFSET(C1105,-M1105+1,0),E1105,OFFSET(C1105,-M1105+2,0),OFFSET(C1105,-M1105+2,0),OFFSET(C1105,-M1105+3,0)+AB1105,OFFSET(C1105,-M1105+4,0),0,3)/100*D1105*10000)</f>
        <v/>
      </c>
      <c r="S1105" s="71" t="str">
        <f ca="1">IF(D1105="","",_xll.xEURO(OFFSET(C1105,-M1105+1,0),E1105,OFFSET(C1105,-M1105+2,0),OFFSET(C1105,-M1105+2,0),OFFSET(C1105,-M1105+3,0)+AB1105,OFFSET(C1105,-M1105+4,0),0,5)/365.25*D1105*10000)</f>
        <v/>
      </c>
      <c r="U1105" s="67" t="str">
        <f ca="1">IF(I1105="","",_xll.xEURO(OFFSET(C1105,-M1105+1,0),J1105,OFFSET(C1105,-M1105+2,0),OFFSET(C1105,-M1105+2,0),OFFSET(C1105,-M1105+3,0)+AC1105,OFFSET(C1105,-M1105+4,0),1,1)*I1105)</f>
        <v/>
      </c>
      <c r="V1105" s="69" t="str">
        <f ca="1">IF(I1105="","",_xll.xEURO(OFFSET(C1105,-M1105+1,0),J1105,OFFSET(C1105,-M1105+2,0),OFFSET(C1105,-M1105+2,0),OFFSET(C1105,-M1105+3,0)+AC1105,OFFSET(C1105,-M1105+4,0),1,0))</f>
        <v/>
      </c>
      <c r="W1105" s="67" t="str">
        <f t="shared" si="193"/>
        <v/>
      </c>
      <c r="X1105" s="67" t="str">
        <f ca="1">IF(I1105="","",_xll.xEURO(OFFSET(C1105,-M1105+1,0),J1105,OFFSET(C1105,-M1105+2,0),OFFSET(C1105,-M1105+2,0),OFFSET(C1105,-M1105+3,0)+AC1105,OFFSET(C1105,-M1105+4,0),1,2)/10*I1105)</f>
        <v/>
      </c>
      <c r="Y1105" s="71" t="str">
        <f ca="1">IF(I1105="","",_xll.xEURO(OFFSET(C1105,-M1105+1,0),J1105,OFFSET(C1105,-M1105+2,0),OFFSET(C1105,-M1105+2,0),OFFSET(C1105,-M1105+3,0)+AC1105,OFFSET(C1105,-M1105+4,0),1,3)/100*I1105*10000)</f>
        <v/>
      </c>
      <c r="Z1105" s="71" t="str">
        <f ca="1">IF(I1105="","",_xll.xEURO(OFFSET(C1105,-M1105+1,0),J1105,OFFSET(C1105,-M1105+2,0),OFFSET(C1105,-M1105+2,0),OFFSET(C1105,-M1105+3,0)+AC1105,OFFSET(C1105,-M1105+4,0),1,5)/365.25*I1105*10000)</f>
        <v/>
      </c>
      <c r="AB1105" s="40" t="str">
        <f ca="1">IF(D1105="","",_xll.xCalcSkew(OFFSET(C1105,-M1105,0),E1105-OFFSET(C1105,-M1105+1,0),b)/100)</f>
        <v/>
      </c>
      <c r="AC1105" s="40" t="str">
        <f ca="1">IF(I1105="","",_xll.xCalcSkew(OFFSET(C1105,-M1105,0),J1105-OFFSET(C1105,-M1105+1,0),b)/100)</f>
        <v/>
      </c>
      <c r="AE1105">
        <f t="shared" si="195"/>
        <v>0</v>
      </c>
      <c r="AF1105">
        <f t="shared" si="196"/>
        <v>0</v>
      </c>
      <c r="AG1105">
        <f t="shared" si="197"/>
        <v>0</v>
      </c>
    </row>
    <row r="1106" spans="3:33" x14ac:dyDescent="0.25">
      <c r="D1106" s="52"/>
      <c r="E1106" s="39"/>
      <c r="F1106" s="39"/>
      <c r="G1106" s="35"/>
      <c r="I1106" s="52"/>
      <c r="J1106" s="39"/>
      <c r="K1106" s="39"/>
      <c r="L1106" s="62"/>
      <c r="M1106" s="101">
        <f t="shared" si="194"/>
        <v>29</v>
      </c>
      <c r="N1106" s="67" t="str">
        <f ca="1">IF(D1106="","",_xll.xEURO(OFFSET(C1106,-M1106+1,0),E1106,OFFSET(C1106,-M1106+2,0),OFFSET(C1106,-M1106+2,0),OFFSET(C1106,-M1106+3,0)+AB1106,OFFSET(C1106,-M1106+4,0),0,1)*D1106)</f>
        <v/>
      </c>
      <c r="O1106" s="69" t="str">
        <f ca="1">IF(D1106="","",_xll.xEURO(OFFSET(C1106,-M1106+1,0),E1106,OFFSET(C1106,-M1106+2,0),OFFSET(C1106,-M1106+2,0),OFFSET(C1106,-M1106+3,0)+AB1106,OFFSET(C1106,-M1106+4,0),0,0))</f>
        <v/>
      </c>
      <c r="P1106" s="67" t="str">
        <f t="shared" si="192"/>
        <v/>
      </c>
      <c r="Q1106" s="67" t="str">
        <f ca="1">IF(D1106="","",_xll.xEURO(OFFSET(C1106,-M1106+1,0),E1106,OFFSET(C1106,-M1106+2,0),OFFSET(C1106,-M1106+2,0),OFFSET(C1106,-M1106+3,0)+AB1106,OFFSET(C1106,-M1106+4,0),0,2)/10*D1106)</f>
        <v/>
      </c>
      <c r="R1106" s="71" t="str">
        <f ca="1">IF(D1106="","",_xll.xEURO(OFFSET(C1106,-M1106+1,0),E1106,OFFSET(C1106,-M1106+2,0),OFFSET(C1106,-M1106+2,0),OFFSET(C1106,-M1106+3,0)+AB1106,OFFSET(C1106,-M1106+4,0),0,3)/100*D1106*10000)</f>
        <v/>
      </c>
      <c r="S1106" s="71" t="str">
        <f ca="1">IF(D1106="","",_xll.xEURO(OFFSET(C1106,-M1106+1,0),E1106,OFFSET(C1106,-M1106+2,0),OFFSET(C1106,-M1106+2,0),OFFSET(C1106,-M1106+3,0)+AB1106,OFFSET(C1106,-M1106+4,0),0,5)/365.25*D1106*10000)</f>
        <v/>
      </c>
      <c r="U1106" s="67" t="str">
        <f ca="1">IF(I1106="","",_xll.xEURO(OFFSET(C1106,-M1106+1,0),J1106,OFFSET(C1106,-M1106+2,0),OFFSET(C1106,-M1106+2,0),OFFSET(C1106,-M1106+3,0)+AC1106,OFFSET(C1106,-M1106+4,0),1,1)*I1106)</f>
        <v/>
      </c>
      <c r="V1106" s="69" t="str">
        <f ca="1">IF(I1106="","",_xll.xEURO(OFFSET(C1106,-M1106+1,0),J1106,OFFSET(C1106,-M1106+2,0),OFFSET(C1106,-M1106+2,0),OFFSET(C1106,-M1106+3,0)+AC1106,OFFSET(C1106,-M1106+4,0),1,0))</f>
        <v/>
      </c>
      <c r="W1106" s="67" t="str">
        <f t="shared" si="193"/>
        <v/>
      </c>
      <c r="X1106" s="67" t="str">
        <f ca="1">IF(I1106="","",_xll.xEURO(OFFSET(C1106,-M1106+1,0),J1106,OFFSET(C1106,-M1106+2,0),OFFSET(C1106,-M1106+2,0),OFFSET(C1106,-M1106+3,0)+AC1106,OFFSET(C1106,-M1106+4,0),1,2)/10*I1106)</f>
        <v/>
      </c>
      <c r="Y1106" s="71" t="str">
        <f ca="1">IF(I1106="","",_xll.xEURO(OFFSET(C1106,-M1106+1,0),J1106,OFFSET(C1106,-M1106+2,0),OFFSET(C1106,-M1106+2,0),OFFSET(C1106,-M1106+3,0)+AC1106,OFFSET(C1106,-M1106+4,0),1,3)/100*I1106*10000)</f>
        <v/>
      </c>
      <c r="Z1106" s="71" t="str">
        <f ca="1">IF(I1106="","",_xll.xEURO(OFFSET(C1106,-M1106+1,0),J1106,OFFSET(C1106,-M1106+2,0),OFFSET(C1106,-M1106+2,0),OFFSET(C1106,-M1106+3,0)+AC1106,OFFSET(C1106,-M1106+4,0),1,5)/365.25*I1106*10000)</f>
        <v/>
      </c>
      <c r="AB1106" s="40" t="str">
        <f ca="1">IF(D1106="","",_xll.xCalcSkew(OFFSET(C1106,-M1106,0),E1106-OFFSET(C1106,-M1106+1,0),b)/100)</f>
        <v/>
      </c>
      <c r="AC1106" s="40" t="str">
        <f ca="1">IF(I1106="","",_xll.xCalcSkew(OFFSET(C1106,-M1106,0),J1106-OFFSET(C1106,-M1106+1,0),b)/100)</f>
        <v/>
      </c>
      <c r="AE1106">
        <f t="shared" si="195"/>
        <v>0</v>
      </c>
      <c r="AF1106">
        <f t="shared" si="196"/>
        <v>0</v>
      </c>
      <c r="AG1106">
        <f t="shared" si="197"/>
        <v>0</v>
      </c>
    </row>
    <row r="1107" spans="3:33" x14ac:dyDescent="0.25">
      <c r="D1107" s="52"/>
      <c r="E1107" s="39"/>
      <c r="F1107" s="39"/>
      <c r="G1107" s="35"/>
      <c r="I1107" s="52"/>
      <c r="J1107" s="39"/>
      <c r="K1107" s="39"/>
      <c r="L1107" s="62"/>
      <c r="M1107" s="101">
        <f t="shared" si="194"/>
        <v>30</v>
      </c>
      <c r="N1107" s="67" t="str">
        <f ca="1">IF(D1107="","",_xll.xEURO(OFFSET(C1107,-M1107+1,0),E1107,OFFSET(C1107,-M1107+2,0),OFFSET(C1107,-M1107+2,0),OFFSET(C1107,-M1107+3,0)+AB1107,OFFSET(C1107,-M1107+4,0),0,1)*D1107)</f>
        <v/>
      </c>
      <c r="O1107" s="69" t="str">
        <f ca="1">IF(D1107="","",_xll.xEURO(OFFSET(C1107,-M1107+1,0),E1107,OFFSET(C1107,-M1107+2,0),OFFSET(C1107,-M1107+2,0),OFFSET(C1107,-M1107+3,0)+AB1107,OFFSET(C1107,-M1107+4,0),0,0))</f>
        <v/>
      </c>
      <c r="P1107" s="67" t="str">
        <f t="shared" si="192"/>
        <v/>
      </c>
      <c r="Q1107" s="67" t="str">
        <f ca="1">IF(D1107="","",_xll.xEURO(OFFSET(C1107,-M1107+1,0),E1107,OFFSET(C1107,-M1107+2,0),OFFSET(C1107,-M1107+2,0),OFFSET(C1107,-M1107+3,0)+AB1107,OFFSET(C1107,-M1107+4,0),0,2)/10*D1107)</f>
        <v/>
      </c>
      <c r="R1107" s="71" t="str">
        <f ca="1">IF(D1107="","",_xll.xEURO(OFFSET(C1107,-M1107+1,0),E1107,OFFSET(C1107,-M1107+2,0),OFFSET(C1107,-M1107+2,0),OFFSET(C1107,-M1107+3,0)+AB1107,OFFSET(C1107,-M1107+4,0),0,3)/100*D1107*10000)</f>
        <v/>
      </c>
      <c r="S1107" s="71" t="str">
        <f ca="1">IF(D1107="","",_xll.xEURO(OFFSET(C1107,-M1107+1,0),E1107,OFFSET(C1107,-M1107+2,0),OFFSET(C1107,-M1107+2,0),OFFSET(C1107,-M1107+3,0)+AB1107,OFFSET(C1107,-M1107+4,0),0,5)/365.25*D1107*10000)</f>
        <v/>
      </c>
      <c r="U1107" s="67" t="str">
        <f ca="1">IF(I1107="","",_xll.xEURO(OFFSET(C1107,-M1107+1,0),J1107,OFFSET(C1107,-M1107+2,0),OFFSET(C1107,-M1107+2,0),OFFSET(C1107,-M1107+3,0)+AC1107,OFFSET(C1107,-M1107+4,0),1,1)*I1107)</f>
        <v/>
      </c>
      <c r="V1107" s="69" t="str">
        <f ca="1">IF(I1107="","",_xll.xEURO(OFFSET(C1107,-M1107+1,0),J1107,OFFSET(C1107,-M1107+2,0),OFFSET(C1107,-M1107+2,0),OFFSET(C1107,-M1107+3,0)+AC1107,OFFSET(C1107,-M1107+4,0),1,0))</f>
        <v/>
      </c>
      <c r="W1107" s="67" t="str">
        <f t="shared" si="193"/>
        <v/>
      </c>
      <c r="X1107" s="67" t="str">
        <f ca="1">IF(I1107="","",_xll.xEURO(OFFSET(C1107,-M1107+1,0),J1107,OFFSET(C1107,-M1107+2,0),OFFSET(C1107,-M1107+2,0),OFFSET(C1107,-M1107+3,0)+AC1107,OFFSET(C1107,-M1107+4,0),1,2)/10*I1107)</f>
        <v/>
      </c>
      <c r="Y1107" s="71" t="str">
        <f ca="1">IF(I1107="","",_xll.xEURO(OFFSET(C1107,-M1107+1,0),J1107,OFFSET(C1107,-M1107+2,0),OFFSET(C1107,-M1107+2,0),OFFSET(C1107,-M1107+3,0)+AC1107,OFFSET(C1107,-M1107+4,0),1,3)/100*I1107*10000)</f>
        <v/>
      </c>
      <c r="Z1107" s="71" t="str">
        <f ca="1">IF(I1107="","",_xll.xEURO(OFFSET(C1107,-M1107+1,0),J1107,OFFSET(C1107,-M1107+2,0),OFFSET(C1107,-M1107+2,0),OFFSET(C1107,-M1107+3,0)+AC1107,OFFSET(C1107,-M1107+4,0),1,5)/365.25*I1107*10000)</f>
        <v/>
      </c>
      <c r="AB1107" s="40" t="str">
        <f ca="1">IF(D1107="","",_xll.xCalcSkew(OFFSET(C1107,-M1107,0),E1107-OFFSET(C1107,-M1107+1,0),b)/100)</f>
        <v/>
      </c>
      <c r="AC1107" s="40" t="str">
        <f ca="1">IF(I1107="","",_xll.xCalcSkew(OFFSET(C1107,-M1107,0),J1107-OFFSET(C1107,-M1107+1,0),b)/100)</f>
        <v/>
      </c>
      <c r="AE1107">
        <f t="shared" si="195"/>
        <v>0</v>
      </c>
      <c r="AF1107">
        <f t="shared" si="196"/>
        <v>0</v>
      </c>
      <c r="AG1107">
        <f t="shared" si="197"/>
        <v>0</v>
      </c>
    </row>
    <row r="1108" spans="3:33" x14ac:dyDescent="0.25">
      <c r="D1108" s="52"/>
      <c r="E1108" s="39"/>
      <c r="F1108" s="39"/>
      <c r="G1108" s="35"/>
      <c r="I1108" s="52"/>
      <c r="J1108" s="39"/>
      <c r="K1108" s="39"/>
      <c r="L1108" s="62"/>
      <c r="M1108" s="101">
        <f t="shared" si="194"/>
        <v>31</v>
      </c>
      <c r="N1108" s="67" t="str">
        <f ca="1">IF(D1108="","",_xll.xEURO(OFFSET(C1108,-M1108+1,0),E1108,OFFSET(C1108,-M1108+2,0),OFFSET(C1108,-M1108+2,0),OFFSET(C1108,-M1108+3,0)+AB1108,OFFSET(C1108,-M1108+4,0),0,1)*D1108)</f>
        <v/>
      </c>
      <c r="O1108" s="69" t="str">
        <f ca="1">IF(D1108="","",_xll.xEURO(OFFSET(C1108,-M1108+1,0),E1108,OFFSET(C1108,-M1108+2,0),OFFSET(C1108,-M1108+2,0),OFFSET(C1108,-M1108+3,0)+AB1108,OFFSET(C1108,-M1108+4,0),0,0))</f>
        <v/>
      </c>
      <c r="P1108" s="67" t="str">
        <f t="shared" si="192"/>
        <v/>
      </c>
      <c r="Q1108" s="67" t="str">
        <f ca="1">IF(D1108="","",_xll.xEURO(OFFSET(C1108,-M1108+1,0),E1108,OFFSET(C1108,-M1108+2,0),OFFSET(C1108,-M1108+2,0),OFFSET(C1108,-M1108+3,0)+AB1108,OFFSET(C1108,-M1108+4,0),0,2)/10*D1108)</f>
        <v/>
      </c>
      <c r="R1108" s="71" t="str">
        <f ca="1">IF(D1108="","",_xll.xEURO(OFFSET(C1108,-M1108+1,0),E1108,OFFSET(C1108,-M1108+2,0),OFFSET(C1108,-M1108+2,0),OFFSET(C1108,-M1108+3,0)+AB1108,OFFSET(C1108,-M1108+4,0),0,3)/100*D1108*10000)</f>
        <v/>
      </c>
      <c r="S1108" s="71" t="str">
        <f ca="1">IF(D1108="","",_xll.xEURO(OFFSET(C1108,-M1108+1,0),E1108,OFFSET(C1108,-M1108+2,0),OFFSET(C1108,-M1108+2,0),OFFSET(C1108,-M1108+3,0)+AB1108,OFFSET(C1108,-M1108+4,0),0,5)/365.25*D1108*10000)</f>
        <v/>
      </c>
      <c r="U1108" s="67" t="str">
        <f ca="1">IF(I1108="","",_xll.xEURO(OFFSET(C1108,-M1108+1,0),J1108,OFFSET(C1108,-M1108+2,0),OFFSET(C1108,-M1108+2,0),OFFSET(C1108,-M1108+3,0)+AC1108,OFFSET(C1108,-M1108+4,0),1,1)*I1108)</f>
        <v/>
      </c>
      <c r="V1108" s="69" t="str">
        <f ca="1">IF(I1108="","",_xll.xEURO(OFFSET(C1108,-M1108+1,0),J1108,OFFSET(C1108,-M1108+2,0),OFFSET(C1108,-M1108+2,0),OFFSET(C1108,-M1108+3,0)+AC1108,OFFSET(C1108,-M1108+4,0),1,0))</f>
        <v/>
      </c>
      <c r="W1108" s="67" t="str">
        <f t="shared" si="193"/>
        <v/>
      </c>
      <c r="X1108" s="67" t="str">
        <f ca="1">IF(I1108="","",_xll.xEURO(OFFSET(C1108,-M1108+1,0),J1108,OFFSET(C1108,-M1108+2,0),OFFSET(C1108,-M1108+2,0),OFFSET(C1108,-M1108+3,0)+AC1108,OFFSET(C1108,-M1108+4,0),1,2)/10*I1108)</f>
        <v/>
      </c>
      <c r="Y1108" s="71" t="str">
        <f ca="1">IF(I1108="","",_xll.xEURO(OFFSET(C1108,-M1108+1,0),J1108,OFFSET(C1108,-M1108+2,0),OFFSET(C1108,-M1108+2,0),OFFSET(C1108,-M1108+3,0)+AC1108,OFFSET(C1108,-M1108+4,0),1,3)/100*I1108*10000)</f>
        <v/>
      </c>
      <c r="Z1108" s="71" t="str">
        <f ca="1">IF(I1108="","",_xll.xEURO(OFFSET(C1108,-M1108+1,0),J1108,OFFSET(C1108,-M1108+2,0),OFFSET(C1108,-M1108+2,0),OFFSET(C1108,-M1108+3,0)+AC1108,OFFSET(C1108,-M1108+4,0),1,5)/365.25*I1108*10000)</f>
        <v/>
      </c>
      <c r="AB1108" s="40" t="str">
        <f ca="1">IF(D1108="","",_xll.xCalcSkew(OFFSET(C1108,-M1108,0),E1108-OFFSET(C1108,-M1108+1,0),b)/100)</f>
        <v/>
      </c>
      <c r="AC1108" s="40" t="str">
        <f ca="1">IF(I1108="","",_xll.xCalcSkew(OFFSET(C1108,-M1108,0),J1108-OFFSET(C1108,-M1108+1,0),b)/100)</f>
        <v/>
      </c>
      <c r="AE1108">
        <f t="shared" si="195"/>
        <v>0</v>
      </c>
      <c r="AF1108">
        <f t="shared" si="196"/>
        <v>0</v>
      </c>
      <c r="AG1108">
        <f t="shared" si="197"/>
        <v>0</v>
      </c>
    </row>
    <row r="1109" spans="3:33" x14ac:dyDescent="0.25">
      <c r="D1109" s="52"/>
      <c r="E1109" s="39"/>
      <c r="F1109" s="39"/>
      <c r="G1109" s="35"/>
      <c r="I1109" s="52"/>
      <c r="J1109" s="39"/>
      <c r="K1109" s="39"/>
      <c r="L1109" s="62"/>
      <c r="M1109" s="101">
        <f t="shared" si="194"/>
        <v>32</v>
      </c>
      <c r="N1109" s="67" t="str">
        <f ca="1">IF(D1109="","",_xll.xEURO(OFFSET(C1109,-M1109+1,0),E1109,OFFSET(C1109,-M1109+2,0),OFFSET(C1109,-M1109+2,0),OFFSET(C1109,-M1109+3,0)+AB1109,OFFSET(C1109,-M1109+4,0),0,1)*D1109)</f>
        <v/>
      </c>
      <c r="O1109" s="69" t="str">
        <f ca="1">IF(D1109="","",_xll.xEURO(OFFSET(C1109,-M1109+1,0),E1109,OFFSET(C1109,-M1109+2,0),OFFSET(C1109,-M1109+2,0),OFFSET(C1109,-M1109+3,0)+AB1109,OFFSET(C1109,-M1109+4,0),0,0))</f>
        <v/>
      </c>
      <c r="P1109" s="67" t="str">
        <f t="shared" si="192"/>
        <v/>
      </c>
      <c r="Q1109" s="67" t="str">
        <f ca="1">IF(D1109="","",_xll.xEURO(OFFSET(C1109,-M1109+1,0),E1109,OFFSET(C1109,-M1109+2,0),OFFSET(C1109,-M1109+2,0),OFFSET(C1109,-M1109+3,0)+AB1109,OFFSET(C1109,-M1109+4,0),0,2)/10*D1109)</f>
        <v/>
      </c>
      <c r="R1109" s="71" t="str">
        <f ca="1">IF(D1109="","",_xll.xEURO(OFFSET(C1109,-M1109+1,0),E1109,OFFSET(C1109,-M1109+2,0),OFFSET(C1109,-M1109+2,0),OFFSET(C1109,-M1109+3,0)+AB1109,OFFSET(C1109,-M1109+4,0),0,3)/100*D1109*10000)</f>
        <v/>
      </c>
      <c r="S1109" s="71" t="str">
        <f ca="1">IF(D1109="","",_xll.xEURO(OFFSET(C1109,-M1109+1,0),E1109,OFFSET(C1109,-M1109+2,0),OFFSET(C1109,-M1109+2,0),OFFSET(C1109,-M1109+3,0)+AB1109,OFFSET(C1109,-M1109+4,0),0,5)/365.25*D1109*10000)</f>
        <v/>
      </c>
      <c r="U1109" s="67" t="str">
        <f ca="1">IF(I1109="","",_xll.xEURO(OFFSET(C1109,-M1109+1,0),J1109,OFFSET(C1109,-M1109+2,0),OFFSET(C1109,-M1109+2,0),OFFSET(C1109,-M1109+3,0)+AC1109,OFFSET(C1109,-M1109+4,0),1,1)*I1109)</f>
        <v/>
      </c>
      <c r="V1109" s="69" t="str">
        <f ca="1">IF(I1109="","",_xll.xEURO(OFFSET(C1109,-M1109+1,0),J1109,OFFSET(C1109,-M1109+2,0),OFFSET(C1109,-M1109+2,0),OFFSET(C1109,-M1109+3,0)+AC1109,OFFSET(C1109,-M1109+4,0),1,0))</f>
        <v/>
      </c>
      <c r="W1109" s="67" t="str">
        <f t="shared" si="193"/>
        <v/>
      </c>
      <c r="X1109" s="67" t="str">
        <f ca="1">IF(I1109="","",_xll.xEURO(OFFSET(C1109,-M1109+1,0),J1109,OFFSET(C1109,-M1109+2,0),OFFSET(C1109,-M1109+2,0),OFFSET(C1109,-M1109+3,0)+AC1109,OFFSET(C1109,-M1109+4,0),1,2)/10*I1109)</f>
        <v/>
      </c>
      <c r="Y1109" s="71" t="str">
        <f ca="1">IF(I1109="","",_xll.xEURO(OFFSET(C1109,-M1109+1,0),J1109,OFFSET(C1109,-M1109+2,0),OFFSET(C1109,-M1109+2,0),OFFSET(C1109,-M1109+3,0)+AC1109,OFFSET(C1109,-M1109+4,0),1,3)/100*I1109*10000)</f>
        <v/>
      </c>
      <c r="Z1109" s="71" t="str">
        <f ca="1">IF(I1109="","",_xll.xEURO(OFFSET(C1109,-M1109+1,0),J1109,OFFSET(C1109,-M1109+2,0),OFFSET(C1109,-M1109+2,0),OFFSET(C1109,-M1109+3,0)+AC1109,OFFSET(C1109,-M1109+4,0),1,5)/365.25*I1109*10000)</f>
        <v/>
      </c>
      <c r="AB1109" s="40" t="str">
        <f ca="1">IF(D1109="","",_xll.xCalcSkew(OFFSET(C1109,-M1109,0),E1109-OFFSET(C1109,-M1109+1,0),b)/100)</f>
        <v/>
      </c>
      <c r="AC1109" s="40" t="str">
        <f ca="1">IF(I1109="","",_xll.xCalcSkew(OFFSET(C1109,-M1109,0),J1109-OFFSET(C1109,-M1109+1,0),b)/100)</f>
        <v/>
      </c>
      <c r="AE1109">
        <f t="shared" si="195"/>
        <v>0</v>
      </c>
      <c r="AF1109">
        <f t="shared" si="196"/>
        <v>0</v>
      </c>
      <c r="AG1109">
        <f t="shared" si="197"/>
        <v>0</v>
      </c>
    </row>
    <row r="1110" spans="3:33" x14ac:dyDescent="0.25">
      <c r="D1110" s="52"/>
      <c r="E1110" s="39"/>
      <c r="F1110" s="39"/>
      <c r="G1110" s="35"/>
      <c r="I1110" s="52"/>
      <c r="J1110" s="39"/>
      <c r="K1110" s="39"/>
      <c r="L1110" s="62"/>
      <c r="M1110" s="101">
        <f t="shared" si="194"/>
        <v>33</v>
      </c>
      <c r="N1110" s="67" t="str">
        <f ca="1">IF(D1110="","",_xll.xEURO(OFFSET(C1110,-M1110+1,0),E1110,OFFSET(C1110,-M1110+2,0),OFFSET(C1110,-M1110+2,0),OFFSET(C1110,-M1110+3,0)+AB1110,OFFSET(C1110,-M1110+4,0),0,1)*D1110)</f>
        <v/>
      </c>
      <c r="O1110" s="69" t="str">
        <f ca="1">IF(D1110="","",_xll.xEURO(OFFSET(C1110,-M1110+1,0),E1110,OFFSET(C1110,-M1110+2,0),OFFSET(C1110,-M1110+2,0),OFFSET(C1110,-M1110+3,0)+AB1110,OFFSET(C1110,-M1110+4,0),0,0))</f>
        <v/>
      </c>
      <c r="P1110" s="67" t="str">
        <f t="shared" si="192"/>
        <v/>
      </c>
      <c r="Q1110" s="67" t="str">
        <f ca="1">IF(D1110="","",_xll.xEURO(OFFSET(C1110,-M1110+1,0),E1110,OFFSET(C1110,-M1110+2,0),OFFSET(C1110,-M1110+2,0),OFFSET(C1110,-M1110+3,0)+AB1110,OFFSET(C1110,-M1110+4,0),0,2)/10*D1110)</f>
        <v/>
      </c>
      <c r="R1110" s="71" t="str">
        <f ca="1">IF(D1110="","",_xll.xEURO(OFFSET(C1110,-M1110+1,0),E1110,OFFSET(C1110,-M1110+2,0),OFFSET(C1110,-M1110+2,0),OFFSET(C1110,-M1110+3,0)+AB1110,OFFSET(C1110,-M1110+4,0),0,3)/100*D1110*10000)</f>
        <v/>
      </c>
      <c r="S1110" s="71" t="str">
        <f ca="1">IF(D1110="","",_xll.xEURO(OFFSET(C1110,-M1110+1,0),E1110,OFFSET(C1110,-M1110+2,0),OFFSET(C1110,-M1110+2,0),OFFSET(C1110,-M1110+3,0)+AB1110,OFFSET(C1110,-M1110+4,0),0,5)/365.25*D1110*10000)</f>
        <v/>
      </c>
      <c r="U1110" s="67" t="str">
        <f ca="1">IF(I1110="","",_xll.xEURO(OFFSET(C1110,-M1110+1,0),J1110,OFFSET(C1110,-M1110+2,0),OFFSET(C1110,-M1110+2,0),OFFSET(C1110,-M1110+3,0)+AC1110,OFFSET(C1110,-M1110+4,0),1,1)*I1110)</f>
        <v/>
      </c>
      <c r="V1110" s="69" t="str">
        <f ca="1">IF(I1110="","",_xll.xEURO(OFFSET(C1110,-M1110+1,0),J1110,OFFSET(C1110,-M1110+2,0),OFFSET(C1110,-M1110+2,0),OFFSET(C1110,-M1110+3,0)+AC1110,OFFSET(C1110,-M1110+4,0),1,0))</f>
        <v/>
      </c>
      <c r="W1110" s="67" t="str">
        <f t="shared" si="193"/>
        <v/>
      </c>
      <c r="X1110" s="67" t="str">
        <f ca="1">IF(I1110="","",_xll.xEURO(OFFSET(C1110,-M1110+1,0),J1110,OFFSET(C1110,-M1110+2,0),OFFSET(C1110,-M1110+2,0),OFFSET(C1110,-M1110+3,0)+AC1110,OFFSET(C1110,-M1110+4,0),1,2)/10*I1110)</f>
        <v/>
      </c>
      <c r="Y1110" s="71" t="str">
        <f ca="1">IF(I1110="","",_xll.xEURO(OFFSET(C1110,-M1110+1,0),J1110,OFFSET(C1110,-M1110+2,0),OFFSET(C1110,-M1110+2,0),OFFSET(C1110,-M1110+3,0)+AC1110,OFFSET(C1110,-M1110+4,0),1,3)/100*I1110*10000)</f>
        <v/>
      </c>
      <c r="Z1110" s="71" t="str">
        <f ca="1">IF(I1110="","",_xll.xEURO(OFFSET(C1110,-M1110+1,0),J1110,OFFSET(C1110,-M1110+2,0),OFFSET(C1110,-M1110+2,0),OFFSET(C1110,-M1110+3,0)+AC1110,OFFSET(C1110,-M1110+4,0),1,5)/365.25*I1110*10000)</f>
        <v/>
      </c>
      <c r="AB1110" s="40" t="str">
        <f ca="1">IF(D1110="","",_xll.xCalcSkew(OFFSET(C1110,-M1110,0),E1110-OFFSET(C1110,-M1110+1,0),b)/100)</f>
        <v/>
      </c>
      <c r="AC1110" s="40" t="str">
        <f ca="1">IF(I1110="","",_xll.xCalcSkew(OFFSET(C1110,-M1110,0),J1110-OFFSET(C1110,-M1110+1,0),b)/100)</f>
        <v/>
      </c>
      <c r="AE1110">
        <f t="shared" si="195"/>
        <v>0</v>
      </c>
      <c r="AF1110">
        <f t="shared" si="196"/>
        <v>0</v>
      </c>
      <c r="AG1110">
        <f t="shared" si="197"/>
        <v>0</v>
      </c>
    </row>
    <row r="1111" spans="3:33" x14ac:dyDescent="0.25">
      <c r="D1111" s="52"/>
      <c r="E1111" s="39"/>
      <c r="F1111" s="39"/>
      <c r="G1111" s="35"/>
      <c r="I1111" s="52"/>
      <c r="J1111" s="39"/>
      <c r="K1111" s="39"/>
      <c r="L1111" s="62"/>
      <c r="M1111" s="101">
        <f t="shared" si="194"/>
        <v>34</v>
      </c>
      <c r="N1111" s="67" t="str">
        <f ca="1">IF(D1111="","",_xll.xEURO(OFFSET(C1111,-M1111+1,0),E1111,OFFSET(C1111,-M1111+2,0),OFFSET(C1111,-M1111+2,0),OFFSET(C1111,-M1111+3,0)+AB1111,OFFSET(C1111,-M1111+4,0),0,1)*D1111)</f>
        <v/>
      </c>
      <c r="O1111" s="69" t="str">
        <f ca="1">IF(D1111="","",_xll.xEURO(OFFSET(C1111,-M1111+1,0),E1111,OFFSET(C1111,-M1111+2,0),OFFSET(C1111,-M1111+2,0),OFFSET(C1111,-M1111+3,0)+AB1111,OFFSET(C1111,-M1111+4,0),0,0))</f>
        <v/>
      </c>
      <c r="P1111" s="67" t="str">
        <f t="shared" si="192"/>
        <v/>
      </c>
      <c r="Q1111" s="67" t="str">
        <f ca="1">IF(D1111="","",_xll.xEURO(OFFSET(C1111,-M1111+1,0),E1111,OFFSET(C1111,-M1111+2,0),OFFSET(C1111,-M1111+2,0),OFFSET(C1111,-M1111+3,0)+AB1111,OFFSET(C1111,-M1111+4,0),0,2)/10*D1111)</f>
        <v/>
      </c>
      <c r="R1111" s="71" t="str">
        <f ca="1">IF(D1111="","",_xll.xEURO(OFFSET(C1111,-M1111+1,0),E1111,OFFSET(C1111,-M1111+2,0),OFFSET(C1111,-M1111+2,0),OFFSET(C1111,-M1111+3,0)+AB1111,OFFSET(C1111,-M1111+4,0),0,3)/100*D1111*10000)</f>
        <v/>
      </c>
      <c r="S1111" s="71" t="str">
        <f ca="1">IF(D1111="","",_xll.xEURO(OFFSET(C1111,-M1111+1,0),E1111,OFFSET(C1111,-M1111+2,0),OFFSET(C1111,-M1111+2,0),OFFSET(C1111,-M1111+3,0)+AB1111,OFFSET(C1111,-M1111+4,0),0,5)/365.25*D1111*10000)</f>
        <v/>
      </c>
      <c r="U1111" s="67" t="str">
        <f ca="1">IF(I1111="","",_xll.xEURO(OFFSET(C1111,-M1111+1,0),J1111,OFFSET(C1111,-M1111+2,0),OFFSET(C1111,-M1111+2,0),OFFSET(C1111,-M1111+3,0)+AC1111,OFFSET(C1111,-M1111+4,0),1,1)*I1111)</f>
        <v/>
      </c>
      <c r="V1111" s="69" t="str">
        <f ca="1">IF(I1111="","",_xll.xEURO(OFFSET(C1111,-M1111+1,0),J1111,OFFSET(C1111,-M1111+2,0),OFFSET(C1111,-M1111+2,0),OFFSET(C1111,-M1111+3,0)+AC1111,OFFSET(C1111,-M1111+4,0),1,0))</f>
        <v/>
      </c>
      <c r="W1111" s="67" t="str">
        <f t="shared" si="193"/>
        <v/>
      </c>
      <c r="X1111" s="67" t="str">
        <f ca="1">IF(I1111="","",_xll.xEURO(OFFSET(C1111,-M1111+1,0),J1111,OFFSET(C1111,-M1111+2,0),OFFSET(C1111,-M1111+2,0),OFFSET(C1111,-M1111+3,0)+AC1111,OFFSET(C1111,-M1111+4,0),1,2)/10*I1111)</f>
        <v/>
      </c>
      <c r="Y1111" s="71" t="str">
        <f ca="1">IF(I1111="","",_xll.xEURO(OFFSET(C1111,-M1111+1,0),J1111,OFFSET(C1111,-M1111+2,0),OFFSET(C1111,-M1111+2,0),OFFSET(C1111,-M1111+3,0)+AC1111,OFFSET(C1111,-M1111+4,0),1,3)/100*I1111*10000)</f>
        <v/>
      </c>
      <c r="Z1111" s="71" t="str">
        <f ca="1">IF(I1111="","",_xll.xEURO(OFFSET(C1111,-M1111+1,0),J1111,OFFSET(C1111,-M1111+2,0),OFFSET(C1111,-M1111+2,0),OFFSET(C1111,-M1111+3,0)+AC1111,OFFSET(C1111,-M1111+4,0),1,5)/365.25*I1111*10000)</f>
        <v/>
      </c>
      <c r="AB1111" s="40" t="str">
        <f ca="1">IF(D1111="","",_xll.xCalcSkew(OFFSET(C1111,-M1111,0),E1111-OFFSET(C1111,-M1111+1,0),b)/100)</f>
        <v/>
      </c>
      <c r="AC1111" s="40" t="str">
        <f ca="1">IF(I1111="","",_xll.xCalcSkew(OFFSET(C1111,-M1111,0),J1111-OFFSET(C1111,-M1111+1,0),b)/100)</f>
        <v/>
      </c>
      <c r="AE1111">
        <f t="shared" si="195"/>
        <v>0</v>
      </c>
      <c r="AF1111">
        <f t="shared" si="196"/>
        <v>0</v>
      </c>
      <c r="AG1111">
        <f t="shared" si="197"/>
        <v>0</v>
      </c>
    </row>
    <row r="1112" spans="3:33" x14ac:dyDescent="0.25">
      <c r="D1112" s="52"/>
      <c r="E1112" s="39"/>
      <c r="F1112" s="39"/>
      <c r="G1112" s="35"/>
      <c r="I1112" s="52"/>
      <c r="J1112" s="39"/>
      <c r="K1112" s="39"/>
      <c r="L1112" s="62"/>
      <c r="M1112" s="101">
        <f t="shared" si="194"/>
        <v>35</v>
      </c>
      <c r="N1112" s="67" t="str">
        <f ca="1">IF(D1112="","",_xll.xEURO(OFFSET(C1112,-M1112+1,0),E1112,OFFSET(C1112,-M1112+2,0),OFFSET(C1112,-M1112+2,0),OFFSET(C1112,-M1112+3,0)+AB1112,OFFSET(C1112,-M1112+4,0),0,1)*D1112)</f>
        <v/>
      </c>
      <c r="O1112" s="69" t="str">
        <f ca="1">IF(D1112="","",_xll.xEURO(OFFSET(C1112,-M1112+1,0),E1112,OFFSET(C1112,-M1112+2,0),OFFSET(C1112,-M1112+2,0),OFFSET(C1112,-M1112+3,0)+AB1112,OFFSET(C1112,-M1112+4,0),0,0))</f>
        <v/>
      </c>
      <c r="P1112" s="67" t="str">
        <f t="shared" si="192"/>
        <v/>
      </c>
      <c r="Q1112" s="67" t="str">
        <f ca="1">IF(D1112="","",_xll.xEURO(OFFSET(C1112,-M1112+1,0),E1112,OFFSET(C1112,-M1112+2,0),OFFSET(C1112,-M1112+2,0),OFFSET(C1112,-M1112+3,0)+AB1112,OFFSET(C1112,-M1112+4,0),0,2)/10*D1112)</f>
        <v/>
      </c>
      <c r="R1112" s="71" t="str">
        <f ca="1">IF(D1112="","",_xll.xEURO(OFFSET(C1112,-M1112+1,0),E1112,OFFSET(C1112,-M1112+2,0),OFFSET(C1112,-M1112+2,0),OFFSET(C1112,-M1112+3,0)+AB1112,OFFSET(C1112,-M1112+4,0),0,3)/100*D1112*10000)</f>
        <v/>
      </c>
      <c r="S1112" s="71" t="str">
        <f ca="1">IF(D1112="","",_xll.xEURO(OFFSET(C1112,-M1112+1,0),E1112,OFFSET(C1112,-M1112+2,0),OFFSET(C1112,-M1112+2,0),OFFSET(C1112,-M1112+3,0)+AB1112,OFFSET(C1112,-M1112+4,0),0,5)/365.25*D1112*10000)</f>
        <v/>
      </c>
      <c r="U1112" s="67" t="str">
        <f ca="1">IF(I1112="","",_xll.xEURO(OFFSET(C1112,-M1112+1,0),J1112,OFFSET(C1112,-M1112+2,0),OFFSET(C1112,-M1112+2,0),OFFSET(C1112,-M1112+3,0)+AC1112,OFFSET(C1112,-M1112+4,0),1,1)*I1112)</f>
        <v/>
      </c>
      <c r="V1112" s="69" t="str">
        <f ca="1">IF(I1112="","",_xll.xEURO(OFFSET(C1112,-M1112+1,0),J1112,OFFSET(C1112,-M1112+2,0),OFFSET(C1112,-M1112+2,0),OFFSET(C1112,-M1112+3,0)+AC1112,OFFSET(C1112,-M1112+4,0),1,0))</f>
        <v/>
      </c>
      <c r="W1112" s="67" t="str">
        <f t="shared" si="193"/>
        <v/>
      </c>
      <c r="X1112" s="67" t="str">
        <f ca="1">IF(I1112="","",_xll.xEURO(OFFSET(C1112,-M1112+1,0),J1112,OFFSET(C1112,-M1112+2,0),OFFSET(C1112,-M1112+2,0),OFFSET(C1112,-M1112+3,0)+AC1112,OFFSET(C1112,-M1112+4,0),1,2)/10*I1112)</f>
        <v/>
      </c>
      <c r="Y1112" s="71" t="str">
        <f ca="1">IF(I1112="","",_xll.xEURO(OFFSET(C1112,-M1112+1,0),J1112,OFFSET(C1112,-M1112+2,0),OFFSET(C1112,-M1112+2,0),OFFSET(C1112,-M1112+3,0)+AC1112,OFFSET(C1112,-M1112+4,0),1,3)/100*I1112*10000)</f>
        <v/>
      </c>
      <c r="Z1112" s="71" t="str">
        <f ca="1">IF(I1112="","",_xll.xEURO(OFFSET(C1112,-M1112+1,0),J1112,OFFSET(C1112,-M1112+2,0),OFFSET(C1112,-M1112+2,0),OFFSET(C1112,-M1112+3,0)+AC1112,OFFSET(C1112,-M1112+4,0),1,5)/365.25*I1112*10000)</f>
        <v/>
      </c>
      <c r="AB1112" s="40" t="str">
        <f ca="1">IF(D1112="","",_xll.xCalcSkew(OFFSET(C1112,-M1112,0),E1112-OFFSET(C1112,-M1112+1,0),b)/100)</f>
        <v/>
      </c>
      <c r="AC1112" s="40" t="str">
        <f ca="1">IF(I1112="","",_xll.xCalcSkew(OFFSET(C1112,-M1112,0),J1112-OFFSET(C1112,-M1112+1,0),b)/100)</f>
        <v/>
      </c>
      <c r="AE1112">
        <f t="shared" si="195"/>
        <v>0</v>
      </c>
      <c r="AF1112">
        <f t="shared" si="196"/>
        <v>0</v>
      </c>
      <c r="AG1112">
        <f t="shared" si="197"/>
        <v>0</v>
      </c>
    </row>
    <row r="1113" spans="3:33" x14ac:dyDescent="0.25">
      <c r="D1113" s="46">
        <f ca="1">SUM(INDIRECT(CONCATENATE(ADDRESS(ROW(D1077),COLUMN(D1077)),":",ADDRESS(ROW()-1,COLUMN()))))</f>
        <v>0</v>
      </c>
      <c r="I1113" s="46">
        <f ca="1">SUM(INDIRECT(CONCATENATE(ADDRESS(ROW(I1077),COLUMN(I1077)),":",ADDRESS(ROW()-1,COLUMN()))))</f>
        <v>0</v>
      </c>
      <c r="J1113" s="1"/>
      <c r="K1113" s="1"/>
      <c r="L1113" s="1"/>
      <c r="N1113" s="46">
        <f t="shared" ref="N1113:S1113" ca="1" si="198">SUM(INDIRECT(CONCATENATE(ADDRESS(ROW(N1077),COLUMN(N1077)),":",ADDRESS(ROW()-1,COLUMN()))))</f>
        <v>0</v>
      </c>
      <c r="O1113" s="46">
        <f t="shared" ca="1" si="198"/>
        <v>0</v>
      </c>
      <c r="P1113" s="46">
        <f t="shared" ca="1" si="198"/>
        <v>0</v>
      </c>
      <c r="Q1113" s="46">
        <f t="shared" ca="1" si="198"/>
        <v>0</v>
      </c>
      <c r="R1113" s="46">
        <f t="shared" ca="1" si="198"/>
        <v>0</v>
      </c>
      <c r="S1113" s="46">
        <f t="shared" ca="1" si="198"/>
        <v>0</v>
      </c>
      <c r="T1113" s="67"/>
      <c r="U1113" s="46">
        <f t="shared" ref="U1113:Z1113" ca="1" si="199">SUM(INDIRECT(CONCATENATE(ADDRESS(ROW(U1077),COLUMN(U1077)),":",ADDRESS(ROW()-1,COLUMN()))))</f>
        <v>0</v>
      </c>
      <c r="V1113" s="46">
        <f t="shared" ca="1" si="199"/>
        <v>0</v>
      </c>
      <c r="W1113" s="46">
        <f t="shared" ca="1" si="199"/>
        <v>0</v>
      </c>
      <c r="X1113" s="46">
        <f t="shared" ca="1" si="199"/>
        <v>0</v>
      </c>
      <c r="Y1113" s="46">
        <f t="shared" ca="1" si="199"/>
        <v>0</v>
      </c>
      <c r="Z1113" s="46">
        <f t="shared" ca="1" si="199"/>
        <v>0</v>
      </c>
      <c r="AE1113">
        <f t="shared" ca="1" si="195"/>
        <v>0</v>
      </c>
      <c r="AF1113">
        <f t="shared" ca="1" si="196"/>
        <v>0</v>
      </c>
      <c r="AG1113">
        <f t="shared" ca="1" si="197"/>
        <v>0</v>
      </c>
    </row>
    <row r="1114" spans="3:33" x14ac:dyDescent="0.25">
      <c r="AE1114">
        <f t="shared" si="195"/>
        <v>0</v>
      </c>
      <c r="AF1114">
        <f t="shared" si="196"/>
        <v>0</v>
      </c>
      <c r="AG1114">
        <f t="shared" si="197"/>
        <v>0</v>
      </c>
    </row>
    <row r="1115" spans="3:33" x14ac:dyDescent="0.25">
      <c r="C1115" s="34">
        <f ca="1">EOMONTH(C1077,0)+1</f>
        <v>38108</v>
      </c>
      <c r="D1115" s="52"/>
      <c r="E1115" s="39"/>
      <c r="F1115" s="39"/>
      <c r="G1115" s="35"/>
      <c r="I1115" s="52"/>
      <c r="J1115" s="39"/>
      <c r="K1115" s="39"/>
      <c r="L1115" s="62"/>
      <c r="M1115" s="101">
        <v>0</v>
      </c>
      <c r="N1115" s="67" t="str">
        <f ca="1">IF(D1115="","",_xll.xEURO(OFFSET(C1115,-M1115+1,0),E1115,OFFSET(C1115,-M1115+2,0),OFFSET(C1115,-M1115+2,0),OFFSET(C1115,-M1115+3,0)+AB1115,OFFSET(C1115,-M1115+4,0),0,1)*D1115)</f>
        <v/>
      </c>
      <c r="O1115" s="69" t="str">
        <f ca="1">IF(D1115="","",_xll.xEURO(OFFSET(C1115,-M1115+1,0),E1115,OFFSET(C1115,-M1115+2,0),OFFSET(C1115,-M1115+2,0),OFFSET(C1115,-M1115+3,0)+AB1115,OFFSET(C1115,-M1115+4,0),0,0))</f>
        <v/>
      </c>
      <c r="P1115" s="67" t="str">
        <f t="shared" ref="P1115:P1150" si="200">IF(D1115="","",(O1115-F1115)*D1115*10)</f>
        <v/>
      </c>
      <c r="Q1115" s="67" t="str">
        <f ca="1">IF(D1115="","",_xll.xEURO(OFFSET(C1115,-M1115+1,0),E1115,OFFSET(C1115,-M1115+2,0),OFFSET(C1115,-M1115+2,0),OFFSET(C1115,-M1115+3,0)+AB1115,OFFSET(C1115,-M1115+4,0),0,2)/10*D1115)</f>
        <v/>
      </c>
      <c r="R1115" s="71" t="str">
        <f ca="1">IF(D1115="","",_xll.xEURO(OFFSET(C1115,-M1115+1,0),E1115,OFFSET(C1115,-M1115+2,0),OFFSET(C1115,-M1115+2,0),OFFSET(C1115,-M1115+3,0)+AB1115,OFFSET(C1115,-M1115+4,0),0,3)/100*D1115*10000)</f>
        <v/>
      </c>
      <c r="S1115" s="71" t="str">
        <f ca="1">IF(D1115="","",_xll.xEURO(OFFSET(C1115,-M1115+1,0),E1115,OFFSET(C1115,-M1115+2,0),OFFSET(C1115,-M1115+2,0),OFFSET(C1115,-M1115+3,0)+AB1115,OFFSET(C1115,-M1115+4,0),0,5)/365.25*D1115*10000)</f>
        <v/>
      </c>
      <c r="U1115" s="67" t="str">
        <f ca="1">IF(I1115="","",_xll.xEURO(OFFSET(C1115,-M1115+1,0),J1115,OFFSET(C1115,-M1115+2,0),OFFSET(C1115,-M1115+2,0),OFFSET(C1115,-M1115+3,0)+AC1115,OFFSET(C1115,-M1115+4,0),1,1)*I1115)</f>
        <v/>
      </c>
      <c r="V1115" s="69" t="str">
        <f ca="1">IF(I1115="","",_xll.xEURO(OFFSET(C1115,-M1115+1,0),J1115,OFFSET(C1115,-M1115+2,0),OFFSET(C1115,-M1115+2,0),OFFSET(C1115,-M1115+3,0)+AC1115,OFFSET(C1115,-M1115+4,0),1,0))</f>
        <v/>
      </c>
      <c r="W1115" s="67" t="str">
        <f t="shared" ref="W1115:W1150" si="201">IF(I1115="","",(V1115-K1115)*I1115*10)</f>
        <v/>
      </c>
      <c r="X1115" s="67" t="str">
        <f ca="1">IF(I1115="","",_xll.xEURO(OFFSET(C1115,-M1115+1,0),J1115,OFFSET(C1115,-M1115+2,0),OFFSET(C1115,-M1115+2,0),OFFSET(C1115,-M1115+3,0)+AC1115,OFFSET(C1115,-M1115+4,0),1,2)/10*I1115)</f>
        <v/>
      </c>
      <c r="Y1115" s="71" t="str">
        <f ca="1">IF(I1115="","",_xll.xEURO(OFFSET(C1115,-M1115+1,0),J1115,OFFSET(C1115,-M1115+2,0),OFFSET(C1115,-M1115+2,0),OFFSET(C1115,-M1115+3,0)+AC1115,OFFSET(C1115,-M1115+4,0),1,3)/100*I1115*10000)</f>
        <v/>
      </c>
      <c r="Z1115" s="71" t="str">
        <f ca="1">IF(I1115="","",_xll.xEURO(OFFSET(C1115,-M1115+1,0),J1115,OFFSET(C1115,-M1115+2,0),OFFSET(C1115,-M1115+2,0),OFFSET(C1115,-M1115+3,0)+AC1115,OFFSET(C1115,-M1115+4,0),1,5)/365.25*I1115*10000)</f>
        <v/>
      </c>
      <c r="AB1115" s="40" t="str">
        <f ca="1">IF(D1115="","",_xll.xCalcSkew(OFFSET(C1115,-M1115,0),E1115-OFFSET(C1115,-M1115+1,0),b)/100)</f>
        <v/>
      </c>
      <c r="AC1115" s="40" t="str">
        <f ca="1">IF(I1115="","",_xll.xCalcSkew(OFFSET(C1115,-M1115,0),J1115-OFFSET(C1115,-M1115+1,0),b)/100)</f>
        <v/>
      </c>
      <c r="AE1115">
        <f t="shared" si="195"/>
        <v>0</v>
      </c>
      <c r="AF1115">
        <f t="shared" si="196"/>
        <v>0</v>
      </c>
      <c r="AG1115">
        <f t="shared" si="197"/>
        <v>0</v>
      </c>
    </row>
    <row r="1116" spans="3:33" x14ac:dyDescent="0.25">
      <c r="C1116" s="41">
        <f ca="1">INDEX(Inputs!$1:$1048576,MATCH(C1115,Inputs!C:C,0),5)</f>
        <v>3.5380000000000003</v>
      </c>
      <c r="D1116" s="52"/>
      <c r="E1116" s="39"/>
      <c r="F1116" s="39"/>
      <c r="G1116" s="35"/>
      <c r="I1116" s="52"/>
      <c r="J1116" s="39"/>
      <c r="K1116" s="39"/>
      <c r="L1116" s="62"/>
      <c r="M1116" s="101">
        <f>M1115+1</f>
        <v>1</v>
      </c>
      <c r="N1116" s="67" t="str">
        <f ca="1">IF(D1116="","",_xll.xEURO(OFFSET(C1116,-M1116+1,0),E1116,OFFSET(C1116,-M1116+2,0),OFFSET(C1116,-M1116+2,0),OFFSET(C1116,-M1116+3,0)+AB1116,OFFSET(C1116,-M1116+4,0),0,1)*D1116)</f>
        <v/>
      </c>
      <c r="O1116" s="69" t="str">
        <f ca="1">IF(D1116="","",_xll.xEURO(OFFSET(C1116,-M1116+1,0),E1116,OFFSET(C1116,-M1116+2,0),OFFSET(C1116,-M1116+2,0),OFFSET(C1116,-M1116+3,0)+AB1116,OFFSET(C1116,-M1116+4,0),0,0))</f>
        <v/>
      </c>
      <c r="P1116" s="67" t="str">
        <f t="shared" si="200"/>
        <v/>
      </c>
      <c r="Q1116" s="67" t="str">
        <f ca="1">IF(D1116="","",_xll.xEURO(OFFSET(C1116,-M1116+1,0),E1116,OFFSET(C1116,-M1116+2,0),OFFSET(C1116,-M1116+2,0),OFFSET(C1116,-M1116+3,0)+AB1116,OFFSET(C1116,-M1116+4,0),0,2)/10*D1116)</f>
        <v/>
      </c>
      <c r="R1116" s="71" t="str">
        <f ca="1">IF(D1116="","",_xll.xEURO(OFFSET(C1116,-M1116+1,0),E1116,OFFSET(C1116,-M1116+2,0),OFFSET(C1116,-M1116+2,0),OFFSET(C1116,-M1116+3,0)+AB1116,OFFSET(C1116,-M1116+4,0),0,3)/100*D1116*10000)</f>
        <v/>
      </c>
      <c r="S1116" s="71" t="str">
        <f ca="1">IF(D1116="","",_xll.xEURO(OFFSET(C1116,-M1116+1,0),E1116,OFFSET(C1116,-M1116+2,0),OFFSET(C1116,-M1116+2,0),OFFSET(C1116,-M1116+3,0)+AB1116,OFFSET(C1116,-M1116+4,0),0,5)/365.25*D1116*10000)</f>
        <v/>
      </c>
      <c r="U1116" s="67" t="str">
        <f ca="1">IF(I1116="","",_xll.xEURO(OFFSET(C1116,-M1116+1,0),J1116,OFFSET(C1116,-M1116+2,0),OFFSET(C1116,-M1116+2,0),OFFSET(C1116,-M1116+3,0)+AC1116,OFFSET(C1116,-M1116+4,0),1,1)*I1116)</f>
        <v/>
      </c>
      <c r="V1116" s="69" t="str">
        <f ca="1">IF(I1116="","",_xll.xEURO(OFFSET(C1116,-M1116+1,0),J1116,OFFSET(C1116,-M1116+2,0),OFFSET(C1116,-M1116+2,0),OFFSET(C1116,-M1116+3,0)+AC1116,OFFSET(C1116,-M1116+4,0),1,0))</f>
        <v/>
      </c>
      <c r="W1116" s="67" t="str">
        <f t="shared" si="201"/>
        <v/>
      </c>
      <c r="X1116" s="67" t="str">
        <f ca="1">IF(I1116="","",_xll.xEURO(OFFSET(C1116,-M1116+1,0),J1116,OFFSET(C1116,-M1116+2,0),OFFSET(C1116,-M1116+2,0),OFFSET(C1116,-M1116+3,0)+AC1116,OFFSET(C1116,-M1116+4,0),1,2)/10*I1116)</f>
        <v/>
      </c>
      <c r="Y1116" s="71" t="str">
        <f ca="1">IF(I1116="","",_xll.xEURO(OFFSET(C1116,-M1116+1,0),J1116,OFFSET(C1116,-M1116+2,0),OFFSET(C1116,-M1116+2,0),OFFSET(C1116,-M1116+3,0)+AC1116,OFFSET(C1116,-M1116+4,0),1,3)/100*I1116*10000)</f>
        <v/>
      </c>
      <c r="Z1116" s="71" t="str">
        <f ca="1">IF(I1116="","",_xll.xEURO(OFFSET(C1116,-M1116+1,0),J1116,OFFSET(C1116,-M1116+2,0),OFFSET(C1116,-M1116+2,0),OFFSET(C1116,-M1116+3,0)+AC1116,OFFSET(C1116,-M1116+4,0),1,5)/365.25*I1116*10000)</f>
        <v/>
      </c>
      <c r="AB1116" s="40" t="str">
        <f ca="1">IF(D1116="","",_xll.xCalcSkew(OFFSET(C1116,-M1116,0),E1116-OFFSET(C1116,-M1116+1,0),b)/100)</f>
        <v/>
      </c>
      <c r="AC1116" s="40" t="str">
        <f ca="1">IF(I1116="","",_xll.xCalcSkew(OFFSET(C1116,-M1116,0),J1116-OFFSET(C1116,-M1116+1,0),b)/100)</f>
        <v/>
      </c>
      <c r="AE1116">
        <f t="shared" si="195"/>
        <v>0</v>
      </c>
      <c r="AF1116">
        <f t="shared" si="196"/>
        <v>0</v>
      </c>
      <c r="AG1116">
        <f t="shared" si="197"/>
        <v>0</v>
      </c>
    </row>
    <row r="1117" spans="3:33" x14ac:dyDescent="0.25">
      <c r="C1117" s="40">
        <f ca="1">INDEX(Inputs!$1:$1048576,MATCH(C1115,Inputs!C:C,0),7)</f>
        <v>3.7280949824845901E-2</v>
      </c>
      <c r="D1117" s="52"/>
      <c r="E1117" s="39"/>
      <c r="F1117" s="39"/>
      <c r="G1117" s="35"/>
      <c r="I1117" s="52"/>
      <c r="J1117" s="39"/>
      <c r="K1117" s="39"/>
      <c r="L1117" s="62"/>
      <c r="M1117" s="101">
        <f t="shared" ref="M1117:M1150" si="202">M1116+1</f>
        <v>2</v>
      </c>
      <c r="N1117" s="67" t="str">
        <f ca="1">IF(D1117="","",_xll.xEURO(OFFSET(C1117,-M1117+1,0),E1117,OFFSET(C1117,-M1117+2,0),OFFSET(C1117,-M1117+2,0),OFFSET(C1117,-M1117+3,0)+AB1117,OFFSET(C1117,-M1117+4,0),0,1)*D1117)</f>
        <v/>
      </c>
      <c r="O1117" s="69" t="str">
        <f ca="1">IF(D1117="","",_xll.xEURO(OFFSET(C1117,-M1117+1,0),E1117,OFFSET(C1117,-M1117+2,0),OFFSET(C1117,-M1117+2,0),OFFSET(C1117,-M1117+3,0)+AB1117,OFFSET(C1117,-M1117+4,0),0,0))</f>
        <v/>
      </c>
      <c r="P1117" s="67" t="str">
        <f t="shared" si="200"/>
        <v/>
      </c>
      <c r="Q1117" s="67" t="str">
        <f ca="1">IF(D1117="","",_xll.xEURO(OFFSET(C1117,-M1117+1,0),E1117,OFFSET(C1117,-M1117+2,0),OFFSET(C1117,-M1117+2,0),OFFSET(C1117,-M1117+3,0)+AB1117,OFFSET(C1117,-M1117+4,0),0,2)/10*D1117)</f>
        <v/>
      </c>
      <c r="R1117" s="71" t="str">
        <f ca="1">IF(D1117="","",_xll.xEURO(OFFSET(C1117,-M1117+1,0),E1117,OFFSET(C1117,-M1117+2,0),OFFSET(C1117,-M1117+2,0),OFFSET(C1117,-M1117+3,0)+AB1117,OFFSET(C1117,-M1117+4,0),0,3)/100*D1117*10000)</f>
        <v/>
      </c>
      <c r="S1117" s="71" t="str">
        <f ca="1">IF(D1117="","",_xll.xEURO(OFFSET(C1117,-M1117+1,0),E1117,OFFSET(C1117,-M1117+2,0),OFFSET(C1117,-M1117+2,0),OFFSET(C1117,-M1117+3,0)+AB1117,OFFSET(C1117,-M1117+4,0),0,5)/365.25*D1117*10000)</f>
        <v/>
      </c>
      <c r="U1117" s="67" t="str">
        <f ca="1">IF(I1117="","",_xll.xEURO(OFFSET(C1117,-M1117+1,0),J1117,OFFSET(C1117,-M1117+2,0),OFFSET(C1117,-M1117+2,0),OFFSET(C1117,-M1117+3,0)+AC1117,OFFSET(C1117,-M1117+4,0),1,1)*I1117)</f>
        <v/>
      </c>
      <c r="V1117" s="69" t="str">
        <f ca="1">IF(I1117="","",_xll.xEURO(OFFSET(C1117,-M1117+1,0),J1117,OFFSET(C1117,-M1117+2,0),OFFSET(C1117,-M1117+2,0),OFFSET(C1117,-M1117+3,0)+AC1117,OFFSET(C1117,-M1117+4,0),1,0))</f>
        <v/>
      </c>
      <c r="W1117" s="67" t="str">
        <f t="shared" si="201"/>
        <v/>
      </c>
      <c r="X1117" s="67" t="str">
        <f ca="1">IF(I1117="","",_xll.xEURO(OFFSET(C1117,-M1117+1,0),J1117,OFFSET(C1117,-M1117+2,0),OFFSET(C1117,-M1117+2,0),OFFSET(C1117,-M1117+3,0)+AC1117,OFFSET(C1117,-M1117+4,0),1,2)/10*I1117)</f>
        <v/>
      </c>
      <c r="Y1117" s="71" t="str">
        <f ca="1">IF(I1117="","",_xll.xEURO(OFFSET(C1117,-M1117+1,0),J1117,OFFSET(C1117,-M1117+2,0),OFFSET(C1117,-M1117+2,0),OFFSET(C1117,-M1117+3,0)+AC1117,OFFSET(C1117,-M1117+4,0),1,3)/100*I1117*10000)</f>
        <v/>
      </c>
      <c r="Z1117" s="71" t="str">
        <f ca="1">IF(I1117="","",_xll.xEURO(OFFSET(C1117,-M1117+1,0),J1117,OFFSET(C1117,-M1117+2,0),OFFSET(C1117,-M1117+2,0),OFFSET(C1117,-M1117+3,0)+AC1117,OFFSET(C1117,-M1117+4,0),1,5)/365.25*I1117*10000)</f>
        <v/>
      </c>
      <c r="AB1117" s="40" t="str">
        <f ca="1">IF(D1117="","",_xll.xCalcSkew(OFFSET(C1117,-M1117,0),E1117-OFFSET(C1117,-M1117+1,0),b)/100)</f>
        <v/>
      </c>
      <c r="AC1117" s="40" t="str">
        <f ca="1">IF(I1117="","",_xll.xCalcSkew(OFFSET(C1117,-M1117,0),J1117-OFFSET(C1117,-M1117+1,0),b)/100)</f>
        <v/>
      </c>
      <c r="AE1117">
        <f t="shared" si="195"/>
        <v>0</v>
      </c>
      <c r="AF1117">
        <f t="shared" si="196"/>
        <v>0</v>
      </c>
      <c r="AG1117">
        <f t="shared" si="197"/>
        <v>0</v>
      </c>
    </row>
    <row r="1118" spans="3:33" x14ac:dyDescent="0.25">
      <c r="C1118" s="66">
        <f ca="1">INDEX(Inputs!$1:$1048576,MATCH(C1115,Inputs!C:C,0),6)</f>
        <v>0.32250000000000001</v>
      </c>
      <c r="D1118" s="52"/>
      <c r="E1118" s="39"/>
      <c r="F1118" s="39"/>
      <c r="G1118" s="35"/>
      <c r="I1118" s="52"/>
      <c r="J1118" s="39"/>
      <c r="K1118" s="39"/>
      <c r="L1118" s="62"/>
      <c r="M1118" s="101">
        <f t="shared" si="202"/>
        <v>3</v>
      </c>
      <c r="N1118" s="67" t="str">
        <f ca="1">IF(D1118="","",_xll.xEURO(OFFSET(C1118,-M1118+1,0),E1118,OFFSET(C1118,-M1118+2,0),OFFSET(C1118,-M1118+2,0),OFFSET(C1118,-M1118+3,0)+AB1118,OFFSET(C1118,-M1118+4,0),0,1)*D1118)</f>
        <v/>
      </c>
      <c r="O1118" s="69" t="str">
        <f ca="1">IF(D1118="","",_xll.xEURO(OFFSET(C1118,-M1118+1,0),E1118,OFFSET(C1118,-M1118+2,0),OFFSET(C1118,-M1118+2,0),OFFSET(C1118,-M1118+3,0)+AB1118,OFFSET(C1118,-M1118+4,0),0,0))</f>
        <v/>
      </c>
      <c r="P1118" s="67" t="str">
        <f t="shared" si="200"/>
        <v/>
      </c>
      <c r="Q1118" s="67" t="str">
        <f ca="1">IF(D1118="","",_xll.xEURO(OFFSET(C1118,-M1118+1,0),E1118,OFFSET(C1118,-M1118+2,0),OFFSET(C1118,-M1118+2,0),OFFSET(C1118,-M1118+3,0)+AB1118,OFFSET(C1118,-M1118+4,0),0,2)/10*D1118)</f>
        <v/>
      </c>
      <c r="R1118" s="71" t="str">
        <f ca="1">IF(D1118="","",_xll.xEURO(OFFSET(C1118,-M1118+1,0),E1118,OFFSET(C1118,-M1118+2,0),OFFSET(C1118,-M1118+2,0),OFFSET(C1118,-M1118+3,0)+AB1118,OFFSET(C1118,-M1118+4,0),0,3)/100*D1118*10000)</f>
        <v/>
      </c>
      <c r="S1118" s="71" t="str">
        <f ca="1">IF(D1118="","",_xll.xEURO(OFFSET(C1118,-M1118+1,0),E1118,OFFSET(C1118,-M1118+2,0),OFFSET(C1118,-M1118+2,0),OFFSET(C1118,-M1118+3,0)+AB1118,OFFSET(C1118,-M1118+4,0),0,5)/365.25*D1118*10000)</f>
        <v/>
      </c>
      <c r="U1118" s="67" t="str">
        <f ca="1">IF(I1118="","",_xll.xEURO(OFFSET(C1118,-M1118+1,0),J1118,OFFSET(C1118,-M1118+2,0),OFFSET(C1118,-M1118+2,0),OFFSET(C1118,-M1118+3,0)+AC1118,OFFSET(C1118,-M1118+4,0),1,1)*I1118)</f>
        <v/>
      </c>
      <c r="V1118" s="69" t="str">
        <f ca="1">IF(I1118="","",_xll.xEURO(OFFSET(C1118,-M1118+1,0),J1118,OFFSET(C1118,-M1118+2,0),OFFSET(C1118,-M1118+2,0),OFFSET(C1118,-M1118+3,0)+AC1118,OFFSET(C1118,-M1118+4,0),1,0))</f>
        <v/>
      </c>
      <c r="W1118" s="67" t="str">
        <f t="shared" si="201"/>
        <v/>
      </c>
      <c r="X1118" s="67" t="str">
        <f ca="1">IF(I1118="","",_xll.xEURO(OFFSET(C1118,-M1118+1,0),J1118,OFFSET(C1118,-M1118+2,0),OFFSET(C1118,-M1118+2,0),OFFSET(C1118,-M1118+3,0)+AC1118,OFFSET(C1118,-M1118+4,0),1,2)/10*I1118)</f>
        <v/>
      </c>
      <c r="Y1118" s="71" t="str">
        <f ca="1">IF(I1118="","",_xll.xEURO(OFFSET(C1118,-M1118+1,0),J1118,OFFSET(C1118,-M1118+2,0),OFFSET(C1118,-M1118+2,0),OFFSET(C1118,-M1118+3,0)+AC1118,OFFSET(C1118,-M1118+4,0),1,3)/100*I1118*10000)</f>
        <v/>
      </c>
      <c r="Z1118" s="71" t="str">
        <f ca="1">IF(I1118="","",_xll.xEURO(OFFSET(C1118,-M1118+1,0),J1118,OFFSET(C1118,-M1118+2,0),OFFSET(C1118,-M1118+2,0),OFFSET(C1118,-M1118+3,0)+AC1118,OFFSET(C1118,-M1118+4,0),1,5)/365.25*I1118*10000)</f>
        <v/>
      </c>
      <c r="AB1118" s="40" t="str">
        <f ca="1">IF(D1118="","",_xll.xCalcSkew(OFFSET(C1118,-M1118,0),E1118-OFFSET(C1118,-M1118+1,0),b)/100)</f>
        <v/>
      </c>
      <c r="AC1118" s="40" t="str">
        <f ca="1">IF(I1118="","",_xll.xCalcSkew(OFFSET(C1118,-M1118,0),J1118-OFFSET(C1118,-M1118+1,0),b)/100)</f>
        <v/>
      </c>
      <c r="AE1118">
        <f t="shared" si="195"/>
        <v>0</v>
      </c>
      <c r="AF1118">
        <f t="shared" si="196"/>
        <v>0</v>
      </c>
      <c r="AG1118">
        <f t="shared" si="197"/>
        <v>0</v>
      </c>
    </row>
    <row r="1119" spans="3:33" x14ac:dyDescent="0.25">
      <c r="C1119" s="65">
        <f ca="1">INDEX(Inputs!$1:$1048576,MATCH(C1115,Inputs!C:C,0),9)</f>
        <v>893</v>
      </c>
      <c r="D1119" s="52"/>
      <c r="E1119" s="39"/>
      <c r="F1119" s="39"/>
      <c r="G1119" s="35"/>
      <c r="I1119" s="52"/>
      <c r="J1119" s="39"/>
      <c r="K1119" s="39"/>
      <c r="L1119" s="62"/>
      <c r="M1119" s="101">
        <f t="shared" si="202"/>
        <v>4</v>
      </c>
      <c r="N1119" s="67" t="str">
        <f ca="1">IF(D1119="","",_xll.xEURO(OFFSET(C1119,-M1119+1,0),E1119,OFFSET(C1119,-M1119+2,0),OFFSET(C1119,-M1119+2,0),OFFSET(C1119,-M1119+3,0)+AB1119,OFFSET(C1119,-M1119+4,0),0,1)*D1119)</f>
        <v/>
      </c>
      <c r="O1119" s="69" t="str">
        <f ca="1">IF(D1119="","",_xll.xEURO(OFFSET(C1119,-M1119+1,0),E1119,OFFSET(C1119,-M1119+2,0),OFFSET(C1119,-M1119+2,0),OFFSET(C1119,-M1119+3,0)+AB1119,OFFSET(C1119,-M1119+4,0),0,0))</f>
        <v/>
      </c>
      <c r="P1119" s="67" t="str">
        <f t="shared" si="200"/>
        <v/>
      </c>
      <c r="Q1119" s="67" t="str">
        <f ca="1">IF(D1119="","",_xll.xEURO(OFFSET(C1119,-M1119+1,0),E1119,OFFSET(C1119,-M1119+2,0),OFFSET(C1119,-M1119+2,0),OFFSET(C1119,-M1119+3,0)+AB1119,OFFSET(C1119,-M1119+4,0),0,2)/10*D1119)</f>
        <v/>
      </c>
      <c r="R1119" s="71" t="str">
        <f ca="1">IF(D1119="","",_xll.xEURO(OFFSET(C1119,-M1119+1,0),E1119,OFFSET(C1119,-M1119+2,0),OFFSET(C1119,-M1119+2,0),OFFSET(C1119,-M1119+3,0)+AB1119,OFFSET(C1119,-M1119+4,0),0,3)/100*D1119*10000)</f>
        <v/>
      </c>
      <c r="S1119" s="71" t="str">
        <f ca="1">IF(D1119="","",_xll.xEURO(OFFSET(C1119,-M1119+1,0),E1119,OFFSET(C1119,-M1119+2,0),OFFSET(C1119,-M1119+2,0),OFFSET(C1119,-M1119+3,0)+AB1119,OFFSET(C1119,-M1119+4,0),0,5)/365.25*D1119*10000)</f>
        <v/>
      </c>
      <c r="U1119" s="67" t="str">
        <f ca="1">IF(I1119="","",_xll.xEURO(OFFSET(C1119,-M1119+1,0),J1119,OFFSET(C1119,-M1119+2,0),OFFSET(C1119,-M1119+2,0),OFFSET(C1119,-M1119+3,0)+AC1119,OFFSET(C1119,-M1119+4,0),1,1)*I1119)</f>
        <v/>
      </c>
      <c r="V1119" s="69" t="str">
        <f ca="1">IF(I1119="","",_xll.xEURO(OFFSET(C1119,-M1119+1,0),J1119,OFFSET(C1119,-M1119+2,0),OFFSET(C1119,-M1119+2,0),OFFSET(C1119,-M1119+3,0)+AC1119,OFFSET(C1119,-M1119+4,0),1,0))</f>
        <v/>
      </c>
      <c r="W1119" s="67" t="str">
        <f t="shared" si="201"/>
        <v/>
      </c>
      <c r="X1119" s="67" t="str">
        <f ca="1">IF(I1119="","",_xll.xEURO(OFFSET(C1119,-M1119+1,0),J1119,OFFSET(C1119,-M1119+2,0),OFFSET(C1119,-M1119+2,0),OFFSET(C1119,-M1119+3,0)+AC1119,OFFSET(C1119,-M1119+4,0),1,2)/10*I1119)</f>
        <v/>
      </c>
      <c r="Y1119" s="71" t="str">
        <f ca="1">IF(I1119="","",_xll.xEURO(OFFSET(C1119,-M1119+1,0),J1119,OFFSET(C1119,-M1119+2,0),OFFSET(C1119,-M1119+2,0),OFFSET(C1119,-M1119+3,0)+AC1119,OFFSET(C1119,-M1119+4,0),1,3)/100*I1119*10000)</f>
        <v/>
      </c>
      <c r="Z1119" s="71" t="str">
        <f ca="1">IF(I1119="","",_xll.xEURO(OFFSET(C1119,-M1119+1,0),J1119,OFFSET(C1119,-M1119+2,0),OFFSET(C1119,-M1119+2,0),OFFSET(C1119,-M1119+3,0)+AC1119,OFFSET(C1119,-M1119+4,0),1,5)/365.25*I1119*10000)</f>
        <v/>
      </c>
      <c r="AB1119" s="40" t="str">
        <f ca="1">IF(D1119="","",_xll.xCalcSkew(OFFSET(C1119,-M1119,0),E1119-OFFSET(C1119,-M1119+1,0),b)/100)</f>
        <v/>
      </c>
      <c r="AC1119" s="40" t="str">
        <f ca="1">IF(I1119="","",_xll.xCalcSkew(OFFSET(C1119,-M1119,0),J1119-OFFSET(C1119,-M1119+1,0),b)/100)</f>
        <v/>
      </c>
      <c r="AE1119">
        <f t="shared" si="195"/>
        <v>0</v>
      </c>
      <c r="AF1119">
        <f t="shared" si="196"/>
        <v>0</v>
      </c>
      <c r="AG1119">
        <f t="shared" si="197"/>
        <v>0</v>
      </c>
    </row>
    <row r="1120" spans="3:33" x14ac:dyDescent="0.25">
      <c r="C1120" s="64">
        <f ca="1">D1151+I1151</f>
        <v>0</v>
      </c>
      <c r="D1120" s="52"/>
      <c r="E1120" s="39"/>
      <c r="F1120" s="39"/>
      <c r="G1120" s="35"/>
      <c r="I1120" s="52"/>
      <c r="J1120" s="39"/>
      <c r="K1120" s="39"/>
      <c r="L1120" s="62"/>
      <c r="M1120" s="101">
        <f t="shared" si="202"/>
        <v>5</v>
      </c>
      <c r="N1120" s="67" t="str">
        <f ca="1">IF(D1120="","",_xll.xEURO(OFFSET(C1120,-M1120+1,0),E1120,OFFSET(C1120,-M1120+2,0),OFFSET(C1120,-M1120+2,0),OFFSET(C1120,-M1120+3,0)+AB1120,OFFSET(C1120,-M1120+4,0),0,1)*D1120)</f>
        <v/>
      </c>
      <c r="O1120" s="69" t="str">
        <f ca="1">IF(D1120="","",_xll.xEURO(OFFSET(C1120,-M1120+1,0),E1120,OFFSET(C1120,-M1120+2,0),OFFSET(C1120,-M1120+2,0),OFFSET(C1120,-M1120+3,0)+AB1120,OFFSET(C1120,-M1120+4,0),0,0))</f>
        <v/>
      </c>
      <c r="P1120" s="67" t="str">
        <f t="shared" si="200"/>
        <v/>
      </c>
      <c r="Q1120" s="67" t="str">
        <f ca="1">IF(D1120="","",_xll.xEURO(OFFSET(C1120,-M1120+1,0),E1120,OFFSET(C1120,-M1120+2,0),OFFSET(C1120,-M1120+2,0),OFFSET(C1120,-M1120+3,0)+AB1120,OFFSET(C1120,-M1120+4,0),0,2)/10*D1120)</f>
        <v/>
      </c>
      <c r="R1120" s="71" t="str">
        <f ca="1">IF(D1120="","",_xll.xEURO(OFFSET(C1120,-M1120+1,0),E1120,OFFSET(C1120,-M1120+2,0),OFFSET(C1120,-M1120+2,0),OFFSET(C1120,-M1120+3,0)+AB1120,OFFSET(C1120,-M1120+4,0),0,3)/100*D1120*10000)</f>
        <v/>
      </c>
      <c r="S1120" s="71" t="str">
        <f ca="1">IF(D1120="","",_xll.xEURO(OFFSET(C1120,-M1120+1,0),E1120,OFFSET(C1120,-M1120+2,0),OFFSET(C1120,-M1120+2,0),OFFSET(C1120,-M1120+3,0)+AB1120,OFFSET(C1120,-M1120+4,0),0,5)/365.25*D1120*10000)</f>
        <v/>
      </c>
      <c r="U1120" s="67" t="str">
        <f ca="1">IF(I1120="","",_xll.xEURO(OFFSET(C1120,-M1120+1,0),J1120,OFFSET(C1120,-M1120+2,0),OFFSET(C1120,-M1120+2,0),OFFSET(C1120,-M1120+3,0)+AC1120,OFFSET(C1120,-M1120+4,0),1,1)*I1120)</f>
        <v/>
      </c>
      <c r="V1120" s="69" t="str">
        <f ca="1">IF(I1120="","",_xll.xEURO(OFFSET(C1120,-M1120+1,0),J1120,OFFSET(C1120,-M1120+2,0),OFFSET(C1120,-M1120+2,0),OFFSET(C1120,-M1120+3,0)+AC1120,OFFSET(C1120,-M1120+4,0),1,0))</f>
        <v/>
      </c>
      <c r="W1120" s="67" t="str">
        <f t="shared" si="201"/>
        <v/>
      </c>
      <c r="X1120" s="67" t="str">
        <f ca="1">IF(I1120="","",_xll.xEURO(OFFSET(C1120,-M1120+1,0),J1120,OFFSET(C1120,-M1120+2,0),OFFSET(C1120,-M1120+2,0),OFFSET(C1120,-M1120+3,0)+AC1120,OFFSET(C1120,-M1120+4,0),1,2)/10*I1120)</f>
        <v/>
      </c>
      <c r="Y1120" s="71" t="str">
        <f ca="1">IF(I1120="","",_xll.xEURO(OFFSET(C1120,-M1120+1,0),J1120,OFFSET(C1120,-M1120+2,0),OFFSET(C1120,-M1120+2,0),OFFSET(C1120,-M1120+3,0)+AC1120,OFFSET(C1120,-M1120+4,0),1,3)/100*I1120*10000)</f>
        <v/>
      </c>
      <c r="Z1120" s="71" t="str">
        <f ca="1">IF(I1120="","",_xll.xEURO(OFFSET(C1120,-M1120+1,0),J1120,OFFSET(C1120,-M1120+2,0),OFFSET(C1120,-M1120+2,0),OFFSET(C1120,-M1120+3,0)+AC1120,OFFSET(C1120,-M1120+4,0),1,5)/365.25*I1120*10000)</f>
        <v/>
      </c>
      <c r="AB1120" s="40" t="str">
        <f ca="1">IF(D1120="","",_xll.xCalcSkew(OFFSET(C1120,-M1120,0),E1120-OFFSET(C1120,-M1120+1,0),b)/100)</f>
        <v/>
      </c>
      <c r="AC1120" s="40" t="str">
        <f ca="1">IF(I1120="","",_xll.xCalcSkew(OFFSET(C1120,-M1120,0),J1120-OFFSET(C1120,-M1120+1,0),b)/100)</f>
        <v/>
      </c>
      <c r="AE1120">
        <f t="shared" si="195"/>
        <v>0</v>
      </c>
      <c r="AF1120">
        <f t="shared" si="196"/>
        <v>0</v>
      </c>
      <c r="AG1120">
        <f t="shared" si="197"/>
        <v>0</v>
      </c>
    </row>
    <row r="1121" spans="3:33" x14ac:dyDescent="0.25">
      <c r="C1121" s="64">
        <f ca="1">N1151+U1151</f>
        <v>0</v>
      </c>
      <c r="D1121" s="52"/>
      <c r="E1121" s="39"/>
      <c r="F1121" s="39"/>
      <c r="G1121" s="35"/>
      <c r="I1121" s="52"/>
      <c r="J1121" s="39"/>
      <c r="K1121" s="39"/>
      <c r="L1121" s="62"/>
      <c r="M1121" s="101">
        <f t="shared" si="202"/>
        <v>6</v>
      </c>
      <c r="N1121" s="67" t="str">
        <f ca="1">IF(D1121="","",_xll.xEURO(OFFSET(C1121,-M1121+1,0),E1121,OFFSET(C1121,-M1121+2,0),OFFSET(C1121,-M1121+2,0),OFFSET(C1121,-M1121+3,0)+AB1121,OFFSET(C1121,-M1121+4,0),0,1)*D1121)</f>
        <v/>
      </c>
      <c r="O1121" s="69" t="str">
        <f ca="1">IF(D1121="","",_xll.xEURO(OFFSET(C1121,-M1121+1,0),E1121,OFFSET(C1121,-M1121+2,0),OFFSET(C1121,-M1121+2,0),OFFSET(C1121,-M1121+3,0)+AB1121,OFFSET(C1121,-M1121+4,0),0,0))</f>
        <v/>
      </c>
      <c r="P1121" s="67" t="str">
        <f t="shared" si="200"/>
        <v/>
      </c>
      <c r="Q1121" s="67" t="str">
        <f ca="1">IF(D1121="","",_xll.xEURO(OFFSET(C1121,-M1121+1,0),E1121,OFFSET(C1121,-M1121+2,0),OFFSET(C1121,-M1121+2,0),OFFSET(C1121,-M1121+3,0)+AB1121,OFFSET(C1121,-M1121+4,0),0,2)/10*D1121)</f>
        <v/>
      </c>
      <c r="R1121" s="71" t="str">
        <f ca="1">IF(D1121="","",_xll.xEURO(OFFSET(C1121,-M1121+1,0),E1121,OFFSET(C1121,-M1121+2,0),OFFSET(C1121,-M1121+2,0),OFFSET(C1121,-M1121+3,0)+AB1121,OFFSET(C1121,-M1121+4,0),0,3)/100*D1121*10000)</f>
        <v/>
      </c>
      <c r="S1121" s="71" t="str">
        <f ca="1">IF(D1121="","",_xll.xEURO(OFFSET(C1121,-M1121+1,0),E1121,OFFSET(C1121,-M1121+2,0),OFFSET(C1121,-M1121+2,0),OFFSET(C1121,-M1121+3,0)+AB1121,OFFSET(C1121,-M1121+4,0),0,5)/365.25*D1121*10000)</f>
        <v/>
      </c>
      <c r="U1121" s="67" t="str">
        <f ca="1">IF(I1121="","",_xll.xEURO(OFFSET(C1121,-M1121+1,0),J1121,OFFSET(C1121,-M1121+2,0),OFFSET(C1121,-M1121+2,0),OFFSET(C1121,-M1121+3,0)+AC1121,OFFSET(C1121,-M1121+4,0),1,1)*I1121)</f>
        <v/>
      </c>
      <c r="V1121" s="69" t="str">
        <f ca="1">IF(I1121="","",_xll.xEURO(OFFSET(C1121,-M1121+1,0),J1121,OFFSET(C1121,-M1121+2,0),OFFSET(C1121,-M1121+2,0),OFFSET(C1121,-M1121+3,0)+AC1121,OFFSET(C1121,-M1121+4,0),1,0))</f>
        <v/>
      </c>
      <c r="W1121" s="67" t="str">
        <f t="shared" si="201"/>
        <v/>
      </c>
      <c r="X1121" s="67" t="str">
        <f ca="1">IF(I1121="","",_xll.xEURO(OFFSET(C1121,-M1121+1,0),J1121,OFFSET(C1121,-M1121+2,0),OFFSET(C1121,-M1121+2,0),OFFSET(C1121,-M1121+3,0)+AC1121,OFFSET(C1121,-M1121+4,0),1,2)/10*I1121)</f>
        <v/>
      </c>
      <c r="Y1121" s="71" t="str">
        <f ca="1">IF(I1121="","",_xll.xEURO(OFFSET(C1121,-M1121+1,0),J1121,OFFSET(C1121,-M1121+2,0),OFFSET(C1121,-M1121+2,0),OFFSET(C1121,-M1121+3,0)+AC1121,OFFSET(C1121,-M1121+4,0),1,3)/100*I1121*10000)</f>
        <v/>
      </c>
      <c r="Z1121" s="71" t="str">
        <f ca="1">IF(I1121="","",_xll.xEURO(OFFSET(C1121,-M1121+1,0),J1121,OFFSET(C1121,-M1121+2,0),OFFSET(C1121,-M1121+2,0),OFFSET(C1121,-M1121+3,0)+AC1121,OFFSET(C1121,-M1121+4,0),1,5)/365.25*I1121*10000)</f>
        <v/>
      </c>
      <c r="AB1121" s="40" t="str">
        <f ca="1">IF(D1121="","",_xll.xCalcSkew(OFFSET(C1121,-M1121,0),E1121-OFFSET(C1121,-M1121+1,0),b)/100)</f>
        <v/>
      </c>
      <c r="AC1121" s="40" t="str">
        <f ca="1">IF(I1121="","",_xll.xCalcSkew(OFFSET(C1121,-M1121,0),J1121-OFFSET(C1121,-M1121+1,0),b)/100)</f>
        <v/>
      </c>
      <c r="AE1121">
        <f t="shared" si="195"/>
        <v>0</v>
      </c>
      <c r="AF1121">
        <f t="shared" si="196"/>
        <v>0</v>
      </c>
      <c r="AG1121">
        <f t="shared" si="197"/>
        <v>0</v>
      </c>
    </row>
    <row r="1122" spans="3:33" x14ac:dyDescent="0.25">
      <c r="C1122" s="103">
        <f ca="1">Q1151+X1151</f>
        <v>0</v>
      </c>
      <c r="D1122" s="52"/>
      <c r="E1122" s="39"/>
      <c r="F1122" s="39"/>
      <c r="G1122" s="35"/>
      <c r="I1122" s="52"/>
      <c r="J1122" s="39"/>
      <c r="K1122" s="39"/>
      <c r="L1122" s="62"/>
      <c r="M1122" s="101">
        <f t="shared" si="202"/>
        <v>7</v>
      </c>
      <c r="N1122" s="67" t="str">
        <f ca="1">IF(D1122="","",_xll.xEURO(OFFSET(C1122,-M1122+1,0),E1122,OFFSET(C1122,-M1122+2,0),OFFSET(C1122,-M1122+2,0),OFFSET(C1122,-M1122+3,0)+AB1122,OFFSET(C1122,-M1122+4,0),0,1)*D1122)</f>
        <v/>
      </c>
      <c r="O1122" s="69" t="str">
        <f ca="1">IF(D1122="","",_xll.xEURO(OFFSET(C1122,-M1122+1,0),E1122,OFFSET(C1122,-M1122+2,0),OFFSET(C1122,-M1122+2,0),OFFSET(C1122,-M1122+3,0)+AB1122,OFFSET(C1122,-M1122+4,0),0,0))</f>
        <v/>
      </c>
      <c r="P1122" s="67" t="str">
        <f t="shared" si="200"/>
        <v/>
      </c>
      <c r="Q1122" s="67" t="str">
        <f ca="1">IF(D1122="","",_xll.xEURO(OFFSET(C1122,-M1122+1,0),E1122,OFFSET(C1122,-M1122+2,0),OFFSET(C1122,-M1122+2,0),OFFSET(C1122,-M1122+3,0)+AB1122,OFFSET(C1122,-M1122+4,0),0,2)/10*D1122)</f>
        <v/>
      </c>
      <c r="R1122" s="71" t="str">
        <f ca="1">IF(D1122="","",_xll.xEURO(OFFSET(C1122,-M1122+1,0),E1122,OFFSET(C1122,-M1122+2,0),OFFSET(C1122,-M1122+2,0),OFFSET(C1122,-M1122+3,0)+AB1122,OFFSET(C1122,-M1122+4,0),0,3)/100*D1122*10000)</f>
        <v/>
      </c>
      <c r="S1122" s="71" t="str">
        <f ca="1">IF(D1122="","",_xll.xEURO(OFFSET(C1122,-M1122+1,0),E1122,OFFSET(C1122,-M1122+2,0),OFFSET(C1122,-M1122+2,0),OFFSET(C1122,-M1122+3,0)+AB1122,OFFSET(C1122,-M1122+4,0),0,5)/365.25*D1122*10000)</f>
        <v/>
      </c>
      <c r="U1122" s="67" t="str">
        <f ca="1">IF(I1122="","",_xll.xEURO(OFFSET(C1122,-M1122+1,0),J1122,OFFSET(C1122,-M1122+2,0),OFFSET(C1122,-M1122+2,0),OFFSET(C1122,-M1122+3,0)+AC1122,OFFSET(C1122,-M1122+4,0),1,1)*I1122)</f>
        <v/>
      </c>
      <c r="V1122" s="69" t="str">
        <f ca="1">IF(I1122="","",_xll.xEURO(OFFSET(C1122,-M1122+1,0),J1122,OFFSET(C1122,-M1122+2,0),OFFSET(C1122,-M1122+2,0),OFFSET(C1122,-M1122+3,0)+AC1122,OFFSET(C1122,-M1122+4,0),1,0))</f>
        <v/>
      </c>
      <c r="W1122" s="67" t="str">
        <f t="shared" si="201"/>
        <v/>
      </c>
      <c r="X1122" s="67" t="str">
        <f ca="1">IF(I1122="","",_xll.xEURO(OFFSET(C1122,-M1122+1,0),J1122,OFFSET(C1122,-M1122+2,0),OFFSET(C1122,-M1122+2,0),OFFSET(C1122,-M1122+3,0)+AC1122,OFFSET(C1122,-M1122+4,0),1,2)/10*I1122)</f>
        <v/>
      </c>
      <c r="Y1122" s="71" t="str">
        <f ca="1">IF(I1122="","",_xll.xEURO(OFFSET(C1122,-M1122+1,0),J1122,OFFSET(C1122,-M1122+2,0),OFFSET(C1122,-M1122+2,0),OFFSET(C1122,-M1122+3,0)+AC1122,OFFSET(C1122,-M1122+4,0),1,3)/100*I1122*10000)</f>
        <v/>
      </c>
      <c r="Z1122" s="71" t="str">
        <f ca="1">IF(I1122="","",_xll.xEURO(OFFSET(C1122,-M1122+1,0),J1122,OFFSET(C1122,-M1122+2,0),OFFSET(C1122,-M1122+2,0),OFFSET(C1122,-M1122+3,0)+AC1122,OFFSET(C1122,-M1122+4,0),1,5)/365.25*I1122*10000)</f>
        <v/>
      </c>
      <c r="AB1122" s="40" t="str">
        <f ca="1">IF(D1122="","",_xll.xCalcSkew(OFFSET(C1122,-M1122,0),E1122-OFFSET(C1122,-M1122+1,0),b)/100)</f>
        <v/>
      </c>
      <c r="AC1122" s="40" t="str">
        <f ca="1">IF(I1122="","",_xll.xCalcSkew(OFFSET(C1122,-M1122,0),J1122-OFFSET(C1122,-M1122+1,0),b)/100)</f>
        <v/>
      </c>
      <c r="AE1122">
        <f t="shared" si="195"/>
        <v>0</v>
      </c>
      <c r="AF1122">
        <f t="shared" si="196"/>
        <v>0</v>
      </c>
      <c r="AG1122">
        <f t="shared" si="197"/>
        <v>0</v>
      </c>
    </row>
    <row r="1123" spans="3:33" x14ac:dyDescent="0.25">
      <c r="C1123" s="64">
        <f ca="1">R1151+Y1151</f>
        <v>0</v>
      </c>
      <c r="D1123" s="52"/>
      <c r="E1123" s="39"/>
      <c r="F1123" s="39"/>
      <c r="G1123" s="35"/>
      <c r="I1123" s="52"/>
      <c r="J1123" s="39"/>
      <c r="K1123" s="39"/>
      <c r="L1123" s="62"/>
      <c r="M1123" s="101">
        <f t="shared" si="202"/>
        <v>8</v>
      </c>
      <c r="N1123" s="67" t="str">
        <f ca="1">IF(D1123="","",_xll.xEURO(OFFSET(C1123,-M1123+1,0),E1123,OFFSET(C1123,-M1123+2,0),OFFSET(C1123,-M1123+2,0),OFFSET(C1123,-M1123+3,0)+AB1123,OFFSET(C1123,-M1123+4,0),0,1)*D1123)</f>
        <v/>
      </c>
      <c r="O1123" s="69" t="str">
        <f ca="1">IF(D1123="","",_xll.xEURO(OFFSET(C1123,-M1123+1,0),E1123,OFFSET(C1123,-M1123+2,0),OFFSET(C1123,-M1123+2,0),OFFSET(C1123,-M1123+3,0)+AB1123,OFFSET(C1123,-M1123+4,0),0,0))</f>
        <v/>
      </c>
      <c r="P1123" s="67" t="str">
        <f t="shared" si="200"/>
        <v/>
      </c>
      <c r="Q1123" s="67" t="str">
        <f ca="1">IF(D1123="","",_xll.xEURO(OFFSET(C1123,-M1123+1,0),E1123,OFFSET(C1123,-M1123+2,0),OFFSET(C1123,-M1123+2,0),OFFSET(C1123,-M1123+3,0)+AB1123,OFFSET(C1123,-M1123+4,0),0,2)/10*D1123)</f>
        <v/>
      </c>
      <c r="R1123" s="71" t="str">
        <f ca="1">IF(D1123="","",_xll.xEURO(OFFSET(C1123,-M1123+1,0),E1123,OFFSET(C1123,-M1123+2,0),OFFSET(C1123,-M1123+2,0),OFFSET(C1123,-M1123+3,0)+AB1123,OFFSET(C1123,-M1123+4,0),0,3)/100*D1123*10000)</f>
        <v/>
      </c>
      <c r="S1123" s="71" t="str">
        <f ca="1">IF(D1123="","",_xll.xEURO(OFFSET(C1123,-M1123+1,0),E1123,OFFSET(C1123,-M1123+2,0),OFFSET(C1123,-M1123+2,0),OFFSET(C1123,-M1123+3,0)+AB1123,OFFSET(C1123,-M1123+4,0),0,5)/365.25*D1123*10000)</f>
        <v/>
      </c>
      <c r="U1123" s="67" t="str">
        <f ca="1">IF(I1123="","",_xll.xEURO(OFFSET(C1123,-M1123+1,0),J1123,OFFSET(C1123,-M1123+2,0),OFFSET(C1123,-M1123+2,0),OFFSET(C1123,-M1123+3,0)+AC1123,OFFSET(C1123,-M1123+4,0),1,1)*I1123)</f>
        <v/>
      </c>
      <c r="V1123" s="69" t="str">
        <f ca="1">IF(I1123="","",_xll.xEURO(OFFSET(C1123,-M1123+1,0),J1123,OFFSET(C1123,-M1123+2,0),OFFSET(C1123,-M1123+2,0),OFFSET(C1123,-M1123+3,0)+AC1123,OFFSET(C1123,-M1123+4,0),1,0))</f>
        <v/>
      </c>
      <c r="W1123" s="67" t="str">
        <f t="shared" si="201"/>
        <v/>
      </c>
      <c r="X1123" s="67" t="str">
        <f ca="1">IF(I1123="","",_xll.xEURO(OFFSET(C1123,-M1123+1,0),J1123,OFFSET(C1123,-M1123+2,0),OFFSET(C1123,-M1123+2,0),OFFSET(C1123,-M1123+3,0)+AC1123,OFFSET(C1123,-M1123+4,0),1,2)/10*I1123)</f>
        <v/>
      </c>
      <c r="Y1123" s="71" t="str">
        <f ca="1">IF(I1123="","",_xll.xEURO(OFFSET(C1123,-M1123+1,0),J1123,OFFSET(C1123,-M1123+2,0),OFFSET(C1123,-M1123+2,0),OFFSET(C1123,-M1123+3,0)+AC1123,OFFSET(C1123,-M1123+4,0),1,3)/100*I1123*10000)</f>
        <v/>
      </c>
      <c r="Z1123" s="71" t="str">
        <f ca="1">IF(I1123="","",_xll.xEURO(OFFSET(C1123,-M1123+1,0),J1123,OFFSET(C1123,-M1123+2,0),OFFSET(C1123,-M1123+2,0),OFFSET(C1123,-M1123+3,0)+AC1123,OFFSET(C1123,-M1123+4,0),1,5)/365.25*I1123*10000)</f>
        <v/>
      </c>
      <c r="AB1123" s="40" t="str">
        <f ca="1">IF(D1123="","",_xll.xCalcSkew(OFFSET(C1123,-M1123,0),E1123-OFFSET(C1123,-M1123+1,0),b)/100)</f>
        <v/>
      </c>
      <c r="AC1123" s="40" t="str">
        <f ca="1">IF(I1123="","",_xll.xCalcSkew(OFFSET(C1123,-M1123,0),J1123-OFFSET(C1123,-M1123+1,0),b)/100)</f>
        <v/>
      </c>
      <c r="AE1123">
        <f t="shared" si="195"/>
        <v>0</v>
      </c>
      <c r="AF1123">
        <f t="shared" si="196"/>
        <v>0</v>
      </c>
      <c r="AG1123">
        <f t="shared" si="197"/>
        <v>0</v>
      </c>
    </row>
    <row r="1124" spans="3:33" x14ac:dyDescent="0.25">
      <c r="C1124" s="64">
        <f ca="1">S1151+Z1151</f>
        <v>0</v>
      </c>
      <c r="D1124" s="52"/>
      <c r="E1124" s="39"/>
      <c r="F1124" s="39"/>
      <c r="G1124" s="35"/>
      <c r="I1124" s="52"/>
      <c r="J1124" s="39"/>
      <c r="K1124" s="39"/>
      <c r="L1124" s="62"/>
      <c r="M1124" s="101">
        <f t="shared" si="202"/>
        <v>9</v>
      </c>
      <c r="N1124" s="67" t="str">
        <f ca="1">IF(D1124="","",_xll.xEURO(OFFSET(C1124,-M1124+1,0),E1124,OFFSET(C1124,-M1124+2,0),OFFSET(C1124,-M1124+2,0),OFFSET(C1124,-M1124+3,0)+AB1124,OFFSET(C1124,-M1124+4,0),0,1)*D1124)</f>
        <v/>
      </c>
      <c r="O1124" s="69" t="str">
        <f ca="1">IF(D1124="","",_xll.xEURO(OFFSET(C1124,-M1124+1,0),E1124,OFFSET(C1124,-M1124+2,0),OFFSET(C1124,-M1124+2,0),OFFSET(C1124,-M1124+3,0)+AB1124,OFFSET(C1124,-M1124+4,0),0,0))</f>
        <v/>
      </c>
      <c r="P1124" s="67" t="str">
        <f t="shared" si="200"/>
        <v/>
      </c>
      <c r="Q1124" s="67" t="str">
        <f ca="1">IF(D1124="","",_xll.xEURO(OFFSET(C1124,-M1124+1,0),E1124,OFFSET(C1124,-M1124+2,0),OFFSET(C1124,-M1124+2,0),OFFSET(C1124,-M1124+3,0)+AB1124,OFFSET(C1124,-M1124+4,0),0,2)/10*D1124)</f>
        <v/>
      </c>
      <c r="R1124" s="71" t="str">
        <f ca="1">IF(D1124="","",_xll.xEURO(OFFSET(C1124,-M1124+1,0),E1124,OFFSET(C1124,-M1124+2,0),OFFSET(C1124,-M1124+2,0),OFFSET(C1124,-M1124+3,0)+AB1124,OFFSET(C1124,-M1124+4,0),0,3)/100*D1124*10000)</f>
        <v/>
      </c>
      <c r="S1124" s="71" t="str">
        <f ca="1">IF(D1124="","",_xll.xEURO(OFFSET(C1124,-M1124+1,0),E1124,OFFSET(C1124,-M1124+2,0),OFFSET(C1124,-M1124+2,0),OFFSET(C1124,-M1124+3,0)+AB1124,OFFSET(C1124,-M1124+4,0),0,5)/365.25*D1124*10000)</f>
        <v/>
      </c>
      <c r="U1124" s="67" t="str">
        <f ca="1">IF(I1124="","",_xll.xEURO(OFFSET(C1124,-M1124+1,0),J1124,OFFSET(C1124,-M1124+2,0),OFFSET(C1124,-M1124+2,0),OFFSET(C1124,-M1124+3,0)+AC1124,OFFSET(C1124,-M1124+4,0),1,1)*I1124)</f>
        <v/>
      </c>
      <c r="V1124" s="69" t="str">
        <f ca="1">IF(I1124="","",_xll.xEURO(OFFSET(C1124,-M1124+1,0),J1124,OFFSET(C1124,-M1124+2,0),OFFSET(C1124,-M1124+2,0),OFFSET(C1124,-M1124+3,0)+AC1124,OFFSET(C1124,-M1124+4,0),1,0))</f>
        <v/>
      </c>
      <c r="W1124" s="67" t="str">
        <f t="shared" si="201"/>
        <v/>
      </c>
      <c r="X1124" s="67" t="str">
        <f ca="1">IF(I1124="","",_xll.xEURO(OFFSET(C1124,-M1124+1,0),J1124,OFFSET(C1124,-M1124+2,0),OFFSET(C1124,-M1124+2,0),OFFSET(C1124,-M1124+3,0)+AC1124,OFFSET(C1124,-M1124+4,0),1,2)/10*I1124)</f>
        <v/>
      </c>
      <c r="Y1124" s="71" t="str">
        <f ca="1">IF(I1124="","",_xll.xEURO(OFFSET(C1124,-M1124+1,0),J1124,OFFSET(C1124,-M1124+2,0),OFFSET(C1124,-M1124+2,0),OFFSET(C1124,-M1124+3,0)+AC1124,OFFSET(C1124,-M1124+4,0),1,3)/100*I1124*10000)</f>
        <v/>
      </c>
      <c r="Z1124" s="71" t="str">
        <f ca="1">IF(I1124="","",_xll.xEURO(OFFSET(C1124,-M1124+1,0),J1124,OFFSET(C1124,-M1124+2,0),OFFSET(C1124,-M1124+2,0),OFFSET(C1124,-M1124+3,0)+AC1124,OFFSET(C1124,-M1124+4,0),1,5)/365.25*I1124*10000)</f>
        <v/>
      </c>
      <c r="AB1124" s="40" t="str">
        <f ca="1">IF(D1124="","",_xll.xCalcSkew(OFFSET(C1124,-M1124,0),E1124-OFFSET(C1124,-M1124+1,0),b)/100)</f>
        <v/>
      </c>
      <c r="AC1124" s="40" t="str">
        <f ca="1">IF(I1124="","",_xll.xCalcSkew(OFFSET(C1124,-M1124,0),J1124-OFFSET(C1124,-M1124+1,0),b)/100)</f>
        <v/>
      </c>
      <c r="AE1124">
        <f t="shared" si="195"/>
        <v>0</v>
      </c>
      <c r="AF1124">
        <f t="shared" si="196"/>
        <v>0</v>
      </c>
      <c r="AG1124">
        <f t="shared" si="197"/>
        <v>0</v>
      </c>
    </row>
    <row r="1125" spans="3:33" x14ac:dyDescent="0.25">
      <c r="C1125" s="64">
        <f ca="1">P1151+W1151</f>
        <v>0</v>
      </c>
      <c r="D1125" s="52"/>
      <c r="E1125" s="39"/>
      <c r="F1125" s="39"/>
      <c r="G1125" s="35"/>
      <c r="I1125" s="52"/>
      <c r="J1125" s="39"/>
      <c r="K1125" s="39"/>
      <c r="L1125" s="62"/>
      <c r="M1125" s="101">
        <f t="shared" si="202"/>
        <v>10</v>
      </c>
      <c r="N1125" s="67" t="str">
        <f ca="1">IF(D1125="","",_xll.xEURO(OFFSET(C1125,-M1125+1,0),E1125,OFFSET(C1125,-M1125+2,0),OFFSET(C1125,-M1125+2,0),OFFSET(C1125,-M1125+3,0)+AB1125,OFFSET(C1125,-M1125+4,0),0,1)*D1125)</f>
        <v/>
      </c>
      <c r="O1125" s="69" t="str">
        <f ca="1">IF(D1125="","",_xll.xEURO(OFFSET(C1125,-M1125+1,0),E1125,OFFSET(C1125,-M1125+2,0),OFFSET(C1125,-M1125+2,0),OFFSET(C1125,-M1125+3,0)+AB1125,OFFSET(C1125,-M1125+4,0),0,0))</f>
        <v/>
      </c>
      <c r="P1125" s="67" t="str">
        <f t="shared" si="200"/>
        <v/>
      </c>
      <c r="Q1125" s="67" t="str">
        <f ca="1">IF(D1125="","",_xll.xEURO(OFFSET(C1125,-M1125+1,0),E1125,OFFSET(C1125,-M1125+2,0),OFFSET(C1125,-M1125+2,0),OFFSET(C1125,-M1125+3,0)+AB1125,OFFSET(C1125,-M1125+4,0),0,2)/10*D1125)</f>
        <v/>
      </c>
      <c r="R1125" s="71" t="str">
        <f ca="1">IF(D1125="","",_xll.xEURO(OFFSET(C1125,-M1125+1,0),E1125,OFFSET(C1125,-M1125+2,0),OFFSET(C1125,-M1125+2,0),OFFSET(C1125,-M1125+3,0)+AB1125,OFFSET(C1125,-M1125+4,0),0,3)/100*D1125*10000)</f>
        <v/>
      </c>
      <c r="S1125" s="71" t="str">
        <f ca="1">IF(D1125="","",_xll.xEURO(OFFSET(C1125,-M1125+1,0),E1125,OFFSET(C1125,-M1125+2,0),OFFSET(C1125,-M1125+2,0),OFFSET(C1125,-M1125+3,0)+AB1125,OFFSET(C1125,-M1125+4,0),0,5)/365.25*D1125*10000)</f>
        <v/>
      </c>
      <c r="U1125" s="67" t="str">
        <f ca="1">IF(I1125="","",_xll.xEURO(OFFSET(C1125,-M1125+1,0),J1125,OFFSET(C1125,-M1125+2,0),OFFSET(C1125,-M1125+2,0),OFFSET(C1125,-M1125+3,0)+AC1125,OFFSET(C1125,-M1125+4,0),1,1)*I1125)</f>
        <v/>
      </c>
      <c r="V1125" s="69" t="str">
        <f ca="1">IF(I1125="","",_xll.xEURO(OFFSET(C1125,-M1125+1,0),J1125,OFFSET(C1125,-M1125+2,0),OFFSET(C1125,-M1125+2,0),OFFSET(C1125,-M1125+3,0)+AC1125,OFFSET(C1125,-M1125+4,0),1,0))</f>
        <v/>
      </c>
      <c r="W1125" s="67" t="str">
        <f t="shared" si="201"/>
        <v/>
      </c>
      <c r="X1125" s="67" t="str">
        <f ca="1">IF(I1125="","",_xll.xEURO(OFFSET(C1125,-M1125+1,0),J1125,OFFSET(C1125,-M1125+2,0),OFFSET(C1125,-M1125+2,0),OFFSET(C1125,-M1125+3,0)+AC1125,OFFSET(C1125,-M1125+4,0),1,2)/10*I1125)</f>
        <v/>
      </c>
      <c r="Y1125" s="71" t="str">
        <f ca="1">IF(I1125="","",_xll.xEURO(OFFSET(C1125,-M1125+1,0),J1125,OFFSET(C1125,-M1125+2,0),OFFSET(C1125,-M1125+2,0),OFFSET(C1125,-M1125+3,0)+AC1125,OFFSET(C1125,-M1125+4,0),1,3)/100*I1125*10000)</f>
        <v/>
      </c>
      <c r="Z1125" s="71" t="str">
        <f ca="1">IF(I1125="","",_xll.xEURO(OFFSET(C1125,-M1125+1,0),J1125,OFFSET(C1125,-M1125+2,0),OFFSET(C1125,-M1125+2,0),OFFSET(C1125,-M1125+3,0)+AC1125,OFFSET(C1125,-M1125+4,0),1,5)/365.25*I1125*10000)</f>
        <v/>
      </c>
      <c r="AB1125" s="40" t="str">
        <f ca="1">IF(D1125="","",_xll.xCalcSkew(OFFSET(C1125,-M1125,0),E1125-OFFSET(C1125,-M1125+1,0),b)/100)</f>
        <v/>
      </c>
      <c r="AC1125" s="40" t="str">
        <f ca="1">IF(I1125="","",_xll.xCalcSkew(OFFSET(C1125,-M1125,0),J1125-OFFSET(C1125,-M1125+1,0),b)/100)</f>
        <v/>
      </c>
      <c r="AE1125">
        <f t="shared" si="195"/>
        <v>0</v>
      </c>
      <c r="AF1125">
        <f t="shared" si="196"/>
        <v>0</v>
      </c>
      <c r="AG1125">
        <f t="shared" si="197"/>
        <v>0</v>
      </c>
    </row>
    <row r="1126" spans="3:33" x14ac:dyDescent="0.25">
      <c r="D1126" s="52"/>
      <c r="E1126" s="39"/>
      <c r="F1126" s="39"/>
      <c r="G1126" s="35"/>
      <c r="I1126" s="52"/>
      <c r="J1126" s="39"/>
      <c r="K1126" s="39"/>
      <c r="L1126" s="62"/>
      <c r="M1126" s="101">
        <f t="shared" si="202"/>
        <v>11</v>
      </c>
      <c r="N1126" s="67" t="str">
        <f ca="1">IF(D1126="","",_xll.xEURO(OFFSET(C1126,-M1126+1,0),E1126,OFFSET(C1126,-M1126+2,0),OFFSET(C1126,-M1126+2,0),OFFSET(C1126,-M1126+3,0)+AB1126,OFFSET(C1126,-M1126+4,0),0,1)*D1126)</f>
        <v/>
      </c>
      <c r="O1126" s="69" t="str">
        <f ca="1">IF(D1126="","",_xll.xEURO(OFFSET(C1126,-M1126+1,0),E1126,OFFSET(C1126,-M1126+2,0),OFFSET(C1126,-M1126+2,0),OFFSET(C1126,-M1126+3,0)+AB1126,OFFSET(C1126,-M1126+4,0),0,0))</f>
        <v/>
      </c>
      <c r="P1126" s="67" t="str">
        <f t="shared" si="200"/>
        <v/>
      </c>
      <c r="Q1126" s="67" t="str">
        <f ca="1">IF(D1126="","",_xll.xEURO(OFFSET(C1126,-M1126+1,0),E1126,OFFSET(C1126,-M1126+2,0),OFFSET(C1126,-M1126+2,0),OFFSET(C1126,-M1126+3,0)+AB1126,OFFSET(C1126,-M1126+4,0),0,2)/10*D1126)</f>
        <v/>
      </c>
      <c r="R1126" s="71" t="str">
        <f ca="1">IF(D1126="","",_xll.xEURO(OFFSET(C1126,-M1126+1,0),E1126,OFFSET(C1126,-M1126+2,0),OFFSET(C1126,-M1126+2,0),OFFSET(C1126,-M1126+3,0)+AB1126,OFFSET(C1126,-M1126+4,0),0,3)/100*D1126*10000)</f>
        <v/>
      </c>
      <c r="S1126" s="71" t="str">
        <f ca="1">IF(D1126="","",_xll.xEURO(OFFSET(C1126,-M1126+1,0),E1126,OFFSET(C1126,-M1126+2,0),OFFSET(C1126,-M1126+2,0),OFFSET(C1126,-M1126+3,0)+AB1126,OFFSET(C1126,-M1126+4,0),0,5)/365.25*D1126*10000)</f>
        <v/>
      </c>
      <c r="U1126" s="67" t="str">
        <f ca="1">IF(I1126="","",_xll.xEURO(OFFSET(C1126,-M1126+1,0),J1126,OFFSET(C1126,-M1126+2,0),OFFSET(C1126,-M1126+2,0),OFFSET(C1126,-M1126+3,0)+AC1126,OFFSET(C1126,-M1126+4,0),1,1)*I1126)</f>
        <v/>
      </c>
      <c r="V1126" s="69" t="str">
        <f ca="1">IF(I1126="","",_xll.xEURO(OFFSET(C1126,-M1126+1,0),J1126,OFFSET(C1126,-M1126+2,0),OFFSET(C1126,-M1126+2,0),OFFSET(C1126,-M1126+3,0)+AC1126,OFFSET(C1126,-M1126+4,0),1,0))</f>
        <v/>
      </c>
      <c r="W1126" s="67" t="str">
        <f t="shared" si="201"/>
        <v/>
      </c>
      <c r="X1126" s="67" t="str">
        <f ca="1">IF(I1126="","",_xll.xEURO(OFFSET(C1126,-M1126+1,0),J1126,OFFSET(C1126,-M1126+2,0),OFFSET(C1126,-M1126+2,0),OFFSET(C1126,-M1126+3,0)+AC1126,OFFSET(C1126,-M1126+4,0),1,2)/10*I1126)</f>
        <v/>
      </c>
      <c r="Y1126" s="71" t="str">
        <f ca="1">IF(I1126="","",_xll.xEURO(OFFSET(C1126,-M1126+1,0),J1126,OFFSET(C1126,-M1126+2,0),OFFSET(C1126,-M1126+2,0),OFFSET(C1126,-M1126+3,0)+AC1126,OFFSET(C1126,-M1126+4,0),1,3)/100*I1126*10000)</f>
        <v/>
      </c>
      <c r="Z1126" s="71" t="str">
        <f ca="1">IF(I1126="","",_xll.xEURO(OFFSET(C1126,-M1126+1,0),J1126,OFFSET(C1126,-M1126+2,0),OFFSET(C1126,-M1126+2,0),OFFSET(C1126,-M1126+3,0)+AC1126,OFFSET(C1126,-M1126+4,0),1,5)/365.25*I1126*10000)</f>
        <v/>
      </c>
      <c r="AB1126" s="40" t="str">
        <f ca="1">IF(D1126="","",_xll.xCalcSkew(OFFSET(C1126,-M1126,0),E1126-OFFSET(C1126,-M1126+1,0),b)/100)</f>
        <v/>
      </c>
      <c r="AC1126" s="40" t="str">
        <f ca="1">IF(I1126="","",_xll.xCalcSkew(OFFSET(C1126,-M1126,0),J1126-OFFSET(C1126,-M1126+1,0),b)/100)</f>
        <v/>
      </c>
      <c r="AE1126">
        <f t="shared" si="195"/>
        <v>0</v>
      </c>
      <c r="AF1126">
        <f t="shared" si="196"/>
        <v>0</v>
      </c>
      <c r="AG1126">
        <f t="shared" si="197"/>
        <v>0</v>
      </c>
    </row>
    <row r="1127" spans="3:33" x14ac:dyDescent="0.25">
      <c r="D1127" s="52"/>
      <c r="E1127" s="39"/>
      <c r="F1127" s="39"/>
      <c r="G1127" s="35"/>
      <c r="I1127" s="52"/>
      <c r="J1127" s="39"/>
      <c r="K1127" s="39"/>
      <c r="L1127" s="62"/>
      <c r="M1127" s="101">
        <f t="shared" si="202"/>
        <v>12</v>
      </c>
      <c r="N1127" s="67" t="str">
        <f ca="1">IF(D1127="","",_xll.xEURO(OFFSET(C1127,-M1127+1,0),E1127,OFFSET(C1127,-M1127+2,0),OFFSET(C1127,-M1127+2,0),OFFSET(C1127,-M1127+3,0)+AB1127,OFFSET(C1127,-M1127+4,0),0,1)*D1127)</f>
        <v/>
      </c>
      <c r="O1127" s="69" t="str">
        <f ca="1">IF(D1127="","",_xll.xEURO(OFFSET(C1127,-M1127+1,0),E1127,OFFSET(C1127,-M1127+2,0),OFFSET(C1127,-M1127+2,0),OFFSET(C1127,-M1127+3,0)+AB1127,OFFSET(C1127,-M1127+4,0),0,0))</f>
        <v/>
      </c>
      <c r="P1127" s="67" t="str">
        <f t="shared" si="200"/>
        <v/>
      </c>
      <c r="Q1127" s="67" t="str">
        <f ca="1">IF(D1127="","",_xll.xEURO(OFFSET(C1127,-M1127+1,0),E1127,OFFSET(C1127,-M1127+2,0),OFFSET(C1127,-M1127+2,0),OFFSET(C1127,-M1127+3,0)+AB1127,OFFSET(C1127,-M1127+4,0),0,2)/10*D1127)</f>
        <v/>
      </c>
      <c r="R1127" s="71" t="str">
        <f ca="1">IF(D1127="","",_xll.xEURO(OFFSET(C1127,-M1127+1,0),E1127,OFFSET(C1127,-M1127+2,0),OFFSET(C1127,-M1127+2,0),OFFSET(C1127,-M1127+3,0)+AB1127,OFFSET(C1127,-M1127+4,0),0,3)/100*D1127*10000)</f>
        <v/>
      </c>
      <c r="S1127" s="71" t="str">
        <f ca="1">IF(D1127="","",_xll.xEURO(OFFSET(C1127,-M1127+1,0),E1127,OFFSET(C1127,-M1127+2,0),OFFSET(C1127,-M1127+2,0),OFFSET(C1127,-M1127+3,0)+AB1127,OFFSET(C1127,-M1127+4,0),0,5)/365.25*D1127*10000)</f>
        <v/>
      </c>
      <c r="U1127" s="67" t="str">
        <f ca="1">IF(I1127="","",_xll.xEURO(OFFSET(C1127,-M1127+1,0),J1127,OFFSET(C1127,-M1127+2,0),OFFSET(C1127,-M1127+2,0),OFFSET(C1127,-M1127+3,0)+AC1127,OFFSET(C1127,-M1127+4,0),1,1)*I1127)</f>
        <v/>
      </c>
      <c r="V1127" s="69" t="str">
        <f ca="1">IF(I1127="","",_xll.xEURO(OFFSET(C1127,-M1127+1,0),J1127,OFFSET(C1127,-M1127+2,0),OFFSET(C1127,-M1127+2,0),OFFSET(C1127,-M1127+3,0)+AC1127,OFFSET(C1127,-M1127+4,0),1,0))</f>
        <v/>
      </c>
      <c r="W1127" s="67" t="str">
        <f t="shared" si="201"/>
        <v/>
      </c>
      <c r="X1127" s="67" t="str">
        <f ca="1">IF(I1127="","",_xll.xEURO(OFFSET(C1127,-M1127+1,0),J1127,OFFSET(C1127,-M1127+2,0),OFFSET(C1127,-M1127+2,0),OFFSET(C1127,-M1127+3,0)+AC1127,OFFSET(C1127,-M1127+4,0),1,2)/10*I1127)</f>
        <v/>
      </c>
      <c r="Y1127" s="71" t="str">
        <f ca="1">IF(I1127="","",_xll.xEURO(OFFSET(C1127,-M1127+1,0),J1127,OFFSET(C1127,-M1127+2,0),OFFSET(C1127,-M1127+2,0),OFFSET(C1127,-M1127+3,0)+AC1127,OFFSET(C1127,-M1127+4,0),1,3)/100*I1127*10000)</f>
        <v/>
      </c>
      <c r="Z1127" s="71" t="str">
        <f ca="1">IF(I1127="","",_xll.xEURO(OFFSET(C1127,-M1127+1,0),J1127,OFFSET(C1127,-M1127+2,0),OFFSET(C1127,-M1127+2,0),OFFSET(C1127,-M1127+3,0)+AC1127,OFFSET(C1127,-M1127+4,0),1,5)/365.25*I1127*10000)</f>
        <v/>
      </c>
      <c r="AB1127" s="40" t="str">
        <f ca="1">IF(D1127="","",_xll.xCalcSkew(OFFSET(C1127,-M1127,0),E1127-OFFSET(C1127,-M1127+1,0),b)/100)</f>
        <v/>
      </c>
      <c r="AC1127" s="40" t="str">
        <f ca="1">IF(I1127="","",_xll.xCalcSkew(OFFSET(C1127,-M1127,0),J1127-OFFSET(C1127,-M1127+1,0),b)/100)</f>
        <v/>
      </c>
      <c r="AE1127">
        <f t="shared" si="195"/>
        <v>0</v>
      </c>
      <c r="AF1127">
        <f t="shared" si="196"/>
        <v>0</v>
      </c>
      <c r="AG1127">
        <f t="shared" si="197"/>
        <v>0</v>
      </c>
    </row>
    <row r="1128" spans="3:33" x14ac:dyDescent="0.25">
      <c r="D1128" s="52"/>
      <c r="E1128" s="39"/>
      <c r="F1128" s="39"/>
      <c r="G1128" s="35"/>
      <c r="I1128" s="52"/>
      <c r="J1128" s="39"/>
      <c r="K1128" s="39"/>
      <c r="L1128" s="62"/>
      <c r="M1128" s="101">
        <f t="shared" si="202"/>
        <v>13</v>
      </c>
      <c r="N1128" s="67" t="str">
        <f ca="1">IF(D1128="","",_xll.xEURO(OFFSET(C1128,-M1128+1,0),E1128,OFFSET(C1128,-M1128+2,0),OFFSET(C1128,-M1128+2,0),OFFSET(C1128,-M1128+3,0)+AB1128,OFFSET(C1128,-M1128+4,0),0,1)*D1128)</f>
        <v/>
      </c>
      <c r="O1128" s="69" t="str">
        <f ca="1">IF(D1128="","",_xll.xEURO(OFFSET(C1128,-M1128+1,0),E1128,OFFSET(C1128,-M1128+2,0),OFFSET(C1128,-M1128+2,0),OFFSET(C1128,-M1128+3,0)+AB1128,OFFSET(C1128,-M1128+4,0),0,0))</f>
        <v/>
      </c>
      <c r="P1128" s="67" t="str">
        <f t="shared" si="200"/>
        <v/>
      </c>
      <c r="Q1128" s="67" t="str">
        <f ca="1">IF(D1128="","",_xll.xEURO(OFFSET(C1128,-M1128+1,0),E1128,OFFSET(C1128,-M1128+2,0),OFFSET(C1128,-M1128+2,0),OFFSET(C1128,-M1128+3,0)+AB1128,OFFSET(C1128,-M1128+4,0),0,2)/10*D1128)</f>
        <v/>
      </c>
      <c r="R1128" s="71" t="str">
        <f ca="1">IF(D1128="","",_xll.xEURO(OFFSET(C1128,-M1128+1,0),E1128,OFFSET(C1128,-M1128+2,0),OFFSET(C1128,-M1128+2,0),OFFSET(C1128,-M1128+3,0)+AB1128,OFFSET(C1128,-M1128+4,0),0,3)/100*D1128*10000)</f>
        <v/>
      </c>
      <c r="S1128" s="71" t="str">
        <f ca="1">IF(D1128="","",_xll.xEURO(OFFSET(C1128,-M1128+1,0),E1128,OFFSET(C1128,-M1128+2,0),OFFSET(C1128,-M1128+2,0),OFFSET(C1128,-M1128+3,0)+AB1128,OFFSET(C1128,-M1128+4,0),0,5)/365.25*D1128*10000)</f>
        <v/>
      </c>
      <c r="U1128" s="67" t="str">
        <f ca="1">IF(I1128="","",_xll.xEURO(OFFSET(C1128,-M1128+1,0),J1128,OFFSET(C1128,-M1128+2,0),OFFSET(C1128,-M1128+2,0),OFFSET(C1128,-M1128+3,0)+AC1128,OFFSET(C1128,-M1128+4,0),1,1)*I1128)</f>
        <v/>
      </c>
      <c r="V1128" s="69" t="str">
        <f ca="1">IF(I1128="","",_xll.xEURO(OFFSET(C1128,-M1128+1,0),J1128,OFFSET(C1128,-M1128+2,0),OFFSET(C1128,-M1128+2,0),OFFSET(C1128,-M1128+3,0)+AC1128,OFFSET(C1128,-M1128+4,0),1,0))</f>
        <v/>
      </c>
      <c r="W1128" s="67" t="str">
        <f t="shared" si="201"/>
        <v/>
      </c>
      <c r="X1128" s="67" t="str">
        <f ca="1">IF(I1128="","",_xll.xEURO(OFFSET(C1128,-M1128+1,0),J1128,OFFSET(C1128,-M1128+2,0),OFFSET(C1128,-M1128+2,0),OFFSET(C1128,-M1128+3,0)+AC1128,OFFSET(C1128,-M1128+4,0),1,2)/10*I1128)</f>
        <v/>
      </c>
      <c r="Y1128" s="71" t="str">
        <f ca="1">IF(I1128="","",_xll.xEURO(OFFSET(C1128,-M1128+1,0),J1128,OFFSET(C1128,-M1128+2,0),OFFSET(C1128,-M1128+2,0),OFFSET(C1128,-M1128+3,0)+AC1128,OFFSET(C1128,-M1128+4,0),1,3)/100*I1128*10000)</f>
        <v/>
      </c>
      <c r="Z1128" s="71" t="str">
        <f ca="1">IF(I1128="","",_xll.xEURO(OFFSET(C1128,-M1128+1,0),J1128,OFFSET(C1128,-M1128+2,0),OFFSET(C1128,-M1128+2,0),OFFSET(C1128,-M1128+3,0)+AC1128,OFFSET(C1128,-M1128+4,0),1,5)/365.25*I1128*10000)</f>
        <v/>
      </c>
      <c r="AB1128" s="40" t="str">
        <f ca="1">IF(D1128="","",_xll.xCalcSkew(OFFSET(C1128,-M1128,0),E1128-OFFSET(C1128,-M1128+1,0),b)/100)</f>
        <v/>
      </c>
      <c r="AC1128" s="40" t="str">
        <f ca="1">IF(I1128="","",_xll.xCalcSkew(OFFSET(C1128,-M1128,0),J1128-OFFSET(C1128,-M1128+1,0),b)/100)</f>
        <v/>
      </c>
      <c r="AE1128">
        <f t="shared" si="195"/>
        <v>0</v>
      </c>
      <c r="AF1128">
        <f t="shared" si="196"/>
        <v>0</v>
      </c>
      <c r="AG1128">
        <f t="shared" si="197"/>
        <v>0</v>
      </c>
    </row>
    <row r="1129" spans="3:33" x14ac:dyDescent="0.25">
      <c r="D1129" s="52"/>
      <c r="E1129" s="39"/>
      <c r="F1129" s="39"/>
      <c r="G1129" s="35"/>
      <c r="I1129" s="52"/>
      <c r="J1129" s="39"/>
      <c r="K1129" s="39"/>
      <c r="L1129" s="62"/>
      <c r="M1129" s="101">
        <f t="shared" si="202"/>
        <v>14</v>
      </c>
      <c r="N1129" s="67" t="str">
        <f ca="1">IF(D1129="","",_xll.xEURO(OFFSET(C1129,-M1129+1,0),E1129,OFFSET(C1129,-M1129+2,0),OFFSET(C1129,-M1129+2,0),OFFSET(C1129,-M1129+3,0)+AB1129,OFFSET(C1129,-M1129+4,0),0,1)*D1129)</f>
        <v/>
      </c>
      <c r="O1129" s="69" t="str">
        <f ca="1">IF(D1129="","",_xll.xEURO(OFFSET(C1129,-M1129+1,0),E1129,OFFSET(C1129,-M1129+2,0),OFFSET(C1129,-M1129+2,0),OFFSET(C1129,-M1129+3,0)+AB1129,OFFSET(C1129,-M1129+4,0),0,0))</f>
        <v/>
      </c>
      <c r="P1129" s="67" t="str">
        <f t="shared" si="200"/>
        <v/>
      </c>
      <c r="Q1129" s="67" t="str">
        <f ca="1">IF(D1129="","",_xll.xEURO(OFFSET(C1129,-M1129+1,0),E1129,OFFSET(C1129,-M1129+2,0),OFFSET(C1129,-M1129+2,0),OFFSET(C1129,-M1129+3,0)+AB1129,OFFSET(C1129,-M1129+4,0),0,2)/10*D1129)</f>
        <v/>
      </c>
      <c r="R1129" s="71" t="str">
        <f ca="1">IF(D1129="","",_xll.xEURO(OFFSET(C1129,-M1129+1,0),E1129,OFFSET(C1129,-M1129+2,0),OFFSET(C1129,-M1129+2,0),OFFSET(C1129,-M1129+3,0)+AB1129,OFFSET(C1129,-M1129+4,0),0,3)/100*D1129*10000)</f>
        <v/>
      </c>
      <c r="S1129" s="71" t="str">
        <f ca="1">IF(D1129="","",_xll.xEURO(OFFSET(C1129,-M1129+1,0),E1129,OFFSET(C1129,-M1129+2,0),OFFSET(C1129,-M1129+2,0),OFFSET(C1129,-M1129+3,0)+AB1129,OFFSET(C1129,-M1129+4,0),0,5)/365.25*D1129*10000)</f>
        <v/>
      </c>
      <c r="U1129" s="67" t="str">
        <f ca="1">IF(I1129="","",_xll.xEURO(OFFSET(C1129,-M1129+1,0),J1129,OFFSET(C1129,-M1129+2,0),OFFSET(C1129,-M1129+2,0),OFFSET(C1129,-M1129+3,0)+AC1129,OFFSET(C1129,-M1129+4,0),1,1)*I1129)</f>
        <v/>
      </c>
      <c r="V1129" s="69" t="str">
        <f ca="1">IF(I1129="","",_xll.xEURO(OFFSET(C1129,-M1129+1,0),J1129,OFFSET(C1129,-M1129+2,0),OFFSET(C1129,-M1129+2,0),OFFSET(C1129,-M1129+3,0)+AC1129,OFFSET(C1129,-M1129+4,0),1,0))</f>
        <v/>
      </c>
      <c r="W1129" s="67" t="str">
        <f t="shared" si="201"/>
        <v/>
      </c>
      <c r="X1129" s="67" t="str">
        <f ca="1">IF(I1129="","",_xll.xEURO(OFFSET(C1129,-M1129+1,0),J1129,OFFSET(C1129,-M1129+2,0),OFFSET(C1129,-M1129+2,0),OFFSET(C1129,-M1129+3,0)+AC1129,OFFSET(C1129,-M1129+4,0),1,2)/10*I1129)</f>
        <v/>
      </c>
      <c r="Y1129" s="71" t="str">
        <f ca="1">IF(I1129="","",_xll.xEURO(OFFSET(C1129,-M1129+1,0),J1129,OFFSET(C1129,-M1129+2,0),OFFSET(C1129,-M1129+2,0),OFFSET(C1129,-M1129+3,0)+AC1129,OFFSET(C1129,-M1129+4,0),1,3)/100*I1129*10000)</f>
        <v/>
      </c>
      <c r="Z1129" s="71" t="str">
        <f ca="1">IF(I1129="","",_xll.xEURO(OFFSET(C1129,-M1129+1,0),J1129,OFFSET(C1129,-M1129+2,0),OFFSET(C1129,-M1129+2,0),OFFSET(C1129,-M1129+3,0)+AC1129,OFFSET(C1129,-M1129+4,0),1,5)/365.25*I1129*10000)</f>
        <v/>
      </c>
      <c r="AB1129" s="40" t="str">
        <f ca="1">IF(D1129="","",_xll.xCalcSkew(OFFSET(C1129,-M1129,0),E1129-OFFSET(C1129,-M1129+1,0),b)/100)</f>
        <v/>
      </c>
      <c r="AC1129" s="40" t="str">
        <f ca="1">IF(I1129="","",_xll.xCalcSkew(OFFSET(C1129,-M1129,0),J1129-OFFSET(C1129,-M1129+1,0),b)/100)</f>
        <v/>
      </c>
      <c r="AE1129">
        <f t="shared" si="195"/>
        <v>0</v>
      </c>
      <c r="AF1129">
        <f t="shared" si="196"/>
        <v>0</v>
      </c>
      <c r="AG1129">
        <f t="shared" si="197"/>
        <v>0</v>
      </c>
    </row>
    <row r="1130" spans="3:33" x14ac:dyDescent="0.25">
      <c r="D1130" s="52"/>
      <c r="E1130" s="39"/>
      <c r="F1130" s="39"/>
      <c r="G1130" s="35"/>
      <c r="I1130" s="52"/>
      <c r="J1130" s="39"/>
      <c r="K1130" s="39"/>
      <c r="L1130" s="62"/>
      <c r="M1130" s="101">
        <f t="shared" si="202"/>
        <v>15</v>
      </c>
      <c r="N1130" s="67" t="str">
        <f ca="1">IF(D1130="","",_xll.xEURO(OFFSET(C1130,-M1130+1,0),E1130,OFFSET(C1130,-M1130+2,0),OFFSET(C1130,-M1130+2,0),OFFSET(C1130,-M1130+3,0)+AB1130,OFFSET(C1130,-M1130+4,0),0,1)*D1130)</f>
        <v/>
      </c>
      <c r="O1130" s="69" t="str">
        <f ca="1">IF(D1130="","",_xll.xEURO(OFFSET(C1130,-M1130+1,0),E1130,OFFSET(C1130,-M1130+2,0),OFFSET(C1130,-M1130+2,0),OFFSET(C1130,-M1130+3,0)+AB1130,OFFSET(C1130,-M1130+4,0),0,0))</f>
        <v/>
      </c>
      <c r="P1130" s="67" t="str">
        <f t="shared" si="200"/>
        <v/>
      </c>
      <c r="Q1130" s="67" t="str">
        <f ca="1">IF(D1130="","",_xll.xEURO(OFFSET(C1130,-M1130+1,0),E1130,OFFSET(C1130,-M1130+2,0),OFFSET(C1130,-M1130+2,0),OFFSET(C1130,-M1130+3,0)+AB1130,OFFSET(C1130,-M1130+4,0),0,2)/10*D1130)</f>
        <v/>
      </c>
      <c r="R1130" s="71" t="str">
        <f ca="1">IF(D1130="","",_xll.xEURO(OFFSET(C1130,-M1130+1,0),E1130,OFFSET(C1130,-M1130+2,0),OFFSET(C1130,-M1130+2,0),OFFSET(C1130,-M1130+3,0)+AB1130,OFFSET(C1130,-M1130+4,0),0,3)/100*D1130*10000)</f>
        <v/>
      </c>
      <c r="S1130" s="71" t="str">
        <f ca="1">IF(D1130="","",_xll.xEURO(OFFSET(C1130,-M1130+1,0),E1130,OFFSET(C1130,-M1130+2,0),OFFSET(C1130,-M1130+2,0),OFFSET(C1130,-M1130+3,0)+AB1130,OFFSET(C1130,-M1130+4,0),0,5)/365.25*D1130*10000)</f>
        <v/>
      </c>
      <c r="U1130" s="67" t="str">
        <f ca="1">IF(I1130="","",_xll.xEURO(OFFSET(C1130,-M1130+1,0),J1130,OFFSET(C1130,-M1130+2,0),OFFSET(C1130,-M1130+2,0),OFFSET(C1130,-M1130+3,0)+AC1130,OFFSET(C1130,-M1130+4,0),1,1)*I1130)</f>
        <v/>
      </c>
      <c r="V1130" s="69" t="str">
        <f ca="1">IF(I1130="","",_xll.xEURO(OFFSET(C1130,-M1130+1,0),J1130,OFFSET(C1130,-M1130+2,0),OFFSET(C1130,-M1130+2,0),OFFSET(C1130,-M1130+3,0)+AC1130,OFFSET(C1130,-M1130+4,0),1,0))</f>
        <v/>
      </c>
      <c r="W1130" s="67" t="str">
        <f t="shared" si="201"/>
        <v/>
      </c>
      <c r="X1130" s="67" t="str">
        <f ca="1">IF(I1130="","",_xll.xEURO(OFFSET(C1130,-M1130+1,0),J1130,OFFSET(C1130,-M1130+2,0),OFFSET(C1130,-M1130+2,0),OFFSET(C1130,-M1130+3,0)+AC1130,OFFSET(C1130,-M1130+4,0),1,2)/10*I1130)</f>
        <v/>
      </c>
      <c r="Y1130" s="71" t="str">
        <f ca="1">IF(I1130="","",_xll.xEURO(OFFSET(C1130,-M1130+1,0),J1130,OFFSET(C1130,-M1130+2,0),OFFSET(C1130,-M1130+2,0),OFFSET(C1130,-M1130+3,0)+AC1130,OFFSET(C1130,-M1130+4,0),1,3)/100*I1130*10000)</f>
        <v/>
      </c>
      <c r="Z1130" s="71" t="str">
        <f ca="1">IF(I1130="","",_xll.xEURO(OFFSET(C1130,-M1130+1,0),J1130,OFFSET(C1130,-M1130+2,0),OFFSET(C1130,-M1130+2,0),OFFSET(C1130,-M1130+3,0)+AC1130,OFFSET(C1130,-M1130+4,0),1,5)/365.25*I1130*10000)</f>
        <v/>
      </c>
      <c r="AB1130" s="40" t="str">
        <f ca="1">IF(D1130="","",_xll.xCalcSkew(OFFSET(C1130,-M1130,0),E1130-OFFSET(C1130,-M1130+1,0),b)/100)</f>
        <v/>
      </c>
      <c r="AC1130" s="40" t="str">
        <f ca="1">IF(I1130="","",_xll.xCalcSkew(OFFSET(C1130,-M1130,0),J1130-OFFSET(C1130,-M1130+1,0),b)/100)</f>
        <v/>
      </c>
      <c r="AE1130">
        <f t="shared" si="195"/>
        <v>0</v>
      </c>
      <c r="AF1130">
        <f t="shared" si="196"/>
        <v>0</v>
      </c>
      <c r="AG1130">
        <f t="shared" si="197"/>
        <v>0</v>
      </c>
    </row>
    <row r="1131" spans="3:33" x14ac:dyDescent="0.25">
      <c r="D1131" s="52"/>
      <c r="E1131" s="39"/>
      <c r="F1131" s="39"/>
      <c r="G1131" s="35"/>
      <c r="I1131" s="52"/>
      <c r="J1131" s="39"/>
      <c r="K1131" s="39"/>
      <c r="L1131" s="62"/>
      <c r="M1131" s="101">
        <f t="shared" si="202"/>
        <v>16</v>
      </c>
      <c r="N1131" s="67" t="str">
        <f ca="1">IF(D1131="","",_xll.xEURO(OFFSET(C1131,-M1131+1,0),E1131,OFFSET(C1131,-M1131+2,0),OFFSET(C1131,-M1131+2,0),OFFSET(C1131,-M1131+3,0)+AB1131,OFFSET(C1131,-M1131+4,0),0,1)*D1131)</f>
        <v/>
      </c>
      <c r="O1131" s="69" t="str">
        <f ca="1">IF(D1131="","",_xll.xEURO(OFFSET(C1131,-M1131+1,0),E1131,OFFSET(C1131,-M1131+2,0),OFFSET(C1131,-M1131+2,0),OFFSET(C1131,-M1131+3,0)+AB1131,OFFSET(C1131,-M1131+4,0),0,0))</f>
        <v/>
      </c>
      <c r="P1131" s="67" t="str">
        <f t="shared" si="200"/>
        <v/>
      </c>
      <c r="Q1131" s="67" t="str">
        <f ca="1">IF(D1131="","",_xll.xEURO(OFFSET(C1131,-M1131+1,0),E1131,OFFSET(C1131,-M1131+2,0),OFFSET(C1131,-M1131+2,0),OFFSET(C1131,-M1131+3,0)+AB1131,OFFSET(C1131,-M1131+4,0),0,2)/10*D1131)</f>
        <v/>
      </c>
      <c r="R1131" s="71" t="str">
        <f ca="1">IF(D1131="","",_xll.xEURO(OFFSET(C1131,-M1131+1,0),E1131,OFFSET(C1131,-M1131+2,0),OFFSET(C1131,-M1131+2,0),OFFSET(C1131,-M1131+3,0)+AB1131,OFFSET(C1131,-M1131+4,0),0,3)/100*D1131*10000)</f>
        <v/>
      </c>
      <c r="S1131" s="71" t="str">
        <f ca="1">IF(D1131="","",_xll.xEURO(OFFSET(C1131,-M1131+1,0),E1131,OFFSET(C1131,-M1131+2,0),OFFSET(C1131,-M1131+2,0),OFFSET(C1131,-M1131+3,0)+AB1131,OFFSET(C1131,-M1131+4,0),0,5)/365.25*D1131*10000)</f>
        <v/>
      </c>
      <c r="U1131" s="67" t="str">
        <f ca="1">IF(I1131="","",_xll.xEURO(OFFSET(C1131,-M1131+1,0),J1131,OFFSET(C1131,-M1131+2,0),OFFSET(C1131,-M1131+2,0),OFFSET(C1131,-M1131+3,0)+AC1131,OFFSET(C1131,-M1131+4,0),1,1)*I1131)</f>
        <v/>
      </c>
      <c r="V1131" s="69" t="str">
        <f ca="1">IF(I1131="","",_xll.xEURO(OFFSET(C1131,-M1131+1,0),J1131,OFFSET(C1131,-M1131+2,0),OFFSET(C1131,-M1131+2,0),OFFSET(C1131,-M1131+3,0)+AC1131,OFFSET(C1131,-M1131+4,0),1,0))</f>
        <v/>
      </c>
      <c r="W1131" s="67" t="str">
        <f t="shared" si="201"/>
        <v/>
      </c>
      <c r="X1131" s="67" t="str">
        <f ca="1">IF(I1131="","",_xll.xEURO(OFFSET(C1131,-M1131+1,0),J1131,OFFSET(C1131,-M1131+2,0),OFFSET(C1131,-M1131+2,0),OFFSET(C1131,-M1131+3,0)+AC1131,OFFSET(C1131,-M1131+4,0),1,2)/10*I1131)</f>
        <v/>
      </c>
      <c r="Y1131" s="71" t="str">
        <f ca="1">IF(I1131="","",_xll.xEURO(OFFSET(C1131,-M1131+1,0),J1131,OFFSET(C1131,-M1131+2,0),OFFSET(C1131,-M1131+2,0),OFFSET(C1131,-M1131+3,0)+AC1131,OFFSET(C1131,-M1131+4,0),1,3)/100*I1131*10000)</f>
        <v/>
      </c>
      <c r="Z1131" s="71" t="str">
        <f ca="1">IF(I1131="","",_xll.xEURO(OFFSET(C1131,-M1131+1,0),J1131,OFFSET(C1131,-M1131+2,0),OFFSET(C1131,-M1131+2,0),OFFSET(C1131,-M1131+3,0)+AC1131,OFFSET(C1131,-M1131+4,0),1,5)/365.25*I1131*10000)</f>
        <v/>
      </c>
      <c r="AB1131" s="40" t="str">
        <f ca="1">IF(D1131="","",_xll.xCalcSkew(OFFSET(C1131,-M1131,0),E1131-OFFSET(C1131,-M1131+1,0),b)/100)</f>
        <v/>
      </c>
      <c r="AC1131" s="40" t="str">
        <f ca="1">IF(I1131="","",_xll.xCalcSkew(OFFSET(C1131,-M1131,0),J1131-OFFSET(C1131,-M1131+1,0),b)/100)</f>
        <v/>
      </c>
      <c r="AE1131">
        <f t="shared" si="195"/>
        <v>0</v>
      </c>
      <c r="AF1131">
        <f t="shared" si="196"/>
        <v>0</v>
      </c>
      <c r="AG1131">
        <f t="shared" si="197"/>
        <v>0</v>
      </c>
    </row>
    <row r="1132" spans="3:33" x14ac:dyDescent="0.25">
      <c r="D1132" s="52"/>
      <c r="E1132" s="39"/>
      <c r="F1132" s="39"/>
      <c r="G1132" s="35"/>
      <c r="I1132" s="52"/>
      <c r="J1132" s="39"/>
      <c r="K1132" s="39"/>
      <c r="L1132" s="62"/>
      <c r="M1132" s="101">
        <f t="shared" si="202"/>
        <v>17</v>
      </c>
      <c r="N1132" s="67" t="str">
        <f ca="1">IF(D1132="","",_xll.xEURO(OFFSET(C1132,-M1132+1,0),E1132,OFFSET(C1132,-M1132+2,0),OFFSET(C1132,-M1132+2,0),OFFSET(C1132,-M1132+3,0)+AB1132,OFFSET(C1132,-M1132+4,0),0,1)*D1132)</f>
        <v/>
      </c>
      <c r="O1132" s="69" t="str">
        <f ca="1">IF(D1132="","",_xll.xEURO(OFFSET(C1132,-M1132+1,0),E1132,OFFSET(C1132,-M1132+2,0),OFFSET(C1132,-M1132+2,0),OFFSET(C1132,-M1132+3,0)+AB1132,OFFSET(C1132,-M1132+4,0),0,0))</f>
        <v/>
      </c>
      <c r="P1132" s="67" t="str">
        <f t="shared" si="200"/>
        <v/>
      </c>
      <c r="Q1132" s="67" t="str">
        <f ca="1">IF(D1132="","",_xll.xEURO(OFFSET(C1132,-M1132+1,0),E1132,OFFSET(C1132,-M1132+2,0),OFFSET(C1132,-M1132+2,0),OFFSET(C1132,-M1132+3,0)+AB1132,OFFSET(C1132,-M1132+4,0),0,2)/10*D1132)</f>
        <v/>
      </c>
      <c r="R1132" s="71" t="str">
        <f ca="1">IF(D1132="","",_xll.xEURO(OFFSET(C1132,-M1132+1,0),E1132,OFFSET(C1132,-M1132+2,0),OFFSET(C1132,-M1132+2,0),OFFSET(C1132,-M1132+3,0)+AB1132,OFFSET(C1132,-M1132+4,0),0,3)/100*D1132*10000)</f>
        <v/>
      </c>
      <c r="S1132" s="71" t="str">
        <f ca="1">IF(D1132="","",_xll.xEURO(OFFSET(C1132,-M1132+1,0),E1132,OFFSET(C1132,-M1132+2,0),OFFSET(C1132,-M1132+2,0),OFFSET(C1132,-M1132+3,0)+AB1132,OFFSET(C1132,-M1132+4,0),0,5)/365.25*D1132*10000)</f>
        <v/>
      </c>
      <c r="U1132" s="67" t="str">
        <f ca="1">IF(I1132="","",_xll.xEURO(OFFSET(C1132,-M1132+1,0),J1132,OFFSET(C1132,-M1132+2,0),OFFSET(C1132,-M1132+2,0),OFFSET(C1132,-M1132+3,0)+AC1132,OFFSET(C1132,-M1132+4,0),1,1)*I1132)</f>
        <v/>
      </c>
      <c r="V1132" s="69" t="str">
        <f ca="1">IF(I1132="","",_xll.xEURO(OFFSET(C1132,-M1132+1,0),J1132,OFFSET(C1132,-M1132+2,0),OFFSET(C1132,-M1132+2,0),OFFSET(C1132,-M1132+3,0)+AC1132,OFFSET(C1132,-M1132+4,0),1,0))</f>
        <v/>
      </c>
      <c r="W1132" s="67" t="str">
        <f t="shared" si="201"/>
        <v/>
      </c>
      <c r="X1132" s="67" t="str">
        <f ca="1">IF(I1132="","",_xll.xEURO(OFFSET(C1132,-M1132+1,0),J1132,OFFSET(C1132,-M1132+2,0),OFFSET(C1132,-M1132+2,0),OFFSET(C1132,-M1132+3,0)+AC1132,OFFSET(C1132,-M1132+4,0),1,2)/10*I1132)</f>
        <v/>
      </c>
      <c r="Y1132" s="71" t="str">
        <f ca="1">IF(I1132="","",_xll.xEURO(OFFSET(C1132,-M1132+1,0),J1132,OFFSET(C1132,-M1132+2,0),OFFSET(C1132,-M1132+2,0),OFFSET(C1132,-M1132+3,0)+AC1132,OFFSET(C1132,-M1132+4,0),1,3)/100*I1132*10000)</f>
        <v/>
      </c>
      <c r="Z1132" s="71" t="str">
        <f ca="1">IF(I1132="","",_xll.xEURO(OFFSET(C1132,-M1132+1,0),J1132,OFFSET(C1132,-M1132+2,0),OFFSET(C1132,-M1132+2,0),OFFSET(C1132,-M1132+3,0)+AC1132,OFFSET(C1132,-M1132+4,0),1,5)/365.25*I1132*10000)</f>
        <v/>
      </c>
      <c r="AB1132" s="40" t="str">
        <f ca="1">IF(D1132="","",_xll.xCalcSkew(OFFSET(C1132,-M1132,0),E1132-OFFSET(C1132,-M1132+1,0),b)/100)</f>
        <v/>
      </c>
      <c r="AC1132" s="40" t="str">
        <f ca="1">IF(I1132="","",_xll.xCalcSkew(OFFSET(C1132,-M1132,0),J1132-OFFSET(C1132,-M1132+1,0),b)/100)</f>
        <v/>
      </c>
      <c r="AE1132">
        <f t="shared" si="195"/>
        <v>0</v>
      </c>
      <c r="AF1132">
        <f t="shared" si="196"/>
        <v>0</v>
      </c>
      <c r="AG1132">
        <f t="shared" si="197"/>
        <v>0</v>
      </c>
    </row>
    <row r="1133" spans="3:33" x14ac:dyDescent="0.25">
      <c r="D1133" s="52"/>
      <c r="E1133" s="39"/>
      <c r="F1133" s="39"/>
      <c r="G1133" s="35"/>
      <c r="I1133" s="52"/>
      <c r="J1133" s="39"/>
      <c r="K1133" s="39"/>
      <c r="L1133" s="62"/>
      <c r="M1133" s="101">
        <f t="shared" si="202"/>
        <v>18</v>
      </c>
      <c r="N1133" s="67" t="str">
        <f ca="1">IF(D1133="","",_xll.xEURO(OFFSET(C1133,-M1133+1,0),E1133,OFFSET(C1133,-M1133+2,0),OFFSET(C1133,-M1133+2,0),OFFSET(C1133,-M1133+3,0)+AB1133,OFFSET(C1133,-M1133+4,0),0,1)*D1133)</f>
        <v/>
      </c>
      <c r="O1133" s="69" t="str">
        <f ca="1">IF(D1133="","",_xll.xEURO(OFFSET(C1133,-M1133+1,0),E1133,OFFSET(C1133,-M1133+2,0),OFFSET(C1133,-M1133+2,0),OFFSET(C1133,-M1133+3,0)+AB1133,OFFSET(C1133,-M1133+4,0),0,0))</f>
        <v/>
      </c>
      <c r="P1133" s="67" t="str">
        <f t="shared" si="200"/>
        <v/>
      </c>
      <c r="Q1133" s="67" t="str">
        <f ca="1">IF(D1133="","",_xll.xEURO(OFFSET(C1133,-M1133+1,0),E1133,OFFSET(C1133,-M1133+2,0),OFFSET(C1133,-M1133+2,0),OFFSET(C1133,-M1133+3,0)+AB1133,OFFSET(C1133,-M1133+4,0),0,2)/10*D1133)</f>
        <v/>
      </c>
      <c r="R1133" s="71" t="str">
        <f ca="1">IF(D1133="","",_xll.xEURO(OFFSET(C1133,-M1133+1,0),E1133,OFFSET(C1133,-M1133+2,0),OFFSET(C1133,-M1133+2,0),OFFSET(C1133,-M1133+3,0)+AB1133,OFFSET(C1133,-M1133+4,0),0,3)/100*D1133*10000)</f>
        <v/>
      </c>
      <c r="S1133" s="71" t="str">
        <f ca="1">IF(D1133="","",_xll.xEURO(OFFSET(C1133,-M1133+1,0),E1133,OFFSET(C1133,-M1133+2,0),OFFSET(C1133,-M1133+2,0),OFFSET(C1133,-M1133+3,0)+AB1133,OFFSET(C1133,-M1133+4,0),0,5)/365.25*D1133*10000)</f>
        <v/>
      </c>
      <c r="U1133" s="67" t="str">
        <f ca="1">IF(I1133="","",_xll.xEURO(OFFSET(C1133,-M1133+1,0),J1133,OFFSET(C1133,-M1133+2,0),OFFSET(C1133,-M1133+2,0),OFFSET(C1133,-M1133+3,0)+AC1133,OFFSET(C1133,-M1133+4,0),1,1)*I1133)</f>
        <v/>
      </c>
      <c r="V1133" s="69" t="str">
        <f ca="1">IF(I1133="","",_xll.xEURO(OFFSET(C1133,-M1133+1,0),J1133,OFFSET(C1133,-M1133+2,0),OFFSET(C1133,-M1133+2,0),OFFSET(C1133,-M1133+3,0)+AC1133,OFFSET(C1133,-M1133+4,0),1,0))</f>
        <v/>
      </c>
      <c r="W1133" s="67" t="str">
        <f t="shared" si="201"/>
        <v/>
      </c>
      <c r="X1133" s="67" t="str">
        <f ca="1">IF(I1133="","",_xll.xEURO(OFFSET(C1133,-M1133+1,0),J1133,OFFSET(C1133,-M1133+2,0),OFFSET(C1133,-M1133+2,0),OFFSET(C1133,-M1133+3,0)+AC1133,OFFSET(C1133,-M1133+4,0),1,2)/10*I1133)</f>
        <v/>
      </c>
      <c r="Y1133" s="71" t="str">
        <f ca="1">IF(I1133="","",_xll.xEURO(OFFSET(C1133,-M1133+1,0),J1133,OFFSET(C1133,-M1133+2,0),OFFSET(C1133,-M1133+2,0),OFFSET(C1133,-M1133+3,0)+AC1133,OFFSET(C1133,-M1133+4,0),1,3)/100*I1133*10000)</f>
        <v/>
      </c>
      <c r="Z1133" s="71" t="str">
        <f ca="1">IF(I1133="","",_xll.xEURO(OFFSET(C1133,-M1133+1,0),J1133,OFFSET(C1133,-M1133+2,0),OFFSET(C1133,-M1133+2,0),OFFSET(C1133,-M1133+3,0)+AC1133,OFFSET(C1133,-M1133+4,0),1,5)/365.25*I1133*10000)</f>
        <v/>
      </c>
      <c r="AB1133" s="40" t="str">
        <f ca="1">IF(D1133="","",_xll.xCalcSkew(OFFSET(C1133,-M1133,0),E1133-OFFSET(C1133,-M1133+1,0),b)/100)</f>
        <v/>
      </c>
      <c r="AC1133" s="40" t="str">
        <f ca="1">IF(I1133="","",_xll.xCalcSkew(OFFSET(C1133,-M1133,0),J1133-OFFSET(C1133,-M1133+1,0),b)/100)</f>
        <v/>
      </c>
      <c r="AE1133">
        <f t="shared" si="195"/>
        <v>0</v>
      </c>
      <c r="AF1133">
        <f t="shared" si="196"/>
        <v>0</v>
      </c>
      <c r="AG1133">
        <f t="shared" si="197"/>
        <v>0</v>
      </c>
    </row>
    <row r="1134" spans="3:33" x14ac:dyDescent="0.25">
      <c r="D1134" s="52"/>
      <c r="E1134" s="39"/>
      <c r="F1134" s="39"/>
      <c r="G1134" s="35"/>
      <c r="I1134" s="52"/>
      <c r="J1134" s="39"/>
      <c r="K1134" s="39"/>
      <c r="L1134" s="62"/>
      <c r="M1134" s="101">
        <f t="shared" si="202"/>
        <v>19</v>
      </c>
      <c r="N1134" s="67" t="str">
        <f ca="1">IF(D1134="","",_xll.xEURO(OFFSET(C1134,-M1134+1,0),E1134,OFFSET(C1134,-M1134+2,0),OFFSET(C1134,-M1134+2,0),OFFSET(C1134,-M1134+3,0)+AB1134,OFFSET(C1134,-M1134+4,0),0,1)*D1134)</f>
        <v/>
      </c>
      <c r="O1134" s="69" t="str">
        <f ca="1">IF(D1134="","",_xll.xEURO(OFFSET(C1134,-M1134+1,0),E1134,OFFSET(C1134,-M1134+2,0),OFFSET(C1134,-M1134+2,0),OFFSET(C1134,-M1134+3,0)+AB1134,OFFSET(C1134,-M1134+4,0),0,0))</f>
        <v/>
      </c>
      <c r="P1134" s="67" t="str">
        <f t="shared" si="200"/>
        <v/>
      </c>
      <c r="Q1134" s="67" t="str">
        <f ca="1">IF(D1134="","",_xll.xEURO(OFFSET(C1134,-M1134+1,0),E1134,OFFSET(C1134,-M1134+2,0),OFFSET(C1134,-M1134+2,0),OFFSET(C1134,-M1134+3,0)+AB1134,OFFSET(C1134,-M1134+4,0),0,2)/10*D1134)</f>
        <v/>
      </c>
      <c r="R1134" s="71" t="str">
        <f ca="1">IF(D1134="","",_xll.xEURO(OFFSET(C1134,-M1134+1,0),E1134,OFFSET(C1134,-M1134+2,0),OFFSET(C1134,-M1134+2,0),OFFSET(C1134,-M1134+3,0)+AB1134,OFFSET(C1134,-M1134+4,0),0,3)/100*D1134*10000)</f>
        <v/>
      </c>
      <c r="S1134" s="71" t="str">
        <f ca="1">IF(D1134="","",_xll.xEURO(OFFSET(C1134,-M1134+1,0),E1134,OFFSET(C1134,-M1134+2,0),OFFSET(C1134,-M1134+2,0),OFFSET(C1134,-M1134+3,0)+AB1134,OFFSET(C1134,-M1134+4,0),0,5)/365.25*D1134*10000)</f>
        <v/>
      </c>
      <c r="U1134" s="67" t="str">
        <f ca="1">IF(I1134="","",_xll.xEURO(OFFSET(C1134,-M1134+1,0),J1134,OFFSET(C1134,-M1134+2,0),OFFSET(C1134,-M1134+2,0),OFFSET(C1134,-M1134+3,0)+AC1134,OFFSET(C1134,-M1134+4,0),1,1)*I1134)</f>
        <v/>
      </c>
      <c r="V1134" s="69" t="str">
        <f ca="1">IF(I1134="","",_xll.xEURO(OFFSET(C1134,-M1134+1,0),J1134,OFFSET(C1134,-M1134+2,0),OFFSET(C1134,-M1134+2,0),OFFSET(C1134,-M1134+3,0)+AC1134,OFFSET(C1134,-M1134+4,0),1,0))</f>
        <v/>
      </c>
      <c r="W1134" s="67" t="str">
        <f t="shared" si="201"/>
        <v/>
      </c>
      <c r="X1134" s="67" t="str">
        <f ca="1">IF(I1134="","",_xll.xEURO(OFFSET(C1134,-M1134+1,0),J1134,OFFSET(C1134,-M1134+2,0),OFFSET(C1134,-M1134+2,0),OFFSET(C1134,-M1134+3,0)+AC1134,OFFSET(C1134,-M1134+4,0),1,2)/10*I1134)</f>
        <v/>
      </c>
      <c r="Y1134" s="71" t="str">
        <f ca="1">IF(I1134="","",_xll.xEURO(OFFSET(C1134,-M1134+1,0),J1134,OFFSET(C1134,-M1134+2,0),OFFSET(C1134,-M1134+2,0),OFFSET(C1134,-M1134+3,0)+AC1134,OFFSET(C1134,-M1134+4,0),1,3)/100*I1134*10000)</f>
        <v/>
      </c>
      <c r="Z1134" s="71" t="str">
        <f ca="1">IF(I1134="","",_xll.xEURO(OFFSET(C1134,-M1134+1,0),J1134,OFFSET(C1134,-M1134+2,0),OFFSET(C1134,-M1134+2,0),OFFSET(C1134,-M1134+3,0)+AC1134,OFFSET(C1134,-M1134+4,0),1,5)/365.25*I1134*10000)</f>
        <v/>
      </c>
      <c r="AB1134" s="40" t="str">
        <f ca="1">IF(D1134="","",_xll.xCalcSkew(OFFSET(C1134,-M1134,0),E1134-OFFSET(C1134,-M1134+1,0),b)/100)</f>
        <v/>
      </c>
      <c r="AC1134" s="40" t="str">
        <f ca="1">IF(I1134="","",_xll.xCalcSkew(OFFSET(C1134,-M1134,0),J1134-OFFSET(C1134,-M1134+1,0),b)/100)</f>
        <v/>
      </c>
      <c r="AE1134">
        <f t="shared" si="195"/>
        <v>0</v>
      </c>
      <c r="AF1134">
        <f t="shared" si="196"/>
        <v>0</v>
      </c>
      <c r="AG1134">
        <f t="shared" si="197"/>
        <v>0</v>
      </c>
    </row>
    <row r="1135" spans="3:33" x14ac:dyDescent="0.25">
      <c r="D1135" s="52"/>
      <c r="E1135" s="39"/>
      <c r="F1135" s="39"/>
      <c r="G1135" s="35"/>
      <c r="I1135" s="52"/>
      <c r="J1135" s="39"/>
      <c r="K1135" s="39"/>
      <c r="L1135" s="62"/>
      <c r="M1135" s="101">
        <f t="shared" si="202"/>
        <v>20</v>
      </c>
      <c r="N1135" s="67" t="str">
        <f ca="1">IF(D1135="","",_xll.xEURO(OFFSET(C1135,-M1135+1,0),E1135,OFFSET(C1135,-M1135+2,0),OFFSET(C1135,-M1135+2,0),OFFSET(C1135,-M1135+3,0)+AB1135,OFFSET(C1135,-M1135+4,0),0,1)*D1135)</f>
        <v/>
      </c>
      <c r="O1135" s="69" t="str">
        <f ca="1">IF(D1135="","",_xll.xEURO(OFFSET(C1135,-M1135+1,0),E1135,OFFSET(C1135,-M1135+2,0),OFFSET(C1135,-M1135+2,0),OFFSET(C1135,-M1135+3,0)+AB1135,OFFSET(C1135,-M1135+4,0),0,0))</f>
        <v/>
      </c>
      <c r="P1135" s="67" t="str">
        <f t="shared" si="200"/>
        <v/>
      </c>
      <c r="Q1135" s="67" t="str">
        <f ca="1">IF(D1135="","",_xll.xEURO(OFFSET(C1135,-M1135+1,0),E1135,OFFSET(C1135,-M1135+2,0),OFFSET(C1135,-M1135+2,0),OFFSET(C1135,-M1135+3,0)+AB1135,OFFSET(C1135,-M1135+4,0),0,2)/10*D1135)</f>
        <v/>
      </c>
      <c r="R1135" s="71" t="str">
        <f ca="1">IF(D1135="","",_xll.xEURO(OFFSET(C1135,-M1135+1,0),E1135,OFFSET(C1135,-M1135+2,0),OFFSET(C1135,-M1135+2,0),OFFSET(C1135,-M1135+3,0)+AB1135,OFFSET(C1135,-M1135+4,0),0,3)/100*D1135*10000)</f>
        <v/>
      </c>
      <c r="S1135" s="71" t="str">
        <f ca="1">IF(D1135="","",_xll.xEURO(OFFSET(C1135,-M1135+1,0),E1135,OFFSET(C1135,-M1135+2,0),OFFSET(C1135,-M1135+2,0),OFFSET(C1135,-M1135+3,0)+AB1135,OFFSET(C1135,-M1135+4,0),0,5)/365.25*D1135*10000)</f>
        <v/>
      </c>
      <c r="U1135" s="67" t="str">
        <f ca="1">IF(I1135="","",_xll.xEURO(OFFSET(C1135,-M1135+1,0),J1135,OFFSET(C1135,-M1135+2,0),OFFSET(C1135,-M1135+2,0),OFFSET(C1135,-M1135+3,0)+AC1135,OFFSET(C1135,-M1135+4,0),1,1)*I1135)</f>
        <v/>
      </c>
      <c r="V1135" s="69" t="str">
        <f ca="1">IF(I1135="","",_xll.xEURO(OFFSET(C1135,-M1135+1,0),J1135,OFFSET(C1135,-M1135+2,0),OFFSET(C1135,-M1135+2,0),OFFSET(C1135,-M1135+3,0)+AC1135,OFFSET(C1135,-M1135+4,0),1,0))</f>
        <v/>
      </c>
      <c r="W1135" s="67" t="str">
        <f t="shared" si="201"/>
        <v/>
      </c>
      <c r="X1135" s="67" t="str">
        <f ca="1">IF(I1135="","",_xll.xEURO(OFFSET(C1135,-M1135+1,0),J1135,OFFSET(C1135,-M1135+2,0),OFFSET(C1135,-M1135+2,0),OFFSET(C1135,-M1135+3,0)+AC1135,OFFSET(C1135,-M1135+4,0),1,2)/10*I1135)</f>
        <v/>
      </c>
      <c r="Y1135" s="71" t="str">
        <f ca="1">IF(I1135="","",_xll.xEURO(OFFSET(C1135,-M1135+1,0),J1135,OFFSET(C1135,-M1135+2,0),OFFSET(C1135,-M1135+2,0),OFFSET(C1135,-M1135+3,0)+AC1135,OFFSET(C1135,-M1135+4,0),1,3)/100*I1135*10000)</f>
        <v/>
      </c>
      <c r="Z1135" s="71" t="str">
        <f ca="1">IF(I1135="","",_xll.xEURO(OFFSET(C1135,-M1135+1,0),J1135,OFFSET(C1135,-M1135+2,0),OFFSET(C1135,-M1135+2,0),OFFSET(C1135,-M1135+3,0)+AC1135,OFFSET(C1135,-M1135+4,0),1,5)/365.25*I1135*10000)</f>
        <v/>
      </c>
      <c r="AB1135" s="40" t="str">
        <f ca="1">IF(D1135="","",_xll.xCalcSkew(OFFSET(C1135,-M1135,0),E1135-OFFSET(C1135,-M1135+1,0),b)/100)</f>
        <v/>
      </c>
      <c r="AC1135" s="40" t="str">
        <f ca="1">IF(I1135="","",_xll.xCalcSkew(OFFSET(C1135,-M1135,0),J1135-OFFSET(C1135,-M1135+1,0),b)/100)</f>
        <v/>
      </c>
      <c r="AE1135">
        <f t="shared" si="195"/>
        <v>0</v>
      </c>
      <c r="AF1135">
        <f t="shared" si="196"/>
        <v>0</v>
      </c>
      <c r="AG1135">
        <f t="shared" si="197"/>
        <v>0</v>
      </c>
    </row>
    <row r="1136" spans="3:33" x14ac:dyDescent="0.25">
      <c r="D1136" s="52"/>
      <c r="E1136" s="39"/>
      <c r="F1136" s="39"/>
      <c r="G1136" s="35"/>
      <c r="I1136" s="52"/>
      <c r="J1136" s="39"/>
      <c r="K1136" s="39"/>
      <c r="L1136" s="62"/>
      <c r="M1136" s="101">
        <f t="shared" si="202"/>
        <v>21</v>
      </c>
      <c r="N1136" s="67" t="str">
        <f ca="1">IF(D1136="","",_xll.xEURO(OFFSET(C1136,-M1136+1,0),E1136,OFFSET(C1136,-M1136+2,0),OFFSET(C1136,-M1136+2,0),OFFSET(C1136,-M1136+3,0)+AB1136,OFFSET(C1136,-M1136+4,0),0,1)*D1136)</f>
        <v/>
      </c>
      <c r="O1136" s="69" t="str">
        <f ca="1">IF(D1136="","",_xll.xEURO(OFFSET(C1136,-M1136+1,0),E1136,OFFSET(C1136,-M1136+2,0),OFFSET(C1136,-M1136+2,0),OFFSET(C1136,-M1136+3,0)+AB1136,OFFSET(C1136,-M1136+4,0),0,0))</f>
        <v/>
      </c>
      <c r="P1136" s="67" t="str">
        <f t="shared" si="200"/>
        <v/>
      </c>
      <c r="Q1136" s="67" t="str">
        <f ca="1">IF(D1136="","",_xll.xEURO(OFFSET(C1136,-M1136+1,0),E1136,OFFSET(C1136,-M1136+2,0),OFFSET(C1136,-M1136+2,0),OFFSET(C1136,-M1136+3,0)+AB1136,OFFSET(C1136,-M1136+4,0),0,2)/10*D1136)</f>
        <v/>
      </c>
      <c r="R1136" s="71" t="str">
        <f ca="1">IF(D1136="","",_xll.xEURO(OFFSET(C1136,-M1136+1,0),E1136,OFFSET(C1136,-M1136+2,0),OFFSET(C1136,-M1136+2,0),OFFSET(C1136,-M1136+3,0)+AB1136,OFFSET(C1136,-M1136+4,0),0,3)/100*D1136*10000)</f>
        <v/>
      </c>
      <c r="S1136" s="71" t="str">
        <f ca="1">IF(D1136="","",_xll.xEURO(OFFSET(C1136,-M1136+1,0),E1136,OFFSET(C1136,-M1136+2,0),OFFSET(C1136,-M1136+2,0),OFFSET(C1136,-M1136+3,0)+AB1136,OFFSET(C1136,-M1136+4,0),0,5)/365.25*D1136*10000)</f>
        <v/>
      </c>
      <c r="U1136" s="67" t="str">
        <f ca="1">IF(I1136="","",_xll.xEURO(OFFSET(C1136,-M1136+1,0),J1136,OFFSET(C1136,-M1136+2,0),OFFSET(C1136,-M1136+2,0),OFFSET(C1136,-M1136+3,0)+AC1136,OFFSET(C1136,-M1136+4,0),1,1)*I1136)</f>
        <v/>
      </c>
      <c r="V1136" s="69" t="str">
        <f ca="1">IF(I1136="","",_xll.xEURO(OFFSET(C1136,-M1136+1,0),J1136,OFFSET(C1136,-M1136+2,0),OFFSET(C1136,-M1136+2,0),OFFSET(C1136,-M1136+3,0)+AC1136,OFFSET(C1136,-M1136+4,0),1,0))</f>
        <v/>
      </c>
      <c r="W1136" s="67" t="str">
        <f t="shared" si="201"/>
        <v/>
      </c>
      <c r="X1136" s="67" t="str">
        <f ca="1">IF(I1136="","",_xll.xEURO(OFFSET(C1136,-M1136+1,0),J1136,OFFSET(C1136,-M1136+2,0),OFFSET(C1136,-M1136+2,0),OFFSET(C1136,-M1136+3,0)+AC1136,OFFSET(C1136,-M1136+4,0),1,2)/10*I1136)</f>
        <v/>
      </c>
      <c r="Y1136" s="71" t="str">
        <f ca="1">IF(I1136="","",_xll.xEURO(OFFSET(C1136,-M1136+1,0),J1136,OFFSET(C1136,-M1136+2,0),OFFSET(C1136,-M1136+2,0),OFFSET(C1136,-M1136+3,0)+AC1136,OFFSET(C1136,-M1136+4,0),1,3)/100*I1136*10000)</f>
        <v/>
      </c>
      <c r="Z1136" s="71" t="str">
        <f ca="1">IF(I1136="","",_xll.xEURO(OFFSET(C1136,-M1136+1,0),J1136,OFFSET(C1136,-M1136+2,0),OFFSET(C1136,-M1136+2,0),OFFSET(C1136,-M1136+3,0)+AC1136,OFFSET(C1136,-M1136+4,0),1,5)/365.25*I1136*10000)</f>
        <v/>
      </c>
      <c r="AB1136" s="40" t="str">
        <f ca="1">IF(D1136="","",_xll.xCalcSkew(OFFSET(C1136,-M1136,0),E1136-OFFSET(C1136,-M1136+1,0),b)/100)</f>
        <v/>
      </c>
      <c r="AC1136" s="40" t="str">
        <f ca="1">IF(I1136="","",_xll.xCalcSkew(OFFSET(C1136,-M1136,0),J1136-OFFSET(C1136,-M1136+1,0),b)/100)</f>
        <v/>
      </c>
      <c r="AE1136">
        <f t="shared" si="195"/>
        <v>0</v>
      </c>
      <c r="AF1136">
        <f t="shared" si="196"/>
        <v>0</v>
      </c>
      <c r="AG1136">
        <f t="shared" si="197"/>
        <v>0</v>
      </c>
    </row>
    <row r="1137" spans="4:33" x14ac:dyDescent="0.25">
      <c r="D1137" s="52"/>
      <c r="E1137" s="39"/>
      <c r="F1137" s="39"/>
      <c r="G1137" s="35"/>
      <c r="I1137" s="52"/>
      <c r="J1137" s="39"/>
      <c r="K1137" s="39"/>
      <c r="L1137" s="62"/>
      <c r="M1137" s="101">
        <f t="shared" si="202"/>
        <v>22</v>
      </c>
      <c r="N1137" s="67" t="str">
        <f ca="1">IF(D1137="","",_xll.xEURO(OFFSET(C1137,-M1137+1,0),E1137,OFFSET(C1137,-M1137+2,0),OFFSET(C1137,-M1137+2,0),OFFSET(C1137,-M1137+3,0)+AB1137,OFFSET(C1137,-M1137+4,0),0,1)*D1137)</f>
        <v/>
      </c>
      <c r="O1137" s="69" t="str">
        <f ca="1">IF(D1137="","",_xll.xEURO(OFFSET(C1137,-M1137+1,0),E1137,OFFSET(C1137,-M1137+2,0),OFFSET(C1137,-M1137+2,0),OFFSET(C1137,-M1137+3,0)+AB1137,OFFSET(C1137,-M1137+4,0),0,0))</f>
        <v/>
      </c>
      <c r="P1137" s="67" t="str">
        <f t="shared" si="200"/>
        <v/>
      </c>
      <c r="Q1137" s="67" t="str">
        <f ca="1">IF(D1137="","",_xll.xEURO(OFFSET(C1137,-M1137+1,0),E1137,OFFSET(C1137,-M1137+2,0),OFFSET(C1137,-M1137+2,0),OFFSET(C1137,-M1137+3,0)+AB1137,OFFSET(C1137,-M1137+4,0),0,2)/10*D1137)</f>
        <v/>
      </c>
      <c r="R1137" s="71" t="str">
        <f ca="1">IF(D1137="","",_xll.xEURO(OFFSET(C1137,-M1137+1,0),E1137,OFFSET(C1137,-M1137+2,0),OFFSET(C1137,-M1137+2,0),OFFSET(C1137,-M1137+3,0)+AB1137,OFFSET(C1137,-M1137+4,0),0,3)/100*D1137*10000)</f>
        <v/>
      </c>
      <c r="S1137" s="71" t="str">
        <f ca="1">IF(D1137="","",_xll.xEURO(OFFSET(C1137,-M1137+1,0),E1137,OFFSET(C1137,-M1137+2,0),OFFSET(C1137,-M1137+2,0),OFFSET(C1137,-M1137+3,0)+AB1137,OFFSET(C1137,-M1137+4,0),0,5)/365.25*D1137*10000)</f>
        <v/>
      </c>
      <c r="U1137" s="67" t="str">
        <f ca="1">IF(I1137="","",_xll.xEURO(OFFSET(C1137,-M1137+1,0),J1137,OFFSET(C1137,-M1137+2,0),OFFSET(C1137,-M1137+2,0),OFFSET(C1137,-M1137+3,0)+AC1137,OFFSET(C1137,-M1137+4,0),1,1)*I1137)</f>
        <v/>
      </c>
      <c r="V1137" s="69" t="str">
        <f ca="1">IF(I1137="","",_xll.xEURO(OFFSET(C1137,-M1137+1,0),J1137,OFFSET(C1137,-M1137+2,0),OFFSET(C1137,-M1137+2,0),OFFSET(C1137,-M1137+3,0)+AC1137,OFFSET(C1137,-M1137+4,0),1,0))</f>
        <v/>
      </c>
      <c r="W1137" s="67" t="str">
        <f t="shared" si="201"/>
        <v/>
      </c>
      <c r="X1137" s="67" t="str">
        <f ca="1">IF(I1137="","",_xll.xEURO(OFFSET(C1137,-M1137+1,0),J1137,OFFSET(C1137,-M1137+2,0),OFFSET(C1137,-M1137+2,0),OFFSET(C1137,-M1137+3,0)+AC1137,OFFSET(C1137,-M1137+4,0),1,2)/10*I1137)</f>
        <v/>
      </c>
      <c r="Y1137" s="71" t="str">
        <f ca="1">IF(I1137="","",_xll.xEURO(OFFSET(C1137,-M1137+1,0),J1137,OFFSET(C1137,-M1137+2,0),OFFSET(C1137,-M1137+2,0),OFFSET(C1137,-M1137+3,0)+AC1137,OFFSET(C1137,-M1137+4,0),1,3)/100*I1137*10000)</f>
        <v/>
      </c>
      <c r="Z1137" s="71" t="str">
        <f ca="1">IF(I1137="","",_xll.xEURO(OFFSET(C1137,-M1137+1,0),J1137,OFFSET(C1137,-M1137+2,0),OFFSET(C1137,-M1137+2,0),OFFSET(C1137,-M1137+3,0)+AC1137,OFFSET(C1137,-M1137+4,0),1,5)/365.25*I1137*10000)</f>
        <v/>
      </c>
      <c r="AB1137" s="40" t="str">
        <f ca="1">IF(D1137="","",_xll.xCalcSkew(OFFSET(C1137,-M1137,0),E1137-OFFSET(C1137,-M1137+1,0),b)/100)</f>
        <v/>
      </c>
      <c r="AC1137" s="40" t="str">
        <f ca="1">IF(I1137="","",_xll.xCalcSkew(OFFSET(C1137,-M1137,0),J1137-OFFSET(C1137,-M1137+1,0),b)/100)</f>
        <v/>
      </c>
      <c r="AE1137">
        <f t="shared" si="195"/>
        <v>0</v>
      </c>
      <c r="AF1137">
        <f t="shared" si="196"/>
        <v>0</v>
      </c>
      <c r="AG1137">
        <f t="shared" si="197"/>
        <v>0</v>
      </c>
    </row>
    <row r="1138" spans="4:33" x14ac:dyDescent="0.25">
      <c r="D1138" s="52"/>
      <c r="E1138" s="39"/>
      <c r="F1138" s="39"/>
      <c r="G1138" s="35"/>
      <c r="I1138" s="52"/>
      <c r="J1138" s="39"/>
      <c r="K1138" s="39"/>
      <c r="L1138" s="62"/>
      <c r="M1138" s="101">
        <f t="shared" si="202"/>
        <v>23</v>
      </c>
      <c r="N1138" s="67" t="str">
        <f ca="1">IF(D1138="","",_xll.xEURO(OFFSET(C1138,-M1138+1,0),E1138,OFFSET(C1138,-M1138+2,0),OFFSET(C1138,-M1138+2,0),OFFSET(C1138,-M1138+3,0)+AB1138,OFFSET(C1138,-M1138+4,0),0,1)*D1138)</f>
        <v/>
      </c>
      <c r="O1138" s="69" t="str">
        <f ca="1">IF(D1138="","",_xll.xEURO(OFFSET(C1138,-M1138+1,0),E1138,OFFSET(C1138,-M1138+2,0),OFFSET(C1138,-M1138+2,0),OFFSET(C1138,-M1138+3,0)+AB1138,OFFSET(C1138,-M1138+4,0),0,0))</f>
        <v/>
      </c>
      <c r="P1138" s="67" t="str">
        <f t="shared" si="200"/>
        <v/>
      </c>
      <c r="Q1138" s="67" t="str">
        <f ca="1">IF(D1138="","",_xll.xEURO(OFFSET(C1138,-M1138+1,0),E1138,OFFSET(C1138,-M1138+2,0),OFFSET(C1138,-M1138+2,0),OFFSET(C1138,-M1138+3,0)+AB1138,OFFSET(C1138,-M1138+4,0),0,2)/10*D1138)</f>
        <v/>
      </c>
      <c r="R1138" s="71" t="str">
        <f ca="1">IF(D1138="","",_xll.xEURO(OFFSET(C1138,-M1138+1,0),E1138,OFFSET(C1138,-M1138+2,0),OFFSET(C1138,-M1138+2,0),OFFSET(C1138,-M1138+3,0)+AB1138,OFFSET(C1138,-M1138+4,0),0,3)/100*D1138*10000)</f>
        <v/>
      </c>
      <c r="S1138" s="71" t="str">
        <f ca="1">IF(D1138="","",_xll.xEURO(OFFSET(C1138,-M1138+1,0),E1138,OFFSET(C1138,-M1138+2,0),OFFSET(C1138,-M1138+2,0),OFFSET(C1138,-M1138+3,0)+AB1138,OFFSET(C1138,-M1138+4,0),0,5)/365.25*D1138*10000)</f>
        <v/>
      </c>
      <c r="U1138" s="67" t="str">
        <f ca="1">IF(I1138="","",_xll.xEURO(OFFSET(C1138,-M1138+1,0),J1138,OFFSET(C1138,-M1138+2,0),OFFSET(C1138,-M1138+2,0),OFFSET(C1138,-M1138+3,0)+AC1138,OFFSET(C1138,-M1138+4,0),1,1)*I1138)</f>
        <v/>
      </c>
      <c r="V1138" s="69" t="str">
        <f ca="1">IF(I1138="","",_xll.xEURO(OFFSET(C1138,-M1138+1,0),J1138,OFFSET(C1138,-M1138+2,0),OFFSET(C1138,-M1138+2,0),OFFSET(C1138,-M1138+3,0)+AC1138,OFFSET(C1138,-M1138+4,0),1,0))</f>
        <v/>
      </c>
      <c r="W1138" s="67" t="str">
        <f t="shared" si="201"/>
        <v/>
      </c>
      <c r="X1138" s="67" t="str">
        <f ca="1">IF(I1138="","",_xll.xEURO(OFFSET(C1138,-M1138+1,0),J1138,OFFSET(C1138,-M1138+2,0),OFFSET(C1138,-M1138+2,0),OFFSET(C1138,-M1138+3,0)+AC1138,OFFSET(C1138,-M1138+4,0),1,2)/10*I1138)</f>
        <v/>
      </c>
      <c r="Y1138" s="71" t="str">
        <f ca="1">IF(I1138="","",_xll.xEURO(OFFSET(C1138,-M1138+1,0),J1138,OFFSET(C1138,-M1138+2,0),OFFSET(C1138,-M1138+2,0),OFFSET(C1138,-M1138+3,0)+AC1138,OFFSET(C1138,-M1138+4,0),1,3)/100*I1138*10000)</f>
        <v/>
      </c>
      <c r="Z1138" s="71" t="str">
        <f ca="1">IF(I1138="","",_xll.xEURO(OFFSET(C1138,-M1138+1,0),J1138,OFFSET(C1138,-M1138+2,0),OFFSET(C1138,-M1138+2,0),OFFSET(C1138,-M1138+3,0)+AC1138,OFFSET(C1138,-M1138+4,0),1,5)/365.25*I1138*10000)</f>
        <v/>
      </c>
      <c r="AB1138" s="40" t="str">
        <f ca="1">IF(D1138="","",_xll.xCalcSkew(OFFSET(C1138,-M1138,0),E1138-OFFSET(C1138,-M1138+1,0),b)/100)</f>
        <v/>
      </c>
      <c r="AC1138" s="40" t="str">
        <f ca="1">IF(I1138="","",_xll.xCalcSkew(OFFSET(C1138,-M1138,0),J1138-OFFSET(C1138,-M1138+1,0),b)/100)</f>
        <v/>
      </c>
      <c r="AE1138">
        <f t="shared" si="195"/>
        <v>0</v>
      </c>
      <c r="AF1138">
        <f t="shared" si="196"/>
        <v>0</v>
      </c>
      <c r="AG1138">
        <f t="shared" si="197"/>
        <v>0</v>
      </c>
    </row>
    <row r="1139" spans="4:33" x14ac:dyDescent="0.25">
      <c r="D1139" s="52"/>
      <c r="E1139" s="39"/>
      <c r="F1139" s="39"/>
      <c r="G1139" s="35"/>
      <c r="I1139" s="52"/>
      <c r="J1139" s="39"/>
      <c r="K1139" s="39"/>
      <c r="L1139" s="62"/>
      <c r="M1139" s="101">
        <f t="shared" si="202"/>
        <v>24</v>
      </c>
      <c r="N1139" s="67" t="str">
        <f ca="1">IF(D1139="","",_xll.xEURO(OFFSET(C1139,-M1139+1,0),E1139,OFFSET(C1139,-M1139+2,0),OFFSET(C1139,-M1139+2,0),OFFSET(C1139,-M1139+3,0)+AB1139,OFFSET(C1139,-M1139+4,0),0,1)*D1139)</f>
        <v/>
      </c>
      <c r="O1139" s="69" t="str">
        <f ca="1">IF(D1139="","",_xll.xEURO(OFFSET(C1139,-M1139+1,0),E1139,OFFSET(C1139,-M1139+2,0),OFFSET(C1139,-M1139+2,0),OFFSET(C1139,-M1139+3,0)+AB1139,OFFSET(C1139,-M1139+4,0),0,0))</f>
        <v/>
      </c>
      <c r="P1139" s="67" t="str">
        <f t="shared" si="200"/>
        <v/>
      </c>
      <c r="Q1139" s="67" t="str">
        <f ca="1">IF(D1139="","",_xll.xEURO(OFFSET(C1139,-M1139+1,0),E1139,OFFSET(C1139,-M1139+2,0),OFFSET(C1139,-M1139+2,0),OFFSET(C1139,-M1139+3,0)+AB1139,OFFSET(C1139,-M1139+4,0),0,2)/10*D1139)</f>
        <v/>
      </c>
      <c r="R1139" s="71" t="str">
        <f ca="1">IF(D1139="","",_xll.xEURO(OFFSET(C1139,-M1139+1,0),E1139,OFFSET(C1139,-M1139+2,0),OFFSET(C1139,-M1139+2,0),OFFSET(C1139,-M1139+3,0)+AB1139,OFFSET(C1139,-M1139+4,0),0,3)/100*D1139*10000)</f>
        <v/>
      </c>
      <c r="S1139" s="71" t="str">
        <f ca="1">IF(D1139="","",_xll.xEURO(OFFSET(C1139,-M1139+1,0),E1139,OFFSET(C1139,-M1139+2,0),OFFSET(C1139,-M1139+2,0),OFFSET(C1139,-M1139+3,0)+AB1139,OFFSET(C1139,-M1139+4,0),0,5)/365.25*D1139*10000)</f>
        <v/>
      </c>
      <c r="U1139" s="67" t="str">
        <f ca="1">IF(I1139="","",_xll.xEURO(OFFSET(C1139,-M1139+1,0),J1139,OFFSET(C1139,-M1139+2,0),OFFSET(C1139,-M1139+2,0),OFFSET(C1139,-M1139+3,0)+AC1139,OFFSET(C1139,-M1139+4,0),1,1)*I1139)</f>
        <v/>
      </c>
      <c r="V1139" s="69" t="str">
        <f ca="1">IF(I1139="","",_xll.xEURO(OFFSET(C1139,-M1139+1,0),J1139,OFFSET(C1139,-M1139+2,0),OFFSET(C1139,-M1139+2,0),OFFSET(C1139,-M1139+3,0)+AC1139,OFFSET(C1139,-M1139+4,0),1,0))</f>
        <v/>
      </c>
      <c r="W1139" s="67" t="str">
        <f t="shared" si="201"/>
        <v/>
      </c>
      <c r="X1139" s="67" t="str">
        <f ca="1">IF(I1139="","",_xll.xEURO(OFFSET(C1139,-M1139+1,0),J1139,OFFSET(C1139,-M1139+2,0),OFFSET(C1139,-M1139+2,0),OFFSET(C1139,-M1139+3,0)+AC1139,OFFSET(C1139,-M1139+4,0),1,2)/10*I1139)</f>
        <v/>
      </c>
      <c r="Y1139" s="71" t="str">
        <f ca="1">IF(I1139="","",_xll.xEURO(OFFSET(C1139,-M1139+1,0),J1139,OFFSET(C1139,-M1139+2,0),OFFSET(C1139,-M1139+2,0),OFFSET(C1139,-M1139+3,0)+AC1139,OFFSET(C1139,-M1139+4,0),1,3)/100*I1139*10000)</f>
        <v/>
      </c>
      <c r="Z1139" s="71" t="str">
        <f ca="1">IF(I1139="","",_xll.xEURO(OFFSET(C1139,-M1139+1,0),J1139,OFFSET(C1139,-M1139+2,0),OFFSET(C1139,-M1139+2,0),OFFSET(C1139,-M1139+3,0)+AC1139,OFFSET(C1139,-M1139+4,0),1,5)/365.25*I1139*10000)</f>
        <v/>
      </c>
      <c r="AB1139" s="40" t="str">
        <f ca="1">IF(D1139="","",_xll.xCalcSkew(OFFSET(C1139,-M1139,0),E1139-OFFSET(C1139,-M1139+1,0),b)/100)</f>
        <v/>
      </c>
      <c r="AC1139" s="40" t="str">
        <f ca="1">IF(I1139="","",_xll.xCalcSkew(OFFSET(C1139,-M1139,0),J1139-OFFSET(C1139,-M1139+1,0),b)/100)</f>
        <v/>
      </c>
      <c r="AE1139">
        <f t="shared" si="195"/>
        <v>0</v>
      </c>
      <c r="AF1139">
        <f t="shared" si="196"/>
        <v>0</v>
      </c>
      <c r="AG1139">
        <f t="shared" si="197"/>
        <v>0</v>
      </c>
    </row>
    <row r="1140" spans="4:33" x14ac:dyDescent="0.25">
      <c r="D1140" s="52"/>
      <c r="E1140" s="39"/>
      <c r="F1140" s="39"/>
      <c r="G1140" s="35"/>
      <c r="I1140" s="52"/>
      <c r="J1140" s="39"/>
      <c r="K1140" s="39"/>
      <c r="L1140" s="62"/>
      <c r="M1140" s="101">
        <f t="shared" si="202"/>
        <v>25</v>
      </c>
      <c r="N1140" s="67" t="str">
        <f ca="1">IF(D1140="","",_xll.xEURO(OFFSET(C1140,-M1140+1,0),E1140,OFFSET(C1140,-M1140+2,0),OFFSET(C1140,-M1140+2,0),OFFSET(C1140,-M1140+3,0)+AB1140,OFFSET(C1140,-M1140+4,0),0,1)*D1140)</f>
        <v/>
      </c>
      <c r="O1140" s="69" t="str">
        <f ca="1">IF(D1140="","",_xll.xEURO(OFFSET(C1140,-M1140+1,0),E1140,OFFSET(C1140,-M1140+2,0),OFFSET(C1140,-M1140+2,0),OFFSET(C1140,-M1140+3,0)+AB1140,OFFSET(C1140,-M1140+4,0),0,0))</f>
        <v/>
      </c>
      <c r="P1140" s="67" t="str">
        <f t="shared" si="200"/>
        <v/>
      </c>
      <c r="Q1140" s="67" t="str">
        <f ca="1">IF(D1140="","",_xll.xEURO(OFFSET(C1140,-M1140+1,0),E1140,OFFSET(C1140,-M1140+2,0),OFFSET(C1140,-M1140+2,0),OFFSET(C1140,-M1140+3,0)+AB1140,OFFSET(C1140,-M1140+4,0),0,2)/10*D1140)</f>
        <v/>
      </c>
      <c r="R1140" s="71" t="str">
        <f ca="1">IF(D1140="","",_xll.xEURO(OFFSET(C1140,-M1140+1,0),E1140,OFFSET(C1140,-M1140+2,0),OFFSET(C1140,-M1140+2,0),OFFSET(C1140,-M1140+3,0)+AB1140,OFFSET(C1140,-M1140+4,0),0,3)/100*D1140*10000)</f>
        <v/>
      </c>
      <c r="S1140" s="71" t="str">
        <f ca="1">IF(D1140="","",_xll.xEURO(OFFSET(C1140,-M1140+1,0),E1140,OFFSET(C1140,-M1140+2,0),OFFSET(C1140,-M1140+2,0),OFFSET(C1140,-M1140+3,0)+AB1140,OFFSET(C1140,-M1140+4,0),0,5)/365.25*D1140*10000)</f>
        <v/>
      </c>
      <c r="U1140" s="67" t="str">
        <f ca="1">IF(I1140="","",_xll.xEURO(OFFSET(C1140,-M1140+1,0),J1140,OFFSET(C1140,-M1140+2,0),OFFSET(C1140,-M1140+2,0),OFFSET(C1140,-M1140+3,0)+AC1140,OFFSET(C1140,-M1140+4,0),1,1)*I1140)</f>
        <v/>
      </c>
      <c r="V1140" s="69" t="str">
        <f ca="1">IF(I1140="","",_xll.xEURO(OFFSET(C1140,-M1140+1,0),J1140,OFFSET(C1140,-M1140+2,0),OFFSET(C1140,-M1140+2,0),OFFSET(C1140,-M1140+3,0)+AC1140,OFFSET(C1140,-M1140+4,0),1,0))</f>
        <v/>
      </c>
      <c r="W1140" s="67" t="str">
        <f t="shared" si="201"/>
        <v/>
      </c>
      <c r="X1140" s="67" t="str">
        <f ca="1">IF(I1140="","",_xll.xEURO(OFFSET(C1140,-M1140+1,0),J1140,OFFSET(C1140,-M1140+2,0),OFFSET(C1140,-M1140+2,0),OFFSET(C1140,-M1140+3,0)+AC1140,OFFSET(C1140,-M1140+4,0),1,2)/10*I1140)</f>
        <v/>
      </c>
      <c r="Y1140" s="71" t="str">
        <f ca="1">IF(I1140="","",_xll.xEURO(OFFSET(C1140,-M1140+1,0),J1140,OFFSET(C1140,-M1140+2,0),OFFSET(C1140,-M1140+2,0),OFFSET(C1140,-M1140+3,0)+AC1140,OFFSET(C1140,-M1140+4,0),1,3)/100*I1140*10000)</f>
        <v/>
      </c>
      <c r="Z1140" s="71" t="str">
        <f ca="1">IF(I1140="","",_xll.xEURO(OFFSET(C1140,-M1140+1,0),J1140,OFFSET(C1140,-M1140+2,0),OFFSET(C1140,-M1140+2,0),OFFSET(C1140,-M1140+3,0)+AC1140,OFFSET(C1140,-M1140+4,0),1,5)/365.25*I1140*10000)</f>
        <v/>
      </c>
      <c r="AB1140" s="40" t="str">
        <f ca="1">IF(D1140="","",_xll.xCalcSkew(OFFSET(C1140,-M1140,0),E1140-OFFSET(C1140,-M1140+1,0),b)/100)</f>
        <v/>
      </c>
      <c r="AC1140" s="40" t="str">
        <f ca="1">IF(I1140="","",_xll.xCalcSkew(OFFSET(C1140,-M1140,0),J1140-OFFSET(C1140,-M1140+1,0),b)/100)</f>
        <v/>
      </c>
      <c r="AE1140">
        <f t="shared" si="195"/>
        <v>0</v>
      </c>
      <c r="AF1140">
        <f t="shared" si="196"/>
        <v>0</v>
      </c>
      <c r="AG1140">
        <f t="shared" si="197"/>
        <v>0</v>
      </c>
    </row>
    <row r="1141" spans="4:33" x14ac:dyDescent="0.25">
      <c r="D1141" s="52"/>
      <c r="E1141" s="39"/>
      <c r="F1141" s="39"/>
      <c r="G1141" s="35"/>
      <c r="I1141" s="52"/>
      <c r="J1141" s="39"/>
      <c r="K1141" s="39"/>
      <c r="L1141" s="62"/>
      <c r="M1141" s="101">
        <f t="shared" si="202"/>
        <v>26</v>
      </c>
      <c r="N1141" s="67" t="str">
        <f ca="1">IF(D1141="","",_xll.xEURO(OFFSET(C1141,-M1141+1,0),E1141,OFFSET(C1141,-M1141+2,0),OFFSET(C1141,-M1141+2,0),OFFSET(C1141,-M1141+3,0)+AB1141,OFFSET(C1141,-M1141+4,0),0,1)*D1141)</f>
        <v/>
      </c>
      <c r="O1141" s="69" t="str">
        <f ca="1">IF(D1141="","",_xll.xEURO(OFFSET(C1141,-M1141+1,0),E1141,OFFSET(C1141,-M1141+2,0),OFFSET(C1141,-M1141+2,0),OFFSET(C1141,-M1141+3,0)+AB1141,OFFSET(C1141,-M1141+4,0),0,0))</f>
        <v/>
      </c>
      <c r="P1141" s="67" t="str">
        <f t="shared" si="200"/>
        <v/>
      </c>
      <c r="Q1141" s="67" t="str">
        <f ca="1">IF(D1141="","",_xll.xEURO(OFFSET(C1141,-M1141+1,0),E1141,OFFSET(C1141,-M1141+2,0),OFFSET(C1141,-M1141+2,0),OFFSET(C1141,-M1141+3,0)+AB1141,OFFSET(C1141,-M1141+4,0),0,2)/10*D1141)</f>
        <v/>
      </c>
      <c r="R1141" s="71" t="str">
        <f ca="1">IF(D1141="","",_xll.xEURO(OFFSET(C1141,-M1141+1,0),E1141,OFFSET(C1141,-M1141+2,0),OFFSET(C1141,-M1141+2,0),OFFSET(C1141,-M1141+3,0)+AB1141,OFFSET(C1141,-M1141+4,0),0,3)/100*D1141*10000)</f>
        <v/>
      </c>
      <c r="S1141" s="71" t="str">
        <f ca="1">IF(D1141="","",_xll.xEURO(OFFSET(C1141,-M1141+1,0),E1141,OFFSET(C1141,-M1141+2,0),OFFSET(C1141,-M1141+2,0),OFFSET(C1141,-M1141+3,0)+AB1141,OFFSET(C1141,-M1141+4,0),0,5)/365.25*D1141*10000)</f>
        <v/>
      </c>
      <c r="U1141" s="67" t="str">
        <f ca="1">IF(I1141="","",_xll.xEURO(OFFSET(C1141,-M1141+1,0),J1141,OFFSET(C1141,-M1141+2,0),OFFSET(C1141,-M1141+2,0),OFFSET(C1141,-M1141+3,0)+AC1141,OFFSET(C1141,-M1141+4,0),1,1)*I1141)</f>
        <v/>
      </c>
      <c r="V1141" s="69" t="str">
        <f ca="1">IF(I1141="","",_xll.xEURO(OFFSET(C1141,-M1141+1,0),J1141,OFFSET(C1141,-M1141+2,0),OFFSET(C1141,-M1141+2,0),OFFSET(C1141,-M1141+3,0)+AC1141,OFFSET(C1141,-M1141+4,0),1,0))</f>
        <v/>
      </c>
      <c r="W1141" s="67" t="str">
        <f t="shared" si="201"/>
        <v/>
      </c>
      <c r="X1141" s="67" t="str">
        <f ca="1">IF(I1141="","",_xll.xEURO(OFFSET(C1141,-M1141+1,0),J1141,OFFSET(C1141,-M1141+2,0),OFFSET(C1141,-M1141+2,0),OFFSET(C1141,-M1141+3,0)+AC1141,OFFSET(C1141,-M1141+4,0),1,2)/10*I1141)</f>
        <v/>
      </c>
      <c r="Y1141" s="71" t="str">
        <f ca="1">IF(I1141="","",_xll.xEURO(OFFSET(C1141,-M1141+1,0),J1141,OFFSET(C1141,-M1141+2,0),OFFSET(C1141,-M1141+2,0),OFFSET(C1141,-M1141+3,0)+AC1141,OFFSET(C1141,-M1141+4,0),1,3)/100*I1141*10000)</f>
        <v/>
      </c>
      <c r="Z1141" s="71" t="str">
        <f ca="1">IF(I1141="","",_xll.xEURO(OFFSET(C1141,-M1141+1,0),J1141,OFFSET(C1141,-M1141+2,0),OFFSET(C1141,-M1141+2,0),OFFSET(C1141,-M1141+3,0)+AC1141,OFFSET(C1141,-M1141+4,0),1,5)/365.25*I1141*10000)</f>
        <v/>
      </c>
      <c r="AB1141" s="40" t="str">
        <f ca="1">IF(D1141="","",_xll.xCalcSkew(OFFSET(C1141,-M1141,0),E1141-OFFSET(C1141,-M1141+1,0),b)/100)</f>
        <v/>
      </c>
      <c r="AC1141" s="40" t="str">
        <f ca="1">IF(I1141="","",_xll.xCalcSkew(OFFSET(C1141,-M1141,0),J1141-OFFSET(C1141,-M1141+1,0),b)/100)</f>
        <v/>
      </c>
      <c r="AE1141">
        <f t="shared" si="195"/>
        <v>0</v>
      </c>
      <c r="AF1141">
        <f t="shared" si="196"/>
        <v>0</v>
      </c>
      <c r="AG1141">
        <f t="shared" si="197"/>
        <v>0</v>
      </c>
    </row>
    <row r="1142" spans="4:33" x14ac:dyDescent="0.25">
      <c r="D1142" s="52"/>
      <c r="E1142" s="39"/>
      <c r="F1142" s="39"/>
      <c r="G1142" s="35"/>
      <c r="I1142" s="52"/>
      <c r="J1142" s="39"/>
      <c r="K1142" s="39"/>
      <c r="L1142" s="62"/>
      <c r="M1142" s="101">
        <f t="shared" si="202"/>
        <v>27</v>
      </c>
      <c r="N1142" s="67" t="str">
        <f ca="1">IF(D1142="","",_xll.xEURO(OFFSET(C1142,-M1142+1,0),E1142,OFFSET(C1142,-M1142+2,0),OFFSET(C1142,-M1142+2,0),OFFSET(C1142,-M1142+3,0)+AB1142,OFFSET(C1142,-M1142+4,0),0,1)*D1142)</f>
        <v/>
      </c>
      <c r="O1142" s="69" t="str">
        <f ca="1">IF(D1142="","",_xll.xEURO(OFFSET(C1142,-M1142+1,0),E1142,OFFSET(C1142,-M1142+2,0),OFFSET(C1142,-M1142+2,0),OFFSET(C1142,-M1142+3,0)+AB1142,OFFSET(C1142,-M1142+4,0),0,0))</f>
        <v/>
      </c>
      <c r="P1142" s="67" t="str">
        <f t="shared" si="200"/>
        <v/>
      </c>
      <c r="Q1142" s="67" t="str">
        <f ca="1">IF(D1142="","",_xll.xEURO(OFFSET(C1142,-M1142+1,0),E1142,OFFSET(C1142,-M1142+2,0),OFFSET(C1142,-M1142+2,0),OFFSET(C1142,-M1142+3,0)+AB1142,OFFSET(C1142,-M1142+4,0),0,2)/10*D1142)</f>
        <v/>
      </c>
      <c r="R1142" s="71" t="str">
        <f ca="1">IF(D1142="","",_xll.xEURO(OFFSET(C1142,-M1142+1,0),E1142,OFFSET(C1142,-M1142+2,0),OFFSET(C1142,-M1142+2,0),OFFSET(C1142,-M1142+3,0)+AB1142,OFFSET(C1142,-M1142+4,0),0,3)/100*D1142*10000)</f>
        <v/>
      </c>
      <c r="S1142" s="71" t="str">
        <f ca="1">IF(D1142="","",_xll.xEURO(OFFSET(C1142,-M1142+1,0),E1142,OFFSET(C1142,-M1142+2,0),OFFSET(C1142,-M1142+2,0),OFFSET(C1142,-M1142+3,0)+AB1142,OFFSET(C1142,-M1142+4,0),0,5)/365.25*D1142*10000)</f>
        <v/>
      </c>
      <c r="U1142" s="67" t="str">
        <f ca="1">IF(I1142="","",_xll.xEURO(OFFSET(C1142,-M1142+1,0),J1142,OFFSET(C1142,-M1142+2,0),OFFSET(C1142,-M1142+2,0),OFFSET(C1142,-M1142+3,0)+AC1142,OFFSET(C1142,-M1142+4,0),1,1)*I1142)</f>
        <v/>
      </c>
      <c r="V1142" s="69" t="str">
        <f ca="1">IF(I1142="","",_xll.xEURO(OFFSET(C1142,-M1142+1,0),J1142,OFFSET(C1142,-M1142+2,0),OFFSET(C1142,-M1142+2,0),OFFSET(C1142,-M1142+3,0)+AC1142,OFFSET(C1142,-M1142+4,0),1,0))</f>
        <v/>
      </c>
      <c r="W1142" s="67" t="str">
        <f t="shared" si="201"/>
        <v/>
      </c>
      <c r="X1142" s="67" t="str">
        <f ca="1">IF(I1142="","",_xll.xEURO(OFFSET(C1142,-M1142+1,0),J1142,OFFSET(C1142,-M1142+2,0),OFFSET(C1142,-M1142+2,0),OFFSET(C1142,-M1142+3,0)+AC1142,OFFSET(C1142,-M1142+4,0),1,2)/10*I1142)</f>
        <v/>
      </c>
      <c r="Y1142" s="71" t="str">
        <f ca="1">IF(I1142="","",_xll.xEURO(OFFSET(C1142,-M1142+1,0),J1142,OFFSET(C1142,-M1142+2,0),OFFSET(C1142,-M1142+2,0),OFFSET(C1142,-M1142+3,0)+AC1142,OFFSET(C1142,-M1142+4,0),1,3)/100*I1142*10000)</f>
        <v/>
      </c>
      <c r="Z1142" s="71" t="str">
        <f ca="1">IF(I1142="","",_xll.xEURO(OFFSET(C1142,-M1142+1,0),J1142,OFFSET(C1142,-M1142+2,0),OFFSET(C1142,-M1142+2,0),OFFSET(C1142,-M1142+3,0)+AC1142,OFFSET(C1142,-M1142+4,0),1,5)/365.25*I1142*10000)</f>
        <v/>
      </c>
      <c r="AB1142" s="40" t="str">
        <f ca="1">IF(D1142="","",_xll.xCalcSkew(OFFSET(C1142,-M1142,0),E1142-OFFSET(C1142,-M1142+1,0),b)/100)</f>
        <v/>
      </c>
      <c r="AC1142" s="40" t="str">
        <f ca="1">IF(I1142="","",_xll.xCalcSkew(OFFSET(C1142,-M1142,0),J1142-OFFSET(C1142,-M1142+1,0),b)/100)</f>
        <v/>
      </c>
      <c r="AE1142">
        <f t="shared" si="195"/>
        <v>0</v>
      </c>
      <c r="AF1142">
        <f t="shared" si="196"/>
        <v>0</v>
      </c>
      <c r="AG1142">
        <f t="shared" si="197"/>
        <v>0</v>
      </c>
    </row>
    <row r="1143" spans="4:33" x14ac:dyDescent="0.25">
      <c r="D1143" s="52"/>
      <c r="E1143" s="39"/>
      <c r="F1143" s="39"/>
      <c r="G1143" s="35"/>
      <c r="I1143" s="52"/>
      <c r="J1143" s="39"/>
      <c r="K1143" s="39"/>
      <c r="L1143" s="62"/>
      <c r="M1143" s="101">
        <f t="shared" si="202"/>
        <v>28</v>
      </c>
      <c r="N1143" s="67" t="str">
        <f ca="1">IF(D1143="","",_xll.xEURO(OFFSET(C1143,-M1143+1,0),E1143,OFFSET(C1143,-M1143+2,0),OFFSET(C1143,-M1143+2,0),OFFSET(C1143,-M1143+3,0)+AB1143,OFFSET(C1143,-M1143+4,0),0,1)*D1143)</f>
        <v/>
      </c>
      <c r="O1143" s="69" t="str">
        <f ca="1">IF(D1143="","",_xll.xEURO(OFFSET(C1143,-M1143+1,0),E1143,OFFSET(C1143,-M1143+2,0),OFFSET(C1143,-M1143+2,0),OFFSET(C1143,-M1143+3,0)+AB1143,OFFSET(C1143,-M1143+4,0),0,0))</f>
        <v/>
      </c>
      <c r="P1143" s="67" t="str">
        <f t="shared" si="200"/>
        <v/>
      </c>
      <c r="Q1143" s="67" t="str">
        <f ca="1">IF(D1143="","",_xll.xEURO(OFFSET(C1143,-M1143+1,0),E1143,OFFSET(C1143,-M1143+2,0),OFFSET(C1143,-M1143+2,0),OFFSET(C1143,-M1143+3,0)+AB1143,OFFSET(C1143,-M1143+4,0),0,2)/10*D1143)</f>
        <v/>
      </c>
      <c r="R1143" s="71" t="str">
        <f ca="1">IF(D1143="","",_xll.xEURO(OFFSET(C1143,-M1143+1,0),E1143,OFFSET(C1143,-M1143+2,0),OFFSET(C1143,-M1143+2,0),OFFSET(C1143,-M1143+3,0)+AB1143,OFFSET(C1143,-M1143+4,0),0,3)/100*D1143*10000)</f>
        <v/>
      </c>
      <c r="S1143" s="71" t="str">
        <f ca="1">IF(D1143="","",_xll.xEURO(OFFSET(C1143,-M1143+1,0),E1143,OFFSET(C1143,-M1143+2,0),OFFSET(C1143,-M1143+2,0),OFFSET(C1143,-M1143+3,0)+AB1143,OFFSET(C1143,-M1143+4,0),0,5)/365.25*D1143*10000)</f>
        <v/>
      </c>
      <c r="U1143" s="67" t="str">
        <f ca="1">IF(I1143="","",_xll.xEURO(OFFSET(C1143,-M1143+1,0),J1143,OFFSET(C1143,-M1143+2,0),OFFSET(C1143,-M1143+2,0),OFFSET(C1143,-M1143+3,0)+AC1143,OFFSET(C1143,-M1143+4,0),1,1)*I1143)</f>
        <v/>
      </c>
      <c r="V1143" s="69" t="str">
        <f ca="1">IF(I1143="","",_xll.xEURO(OFFSET(C1143,-M1143+1,0),J1143,OFFSET(C1143,-M1143+2,0),OFFSET(C1143,-M1143+2,0),OFFSET(C1143,-M1143+3,0)+AC1143,OFFSET(C1143,-M1143+4,0),1,0))</f>
        <v/>
      </c>
      <c r="W1143" s="67" t="str">
        <f t="shared" si="201"/>
        <v/>
      </c>
      <c r="X1143" s="67" t="str">
        <f ca="1">IF(I1143="","",_xll.xEURO(OFFSET(C1143,-M1143+1,0),J1143,OFFSET(C1143,-M1143+2,0),OFFSET(C1143,-M1143+2,0),OFFSET(C1143,-M1143+3,0)+AC1143,OFFSET(C1143,-M1143+4,0),1,2)/10*I1143)</f>
        <v/>
      </c>
      <c r="Y1143" s="71" t="str">
        <f ca="1">IF(I1143="","",_xll.xEURO(OFFSET(C1143,-M1143+1,0),J1143,OFFSET(C1143,-M1143+2,0),OFFSET(C1143,-M1143+2,0),OFFSET(C1143,-M1143+3,0)+AC1143,OFFSET(C1143,-M1143+4,0),1,3)/100*I1143*10000)</f>
        <v/>
      </c>
      <c r="Z1143" s="71" t="str">
        <f ca="1">IF(I1143="","",_xll.xEURO(OFFSET(C1143,-M1143+1,0),J1143,OFFSET(C1143,-M1143+2,0),OFFSET(C1143,-M1143+2,0),OFFSET(C1143,-M1143+3,0)+AC1143,OFFSET(C1143,-M1143+4,0),1,5)/365.25*I1143*10000)</f>
        <v/>
      </c>
      <c r="AB1143" s="40" t="str">
        <f ca="1">IF(D1143="","",_xll.xCalcSkew(OFFSET(C1143,-M1143,0),E1143-OFFSET(C1143,-M1143+1,0),b)/100)</f>
        <v/>
      </c>
      <c r="AC1143" s="40" t="str">
        <f ca="1">IF(I1143="","",_xll.xCalcSkew(OFFSET(C1143,-M1143,0),J1143-OFFSET(C1143,-M1143+1,0),b)/100)</f>
        <v/>
      </c>
      <c r="AE1143">
        <f t="shared" si="195"/>
        <v>0</v>
      </c>
      <c r="AF1143">
        <f t="shared" si="196"/>
        <v>0</v>
      </c>
      <c r="AG1143">
        <f t="shared" si="197"/>
        <v>0</v>
      </c>
    </row>
    <row r="1144" spans="4:33" x14ac:dyDescent="0.25">
      <c r="D1144" s="52"/>
      <c r="E1144" s="39"/>
      <c r="F1144" s="39"/>
      <c r="G1144" s="35"/>
      <c r="I1144" s="52"/>
      <c r="J1144" s="39"/>
      <c r="K1144" s="39"/>
      <c r="L1144" s="62"/>
      <c r="M1144" s="101">
        <f t="shared" si="202"/>
        <v>29</v>
      </c>
      <c r="N1144" s="67" t="str">
        <f ca="1">IF(D1144="","",_xll.xEURO(OFFSET(C1144,-M1144+1,0),E1144,OFFSET(C1144,-M1144+2,0),OFFSET(C1144,-M1144+2,0),OFFSET(C1144,-M1144+3,0)+AB1144,OFFSET(C1144,-M1144+4,0),0,1)*D1144)</f>
        <v/>
      </c>
      <c r="O1144" s="69" t="str">
        <f ca="1">IF(D1144="","",_xll.xEURO(OFFSET(C1144,-M1144+1,0),E1144,OFFSET(C1144,-M1144+2,0),OFFSET(C1144,-M1144+2,0),OFFSET(C1144,-M1144+3,0)+AB1144,OFFSET(C1144,-M1144+4,0),0,0))</f>
        <v/>
      </c>
      <c r="P1144" s="67" t="str">
        <f t="shared" si="200"/>
        <v/>
      </c>
      <c r="Q1144" s="67" t="str">
        <f ca="1">IF(D1144="","",_xll.xEURO(OFFSET(C1144,-M1144+1,0),E1144,OFFSET(C1144,-M1144+2,0),OFFSET(C1144,-M1144+2,0),OFFSET(C1144,-M1144+3,0)+AB1144,OFFSET(C1144,-M1144+4,0),0,2)/10*D1144)</f>
        <v/>
      </c>
      <c r="R1144" s="71" t="str">
        <f ca="1">IF(D1144="","",_xll.xEURO(OFFSET(C1144,-M1144+1,0),E1144,OFFSET(C1144,-M1144+2,0),OFFSET(C1144,-M1144+2,0),OFFSET(C1144,-M1144+3,0)+AB1144,OFFSET(C1144,-M1144+4,0),0,3)/100*D1144*10000)</f>
        <v/>
      </c>
      <c r="S1144" s="71" t="str">
        <f ca="1">IF(D1144="","",_xll.xEURO(OFFSET(C1144,-M1144+1,0),E1144,OFFSET(C1144,-M1144+2,0),OFFSET(C1144,-M1144+2,0),OFFSET(C1144,-M1144+3,0)+AB1144,OFFSET(C1144,-M1144+4,0),0,5)/365.25*D1144*10000)</f>
        <v/>
      </c>
      <c r="U1144" s="67" t="str">
        <f ca="1">IF(I1144="","",_xll.xEURO(OFFSET(C1144,-M1144+1,0),J1144,OFFSET(C1144,-M1144+2,0),OFFSET(C1144,-M1144+2,0),OFFSET(C1144,-M1144+3,0)+AC1144,OFFSET(C1144,-M1144+4,0),1,1)*I1144)</f>
        <v/>
      </c>
      <c r="V1144" s="69" t="str">
        <f ca="1">IF(I1144="","",_xll.xEURO(OFFSET(C1144,-M1144+1,0),J1144,OFFSET(C1144,-M1144+2,0),OFFSET(C1144,-M1144+2,0),OFFSET(C1144,-M1144+3,0)+AC1144,OFFSET(C1144,-M1144+4,0),1,0))</f>
        <v/>
      </c>
      <c r="W1144" s="67" t="str">
        <f t="shared" si="201"/>
        <v/>
      </c>
      <c r="X1144" s="67" t="str">
        <f ca="1">IF(I1144="","",_xll.xEURO(OFFSET(C1144,-M1144+1,0),J1144,OFFSET(C1144,-M1144+2,0),OFFSET(C1144,-M1144+2,0),OFFSET(C1144,-M1144+3,0)+AC1144,OFFSET(C1144,-M1144+4,0),1,2)/10*I1144)</f>
        <v/>
      </c>
      <c r="Y1144" s="71" t="str">
        <f ca="1">IF(I1144="","",_xll.xEURO(OFFSET(C1144,-M1144+1,0),J1144,OFFSET(C1144,-M1144+2,0),OFFSET(C1144,-M1144+2,0),OFFSET(C1144,-M1144+3,0)+AC1144,OFFSET(C1144,-M1144+4,0),1,3)/100*I1144*10000)</f>
        <v/>
      </c>
      <c r="Z1144" s="71" t="str">
        <f ca="1">IF(I1144="","",_xll.xEURO(OFFSET(C1144,-M1144+1,0),J1144,OFFSET(C1144,-M1144+2,0),OFFSET(C1144,-M1144+2,0),OFFSET(C1144,-M1144+3,0)+AC1144,OFFSET(C1144,-M1144+4,0),1,5)/365.25*I1144*10000)</f>
        <v/>
      </c>
      <c r="AB1144" s="40" t="str">
        <f ca="1">IF(D1144="","",_xll.xCalcSkew(OFFSET(C1144,-M1144,0),E1144-OFFSET(C1144,-M1144+1,0),b)/100)</f>
        <v/>
      </c>
      <c r="AC1144" s="40" t="str">
        <f ca="1">IF(I1144="","",_xll.xCalcSkew(OFFSET(C1144,-M1144,0),J1144-OFFSET(C1144,-M1144+1,0),b)/100)</f>
        <v/>
      </c>
      <c r="AE1144">
        <f t="shared" si="195"/>
        <v>0</v>
      </c>
      <c r="AF1144">
        <f t="shared" si="196"/>
        <v>0</v>
      </c>
      <c r="AG1144">
        <f t="shared" si="197"/>
        <v>0</v>
      </c>
    </row>
    <row r="1145" spans="4:33" x14ac:dyDescent="0.25">
      <c r="D1145" s="52"/>
      <c r="E1145" s="39"/>
      <c r="F1145" s="39"/>
      <c r="G1145" s="35"/>
      <c r="I1145" s="52"/>
      <c r="J1145" s="39"/>
      <c r="K1145" s="39"/>
      <c r="L1145" s="62"/>
      <c r="M1145" s="101">
        <f t="shared" si="202"/>
        <v>30</v>
      </c>
      <c r="N1145" s="67" t="str">
        <f ca="1">IF(D1145="","",_xll.xEURO(OFFSET(C1145,-M1145+1,0),E1145,OFFSET(C1145,-M1145+2,0),OFFSET(C1145,-M1145+2,0),OFFSET(C1145,-M1145+3,0)+AB1145,OFFSET(C1145,-M1145+4,0),0,1)*D1145)</f>
        <v/>
      </c>
      <c r="O1145" s="69" t="str">
        <f ca="1">IF(D1145="","",_xll.xEURO(OFFSET(C1145,-M1145+1,0),E1145,OFFSET(C1145,-M1145+2,0),OFFSET(C1145,-M1145+2,0),OFFSET(C1145,-M1145+3,0)+AB1145,OFFSET(C1145,-M1145+4,0),0,0))</f>
        <v/>
      </c>
      <c r="P1145" s="67" t="str">
        <f t="shared" si="200"/>
        <v/>
      </c>
      <c r="Q1145" s="67" t="str">
        <f ca="1">IF(D1145="","",_xll.xEURO(OFFSET(C1145,-M1145+1,0),E1145,OFFSET(C1145,-M1145+2,0),OFFSET(C1145,-M1145+2,0),OFFSET(C1145,-M1145+3,0)+AB1145,OFFSET(C1145,-M1145+4,0),0,2)/10*D1145)</f>
        <v/>
      </c>
      <c r="R1145" s="71" t="str">
        <f ca="1">IF(D1145="","",_xll.xEURO(OFFSET(C1145,-M1145+1,0),E1145,OFFSET(C1145,-M1145+2,0),OFFSET(C1145,-M1145+2,0),OFFSET(C1145,-M1145+3,0)+AB1145,OFFSET(C1145,-M1145+4,0),0,3)/100*D1145*10000)</f>
        <v/>
      </c>
      <c r="S1145" s="71" t="str">
        <f ca="1">IF(D1145="","",_xll.xEURO(OFFSET(C1145,-M1145+1,0),E1145,OFFSET(C1145,-M1145+2,0),OFFSET(C1145,-M1145+2,0),OFFSET(C1145,-M1145+3,0)+AB1145,OFFSET(C1145,-M1145+4,0),0,5)/365.25*D1145*10000)</f>
        <v/>
      </c>
      <c r="U1145" s="67" t="str">
        <f ca="1">IF(I1145="","",_xll.xEURO(OFFSET(C1145,-M1145+1,0),J1145,OFFSET(C1145,-M1145+2,0),OFFSET(C1145,-M1145+2,0),OFFSET(C1145,-M1145+3,0)+AC1145,OFFSET(C1145,-M1145+4,0),1,1)*I1145)</f>
        <v/>
      </c>
      <c r="V1145" s="69" t="str">
        <f ca="1">IF(I1145="","",_xll.xEURO(OFFSET(C1145,-M1145+1,0),J1145,OFFSET(C1145,-M1145+2,0),OFFSET(C1145,-M1145+2,0),OFFSET(C1145,-M1145+3,0)+AC1145,OFFSET(C1145,-M1145+4,0),1,0))</f>
        <v/>
      </c>
      <c r="W1145" s="67" t="str">
        <f t="shared" si="201"/>
        <v/>
      </c>
      <c r="X1145" s="67" t="str">
        <f ca="1">IF(I1145="","",_xll.xEURO(OFFSET(C1145,-M1145+1,0),J1145,OFFSET(C1145,-M1145+2,0),OFFSET(C1145,-M1145+2,0),OFFSET(C1145,-M1145+3,0)+AC1145,OFFSET(C1145,-M1145+4,0),1,2)/10*I1145)</f>
        <v/>
      </c>
      <c r="Y1145" s="71" t="str">
        <f ca="1">IF(I1145="","",_xll.xEURO(OFFSET(C1145,-M1145+1,0),J1145,OFFSET(C1145,-M1145+2,0),OFFSET(C1145,-M1145+2,0),OFFSET(C1145,-M1145+3,0)+AC1145,OFFSET(C1145,-M1145+4,0),1,3)/100*I1145*10000)</f>
        <v/>
      </c>
      <c r="Z1145" s="71" t="str">
        <f ca="1">IF(I1145="","",_xll.xEURO(OFFSET(C1145,-M1145+1,0),J1145,OFFSET(C1145,-M1145+2,0),OFFSET(C1145,-M1145+2,0),OFFSET(C1145,-M1145+3,0)+AC1145,OFFSET(C1145,-M1145+4,0),1,5)/365.25*I1145*10000)</f>
        <v/>
      </c>
      <c r="AB1145" s="40" t="str">
        <f ca="1">IF(D1145="","",_xll.xCalcSkew(OFFSET(C1145,-M1145,0),E1145-OFFSET(C1145,-M1145+1,0),b)/100)</f>
        <v/>
      </c>
      <c r="AC1145" s="40" t="str">
        <f ca="1">IF(I1145="","",_xll.xCalcSkew(OFFSET(C1145,-M1145,0),J1145-OFFSET(C1145,-M1145+1,0),b)/100)</f>
        <v/>
      </c>
      <c r="AE1145">
        <f t="shared" si="195"/>
        <v>0</v>
      </c>
      <c r="AF1145">
        <f t="shared" si="196"/>
        <v>0</v>
      </c>
      <c r="AG1145">
        <f t="shared" si="197"/>
        <v>0</v>
      </c>
    </row>
    <row r="1146" spans="4:33" x14ac:dyDescent="0.25">
      <c r="D1146" s="52"/>
      <c r="E1146" s="39"/>
      <c r="F1146" s="39"/>
      <c r="G1146" s="35"/>
      <c r="I1146" s="52"/>
      <c r="J1146" s="39"/>
      <c r="K1146" s="39"/>
      <c r="L1146" s="62"/>
      <c r="M1146" s="101">
        <f t="shared" si="202"/>
        <v>31</v>
      </c>
      <c r="N1146" s="67" t="str">
        <f ca="1">IF(D1146="","",_xll.xEURO(OFFSET(C1146,-M1146+1,0),E1146,OFFSET(C1146,-M1146+2,0),OFFSET(C1146,-M1146+2,0),OFFSET(C1146,-M1146+3,0)+AB1146,OFFSET(C1146,-M1146+4,0),0,1)*D1146)</f>
        <v/>
      </c>
      <c r="O1146" s="69" t="str">
        <f ca="1">IF(D1146="","",_xll.xEURO(OFFSET(C1146,-M1146+1,0),E1146,OFFSET(C1146,-M1146+2,0),OFFSET(C1146,-M1146+2,0),OFFSET(C1146,-M1146+3,0)+AB1146,OFFSET(C1146,-M1146+4,0),0,0))</f>
        <v/>
      </c>
      <c r="P1146" s="67" t="str">
        <f t="shared" si="200"/>
        <v/>
      </c>
      <c r="Q1146" s="67" t="str">
        <f ca="1">IF(D1146="","",_xll.xEURO(OFFSET(C1146,-M1146+1,0),E1146,OFFSET(C1146,-M1146+2,0),OFFSET(C1146,-M1146+2,0),OFFSET(C1146,-M1146+3,0)+AB1146,OFFSET(C1146,-M1146+4,0),0,2)/10*D1146)</f>
        <v/>
      </c>
      <c r="R1146" s="71" t="str">
        <f ca="1">IF(D1146="","",_xll.xEURO(OFFSET(C1146,-M1146+1,0),E1146,OFFSET(C1146,-M1146+2,0),OFFSET(C1146,-M1146+2,0),OFFSET(C1146,-M1146+3,0)+AB1146,OFFSET(C1146,-M1146+4,0),0,3)/100*D1146*10000)</f>
        <v/>
      </c>
      <c r="S1146" s="71" t="str">
        <f ca="1">IF(D1146="","",_xll.xEURO(OFFSET(C1146,-M1146+1,0),E1146,OFFSET(C1146,-M1146+2,0),OFFSET(C1146,-M1146+2,0),OFFSET(C1146,-M1146+3,0)+AB1146,OFFSET(C1146,-M1146+4,0),0,5)/365.25*D1146*10000)</f>
        <v/>
      </c>
      <c r="U1146" s="67" t="str">
        <f ca="1">IF(I1146="","",_xll.xEURO(OFFSET(C1146,-M1146+1,0),J1146,OFFSET(C1146,-M1146+2,0),OFFSET(C1146,-M1146+2,0),OFFSET(C1146,-M1146+3,0)+AC1146,OFFSET(C1146,-M1146+4,0),1,1)*I1146)</f>
        <v/>
      </c>
      <c r="V1146" s="69" t="str">
        <f ca="1">IF(I1146="","",_xll.xEURO(OFFSET(C1146,-M1146+1,0),J1146,OFFSET(C1146,-M1146+2,0),OFFSET(C1146,-M1146+2,0),OFFSET(C1146,-M1146+3,0)+AC1146,OFFSET(C1146,-M1146+4,0),1,0))</f>
        <v/>
      </c>
      <c r="W1146" s="67" t="str">
        <f t="shared" si="201"/>
        <v/>
      </c>
      <c r="X1146" s="67" t="str">
        <f ca="1">IF(I1146="","",_xll.xEURO(OFFSET(C1146,-M1146+1,0),J1146,OFFSET(C1146,-M1146+2,0),OFFSET(C1146,-M1146+2,0),OFFSET(C1146,-M1146+3,0)+AC1146,OFFSET(C1146,-M1146+4,0),1,2)/10*I1146)</f>
        <v/>
      </c>
      <c r="Y1146" s="71" t="str">
        <f ca="1">IF(I1146="","",_xll.xEURO(OFFSET(C1146,-M1146+1,0),J1146,OFFSET(C1146,-M1146+2,0),OFFSET(C1146,-M1146+2,0),OFFSET(C1146,-M1146+3,0)+AC1146,OFFSET(C1146,-M1146+4,0),1,3)/100*I1146*10000)</f>
        <v/>
      </c>
      <c r="Z1146" s="71" t="str">
        <f ca="1">IF(I1146="","",_xll.xEURO(OFFSET(C1146,-M1146+1,0),J1146,OFFSET(C1146,-M1146+2,0),OFFSET(C1146,-M1146+2,0),OFFSET(C1146,-M1146+3,0)+AC1146,OFFSET(C1146,-M1146+4,0),1,5)/365.25*I1146*10000)</f>
        <v/>
      </c>
      <c r="AB1146" s="40" t="str">
        <f ca="1">IF(D1146="","",_xll.xCalcSkew(OFFSET(C1146,-M1146,0),E1146-OFFSET(C1146,-M1146+1,0),b)/100)</f>
        <v/>
      </c>
      <c r="AC1146" s="40" t="str">
        <f ca="1">IF(I1146="","",_xll.xCalcSkew(OFFSET(C1146,-M1146,0),J1146-OFFSET(C1146,-M1146+1,0),b)/100)</f>
        <v/>
      </c>
      <c r="AE1146">
        <f t="shared" si="195"/>
        <v>0</v>
      </c>
      <c r="AF1146">
        <f t="shared" si="196"/>
        <v>0</v>
      </c>
      <c r="AG1146">
        <f t="shared" si="197"/>
        <v>0</v>
      </c>
    </row>
    <row r="1147" spans="4:33" x14ac:dyDescent="0.25">
      <c r="D1147" s="52"/>
      <c r="E1147" s="39"/>
      <c r="F1147" s="39"/>
      <c r="G1147" s="35"/>
      <c r="I1147" s="52"/>
      <c r="J1147" s="39"/>
      <c r="K1147" s="39"/>
      <c r="L1147" s="62"/>
      <c r="M1147" s="101">
        <f t="shared" si="202"/>
        <v>32</v>
      </c>
      <c r="N1147" s="67" t="str">
        <f ca="1">IF(D1147="","",_xll.xEURO(OFFSET(C1147,-M1147+1,0),E1147,OFFSET(C1147,-M1147+2,0),OFFSET(C1147,-M1147+2,0),OFFSET(C1147,-M1147+3,0)+AB1147,OFFSET(C1147,-M1147+4,0),0,1)*D1147)</f>
        <v/>
      </c>
      <c r="O1147" s="69" t="str">
        <f ca="1">IF(D1147="","",_xll.xEURO(OFFSET(C1147,-M1147+1,0),E1147,OFFSET(C1147,-M1147+2,0),OFFSET(C1147,-M1147+2,0),OFFSET(C1147,-M1147+3,0)+AB1147,OFFSET(C1147,-M1147+4,0),0,0))</f>
        <v/>
      </c>
      <c r="P1147" s="67" t="str">
        <f t="shared" si="200"/>
        <v/>
      </c>
      <c r="Q1147" s="67" t="str">
        <f ca="1">IF(D1147="","",_xll.xEURO(OFFSET(C1147,-M1147+1,0),E1147,OFFSET(C1147,-M1147+2,0),OFFSET(C1147,-M1147+2,0),OFFSET(C1147,-M1147+3,0)+AB1147,OFFSET(C1147,-M1147+4,0),0,2)/10*D1147)</f>
        <v/>
      </c>
      <c r="R1147" s="71" t="str">
        <f ca="1">IF(D1147="","",_xll.xEURO(OFFSET(C1147,-M1147+1,0),E1147,OFFSET(C1147,-M1147+2,0),OFFSET(C1147,-M1147+2,0),OFFSET(C1147,-M1147+3,0)+AB1147,OFFSET(C1147,-M1147+4,0),0,3)/100*D1147*10000)</f>
        <v/>
      </c>
      <c r="S1147" s="71" t="str">
        <f ca="1">IF(D1147="","",_xll.xEURO(OFFSET(C1147,-M1147+1,0),E1147,OFFSET(C1147,-M1147+2,0),OFFSET(C1147,-M1147+2,0),OFFSET(C1147,-M1147+3,0)+AB1147,OFFSET(C1147,-M1147+4,0),0,5)/365.25*D1147*10000)</f>
        <v/>
      </c>
      <c r="U1147" s="67" t="str">
        <f ca="1">IF(I1147="","",_xll.xEURO(OFFSET(C1147,-M1147+1,0),J1147,OFFSET(C1147,-M1147+2,0),OFFSET(C1147,-M1147+2,0),OFFSET(C1147,-M1147+3,0)+AC1147,OFFSET(C1147,-M1147+4,0),1,1)*I1147)</f>
        <v/>
      </c>
      <c r="V1147" s="69" t="str">
        <f ca="1">IF(I1147="","",_xll.xEURO(OFFSET(C1147,-M1147+1,0),J1147,OFFSET(C1147,-M1147+2,0),OFFSET(C1147,-M1147+2,0),OFFSET(C1147,-M1147+3,0)+AC1147,OFFSET(C1147,-M1147+4,0),1,0))</f>
        <v/>
      </c>
      <c r="W1147" s="67" t="str">
        <f t="shared" si="201"/>
        <v/>
      </c>
      <c r="X1147" s="67" t="str">
        <f ca="1">IF(I1147="","",_xll.xEURO(OFFSET(C1147,-M1147+1,0),J1147,OFFSET(C1147,-M1147+2,0),OFFSET(C1147,-M1147+2,0),OFFSET(C1147,-M1147+3,0)+AC1147,OFFSET(C1147,-M1147+4,0),1,2)/10*I1147)</f>
        <v/>
      </c>
      <c r="Y1147" s="71" t="str">
        <f ca="1">IF(I1147="","",_xll.xEURO(OFFSET(C1147,-M1147+1,0),J1147,OFFSET(C1147,-M1147+2,0),OFFSET(C1147,-M1147+2,0),OFFSET(C1147,-M1147+3,0)+AC1147,OFFSET(C1147,-M1147+4,0),1,3)/100*I1147*10000)</f>
        <v/>
      </c>
      <c r="Z1147" s="71" t="str">
        <f ca="1">IF(I1147="","",_xll.xEURO(OFFSET(C1147,-M1147+1,0),J1147,OFFSET(C1147,-M1147+2,0),OFFSET(C1147,-M1147+2,0),OFFSET(C1147,-M1147+3,0)+AC1147,OFFSET(C1147,-M1147+4,0),1,5)/365.25*I1147*10000)</f>
        <v/>
      </c>
      <c r="AB1147" s="40" t="str">
        <f ca="1">IF(D1147="","",_xll.xCalcSkew(OFFSET(C1147,-M1147,0),E1147-OFFSET(C1147,-M1147+1,0),b)/100)</f>
        <v/>
      </c>
      <c r="AC1147" s="40" t="str">
        <f ca="1">IF(I1147="","",_xll.xCalcSkew(OFFSET(C1147,-M1147,0),J1147-OFFSET(C1147,-M1147+1,0),b)/100)</f>
        <v/>
      </c>
      <c r="AE1147">
        <f t="shared" si="195"/>
        <v>0</v>
      </c>
      <c r="AF1147">
        <f t="shared" si="196"/>
        <v>0</v>
      </c>
      <c r="AG1147">
        <f t="shared" si="197"/>
        <v>0</v>
      </c>
    </row>
    <row r="1148" spans="4:33" x14ac:dyDescent="0.25">
      <c r="D1148" s="52"/>
      <c r="E1148" s="39"/>
      <c r="F1148" s="39"/>
      <c r="G1148" s="35"/>
      <c r="I1148" s="52"/>
      <c r="J1148" s="39"/>
      <c r="K1148" s="39"/>
      <c r="L1148" s="62"/>
      <c r="M1148" s="101">
        <f t="shared" si="202"/>
        <v>33</v>
      </c>
      <c r="N1148" s="67" t="str">
        <f ca="1">IF(D1148="","",_xll.xEURO(OFFSET(C1148,-M1148+1,0),E1148,OFFSET(C1148,-M1148+2,0),OFFSET(C1148,-M1148+2,0),OFFSET(C1148,-M1148+3,0)+AB1148,OFFSET(C1148,-M1148+4,0),0,1)*D1148)</f>
        <v/>
      </c>
      <c r="O1148" s="69" t="str">
        <f ca="1">IF(D1148="","",_xll.xEURO(OFFSET(C1148,-M1148+1,0),E1148,OFFSET(C1148,-M1148+2,0),OFFSET(C1148,-M1148+2,0),OFFSET(C1148,-M1148+3,0)+AB1148,OFFSET(C1148,-M1148+4,0),0,0))</f>
        <v/>
      </c>
      <c r="P1148" s="67" t="str">
        <f t="shared" si="200"/>
        <v/>
      </c>
      <c r="Q1148" s="67" t="str">
        <f ca="1">IF(D1148="","",_xll.xEURO(OFFSET(C1148,-M1148+1,0),E1148,OFFSET(C1148,-M1148+2,0),OFFSET(C1148,-M1148+2,0),OFFSET(C1148,-M1148+3,0)+AB1148,OFFSET(C1148,-M1148+4,0),0,2)/10*D1148)</f>
        <v/>
      </c>
      <c r="R1148" s="71" t="str">
        <f ca="1">IF(D1148="","",_xll.xEURO(OFFSET(C1148,-M1148+1,0),E1148,OFFSET(C1148,-M1148+2,0),OFFSET(C1148,-M1148+2,0),OFFSET(C1148,-M1148+3,0)+AB1148,OFFSET(C1148,-M1148+4,0),0,3)/100*D1148*10000)</f>
        <v/>
      </c>
      <c r="S1148" s="71" t="str">
        <f ca="1">IF(D1148="","",_xll.xEURO(OFFSET(C1148,-M1148+1,0),E1148,OFFSET(C1148,-M1148+2,0),OFFSET(C1148,-M1148+2,0),OFFSET(C1148,-M1148+3,0)+AB1148,OFFSET(C1148,-M1148+4,0),0,5)/365.25*D1148*10000)</f>
        <v/>
      </c>
      <c r="U1148" s="67" t="str">
        <f ca="1">IF(I1148="","",_xll.xEURO(OFFSET(C1148,-M1148+1,0),J1148,OFFSET(C1148,-M1148+2,0),OFFSET(C1148,-M1148+2,0),OFFSET(C1148,-M1148+3,0)+AC1148,OFFSET(C1148,-M1148+4,0),1,1)*I1148)</f>
        <v/>
      </c>
      <c r="V1148" s="69" t="str">
        <f ca="1">IF(I1148="","",_xll.xEURO(OFFSET(C1148,-M1148+1,0),J1148,OFFSET(C1148,-M1148+2,0),OFFSET(C1148,-M1148+2,0),OFFSET(C1148,-M1148+3,0)+AC1148,OFFSET(C1148,-M1148+4,0),1,0))</f>
        <v/>
      </c>
      <c r="W1148" s="67" t="str">
        <f t="shared" si="201"/>
        <v/>
      </c>
      <c r="X1148" s="67" t="str">
        <f ca="1">IF(I1148="","",_xll.xEURO(OFFSET(C1148,-M1148+1,0),J1148,OFFSET(C1148,-M1148+2,0),OFFSET(C1148,-M1148+2,0),OFFSET(C1148,-M1148+3,0)+AC1148,OFFSET(C1148,-M1148+4,0),1,2)/10*I1148)</f>
        <v/>
      </c>
      <c r="Y1148" s="71" t="str">
        <f ca="1">IF(I1148="","",_xll.xEURO(OFFSET(C1148,-M1148+1,0),J1148,OFFSET(C1148,-M1148+2,0),OFFSET(C1148,-M1148+2,0),OFFSET(C1148,-M1148+3,0)+AC1148,OFFSET(C1148,-M1148+4,0),1,3)/100*I1148*10000)</f>
        <v/>
      </c>
      <c r="Z1148" s="71" t="str">
        <f ca="1">IF(I1148="","",_xll.xEURO(OFFSET(C1148,-M1148+1,0),J1148,OFFSET(C1148,-M1148+2,0),OFFSET(C1148,-M1148+2,0),OFFSET(C1148,-M1148+3,0)+AC1148,OFFSET(C1148,-M1148+4,0),1,5)/365.25*I1148*10000)</f>
        <v/>
      </c>
      <c r="AB1148" s="40" t="str">
        <f ca="1">IF(D1148="","",_xll.xCalcSkew(OFFSET(C1148,-M1148,0),E1148-OFFSET(C1148,-M1148+1,0),b)/100)</f>
        <v/>
      </c>
      <c r="AC1148" s="40" t="str">
        <f ca="1">IF(I1148="","",_xll.xCalcSkew(OFFSET(C1148,-M1148,0),J1148-OFFSET(C1148,-M1148+1,0),b)/100)</f>
        <v/>
      </c>
      <c r="AE1148">
        <f t="shared" si="195"/>
        <v>0</v>
      </c>
      <c r="AF1148">
        <f t="shared" si="196"/>
        <v>0</v>
      </c>
      <c r="AG1148">
        <f t="shared" si="197"/>
        <v>0</v>
      </c>
    </row>
    <row r="1149" spans="4:33" x14ac:dyDescent="0.25">
      <c r="D1149" s="52"/>
      <c r="E1149" s="39"/>
      <c r="F1149" s="39"/>
      <c r="G1149" s="35"/>
      <c r="I1149" s="52"/>
      <c r="J1149" s="39"/>
      <c r="K1149" s="39"/>
      <c r="L1149" s="62"/>
      <c r="M1149" s="101">
        <f t="shared" si="202"/>
        <v>34</v>
      </c>
      <c r="N1149" s="67" t="str">
        <f ca="1">IF(D1149="","",_xll.xEURO(OFFSET(C1149,-M1149+1,0),E1149,OFFSET(C1149,-M1149+2,0),OFFSET(C1149,-M1149+2,0),OFFSET(C1149,-M1149+3,0)+AB1149,OFFSET(C1149,-M1149+4,0),0,1)*D1149)</f>
        <v/>
      </c>
      <c r="O1149" s="69" t="str">
        <f ca="1">IF(D1149="","",_xll.xEURO(OFFSET(C1149,-M1149+1,0),E1149,OFFSET(C1149,-M1149+2,0),OFFSET(C1149,-M1149+2,0),OFFSET(C1149,-M1149+3,0)+AB1149,OFFSET(C1149,-M1149+4,0),0,0))</f>
        <v/>
      </c>
      <c r="P1149" s="67" t="str">
        <f t="shared" si="200"/>
        <v/>
      </c>
      <c r="Q1149" s="67" t="str">
        <f ca="1">IF(D1149="","",_xll.xEURO(OFFSET(C1149,-M1149+1,0),E1149,OFFSET(C1149,-M1149+2,0),OFFSET(C1149,-M1149+2,0),OFFSET(C1149,-M1149+3,0)+AB1149,OFFSET(C1149,-M1149+4,0),0,2)/10*D1149)</f>
        <v/>
      </c>
      <c r="R1149" s="71" t="str">
        <f ca="1">IF(D1149="","",_xll.xEURO(OFFSET(C1149,-M1149+1,0),E1149,OFFSET(C1149,-M1149+2,0),OFFSET(C1149,-M1149+2,0),OFFSET(C1149,-M1149+3,0)+AB1149,OFFSET(C1149,-M1149+4,0),0,3)/100*D1149*10000)</f>
        <v/>
      </c>
      <c r="S1149" s="71" t="str">
        <f ca="1">IF(D1149="","",_xll.xEURO(OFFSET(C1149,-M1149+1,0),E1149,OFFSET(C1149,-M1149+2,0),OFFSET(C1149,-M1149+2,0),OFFSET(C1149,-M1149+3,0)+AB1149,OFFSET(C1149,-M1149+4,0),0,5)/365.25*D1149*10000)</f>
        <v/>
      </c>
      <c r="U1149" s="67" t="str">
        <f ca="1">IF(I1149="","",_xll.xEURO(OFFSET(C1149,-M1149+1,0),J1149,OFFSET(C1149,-M1149+2,0),OFFSET(C1149,-M1149+2,0),OFFSET(C1149,-M1149+3,0)+AC1149,OFFSET(C1149,-M1149+4,0),1,1)*I1149)</f>
        <v/>
      </c>
      <c r="V1149" s="69" t="str">
        <f ca="1">IF(I1149="","",_xll.xEURO(OFFSET(C1149,-M1149+1,0),J1149,OFFSET(C1149,-M1149+2,0),OFFSET(C1149,-M1149+2,0),OFFSET(C1149,-M1149+3,0)+AC1149,OFFSET(C1149,-M1149+4,0),1,0))</f>
        <v/>
      </c>
      <c r="W1149" s="67" t="str">
        <f t="shared" si="201"/>
        <v/>
      </c>
      <c r="X1149" s="67" t="str">
        <f ca="1">IF(I1149="","",_xll.xEURO(OFFSET(C1149,-M1149+1,0),J1149,OFFSET(C1149,-M1149+2,0),OFFSET(C1149,-M1149+2,0),OFFSET(C1149,-M1149+3,0)+AC1149,OFFSET(C1149,-M1149+4,0),1,2)/10*I1149)</f>
        <v/>
      </c>
      <c r="Y1149" s="71" t="str">
        <f ca="1">IF(I1149="","",_xll.xEURO(OFFSET(C1149,-M1149+1,0),J1149,OFFSET(C1149,-M1149+2,0),OFFSET(C1149,-M1149+2,0),OFFSET(C1149,-M1149+3,0)+AC1149,OFFSET(C1149,-M1149+4,0),1,3)/100*I1149*10000)</f>
        <v/>
      </c>
      <c r="Z1149" s="71" t="str">
        <f ca="1">IF(I1149="","",_xll.xEURO(OFFSET(C1149,-M1149+1,0),J1149,OFFSET(C1149,-M1149+2,0),OFFSET(C1149,-M1149+2,0),OFFSET(C1149,-M1149+3,0)+AC1149,OFFSET(C1149,-M1149+4,0),1,5)/365.25*I1149*10000)</f>
        <v/>
      </c>
      <c r="AB1149" s="40" t="str">
        <f ca="1">IF(D1149="","",_xll.xCalcSkew(OFFSET(C1149,-M1149,0),E1149-OFFSET(C1149,-M1149+1,0),b)/100)</f>
        <v/>
      </c>
      <c r="AC1149" s="40" t="str">
        <f ca="1">IF(I1149="","",_xll.xCalcSkew(OFFSET(C1149,-M1149,0),J1149-OFFSET(C1149,-M1149+1,0),b)/100)</f>
        <v/>
      </c>
      <c r="AE1149">
        <f t="shared" si="195"/>
        <v>0</v>
      </c>
      <c r="AF1149">
        <f t="shared" si="196"/>
        <v>0</v>
      </c>
      <c r="AG1149">
        <f t="shared" si="197"/>
        <v>0</v>
      </c>
    </row>
    <row r="1150" spans="4:33" x14ac:dyDescent="0.25">
      <c r="D1150" s="52"/>
      <c r="E1150" s="39"/>
      <c r="F1150" s="39"/>
      <c r="G1150" s="35"/>
      <c r="I1150" s="52"/>
      <c r="J1150" s="39"/>
      <c r="K1150" s="39"/>
      <c r="L1150" s="62"/>
      <c r="M1150" s="101">
        <f t="shared" si="202"/>
        <v>35</v>
      </c>
      <c r="N1150" s="67" t="str">
        <f ca="1">IF(D1150="","",_xll.xEURO(OFFSET(C1150,-M1150+1,0),E1150,OFFSET(C1150,-M1150+2,0),OFFSET(C1150,-M1150+2,0),OFFSET(C1150,-M1150+3,0)+AB1150,OFFSET(C1150,-M1150+4,0),0,1)*D1150)</f>
        <v/>
      </c>
      <c r="O1150" s="69" t="str">
        <f ca="1">IF(D1150="","",_xll.xEURO(OFFSET(C1150,-M1150+1,0),E1150,OFFSET(C1150,-M1150+2,0),OFFSET(C1150,-M1150+2,0),OFFSET(C1150,-M1150+3,0)+AB1150,OFFSET(C1150,-M1150+4,0),0,0))</f>
        <v/>
      </c>
      <c r="P1150" s="67" t="str">
        <f t="shared" si="200"/>
        <v/>
      </c>
      <c r="Q1150" s="67" t="str">
        <f ca="1">IF(D1150="","",_xll.xEURO(OFFSET(C1150,-M1150+1,0),E1150,OFFSET(C1150,-M1150+2,0),OFFSET(C1150,-M1150+2,0),OFFSET(C1150,-M1150+3,0)+AB1150,OFFSET(C1150,-M1150+4,0),0,2)/10*D1150)</f>
        <v/>
      </c>
      <c r="R1150" s="71" t="str">
        <f ca="1">IF(D1150="","",_xll.xEURO(OFFSET(C1150,-M1150+1,0),E1150,OFFSET(C1150,-M1150+2,0),OFFSET(C1150,-M1150+2,0),OFFSET(C1150,-M1150+3,0)+AB1150,OFFSET(C1150,-M1150+4,0),0,3)/100*D1150*10000)</f>
        <v/>
      </c>
      <c r="S1150" s="71" t="str">
        <f ca="1">IF(D1150="","",_xll.xEURO(OFFSET(C1150,-M1150+1,0),E1150,OFFSET(C1150,-M1150+2,0),OFFSET(C1150,-M1150+2,0),OFFSET(C1150,-M1150+3,0)+AB1150,OFFSET(C1150,-M1150+4,0),0,5)/365.25*D1150*10000)</f>
        <v/>
      </c>
      <c r="U1150" s="67" t="str">
        <f ca="1">IF(I1150="","",_xll.xEURO(OFFSET(C1150,-M1150+1,0),J1150,OFFSET(C1150,-M1150+2,0),OFFSET(C1150,-M1150+2,0),OFFSET(C1150,-M1150+3,0)+AC1150,OFFSET(C1150,-M1150+4,0),1,1)*I1150)</f>
        <v/>
      </c>
      <c r="V1150" s="69" t="str">
        <f ca="1">IF(I1150="","",_xll.xEURO(OFFSET(C1150,-M1150+1,0),J1150,OFFSET(C1150,-M1150+2,0),OFFSET(C1150,-M1150+2,0),OFFSET(C1150,-M1150+3,0)+AC1150,OFFSET(C1150,-M1150+4,0),1,0))</f>
        <v/>
      </c>
      <c r="W1150" s="67" t="str">
        <f t="shared" si="201"/>
        <v/>
      </c>
      <c r="X1150" s="67" t="str">
        <f ca="1">IF(I1150="","",_xll.xEURO(OFFSET(C1150,-M1150+1,0),J1150,OFFSET(C1150,-M1150+2,0),OFFSET(C1150,-M1150+2,0),OFFSET(C1150,-M1150+3,0)+AC1150,OFFSET(C1150,-M1150+4,0),1,2)/10*I1150)</f>
        <v/>
      </c>
      <c r="Y1150" s="71" t="str">
        <f ca="1">IF(I1150="","",_xll.xEURO(OFFSET(C1150,-M1150+1,0),J1150,OFFSET(C1150,-M1150+2,0),OFFSET(C1150,-M1150+2,0),OFFSET(C1150,-M1150+3,0)+AC1150,OFFSET(C1150,-M1150+4,0),1,3)/100*I1150*10000)</f>
        <v/>
      </c>
      <c r="Z1150" s="71" t="str">
        <f ca="1">IF(I1150="","",_xll.xEURO(OFFSET(C1150,-M1150+1,0),J1150,OFFSET(C1150,-M1150+2,0),OFFSET(C1150,-M1150+2,0),OFFSET(C1150,-M1150+3,0)+AC1150,OFFSET(C1150,-M1150+4,0),1,5)/365.25*I1150*10000)</f>
        <v/>
      </c>
      <c r="AB1150" s="40" t="str">
        <f ca="1">IF(D1150="","",_xll.xCalcSkew(OFFSET(C1150,-M1150,0),E1150-OFFSET(C1150,-M1150+1,0),b)/100)</f>
        <v/>
      </c>
      <c r="AC1150" s="40" t="str">
        <f ca="1">IF(I1150="","",_xll.xCalcSkew(OFFSET(C1150,-M1150,0),J1150-OFFSET(C1150,-M1150+1,0),b)/100)</f>
        <v/>
      </c>
      <c r="AE1150">
        <f t="shared" si="195"/>
        <v>0</v>
      </c>
      <c r="AF1150">
        <f t="shared" si="196"/>
        <v>0</v>
      </c>
      <c r="AG1150">
        <f t="shared" si="197"/>
        <v>0</v>
      </c>
    </row>
    <row r="1151" spans="4:33" x14ac:dyDescent="0.25">
      <c r="D1151" s="46">
        <f ca="1">SUM(INDIRECT(CONCATENATE(ADDRESS(ROW(D1115),COLUMN(D1115)),":",ADDRESS(ROW()-1,COLUMN()))))</f>
        <v>0</v>
      </c>
      <c r="I1151" s="46">
        <f ca="1">SUM(INDIRECT(CONCATENATE(ADDRESS(ROW(I1115),COLUMN(I1115)),":",ADDRESS(ROW()-1,COLUMN()))))</f>
        <v>0</v>
      </c>
      <c r="J1151" s="1"/>
      <c r="K1151" s="1"/>
      <c r="L1151" s="1"/>
      <c r="N1151" s="46">
        <f t="shared" ref="N1151:S1151" ca="1" si="203">SUM(INDIRECT(CONCATENATE(ADDRESS(ROW(N1115),COLUMN(N1115)),":",ADDRESS(ROW()-1,COLUMN()))))</f>
        <v>0</v>
      </c>
      <c r="O1151" s="46">
        <f t="shared" ca="1" si="203"/>
        <v>0</v>
      </c>
      <c r="P1151" s="46">
        <f t="shared" ca="1" si="203"/>
        <v>0</v>
      </c>
      <c r="Q1151" s="46">
        <f t="shared" ca="1" si="203"/>
        <v>0</v>
      </c>
      <c r="R1151" s="46">
        <f t="shared" ca="1" si="203"/>
        <v>0</v>
      </c>
      <c r="S1151" s="46">
        <f t="shared" ca="1" si="203"/>
        <v>0</v>
      </c>
      <c r="T1151" s="67"/>
      <c r="U1151" s="46">
        <f t="shared" ref="U1151:Z1151" ca="1" si="204">SUM(INDIRECT(CONCATENATE(ADDRESS(ROW(U1115),COLUMN(U1115)),":",ADDRESS(ROW()-1,COLUMN()))))</f>
        <v>0</v>
      </c>
      <c r="V1151" s="46">
        <f t="shared" ca="1" si="204"/>
        <v>0</v>
      </c>
      <c r="W1151" s="46">
        <f t="shared" ca="1" si="204"/>
        <v>0</v>
      </c>
      <c r="X1151" s="46">
        <f t="shared" ca="1" si="204"/>
        <v>0</v>
      </c>
      <c r="Y1151" s="46">
        <f t="shared" ca="1" si="204"/>
        <v>0</v>
      </c>
      <c r="Z1151" s="46">
        <f t="shared" ca="1" si="204"/>
        <v>0</v>
      </c>
      <c r="AE1151">
        <f t="shared" ca="1" si="195"/>
        <v>0</v>
      </c>
      <c r="AF1151">
        <f t="shared" ca="1" si="196"/>
        <v>0</v>
      </c>
      <c r="AG1151">
        <f t="shared" ca="1" si="197"/>
        <v>0</v>
      </c>
    </row>
    <row r="1152" spans="4:33" x14ac:dyDescent="0.25">
      <c r="AE1152">
        <f t="shared" si="195"/>
        <v>0</v>
      </c>
      <c r="AF1152">
        <f t="shared" si="196"/>
        <v>0</v>
      </c>
      <c r="AG1152">
        <f t="shared" si="197"/>
        <v>0</v>
      </c>
    </row>
    <row r="1153" spans="3:33" x14ac:dyDescent="0.25">
      <c r="C1153" s="34">
        <f ca="1">EOMONTH(C1115,0)+1</f>
        <v>38139</v>
      </c>
      <c r="D1153" s="52"/>
      <c r="E1153" s="39"/>
      <c r="F1153" s="39"/>
      <c r="G1153" s="35"/>
      <c r="I1153" s="52"/>
      <c r="J1153" s="39"/>
      <c r="K1153" s="39"/>
      <c r="L1153" s="62"/>
      <c r="M1153" s="101">
        <v>0</v>
      </c>
      <c r="N1153" s="67" t="str">
        <f ca="1">IF(D1153="","",_xll.xEURO(OFFSET(C1153,-M1153+1,0),E1153,OFFSET(C1153,-M1153+2,0),OFFSET(C1153,-M1153+2,0),OFFSET(C1153,-M1153+3,0)+AB1153,OFFSET(C1153,-M1153+4,0),0,1)*D1153)</f>
        <v/>
      </c>
      <c r="O1153" s="69" t="str">
        <f ca="1">IF(D1153="","",_xll.xEURO(OFFSET(C1153,-M1153+1,0),E1153,OFFSET(C1153,-M1153+2,0),OFFSET(C1153,-M1153+2,0),OFFSET(C1153,-M1153+3,0)+AB1153,OFFSET(C1153,-M1153+4,0),0,0))</f>
        <v/>
      </c>
      <c r="P1153" s="67" t="str">
        <f t="shared" ref="P1153:P1188" si="205">IF(D1153="","",(O1153-F1153)*D1153*10)</f>
        <v/>
      </c>
      <c r="Q1153" s="67" t="str">
        <f ca="1">IF(D1153="","",_xll.xEURO(OFFSET(C1153,-M1153+1,0),E1153,OFFSET(C1153,-M1153+2,0),OFFSET(C1153,-M1153+2,0),OFFSET(C1153,-M1153+3,0)+AB1153,OFFSET(C1153,-M1153+4,0),0,2)/10*D1153)</f>
        <v/>
      </c>
      <c r="R1153" s="71" t="str">
        <f ca="1">IF(D1153="","",_xll.xEURO(OFFSET(C1153,-M1153+1,0),E1153,OFFSET(C1153,-M1153+2,0),OFFSET(C1153,-M1153+2,0),OFFSET(C1153,-M1153+3,0)+AB1153,OFFSET(C1153,-M1153+4,0),0,3)/100*D1153*10000)</f>
        <v/>
      </c>
      <c r="S1153" s="71" t="str">
        <f ca="1">IF(D1153="","",_xll.xEURO(OFFSET(C1153,-M1153+1,0),E1153,OFFSET(C1153,-M1153+2,0),OFFSET(C1153,-M1153+2,0),OFFSET(C1153,-M1153+3,0)+AB1153,OFFSET(C1153,-M1153+4,0),0,5)/365.25*D1153*10000)</f>
        <v/>
      </c>
      <c r="U1153" s="67" t="str">
        <f ca="1">IF(I1153="","",_xll.xEURO(OFFSET(C1153,-M1153+1,0),J1153,OFFSET(C1153,-M1153+2,0),OFFSET(C1153,-M1153+2,0),OFFSET(C1153,-M1153+3,0)+AC1153,OFFSET(C1153,-M1153+4,0),1,1)*I1153)</f>
        <v/>
      </c>
      <c r="V1153" s="69" t="str">
        <f ca="1">IF(I1153="","",_xll.xEURO(OFFSET(C1153,-M1153+1,0),J1153,OFFSET(C1153,-M1153+2,0),OFFSET(C1153,-M1153+2,0),OFFSET(C1153,-M1153+3,0)+AC1153,OFFSET(C1153,-M1153+4,0),1,0))</f>
        <v/>
      </c>
      <c r="W1153" s="67" t="str">
        <f t="shared" ref="W1153:W1188" si="206">IF(I1153="","",(V1153-K1153)*I1153*10)</f>
        <v/>
      </c>
      <c r="X1153" s="67" t="str">
        <f ca="1">IF(I1153="","",_xll.xEURO(OFFSET(C1153,-M1153+1,0),J1153,OFFSET(C1153,-M1153+2,0),OFFSET(C1153,-M1153+2,0),OFFSET(C1153,-M1153+3,0)+AC1153,OFFSET(C1153,-M1153+4,0),1,2)/10*I1153)</f>
        <v/>
      </c>
      <c r="Y1153" s="71" t="str">
        <f ca="1">IF(I1153="","",_xll.xEURO(OFFSET(C1153,-M1153+1,0),J1153,OFFSET(C1153,-M1153+2,0),OFFSET(C1153,-M1153+2,0),OFFSET(C1153,-M1153+3,0)+AC1153,OFFSET(C1153,-M1153+4,0),1,3)/100*I1153*10000)</f>
        <v/>
      </c>
      <c r="Z1153" s="71" t="str">
        <f ca="1">IF(I1153="","",_xll.xEURO(OFFSET(C1153,-M1153+1,0),J1153,OFFSET(C1153,-M1153+2,0),OFFSET(C1153,-M1153+2,0),OFFSET(C1153,-M1153+3,0)+AC1153,OFFSET(C1153,-M1153+4,0),1,5)/365.25*I1153*10000)</f>
        <v/>
      </c>
      <c r="AB1153" s="40" t="str">
        <f ca="1">IF(D1153="","",_xll.xCalcSkew(OFFSET(C1153,-M1153,0),E1153-OFFSET(C1153,-M1153+1,0),b)/100)</f>
        <v/>
      </c>
      <c r="AC1153" s="40" t="str">
        <f ca="1">IF(I1153="","",_xll.xCalcSkew(OFFSET(C1153,-M1153,0),J1153-OFFSET(C1153,-M1153+1,0),b)/100)</f>
        <v/>
      </c>
      <c r="AE1153">
        <f t="shared" si="195"/>
        <v>0</v>
      </c>
      <c r="AF1153">
        <f t="shared" si="196"/>
        <v>0</v>
      </c>
      <c r="AG1153">
        <f t="shared" si="197"/>
        <v>0</v>
      </c>
    </row>
    <row r="1154" spans="3:33" x14ac:dyDescent="0.25">
      <c r="C1154" s="41">
        <f ca="1">INDEX(Inputs!$1:$1048576,MATCH(C1153,Inputs!C:C,0),5)</f>
        <v>3.5779999999999998</v>
      </c>
      <c r="D1154" s="52"/>
      <c r="E1154" s="39"/>
      <c r="F1154" s="39"/>
      <c r="G1154" s="35"/>
      <c r="I1154" s="52"/>
      <c r="J1154" s="39"/>
      <c r="K1154" s="39"/>
      <c r="L1154" s="62"/>
      <c r="M1154" s="101">
        <f>M1153+1</f>
        <v>1</v>
      </c>
      <c r="N1154" s="67" t="str">
        <f ca="1">IF(D1154="","",_xll.xEURO(OFFSET(C1154,-M1154+1,0),E1154,OFFSET(C1154,-M1154+2,0),OFFSET(C1154,-M1154+2,0),OFFSET(C1154,-M1154+3,0)+AB1154,OFFSET(C1154,-M1154+4,0),0,1)*D1154)</f>
        <v/>
      </c>
      <c r="O1154" s="69" t="str">
        <f ca="1">IF(D1154="","",_xll.xEURO(OFFSET(C1154,-M1154+1,0),E1154,OFFSET(C1154,-M1154+2,0),OFFSET(C1154,-M1154+2,0),OFFSET(C1154,-M1154+3,0)+AB1154,OFFSET(C1154,-M1154+4,0),0,0))</f>
        <v/>
      </c>
      <c r="P1154" s="67" t="str">
        <f t="shared" si="205"/>
        <v/>
      </c>
      <c r="Q1154" s="67" t="str">
        <f ca="1">IF(D1154="","",_xll.xEURO(OFFSET(C1154,-M1154+1,0),E1154,OFFSET(C1154,-M1154+2,0),OFFSET(C1154,-M1154+2,0),OFFSET(C1154,-M1154+3,0)+AB1154,OFFSET(C1154,-M1154+4,0),0,2)/10*D1154)</f>
        <v/>
      </c>
      <c r="R1154" s="71" t="str">
        <f ca="1">IF(D1154="","",_xll.xEURO(OFFSET(C1154,-M1154+1,0),E1154,OFFSET(C1154,-M1154+2,0),OFFSET(C1154,-M1154+2,0),OFFSET(C1154,-M1154+3,0)+AB1154,OFFSET(C1154,-M1154+4,0),0,3)/100*D1154*10000)</f>
        <v/>
      </c>
      <c r="S1154" s="71" t="str">
        <f ca="1">IF(D1154="","",_xll.xEURO(OFFSET(C1154,-M1154+1,0),E1154,OFFSET(C1154,-M1154+2,0),OFFSET(C1154,-M1154+2,0),OFFSET(C1154,-M1154+3,0)+AB1154,OFFSET(C1154,-M1154+4,0),0,5)/365.25*D1154*10000)</f>
        <v/>
      </c>
      <c r="U1154" s="67" t="str">
        <f ca="1">IF(I1154="","",_xll.xEURO(OFFSET(C1154,-M1154+1,0),J1154,OFFSET(C1154,-M1154+2,0),OFFSET(C1154,-M1154+2,0),OFFSET(C1154,-M1154+3,0)+AC1154,OFFSET(C1154,-M1154+4,0),1,1)*I1154)</f>
        <v/>
      </c>
      <c r="V1154" s="69" t="str">
        <f ca="1">IF(I1154="","",_xll.xEURO(OFFSET(C1154,-M1154+1,0),J1154,OFFSET(C1154,-M1154+2,0),OFFSET(C1154,-M1154+2,0),OFFSET(C1154,-M1154+3,0)+AC1154,OFFSET(C1154,-M1154+4,0),1,0))</f>
        <v/>
      </c>
      <c r="W1154" s="67" t="str">
        <f t="shared" si="206"/>
        <v/>
      </c>
      <c r="X1154" s="67" t="str">
        <f ca="1">IF(I1154="","",_xll.xEURO(OFFSET(C1154,-M1154+1,0),J1154,OFFSET(C1154,-M1154+2,0),OFFSET(C1154,-M1154+2,0),OFFSET(C1154,-M1154+3,0)+AC1154,OFFSET(C1154,-M1154+4,0),1,2)/10*I1154)</f>
        <v/>
      </c>
      <c r="Y1154" s="71" t="str">
        <f ca="1">IF(I1154="","",_xll.xEURO(OFFSET(C1154,-M1154+1,0),J1154,OFFSET(C1154,-M1154+2,0),OFFSET(C1154,-M1154+2,0),OFFSET(C1154,-M1154+3,0)+AC1154,OFFSET(C1154,-M1154+4,0),1,3)/100*I1154*10000)</f>
        <v/>
      </c>
      <c r="Z1154" s="71" t="str">
        <f ca="1">IF(I1154="","",_xll.xEURO(OFFSET(C1154,-M1154+1,0),J1154,OFFSET(C1154,-M1154+2,0),OFFSET(C1154,-M1154+2,0),OFFSET(C1154,-M1154+3,0)+AC1154,OFFSET(C1154,-M1154+4,0),1,5)/365.25*I1154*10000)</f>
        <v/>
      </c>
      <c r="AB1154" s="40" t="str">
        <f ca="1">IF(D1154="","",_xll.xCalcSkew(OFFSET(C1154,-M1154,0),E1154-OFFSET(C1154,-M1154+1,0),b)/100)</f>
        <v/>
      </c>
      <c r="AC1154" s="40" t="str">
        <f ca="1">IF(I1154="","",_xll.xCalcSkew(OFFSET(C1154,-M1154,0),J1154-OFFSET(C1154,-M1154+1,0),b)/100)</f>
        <v/>
      </c>
      <c r="AE1154">
        <f t="shared" si="195"/>
        <v>0</v>
      </c>
      <c r="AF1154">
        <f t="shared" si="196"/>
        <v>0</v>
      </c>
      <c r="AG1154">
        <f t="shared" si="197"/>
        <v>0</v>
      </c>
    </row>
    <row r="1155" spans="3:33" x14ac:dyDescent="0.25">
      <c r="C1155" s="40">
        <f ca="1">INDEX(Inputs!$1:$1048576,MATCH(C1153,Inputs!C:C,0),7)</f>
        <v>3.7848058715293398E-2</v>
      </c>
      <c r="D1155" s="52"/>
      <c r="E1155" s="39"/>
      <c r="F1155" s="39"/>
      <c r="G1155" s="35"/>
      <c r="I1155" s="52"/>
      <c r="J1155" s="39"/>
      <c r="K1155" s="39"/>
      <c r="L1155" s="62"/>
      <c r="M1155" s="101">
        <f t="shared" ref="M1155:M1188" si="207">M1154+1</f>
        <v>2</v>
      </c>
      <c r="N1155" s="67" t="str">
        <f ca="1">IF(D1155="","",_xll.xEURO(OFFSET(C1155,-M1155+1,0),E1155,OFFSET(C1155,-M1155+2,0),OFFSET(C1155,-M1155+2,0),OFFSET(C1155,-M1155+3,0)+AB1155,OFFSET(C1155,-M1155+4,0),0,1)*D1155)</f>
        <v/>
      </c>
      <c r="O1155" s="69" t="str">
        <f ca="1">IF(D1155="","",_xll.xEURO(OFFSET(C1155,-M1155+1,0),E1155,OFFSET(C1155,-M1155+2,0),OFFSET(C1155,-M1155+2,0),OFFSET(C1155,-M1155+3,0)+AB1155,OFFSET(C1155,-M1155+4,0),0,0))</f>
        <v/>
      </c>
      <c r="P1155" s="67" t="str">
        <f t="shared" si="205"/>
        <v/>
      </c>
      <c r="Q1155" s="67" t="str">
        <f ca="1">IF(D1155="","",_xll.xEURO(OFFSET(C1155,-M1155+1,0),E1155,OFFSET(C1155,-M1155+2,0),OFFSET(C1155,-M1155+2,0),OFFSET(C1155,-M1155+3,0)+AB1155,OFFSET(C1155,-M1155+4,0),0,2)/10*D1155)</f>
        <v/>
      </c>
      <c r="R1155" s="71" t="str">
        <f ca="1">IF(D1155="","",_xll.xEURO(OFFSET(C1155,-M1155+1,0),E1155,OFFSET(C1155,-M1155+2,0),OFFSET(C1155,-M1155+2,0),OFFSET(C1155,-M1155+3,0)+AB1155,OFFSET(C1155,-M1155+4,0),0,3)/100*D1155*10000)</f>
        <v/>
      </c>
      <c r="S1155" s="71" t="str">
        <f ca="1">IF(D1155="","",_xll.xEURO(OFFSET(C1155,-M1155+1,0),E1155,OFFSET(C1155,-M1155+2,0),OFFSET(C1155,-M1155+2,0),OFFSET(C1155,-M1155+3,0)+AB1155,OFFSET(C1155,-M1155+4,0),0,5)/365.25*D1155*10000)</f>
        <v/>
      </c>
      <c r="U1155" s="67" t="str">
        <f ca="1">IF(I1155="","",_xll.xEURO(OFFSET(C1155,-M1155+1,0),J1155,OFFSET(C1155,-M1155+2,0),OFFSET(C1155,-M1155+2,0),OFFSET(C1155,-M1155+3,0)+AC1155,OFFSET(C1155,-M1155+4,0),1,1)*I1155)</f>
        <v/>
      </c>
      <c r="V1155" s="69" t="str">
        <f ca="1">IF(I1155="","",_xll.xEURO(OFFSET(C1155,-M1155+1,0),J1155,OFFSET(C1155,-M1155+2,0),OFFSET(C1155,-M1155+2,0),OFFSET(C1155,-M1155+3,0)+AC1155,OFFSET(C1155,-M1155+4,0),1,0))</f>
        <v/>
      </c>
      <c r="W1155" s="67" t="str">
        <f t="shared" si="206"/>
        <v/>
      </c>
      <c r="X1155" s="67" t="str">
        <f ca="1">IF(I1155="","",_xll.xEURO(OFFSET(C1155,-M1155+1,0),J1155,OFFSET(C1155,-M1155+2,0),OFFSET(C1155,-M1155+2,0),OFFSET(C1155,-M1155+3,0)+AC1155,OFFSET(C1155,-M1155+4,0),1,2)/10*I1155)</f>
        <v/>
      </c>
      <c r="Y1155" s="71" t="str">
        <f ca="1">IF(I1155="","",_xll.xEURO(OFFSET(C1155,-M1155+1,0),J1155,OFFSET(C1155,-M1155+2,0),OFFSET(C1155,-M1155+2,0),OFFSET(C1155,-M1155+3,0)+AC1155,OFFSET(C1155,-M1155+4,0),1,3)/100*I1155*10000)</f>
        <v/>
      </c>
      <c r="Z1155" s="71" t="str">
        <f ca="1">IF(I1155="","",_xll.xEURO(OFFSET(C1155,-M1155+1,0),J1155,OFFSET(C1155,-M1155+2,0),OFFSET(C1155,-M1155+2,0),OFFSET(C1155,-M1155+3,0)+AC1155,OFFSET(C1155,-M1155+4,0),1,5)/365.25*I1155*10000)</f>
        <v/>
      </c>
      <c r="AB1155" s="40" t="str">
        <f ca="1">IF(D1155="","",_xll.xCalcSkew(OFFSET(C1155,-M1155,0),E1155-OFFSET(C1155,-M1155+1,0),b)/100)</f>
        <v/>
      </c>
      <c r="AC1155" s="40" t="str">
        <f ca="1">IF(I1155="","",_xll.xCalcSkew(OFFSET(C1155,-M1155,0),J1155-OFFSET(C1155,-M1155+1,0),b)/100)</f>
        <v/>
      </c>
      <c r="AE1155">
        <f t="shared" si="195"/>
        <v>0</v>
      </c>
      <c r="AF1155">
        <f t="shared" si="196"/>
        <v>0</v>
      </c>
      <c r="AG1155">
        <f t="shared" si="197"/>
        <v>0</v>
      </c>
    </row>
    <row r="1156" spans="3:33" x14ac:dyDescent="0.25">
      <c r="C1156" s="66">
        <f ca="1">INDEX(Inputs!$1:$1048576,MATCH(C1153,Inputs!C:C,0),6)</f>
        <v>0.32250000000000001</v>
      </c>
      <c r="D1156" s="52"/>
      <c r="E1156" s="39"/>
      <c r="F1156" s="39"/>
      <c r="G1156" s="35"/>
      <c r="I1156" s="52"/>
      <c r="J1156" s="39"/>
      <c r="K1156" s="39"/>
      <c r="L1156" s="62"/>
      <c r="M1156" s="101">
        <f t="shared" si="207"/>
        <v>3</v>
      </c>
      <c r="N1156" s="67" t="str">
        <f ca="1">IF(D1156="","",_xll.xEURO(OFFSET(C1156,-M1156+1,0),E1156,OFFSET(C1156,-M1156+2,0),OFFSET(C1156,-M1156+2,0),OFFSET(C1156,-M1156+3,0)+AB1156,OFFSET(C1156,-M1156+4,0),0,1)*D1156)</f>
        <v/>
      </c>
      <c r="O1156" s="69" t="str">
        <f ca="1">IF(D1156="","",_xll.xEURO(OFFSET(C1156,-M1156+1,0),E1156,OFFSET(C1156,-M1156+2,0),OFFSET(C1156,-M1156+2,0),OFFSET(C1156,-M1156+3,0)+AB1156,OFFSET(C1156,-M1156+4,0),0,0))</f>
        <v/>
      </c>
      <c r="P1156" s="67" t="str">
        <f t="shared" si="205"/>
        <v/>
      </c>
      <c r="Q1156" s="67" t="str">
        <f ca="1">IF(D1156="","",_xll.xEURO(OFFSET(C1156,-M1156+1,0),E1156,OFFSET(C1156,-M1156+2,0),OFFSET(C1156,-M1156+2,0),OFFSET(C1156,-M1156+3,0)+AB1156,OFFSET(C1156,-M1156+4,0),0,2)/10*D1156)</f>
        <v/>
      </c>
      <c r="R1156" s="71" t="str">
        <f ca="1">IF(D1156="","",_xll.xEURO(OFFSET(C1156,-M1156+1,0),E1156,OFFSET(C1156,-M1156+2,0),OFFSET(C1156,-M1156+2,0),OFFSET(C1156,-M1156+3,0)+AB1156,OFFSET(C1156,-M1156+4,0),0,3)/100*D1156*10000)</f>
        <v/>
      </c>
      <c r="S1156" s="71" t="str">
        <f ca="1">IF(D1156="","",_xll.xEURO(OFFSET(C1156,-M1156+1,0),E1156,OFFSET(C1156,-M1156+2,0),OFFSET(C1156,-M1156+2,0),OFFSET(C1156,-M1156+3,0)+AB1156,OFFSET(C1156,-M1156+4,0),0,5)/365.25*D1156*10000)</f>
        <v/>
      </c>
      <c r="U1156" s="67" t="str">
        <f ca="1">IF(I1156="","",_xll.xEURO(OFFSET(C1156,-M1156+1,0),J1156,OFFSET(C1156,-M1156+2,0),OFFSET(C1156,-M1156+2,0),OFFSET(C1156,-M1156+3,0)+AC1156,OFFSET(C1156,-M1156+4,0),1,1)*I1156)</f>
        <v/>
      </c>
      <c r="V1156" s="69" t="str">
        <f ca="1">IF(I1156="","",_xll.xEURO(OFFSET(C1156,-M1156+1,0),J1156,OFFSET(C1156,-M1156+2,0),OFFSET(C1156,-M1156+2,0),OFFSET(C1156,-M1156+3,0)+AC1156,OFFSET(C1156,-M1156+4,0),1,0))</f>
        <v/>
      </c>
      <c r="W1156" s="67" t="str">
        <f t="shared" si="206"/>
        <v/>
      </c>
      <c r="X1156" s="67" t="str">
        <f ca="1">IF(I1156="","",_xll.xEURO(OFFSET(C1156,-M1156+1,0),J1156,OFFSET(C1156,-M1156+2,0),OFFSET(C1156,-M1156+2,0),OFFSET(C1156,-M1156+3,0)+AC1156,OFFSET(C1156,-M1156+4,0),1,2)/10*I1156)</f>
        <v/>
      </c>
      <c r="Y1156" s="71" t="str">
        <f ca="1">IF(I1156="","",_xll.xEURO(OFFSET(C1156,-M1156+1,0),J1156,OFFSET(C1156,-M1156+2,0),OFFSET(C1156,-M1156+2,0),OFFSET(C1156,-M1156+3,0)+AC1156,OFFSET(C1156,-M1156+4,0),1,3)/100*I1156*10000)</f>
        <v/>
      </c>
      <c r="Z1156" s="71" t="str">
        <f ca="1">IF(I1156="","",_xll.xEURO(OFFSET(C1156,-M1156+1,0),J1156,OFFSET(C1156,-M1156+2,0),OFFSET(C1156,-M1156+2,0),OFFSET(C1156,-M1156+3,0)+AC1156,OFFSET(C1156,-M1156+4,0),1,5)/365.25*I1156*10000)</f>
        <v/>
      </c>
      <c r="AB1156" s="40" t="str">
        <f ca="1">IF(D1156="","",_xll.xCalcSkew(OFFSET(C1156,-M1156,0),E1156-OFFSET(C1156,-M1156+1,0),b)/100)</f>
        <v/>
      </c>
      <c r="AC1156" s="40" t="str">
        <f ca="1">IF(I1156="","",_xll.xCalcSkew(OFFSET(C1156,-M1156,0),J1156-OFFSET(C1156,-M1156+1,0),b)/100)</f>
        <v/>
      </c>
      <c r="AE1156">
        <f t="shared" si="195"/>
        <v>0</v>
      </c>
      <c r="AF1156">
        <f t="shared" si="196"/>
        <v>0</v>
      </c>
      <c r="AG1156">
        <f t="shared" si="197"/>
        <v>0</v>
      </c>
    </row>
    <row r="1157" spans="3:33" x14ac:dyDescent="0.25">
      <c r="C1157" s="65">
        <f ca="1">INDEX(Inputs!$1:$1048576,MATCH(C1153,Inputs!C:C,0),9)</f>
        <v>921</v>
      </c>
      <c r="D1157" s="52"/>
      <c r="E1157" s="39"/>
      <c r="F1157" s="39"/>
      <c r="G1157" s="35"/>
      <c r="I1157" s="52"/>
      <c r="J1157" s="39"/>
      <c r="K1157" s="39"/>
      <c r="L1157" s="62"/>
      <c r="M1157" s="101">
        <f t="shared" si="207"/>
        <v>4</v>
      </c>
      <c r="N1157" s="67" t="str">
        <f ca="1">IF(D1157="","",_xll.xEURO(OFFSET(C1157,-M1157+1,0),E1157,OFFSET(C1157,-M1157+2,0),OFFSET(C1157,-M1157+2,0),OFFSET(C1157,-M1157+3,0)+AB1157,OFFSET(C1157,-M1157+4,0),0,1)*D1157)</f>
        <v/>
      </c>
      <c r="O1157" s="69" t="str">
        <f ca="1">IF(D1157="","",_xll.xEURO(OFFSET(C1157,-M1157+1,0),E1157,OFFSET(C1157,-M1157+2,0),OFFSET(C1157,-M1157+2,0),OFFSET(C1157,-M1157+3,0)+AB1157,OFFSET(C1157,-M1157+4,0),0,0))</f>
        <v/>
      </c>
      <c r="P1157" s="67" t="str">
        <f t="shared" si="205"/>
        <v/>
      </c>
      <c r="Q1157" s="67" t="str">
        <f ca="1">IF(D1157="","",_xll.xEURO(OFFSET(C1157,-M1157+1,0),E1157,OFFSET(C1157,-M1157+2,0),OFFSET(C1157,-M1157+2,0),OFFSET(C1157,-M1157+3,0)+AB1157,OFFSET(C1157,-M1157+4,0),0,2)/10*D1157)</f>
        <v/>
      </c>
      <c r="R1157" s="71" t="str">
        <f ca="1">IF(D1157="","",_xll.xEURO(OFFSET(C1157,-M1157+1,0),E1157,OFFSET(C1157,-M1157+2,0),OFFSET(C1157,-M1157+2,0),OFFSET(C1157,-M1157+3,0)+AB1157,OFFSET(C1157,-M1157+4,0),0,3)/100*D1157*10000)</f>
        <v/>
      </c>
      <c r="S1157" s="71" t="str">
        <f ca="1">IF(D1157="","",_xll.xEURO(OFFSET(C1157,-M1157+1,0),E1157,OFFSET(C1157,-M1157+2,0),OFFSET(C1157,-M1157+2,0),OFFSET(C1157,-M1157+3,0)+AB1157,OFFSET(C1157,-M1157+4,0),0,5)/365.25*D1157*10000)</f>
        <v/>
      </c>
      <c r="U1157" s="67" t="str">
        <f ca="1">IF(I1157="","",_xll.xEURO(OFFSET(C1157,-M1157+1,0),J1157,OFFSET(C1157,-M1157+2,0),OFFSET(C1157,-M1157+2,0),OFFSET(C1157,-M1157+3,0)+AC1157,OFFSET(C1157,-M1157+4,0),1,1)*I1157)</f>
        <v/>
      </c>
      <c r="V1157" s="69" t="str">
        <f ca="1">IF(I1157="","",_xll.xEURO(OFFSET(C1157,-M1157+1,0),J1157,OFFSET(C1157,-M1157+2,0),OFFSET(C1157,-M1157+2,0),OFFSET(C1157,-M1157+3,0)+AC1157,OFFSET(C1157,-M1157+4,0),1,0))</f>
        <v/>
      </c>
      <c r="W1157" s="67" t="str">
        <f t="shared" si="206"/>
        <v/>
      </c>
      <c r="X1157" s="67" t="str">
        <f ca="1">IF(I1157="","",_xll.xEURO(OFFSET(C1157,-M1157+1,0),J1157,OFFSET(C1157,-M1157+2,0),OFFSET(C1157,-M1157+2,0),OFFSET(C1157,-M1157+3,0)+AC1157,OFFSET(C1157,-M1157+4,0),1,2)/10*I1157)</f>
        <v/>
      </c>
      <c r="Y1157" s="71" t="str">
        <f ca="1">IF(I1157="","",_xll.xEURO(OFFSET(C1157,-M1157+1,0),J1157,OFFSET(C1157,-M1157+2,0),OFFSET(C1157,-M1157+2,0),OFFSET(C1157,-M1157+3,0)+AC1157,OFFSET(C1157,-M1157+4,0),1,3)/100*I1157*10000)</f>
        <v/>
      </c>
      <c r="Z1157" s="71" t="str">
        <f ca="1">IF(I1157="","",_xll.xEURO(OFFSET(C1157,-M1157+1,0),J1157,OFFSET(C1157,-M1157+2,0),OFFSET(C1157,-M1157+2,0),OFFSET(C1157,-M1157+3,0)+AC1157,OFFSET(C1157,-M1157+4,0),1,5)/365.25*I1157*10000)</f>
        <v/>
      </c>
      <c r="AB1157" s="40" t="str">
        <f ca="1">IF(D1157="","",_xll.xCalcSkew(OFFSET(C1157,-M1157,0),E1157-OFFSET(C1157,-M1157+1,0),b)/100)</f>
        <v/>
      </c>
      <c r="AC1157" s="40" t="str">
        <f ca="1">IF(I1157="","",_xll.xCalcSkew(OFFSET(C1157,-M1157,0),J1157-OFFSET(C1157,-M1157+1,0),b)/100)</f>
        <v/>
      </c>
      <c r="AE1157">
        <f t="shared" si="195"/>
        <v>0</v>
      </c>
      <c r="AF1157">
        <f t="shared" si="196"/>
        <v>0</v>
      </c>
      <c r="AG1157">
        <f t="shared" si="197"/>
        <v>0</v>
      </c>
    </row>
    <row r="1158" spans="3:33" x14ac:dyDescent="0.25">
      <c r="C1158" s="64">
        <f ca="1">D1189+I1189</f>
        <v>0</v>
      </c>
      <c r="D1158" s="52"/>
      <c r="E1158" s="39"/>
      <c r="F1158" s="39"/>
      <c r="G1158" s="35"/>
      <c r="I1158" s="52"/>
      <c r="J1158" s="39"/>
      <c r="K1158" s="39"/>
      <c r="L1158" s="62"/>
      <c r="M1158" s="101">
        <f t="shared" si="207"/>
        <v>5</v>
      </c>
      <c r="N1158" s="67" t="str">
        <f ca="1">IF(D1158="","",_xll.xEURO(OFFSET(C1158,-M1158+1,0),E1158,OFFSET(C1158,-M1158+2,0),OFFSET(C1158,-M1158+2,0),OFFSET(C1158,-M1158+3,0)+AB1158,OFFSET(C1158,-M1158+4,0),0,1)*D1158)</f>
        <v/>
      </c>
      <c r="O1158" s="69" t="str">
        <f ca="1">IF(D1158="","",_xll.xEURO(OFFSET(C1158,-M1158+1,0),E1158,OFFSET(C1158,-M1158+2,0),OFFSET(C1158,-M1158+2,0),OFFSET(C1158,-M1158+3,0)+AB1158,OFFSET(C1158,-M1158+4,0),0,0))</f>
        <v/>
      </c>
      <c r="P1158" s="67" t="str">
        <f t="shared" si="205"/>
        <v/>
      </c>
      <c r="Q1158" s="67" t="str">
        <f ca="1">IF(D1158="","",_xll.xEURO(OFFSET(C1158,-M1158+1,0),E1158,OFFSET(C1158,-M1158+2,0),OFFSET(C1158,-M1158+2,0),OFFSET(C1158,-M1158+3,0)+AB1158,OFFSET(C1158,-M1158+4,0),0,2)/10*D1158)</f>
        <v/>
      </c>
      <c r="R1158" s="71" t="str">
        <f ca="1">IF(D1158="","",_xll.xEURO(OFFSET(C1158,-M1158+1,0),E1158,OFFSET(C1158,-M1158+2,0),OFFSET(C1158,-M1158+2,0),OFFSET(C1158,-M1158+3,0)+AB1158,OFFSET(C1158,-M1158+4,0),0,3)/100*D1158*10000)</f>
        <v/>
      </c>
      <c r="S1158" s="71" t="str">
        <f ca="1">IF(D1158="","",_xll.xEURO(OFFSET(C1158,-M1158+1,0),E1158,OFFSET(C1158,-M1158+2,0),OFFSET(C1158,-M1158+2,0),OFFSET(C1158,-M1158+3,0)+AB1158,OFFSET(C1158,-M1158+4,0),0,5)/365.25*D1158*10000)</f>
        <v/>
      </c>
      <c r="U1158" s="67" t="str">
        <f ca="1">IF(I1158="","",_xll.xEURO(OFFSET(C1158,-M1158+1,0),J1158,OFFSET(C1158,-M1158+2,0),OFFSET(C1158,-M1158+2,0),OFFSET(C1158,-M1158+3,0)+AC1158,OFFSET(C1158,-M1158+4,0),1,1)*I1158)</f>
        <v/>
      </c>
      <c r="V1158" s="69" t="str">
        <f ca="1">IF(I1158="","",_xll.xEURO(OFFSET(C1158,-M1158+1,0),J1158,OFFSET(C1158,-M1158+2,0),OFFSET(C1158,-M1158+2,0),OFFSET(C1158,-M1158+3,0)+AC1158,OFFSET(C1158,-M1158+4,0),1,0))</f>
        <v/>
      </c>
      <c r="W1158" s="67" t="str">
        <f t="shared" si="206"/>
        <v/>
      </c>
      <c r="X1158" s="67" t="str">
        <f ca="1">IF(I1158="","",_xll.xEURO(OFFSET(C1158,-M1158+1,0),J1158,OFFSET(C1158,-M1158+2,0),OFFSET(C1158,-M1158+2,0),OFFSET(C1158,-M1158+3,0)+AC1158,OFFSET(C1158,-M1158+4,0),1,2)/10*I1158)</f>
        <v/>
      </c>
      <c r="Y1158" s="71" t="str">
        <f ca="1">IF(I1158="","",_xll.xEURO(OFFSET(C1158,-M1158+1,0),J1158,OFFSET(C1158,-M1158+2,0),OFFSET(C1158,-M1158+2,0),OFFSET(C1158,-M1158+3,0)+AC1158,OFFSET(C1158,-M1158+4,0),1,3)/100*I1158*10000)</f>
        <v/>
      </c>
      <c r="Z1158" s="71" t="str">
        <f ca="1">IF(I1158="","",_xll.xEURO(OFFSET(C1158,-M1158+1,0),J1158,OFFSET(C1158,-M1158+2,0),OFFSET(C1158,-M1158+2,0),OFFSET(C1158,-M1158+3,0)+AC1158,OFFSET(C1158,-M1158+4,0),1,5)/365.25*I1158*10000)</f>
        <v/>
      </c>
      <c r="AB1158" s="40" t="str">
        <f ca="1">IF(D1158="","",_xll.xCalcSkew(OFFSET(C1158,-M1158,0),E1158-OFFSET(C1158,-M1158+1,0),b)/100)</f>
        <v/>
      </c>
      <c r="AC1158" s="40" t="str">
        <f ca="1">IF(I1158="","",_xll.xCalcSkew(OFFSET(C1158,-M1158,0),J1158-OFFSET(C1158,-M1158+1,0),b)/100)</f>
        <v/>
      </c>
      <c r="AE1158">
        <f t="shared" ref="AE1158:AE1221" si="208">D1158*F1158*10000*-1</f>
        <v>0</v>
      </c>
      <c r="AF1158">
        <f t="shared" ref="AF1158:AF1221" si="209">I1158*K1158*10000*-1</f>
        <v>0</v>
      </c>
      <c r="AG1158">
        <f t="shared" ref="AG1158:AG1221" si="210">AE1158+AF1158</f>
        <v>0</v>
      </c>
    </row>
    <row r="1159" spans="3:33" x14ac:dyDescent="0.25">
      <c r="C1159" s="64">
        <f ca="1">N1189+U1189</f>
        <v>0</v>
      </c>
      <c r="D1159" s="52"/>
      <c r="E1159" s="39"/>
      <c r="F1159" s="39"/>
      <c r="G1159" s="35"/>
      <c r="I1159" s="52"/>
      <c r="J1159" s="39"/>
      <c r="K1159" s="39"/>
      <c r="L1159" s="62"/>
      <c r="M1159" s="101">
        <f t="shared" si="207"/>
        <v>6</v>
      </c>
      <c r="N1159" s="67" t="str">
        <f ca="1">IF(D1159="","",_xll.xEURO(OFFSET(C1159,-M1159+1,0),E1159,OFFSET(C1159,-M1159+2,0),OFFSET(C1159,-M1159+2,0),OFFSET(C1159,-M1159+3,0)+AB1159,OFFSET(C1159,-M1159+4,0),0,1)*D1159)</f>
        <v/>
      </c>
      <c r="O1159" s="69" t="str">
        <f ca="1">IF(D1159="","",_xll.xEURO(OFFSET(C1159,-M1159+1,0),E1159,OFFSET(C1159,-M1159+2,0),OFFSET(C1159,-M1159+2,0),OFFSET(C1159,-M1159+3,0)+AB1159,OFFSET(C1159,-M1159+4,0),0,0))</f>
        <v/>
      </c>
      <c r="P1159" s="67" t="str">
        <f t="shared" si="205"/>
        <v/>
      </c>
      <c r="Q1159" s="67" t="str">
        <f ca="1">IF(D1159="","",_xll.xEURO(OFFSET(C1159,-M1159+1,0),E1159,OFFSET(C1159,-M1159+2,0),OFFSET(C1159,-M1159+2,0),OFFSET(C1159,-M1159+3,0)+AB1159,OFFSET(C1159,-M1159+4,0),0,2)/10*D1159)</f>
        <v/>
      </c>
      <c r="R1159" s="71" t="str">
        <f ca="1">IF(D1159="","",_xll.xEURO(OFFSET(C1159,-M1159+1,0),E1159,OFFSET(C1159,-M1159+2,0),OFFSET(C1159,-M1159+2,0),OFFSET(C1159,-M1159+3,0)+AB1159,OFFSET(C1159,-M1159+4,0),0,3)/100*D1159*10000)</f>
        <v/>
      </c>
      <c r="S1159" s="71" t="str">
        <f ca="1">IF(D1159="","",_xll.xEURO(OFFSET(C1159,-M1159+1,0),E1159,OFFSET(C1159,-M1159+2,0),OFFSET(C1159,-M1159+2,0),OFFSET(C1159,-M1159+3,0)+AB1159,OFFSET(C1159,-M1159+4,0),0,5)/365.25*D1159*10000)</f>
        <v/>
      </c>
      <c r="U1159" s="67" t="str">
        <f ca="1">IF(I1159="","",_xll.xEURO(OFFSET(C1159,-M1159+1,0),J1159,OFFSET(C1159,-M1159+2,0),OFFSET(C1159,-M1159+2,0),OFFSET(C1159,-M1159+3,0)+AC1159,OFFSET(C1159,-M1159+4,0),1,1)*I1159)</f>
        <v/>
      </c>
      <c r="V1159" s="69" t="str">
        <f ca="1">IF(I1159="","",_xll.xEURO(OFFSET(C1159,-M1159+1,0),J1159,OFFSET(C1159,-M1159+2,0),OFFSET(C1159,-M1159+2,0),OFFSET(C1159,-M1159+3,0)+AC1159,OFFSET(C1159,-M1159+4,0),1,0))</f>
        <v/>
      </c>
      <c r="W1159" s="67" t="str">
        <f t="shared" si="206"/>
        <v/>
      </c>
      <c r="X1159" s="67" t="str">
        <f ca="1">IF(I1159="","",_xll.xEURO(OFFSET(C1159,-M1159+1,0),J1159,OFFSET(C1159,-M1159+2,0),OFFSET(C1159,-M1159+2,0),OFFSET(C1159,-M1159+3,0)+AC1159,OFFSET(C1159,-M1159+4,0),1,2)/10*I1159)</f>
        <v/>
      </c>
      <c r="Y1159" s="71" t="str">
        <f ca="1">IF(I1159="","",_xll.xEURO(OFFSET(C1159,-M1159+1,0),J1159,OFFSET(C1159,-M1159+2,0),OFFSET(C1159,-M1159+2,0),OFFSET(C1159,-M1159+3,0)+AC1159,OFFSET(C1159,-M1159+4,0),1,3)/100*I1159*10000)</f>
        <v/>
      </c>
      <c r="Z1159" s="71" t="str">
        <f ca="1">IF(I1159="","",_xll.xEURO(OFFSET(C1159,-M1159+1,0),J1159,OFFSET(C1159,-M1159+2,0),OFFSET(C1159,-M1159+2,0),OFFSET(C1159,-M1159+3,0)+AC1159,OFFSET(C1159,-M1159+4,0),1,5)/365.25*I1159*10000)</f>
        <v/>
      </c>
      <c r="AB1159" s="40" t="str">
        <f ca="1">IF(D1159="","",_xll.xCalcSkew(OFFSET(C1159,-M1159,0),E1159-OFFSET(C1159,-M1159+1,0),b)/100)</f>
        <v/>
      </c>
      <c r="AC1159" s="40" t="str">
        <f ca="1">IF(I1159="","",_xll.xCalcSkew(OFFSET(C1159,-M1159,0),J1159-OFFSET(C1159,-M1159+1,0),b)/100)</f>
        <v/>
      </c>
      <c r="AE1159">
        <f t="shared" si="208"/>
        <v>0</v>
      </c>
      <c r="AF1159">
        <f t="shared" si="209"/>
        <v>0</v>
      </c>
      <c r="AG1159">
        <f t="shared" si="210"/>
        <v>0</v>
      </c>
    </row>
    <row r="1160" spans="3:33" x14ac:dyDescent="0.25">
      <c r="C1160" s="103">
        <f ca="1">Q1189+X1189</f>
        <v>0</v>
      </c>
      <c r="D1160" s="52"/>
      <c r="E1160" s="39"/>
      <c r="F1160" s="39"/>
      <c r="G1160" s="35"/>
      <c r="I1160" s="52"/>
      <c r="J1160" s="39"/>
      <c r="K1160" s="39"/>
      <c r="L1160" s="62"/>
      <c r="M1160" s="101">
        <f t="shared" si="207"/>
        <v>7</v>
      </c>
      <c r="N1160" s="67" t="str">
        <f ca="1">IF(D1160="","",_xll.xEURO(OFFSET(C1160,-M1160+1,0),E1160,OFFSET(C1160,-M1160+2,0),OFFSET(C1160,-M1160+2,0),OFFSET(C1160,-M1160+3,0)+AB1160,OFFSET(C1160,-M1160+4,0),0,1)*D1160)</f>
        <v/>
      </c>
      <c r="O1160" s="69" t="str">
        <f ca="1">IF(D1160="","",_xll.xEURO(OFFSET(C1160,-M1160+1,0),E1160,OFFSET(C1160,-M1160+2,0),OFFSET(C1160,-M1160+2,0),OFFSET(C1160,-M1160+3,0)+AB1160,OFFSET(C1160,-M1160+4,0),0,0))</f>
        <v/>
      </c>
      <c r="P1160" s="67" t="str">
        <f t="shared" si="205"/>
        <v/>
      </c>
      <c r="Q1160" s="67" t="str">
        <f ca="1">IF(D1160="","",_xll.xEURO(OFFSET(C1160,-M1160+1,0),E1160,OFFSET(C1160,-M1160+2,0),OFFSET(C1160,-M1160+2,0),OFFSET(C1160,-M1160+3,0)+AB1160,OFFSET(C1160,-M1160+4,0),0,2)/10*D1160)</f>
        <v/>
      </c>
      <c r="R1160" s="71" t="str">
        <f ca="1">IF(D1160="","",_xll.xEURO(OFFSET(C1160,-M1160+1,0),E1160,OFFSET(C1160,-M1160+2,0),OFFSET(C1160,-M1160+2,0),OFFSET(C1160,-M1160+3,0)+AB1160,OFFSET(C1160,-M1160+4,0),0,3)/100*D1160*10000)</f>
        <v/>
      </c>
      <c r="S1160" s="71" t="str">
        <f ca="1">IF(D1160="","",_xll.xEURO(OFFSET(C1160,-M1160+1,0),E1160,OFFSET(C1160,-M1160+2,0),OFFSET(C1160,-M1160+2,0),OFFSET(C1160,-M1160+3,0)+AB1160,OFFSET(C1160,-M1160+4,0),0,5)/365.25*D1160*10000)</f>
        <v/>
      </c>
      <c r="U1160" s="67" t="str">
        <f ca="1">IF(I1160="","",_xll.xEURO(OFFSET(C1160,-M1160+1,0),J1160,OFFSET(C1160,-M1160+2,0),OFFSET(C1160,-M1160+2,0),OFFSET(C1160,-M1160+3,0)+AC1160,OFFSET(C1160,-M1160+4,0),1,1)*I1160)</f>
        <v/>
      </c>
      <c r="V1160" s="69" t="str">
        <f ca="1">IF(I1160="","",_xll.xEURO(OFFSET(C1160,-M1160+1,0),J1160,OFFSET(C1160,-M1160+2,0),OFFSET(C1160,-M1160+2,0),OFFSET(C1160,-M1160+3,0)+AC1160,OFFSET(C1160,-M1160+4,0),1,0))</f>
        <v/>
      </c>
      <c r="W1160" s="67" t="str">
        <f t="shared" si="206"/>
        <v/>
      </c>
      <c r="X1160" s="67" t="str">
        <f ca="1">IF(I1160="","",_xll.xEURO(OFFSET(C1160,-M1160+1,0),J1160,OFFSET(C1160,-M1160+2,0),OFFSET(C1160,-M1160+2,0),OFFSET(C1160,-M1160+3,0)+AC1160,OFFSET(C1160,-M1160+4,0),1,2)/10*I1160)</f>
        <v/>
      </c>
      <c r="Y1160" s="71" t="str">
        <f ca="1">IF(I1160="","",_xll.xEURO(OFFSET(C1160,-M1160+1,0),J1160,OFFSET(C1160,-M1160+2,0),OFFSET(C1160,-M1160+2,0),OFFSET(C1160,-M1160+3,0)+AC1160,OFFSET(C1160,-M1160+4,0),1,3)/100*I1160*10000)</f>
        <v/>
      </c>
      <c r="Z1160" s="71" t="str">
        <f ca="1">IF(I1160="","",_xll.xEURO(OFFSET(C1160,-M1160+1,0),J1160,OFFSET(C1160,-M1160+2,0),OFFSET(C1160,-M1160+2,0),OFFSET(C1160,-M1160+3,0)+AC1160,OFFSET(C1160,-M1160+4,0),1,5)/365.25*I1160*10000)</f>
        <v/>
      </c>
      <c r="AB1160" s="40" t="str">
        <f ca="1">IF(D1160="","",_xll.xCalcSkew(OFFSET(C1160,-M1160,0),E1160-OFFSET(C1160,-M1160+1,0),b)/100)</f>
        <v/>
      </c>
      <c r="AC1160" s="40" t="str">
        <f ca="1">IF(I1160="","",_xll.xCalcSkew(OFFSET(C1160,-M1160,0),J1160-OFFSET(C1160,-M1160+1,0),b)/100)</f>
        <v/>
      </c>
      <c r="AE1160">
        <f t="shared" si="208"/>
        <v>0</v>
      </c>
      <c r="AF1160">
        <f t="shared" si="209"/>
        <v>0</v>
      </c>
      <c r="AG1160">
        <f t="shared" si="210"/>
        <v>0</v>
      </c>
    </row>
    <row r="1161" spans="3:33" x14ac:dyDescent="0.25">
      <c r="C1161" s="64">
        <f ca="1">R1189+Y1189</f>
        <v>0</v>
      </c>
      <c r="D1161" s="52"/>
      <c r="E1161" s="39"/>
      <c r="F1161" s="39"/>
      <c r="G1161" s="35"/>
      <c r="I1161" s="52"/>
      <c r="J1161" s="39"/>
      <c r="K1161" s="39"/>
      <c r="L1161" s="62"/>
      <c r="M1161" s="101">
        <f t="shared" si="207"/>
        <v>8</v>
      </c>
      <c r="N1161" s="67" t="str">
        <f ca="1">IF(D1161="","",_xll.xEURO(OFFSET(C1161,-M1161+1,0),E1161,OFFSET(C1161,-M1161+2,0),OFFSET(C1161,-M1161+2,0),OFFSET(C1161,-M1161+3,0)+AB1161,OFFSET(C1161,-M1161+4,0),0,1)*D1161)</f>
        <v/>
      </c>
      <c r="O1161" s="69" t="str">
        <f ca="1">IF(D1161="","",_xll.xEURO(OFFSET(C1161,-M1161+1,0),E1161,OFFSET(C1161,-M1161+2,0),OFFSET(C1161,-M1161+2,0),OFFSET(C1161,-M1161+3,0)+AB1161,OFFSET(C1161,-M1161+4,0),0,0))</f>
        <v/>
      </c>
      <c r="P1161" s="67" t="str">
        <f t="shared" si="205"/>
        <v/>
      </c>
      <c r="Q1161" s="67" t="str">
        <f ca="1">IF(D1161="","",_xll.xEURO(OFFSET(C1161,-M1161+1,0),E1161,OFFSET(C1161,-M1161+2,0),OFFSET(C1161,-M1161+2,0),OFFSET(C1161,-M1161+3,0)+AB1161,OFFSET(C1161,-M1161+4,0),0,2)/10*D1161)</f>
        <v/>
      </c>
      <c r="R1161" s="71" t="str">
        <f ca="1">IF(D1161="","",_xll.xEURO(OFFSET(C1161,-M1161+1,0),E1161,OFFSET(C1161,-M1161+2,0),OFFSET(C1161,-M1161+2,0),OFFSET(C1161,-M1161+3,0)+AB1161,OFFSET(C1161,-M1161+4,0),0,3)/100*D1161*10000)</f>
        <v/>
      </c>
      <c r="S1161" s="71" t="str">
        <f ca="1">IF(D1161="","",_xll.xEURO(OFFSET(C1161,-M1161+1,0),E1161,OFFSET(C1161,-M1161+2,0),OFFSET(C1161,-M1161+2,0),OFFSET(C1161,-M1161+3,0)+AB1161,OFFSET(C1161,-M1161+4,0),0,5)/365.25*D1161*10000)</f>
        <v/>
      </c>
      <c r="U1161" s="67" t="str">
        <f ca="1">IF(I1161="","",_xll.xEURO(OFFSET(C1161,-M1161+1,0),J1161,OFFSET(C1161,-M1161+2,0),OFFSET(C1161,-M1161+2,0),OFFSET(C1161,-M1161+3,0)+AC1161,OFFSET(C1161,-M1161+4,0),1,1)*I1161)</f>
        <v/>
      </c>
      <c r="V1161" s="69" t="str">
        <f ca="1">IF(I1161="","",_xll.xEURO(OFFSET(C1161,-M1161+1,0),J1161,OFFSET(C1161,-M1161+2,0),OFFSET(C1161,-M1161+2,0),OFFSET(C1161,-M1161+3,0)+AC1161,OFFSET(C1161,-M1161+4,0),1,0))</f>
        <v/>
      </c>
      <c r="W1161" s="67" t="str">
        <f t="shared" si="206"/>
        <v/>
      </c>
      <c r="X1161" s="67" t="str">
        <f ca="1">IF(I1161="","",_xll.xEURO(OFFSET(C1161,-M1161+1,0),J1161,OFFSET(C1161,-M1161+2,0),OFFSET(C1161,-M1161+2,0),OFFSET(C1161,-M1161+3,0)+AC1161,OFFSET(C1161,-M1161+4,0),1,2)/10*I1161)</f>
        <v/>
      </c>
      <c r="Y1161" s="71" t="str">
        <f ca="1">IF(I1161="","",_xll.xEURO(OFFSET(C1161,-M1161+1,0),J1161,OFFSET(C1161,-M1161+2,0),OFFSET(C1161,-M1161+2,0),OFFSET(C1161,-M1161+3,0)+AC1161,OFFSET(C1161,-M1161+4,0),1,3)/100*I1161*10000)</f>
        <v/>
      </c>
      <c r="Z1161" s="71" t="str">
        <f ca="1">IF(I1161="","",_xll.xEURO(OFFSET(C1161,-M1161+1,0),J1161,OFFSET(C1161,-M1161+2,0),OFFSET(C1161,-M1161+2,0),OFFSET(C1161,-M1161+3,0)+AC1161,OFFSET(C1161,-M1161+4,0),1,5)/365.25*I1161*10000)</f>
        <v/>
      </c>
      <c r="AB1161" s="40" t="str">
        <f ca="1">IF(D1161="","",_xll.xCalcSkew(OFFSET(C1161,-M1161,0),E1161-OFFSET(C1161,-M1161+1,0),b)/100)</f>
        <v/>
      </c>
      <c r="AC1161" s="40" t="str">
        <f ca="1">IF(I1161="","",_xll.xCalcSkew(OFFSET(C1161,-M1161,0),J1161-OFFSET(C1161,-M1161+1,0),b)/100)</f>
        <v/>
      </c>
      <c r="AE1161">
        <f t="shared" si="208"/>
        <v>0</v>
      </c>
      <c r="AF1161">
        <f t="shared" si="209"/>
        <v>0</v>
      </c>
      <c r="AG1161">
        <f t="shared" si="210"/>
        <v>0</v>
      </c>
    </row>
    <row r="1162" spans="3:33" x14ac:dyDescent="0.25">
      <c r="C1162" s="64">
        <f ca="1">S1189+Z1189</f>
        <v>0</v>
      </c>
      <c r="D1162" s="52"/>
      <c r="E1162" s="39"/>
      <c r="F1162" s="39"/>
      <c r="G1162" s="35"/>
      <c r="I1162" s="52"/>
      <c r="J1162" s="39"/>
      <c r="K1162" s="39"/>
      <c r="L1162" s="62"/>
      <c r="M1162" s="101">
        <f t="shared" si="207"/>
        <v>9</v>
      </c>
      <c r="N1162" s="67" t="str">
        <f ca="1">IF(D1162="","",_xll.xEURO(OFFSET(C1162,-M1162+1,0),E1162,OFFSET(C1162,-M1162+2,0),OFFSET(C1162,-M1162+2,0),OFFSET(C1162,-M1162+3,0)+AB1162,OFFSET(C1162,-M1162+4,0),0,1)*D1162)</f>
        <v/>
      </c>
      <c r="O1162" s="69" t="str">
        <f ca="1">IF(D1162="","",_xll.xEURO(OFFSET(C1162,-M1162+1,0),E1162,OFFSET(C1162,-M1162+2,0),OFFSET(C1162,-M1162+2,0),OFFSET(C1162,-M1162+3,0)+AB1162,OFFSET(C1162,-M1162+4,0),0,0))</f>
        <v/>
      </c>
      <c r="P1162" s="67" t="str">
        <f t="shared" si="205"/>
        <v/>
      </c>
      <c r="Q1162" s="67" t="str">
        <f ca="1">IF(D1162="","",_xll.xEURO(OFFSET(C1162,-M1162+1,0),E1162,OFFSET(C1162,-M1162+2,0),OFFSET(C1162,-M1162+2,0),OFFSET(C1162,-M1162+3,0)+AB1162,OFFSET(C1162,-M1162+4,0),0,2)/10*D1162)</f>
        <v/>
      </c>
      <c r="R1162" s="71" t="str">
        <f ca="1">IF(D1162="","",_xll.xEURO(OFFSET(C1162,-M1162+1,0),E1162,OFFSET(C1162,-M1162+2,0),OFFSET(C1162,-M1162+2,0),OFFSET(C1162,-M1162+3,0)+AB1162,OFFSET(C1162,-M1162+4,0),0,3)/100*D1162*10000)</f>
        <v/>
      </c>
      <c r="S1162" s="71" t="str">
        <f ca="1">IF(D1162="","",_xll.xEURO(OFFSET(C1162,-M1162+1,0),E1162,OFFSET(C1162,-M1162+2,0),OFFSET(C1162,-M1162+2,0),OFFSET(C1162,-M1162+3,0)+AB1162,OFFSET(C1162,-M1162+4,0),0,5)/365.25*D1162*10000)</f>
        <v/>
      </c>
      <c r="U1162" s="67" t="str">
        <f ca="1">IF(I1162="","",_xll.xEURO(OFFSET(C1162,-M1162+1,0),J1162,OFFSET(C1162,-M1162+2,0),OFFSET(C1162,-M1162+2,0),OFFSET(C1162,-M1162+3,0)+AC1162,OFFSET(C1162,-M1162+4,0),1,1)*I1162)</f>
        <v/>
      </c>
      <c r="V1162" s="69" t="str">
        <f ca="1">IF(I1162="","",_xll.xEURO(OFFSET(C1162,-M1162+1,0),J1162,OFFSET(C1162,-M1162+2,0),OFFSET(C1162,-M1162+2,0),OFFSET(C1162,-M1162+3,0)+AC1162,OFFSET(C1162,-M1162+4,0),1,0))</f>
        <v/>
      </c>
      <c r="W1162" s="67" t="str">
        <f t="shared" si="206"/>
        <v/>
      </c>
      <c r="X1162" s="67" t="str">
        <f ca="1">IF(I1162="","",_xll.xEURO(OFFSET(C1162,-M1162+1,0),J1162,OFFSET(C1162,-M1162+2,0),OFFSET(C1162,-M1162+2,0),OFFSET(C1162,-M1162+3,0)+AC1162,OFFSET(C1162,-M1162+4,0),1,2)/10*I1162)</f>
        <v/>
      </c>
      <c r="Y1162" s="71" t="str">
        <f ca="1">IF(I1162="","",_xll.xEURO(OFFSET(C1162,-M1162+1,0),J1162,OFFSET(C1162,-M1162+2,0),OFFSET(C1162,-M1162+2,0),OFFSET(C1162,-M1162+3,0)+AC1162,OFFSET(C1162,-M1162+4,0),1,3)/100*I1162*10000)</f>
        <v/>
      </c>
      <c r="Z1162" s="71" t="str">
        <f ca="1">IF(I1162="","",_xll.xEURO(OFFSET(C1162,-M1162+1,0),J1162,OFFSET(C1162,-M1162+2,0),OFFSET(C1162,-M1162+2,0),OFFSET(C1162,-M1162+3,0)+AC1162,OFFSET(C1162,-M1162+4,0),1,5)/365.25*I1162*10000)</f>
        <v/>
      </c>
      <c r="AB1162" s="40" t="str">
        <f ca="1">IF(D1162="","",_xll.xCalcSkew(OFFSET(C1162,-M1162,0),E1162-OFFSET(C1162,-M1162+1,0),b)/100)</f>
        <v/>
      </c>
      <c r="AC1162" s="40" t="str">
        <f ca="1">IF(I1162="","",_xll.xCalcSkew(OFFSET(C1162,-M1162,0),J1162-OFFSET(C1162,-M1162+1,0),b)/100)</f>
        <v/>
      </c>
      <c r="AE1162">
        <f t="shared" si="208"/>
        <v>0</v>
      </c>
      <c r="AF1162">
        <f t="shared" si="209"/>
        <v>0</v>
      </c>
      <c r="AG1162">
        <f t="shared" si="210"/>
        <v>0</v>
      </c>
    </row>
    <row r="1163" spans="3:33" x14ac:dyDescent="0.25">
      <c r="C1163" s="64">
        <f ca="1">P1189+W1189</f>
        <v>0</v>
      </c>
      <c r="D1163" s="52"/>
      <c r="E1163" s="39"/>
      <c r="F1163" s="39"/>
      <c r="G1163" s="35"/>
      <c r="I1163" s="52"/>
      <c r="J1163" s="39"/>
      <c r="K1163" s="39"/>
      <c r="L1163" s="62"/>
      <c r="M1163" s="101">
        <f t="shared" si="207"/>
        <v>10</v>
      </c>
      <c r="N1163" s="67" t="str">
        <f ca="1">IF(D1163="","",_xll.xEURO(OFFSET(C1163,-M1163+1,0),E1163,OFFSET(C1163,-M1163+2,0),OFFSET(C1163,-M1163+2,0),OFFSET(C1163,-M1163+3,0)+AB1163,OFFSET(C1163,-M1163+4,0),0,1)*D1163)</f>
        <v/>
      </c>
      <c r="O1163" s="69" t="str">
        <f ca="1">IF(D1163="","",_xll.xEURO(OFFSET(C1163,-M1163+1,0),E1163,OFFSET(C1163,-M1163+2,0),OFFSET(C1163,-M1163+2,0),OFFSET(C1163,-M1163+3,0)+AB1163,OFFSET(C1163,-M1163+4,0),0,0))</f>
        <v/>
      </c>
      <c r="P1163" s="67" t="str">
        <f t="shared" si="205"/>
        <v/>
      </c>
      <c r="Q1163" s="67" t="str">
        <f ca="1">IF(D1163="","",_xll.xEURO(OFFSET(C1163,-M1163+1,0),E1163,OFFSET(C1163,-M1163+2,0),OFFSET(C1163,-M1163+2,0),OFFSET(C1163,-M1163+3,0)+AB1163,OFFSET(C1163,-M1163+4,0),0,2)/10*D1163)</f>
        <v/>
      </c>
      <c r="R1163" s="71" t="str">
        <f ca="1">IF(D1163="","",_xll.xEURO(OFFSET(C1163,-M1163+1,0),E1163,OFFSET(C1163,-M1163+2,0),OFFSET(C1163,-M1163+2,0),OFFSET(C1163,-M1163+3,0)+AB1163,OFFSET(C1163,-M1163+4,0),0,3)/100*D1163*10000)</f>
        <v/>
      </c>
      <c r="S1163" s="71" t="str">
        <f ca="1">IF(D1163="","",_xll.xEURO(OFFSET(C1163,-M1163+1,0),E1163,OFFSET(C1163,-M1163+2,0),OFFSET(C1163,-M1163+2,0),OFFSET(C1163,-M1163+3,0)+AB1163,OFFSET(C1163,-M1163+4,0),0,5)/365.25*D1163*10000)</f>
        <v/>
      </c>
      <c r="U1163" s="67" t="str">
        <f ca="1">IF(I1163="","",_xll.xEURO(OFFSET(C1163,-M1163+1,0),J1163,OFFSET(C1163,-M1163+2,0),OFFSET(C1163,-M1163+2,0),OFFSET(C1163,-M1163+3,0)+AC1163,OFFSET(C1163,-M1163+4,0),1,1)*I1163)</f>
        <v/>
      </c>
      <c r="V1163" s="69" t="str">
        <f ca="1">IF(I1163="","",_xll.xEURO(OFFSET(C1163,-M1163+1,0),J1163,OFFSET(C1163,-M1163+2,0),OFFSET(C1163,-M1163+2,0),OFFSET(C1163,-M1163+3,0)+AC1163,OFFSET(C1163,-M1163+4,0),1,0))</f>
        <v/>
      </c>
      <c r="W1163" s="67" t="str">
        <f t="shared" si="206"/>
        <v/>
      </c>
      <c r="X1163" s="67" t="str">
        <f ca="1">IF(I1163="","",_xll.xEURO(OFFSET(C1163,-M1163+1,0),J1163,OFFSET(C1163,-M1163+2,0),OFFSET(C1163,-M1163+2,0),OFFSET(C1163,-M1163+3,0)+AC1163,OFFSET(C1163,-M1163+4,0),1,2)/10*I1163)</f>
        <v/>
      </c>
      <c r="Y1163" s="71" t="str">
        <f ca="1">IF(I1163="","",_xll.xEURO(OFFSET(C1163,-M1163+1,0),J1163,OFFSET(C1163,-M1163+2,0),OFFSET(C1163,-M1163+2,0),OFFSET(C1163,-M1163+3,0)+AC1163,OFFSET(C1163,-M1163+4,0),1,3)/100*I1163*10000)</f>
        <v/>
      </c>
      <c r="Z1163" s="71" t="str">
        <f ca="1">IF(I1163="","",_xll.xEURO(OFFSET(C1163,-M1163+1,0),J1163,OFFSET(C1163,-M1163+2,0),OFFSET(C1163,-M1163+2,0),OFFSET(C1163,-M1163+3,0)+AC1163,OFFSET(C1163,-M1163+4,0),1,5)/365.25*I1163*10000)</f>
        <v/>
      </c>
      <c r="AB1163" s="40" t="str">
        <f ca="1">IF(D1163="","",_xll.xCalcSkew(OFFSET(C1163,-M1163,0),E1163-OFFSET(C1163,-M1163+1,0),b)/100)</f>
        <v/>
      </c>
      <c r="AC1163" s="40" t="str">
        <f ca="1">IF(I1163="","",_xll.xCalcSkew(OFFSET(C1163,-M1163,0),J1163-OFFSET(C1163,-M1163+1,0),b)/100)</f>
        <v/>
      </c>
      <c r="AE1163">
        <f t="shared" si="208"/>
        <v>0</v>
      </c>
      <c r="AF1163">
        <f t="shared" si="209"/>
        <v>0</v>
      </c>
      <c r="AG1163">
        <f t="shared" si="210"/>
        <v>0</v>
      </c>
    </row>
    <row r="1164" spans="3:33" x14ac:dyDescent="0.25">
      <c r="D1164" s="52"/>
      <c r="E1164" s="39"/>
      <c r="F1164" s="39"/>
      <c r="G1164" s="35"/>
      <c r="I1164" s="52"/>
      <c r="J1164" s="39"/>
      <c r="K1164" s="39"/>
      <c r="L1164" s="62"/>
      <c r="M1164" s="101">
        <f t="shared" si="207"/>
        <v>11</v>
      </c>
      <c r="N1164" s="67" t="str">
        <f ca="1">IF(D1164="","",_xll.xEURO(OFFSET(C1164,-M1164+1,0),E1164,OFFSET(C1164,-M1164+2,0),OFFSET(C1164,-M1164+2,0),OFFSET(C1164,-M1164+3,0)+AB1164,OFFSET(C1164,-M1164+4,0),0,1)*D1164)</f>
        <v/>
      </c>
      <c r="O1164" s="69" t="str">
        <f ca="1">IF(D1164="","",_xll.xEURO(OFFSET(C1164,-M1164+1,0),E1164,OFFSET(C1164,-M1164+2,0),OFFSET(C1164,-M1164+2,0),OFFSET(C1164,-M1164+3,0)+AB1164,OFFSET(C1164,-M1164+4,0),0,0))</f>
        <v/>
      </c>
      <c r="P1164" s="67" t="str">
        <f t="shared" si="205"/>
        <v/>
      </c>
      <c r="Q1164" s="67" t="str">
        <f ca="1">IF(D1164="","",_xll.xEURO(OFFSET(C1164,-M1164+1,0),E1164,OFFSET(C1164,-M1164+2,0),OFFSET(C1164,-M1164+2,0),OFFSET(C1164,-M1164+3,0)+AB1164,OFFSET(C1164,-M1164+4,0),0,2)/10*D1164)</f>
        <v/>
      </c>
      <c r="R1164" s="71" t="str">
        <f ca="1">IF(D1164="","",_xll.xEURO(OFFSET(C1164,-M1164+1,0),E1164,OFFSET(C1164,-M1164+2,0),OFFSET(C1164,-M1164+2,0),OFFSET(C1164,-M1164+3,0)+AB1164,OFFSET(C1164,-M1164+4,0),0,3)/100*D1164*10000)</f>
        <v/>
      </c>
      <c r="S1164" s="71" t="str">
        <f ca="1">IF(D1164="","",_xll.xEURO(OFFSET(C1164,-M1164+1,0),E1164,OFFSET(C1164,-M1164+2,0),OFFSET(C1164,-M1164+2,0),OFFSET(C1164,-M1164+3,0)+AB1164,OFFSET(C1164,-M1164+4,0),0,5)/365.25*D1164*10000)</f>
        <v/>
      </c>
      <c r="U1164" s="67" t="str">
        <f ca="1">IF(I1164="","",_xll.xEURO(OFFSET(C1164,-M1164+1,0),J1164,OFFSET(C1164,-M1164+2,0),OFFSET(C1164,-M1164+2,0),OFFSET(C1164,-M1164+3,0)+AC1164,OFFSET(C1164,-M1164+4,0),1,1)*I1164)</f>
        <v/>
      </c>
      <c r="V1164" s="69" t="str">
        <f ca="1">IF(I1164="","",_xll.xEURO(OFFSET(C1164,-M1164+1,0),J1164,OFFSET(C1164,-M1164+2,0),OFFSET(C1164,-M1164+2,0),OFFSET(C1164,-M1164+3,0)+AC1164,OFFSET(C1164,-M1164+4,0),1,0))</f>
        <v/>
      </c>
      <c r="W1164" s="67" t="str">
        <f t="shared" si="206"/>
        <v/>
      </c>
      <c r="X1164" s="67" t="str">
        <f ca="1">IF(I1164="","",_xll.xEURO(OFFSET(C1164,-M1164+1,0),J1164,OFFSET(C1164,-M1164+2,0),OFFSET(C1164,-M1164+2,0),OFFSET(C1164,-M1164+3,0)+AC1164,OFFSET(C1164,-M1164+4,0),1,2)/10*I1164)</f>
        <v/>
      </c>
      <c r="Y1164" s="71" t="str">
        <f ca="1">IF(I1164="","",_xll.xEURO(OFFSET(C1164,-M1164+1,0),J1164,OFFSET(C1164,-M1164+2,0),OFFSET(C1164,-M1164+2,0),OFFSET(C1164,-M1164+3,0)+AC1164,OFFSET(C1164,-M1164+4,0),1,3)/100*I1164*10000)</f>
        <v/>
      </c>
      <c r="Z1164" s="71" t="str">
        <f ca="1">IF(I1164="","",_xll.xEURO(OFFSET(C1164,-M1164+1,0),J1164,OFFSET(C1164,-M1164+2,0),OFFSET(C1164,-M1164+2,0),OFFSET(C1164,-M1164+3,0)+AC1164,OFFSET(C1164,-M1164+4,0),1,5)/365.25*I1164*10000)</f>
        <v/>
      </c>
      <c r="AB1164" s="40" t="str">
        <f ca="1">IF(D1164="","",_xll.xCalcSkew(OFFSET(C1164,-M1164,0),E1164-OFFSET(C1164,-M1164+1,0),b)/100)</f>
        <v/>
      </c>
      <c r="AC1164" s="40" t="str">
        <f ca="1">IF(I1164="","",_xll.xCalcSkew(OFFSET(C1164,-M1164,0),J1164-OFFSET(C1164,-M1164+1,0),b)/100)</f>
        <v/>
      </c>
      <c r="AE1164">
        <f t="shared" si="208"/>
        <v>0</v>
      </c>
      <c r="AF1164">
        <f t="shared" si="209"/>
        <v>0</v>
      </c>
      <c r="AG1164">
        <f t="shared" si="210"/>
        <v>0</v>
      </c>
    </row>
    <row r="1165" spans="3:33" x14ac:dyDescent="0.25">
      <c r="D1165" s="52"/>
      <c r="E1165" s="39"/>
      <c r="F1165" s="39"/>
      <c r="G1165" s="35"/>
      <c r="I1165" s="52"/>
      <c r="J1165" s="39"/>
      <c r="K1165" s="39"/>
      <c r="L1165" s="62"/>
      <c r="M1165" s="101">
        <f t="shared" si="207"/>
        <v>12</v>
      </c>
      <c r="N1165" s="67" t="str">
        <f ca="1">IF(D1165="","",_xll.xEURO(OFFSET(C1165,-M1165+1,0),E1165,OFFSET(C1165,-M1165+2,0),OFFSET(C1165,-M1165+2,0),OFFSET(C1165,-M1165+3,0)+AB1165,OFFSET(C1165,-M1165+4,0),0,1)*D1165)</f>
        <v/>
      </c>
      <c r="O1165" s="69" t="str">
        <f ca="1">IF(D1165="","",_xll.xEURO(OFFSET(C1165,-M1165+1,0),E1165,OFFSET(C1165,-M1165+2,0),OFFSET(C1165,-M1165+2,0),OFFSET(C1165,-M1165+3,0)+AB1165,OFFSET(C1165,-M1165+4,0),0,0))</f>
        <v/>
      </c>
      <c r="P1165" s="67" t="str">
        <f t="shared" si="205"/>
        <v/>
      </c>
      <c r="Q1165" s="67" t="str">
        <f ca="1">IF(D1165="","",_xll.xEURO(OFFSET(C1165,-M1165+1,0),E1165,OFFSET(C1165,-M1165+2,0),OFFSET(C1165,-M1165+2,0),OFFSET(C1165,-M1165+3,0)+AB1165,OFFSET(C1165,-M1165+4,0),0,2)/10*D1165)</f>
        <v/>
      </c>
      <c r="R1165" s="71" t="str">
        <f ca="1">IF(D1165="","",_xll.xEURO(OFFSET(C1165,-M1165+1,0),E1165,OFFSET(C1165,-M1165+2,0),OFFSET(C1165,-M1165+2,0),OFFSET(C1165,-M1165+3,0)+AB1165,OFFSET(C1165,-M1165+4,0),0,3)/100*D1165*10000)</f>
        <v/>
      </c>
      <c r="S1165" s="71" t="str">
        <f ca="1">IF(D1165="","",_xll.xEURO(OFFSET(C1165,-M1165+1,0),E1165,OFFSET(C1165,-M1165+2,0),OFFSET(C1165,-M1165+2,0),OFFSET(C1165,-M1165+3,0)+AB1165,OFFSET(C1165,-M1165+4,0),0,5)/365.25*D1165*10000)</f>
        <v/>
      </c>
      <c r="U1165" s="67" t="str">
        <f ca="1">IF(I1165="","",_xll.xEURO(OFFSET(C1165,-M1165+1,0),J1165,OFFSET(C1165,-M1165+2,0),OFFSET(C1165,-M1165+2,0),OFFSET(C1165,-M1165+3,0)+AC1165,OFFSET(C1165,-M1165+4,0),1,1)*I1165)</f>
        <v/>
      </c>
      <c r="V1165" s="69" t="str">
        <f ca="1">IF(I1165="","",_xll.xEURO(OFFSET(C1165,-M1165+1,0),J1165,OFFSET(C1165,-M1165+2,0),OFFSET(C1165,-M1165+2,0),OFFSET(C1165,-M1165+3,0)+AC1165,OFFSET(C1165,-M1165+4,0),1,0))</f>
        <v/>
      </c>
      <c r="W1165" s="67" t="str">
        <f t="shared" si="206"/>
        <v/>
      </c>
      <c r="X1165" s="67" t="str">
        <f ca="1">IF(I1165="","",_xll.xEURO(OFFSET(C1165,-M1165+1,0),J1165,OFFSET(C1165,-M1165+2,0),OFFSET(C1165,-M1165+2,0),OFFSET(C1165,-M1165+3,0)+AC1165,OFFSET(C1165,-M1165+4,0),1,2)/10*I1165)</f>
        <v/>
      </c>
      <c r="Y1165" s="71" t="str">
        <f ca="1">IF(I1165="","",_xll.xEURO(OFFSET(C1165,-M1165+1,0),J1165,OFFSET(C1165,-M1165+2,0),OFFSET(C1165,-M1165+2,0),OFFSET(C1165,-M1165+3,0)+AC1165,OFFSET(C1165,-M1165+4,0),1,3)/100*I1165*10000)</f>
        <v/>
      </c>
      <c r="Z1165" s="71" t="str">
        <f ca="1">IF(I1165="","",_xll.xEURO(OFFSET(C1165,-M1165+1,0),J1165,OFFSET(C1165,-M1165+2,0),OFFSET(C1165,-M1165+2,0),OFFSET(C1165,-M1165+3,0)+AC1165,OFFSET(C1165,-M1165+4,0),1,5)/365.25*I1165*10000)</f>
        <v/>
      </c>
      <c r="AB1165" s="40" t="str">
        <f ca="1">IF(D1165="","",_xll.xCalcSkew(OFFSET(C1165,-M1165,0),E1165-OFFSET(C1165,-M1165+1,0),b)/100)</f>
        <v/>
      </c>
      <c r="AC1165" s="40" t="str">
        <f ca="1">IF(I1165="","",_xll.xCalcSkew(OFFSET(C1165,-M1165,0),J1165-OFFSET(C1165,-M1165+1,0),b)/100)</f>
        <v/>
      </c>
      <c r="AE1165">
        <f t="shared" si="208"/>
        <v>0</v>
      </c>
      <c r="AF1165">
        <f t="shared" si="209"/>
        <v>0</v>
      </c>
      <c r="AG1165">
        <f t="shared" si="210"/>
        <v>0</v>
      </c>
    </row>
    <row r="1166" spans="3:33" x14ac:dyDescent="0.25">
      <c r="D1166" s="52"/>
      <c r="E1166" s="39"/>
      <c r="F1166" s="39"/>
      <c r="G1166" s="35"/>
      <c r="I1166" s="52"/>
      <c r="J1166" s="39"/>
      <c r="K1166" s="39"/>
      <c r="L1166" s="62"/>
      <c r="M1166" s="101">
        <f t="shared" si="207"/>
        <v>13</v>
      </c>
      <c r="N1166" s="67" t="str">
        <f ca="1">IF(D1166="","",_xll.xEURO(OFFSET(C1166,-M1166+1,0),E1166,OFFSET(C1166,-M1166+2,0),OFFSET(C1166,-M1166+2,0),OFFSET(C1166,-M1166+3,0)+AB1166,OFFSET(C1166,-M1166+4,0),0,1)*D1166)</f>
        <v/>
      </c>
      <c r="O1166" s="69" t="str">
        <f ca="1">IF(D1166="","",_xll.xEURO(OFFSET(C1166,-M1166+1,0),E1166,OFFSET(C1166,-M1166+2,0),OFFSET(C1166,-M1166+2,0),OFFSET(C1166,-M1166+3,0)+AB1166,OFFSET(C1166,-M1166+4,0),0,0))</f>
        <v/>
      </c>
      <c r="P1166" s="67" t="str">
        <f t="shared" si="205"/>
        <v/>
      </c>
      <c r="Q1166" s="67" t="str">
        <f ca="1">IF(D1166="","",_xll.xEURO(OFFSET(C1166,-M1166+1,0),E1166,OFFSET(C1166,-M1166+2,0),OFFSET(C1166,-M1166+2,0),OFFSET(C1166,-M1166+3,0)+AB1166,OFFSET(C1166,-M1166+4,0),0,2)/10*D1166)</f>
        <v/>
      </c>
      <c r="R1166" s="71" t="str">
        <f ca="1">IF(D1166="","",_xll.xEURO(OFFSET(C1166,-M1166+1,0),E1166,OFFSET(C1166,-M1166+2,0),OFFSET(C1166,-M1166+2,0),OFFSET(C1166,-M1166+3,0)+AB1166,OFFSET(C1166,-M1166+4,0),0,3)/100*D1166*10000)</f>
        <v/>
      </c>
      <c r="S1166" s="71" t="str">
        <f ca="1">IF(D1166="","",_xll.xEURO(OFFSET(C1166,-M1166+1,0),E1166,OFFSET(C1166,-M1166+2,0),OFFSET(C1166,-M1166+2,0),OFFSET(C1166,-M1166+3,0)+AB1166,OFFSET(C1166,-M1166+4,0),0,5)/365.25*D1166*10000)</f>
        <v/>
      </c>
      <c r="U1166" s="67" t="str">
        <f ca="1">IF(I1166="","",_xll.xEURO(OFFSET(C1166,-M1166+1,0),J1166,OFFSET(C1166,-M1166+2,0),OFFSET(C1166,-M1166+2,0),OFFSET(C1166,-M1166+3,0)+AC1166,OFFSET(C1166,-M1166+4,0),1,1)*I1166)</f>
        <v/>
      </c>
      <c r="V1166" s="69" t="str">
        <f ca="1">IF(I1166="","",_xll.xEURO(OFFSET(C1166,-M1166+1,0),J1166,OFFSET(C1166,-M1166+2,0),OFFSET(C1166,-M1166+2,0),OFFSET(C1166,-M1166+3,0)+AC1166,OFFSET(C1166,-M1166+4,0),1,0))</f>
        <v/>
      </c>
      <c r="W1166" s="67" t="str">
        <f t="shared" si="206"/>
        <v/>
      </c>
      <c r="X1166" s="67" t="str">
        <f ca="1">IF(I1166="","",_xll.xEURO(OFFSET(C1166,-M1166+1,0),J1166,OFFSET(C1166,-M1166+2,0),OFFSET(C1166,-M1166+2,0),OFFSET(C1166,-M1166+3,0)+AC1166,OFFSET(C1166,-M1166+4,0),1,2)/10*I1166)</f>
        <v/>
      </c>
      <c r="Y1166" s="71" t="str">
        <f ca="1">IF(I1166="","",_xll.xEURO(OFFSET(C1166,-M1166+1,0),J1166,OFFSET(C1166,-M1166+2,0),OFFSET(C1166,-M1166+2,0),OFFSET(C1166,-M1166+3,0)+AC1166,OFFSET(C1166,-M1166+4,0),1,3)/100*I1166*10000)</f>
        <v/>
      </c>
      <c r="Z1166" s="71" t="str">
        <f ca="1">IF(I1166="","",_xll.xEURO(OFFSET(C1166,-M1166+1,0),J1166,OFFSET(C1166,-M1166+2,0),OFFSET(C1166,-M1166+2,0),OFFSET(C1166,-M1166+3,0)+AC1166,OFFSET(C1166,-M1166+4,0),1,5)/365.25*I1166*10000)</f>
        <v/>
      </c>
      <c r="AB1166" s="40" t="str">
        <f ca="1">IF(D1166="","",_xll.xCalcSkew(OFFSET(C1166,-M1166,0),E1166-OFFSET(C1166,-M1166+1,0),b)/100)</f>
        <v/>
      </c>
      <c r="AC1166" s="40" t="str">
        <f ca="1">IF(I1166="","",_xll.xCalcSkew(OFFSET(C1166,-M1166,0),J1166-OFFSET(C1166,-M1166+1,0),b)/100)</f>
        <v/>
      </c>
      <c r="AE1166">
        <f t="shared" si="208"/>
        <v>0</v>
      </c>
      <c r="AF1166">
        <f t="shared" si="209"/>
        <v>0</v>
      </c>
      <c r="AG1166">
        <f t="shared" si="210"/>
        <v>0</v>
      </c>
    </row>
    <row r="1167" spans="3:33" x14ac:dyDescent="0.25">
      <c r="D1167" s="52"/>
      <c r="E1167" s="39"/>
      <c r="F1167" s="39"/>
      <c r="G1167" s="35"/>
      <c r="I1167" s="52"/>
      <c r="J1167" s="39"/>
      <c r="K1167" s="39"/>
      <c r="L1167" s="62"/>
      <c r="M1167" s="101">
        <f t="shared" si="207"/>
        <v>14</v>
      </c>
      <c r="N1167" s="67" t="str">
        <f ca="1">IF(D1167="","",_xll.xEURO(OFFSET(C1167,-M1167+1,0),E1167,OFFSET(C1167,-M1167+2,0),OFFSET(C1167,-M1167+2,0),OFFSET(C1167,-M1167+3,0)+AB1167,OFFSET(C1167,-M1167+4,0),0,1)*D1167)</f>
        <v/>
      </c>
      <c r="O1167" s="69" t="str">
        <f ca="1">IF(D1167="","",_xll.xEURO(OFFSET(C1167,-M1167+1,0),E1167,OFFSET(C1167,-M1167+2,0),OFFSET(C1167,-M1167+2,0),OFFSET(C1167,-M1167+3,0)+AB1167,OFFSET(C1167,-M1167+4,0),0,0))</f>
        <v/>
      </c>
      <c r="P1167" s="67" t="str">
        <f t="shared" si="205"/>
        <v/>
      </c>
      <c r="Q1167" s="67" t="str">
        <f ca="1">IF(D1167="","",_xll.xEURO(OFFSET(C1167,-M1167+1,0),E1167,OFFSET(C1167,-M1167+2,0),OFFSET(C1167,-M1167+2,0),OFFSET(C1167,-M1167+3,0)+AB1167,OFFSET(C1167,-M1167+4,0),0,2)/10*D1167)</f>
        <v/>
      </c>
      <c r="R1167" s="71" t="str">
        <f ca="1">IF(D1167="","",_xll.xEURO(OFFSET(C1167,-M1167+1,0),E1167,OFFSET(C1167,-M1167+2,0),OFFSET(C1167,-M1167+2,0),OFFSET(C1167,-M1167+3,0)+AB1167,OFFSET(C1167,-M1167+4,0),0,3)/100*D1167*10000)</f>
        <v/>
      </c>
      <c r="S1167" s="71" t="str">
        <f ca="1">IF(D1167="","",_xll.xEURO(OFFSET(C1167,-M1167+1,0),E1167,OFFSET(C1167,-M1167+2,0),OFFSET(C1167,-M1167+2,0),OFFSET(C1167,-M1167+3,0)+AB1167,OFFSET(C1167,-M1167+4,0),0,5)/365.25*D1167*10000)</f>
        <v/>
      </c>
      <c r="U1167" s="67" t="str">
        <f ca="1">IF(I1167="","",_xll.xEURO(OFFSET(C1167,-M1167+1,0),J1167,OFFSET(C1167,-M1167+2,0),OFFSET(C1167,-M1167+2,0),OFFSET(C1167,-M1167+3,0)+AC1167,OFFSET(C1167,-M1167+4,0),1,1)*I1167)</f>
        <v/>
      </c>
      <c r="V1167" s="69" t="str">
        <f ca="1">IF(I1167="","",_xll.xEURO(OFFSET(C1167,-M1167+1,0),J1167,OFFSET(C1167,-M1167+2,0),OFFSET(C1167,-M1167+2,0),OFFSET(C1167,-M1167+3,0)+AC1167,OFFSET(C1167,-M1167+4,0),1,0))</f>
        <v/>
      </c>
      <c r="W1167" s="67" t="str">
        <f t="shared" si="206"/>
        <v/>
      </c>
      <c r="X1167" s="67" t="str">
        <f ca="1">IF(I1167="","",_xll.xEURO(OFFSET(C1167,-M1167+1,0),J1167,OFFSET(C1167,-M1167+2,0),OFFSET(C1167,-M1167+2,0),OFFSET(C1167,-M1167+3,0)+AC1167,OFFSET(C1167,-M1167+4,0),1,2)/10*I1167)</f>
        <v/>
      </c>
      <c r="Y1167" s="71" t="str">
        <f ca="1">IF(I1167="","",_xll.xEURO(OFFSET(C1167,-M1167+1,0),J1167,OFFSET(C1167,-M1167+2,0),OFFSET(C1167,-M1167+2,0),OFFSET(C1167,-M1167+3,0)+AC1167,OFFSET(C1167,-M1167+4,0),1,3)/100*I1167*10000)</f>
        <v/>
      </c>
      <c r="Z1167" s="71" t="str">
        <f ca="1">IF(I1167="","",_xll.xEURO(OFFSET(C1167,-M1167+1,0),J1167,OFFSET(C1167,-M1167+2,0),OFFSET(C1167,-M1167+2,0),OFFSET(C1167,-M1167+3,0)+AC1167,OFFSET(C1167,-M1167+4,0),1,5)/365.25*I1167*10000)</f>
        <v/>
      </c>
      <c r="AB1167" s="40" t="str">
        <f ca="1">IF(D1167="","",_xll.xCalcSkew(OFFSET(C1167,-M1167,0),E1167-OFFSET(C1167,-M1167+1,0),b)/100)</f>
        <v/>
      </c>
      <c r="AC1167" s="40" t="str">
        <f ca="1">IF(I1167="","",_xll.xCalcSkew(OFFSET(C1167,-M1167,0),J1167-OFFSET(C1167,-M1167+1,0),b)/100)</f>
        <v/>
      </c>
      <c r="AE1167">
        <f t="shared" si="208"/>
        <v>0</v>
      </c>
      <c r="AF1167">
        <f t="shared" si="209"/>
        <v>0</v>
      </c>
      <c r="AG1167">
        <f t="shared" si="210"/>
        <v>0</v>
      </c>
    </row>
    <row r="1168" spans="3:33" x14ac:dyDescent="0.25">
      <c r="D1168" s="52"/>
      <c r="E1168" s="39"/>
      <c r="F1168" s="39"/>
      <c r="G1168" s="35"/>
      <c r="I1168" s="52"/>
      <c r="J1168" s="39"/>
      <c r="K1168" s="39"/>
      <c r="L1168" s="62"/>
      <c r="M1168" s="101">
        <f t="shared" si="207"/>
        <v>15</v>
      </c>
      <c r="N1168" s="67" t="str">
        <f ca="1">IF(D1168="","",_xll.xEURO(OFFSET(C1168,-M1168+1,0),E1168,OFFSET(C1168,-M1168+2,0),OFFSET(C1168,-M1168+2,0),OFFSET(C1168,-M1168+3,0)+AB1168,OFFSET(C1168,-M1168+4,0),0,1)*D1168)</f>
        <v/>
      </c>
      <c r="O1168" s="69" t="str">
        <f ca="1">IF(D1168="","",_xll.xEURO(OFFSET(C1168,-M1168+1,0),E1168,OFFSET(C1168,-M1168+2,0),OFFSET(C1168,-M1168+2,0),OFFSET(C1168,-M1168+3,0)+AB1168,OFFSET(C1168,-M1168+4,0),0,0))</f>
        <v/>
      </c>
      <c r="P1168" s="67" t="str">
        <f t="shared" si="205"/>
        <v/>
      </c>
      <c r="Q1168" s="67" t="str">
        <f ca="1">IF(D1168="","",_xll.xEURO(OFFSET(C1168,-M1168+1,0),E1168,OFFSET(C1168,-M1168+2,0),OFFSET(C1168,-M1168+2,0),OFFSET(C1168,-M1168+3,0)+AB1168,OFFSET(C1168,-M1168+4,0),0,2)/10*D1168)</f>
        <v/>
      </c>
      <c r="R1168" s="71" t="str">
        <f ca="1">IF(D1168="","",_xll.xEURO(OFFSET(C1168,-M1168+1,0),E1168,OFFSET(C1168,-M1168+2,0),OFFSET(C1168,-M1168+2,0),OFFSET(C1168,-M1168+3,0)+AB1168,OFFSET(C1168,-M1168+4,0),0,3)/100*D1168*10000)</f>
        <v/>
      </c>
      <c r="S1168" s="71" t="str">
        <f ca="1">IF(D1168="","",_xll.xEURO(OFFSET(C1168,-M1168+1,0),E1168,OFFSET(C1168,-M1168+2,0),OFFSET(C1168,-M1168+2,0),OFFSET(C1168,-M1168+3,0)+AB1168,OFFSET(C1168,-M1168+4,0),0,5)/365.25*D1168*10000)</f>
        <v/>
      </c>
      <c r="U1168" s="67" t="str">
        <f ca="1">IF(I1168="","",_xll.xEURO(OFFSET(C1168,-M1168+1,0),J1168,OFFSET(C1168,-M1168+2,0),OFFSET(C1168,-M1168+2,0),OFFSET(C1168,-M1168+3,0)+AC1168,OFFSET(C1168,-M1168+4,0),1,1)*I1168)</f>
        <v/>
      </c>
      <c r="V1168" s="69" t="str">
        <f ca="1">IF(I1168="","",_xll.xEURO(OFFSET(C1168,-M1168+1,0),J1168,OFFSET(C1168,-M1168+2,0),OFFSET(C1168,-M1168+2,0),OFFSET(C1168,-M1168+3,0)+AC1168,OFFSET(C1168,-M1168+4,0),1,0))</f>
        <v/>
      </c>
      <c r="W1168" s="67" t="str">
        <f t="shared" si="206"/>
        <v/>
      </c>
      <c r="X1168" s="67" t="str">
        <f ca="1">IF(I1168="","",_xll.xEURO(OFFSET(C1168,-M1168+1,0),J1168,OFFSET(C1168,-M1168+2,0),OFFSET(C1168,-M1168+2,0),OFFSET(C1168,-M1168+3,0)+AC1168,OFFSET(C1168,-M1168+4,0),1,2)/10*I1168)</f>
        <v/>
      </c>
      <c r="Y1168" s="71" t="str">
        <f ca="1">IF(I1168="","",_xll.xEURO(OFFSET(C1168,-M1168+1,0),J1168,OFFSET(C1168,-M1168+2,0),OFFSET(C1168,-M1168+2,0),OFFSET(C1168,-M1168+3,0)+AC1168,OFFSET(C1168,-M1168+4,0),1,3)/100*I1168*10000)</f>
        <v/>
      </c>
      <c r="Z1168" s="71" t="str">
        <f ca="1">IF(I1168="","",_xll.xEURO(OFFSET(C1168,-M1168+1,0),J1168,OFFSET(C1168,-M1168+2,0),OFFSET(C1168,-M1168+2,0),OFFSET(C1168,-M1168+3,0)+AC1168,OFFSET(C1168,-M1168+4,0),1,5)/365.25*I1168*10000)</f>
        <v/>
      </c>
      <c r="AB1168" s="40" t="str">
        <f ca="1">IF(D1168="","",_xll.xCalcSkew(OFFSET(C1168,-M1168,0),E1168-OFFSET(C1168,-M1168+1,0),b)/100)</f>
        <v/>
      </c>
      <c r="AC1168" s="40" t="str">
        <f ca="1">IF(I1168="","",_xll.xCalcSkew(OFFSET(C1168,-M1168,0),J1168-OFFSET(C1168,-M1168+1,0),b)/100)</f>
        <v/>
      </c>
      <c r="AE1168">
        <f t="shared" si="208"/>
        <v>0</v>
      </c>
      <c r="AF1168">
        <f t="shared" si="209"/>
        <v>0</v>
      </c>
      <c r="AG1168">
        <f t="shared" si="210"/>
        <v>0</v>
      </c>
    </row>
    <row r="1169" spans="4:33" x14ac:dyDescent="0.25">
      <c r="D1169" s="52"/>
      <c r="E1169" s="39"/>
      <c r="F1169" s="39"/>
      <c r="G1169" s="35"/>
      <c r="I1169" s="52"/>
      <c r="J1169" s="39"/>
      <c r="K1169" s="39"/>
      <c r="L1169" s="62"/>
      <c r="M1169" s="101">
        <f t="shared" si="207"/>
        <v>16</v>
      </c>
      <c r="N1169" s="67" t="str">
        <f ca="1">IF(D1169="","",_xll.xEURO(OFFSET(C1169,-M1169+1,0),E1169,OFFSET(C1169,-M1169+2,0),OFFSET(C1169,-M1169+2,0),OFFSET(C1169,-M1169+3,0)+AB1169,OFFSET(C1169,-M1169+4,0),0,1)*D1169)</f>
        <v/>
      </c>
      <c r="O1169" s="69" t="str">
        <f ca="1">IF(D1169="","",_xll.xEURO(OFFSET(C1169,-M1169+1,0),E1169,OFFSET(C1169,-M1169+2,0),OFFSET(C1169,-M1169+2,0),OFFSET(C1169,-M1169+3,0)+AB1169,OFFSET(C1169,-M1169+4,0),0,0))</f>
        <v/>
      </c>
      <c r="P1169" s="67" t="str">
        <f t="shared" si="205"/>
        <v/>
      </c>
      <c r="Q1169" s="67" t="str">
        <f ca="1">IF(D1169="","",_xll.xEURO(OFFSET(C1169,-M1169+1,0),E1169,OFFSET(C1169,-M1169+2,0),OFFSET(C1169,-M1169+2,0),OFFSET(C1169,-M1169+3,0)+AB1169,OFFSET(C1169,-M1169+4,0),0,2)/10*D1169)</f>
        <v/>
      </c>
      <c r="R1169" s="71" t="str">
        <f ca="1">IF(D1169="","",_xll.xEURO(OFFSET(C1169,-M1169+1,0),E1169,OFFSET(C1169,-M1169+2,0),OFFSET(C1169,-M1169+2,0),OFFSET(C1169,-M1169+3,0)+AB1169,OFFSET(C1169,-M1169+4,0),0,3)/100*D1169*10000)</f>
        <v/>
      </c>
      <c r="S1169" s="71" t="str">
        <f ca="1">IF(D1169="","",_xll.xEURO(OFFSET(C1169,-M1169+1,0),E1169,OFFSET(C1169,-M1169+2,0),OFFSET(C1169,-M1169+2,0),OFFSET(C1169,-M1169+3,0)+AB1169,OFFSET(C1169,-M1169+4,0),0,5)/365.25*D1169*10000)</f>
        <v/>
      </c>
      <c r="U1169" s="67" t="str">
        <f ca="1">IF(I1169="","",_xll.xEURO(OFFSET(C1169,-M1169+1,0),J1169,OFFSET(C1169,-M1169+2,0),OFFSET(C1169,-M1169+2,0),OFFSET(C1169,-M1169+3,0)+AC1169,OFFSET(C1169,-M1169+4,0),1,1)*I1169)</f>
        <v/>
      </c>
      <c r="V1169" s="69" t="str">
        <f ca="1">IF(I1169="","",_xll.xEURO(OFFSET(C1169,-M1169+1,0),J1169,OFFSET(C1169,-M1169+2,0),OFFSET(C1169,-M1169+2,0),OFFSET(C1169,-M1169+3,0)+AC1169,OFFSET(C1169,-M1169+4,0),1,0))</f>
        <v/>
      </c>
      <c r="W1169" s="67" t="str">
        <f t="shared" si="206"/>
        <v/>
      </c>
      <c r="X1169" s="67" t="str">
        <f ca="1">IF(I1169="","",_xll.xEURO(OFFSET(C1169,-M1169+1,0),J1169,OFFSET(C1169,-M1169+2,0),OFFSET(C1169,-M1169+2,0),OFFSET(C1169,-M1169+3,0)+AC1169,OFFSET(C1169,-M1169+4,0),1,2)/10*I1169)</f>
        <v/>
      </c>
      <c r="Y1169" s="71" t="str">
        <f ca="1">IF(I1169="","",_xll.xEURO(OFFSET(C1169,-M1169+1,0),J1169,OFFSET(C1169,-M1169+2,0),OFFSET(C1169,-M1169+2,0),OFFSET(C1169,-M1169+3,0)+AC1169,OFFSET(C1169,-M1169+4,0),1,3)/100*I1169*10000)</f>
        <v/>
      </c>
      <c r="Z1169" s="71" t="str">
        <f ca="1">IF(I1169="","",_xll.xEURO(OFFSET(C1169,-M1169+1,0),J1169,OFFSET(C1169,-M1169+2,0),OFFSET(C1169,-M1169+2,0),OFFSET(C1169,-M1169+3,0)+AC1169,OFFSET(C1169,-M1169+4,0),1,5)/365.25*I1169*10000)</f>
        <v/>
      </c>
      <c r="AB1169" s="40" t="str">
        <f ca="1">IF(D1169="","",_xll.xCalcSkew(OFFSET(C1169,-M1169,0),E1169-OFFSET(C1169,-M1169+1,0),b)/100)</f>
        <v/>
      </c>
      <c r="AC1169" s="40" t="str">
        <f ca="1">IF(I1169="","",_xll.xCalcSkew(OFFSET(C1169,-M1169,0),J1169-OFFSET(C1169,-M1169+1,0),b)/100)</f>
        <v/>
      </c>
      <c r="AE1169">
        <f t="shared" si="208"/>
        <v>0</v>
      </c>
      <c r="AF1169">
        <f t="shared" si="209"/>
        <v>0</v>
      </c>
      <c r="AG1169">
        <f t="shared" si="210"/>
        <v>0</v>
      </c>
    </row>
    <row r="1170" spans="4:33" x14ac:dyDescent="0.25">
      <c r="D1170" s="52"/>
      <c r="E1170" s="39"/>
      <c r="F1170" s="39"/>
      <c r="G1170" s="35"/>
      <c r="I1170" s="52"/>
      <c r="J1170" s="39"/>
      <c r="K1170" s="39"/>
      <c r="L1170" s="62"/>
      <c r="M1170" s="101">
        <f t="shared" si="207"/>
        <v>17</v>
      </c>
      <c r="N1170" s="67" t="str">
        <f ca="1">IF(D1170="","",_xll.xEURO(OFFSET(C1170,-M1170+1,0),E1170,OFFSET(C1170,-M1170+2,0),OFFSET(C1170,-M1170+2,0),OFFSET(C1170,-M1170+3,0)+AB1170,OFFSET(C1170,-M1170+4,0),0,1)*D1170)</f>
        <v/>
      </c>
      <c r="O1170" s="69" t="str">
        <f ca="1">IF(D1170="","",_xll.xEURO(OFFSET(C1170,-M1170+1,0),E1170,OFFSET(C1170,-M1170+2,0),OFFSET(C1170,-M1170+2,0),OFFSET(C1170,-M1170+3,0)+AB1170,OFFSET(C1170,-M1170+4,0),0,0))</f>
        <v/>
      </c>
      <c r="P1170" s="67" t="str">
        <f t="shared" si="205"/>
        <v/>
      </c>
      <c r="Q1170" s="67" t="str">
        <f ca="1">IF(D1170="","",_xll.xEURO(OFFSET(C1170,-M1170+1,0),E1170,OFFSET(C1170,-M1170+2,0),OFFSET(C1170,-M1170+2,0),OFFSET(C1170,-M1170+3,0)+AB1170,OFFSET(C1170,-M1170+4,0),0,2)/10*D1170)</f>
        <v/>
      </c>
      <c r="R1170" s="71" t="str">
        <f ca="1">IF(D1170="","",_xll.xEURO(OFFSET(C1170,-M1170+1,0),E1170,OFFSET(C1170,-M1170+2,0),OFFSET(C1170,-M1170+2,0),OFFSET(C1170,-M1170+3,0)+AB1170,OFFSET(C1170,-M1170+4,0),0,3)/100*D1170*10000)</f>
        <v/>
      </c>
      <c r="S1170" s="71" t="str">
        <f ca="1">IF(D1170="","",_xll.xEURO(OFFSET(C1170,-M1170+1,0),E1170,OFFSET(C1170,-M1170+2,0),OFFSET(C1170,-M1170+2,0),OFFSET(C1170,-M1170+3,0)+AB1170,OFFSET(C1170,-M1170+4,0),0,5)/365.25*D1170*10000)</f>
        <v/>
      </c>
      <c r="U1170" s="67" t="str">
        <f ca="1">IF(I1170="","",_xll.xEURO(OFFSET(C1170,-M1170+1,0),J1170,OFFSET(C1170,-M1170+2,0),OFFSET(C1170,-M1170+2,0),OFFSET(C1170,-M1170+3,0)+AC1170,OFFSET(C1170,-M1170+4,0),1,1)*I1170)</f>
        <v/>
      </c>
      <c r="V1170" s="69" t="str">
        <f ca="1">IF(I1170="","",_xll.xEURO(OFFSET(C1170,-M1170+1,0),J1170,OFFSET(C1170,-M1170+2,0),OFFSET(C1170,-M1170+2,0),OFFSET(C1170,-M1170+3,0)+AC1170,OFFSET(C1170,-M1170+4,0),1,0))</f>
        <v/>
      </c>
      <c r="W1170" s="67" t="str">
        <f t="shared" si="206"/>
        <v/>
      </c>
      <c r="X1170" s="67" t="str">
        <f ca="1">IF(I1170="","",_xll.xEURO(OFFSET(C1170,-M1170+1,0),J1170,OFFSET(C1170,-M1170+2,0),OFFSET(C1170,-M1170+2,0),OFFSET(C1170,-M1170+3,0)+AC1170,OFFSET(C1170,-M1170+4,0),1,2)/10*I1170)</f>
        <v/>
      </c>
      <c r="Y1170" s="71" t="str">
        <f ca="1">IF(I1170="","",_xll.xEURO(OFFSET(C1170,-M1170+1,0),J1170,OFFSET(C1170,-M1170+2,0),OFFSET(C1170,-M1170+2,0),OFFSET(C1170,-M1170+3,0)+AC1170,OFFSET(C1170,-M1170+4,0),1,3)/100*I1170*10000)</f>
        <v/>
      </c>
      <c r="Z1170" s="71" t="str">
        <f ca="1">IF(I1170="","",_xll.xEURO(OFFSET(C1170,-M1170+1,0),J1170,OFFSET(C1170,-M1170+2,0),OFFSET(C1170,-M1170+2,0),OFFSET(C1170,-M1170+3,0)+AC1170,OFFSET(C1170,-M1170+4,0),1,5)/365.25*I1170*10000)</f>
        <v/>
      </c>
      <c r="AB1170" s="40" t="str">
        <f ca="1">IF(D1170="","",_xll.xCalcSkew(OFFSET(C1170,-M1170,0),E1170-OFFSET(C1170,-M1170+1,0),b)/100)</f>
        <v/>
      </c>
      <c r="AC1170" s="40" t="str">
        <f ca="1">IF(I1170="","",_xll.xCalcSkew(OFFSET(C1170,-M1170,0),J1170-OFFSET(C1170,-M1170+1,0),b)/100)</f>
        <v/>
      </c>
      <c r="AE1170">
        <f t="shared" si="208"/>
        <v>0</v>
      </c>
      <c r="AF1170">
        <f t="shared" si="209"/>
        <v>0</v>
      </c>
      <c r="AG1170">
        <f t="shared" si="210"/>
        <v>0</v>
      </c>
    </row>
    <row r="1171" spans="4:33" x14ac:dyDescent="0.25">
      <c r="D1171" s="52"/>
      <c r="E1171" s="39"/>
      <c r="F1171" s="39"/>
      <c r="G1171" s="35"/>
      <c r="I1171" s="52"/>
      <c r="J1171" s="39"/>
      <c r="K1171" s="39"/>
      <c r="L1171" s="62"/>
      <c r="M1171" s="101">
        <f t="shared" si="207"/>
        <v>18</v>
      </c>
      <c r="N1171" s="67" t="str">
        <f ca="1">IF(D1171="","",_xll.xEURO(OFFSET(C1171,-M1171+1,0),E1171,OFFSET(C1171,-M1171+2,0),OFFSET(C1171,-M1171+2,0),OFFSET(C1171,-M1171+3,0)+AB1171,OFFSET(C1171,-M1171+4,0),0,1)*D1171)</f>
        <v/>
      </c>
      <c r="O1171" s="69" t="str">
        <f ca="1">IF(D1171="","",_xll.xEURO(OFFSET(C1171,-M1171+1,0),E1171,OFFSET(C1171,-M1171+2,0),OFFSET(C1171,-M1171+2,0),OFFSET(C1171,-M1171+3,0)+AB1171,OFFSET(C1171,-M1171+4,0),0,0))</f>
        <v/>
      </c>
      <c r="P1171" s="67" t="str">
        <f t="shared" si="205"/>
        <v/>
      </c>
      <c r="Q1171" s="67" t="str">
        <f ca="1">IF(D1171="","",_xll.xEURO(OFFSET(C1171,-M1171+1,0),E1171,OFFSET(C1171,-M1171+2,0),OFFSET(C1171,-M1171+2,0),OFFSET(C1171,-M1171+3,0)+AB1171,OFFSET(C1171,-M1171+4,0),0,2)/10*D1171)</f>
        <v/>
      </c>
      <c r="R1171" s="71" t="str">
        <f ca="1">IF(D1171="","",_xll.xEURO(OFFSET(C1171,-M1171+1,0),E1171,OFFSET(C1171,-M1171+2,0),OFFSET(C1171,-M1171+2,0),OFFSET(C1171,-M1171+3,0)+AB1171,OFFSET(C1171,-M1171+4,0),0,3)/100*D1171*10000)</f>
        <v/>
      </c>
      <c r="S1171" s="71" t="str">
        <f ca="1">IF(D1171="","",_xll.xEURO(OFFSET(C1171,-M1171+1,0),E1171,OFFSET(C1171,-M1171+2,0),OFFSET(C1171,-M1171+2,0),OFFSET(C1171,-M1171+3,0)+AB1171,OFFSET(C1171,-M1171+4,0),0,5)/365.25*D1171*10000)</f>
        <v/>
      </c>
      <c r="U1171" s="67" t="str">
        <f ca="1">IF(I1171="","",_xll.xEURO(OFFSET(C1171,-M1171+1,0),J1171,OFFSET(C1171,-M1171+2,0),OFFSET(C1171,-M1171+2,0),OFFSET(C1171,-M1171+3,0)+AC1171,OFFSET(C1171,-M1171+4,0),1,1)*I1171)</f>
        <v/>
      </c>
      <c r="V1171" s="69" t="str">
        <f ca="1">IF(I1171="","",_xll.xEURO(OFFSET(C1171,-M1171+1,0),J1171,OFFSET(C1171,-M1171+2,0),OFFSET(C1171,-M1171+2,0),OFFSET(C1171,-M1171+3,0)+AC1171,OFFSET(C1171,-M1171+4,0),1,0))</f>
        <v/>
      </c>
      <c r="W1171" s="67" t="str">
        <f t="shared" si="206"/>
        <v/>
      </c>
      <c r="X1171" s="67" t="str">
        <f ca="1">IF(I1171="","",_xll.xEURO(OFFSET(C1171,-M1171+1,0),J1171,OFFSET(C1171,-M1171+2,0),OFFSET(C1171,-M1171+2,0),OFFSET(C1171,-M1171+3,0)+AC1171,OFFSET(C1171,-M1171+4,0),1,2)/10*I1171)</f>
        <v/>
      </c>
      <c r="Y1171" s="71" t="str">
        <f ca="1">IF(I1171="","",_xll.xEURO(OFFSET(C1171,-M1171+1,0),J1171,OFFSET(C1171,-M1171+2,0),OFFSET(C1171,-M1171+2,0),OFFSET(C1171,-M1171+3,0)+AC1171,OFFSET(C1171,-M1171+4,0),1,3)/100*I1171*10000)</f>
        <v/>
      </c>
      <c r="Z1171" s="71" t="str">
        <f ca="1">IF(I1171="","",_xll.xEURO(OFFSET(C1171,-M1171+1,0),J1171,OFFSET(C1171,-M1171+2,0),OFFSET(C1171,-M1171+2,0),OFFSET(C1171,-M1171+3,0)+AC1171,OFFSET(C1171,-M1171+4,0),1,5)/365.25*I1171*10000)</f>
        <v/>
      </c>
      <c r="AB1171" s="40" t="str">
        <f ca="1">IF(D1171="","",_xll.xCalcSkew(OFFSET(C1171,-M1171,0),E1171-OFFSET(C1171,-M1171+1,0),b)/100)</f>
        <v/>
      </c>
      <c r="AC1171" s="40" t="str">
        <f ca="1">IF(I1171="","",_xll.xCalcSkew(OFFSET(C1171,-M1171,0),J1171-OFFSET(C1171,-M1171+1,0),b)/100)</f>
        <v/>
      </c>
      <c r="AE1171">
        <f t="shared" si="208"/>
        <v>0</v>
      </c>
      <c r="AF1171">
        <f t="shared" si="209"/>
        <v>0</v>
      </c>
      <c r="AG1171">
        <f t="shared" si="210"/>
        <v>0</v>
      </c>
    </row>
    <row r="1172" spans="4:33" x14ac:dyDescent="0.25">
      <c r="D1172" s="52"/>
      <c r="E1172" s="39"/>
      <c r="F1172" s="39"/>
      <c r="G1172" s="35"/>
      <c r="I1172" s="52"/>
      <c r="J1172" s="39"/>
      <c r="K1172" s="39"/>
      <c r="L1172" s="62"/>
      <c r="M1172" s="101">
        <f t="shared" si="207"/>
        <v>19</v>
      </c>
      <c r="N1172" s="67" t="str">
        <f ca="1">IF(D1172="","",_xll.xEURO(OFFSET(C1172,-M1172+1,0),E1172,OFFSET(C1172,-M1172+2,0),OFFSET(C1172,-M1172+2,0),OFFSET(C1172,-M1172+3,0)+AB1172,OFFSET(C1172,-M1172+4,0),0,1)*D1172)</f>
        <v/>
      </c>
      <c r="O1172" s="69" t="str">
        <f ca="1">IF(D1172="","",_xll.xEURO(OFFSET(C1172,-M1172+1,0),E1172,OFFSET(C1172,-M1172+2,0),OFFSET(C1172,-M1172+2,0),OFFSET(C1172,-M1172+3,0)+AB1172,OFFSET(C1172,-M1172+4,0),0,0))</f>
        <v/>
      </c>
      <c r="P1172" s="67" t="str">
        <f t="shared" si="205"/>
        <v/>
      </c>
      <c r="Q1172" s="67" t="str">
        <f ca="1">IF(D1172="","",_xll.xEURO(OFFSET(C1172,-M1172+1,0),E1172,OFFSET(C1172,-M1172+2,0),OFFSET(C1172,-M1172+2,0),OFFSET(C1172,-M1172+3,0)+AB1172,OFFSET(C1172,-M1172+4,0),0,2)/10*D1172)</f>
        <v/>
      </c>
      <c r="R1172" s="71" t="str">
        <f ca="1">IF(D1172="","",_xll.xEURO(OFFSET(C1172,-M1172+1,0),E1172,OFFSET(C1172,-M1172+2,0),OFFSET(C1172,-M1172+2,0),OFFSET(C1172,-M1172+3,0)+AB1172,OFFSET(C1172,-M1172+4,0),0,3)/100*D1172*10000)</f>
        <v/>
      </c>
      <c r="S1172" s="71" t="str">
        <f ca="1">IF(D1172="","",_xll.xEURO(OFFSET(C1172,-M1172+1,0),E1172,OFFSET(C1172,-M1172+2,0),OFFSET(C1172,-M1172+2,0),OFFSET(C1172,-M1172+3,0)+AB1172,OFFSET(C1172,-M1172+4,0),0,5)/365.25*D1172*10000)</f>
        <v/>
      </c>
      <c r="U1172" s="67" t="str">
        <f ca="1">IF(I1172="","",_xll.xEURO(OFFSET(C1172,-M1172+1,0),J1172,OFFSET(C1172,-M1172+2,0),OFFSET(C1172,-M1172+2,0),OFFSET(C1172,-M1172+3,0)+AC1172,OFFSET(C1172,-M1172+4,0),1,1)*I1172)</f>
        <v/>
      </c>
      <c r="V1172" s="69" t="str">
        <f ca="1">IF(I1172="","",_xll.xEURO(OFFSET(C1172,-M1172+1,0),J1172,OFFSET(C1172,-M1172+2,0),OFFSET(C1172,-M1172+2,0),OFFSET(C1172,-M1172+3,0)+AC1172,OFFSET(C1172,-M1172+4,0),1,0))</f>
        <v/>
      </c>
      <c r="W1172" s="67" t="str">
        <f t="shared" si="206"/>
        <v/>
      </c>
      <c r="X1172" s="67" t="str">
        <f ca="1">IF(I1172="","",_xll.xEURO(OFFSET(C1172,-M1172+1,0),J1172,OFFSET(C1172,-M1172+2,0),OFFSET(C1172,-M1172+2,0),OFFSET(C1172,-M1172+3,0)+AC1172,OFFSET(C1172,-M1172+4,0),1,2)/10*I1172)</f>
        <v/>
      </c>
      <c r="Y1172" s="71" t="str">
        <f ca="1">IF(I1172="","",_xll.xEURO(OFFSET(C1172,-M1172+1,0),J1172,OFFSET(C1172,-M1172+2,0),OFFSET(C1172,-M1172+2,0),OFFSET(C1172,-M1172+3,0)+AC1172,OFFSET(C1172,-M1172+4,0),1,3)/100*I1172*10000)</f>
        <v/>
      </c>
      <c r="Z1172" s="71" t="str">
        <f ca="1">IF(I1172="","",_xll.xEURO(OFFSET(C1172,-M1172+1,0),J1172,OFFSET(C1172,-M1172+2,0),OFFSET(C1172,-M1172+2,0),OFFSET(C1172,-M1172+3,0)+AC1172,OFFSET(C1172,-M1172+4,0),1,5)/365.25*I1172*10000)</f>
        <v/>
      </c>
      <c r="AB1172" s="40" t="str">
        <f ca="1">IF(D1172="","",_xll.xCalcSkew(OFFSET(C1172,-M1172,0),E1172-OFFSET(C1172,-M1172+1,0),b)/100)</f>
        <v/>
      </c>
      <c r="AC1172" s="40" t="str">
        <f ca="1">IF(I1172="","",_xll.xCalcSkew(OFFSET(C1172,-M1172,0),J1172-OFFSET(C1172,-M1172+1,0),b)/100)</f>
        <v/>
      </c>
      <c r="AE1172">
        <f t="shared" si="208"/>
        <v>0</v>
      </c>
      <c r="AF1172">
        <f t="shared" si="209"/>
        <v>0</v>
      </c>
      <c r="AG1172">
        <f t="shared" si="210"/>
        <v>0</v>
      </c>
    </row>
    <row r="1173" spans="4:33" x14ac:dyDescent="0.25">
      <c r="D1173" s="52"/>
      <c r="E1173" s="39"/>
      <c r="F1173" s="39"/>
      <c r="G1173" s="35"/>
      <c r="I1173" s="52"/>
      <c r="J1173" s="39"/>
      <c r="K1173" s="39"/>
      <c r="L1173" s="62"/>
      <c r="M1173" s="101">
        <f t="shared" si="207"/>
        <v>20</v>
      </c>
      <c r="N1173" s="67" t="str">
        <f ca="1">IF(D1173="","",_xll.xEURO(OFFSET(C1173,-M1173+1,0),E1173,OFFSET(C1173,-M1173+2,0),OFFSET(C1173,-M1173+2,0),OFFSET(C1173,-M1173+3,0)+AB1173,OFFSET(C1173,-M1173+4,0),0,1)*D1173)</f>
        <v/>
      </c>
      <c r="O1173" s="69" t="str">
        <f ca="1">IF(D1173="","",_xll.xEURO(OFFSET(C1173,-M1173+1,0),E1173,OFFSET(C1173,-M1173+2,0),OFFSET(C1173,-M1173+2,0),OFFSET(C1173,-M1173+3,0)+AB1173,OFFSET(C1173,-M1173+4,0),0,0))</f>
        <v/>
      </c>
      <c r="P1173" s="67" t="str">
        <f t="shared" si="205"/>
        <v/>
      </c>
      <c r="Q1173" s="67" t="str">
        <f ca="1">IF(D1173="","",_xll.xEURO(OFFSET(C1173,-M1173+1,0),E1173,OFFSET(C1173,-M1173+2,0),OFFSET(C1173,-M1173+2,0),OFFSET(C1173,-M1173+3,0)+AB1173,OFFSET(C1173,-M1173+4,0),0,2)/10*D1173)</f>
        <v/>
      </c>
      <c r="R1173" s="71" t="str">
        <f ca="1">IF(D1173="","",_xll.xEURO(OFFSET(C1173,-M1173+1,0),E1173,OFFSET(C1173,-M1173+2,0),OFFSET(C1173,-M1173+2,0),OFFSET(C1173,-M1173+3,0)+AB1173,OFFSET(C1173,-M1173+4,0),0,3)/100*D1173*10000)</f>
        <v/>
      </c>
      <c r="S1173" s="71" t="str">
        <f ca="1">IF(D1173="","",_xll.xEURO(OFFSET(C1173,-M1173+1,0),E1173,OFFSET(C1173,-M1173+2,0),OFFSET(C1173,-M1173+2,0),OFFSET(C1173,-M1173+3,0)+AB1173,OFFSET(C1173,-M1173+4,0),0,5)/365.25*D1173*10000)</f>
        <v/>
      </c>
      <c r="U1173" s="67" t="str">
        <f ca="1">IF(I1173="","",_xll.xEURO(OFFSET(C1173,-M1173+1,0),J1173,OFFSET(C1173,-M1173+2,0),OFFSET(C1173,-M1173+2,0),OFFSET(C1173,-M1173+3,0)+AC1173,OFFSET(C1173,-M1173+4,0),1,1)*I1173)</f>
        <v/>
      </c>
      <c r="V1173" s="69" t="str">
        <f ca="1">IF(I1173="","",_xll.xEURO(OFFSET(C1173,-M1173+1,0),J1173,OFFSET(C1173,-M1173+2,0),OFFSET(C1173,-M1173+2,0),OFFSET(C1173,-M1173+3,0)+AC1173,OFFSET(C1173,-M1173+4,0),1,0))</f>
        <v/>
      </c>
      <c r="W1173" s="67" t="str">
        <f t="shared" si="206"/>
        <v/>
      </c>
      <c r="X1173" s="67" t="str">
        <f ca="1">IF(I1173="","",_xll.xEURO(OFFSET(C1173,-M1173+1,0),J1173,OFFSET(C1173,-M1173+2,0),OFFSET(C1173,-M1173+2,0),OFFSET(C1173,-M1173+3,0)+AC1173,OFFSET(C1173,-M1173+4,0),1,2)/10*I1173)</f>
        <v/>
      </c>
      <c r="Y1173" s="71" t="str">
        <f ca="1">IF(I1173="","",_xll.xEURO(OFFSET(C1173,-M1173+1,0),J1173,OFFSET(C1173,-M1173+2,0),OFFSET(C1173,-M1173+2,0),OFFSET(C1173,-M1173+3,0)+AC1173,OFFSET(C1173,-M1173+4,0),1,3)/100*I1173*10000)</f>
        <v/>
      </c>
      <c r="Z1173" s="71" t="str">
        <f ca="1">IF(I1173="","",_xll.xEURO(OFFSET(C1173,-M1173+1,0),J1173,OFFSET(C1173,-M1173+2,0),OFFSET(C1173,-M1173+2,0),OFFSET(C1173,-M1173+3,0)+AC1173,OFFSET(C1173,-M1173+4,0),1,5)/365.25*I1173*10000)</f>
        <v/>
      </c>
      <c r="AB1173" s="40" t="str">
        <f ca="1">IF(D1173="","",_xll.xCalcSkew(OFFSET(C1173,-M1173,0),E1173-OFFSET(C1173,-M1173+1,0),b)/100)</f>
        <v/>
      </c>
      <c r="AC1173" s="40" t="str">
        <f ca="1">IF(I1173="","",_xll.xCalcSkew(OFFSET(C1173,-M1173,0),J1173-OFFSET(C1173,-M1173+1,0),b)/100)</f>
        <v/>
      </c>
      <c r="AE1173">
        <f t="shared" si="208"/>
        <v>0</v>
      </c>
      <c r="AF1173">
        <f t="shared" si="209"/>
        <v>0</v>
      </c>
      <c r="AG1173">
        <f t="shared" si="210"/>
        <v>0</v>
      </c>
    </row>
    <row r="1174" spans="4:33" x14ac:dyDescent="0.25">
      <c r="D1174" s="52"/>
      <c r="E1174" s="39"/>
      <c r="F1174" s="39"/>
      <c r="G1174" s="35"/>
      <c r="I1174" s="52"/>
      <c r="J1174" s="39"/>
      <c r="K1174" s="39"/>
      <c r="L1174" s="62"/>
      <c r="M1174" s="101">
        <f t="shared" si="207"/>
        <v>21</v>
      </c>
      <c r="N1174" s="67" t="str">
        <f ca="1">IF(D1174="","",_xll.xEURO(OFFSET(C1174,-M1174+1,0),E1174,OFFSET(C1174,-M1174+2,0),OFFSET(C1174,-M1174+2,0),OFFSET(C1174,-M1174+3,0)+AB1174,OFFSET(C1174,-M1174+4,0),0,1)*D1174)</f>
        <v/>
      </c>
      <c r="O1174" s="69" t="str">
        <f ca="1">IF(D1174="","",_xll.xEURO(OFFSET(C1174,-M1174+1,0),E1174,OFFSET(C1174,-M1174+2,0),OFFSET(C1174,-M1174+2,0),OFFSET(C1174,-M1174+3,0)+AB1174,OFFSET(C1174,-M1174+4,0),0,0))</f>
        <v/>
      </c>
      <c r="P1174" s="67" t="str">
        <f t="shared" si="205"/>
        <v/>
      </c>
      <c r="Q1174" s="67" t="str">
        <f ca="1">IF(D1174="","",_xll.xEURO(OFFSET(C1174,-M1174+1,0),E1174,OFFSET(C1174,-M1174+2,0),OFFSET(C1174,-M1174+2,0),OFFSET(C1174,-M1174+3,0)+AB1174,OFFSET(C1174,-M1174+4,0),0,2)/10*D1174)</f>
        <v/>
      </c>
      <c r="R1174" s="71" t="str">
        <f ca="1">IF(D1174="","",_xll.xEURO(OFFSET(C1174,-M1174+1,0),E1174,OFFSET(C1174,-M1174+2,0),OFFSET(C1174,-M1174+2,0),OFFSET(C1174,-M1174+3,0)+AB1174,OFFSET(C1174,-M1174+4,0),0,3)/100*D1174*10000)</f>
        <v/>
      </c>
      <c r="S1174" s="71" t="str">
        <f ca="1">IF(D1174="","",_xll.xEURO(OFFSET(C1174,-M1174+1,0),E1174,OFFSET(C1174,-M1174+2,0),OFFSET(C1174,-M1174+2,0),OFFSET(C1174,-M1174+3,0)+AB1174,OFFSET(C1174,-M1174+4,0),0,5)/365.25*D1174*10000)</f>
        <v/>
      </c>
      <c r="U1174" s="67" t="str">
        <f ca="1">IF(I1174="","",_xll.xEURO(OFFSET(C1174,-M1174+1,0),J1174,OFFSET(C1174,-M1174+2,0),OFFSET(C1174,-M1174+2,0),OFFSET(C1174,-M1174+3,0)+AC1174,OFFSET(C1174,-M1174+4,0),1,1)*I1174)</f>
        <v/>
      </c>
      <c r="V1174" s="69" t="str">
        <f ca="1">IF(I1174="","",_xll.xEURO(OFFSET(C1174,-M1174+1,0),J1174,OFFSET(C1174,-M1174+2,0),OFFSET(C1174,-M1174+2,0),OFFSET(C1174,-M1174+3,0)+AC1174,OFFSET(C1174,-M1174+4,0),1,0))</f>
        <v/>
      </c>
      <c r="W1174" s="67" t="str">
        <f t="shared" si="206"/>
        <v/>
      </c>
      <c r="X1174" s="67" t="str">
        <f ca="1">IF(I1174="","",_xll.xEURO(OFFSET(C1174,-M1174+1,0),J1174,OFFSET(C1174,-M1174+2,0),OFFSET(C1174,-M1174+2,0),OFFSET(C1174,-M1174+3,0)+AC1174,OFFSET(C1174,-M1174+4,0),1,2)/10*I1174)</f>
        <v/>
      </c>
      <c r="Y1174" s="71" t="str">
        <f ca="1">IF(I1174="","",_xll.xEURO(OFFSET(C1174,-M1174+1,0),J1174,OFFSET(C1174,-M1174+2,0),OFFSET(C1174,-M1174+2,0),OFFSET(C1174,-M1174+3,0)+AC1174,OFFSET(C1174,-M1174+4,0),1,3)/100*I1174*10000)</f>
        <v/>
      </c>
      <c r="Z1174" s="71" t="str">
        <f ca="1">IF(I1174="","",_xll.xEURO(OFFSET(C1174,-M1174+1,0),J1174,OFFSET(C1174,-M1174+2,0),OFFSET(C1174,-M1174+2,0),OFFSET(C1174,-M1174+3,0)+AC1174,OFFSET(C1174,-M1174+4,0),1,5)/365.25*I1174*10000)</f>
        <v/>
      </c>
      <c r="AB1174" s="40" t="str">
        <f ca="1">IF(D1174="","",_xll.xCalcSkew(OFFSET(C1174,-M1174,0),E1174-OFFSET(C1174,-M1174+1,0),b)/100)</f>
        <v/>
      </c>
      <c r="AC1174" s="40" t="str">
        <f ca="1">IF(I1174="","",_xll.xCalcSkew(OFFSET(C1174,-M1174,0),J1174-OFFSET(C1174,-M1174+1,0),b)/100)</f>
        <v/>
      </c>
      <c r="AE1174">
        <f t="shared" si="208"/>
        <v>0</v>
      </c>
      <c r="AF1174">
        <f t="shared" si="209"/>
        <v>0</v>
      </c>
      <c r="AG1174">
        <f t="shared" si="210"/>
        <v>0</v>
      </c>
    </row>
    <row r="1175" spans="4:33" x14ac:dyDescent="0.25">
      <c r="D1175" s="52"/>
      <c r="E1175" s="39"/>
      <c r="F1175" s="39"/>
      <c r="G1175" s="35"/>
      <c r="I1175" s="52"/>
      <c r="J1175" s="39"/>
      <c r="K1175" s="39"/>
      <c r="L1175" s="62"/>
      <c r="M1175" s="101">
        <f t="shared" si="207"/>
        <v>22</v>
      </c>
      <c r="N1175" s="67" t="str">
        <f ca="1">IF(D1175="","",_xll.xEURO(OFFSET(C1175,-M1175+1,0),E1175,OFFSET(C1175,-M1175+2,0),OFFSET(C1175,-M1175+2,0),OFFSET(C1175,-M1175+3,0)+AB1175,OFFSET(C1175,-M1175+4,0),0,1)*D1175)</f>
        <v/>
      </c>
      <c r="O1175" s="69" t="str">
        <f ca="1">IF(D1175="","",_xll.xEURO(OFFSET(C1175,-M1175+1,0),E1175,OFFSET(C1175,-M1175+2,0),OFFSET(C1175,-M1175+2,0),OFFSET(C1175,-M1175+3,0)+AB1175,OFFSET(C1175,-M1175+4,0),0,0))</f>
        <v/>
      </c>
      <c r="P1175" s="67" t="str">
        <f t="shared" si="205"/>
        <v/>
      </c>
      <c r="Q1175" s="67" t="str">
        <f ca="1">IF(D1175="","",_xll.xEURO(OFFSET(C1175,-M1175+1,0),E1175,OFFSET(C1175,-M1175+2,0),OFFSET(C1175,-M1175+2,0),OFFSET(C1175,-M1175+3,0)+AB1175,OFFSET(C1175,-M1175+4,0),0,2)/10*D1175)</f>
        <v/>
      </c>
      <c r="R1175" s="71" t="str">
        <f ca="1">IF(D1175="","",_xll.xEURO(OFFSET(C1175,-M1175+1,0),E1175,OFFSET(C1175,-M1175+2,0),OFFSET(C1175,-M1175+2,0),OFFSET(C1175,-M1175+3,0)+AB1175,OFFSET(C1175,-M1175+4,0),0,3)/100*D1175*10000)</f>
        <v/>
      </c>
      <c r="S1175" s="71" t="str">
        <f ca="1">IF(D1175="","",_xll.xEURO(OFFSET(C1175,-M1175+1,0),E1175,OFFSET(C1175,-M1175+2,0),OFFSET(C1175,-M1175+2,0),OFFSET(C1175,-M1175+3,0)+AB1175,OFFSET(C1175,-M1175+4,0),0,5)/365.25*D1175*10000)</f>
        <v/>
      </c>
      <c r="U1175" s="67" t="str">
        <f ca="1">IF(I1175="","",_xll.xEURO(OFFSET(C1175,-M1175+1,0),J1175,OFFSET(C1175,-M1175+2,0),OFFSET(C1175,-M1175+2,0),OFFSET(C1175,-M1175+3,0)+AC1175,OFFSET(C1175,-M1175+4,0),1,1)*I1175)</f>
        <v/>
      </c>
      <c r="V1175" s="69" t="str">
        <f ca="1">IF(I1175="","",_xll.xEURO(OFFSET(C1175,-M1175+1,0),J1175,OFFSET(C1175,-M1175+2,0),OFFSET(C1175,-M1175+2,0),OFFSET(C1175,-M1175+3,0)+AC1175,OFFSET(C1175,-M1175+4,0),1,0))</f>
        <v/>
      </c>
      <c r="W1175" s="67" t="str">
        <f t="shared" si="206"/>
        <v/>
      </c>
      <c r="X1175" s="67" t="str">
        <f ca="1">IF(I1175="","",_xll.xEURO(OFFSET(C1175,-M1175+1,0),J1175,OFFSET(C1175,-M1175+2,0),OFFSET(C1175,-M1175+2,0),OFFSET(C1175,-M1175+3,0)+AC1175,OFFSET(C1175,-M1175+4,0),1,2)/10*I1175)</f>
        <v/>
      </c>
      <c r="Y1175" s="71" t="str">
        <f ca="1">IF(I1175="","",_xll.xEURO(OFFSET(C1175,-M1175+1,0),J1175,OFFSET(C1175,-M1175+2,0),OFFSET(C1175,-M1175+2,0),OFFSET(C1175,-M1175+3,0)+AC1175,OFFSET(C1175,-M1175+4,0),1,3)/100*I1175*10000)</f>
        <v/>
      </c>
      <c r="Z1175" s="71" t="str">
        <f ca="1">IF(I1175="","",_xll.xEURO(OFFSET(C1175,-M1175+1,0),J1175,OFFSET(C1175,-M1175+2,0),OFFSET(C1175,-M1175+2,0),OFFSET(C1175,-M1175+3,0)+AC1175,OFFSET(C1175,-M1175+4,0),1,5)/365.25*I1175*10000)</f>
        <v/>
      </c>
      <c r="AB1175" s="40" t="str">
        <f ca="1">IF(D1175="","",_xll.xCalcSkew(OFFSET(C1175,-M1175,0),E1175-OFFSET(C1175,-M1175+1,0),b)/100)</f>
        <v/>
      </c>
      <c r="AC1175" s="40" t="str">
        <f ca="1">IF(I1175="","",_xll.xCalcSkew(OFFSET(C1175,-M1175,0),J1175-OFFSET(C1175,-M1175+1,0),b)/100)</f>
        <v/>
      </c>
      <c r="AE1175">
        <f t="shared" si="208"/>
        <v>0</v>
      </c>
      <c r="AF1175">
        <f t="shared" si="209"/>
        <v>0</v>
      </c>
      <c r="AG1175">
        <f t="shared" si="210"/>
        <v>0</v>
      </c>
    </row>
    <row r="1176" spans="4:33" x14ac:dyDescent="0.25">
      <c r="D1176" s="52"/>
      <c r="E1176" s="39"/>
      <c r="F1176" s="39"/>
      <c r="G1176" s="35"/>
      <c r="I1176" s="52"/>
      <c r="J1176" s="39"/>
      <c r="K1176" s="39"/>
      <c r="L1176" s="62"/>
      <c r="M1176" s="101">
        <f t="shared" si="207"/>
        <v>23</v>
      </c>
      <c r="N1176" s="67" t="str">
        <f ca="1">IF(D1176="","",_xll.xEURO(OFFSET(C1176,-M1176+1,0),E1176,OFFSET(C1176,-M1176+2,0),OFFSET(C1176,-M1176+2,0),OFFSET(C1176,-M1176+3,0)+AB1176,OFFSET(C1176,-M1176+4,0),0,1)*D1176)</f>
        <v/>
      </c>
      <c r="O1176" s="69" t="str">
        <f ca="1">IF(D1176="","",_xll.xEURO(OFFSET(C1176,-M1176+1,0),E1176,OFFSET(C1176,-M1176+2,0),OFFSET(C1176,-M1176+2,0),OFFSET(C1176,-M1176+3,0)+AB1176,OFFSET(C1176,-M1176+4,0),0,0))</f>
        <v/>
      </c>
      <c r="P1176" s="67" t="str">
        <f t="shared" si="205"/>
        <v/>
      </c>
      <c r="Q1176" s="67" t="str">
        <f ca="1">IF(D1176="","",_xll.xEURO(OFFSET(C1176,-M1176+1,0),E1176,OFFSET(C1176,-M1176+2,0),OFFSET(C1176,-M1176+2,0),OFFSET(C1176,-M1176+3,0)+AB1176,OFFSET(C1176,-M1176+4,0),0,2)/10*D1176)</f>
        <v/>
      </c>
      <c r="R1176" s="71" t="str">
        <f ca="1">IF(D1176="","",_xll.xEURO(OFFSET(C1176,-M1176+1,0),E1176,OFFSET(C1176,-M1176+2,0),OFFSET(C1176,-M1176+2,0),OFFSET(C1176,-M1176+3,0)+AB1176,OFFSET(C1176,-M1176+4,0),0,3)/100*D1176*10000)</f>
        <v/>
      </c>
      <c r="S1176" s="71" t="str">
        <f ca="1">IF(D1176="","",_xll.xEURO(OFFSET(C1176,-M1176+1,0),E1176,OFFSET(C1176,-M1176+2,0),OFFSET(C1176,-M1176+2,0),OFFSET(C1176,-M1176+3,0)+AB1176,OFFSET(C1176,-M1176+4,0),0,5)/365.25*D1176*10000)</f>
        <v/>
      </c>
      <c r="U1176" s="67" t="str">
        <f ca="1">IF(I1176="","",_xll.xEURO(OFFSET(C1176,-M1176+1,0),J1176,OFFSET(C1176,-M1176+2,0),OFFSET(C1176,-M1176+2,0),OFFSET(C1176,-M1176+3,0)+AC1176,OFFSET(C1176,-M1176+4,0),1,1)*I1176)</f>
        <v/>
      </c>
      <c r="V1176" s="69" t="str">
        <f ca="1">IF(I1176="","",_xll.xEURO(OFFSET(C1176,-M1176+1,0),J1176,OFFSET(C1176,-M1176+2,0),OFFSET(C1176,-M1176+2,0),OFFSET(C1176,-M1176+3,0)+AC1176,OFFSET(C1176,-M1176+4,0),1,0))</f>
        <v/>
      </c>
      <c r="W1176" s="67" t="str">
        <f t="shared" si="206"/>
        <v/>
      </c>
      <c r="X1176" s="67" t="str">
        <f ca="1">IF(I1176="","",_xll.xEURO(OFFSET(C1176,-M1176+1,0),J1176,OFFSET(C1176,-M1176+2,0),OFFSET(C1176,-M1176+2,0),OFFSET(C1176,-M1176+3,0)+AC1176,OFFSET(C1176,-M1176+4,0),1,2)/10*I1176)</f>
        <v/>
      </c>
      <c r="Y1176" s="71" t="str">
        <f ca="1">IF(I1176="","",_xll.xEURO(OFFSET(C1176,-M1176+1,0),J1176,OFFSET(C1176,-M1176+2,0),OFFSET(C1176,-M1176+2,0),OFFSET(C1176,-M1176+3,0)+AC1176,OFFSET(C1176,-M1176+4,0),1,3)/100*I1176*10000)</f>
        <v/>
      </c>
      <c r="Z1176" s="71" t="str">
        <f ca="1">IF(I1176="","",_xll.xEURO(OFFSET(C1176,-M1176+1,0),J1176,OFFSET(C1176,-M1176+2,0),OFFSET(C1176,-M1176+2,0),OFFSET(C1176,-M1176+3,0)+AC1176,OFFSET(C1176,-M1176+4,0),1,5)/365.25*I1176*10000)</f>
        <v/>
      </c>
      <c r="AB1176" s="40" t="str">
        <f ca="1">IF(D1176="","",_xll.xCalcSkew(OFFSET(C1176,-M1176,0),E1176-OFFSET(C1176,-M1176+1,0),b)/100)</f>
        <v/>
      </c>
      <c r="AC1176" s="40" t="str">
        <f ca="1">IF(I1176="","",_xll.xCalcSkew(OFFSET(C1176,-M1176,0),J1176-OFFSET(C1176,-M1176+1,0),b)/100)</f>
        <v/>
      </c>
      <c r="AE1176">
        <f t="shared" si="208"/>
        <v>0</v>
      </c>
      <c r="AF1176">
        <f t="shared" si="209"/>
        <v>0</v>
      </c>
      <c r="AG1176">
        <f t="shared" si="210"/>
        <v>0</v>
      </c>
    </row>
    <row r="1177" spans="4:33" x14ac:dyDescent="0.25">
      <c r="D1177" s="52"/>
      <c r="E1177" s="39"/>
      <c r="F1177" s="39"/>
      <c r="G1177" s="35"/>
      <c r="I1177" s="52"/>
      <c r="J1177" s="39"/>
      <c r="K1177" s="39"/>
      <c r="L1177" s="62"/>
      <c r="M1177" s="101">
        <f t="shared" si="207"/>
        <v>24</v>
      </c>
      <c r="N1177" s="67" t="str">
        <f ca="1">IF(D1177="","",_xll.xEURO(OFFSET(C1177,-M1177+1,0),E1177,OFFSET(C1177,-M1177+2,0),OFFSET(C1177,-M1177+2,0),OFFSET(C1177,-M1177+3,0)+AB1177,OFFSET(C1177,-M1177+4,0),0,1)*D1177)</f>
        <v/>
      </c>
      <c r="O1177" s="69" t="str">
        <f ca="1">IF(D1177="","",_xll.xEURO(OFFSET(C1177,-M1177+1,0),E1177,OFFSET(C1177,-M1177+2,0),OFFSET(C1177,-M1177+2,0),OFFSET(C1177,-M1177+3,0)+AB1177,OFFSET(C1177,-M1177+4,0),0,0))</f>
        <v/>
      </c>
      <c r="P1177" s="67" t="str">
        <f t="shared" si="205"/>
        <v/>
      </c>
      <c r="Q1177" s="67" t="str">
        <f ca="1">IF(D1177="","",_xll.xEURO(OFFSET(C1177,-M1177+1,0),E1177,OFFSET(C1177,-M1177+2,0),OFFSET(C1177,-M1177+2,0),OFFSET(C1177,-M1177+3,0)+AB1177,OFFSET(C1177,-M1177+4,0),0,2)/10*D1177)</f>
        <v/>
      </c>
      <c r="R1177" s="71" t="str">
        <f ca="1">IF(D1177="","",_xll.xEURO(OFFSET(C1177,-M1177+1,0),E1177,OFFSET(C1177,-M1177+2,0),OFFSET(C1177,-M1177+2,0),OFFSET(C1177,-M1177+3,0)+AB1177,OFFSET(C1177,-M1177+4,0),0,3)/100*D1177*10000)</f>
        <v/>
      </c>
      <c r="S1177" s="71" t="str">
        <f ca="1">IF(D1177="","",_xll.xEURO(OFFSET(C1177,-M1177+1,0),E1177,OFFSET(C1177,-M1177+2,0),OFFSET(C1177,-M1177+2,0),OFFSET(C1177,-M1177+3,0)+AB1177,OFFSET(C1177,-M1177+4,0),0,5)/365.25*D1177*10000)</f>
        <v/>
      </c>
      <c r="U1177" s="67" t="str">
        <f ca="1">IF(I1177="","",_xll.xEURO(OFFSET(C1177,-M1177+1,0),J1177,OFFSET(C1177,-M1177+2,0),OFFSET(C1177,-M1177+2,0),OFFSET(C1177,-M1177+3,0)+AC1177,OFFSET(C1177,-M1177+4,0),1,1)*I1177)</f>
        <v/>
      </c>
      <c r="V1177" s="69" t="str">
        <f ca="1">IF(I1177="","",_xll.xEURO(OFFSET(C1177,-M1177+1,0),J1177,OFFSET(C1177,-M1177+2,0),OFFSET(C1177,-M1177+2,0),OFFSET(C1177,-M1177+3,0)+AC1177,OFFSET(C1177,-M1177+4,0),1,0))</f>
        <v/>
      </c>
      <c r="W1177" s="67" t="str">
        <f t="shared" si="206"/>
        <v/>
      </c>
      <c r="X1177" s="67" t="str">
        <f ca="1">IF(I1177="","",_xll.xEURO(OFFSET(C1177,-M1177+1,0),J1177,OFFSET(C1177,-M1177+2,0),OFFSET(C1177,-M1177+2,0),OFFSET(C1177,-M1177+3,0)+AC1177,OFFSET(C1177,-M1177+4,0),1,2)/10*I1177)</f>
        <v/>
      </c>
      <c r="Y1177" s="71" t="str">
        <f ca="1">IF(I1177="","",_xll.xEURO(OFFSET(C1177,-M1177+1,0),J1177,OFFSET(C1177,-M1177+2,0),OFFSET(C1177,-M1177+2,0),OFFSET(C1177,-M1177+3,0)+AC1177,OFFSET(C1177,-M1177+4,0),1,3)/100*I1177*10000)</f>
        <v/>
      </c>
      <c r="Z1177" s="71" t="str">
        <f ca="1">IF(I1177="","",_xll.xEURO(OFFSET(C1177,-M1177+1,0),J1177,OFFSET(C1177,-M1177+2,0),OFFSET(C1177,-M1177+2,0),OFFSET(C1177,-M1177+3,0)+AC1177,OFFSET(C1177,-M1177+4,0),1,5)/365.25*I1177*10000)</f>
        <v/>
      </c>
      <c r="AB1177" s="40" t="str">
        <f ca="1">IF(D1177="","",_xll.xCalcSkew(OFFSET(C1177,-M1177,0),E1177-OFFSET(C1177,-M1177+1,0),b)/100)</f>
        <v/>
      </c>
      <c r="AC1177" s="40" t="str">
        <f ca="1">IF(I1177="","",_xll.xCalcSkew(OFFSET(C1177,-M1177,0),J1177-OFFSET(C1177,-M1177+1,0),b)/100)</f>
        <v/>
      </c>
      <c r="AE1177">
        <f t="shared" si="208"/>
        <v>0</v>
      </c>
      <c r="AF1177">
        <f t="shared" si="209"/>
        <v>0</v>
      </c>
      <c r="AG1177">
        <f t="shared" si="210"/>
        <v>0</v>
      </c>
    </row>
    <row r="1178" spans="4:33" x14ac:dyDescent="0.25">
      <c r="D1178" s="52"/>
      <c r="E1178" s="39"/>
      <c r="F1178" s="39"/>
      <c r="G1178" s="35"/>
      <c r="I1178" s="52"/>
      <c r="J1178" s="39"/>
      <c r="K1178" s="39"/>
      <c r="L1178" s="62"/>
      <c r="M1178" s="101">
        <f t="shared" si="207"/>
        <v>25</v>
      </c>
      <c r="N1178" s="67" t="str">
        <f ca="1">IF(D1178="","",_xll.xEURO(OFFSET(C1178,-M1178+1,0),E1178,OFFSET(C1178,-M1178+2,0),OFFSET(C1178,-M1178+2,0),OFFSET(C1178,-M1178+3,0)+AB1178,OFFSET(C1178,-M1178+4,0),0,1)*D1178)</f>
        <v/>
      </c>
      <c r="O1178" s="69" t="str">
        <f ca="1">IF(D1178="","",_xll.xEURO(OFFSET(C1178,-M1178+1,0),E1178,OFFSET(C1178,-M1178+2,0),OFFSET(C1178,-M1178+2,0),OFFSET(C1178,-M1178+3,0)+AB1178,OFFSET(C1178,-M1178+4,0),0,0))</f>
        <v/>
      </c>
      <c r="P1178" s="67" t="str">
        <f t="shared" si="205"/>
        <v/>
      </c>
      <c r="Q1178" s="67" t="str">
        <f ca="1">IF(D1178="","",_xll.xEURO(OFFSET(C1178,-M1178+1,0),E1178,OFFSET(C1178,-M1178+2,0),OFFSET(C1178,-M1178+2,0),OFFSET(C1178,-M1178+3,0)+AB1178,OFFSET(C1178,-M1178+4,0),0,2)/10*D1178)</f>
        <v/>
      </c>
      <c r="R1178" s="71" t="str">
        <f ca="1">IF(D1178="","",_xll.xEURO(OFFSET(C1178,-M1178+1,0),E1178,OFFSET(C1178,-M1178+2,0),OFFSET(C1178,-M1178+2,0),OFFSET(C1178,-M1178+3,0)+AB1178,OFFSET(C1178,-M1178+4,0),0,3)/100*D1178*10000)</f>
        <v/>
      </c>
      <c r="S1178" s="71" t="str">
        <f ca="1">IF(D1178="","",_xll.xEURO(OFFSET(C1178,-M1178+1,0),E1178,OFFSET(C1178,-M1178+2,0),OFFSET(C1178,-M1178+2,0),OFFSET(C1178,-M1178+3,0)+AB1178,OFFSET(C1178,-M1178+4,0),0,5)/365.25*D1178*10000)</f>
        <v/>
      </c>
      <c r="U1178" s="67" t="str">
        <f ca="1">IF(I1178="","",_xll.xEURO(OFFSET(C1178,-M1178+1,0),J1178,OFFSET(C1178,-M1178+2,0),OFFSET(C1178,-M1178+2,0),OFFSET(C1178,-M1178+3,0)+AC1178,OFFSET(C1178,-M1178+4,0),1,1)*I1178)</f>
        <v/>
      </c>
      <c r="V1178" s="69" t="str">
        <f ca="1">IF(I1178="","",_xll.xEURO(OFFSET(C1178,-M1178+1,0),J1178,OFFSET(C1178,-M1178+2,0),OFFSET(C1178,-M1178+2,0),OFFSET(C1178,-M1178+3,0)+AC1178,OFFSET(C1178,-M1178+4,0),1,0))</f>
        <v/>
      </c>
      <c r="W1178" s="67" t="str">
        <f t="shared" si="206"/>
        <v/>
      </c>
      <c r="X1178" s="67" t="str">
        <f ca="1">IF(I1178="","",_xll.xEURO(OFFSET(C1178,-M1178+1,0),J1178,OFFSET(C1178,-M1178+2,0),OFFSET(C1178,-M1178+2,0),OFFSET(C1178,-M1178+3,0)+AC1178,OFFSET(C1178,-M1178+4,0),1,2)/10*I1178)</f>
        <v/>
      </c>
      <c r="Y1178" s="71" t="str">
        <f ca="1">IF(I1178="","",_xll.xEURO(OFFSET(C1178,-M1178+1,0),J1178,OFFSET(C1178,-M1178+2,0),OFFSET(C1178,-M1178+2,0),OFFSET(C1178,-M1178+3,0)+AC1178,OFFSET(C1178,-M1178+4,0),1,3)/100*I1178*10000)</f>
        <v/>
      </c>
      <c r="Z1178" s="71" t="str">
        <f ca="1">IF(I1178="","",_xll.xEURO(OFFSET(C1178,-M1178+1,0),J1178,OFFSET(C1178,-M1178+2,0),OFFSET(C1178,-M1178+2,0),OFFSET(C1178,-M1178+3,0)+AC1178,OFFSET(C1178,-M1178+4,0),1,5)/365.25*I1178*10000)</f>
        <v/>
      </c>
      <c r="AB1178" s="40" t="str">
        <f ca="1">IF(D1178="","",_xll.xCalcSkew(OFFSET(C1178,-M1178,0),E1178-OFFSET(C1178,-M1178+1,0),b)/100)</f>
        <v/>
      </c>
      <c r="AC1178" s="40" t="str">
        <f ca="1">IF(I1178="","",_xll.xCalcSkew(OFFSET(C1178,-M1178,0),J1178-OFFSET(C1178,-M1178+1,0),b)/100)</f>
        <v/>
      </c>
      <c r="AE1178">
        <f t="shared" si="208"/>
        <v>0</v>
      </c>
      <c r="AF1178">
        <f t="shared" si="209"/>
        <v>0</v>
      </c>
      <c r="AG1178">
        <f t="shared" si="210"/>
        <v>0</v>
      </c>
    </row>
    <row r="1179" spans="4:33" x14ac:dyDescent="0.25">
      <c r="D1179" s="52"/>
      <c r="E1179" s="39"/>
      <c r="F1179" s="39"/>
      <c r="G1179" s="35"/>
      <c r="I1179" s="52"/>
      <c r="J1179" s="39"/>
      <c r="K1179" s="39"/>
      <c r="L1179" s="62"/>
      <c r="M1179" s="101">
        <f t="shared" si="207"/>
        <v>26</v>
      </c>
      <c r="N1179" s="67" t="str">
        <f ca="1">IF(D1179="","",_xll.xEURO(OFFSET(C1179,-M1179+1,0),E1179,OFFSET(C1179,-M1179+2,0),OFFSET(C1179,-M1179+2,0),OFFSET(C1179,-M1179+3,0)+AB1179,OFFSET(C1179,-M1179+4,0),0,1)*D1179)</f>
        <v/>
      </c>
      <c r="O1179" s="69" t="str">
        <f ca="1">IF(D1179="","",_xll.xEURO(OFFSET(C1179,-M1179+1,0),E1179,OFFSET(C1179,-M1179+2,0),OFFSET(C1179,-M1179+2,0),OFFSET(C1179,-M1179+3,0)+AB1179,OFFSET(C1179,-M1179+4,0),0,0))</f>
        <v/>
      </c>
      <c r="P1179" s="67" t="str">
        <f t="shared" si="205"/>
        <v/>
      </c>
      <c r="Q1179" s="67" t="str">
        <f ca="1">IF(D1179="","",_xll.xEURO(OFFSET(C1179,-M1179+1,0),E1179,OFFSET(C1179,-M1179+2,0),OFFSET(C1179,-M1179+2,0),OFFSET(C1179,-M1179+3,0)+AB1179,OFFSET(C1179,-M1179+4,0),0,2)/10*D1179)</f>
        <v/>
      </c>
      <c r="R1179" s="71" t="str">
        <f ca="1">IF(D1179="","",_xll.xEURO(OFFSET(C1179,-M1179+1,0),E1179,OFFSET(C1179,-M1179+2,0),OFFSET(C1179,-M1179+2,0),OFFSET(C1179,-M1179+3,0)+AB1179,OFFSET(C1179,-M1179+4,0),0,3)/100*D1179*10000)</f>
        <v/>
      </c>
      <c r="S1179" s="71" t="str">
        <f ca="1">IF(D1179="","",_xll.xEURO(OFFSET(C1179,-M1179+1,0),E1179,OFFSET(C1179,-M1179+2,0),OFFSET(C1179,-M1179+2,0),OFFSET(C1179,-M1179+3,0)+AB1179,OFFSET(C1179,-M1179+4,0),0,5)/365.25*D1179*10000)</f>
        <v/>
      </c>
      <c r="U1179" s="67" t="str">
        <f ca="1">IF(I1179="","",_xll.xEURO(OFFSET(C1179,-M1179+1,0),J1179,OFFSET(C1179,-M1179+2,0),OFFSET(C1179,-M1179+2,0),OFFSET(C1179,-M1179+3,0)+AC1179,OFFSET(C1179,-M1179+4,0),1,1)*I1179)</f>
        <v/>
      </c>
      <c r="V1179" s="69" t="str">
        <f ca="1">IF(I1179="","",_xll.xEURO(OFFSET(C1179,-M1179+1,0),J1179,OFFSET(C1179,-M1179+2,0),OFFSET(C1179,-M1179+2,0),OFFSET(C1179,-M1179+3,0)+AC1179,OFFSET(C1179,-M1179+4,0),1,0))</f>
        <v/>
      </c>
      <c r="W1179" s="67" t="str">
        <f t="shared" si="206"/>
        <v/>
      </c>
      <c r="X1179" s="67" t="str">
        <f ca="1">IF(I1179="","",_xll.xEURO(OFFSET(C1179,-M1179+1,0),J1179,OFFSET(C1179,-M1179+2,0),OFFSET(C1179,-M1179+2,0),OFFSET(C1179,-M1179+3,0)+AC1179,OFFSET(C1179,-M1179+4,0),1,2)/10*I1179)</f>
        <v/>
      </c>
      <c r="Y1179" s="71" t="str">
        <f ca="1">IF(I1179="","",_xll.xEURO(OFFSET(C1179,-M1179+1,0),J1179,OFFSET(C1179,-M1179+2,0),OFFSET(C1179,-M1179+2,0),OFFSET(C1179,-M1179+3,0)+AC1179,OFFSET(C1179,-M1179+4,0),1,3)/100*I1179*10000)</f>
        <v/>
      </c>
      <c r="Z1179" s="71" t="str">
        <f ca="1">IF(I1179="","",_xll.xEURO(OFFSET(C1179,-M1179+1,0),J1179,OFFSET(C1179,-M1179+2,0),OFFSET(C1179,-M1179+2,0),OFFSET(C1179,-M1179+3,0)+AC1179,OFFSET(C1179,-M1179+4,0),1,5)/365.25*I1179*10000)</f>
        <v/>
      </c>
      <c r="AB1179" s="40" t="str">
        <f ca="1">IF(D1179="","",_xll.xCalcSkew(OFFSET(C1179,-M1179,0),E1179-OFFSET(C1179,-M1179+1,0),b)/100)</f>
        <v/>
      </c>
      <c r="AC1179" s="40" t="str">
        <f ca="1">IF(I1179="","",_xll.xCalcSkew(OFFSET(C1179,-M1179,0),J1179-OFFSET(C1179,-M1179+1,0),b)/100)</f>
        <v/>
      </c>
      <c r="AE1179">
        <f t="shared" si="208"/>
        <v>0</v>
      </c>
      <c r="AF1179">
        <f t="shared" si="209"/>
        <v>0</v>
      </c>
      <c r="AG1179">
        <f t="shared" si="210"/>
        <v>0</v>
      </c>
    </row>
    <row r="1180" spans="4:33" x14ac:dyDescent="0.25">
      <c r="D1180" s="52"/>
      <c r="E1180" s="39"/>
      <c r="F1180" s="39"/>
      <c r="G1180" s="35"/>
      <c r="I1180" s="52"/>
      <c r="J1180" s="39"/>
      <c r="K1180" s="39"/>
      <c r="L1180" s="62"/>
      <c r="M1180" s="101">
        <f t="shared" si="207"/>
        <v>27</v>
      </c>
      <c r="N1180" s="67" t="str">
        <f ca="1">IF(D1180="","",_xll.xEURO(OFFSET(C1180,-M1180+1,0),E1180,OFFSET(C1180,-M1180+2,0),OFFSET(C1180,-M1180+2,0),OFFSET(C1180,-M1180+3,0)+AB1180,OFFSET(C1180,-M1180+4,0),0,1)*D1180)</f>
        <v/>
      </c>
      <c r="O1180" s="69" t="str">
        <f ca="1">IF(D1180="","",_xll.xEURO(OFFSET(C1180,-M1180+1,0),E1180,OFFSET(C1180,-M1180+2,0),OFFSET(C1180,-M1180+2,0),OFFSET(C1180,-M1180+3,0)+AB1180,OFFSET(C1180,-M1180+4,0),0,0))</f>
        <v/>
      </c>
      <c r="P1180" s="67" t="str">
        <f t="shared" si="205"/>
        <v/>
      </c>
      <c r="Q1180" s="67" t="str">
        <f ca="1">IF(D1180="","",_xll.xEURO(OFFSET(C1180,-M1180+1,0),E1180,OFFSET(C1180,-M1180+2,0),OFFSET(C1180,-M1180+2,0),OFFSET(C1180,-M1180+3,0)+AB1180,OFFSET(C1180,-M1180+4,0),0,2)/10*D1180)</f>
        <v/>
      </c>
      <c r="R1180" s="71" t="str">
        <f ca="1">IF(D1180="","",_xll.xEURO(OFFSET(C1180,-M1180+1,0),E1180,OFFSET(C1180,-M1180+2,0),OFFSET(C1180,-M1180+2,0),OFFSET(C1180,-M1180+3,0)+AB1180,OFFSET(C1180,-M1180+4,0),0,3)/100*D1180*10000)</f>
        <v/>
      </c>
      <c r="S1180" s="71" t="str">
        <f ca="1">IF(D1180="","",_xll.xEURO(OFFSET(C1180,-M1180+1,0),E1180,OFFSET(C1180,-M1180+2,0),OFFSET(C1180,-M1180+2,0),OFFSET(C1180,-M1180+3,0)+AB1180,OFFSET(C1180,-M1180+4,0),0,5)/365.25*D1180*10000)</f>
        <v/>
      </c>
      <c r="U1180" s="67" t="str">
        <f ca="1">IF(I1180="","",_xll.xEURO(OFFSET(C1180,-M1180+1,0),J1180,OFFSET(C1180,-M1180+2,0),OFFSET(C1180,-M1180+2,0),OFFSET(C1180,-M1180+3,0)+AC1180,OFFSET(C1180,-M1180+4,0),1,1)*I1180)</f>
        <v/>
      </c>
      <c r="V1180" s="69" t="str">
        <f ca="1">IF(I1180="","",_xll.xEURO(OFFSET(C1180,-M1180+1,0),J1180,OFFSET(C1180,-M1180+2,0),OFFSET(C1180,-M1180+2,0),OFFSET(C1180,-M1180+3,0)+AC1180,OFFSET(C1180,-M1180+4,0),1,0))</f>
        <v/>
      </c>
      <c r="W1180" s="67" t="str">
        <f t="shared" si="206"/>
        <v/>
      </c>
      <c r="X1180" s="67" t="str">
        <f ca="1">IF(I1180="","",_xll.xEURO(OFFSET(C1180,-M1180+1,0),J1180,OFFSET(C1180,-M1180+2,0),OFFSET(C1180,-M1180+2,0),OFFSET(C1180,-M1180+3,0)+AC1180,OFFSET(C1180,-M1180+4,0),1,2)/10*I1180)</f>
        <v/>
      </c>
      <c r="Y1180" s="71" t="str">
        <f ca="1">IF(I1180="","",_xll.xEURO(OFFSET(C1180,-M1180+1,0),J1180,OFFSET(C1180,-M1180+2,0),OFFSET(C1180,-M1180+2,0),OFFSET(C1180,-M1180+3,0)+AC1180,OFFSET(C1180,-M1180+4,0),1,3)/100*I1180*10000)</f>
        <v/>
      </c>
      <c r="Z1180" s="71" t="str">
        <f ca="1">IF(I1180="","",_xll.xEURO(OFFSET(C1180,-M1180+1,0),J1180,OFFSET(C1180,-M1180+2,0),OFFSET(C1180,-M1180+2,0),OFFSET(C1180,-M1180+3,0)+AC1180,OFFSET(C1180,-M1180+4,0),1,5)/365.25*I1180*10000)</f>
        <v/>
      </c>
      <c r="AB1180" s="40" t="str">
        <f ca="1">IF(D1180="","",_xll.xCalcSkew(OFFSET(C1180,-M1180,0),E1180-OFFSET(C1180,-M1180+1,0),b)/100)</f>
        <v/>
      </c>
      <c r="AC1180" s="40" t="str">
        <f ca="1">IF(I1180="","",_xll.xCalcSkew(OFFSET(C1180,-M1180,0),J1180-OFFSET(C1180,-M1180+1,0),b)/100)</f>
        <v/>
      </c>
      <c r="AE1180">
        <f t="shared" si="208"/>
        <v>0</v>
      </c>
      <c r="AF1180">
        <f t="shared" si="209"/>
        <v>0</v>
      </c>
      <c r="AG1180">
        <f t="shared" si="210"/>
        <v>0</v>
      </c>
    </row>
    <row r="1181" spans="4:33" x14ac:dyDescent="0.25">
      <c r="D1181" s="52"/>
      <c r="E1181" s="39"/>
      <c r="F1181" s="39"/>
      <c r="G1181" s="35"/>
      <c r="I1181" s="52"/>
      <c r="J1181" s="39"/>
      <c r="K1181" s="39"/>
      <c r="L1181" s="62"/>
      <c r="M1181" s="101">
        <f t="shared" si="207"/>
        <v>28</v>
      </c>
      <c r="N1181" s="67" t="str">
        <f ca="1">IF(D1181="","",_xll.xEURO(OFFSET(C1181,-M1181+1,0),E1181,OFFSET(C1181,-M1181+2,0),OFFSET(C1181,-M1181+2,0),OFFSET(C1181,-M1181+3,0)+AB1181,OFFSET(C1181,-M1181+4,0),0,1)*D1181)</f>
        <v/>
      </c>
      <c r="O1181" s="69" t="str">
        <f ca="1">IF(D1181="","",_xll.xEURO(OFFSET(C1181,-M1181+1,0),E1181,OFFSET(C1181,-M1181+2,0),OFFSET(C1181,-M1181+2,0),OFFSET(C1181,-M1181+3,0)+AB1181,OFFSET(C1181,-M1181+4,0),0,0))</f>
        <v/>
      </c>
      <c r="P1181" s="67" t="str">
        <f t="shared" si="205"/>
        <v/>
      </c>
      <c r="Q1181" s="67" t="str">
        <f ca="1">IF(D1181="","",_xll.xEURO(OFFSET(C1181,-M1181+1,0),E1181,OFFSET(C1181,-M1181+2,0),OFFSET(C1181,-M1181+2,0),OFFSET(C1181,-M1181+3,0)+AB1181,OFFSET(C1181,-M1181+4,0),0,2)/10*D1181)</f>
        <v/>
      </c>
      <c r="R1181" s="71" t="str">
        <f ca="1">IF(D1181="","",_xll.xEURO(OFFSET(C1181,-M1181+1,0),E1181,OFFSET(C1181,-M1181+2,0),OFFSET(C1181,-M1181+2,0),OFFSET(C1181,-M1181+3,0)+AB1181,OFFSET(C1181,-M1181+4,0),0,3)/100*D1181*10000)</f>
        <v/>
      </c>
      <c r="S1181" s="71" t="str">
        <f ca="1">IF(D1181="","",_xll.xEURO(OFFSET(C1181,-M1181+1,0),E1181,OFFSET(C1181,-M1181+2,0),OFFSET(C1181,-M1181+2,0),OFFSET(C1181,-M1181+3,0)+AB1181,OFFSET(C1181,-M1181+4,0),0,5)/365.25*D1181*10000)</f>
        <v/>
      </c>
      <c r="U1181" s="67" t="str">
        <f ca="1">IF(I1181="","",_xll.xEURO(OFFSET(C1181,-M1181+1,0),J1181,OFFSET(C1181,-M1181+2,0),OFFSET(C1181,-M1181+2,0),OFFSET(C1181,-M1181+3,0)+AC1181,OFFSET(C1181,-M1181+4,0),1,1)*I1181)</f>
        <v/>
      </c>
      <c r="V1181" s="69" t="str">
        <f ca="1">IF(I1181="","",_xll.xEURO(OFFSET(C1181,-M1181+1,0),J1181,OFFSET(C1181,-M1181+2,0),OFFSET(C1181,-M1181+2,0),OFFSET(C1181,-M1181+3,0)+AC1181,OFFSET(C1181,-M1181+4,0),1,0))</f>
        <v/>
      </c>
      <c r="W1181" s="67" t="str">
        <f t="shared" si="206"/>
        <v/>
      </c>
      <c r="X1181" s="67" t="str">
        <f ca="1">IF(I1181="","",_xll.xEURO(OFFSET(C1181,-M1181+1,0),J1181,OFFSET(C1181,-M1181+2,0),OFFSET(C1181,-M1181+2,0),OFFSET(C1181,-M1181+3,0)+AC1181,OFFSET(C1181,-M1181+4,0),1,2)/10*I1181)</f>
        <v/>
      </c>
      <c r="Y1181" s="71" t="str">
        <f ca="1">IF(I1181="","",_xll.xEURO(OFFSET(C1181,-M1181+1,0),J1181,OFFSET(C1181,-M1181+2,0),OFFSET(C1181,-M1181+2,0),OFFSET(C1181,-M1181+3,0)+AC1181,OFFSET(C1181,-M1181+4,0),1,3)/100*I1181*10000)</f>
        <v/>
      </c>
      <c r="Z1181" s="71" t="str">
        <f ca="1">IF(I1181="","",_xll.xEURO(OFFSET(C1181,-M1181+1,0),J1181,OFFSET(C1181,-M1181+2,0),OFFSET(C1181,-M1181+2,0),OFFSET(C1181,-M1181+3,0)+AC1181,OFFSET(C1181,-M1181+4,0),1,5)/365.25*I1181*10000)</f>
        <v/>
      </c>
      <c r="AB1181" s="40" t="str">
        <f ca="1">IF(D1181="","",_xll.xCalcSkew(OFFSET(C1181,-M1181,0),E1181-OFFSET(C1181,-M1181+1,0),b)/100)</f>
        <v/>
      </c>
      <c r="AC1181" s="40" t="str">
        <f ca="1">IF(I1181="","",_xll.xCalcSkew(OFFSET(C1181,-M1181,0),J1181-OFFSET(C1181,-M1181+1,0),b)/100)</f>
        <v/>
      </c>
      <c r="AE1181">
        <f t="shared" si="208"/>
        <v>0</v>
      </c>
      <c r="AF1181">
        <f t="shared" si="209"/>
        <v>0</v>
      </c>
      <c r="AG1181">
        <f t="shared" si="210"/>
        <v>0</v>
      </c>
    </row>
    <row r="1182" spans="4:33" x14ac:dyDescent="0.25">
      <c r="D1182" s="52"/>
      <c r="E1182" s="39"/>
      <c r="F1182" s="39"/>
      <c r="G1182" s="35"/>
      <c r="I1182" s="52"/>
      <c r="J1182" s="39"/>
      <c r="K1182" s="39"/>
      <c r="L1182" s="62"/>
      <c r="M1182" s="101">
        <f t="shared" si="207"/>
        <v>29</v>
      </c>
      <c r="N1182" s="67" t="str">
        <f ca="1">IF(D1182="","",_xll.xEURO(OFFSET(C1182,-M1182+1,0),E1182,OFFSET(C1182,-M1182+2,0),OFFSET(C1182,-M1182+2,0),OFFSET(C1182,-M1182+3,0)+AB1182,OFFSET(C1182,-M1182+4,0),0,1)*D1182)</f>
        <v/>
      </c>
      <c r="O1182" s="69" t="str">
        <f ca="1">IF(D1182="","",_xll.xEURO(OFFSET(C1182,-M1182+1,0),E1182,OFFSET(C1182,-M1182+2,0),OFFSET(C1182,-M1182+2,0),OFFSET(C1182,-M1182+3,0)+AB1182,OFFSET(C1182,-M1182+4,0),0,0))</f>
        <v/>
      </c>
      <c r="P1182" s="67" t="str">
        <f t="shared" si="205"/>
        <v/>
      </c>
      <c r="Q1182" s="67" t="str">
        <f ca="1">IF(D1182="","",_xll.xEURO(OFFSET(C1182,-M1182+1,0),E1182,OFFSET(C1182,-M1182+2,0),OFFSET(C1182,-M1182+2,0),OFFSET(C1182,-M1182+3,0)+AB1182,OFFSET(C1182,-M1182+4,0),0,2)/10*D1182)</f>
        <v/>
      </c>
      <c r="R1182" s="71" t="str">
        <f ca="1">IF(D1182="","",_xll.xEURO(OFFSET(C1182,-M1182+1,0),E1182,OFFSET(C1182,-M1182+2,0),OFFSET(C1182,-M1182+2,0),OFFSET(C1182,-M1182+3,0)+AB1182,OFFSET(C1182,-M1182+4,0),0,3)/100*D1182*10000)</f>
        <v/>
      </c>
      <c r="S1182" s="71" t="str">
        <f ca="1">IF(D1182="","",_xll.xEURO(OFFSET(C1182,-M1182+1,0),E1182,OFFSET(C1182,-M1182+2,0),OFFSET(C1182,-M1182+2,0),OFFSET(C1182,-M1182+3,0)+AB1182,OFFSET(C1182,-M1182+4,0),0,5)/365.25*D1182*10000)</f>
        <v/>
      </c>
      <c r="U1182" s="67" t="str">
        <f ca="1">IF(I1182="","",_xll.xEURO(OFFSET(C1182,-M1182+1,0),J1182,OFFSET(C1182,-M1182+2,0),OFFSET(C1182,-M1182+2,0),OFFSET(C1182,-M1182+3,0)+AC1182,OFFSET(C1182,-M1182+4,0),1,1)*I1182)</f>
        <v/>
      </c>
      <c r="V1182" s="69" t="str">
        <f ca="1">IF(I1182="","",_xll.xEURO(OFFSET(C1182,-M1182+1,0),J1182,OFFSET(C1182,-M1182+2,0),OFFSET(C1182,-M1182+2,0),OFFSET(C1182,-M1182+3,0)+AC1182,OFFSET(C1182,-M1182+4,0),1,0))</f>
        <v/>
      </c>
      <c r="W1182" s="67" t="str">
        <f t="shared" si="206"/>
        <v/>
      </c>
      <c r="X1182" s="67" t="str">
        <f ca="1">IF(I1182="","",_xll.xEURO(OFFSET(C1182,-M1182+1,0),J1182,OFFSET(C1182,-M1182+2,0),OFFSET(C1182,-M1182+2,0),OFFSET(C1182,-M1182+3,0)+AC1182,OFFSET(C1182,-M1182+4,0),1,2)/10*I1182)</f>
        <v/>
      </c>
      <c r="Y1182" s="71" t="str">
        <f ca="1">IF(I1182="","",_xll.xEURO(OFFSET(C1182,-M1182+1,0),J1182,OFFSET(C1182,-M1182+2,0),OFFSET(C1182,-M1182+2,0),OFFSET(C1182,-M1182+3,0)+AC1182,OFFSET(C1182,-M1182+4,0),1,3)/100*I1182*10000)</f>
        <v/>
      </c>
      <c r="Z1182" s="71" t="str">
        <f ca="1">IF(I1182="","",_xll.xEURO(OFFSET(C1182,-M1182+1,0),J1182,OFFSET(C1182,-M1182+2,0),OFFSET(C1182,-M1182+2,0),OFFSET(C1182,-M1182+3,0)+AC1182,OFFSET(C1182,-M1182+4,0),1,5)/365.25*I1182*10000)</f>
        <v/>
      </c>
      <c r="AB1182" s="40" t="str">
        <f ca="1">IF(D1182="","",_xll.xCalcSkew(OFFSET(C1182,-M1182,0),E1182-OFFSET(C1182,-M1182+1,0),b)/100)</f>
        <v/>
      </c>
      <c r="AC1182" s="40" t="str">
        <f ca="1">IF(I1182="","",_xll.xCalcSkew(OFFSET(C1182,-M1182,0),J1182-OFFSET(C1182,-M1182+1,0),b)/100)</f>
        <v/>
      </c>
      <c r="AE1182">
        <f t="shared" si="208"/>
        <v>0</v>
      </c>
      <c r="AF1182">
        <f t="shared" si="209"/>
        <v>0</v>
      </c>
      <c r="AG1182">
        <f t="shared" si="210"/>
        <v>0</v>
      </c>
    </row>
    <row r="1183" spans="4:33" x14ac:dyDescent="0.25">
      <c r="D1183" s="52"/>
      <c r="E1183" s="39"/>
      <c r="F1183" s="39"/>
      <c r="G1183" s="35"/>
      <c r="I1183" s="52"/>
      <c r="J1183" s="39"/>
      <c r="K1183" s="39"/>
      <c r="L1183" s="62"/>
      <c r="M1183" s="101">
        <f t="shared" si="207"/>
        <v>30</v>
      </c>
      <c r="N1183" s="67" t="str">
        <f ca="1">IF(D1183="","",_xll.xEURO(OFFSET(C1183,-M1183+1,0),E1183,OFFSET(C1183,-M1183+2,0),OFFSET(C1183,-M1183+2,0),OFFSET(C1183,-M1183+3,0)+AB1183,OFFSET(C1183,-M1183+4,0),0,1)*D1183)</f>
        <v/>
      </c>
      <c r="O1183" s="69" t="str">
        <f ca="1">IF(D1183="","",_xll.xEURO(OFFSET(C1183,-M1183+1,0),E1183,OFFSET(C1183,-M1183+2,0),OFFSET(C1183,-M1183+2,0),OFFSET(C1183,-M1183+3,0)+AB1183,OFFSET(C1183,-M1183+4,0),0,0))</f>
        <v/>
      </c>
      <c r="P1183" s="67" t="str">
        <f t="shared" si="205"/>
        <v/>
      </c>
      <c r="Q1183" s="67" t="str">
        <f ca="1">IF(D1183="","",_xll.xEURO(OFFSET(C1183,-M1183+1,0),E1183,OFFSET(C1183,-M1183+2,0),OFFSET(C1183,-M1183+2,0),OFFSET(C1183,-M1183+3,0)+AB1183,OFFSET(C1183,-M1183+4,0),0,2)/10*D1183)</f>
        <v/>
      </c>
      <c r="R1183" s="71" t="str">
        <f ca="1">IF(D1183="","",_xll.xEURO(OFFSET(C1183,-M1183+1,0),E1183,OFFSET(C1183,-M1183+2,0),OFFSET(C1183,-M1183+2,0),OFFSET(C1183,-M1183+3,0)+AB1183,OFFSET(C1183,-M1183+4,0),0,3)/100*D1183*10000)</f>
        <v/>
      </c>
      <c r="S1183" s="71" t="str">
        <f ca="1">IF(D1183="","",_xll.xEURO(OFFSET(C1183,-M1183+1,0),E1183,OFFSET(C1183,-M1183+2,0),OFFSET(C1183,-M1183+2,0),OFFSET(C1183,-M1183+3,0)+AB1183,OFFSET(C1183,-M1183+4,0),0,5)/365.25*D1183*10000)</f>
        <v/>
      </c>
      <c r="U1183" s="67" t="str">
        <f ca="1">IF(I1183="","",_xll.xEURO(OFFSET(C1183,-M1183+1,0),J1183,OFFSET(C1183,-M1183+2,0),OFFSET(C1183,-M1183+2,0),OFFSET(C1183,-M1183+3,0)+AC1183,OFFSET(C1183,-M1183+4,0),1,1)*I1183)</f>
        <v/>
      </c>
      <c r="V1183" s="69" t="str">
        <f ca="1">IF(I1183="","",_xll.xEURO(OFFSET(C1183,-M1183+1,0),J1183,OFFSET(C1183,-M1183+2,0),OFFSET(C1183,-M1183+2,0),OFFSET(C1183,-M1183+3,0)+AC1183,OFFSET(C1183,-M1183+4,0),1,0))</f>
        <v/>
      </c>
      <c r="W1183" s="67" t="str">
        <f t="shared" si="206"/>
        <v/>
      </c>
      <c r="X1183" s="67" t="str">
        <f ca="1">IF(I1183="","",_xll.xEURO(OFFSET(C1183,-M1183+1,0),J1183,OFFSET(C1183,-M1183+2,0),OFFSET(C1183,-M1183+2,0),OFFSET(C1183,-M1183+3,0)+AC1183,OFFSET(C1183,-M1183+4,0),1,2)/10*I1183)</f>
        <v/>
      </c>
      <c r="Y1183" s="71" t="str">
        <f ca="1">IF(I1183="","",_xll.xEURO(OFFSET(C1183,-M1183+1,0),J1183,OFFSET(C1183,-M1183+2,0),OFFSET(C1183,-M1183+2,0),OFFSET(C1183,-M1183+3,0)+AC1183,OFFSET(C1183,-M1183+4,0),1,3)/100*I1183*10000)</f>
        <v/>
      </c>
      <c r="Z1183" s="71" t="str">
        <f ca="1">IF(I1183="","",_xll.xEURO(OFFSET(C1183,-M1183+1,0),J1183,OFFSET(C1183,-M1183+2,0),OFFSET(C1183,-M1183+2,0),OFFSET(C1183,-M1183+3,0)+AC1183,OFFSET(C1183,-M1183+4,0),1,5)/365.25*I1183*10000)</f>
        <v/>
      </c>
      <c r="AB1183" s="40" t="str">
        <f ca="1">IF(D1183="","",_xll.xCalcSkew(OFFSET(C1183,-M1183,0),E1183-OFFSET(C1183,-M1183+1,0),b)/100)</f>
        <v/>
      </c>
      <c r="AC1183" s="40" t="str">
        <f ca="1">IF(I1183="","",_xll.xCalcSkew(OFFSET(C1183,-M1183,0),J1183-OFFSET(C1183,-M1183+1,0),b)/100)</f>
        <v/>
      </c>
      <c r="AE1183">
        <f t="shared" si="208"/>
        <v>0</v>
      </c>
      <c r="AF1183">
        <f t="shared" si="209"/>
        <v>0</v>
      </c>
      <c r="AG1183">
        <f t="shared" si="210"/>
        <v>0</v>
      </c>
    </row>
    <row r="1184" spans="4:33" x14ac:dyDescent="0.25">
      <c r="D1184" s="52"/>
      <c r="E1184" s="39"/>
      <c r="F1184" s="39"/>
      <c r="G1184" s="35"/>
      <c r="I1184" s="52"/>
      <c r="J1184" s="39"/>
      <c r="K1184" s="39"/>
      <c r="L1184" s="62"/>
      <c r="M1184" s="101">
        <f t="shared" si="207"/>
        <v>31</v>
      </c>
      <c r="N1184" s="67" t="str">
        <f ca="1">IF(D1184="","",_xll.xEURO(OFFSET(C1184,-M1184+1,0),E1184,OFFSET(C1184,-M1184+2,0),OFFSET(C1184,-M1184+2,0),OFFSET(C1184,-M1184+3,0)+AB1184,OFFSET(C1184,-M1184+4,0),0,1)*D1184)</f>
        <v/>
      </c>
      <c r="O1184" s="69" t="str">
        <f ca="1">IF(D1184="","",_xll.xEURO(OFFSET(C1184,-M1184+1,0),E1184,OFFSET(C1184,-M1184+2,0),OFFSET(C1184,-M1184+2,0),OFFSET(C1184,-M1184+3,0)+AB1184,OFFSET(C1184,-M1184+4,0),0,0))</f>
        <v/>
      </c>
      <c r="P1184" s="67" t="str">
        <f t="shared" si="205"/>
        <v/>
      </c>
      <c r="Q1184" s="67" t="str">
        <f ca="1">IF(D1184="","",_xll.xEURO(OFFSET(C1184,-M1184+1,0),E1184,OFFSET(C1184,-M1184+2,0),OFFSET(C1184,-M1184+2,0),OFFSET(C1184,-M1184+3,0)+AB1184,OFFSET(C1184,-M1184+4,0),0,2)/10*D1184)</f>
        <v/>
      </c>
      <c r="R1184" s="71" t="str">
        <f ca="1">IF(D1184="","",_xll.xEURO(OFFSET(C1184,-M1184+1,0),E1184,OFFSET(C1184,-M1184+2,0),OFFSET(C1184,-M1184+2,0),OFFSET(C1184,-M1184+3,0)+AB1184,OFFSET(C1184,-M1184+4,0),0,3)/100*D1184*10000)</f>
        <v/>
      </c>
      <c r="S1184" s="71" t="str">
        <f ca="1">IF(D1184="","",_xll.xEURO(OFFSET(C1184,-M1184+1,0),E1184,OFFSET(C1184,-M1184+2,0),OFFSET(C1184,-M1184+2,0),OFFSET(C1184,-M1184+3,0)+AB1184,OFFSET(C1184,-M1184+4,0),0,5)/365.25*D1184*10000)</f>
        <v/>
      </c>
      <c r="U1184" s="67" t="str">
        <f ca="1">IF(I1184="","",_xll.xEURO(OFFSET(C1184,-M1184+1,0),J1184,OFFSET(C1184,-M1184+2,0),OFFSET(C1184,-M1184+2,0),OFFSET(C1184,-M1184+3,0)+AC1184,OFFSET(C1184,-M1184+4,0),1,1)*I1184)</f>
        <v/>
      </c>
      <c r="V1184" s="69" t="str">
        <f ca="1">IF(I1184="","",_xll.xEURO(OFFSET(C1184,-M1184+1,0),J1184,OFFSET(C1184,-M1184+2,0),OFFSET(C1184,-M1184+2,0),OFFSET(C1184,-M1184+3,0)+AC1184,OFFSET(C1184,-M1184+4,0),1,0))</f>
        <v/>
      </c>
      <c r="W1184" s="67" t="str">
        <f t="shared" si="206"/>
        <v/>
      </c>
      <c r="X1184" s="67" t="str">
        <f ca="1">IF(I1184="","",_xll.xEURO(OFFSET(C1184,-M1184+1,0),J1184,OFFSET(C1184,-M1184+2,0),OFFSET(C1184,-M1184+2,0),OFFSET(C1184,-M1184+3,0)+AC1184,OFFSET(C1184,-M1184+4,0),1,2)/10*I1184)</f>
        <v/>
      </c>
      <c r="Y1184" s="71" t="str">
        <f ca="1">IF(I1184="","",_xll.xEURO(OFFSET(C1184,-M1184+1,0),J1184,OFFSET(C1184,-M1184+2,0),OFFSET(C1184,-M1184+2,0),OFFSET(C1184,-M1184+3,0)+AC1184,OFFSET(C1184,-M1184+4,0),1,3)/100*I1184*10000)</f>
        <v/>
      </c>
      <c r="Z1184" s="71" t="str">
        <f ca="1">IF(I1184="","",_xll.xEURO(OFFSET(C1184,-M1184+1,0),J1184,OFFSET(C1184,-M1184+2,0),OFFSET(C1184,-M1184+2,0),OFFSET(C1184,-M1184+3,0)+AC1184,OFFSET(C1184,-M1184+4,0),1,5)/365.25*I1184*10000)</f>
        <v/>
      </c>
      <c r="AB1184" s="40" t="str">
        <f ca="1">IF(D1184="","",_xll.xCalcSkew(OFFSET(C1184,-M1184,0),E1184-OFFSET(C1184,-M1184+1,0),b)/100)</f>
        <v/>
      </c>
      <c r="AC1184" s="40" t="str">
        <f ca="1">IF(I1184="","",_xll.xCalcSkew(OFFSET(C1184,-M1184,0),J1184-OFFSET(C1184,-M1184+1,0),b)/100)</f>
        <v/>
      </c>
      <c r="AE1184">
        <f t="shared" si="208"/>
        <v>0</v>
      </c>
      <c r="AF1184">
        <f t="shared" si="209"/>
        <v>0</v>
      </c>
      <c r="AG1184">
        <f t="shared" si="210"/>
        <v>0</v>
      </c>
    </row>
    <row r="1185" spans="3:33" x14ac:dyDescent="0.25">
      <c r="D1185" s="52"/>
      <c r="E1185" s="39"/>
      <c r="F1185" s="39"/>
      <c r="G1185" s="35"/>
      <c r="I1185" s="52"/>
      <c r="J1185" s="39"/>
      <c r="K1185" s="39"/>
      <c r="L1185" s="62"/>
      <c r="M1185" s="101">
        <f t="shared" si="207"/>
        <v>32</v>
      </c>
      <c r="N1185" s="67" t="str">
        <f ca="1">IF(D1185="","",_xll.xEURO(OFFSET(C1185,-M1185+1,0),E1185,OFFSET(C1185,-M1185+2,0),OFFSET(C1185,-M1185+2,0),OFFSET(C1185,-M1185+3,0)+AB1185,OFFSET(C1185,-M1185+4,0),0,1)*D1185)</f>
        <v/>
      </c>
      <c r="O1185" s="69" t="str">
        <f ca="1">IF(D1185="","",_xll.xEURO(OFFSET(C1185,-M1185+1,0),E1185,OFFSET(C1185,-M1185+2,0),OFFSET(C1185,-M1185+2,0),OFFSET(C1185,-M1185+3,0)+AB1185,OFFSET(C1185,-M1185+4,0),0,0))</f>
        <v/>
      </c>
      <c r="P1185" s="67" t="str">
        <f t="shared" si="205"/>
        <v/>
      </c>
      <c r="Q1185" s="67" t="str">
        <f ca="1">IF(D1185="","",_xll.xEURO(OFFSET(C1185,-M1185+1,0),E1185,OFFSET(C1185,-M1185+2,0),OFFSET(C1185,-M1185+2,0),OFFSET(C1185,-M1185+3,0)+AB1185,OFFSET(C1185,-M1185+4,0),0,2)/10*D1185)</f>
        <v/>
      </c>
      <c r="R1185" s="71" t="str">
        <f ca="1">IF(D1185="","",_xll.xEURO(OFFSET(C1185,-M1185+1,0),E1185,OFFSET(C1185,-M1185+2,0),OFFSET(C1185,-M1185+2,0),OFFSET(C1185,-M1185+3,0)+AB1185,OFFSET(C1185,-M1185+4,0),0,3)/100*D1185*10000)</f>
        <v/>
      </c>
      <c r="S1185" s="71" t="str">
        <f ca="1">IF(D1185="","",_xll.xEURO(OFFSET(C1185,-M1185+1,0),E1185,OFFSET(C1185,-M1185+2,0),OFFSET(C1185,-M1185+2,0),OFFSET(C1185,-M1185+3,0)+AB1185,OFFSET(C1185,-M1185+4,0),0,5)/365.25*D1185*10000)</f>
        <v/>
      </c>
      <c r="U1185" s="67" t="str">
        <f ca="1">IF(I1185="","",_xll.xEURO(OFFSET(C1185,-M1185+1,0),J1185,OFFSET(C1185,-M1185+2,0),OFFSET(C1185,-M1185+2,0),OFFSET(C1185,-M1185+3,0)+AC1185,OFFSET(C1185,-M1185+4,0),1,1)*I1185)</f>
        <v/>
      </c>
      <c r="V1185" s="69" t="str">
        <f ca="1">IF(I1185="","",_xll.xEURO(OFFSET(C1185,-M1185+1,0),J1185,OFFSET(C1185,-M1185+2,0),OFFSET(C1185,-M1185+2,0),OFFSET(C1185,-M1185+3,0)+AC1185,OFFSET(C1185,-M1185+4,0),1,0))</f>
        <v/>
      </c>
      <c r="W1185" s="67" t="str">
        <f t="shared" si="206"/>
        <v/>
      </c>
      <c r="X1185" s="67" t="str">
        <f ca="1">IF(I1185="","",_xll.xEURO(OFFSET(C1185,-M1185+1,0),J1185,OFFSET(C1185,-M1185+2,0),OFFSET(C1185,-M1185+2,0),OFFSET(C1185,-M1185+3,0)+AC1185,OFFSET(C1185,-M1185+4,0),1,2)/10*I1185)</f>
        <v/>
      </c>
      <c r="Y1185" s="71" t="str">
        <f ca="1">IF(I1185="","",_xll.xEURO(OFFSET(C1185,-M1185+1,0),J1185,OFFSET(C1185,-M1185+2,0),OFFSET(C1185,-M1185+2,0),OFFSET(C1185,-M1185+3,0)+AC1185,OFFSET(C1185,-M1185+4,0),1,3)/100*I1185*10000)</f>
        <v/>
      </c>
      <c r="Z1185" s="71" t="str">
        <f ca="1">IF(I1185="","",_xll.xEURO(OFFSET(C1185,-M1185+1,0),J1185,OFFSET(C1185,-M1185+2,0),OFFSET(C1185,-M1185+2,0),OFFSET(C1185,-M1185+3,0)+AC1185,OFFSET(C1185,-M1185+4,0),1,5)/365.25*I1185*10000)</f>
        <v/>
      </c>
      <c r="AB1185" s="40" t="str">
        <f ca="1">IF(D1185="","",_xll.xCalcSkew(OFFSET(C1185,-M1185,0),E1185-OFFSET(C1185,-M1185+1,0),b)/100)</f>
        <v/>
      </c>
      <c r="AC1185" s="40" t="str">
        <f ca="1">IF(I1185="","",_xll.xCalcSkew(OFFSET(C1185,-M1185,0),J1185-OFFSET(C1185,-M1185+1,0),b)/100)</f>
        <v/>
      </c>
      <c r="AE1185">
        <f t="shared" si="208"/>
        <v>0</v>
      </c>
      <c r="AF1185">
        <f t="shared" si="209"/>
        <v>0</v>
      </c>
      <c r="AG1185">
        <f t="shared" si="210"/>
        <v>0</v>
      </c>
    </row>
    <row r="1186" spans="3:33" x14ac:dyDescent="0.25">
      <c r="D1186" s="52"/>
      <c r="E1186" s="39"/>
      <c r="F1186" s="39"/>
      <c r="G1186" s="35"/>
      <c r="I1186" s="52"/>
      <c r="J1186" s="39"/>
      <c r="K1186" s="39"/>
      <c r="L1186" s="62"/>
      <c r="M1186" s="101">
        <f t="shared" si="207"/>
        <v>33</v>
      </c>
      <c r="N1186" s="67" t="str">
        <f ca="1">IF(D1186="","",_xll.xEURO(OFFSET(C1186,-M1186+1,0),E1186,OFFSET(C1186,-M1186+2,0),OFFSET(C1186,-M1186+2,0),OFFSET(C1186,-M1186+3,0)+AB1186,OFFSET(C1186,-M1186+4,0),0,1)*D1186)</f>
        <v/>
      </c>
      <c r="O1186" s="69" t="str">
        <f ca="1">IF(D1186="","",_xll.xEURO(OFFSET(C1186,-M1186+1,0),E1186,OFFSET(C1186,-M1186+2,0),OFFSET(C1186,-M1186+2,0),OFFSET(C1186,-M1186+3,0)+AB1186,OFFSET(C1186,-M1186+4,0),0,0))</f>
        <v/>
      </c>
      <c r="P1186" s="67" t="str">
        <f t="shared" si="205"/>
        <v/>
      </c>
      <c r="Q1186" s="67" t="str">
        <f ca="1">IF(D1186="","",_xll.xEURO(OFFSET(C1186,-M1186+1,0),E1186,OFFSET(C1186,-M1186+2,0),OFFSET(C1186,-M1186+2,0),OFFSET(C1186,-M1186+3,0)+AB1186,OFFSET(C1186,-M1186+4,0),0,2)/10*D1186)</f>
        <v/>
      </c>
      <c r="R1186" s="71" t="str">
        <f ca="1">IF(D1186="","",_xll.xEURO(OFFSET(C1186,-M1186+1,0),E1186,OFFSET(C1186,-M1186+2,0),OFFSET(C1186,-M1186+2,0),OFFSET(C1186,-M1186+3,0)+AB1186,OFFSET(C1186,-M1186+4,0),0,3)/100*D1186*10000)</f>
        <v/>
      </c>
      <c r="S1186" s="71" t="str">
        <f ca="1">IF(D1186="","",_xll.xEURO(OFFSET(C1186,-M1186+1,0),E1186,OFFSET(C1186,-M1186+2,0),OFFSET(C1186,-M1186+2,0),OFFSET(C1186,-M1186+3,0)+AB1186,OFFSET(C1186,-M1186+4,0),0,5)/365.25*D1186*10000)</f>
        <v/>
      </c>
      <c r="U1186" s="67" t="str">
        <f ca="1">IF(I1186="","",_xll.xEURO(OFFSET(C1186,-M1186+1,0),J1186,OFFSET(C1186,-M1186+2,0),OFFSET(C1186,-M1186+2,0),OFFSET(C1186,-M1186+3,0)+AC1186,OFFSET(C1186,-M1186+4,0),1,1)*I1186)</f>
        <v/>
      </c>
      <c r="V1186" s="69" t="str">
        <f ca="1">IF(I1186="","",_xll.xEURO(OFFSET(C1186,-M1186+1,0),J1186,OFFSET(C1186,-M1186+2,0),OFFSET(C1186,-M1186+2,0),OFFSET(C1186,-M1186+3,0)+AC1186,OFFSET(C1186,-M1186+4,0),1,0))</f>
        <v/>
      </c>
      <c r="W1186" s="67" t="str">
        <f t="shared" si="206"/>
        <v/>
      </c>
      <c r="X1186" s="67" t="str">
        <f ca="1">IF(I1186="","",_xll.xEURO(OFFSET(C1186,-M1186+1,0),J1186,OFFSET(C1186,-M1186+2,0),OFFSET(C1186,-M1186+2,0),OFFSET(C1186,-M1186+3,0)+AC1186,OFFSET(C1186,-M1186+4,0),1,2)/10*I1186)</f>
        <v/>
      </c>
      <c r="Y1186" s="71" t="str">
        <f ca="1">IF(I1186="","",_xll.xEURO(OFFSET(C1186,-M1186+1,0),J1186,OFFSET(C1186,-M1186+2,0),OFFSET(C1186,-M1186+2,0),OFFSET(C1186,-M1186+3,0)+AC1186,OFFSET(C1186,-M1186+4,0),1,3)/100*I1186*10000)</f>
        <v/>
      </c>
      <c r="Z1186" s="71" t="str">
        <f ca="1">IF(I1186="","",_xll.xEURO(OFFSET(C1186,-M1186+1,0),J1186,OFFSET(C1186,-M1186+2,0),OFFSET(C1186,-M1186+2,0),OFFSET(C1186,-M1186+3,0)+AC1186,OFFSET(C1186,-M1186+4,0),1,5)/365.25*I1186*10000)</f>
        <v/>
      </c>
      <c r="AB1186" s="40" t="str">
        <f ca="1">IF(D1186="","",_xll.xCalcSkew(OFFSET(C1186,-M1186,0),E1186-OFFSET(C1186,-M1186+1,0),b)/100)</f>
        <v/>
      </c>
      <c r="AC1186" s="40" t="str">
        <f ca="1">IF(I1186="","",_xll.xCalcSkew(OFFSET(C1186,-M1186,0),J1186-OFFSET(C1186,-M1186+1,0),b)/100)</f>
        <v/>
      </c>
      <c r="AE1186">
        <f t="shared" si="208"/>
        <v>0</v>
      </c>
      <c r="AF1186">
        <f t="shared" si="209"/>
        <v>0</v>
      </c>
      <c r="AG1186">
        <f t="shared" si="210"/>
        <v>0</v>
      </c>
    </row>
    <row r="1187" spans="3:33" x14ac:dyDescent="0.25">
      <c r="D1187" s="52"/>
      <c r="E1187" s="39"/>
      <c r="F1187" s="39"/>
      <c r="G1187" s="35"/>
      <c r="I1187" s="52"/>
      <c r="J1187" s="39"/>
      <c r="K1187" s="39"/>
      <c r="L1187" s="62"/>
      <c r="M1187" s="101">
        <f t="shared" si="207"/>
        <v>34</v>
      </c>
      <c r="N1187" s="67" t="str">
        <f ca="1">IF(D1187="","",_xll.xEURO(OFFSET(C1187,-M1187+1,0),E1187,OFFSET(C1187,-M1187+2,0),OFFSET(C1187,-M1187+2,0),OFFSET(C1187,-M1187+3,0)+AB1187,OFFSET(C1187,-M1187+4,0),0,1)*D1187)</f>
        <v/>
      </c>
      <c r="O1187" s="69" t="str">
        <f ca="1">IF(D1187="","",_xll.xEURO(OFFSET(C1187,-M1187+1,0),E1187,OFFSET(C1187,-M1187+2,0),OFFSET(C1187,-M1187+2,0),OFFSET(C1187,-M1187+3,0)+AB1187,OFFSET(C1187,-M1187+4,0),0,0))</f>
        <v/>
      </c>
      <c r="P1187" s="67" t="str">
        <f t="shared" si="205"/>
        <v/>
      </c>
      <c r="Q1187" s="67" t="str">
        <f ca="1">IF(D1187="","",_xll.xEURO(OFFSET(C1187,-M1187+1,0),E1187,OFFSET(C1187,-M1187+2,0),OFFSET(C1187,-M1187+2,0),OFFSET(C1187,-M1187+3,0)+AB1187,OFFSET(C1187,-M1187+4,0),0,2)/10*D1187)</f>
        <v/>
      </c>
      <c r="R1187" s="71" t="str">
        <f ca="1">IF(D1187="","",_xll.xEURO(OFFSET(C1187,-M1187+1,0),E1187,OFFSET(C1187,-M1187+2,0),OFFSET(C1187,-M1187+2,0),OFFSET(C1187,-M1187+3,0)+AB1187,OFFSET(C1187,-M1187+4,0),0,3)/100*D1187*10000)</f>
        <v/>
      </c>
      <c r="S1187" s="71" t="str">
        <f ca="1">IF(D1187="","",_xll.xEURO(OFFSET(C1187,-M1187+1,0),E1187,OFFSET(C1187,-M1187+2,0),OFFSET(C1187,-M1187+2,0),OFFSET(C1187,-M1187+3,0)+AB1187,OFFSET(C1187,-M1187+4,0),0,5)/365.25*D1187*10000)</f>
        <v/>
      </c>
      <c r="U1187" s="67" t="str">
        <f ca="1">IF(I1187="","",_xll.xEURO(OFFSET(C1187,-M1187+1,0),J1187,OFFSET(C1187,-M1187+2,0),OFFSET(C1187,-M1187+2,0),OFFSET(C1187,-M1187+3,0)+AC1187,OFFSET(C1187,-M1187+4,0),1,1)*I1187)</f>
        <v/>
      </c>
      <c r="V1187" s="69" t="str">
        <f ca="1">IF(I1187="","",_xll.xEURO(OFFSET(C1187,-M1187+1,0),J1187,OFFSET(C1187,-M1187+2,0),OFFSET(C1187,-M1187+2,0),OFFSET(C1187,-M1187+3,0)+AC1187,OFFSET(C1187,-M1187+4,0),1,0))</f>
        <v/>
      </c>
      <c r="W1187" s="67" t="str">
        <f t="shared" si="206"/>
        <v/>
      </c>
      <c r="X1187" s="67" t="str">
        <f ca="1">IF(I1187="","",_xll.xEURO(OFFSET(C1187,-M1187+1,0),J1187,OFFSET(C1187,-M1187+2,0),OFFSET(C1187,-M1187+2,0),OFFSET(C1187,-M1187+3,0)+AC1187,OFFSET(C1187,-M1187+4,0),1,2)/10*I1187)</f>
        <v/>
      </c>
      <c r="Y1187" s="71" t="str">
        <f ca="1">IF(I1187="","",_xll.xEURO(OFFSET(C1187,-M1187+1,0),J1187,OFFSET(C1187,-M1187+2,0),OFFSET(C1187,-M1187+2,0),OFFSET(C1187,-M1187+3,0)+AC1187,OFFSET(C1187,-M1187+4,0),1,3)/100*I1187*10000)</f>
        <v/>
      </c>
      <c r="Z1187" s="71" t="str">
        <f ca="1">IF(I1187="","",_xll.xEURO(OFFSET(C1187,-M1187+1,0),J1187,OFFSET(C1187,-M1187+2,0),OFFSET(C1187,-M1187+2,0),OFFSET(C1187,-M1187+3,0)+AC1187,OFFSET(C1187,-M1187+4,0),1,5)/365.25*I1187*10000)</f>
        <v/>
      </c>
      <c r="AB1187" s="40" t="str">
        <f ca="1">IF(D1187="","",_xll.xCalcSkew(OFFSET(C1187,-M1187,0),E1187-OFFSET(C1187,-M1187+1,0),b)/100)</f>
        <v/>
      </c>
      <c r="AC1187" s="40" t="str">
        <f ca="1">IF(I1187="","",_xll.xCalcSkew(OFFSET(C1187,-M1187,0),J1187-OFFSET(C1187,-M1187+1,0),b)/100)</f>
        <v/>
      </c>
      <c r="AE1187">
        <f t="shared" si="208"/>
        <v>0</v>
      </c>
      <c r="AF1187">
        <f t="shared" si="209"/>
        <v>0</v>
      </c>
      <c r="AG1187">
        <f t="shared" si="210"/>
        <v>0</v>
      </c>
    </row>
    <row r="1188" spans="3:33" x14ac:dyDescent="0.25">
      <c r="D1188" s="52"/>
      <c r="E1188" s="39"/>
      <c r="F1188" s="39"/>
      <c r="G1188" s="35"/>
      <c r="I1188" s="52"/>
      <c r="J1188" s="39"/>
      <c r="K1188" s="39"/>
      <c r="L1188" s="62"/>
      <c r="M1188" s="101">
        <f t="shared" si="207"/>
        <v>35</v>
      </c>
      <c r="N1188" s="67" t="str">
        <f ca="1">IF(D1188="","",_xll.xEURO(OFFSET(C1188,-M1188+1,0),E1188,OFFSET(C1188,-M1188+2,0),OFFSET(C1188,-M1188+2,0),OFFSET(C1188,-M1188+3,0)+AB1188,OFFSET(C1188,-M1188+4,0),0,1)*D1188)</f>
        <v/>
      </c>
      <c r="O1188" s="69" t="str">
        <f ca="1">IF(D1188="","",_xll.xEURO(OFFSET(C1188,-M1188+1,0),E1188,OFFSET(C1188,-M1188+2,0),OFFSET(C1188,-M1188+2,0),OFFSET(C1188,-M1188+3,0)+AB1188,OFFSET(C1188,-M1188+4,0),0,0))</f>
        <v/>
      </c>
      <c r="P1188" s="67" t="str">
        <f t="shared" si="205"/>
        <v/>
      </c>
      <c r="Q1188" s="67" t="str">
        <f ca="1">IF(D1188="","",_xll.xEURO(OFFSET(C1188,-M1188+1,0),E1188,OFFSET(C1188,-M1188+2,0),OFFSET(C1188,-M1188+2,0),OFFSET(C1188,-M1188+3,0)+AB1188,OFFSET(C1188,-M1188+4,0),0,2)/10*D1188)</f>
        <v/>
      </c>
      <c r="R1188" s="71" t="str">
        <f ca="1">IF(D1188="","",_xll.xEURO(OFFSET(C1188,-M1188+1,0),E1188,OFFSET(C1188,-M1188+2,0),OFFSET(C1188,-M1188+2,0),OFFSET(C1188,-M1188+3,0)+AB1188,OFFSET(C1188,-M1188+4,0),0,3)/100*D1188*10000)</f>
        <v/>
      </c>
      <c r="S1188" s="71" t="str">
        <f ca="1">IF(D1188="","",_xll.xEURO(OFFSET(C1188,-M1188+1,0),E1188,OFFSET(C1188,-M1188+2,0),OFFSET(C1188,-M1188+2,0),OFFSET(C1188,-M1188+3,0)+AB1188,OFFSET(C1188,-M1188+4,0),0,5)/365.25*D1188*10000)</f>
        <v/>
      </c>
      <c r="U1188" s="67" t="str">
        <f ca="1">IF(I1188="","",_xll.xEURO(OFFSET(C1188,-M1188+1,0),J1188,OFFSET(C1188,-M1188+2,0),OFFSET(C1188,-M1188+2,0),OFFSET(C1188,-M1188+3,0)+AC1188,OFFSET(C1188,-M1188+4,0),1,1)*I1188)</f>
        <v/>
      </c>
      <c r="V1188" s="69" t="str">
        <f ca="1">IF(I1188="","",_xll.xEURO(OFFSET(C1188,-M1188+1,0),J1188,OFFSET(C1188,-M1188+2,0),OFFSET(C1188,-M1188+2,0),OFFSET(C1188,-M1188+3,0)+AC1188,OFFSET(C1188,-M1188+4,0),1,0))</f>
        <v/>
      </c>
      <c r="W1188" s="67" t="str">
        <f t="shared" si="206"/>
        <v/>
      </c>
      <c r="X1188" s="67" t="str">
        <f ca="1">IF(I1188="","",_xll.xEURO(OFFSET(C1188,-M1188+1,0),J1188,OFFSET(C1188,-M1188+2,0),OFFSET(C1188,-M1188+2,0),OFFSET(C1188,-M1188+3,0)+AC1188,OFFSET(C1188,-M1188+4,0),1,2)/10*I1188)</f>
        <v/>
      </c>
      <c r="Y1188" s="71" t="str">
        <f ca="1">IF(I1188="","",_xll.xEURO(OFFSET(C1188,-M1188+1,0),J1188,OFFSET(C1188,-M1188+2,0),OFFSET(C1188,-M1188+2,0),OFFSET(C1188,-M1188+3,0)+AC1188,OFFSET(C1188,-M1188+4,0),1,3)/100*I1188*10000)</f>
        <v/>
      </c>
      <c r="Z1188" s="71" t="str">
        <f ca="1">IF(I1188="","",_xll.xEURO(OFFSET(C1188,-M1188+1,0),J1188,OFFSET(C1188,-M1188+2,0),OFFSET(C1188,-M1188+2,0),OFFSET(C1188,-M1188+3,0)+AC1188,OFFSET(C1188,-M1188+4,0),1,5)/365.25*I1188*10000)</f>
        <v/>
      </c>
      <c r="AB1188" s="40" t="str">
        <f ca="1">IF(D1188="","",_xll.xCalcSkew(OFFSET(C1188,-M1188,0),E1188-OFFSET(C1188,-M1188+1,0),b)/100)</f>
        <v/>
      </c>
      <c r="AC1188" s="40" t="str">
        <f ca="1">IF(I1188="","",_xll.xCalcSkew(OFFSET(C1188,-M1188,0),J1188-OFFSET(C1188,-M1188+1,0),b)/100)</f>
        <v/>
      </c>
      <c r="AE1188">
        <f t="shared" si="208"/>
        <v>0</v>
      </c>
      <c r="AF1188">
        <f t="shared" si="209"/>
        <v>0</v>
      </c>
      <c r="AG1188">
        <f t="shared" si="210"/>
        <v>0</v>
      </c>
    </row>
    <row r="1189" spans="3:33" x14ac:dyDescent="0.25">
      <c r="D1189" s="46">
        <f ca="1">SUM(INDIRECT(CONCATENATE(ADDRESS(ROW(D1153),COLUMN(D1153)),":",ADDRESS(ROW()-1,COLUMN()))))</f>
        <v>0</v>
      </c>
      <c r="I1189" s="46">
        <f ca="1">SUM(INDIRECT(CONCATENATE(ADDRESS(ROW(I1153),COLUMN(I1153)),":",ADDRESS(ROW()-1,COLUMN()))))</f>
        <v>0</v>
      </c>
      <c r="J1189" s="1"/>
      <c r="K1189" s="1"/>
      <c r="L1189" s="1"/>
      <c r="N1189" s="46">
        <f t="shared" ref="N1189:S1189" ca="1" si="211">SUM(INDIRECT(CONCATENATE(ADDRESS(ROW(N1153),COLUMN(N1153)),":",ADDRESS(ROW()-1,COLUMN()))))</f>
        <v>0</v>
      </c>
      <c r="O1189" s="46">
        <f t="shared" ca="1" si="211"/>
        <v>0</v>
      </c>
      <c r="P1189" s="46">
        <f t="shared" ca="1" si="211"/>
        <v>0</v>
      </c>
      <c r="Q1189" s="46">
        <f t="shared" ca="1" si="211"/>
        <v>0</v>
      </c>
      <c r="R1189" s="46">
        <f t="shared" ca="1" si="211"/>
        <v>0</v>
      </c>
      <c r="S1189" s="46">
        <f t="shared" ca="1" si="211"/>
        <v>0</v>
      </c>
      <c r="T1189" s="67"/>
      <c r="U1189" s="46">
        <f t="shared" ref="U1189:Z1189" ca="1" si="212">SUM(INDIRECT(CONCATENATE(ADDRESS(ROW(U1153),COLUMN(U1153)),":",ADDRESS(ROW()-1,COLUMN()))))</f>
        <v>0</v>
      </c>
      <c r="V1189" s="46">
        <f t="shared" ca="1" si="212"/>
        <v>0</v>
      </c>
      <c r="W1189" s="46">
        <f t="shared" ca="1" si="212"/>
        <v>0</v>
      </c>
      <c r="X1189" s="46">
        <f t="shared" ca="1" si="212"/>
        <v>0</v>
      </c>
      <c r="Y1189" s="46">
        <f t="shared" ca="1" si="212"/>
        <v>0</v>
      </c>
      <c r="Z1189" s="46">
        <f t="shared" ca="1" si="212"/>
        <v>0</v>
      </c>
      <c r="AE1189">
        <f t="shared" ca="1" si="208"/>
        <v>0</v>
      </c>
      <c r="AF1189">
        <f t="shared" ca="1" si="209"/>
        <v>0</v>
      </c>
      <c r="AG1189">
        <f t="shared" ca="1" si="210"/>
        <v>0</v>
      </c>
    </row>
    <row r="1190" spans="3:33" x14ac:dyDescent="0.25">
      <c r="AE1190">
        <f t="shared" si="208"/>
        <v>0</v>
      </c>
      <c r="AF1190">
        <f t="shared" si="209"/>
        <v>0</v>
      </c>
      <c r="AG1190">
        <f t="shared" si="210"/>
        <v>0</v>
      </c>
    </row>
    <row r="1191" spans="3:33" x14ac:dyDescent="0.25">
      <c r="C1191" s="34">
        <f ca="1">EOMONTH(C1153,0)+1</f>
        <v>38169</v>
      </c>
      <c r="D1191" s="52"/>
      <c r="E1191" s="39"/>
      <c r="F1191" s="39"/>
      <c r="G1191" s="35"/>
      <c r="I1191" s="52"/>
      <c r="J1191" s="39"/>
      <c r="K1191" s="39"/>
      <c r="L1191" s="62"/>
      <c r="M1191" s="101">
        <v>0</v>
      </c>
      <c r="N1191" s="67" t="str">
        <f ca="1">IF(D1191="","",_xll.xEURO(OFFSET(C1191,-M1191+1,0),E1191,OFFSET(C1191,-M1191+2,0),OFFSET(C1191,-M1191+2,0),OFFSET(C1191,-M1191+3,0)+AB1191,OFFSET(C1191,-M1191+4,0),0,1)*D1191)</f>
        <v/>
      </c>
      <c r="O1191" s="69" t="str">
        <f ca="1">IF(D1191="","",_xll.xEURO(OFFSET(C1191,-M1191+1,0),E1191,OFFSET(C1191,-M1191+2,0),OFFSET(C1191,-M1191+2,0),OFFSET(C1191,-M1191+3,0)+AB1191,OFFSET(C1191,-M1191+4,0),0,0))</f>
        <v/>
      </c>
      <c r="P1191" s="67" t="str">
        <f t="shared" ref="P1191:P1226" si="213">IF(D1191="","",(O1191-F1191)*D1191*10)</f>
        <v/>
      </c>
      <c r="Q1191" s="67" t="str">
        <f ca="1">IF(D1191="","",_xll.xEURO(OFFSET(C1191,-M1191+1,0),E1191,OFFSET(C1191,-M1191+2,0),OFFSET(C1191,-M1191+2,0),OFFSET(C1191,-M1191+3,0)+AB1191,OFFSET(C1191,-M1191+4,0),0,2)/10*D1191)</f>
        <v/>
      </c>
      <c r="R1191" s="71" t="str">
        <f ca="1">IF(D1191="","",_xll.xEURO(OFFSET(C1191,-M1191+1,0),E1191,OFFSET(C1191,-M1191+2,0),OFFSET(C1191,-M1191+2,0),OFFSET(C1191,-M1191+3,0)+AB1191,OFFSET(C1191,-M1191+4,0),0,3)/100*D1191*10000)</f>
        <v/>
      </c>
      <c r="S1191" s="71" t="str">
        <f ca="1">IF(D1191="","",_xll.xEURO(OFFSET(C1191,-M1191+1,0),E1191,OFFSET(C1191,-M1191+2,0),OFFSET(C1191,-M1191+2,0),OFFSET(C1191,-M1191+3,0)+AB1191,OFFSET(C1191,-M1191+4,0),0,5)/365.25*D1191*10000)</f>
        <v/>
      </c>
      <c r="U1191" s="67" t="str">
        <f ca="1">IF(I1191="","",_xll.xEURO(OFFSET(C1191,-M1191+1,0),J1191,OFFSET(C1191,-M1191+2,0),OFFSET(C1191,-M1191+2,0),OFFSET(C1191,-M1191+3,0)+AC1191,OFFSET(C1191,-M1191+4,0),1,1)*I1191)</f>
        <v/>
      </c>
      <c r="V1191" s="69" t="str">
        <f ca="1">IF(I1191="","",_xll.xEURO(OFFSET(C1191,-M1191+1,0),J1191,OFFSET(C1191,-M1191+2,0),OFFSET(C1191,-M1191+2,0),OFFSET(C1191,-M1191+3,0)+AC1191,OFFSET(C1191,-M1191+4,0),1,0))</f>
        <v/>
      </c>
      <c r="W1191" s="67" t="str">
        <f t="shared" ref="W1191:W1226" si="214">IF(I1191="","",(V1191-K1191)*I1191*10)</f>
        <v/>
      </c>
      <c r="X1191" s="67" t="str">
        <f ca="1">IF(I1191="","",_xll.xEURO(OFFSET(C1191,-M1191+1,0),J1191,OFFSET(C1191,-M1191+2,0),OFFSET(C1191,-M1191+2,0),OFFSET(C1191,-M1191+3,0)+AC1191,OFFSET(C1191,-M1191+4,0),1,2)/10*I1191)</f>
        <v/>
      </c>
      <c r="Y1191" s="71" t="str">
        <f ca="1">IF(I1191="","",_xll.xEURO(OFFSET(C1191,-M1191+1,0),J1191,OFFSET(C1191,-M1191+2,0),OFFSET(C1191,-M1191+2,0),OFFSET(C1191,-M1191+3,0)+AC1191,OFFSET(C1191,-M1191+4,0),1,3)/100*I1191*10000)</f>
        <v/>
      </c>
      <c r="Z1191" s="71" t="str">
        <f ca="1">IF(I1191="","",_xll.xEURO(OFFSET(C1191,-M1191+1,0),J1191,OFFSET(C1191,-M1191+2,0),OFFSET(C1191,-M1191+2,0),OFFSET(C1191,-M1191+3,0)+AC1191,OFFSET(C1191,-M1191+4,0),1,5)/365.25*I1191*10000)</f>
        <v/>
      </c>
      <c r="AB1191" s="40" t="str">
        <f ca="1">IF(D1191="","",_xll.xCalcSkew(OFFSET(C1191,-M1191,0),E1191-OFFSET(C1191,-M1191+1,0),b)/100)</f>
        <v/>
      </c>
      <c r="AC1191" s="40" t="str">
        <f ca="1">IF(I1191="","",_xll.xCalcSkew(OFFSET(C1191,-M1191,0),J1191-OFFSET(C1191,-M1191+1,0),b)/100)</f>
        <v/>
      </c>
      <c r="AE1191">
        <f t="shared" si="208"/>
        <v>0</v>
      </c>
      <c r="AF1191">
        <f t="shared" si="209"/>
        <v>0</v>
      </c>
      <c r="AG1191">
        <f t="shared" si="210"/>
        <v>0</v>
      </c>
    </row>
    <row r="1192" spans="3:33" x14ac:dyDescent="0.25">
      <c r="C1192" s="41">
        <f ca="1">INDEX(Inputs!$1:$1048576,MATCH(C1191,Inputs!C:C,0),5)</f>
        <v>3.6230000000000002</v>
      </c>
      <c r="D1192" s="52"/>
      <c r="E1192" s="39"/>
      <c r="F1192" s="39"/>
      <c r="G1192" s="35"/>
      <c r="I1192" s="52"/>
      <c r="J1192" s="39"/>
      <c r="K1192" s="39"/>
      <c r="L1192" s="62"/>
      <c r="M1192" s="101">
        <f>M1191+1</f>
        <v>1</v>
      </c>
      <c r="N1192" s="67" t="str">
        <f ca="1">IF(D1192="","",_xll.xEURO(OFFSET(C1192,-M1192+1,0),E1192,OFFSET(C1192,-M1192+2,0),OFFSET(C1192,-M1192+2,0),OFFSET(C1192,-M1192+3,0)+AB1192,OFFSET(C1192,-M1192+4,0),0,1)*D1192)</f>
        <v/>
      </c>
      <c r="O1192" s="69" t="str">
        <f ca="1">IF(D1192="","",_xll.xEURO(OFFSET(C1192,-M1192+1,0),E1192,OFFSET(C1192,-M1192+2,0),OFFSET(C1192,-M1192+2,0),OFFSET(C1192,-M1192+3,0)+AB1192,OFFSET(C1192,-M1192+4,0),0,0))</f>
        <v/>
      </c>
      <c r="P1192" s="67" t="str">
        <f t="shared" si="213"/>
        <v/>
      </c>
      <c r="Q1192" s="67" t="str">
        <f ca="1">IF(D1192="","",_xll.xEURO(OFFSET(C1192,-M1192+1,0),E1192,OFFSET(C1192,-M1192+2,0),OFFSET(C1192,-M1192+2,0),OFFSET(C1192,-M1192+3,0)+AB1192,OFFSET(C1192,-M1192+4,0),0,2)/10*D1192)</f>
        <v/>
      </c>
      <c r="R1192" s="71" t="str">
        <f ca="1">IF(D1192="","",_xll.xEURO(OFFSET(C1192,-M1192+1,0),E1192,OFFSET(C1192,-M1192+2,0),OFFSET(C1192,-M1192+2,0),OFFSET(C1192,-M1192+3,0)+AB1192,OFFSET(C1192,-M1192+4,0),0,3)/100*D1192*10000)</f>
        <v/>
      </c>
      <c r="S1192" s="71" t="str">
        <f ca="1">IF(D1192="","",_xll.xEURO(OFFSET(C1192,-M1192+1,0),E1192,OFFSET(C1192,-M1192+2,0),OFFSET(C1192,-M1192+2,0),OFFSET(C1192,-M1192+3,0)+AB1192,OFFSET(C1192,-M1192+4,0),0,5)/365.25*D1192*10000)</f>
        <v/>
      </c>
      <c r="U1192" s="67" t="str">
        <f ca="1">IF(I1192="","",_xll.xEURO(OFFSET(C1192,-M1192+1,0),J1192,OFFSET(C1192,-M1192+2,0),OFFSET(C1192,-M1192+2,0),OFFSET(C1192,-M1192+3,0)+AC1192,OFFSET(C1192,-M1192+4,0),1,1)*I1192)</f>
        <v/>
      </c>
      <c r="V1192" s="69" t="str">
        <f ca="1">IF(I1192="","",_xll.xEURO(OFFSET(C1192,-M1192+1,0),J1192,OFFSET(C1192,-M1192+2,0),OFFSET(C1192,-M1192+2,0),OFFSET(C1192,-M1192+3,0)+AC1192,OFFSET(C1192,-M1192+4,0),1,0))</f>
        <v/>
      </c>
      <c r="W1192" s="67" t="str">
        <f t="shared" si="214"/>
        <v/>
      </c>
      <c r="X1192" s="67" t="str">
        <f ca="1">IF(I1192="","",_xll.xEURO(OFFSET(C1192,-M1192+1,0),J1192,OFFSET(C1192,-M1192+2,0),OFFSET(C1192,-M1192+2,0),OFFSET(C1192,-M1192+3,0)+AC1192,OFFSET(C1192,-M1192+4,0),1,2)/10*I1192)</f>
        <v/>
      </c>
      <c r="Y1192" s="71" t="str">
        <f ca="1">IF(I1192="","",_xll.xEURO(OFFSET(C1192,-M1192+1,0),J1192,OFFSET(C1192,-M1192+2,0),OFFSET(C1192,-M1192+2,0),OFFSET(C1192,-M1192+3,0)+AC1192,OFFSET(C1192,-M1192+4,0),1,3)/100*I1192*10000)</f>
        <v/>
      </c>
      <c r="Z1192" s="71" t="str">
        <f ca="1">IF(I1192="","",_xll.xEURO(OFFSET(C1192,-M1192+1,0),J1192,OFFSET(C1192,-M1192+2,0),OFFSET(C1192,-M1192+2,0),OFFSET(C1192,-M1192+3,0)+AC1192,OFFSET(C1192,-M1192+4,0),1,5)/365.25*I1192*10000)</f>
        <v/>
      </c>
      <c r="AB1192" s="40" t="str">
        <f ca="1">IF(D1192="","",_xll.xCalcSkew(OFFSET(C1192,-M1192,0),E1192-OFFSET(C1192,-M1192+1,0),b)/100)</f>
        <v/>
      </c>
      <c r="AC1192" s="40" t="str">
        <f ca="1">IF(I1192="","",_xll.xCalcSkew(OFFSET(C1192,-M1192,0),J1192-OFFSET(C1192,-M1192+1,0),b)/100)</f>
        <v/>
      </c>
      <c r="AE1192">
        <f t="shared" si="208"/>
        <v>0</v>
      </c>
      <c r="AF1192">
        <f t="shared" si="209"/>
        <v>0</v>
      </c>
      <c r="AG1192">
        <f t="shared" si="210"/>
        <v>0</v>
      </c>
    </row>
    <row r="1193" spans="3:33" x14ac:dyDescent="0.25">
      <c r="C1193" s="40">
        <f ca="1">INDEX(Inputs!$1:$1048576,MATCH(C1191,Inputs!C:C,0),7)</f>
        <v>3.8373530288239102E-2</v>
      </c>
      <c r="D1193" s="52"/>
      <c r="E1193" s="39"/>
      <c r="F1193" s="39"/>
      <c r="G1193" s="35"/>
      <c r="I1193" s="52"/>
      <c r="J1193" s="39"/>
      <c r="K1193" s="39"/>
      <c r="L1193" s="62"/>
      <c r="M1193" s="101">
        <f t="shared" ref="M1193:M1226" si="215">M1192+1</f>
        <v>2</v>
      </c>
      <c r="N1193" s="67" t="str">
        <f ca="1">IF(D1193="","",_xll.xEURO(OFFSET(C1193,-M1193+1,0),E1193,OFFSET(C1193,-M1193+2,0),OFFSET(C1193,-M1193+2,0),OFFSET(C1193,-M1193+3,0)+AB1193,OFFSET(C1193,-M1193+4,0),0,1)*D1193)</f>
        <v/>
      </c>
      <c r="O1193" s="69" t="str">
        <f ca="1">IF(D1193="","",_xll.xEURO(OFFSET(C1193,-M1193+1,0),E1193,OFFSET(C1193,-M1193+2,0),OFFSET(C1193,-M1193+2,0),OFFSET(C1193,-M1193+3,0)+AB1193,OFFSET(C1193,-M1193+4,0),0,0))</f>
        <v/>
      </c>
      <c r="P1193" s="67" t="str">
        <f t="shared" si="213"/>
        <v/>
      </c>
      <c r="Q1193" s="67" t="str">
        <f ca="1">IF(D1193="","",_xll.xEURO(OFFSET(C1193,-M1193+1,0),E1193,OFFSET(C1193,-M1193+2,0),OFFSET(C1193,-M1193+2,0),OFFSET(C1193,-M1193+3,0)+AB1193,OFFSET(C1193,-M1193+4,0),0,2)/10*D1193)</f>
        <v/>
      </c>
      <c r="R1193" s="71" t="str">
        <f ca="1">IF(D1193="","",_xll.xEURO(OFFSET(C1193,-M1193+1,0),E1193,OFFSET(C1193,-M1193+2,0),OFFSET(C1193,-M1193+2,0),OFFSET(C1193,-M1193+3,0)+AB1193,OFFSET(C1193,-M1193+4,0),0,3)/100*D1193*10000)</f>
        <v/>
      </c>
      <c r="S1193" s="71" t="str">
        <f ca="1">IF(D1193="","",_xll.xEURO(OFFSET(C1193,-M1193+1,0),E1193,OFFSET(C1193,-M1193+2,0),OFFSET(C1193,-M1193+2,0),OFFSET(C1193,-M1193+3,0)+AB1193,OFFSET(C1193,-M1193+4,0),0,5)/365.25*D1193*10000)</f>
        <v/>
      </c>
      <c r="U1193" s="67" t="str">
        <f ca="1">IF(I1193="","",_xll.xEURO(OFFSET(C1193,-M1193+1,0),J1193,OFFSET(C1193,-M1193+2,0),OFFSET(C1193,-M1193+2,0),OFFSET(C1193,-M1193+3,0)+AC1193,OFFSET(C1193,-M1193+4,0),1,1)*I1193)</f>
        <v/>
      </c>
      <c r="V1193" s="69" t="str">
        <f ca="1">IF(I1193="","",_xll.xEURO(OFFSET(C1193,-M1193+1,0),J1193,OFFSET(C1193,-M1193+2,0),OFFSET(C1193,-M1193+2,0),OFFSET(C1193,-M1193+3,0)+AC1193,OFFSET(C1193,-M1193+4,0),1,0))</f>
        <v/>
      </c>
      <c r="W1193" s="67" t="str">
        <f t="shared" si="214"/>
        <v/>
      </c>
      <c r="X1193" s="67" t="str">
        <f ca="1">IF(I1193="","",_xll.xEURO(OFFSET(C1193,-M1193+1,0),J1193,OFFSET(C1193,-M1193+2,0),OFFSET(C1193,-M1193+2,0),OFFSET(C1193,-M1193+3,0)+AC1193,OFFSET(C1193,-M1193+4,0),1,2)/10*I1193)</f>
        <v/>
      </c>
      <c r="Y1193" s="71" t="str">
        <f ca="1">IF(I1193="","",_xll.xEURO(OFFSET(C1193,-M1193+1,0),J1193,OFFSET(C1193,-M1193+2,0),OFFSET(C1193,-M1193+2,0),OFFSET(C1193,-M1193+3,0)+AC1193,OFFSET(C1193,-M1193+4,0),1,3)/100*I1193*10000)</f>
        <v/>
      </c>
      <c r="Z1193" s="71" t="str">
        <f ca="1">IF(I1193="","",_xll.xEURO(OFFSET(C1193,-M1193+1,0),J1193,OFFSET(C1193,-M1193+2,0),OFFSET(C1193,-M1193+2,0),OFFSET(C1193,-M1193+3,0)+AC1193,OFFSET(C1193,-M1193+4,0),1,5)/365.25*I1193*10000)</f>
        <v/>
      </c>
      <c r="AB1193" s="40" t="str">
        <f ca="1">IF(D1193="","",_xll.xCalcSkew(OFFSET(C1193,-M1193,0),E1193-OFFSET(C1193,-M1193+1,0),b)/100)</f>
        <v/>
      </c>
      <c r="AC1193" s="40" t="str">
        <f ca="1">IF(I1193="","",_xll.xCalcSkew(OFFSET(C1193,-M1193,0),J1193-OFFSET(C1193,-M1193+1,0),b)/100)</f>
        <v/>
      </c>
      <c r="AE1193">
        <f t="shared" si="208"/>
        <v>0</v>
      </c>
      <c r="AF1193">
        <f t="shared" si="209"/>
        <v>0</v>
      </c>
      <c r="AG1193">
        <f t="shared" si="210"/>
        <v>0</v>
      </c>
    </row>
    <row r="1194" spans="3:33" x14ac:dyDescent="0.25">
      <c r="C1194" s="66">
        <f ca="1">INDEX(Inputs!$1:$1048576,MATCH(C1191,Inputs!C:C,0),6)</f>
        <v>0.32250000000000001</v>
      </c>
      <c r="D1194" s="52"/>
      <c r="E1194" s="39"/>
      <c r="F1194" s="39"/>
      <c r="G1194" s="35"/>
      <c r="I1194" s="52"/>
      <c r="J1194" s="39"/>
      <c r="K1194" s="39"/>
      <c r="L1194" s="62"/>
      <c r="M1194" s="101">
        <f t="shared" si="215"/>
        <v>3</v>
      </c>
      <c r="N1194" s="67" t="str">
        <f ca="1">IF(D1194="","",_xll.xEURO(OFFSET(C1194,-M1194+1,0),E1194,OFFSET(C1194,-M1194+2,0),OFFSET(C1194,-M1194+2,0),OFFSET(C1194,-M1194+3,0)+AB1194,OFFSET(C1194,-M1194+4,0),0,1)*D1194)</f>
        <v/>
      </c>
      <c r="O1194" s="69" t="str">
        <f ca="1">IF(D1194="","",_xll.xEURO(OFFSET(C1194,-M1194+1,0),E1194,OFFSET(C1194,-M1194+2,0),OFFSET(C1194,-M1194+2,0),OFFSET(C1194,-M1194+3,0)+AB1194,OFFSET(C1194,-M1194+4,0),0,0))</f>
        <v/>
      </c>
      <c r="P1194" s="67" t="str">
        <f t="shared" si="213"/>
        <v/>
      </c>
      <c r="Q1194" s="67" t="str">
        <f ca="1">IF(D1194="","",_xll.xEURO(OFFSET(C1194,-M1194+1,0),E1194,OFFSET(C1194,-M1194+2,0),OFFSET(C1194,-M1194+2,0),OFFSET(C1194,-M1194+3,0)+AB1194,OFFSET(C1194,-M1194+4,0),0,2)/10*D1194)</f>
        <v/>
      </c>
      <c r="R1194" s="71" t="str">
        <f ca="1">IF(D1194="","",_xll.xEURO(OFFSET(C1194,-M1194+1,0),E1194,OFFSET(C1194,-M1194+2,0),OFFSET(C1194,-M1194+2,0),OFFSET(C1194,-M1194+3,0)+AB1194,OFFSET(C1194,-M1194+4,0),0,3)/100*D1194*10000)</f>
        <v/>
      </c>
      <c r="S1194" s="71" t="str">
        <f ca="1">IF(D1194="","",_xll.xEURO(OFFSET(C1194,-M1194+1,0),E1194,OFFSET(C1194,-M1194+2,0),OFFSET(C1194,-M1194+2,0),OFFSET(C1194,-M1194+3,0)+AB1194,OFFSET(C1194,-M1194+4,0),0,5)/365.25*D1194*10000)</f>
        <v/>
      </c>
      <c r="U1194" s="67" t="str">
        <f ca="1">IF(I1194="","",_xll.xEURO(OFFSET(C1194,-M1194+1,0),J1194,OFFSET(C1194,-M1194+2,0),OFFSET(C1194,-M1194+2,0),OFFSET(C1194,-M1194+3,0)+AC1194,OFFSET(C1194,-M1194+4,0),1,1)*I1194)</f>
        <v/>
      </c>
      <c r="V1194" s="69" t="str">
        <f ca="1">IF(I1194="","",_xll.xEURO(OFFSET(C1194,-M1194+1,0),J1194,OFFSET(C1194,-M1194+2,0),OFFSET(C1194,-M1194+2,0),OFFSET(C1194,-M1194+3,0)+AC1194,OFFSET(C1194,-M1194+4,0),1,0))</f>
        <v/>
      </c>
      <c r="W1194" s="67" t="str">
        <f t="shared" si="214"/>
        <v/>
      </c>
      <c r="X1194" s="67" t="str">
        <f ca="1">IF(I1194="","",_xll.xEURO(OFFSET(C1194,-M1194+1,0),J1194,OFFSET(C1194,-M1194+2,0),OFFSET(C1194,-M1194+2,0),OFFSET(C1194,-M1194+3,0)+AC1194,OFFSET(C1194,-M1194+4,0),1,2)/10*I1194)</f>
        <v/>
      </c>
      <c r="Y1194" s="71" t="str">
        <f ca="1">IF(I1194="","",_xll.xEURO(OFFSET(C1194,-M1194+1,0),J1194,OFFSET(C1194,-M1194+2,0),OFFSET(C1194,-M1194+2,0),OFFSET(C1194,-M1194+3,0)+AC1194,OFFSET(C1194,-M1194+4,0),1,3)/100*I1194*10000)</f>
        <v/>
      </c>
      <c r="Z1194" s="71" t="str">
        <f ca="1">IF(I1194="","",_xll.xEURO(OFFSET(C1194,-M1194+1,0),J1194,OFFSET(C1194,-M1194+2,0),OFFSET(C1194,-M1194+2,0),OFFSET(C1194,-M1194+3,0)+AC1194,OFFSET(C1194,-M1194+4,0),1,5)/365.25*I1194*10000)</f>
        <v/>
      </c>
      <c r="AB1194" s="40" t="str">
        <f ca="1">IF(D1194="","",_xll.xCalcSkew(OFFSET(C1194,-M1194,0),E1194-OFFSET(C1194,-M1194+1,0),b)/100)</f>
        <v/>
      </c>
      <c r="AC1194" s="40" t="str">
        <f ca="1">IF(I1194="","",_xll.xCalcSkew(OFFSET(C1194,-M1194,0),J1194-OFFSET(C1194,-M1194+1,0),b)/100)</f>
        <v/>
      </c>
      <c r="AE1194">
        <f t="shared" si="208"/>
        <v>0</v>
      </c>
      <c r="AF1194">
        <f t="shared" si="209"/>
        <v>0</v>
      </c>
      <c r="AG1194">
        <f t="shared" si="210"/>
        <v>0</v>
      </c>
    </row>
    <row r="1195" spans="3:33" x14ac:dyDescent="0.25">
      <c r="C1195" s="65">
        <f ca="1">INDEX(Inputs!$1:$1048576,MATCH(C1191,Inputs!C:C,0),9)</f>
        <v>952</v>
      </c>
      <c r="D1195" s="52"/>
      <c r="E1195" s="39"/>
      <c r="F1195" s="39"/>
      <c r="G1195" s="35"/>
      <c r="I1195" s="52"/>
      <c r="J1195" s="39"/>
      <c r="K1195" s="39"/>
      <c r="L1195" s="62"/>
      <c r="M1195" s="101">
        <f t="shared" si="215"/>
        <v>4</v>
      </c>
      <c r="N1195" s="67" t="str">
        <f ca="1">IF(D1195="","",_xll.xEURO(OFFSET(C1195,-M1195+1,0),E1195,OFFSET(C1195,-M1195+2,0),OFFSET(C1195,-M1195+2,0),OFFSET(C1195,-M1195+3,0)+AB1195,OFFSET(C1195,-M1195+4,0),0,1)*D1195)</f>
        <v/>
      </c>
      <c r="O1195" s="69" t="str">
        <f ca="1">IF(D1195="","",_xll.xEURO(OFFSET(C1195,-M1195+1,0),E1195,OFFSET(C1195,-M1195+2,0),OFFSET(C1195,-M1195+2,0),OFFSET(C1195,-M1195+3,0)+AB1195,OFFSET(C1195,-M1195+4,0),0,0))</f>
        <v/>
      </c>
      <c r="P1195" s="67" t="str">
        <f t="shared" si="213"/>
        <v/>
      </c>
      <c r="Q1195" s="67" t="str">
        <f ca="1">IF(D1195="","",_xll.xEURO(OFFSET(C1195,-M1195+1,0),E1195,OFFSET(C1195,-M1195+2,0),OFFSET(C1195,-M1195+2,0),OFFSET(C1195,-M1195+3,0)+AB1195,OFFSET(C1195,-M1195+4,0),0,2)/10*D1195)</f>
        <v/>
      </c>
      <c r="R1195" s="71" t="str">
        <f ca="1">IF(D1195="","",_xll.xEURO(OFFSET(C1195,-M1195+1,0),E1195,OFFSET(C1195,-M1195+2,0),OFFSET(C1195,-M1195+2,0),OFFSET(C1195,-M1195+3,0)+AB1195,OFFSET(C1195,-M1195+4,0),0,3)/100*D1195*10000)</f>
        <v/>
      </c>
      <c r="S1195" s="71" t="str">
        <f ca="1">IF(D1195="","",_xll.xEURO(OFFSET(C1195,-M1195+1,0),E1195,OFFSET(C1195,-M1195+2,0),OFFSET(C1195,-M1195+2,0),OFFSET(C1195,-M1195+3,0)+AB1195,OFFSET(C1195,-M1195+4,0),0,5)/365.25*D1195*10000)</f>
        <v/>
      </c>
      <c r="U1195" s="67" t="str">
        <f ca="1">IF(I1195="","",_xll.xEURO(OFFSET(C1195,-M1195+1,0),J1195,OFFSET(C1195,-M1195+2,0),OFFSET(C1195,-M1195+2,0),OFFSET(C1195,-M1195+3,0)+AC1195,OFFSET(C1195,-M1195+4,0),1,1)*I1195)</f>
        <v/>
      </c>
      <c r="V1195" s="69" t="str">
        <f ca="1">IF(I1195="","",_xll.xEURO(OFFSET(C1195,-M1195+1,0),J1195,OFFSET(C1195,-M1195+2,0),OFFSET(C1195,-M1195+2,0),OFFSET(C1195,-M1195+3,0)+AC1195,OFFSET(C1195,-M1195+4,0),1,0))</f>
        <v/>
      </c>
      <c r="W1195" s="67" t="str">
        <f t="shared" si="214"/>
        <v/>
      </c>
      <c r="X1195" s="67" t="str">
        <f ca="1">IF(I1195="","",_xll.xEURO(OFFSET(C1195,-M1195+1,0),J1195,OFFSET(C1195,-M1195+2,0),OFFSET(C1195,-M1195+2,0),OFFSET(C1195,-M1195+3,0)+AC1195,OFFSET(C1195,-M1195+4,0),1,2)/10*I1195)</f>
        <v/>
      </c>
      <c r="Y1195" s="71" t="str">
        <f ca="1">IF(I1195="","",_xll.xEURO(OFFSET(C1195,-M1195+1,0),J1195,OFFSET(C1195,-M1195+2,0),OFFSET(C1195,-M1195+2,0),OFFSET(C1195,-M1195+3,0)+AC1195,OFFSET(C1195,-M1195+4,0),1,3)/100*I1195*10000)</f>
        <v/>
      </c>
      <c r="Z1195" s="71" t="str">
        <f ca="1">IF(I1195="","",_xll.xEURO(OFFSET(C1195,-M1195+1,0),J1195,OFFSET(C1195,-M1195+2,0),OFFSET(C1195,-M1195+2,0),OFFSET(C1195,-M1195+3,0)+AC1195,OFFSET(C1195,-M1195+4,0),1,5)/365.25*I1195*10000)</f>
        <v/>
      </c>
      <c r="AB1195" s="40" t="str">
        <f ca="1">IF(D1195="","",_xll.xCalcSkew(OFFSET(C1195,-M1195,0),E1195-OFFSET(C1195,-M1195+1,0),b)/100)</f>
        <v/>
      </c>
      <c r="AC1195" s="40" t="str">
        <f ca="1">IF(I1195="","",_xll.xCalcSkew(OFFSET(C1195,-M1195,0),J1195-OFFSET(C1195,-M1195+1,0),b)/100)</f>
        <v/>
      </c>
      <c r="AE1195">
        <f t="shared" si="208"/>
        <v>0</v>
      </c>
      <c r="AF1195">
        <f t="shared" si="209"/>
        <v>0</v>
      </c>
      <c r="AG1195">
        <f t="shared" si="210"/>
        <v>0</v>
      </c>
    </row>
    <row r="1196" spans="3:33" x14ac:dyDescent="0.25">
      <c r="C1196" s="64">
        <f ca="1">D1227+I1227</f>
        <v>0</v>
      </c>
      <c r="D1196" s="52"/>
      <c r="E1196" s="39"/>
      <c r="F1196" s="39"/>
      <c r="G1196" s="35"/>
      <c r="I1196" s="52"/>
      <c r="J1196" s="39"/>
      <c r="K1196" s="39"/>
      <c r="L1196" s="62"/>
      <c r="M1196" s="101">
        <f t="shared" si="215"/>
        <v>5</v>
      </c>
      <c r="N1196" s="67" t="str">
        <f ca="1">IF(D1196="","",_xll.xEURO(OFFSET(C1196,-M1196+1,0),E1196,OFFSET(C1196,-M1196+2,0),OFFSET(C1196,-M1196+2,0),OFFSET(C1196,-M1196+3,0)+AB1196,OFFSET(C1196,-M1196+4,0),0,1)*D1196)</f>
        <v/>
      </c>
      <c r="O1196" s="69" t="str">
        <f ca="1">IF(D1196="","",_xll.xEURO(OFFSET(C1196,-M1196+1,0),E1196,OFFSET(C1196,-M1196+2,0),OFFSET(C1196,-M1196+2,0),OFFSET(C1196,-M1196+3,0)+AB1196,OFFSET(C1196,-M1196+4,0),0,0))</f>
        <v/>
      </c>
      <c r="P1196" s="67" t="str">
        <f t="shared" si="213"/>
        <v/>
      </c>
      <c r="Q1196" s="67" t="str">
        <f ca="1">IF(D1196="","",_xll.xEURO(OFFSET(C1196,-M1196+1,0),E1196,OFFSET(C1196,-M1196+2,0),OFFSET(C1196,-M1196+2,0),OFFSET(C1196,-M1196+3,0)+AB1196,OFFSET(C1196,-M1196+4,0),0,2)/10*D1196)</f>
        <v/>
      </c>
      <c r="R1196" s="71" t="str">
        <f ca="1">IF(D1196="","",_xll.xEURO(OFFSET(C1196,-M1196+1,0),E1196,OFFSET(C1196,-M1196+2,0),OFFSET(C1196,-M1196+2,0),OFFSET(C1196,-M1196+3,0)+AB1196,OFFSET(C1196,-M1196+4,0),0,3)/100*D1196*10000)</f>
        <v/>
      </c>
      <c r="S1196" s="71" t="str">
        <f ca="1">IF(D1196="","",_xll.xEURO(OFFSET(C1196,-M1196+1,0),E1196,OFFSET(C1196,-M1196+2,0),OFFSET(C1196,-M1196+2,0),OFFSET(C1196,-M1196+3,0)+AB1196,OFFSET(C1196,-M1196+4,0),0,5)/365.25*D1196*10000)</f>
        <v/>
      </c>
      <c r="U1196" s="67" t="str">
        <f ca="1">IF(I1196="","",_xll.xEURO(OFFSET(C1196,-M1196+1,0),J1196,OFFSET(C1196,-M1196+2,0),OFFSET(C1196,-M1196+2,0),OFFSET(C1196,-M1196+3,0)+AC1196,OFFSET(C1196,-M1196+4,0),1,1)*I1196)</f>
        <v/>
      </c>
      <c r="V1196" s="69" t="str">
        <f ca="1">IF(I1196="","",_xll.xEURO(OFFSET(C1196,-M1196+1,0),J1196,OFFSET(C1196,-M1196+2,0),OFFSET(C1196,-M1196+2,0),OFFSET(C1196,-M1196+3,0)+AC1196,OFFSET(C1196,-M1196+4,0),1,0))</f>
        <v/>
      </c>
      <c r="W1196" s="67" t="str">
        <f t="shared" si="214"/>
        <v/>
      </c>
      <c r="X1196" s="67" t="str">
        <f ca="1">IF(I1196="","",_xll.xEURO(OFFSET(C1196,-M1196+1,0),J1196,OFFSET(C1196,-M1196+2,0),OFFSET(C1196,-M1196+2,0),OFFSET(C1196,-M1196+3,0)+AC1196,OFFSET(C1196,-M1196+4,0),1,2)/10*I1196)</f>
        <v/>
      </c>
      <c r="Y1196" s="71" t="str">
        <f ca="1">IF(I1196="","",_xll.xEURO(OFFSET(C1196,-M1196+1,0),J1196,OFFSET(C1196,-M1196+2,0),OFFSET(C1196,-M1196+2,0),OFFSET(C1196,-M1196+3,0)+AC1196,OFFSET(C1196,-M1196+4,0),1,3)/100*I1196*10000)</f>
        <v/>
      </c>
      <c r="Z1196" s="71" t="str">
        <f ca="1">IF(I1196="","",_xll.xEURO(OFFSET(C1196,-M1196+1,0),J1196,OFFSET(C1196,-M1196+2,0),OFFSET(C1196,-M1196+2,0),OFFSET(C1196,-M1196+3,0)+AC1196,OFFSET(C1196,-M1196+4,0),1,5)/365.25*I1196*10000)</f>
        <v/>
      </c>
      <c r="AB1196" s="40" t="str">
        <f ca="1">IF(D1196="","",_xll.xCalcSkew(OFFSET(C1196,-M1196,0),E1196-OFFSET(C1196,-M1196+1,0),b)/100)</f>
        <v/>
      </c>
      <c r="AC1196" s="40" t="str">
        <f ca="1">IF(I1196="","",_xll.xCalcSkew(OFFSET(C1196,-M1196,0),J1196-OFFSET(C1196,-M1196+1,0),b)/100)</f>
        <v/>
      </c>
      <c r="AE1196">
        <f t="shared" si="208"/>
        <v>0</v>
      </c>
      <c r="AF1196">
        <f t="shared" si="209"/>
        <v>0</v>
      </c>
      <c r="AG1196">
        <f t="shared" si="210"/>
        <v>0</v>
      </c>
    </row>
    <row r="1197" spans="3:33" x14ac:dyDescent="0.25">
      <c r="C1197" s="64">
        <f ca="1">N1227+U1227</f>
        <v>0</v>
      </c>
      <c r="D1197" s="52"/>
      <c r="E1197" s="39"/>
      <c r="F1197" s="39"/>
      <c r="G1197" s="35"/>
      <c r="I1197" s="52"/>
      <c r="J1197" s="39"/>
      <c r="K1197" s="39"/>
      <c r="L1197" s="62"/>
      <c r="M1197" s="101">
        <f t="shared" si="215"/>
        <v>6</v>
      </c>
      <c r="N1197" s="67" t="str">
        <f ca="1">IF(D1197="","",_xll.xEURO(OFFSET(C1197,-M1197+1,0),E1197,OFFSET(C1197,-M1197+2,0),OFFSET(C1197,-M1197+2,0),OFFSET(C1197,-M1197+3,0)+AB1197,OFFSET(C1197,-M1197+4,0),0,1)*D1197)</f>
        <v/>
      </c>
      <c r="O1197" s="69" t="str">
        <f ca="1">IF(D1197="","",_xll.xEURO(OFFSET(C1197,-M1197+1,0),E1197,OFFSET(C1197,-M1197+2,0),OFFSET(C1197,-M1197+2,0),OFFSET(C1197,-M1197+3,0)+AB1197,OFFSET(C1197,-M1197+4,0),0,0))</f>
        <v/>
      </c>
      <c r="P1197" s="67" t="str">
        <f t="shared" si="213"/>
        <v/>
      </c>
      <c r="Q1197" s="67" t="str">
        <f ca="1">IF(D1197="","",_xll.xEURO(OFFSET(C1197,-M1197+1,0),E1197,OFFSET(C1197,-M1197+2,0),OFFSET(C1197,-M1197+2,0),OFFSET(C1197,-M1197+3,0)+AB1197,OFFSET(C1197,-M1197+4,0),0,2)/10*D1197)</f>
        <v/>
      </c>
      <c r="R1197" s="71" t="str">
        <f ca="1">IF(D1197="","",_xll.xEURO(OFFSET(C1197,-M1197+1,0),E1197,OFFSET(C1197,-M1197+2,0),OFFSET(C1197,-M1197+2,0),OFFSET(C1197,-M1197+3,0)+AB1197,OFFSET(C1197,-M1197+4,0),0,3)/100*D1197*10000)</f>
        <v/>
      </c>
      <c r="S1197" s="71" t="str">
        <f ca="1">IF(D1197="","",_xll.xEURO(OFFSET(C1197,-M1197+1,0),E1197,OFFSET(C1197,-M1197+2,0),OFFSET(C1197,-M1197+2,0),OFFSET(C1197,-M1197+3,0)+AB1197,OFFSET(C1197,-M1197+4,0),0,5)/365.25*D1197*10000)</f>
        <v/>
      </c>
      <c r="U1197" s="67" t="str">
        <f ca="1">IF(I1197="","",_xll.xEURO(OFFSET(C1197,-M1197+1,0),J1197,OFFSET(C1197,-M1197+2,0),OFFSET(C1197,-M1197+2,0),OFFSET(C1197,-M1197+3,0)+AC1197,OFFSET(C1197,-M1197+4,0),1,1)*I1197)</f>
        <v/>
      </c>
      <c r="V1197" s="69" t="str">
        <f ca="1">IF(I1197="","",_xll.xEURO(OFFSET(C1197,-M1197+1,0),J1197,OFFSET(C1197,-M1197+2,0),OFFSET(C1197,-M1197+2,0),OFFSET(C1197,-M1197+3,0)+AC1197,OFFSET(C1197,-M1197+4,0),1,0))</f>
        <v/>
      </c>
      <c r="W1197" s="67" t="str">
        <f t="shared" si="214"/>
        <v/>
      </c>
      <c r="X1197" s="67" t="str">
        <f ca="1">IF(I1197="","",_xll.xEURO(OFFSET(C1197,-M1197+1,0),J1197,OFFSET(C1197,-M1197+2,0),OFFSET(C1197,-M1197+2,0),OFFSET(C1197,-M1197+3,0)+AC1197,OFFSET(C1197,-M1197+4,0),1,2)/10*I1197)</f>
        <v/>
      </c>
      <c r="Y1197" s="71" t="str">
        <f ca="1">IF(I1197="","",_xll.xEURO(OFFSET(C1197,-M1197+1,0),J1197,OFFSET(C1197,-M1197+2,0),OFFSET(C1197,-M1197+2,0),OFFSET(C1197,-M1197+3,0)+AC1197,OFFSET(C1197,-M1197+4,0),1,3)/100*I1197*10000)</f>
        <v/>
      </c>
      <c r="Z1197" s="71" t="str">
        <f ca="1">IF(I1197="","",_xll.xEURO(OFFSET(C1197,-M1197+1,0),J1197,OFFSET(C1197,-M1197+2,0),OFFSET(C1197,-M1197+2,0),OFFSET(C1197,-M1197+3,0)+AC1197,OFFSET(C1197,-M1197+4,0),1,5)/365.25*I1197*10000)</f>
        <v/>
      </c>
      <c r="AB1197" s="40" t="str">
        <f ca="1">IF(D1197="","",_xll.xCalcSkew(OFFSET(C1197,-M1197,0),E1197-OFFSET(C1197,-M1197+1,0),b)/100)</f>
        <v/>
      </c>
      <c r="AC1197" s="40" t="str">
        <f ca="1">IF(I1197="","",_xll.xCalcSkew(OFFSET(C1197,-M1197,0),J1197-OFFSET(C1197,-M1197+1,0),b)/100)</f>
        <v/>
      </c>
      <c r="AE1197">
        <f t="shared" si="208"/>
        <v>0</v>
      </c>
      <c r="AF1197">
        <f t="shared" si="209"/>
        <v>0</v>
      </c>
      <c r="AG1197">
        <f t="shared" si="210"/>
        <v>0</v>
      </c>
    </row>
    <row r="1198" spans="3:33" x14ac:dyDescent="0.25">
      <c r="C1198" s="103">
        <f ca="1">Q1227+X1227</f>
        <v>0</v>
      </c>
      <c r="D1198" s="52"/>
      <c r="E1198" s="39"/>
      <c r="F1198" s="39"/>
      <c r="G1198" s="35"/>
      <c r="I1198" s="52"/>
      <c r="J1198" s="39"/>
      <c r="K1198" s="39"/>
      <c r="L1198" s="62"/>
      <c r="M1198" s="101">
        <f t="shared" si="215"/>
        <v>7</v>
      </c>
      <c r="N1198" s="67" t="str">
        <f ca="1">IF(D1198="","",_xll.xEURO(OFFSET(C1198,-M1198+1,0),E1198,OFFSET(C1198,-M1198+2,0),OFFSET(C1198,-M1198+2,0),OFFSET(C1198,-M1198+3,0)+AB1198,OFFSET(C1198,-M1198+4,0),0,1)*D1198)</f>
        <v/>
      </c>
      <c r="O1198" s="69" t="str">
        <f ca="1">IF(D1198="","",_xll.xEURO(OFFSET(C1198,-M1198+1,0),E1198,OFFSET(C1198,-M1198+2,0),OFFSET(C1198,-M1198+2,0),OFFSET(C1198,-M1198+3,0)+AB1198,OFFSET(C1198,-M1198+4,0),0,0))</f>
        <v/>
      </c>
      <c r="P1198" s="67" t="str">
        <f t="shared" si="213"/>
        <v/>
      </c>
      <c r="Q1198" s="67" t="str">
        <f ca="1">IF(D1198="","",_xll.xEURO(OFFSET(C1198,-M1198+1,0),E1198,OFFSET(C1198,-M1198+2,0),OFFSET(C1198,-M1198+2,0),OFFSET(C1198,-M1198+3,0)+AB1198,OFFSET(C1198,-M1198+4,0),0,2)/10*D1198)</f>
        <v/>
      </c>
      <c r="R1198" s="71" t="str">
        <f ca="1">IF(D1198="","",_xll.xEURO(OFFSET(C1198,-M1198+1,0),E1198,OFFSET(C1198,-M1198+2,0),OFFSET(C1198,-M1198+2,0),OFFSET(C1198,-M1198+3,0)+AB1198,OFFSET(C1198,-M1198+4,0),0,3)/100*D1198*10000)</f>
        <v/>
      </c>
      <c r="S1198" s="71" t="str">
        <f ca="1">IF(D1198="","",_xll.xEURO(OFFSET(C1198,-M1198+1,0),E1198,OFFSET(C1198,-M1198+2,0),OFFSET(C1198,-M1198+2,0),OFFSET(C1198,-M1198+3,0)+AB1198,OFFSET(C1198,-M1198+4,0),0,5)/365.25*D1198*10000)</f>
        <v/>
      </c>
      <c r="U1198" s="67" t="str">
        <f ca="1">IF(I1198="","",_xll.xEURO(OFFSET(C1198,-M1198+1,0),J1198,OFFSET(C1198,-M1198+2,0),OFFSET(C1198,-M1198+2,0),OFFSET(C1198,-M1198+3,0)+AC1198,OFFSET(C1198,-M1198+4,0),1,1)*I1198)</f>
        <v/>
      </c>
      <c r="V1198" s="69" t="str">
        <f ca="1">IF(I1198="","",_xll.xEURO(OFFSET(C1198,-M1198+1,0),J1198,OFFSET(C1198,-M1198+2,0),OFFSET(C1198,-M1198+2,0),OFFSET(C1198,-M1198+3,0)+AC1198,OFFSET(C1198,-M1198+4,0),1,0))</f>
        <v/>
      </c>
      <c r="W1198" s="67" t="str">
        <f t="shared" si="214"/>
        <v/>
      </c>
      <c r="X1198" s="67" t="str">
        <f ca="1">IF(I1198="","",_xll.xEURO(OFFSET(C1198,-M1198+1,0),J1198,OFFSET(C1198,-M1198+2,0),OFFSET(C1198,-M1198+2,0),OFFSET(C1198,-M1198+3,0)+AC1198,OFFSET(C1198,-M1198+4,0),1,2)/10*I1198)</f>
        <v/>
      </c>
      <c r="Y1198" s="71" t="str">
        <f ca="1">IF(I1198="","",_xll.xEURO(OFFSET(C1198,-M1198+1,0),J1198,OFFSET(C1198,-M1198+2,0),OFFSET(C1198,-M1198+2,0),OFFSET(C1198,-M1198+3,0)+AC1198,OFFSET(C1198,-M1198+4,0),1,3)/100*I1198*10000)</f>
        <v/>
      </c>
      <c r="Z1198" s="71" t="str">
        <f ca="1">IF(I1198="","",_xll.xEURO(OFFSET(C1198,-M1198+1,0),J1198,OFFSET(C1198,-M1198+2,0),OFFSET(C1198,-M1198+2,0),OFFSET(C1198,-M1198+3,0)+AC1198,OFFSET(C1198,-M1198+4,0),1,5)/365.25*I1198*10000)</f>
        <v/>
      </c>
      <c r="AB1198" s="40" t="str">
        <f ca="1">IF(D1198="","",_xll.xCalcSkew(OFFSET(C1198,-M1198,0),E1198-OFFSET(C1198,-M1198+1,0),b)/100)</f>
        <v/>
      </c>
      <c r="AC1198" s="40" t="str">
        <f ca="1">IF(I1198="","",_xll.xCalcSkew(OFFSET(C1198,-M1198,0),J1198-OFFSET(C1198,-M1198+1,0),b)/100)</f>
        <v/>
      </c>
      <c r="AE1198">
        <f t="shared" si="208"/>
        <v>0</v>
      </c>
      <c r="AF1198">
        <f t="shared" si="209"/>
        <v>0</v>
      </c>
      <c r="AG1198">
        <f t="shared" si="210"/>
        <v>0</v>
      </c>
    </row>
    <row r="1199" spans="3:33" x14ac:dyDescent="0.25">
      <c r="C1199" s="64">
        <f ca="1">R1227+Y1227</f>
        <v>0</v>
      </c>
      <c r="D1199" s="52"/>
      <c r="E1199" s="39"/>
      <c r="F1199" s="39"/>
      <c r="G1199" s="35"/>
      <c r="I1199" s="52"/>
      <c r="J1199" s="39"/>
      <c r="K1199" s="39"/>
      <c r="L1199" s="62"/>
      <c r="M1199" s="101">
        <f t="shared" si="215"/>
        <v>8</v>
      </c>
      <c r="N1199" s="67" t="str">
        <f ca="1">IF(D1199="","",_xll.xEURO(OFFSET(C1199,-M1199+1,0),E1199,OFFSET(C1199,-M1199+2,0),OFFSET(C1199,-M1199+2,0),OFFSET(C1199,-M1199+3,0)+AB1199,OFFSET(C1199,-M1199+4,0),0,1)*D1199)</f>
        <v/>
      </c>
      <c r="O1199" s="69" t="str">
        <f ca="1">IF(D1199="","",_xll.xEURO(OFFSET(C1199,-M1199+1,0),E1199,OFFSET(C1199,-M1199+2,0),OFFSET(C1199,-M1199+2,0),OFFSET(C1199,-M1199+3,0)+AB1199,OFFSET(C1199,-M1199+4,0),0,0))</f>
        <v/>
      </c>
      <c r="P1199" s="67" t="str">
        <f t="shared" si="213"/>
        <v/>
      </c>
      <c r="Q1199" s="67" t="str">
        <f ca="1">IF(D1199="","",_xll.xEURO(OFFSET(C1199,-M1199+1,0),E1199,OFFSET(C1199,-M1199+2,0),OFFSET(C1199,-M1199+2,0),OFFSET(C1199,-M1199+3,0)+AB1199,OFFSET(C1199,-M1199+4,0),0,2)/10*D1199)</f>
        <v/>
      </c>
      <c r="R1199" s="71" t="str">
        <f ca="1">IF(D1199="","",_xll.xEURO(OFFSET(C1199,-M1199+1,0),E1199,OFFSET(C1199,-M1199+2,0),OFFSET(C1199,-M1199+2,0),OFFSET(C1199,-M1199+3,0)+AB1199,OFFSET(C1199,-M1199+4,0),0,3)/100*D1199*10000)</f>
        <v/>
      </c>
      <c r="S1199" s="71" t="str">
        <f ca="1">IF(D1199="","",_xll.xEURO(OFFSET(C1199,-M1199+1,0),E1199,OFFSET(C1199,-M1199+2,0),OFFSET(C1199,-M1199+2,0),OFFSET(C1199,-M1199+3,0)+AB1199,OFFSET(C1199,-M1199+4,0),0,5)/365.25*D1199*10000)</f>
        <v/>
      </c>
      <c r="U1199" s="67" t="str">
        <f ca="1">IF(I1199="","",_xll.xEURO(OFFSET(C1199,-M1199+1,0),J1199,OFFSET(C1199,-M1199+2,0),OFFSET(C1199,-M1199+2,0),OFFSET(C1199,-M1199+3,0)+AC1199,OFFSET(C1199,-M1199+4,0),1,1)*I1199)</f>
        <v/>
      </c>
      <c r="V1199" s="69" t="str">
        <f ca="1">IF(I1199="","",_xll.xEURO(OFFSET(C1199,-M1199+1,0),J1199,OFFSET(C1199,-M1199+2,0),OFFSET(C1199,-M1199+2,0),OFFSET(C1199,-M1199+3,0)+AC1199,OFFSET(C1199,-M1199+4,0),1,0))</f>
        <v/>
      </c>
      <c r="W1199" s="67" t="str">
        <f t="shared" si="214"/>
        <v/>
      </c>
      <c r="X1199" s="67" t="str">
        <f ca="1">IF(I1199="","",_xll.xEURO(OFFSET(C1199,-M1199+1,0),J1199,OFFSET(C1199,-M1199+2,0),OFFSET(C1199,-M1199+2,0),OFFSET(C1199,-M1199+3,0)+AC1199,OFFSET(C1199,-M1199+4,0),1,2)/10*I1199)</f>
        <v/>
      </c>
      <c r="Y1199" s="71" t="str">
        <f ca="1">IF(I1199="","",_xll.xEURO(OFFSET(C1199,-M1199+1,0),J1199,OFFSET(C1199,-M1199+2,0),OFFSET(C1199,-M1199+2,0),OFFSET(C1199,-M1199+3,0)+AC1199,OFFSET(C1199,-M1199+4,0),1,3)/100*I1199*10000)</f>
        <v/>
      </c>
      <c r="Z1199" s="71" t="str">
        <f ca="1">IF(I1199="","",_xll.xEURO(OFFSET(C1199,-M1199+1,0),J1199,OFFSET(C1199,-M1199+2,0),OFFSET(C1199,-M1199+2,0),OFFSET(C1199,-M1199+3,0)+AC1199,OFFSET(C1199,-M1199+4,0),1,5)/365.25*I1199*10000)</f>
        <v/>
      </c>
      <c r="AB1199" s="40" t="str">
        <f ca="1">IF(D1199="","",_xll.xCalcSkew(OFFSET(C1199,-M1199,0),E1199-OFFSET(C1199,-M1199+1,0),b)/100)</f>
        <v/>
      </c>
      <c r="AC1199" s="40" t="str">
        <f ca="1">IF(I1199="","",_xll.xCalcSkew(OFFSET(C1199,-M1199,0),J1199-OFFSET(C1199,-M1199+1,0),b)/100)</f>
        <v/>
      </c>
      <c r="AE1199">
        <f t="shared" si="208"/>
        <v>0</v>
      </c>
      <c r="AF1199">
        <f t="shared" si="209"/>
        <v>0</v>
      </c>
      <c r="AG1199">
        <f t="shared" si="210"/>
        <v>0</v>
      </c>
    </row>
    <row r="1200" spans="3:33" x14ac:dyDescent="0.25">
      <c r="C1200" s="64">
        <f ca="1">S1227+Z1227</f>
        <v>0</v>
      </c>
      <c r="D1200" s="52"/>
      <c r="E1200" s="39"/>
      <c r="F1200" s="39"/>
      <c r="G1200" s="35"/>
      <c r="I1200" s="52"/>
      <c r="J1200" s="39"/>
      <c r="K1200" s="39"/>
      <c r="L1200" s="62"/>
      <c r="M1200" s="101">
        <f t="shared" si="215"/>
        <v>9</v>
      </c>
      <c r="N1200" s="67" t="str">
        <f ca="1">IF(D1200="","",_xll.xEURO(OFFSET(C1200,-M1200+1,0),E1200,OFFSET(C1200,-M1200+2,0),OFFSET(C1200,-M1200+2,0),OFFSET(C1200,-M1200+3,0)+AB1200,OFFSET(C1200,-M1200+4,0),0,1)*D1200)</f>
        <v/>
      </c>
      <c r="O1200" s="69" t="str">
        <f ca="1">IF(D1200="","",_xll.xEURO(OFFSET(C1200,-M1200+1,0),E1200,OFFSET(C1200,-M1200+2,0),OFFSET(C1200,-M1200+2,0),OFFSET(C1200,-M1200+3,0)+AB1200,OFFSET(C1200,-M1200+4,0),0,0))</f>
        <v/>
      </c>
      <c r="P1200" s="67" t="str">
        <f t="shared" si="213"/>
        <v/>
      </c>
      <c r="Q1200" s="67" t="str">
        <f ca="1">IF(D1200="","",_xll.xEURO(OFFSET(C1200,-M1200+1,0),E1200,OFFSET(C1200,-M1200+2,0),OFFSET(C1200,-M1200+2,0),OFFSET(C1200,-M1200+3,0)+AB1200,OFFSET(C1200,-M1200+4,0),0,2)/10*D1200)</f>
        <v/>
      </c>
      <c r="R1200" s="71" t="str">
        <f ca="1">IF(D1200="","",_xll.xEURO(OFFSET(C1200,-M1200+1,0),E1200,OFFSET(C1200,-M1200+2,0),OFFSET(C1200,-M1200+2,0),OFFSET(C1200,-M1200+3,0)+AB1200,OFFSET(C1200,-M1200+4,0),0,3)/100*D1200*10000)</f>
        <v/>
      </c>
      <c r="S1200" s="71" t="str">
        <f ca="1">IF(D1200="","",_xll.xEURO(OFFSET(C1200,-M1200+1,0),E1200,OFFSET(C1200,-M1200+2,0),OFFSET(C1200,-M1200+2,0),OFFSET(C1200,-M1200+3,0)+AB1200,OFFSET(C1200,-M1200+4,0),0,5)/365.25*D1200*10000)</f>
        <v/>
      </c>
      <c r="U1200" s="67" t="str">
        <f ca="1">IF(I1200="","",_xll.xEURO(OFFSET(C1200,-M1200+1,0),J1200,OFFSET(C1200,-M1200+2,0),OFFSET(C1200,-M1200+2,0),OFFSET(C1200,-M1200+3,0)+AC1200,OFFSET(C1200,-M1200+4,0),1,1)*I1200)</f>
        <v/>
      </c>
      <c r="V1200" s="69" t="str">
        <f ca="1">IF(I1200="","",_xll.xEURO(OFFSET(C1200,-M1200+1,0),J1200,OFFSET(C1200,-M1200+2,0),OFFSET(C1200,-M1200+2,0),OFFSET(C1200,-M1200+3,0)+AC1200,OFFSET(C1200,-M1200+4,0),1,0))</f>
        <v/>
      </c>
      <c r="W1200" s="67" t="str">
        <f t="shared" si="214"/>
        <v/>
      </c>
      <c r="X1200" s="67" t="str">
        <f ca="1">IF(I1200="","",_xll.xEURO(OFFSET(C1200,-M1200+1,0),J1200,OFFSET(C1200,-M1200+2,0),OFFSET(C1200,-M1200+2,0),OFFSET(C1200,-M1200+3,0)+AC1200,OFFSET(C1200,-M1200+4,0),1,2)/10*I1200)</f>
        <v/>
      </c>
      <c r="Y1200" s="71" t="str">
        <f ca="1">IF(I1200="","",_xll.xEURO(OFFSET(C1200,-M1200+1,0),J1200,OFFSET(C1200,-M1200+2,0),OFFSET(C1200,-M1200+2,0),OFFSET(C1200,-M1200+3,0)+AC1200,OFFSET(C1200,-M1200+4,0),1,3)/100*I1200*10000)</f>
        <v/>
      </c>
      <c r="Z1200" s="71" t="str">
        <f ca="1">IF(I1200="","",_xll.xEURO(OFFSET(C1200,-M1200+1,0),J1200,OFFSET(C1200,-M1200+2,0),OFFSET(C1200,-M1200+2,0),OFFSET(C1200,-M1200+3,0)+AC1200,OFFSET(C1200,-M1200+4,0),1,5)/365.25*I1200*10000)</f>
        <v/>
      </c>
      <c r="AB1200" s="40" t="str">
        <f ca="1">IF(D1200="","",_xll.xCalcSkew(OFFSET(C1200,-M1200,0),E1200-OFFSET(C1200,-M1200+1,0),b)/100)</f>
        <v/>
      </c>
      <c r="AC1200" s="40" t="str">
        <f ca="1">IF(I1200="","",_xll.xCalcSkew(OFFSET(C1200,-M1200,0),J1200-OFFSET(C1200,-M1200+1,0),b)/100)</f>
        <v/>
      </c>
      <c r="AE1200">
        <f t="shared" si="208"/>
        <v>0</v>
      </c>
      <c r="AF1200">
        <f t="shared" si="209"/>
        <v>0</v>
      </c>
      <c r="AG1200">
        <f t="shared" si="210"/>
        <v>0</v>
      </c>
    </row>
    <row r="1201" spans="3:33" x14ac:dyDescent="0.25">
      <c r="C1201" s="64">
        <f ca="1">P1227+W1227</f>
        <v>0</v>
      </c>
      <c r="D1201" s="52"/>
      <c r="E1201" s="39"/>
      <c r="F1201" s="39"/>
      <c r="G1201" s="35"/>
      <c r="I1201" s="52"/>
      <c r="J1201" s="39"/>
      <c r="K1201" s="39"/>
      <c r="L1201" s="62"/>
      <c r="M1201" s="101">
        <f t="shared" si="215"/>
        <v>10</v>
      </c>
      <c r="N1201" s="67" t="str">
        <f ca="1">IF(D1201="","",_xll.xEURO(OFFSET(C1201,-M1201+1,0),E1201,OFFSET(C1201,-M1201+2,0),OFFSET(C1201,-M1201+2,0),OFFSET(C1201,-M1201+3,0)+AB1201,OFFSET(C1201,-M1201+4,0),0,1)*D1201)</f>
        <v/>
      </c>
      <c r="O1201" s="69" t="str">
        <f ca="1">IF(D1201="","",_xll.xEURO(OFFSET(C1201,-M1201+1,0),E1201,OFFSET(C1201,-M1201+2,0),OFFSET(C1201,-M1201+2,0),OFFSET(C1201,-M1201+3,0)+AB1201,OFFSET(C1201,-M1201+4,0),0,0))</f>
        <v/>
      </c>
      <c r="P1201" s="67" t="str">
        <f t="shared" si="213"/>
        <v/>
      </c>
      <c r="Q1201" s="67" t="str">
        <f ca="1">IF(D1201="","",_xll.xEURO(OFFSET(C1201,-M1201+1,0),E1201,OFFSET(C1201,-M1201+2,0),OFFSET(C1201,-M1201+2,0),OFFSET(C1201,-M1201+3,0)+AB1201,OFFSET(C1201,-M1201+4,0),0,2)/10*D1201)</f>
        <v/>
      </c>
      <c r="R1201" s="71" t="str">
        <f ca="1">IF(D1201="","",_xll.xEURO(OFFSET(C1201,-M1201+1,0),E1201,OFFSET(C1201,-M1201+2,0),OFFSET(C1201,-M1201+2,0),OFFSET(C1201,-M1201+3,0)+AB1201,OFFSET(C1201,-M1201+4,0),0,3)/100*D1201*10000)</f>
        <v/>
      </c>
      <c r="S1201" s="71" t="str">
        <f ca="1">IF(D1201="","",_xll.xEURO(OFFSET(C1201,-M1201+1,0),E1201,OFFSET(C1201,-M1201+2,0),OFFSET(C1201,-M1201+2,0),OFFSET(C1201,-M1201+3,0)+AB1201,OFFSET(C1201,-M1201+4,0),0,5)/365.25*D1201*10000)</f>
        <v/>
      </c>
      <c r="U1201" s="67" t="str">
        <f ca="1">IF(I1201="","",_xll.xEURO(OFFSET(C1201,-M1201+1,0),J1201,OFFSET(C1201,-M1201+2,0),OFFSET(C1201,-M1201+2,0),OFFSET(C1201,-M1201+3,0)+AC1201,OFFSET(C1201,-M1201+4,0),1,1)*I1201)</f>
        <v/>
      </c>
      <c r="V1201" s="69" t="str">
        <f ca="1">IF(I1201="","",_xll.xEURO(OFFSET(C1201,-M1201+1,0),J1201,OFFSET(C1201,-M1201+2,0),OFFSET(C1201,-M1201+2,0),OFFSET(C1201,-M1201+3,0)+AC1201,OFFSET(C1201,-M1201+4,0),1,0))</f>
        <v/>
      </c>
      <c r="W1201" s="67" t="str">
        <f t="shared" si="214"/>
        <v/>
      </c>
      <c r="X1201" s="67" t="str">
        <f ca="1">IF(I1201="","",_xll.xEURO(OFFSET(C1201,-M1201+1,0),J1201,OFFSET(C1201,-M1201+2,0),OFFSET(C1201,-M1201+2,0),OFFSET(C1201,-M1201+3,0)+AC1201,OFFSET(C1201,-M1201+4,0),1,2)/10*I1201)</f>
        <v/>
      </c>
      <c r="Y1201" s="71" t="str">
        <f ca="1">IF(I1201="","",_xll.xEURO(OFFSET(C1201,-M1201+1,0),J1201,OFFSET(C1201,-M1201+2,0),OFFSET(C1201,-M1201+2,0),OFFSET(C1201,-M1201+3,0)+AC1201,OFFSET(C1201,-M1201+4,0),1,3)/100*I1201*10000)</f>
        <v/>
      </c>
      <c r="Z1201" s="71" t="str">
        <f ca="1">IF(I1201="","",_xll.xEURO(OFFSET(C1201,-M1201+1,0),J1201,OFFSET(C1201,-M1201+2,0),OFFSET(C1201,-M1201+2,0),OFFSET(C1201,-M1201+3,0)+AC1201,OFFSET(C1201,-M1201+4,0),1,5)/365.25*I1201*10000)</f>
        <v/>
      </c>
      <c r="AB1201" s="40" t="str">
        <f ca="1">IF(D1201="","",_xll.xCalcSkew(OFFSET(C1201,-M1201,0),E1201-OFFSET(C1201,-M1201+1,0),b)/100)</f>
        <v/>
      </c>
      <c r="AC1201" s="40" t="str">
        <f ca="1">IF(I1201="","",_xll.xCalcSkew(OFFSET(C1201,-M1201,0),J1201-OFFSET(C1201,-M1201+1,0),b)/100)</f>
        <v/>
      </c>
      <c r="AE1201">
        <f t="shared" si="208"/>
        <v>0</v>
      </c>
      <c r="AF1201">
        <f t="shared" si="209"/>
        <v>0</v>
      </c>
      <c r="AG1201">
        <f t="shared" si="210"/>
        <v>0</v>
      </c>
    </row>
    <row r="1202" spans="3:33" x14ac:dyDescent="0.25">
      <c r="D1202" s="52"/>
      <c r="E1202" s="39"/>
      <c r="F1202" s="39"/>
      <c r="G1202" s="35"/>
      <c r="I1202" s="52"/>
      <c r="J1202" s="39"/>
      <c r="K1202" s="39"/>
      <c r="L1202" s="62"/>
      <c r="M1202" s="101">
        <f t="shared" si="215"/>
        <v>11</v>
      </c>
      <c r="N1202" s="67" t="str">
        <f ca="1">IF(D1202="","",_xll.xEURO(OFFSET(C1202,-M1202+1,0),E1202,OFFSET(C1202,-M1202+2,0),OFFSET(C1202,-M1202+2,0),OFFSET(C1202,-M1202+3,0)+AB1202,OFFSET(C1202,-M1202+4,0),0,1)*D1202)</f>
        <v/>
      </c>
      <c r="O1202" s="69" t="str">
        <f ca="1">IF(D1202="","",_xll.xEURO(OFFSET(C1202,-M1202+1,0),E1202,OFFSET(C1202,-M1202+2,0),OFFSET(C1202,-M1202+2,0),OFFSET(C1202,-M1202+3,0)+AB1202,OFFSET(C1202,-M1202+4,0),0,0))</f>
        <v/>
      </c>
      <c r="P1202" s="67" t="str">
        <f t="shared" si="213"/>
        <v/>
      </c>
      <c r="Q1202" s="67" t="str">
        <f ca="1">IF(D1202="","",_xll.xEURO(OFFSET(C1202,-M1202+1,0),E1202,OFFSET(C1202,-M1202+2,0),OFFSET(C1202,-M1202+2,0),OFFSET(C1202,-M1202+3,0)+AB1202,OFFSET(C1202,-M1202+4,0),0,2)/10*D1202)</f>
        <v/>
      </c>
      <c r="R1202" s="71" t="str">
        <f ca="1">IF(D1202="","",_xll.xEURO(OFFSET(C1202,-M1202+1,0),E1202,OFFSET(C1202,-M1202+2,0),OFFSET(C1202,-M1202+2,0),OFFSET(C1202,-M1202+3,0)+AB1202,OFFSET(C1202,-M1202+4,0),0,3)/100*D1202*10000)</f>
        <v/>
      </c>
      <c r="S1202" s="71" t="str">
        <f ca="1">IF(D1202="","",_xll.xEURO(OFFSET(C1202,-M1202+1,0),E1202,OFFSET(C1202,-M1202+2,0),OFFSET(C1202,-M1202+2,0),OFFSET(C1202,-M1202+3,0)+AB1202,OFFSET(C1202,-M1202+4,0),0,5)/365.25*D1202*10000)</f>
        <v/>
      </c>
      <c r="U1202" s="67" t="str">
        <f ca="1">IF(I1202="","",_xll.xEURO(OFFSET(C1202,-M1202+1,0),J1202,OFFSET(C1202,-M1202+2,0),OFFSET(C1202,-M1202+2,0),OFFSET(C1202,-M1202+3,0)+AC1202,OFFSET(C1202,-M1202+4,0),1,1)*I1202)</f>
        <v/>
      </c>
      <c r="V1202" s="69" t="str">
        <f ca="1">IF(I1202="","",_xll.xEURO(OFFSET(C1202,-M1202+1,0),J1202,OFFSET(C1202,-M1202+2,0),OFFSET(C1202,-M1202+2,0),OFFSET(C1202,-M1202+3,0)+AC1202,OFFSET(C1202,-M1202+4,0),1,0))</f>
        <v/>
      </c>
      <c r="W1202" s="67" t="str">
        <f t="shared" si="214"/>
        <v/>
      </c>
      <c r="X1202" s="67" t="str">
        <f ca="1">IF(I1202="","",_xll.xEURO(OFFSET(C1202,-M1202+1,0),J1202,OFFSET(C1202,-M1202+2,0),OFFSET(C1202,-M1202+2,0),OFFSET(C1202,-M1202+3,0)+AC1202,OFFSET(C1202,-M1202+4,0),1,2)/10*I1202)</f>
        <v/>
      </c>
      <c r="Y1202" s="71" t="str">
        <f ca="1">IF(I1202="","",_xll.xEURO(OFFSET(C1202,-M1202+1,0),J1202,OFFSET(C1202,-M1202+2,0),OFFSET(C1202,-M1202+2,0),OFFSET(C1202,-M1202+3,0)+AC1202,OFFSET(C1202,-M1202+4,0),1,3)/100*I1202*10000)</f>
        <v/>
      </c>
      <c r="Z1202" s="71" t="str">
        <f ca="1">IF(I1202="","",_xll.xEURO(OFFSET(C1202,-M1202+1,0),J1202,OFFSET(C1202,-M1202+2,0),OFFSET(C1202,-M1202+2,0),OFFSET(C1202,-M1202+3,0)+AC1202,OFFSET(C1202,-M1202+4,0),1,5)/365.25*I1202*10000)</f>
        <v/>
      </c>
      <c r="AB1202" s="40" t="str">
        <f ca="1">IF(D1202="","",_xll.xCalcSkew(OFFSET(C1202,-M1202,0),E1202-OFFSET(C1202,-M1202+1,0),b)/100)</f>
        <v/>
      </c>
      <c r="AC1202" s="40" t="str">
        <f ca="1">IF(I1202="","",_xll.xCalcSkew(OFFSET(C1202,-M1202,0),J1202-OFFSET(C1202,-M1202+1,0),b)/100)</f>
        <v/>
      </c>
      <c r="AE1202">
        <f t="shared" si="208"/>
        <v>0</v>
      </c>
      <c r="AF1202">
        <f t="shared" si="209"/>
        <v>0</v>
      </c>
      <c r="AG1202">
        <f t="shared" si="210"/>
        <v>0</v>
      </c>
    </row>
    <row r="1203" spans="3:33" x14ac:dyDescent="0.25">
      <c r="D1203" s="52"/>
      <c r="E1203" s="39"/>
      <c r="F1203" s="39"/>
      <c r="G1203" s="35"/>
      <c r="I1203" s="52"/>
      <c r="J1203" s="39"/>
      <c r="K1203" s="39"/>
      <c r="L1203" s="62"/>
      <c r="M1203" s="101">
        <f t="shared" si="215"/>
        <v>12</v>
      </c>
      <c r="N1203" s="67" t="str">
        <f ca="1">IF(D1203="","",_xll.xEURO(OFFSET(C1203,-M1203+1,0),E1203,OFFSET(C1203,-M1203+2,0),OFFSET(C1203,-M1203+2,0),OFFSET(C1203,-M1203+3,0)+AB1203,OFFSET(C1203,-M1203+4,0),0,1)*D1203)</f>
        <v/>
      </c>
      <c r="O1203" s="69" t="str">
        <f ca="1">IF(D1203="","",_xll.xEURO(OFFSET(C1203,-M1203+1,0),E1203,OFFSET(C1203,-M1203+2,0),OFFSET(C1203,-M1203+2,0),OFFSET(C1203,-M1203+3,0)+AB1203,OFFSET(C1203,-M1203+4,0),0,0))</f>
        <v/>
      </c>
      <c r="P1203" s="67" t="str">
        <f t="shared" si="213"/>
        <v/>
      </c>
      <c r="Q1203" s="67" t="str">
        <f ca="1">IF(D1203="","",_xll.xEURO(OFFSET(C1203,-M1203+1,0),E1203,OFFSET(C1203,-M1203+2,0),OFFSET(C1203,-M1203+2,0),OFFSET(C1203,-M1203+3,0)+AB1203,OFFSET(C1203,-M1203+4,0),0,2)/10*D1203)</f>
        <v/>
      </c>
      <c r="R1203" s="71" t="str">
        <f ca="1">IF(D1203="","",_xll.xEURO(OFFSET(C1203,-M1203+1,0),E1203,OFFSET(C1203,-M1203+2,0),OFFSET(C1203,-M1203+2,0),OFFSET(C1203,-M1203+3,0)+AB1203,OFFSET(C1203,-M1203+4,0),0,3)/100*D1203*10000)</f>
        <v/>
      </c>
      <c r="S1203" s="71" t="str">
        <f ca="1">IF(D1203="","",_xll.xEURO(OFFSET(C1203,-M1203+1,0),E1203,OFFSET(C1203,-M1203+2,0),OFFSET(C1203,-M1203+2,0),OFFSET(C1203,-M1203+3,0)+AB1203,OFFSET(C1203,-M1203+4,0),0,5)/365.25*D1203*10000)</f>
        <v/>
      </c>
      <c r="U1203" s="67" t="str">
        <f ca="1">IF(I1203="","",_xll.xEURO(OFFSET(C1203,-M1203+1,0),J1203,OFFSET(C1203,-M1203+2,0),OFFSET(C1203,-M1203+2,0),OFFSET(C1203,-M1203+3,0)+AC1203,OFFSET(C1203,-M1203+4,0),1,1)*I1203)</f>
        <v/>
      </c>
      <c r="V1203" s="69" t="str">
        <f ca="1">IF(I1203="","",_xll.xEURO(OFFSET(C1203,-M1203+1,0),J1203,OFFSET(C1203,-M1203+2,0),OFFSET(C1203,-M1203+2,0),OFFSET(C1203,-M1203+3,0)+AC1203,OFFSET(C1203,-M1203+4,0),1,0))</f>
        <v/>
      </c>
      <c r="W1203" s="67" t="str">
        <f t="shared" si="214"/>
        <v/>
      </c>
      <c r="X1203" s="67" t="str">
        <f ca="1">IF(I1203="","",_xll.xEURO(OFFSET(C1203,-M1203+1,0),J1203,OFFSET(C1203,-M1203+2,0),OFFSET(C1203,-M1203+2,0),OFFSET(C1203,-M1203+3,0)+AC1203,OFFSET(C1203,-M1203+4,0),1,2)/10*I1203)</f>
        <v/>
      </c>
      <c r="Y1203" s="71" t="str">
        <f ca="1">IF(I1203="","",_xll.xEURO(OFFSET(C1203,-M1203+1,0),J1203,OFFSET(C1203,-M1203+2,0),OFFSET(C1203,-M1203+2,0),OFFSET(C1203,-M1203+3,0)+AC1203,OFFSET(C1203,-M1203+4,0),1,3)/100*I1203*10000)</f>
        <v/>
      </c>
      <c r="Z1203" s="71" t="str">
        <f ca="1">IF(I1203="","",_xll.xEURO(OFFSET(C1203,-M1203+1,0),J1203,OFFSET(C1203,-M1203+2,0),OFFSET(C1203,-M1203+2,0),OFFSET(C1203,-M1203+3,0)+AC1203,OFFSET(C1203,-M1203+4,0),1,5)/365.25*I1203*10000)</f>
        <v/>
      </c>
      <c r="AB1203" s="40" t="str">
        <f ca="1">IF(D1203="","",_xll.xCalcSkew(OFFSET(C1203,-M1203,0),E1203-OFFSET(C1203,-M1203+1,0),b)/100)</f>
        <v/>
      </c>
      <c r="AC1203" s="40" t="str">
        <f ca="1">IF(I1203="","",_xll.xCalcSkew(OFFSET(C1203,-M1203,0),J1203-OFFSET(C1203,-M1203+1,0),b)/100)</f>
        <v/>
      </c>
      <c r="AE1203">
        <f t="shared" si="208"/>
        <v>0</v>
      </c>
      <c r="AF1203">
        <f t="shared" si="209"/>
        <v>0</v>
      </c>
      <c r="AG1203">
        <f t="shared" si="210"/>
        <v>0</v>
      </c>
    </row>
    <row r="1204" spans="3:33" x14ac:dyDescent="0.25">
      <c r="D1204" s="52"/>
      <c r="E1204" s="39"/>
      <c r="F1204" s="39"/>
      <c r="G1204" s="35"/>
      <c r="I1204" s="52"/>
      <c r="J1204" s="39"/>
      <c r="K1204" s="39"/>
      <c r="L1204" s="62"/>
      <c r="M1204" s="101">
        <f t="shared" si="215"/>
        <v>13</v>
      </c>
      <c r="N1204" s="67" t="str">
        <f ca="1">IF(D1204="","",_xll.xEURO(OFFSET(C1204,-M1204+1,0),E1204,OFFSET(C1204,-M1204+2,0),OFFSET(C1204,-M1204+2,0),OFFSET(C1204,-M1204+3,0)+AB1204,OFFSET(C1204,-M1204+4,0),0,1)*D1204)</f>
        <v/>
      </c>
      <c r="O1204" s="69" t="str">
        <f ca="1">IF(D1204="","",_xll.xEURO(OFFSET(C1204,-M1204+1,0),E1204,OFFSET(C1204,-M1204+2,0),OFFSET(C1204,-M1204+2,0),OFFSET(C1204,-M1204+3,0)+AB1204,OFFSET(C1204,-M1204+4,0),0,0))</f>
        <v/>
      </c>
      <c r="P1204" s="67" t="str">
        <f t="shared" si="213"/>
        <v/>
      </c>
      <c r="Q1204" s="67" t="str">
        <f ca="1">IF(D1204="","",_xll.xEURO(OFFSET(C1204,-M1204+1,0),E1204,OFFSET(C1204,-M1204+2,0),OFFSET(C1204,-M1204+2,0),OFFSET(C1204,-M1204+3,0)+AB1204,OFFSET(C1204,-M1204+4,0),0,2)/10*D1204)</f>
        <v/>
      </c>
      <c r="R1204" s="71" t="str">
        <f ca="1">IF(D1204="","",_xll.xEURO(OFFSET(C1204,-M1204+1,0),E1204,OFFSET(C1204,-M1204+2,0),OFFSET(C1204,-M1204+2,0),OFFSET(C1204,-M1204+3,0)+AB1204,OFFSET(C1204,-M1204+4,0),0,3)/100*D1204*10000)</f>
        <v/>
      </c>
      <c r="S1204" s="71" t="str">
        <f ca="1">IF(D1204="","",_xll.xEURO(OFFSET(C1204,-M1204+1,0),E1204,OFFSET(C1204,-M1204+2,0),OFFSET(C1204,-M1204+2,0),OFFSET(C1204,-M1204+3,0)+AB1204,OFFSET(C1204,-M1204+4,0),0,5)/365.25*D1204*10000)</f>
        <v/>
      </c>
      <c r="U1204" s="67" t="str">
        <f ca="1">IF(I1204="","",_xll.xEURO(OFFSET(C1204,-M1204+1,0),J1204,OFFSET(C1204,-M1204+2,0),OFFSET(C1204,-M1204+2,0),OFFSET(C1204,-M1204+3,0)+AC1204,OFFSET(C1204,-M1204+4,0),1,1)*I1204)</f>
        <v/>
      </c>
      <c r="V1204" s="69" t="str">
        <f ca="1">IF(I1204="","",_xll.xEURO(OFFSET(C1204,-M1204+1,0),J1204,OFFSET(C1204,-M1204+2,0),OFFSET(C1204,-M1204+2,0),OFFSET(C1204,-M1204+3,0)+AC1204,OFFSET(C1204,-M1204+4,0),1,0))</f>
        <v/>
      </c>
      <c r="W1204" s="67" t="str">
        <f t="shared" si="214"/>
        <v/>
      </c>
      <c r="X1204" s="67" t="str">
        <f ca="1">IF(I1204="","",_xll.xEURO(OFFSET(C1204,-M1204+1,0),J1204,OFFSET(C1204,-M1204+2,0),OFFSET(C1204,-M1204+2,0),OFFSET(C1204,-M1204+3,0)+AC1204,OFFSET(C1204,-M1204+4,0),1,2)/10*I1204)</f>
        <v/>
      </c>
      <c r="Y1204" s="71" t="str">
        <f ca="1">IF(I1204="","",_xll.xEURO(OFFSET(C1204,-M1204+1,0),J1204,OFFSET(C1204,-M1204+2,0),OFFSET(C1204,-M1204+2,0),OFFSET(C1204,-M1204+3,0)+AC1204,OFFSET(C1204,-M1204+4,0),1,3)/100*I1204*10000)</f>
        <v/>
      </c>
      <c r="Z1204" s="71" t="str">
        <f ca="1">IF(I1204="","",_xll.xEURO(OFFSET(C1204,-M1204+1,0),J1204,OFFSET(C1204,-M1204+2,0),OFFSET(C1204,-M1204+2,0),OFFSET(C1204,-M1204+3,0)+AC1204,OFFSET(C1204,-M1204+4,0),1,5)/365.25*I1204*10000)</f>
        <v/>
      </c>
      <c r="AB1204" s="40" t="str">
        <f ca="1">IF(D1204="","",_xll.xCalcSkew(OFFSET(C1204,-M1204,0),E1204-OFFSET(C1204,-M1204+1,0),b)/100)</f>
        <v/>
      </c>
      <c r="AC1204" s="40" t="str">
        <f ca="1">IF(I1204="","",_xll.xCalcSkew(OFFSET(C1204,-M1204,0),J1204-OFFSET(C1204,-M1204+1,0),b)/100)</f>
        <v/>
      </c>
      <c r="AE1204">
        <f t="shared" si="208"/>
        <v>0</v>
      </c>
      <c r="AF1204">
        <f t="shared" si="209"/>
        <v>0</v>
      </c>
      <c r="AG1204">
        <f t="shared" si="210"/>
        <v>0</v>
      </c>
    </row>
    <row r="1205" spans="3:33" x14ac:dyDescent="0.25">
      <c r="D1205" s="52"/>
      <c r="E1205" s="39"/>
      <c r="F1205" s="39"/>
      <c r="G1205" s="35"/>
      <c r="I1205" s="52"/>
      <c r="J1205" s="39"/>
      <c r="K1205" s="39"/>
      <c r="L1205" s="62"/>
      <c r="M1205" s="101">
        <f t="shared" si="215"/>
        <v>14</v>
      </c>
      <c r="N1205" s="67" t="str">
        <f ca="1">IF(D1205="","",_xll.xEURO(OFFSET(C1205,-M1205+1,0),E1205,OFFSET(C1205,-M1205+2,0),OFFSET(C1205,-M1205+2,0),OFFSET(C1205,-M1205+3,0)+AB1205,OFFSET(C1205,-M1205+4,0),0,1)*D1205)</f>
        <v/>
      </c>
      <c r="O1205" s="69" t="str">
        <f ca="1">IF(D1205="","",_xll.xEURO(OFFSET(C1205,-M1205+1,0),E1205,OFFSET(C1205,-M1205+2,0),OFFSET(C1205,-M1205+2,0),OFFSET(C1205,-M1205+3,0)+AB1205,OFFSET(C1205,-M1205+4,0),0,0))</f>
        <v/>
      </c>
      <c r="P1205" s="67" t="str">
        <f t="shared" si="213"/>
        <v/>
      </c>
      <c r="Q1205" s="67" t="str">
        <f ca="1">IF(D1205="","",_xll.xEURO(OFFSET(C1205,-M1205+1,0),E1205,OFFSET(C1205,-M1205+2,0),OFFSET(C1205,-M1205+2,0),OFFSET(C1205,-M1205+3,0)+AB1205,OFFSET(C1205,-M1205+4,0),0,2)/10*D1205)</f>
        <v/>
      </c>
      <c r="R1205" s="71" t="str">
        <f ca="1">IF(D1205="","",_xll.xEURO(OFFSET(C1205,-M1205+1,0),E1205,OFFSET(C1205,-M1205+2,0),OFFSET(C1205,-M1205+2,0),OFFSET(C1205,-M1205+3,0)+AB1205,OFFSET(C1205,-M1205+4,0),0,3)/100*D1205*10000)</f>
        <v/>
      </c>
      <c r="S1205" s="71" t="str">
        <f ca="1">IF(D1205="","",_xll.xEURO(OFFSET(C1205,-M1205+1,0),E1205,OFFSET(C1205,-M1205+2,0),OFFSET(C1205,-M1205+2,0),OFFSET(C1205,-M1205+3,0)+AB1205,OFFSET(C1205,-M1205+4,0),0,5)/365.25*D1205*10000)</f>
        <v/>
      </c>
      <c r="U1205" s="67" t="str">
        <f ca="1">IF(I1205="","",_xll.xEURO(OFFSET(C1205,-M1205+1,0),J1205,OFFSET(C1205,-M1205+2,0),OFFSET(C1205,-M1205+2,0),OFFSET(C1205,-M1205+3,0)+AC1205,OFFSET(C1205,-M1205+4,0),1,1)*I1205)</f>
        <v/>
      </c>
      <c r="V1205" s="69" t="str">
        <f ca="1">IF(I1205="","",_xll.xEURO(OFFSET(C1205,-M1205+1,0),J1205,OFFSET(C1205,-M1205+2,0),OFFSET(C1205,-M1205+2,0),OFFSET(C1205,-M1205+3,0)+AC1205,OFFSET(C1205,-M1205+4,0),1,0))</f>
        <v/>
      </c>
      <c r="W1205" s="67" t="str">
        <f t="shared" si="214"/>
        <v/>
      </c>
      <c r="X1205" s="67" t="str">
        <f ca="1">IF(I1205="","",_xll.xEURO(OFFSET(C1205,-M1205+1,0),J1205,OFFSET(C1205,-M1205+2,0),OFFSET(C1205,-M1205+2,0),OFFSET(C1205,-M1205+3,0)+AC1205,OFFSET(C1205,-M1205+4,0),1,2)/10*I1205)</f>
        <v/>
      </c>
      <c r="Y1205" s="71" t="str">
        <f ca="1">IF(I1205="","",_xll.xEURO(OFFSET(C1205,-M1205+1,0),J1205,OFFSET(C1205,-M1205+2,0),OFFSET(C1205,-M1205+2,0),OFFSET(C1205,-M1205+3,0)+AC1205,OFFSET(C1205,-M1205+4,0),1,3)/100*I1205*10000)</f>
        <v/>
      </c>
      <c r="Z1205" s="71" t="str">
        <f ca="1">IF(I1205="","",_xll.xEURO(OFFSET(C1205,-M1205+1,0),J1205,OFFSET(C1205,-M1205+2,0),OFFSET(C1205,-M1205+2,0),OFFSET(C1205,-M1205+3,0)+AC1205,OFFSET(C1205,-M1205+4,0),1,5)/365.25*I1205*10000)</f>
        <v/>
      </c>
      <c r="AB1205" s="40" t="str">
        <f ca="1">IF(D1205="","",_xll.xCalcSkew(OFFSET(C1205,-M1205,0),E1205-OFFSET(C1205,-M1205+1,0),b)/100)</f>
        <v/>
      </c>
      <c r="AC1205" s="40" t="str">
        <f ca="1">IF(I1205="","",_xll.xCalcSkew(OFFSET(C1205,-M1205,0),J1205-OFFSET(C1205,-M1205+1,0),b)/100)</f>
        <v/>
      </c>
      <c r="AE1205">
        <f t="shared" si="208"/>
        <v>0</v>
      </c>
      <c r="AF1205">
        <f t="shared" si="209"/>
        <v>0</v>
      </c>
      <c r="AG1205">
        <f t="shared" si="210"/>
        <v>0</v>
      </c>
    </row>
    <row r="1206" spans="3:33" x14ac:dyDescent="0.25">
      <c r="D1206" s="52"/>
      <c r="E1206" s="39"/>
      <c r="F1206" s="39"/>
      <c r="G1206" s="35"/>
      <c r="I1206" s="52"/>
      <c r="J1206" s="39"/>
      <c r="K1206" s="39"/>
      <c r="L1206" s="62"/>
      <c r="M1206" s="101">
        <f t="shared" si="215"/>
        <v>15</v>
      </c>
      <c r="N1206" s="67" t="str">
        <f ca="1">IF(D1206="","",_xll.xEURO(OFFSET(C1206,-M1206+1,0),E1206,OFFSET(C1206,-M1206+2,0),OFFSET(C1206,-M1206+2,0),OFFSET(C1206,-M1206+3,0)+AB1206,OFFSET(C1206,-M1206+4,0),0,1)*D1206)</f>
        <v/>
      </c>
      <c r="O1206" s="69" t="str">
        <f ca="1">IF(D1206="","",_xll.xEURO(OFFSET(C1206,-M1206+1,0),E1206,OFFSET(C1206,-M1206+2,0),OFFSET(C1206,-M1206+2,0),OFFSET(C1206,-M1206+3,0)+AB1206,OFFSET(C1206,-M1206+4,0),0,0))</f>
        <v/>
      </c>
      <c r="P1206" s="67" t="str">
        <f t="shared" si="213"/>
        <v/>
      </c>
      <c r="Q1206" s="67" t="str">
        <f ca="1">IF(D1206="","",_xll.xEURO(OFFSET(C1206,-M1206+1,0),E1206,OFFSET(C1206,-M1206+2,0),OFFSET(C1206,-M1206+2,0),OFFSET(C1206,-M1206+3,0)+AB1206,OFFSET(C1206,-M1206+4,0),0,2)/10*D1206)</f>
        <v/>
      </c>
      <c r="R1206" s="71" t="str">
        <f ca="1">IF(D1206="","",_xll.xEURO(OFFSET(C1206,-M1206+1,0),E1206,OFFSET(C1206,-M1206+2,0),OFFSET(C1206,-M1206+2,0),OFFSET(C1206,-M1206+3,0)+AB1206,OFFSET(C1206,-M1206+4,0),0,3)/100*D1206*10000)</f>
        <v/>
      </c>
      <c r="S1206" s="71" t="str">
        <f ca="1">IF(D1206="","",_xll.xEURO(OFFSET(C1206,-M1206+1,0),E1206,OFFSET(C1206,-M1206+2,0),OFFSET(C1206,-M1206+2,0),OFFSET(C1206,-M1206+3,0)+AB1206,OFFSET(C1206,-M1206+4,0),0,5)/365.25*D1206*10000)</f>
        <v/>
      </c>
      <c r="U1206" s="67" t="str">
        <f ca="1">IF(I1206="","",_xll.xEURO(OFFSET(C1206,-M1206+1,0),J1206,OFFSET(C1206,-M1206+2,0),OFFSET(C1206,-M1206+2,0),OFFSET(C1206,-M1206+3,0)+AC1206,OFFSET(C1206,-M1206+4,0),1,1)*I1206)</f>
        <v/>
      </c>
      <c r="V1206" s="69" t="str">
        <f ca="1">IF(I1206="","",_xll.xEURO(OFFSET(C1206,-M1206+1,0),J1206,OFFSET(C1206,-M1206+2,0),OFFSET(C1206,-M1206+2,0),OFFSET(C1206,-M1206+3,0)+AC1206,OFFSET(C1206,-M1206+4,0),1,0))</f>
        <v/>
      </c>
      <c r="W1206" s="67" t="str">
        <f t="shared" si="214"/>
        <v/>
      </c>
      <c r="X1206" s="67" t="str">
        <f ca="1">IF(I1206="","",_xll.xEURO(OFFSET(C1206,-M1206+1,0),J1206,OFFSET(C1206,-M1206+2,0),OFFSET(C1206,-M1206+2,0),OFFSET(C1206,-M1206+3,0)+AC1206,OFFSET(C1206,-M1206+4,0),1,2)/10*I1206)</f>
        <v/>
      </c>
      <c r="Y1206" s="71" t="str">
        <f ca="1">IF(I1206="","",_xll.xEURO(OFFSET(C1206,-M1206+1,0),J1206,OFFSET(C1206,-M1206+2,0),OFFSET(C1206,-M1206+2,0),OFFSET(C1206,-M1206+3,0)+AC1206,OFFSET(C1206,-M1206+4,0),1,3)/100*I1206*10000)</f>
        <v/>
      </c>
      <c r="Z1206" s="71" t="str">
        <f ca="1">IF(I1206="","",_xll.xEURO(OFFSET(C1206,-M1206+1,0),J1206,OFFSET(C1206,-M1206+2,0),OFFSET(C1206,-M1206+2,0),OFFSET(C1206,-M1206+3,0)+AC1206,OFFSET(C1206,-M1206+4,0),1,5)/365.25*I1206*10000)</f>
        <v/>
      </c>
      <c r="AB1206" s="40" t="str">
        <f ca="1">IF(D1206="","",_xll.xCalcSkew(OFFSET(C1206,-M1206,0),E1206-OFFSET(C1206,-M1206+1,0),b)/100)</f>
        <v/>
      </c>
      <c r="AC1206" s="40" t="str">
        <f ca="1">IF(I1206="","",_xll.xCalcSkew(OFFSET(C1206,-M1206,0),J1206-OFFSET(C1206,-M1206+1,0),b)/100)</f>
        <v/>
      </c>
      <c r="AE1206">
        <f t="shared" si="208"/>
        <v>0</v>
      </c>
      <c r="AF1206">
        <f t="shared" si="209"/>
        <v>0</v>
      </c>
      <c r="AG1206">
        <f t="shared" si="210"/>
        <v>0</v>
      </c>
    </row>
    <row r="1207" spans="3:33" x14ac:dyDescent="0.25">
      <c r="D1207" s="52"/>
      <c r="E1207" s="39"/>
      <c r="F1207" s="39"/>
      <c r="G1207" s="35"/>
      <c r="I1207" s="52"/>
      <c r="J1207" s="39"/>
      <c r="K1207" s="39"/>
      <c r="L1207" s="62"/>
      <c r="M1207" s="101">
        <f t="shared" si="215"/>
        <v>16</v>
      </c>
      <c r="N1207" s="67" t="str">
        <f ca="1">IF(D1207="","",_xll.xEURO(OFFSET(C1207,-M1207+1,0),E1207,OFFSET(C1207,-M1207+2,0),OFFSET(C1207,-M1207+2,0),OFFSET(C1207,-M1207+3,0)+AB1207,OFFSET(C1207,-M1207+4,0),0,1)*D1207)</f>
        <v/>
      </c>
      <c r="O1207" s="69" t="str">
        <f ca="1">IF(D1207="","",_xll.xEURO(OFFSET(C1207,-M1207+1,0),E1207,OFFSET(C1207,-M1207+2,0),OFFSET(C1207,-M1207+2,0),OFFSET(C1207,-M1207+3,0)+AB1207,OFFSET(C1207,-M1207+4,0),0,0))</f>
        <v/>
      </c>
      <c r="P1207" s="67" t="str">
        <f t="shared" si="213"/>
        <v/>
      </c>
      <c r="Q1207" s="67" t="str">
        <f ca="1">IF(D1207="","",_xll.xEURO(OFFSET(C1207,-M1207+1,0),E1207,OFFSET(C1207,-M1207+2,0),OFFSET(C1207,-M1207+2,0),OFFSET(C1207,-M1207+3,0)+AB1207,OFFSET(C1207,-M1207+4,0),0,2)/10*D1207)</f>
        <v/>
      </c>
      <c r="R1207" s="71" t="str">
        <f ca="1">IF(D1207="","",_xll.xEURO(OFFSET(C1207,-M1207+1,0),E1207,OFFSET(C1207,-M1207+2,0),OFFSET(C1207,-M1207+2,0),OFFSET(C1207,-M1207+3,0)+AB1207,OFFSET(C1207,-M1207+4,0),0,3)/100*D1207*10000)</f>
        <v/>
      </c>
      <c r="S1207" s="71" t="str">
        <f ca="1">IF(D1207="","",_xll.xEURO(OFFSET(C1207,-M1207+1,0),E1207,OFFSET(C1207,-M1207+2,0),OFFSET(C1207,-M1207+2,0),OFFSET(C1207,-M1207+3,0)+AB1207,OFFSET(C1207,-M1207+4,0),0,5)/365.25*D1207*10000)</f>
        <v/>
      </c>
      <c r="U1207" s="67" t="str">
        <f ca="1">IF(I1207="","",_xll.xEURO(OFFSET(C1207,-M1207+1,0),J1207,OFFSET(C1207,-M1207+2,0),OFFSET(C1207,-M1207+2,0),OFFSET(C1207,-M1207+3,0)+AC1207,OFFSET(C1207,-M1207+4,0),1,1)*I1207)</f>
        <v/>
      </c>
      <c r="V1207" s="69" t="str">
        <f ca="1">IF(I1207="","",_xll.xEURO(OFFSET(C1207,-M1207+1,0),J1207,OFFSET(C1207,-M1207+2,0),OFFSET(C1207,-M1207+2,0),OFFSET(C1207,-M1207+3,0)+AC1207,OFFSET(C1207,-M1207+4,0),1,0))</f>
        <v/>
      </c>
      <c r="W1207" s="67" t="str">
        <f t="shared" si="214"/>
        <v/>
      </c>
      <c r="X1207" s="67" t="str">
        <f ca="1">IF(I1207="","",_xll.xEURO(OFFSET(C1207,-M1207+1,0),J1207,OFFSET(C1207,-M1207+2,0),OFFSET(C1207,-M1207+2,0),OFFSET(C1207,-M1207+3,0)+AC1207,OFFSET(C1207,-M1207+4,0),1,2)/10*I1207)</f>
        <v/>
      </c>
      <c r="Y1207" s="71" t="str">
        <f ca="1">IF(I1207="","",_xll.xEURO(OFFSET(C1207,-M1207+1,0),J1207,OFFSET(C1207,-M1207+2,0),OFFSET(C1207,-M1207+2,0),OFFSET(C1207,-M1207+3,0)+AC1207,OFFSET(C1207,-M1207+4,0),1,3)/100*I1207*10000)</f>
        <v/>
      </c>
      <c r="Z1207" s="71" t="str">
        <f ca="1">IF(I1207="","",_xll.xEURO(OFFSET(C1207,-M1207+1,0),J1207,OFFSET(C1207,-M1207+2,0),OFFSET(C1207,-M1207+2,0),OFFSET(C1207,-M1207+3,0)+AC1207,OFFSET(C1207,-M1207+4,0),1,5)/365.25*I1207*10000)</f>
        <v/>
      </c>
      <c r="AB1207" s="40" t="str">
        <f ca="1">IF(D1207="","",_xll.xCalcSkew(OFFSET(C1207,-M1207,0),E1207-OFFSET(C1207,-M1207+1,0),b)/100)</f>
        <v/>
      </c>
      <c r="AC1207" s="40" t="str">
        <f ca="1">IF(I1207="","",_xll.xCalcSkew(OFFSET(C1207,-M1207,0),J1207-OFFSET(C1207,-M1207+1,0),b)/100)</f>
        <v/>
      </c>
      <c r="AE1207">
        <f t="shared" si="208"/>
        <v>0</v>
      </c>
      <c r="AF1207">
        <f t="shared" si="209"/>
        <v>0</v>
      </c>
      <c r="AG1207">
        <f t="shared" si="210"/>
        <v>0</v>
      </c>
    </row>
    <row r="1208" spans="3:33" x14ac:dyDescent="0.25">
      <c r="D1208" s="52"/>
      <c r="E1208" s="39"/>
      <c r="F1208" s="39"/>
      <c r="G1208" s="35"/>
      <c r="I1208" s="52"/>
      <c r="J1208" s="39"/>
      <c r="K1208" s="39"/>
      <c r="L1208" s="62"/>
      <c r="M1208" s="101">
        <f t="shared" si="215"/>
        <v>17</v>
      </c>
      <c r="N1208" s="67" t="str">
        <f ca="1">IF(D1208="","",_xll.xEURO(OFFSET(C1208,-M1208+1,0),E1208,OFFSET(C1208,-M1208+2,0),OFFSET(C1208,-M1208+2,0),OFFSET(C1208,-M1208+3,0)+AB1208,OFFSET(C1208,-M1208+4,0),0,1)*D1208)</f>
        <v/>
      </c>
      <c r="O1208" s="69" t="str">
        <f ca="1">IF(D1208="","",_xll.xEURO(OFFSET(C1208,-M1208+1,0),E1208,OFFSET(C1208,-M1208+2,0),OFFSET(C1208,-M1208+2,0),OFFSET(C1208,-M1208+3,0)+AB1208,OFFSET(C1208,-M1208+4,0),0,0))</f>
        <v/>
      </c>
      <c r="P1208" s="67" t="str">
        <f t="shared" si="213"/>
        <v/>
      </c>
      <c r="Q1208" s="67" t="str">
        <f ca="1">IF(D1208="","",_xll.xEURO(OFFSET(C1208,-M1208+1,0),E1208,OFFSET(C1208,-M1208+2,0),OFFSET(C1208,-M1208+2,0),OFFSET(C1208,-M1208+3,0)+AB1208,OFFSET(C1208,-M1208+4,0),0,2)/10*D1208)</f>
        <v/>
      </c>
      <c r="R1208" s="71" t="str">
        <f ca="1">IF(D1208="","",_xll.xEURO(OFFSET(C1208,-M1208+1,0),E1208,OFFSET(C1208,-M1208+2,0),OFFSET(C1208,-M1208+2,0),OFFSET(C1208,-M1208+3,0)+AB1208,OFFSET(C1208,-M1208+4,0),0,3)/100*D1208*10000)</f>
        <v/>
      </c>
      <c r="S1208" s="71" t="str">
        <f ca="1">IF(D1208="","",_xll.xEURO(OFFSET(C1208,-M1208+1,0),E1208,OFFSET(C1208,-M1208+2,0),OFFSET(C1208,-M1208+2,0),OFFSET(C1208,-M1208+3,0)+AB1208,OFFSET(C1208,-M1208+4,0),0,5)/365.25*D1208*10000)</f>
        <v/>
      </c>
      <c r="U1208" s="67" t="str">
        <f ca="1">IF(I1208="","",_xll.xEURO(OFFSET(C1208,-M1208+1,0),J1208,OFFSET(C1208,-M1208+2,0),OFFSET(C1208,-M1208+2,0),OFFSET(C1208,-M1208+3,0)+AC1208,OFFSET(C1208,-M1208+4,0),1,1)*I1208)</f>
        <v/>
      </c>
      <c r="V1208" s="69" t="str">
        <f ca="1">IF(I1208="","",_xll.xEURO(OFFSET(C1208,-M1208+1,0),J1208,OFFSET(C1208,-M1208+2,0),OFFSET(C1208,-M1208+2,0),OFFSET(C1208,-M1208+3,0)+AC1208,OFFSET(C1208,-M1208+4,0),1,0))</f>
        <v/>
      </c>
      <c r="W1208" s="67" t="str">
        <f t="shared" si="214"/>
        <v/>
      </c>
      <c r="X1208" s="67" t="str">
        <f ca="1">IF(I1208="","",_xll.xEURO(OFFSET(C1208,-M1208+1,0),J1208,OFFSET(C1208,-M1208+2,0),OFFSET(C1208,-M1208+2,0),OFFSET(C1208,-M1208+3,0)+AC1208,OFFSET(C1208,-M1208+4,0),1,2)/10*I1208)</f>
        <v/>
      </c>
      <c r="Y1208" s="71" t="str">
        <f ca="1">IF(I1208="","",_xll.xEURO(OFFSET(C1208,-M1208+1,0),J1208,OFFSET(C1208,-M1208+2,0),OFFSET(C1208,-M1208+2,0),OFFSET(C1208,-M1208+3,0)+AC1208,OFFSET(C1208,-M1208+4,0),1,3)/100*I1208*10000)</f>
        <v/>
      </c>
      <c r="Z1208" s="71" t="str">
        <f ca="1">IF(I1208="","",_xll.xEURO(OFFSET(C1208,-M1208+1,0),J1208,OFFSET(C1208,-M1208+2,0),OFFSET(C1208,-M1208+2,0),OFFSET(C1208,-M1208+3,0)+AC1208,OFFSET(C1208,-M1208+4,0),1,5)/365.25*I1208*10000)</f>
        <v/>
      </c>
      <c r="AB1208" s="40" t="str">
        <f ca="1">IF(D1208="","",_xll.xCalcSkew(OFFSET(C1208,-M1208,0),E1208-OFFSET(C1208,-M1208+1,0),b)/100)</f>
        <v/>
      </c>
      <c r="AC1208" s="40" t="str">
        <f ca="1">IF(I1208="","",_xll.xCalcSkew(OFFSET(C1208,-M1208,0),J1208-OFFSET(C1208,-M1208+1,0),b)/100)</f>
        <v/>
      </c>
      <c r="AE1208">
        <f t="shared" si="208"/>
        <v>0</v>
      </c>
      <c r="AF1208">
        <f t="shared" si="209"/>
        <v>0</v>
      </c>
      <c r="AG1208">
        <f t="shared" si="210"/>
        <v>0</v>
      </c>
    </row>
    <row r="1209" spans="3:33" x14ac:dyDescent="0.25">
      <c r="D1209" s="52"/>
      <c r="E1209" s="39"/>
      <c r="F1209" s="39"/>
      <c r="G1209" s="35"/>
      <c r="I1209" s="52"/>
      <c r="J1209" s="39"/>
      <c r="K1209" s="39"/>
      <c r="L1209" s="62"/>
      <c r="M1209" s="101">
        <f t="shared" si="215"/>
        <v>18</v>
      </c>
      <c r="N1209" s="67" t="str">
        <f ca="1">IF(D1209="","",_xll.xEURO(OFFSET(C1209,-M1209+1,0),E1209,OFFSET(C1209,-M1209+2,0),OFFSET(C1209,-M1209+2,0),OFFSET(C1209,-M1209+3,0)+AB1209,OFFSET(C1209,-M1209+4,0),0,1)*D1209)</f>
        <v/>
      </c>
      <c r="O1209" s="69" t="str">
        <f ca="1">IF(D1209="","",_xll.xEURO(OFFSET(C1209,-M1209+1,0),E1209,OFFSET(C1209,-M1209+2,0),OFFSET(C1209,-M1209+2,0),OFFSET(C1209,-M1209+3,0)+AB1209,OFFSET(C1209,-M1209+4,0),0,0))</f>
        <v/>
      </c>
      <c r="P1209" s="67" t="str">
        <f t="shared" si="213"/>
        <v/>
      </c>
      <c r="Q1209" s="67" t="str">
        <f ca="1">IF(D1209="","",_xll.xEURO(OFFSET(C1209,-M1209+1,0),E1209,OFFSET(C1209,-M1209+2,0),OFFSET(C1209,-M1209+2,0),OFFSET(C1209,-M1209+3,0)+AB1209,OFFSET(C1209,-M1209+4,0),0,2)/10*D1209)</f>
        <v/>
      </c>
      <c r="R1209" s="71" t="str">
        <f ca="1">IF(D1209="","",_xll.xEURO(OFFSET(C1209,-M1209+1,0),E1209,OFFSET(C1209,-M1209+2,0),OFFSET(C1209,-M1209+2,0),OFFSET(C1209,-M1209+3,0)+AB1209,OFFSET(C1209,-M1209+4,0),0,3)/100*D1209*10000)</f>
        <v/>
      </c>
      <c r="S1209" s="71" t="str">
        <f ca="1">IF(D1209="","",_xll.xEURO(OFFSET(C1209,-M1209+1,0),E1209,OFFSET(C1209,-M1209+2,0),OFFSET(C1209,-M1209+2,0),OFFSET(C1209,-M1209+3,0)+AB1209,OFFSET(C1209,-M1209+4,0),0,5)/365.25*D1209*10000)</f>
        <v/>
      </c>
      <c r="U1209" s="67" t="str">
        <f ca="1">IF(I1209="","",_xll.xEURO(OFFSET(C1209,-M1209+1,0),J1209,OFFSET(C1209,-M1209+2,0),OFFSET(C1209,-M1209+2,0),OFFSET(C1209,-M1209+3,0)+AC1209,OFFSET(C1209,-M1209+4,0),1,1)*I1209)</f>
        <v/>
      </c>
      <c r="V1209" s="69" t="str">
        <f ca="1">IF(I1209="","",_xll.xEURO(OFFSET(C1209,-M1209+1,0),J1209,OFFSET(C1209,-M1209+2,0),OFFSET(C1209,-M1209+2,0),OFFSET(C1209,-M1209+3,0)+AC1209,OFFSET(C1209,-M1209+4,0),1,0))</f>
        <v/>
      </c>
      <c r="W1209" s="67" t="str">
        <f t="shared" si="214"/>
        <v/>
      </c>
      <c r="X1209" s="67" t="str">
        <f ca="1">IF(I1209="","",_xll.xEURO(OFFSET(C1209,-M1209+1,0),J1209,OFFSET(C1209,-M1209+2,0),OFFSET(C1209,-M1209+2,0),OFFSET(C1209,-M1209+3,0)+AC1209,OFFSET(C1209,-M1209+4,0),1,2)/10*I1209)</f>
        <v/>
      </c>
      <c r="Y1209" s="71" t="str">
        <f ca="1">IF(I1209="","",_xll.xEURO(OFFSET(C1209,-M1209+1,0),J1209,OFFSET(C1209,-M1209+2,0),OFFSET(C1209,-M1209+2,0),OFFSET(C1209,-M1209+3,0)+AC1209,OFFSET(C1209,-M1209+4,0),1,3)/100*I1209*10000)</f>
        <v/>
      </c>
      <c r="Z1209" s="71" t="str">
        <f ca="1">IF(I1209="","",_xll.xEURO(OFFSET(C1209,-M1209+1,0),J1209,OFFSET(C1209,-M1209+2,0),OFFSET(C1209,-M1209+2,0),OFFSET(C1209,-M1209+3,0)+AC1209,OFFSET(C1209,-M1209+4,0),1,5)/365.25*I1209*10000)</f>
        <v/>
      </c>
      <c r="AB1209" s="40" t="str">
        <f ca="1">IF(D1209="","",_xll.xCalcSkew(OFFSET(C1209,-M1209,0),E1209-OFFSET(C1209,-M1209+1,0),b)/100)</f>
        <v/>
      </c>
      <c r="AC1209" s="40" t="str">
        <f ca="1">IF(I1209="","",_xll.xCalcSkew(OFFSET(C1209,-M1209,0),J1209-OFFSET(C1209,-M1209+1,0),b)/100)</f>
        <v/>
      </c>
      <c r="AE1209">
        <f t="shared" si="208"/>
        <v>0</v>
      </c>
      <c r="AF1209">
        <f t="shared" si="209"/>
        <v>0</v>
      </c>
      <c r="AG1209">
        <f t="shared" si="210"/>
        <v>0</v>
      </c>
    </row>
    <row r="1210" spans="3:33" x14ac:dyDescent="0.25">
      <c r="D1210" s="52"/>
      <c r="E1210" s="39"/>
      <c r="F1210" s="39"/>
      <c r="G1210" s="35"/>
      <c r="I1210" s="52"/>
      <c r="J1210" s="39"/>
      <c r="K1210" s="39"/>
      <c r="L1210" s="62"/>
      <c r="M1210" s="101">
        <f t="shared" si="215"/>
        <v>19</v>
      </c>
      <c r="N1210" s="67" t="str">
        <f ca="1">IF(D1210="","",_xll.xEURO(OFFSET(C1210,-M1210+1,0),E1210,OFFSET(C1210,-M1210+2,0),OFFSET(C1210,-M1210+2,0),OFFSET(C1210,-M1210+3,0)+AB1210,OFFSET(C1210,-M1210+4,0),0,1)*D1210)</f>
        <v/>
      </c>
      <c r="O1210" s="69" t="str">
        <f ca="1">IF(D1210="","",_xll.xEURO(OFFSET(C1210,-M1210+1,0),E1210,OFFSET(C1210,-M1210+2,0),OFFSET(C1210,-M1210+2,0),OFFSET(C1210,-M1210+3,0)+AB1210,OFFSET(C1210,-M1210+4,0),0,0))</f>
        <v/>
      </c>
      <c r="P1210" s="67" t="str">
        <f t="shared" si="213"/>
        <v/>
      </c>
      <c r="Q1210" s="67" t="str">
        <f ca="1">IF(D1210="","",_xll.xEURO(OFFSET(C1210,-M1210+1,0),E1210,OFFSET(C1210,-M1210+2,0),OFFSET(C1210,-M1210+2,0),OFFSET(C1210,-M1210+3,0)+AB1210,OFFSET(C1210,-M1210+4,0),0,2)/10*D1210)</f>
        <v/>
      </c>
      <c r="R1210" s="71" t="str">
        <f ca="1">IF(D1210="","",_xll.xEURO(OFFSET(C1210,-M1210+1,0),E1210,OFFSET(C1210,-M1210+2,0),OFFSET(C1210,-M1210+2,0),OFFSET(C1210,-M1210+3,0)+AB1210,OFFSET(C1210,-M1210+4,0),0,3)/100*D1210*10000)</f>
        <v/>
      </c>
      <c r="S1210" s="71" t="str">
        <f ca="1">IF(D1210="","",_xll.xEURO(OFFSET(C1210,-M1210+1,0),E1210,OFFSET(C1210,-M1210+2,0),OFFSET(C1210,-M1210+2,0),OFFSET(C1210,-M1210+3,0)+AB1210,OFFSET(C1210,-M1210+4,0),0,5)/365.25*D1210*10000)</f>
        <v/>
      </c>
      <c r="U1210" s="67" t="str">
        <f ca="1">IF(I1210="","",_xll.xEURO(OFFSET(C1210,-M1210+1,0),J1210,OFFSET(C1210,-M1210+2,0),OFFSET(C1210,-M1210+2,0),OFFSET(C1210,-M1210+3,0)+AC1210,OFFSET(C1210,-M1210+4,0),1,1)*I1210)</f>
        <v/>
      </c>
      <c r="V1210" s="69" t="str">
        <f ca="1">IF(I1210="","",_xll.xEURO(OFFSET(C1210,-M1210+1,0),J1210,OFFSET(C1210,-M1210+2,0),OFFSET(C1210,-M1210+2,0),OFFSET(C1210,-M1210+3,0)+AC1210,OFFSET(C1210,-M1210+4,0),1,0))</f>
        <v/>
      </c>
      <c r="W1210" s="67" t="str">
        <f t="shared" si="214"/>
        <v/>
      </c>
      <c r="X1210" s="67" t="str">
        <f ca="1">IF(I1210="","",_xll.xEURO(OFFSET(C1210,-M1210+1,0),J1210,OFFSET(C1210,-M1210+2,0),OFFSET(C1210,-M1210+2,0),OFFSET(C1210,-M1210+3,0)+AC1210,OFFSET(C1210,-M1210+4,0),1,2)/10*I1210)</f>
        <v/>
      </c>
      <c r="Y1210" s="71" t="str">
        <f ca="1">IF(I1210="","",_xll.xEURO(OFFSET(C1210,-M1210+1,0),J1210,OFFSET(C1210,-M1210+2,0),OFFSET(C1210,-M1210+2,0),OFFSET(C1210,-M1210+3,0)+AC1210,OFFSET(C1210,-M1210+4,0),1,3)/100*I1210*10000)</f>
        <v/>
      </c>
      <c r="Z1210" s="71" t="str">
        <f ca="1">IF(I1210="","",_xll.xEURO(OFFSET(C1210,-M1210+1,0),J1210,OFFSET(C1210,-M1210+2,0),OFFSET(C1210,-M1210+2,0),OFFSET(C1210,-M1210+3,0)+AC1210,OFFSET(C1210,-M1210+4,0),1,5)/365.25*I1210*10000)</f>
        <v/>
      </c>
      <c r="AB1210" s="40" t="str">
        <f ca="1">IF(D1210="","",_xll.xCalcSkew(OFFSET(C1210,-M1210,0),E1210-OFFSET(C1210,-M1210+1,0),b)/100)</f>
        <v/>
      </c>
      <c r="AC1210" s="40" t="str">
        <f ca="1">IF(I1210="","",_xll.xCalcSkew(OFFSET(C1210,-M1210,0),J1210-OFFSET(C1210,-M1210+1,0),b)/100)</f>
        <v/>
      </c>
      <c r="AE1210">
        <f t="shared" si="208"/>
        <v>0</v>
      </c>
      <c r="AF1210">
        <f t="shared" si="209"/>
        <v>0</v>
      </c>
      <c r="AG1210">
        <f t="shared" si="210"/>
        <v>0</v>
      </c>
    </row>
    <row r="1211" spans="3:33" x14ac:dyDescent="0.25">
      <c r="D1211" s="52"/>
      <c r="E1211" s="39"/>
      <c r="F1211" s="39"/>
      <c r="G1211" s="35"/>
      <c r="I1211" s="52"/>
      <c r="J1211" s="39"/>
      <c r="K1211" s="39"/>
      <c r="L1211" s="62"/>
      <c r="M1211" s="101">
        <f t="shared" si="215"/>
        <v>20</v>
      </c>
      <c r="N1211" s="67" t="str">
        <f ca="1">IF(D1211="","",_xll.xEURO(OFFSET(C1211,-M1211+1,0),E1211,OFFSET(C1211,-M1211+2,0),OFFSET(C1211,-M1211+2,0),OFFSET(C1211,-M1211+3,0)+AB1211,OFFSET(C1211,-M1211+4,0),0,1)*D1211)</f>
        <v/>
      </c>
      <c r="O1211" s="69" t="str">
        <f ca="1">IF(D1211="","",_xll.xEURO(OFFSET(C1211,-M1211+1,0),E1211,OFFSET(C1211,-M1211+2,0),OFFSET(C1211,-M1211+2,0),OFFSET(C1211,-M1211+3,0)+AB1211,OFFSET(C1211,-M1211+4,0),0,0))</f>
        <v/>
      </c>
      <c r="P1211" s="67" t="str">
        <f t="shared" si="213"/>
        <v/>
      </c>
      <c r="Q1211" s="67" t="str">
        <f ca="1">IF(D1211="","",_xll.xEURO(OFFSET(C1211,-M1211+1,0),E1211,OFFSET(C1211,-M1211+2,0),OFFSET(C1211,-M1211+2,0),OFFSET(C1211,-M1211+3,0)+AB1211,OFFSET(C1211,-M1211+4,0),0,2)/10*D1211)</f>
        <v/>
      </c>
      <c r="R1211" s="71" t="str">
        <f ca="1">IF(D1211="","",_xll.xEURO(OFFSET(C1211,-M1211+1,0),E1211,OFFSET(C1211,-M1211+2,0),OFFSET(C1211,-M1211+2,0),OFFSET(C1211,-M1211+3,0)+AB1211,OFFSET(C1211,-M1211+4,0),0,3)/100*D1211*10000)</f>
        <v/>
      </c>
      <c r="S1211" s="71" t="str">
        <f ca="1">IF(D1211="","",_xll.xEURO(OFFSET(C1211,-M1211+1,0),E1211,OFFSET(C1211,-M1211+2,0),OFFSET(C1211,-M1211+2,0),OFFSET(C1211,-M1211+3,0)+AB1211,OFFSET(C1211,-M1211+4,0),0,5)/365.25*D1211*10000)</f>
        <v/>
      </c>
      <c r="U1211" s="67" t="str">
        <f ca="1">IF(I1211="","",_xll.xEURO(OFFSET(C1211,-M1211+1,0),J1211,OFFSET(C1211,-M1211+2,0),OFFSET(C1211,-M1211+2,0),OFFSET(C1211,-M1211+3,0)+AC1211,OFFSET(C1211,-M1211+4,0),1,1)*I1211)</f>
        <v/>
      </c>
      <c r="V1211" s="69" t="str">
        <f ca="1">IF(I1211="","",_xll.xEURO(OFFSET(C1211,-M1211+1,0),J1211,OFFSET(C1211,-M1211+2,0),OFFSET(C1211,-M1211+2,0),OFFSET(C1211,-M1211+3,0)+AC1211,OFFSET(C1211,-M1211+4,0),1,0))</f>
        <v/>
      </c>
      <c r="W1211" s="67" t="str">
        <f t="shared" si="214"/>
        <v/>
      </c>
      <c r="X1211" s="67" t="str">
        <f ca="1">IF(I1211="","",_xll.xEURO(OFFSET(C1211,-M1211+1,0),J1211,OFFSET(C1211,-M1211+2,0),OFFSET(C1211,-M1211+2,0),OFFSET(C1211,-M1211+3,0)+AC1211,OFFSET(C1211,-M1211+4,0),1,2)/10*I1211)</f>
        <v/>
      </c>
      <c r="Y1211" s="71" t="str">
        <f ca="1">IF(I1211="","",_xll.xEURO(OFFSET(C1211,-M1211+1,0),J1211,OFFSET(C1211,-M1211+2,0),OFFSET(C1211,-M1211+2,0),OFFSET(C1211,-M1211+3,0)+AC1211,OFFSET(C1211,-M1211+4,0),1,3)/100*I1211*10000)</f>
        <v/>
      </c>
      <c r="Z1211" s="71" t="str">
        <f ca="1">IF(I1211="","",_xll.xEURO(OFFSET(C1211,-M1211+1,0),J1211,OFFSET(C1211,-M1211+2,0),OFFSET(C1211,-M1211+2,0),OFFSET(C1211,-M1211+3,0)+AC1211,OFFSET(C1211,-M1211+4,0),1,5)/365.25*I1211*10000)</f>
        <v/>
      </c>
      <c r="AB1211" s="40" t="str">
        <f ca="1">IF(D1211="","",_xll.xCalcSkew(OFFSET(C1211,-M1211,0),E1211-OFFSET(C1211,-M1211+1,0),b)/100)</f>
        <v/>
      </c>
      <c r="AC1211" s="40" t="str">
        <f ca="1">IF(I1211="","",_xll.xCalcSkew(OFFSET(C1211,-M1211,0),J1211-OFFSET(C1211,-M1211+1,0),b)/100)</f>
        <v/>
      </c>
      <c r="AE1211">
        <f t="shared" si="208"/>
        <v>0</v>
      </c>
      <c r="AF1211">
        <f t="shared" si="209"/>
        <v>0</v>
      </c>
      <c r="AG1211">
        <f t="shared" si="210"/>
        <v>0</v>
      </c>
    </row>
    <row r="1212" spans="3:33" x14ac:dyDescent="0.25">
      <c r="D1212" s="52"/>
      <c r="E1212" s="39"/>
      <c r="F1212" s="39"/>
      <c r="G1212" s="35"/>
      <c r="I1212" s="52"/>
      <c r="J1212" s="39"/>
      <c r="K1212" s="39"/>
      <c r="L1212" s="62"/>
      <c r="M1212" s="101">
        <f t="shared" si="215"/>
        <v>21</v>
      </c>
      <c r="N1212" s="67" t="str">
        <f ca="1">IF(D1212="","",_xll.xEURO(OFFSET(C1212,-M1212+1,0),E1212,OFFSET(C1212,-M1212+2,0),OFFSET(C1212,-M1212+2,0),OFFSET(C1212,-M1212+3,0)+AB1212,OFFSET(C1212,-M1212+4,0),0,1)*D1212)</f>
        <v/>
      </c>
      <c r="O1212" s="69" t="str">
        <f ca="1">IF(D1212="","",_xll.xEURO(OFFSET(C1212,-M1212+1,0),E1212,OFFSET(C1212,-M1212+2,0),OFFSET(C1212,-M1212+2,0),OFFSET(C1212,-M1212+3,0)+AB1212,OFFSET(C1212,-M1212+4,0),0,0))</f>
        <v/>
      </c>
      <c r="P1212" s="67" t="str">
        <f t="shared" si="213"/>
        <v/>
      </c>
      <c r="Q1212" s="67" t="str">
        <f ca="1">IF(D1212="","",_xll.xEURO(OFFSET(C1212,-M1212+1,0),E1212,OFFSET(C1212,-M1212+2,0),OFFSET(C1212,-M1212+2,0),OFFSET(C1212,-M1212+3,0)+AB1212,OFFSET(C1212,-M1212+4,0),0,2)/10*D1212)</f>
        <v/>
      </c>
      <c r="R1212" s="71" t="str">
        <f ca="1">IF(D1212="","",_xll.xEURO(OFFSET(C1212,-M1212+1,0),E1212,OFFSET(C1212,-M1212+2,0),OFFSET(C1212,-M1212+2,0),OFFSET(C1212,-M1212+3,0)+AB1212,OFFSET(C1212,-M1212+4,0),0,3)/100*D1212*10000)</f>
        <v/>
      </c>
      <c r="S1212" s="71" t="str">
        <f ca="1">IF(D1212="","",_xll.xEURO(OFFSET(C1212,-M1212+1,0),E1212,OFFSET(C1212,-M1212+2,0),OFFSET(C1212,-M1212+2,0),OFFSET(C1212,-M1212+3,0)+AB1212,OFFSET(C1212,-M1212+4,0),0,5)/365.25*D1212*10000)</f>
        <v/>
      </c>
      <c r="U1212" s="67" t="str">
        <f ca="1">IF(I1212="","",_xll.xEURO(OFFSET(C1212,-M1212+1,0),J1212,OFFSET(C1212,-M1212+2,0),OFFSET(C1212,-M1212+2,0),OFFSET(C1212,-M1212+3,0)+AC1212,OFFSET(C1212,-M1212+4,0),1,1)*I1212)</f>
        <v/>
      </c>
      <c r="V1212" s="69" t="str">
        <f ca="1">IF(I1212="","",_xll.xEURO(OFFSET(C1212,-M1212+1,0),J1212,OFFSET(C1212,-M1212+2,0),OFFSET(C1212,-M1212+2,0),OFFSET(C1212,-M1212+3,0)+AC1212,OFFSET(C1212,-M1212+4,0),1,0))</f>
        <v/>
      </c>
      <c r="W1212" s="67" t="str">
        <f t="shared" si="214"/>
        <v/>
      </c>
      <c r="X1212" s="67" t="str">
        <f ca="1">IF(I1212="","",_xll.xEURO(OFFSET(C1212,-M1212+1,0),J1212,OFFSET(C1212,-M1212+2,0),OFFSET(C1212,-M1212+2,0),OFFSET(C1212,-M1212+3,0)+AC1212,OFFSET(C1212,-M1212+4,0),1,2)/10*I1212)</f>
        <v/>
      </c>
      <c r="Y1212" s="71" t="str">
        <f ca="1">IF(I1212="","",_xll.xEURO(OFFSET(C1212,-M1212+1,0),J1212,OFFSET(C1212,-M1212+2,0),OFFSET(C1212,-M1212+2,0),OFFSET(C1212,-M1212+3,0)+AC1212,OFFSET(C1212,-M1212+4,0),1,3)/100*I1212*10000)</f>
        <v/>
      </c>
      <c r="Z1212" s="71" t="str">
        <f ca="1">IF(I1212="","",_xll.xEURO(OFFSET(C1212,-M1212+1,0),J1212,OFFSET(C1212,-M1212+2,0),OFFSET(C1212,-M1212+2,0),OFFSET(C1212,-M1212+3,0)+AC1212,OFFSET(C1212,-M1212+4,0),1,5)/365.25*I1212*10000)</f>
        <v/>
      </c>
      <c r="AB1212" s="40" t="str">
        <f ca="1">IF(D1212="","",_xll.xCalcSkew(OFFSET(C1212,-M1212,0),E1212-OFFSET(C1212,-M1212+1,0),b)/100)</f>
        <v/>
      </c>
      <c r="AC1212" s="40" t="str">
        <f ca="1">IF(I1212="","",_xll.xCalcSkew(OFFSET(C1212,-M1212,0),J1212-OFFSET(C1212,-M1212+1,0),b)/100)</f>
        <v/>
      </c>
      <c r="AE1212">
        <f t="shared" si="208"/>
        <v>0</v>
      </c>
      <c r="AF1212">
        <f t="shared" si="209"/>
        <v>0</v>
      </c>
      <c r="AG1212">
        <f t="shared" si="210"/>
        <v>0</v>
      </c>
    </row>
    <row r="1213" spans="3:33" x14ac:dyDescent="0.25">
      <c r="D1213" s="52"/>
      <c r="E1213" s="39"/>
      <c r="F1213" s="39"/>
      <c r="G1213" s="35"/>
      <c r="I1213" s="52"/>
      <c r="J1213" s="39"/>
      <c r="K1213" s="39"/>
      <c r="L1213" s="62"/>
      <c r="M1213" s="101">
        <f t="shared" si="215"/>
        <v>22</v>
      </c>
      <c r="N1213" s="67" t="str">
        <f ca="1">IF(D1213="","",_xll.xEURO(OFFSET(C1213,-M1213+1,0),E1213,OFFSET(C1213,-M1213+2,0),OFFSET(C1213,-M1213+2,0),OFFSET(C1213,-M1213+3,0)+AB1213,OFFSET(C1213,-M1213+4,0),0,1)*D1213)</f>
        <v/>
      </c>
      <c r="O1213" s="69" t="str">
        <f ca="1">IF(D1213="","",_xll.xEURO(OFFSET(C1213,-M1213+1,0),E1213,OFFSET(C1213,-M1213+2,0),OFFSET(C1213,-M1213+2,0),OFFSET(C1213,-M1213+3,0)+AB1213,OFFSET(C1213,-M1213+4,0),0,0))</f>
        <v/>
      </c>
      <c r="P1213" s="67" t="str">
        <f t="shared" si="213"/>
        <v/>
      </c>
      <c r="Q1213" s="67" t="str">
        <f ca="1">IF(D1213="","",_xll.xEURO(OFFSET(C1213,-M1213+1,0),E1213,OFFSET(C1213,-M1213+2,0),OFFSET(C1213,-M1213+2,0),OFFSET(C1213,-M1213+3,0)+AB1213,OFFSET(C1213,-M1213+4,0),0,2)/10*D1213)</f>
        <v/>
      </c>
      <c r="R1213" s="71" t="str">
        <f ca="1">IF(D1213="","",_xll.xEURO(OFFSET(C1213,-M1213+1,0),E1213,OFFSET(C1213,-M1213+2,0),OFFSET(C1213,-M1213+2,0),OFFSET(C1213,-M1213+3,0)+AB1213,OFFSET(C1213,-M1213+4,0),0,3)/100*D1213*10000)</f>
        <v/>
      </c>
      <c r="S1213" s="71" t="str">
        <f ca="1">IF(D1213="","",_xll.xEURO(OFFSET(C1213,-M1213+1,0),E1213,OFFSET(C1213,-M1213+2,0),OFFSET(C1213,-M1213+2,0),OFFSET(C1213,-M1213+3,0)+AB1213,OFFSET(C1213,-M1213+4,0),0,5)/365.25*D1213*10000)</f>
        <v/>
      </c>
      <c r="U1213" s="67" t="str">
        <f ca="1">IF(I1213="","",_xll.xEURO(OFFSET(C1213,-M1213+1,0),J1213,OFFSET(C1213,-M1213+2,0),OFFSET(C1213,-M1213+2,0),OFFSET(C1213,-M1213+3,0)+AC1213,OFFSET(C1213,-M1213+4,0),1,1)*I1213)</f>
        <v/>
      </c>
      <c r="V1213" s="69" t="str">
        <f ca="1">IF(I1213="","",_xll.xEURO(OFFSET(C1213,-M1213+1,0),J1213,OFFSET(C1213,-M1213+2,0),OFFSET(C1213,-M1213+2,0),OFFSET(C1213,-M1213+3,0)+AC1213,OFFSET(C1213,-M1213+4,0),1,0))</f>
        <v/>
      </c>
      <c r="W1213" s="67" t="str">
        <f t="shared" si="214"/>
        <v/>
      </c>
      <c r="X1213" s="67" t="str">
        <f ca="1">IF(I1213="","",_xll.xEURO(OFFSET(C1213,-M1213+1,0),J1213,OFFSET(C1213,-M1213+2,0),OFFSET(C1213,-M1213+2,0),OFFSET(C1213,-M1213+3,0)+AC1213,OFFSET(C1213,-M1213+4,0),1,2)/10*I1213)</f>
        <v/>
      </c>
      <c r="Y1213" s="71" t="str">
        <f ca="1">IF(I1213="","",_xll.xEURO(OFFSET(C1213,-M1213+1,0),J1213,OFFSET(C1213,-M1213+2,0),OFFSET(C1213,-M1213+2,0),OFFSET(C1213,-M1213+3,0)+AC1213,OFFSET(C1213,-M1213+4,0),1,3)/100*I1213*10000)</f>
        <v/>
      </c>
      <c r="Z1213" s="71" t="str">
        <f ca="1">IF(I1213="","",_xll.xEURO(OFFSET(C1213,-M1213+1,0),J1213,OFFSET(C1213,-M1213+2,0),OFFSET(C1213,-M1213+2,0),OFFSET(C1213,-M1213+3,0)+AC1213,OFFSET(C1213,-M1213+4,0),1,5)/365.25*I1213*10000)</f>
        <v/>
      </c>
      <c r="AB1213" s="40" t="str">
        <f ca="1">IF(D1213="","",_xll.xCalcSkew(OFFSET(C1213,-M1213,0),E1213-OFFSET(C1213,-M1213+1,0),b)/100)</f>
        <v/>
      </c>
      <c r="AC1213" s="40" t="str">
        <f ca="1">IF(I1213="","",_xll.xCalcSkew(OFFSET(C1213,-M1213,0),J1213-OFFSET(C1213,-M1213+1,0),b)/100)</f>
        <v/>
      </c>
      <c r="AE1213">
        <f t="shared" si="208"/>
        <v>0</v>
      </c>
      <c r="AF1213">
        <f t="shared" si="209"/>
        <v>0</v>
      </c>
      <c r="AG1213">
        <f t="shared" si="210"/>
        <v>0</v>
      </c>
    </row>
    <row r="1214" spans="3:33" x14ac:dyDescent="0.25">
      <c r="D1214" s="52"/>
      <c r="E1214" s="39"/>
      <c r="F1214" s="39"/>
      <c r="G1214" s="35"/>
      <c r="I1214" s="52"/>
      <c r="J1214" s="39"/>
      <c r="K1214" s="39"/>
      <c r="L1214" s="62"/>
      <c r="M1214" s="101">
        <f t="shared" si="215"/>
        <v>23</v>
      </c>
      <c r="N1214" s="67" t="str">
        <f ca="1">IF(D1214="","",_xll.xEURO(OFFSET(C1214,-M1214+1,0),E1214,OFFSET(C1214,-M1214+2,0),OFFSET(C1214,-M1214+2,0),OFFSET(C1214,-M1214+3,0)+AB1214,OFFSET(C1214,-M1214+4,0),0,1)*D1214)</f>
        <v/>
      </c>
      <c r="O1214" s="69" t="str">
        <f ca="1">IF(D1214="","",_xll.xEURO(OFFSET(C1214,-M1214+1,0),E1214,OFFSET(C1214,-M1214+2,0),OFFSET(C1214,-M1214+2,0),OFFSET(C1214,-M1214+3,0)+AB1214,OFFSET(C1214,-M1214+4,0),0,0))</f>
        <v/>
      </c>
      <c r="P1214" s="67" t="str">
        <f t="shared" si="213"/>
        <v/>
      </c>
      <c r="Q1214" s="67" t="str">
        <f ca="1">IF(D1214="","",_xll.xEURO(OFFSET(C1214,-M1214+1,0),E1214,OFFSET(C1214,-M1214+2,0),OFFSET(C1214,-M1214+2,0),OFFSET(C1214,-M1214+3,0)+AB1214,OFFSET(C1214,-M1214+4,0),0,2)/10*D1214)</f>
        <v/>
      </c>
      <c r="R1214" s="71" t="str">
        <f ca="1">IF(D1214="","",_xll.xEURO(OFFSET(C1214,-M1214+1,0),E1214,OFFSET(C1214,-M1214+2,0),OFFSET(C1214,-M1214+2,0),OFFSET(C1214,-M1214+3,0)+AB1214,OFFSET(C1214,-M1214+4,0),0,3)/100*D1214*10000)</f>
        <v/>
      </c>
      <c r="S1214" s="71" t="str">
        <f ca="1">IF(D1214="","",_xll.xEURO(OFFSET(C1214,-M1214+1,0),E1214,OFFSET(C1214,-M1214+2,0),OFFSET(C1214,-M1214+2,0),OFFSET(C1214,-M1214+3,0)+AB1214,OFFSET(C1214,-M1214+4,0),0,5)/365.25*D1214*10000)</f>
        <v/>
      </c>
      <c r="U1214" s="67" t="str">
        <f ca="1">IF(I1214="","",_xll.xEURO(OFFSET(C1214,-M1214+1,0),J1214,OFFSET(C1214,-M1214+2,0),OFFSET(C1214,-M1214+2,0),OFFSET(C1214,-M1214+3,0)+AC1214,OFFSET(C1214,-M1214+4,0),1,1)*I1214)</f>
        <v/>
      </c>
      <c r="V1214" s="69" t="str">
        <f ca="1">IF(I1214="","",_xll.xEURO(OFFSET(C1214,-M1214+1,0),J1214,OFFSET(C1214,-M1214+2,0),OFFSET(C1214,-M1214+2,0),OFFSET(C1214,-M1214+3,0)+AC1214,OFFSET(C1214,-M1214+4,0),1,0))</f>
        <v/>
      </c>
      <c r="W1214" s="67" t="str">
        <f t="shared" si="214"/>
        <v/>
      </c>
      <c r="X1214" s="67" t="str">
        <f ca="1">IF(I1214="","",_xll.xEURO(OFFSET(C1214,-M1214+1,0),J1214,OFFSET(C1214,-M1214+2,0),OFFSET(C1214,-M1214+2,0),OFFSET(C1214,-M1214+3,0)+AC1214,OFFSET(C1214,-M1214+4,0),1,2)/10*I1214)</f>
        <v/>
      </c>
      <c r="Y1214" s="71" t="str">
        <f ca="1">IF(I1214="","",_xll.xEURO(OFFSET(C1214,-M1214+1,0),J1214,OFFSET(C1214,-M1214+2,0),OFFSET(C1214,-M1214+2,0),OFFSET(C1214,-M1214+3,0)+AC1214,OFFSET(C1214,-M1214+4,0),1,3)/100*I1214*10000)</f>
        <v/>
      </c>
      <c r="Z1214" s="71" t="str">
        <f ca="1">IF(I1214="","",_xll.xEURO(OFFSET(C1214,-M1214+1,0),J1214,OFFSET(C1214,-M1214+2,0),OFFSET(C1214,-M1214+2,0),OFFSET(C1214,-M1214+3,0)+AC1214,OFFSET(C1214,-M1214+4,0),1,5)/365.25*I1214*10000)</f>
        <v/>
      </c>
      <c r="AB1214" s="40" t="str">
        <f ca="1">IF(D1214="","",_xll.xCalcSkew(OFFSET(C1214,-M1214,0),E1214-OFFSET(C1214,-M1214+1,0),b)/100)</f>
        <v/>
      </c>
      <c r="AC1214" s="40" t="str">
        <f ca="1">IF(I1214="","",_xll.xCalcSkew(OFFSET(C1214,-M1214,0),J1214-OFFSET(C1214,-M1214+1,0),b)/100)</f>
        <v/>
      </c>
      <c r="AE1214">
        <f t="shared" si="208"/>
        <v>0</v>
      </c>
      <c r="AF1214">
        <f t="shared" si="209"/>
        <v>0</v>
      </c>
      <c r="AG1214">
        <f t="shared" si="210"/>
        <v>0</v>
      </c>
    </row>
    <row r="1215" spans="3:33" x14ac:dyDescent="0.25">
      <c r="D1215" s="52"/>
      <c r="E1215" s="39"/>
      <c r="F1215" s="39"/>
      <c r="G1215" s="35"/>
      <c r="I1215" s="52"/>
      <c r="J1215" s="39"/>
      <c r="K1215" s="39"/>
      <c r="L1215" s="62"/>
      <c r="M1215" s="101">
        <f t="shared" si="215"/>
        <v>24</v>
      </c>
      <c r="N1215" s="67" t="str">
        <f ca="1">IF(D1215="","",_xll.xEURO(OFFSET(C1215,-M1215+1,0),E1215,OFFSET(C1215,-M1215+2,0),OFFSET(C1215,-M1215+2,0),OFFSET(C1215,-M1215+3,0)+AB1215,OFFSET(C1215,-M1215+4,0),0,1)*D1215)</f>
        <v/>
      </c>
      <c r="O1215" s="69" t="str">
        <f ca="1">IF(D1215="","",_xll.xEURO(OFFSET(C1215,-M1215+1,0),E1215,OFFSET(C1215,-M1215+2,0),OFFSET(C1215,-M1215+2,0),OFFSET(C1215,-M1215+3,0)+AB1215,OFFSET(C1215,-M1215+4,0),0,0))</f>
        <v/>
      </c>
      <c r="P1215" s="67" t="str">
        <f t="shared" si="213"/>
        <v/>
      </c>
      <c r="Q1215" s="67" t="str">
        <f ca="1">IF(D1215="","",_xll.xEURO(OFFSET(C1215,-M1215+1,0),E1215,OFFSET(C1215,-M1215+2,0),OFFSET(C1215,-M1215+2,0),OFFSET(C1215,-M1215+3,0)+AB1215,OFFSET(C1215,-M1215+4,0),0,2)/10*D1215)</f>
        <v/>
      </c>
      <c r="R1215" s="71" t="str">
        <f ca="1">IF(D1215="","",_xll.xEURO(OFFSET(C1215,-M1215+1,0),E1215,OFFSET(C1215,-M1215+2,0),OFFSET(C1215,-M1215+2,0),OFFSET(C1215,-M1215+3,0)+AB1215,OFFSET(C1215,-M1215+4,0),0,3)/100*D1215*10000)</f>
        <v/>
      </c>
      <c r="S1215" s="71" t="str">
        <f ca="1">IF(D1215="","",_xll.xEURO(OFFSET(C1215,-M1215+1,0),E1215,OFFSET(C1215,-M1215+2,0),OFFSET(C1215,-M1215+2,0),OFFSET(C1215,-M1215+3,0)+AB1215,OFFSET(C1215,-M1215+4,0),0,5)/365.25*D1215*10000)</f>
        <v/>
      </c>
      <c r="U1215" s="67" t="str">
        <f ca="1">IF(I1215="","",_xll.xEURO(OFFSET(C1215,-M1215+1,0),J1215,OFFSET(C1215,-M1215+2,0),OFFSET(C1215,-M1215+2,0),OFFSET(C1215,-M1215+3,0)+AC1215,OFFSET(C1215,-M1215+4,0),1,1)*I1215)</f>
        <v/>
      </c>
      <c r="V1215" s="69" t="str">
        <f ca="1">IF(I1215="","",_xll.xEURO(OFFSET(C1215,-M1215+1,0),J1215,OFFSET(C1215,-M1215+2,0),OFFSET(C1215,-M1215+2,0),OFFSET(C1215,-M1215+3,0)+AC1215,OFFSET(C1215,-M1215+4,0),1,0))</f>
        <v/>
      </c>
      <c r="W1215" s="67" t="str">
        <f t="shared" si="214"/>
        <v/>
      </c>
      <c r="X1215" s="67" t="str">
        <f ca="1">IF(I1215="","",_xll.xEURO(OFFSET(C1215,-M1215+1,0),J1215,OFFSET(C1215,-M1215+2,0),OFFSET(C1215,-M1215+2,0),OFFSET(C1215,-M1215+3,0)+AC1215,OFFSET(C1215,-M1215+4,0),1,2)/10*I1215)</f>
        <v/>
      </c>
      <c r="Y1215" s="71" t="str">
        <f ca="1">IF(I1215="","",_xll.xEURO(OFFSET(C1215,-M1215+1,0),J1215,OFFSET(C1215,-M1215+2,0),OFFSET(C1215,-M1215+2,0),OFFSET(C1215,-M1215+3,0)+AC1215,OFFSET(C1215,-M1215+4,0),1,3)/100*I1215*10000)</f>
        <v/>
      </c>
      <c r="Z1215" s="71" t="str">
        <f ca="1">IF(I1215="","",_xll.xEURO(OFFSET(C1215,-M1215+1,0),J1215,OFFSET(C1215,-M1215+2,0),OFFSET(C1215,-M1215+2,0),OFFSET(C1215,-M1215+3,0)+AC1215,OFFSET(C1215,-M1215+4,0),1,5)/365.25*I1215*10000)</f>
        <v/>
      </c>
      <c r="AB1215" s="40" t="str">
        <f ca="1">IF(D1215="","",_xll.xCalcSkew(OFFSET(C1215,-M1215,0),E1215-OFFSET(C1215,-M1215+1,0),b)/100)</f>
        <v/>
      </c>
      <c r="AC1215" s="40" t="str">
        <f ca="1">IF(I1215="","",_xll.xCalcSkew(OFFSET(C1215,-M1215,0),J1215-OFFSET(C1215,-M1215+1,0),b)/100)</f>
        <v/>
      </c>
      <c r="AE1215">
        <f t="shared" si="208"/>
        <v>0</v>
      </c>
      <c r="AF1215">
        <f t="shared" si="209"/>
        <v>0</v>
      </c>
      <c r="AG1215">
        <f t="shared" si="210"/>
        <v>0</v>
      </c>
    </row>
    <row r="1216" spans="3:33" x14ac:dyDescent="0.25">
      <c r="D1216" s="52"/>
      <c r="E1216" s="39"/>
      <c r="F1216" s="39"/>
      <c r="G1216" s="35"/>
      <c r="I1216" s="52"/>
      <c r="J1216" s="39"/>
      <c r="K1216" s="39"/>
      <c r="L1216" s="62"/>
      <c r="M1216" s="101">
        <f t="shared" si="215"/>
        <v>25</v>
      </c>
      <c r="N1216" s="67" t="str">
        <f ca="1">IF(D1216="","",_xll.xEURO(OFFSET(C1216,-M1216+1,0),E1216,OFFSET(C1216,-M1216+2,0),OFFSET(C1216,-M1216+2,0),OFFSET(C1216,-M1216+3,0)+AB1216,OFFSET(C1216,-M1216+4,0),0,1)*D1216)</f>
        <v/>
      </c>
      <c r="O1216" s="69" t="str">
        <f ca="1">IF(D1216="","",_xll.xEURO(OFFSET(C1216,-M1216+1,0),E1216,OFFSET(C1216,-M1216+2,0),OFFSET(C1216,-M1216+2,0),OFFSET(C1216,-M1216+3,0)+AB1216,OFFSET(C1216,-M1216+4,0),0,0))</f>
        <v/>
      </c>
      <c r="P1216" s="67" t="str">
        <f t="shared" si="213"/>
        <v/>
      </c>
      <c r="Q1216" s="67" t="str">
        <f ca="1">IF(D1216="","",_xll.xEURO(OFFSET(C1216,-M1216+1,0),E1216,OFFSET(C1216,-M1216+2,0),OFFSET(C1216,-M1216+2,0),OFFSET(C1216,-M1216+3,0)+AB1216,OFFSET(C1216,-M1216+4,0),0,2)/10*D1216)</f>
        <v/>
      </c>
      <c r="R1216" s="71" t="str">
        <f ca="1">IF(D1216="","",_xll.xEURO(OFFSET(C1216,-M1216+1,0),E1216,OFFSET(C1216,-M1216+2,0),OFFSET(C1216,-M1216+2,0),OFFSET(C1216,-M1216+3,0)+AB1216,OFFSET(C1216,-M1216+4,0),0,3)/100*D1216*10000)</f>
        <v/>
      </c>
      <c r="S1216" s="71" t="str">
        <f ca="1">IF(D1216="","",_xll.xEURO(OFFSET(C1216,-M1216+1,0),E1216,OFFSET(C1216,-M1216+2,0),OFFSET(C1216,-M1216+2,0),OFFSET(C1216,-M1216+3,0)+AB1216,OFFSET(C1216,-M1216+4,0),0,5)/365.25*D1216*10000)</f>
        <v/>
      </c>
      <c r="U1216" s="67" t="str">
        <f ca="1">IF(I1216="","",_xll.xEURO(OFFSET(C1216,-M1216+1,0),J1216,OFFSET(C1216,-M1216+2,0),OFFSET(C1216,-M1216+2,0),OFFSET(C1216,-M1216+3,0)+AC1216,OFFSET(C1216,-M1216+4,0),1,1)*I1216)</f>
        <v/>
      </c>
      <c r="V1216" s="69" t="str">
        <f ca="1">IF(I1216="","",_xll.xEURO(OFFSET(C1216,-M1216+1,0),J1216,OFFSET(C1216,-M1216+2,0),OFFSET(C1216,-M1216+2,0),OFFSET(C1216,-M1216+3,0)+AC1216,OFFSET(C1216,-M1216+4,0),1,0))</f>
        <v/>
      </c>
      <c r="W1216" s="67" t="str">
        <f t="shared" si="214"/>
        <v/>
      </c>
      <c r="X1216" s="67" t="str">
        <f ca="1">IF(I1216="","",_xll.xEURO(OFFSET(C1216,-M1216+1,0),J1216,OFFSET(C1216,-M1216+2,0),OFFSET(C1216,-M1216+2,0),OFFSET(C1216,-M1216+3,0)+AC1216,OFFSET(C1216,-M1216+4,0),1,2)/10*I1216)</f>
        <v/>
      </c>
      <c r="Y1216" s="71" t="str">
        <f ca="1">IF(I1216="","",_xll.xEURO(OFFSET(C1216,-M1216+1,0),J1216,OFFSET(C1216,-M1216+2,0),OFFSET(C1216,-M1216+2,0),OFFSET(C1216,-M1216+3,0)+AC1216,OFFSET(C1216,-M1216+4,0),1,3)/100*I1216*10000)</f>
        <v/>
      </c>
      <c r="Z1216" s="71" t="str">
        <f ca="1">IF(I1216="","",_xll.xEURO(OFFSET(C1216,-M1216+1,0),J1216,OFFSET(C1216,-M1216+2,0),OFFSET(C1216,-M1216+2,0),OFFSET(C1216,-M1216+3,0)+AC1216,OFFSET(C1216,-M1216+4,0),1,5)/365.25*I1216*10000)</f>
        <v/>
      </c>
      <c r="AB1216" s="40" t="str">
        <f ca="1">IF(D1216="","",_xll.xCalcSkew(OFFSET(C1216,-M1216,0),E1216-OFFSET(C1216,-M1216+1,0),b)/100)</f>
        <v/>
      </c>
      <c r="AC1216" s="40" t="str">
        <f ca="1">IF(I1216="","",_xll.xCalcSkew(OFFSET(C1216,-M1216,0),J1216-OFFSET(C1216,-M1216+1,0),b)/100)</f>
        <v/>
      </c>
      <c r="AE1216">
        <f t="shared" si="208"/>
        <v>0</v>
      </c>
      <c r="AF1216">
        <f t="shared" si="209"/>
        <v>0</v>
      </c>
      <c r="AG1216">
        <f t="shared" si="210"/>
        <v>0</v>
      </c>
    </row>
    <row r="1217" spans="3:33" x14ac:dyDescent="0.25">
      <c r="D1217" s="52"/>
      <c r="E1217" s="39"/>
      <c r="F1217" s="39"/>
      <c r="G1217" s="35"/>
      <c r="I1217" s="52"/>
      <c r="J1217" s="39"/>
      <c r="K1217" s="39"/>
      <c r="L1217" s="62"/>
      <c r="M1217" s="101">
        <f t="shared" si="215"/>
        <v>26</v>
      </c>
      <c r="N1217" s="67" t="str">
        <f ca="1">IF(D1217="","",_xll.xEURO(OFFSET(C1217,-M1217+1,0),E1217,OFFSET(C1217,-M1217+2,0),OFFSET(C1217,-M1217+2,0),OFFSET(C1217,-M1217+3,0)+AB1217,OFFSET(C1217,-M1217+4,0),0,1)*D1217)</f>
        <v/>
      </c>
      <c r="O1217" s="69" t="str">
        <f ca="1">IF(D1217="","",_xll.xEURO(OFFSET(C1217,-M1217+1,0),E1217,OFFSET(C1217,-M1217+2,0),OFFSET(C1217,-M1217+2,0),OFFSET(C1217,-M1217+3,0)+AB1217,OFFSET(C1217,-M1217+4,0),0,0))</f>
        <v/>
      </c>
      <c r="P1217" s="67" t="str">
        <f t="shared" si="213"/>
        <v/>
      </c>
      <c r="Q1217" s="67" t="str">
        <f ca="1">IF(D1217="","",_xll.xEURO(OFFSET(C1217,-M1217+1,0),E1217,OFFSET(C1217,-M1217+2,0),OFFSET(C1217,-M1217+2,0),OFFSET(C1217,-M1217+3,0)+AB1217,OFFSET(C1217,-M1217+4,0),0,2)/10*D1217)</f>
        <v/>
      </c>
      <c r="R1217" s="71" t="str">
        <f ca="1">IF(D1217="","",_xll.xEURO(OFFSET(C1217,-M1217+1,0),E1217,OFFSET(C1217,-M1217+2,0),OFFSET(C1217,-M1217+2,0),OFFSET(C1217,-M1217+3,0)+AB1217,OFFSET(C1217,-M1217+4,0),0,3)/100*D1217*10000)</f>
        <v/>
      </c>
      <c r="S1217" s="71" t="str">
        <f ca="1">IF(D1217="","",_xll.xEURO(OFFSET(C1217,-M1217+1,0),E1217,OFFSET(C1217,-M1217+2,0),OFFSET(C1217,-M1217+2,0),OFFSET(C1217,-M1217+3,0)+AB1217,OFFSET(C1217,-M1217+4,0),0,5)/365.25*D1217*10000)</f>
        <v/>
      </c>
      <c r="U1217" s="67" t="str">
        <f ca="1">IF(I1217="","",_xll.xEURO(OFFSET(C1217,-M1217+1,0),J1217,OFFSET(C1217,-M1217+2,0),OFFSET(C1217,-M1217+2,0),OFFSET(C1217,-M1217+3,0)+AC1217,OFFSET(C1217,-M1217+4,0),1,1)*I1217)</f>
        <v/>
      </c>
      <c r="V1217" s="69" t="str">
        <f ca="1">IF(I1217="","",_xll.xEURO(OFFSET(C1217,-M1217+1,0),J1217,OFFSET(C1217,-M1217+2,0),OFFSET(C1217,-M1217+2,0),OFFSET(C1217,-M1217+3,0)+AC1217,OFFSET(C1217,-M1217+4,0),1,0))</f>
        <v/>
      </c>
      <c r="W1217" s="67" t="str">
        <f t="shared" si="214"/>
        <v/>
      </c>
      <c r="X1217" s="67" t="str">
        <f ca="1">IF(I1217="","",_xll.xEURO(OFFSET(C1217,-M1217+1,0),J1217,OFFSET(C1217,-M1217+2,0),OFFSET(C1217,-M1217+2,0),OFFSET(C1217,-M1217+3,0)+AC1217,OFFSET(C1217,-M1217+4,0),1,2)/10*I1217)</f>
        <v/>
      </c>
      <c r="Y1217" s="71" t="str">
        <f ca="1">IF(I1217="","",_xll.xEURO(OFFSET(C1217,-M1217+1,0),J1217,OFFSET(C1217,-M1217+2,0),OFFSET(C1217,-M1217+2,0),OFFSET(C1217,-M1217+3,0)+AC1217,OFFSET(C1217,-M1217+4,0),1,3)/100*I1217*10000)</f>
        <v/>
      </c>
      <c r="Z1217" s="71" t="str">
        <f ca="1">IF(I1217="","",_xll.xEURO(OFFSET(C1217,-M1217+1,0),J1217,OFFSET(C1217,-M1217+2,0),OFFSET(C1217,-M1217+2,0),OFFSET(C1217,-M1217+3,0)+AC1217,OFFSET(C1217,-M1217+4,0),1,5)/365.25*I1217*10000)</f>
        <v/>
      </c>
      <c r="AB1217" s="40" t="str">
        <f ca="1">IF(D1217="","",_xll.xCalcSkew(OFFSET(C1217,-M1217,0),E1217-OFFSET(C1217,-M1217+1,0),b)/100)</f>
        <v/>
      </c>
      <c r="AC1217" s="40" t="str">
        <f ca="1">IF(I1217="","",_xll.xCalcSkew(OFFSET(C1217,-M1217,0),J1217-OFFSET(C1217,-M1217+1,0),b)/100)</f>
        <v/>
      </c>
      <c r="AE1217">
        <f t="shared" si="208"/>
        <v>0</v>
      </c>
      <c r="AF1217">
        <f t="shared" si="209"/>
        <v>0</v>
      </c>
      <c r="AG1217">
        <f t="shared" si="210"/>
        <v>0</v>
      </c>
    </row>
    <row r="1218" spans="3:33" x14ac:dyDescent="0.25">
      <c r="D1218" s="52"/>
      <c r="E1218" s="39"/>
      <c r="F1218" s="39"/>
      <c r="G1218" s="35"/>
      <c r="I1218" s="52"/>
      <c r="J1218" s="39"/>
      <c r="K1218" s="39"/>
      <c r="L1218" s="62"/>
      <c r="M1218" s="101">
        <f t="shared" si="215"/>
        <v>27</v>
      </c>
      <c r="N1218" s="67" t="str">
        <f ca="1">IF(D1218="","",_xll.xEURO(OFFSET(C1218,-M1218+1,0),E1218,OFFSET(C1218,-M1218+2,0),OFFSET(C1218,-M1218+2,0),OFFSET(C1218,-M1218+3,0)+AB1218,OFFSET(C1218,-M1218+4,0),0,1)*D1218)</f>
        <v/>
      </c>
      <c r="O1218" s="69" t="str">
        <f ca="1">IF(D1218="","",_xll.xEURO(OFFSET(C1218,-M1218+1,0),E1218,OFFSET(C1218,-M1218+2,0),OFFSET(C1218,-M1218+2,0),OFFSET(C1218,-M1218+3,0)+AB1218,OFFSET(C1218,-M1218+4,0),0,0))</f>
        <v/>
      </c>
      <c r="P1218" s="67" t="str">
        <f t="shared" si="213"/>
        <v/>
      </c>
      <c r="Q1218" s="67" t="str">
        <f ca="1">IF(D1218="","",_xll.xEURO(OFFSET(C1218,-M1218+1,0),E1218,OFFSET(C1218,-M1218+2,0),OFFSET(C1218,-M1218+2,0),OFFSET(C1218,-M1218+3,0)+AB1218,OFFSET(C1218,-M1218+4,0),0,2)/10*D1218)</f>
        <v/>
      </c>
      <c r="R1218" s="71" t="str">
        <f ca="1">IF(D1218="","",_xll.xEURO(OFFSET(C1218,-M1218+1,0),E1218,OFFSET(C1218,-M1218+2,0),OFFSET(C1218,-M1218+2,0),OFFSET(C1218,-M1218+3,0)+AB1218,OFFSET(C1218,-M1218+4,0),0,3)/100*D1218*10000)</f>
        <v/>
      </c>
      <c r="S1218" s="71" t="str">
        <f ca="1">IF(D1218="","",_xll.xEURO(OFFSET(C1218,-M1218+1,0),E1218,OFFSET(C1218,-M1218+2,0),OFFSET(C1218,-M1218+2,0),OFFSET(C1218,-M1218+3,0)+AB1218,OFFSET(C1218,-M1218+4,0),0,5)/365.25*D1218*10000)</f>
        <v/>
      </c>
      <c r="U1218" s="67" t="str">
        <f ca="1">IF(I1218="","",_xll.xEURO(OFFSET(C1218,-M1218+1,0),J1218,OFFSET(C1218,-M1218+2,0),OFFSET(C1218,-M1218+2,0),OFFSET(C1218,-M1218+3,0)+AC1218,OFFSET(C1218,-M1218+4,0),1,1)*I1218)</f>
        <v/>
      </c>
      <c r="V1218" s="69" t="str">
        <f ca="1">IF(I1218="","",_xll.xEURO(OFFSET(C1218,-M1218+1,0),J1218,OFFSET(C1218,-M1218+2,0),OFFSET(C1218,-M1218+2,0),OFFSET(C1218,-M1218+3,0)+AC1218,OFFSET(C1218,-M1218+4,0),1,0))</f>
        <v/>
      </c>
      <c r="W1218" s="67" t="str">
        <f t="shared" si="214"/>
        <v/>
      </c>
      <c r="X1218" s="67" t="str">
        <f ca="1">IF(I1218="","",_xll.xEURO(OFFSET(C1218,-M1218+1,0),J1218,OFFSET(C1218,-M1218+2,0),OFFSET(C1218,-M1218+2,0),OFFSET(C1218,-M1218+3,0)+AC1218,OFFSET(C1218,-M1218+4,0),1,2)/10*I1218)</f>
        <v/>
      </c>
      <c r="Y1218" s="71" t="str">
        <f ca="1">IF(I1218="","",_xll.xEURO(OFFSET(C1218,-M1218+1,0),J1218,OFFSET(C1218,-M1218+2,0),OFFSET(C1218,-M1218+2,0),OFFSET(C1218,-M1218+3,0)+AC1218,OFFSET(C1218,-M1218+4,0),1,3)/100*I1218*10000)</f>
        <v/>
      </c>
      <c r="Z1218" s="71" t="str">
        <f ca="1">IF(I1218="","",_xll.xEURO(OFFSET(C1218,-M1218+1,0),J1218,OFFSET(C1218,-M1218+2,0),OFFSET(C1218,-M1218+2,0),OFFSET(C1218,-M1218+3,0)+AC1218,OFFSET(C1218,-M1218+4,0),1,5)/365.25*I1218*10000)</f>
        <v/>
      </c>
      <c r="AB1218" s="40" t="str">
        <f ca="1">IF(D1218="","",_xll.xCalcSkew(OFFSET(C1218,-M1218,0),E1218-OFFSET(C1218,-M1218+1,0),b)/100)</f>
        <v/>
      </c>
      <c r="AC1218" s="40" t="str">
        <f ca="1">IF(I1218="","",_xll.xCalcSkew(OFFSET(C1218,-M1218,0),J1218-OFFSET(C1218,-M1218+1,0),b)/100)</f>
        <v/>
      </c>
      <c r="AE1218">
        <f t="shared" si="208"/>
        <v>0</v>
      </c>
      <c r="AF1218">
        <f t="shared" si="209"/>
        <v>0</v>
      </c>
      <c r="AG1218">
        <f t="shared" si="210"/>
        <v>0</v>
      </c>
    </row>
    <row r="1219" spans="3:33" x14ac:dyDescent="0.25">
      <c r="D1219" s="52"/>
      <c r="E1219" s="39"/>
      <c r="F1219" s="39"/>
      <c r="G1219" s="35"/>
      <c r="I1219" s="52"/>
      <c r="J1219" s="39"/>
      <c r="K1219" s="39"/>
      <c r="L1219" s="62"/>
      <c r="M1219" s="101">
        <f t="shared" si="215"/>
        <v>28</v>
      </c>
      <c r="N1219" s="67" t="str">
        <f ca="1">IF(D1219="","",_xll.xEURO(OFFSET(C1219,-M1219+1,0),E1219,OFFSET(C1219,-M1219+2,0),OFFSET(C1219,-M1219+2,0),OFFSET(C1219,-M1219+3,0)+AB1219,OFFSET(C1219,-M1219+4,0),0,1)*D1219)</f>
        <v/>
      </c>
      <c r="O1219" s="69" t="str">
        <f ca="1">IF(D1219="","",_xll.xEURO(OFFSET(C1219,-M1219+1,0),E1219,OFFSET(C1219,-M1219+2,0),OFFSET(C1219,-M1219+2,0),OFFSET(C1219,-M1219+3,0)+AB1219,OFFSET(C1219,-M1219+4,0),0,0))</f>
        <v/>
      </c>
      <c r="P1219" s="67" t="str">
        <f t="shared" si="213"/>
        <v/>
      </c>
      <c r="Q1219" s="67" t="str">
        <f ca="1">IF(D1219="","",_xll.xEURO(OFFSET(C1219,-M1219+1,0),E1219,OFFSET(C1219,-M1219+2,0),OFFSET(C1219,-M1219+2,0),OFFSET(C1219,-M1219+3,0)+AB1219,OFFSET(C1219,-M1219+4,0),0,2)/10*D1219)</f>
        <v/>
      </c>
      <c r="R1219" s="71" t="str">
        <f ca="1">IF(D1219="","",_xll.xEURO(OFFSET(C1219,-M1219+1,0),E1219,OFFSET(C1219,-M1219+2,0),OFFSET(C1219,-M1219+2,0),OFFSET(C1219,-M1219+3,0)+AB1219,OFFSET(C1219,-M1219+4,0),0,3)/100*D1219*10000)</f>
        <v/>
      </c>
      <c r="S1219" s="71" t="str">
        <f ca="1">IF(D1219="","",_xll.xEURO(OFFSET(C1219,-M1219+1,0),E1219,OFFSET(C1219,-M1219+2,0),OFFSET(C1219,-M1219+2,0),OFFSET(C1219,-M1219+3,0)+AB1219,OFFSET(C1219,-M1219+4,0),0,5)/365.25*D1219*10000)</f>
        <v/>
      </c>
      <c r="U1219" s="67" t="str">
        <f ca="1">IF(I1219="","",_xll.xEURO(OFFSET(C1219,-M1219+1,0),J1219,OFFSET(C1219,-M1219+2,0),OFFSET(C1219,-M1219+2,0),OFFSET(C1219,-M1219+3,0)+AC1219,OFFSET(C1219,-M1219+4,0),1,1)*I1219)</f>
        <v/>
      </c>
      <c r="V1219" s="69" t="str">
        <f ca="1">IF(I1219="","",_xll.xEURO(OFFSET(C1219,-M1219+1,0),J1219,OFFSET(C1219,-M1219+2,0),OFFSET(C1219,-M1219+2,0),OFFSET(C1219,-M1219+3,0)+AC1219,OFFSET(C1219,-M1219+4,0),1,0))</f>
        <v/>
      </c>
      <c r="W1219" s="67" t="str">
        <f t="shared" si="214"/>
        <v/>
      </c>
      <c r="X1219" s="67" t="str">
        <f ca="1">IF(I1219="","",_xll.xEURO(OFFSET(C1219,-M1219+1,0),J1219,OFFSET(C1219,-M1219+2,0),OFFSET(C1219,-M1219+2,0),OFFSET(C1219,-M1219+3,0)+AC1219,OFFSET(C1219,-M1219+4,0),1,2)/10*I1219)</f>
        <v/>
      </c>
      <c r="Y1219" s="71" t="str">
        <f ca="1">IF(I1219="","",_xll.xEURO(OFFSET(C1219,-M1219+1,0),J1219,OFFSET(C1219,-M1219+2,0),OFFSET(C1219,-M1219+2,0),OFFSET(C1219,-M1219+3,0)+AC1219,OFFSET(C1219,-M1219+4,0),1,3)/100*I1219*10000)</f>
        <v/>
      </c>
      <c r="Z1219" s="71" t="str">
        <f ca="1">IF(I1219="","",_xll.xEURO(OFFSET(C1219,-M1219+1,0),J1219,OFFSET(C1219,-M1219+2,0),OFFSET(C1219,-M1219+2,0),OFFSET(C1219,-M1219+3,0)+AC1219,OFFSET(C1219,-M1219+4,0),1,5)/365.25*I1219*10000)</f>
        <v/>
      </c>
      <c r="AB1219" s="40" t="str">
        <f ca="1">IF(D1219="","",_xll.xCalcSkew(OFFSET(C1219,-M1219,0),E1219-OFFSET(C1219,-M1219+1,0),b)/100)</f>
        <v/>
      </c>
      <c r="AC1219" s="40" t="str">
        <f ca="1">IF(I1219="","",_xll.xCalcSkew(OFFSET(C1219,-M1219,0),J1219-OFFSET(C1219,-M1219+1,0),b)/100)</f>
        <v/>
      </c>
      <c r="AE1219">
        <f t="shared" si="208"/>
        <v>0</v>
      </c>
      <c r="AF1219">
        <f t="shared" si="209"/>
        <v>0</v>
      </c>
      <c r="AG1219">
        <f t="shared" si="210"/>
        <v>0</v>
      </c>
    </row>
    <row r="1220" spans="3:33" x14ac:dyDescent="0.25">
      <c r="D1220" s="52"/>
      <c r="E1220" s="39"/>
      <c r="F1220" s="39"/>
      <c r="G1220" s="35"/>
      <c r="I1220" s="52"/>
      <c r="J1220" s="39"/>
      <c r="K1220" s="39"/>
      <c r="L1220" s="62"/>
      <c r="M1220" s="101">
        <f t="shared" si="215"/>
        <v>29</v>
      </c>
      <c r="N1220" s="67" t="str">
        <f ca="1">IF(D1220="","",_xll.xEURO(OFFSET(C1220,-M1220+1,0),E1220,OFFSET(C1220,-M1220+2,0),OFFSET(C1220,-M1220+2,0),OFFSET(C1220,-M1220+3,0)+AB1220,OFFSET(C1220,-M1220+4,0),0,1)*D1220)</f>
        <v/>
      </c>
      <c r="O1220" s="69" t="str">
        <f ca="1">IF(D1220="","",_xll.xEURO(OFFSET(C1220,-M1220+1,0),E1220,OFFSET(C1220,-M1220+2,0),OFFSET(C1220,-M1220+2,0),OFFSET(C1220,-M1220+3,0)+AB1220,OFFSET(C1220,-M1220+4,0),0,0))</f>
        <v/>
      </c>
      <c r="P1220" s="67" t="str">
        <f t="shared" si="213"/>
        <v/>
      </c>
      <c r="Q1220" s="67" t="str">
        <f ca="1">IF(D1220="","",_xll.xEURO(OFFSET(C1220,-M1220+1,0),E1220,OFFSET(C1220,-M1220+2,0),OFFSET(C1220,-M1220+2,0),OFFSET(C1220,-M1220+3,0)+AB1220,OFFSET(C1220,-M1220+4,0),0,2)/10*D1220)</f>
        <v/>
      </c>
      <c r="R1220" s="71" t="str">
        <f ca="1">IF(D1220="","",_xll.xEURO(OFFSET(C1220,-M1220+1,0),E1220,OFFSET(C1220,-M1220+2,0),OFFSET(C1220,-M1220+2,0),OFFSET(C1220,-M1220+3,0)+AB1220,OFFSET(C1220,-M1220+4,0),0,3)/100*D1220*10000)</f>
        <v/>
      </c>
      <c r="S1220" s="71" t="str">
        <f ca="1">IF(D1220="","",_xll.xEURO(OFFSET(C1220,-M1220+1,0),E1220,OFFSET(C1220,-M1220+2,0),OFFSET(C1220,-M1220+2,0),OFFSET(C1220,-M1220+3,0)+AB1220,OFFSET(C1220,-M1220+4,0),0,5)/365.25*D1220*10000)</f>
        <v/>
      </c>
      <c r="U1220" s="67" t="str">
        <f ca="1">IF(I1220="","",_xll.xEURO(OFFSET(C1220,-M1220+1,0),J1220,OFFSET(C1220,-M1220+2,0),OFFSET(C1220,-M1220+2,0),OFFSET(C1220,-M1220+3,0)+AC1220,OFFSET(C1220,-M1220+4,0),1,1)*I1220)</f>
        <v/>
      </c>
      <c r="V1220" s="69" t="str">
        <f ca="1">IF(I1220="","",_xll.xEURO(OFFSET(C1220,-M1220+1,0),J1220,OFFSET(C1220,-M1220+2,0),OFFSET(C1220,-M1220+2,0),OFFSET(C1220,-M1220+3,0)+AC1220,OFFSET(C1220,-M1220+4,0),1,0))</f>
        <v/>
      </c>
      <c r="W1220" s="67" t="str">
        <f t="shared" si="214"/>
        <v/>
      </c>
      <c r="X1220" s="67" t="str">
        <f ca="1">IF(I1220="","",_xll.xEURO(OFFSET(C1220,-M1220+1,0),J1220,OFFSET(C1220,-M1220+2,0),OFFSET(C1220,-M1220+2,0),OFFSET(C1220,-M1220+3,0)+AC1220,OFFSET(C1220,-M1220+4,0),1,2)/10*I1220)</f>
        <v/>
      </c>
      <c r="Y1220" s="71" t="str">
        <f ca="1">IF(I1220="","",_xll.xEURO(OFFSET(C1220,-M1220+1,0),J1220,OFFSET(C1220,-M1220+2,0),OFFSET(C1220,-M1220+2,0),OFFSET(C1220,-M1220+3,0)+AC1220,OFFSET(C1220,-M1220+4,0),1,3)/100*I1220*10000)</f>
        <v/>
      </c>
      <c r="Z1220" s="71" t="str">
        <f ca="1">IF(I1220="","",_xll.xEURO(OFFSET(C1220,-M1220+1,0),J1220,OFFSET(C1220,-M1220+2,0),OFFSET(C1220,-M1220+2,0),OFFSET(C1220,-M1220+3,0)+AC1220,OFFSET(C1220,-M1220+4,0),1,5)/365.25*I1220*10000)</f>
        <v/>
      </c>
      <c r="AB1220" s="40" t="str">
        <f ca="1">IF(D1220="","",_xll.xCalcSkew(OFFSET(C1220,-M1220,0),E1220-OFFSET(C1220,-M1220+1,0),b)/100)</f>
        <v/>
      </c>
      <c r="AC1220" s="40" t="str">
        <f ca="1">IF(I1220="","",_xll.xCalcSkew(OFFSET(C1220,-M1220,0),J1220-OFFSET(C1220,-M1220+1,0),b)/100)</f>
        <v/>
      </c>
      <c r="AE1220">
        <f t="shared" si="208"/>
        <v>0</v>
      </c>
      <c r="AF1220">
        <f t="shared" si="209"/>
        <v>0</v>
      </c>
      <c r="AG1220">
        <f t="shared" si="210"/>
        <v>0</v>
      </c>
    </row>
    <row r="1221" spans="3:33" x14ac:dyDescent="0.25">
      <c r="D1221" s="52"/>
      <c r="E1221" s="39"/>
      <c r="F1221" s="39"/>
      <c r="G1221" s="35"/>
      <c r="I1221" s="52"/>
      <c r="J1221" s="39"/>
      <c r="K1221" s="39"/>
      <c r="L1221" s="62"/>
      <c r="M1221" s="101">
        <f t="shared" si="215"/>
        <v>30</v>
      </c>
      <c r="N1221" s="67" t="str">
        <f ca="1">IF(D1221="","",_xll.xEURO(OFFSET(C1221,-M1221+1,0),E1221,OFFSET(C1221,-M1221+2,0),OFFSET(C1221,-M1221+2,0),OFFSET(C1221,-M1221+3,0)+AB1221,OFFSET(C1221,-M1221+4,0),0,1)*D1221)</f>
        <v/>
      </c>
      <c r="O1221" s="69" t="str">
        <f ca="1">IF(D1221="","",_xll.xEURO(OFFSET(C1221,-M1221+1,0),E1221,OFFSET(C1221,-M1221+2,0),OFFSET(C1221,-M1221+2,0),OFFSET(C1221,-M1221+3,0)+AB1221,OFFSET(C1221,-M1221+4,0),0,0))</f>
        <v/>
      </c>
      <c r="P1221" s="67" t="str">
        <f t="shared" si="213"/>
        <v/>
      </c>
      <c r="Q1221" s="67" t="str">
        <f ca="1">IF(D1221="","",_xll.xEURO(OFFSET(C1221,-M1221+1,0),E1221,OFFSET(C1221,-M1221+2,0),OFFSET(C1221,-M1221+2,0),OFFSET(C1221,-M1221+3,0)+AB1221,OFFSET(C1221,-M1221+4,0),0,2)/10*D1221)</f>
        <v/>
      </c>
      <c r="R1221" s="71" t="str">
        <f ca="1">IF(D1221="","",_xll.xEURO(OFFSET(C1221,-M1221+1,0),E1221,OFFSET(C1221,-M1221+2,0),OFFSET(C1221,-M1221+2,0),OFFSET(C1221,-M1221+3,0)+AB1221,OFFSET(C1221,-M1221+4,0),0,3)/100*D1221*10000)</f>
        <v/>
      </c>
      <c r="S1221" s="71" t="str">
        <f ca="1">IF(D1221="","",_xll.xEURO(OFFSET(C1221,-M1221+1,0),E1221,OFFSET(C1221,-M1221+2,0),OFFSET(C1221,-M1221+2,0),OFFSET(C1221,-M1221+3,0)+AB1221,OFFSET(C1221,-M1221+4,0),0,5)/365.25*D1221*10000)</f>
        <v/>
      </c>
      <c r="U1221" s="67" t="str">
        <f ca="1">IF(I1221="","",_xll.xEURO(OFFSET(C1221,-M1221+1,0),J1221,OFFSET(C1221,-M1221+2,0),OFFSET(C1221,-M1221+2,0),OFFSET(C1221,-M1221+3,0)+AC1221,OFFSET(C1221,-M1221+4,0),1,1)*I1221)</f>
        <v/>
      </c>
      <c r="V1221" s="69" t="str">
        <f ca="1">IF(I1221="","",_xll.xEURO(OFFSET(C1221,-M1221+1,0),J1221,OFFSET(C1221,-M1221+2,0),OFFSET(C1221,-M1221+2,0),OFFSET(C1221,-M1221+3,0)+AC1221,OFFSET(C1221,-M1221+4,0),1,0))</f>
        <v/>
      </c>
      <c r="W1221" s="67" t="str">
        <f t="shared" si="214"/>
        <v/>
      </c>
      <c r="X1221" s="67" t="str">
        <f ca="1">IF(I1221="","",_xll.xEURO(OFFSET(C1221,-M1221+1,0),J1221,OFFSET(C1221,-M1221+2,0),OFFSET(C1221,-M1221+2,0),OFFSET(C1221,-M1221+3,0)+AC1221,OFFSET(C1221,-M1221+4,0),1,2)/10*I1221)</f>
        <v/>
      </c>
      <c r="Y1221" s="71" t="str">
        <f ca="1">IF(I1221="","",_xll.xEURO(OFFSET(C1221,-M1221+1,0),J1221,OFFSET(C1221,-M1221+2,0),OFFSET(C1221,-M1221+2,0),OFFSET(C1221,-M1221+3,0)+AC1221,OFFSET(C1221,-M1221+4,0),1,3)/100*I1221*10000)</f>
        <v/>
      </c>
      <c r="Z1221" s="71" t="str">
        <f ca="1">IF(I1221="","",_xll.xEURO(OFFSET(C1221,-M1221+1,0),J1221,OFFSET(C1221,-M1221+2,0),OFFSET(C1221,-M1221+2,0),OFFSET(C1221,-M1221+3,0)+AC1221,OFFSET(C1221,-M1221+4,0),1,5)/365.25*I1221*10000)</f>
        <v/>
      </c>
      <c r="AB1221" s="40" t="str">
        <f ca="1">IF(D1221="","",_xll.xCalcSkew(OFFSET(C1221,-M1221,0),E1221-OFFSET(C1221,-M1221+1,0),b)/100)</f>
        <v/>
      </c>
      <c r="AC1221" s="40" t="str">
        <f ca="1">IF(I1221="","",_xll.xCalcSkew(OFFSET(C1221,-M1221,0),J1221-OFFSET(C1221,-M1221+1,0),b)/100)</f>
        <v/>
      </c>
      <c r="AE1221">
        <f t="shared" si="208"/>
        <v>0</v>
      </c>
      <c r="AF1221">
        <f t="shared" si="209"/>
        <v>0</v>
      </c>
      <c r="AG1221">
        <f t="shared" si="210"/>
        <v>0</v>
      </c>
    </row>
    <row r="1222" spans="3:33" x14ac:dyDescent="0.25">
      <c r="D1222" s="52"/>
      <c r="E1222" s="39"/>
      <c r="F1222" s="39"/>
      <c r="G1222" s="35"/>
      <c r="I1222" s="52"/>
      <c r="J1222" s="39"/>
      <c r="K1222" s="39"/>
      <c r="L1222" s="62"/>
      <c r="M1222" s="101">
        <f t="shared" si="215"/>
        <v>31</v>
      </c>
      <c r="N1222" s="67" t="str">
        <f ca="1">IF(D1222="","",_xll.xEURO(OFFSET(C1222,-M1222+1,0),E1222,OFFSET(C1222,-M1222+2,0),OFFSET(C1222,-M1222+2,0),OFFSET(C1222,-M1222+3,0)+AB1222,OFFSET(C1222,-M1222+4,0),0,1)*D1222)</f>
        <v/>
      </c>
      <c r="O1222" s="69" t="str">
        <f ca="1">IF(D1222="","",_xll.xEURO(OFFSET(C1222,-M1222+1,0),E1222,OFFSET(C1222,-M1222+2,0),OFFSET(C1222,-M1222+2,0),OFFSET(C1222,-M1222+3,0)+AB1222,OFFSET(C1222,-M1222+4,0),0,0))</f>
        <v/>
      </c>
      <c r="P1222" s="67" t="str">
        <f t="shared" si="213"/>
        <v/>
      </c>
      <c r="Q1222" s="67" t="str">
        <f ca="1">IF(D1222="","",_xll.xEURO(OFFSET(C1222,-M1222+1,0),E1222,OFFSET(C1222,-M1222+2,0),OFFSET(C1222,-M1222+2,0),OFFSET(C1222,-M1222+3,0)+AB1222,OFFSET(C1222,-M1222+4,0),0,2)/10*D1222)</f>
        <v/>
      </c>
      <c r="R1222" s="71" t="str">
        <f ca="1">IF(D1222="","",_xll.xEURO(OFFSET(C1222,-M1222+1,0),E1222,OFFSET(C1222,-M1222+2,0),OFFSET(C1222,-M1222+2,0),OFFSET(C1222,-M1222+3,0)+AB1222,OFFSET(C1222,-M1222+4,0),0,3)/100*D1222*10000)</f>
        <v/>
      </c>
      <c r="S1222" s="71" t="str">
        <f ca="1">IF(D1222="","",_xll.xEURO(OFFSET(C1222,-M1222+1,0),E1222,OFFSET(C1222,-M1222+2,0),OFFSET(C1222,-M1222+2,0),OFFSET(C1222,-M1222+3,0)+AB1222,OFFSET(C1222,-M1222+4,0),0,5)/365.25*D1222*10000)</f>
        <v/>
      </c>
      <c r="U1222" s="67" t="str">
        <f ca="1">IF(I1222="","",_xll.xEURO(OFFSET(C1222,-M1222+1,0),J1222,OFFSET(C1222,-M1222+2,0),OFFSET(C1222,-M1222+2,0),OFFSET(C1222,-M1222+3,0)+AC1222,OFFSET(C1222,-M1222+4,0),1,1)*I1222)</f>
        <v/>
      </c>
      <c r="V1222" s="69" t="str">
        <f ca="1">IF(I1222="","",_xll.xEURO(OFFSET(C1222,-M1222+1,0),J1222,OFFSET(C1222,-M1222+2,0),OFFSET(C1222,-M1222+2,0),OFFSET(C1222,-M1222+3,0)+AC1222,OFFSET(C1222,-M1222+4,0),1,0))</f>
        <v/>
      </c>
      <c r="W1222" s="67" t="str">
        <f t="shared" si="214"/>
        <v/>
      </c>
      <c r="X1222" s="67" t="str">
        <f ca="1">IF(I1222="","",_xll.xEURO(OFFSET(C1222,-M1222+1,0),J1222,OFFSET(C1222,-M1222+2,0),OFFSET(C1222,-M1222+2,0),OFFSET(C1222,-M1222+3,0)+AC1222,OFFSET(C1222,-M1222+4,0),1,2)/10*I1222)</f>
        <v/>
      </c>
      <c r="Y1222" s="71" t="str">
        <f ca="1">IF(I1222="","",_xll.xEURO(OFFSET(C1222,-M1222+1,0),J1222,OFFSET(C1222,-M1222+2,0),OFFSET(C1222,-M1222+2,0),OFFSET(C1222,-M1222+3,0)+AC1222,OFFSET(C1222,-M1222+4,0),1,3)/100*I1222*10000)</f>
        <v/>
      </c>
      <c r="Z1222" s="71" t="str">
        <f ca="1">IF(I1222="","",_xll.xEURO(OFFSET(C1222,-M1222+1,0),J1222,OFFSET(C1222,-M1222+2,0),OFFSET(C1222,-M1222+2,0),OFFSET(C1222,-M1222+3,0)+AC1222,OFFSET(C1222,-M1222+4,0),1,5)/365.25*I1222*10000)</f>
        <v/>
      </c>
      <c r="AB1222" s="40" t="str">
        <f ca="1">IF(D1222="","",_xll.xCalcSkew(OFFSET(C1222,-M1222,0),E1222-OFFSET(C1222,-M1222+1,0),b)/100)</f>
        <v/>
      </c>
      <c r="AC1222" s="40" t="str">
        <f ca="1">IF(I1222="","",_xll.xCalcSkew(OFFSET(C1222,-M1222,0),J1222-OFFSET(C1222,-M1222+1,0),b)/100)</f>
        <v/>
      </c>
      <c r="AE1222">
        <f t="shared" ref="AE1222:AE1285" si="216">D1222*F1222*10000*-1</f>
        <v>0</v>
      </c>
      <c r="AF1222">
        <f t="shared" ref="AF1222:AF1285" si="217">I1222*K1222*10000*-1</f>
        <v>0</v>
      </c>
      <c r="AG1222">
        <f t="shared" ref="AG1222:AG1285" si="218">AE1222+AF1222</f>
        <v>0</v>
      </c>
    </row>
    <row r="1223" spans="3:33" x14ac:dyDescent="0.25">
      <c r="D1223" s="52"/>
      <c r="E1223" s="39"/>
      <c r="F1223" s="39"/>
      <c r="G1223" s="35"/>
      <c r="I1223" s="52"/>
      <c r="J1223" s="39"/>
      <c r="K1223" s="39"/>
      <c r="L1223" s="62"/>
      <c r="M1223" s="101">
        <f t="shared" si="215"/>
        <v>32</v>
      </c>
      <c r="N1223" s="67" t="str">
        <f ca="1">IF(D1223="","",_xll.xEURO(OFFSET(C1223,-M1223+1,0),E1223,OFFSET(C1223,-M1223+2,0),OFFSET(C1223,-M1223+2,0),OFFSET(C1223,-M1223+3,0)+AB1223,OFFSET(C1223,-M1223+4,0),0,1)*D1223)</f>
        <v/>
      </c>
      <c r="O1223" s="69" t="str">
        <f ca="1">IF(D1223="","",_xll.xEURO(OFFSET(C1223,-M1223+1,0),E1223,OFFSET(C1223,-M1223+2,0),OFFSET(C1223,-M1223+2,0),OFFSET(C1223,-M1223+3,0)+AB1223,OFFSET(C1223,-M1223+4,0),0,0))</f>
        <v/>
      </c>
      <c r="P1223" s="67" t="str">
        <f t="shared" si="213"/>
        <v/>
      </c>
      <c r="Q1223" s="67" t="str">
        <f ca="1">IF(D1223="","",_xll.xEURO(OFFSET(C1223,-M1223+1,0),E1223,OFFSET(C1223,-M1223+2,0),OFFSET(C1223,-M1223+2,0),OFFSET(C1223,-M1223+3,0)+AB1223,OFFSET(C1223,-M1223+4,0),0,2)/10*D1223)</f>
        <v/>
      </c>
      <c r="R1223" s="71" t="str">
        <f ca="1">IF(D1223="","",_xll.xEURO(OFFSET(C1223,-M1223+1,0),E1223,OFFSET(C1223,-M1223+2,0),OFFSET(C1223,-M1223+2,0),OFFSET(C1223,-M1223+3,0)+AB1223,OFFSET(C1223,-M1223+4,0),0,3)/100*D1223*10000)</f>
        <v/>
      </c>
      <c r="S1223" s="71" t="str">
        <f ca="1">IF(D1223="","",_xll.xEURO(OFFSET(C1223,-M1223+1,0),E1223,OFFSET(C1223,-M1223+2,0),OFFSET(C1223,-M1223+2,0),OFFSET(C1223,-M1223+3,0)+AB1223,OFFSET(C1223,-M1223+4,0),0,5)/365.25*D1223*10000)</f>
        <v/>
      </c>
      <c r="U1223" s="67" t="str">
        <f ca="1">IF(I1223="","",_xll.xEURO(OFFSET(C1223,-M1223+1,0),J1223,OFFSET(C1223,-M1223+2,0),OFFSET(C1223,-M1223+2,0),OFFSET(C1223,-M1223+3,0)+AC1223,OFFSET(C1223,-M1223+4,0),1,1)*I1223)</f>
        <v/>
      </c>
      <c r="V1223" s="69" t="str">
        <f ca="1">IF(I1223="","",_xll.xEURO(OFFSET(C1223,-M1223+1,0),J1223,OFFSET(C1223,-M1223+2,0),OFFSET(C1223,-M1223+2,0),OFFSET(C1223,-M1223+3,0)+AC1223,OFFSET(C1223,-M1223+4,0),1,0))</f>
        <v/>
      </c>
      <c r="W1223" s="67" t="str">
        <f t="shared" si="214"/>
        <v/>
      </c>
      <c r="X1223" s="67" t="str">
        <f ca="1">IF(I1223="","",_xll.xEURO(OFFSET(C1223,-M1223+1,0),J1223,OFFSET(C1223,-M1223+2,0),OFFSET(C1223,-M1223+2,0),OFFSET(C1223,-M1223+3,0)+AC1223,OFFSET(C1223,-M1223+4,0),1,2)/10*I1223)</f>
        <v/>
      </c>
      <c r="Y1223" s="71" t="str">
        <f ca="1">IF(I1223="","",_xll.xEURO(OFFSET(C1223,-M1223+1,0),J1223,OFFSET(C1223,-M1223+2,0),OFFSET(C1223,-M1223+2,0),OFFSET(C1223,-M1223+3,0)+AC1223,OFFSET(C1223,-M1223+4,0),1,3)/100*I1223*10000)</f>
        <v/>
      </c>
      <c r="Z1223" s="71" t="str">
        <f ca="1">IF(I1223="","",_xll.xEURO(OFFSET(C1223,-M1223+1,0),J1223,OFFSET(C1223,-M1223+2,0),OFFSET(C1223,-M1223+2,0),OFFSET(C1223,-M1223+3,0)+AC1223,OFFSET(C1223,-M1223+4,0),1,5)/365.25*I1223*10000)</f>
        <v/>
      </c>
      <c r="AB1223" s="40" t="str">
        <f ca="1">IF(D1223="","",_xll.xCalcSkew(OFFSET(C1223,-M1223,0),E1223-OFFSET(C1223,-M1223+1,0),b)/100)</f>
        <v/>
      </c>
      <c r="AC1223" s="40" t="str">
        <f ca="1">IF(I1223="","",_xll.xCalcSkew(OFFSET(C1223,-M1223,0),J1223-OFFSET(C1223,-M1223+1,0),b)/100)</f>
        <v/>
      </c>
      <c r="AE1223">
        <f t="shared" si="216"/>
        <v>0</v>
      </c>
      <c r="AF1223">
        <f t="shared" si="217"/>
        <v>0</v>
      </c>
      <c r="AG1223">
        <f t="shared" si="218"/>
        <v>0</v>
      </c>
    </row>
    <row r="1224" spans="3:33" x14ac:dyDescent="0.25">
      <c r="D1224" s="52"/>
      <c r="E1224" s="39"/>
      <c r="F1224" s="39"/>
      <c r="G1224" s="35"/>
      <c r="I1224" s="52"/>
      <c r="J1224" s="39"/>
      <c r="K1224" s="39"/>
      <c r="L1224" s="62"/>
      <c r="M1224" s="101">
        <f t="shared" si="215"/>
        <v>33</v>
      </c>
      <c r="N1224" s="67" t="str">
        <f ca="1">IF(D1224="","",_xll.xEURO(OFFSET(C1224,-M1224+1,0),E1224,OFFSET(C1224,-M1224+2,0),OFFSET(C1224,-M1224+2,0),OFFSET(C1224,-M1224+3,0)+AB1224,OFFSET(C1224,-M1224+4,0),0,1)*D1224)</f>
        <v/>
      </c>
      <c r="O1224" s="69" t="str">
        <f ca="1">IF(D1224="","",_xll.xEURO(OFFSET(C1224,-M1224+1,0),E1224,OFFSET(C1224,-M1224+2,0),OFFSET(C1224,-M1224+2,0),OFFSET(C1224,-M1224+3,0)+AB1224,OFFSET(C1224,-M1224+4,0),0,0))</f>
        <v/>
      </c>
      <c r="P1224" s="67" t="str">
        <f t="shared" si="213"/>
        <v/>
      </c>
      <c r="Q1224" s="67" t="str">
        <f ca="1">IF(D1224="","",_xll.xEURO(OFFSET(C1224,-M1224+1,0),E1224,OFFSET(C1224,-M1224+2,0),OFFSET(C1224,-M1224+2,0),OFFSET(C1224,-M1224+3,0)+AB1224,OFFSET(C1224,-M1224+4,0),0,2)/10*D1224)</f>
        <v/>
      </c>
      <c r="R1224" s="71" t="str">
        <f ca="1">IF(D1224="","",_xll.xEURO(OFFSET(C1224,-M1224+1,0),E1224,OFFSET(C1224,-M1224+2,0),OFFSET(C1224,-M1224+2,0),OFFSET(C1224,-M1224+3,0)+AB1224,OFFSET(C1224,-M1224+4,0),0,3)/100*D1224*10000)</f>
        <v/>
      </c>
      <c r="S1224" s="71" t="str">
        <f ca="1">IF(D1224="","",_xll.xEURO(OFFSET(C1224,-M1224+1,0),E1224,OFFSET(C1224,-M1224+2,0),OFFSET(C1224,-M1224+2,0),OFFSET(C1224,-M1224+3,0)+AB1224,OFFSET(C1224,-M1224+4,0),0,5)/365.25*D1224*10000)</f>
        <v/>
      </c>
      <c r="U1224" s="67" t="str">
        <f ca="1">IF(I1224="","",_xll.xEURO(OFFSET(C1224,-M1224+1,0),J1224,OFFSET(C1224,-M1224+2,0),OFFSET(C1224,-M1224+2,0),OFFSET(C1224,-M1224+3,0)+AC1224,OFFSET(C1224,-M1224+4,0),1,1)*I1224)</f>
        <v/>
      </c>
      <c r="V1224" s="69" t="str">
        <f ca="1">IF(I1224="","",_xll.xEURO(OFFSET(C1224,-M1224+1,0),J1224,OFFSET(C1224,-M1224+2,0),OFFSET(C1224,-M1224+2,0),OFFSET(C1224,-M1224+3,0)+AC1224,OFFSET(C1224,-M1224+4,0),1,0))</f>
        <v/>
      </c>
      <c r="W1224" s="67" t="str">
        <f t="shared" si="214"/>
        <v/>
      </c>
      <c r="X1224" s="67" t="str">
        <f ca="1">IF(I1224="","",_xll.xEURO(OFFSET(C1224,-M1224+1,0),J1224,OFFSET(C1224,-M1224+2,0),OFFSET(C1224,-M1224+2,0),OFFSET(C1224,-M1224+3,0)+AC1224,OFFSET(C1224,-M1224+4,0),1,2)/10*I1224)</f>
        <v/>
      </c>
      <c r="Y1224" s="71" t="str">
        <f ca="1">IF(I1224="","",_xll.xEURO(OFFSET(C1224,-M1224+1,0),J1224,OFFSET(C1224,-M1224+2,0),OFFSET(C1224,-M1224+2,0),OFFSET(C1224,-M1224+3,0)+AC1224,OFFSET(C1224,-M1224+4,0),1,3)/100*I1224*10000)</f>
        <v/>
      </c>
      <c r="Z1224" s="71" t="str">
        <f ca="1">IF(I1224="","",_xll.xEURO(OFFSET(C1224,-M1224+1,0),J1224,OFFSET(C1224,-M1224+2,0),OFFSET(C1224,-M1224+2,0),OFFSET(C1224,-M1224+3,0)+AC1224,OFFSET(C1224,-M1224+4,0),1,5)/365.25*I1224*10000)</f>
        <v/>
      </c>
      <c r="AB1224" s="40" t="str">
        <f ca="1">IF(D1224="","",_xll.xCalcSkew(OFFSET(C1224,-M1224,0),E1224-OFFSET(C1224,-M1224+1,0),b)/100)</f>
        <v/>
      </c>
      <c r="AC1224" s="40" t="str">
        <f ca="1">IF(I1224="","",_xll.xCalcSkew(OFFSET(C1224,-M1224,0),J1224-OFFSET(C1224,-M1224+1,0),b)/100)</f>
        <v/>
      </c>
      <c r="AE1224">
        <f t="shared" si="216"/>
        <v>0</v>
      </c>
      <c r="AF1224">
        <f t="shared" si="217"/>
        <v>0</v>
      </c>
      <c r="AG1224">
        <f t="shared" si="218"/>
        <v>0</v>
      </c>
    </row>
    <row r="1225" spans="3:33" x14ac:dyDescent="0.25">
      <c r="D1225" s="52"/>
      <c r="E1225" s="39"/>
      <c r="F1225" s="39"/>
      <c r="G1225" s="35"/>
      <c r="I1225" s="52"/>
      <c r="J1225" s="39"/>
      <c r="K1225" s="39"/>
      <c r="L1225" s="62"/>
      <c r="M1225" s="101">
        <f t="shared" si="215"/>
        <v>34</v>
      </c>
      <c r="N1225" s="67" t="str">
        <f ca="1">IF(D1225="","",_xll.xEURO(OFFSET(C1225,-M1225+1,0),E1225,OFFSET(C1225,-M1225+2,0),OFFSET(C1225,-M1225+2,0),OFFSET(C1225,-M1225+3,0)+AB1225,OFFSET(C1225,-M1225+4,0),0,1)*D1225)</f>
        <v/>
      </c>
      <c r="O1225" s="69" t="str">
        <f ca="1">IF(D1225="","",_xll.xEURO(OFFSET(C1225,-M1225+1,0),E1225,OFFSET(C1225,-M1225+2,0),OFFSET(C1225,-M1225+2,0),OFFSET(C1225,-M1225+3,0)+AB1225,OFFSET(C1225,-M1225+4,0),0,0))</f>
        <v/>
      </c>
      <c r="P1225" s="67" t="str">
        <f t="shared" si="213"/>
        <v/>
      </c>
      <c r="Q1225" s="67" t="str">
        <f ca="1">IF(D1225="","",_xll.xEURO(OFFSET(C1225,-M1225+1,0),E1225,OFFSET(C1225,-M1225+2,0),OFFSET(C1225,-M1225+2,0),OFFSET(C1225,-M1225+3,0)+AB1225,OFFSET(C1225,-M1225+4,0),0,2)/10*D1225)</f>
        <v/>
      </c>
      <c r="R1225" s="71" t="str">
        <f ca="1">IF(D1225="","",_xll.xEURO(OFFSET(C1225,-M1225+1,0),E1225,OFFSET(C1225,-M1225+2,0),OFFSET(C1225,-M1225+2,0),OFFSET(C1225,-M1225+3,0)+AB1225,OFFSET(C1225,-M1225+4,0),0,3)/100*D1225*10000)</f>
        <v/>
      </c>
      <c r="S1225" s="71" t="str">
        <f ca="1">IF(D1225="","",_xll.xEURO(OFFSET(C1225,-M1225+1,0),E1225,OFFSET(C1225,-M1225+2,0),OFFSET(C1225,-M1225+2,0),OFFSET(C1225,-M1225+3,0)+AB1225,OFFSET(C1225,-M1225+4,0),0,5)/365.25*D1225*10000)</f>
        <v/>
      </c>
      <c r="U1225" s="67" t="str">
        <f ca="1">IF(I1225="","",_xll.xEURO(OFFSET(C1225,-M1225+1,0),J1225,OFFSET(C1225,-M1225+2,0),OFFSET(C1225,-M1225+2,0),OFFSET(C1225,-M1225+3,0)+AC1225,OFFSET(C1225,-M1225+4,0),1,1)*I1225)</f>
        <v/>
      </c>
      <c r="V1225" s="69" t="str">
        <f ca="1">IF(I1225="","",_xll.xEURO(OFFSET(C1225,-M1225+1,0),J1225,OFFSET(C1225,-M1225+2,0),OFFSET(C1225,-M1225+2,0),OFFSET(C1225,-M1225+3,0)+AC1225,OFFSET(C1225,-M1225+4,0),1,0))</f>
        <v/>
      </c>
      <c r="W1225" s="67" t="str">
        <f t="shared" si="214"/>
        <v/>
      </c>
      <c r="X1225" s="67" t="str">
        <f ca="1">IF(I1225="","",_xll.xEURO(OFFSET(C1225,-M1225+1,0),J1225,OFFSET(C1225,-M1225+2,0),OFFSET(C1225,-M1225+2,0),OFFSET(C1225,-M1225+3,0)+AC1225,OFFSET(C1225,-M1225+4,0),1,2)/10*I1225)</f>
        <v/>
      </c>
      <c r="Y1225" s="71" t="str">
        <f ca="1">IF(I1225="","",_xll.xEURO(OFFSET(C1225,-M1225+1,0),J1225,OFFSET(C1225,-M1225+2,0),OFFSET(C1225,-M1225+2,0),OFFSET(C1225,-M1225+3,0)+AC1225,OFFSET(C1225,-M1225+4,0),1,3)/100*I1225*10000)</f>
        <v/>
      </c>
      <c r="Z1225" s="71" t="str">
        <f ca="1">IF(I1225="","",_xll.xEURO(OFFSET(C1225,-M1225+1,0),J1225,OFFSET(C1225,-M1225+2,0),OFFSET(C1225,-M1225+2,0),OFFSET(C1225,-M1225+3,0)+AC1225,OFFSET(C1225,-M1225+4,0),1,5)/365.25*I1225*10000)</f>
        <v/>
      </c>
      <c r="AB1225" s="40" t="str">
        <f ca="1">IF(D1225="","",_xll.xCalcSkew(OFFSET(C1225,-M1225,0),E1225-OFFSET(C1225,-M1225+1,0),b)/100)</f>
        <v/>
      </c>
      <c r="AC1225" s="40" t="str">
        <f ca="1">IF(I1225="","",_xll.xCalcSkew(OFFSET(C1225,-M1225,0),J1225-OFFSET(C1225,-M1225+1,0),b)/100)</f>
        <v/>
      </c>
      <c r="AE1225">
        <f t="shared" si="216"/>
        <v>0</v>
      </c>
      <c r="AF1225">
        <f t="shared" si="217"/>
        <v>0</v>
      </c>
      <c r="AG1225">
        <f t="shared" si="218"/>
        <v>0</v>
      </c>
    </row>
    <row r="1226" spans="3:33" x14ac:dyDescent="0.25">
      <c r="D1226" s="52"/>
      <c r="E1226" s="39"/>
      <c r="F1226" s="39"/>
      <c r="G1226" s="35"/>
      <c r="I1226" s="52"/>
      <c r="J1226" s="39"/>
      <c r="K1226" s="39"/>
      <c r="L1226" s="62"/>
      <c r="M1226" s="101">
        <f t="shared" si="215"/>
        <v>35</v>
      </c>
      <c r="N1226" s="67" t="str">
        <f ca="1">IF(D1226="","",_xll.xEURO(OFFSET(C1226,-M1226+1,0),E1226,OFFSET(C1226,-M1226+2,0),OFFSET(C1226,-M1226+2,0),OFFSET(C1226,-M1226+3,0)+AB1226,OFFSET(C1226,-M1226+4,0),0,1)*D1226)</f>
        <v/>
      </c>
      <c r="O1226" s="69" t="str">
        <f ca="1">IF(D1226="","",_xll.xEURO(OFFSET(C1226,-M1226+1,0),E1226,OFFSET(C1226,-M1226+2,0),OFFSET(C1226,-M1226+2,0),OFFSET(C1226,-M1226+3,0)+AB1226,OFFSET(C1226,-M1226+4,0),0,0))</f>
        <v/>
      </c>
      <c r="P1226" s="67" t="str">
        <f t="shared" si="213"/>
        <v/>
      </c>
      <c r="Q1226" s="67" t="str">
        <f ca="1">IF(D1226="","",_xll.xEURO(OFFSET(C1226,-M1226+1,0),E1226,OFFSET(C1226,-M1226+2,0),OFFSET(C1226,-M1226+2,0),OFFSET(C1226,-M1226+3,0)+AB1226,OFFSET(C1226,-M1226+4,0),0,2)/10*D1226)</f>
        <v/>
      </c>
      <c r="R1226" s="71" t="str">
        <f ca="1">IF(D1226="","",_xll.xEURO(OFFSET(C1226,-M1226+1,0),E1226,OFFSET(C1226,-M1226+2,0),OFFSET(C1226,-M1226+2,0),OFFSET(C1226,-M1226+3,0)+AB1226,OFFSET(C1226,-M1226+4,0),0,3)/100*D1226*10000)</f>
        <v/>
      </c>
      <c r="S1226" s="71" t="str">
        <f ca="1">IF(D1226="","",_xll.xEURO(OFFSET(C1226,-M1226+1,0),E1226,OFFSET(C1226,-M1226+2,0),OFFSET(C1226,-M1226+2,0),OFFSET(C1226,-M1226+3,0)+AB1226,OFFSET(C1226,-M1226+4,0),0,5)/365.25*D1226*10000)</f>
        <v/>
      </c>
      <c r="U1226" s="67" t="str">
        <f ca="1">IF(I1226="","",_xll.xEURO(OFFSET(C1226,-M1226+1,0),J1226,OFFSET(C1226,-M1226+2,0),OFFSET(C1226,-M1226+2,0),OFFSET(C1226,-M1226+3,0)+AC1226,OFFSET(C1226,-M1226+4,0),1,1)*I1226)</f>
        <v/>
      </c>
      <c r="V1226" s="69" t="str">
        <f ca="1">IF(I1226="","",_xll.xEURO(OFFSET(C1226,-M1226+1,0),J1226,OFFSET(C1226,-M1226+2,0),OFFSET(C1226,-M1226+2,0),OFFSET(C1226,-M1226+3,0)+AC1226,OFFSET(C1226,-M1226+4,0),1,0))</f>
        <v/>
      </c>
      <c r="W1226" s="67" t="str">
        <f t="shared" si="214"/>
        <v/>
      </c>
      <c r="X1226" s="67" t="str">
        <f ca="1">IF(I1226="","",_xll.xEURO(OFFSET(C1226,-M1226+1,0),J1226,OFFSET(C1226,-M1226+2,0),OFFSET(C1226,-M1226+2,0),OFFSET(C1226,-M1226+3,0)+AC1226,OFFSET(C1226,-M1226+4,0),1,2)/10*I1226)</f>
        <v/>
      </c>
      <c r="Y1226" s="71" t="str">
        <f ca="1">IF(I1226="","",_xll.xEURO(OFFSET(C1226,-M1226+1,0),J1226,OFFSET(C1226,-M1226+2,0),OFFSET(C1226,-M1226+2,0),OFFSET(C1226,-M1226+3,0)+AC1226,OFFSET(C1226,-M1226+4,0),1,3)/100*I1226*10000)</f>
        <v/>
      </c>
      <c r="Z1226" s="71" t="str">
        <f ca="1">IF(I1226="","",_xll.xEURO(OFFSET(C1226,-M1226+1,0),J1226,OFFSET(C1226,-M1226+2,0),OFFSET(C1226,-M1226+2,0),OFFSET(C1226,-M1226+3,0)+AC1226,OFFSET(C1226,-M1226+4,0),1,5)/365.25*I1226*10000)</f>
        <v/>
      </c>
      <c r="AB1226" s="40" t="str">
        <f ca="1">IF(D1226="","",_xll.xCalcSkew(OFFSET(C1226,-M1226,0),E1226-OFFSET(C1226,-M1226+1,0),b)/100)</f>
        <v/>
      </c>
      <c r="AC1226" s="40" t="str">
        <f ca="1">IF(I1226="","",_xll.xCalcSkew(OFFSET(C1226,-M1226,0),J1226-OFFSET(C1226,-M1226+1,0),b)/100)</f>
        <v/>
      </c>
      <c r="AE1226">
        <f t="shared" si="216"/>
        <v>0</v>
      </c>
      <c r="AF1226">
        <f t="shared" si="217"/>
        <v>0</v>
      </c>
      <c r="AG1226">
        <f t="shared" si="218"/>
        <v>0</v>
      </c>
    </row>
    <row r="1227" spans="3:33" x14ac:dyDescent="0.25">
      <c r="D1227" s="46">
        <f ca="1">SUM(INDIRECT(CONCATENATE(ADDRESS(ROW(D1191),COLUMN(D1191)),":",ADDRESS(ROW()-1,COLUMN()))))</f>
        <v>0</v>
      </c>
      <c r="I1227" s="46">
        <f ca="1">SUM(INDIRECT(CONCATENATE(ADDRESS(ROW(I1191),COLUMN(I1191)),":",ADDRESS(ROW()-1,COLUMN()))))</f>
        <v>0</v>
      </c>
      <c r="J1227" s="1"/>
      <c r="K1227" s="1"/>
      <c r="L1227" s="1"/>
      <c r="N1227" s="46">
        <f t="shared" ref="N1227:S1227" ca="1" si="219">SUM(INDIRECT(CONCATENATE(ADDRESS(ROW(N1191),COLUMN(N1191)),":",ADDRESS(ROW()-1,COLUMN()))))</f>
        <v>0</v>
      </c>
      <c r="O1227" s="46">
        <f t="shared" ca="1" si="219"/>
        <v>0</v>
      </c>
      <c r="P1227" s="46">
        <f t="shared" ca="1" si="219"/>
        <v>0</v>
      </c>
      <c r="Q1227" s="46">
        <f t="shared" ca="1" si="219"/>
        <v>0</v>
      </c>
      <c r="R1227" s="46">
        <f t="shared" ca="1" si="219"/>
        <v>0</v>
      </c>
      <c r="S1227" s="46">
        <f t="shared" ca="1" si="219"/>
        <v>0</v>
      </c>
      <c r="T1227" s="67"/>
      <c r="U1227" s="46">
        <f t="shared" ref="U1227:Z1227" ca="1" si="220">SUM(INDIRECT(CONCATENATE(ADDRESS(ROW(U1191),COLUMN(U1191)),":",ADDRESS(ROW()-1,COLUMN()))))</f>
        <v>0</v>
      </c>
      <c r="V1227" s="46">
        <f t="shared" ca="1" si="220"/>
        <v>0</v>
      </c>
      <c r="W1227" s="46">
        <f t="shared" ca="1" si="220"/>
        <v>0</v>
      </c>
      <c r="X1227" s="46">
        <f t="shared" ca="1" si="220"/>
        <v>0</v>
      </c>
      <c r="Y1227" s="46">
        <f t="shared" ca="1" si="220"/>
        <v>0</v>
      </c>
      <c r="Z1227" s="46">
        <f t="shared" ca="1" si="220"/>
        <v>0</v>
      </c>
      <c r="AE1227">
        <f t="shared" ca="1" si="216"/>
        <v>0</v>
      </c>
      <c r="AF1227">
        <f t="shared" ca="1" si="217"/>
        <v>0</v>
      </c>
      <c r="AG1227">
        <f t="shared" ca="1" si="218"/>
        <v>0</v>
      </c>
    </row>
    <row r="1228" spans="3:33" x14ac:dyDescent="0.25">
      <c r="AE1228">
        <f t="shared" si="216"/>
        <v>0</v>
      </c>
      <c r="AF1228">
        <f t="shared" si="217"/>
        <v>0</v>
      </c>
      <c r="AG1228">
        <f t="shared" si="218"/>
        <v>0</v>
      </c>
    </row>
    <row r="1229" spans="3:33" x14ac:dyDescent="0.25">
      <c r="C1229" s="34">
        <f ca="1">EOMONTH(C1191,0)+1</f>
        <v>38200</v>
      </c>
      <c r="D1229" s="52"/>
      <c r="E1229" s="39"/>
      <c r="F1229" s="39"/>
      <c r="G1229" s="35"/>
      <c r="I1229" s="52"/>
      <c r="J1229" s="39"/>
      <c r="K1229" s="39"/>
      <c r="L1229" s="62"/>
      <c r="M1229" s="101">
        <v>0</v>
      </c>
      <c r="N1229" s="67" t="str">
        <f ca="1">IF(D1229="","",_xll.xEURO(OFFSET(C1229,-M1229+1,0),E1229,OFFSET(C1229,-M1229+2,0),OFFSET(C1229,-M1229+2,0),OFFSET(C1229,-M1229+3,0)+AB1229,OFFSET(C1229,-M1229+4,0),0,1)*D1229)</f>
        <v/>
      </c>
      <c r="O1229" s="69" t="str">
        <f ca="1">IF(D1229="","",_xll.xEURO(OFFSET(C1229,-M1229+1,0),E1229,OFFSET(C1229,-M1229+2,0),OFFSET(C1229,-M1229+2,0),OFFSET(C1229,-M1229+3,0)+AB1229,OFFSET(C1229,-M1229+4,0),0,0))</f>
        <v/>
      </c>
      <c r="P1229" s="67" t="str">
        <f t="shared" ref="P1229:P1264" si="221">IF(D1229="","",(O1229-F1229)*D1229*10)</f>
        <v/>
      </c>
      <c r="Q1229" s="67" t="str">
        <f ca="1">IF(D1229="","",_xll.xEURO(OFFSET(C1229,-M1229+1,0),E1229,OFFSET(C1229,-M1229+2,0),OFFSET(C1229,-M1229+2,0),OFFSET(C1229,-M1229+3,0)+AB1229,OFFSET(C1229,-M1229+4,0),0,2)/10*D1229)</f>
        <v/>
      </c>
      <c r="R1229" s="71" t="str">
        <f ca="1">IF(D1229="","",_xll.xEURO(OFFSET(C1229,-M1229+1,0),E1229,OFFSET(C1229,-M1229+2,0),OFFSET(C1229,-M1229+2,0),OFFSET(C1229,-M1229+3,0)+AB1229,OFFSET(C1229,-M1229+4,0),0,3)/100*D1229*10000)</f>
        <v/>
      </c>
      <c r="S1229" s="71" t="str">
        <f ca="1">IF(D1229="","",_xll.xEURO(OFFSET(C1229,-M1229+1,0),E1229,OFFSET(C1229,-M1229+2,0),OFFSET(C1229,-M1229+2,0),OFFSET(C1229,-M1229+3,0)+AB1229,OFFSET(C1229,-M1229+4,0),0,5)/365.25*D1229*10000)</f>
        <v/>
      </c>
      <c r="U1229" s="67" t="str">
        <f ca="1">IF(I1229="","",_xll.xEURO(OFFSET(C1229,-M1229+1,0),J1229,OFFSET(C1229,-M1229+2,0),OFFSET(C1229,-M1229+2,0),OFFSET(C1229,-M1229+3,0)+AC1229,OFFSET(C1229,-M1229+4,0),1,1)*I1229)</f>
        <v/>
      </c>
      <c r="V1229" s="69" t="str">
        <f ca="1">IF(I1229="","",_xll.xEURO(OFFSET(C1229,-M1229+1,0),J1229,OFFSET(C1229,-M1229+2,0),OFFSET(C1229,-M1229+2,0),OFFSET(C1229,-M1229+3,0)+AC1229,OFFSET(C1229,-M1229+4,0),1,0))</f>
        <v/>
      </c>
      <c r="W1229" s="67" t="str">
        <f t="shared" ref="W1229:W1264" si="222">IF(I1229="","",(V1229-K1229)*I1229*10)</f>
        <v/>
      </c>
      <c r="X1229" s="67" t="str">
        <f ca="1">IF(I1229="","",_xll.xEURO(OFFSET(C1229,-M1229+1,0),J1229,OFFSET(C1229,-M1229+2,0),OFFSET(C1229,-M1229+2,0),OFFSET(C1229,-M1229+3,0)+AC1229,OFFSET(C1229,-M1229+4,0),1,2)/10*I1229)</f>
        <v/>
      </c>
      <c r="Y1229" s="71" t="str">
        <f ca="1">IF(I1229="","",_xll.xEURO(OFFSET(C1229,-M1229+1,0),J1229,OFFSET(C1229,-M1229+2,0),OFFSET(C1229,-M1229+2,0),OFFSET(C1229,-M1229+3,0)+AC1229,OFFSET(C1229,-M1229+4,0),1,3)/100*I1229*10000)</f>
        <v/>
      </c>
      <c r="Z1229" s="71" t="str">
        <f ca="1">IF(I1229="","",_xll.xEURO(OFFSET(C1229,-M1229+1,0),J1229,OFFSET(C1229,-M1229+2,0),OFFSET(C1229,-M1229+2,0),OFFSET(C1229,-M1229+3,0)+AC1229,OFFSET(C1229,-M1229+4,0),1,5)/365.25*I1229*10000)</f>
        <v/>
      </c>
      <c r="AB1229" s="40" t="str">
        <f ca="1">IF(D1229="","",_xll.xCalcSkew(OFFSET(C1229,-M1229,0),E1229-OFFSET(C1229,-M1229+1,0),b)/100)</f>
        <v/>
      </c>
      <c r="AC1229" s="40" t="str">
        <f ca="1">IF(I1229="","",_xll.xCalcSkew(OFFSET(C1229,-M1229,0),J1229-OFFSET(C1229,-M1229+1,0),b)/100)</f>
        <v/>
      </c>
      <c r="AE1229">
        <f t="shared" si="216"/>
        <v>0</v>
      </c>
      <c r="AF1229">
        <f t="shared" si="217"/>
        <v>0</v>
      </c>
      <c r="AG1229">
        <f t="shared" si="218"/>
        <v>0</v>
      </c>
    </row>
    <row r="1230" spans="3:33" x14ac:dyDescent="0.25">
      <c r="C1230" s="41">
        <f ca="1">INDEX(Inputs!$1:$1048576,MATCH(C1229,Inputs!C:C,0),5)</f>
        <v>3.6620000000000004</v>
      </c>
      <c r="D1230" s="52"/>
      <c r="E1230" s="39"/>
      <c r="F1230" s="39"/>
      <c r="G1230" s="35"/>
      <c r="I1230" s="52"/>
      <c r="J1230" s="39"/>
      <c r="K1230" s="39"/>
      <c r="L1230" s="62"/>
      <c r="M1230" s="101">
        <f>M1229+1</f>
        <v>1</v>
      </c>
      <c r="N1230" s="67" t="str">
        <f ca="1">IF(D1230="","",_xll.xEURO(OFFSET(C1230,-M1230+1,0),E1230,OFFSET(C1230,-M1230+2,0),OFFSET(C1230,-M1230+2,0),OFFSET(C1230,-M1230+3,0)+AB1230,OFFSET(C1230,-M1230+4,0),0,1)*D1230)</f>
        <v/>
      </c>
      <c r="O1230" s="69" t="str">
        <f ca="1">IF(D1230="","",_xll.xEURO(OFFSET(C1230,-M1230+1,0),E1230,OFFSET(C1230,-M1230+2,0),OFFSET(C1230,-M1230+2,0),OFFSET(C1230,-M1230+3,0)+AB1230,OFFSET(C1230,-M1230+4,0),0,0))</f>
        <v/>
      </c>
      <c r="P1230" s="67" t="str">
        <f t="shared" si="221"/>
        <v/>
      </c>
      <c r="Q1230" s="67" t="str">
        <f ca="1">IF(D1230="","",_xll.xEURO(OFFSET(C1230,-M1230+1,0),E1230,OFFSET(C1230,-M1230+2,0),OFFSET(C1230,-M1230+2,0),OFFSET(C1230,-M1230+3,0)+AB1230,OFFSET(C1230,-M1230+4,0),0,2)/10*D1230)</f>
        <v/>
      </c>
      <c r="R1230" s="71" t="str">
        <f ca="1">IF(D1230="","",_xll.xEURO(OFFSET(C1230,-M1230+1,0),E1230,OFFSET(C1230,-M1230+2,0),OFFSET(C1230,-M1230+2,0),OFFSET(C1230,-M1230+3,0)+AB1230,OFFSET(C1230,-M1230+4,0),0,3)/100*D1230*10000)</f>
        <v/>
      </c>
      <c r="S1230" s="71" t="str">
        <f ca="1">IF(D1230="","",_xll.xEURO(OFFSET(C1230,-M1230+1,0),E1230,OFFSET(C1230,-M1230+2,0),OFFSET(C1230,-M1230+2,0),OFFSET(C1230,-M1230+3,0)+AB1230,OFFSET(C1230,-M1230+4,0),0,5)/365.25*D1230*10000)</f>
        <v/>
      </c>
      <c r="U1230" s="67" t="str">
        <f ca="1">IF(I1230="","",_xll.xEURO(OFFSET(C1230,-M1230+1,0),J1230,OFFSET(C1230,-M1230+2,0),OFFSET(C1230,-M1230+2,0),OFFSET(C1230,-M1230+3,0)+AC1230,OFFSET(C1230,-M1230+4,0),1,1)*I1230)</f>
        <v/>
      </c>
      <c r="V1230" s="69" t="str">
        <f ca="1">IF(I1230="","",_xll.xEURO(OFFSET(C1230,-M1230+1,0),J1230,OFFSET(C1230,-M1230+2,0),OFFSET(C1230,-M1230+2,0),OFFSET(C1230,-M1230+3,0)+AC1230,OFFSET(C1230,-M1230+4,0),1,0))</f>
        <v/>
      </c>
      <c r="W1230" s="67" t="str">
        <f t="shared" si="222"/>
        <v/>
      </c>
      <c r="X1230" s="67" t="str">
        <f ca="1">IF(I1230="","",_xll.xEURO(OFFSET(C1230,-M1230+1,0),J1230,OFFSET(C1230,-M1230+2,0),OFFSET(C1230,-M1230+2,0),OFFSET(C1230,-M1230+3,0)+AC1230,OFFSET(C1230,-M1230+4,0),1,2)/10*I1230)</f>
        <v/>
      </c>
      <c r="Y1230" s="71" t="str">
        <f ca="1">IF(I1230="","",_xll.xEURO(OFFSET(C1230,-M1230+1,0),J1230,OFFSET(C1230,-M1230+2,0),OFFSET(C1230,-M1230+2,0),OFFSET(C1230,-M1230+3,0)+AC1230,OFFSET(C1230,-M1230+4,0),1,3)/100*I1230*10000)</f>
        <v/>
      </c>
      <c r="Z1230" s="71" t="str">
        <f ca="1">IF(I1230="","",_xll.xEURO(OFFSET(C1230,-M1230+1,0),J1230,OFFSET(C1230,-M1230+2,0),OFFSET(C1230,-M1230+2,0),OFFSET(C1230,-M1230+3,0)+AC1230,OFFSET(C1230,-M1230+4,0),1,5)/365.25*I1230*10000)</f>
        <v/>
      </c>
      <c r="AB1230" s="40" t="str">
        <f ca="1">IF(D1230="","",_xll.xCalcSkew(OFFSET(C1230,-M1230,0),E1230-OFFSET(C1230,-M1230+1,0),b)/100)</f>
        <v/>
      </c>
      <c r="AC1230" s="40" t="str">
        <f ca="1">IF(I1230="","",_xll.xCalcSkew(OFFSET(C1230,-M1230,0),J1230-OFFSET(C1230,-M1230+1,0),b)/100)</f>
        <v/>
      </c>
      <c r="AE1230">
        <f t="shared" si="216"/>
        <v>0</v>
      </c>
      <c r="AF1230">
        <f t="shared" si="217"/>
        <v>0</v>
      </c>
      <c r="AG1230">
        <f t="shared" si="218"/>
        <v>0</v>
      </c>
    </row>
    <row r="1231" spans="3:33" x14ac:dyDescent="0.25">
      <c r="C1231" s="40">
        <f ca="1">INDEX(Inputs!$1:$1048576,MATCH(C1229,Inputs!C:C,0),7)</f>
        <v>3.8890909298664698E-2</v>
      </c>
      <c r="D1231" s="52"/>
      <c r="E1231" s="39"/>
      <c r="F1231" s="39"/>
      <c r="G1231" s="35"/>
      <c r="I1231" s="52"/>
      <c r="J1231" s="39"/>
      <c r="K1231" s="39"/>
      <c r="L1231" s="62"/>
      <c r="M1231" s="101">
        <f t="shared" ref="M1231:M1264" si="223">M1230+1</f>
        <v>2</v>
      </c>
      <c r="N1231" s="67" t="str">
        <f ca="1">IF(D1231="","",_xll.xEURO(OFFSET(C1231,-M1231+1,0),E1231,OFFSET(C1231,-M1231+2,0),OFFSET(C1231,-M1231+2,0),OFFSET(C1231,-M1231+3,0)+AB1231,OFFSET(C1231,-M1231+4,0),0,1)*D1231)</f>
        <v/>
      </c>
      <c r="O1231" s="69" t="str">
        <f ca="1">IF(D1231="","",_xll.xEURO(OFFSET(C1231,-M1231+1,0),E1231,OFFSET(C1231,-M1231+2,0),OFFSET(C1231,-M1231+2,0),OFFSET(C1231,-M1231+3,0)+AB1231,OFFSET(C1231,-M1231+4,0),0,0))</f>
        <v/>
      </c>
      <c r="P1231" s="67" t="str">
        <f t="shared" si="221"/>
        <v/>
      </c>
      <c r="Q1231" s="67" t="str">
        <f ca="1">IF(D1231="","",_xll.xEURO(OFFSET(C1231,-M1231+1,0),E1231,OFFSET(C1231,-M1231+2,0),OFFSET(C1231,-M1231+2,0),OFFSET(C1231,-M1231+3,0)+AB1231,OFFSET(C1231,-M1231+4,0),0,2)/10*D1231)</f>
        <v/>
      </c>
      <c r="R1231" s="71" t="str">
        <f ca="1">IF(D1231="","",_xll.xEURO(OFFSET(C1231,-M1231+1,0),E1231,OFFSET(C1231,-M1231+2,0),OFFSET(C1231,-M1231+2,0),OFFSET(C1231,-M1231+3,0)+AB1231,OFFSET(C1231,-M1231+4,0),0,3)/100*D1231*10000)</f>
        <v/>
      </c>
      <c r="S1231" s="71" t="str">
        <f ca="1">IF(D1231="","",_xll.xEURO(OFFSET(C1231,-M1231+1,0),E1231,OFFSET(C1231,-M1231+2,0),OFFSET(C1231,-M1231+2,0),OFFSET(C1231,-M1231+3,0)+AB1231,OFFSET(C1231,-M1231+4,0),0,5)/365.25*D1231*10000)</f>
        <v/>
      </c>
      <c r="U1231" s="67" t="str">
        <f ca="1">IF(I1231="","",_xll.xEURO(OFFSET(C1231,-M1231+1,0),J1231,OFFSET(C1231,-M1231+2,0),OFFSET(C1231,-M1231+2,0),OFFSET(C1231,-M1231+3,0)+AC1231,OFFSET(C1231,-M1231+4,0),1,1)*I1231)</f>
        <v/>
      </c>
      <c r="V1231" s="69" t="str">
        <f ca="1">IF(I1231="","",_xll.xEURO(OFFSET(C1231,-M1231+1,0),J1231,OFFSET(C1231,-M1231+2,0),OFFSET(C1231,-M1231+2,0),OFFSET(C1231,-M1231+3,0)+AC1231,OFFSET(C1231,-M1231+4,0),1,0))</f>
        <v/>
      </c>
      <c r="W1231" s="67" t="str">
        <f t="shared" si="222"/>
        <v/>
      </c>
      <c r="X1231" s="67" t="str">
        <f ca="1">IF(I1231="","",_xll.xEURO(OFFSET(C1231,-M1231+1,0),J1231,OFFSET(C1231,-M1231+2,0),OFFSET(C1231,-M1231+2,0),OFFSET(C1231,-M1231+3,0)+AC1231,OFFSET(C1231,-M1231+4,0),1,2)/10*I1231)</f>
        <v/>
      </c>
      <c r="Y1231" s="71" t="str">
        <f ca="1">IF(I1231="","",_xll.xEURO(OFFSET(C1231,-M1231+1,0),J1231,OFFSET(C1231,-M1231+2,0),OFFSET(C1231,-M1231+2,0),OFFSET(C1231,-M1231+3,0)+AC1231,OFFSET(C1231,-M1231+4,0),1,3)/100*I1231*10000)</f>
        <v/>
      </c>
      <c r="Z1231" s="71" t="str">
        <f ca="1">IF(I1231="","",_xll.xEURO(OFFSET(C1231,-M1231+1,0),J1231,OFFSET(C1231,-M1231+2,0),OFFSET(C1231,-M1231+2,0),OFFSET(C1231,-M1231+3,0)+AC1231,OFFSET(C1231,-M1231+4,0),1,5)/365.25*I1231*10000)</f>
        <v/>
      </c>
      <c r="AB1231" s="40" t="str">
        <f ca="1">IF(D1231="","",_xll.xCalcSkew(OFFSET(C1231,-M1231,0),E1231-OFFSET(C1231,-M1231+1,0),b)/100)</f>
        <v/>
      </c>
      <c r="AC1231" s="40" t="str">
        <f ca="1">IF(I1231="","",_xll.xCalcSkew(OFFSET(C1231,-M1231,0),J1231-OFFSET(C1231,-M1231+1,0),b)/100)</f>
        <v/>
      </c>
      <c r="AE1231">
        <f t="shared" si="216"/>
        <v>0</v>
      </c>
      <c r="AF1231">
        <f t="shared" si="217"/>
        <v>0</v>
      </c>
      <c r="AG1231">
        <f t="shared" si="218"/>
        <v>0</v>
      </c>
    </row>
    <row r="1232" spans="3:33" x14ac:dyDescent="0.25">
      <c r="C1232" s="66">
        <f ca="1">INDEX(Inputs!$1:$1048576,MATCH(C1229,Inputs!C:C,0),6)</f>
        <v>0.32250000000000001</v>
      </c>
      <c r="D1232" s="52"/>
      <c r="E1232" s="39"/>
      <c r="F1232" s="39"/>
      <c r="G1232" s="35"/>
      <c r="I1232" s="52"/>
      <c r="J1232" s="39"/>
      <c r="K1232" s="39"/>
      <c r="L1232" s="62"/>
      <c r="M1232" s="101">
        <f t="shared" si="223"/>
        <v>3</v>
      </c>
      <c r="N1232" s="67" t="str">
        <f ca="1">IF(D1232="","",_xll.xEURO(OFFSET(C1232,-M1232+1,0),E1232,OFFSET(C1232,-M1232+2,0),OFFSET(C1232,-M1232+2,0),OFFSET(C1232,-M1232+3,0)+AB1232,OFFSET(C1232,-M1232+4,0),0,1)*D1232)</f>
        <v/>
      </c>
      <c r="O1232" s="69" t="str">
        <f ca="1">IF(D1232="","",_xll.xEURO(OFFSET(C1232,-M1232+1,0),E1232,OFFSET(C1232,-M1232+2,0),OFFSET(C1232,-M1232+2,0),OFFSET(C1232,-M1232+3,0)+AB1232,OFFSET(C1232,-M1232+4,0),0,0))</f>
        <v/>
      </c>
      <c r="P1232" s="67" t="str">
        <f t="shared" si="221"/>
        <v/>
      </c>
      <c r="Q1232" s="67" t="str">
        <f ca="1">IF(D1232="","",_xll.xEURO(OFFSET(C1232,-M1232+1,0),E1232,OFFSET(C1232,-M1232+2,0),OFFSET(C1232,-M1232+2,0),OFFSET(C1232,-M1232+3,0)+AB1232,OFFSET(C1232,-M1232+4,0),0,2)/10*D1232)</f>
        <v/>
      </c>
      <c r="R1232" s="71" t="str">
        <f ca="1">IF(D1232="","",_xll.xEURO(OFFSET(C1232,-M1232+1,0),E1232,OFFSET(C1232,-M1232+2,0),OFFSET(C1232,-M1232+2,0),OFFSET(C1232,-M1232+3,0)+AB1232,OFFSET(C1232,-M1232+4,0),0,3)/100*D1232*10000)</f>
        <v/>
      </c>
      <c r="S1232" s="71" t="str">
        <f ca="1">IF(D1232="","",_xll.xEURO(OFFSET(C1232,-M1232+1,0),E1232,OFFSET(C1232,-M1232+2,0),OFFSET(C1232,-M1232+2,0),OFFSET(C1232,-M1232+3,0)+AB1232,OFFSET(C1232,-M1232+4,0),0,5)/365.25*D1232*10000)</f>
        <v/>
      </c>
      <c r="U1232" s="67" t="str">
        <f ca="1">IF(I1232="","",_xll.xEURO(OFFSET(C1232,-M1232+1,0),J1232,OFFSET(C1232,-M1232+2,0),OFFSET(C1232,-M1232+2,0),OFFSET(C1232,-M1232+3,0)+AC1232,OFFSET(C1232,-M1232+4,0),1,1)*I1232)</f>
        <v/>
      </c>
      <c r="V1232" s="69" t="str">
        <f ca="1">IF(I1232="","",_xll.xEURO(OFFSET(C1232,-M1232+1,0),J1232,OFFSET(C1232,-M1232+2,0),OFFSET(C1232,-M1232+2,0),OFFSET(C1232,-M1232+3,0)+AC1232,OFFSET(C1232,-M1232+4,0),1,0))</f>
        <v/>
      </c>
      <c r="W1232" s="67" t="str">
        <f t="shared" si="222"/>
        <v/>
      </c>
      <c r="X1232" s="67" t="str">
        <f ca="1">IF(I1232="","",_xll.xEURO(OFFSET(C1232,-M1232+1,0),J1232,OFFSET(C1232,-M1232+2,0),OFFSET(C1232,-M1232+2,0),OFFSET(C1232,-M1232+3,0)+AC1232,OFFSET(C1232,-M1232+4,0),1,2)/10*I1232)</f>
        <v/>
      </c>
      <c r="Y1232" s="71" t="str">
        <f ca="1">IF(I1232="","",_xll.xEURO(OFFSET(C1232,-M1232+1,0),J1232,OFFSET(C1232,-M1232+2,0),OFFSET(C1232,-M1232+2,0),OFFSET(C1232,-M1232+3,0)+AC1232,OFFSET(C1232,-M1232+4,0),1,3)/100*I1232*10000)</f>
        <v/>
      </c>
      <c r="Z1232" s="71" t="str">
        <f ca="1">IF(I1232="","",_xll.xEURO(OFFSET(C1232,-M1232+1,0),J1232,OFFSET(C1232,-M1232+2,0),OFFSET(C1232,-M1232+2,0),OFFSET(C1232,-M1232+3,0)+AC1232,OFFSET(C1232,-M1232+4,0),1,5)/365.25*I1232*10000)</f>
        <v/>
      </c>
      <c r="AB1232" s="40" t="str">
        <f ca="1">IF(D1232="","",_xll.xCalcSkew(OFFSET(C1232,-M1232,0),E1232-OFFSET(C1232,-M1232+1,0),b)/100)</f>
        <v/>
      </c>
      <c r="AC1232" s="40" t="str">
        <f ca="1">IF(I1232="","",_xll.xCalcSkew(OFFSET(C1232,-M1232,0),J1232-OFFSET(C1232,-M1232+1,0),b)/100)</f>
        <v/>
      </c>
      <c r="AE1232">
        <f t="shared" si="216"/>
        <v>0</v>
      </c>
      <c r="AF1232">
        <f t="shared" si="217"/>
        <v>0</v>
      </c>
      <c r="AG1232">
        <f t="shared" si="218"/>
        <v>0</v>
      </c>
    </row>
    <row r="1233" spans="3:33" x14ac:dyDescent="0.25">
      <c r="C1233" s="65">
        <f ca="1">INDEX(Inputs!$1:$1048576,MATCH(C1229,Inputs!C:C,0),9)</f>
        <v>984</v>
      </c>
      <c r="D1233" s="52"/>
      <c r="E1233" s="39"/>
      <c r="F1233" s="39"/>
      <c r="G1233" s="35"/>
      <c r="I1233" s="52"/>
      <c r="J1233" s="39"/>
      <c r="K1233" s="39"/>
      <c r="L1233" s="62"/>
      <c r="M1233" s="101">
        <f t="shared" si="223"/>
        <v>4</v>
      </c>
      <c r="N1233" s="67" t="str">
        <f ca="1">IF(D1233="","",_xll.xEURO(OFFSET(C1233,-M1233+1,0),E1233,OFFSET(C1233,-M1233+2,0),OFFSET(C1233,-M1233+2,0),OFFSET(C1233,-M1233+3,0)+AB1233,OFFSET(C1233,-M1233+4,0),0,1)*D1233)</f>
        <v/>
      </c>
      <c r="O1233" s="69" t="str">
        <f ca="1">IF(D1233="","",_xll.xEURO(OFFSET(C1233,-M1233+1,0),E1233,OFFSET(C1233,-M1233+2,0),OFFSET(C1233,-M1233+2,0),OFFSET(C1233,-M1233+3,0)+AB1233,OFFSET(C1233,-M1233+4,0),0,0))</f>
        <v/>
      </c>
      <c r="P1233" s="67" t="str">
        <f t="shared" si="221"/>
        <v/>
      </c>
      <c r="Q1233" s="67" t="str">
        <f ca="1">IF(D1233="","",_xll.xEURO(OFFSET(C1233,-M1233+1,0),E1233,OFFSET(C1233,-M1233+2,0),OFFSET(C1233,-M1233+2,0),OFFSET(C1233,-M1233+3,0)+AB1233,OFFSET(C1233,-M1233+4,0),0,2)/10*D1233)</f>
        <v/>
      </c>
      <c r="R1233" s="71" t="str">
        <f ca="1">IF(D1233="","",_xll.xEURO(OFFSET(C1233,-M1233+1,0),E1233,OFFSET(C1233,-M1233+2,0),OFFSET(C1233,-M1233+2,0),OFFSET(C1233,-M1233+3,0)+AB1233,OFFSET(C1233,-M1233+4,0),0,3)/100*D1233*10000)</f>
        <v/>
      </c>
      <c r="S1233" s="71" t="str">
        <f ca="1">IF(D1233="","",_xll.xEURO(OFFSET(C1233,-M1233+1,0),E1233,OFFSET(C1233,-M1233+2,0),OFFSET(C1233,-M1233+2,0),OFFSET(C1233,-M1233+3,0)+AB1233,OFFSET(C1233,-M1233+4,0),0,5)/365.25*D1233*10000)</f>
        <v/>
      </c>
      <c r="U1233" s="67" t="str">
        <f ca="1">IF(I1233="","",_xll.xEURO(OFFSET(C1233,-M1233+1,0),J1233,OFFSET(C1233,-M1233+2,0),OFFSET(C1233,-M1233+2,0),OFFSET(C1233,-M1233+3,0)+AC1233,OFFSET(C1233,-M1233+4,0),1,1)*I1233)</f>
        <v/>
      </c>
      <c r="V1233" s="69" t="str">
        <f ca="1">IF(I1233="","",_xll.xEURO(OFFSET(C1233,-M1233+1,0),J1233,OFFSET(C1233,-M1233+2,0),OFFSET(C1233,-M1233+2,0),OFFSET(C1233,-M1233+3,0)+AC1233,OFFSET(C1233,-M1233+4,0),1,0))</f>
        <v/>
      </c>
      <c r="W1233" s="67" t="str">
        <f t="shared" si="222"/>
        <v/>
      </c>
      <c r="X1233" s="67" t="str">
        <f ca="1">IF(I1233="","",_xll.xEURO(OFFSET(C1233,-M1233+1,0),J1233,OFFSET(C1233,-M1233+2,0),OFFSET(C1233,-M1233+2,0),OFFSET(C1233,-M1233+3,0)+AC1233,OFFSET(C1233,-M1233+4,0),1,2)/10*I1233)</f>
        <v/>
      </c>
      <c r="Y1233" s="71" t="str">
        <f ca="1">IF(I1233="","",_xll.xEURO(OFFSET(C1233,-M1233+1,0),J1233,OFFSET(C1233,-M1233+2,0),OFFSET(C1233,-M1233+2,0),OFFSET(C1233,-M1233+3,0)+AC1233,OFFSET(C1233,-M1233+4,0),1,3)/100*I1233*10000)</f>
        <v/>
      </c>
      <c r="Z1233" s="71" t="str">
        <f ca="1">IF(I1233="","",_xll.xEURO(OFFSET(C1233,-M1233+1,0),J1233,OFFSET(C1233,-M1233+2,0),OFFSET(C1233,-M1233+2,0),OFFSET(C1233,-M1233+3,0)+AC1233,OFFSET(C1233,-M1233+4,0),1,5)/365.25*I1233*10000)</f>
        <v/>
      </c>
      <c r="AB1233" s="40" t="str">
        <f ca="1">IF(D1233="","",_xll.xCalcSkew(OFFSET(C1233,-M1233,0),E1233-OFFSET(C1233,-M1233+1,0),b)/100)</f>
        <v/>
      </c>
      <c r="AC1233" s="40" t="str">
        <f ca="1">IF(I1233="","",_xll.xCalcSkew(OFFSET(C1233,-M1233,0),J1233-OFFSET(C1233,-M1233+1,0),b)/100)</f>
        <v/>
      </c>
      <c r="AE1233">
        <f t="shared" si="216"/>
        <v>0</v>
      </c>
      <c r="AF1233">
        <f t="shared" si="217"/>
        <v>0</v>
      </c>
      <c r="AG1233">
        <f t="shared" si="218"/>
        <v>0</v>
      </c>
    </row>
    <row r="1234" spans="3:33" x14ac:dyDescent="0.25">
      <c r="C1234" s="64">
        <f ca="1">D1265+I1265</f>
        <v>0</v>
      </c>
      <c r="D1234" s="52"/>
      <c r="E1234" s="39"/>
      <c r="F1234" s="39"/>
      <c r="G1234" s="35"/>
      <c r="I1234" s="52"/>
      <c r="J1234" s="39"/>
      <c r="K1234" s="39"/>
      <c r="L1234" s="62"/>
      <c r="M1234" s="101">
        <f t="shared" si="223"/>
        <v>5</v>
      </c>
      <c r="N1234" s="67" t="str">
        <f ca="1">IF(D1234="","",_xll.xEURO(OFFSET(C1234,-M1234+1,0),E1234,OFFSET(C1234,-M1234+2,0),OFFSET(C1234,-M1234+2,0),OFFSET(C1234,-M1234+3,0)+AB1234,OFFSET(C1234,-M1234+4,0),0,1)*D1234)</f>
        <v/>
      </c>
      <c r="O1234" s="69" t="str">
        <f ca="1">IF(D1234="","",_xll.xEURO(OFFSET(C1234,-M1234+1,0),E1234,OFFSET(C1234,-M1234+2,0),OFFSET(C1234,-M1234+2,0),OFFSET(C1234,-M1234+3,0)+AB1234,OFFSET(C1234,-M1234+4,0),0,0))</f>
        <v/>
      </c>
      <c r="P1234" s="67" t="str">
        <f t="shared" si="221"/>
        <v/>
      </c>
      <c r="Q1234" s="67" t="str">
        <f ca="1">IF(D1234="","",_xll.xEURO(OFFSET(C1234,-M1234+1,0),E1234,OFFSET(C1234,-M1234+2,0),OFFSET(C1234,-M1234+2,0),OFFSET(C1234,-M1234+3,0)+AB1234,OFFSET(C1234,-M1234+4,0),0,2)/10*D1234)</f>
        <v/>
      </c>
      <c r="R1234" s="71" t="str">
        <f ca="1">IF(D1234="","",_xll.xEURO(OFFSET(C1234,-M1234+1,0),E1234,OFFSET(C1234,-M1234+2,0),OFFSET(C1234,-M1234+2,0),OFFSET(C1234,-M1234+3,0)+AB1234,OFFSET(C1234,-M1234+4,0),0,3)/100*D1234*10000)</f>
        <v/>
      </c>
      <c r="S1234" s="71" t="str">
        <f ca="1">IF(D1234="","",_xll.xEURO(OFFSET(C1234,-M1234+1,0),E1234,OFFSET(C1234,-M1234+2,0),OFFSET(C1234,-M1234+2,0),OFFSET(C1234,-M1234+3,0)+AB1234,OFFSET(C1234,-M1234+4,0),0,5)/365.25*D1234*10000)</f>
        <v/>
      </c>
      <c r="U1234" s="67" t="str">
        <f ca="1">IF(I1234="","",_xll.xEURO(OFFSET(C1234,-M1234+1,0),J1234,OFFSET(C1234,-M1234+2,0),OFFSET(C1234,-M1234+2,0),OFFSET(C1234,-M1234+3,0)+AC1234,OFFSET(C1234,-M1234+4,0),1,1)*I1234)</f>
        <v/>
      </c>
      <c r="V1234" s="69" t="str">
        <f ca="1">IF(I1234="","",_xll.xEURO(OFFSET(C1234,-M1234+1,0),J1234,OFFSET(C1234,-M1234+2,0),OFFSET(C1234,-M1234+2,0),OFFSET(C1234,-M1234+3,0)+AC1234,OFFSET(C1234,-M1234+4,0),1,0))</f>
        <v/>
      </c>
      <c r="W1234" s="67" t="str">
        <f t="shared" si="222"/>
        <v/>
      </c>
      <c r="X1234" s="67" t="str">
        <f ca="1">IF(I1234="","",_xll.xEURO(OFFSET(C1234,-M1234+1,0),J1234,OFFSET(C1234,-M1234+2,0),OFFSET(C1234,-M1234+2,0),OFFSET(C1234,-M1234+3,0)+AC1234,OFFSET(C1234,-M1234+4,0),1,2)/10*I1234)</f>
        <v/>
      </c>
      <c r="Y1234" s="71" t="str">
        <f ca="1">IF(I1234="","",_xll.xEURO(OFFSET(C1234,-M1234+1,0),J1234,OFFSET(C1234,-M1234+2,0),OFFSET(C1234,-M1234+2,0),OFFSET(C1234,-M1234+3,0)+AC1234,OFFSET(C1234,-M1234+4,0),1,3)/100*I1234*10000)</f>
        <v/>
      </c>
      <c r="Z1234" s="71" t="str">
        <f ca="1">IF(I1234="","",_xll.xEURO(OFFSET(C1234,-M1234+1,0),J1234,OFFSET(C1234,-M1234+2,0),OFFSET(C1234,-M1234+2,0),OFFSET(C1234,-M1234+3,0)+AC1234,OFFSET(C1234,-M1234+4,0),1,5)/365.25*I1234*10000)</f>
        <v/>
      </c>
      <c r="AB1234" s="40" t="str">
        <f ca="1">IF(D1234="","",_xll.xCalcSkew(OFFSET(C1234,-M1234,0),E1234-OFFSET(C1234,-M1234+1,0),b)/100)</f>
        <v/>
      </c>
      <c r="AC1234" s="40" t="str">
        <f ca="1">IF(I1234="","",_xll.xCalcSkew(OFFSET(C1234,-M1234,0),J1234-OFFSET(C1234,-M1234+1,0),b)/100)</f>
        <v/>
      </c>
      <c r="AE1234">
        <f t="shared" si="216"/>
        <v>0</v>
      </c>
      <c r="AF1234">
        <f t="shared" si="217"/>
        <v>0</v>
      </c>
      <c r="AG1234">
        <f t="shared" si="218"/>
        <v>0</v>
      </c>
    </row>
    <row r="1235" spans="3:33" x14ac:dyDescent="0.25">
      <c r="C1235" s="64">
        <f ca="1">N1265+U1265</f>
        <v>0</v>
      </c>
      <c r="D1235" s="52"/>
      <c r="E1235" s="39"/>
      <c r="F1235" s="39"/>
      <c r="G1235" s="35"/>
      <c r="I1235" s="52"/>
      <c r="J1235" s="39"/>
      <c r="K1235" s="39"/>
      <c r="L1235" s="62"/>
      <c r="M1235" s="101">
        <f t="shared" si="223"/>
        <v>6</v>
      </c>
      <c r="N1235" s="67" t="str">
        <f ca="1">IF(D1235="","",_xll.xEURO(OFFSET(C1235,-M1235+1,0),E1235,OFFSET(C1235,-M1235+2,0),OFFSET(C1235,-M1235+2,0),OFFSET(C1235,-M1235+3,0)+AB1235,OFFSET(C1235,-M1235+4,0),0,1)*D1235)</f>
        <v/>
      </c>
      <c r="O1235" s="69" t="str">
        <f ca="1">IF(D1235="","",_xll.xEURO(OFFSET(C1235,-M1235+1,0),E1235,OFFSET(C1235,-M1235+2,0),OFFSET(C1235,-M1235+2,0),OFFSET(C1235,-M1235+3,0)+AB1235,OFFSET(C1235,-M1235+4,0),0,0))</f>
        <v/>
      </c>
      <c r="P1235" s="67" t="str">
        <f t="shared" si="221"/>
        <v/>
      </c>
      <c r="Q1235" s="67" t="str">
        <f ca="1">IF(D1235="","",_xll.xEURO(OFFSET(C1235,-M1235+1,0),E1235,OFFSET(C1235,-M1235+2,0),OFFSET(C1235,-M1235+2,0),OFFSET(C1235,-M1235+3,0)+AB1235,OFFSET(C1235,-M1235+4,0),0,2)/10*D1235)</f>
        <v/>
      </c>
      <c r="R1235" s="71" t="str">
        <f ca="1">IF(D1235="","",_xll.xEURO(OFFSET(C1235,-M1235+1,0),E1235,OFFSET(C1235,-M1235+2,0),OFFSET(C1235,-M1235+2,0),OFFSET(C1235,-M1235+3,0)+AB1235,OFFSET(C1235,-M1235+4,0),0,3)/100*D1235*10000)</f>
        <v/>
      </c>
      <c r="S1235" s="71" t="str">
        <f ca="1">IF(D1235="","",_xll.xEURO(OFFSET(C1235,-M1235+1,0),E1235,OFFSET(C1235,-M1235+2,0),OFFSET(C1235,-M1235+2,0),OFFSET(C1235,-M1235+3,0)+AB1235,OFFSET(C1235,-M1235+4,0),0,5)/365.25*D1235*10000)</f>
        <v/>
      </c>
      <c r="U1235" s="67" t="str">
        <f ca="1">IF(I1235="","",_xll.xEURO(OFFSET(C1235,-M1235+1,0),J1235,OFFSET(C1235,-M1235+2,0),OFFSET(C1235,-M1235+2,0),OFFSET(C1235,-M1235+3,0)+AC1235,OFFSET(C1235,-M1235+4,0),1,1)*I1235)</f>
        <v/>
      </c>
      <c r="V1235" s="69" t="str">
        <f ca="1">IF(I1235="","",_xll.xEURO(OFFSET(C1235,-M1235+1,0),J1235,OFFSET(C1235,-M1235+2,0),OFFSET(C1235,-M1235+2,0),OFFSET(C1235,-M1235+3,0)+AC1235,OFFSET(C1235,-M1235+4,0),1,0))</f>
        <v/>
      </c>
      <c r="W1235" s="67" t="str">
        <f t="shared" si="222"/>
        <v/>
      </c>
      <c r="X1235" s="67" t="str">
        <f ca="1">IF(I1235="","",_xll.xEURO(OFFSET(C1235,-M1235+1,0),J1235,OFFSET(C1235,-M1235+2,0),OFFSET(C1235,-M1235+2,0),OFFSET(C1235,-M1235+3,0)+AC1235,OFFSET(C1235,-M1235+4,0),1,2)/10*I1235)</f>
        <v/>
      </c>
      <c r="Y1235" s="71" t="str">
        <f ca="1">IF(I1235="","",_xll.xEURO(OFFSET(C1235,-M1235+1,0),J1235,OFFSET(C1235,-M1235+2,0),OFFSET(C1235,-M1235+2,0),OFFSET(C1235,-M1235+3,0)+AC1235,OFFSET(C1235,-M1235+4,0),1,3)/100*I1235*10000)</f>
        <v/>
      </c>
      <c r="Z1235" s="71" t="str">
        <f ca="1">IF(I1235="","",_xll.xEURO(OFFSET(C1235,-M1235+1,0),J1235,OFFSET(C1235,-M1235+2,0),OFFSET(C1235,-M1235+2,0),OFFSET(C1235,-M1235+3,0)+AC1235,OFFSET(C1235,-M1235+4,0),1,5)/365.25*I1235*10000)</f>
        <v/>
      </c>
      <c r="AB1235" s="40" t="str">
        <f ca="1">IF(D1235="","",_xll.xCalcSkew(OFFSET(C1235,-M1235,0),E1235-OFFSET(C1235,-M1235+1,0),b)/100)</f>
        <v/>
      </c>
      <c r="AC1235" s="40" t="str">
        <f ca="1">IF(I1235="","",_xll.xCalcSkew(OFFSET(C1235,-M1235,0),J1235-OFFSET(C1235,-M1235+1,0),b)/100)</f>
        <v/>
      </c>
      <c r="AE1235">
        <f t="shared" si="216"/>
        <v>0</v>
      </c>
      <c r="AF1235">
        <f t="shared" si="217"/>
        <v>0</v>
      </c>
      <c r="AG1235">
        <f t="shared" si="218"/>
        <v>0</v>
      </c>
    </row>
    <row r="1236" spans="3:33" x14ac:dyDescent="0.25">
      <c r="C1236" s="103">
        <f ca="1">Q1265+X1265</f>
        <v>0</v>
      </c>
      <c r="D1236" s="52"/>
      <c r="E1236" s="39"/>
      <c r="F1236" s="39"/>
      <c r="G1236" s="35"/>
      <c r="I1236" s="52"/>
      <c r="J1236" s="39"/>
      <c r="K1236" s="39"/>
      <c r="L1236" s="62"/>
      <c r="M1236" s="101">
        <f t="shared" si="223"/>
        <v>7</v>
      </c>
      <c r="N1236" s="67" t="str">
        <f ca="1">IF(D1236="","",_xll.xEURO(OFFSET(C1236,-M1236+1,0),E1236,OFFSET(C1236,-M1236+2,0),OFFSET(C1236,-M1236+2,0),OFFSET(C1236,-M1236+3,0)+AB1236,OFFSET(C1236,-M1236+4,0),0,1)*D1236)</f>
        <v/>
      </c>
      <c r="O1236" s="69" t="str">
        <f ca="1">IF(D1236="","",_xll.xEURO(OFFSET(C1236,-M1236+1,0),E1236,OFFSET(C1236,-M1236+2,0),OFFSET(C1236,-M1236+2,0),OFFSET(C1236,-M1236+3,0)+AB1236,OFFSET(C1236,-M1236+4,0),0,0))</f>
        <v/>
      </c>
      <c r="P1236" s="67" t="str">
        <f t="shared" si="221"/>
        <v/>
      </c>
      <c r="Q1236" s="67" t="str">
        <f ca="1">IF(D1236="","",_xll.xEURO(OFFSET(C1236,-M1236+1,0),E1236,OFFSET(C1236,-M1236+2,0),OFFSET(C1236,-M1236+2,0),OFFSET(C1236,-M1236+3,0)+AB1236,OFFSET(C1236,-M1236+4,0),0,2)/10*D1236)</f>
        <v/>
      </c>
      <c r="R1236" s="71" t="str">
        <f ca="1">IF(D1236="","",_xll.xEURO(OFFSET(C1236,-M1236+1,0),E1236,OFFSET(C1236,-M1236+2,0),OFFSET(C1236,-M1236+2,0),OFFSET(C1236,-M1236+3,0)+AB1236,OFFSET(C1236,-M1236+4,0),0,3)/100*D1236*10000)</f>
        <v/>
      </c>
      <c r="S1236" s="71" t="str">
        <f ca="1">IF(D1236="","",_xll.xEURO(OFFSET(C1236,-M1236+1,0),E1236,OFFSET(C1236,-M1236+2,0),OFFSET(C1236,-M1236+2,0),OFFSET(C1236,-M1236+3,0)+AB1236,OFFSET(C1236,-M1236+4,0),0,5)/365.25*D1236*10000)</f>
        <v/>
      </c>
      <c r="U1236" s="67" t="str">
        <f ca="1">IF(I1236="","",_xll.xEURO(OFFSET(C1236,-M1236+1,0),J1236,OFFSET(C1236,-M1236+2,0),OFFSET(C1236,-M1236+2,0),OFFSET(C1236,-M1236+3,0)+AC1236,OFFSET(C1236,-M1236+4,0),1,1)*I1236)</f>
        <v/>
      </c>
      <c r="V1236" s="69" t="str">
        <f ca="1">IF(I1236="","",_xll.xEURO(OFFSET(C1236,-M1236+1,0),J1236,OFFSET(C1236,-M1236+2,0),OFFSET(C1236,-M1236+2,0),OFFSET(C1236,-M1236+3,0)+AC1236,OFFSET(C1236,-M1236+4,0),1,0))</f>
        <v/>
      </c>
      <c r="W1236" s="67" t="str">
        <f t="shared" si="222"/>
        <v/>
      </c>
      <c r="X1236" s="67" t="str">
        <f ca="1">IF(I1236="","",_xll.xEURO(OFFSET(C1236,-M1236+1,0),J1236,OFFSET(C1236,-M1236+2,0),OFFSET(C1236,-M1236+2,0),OFFSET(C1236,-M1236+3,0)+AC1236,OFFSET(C1236,-M1236+4,0),1,2)/10*I1236)</f>
        <v/>
      </c>
      <c r="Y1236" s="71" t="str">
        <f ca="1">IF(I1236="","",_xll.xEURO(OFFSET(C1236,-M1236+1,0),J1236,OFFSET(C1236,-M1236+2,0),OFFSET(C1236,-M1236+2,0),OFFSET(C1236,-M1236+3,0)+AC1236,OFFSET(C1236,-M1236+4,0),1,3)/100*I1236*10000)</f>
        <v/>
      </c>
      <c r="Z1236" s="71" t="str">
        <f ca="1">IF(I1236="","",_xll.xEURO(OFFSET(C1236,-M1236+1,0),J1236,OFFSET(C1236,-M1236+2,0),OFFSET(C1236,-M1236+2,0),OFFSET(C1236,-M1236+3,0)+AC1236,OFFSET(C1236,-M1236+4,0),1,5)/365.25*I1236*10000)</f>
        <v/>
      </c>
      <c r="AB1236" s="40" t="str">
        <f ca="1">IF(D1236="","",_xll.xCalcSkew(OFFSET(C1236,-M1236,0),E1236-OFFSET(C1236,-M1236+1,0),b)/100)</f>
        <v/>
      </c>
      <c r="AC1236" s="40" t="str">
        <f ca="1">IF(I1236="","",_xll.xCalcSkew(OFFSET(C1236,-M1236,0),J1236-OFFSET(C1236,-M1236+1,0),b)/100)</f>
        <v/>
      </c>
      <c r="AE1236">
        <f t="shared" si="216"/>
        <v>0</v>
      </c>
      <c r="AF1236">
        <f t="shared" si="217"/>
        <v>0</v>
      </c>
      <c r="AG1236">
        <f t="shared" si="218"/>
        <v>0</v>
      </c>
    </row>
    <row r="1237" spans="3:33" x14ac:dyDescent="0.25">
      <c r="C1237" s="64">
        <f ca="1">R1265+Y1265</f>
        <v>0</v>
      </c>
      <c r="D1237" s="52"/>
      <c r="E1237" s="39"/>
      <c r="F1237" s="39"/>
      <c r="G1237" s="35"/>
      <c r="I1237" s="52"/>
      <c r="J1237" s="39"/>
      <c r="K1237" s="39"/>
      <c r="L1237" s="62"/>
      <c r="M1237" s="101">
        <f t="shared" si="223"/>
        <v>8</v>
      </c>
      <c r="N1237" s="67" t="str">
        <f ca="1">IF(D1237="","",_xll.xEURO(OFFSET(C1237,-M1237+1,0),E1237,OFFSET(C1237,-M1237+2,0),OFFSET(C1237,-M1237+2,0),OFFSET(C1237,-M1237+3,0)+AB1237,OFFSET(C1237,-M1237+4,0),0,1)*D1237)</f>
        <v/>
      </c>
      <c r="O1237" s="69" t="str">
        <f ca="1">IF(D1237="","",_xll.xEURO(OFFSET(C1237,-M1237+1,0),E1237,OFFSET(C1237,-M1237+2,0),OFFSET(C1237,-M1237+2,0),OFFSET(C1237,-M1237+3,0)+AB1237,OFFSET(C1237,-M1237+4,0),0,0))</f>
        <v/>
      </c>
      <c r="P1237" s="67" t="str">
        <f t="shared" si="221"/>
        <v/>
      </c>
      <c r="Q1237" s="67" t="str">
        <f ca="1">IF(D1237="","",_xll.xEURO(OFFSET(C1237,-M1237+1,0),E1237,OFFSET(C1237,-M1237+2,0),OFFSET(C1237,-M1237+2,0),OFFSET(C1237,-M1237+3,0)+AB1237,OFFSET(C1237,-M1237+4,0),0,2)/10*D1237)</f>
        <v/>
      </c>
      <c r="R1237" s="71" t="str">
        <f ca="1">IF(D1237="","",_xll.xEURO(OFFSET(C1237,-M1237+1,0),E1237,OFFSET(C1237,-M1237+2,0),OFFSET(C1237,-M1237+2,0),OFFSET(C1237,-M1237+3,0)+AB1237,OFFSET(C1237,-M1237+4,0),0,3)/100*D1237*10000)</f>
        <v/>
      </c>
      <c r="S1237" s="71" t="str">
        <f ca="1">IF(D1237="","",_xll.xEURO(OFFSET(C1237,-M1237+1,0),E1237,OFFSET(C1237,-M1237+2,0),OFFSET(C1237,-M1237+2,0),OFFSET(C1237,-M1237+3,0)+AB1237,OFFSET(C1237,-M1237+4,0),0,5)/365.25*D1237*10000)</f>
        <v/>
      </c>
      <c r="U1237" s="67" t="str">
        <f ca="1">IF(I1237="","",_xll.xEURO(OFFSET(C1237,-M1237+1,0),J1237,OFFSET(C1237,-M1237+2,0),OFFSET(C1237,-M1237+2,0),OFFSET(C1237,-M1237+3,0)+AC1237,OFFSET(C1237,-M1237+4,0),1,1)*I1237)</f>
        <v/>
      </c>
      <c r="V1237" s="69" t="str">
        <f ca="1">IF(I1237="","",_xll.xEURO(OFFSET(C1237,-M1237+1,0),J1237,OFFSET(C1237,-M1237+2,0),OFFSET(C1237,-M1237+2,0),OFFSET(C1237,-M1237+3,0)+AC1237,OFFSET(C1237,-M1237+4,0),1,0))</f>
        <v/>
      </c>
      <c r="W1237" s="67" t="str">
        <f t="shared" si="222"/>
        <v/>
      </c>
      <c r="X1237" s="67" t="str">
        <f ca="1">IF(I1237="","",_xll.xEURO(OFFSET(C1237,-M1237+1,0),J1237,OFFSET(C1237,-M1237+2,0),OFFSET(C1237,-M1237+2,0),OFFSET(C1237,-M1237+3,0)+AC1237,OFFSET(C1237,-M1237+4,0),1,2)/10*I1237)</f>
        <v/>
      </c>
      <c r="Y1237" s="71" t="str">
        <f ca="1">IF(I1237="","",_xll.xEURO(OFFSET(C1237,-M1237+1,0),J1237,OFFSET(C1237,-M1237+2,0),OFFSET(C1237,-M1237+2,0),OFFSET(C1237,-M1237+3,0)+AC1237,OFFSET(C1237,-M1237+4,0),1,3)/100*I1237*10000)</f>
        <v/>
      </c>
      <c r="Z1237" s="71" t="str">
        <f ca="1">IF(I1237="","",_xll.xEURO(OFFSET(C1237,-M1237+1,0),J1237,OFFSET(C1237,-M1237+2,0),OFFSET(C1237,-M1237+2,0),OFFSET(C1237,-M1237+3,0)+AC1237,OFFSET(C1237,-M1237+4,0),1,5)/365.25*I1237*10000)</f>
        <v/>
      </c>
      <c r="AB1237" s="40" t="str">
        <f ca="1">IF(D1237="","",_xll.xCalcSkew(OFFSET(C1237,-M1237,0),E1237-OFFSET(C1237,-M1237+1,0),b)/100)</f>
        <v/>
      </c>
      <c r="AC1237" s="40" t="str">
        <f ca="1">IF(I1237="","",_xll.xCalcSkew(OFFSET(C1237,-M1237,0),J1237-OFFSET(C1237,-M1237+1,0),b)/100)</f>
        <v/>
      </c>
      <c r="AE1237">
        <f t="shared" si="216"/>
        <v>0</v>
      </c>
      <c r="AF1237">
        <f t="shared" si="217"/>
        <v>0</v>
      </c>
      <c r="AG1237">
        <f t="shared" si="218"/>
        <v>0</v>
      </c>
    </row>
    <row r="1238" spans="3:33" x14ac:dyDescent="0.25">
      <c r="C1238" s="64">
        <f ca="1">S1265+Z1265</f>
        <v>0</v>
      </c>
      <c r="D1238" s="52"/>
      <c r="E1238" s="39"/>
      <c r="F1238" s="39"/>
      <c r="G1238" s="35"/>
      <c r="I1238" s="52"/>
      <c r="J1238" s="39"/>
      <c r="K1238" s="39"/>
      <c r="L1238" s="62"/>
      <c r="M1238" s="101">
        <f t="shared" si="223"/>
        <v>9</v>
      </c>
      <c r="N1238" s="67" t="str">
        <f ca="1">IF(D1238="","",_xll.xEURO(OFFSET(C1238,-M1238+1,0),E1238,OFFSET(C1238,-M1238+2,0),OFFSET(C1238,-M1238+2,0),OFFSET(C1238,-M1238+3,0)+AB1238,OFFSET(C1238,-M1238+4,0),0,1)*D1238)</f>
        <v/>
      </c>
      <c r="O1238" s="69" t="str">
        <f ca="1">IF(D1238="","",_xll.xEURO(OFFSET(C1238,-M1238+1,0),E1238,OFFSET(C1238,-M1238+2,0),OFFSET(C1238,-M1238+2,0),OFFSET(C1238,-M1238+3,0)+AB1238,OFFSET(C1238,-M1238+4,0),0,0))</f>
        <v/>
      </c>
      <c r="P1238" s="67" t="str">
        <f t="shared" si="221"/>
        <v/>
      </c>
      <c r="Q1238" s="67" t="str">
        <f ca="1">IF(D1238="","",_xll.xEURO(OFFSET(C1238,-M1238+1,0),E1238,OFFSET(C1238,-M1238+2,0),OFFSET(C1238,-M1238+2,0),OFFSET(C1238,-M1238+3,0)+AB1238,OFFSET(C1238,-M1238+4,0),0,2)/10*D1238)</f>
        <v/>
      </c>
      <c r="R1238" s="71" t="str">
        <f ca="1">IF(D1238="","",_xll.xEURO(OFFSET(C1238,-M1238+1,0),E1238,OFFSET(C1238,-M1238+2,0),OFFSET(C1238,-M1238+2,0),OFFSET(C1238,-M1238+3,0)+AB1238,OFFSET(C1238,-M1238+4,0),0,3)/100*D1238*10000)</f>
        <v/>
      </c>
      <c r="S1238" s="71" t="str">
        <f ca="1">IF(D1238="","",_xll.xEURO(OFFSET(C1238,-M1238+1,0),E1238,OFFSET(C1238,-M1238+2,0),OFFSET(C1238,-M1238+2,0),OFFSET(C1238,-M1238+3,0)+AB1238,OFFSET(C1238,-M1238+4,0),0,5)/365.25*D1238*10000)</f>
        <v/>
      </c>
      <c r="U1238" s="67" t="str">
        <f ca="1">IF(I1238="","",_xll.xEURO(OFFSET(C1238,-M1238+1,0),J1238,OFFSET(C1238,-M1238+2,0),OFFSET(C1238,-M1238+2,0),OFFSET(C1238,-M1238+3,0)+AC1238,OFFSET(C1238,-M1238+4,0),1,1)*I1238)</f>
        <v/>
      </c>
      <c r="V1238" s="69" t="str">
        <f ca="1">IF(I1238="","",_xll.xEURO(OFFSET(C1238,-M1238+1,0),J1238,OFFSET(C1238,-M1238+2,0),OFFSET(C1238,-M1238+2,0),OFFSET(C1238,-M1238+3,0)+AC1238,OFFSET(C1238,-M1238+4,0),1,0))</f>
        <v/>
      </c>
      <c r="W1238" s="67" t="str">
        <f t="shared" si="222"/>
        <v/>
      </c>
      <c r="X1238" s="67" t="str">
        <f ca="1">IF(I1238="","",_xll.xEURO(OFFSET(C1238,-M1238+1,0),J1238,OFFSET(C1238,-M1238+2,0),OFFSET(C1238,-M1238+2,0),OFFSET(C1238,-M1238+3,0)+AC1238,OFFSET(C1238,-M1238+4,0),1,2)/10*I1238)</f>
        <v/>
      </c>
      <c r="Y1238" s="71" t="str">
        <f ca="1">IF(I1238="","",_xll.xEURO(OFFSET(C1238,-M1238+1,0),J1238,OFFSET(C1238,-M1238+2,0),OFFSET(C1238,-M1238+2,0),OFFSET(C1238,-M1238+3,0)+AC1238,OFFSET(C1238,-M1238+4,0),1,3)/100*I1238*10000)</f>
        <v/>
      </c>
      <c r="Z1238" s="71" t="str">
        <f ca="1">IF(I1238="","",_xll.xEURO(OFFSET(C1238,-M1238+1,0),J1238,OFFSET(C1238,-M1238+2,0),OFFSET(C1238,-M1238+2,0),OFFSET(C1238,-M1238+3,0)+AC1238,OFFSET(C1238,-M1238+4,0),1,5)/365.25*I1238*10000)</f>
        <v/>
      </c>
      <c r="AB1238" s="40" t="str">
        <f ca="1">IF(D1238="","",_xll.xCalcSkew(OFFSET(C1238,-M1238,0),E1238-OFFSET(C1238,-M1238+1,0),b)/100)</f>
        <v/>
      </c>
      <c r="AC1238" s="40" t="str">
        <f ca="1">IF(I1238="","",_xll.xCalcSkew(OFFSET(C1238,-M1238,0),J1238-OFFSET(C1238,-M1238+1,0),b)/100)</f>
        <v/>
      </c>
      <c r="AE1238">
        <f t="shared" si="216"/>
        <v>0</v>
      </c>
      <c r="AF1238">
        <f t="shared" si="217"/>
        <v>0</v>
      </c>
      <c r="AG1238">
        <f t="shared" si="218"/>
        <v>0</v>
      </c>
    </row>
    <row r="1239" spans="3:33" x14ac:dyDescent="0.25">
      <c r="C1239" s="64">
        <f ca="1">P1265+W1265</f>
        <v>0</v>
      </c>
      <c r="D1239" s="52"/>
      <c r="E1239" s="39"/>
      <c r="F1239" s="39"/>
      <c r="G1239" s="35"/>
      <c r="I1239" s="52"/>
      <c r="J1239" s="39"/>
      <c r="K1239" s="39"/>
      <c r="L1239" s="62"/>
      <c r="M1239" s="101">
        <f t="shared" si="223"/>
        <v>10</v>
      </c>
      <c r="N1239" s="67" t="str">
        <f ca="1">IF(D1239="","",_xll.xEURO(OFFSET(C1239,-M1239+1,0),E1239,OFFSET(C1239,-M1239+2,0),OFFSET(C1239,-M1239+2,0),OFFSET(C1239,-M1239+3,0)+AB1239,OFFSET(C1239,-M1239+4,0),0,1)*D1239)</f>
        <v/>
      </c>
      <c r="O1239" s="69" t="str">
        <f ca="1">IF(D1239="","",_xll.xEURO(OFFSET(C1239,-M1239+1,0),E1239,OFFSET(C1239,-M1239+2,0),OFFSET(C1239,-M1239+2,0),OFFSET(C1239,-M1239+3,0)+AB1239,OFFSET(C1239,-M1239+4,0),0,0))</f>
        <v/>
      </c>
      <c r="P1239" s="67" t="str">
        <f t="shared" si="221"/>
        <v/>
      </c>
      <c r="Q1239" s="67" t="str">
        <f ca="1">IF(D1239="","",_xll.xEURO(OFFSET(C1239,-M1239+1,0),E1239,OFFSET(C1239,-M1239+2,0),OFFSET(C1239,-M1239+2,0),OFFSET(C1239,-M1239+3,0)+AB1239,OFFSET(C1239,-M1239+4,0),0,2)/10*D1239)</f>
        <v/>
      </c>
      <c r="R1239" s="71" t="str">
        <f ca="1">IF(D1239="","",_xll.xEURO(OFFSET(C1239,-M1239+1,0),E1239,OFFSET(C1239,-M1239+2,0),OFFSET(C1239,-M1239+2,0),OFFSET(C1239,-M1239+3,0)+AB1239,OFFSET(C1239,-M1239+4,0),0,3)/100*D1239*10000)</f>
        <v/>
      </c>
      <c r="S1239" s="71" t="str">
        <f ca="1">IF(D1239="","",_xll.xEURO(OFFSET(C1239,-M1239+1,0),E1239,OFFSET(C1239,-M1239+2,0),OFFSET(C1239,-M1239+2,0),OFFSET(C1239,-M1239+3,0)+AB1239,OFFSET(C1239,-M1239+4,0),0,5)/365.25*D1239*10000)</f>
        <v/>
      </c>
      <c r="U1239" s="67" t="str">
        <f ca="1">IF(I1239="","",_xll.xEURO(OFFSET(C1239,-M1239+1,0),J1239,OFFSET(C1239,-M1239+2,0),OFFSET(C1239,-M1239+2,0),OFFSET(C1239,-M1239+3,0)+AC1239,OFFSET(C1239,-M1239+4,0),1,1)*I1239)</f>
        <v/>
      </c>
      <c r="V1239" s="69" t="str">
        <f ca="1">IF(I1239="","",_xll.xEURO(OFFSET(C1239,-M1239+1,0),J1239,OFFSET(C1239,-M1239+2,0),OFFSET(C1239,-M1239+2,0),OFFSET(C1239,-M1239+3,0)+AC1239,OFFSET(C1239,-M1239+4,0),1,0))</f>
        <v/>
      </c>
      <c r="W1239" s="67" t="str">
        <f t="shared" si="222"/>
        <v/>
      </c>
      <c r="X1239" s="67" t="str">
        <f ca="1">IF(I1239="","",_xll.xEURO(OFFSET(C1239,-M1239+1,0),J1239,OFFSET(C1239,-M1239+2,0),OFFSET(C1239,-M1239+2,0),OFFSET(C1239,-M1239+3,0)+AC1239,OFFSET(C1239,-M1239+4,0),1,2)/10*I1239)</f>
        <v/>
      </c>
      <c r="Y1239" s="71" t="str">
        <f ca="1">IF(I1239="","",_xll.xEURO(OFFSET(C1239,-M1239+1,0),J1239,OFFSET(C1239,-M1239+2,0),OFFSET(C1239,-M1239+2,0),OFFSET(C1239,-M1239+3,0)+AC1239,OFFSET(C1239,-M1239+4,0),1,3)/100*I1239*10000)</f>
        <v/>
      </c>
      <c r="Z1239" s="71" t="str">
        <f ca="1">IF(I1239="","",_xll.xEURO(OFFSET(C1239,-M1239+1,0),J1239,OFFSET(C1239,-M1239+2,0),OFFSET(C1239,-M1239+2,0),OFFSET(C1239,-M1239+3,0)+AC1239,OFFSET(C1239,-M1239+4,0),1,5)/365.25*I1239*10000)</f>
        <v/>
      </c>
      <c r="AB1239" s="40" t="str">
        <f ca="1">IF(D1239="","",_xll.xCalcSkew(OFFSET(C1239,-M1239,0),E1239-OFFSET(C1239,-M1239+1,0),b)/100)</f>
        <v/>
      </c>
      <c r="AC1239" s="40" t="str">
        <f ca="1">IF(I1239="","",_xll.xCalcSkew(OFFSET(C1239,-M1239,0),J1239-OFFSET(C1239,-M1239+1,0),b)/100)</f>
        <v/>
      </c>
      <c r="AE1239">
        <f t="shared" si="216"/>
        <v>0</v>
      </c>
      <c r="AF1239">
        <f t="shared" si="217"/>
        <v>0</v>
      </c>
      <c r="AG1239">
        <f t="shared" si="218"/>
        <v>0</v>
      </c>
    </row>
    <row r="1240" spans="3:33" x14ac:dyDescent="0.25">
      <c r="D1240" s="52"/>
      <c r="E1240" s="39"/>
      <c r="F1240" s="39"/>
      <c r="G1240" s="35"/>
      <c r="I1240" s="52"/>
      <c r="J1240" s="39"/>
      <c r="K1240" s="39"/>
      <c r="L1240" s="62"/>
      <c r="M1240" s="101">
        <f t="shared" si="223"/>
        <v>11</v>
      </c>
      <c r="N1240" s="67" t="str">
        <f ca="1">IF(D1240="","",_xll.xEURO(OFFSET(C1240,-M1240+1,0),E1240,OFFSET(C1240,-M1240+2,0),OFFSET(C1240,-M1240+2,0),OFFSET(C1240,-M1240+3,0)+AB1240,OFFSET(C1240,-M1240+4,0),0,1)*D1240)</f>
        <v/>
      </c>
      <c r="O1240" s="69" t="str">
        <f ca="1">IF(D1240="","",_xll.xEURO(OFFSET(C1240,-M1240+1,0),E1240,OFFSET(C1240,-M1240+2,0),OFFSET(C1240,-M1240+2,0),OFFSET(C1240,-M1240+3,0)+AB1240,OFFSET(C1240,-M1240+4,0),0,0))</f>
        <v/>
      </c>
      <c r="P1240" s="67" t="str">
        <f t="shared" si="221"/>
        <v/>
      </c>
      <c r="Q1240" s="67" t="str">
        <f ca="1">IF(D1240="","",_xll.xEURO(OFFSET(C1240,-M1240+1,0),E1240,OFFSET(C1240,-M1240+2,0),OFFSET(C1240,-M1240+2,0),OFFSET(C1240,-M1240+3,0)+AB1240,OFFSET(C1240,-M1240+4,0),0,2)/10*D1240)</f>
        <v/>
      </c>
      <c r="R1240" s="71" t="str">
        <f ca="1">IF(D1240="","",_xll.xEURO(OFFSET(C1240,-M1240+1,0),E1240,OFFSET(C1240,-M1240+2,0),OFFSET(C1240,-M1240+2,0),OFFSET(C1240,-M1240+3,0)+AB1240,OFFSET(C1240,-M1240+4,0),0,3)/100*D1240*10000)</f>
        <v/>
      </c>
      <c r="S1240" s="71" t="str">
        <f ca="1">IF(D1240="","",_xll.xEURO(OFFSET(C1240,-M1240+1,0),E1240,OFFSET(C1240,-M1240+2,0),OFFSET(C1240,-M1240+2,0),OFFSET(C1240,-M1240+3,0)+AB1240,OFFSET(C1240,-M1240+4,0),0,5)/365.25*D1240*10000)</f>
        <v/>
      </c>
      <c r="U1240" s="67" t="str">
        <f ca="1">IF(I1240="","",_xll.xEURO(OFFSET(C1240,-M1240+1,0),J1240,OFFSET(C1240,-M1240+2,0),OFFSET(C1240,-M1240+2,0),OFFSET(C1240,-M1240+3,0)+AC1240,OFFSET(C1240,-M1240+4,0),1,1)*I1240)</f>
        <v/>
      </c>
      <c r="V1240" s="69" t="str">
        <f ca="1">IF(I1240="","",_xll.xEURO(OFFSET(C1240,-M1240+1,0),J1240,OFFSET(C1240,-M1240+2,0),OFFSET(C1240,-M1240+2,0),OFFSET(C1240,-M1240+3,0)+AC1240,OFFSET(C1240,-M1240+4,0),1,0))</f>
        <v/>
      </c>
      <c r="W1240" s="67" t="str">
        <f t="shared" si="222"/>
        <v/>
      </c>
      <c r="X1240" s="67" t="str">
        <f ca="1">IF(I1240="","",_xll.xEURO(OFFSET(C1240,-M1240+1,0),J1240,OFFSET(C1240,-M1240+2,0),OFFSET(C1240,-M1240+2,0),OFFSET(C1240,-M1240+3,0)+AC1240,OFFSET(C1240,-M1240+4,0),1,2)/10*I1240)</f>
        <v/>
      </c>
      <c r="Y1240" s="71" t="str">
        <f ca="1">IF(I1240="","",_xll.xEURO(OFFSET(C1240,-M1240+1,0),J1240,OFFSET(C1240,-M1240+2,0),OFFSET(C1240,-M1240+2,0),OFFSET(C1240,-M1240+3,0)+AC1240,OFFSET(C1240,-M1240+4,0),1,3)/100*I1240*10000)</f>
        <v/>
      </c>
      <c r="Z1240" s="71" t="str">
        <f ca="1">IF(I1240="","",_xll.xEURO(OFFSET(C1240,-M1240+1,0),J1240,OFFSET(C1240,-M1240+2,0),OFFSET(C1240,-M1240+2,0),OFFSET(C1240,-M1240+3,0)+AC1240,OFFSET(C1240,-M1240+4,0),1,5)/365.25*I1240*10000)</f>
        <v/>
      </c>
      <c r="AB1240" s="40" t="str">
        <f ca="1">IF(D1240="","",_xll.xCalcSkew(OFFSET(C1240,-M1240,0),E1240-OFFSET(C1240,-M1240+1,0),b)/100)</f>
        <v/>
      </c>
      <c r="AC1240" s="40" t="str">
        <f ca="1">IF(I1240="","",_xll.xCalcSkew(OFFSET(C1240,-M1240,0),J1240-OFFSET(C1240,-M1240+1,0),b)/100)</f>
        <v/>
      </c>
      <c r="AE1240">
        <f t="shared" si="216"/>
        <v>0</v>
      </c>
      <c r="AF1240">
        <f t="shared" si="217"/>
        <v>0</v>
      </c>
      <c r="AG1240">
        <f t="shared" si="218"/>
        <v>0</v>
      </c>
    </row>
    <row r="1241" spans="3:33" x14ac:dyDescent="0.25">
      <c r="D1241" s="52"/>
      <c r="E1241" s="39"/>
      <c r="F1241" s="39"/>
      <c r="G1241" s="35"/>
      <c r="I1241" s="52"/>
      <c r="J1241" s="39"/>
      <c r="K1241" s="39"/>
      <c r="L1241" s="62"/>
      <c r="M1241" s="101">
        <f t="shared" si="223"/>
        <v>12</v>
      </c>
      <c r="N1241" s="67" t="str">
        <f ca="1">IF(D1241="","",_xll.xEURO(OFFSET(C1241,-M1241+1,0),E1241,OFFSET(C1241,-M1241+2,0),OFFSET(C1241,-M1241+2,0),OFFSET(C1241,-M1241+3,0)+AB1241,OFFSET(C1241,-M1241+4,0),0,1)*D1241)</f>
        <v/>
      </c>
      <c r="O1241" s="69" t="str">
        <f ca="1">IF(D1241="","",_xll.xEURO(OFFSET(C1241,-M1241+1,0),E1241,OFFSET(C1241,-M1241+2,0),OFFSET(C1241,-M1241+2,0),OFFSET(C1241,-M1241+3,0)+AB1241,OFFSET(C1241,-M1241+4,0),0,0))</f>
        <v/>
      </c>
      <c r="P1241" s="67" t="str">
        <f t="shared" si="221"/>
        <v/>
      </c>
      <c r="Q1241" s="67" t="str">
        <f ca="1">IF(D1241="","",_xll.xEURO(OFFSET(C1241,-M1241+1,0),E1241,OFFSET(C1241,-M1241+2,0),OFFSET(C1241,-M1241+2,0),OFFSET(C1241,-M1241+3,0)+AB1241,OFFSET(C1241,-M1241+4,0),0,2)/10*D1241)</f>
        <v/>
      </c>
      <c r="R1241" s="71" t="str">
        <f ca="1">IF(D1241="","",_xll.xEURO(OFFSET(C1241,-M1241+1,0),E1241,OFFSET(C1241,-M1241+2,0),OFFSET(C1241,-M1241+2,0),OFFSET(C1241,-M1241+3,0)+AB1241,OFFSET(C1241,-M1241+4,0),0,3)/100*D1241*10000)</f>
        <v/>
      </c>
      <c r="S1241" s="71" t="str">
        <f ca="1">IF(D1241="","",_xll.xEURO(OFFSET(C1241,-M1241+1,0),E1241,OFFSET(C1241,-M1241+2,0),OFFSET(C1241,-M1241+2,0),OFFSET(C1241,-M1241+3,0)+AB1241,OFFSET(C1241,-M1241+4,0),0,5)/365.25*D1241*10000)</f>
        <v/>
      </c>
      <c r="U1241" s="67" t="str">
        <f ca="1">IF(I1241="","",_xll.xEURO(OFFSET(C1241,-M1241+1,0),J1241,OFFSET(C1241,-M1241+2,0),OFFSET(C1241,-M1241+2,0),OFFSET(C1241,-M1241+3,0)+AC1241,OFFSET(C1241,-M1241+4,0),1,1)*I1241)</f>
        <v/>
      </c>
      <c r="V1241" s="69" t="str">
        <f ca="1">IF(I1241="","",_xll.xEURO(OFFSET(C1241,-M1241+1,0),J1241,OFFSET(C1241,-M1241+2,0),OFFSET(C1241,-M1241+2,0),OFFSET(C1241,-M1241+3,0)+AC1241,OFFSET(C1241,-M1241+4,0),1,0))</f>
        <v/>
      </c>
      <c r="W1241" s="67" t="str">
        <f t="shared" si="222"/>
        <v/>
      </c>
      <c r="X1241" s="67" t="str">
        <f ca="1">IF(I1241="","",_xll.xEURO(OFFSET(C1241,-M1241+1,0),J1241,OFFSET(C1241,-M1241+2,0),OFFSET(C1241,-M1241+2,0),OFFSET(C1241,-M1241+3,0)+AC1241,OFFSET(C1241,-M1241+4,0),1,2)/10*I1241)</f>
        <v/>
      </c>
      <c r="Y1241" s="71" t="str">
        <f ca="1">IF(I1241="","",_xll.xEURO(OFFSET(C1241,-M1241+1,0),J1241,OFFSET(C1241,-M1241+2,0),OFFSET(C1241,-M1241+2,0),OFFSET(C1241,-M1241+3,0)+AC1241,OFFSET(C1241,-M1241+4,0),1,3)/100*I1241*10000)</f>
        <v/>
      </c>
      <c r="Z1241" s="71" t="str">
        <f ca="1">IF(I1241="","",_xll.xEURO(OFFSET(C1241,-M1241+1,0),J1241,OFFSET(C1241,-M1241+2,0),OFFSET(C1241,-M1241+2,0),OFFSET(C1241,-M1241+3,0)+AC1241,OFFSET(C1241,-M1241+4,0),1,5)/365.25*I1241*10000)</f>
        <v/>
      </c>
      <c r="AB1241" s="40" t="str">
        <f ca="1">IF(D1241="","",_xll.xCalcSkew(OFFSET(C1241,-M1241,0),E1241-OFFSET(C1241,-M1241+1,0),b)/100)</f>
        <v/>
      </c>
      <c r="AC1241" s="40" t="str">
        <f ca="1">IF(I1241="","",_xll.xCalcSkew(OFFSET(C1241,-M1241,0),J1241-OFFSET(C1241,-M1241+1,0),b)/100)</f>
        <v/>
      </c>
      <c r="AE1241">
        <f t="shared" si="216"/>
        <v>0</v>
      </c>
      <c r="AF1241">
        <f t="shared" si="217"/>
        <v>0</v>
      </c>
      <c r="AG1241">
        <f t="shared" si="218"/>
        <v>0</v>
      </c>
    </row>
    <row r="1242" spans="3:33" x14ac:dyDescent="0.25">
      <c r="D1242" s="52"/>
      <c r="E1242" s="39"/>
      <c r="F1242" s="39"/>
      <c r="G1242" s="35"/>
      <c r="I1242" s="52"/>
      <c r="J1242" s="39"/>
      <c r="K1242" s="39"/>
      <c r="L1242" s="62"/>
      <c r="M1242" s="101">
        <f t="shared" si="223"/>
        <v>13</v>
      </c>
      <c r="N1242" s="67" t="str">
        <f ca="1">IF(D1242="","",_xll.xEURO(OFFSET(C1242,-M1242+1,0),E1242,OFFSET(C1242,-M1242+2,0),OFFSET(C1242,-M1242+2,0),OFFSET(C1242,-M1242+3,0)+AB1242,OFFSET(C1242,-M1242+4,0),0,1)*D1242)</f>
        <v/>
      </c>
      <c r="O1242" s="69" t="str">
        <f ca="1">IF(D1242="","",_xll.xEURO(OFFSET(C1242,-M1242+1,0),E1242,OFFSET(C1242,-M1242+2,0),OFFSET(C1242,-M1242+2,0),OFFSET(C1242,-M1242+3,0)+AB1242,OFFSET(C1242,-M1242+4,0),0,0))</f>
        <v/>
      </c>
      <c r="P1242" s="67" t="str">
        <f t="shared" si="221"/>
        <v/>
      </c>
      <c r="Q1242" s="67" t="str">
        <f ca="1">IF(D1242="","",_xll.xEURO(OFFSET(C1242,-M1242+1,0),E1242,OFFSET(C1242,-M1242+2,0),OFFSET(C1242,-M1242+2,0),OFFSET(C1242,-M1242+3,0)+AB1242,OFFSET(C1242,-M1242+4,0),0,2)/10*D1242)</f>
        <v/>
      </c>
      <c r="R1242" s="71" t="str">
        <f ca="1">IF(D1242="","",_xll.xEURO(OFFSET(C1242,-M1242+1,0),E1242,OFFSET(C1242,-M1242+2,0),OFFSET(C1242,-M1242+2,0),OFFSET(C1242,-M1242+3,0)+AB1242,OFFSET(C1242,-M1242+4,0),0,3)/100*D1242*10000)</f>
        <v/>
      </c>
      <c r="S1242" s="71" t="str">
        <f ca="1">IF(D1242="","",_xll.xEURO(OFFSET(C1242,-M1242+1,0),E1242,OFFSET(C1242,-M1242+2,0),OFFSET(C1242,-M1242+2,0),OFFSET(C1242,-M1242+3,0)+AB1242,OFFSET(C1242,-M1242+4,0),0,5)/365.25*D1242*10000)</f>
        <v/>
      </c>
      <c r="U1242" s="67" t="str">
        <f ca="1">IF(I1242="","",_xll.xEURO(OFFSET(C1242,-M1242+1,0),J1242,OFFSET(C1242,-M1242+2,0),OFFSET(C1242,-M1242+2,0),OFFSET(C1242,-M1242+3,0)+AC1242,OFFSET(C1242,-M1242+4,0),1,1)*I1242)</f>
        <v/>
      </c>
      <c r="V1242" s="69" t="str">
        <f ca="1">IF(I1242="","",_xll.xEURO(OFFSET(C1242,-M1242+1,0),J1242,OFFSET(C1242,-M1242+2,0),OFFSET(C1242,-M1242+2,0),OFFSET(C1242,-M1242+3,0)+AC1242,OFFSET(C1242,-M1242+4,0),1,0))</f>
        <v/>
      </c>
      <c r="W1242" s="67" t="str">
        <f t="shared" si="222"/>
        <v/>
      </c>
      <c r="X1242" s="67" t="str">
        <f ca="1">IF(I1242="","",_xll.xEURO(OFFSET(C1242,-M1242+1,0),J1242,OFFSET(C1242,-M1242+2,0),OFFSET(C1242,-M1242+2,0),OFFSET(C1242,-M1242+3,0)+AC1242,OFFSET(C1242,-M1242+4,0),1,2)/10*I1242)</f>
        <v/>
      </c>
      <c r="Y1242" s="71" t="str">
        <f ca="1">IF(I1242="","",_xll.xEURO(OFFSET(C1242,-M1242+1,0),J1242,OFFSET(C1242,-M1242+2,0),OFFSET(C1242,-M1242+2,0),OFFSET(C1242,-M1242+3,0)+AC1242,OFFSET(C1242,-M1242+4,0),1,3)/100*I1242*10000)</f>
        <v/>
      </c>
      <c r="Z1242" s="71" t="str">
        <f ca="1">IF(I1242="","",_xll.xEURO(OFFSET(C1242,-M1242+1,0),J1242,OFFSET(C1242,-M1242+2,0),OFFSET(C1242,-M1242+2,0),OFFSET(C1242,-M1242+3,0)+AC1242,OFFSET(C1242,-M1242+4,0),1,5)/365.25*I1242*10000)</f>
        <v/>
      </c>
      <c r="AB1242" s="40" t="str">
        <f ca="1">IF(D1242="","",_xll.xCalcSkew(OFFSET(C1242,-M1242,0),E1242-OFFSET(C1242,-M1242+1,0),b)/100)</f>
        <v/>
      </c>
      <c r="AC1242" s="40" t="str">
        <f ca="1">IF(I1242="","",_xll.xCalcSkew(OFFSET(C1242,-M1242,0),J1242-OFFSET(C1242,-M1242+1,0),b)/100)</f>
        <v/>
      </c>
      <c r="AE1242">
        <f t="shared" si="216"/>
        <v>0</v>
      </c>
      <c r="AF1242">
        <f t="shared" si="217"/>
        <v>0</v>
      </c>
      <c r="AG1242">
        <f t="shared" si="218"/>
        <v>0</v>
      </c>
    </row>
    <row r="1243" spans="3:33" x14ac:dyDescent="0.25">
      <c r="D1243" s="52"/>
      <c r="E1243" s="39"/>
      <c r="F1243" s="39"/>
      <c r="G1243" s="35"/>
      <c r="I1243" s="52"/>
      <c r="J1243" s="39"/>
      <c r="K1243" s="39"/>
      <c r="L1243" s="62"/>
      <c r="M1243" s="101">
        <f t="shared" si="223"/>
        <v>14</v>
      </c>
      <c r="N1243" s="67" t="str">
        <f ca="1">IF(D1243="","",_xll.xEURO(OFFSET(C1243,-M1243+1,0),E1243,OFFSET(C1243,-M1243+2,0),OFFSET(C1243,-M1243+2,0),OFFSET(C1243,-M1243+3,0)+AB1243,OFFSET(C1243,-M1243+4,0),0,1)*D1243)</f>
        <v/>
      </c>
      <c r="O1243" s="69" t="str">
        <f ca="1">IF(D1243="","",_xll.xEURO(OFFSET(C1243,-M1243+1,0),E1243,OFFSET(C1243,-M1243+2,0),OFFSET(C1243,-M1243+2,0),OFFSET(C1243,-M1243+3,0)+AB1243,OFFSET(C1243,-M1243+4,0),0,0))</f>
        <v/>
      </c>
      <c r="P1243" s="67" t="str">
        <f t="shared" si="221"/>
        <v/>
      </c>
      <c r="Q1243" s="67" t="str">
        <f ca="1">IF(D1243="","",_xll.xEURO(OFFSET(C1243,-M1243+1,0),E1243,OFFSET(C1243,-M1243+2,0),OFFSET(C1243,-M1243+2,0),OFFSET(C1243,-M1243+3,0)+AB1243,OFFSET(C1243,-M1243+4,0),0,2)/10*D1243)</f>
        <v/>
      </c>
      <c r="R1243" s="71" t="str">
        <f ca="1">IF(D1243="","",_xll.xEURO(OFFSET(C1243,-M1243+1,0),E1243,OFFSET(C1243,-M1243+2,0),OFFSET(C1243,-M1243+2,0),OFFSET(C1243,-M1243+3,0)+AB1243,OFFSET(C1243,-M1243+4,0),0,3)/100*D1243*10000)</f>
        <v/>
      </c>
      <c r="S1243" s="71" t="str">
        <f ca="1">IF(D1243="","",_xll.xEURO(OFFSET(C1243,-M1243+1,0),E1243,OFFSET(C1243,-M1243+2,0),OFFSET(C1243,-M1243+2,0),OFFSET(C1243,-M1243+3,0)+AB1243,OFFSET(C1243,-M1243+4,0),0,5)/365.25*D1243*10000)</f>
        <v/>
      </c>
      <c r="U1243" s="67" t="str">
        <f ca="1">IF(I1243="","",_xll.xEURO(OFFSET(C1243,-M1243+1,0),J1243,OFFSET(C1243,-M1243+2,0),OFFSET(C1243,-M1243+2,0),OFFSET(C1243,-M1243+3,0)+AC1243,OFFSET(C1243,-M1243+4,0),1,1)*I1243)</f>
        <v/>
      </c>
      <c r="V1243" s="69" t="str">
        <f ca="1">IF(I1243="","",_xll.xEURO(OFFSET(C1243,-M1243+1,0),J1243,OFFSET(C1243,-M1243+2,0),OFFSET(C1243,-M1243+2,0),OFFSET(C1243,-M1243+3,0)+AC1243,OFFSET(C1243,-M1243+4,0),1,0))</f>
        <v/>
      </c>
      <c r="W1243" s="67" t="str">
        <f t="shared" si="222"/>
        <v/>
      </c>
      <c r="X1243" s="67" t="str">
        <f ca="1">IF(I1243="","",_xll.xEURO(OFFSET(C1243,-M1243+1,0),J1243,OFFSET(C1243,-M1243+2,0),OFFSET(C1243,-M1243+2,0),OFFSET(C1243,-M1243+3,0)+AC1243,OFFSET(C1243,-M1243+4,0),1,2)/10*I1243)</f>
        <v/>
      </c>
      <c r="Y1243" s="71" t="str">
        <f ca="1">IF(I1243="","",_xll.xEURO(OFFSET(C1243,-M1243+1,0),J1243,OFFSET(C1243,-M1243+2,0),OFFSET(C1243,-M1243+2,0),OFFSET(C1243,-M1243+3,0)+AC1243,OFFSET(C1243,-M1243+4,0),1,3)/100*I1243*10000)</f>
        <v/>
      </c>
      <c r="Z1243" s="71" t="str">
        <f ca="1">IF(I1243="","",_xll.xEURO(OFFSET(C1243,-M1243+1,0),J1243,OFFSET(C1243,-M1243+2,0),OFFSET(C1243,-M1243+2,0),OFFSET(C1243,-M1243+3,0)+AC1243,OFFSET(C1243,-M1243+4,0),1,5)/365.25*I1243*10000)</f>
        <v/>
      </c>
      <c r="AB1243" s="40" t="str">
        <f ca="1">IF(D1243="","",_xll.xCalcSkew(OFFSET(C1243,-M1243,0),E1243-OFFSET(C1243,-M1243+1,0),b)/100)</f>
        <v/>
      </c>
      <c r="AC1243" s="40" t="str">
        <f ca="1">IF(I1243="","",_xll.xCalcSkew(OFFSET(C1243,-M1243,0),J1243-OFFSET(C1243,-M1243+1,0),b)/100)</f>
        <v/>
      </c>
      <c r="AE1243">
        <f t="shared" si="216"/>
        <v>0</v>
      </c>
      <c r="AF1243">
        <f t="shared" si="217"/>
        <v>0</v>
      </c>
      <c r="AG1243">
        <f t="shared" si="218"/>
        <v>0</v>
      </c>
    </row>
    <row r="1244" spans="3:33" x14ac:dyDescent="0.25">
      <c r="D1244" s="52"/>
      <c r="E1244" s="39"/>
      <c r="F1244" s="39"/>
      <c r="G1244" s="35"/>
      <c r="I1244" s="52"/>
      <c r="J1244" s="39"/>
      <c r="K1244" s="39"/>
      <c r="L1244" s="62"/>
      <c r="M1244" s="101">
        <f t="shared" si="223"/>
        <v>15</v>
      </c>
      <c r="N1244" s="67" t="str">
        <f ca="1">IF(D1244="","",_xll.xEURO(OFFSET(C1244,-M1244+1,0),E1244,OFFSET(C1244,-M1244+2,0),OFFSET(C1244,-M1244+2,0),OFFSET(C1244,-M1244+3,0)+AB1244,OFFSET(C1244,-M1244+4,0),0,1)*D1244)</f>
        <v/>
      </c>
      <c r="O1244" s="69" t="str">
        <f ca="1">IF(D1244="","",_xll.xEURO(OFFSET(C1244,-M1244+1,0),E1244,OFFSET(C1244,-M1244+2,0),OFFSET(C1244,-M1244+2,0),OFFSET(C1244,-M1244+3,0)+AB1244,OFFSET(C1244,-M1244+4,0),0,0))</f>
        <v/>
      </c>
      <c r="P1244" s="67" t="str">
        <f t="shared" si="221"/>
        <v/>
      </c>
      <c r="Q1244" s="67" t="str">
        <f ca="1">IF(D1244="","",_xll.xEURO(OFFSET(C1244,-M1244+1,0),E1244,OFFSET(C1244,-M1244+2,0),OFFSET(C1244,-M1244+2,0),OFFSET(C1244,-M1244+3,0)+AB1244,OFFSET(C1244,-M1244+4,0),0,2)/10*D1244)</f>
        <v/>
      </c>
      <c r="R1244" s="71" t="str">
        <f ca="1">IF(D1244="","",_xll.xEURO(OFFSET(C1244,-M1244+1,0),E1244,OFFSET(C1244,-M1244+2,0),OFFSET(C1244,-M1244+2,0),OFFSET(C1244,-M1244+3,0)+AB1244,OFFSET(C1244,-M1244+4,0),0,3)/100*D1244*10000)</f>
        <v/>
      </c>
      <c r="S1244" s="71" t="str">
        <f ca="1">IF(D1244="","",_xll.xEURO(OFFSET(C1244,-M1244+1,0),E1244,OFFSET(C1244,-M1244+2,0),OFFSET(C1244,-M1244+2,0),OFFSET(C1244,-M1244+3,0)+AB1244,OFFSET(C1244,-M1244+4,0),0,5)/365.25*D1244*10000)</f>
        <v/>
      </c>
      <c r="U1244" s="67" t="str">
        <f ca="1">IF(I1244="","",_xll.xEURO(OFFSET(C1244,-M1244+1,0),J1244,OFFSET(C1244,-M1244+2,0),OFFSET(C1244,-M1244+2,0),OFFSET(C1244,-M1244+3,0)+AC1244,OFFSET(C1244,-M1244+4,0),1,1)*I1244)</f>
        <v/>
      </c>
      <c r="V1244" s="69" t="str">
        <f ca="1">IF(I1244="","",_xll.xEURO(OFFSET(C1244,-M1244+1,0),J1244,OFFSET(C1244,-M1244+2,0),OFFSET(C1244,-M1244+2,0),OFFSET(C1244,-M1244+3,0)+AC1244,OFFSET(C1244,-M1244+4,0),1,0))</f>
        <v/>
      </c>
      <c r="W1244" s="67" t="str">
        <f t="shared" si="222"/>
        <v/>
      </c>
      <c r="X1244" s="67" t="str">
        <f ca="1">IF(I1244="","",_xll.xEURO(OFFSET(C1244,-M1244+1,0),J1244,OFFSET(C1244,-M1244+2,0),OFFSET(C1244,-M1244+2,0),OFFSET(C1244,-M1244+3,0)+AC1244,OFFSET(C1244,-M1244+4,0),1,2)/10*I1244)</f>
        <v/>
      </c>
      <c r="Y1244" s="71" t="str">
        <f ca="1">IF(I1244="","",_xll.xEURO(OFFSET(C1244,-M1244+1,0),J1244,OFFSET(C1244,-M1244+2,0),OFFSET(C1244,-M1244+2,0),OFFSET(C1244,-M1244+3,0)+AC1244,OFFSET(C1244,-M1244+4,0),1,3)/100*I1244*10000)</f>
        <v/>
      </c>
      <c r="Z1244" s="71" t="str">
        <f ca="1">IF(I1244="","",_xll.xEURO(OFFSET(C1244,-M1244+1,0),J1244,OFFSET(C1244,-M1244+2,0),OFFSET(C1244,-M1244+2,0),OFFSET(C1244,-M1244+3,0)+AC1244,OFFSET(C1244,-M1244+4,0),1,5)/365.25*I1244*10000)</f>
        <v/>
      </c>
      <c r="AB1244" s="40" t="str">
        <f ca="1">IF(D1244="","",_xll.xCalcSkew(OFFSET(C1244,-M1244,0),E1244-OFFSET(C1244,-M1244+1,0),b)/100)</f>
        <v/>
      </c>
      <c r="AC1244" s="40" t="str">
        <f ca="1">IF(I1244="","",_xll.xCalcSkew(OFFSET(C1244,-M1244,0),J1244-OFFSET(C1244,-M1244+1,0),b)/100)</f>
        <v/>
      </c>
      <c r="AE1244">
        <f t="shared" si="216"/>
        <v>0</v>
      </c>
      <c r="AF1244">
        <f t="shared" si="217"/>
        <v>0</v>
      </c>
      <c r="AG1244">
        <f t="shared" si="218"/>
        <v>0</v>
      </c>
    </row>
    <row r="1245" spans="3:33" x14ac:dyDescent="0.25">
      <c r="D1245" s="52"/>
      <c r="E1245" s="39"/>
      <c r="F1245" s="39"/>
      <c r="G1245" s="35"/>
      <c r="I1245" s="52"/>
      <c r="J1245" s="39"/>
      <c r="K1245" s="39"/>
      <c r="L1245" s="62"/>
      <c r="M1245" s="101">
        <f t="shared" si="223"/>
        <v>16</v>
      </c>
      <c r="N1245" s="67" t="str">
        <f ca="1">IF(D1245="","",_xll.xEURO(OFFSET(C1245,-M1245+1,0),E1245,OFFSET(C1245,-M1245+2,0),OFFSET(C1245,-M1245+2,0),OFFSET(C1245,-M1245+3,0)+AB1245,OFFSET(C1245,-M1245+4,0),0,1)*D1245)</f>
        <v/>
      </c>
      <c r="O1245" s="69" t="str">
        <f ca="1">IF(D1245="","",_xll.xEURO(OFFSET(C1245,-M1245+1,0),E1245,OFFSET(C1245,-M1245+2,0),OFFSET(C1245,-M1245+2,0),OFFSET(C1245,-M1245+3,0)+AB1245,OFFSET(C1245,-M1245+4,0),0,0))</f>
        <v/>
      </c>
      <c r="P1245" s="67" t="str">
        <f t="shared" si="221"/>
        <v/>
      </c>
      <c r="Q1245" s="67" t="str">
        <f ca="1">IF(D1245="","",_xll.xEURO(OFFSET(C1245,-M1245+1,0),E1245,OFFSET(C1245,-M1245+2,0),OFFSET(C1245,-M1245+2,0),OFFSET(C1245,-M1245+3,0)+AB1245,OFFSET(C1245,-M1245+4,0),0,2)/10*D1245)</f>
        <v/>
      </c>
      <c r="R1245" s="71" t="str">
        <f ca="1">IF(D1245="","",_xll.xEURO(OFFSET(C1245,-M1245+1,0),E1245,OFFSET(C1245,-M1245+2,0),OFFSET(C1245,-M1245+2,0),OFFSET(C1245,-M1245+3,0)+AB1245,OFFSET(C1245,-M1245+4,0),0,3)/100*D1245*10000)</f>
        <v/>
      </c>
      <c r="S1245" s="71" t="str">
        <f ca="1">IF(D1245="","",_xll.xEURO(OFFSET(C1245,-M1245+1,0),E1245,OFFSET(C1245,-M1245+2,0),OFFSET(C1245,-M1245+2,0),OFFSET(C1245,-M1245+3,0)+AB1245,OFFSET(C1245,-M1245+4,0),0,5)/365.25*D1245*10000)</f>
        <v/>
      </c>
      <c r="U1245" s="67" t="str">
        <f ca="1">IF(I1245="","",_xll.xEURO(OFFSET(C1245,-M1245+1,0),J1245,OFFSET(C1245,-M1245+2,0),OFFSET(C1245,-M1245+2,0),OFFSET(C1245,-M1245+3,0)+AC1245,OFFSET(C1245,-M1245+4,0),1,1)*I1245)</f>
        <v/>
      </c>
      <c r="V1245" s="69" t="str">
        <f ca="1">IF(I1245="","",_xll.xEURO(OFFSET(C1245,-M1245+1,0),J1245,OFFSET(C1245,-M1245+2,0),OFFSET(C1245,-M1245+2,0),OFFSET(C1245,-M1245+3,0)+AC1245,OFFSET(C1245,-M1245+4,0),1,0))</f>
        <v/>
      </c>
      <c r="W1245" s="67" t="str">
        <f t="shared" si="222"/>
        <v/>
      </c>
      <c r="X1245" s="67" t="str">
        <f ca="1">IF(I1245="","",_xll.xEURO(OFFSET(C1245,-M1245+1,0),J1245,OFFSET(C1245,-M1245+2,0),OFFSET(C1245,-M1245+2,0),OFFSET(C1245,-M1245+3,0)+AC1245,OFFSET(C1245,-M1245+4,0),1,2)/10*I1245)</f>
        <v/>
      </c>
      <c r="Y1245" s="71" t="str">
        <f ca="1">IF(I1245="","",_xll.xEURO(OFFSET(C1245,-M1245+1,0),J1245,OFFSET(C1245,-M1245+2,0),OFFSET(C1245,-M1245+2,0),OFFSET(C1245,-M1245+3,0)+AC1245,OFFSET(C1245,-M1245+4,0),1,3)/100*I1245*10000)</f>
        <v/>
      </c>
      <c r="Z1245" s="71" t="str">
        <f ca="1">IF(I1245="","",_xll.xEURO(OFFSET(C1245,-M1245+1,0),J1245,OFFSET(C1245,-M1245+2,0),OFFSET(C1245,-M1245+2,0),OFFSET(C1245,-M1245+3,0)+AC1245,OFFSET(C1245,-M1245+4,0),1,5)/365.25*I1245*10000)</f>
        <v/>
      </c>
      <c r="AB1245" s="40" t="str">
        <f ca="1">IF(D1245="","",_xll.xCalcSkew(OFFSET(C1245,-M1245,0),E1245-OFFSET(C1245,-M1245+1,0),b)/100)</f>
        <v/>
      </c>
      <c r="AC1245" s="40" t="str">
        <f ca="1">IF(I1245="","",_xll.xCalcSkew(OFFSET(C1245,-M1245,0),J1245-OFFSET(C1245,-M1245+1,0),b)/100)</f>
        <v/>
      </c>
      <c r="AE1245">
        <f t="shared" si="216"/>
        <v>0</v>
      </c>
      <c r="AF1245">
        <f t="shared" si="217"/>
        <v>0</v>
      </c>
      <c r="AG1245">
        <f t="shared" si="218"/>
        <v>0</v>
      </c>
    </row>
    <row r="1246" spans="3:33" x14ac:dyDescent="0.25">
      <c r="D1246" s="52"/>
      <c r="E1246" s="39"/>
      <c r="F1246" s="39"/>
      <c r="G1246" s="35"/>
      <c r="I1246" s="52"/>
      <c r="J1246" s="39"/>
      <c r="K1246" s="39"/>
      <c r="L1246" s="62"/>
      <c r="M1246" s="101">
        <f t="shared" si="223"/>
        <v>17</v>
      </c>
      <c r="N1246" s="67" t="str">
        <f ca="1">IF(D1246="","",_xll.xEURO(OFFSET(C1246,-M1246+1,0),E1246,OFFSET(C1246,-M1246+2,0),OFFSET(C1246,-M1246+2,0),OFFSET(C1246,-M1246+3,0)+AB1246,OFFSET(C1246,-M1246+4,0),0,1)*D1246)</f>
        <v/>
      </c>
      <c r="O1246" s="69" t="str">
        <f ca="1">IF(D1246="","",_xll.xEURO(OFFSET(C1246,-M1246+1,0),E1246,OFFSET(C1246,-M1246+2,0),OFFSET(C1246,-M1246+2,0),OFFSET(C1246,-M1246+3,0)+AB1246,OFFSET(C1246,-M1246+4,0),0,0))</f>
        <v/>
      </c>
      <c r="P1246" s="67" t="str">
        <f t="shared" si="221"/>
        <v/>
      </c>
      <c r="Q1246" s="67" t="str">
        <f ca="1">IF(D1246="","",_xll.xEURO(OFFSET(C1246,-M1246+1,0),E1246,OFFSET(C1246,-M1246+2,0),OFFSET(C1246,-M1246+2,0),OFFSET(C1246,-M1246+3,0)+AB1246,OFFSET(C1246,-M1246+4,0),0,2)/10*D1246)</f>
        <v/>
      </c>
      <c r="R1246" s="71" t="str">
        <f ca="1">IF(D1246="","",_xll.xEURO(OFFSET(C1246,-M1246+1,0),E1246,OFFSET(C1246,-M1246+2,0),OFFSET(C1246,-M1246+2,0),OFFSET(C1246,-M1246+3,0)+AB1246,OFFSET(C1246,-M1246+4,0),0,3)/100*D1246*10000)</f>
        <v/>
      </c>
      <c r="S1246" s="71" t="str">
        <f ca="1">IF(D1246="","",_xll.xEURO(OFFSET(C1246,-M1246+1,0),E1246,OFFSET(C1246,-M1246+2,0),OFFSET(C1246,-M1246+2,0),OFFSET(C1246,-M1246+3,0)+AB1246,OFFSET(C1246,-M1246+4,0),0,5)/365.25*D1246*10000)</f>
        <v/>
      </c>
      <c r="U1246" s="67" t="str">
        <f ca="1">IF(I1246="","",_xll.xEURO(OFFSET(C1246,-M1246+1,0),J1246,OFFSET(C1246,-M1246+2,0),OFFSET(C1246,-M1246+2,0),OFFSET(C1246,-M1246+3,0)+AC1246,OFFSET(C1246,-M1246+4,0),1,1)*I1246)</f>
        <v/>
      </c>
      <c r="V1246" s="69" t="str">
        <f ca="1">IF(I1246="","",_xll.xEURO(OFFSET(C1246,-M1246+1,0),J1246,OFFSET(C1246,-M1246+2,0),OFFSET(C1246,-M1246+2,0),OFFSET(C1246,-M1246+3,0)+AC1246,OFFSET(C1246,-M1246+4,0),1,0))</f>
        <v/>
      </c>
      <c r="W1246" s="67" t="str">
        <f t="shared" si="222"/>
        <v/>
      </c>
      <c r="X1246" s="67" t="str">
        <f ca="1">IF(I1246="","",_xll.xEURO(OFFSET(C1246,-M1246+1,0),J1246,OFFSET(C1246,-M1246+2,0),OFFSET(C1246,-M1246+2,0),OFFSET(C1246,-M1246+3,0)+AC1246,OFFSET(C1246,-M1246+4,0),1,2)/10*I1246)</f>
        <v/>
      </c>
      <c r="Y1246" s="71" t="str">
        <f ca="1">IF(I1246="","",_xll.xEURO(OFFSET(C1246,-M1246+1,0),J1246,OFFSET(C1246,-M1246+2,0),OFFSET(C1246,-M1246+2,0),OFFSET(C1246,-M1246+3,0)+AC1246,OFFSET(C1246,-M1246+4,0),1,3)/100*I1246*10000)</f>
        <v/>
      </c>
      <c r="Z1246" s="71" t="str">
        <f ca="1">IF(I1246="","",_xll.xEURO(OFFSET(C1246,-M1246+1,0),J1246,OFFSET(C1246,-M1246+2,0),OFFSET(C1246,-M1246+2,0),OFFSET(C1246,-M1246+3,0)+AC1246,OFFSET(C1246,-M1246+4,0),1,5)/365.25*I1246*10000)</f>
        <v/>
      </c>
      <c r="AB1246" s="40" t="str">
        <f ca="1">IF(D1246="","",_xll.xCalcSkew(OFFSET(C1246,-M1246,0),E1246-OFFSET(C1246,-M1246+1,0),b)/100)</f>
        <v/>
      </c>
      <c r="AC1246" s="40" t="str">
        <f ca="1">IF(I1246="","",_xll.xCalcSkew(OFFSET(C1246,-M1246,0),J1246-OFFSET(C1246,-M1246+1,0),b)/100)</f>
        <v/>
      </c>
      <c r="AE1246">
        <f t="shared" si="216"/>
        <v>0</v>
      </c>
      <c r="AF1246">
        <f t="shared" si="217"/>
        <v>0</v>
      </c>
      <c r="AG1246">
        <f t="shared" si="218"/>
        <v>0</v>
      </c>
    </row>
    <row r="1247" spans="3:33" x14ac:dyDescent="0.25">
      <c r="D1247" s="52"/>
      <c r="E1247" s="39"/>
      <c r="F1247" s="39"/>
      <c r="G1247" s="35"/>
      <c r="I1247" s="52"/>
      <c r="J1247" s="39"/>
      <c r="K1247" s="39"/>
      <c r="L1247" s="62"/>
      <c r="M1247" s="101">
        <f t="shared" si="223"/>
        <v>18</v>
      </c>
      <c r="N1247" s="67" t="str">
        <f ca="1">IF(D1247="","",_xll.xEURO(OFFSET(C1247,-M1247+1,0),E1247,OFFSET(C1247,-M1247+2,0),OFFSET(C1247,-M1247+2,0),OFFSET(C1247,-M1247+3,0)+AB1247,OFFSET(C1247,-M1247+4,0),0,1)*D1247)</f>
        <v/>
      </c>
      <c r="O1247" s="69" t="str">
        <f ca="1">IF(D1247="","",_xll.xEURO(OFFSET(C1247,-M1247+1,0),E1247,OFFSET(C1247,-M1247+2,0),OFFSET(C1247,-M1247+2,0),OFFSET(C1247,-M1247+3,0)+AB1247,OFFSET(C1247,-M1247+4,0),0,0))</f>
        <v/>
      </c>
      <c r="P1247" s="67" t="str">
        <f t="shared" si="221"/>
        <v/>
      </c>
      <c r="Q1247" s="67" t="str">
        <f ca="1">IF(D1247="","",_xll.xEURO(OFFSET(C1247,-M1247+1,0),E1247,OFFSET(C1247,-M1247+2,0),OFFSET(C1247,-M1247+2,0),OFFSET(C1247,-M1247+3,0)+AB1247,OFFSET(C1247,-M1247+4,0),0,2)/10*D1247)</f>
        <v/>
      </c>
      <c r="R1247" s="71" t="str">
        <f ca="1">IF(D1247="","",_xll.xEURO(OFFSET(C1247,-M1247+1,0),E1247,OFFSET(C1247,-M1247+2,0),OFFSET(C1247,-M1247+2,0),OFFSET(C1247,-M1247+3,0)+AB1247,OFFSET(C1247,-M1247+4,0),0,3)/100*D1247*10000)</f>
        <v/>
      </c>
      <c r="S1247" s="71" t="str">
        <f ca="1">IF(D1247="","",_xll.xEURO(OFFSET(C1247,-M1247+1,0),E1247,OFFSET(C1247,-M1247+2,0),OFFSET(C1247,-M1247+2,0),OFFSET(C1247,-M1247+3,0)+AB1247,OFFSET(C1247,-M1247+4,0),0,5)/365.25*D1247*10000)</f>
        <v/>
      </c>
      <c r="U1247" s="67" t="str">
        <f ca="1">IF(I1247="","",_xll.xEURO(OFFSET(C1247,-M1247+1,0),J1247,OFFSET(C1247,-M1247+2,0),OFFSET(C1247,-M1247+2,0),OFFSET(C1247,-M1247+3,0)+AC1247,OFFSET(C1247,-M1247+4,0),1,1)*I1247)</f>
        <v/>
      </c>
      <c r="V1247" s="69" t="str">
        <f ca="1">IF(I1247="","",_xll.xEURO(OFFSET(C1247,-M1247+1,0),J1247,OFFSET(C1247,-M1247+2,0),OFFSET(C1247,-M1247+2,0),OFFSET(C1247,-M1247+3,0)+AC1247,OFFSET(C1247,-M1247+4,0),1,0))</f>
        <v/>
      </c>
      <c r="W1247" s="67" t="str">
        <f t="shared" si="222"/>
        <v/>
      </c>
      <c r="X1247" s="67" t="str">
        <f ca="1">IF(I1247="","",_xll.xEURO(OFFSET(C1247,-M1247+1,0),J1247,OFFSET(C1247,-M1247+2,0),OFFSET(C1247,-M1247+2,0),OFFSET(C1247,-M1247+3,0)+AC1247,OFFSET(C1247,-M1247+4,0),1,2)/10*I1247)</f>
        <v/>
      </c>
      <c r="Y1247" s="71" t="str">
        <f ca="1">IF(I1247="","",_xll.xEURO(OFFSET(C1247,-M1247+1,0),J1247,OFFSET(C1247,-M1247+2,0),OFFSET(C1247,-M1247+2,0),OFFSET(C1247,-M1247+3,0)+AC1247,OFFSET(C1247,-M1247+4,0),1,3)/100*I1247*10000)</f>
        <v/>
      </c>
      <c r="Z1247" s="71" t="str">
        <f ca="1">IF(I1247="","",_xll.xEURO(OFFSET(C1247,-M1247+1,0),J1247,OFFSET(C1247,-M1247+2,0),OFFSET(C1247,-M1247+2,0),OFFSET(C1247,-M1247+3,0)+AC1247,OFFSET(C1247,-M1247+4,0),1,5)/365.25*I1247*10000)</f>
        <v/>
      </c>
      <c r="AB1247" s="40" t="str">
        <f ca="1">IF(D1247="","",_xll.xCalcSkew(OFFSET(C1247,-M1247,0),E1247-OFFSET(C1247,-M1247+1,0),b)/100)</f>
        <v/>
      </c>
      <c r="AC1247" s="40" t="str">
        <f ca="1">IF(I1247="","",_xll.xCalcSkew(OFFSET(C1247,-M1247,0),J1247-OFFSET(C1247,-M1247+1,0),b)/100)</f>
        <v/>
      </c>
      <c r="AE1247">
        <f t="shared" si="216"/>
        <v>0</v>
      </c>
      <c r="AF1247">
        <f t="shared" si="217"/>
        <v>0</v>
      </c>
      <c r="AG1247">
        <f t="shared" si="218"/>
        <v>0</v>
      </c>
    </row>
    <row r="1248" spans="3:33" x14ac:dyDescent="0.25">
      <c r="D1248" s="52"/>
      <c r="E1248" s="39"/>
      <c r="F1248" s="39"/>
      <c r="G1248" s="35"/>
      <c r="I1248" s="52"/>
      <c r="J1248" s="39"/>
      <c r="K1248" s="39"/>
      <c r="L1248" s="62"/>
      <c r="M1248" s="101">
        <f t="shared" si="223"/>
        <v>19</v>
      </c>
      <c r="N1248" s="67" t="str">
        <f ca="1">IF(D1248="","",_xll.xEURO(OFFSET(C1248,-M1248+1,0),E1248,OFFSET(C1248,-M1248+2,0),OFFSET(C1248,-M1248+2,0),OFFSET(C1248,-M1248+3,0)+AB1248,OFFSET(C1248,-M1248+4,0),0,1)*D1248)</f>
        <v/>
      </c>
      <c r="O1248" s="69" t="str">
        <f ca="1">IF(D1248="","",_xll.xEURO(OFFSET(C1248,-M1248+1,0),E1248,OFFSET(C1248,-M1248+2,0),OFFSET(C1248,-M1248+2,0),OFFSET(C1248,-M1248+3,0)+AB1248,OFFSET(C1248,-M1248+4,0),0,0))</f>
        <v/>
      </c>
      <c r="P1248" s="67" t="str">
        <f t="shared" si="221"/>
        <v/>
      </c>
      <c r="Q1248" s="67" t="str">
        <f ca="1">IF(D1248="","",_xll.xEURO(OFFSET(C1248,-M1248+1,0),E1248,OFFSET(C1248,-M1248+2,0),OFFSET(C1248,-M1248+2,0),OFFSET(C1248,-M1248+3,0)+AB1248,OFFSET(C1248,-M1248+4,0),0,2)/10*D1248)</f>
        <v/>
      </c>
      <c r="R1248" s="71" t="str">
        <f ca="1">IF(D1248="","",_xll.xEURO(OFFSET(C1248,-M1248+1,0),E1248,OFFSET(C1248,-M1248+2,0),OFFSET(C1248,-M1248+2,0),OFFSET(C1248,-M1248+3,0)+AB1248,OFFSET(C1248,-M1248+4,0),0,3)/100*D1248*10000)</f>
        <v/>
      </c>
      <c r="S1248" s="71" t="str">
        <f ca="1">IF(D1248="","",_xll.xEURO(OFFSET(C1248,-M1248+1,0),E1248,OFFSET(C1248,-M1248+2,0),OFFSET(C1248,-M1248+2,0),OFFSET(C1248,-M1248+3,0)+AB1248,OFFSET(C1248,-M1248+4,0),0,5)/365.25*D1248*10000)</f>
        <v/>
      </c>
      <c r="U1248" s="67" t="str">
        <f ca="1">IF(I1248="","",_xll.xEURO(OFFSET(C1248,-M1248+1,0),J1248,OFFSET(C1248,-M1248+2,0),OFFSET(C1248,-M1248+2,0),OFFSET(C1248,-M1248+3,0)+AC1248,OFFSET(C1248,-M1248+4,0),1,1)*I1248)</f>
        <v/>
      </c>
      <c r="V1248" s="69" t="str">
        <f ca="1">IF(I1248="","",_xll.xEURO(OFFSET(C1248,-M1248+1,0),J1248,OFFSET(C1248,-M1248+2,0),OFFSET(C1248,-M1248+2,0),OFFSET(C1248,-M1248+3,0)+AC1248,OFFSET(C1248,-M1248+4,0),1,0))</f>
        <v/>
      </c>
      <c r="W1248" s="67" t="str">
        <f t="shared" si="222"/>
        <v/>
      </c>
      <c r="X1248" s="67" t="str">
        <f ca="1">IF(I1248="","",_xll.xEURO(OFFSET(C1248,-M1248+1,0),J1248,OFFSET(C1248,-M1248+2,0),OFFSET(C1248,-M1248+2,0),OFFSET(C1248,-M1248+3,0)+AC1248,OFFSET(C1248,-M1248+4,0),1,2)/10*I1248)</f>
        <v/>
      </c>
      <c r="Y1248" s="71" t="str">
        <f ca="1">IF(I1248="","",_xll.xEURO(OFFSET(C1248,-M1248+1,0),J1248,OFFSET(C1248,-M1248+2,0),OFFSET(C1248,-M1248+2,0),OFFSET(C1248,-M1248+3,0)+AC1248,OFFSET(C1248,-M1248+4,0),1,3)/100*I1248*10000)</f>
        <v/>
      </c>
      <c r="Z1248" s="71" t="str">
        <f ca="1">IF(I1248="","",_xll.xEURO(OFFSET(C1248,-M1248+1,0),J1248,OFFSET(C1248,-M1248+2,0),OFFSET(C1248,-M1248+2,0),OFFSET(C1248,-M1248+3,0)+AC1248,OFFSET(C1248,-M1248+4,0),1,5)/365.25*I1248*10000)</f>
        <v/>
      </c>
      <c r="AB1248" s="40" t="str">
        <f ca="1">IF(D1248="","",_xll.xCalcSkew(OFFSET(C1248,-M1248,0),E1248-OFFSET(C1248,-M1248+1,0),b)/100)</f>
        <v/>
      </c>
      <c r="AC1248" s="40" t="str">
        <f ca="1">IF(I1248="","",_xll.xCalcSkew(OFFSET(C1248,-M1248,0),J1248-OFFSET(C1248,-M1248+1,0),b)/100)</f>
        <v/>
      </c>
      <c r="AE1248">
        <f t="shared" si="216"/>
        <v>0</v>
      </c>
      <c r="AF1248">
        <f t="shared" si="217"/>
        <v>0</v>
      </c>
      <c r="AG1248">
        <f t="shared" si="218"/>
        <v>0</v>
      </c>
    </row>
    <row r="1249" spans="4:33" x14ac:dyDescent="0.25">
      <c r="D1249" s="52"/>
      <c r="E1249" s="39"/>
      <c r="F1249" s="39"/>
      <c r="G1249" s="35"/>
      <c r="I1249" s="52"/>
      <c r="J1249" s="39"/>
      <c r="K1249" s="39"/>
      <c r="L1249" s="62"/>
      <c r="M1249" s="101">
        <f t="shared" si="223"/>
        <v>20</v>
      </c>
      <c r="N1249" s="67" t="str">
        <f ca="1">IF(D1249="","",_xll.xEURO(OFFSET(C1249,-M1249+1,0),E1249,OFFSET(C1249,-M1249+2,0),OFFSET(C1249,-M1249+2,0),OFFSET(C1249,-M1249+3,0)+AB1249,OFFSET(C1249,-M1249+4,0),0,1)*D1249)</f>
        <v/>
      </c>
      <c r="O1249" s="69" t="str">
        <f ca="1">IF(D1249="","",_xll.xEURO(OFFSET(C1249,-M1249+1,0),E1249,OFFSET(C1249,-M1249+2,0),OFFSET(C1249,-M1249+2,0),OFFSET(C1249,-M1249+3,0)+AB1249,OFFSET(C1249,-M1249+4,0),0,0))</f>
        <v/>
      </c>
      <c r="P1249" s="67" t="str">
        <f t="shared" si="221"/>
        <v/>
      </c>
      <c r="Q1249" s="67" t="str">
        <f ca="1">IF(D1249="","",_xll.xEURO(OFFSET(C1249,-M1249+1,0),E1249,OFFSET(C1249,-M1249+2,0),OFFSET(C1249,-M1249+2,0),OFFSET(C1249,-M1249+3,0)+AB1249,OFFSET(C1249,-M1249+4,0),0,2)/10*D1249)</f>
        <v/>
      </c>
      <c r="R1249" s="71" t="str">
        <f ca="1">IF(D1249="","",_xll.xEURO(OFFSET(C1249,-M1249+1,0),E1249,OFFSET(C1249,-M1249+2,0),OFFSET(C1249,-M1249+2,0),OFFSET(C1249,-M1249+3,0)+AB1249,OFFSET(C1249,-M1249+4,0),0,3)/100*D1249*10000)</f>
        <v/>
      </c>
      <c r="S1249" s="71" t="str">
        <f ca="1">IF(D1249="","",_xll.xEURO(OFFSET(C1249,-M1249+1,0),E1249,OFFSET(C1249,-M1249+2,0),OFFSET(C1249,-M1249+2,0),OFFSET(C1249,-M1249+3,0)+AB1249,OFFSET(C1249,-M1249+4,0),0,5)/365.25*D1249*10000)</f>
        <v/>
      </c>
      <c r="U1249" s="67" t="str">
        <f ca="1">IF(I1249="","",_xll.xEURO(OFFSET(C1249,-M1249+1,0),J1249,OFFSET(C1249,-M1249+2,0),OFFSET(C1249,-M1249+2,0),OFFSET(C1249,-M1249+3,0)+AC1249,OFFSET(C1249,-M1249+4,0),1,1)*I1249)</f>
        <v/>
      </c>
      <c r="V1249" s="69" t="str">
        <f ca="1">IF(I1249="","",_xll.xEURO(OFFSET(C1249,-M1249+1,0),J1249,OFFSET(C1249,-M1249+2,0),OFFSET(C1249,-M1249+2,0),OFFSET(C1249,-M1249+3,0)+AC1249,OFFSET(C1249,-M1249+4,0),1,0))</f>
        <v/>
      </c>
      <c r="W1249" s="67" t="str">
        <f t="shared" si="222"/>
        <v/>
      </c>
      <c r="X1249" s="67" t="str">
        <f ca="1">IF(I1249="","",_xll.xEURO(OFFSET(C1249,-M1249+1,0),J1249,OFFSET(C1249,-M1249+2,0),OFFSET(C1249,-M1249+2,0),OFFSET(C1249,-M1249+3,0)+AC1249,OFFSET(C1249,-M1249+4,0),1,2)/10*I1249)</f>
        <v/>
      </c>
      <c r="Y1249" s="71" t="str">
        <f ca="1">IF(I1249="","",_xll.xEURO(OFFSET(C1249,-M1249+1,0),J1249,OFFSET(C1249,-M1249+2,0),OFFSET(C1249,-M1249+2,0),OFFSET(C1249,-M1249+3,0)+AC1249,OFFSET(C1249,-M1249+4,0),1,3)/100*I1249*10000)</f>
        <v/>
      </c>
      <c r="Z1249" s="71" t="str">
        <f ca="1">IF(I1249="","",_xll.xEURO(OFFSET(C1249,-M1249+1,0),J1249,OFFSET(C1249,-M1249+2,0),OFFSET(C1249,-M1249+2,0),OFFSET(C1249,-M1249+3,0)+AC1249,OFFSET(C1249,-M1249+4,0),1,5)/365.25*I1249*10000)</f>
        <v/>
      </c>
      <c r="AB1249" s="40" t="str">
        <f ca="1">IF(D1249="","",_xll.xCalcSkew(OFFSET(C1249,-M1249,0),E1249-OFFSET(C1249,-M1249+1,0),b)/100)</f>
        <v/>
      </c>
      <c r="AC1249" s="40" t="str">
        <f ca="1">IF(I1249="","",_xll.xCalcSkew(OFFSET(C1249,-M1249,0),J1249-OFFSET(C1249,-M1249+1,0),b)/100)</f>
        <v/>
      </c>
      <c r="AE1249">
        <f t="shared" si="216"/>
        <v>0</v>
      </c>
      <c r="AF1249">
        <f t="shared" si="217"/>
        <v>0</v>
      </c>
      <c r="AG1249">
        <f t="shared" si="218"/>
        <v>0</v>
      </c>
    </row>
    <row r="1250" spans="4:33" x14ac:dyDescent="0.25">
      <c r="D1250" s="52"/>
      <c r="E1250" s="39"/>
      <c r="F1250" s="39"/>
      <c r="G1250" s="35"/>
      <c r="I1250" s="52"/>
      <c r="J1250" s="39"/>
      <c r="K1250" s="39"/>
      <c r="L1250" s="62"/>
      <c r="M1250" s="101">
        <f t="shared" si="223"/>
        <v>21</v>
      </c>
      <c r="N1250" s="67" t="str">
        <f ca="1">IF(D1250="","",_xll.xEURO(OFFSET(C1250,-M1250+1,0),E1250,OFFSET(C1250,-M1250+2,0),OFFSET(C1250,-M1250+2,0),OFFSET(C1250,-M1250+3,0)+AB1250,OFFSET(C1250,-M1250+4,0),0,1)*D1250)</f>
        <v/>
      </c>
      <c r="O1250" s="69" t="str">
        <f ca="1">IF(D1250="","",_xll.xEURO(OFFSET(C1250,-M1250+1,0),E1250,OFFSET(C1250,-M1250+2,0),OFFSET(C1250,-M1250+2,0),OFFSET(C1250,-M1250+3,0)+AB1250,OFFSET(C1250,-M1250+4,0),0,0))</f>
        <v/>
      </c>
      <c r="P1250" s="67" t="str">
        <f t="shared" si="221"/>
        <v/>
      </c>
      <c r="Q1250" s="67" t="str">
        <f ca="1">IF(D1250="","",_xll.xEURO(OFFSET(C1250,-M1250+1,0),E1250,OFFSET(C1250,-M1250+2,0),OFFSET(C1250,-M1250+2,0),OFFSET(C1250,-M1250+3,0)+AB1250,OFFSET(C1250,-M1250+4,0),0,2)/10*D1250)</f>
        <v/>
      </c>
      <c r="R1250" s="71" t="str">
        <f ca="1">IF(D1250="","",_xll.xEURO(OFFSET(C1250,-M1250+1,0),E1250,OFFSET(C1250,-M1250+2,0),OFFSET(C1250,-M1250+2,0),OFFSET(C1250,-M1250+3,0)+AB1250,OFFSET(C1250,-M1250+4,0),0,3)/100*D1250*10000)</f>
        <v/>
      </c>
      <c r="S1250" s="71" t="str">
        <f ca="1">IF(D1250="","",_xll.xEURO(OFFSET(C1250,-M1250+1,0),E1250,OFFSET(C1250,-M1250+2,0),OFFSET(C1250,-M1250+2,0),OFFSET(C1250,-M1250+3,0)+AB1250,OFFSET(C1250,-M1250+4,0),0,5)/365.25*D1250*10000)</f>
        <v/>
      </c>
      <c r="U1250" s="67" t="str">
        <f ca="1">IF(I1250="","",_xll.xEURO(OFFSET(C1250,-M1250+1,0),J1250,OFFSET(C1250,-M1250+2,0),OFFSET(C1250,-M1250+2,0),OFFSET(C1250,-M1250+3,0)+AC1250,OFFSET(C1250,-M1250+4,0),1,1)*I1250)</f>
        <v/>
      </c>
      <c r="V1250" s="69" t="str">
        <f ca="1">IF(I1250="","",_xll.xEURO(OFFSET(C1250,-M1250+1,0),J1250,OFFSET(C1250,-M1250+2,0),OFFSET(C1250,-M1250+2,0),OFFSET(C1250,-M1250+3,0)+AC1250,OFFSET(C1250,-M1250+4,0),1,0))</f>
        <v/>
      </c>
      <c r="W1250" s="67" t="str">
        <f t="shared" si="222"/>
        <v/>
      </c>
      <c r="X1250" s="67" t="str">
        <f ca="1">IF(I1250="","",_xll.xEURO(OFFSET(C1250,-M1250+1,0),J1250,OFFSET(C1250,-M1250+2,0),OFFSET(C1250,-M1250+2,0),OFFSET(C1250,-M1250+3,0)+AC1250,OFFSET(C1250,-M1250+4,0),1,2)/10*I1250)</f>
        <v/>
      </c>
      <c r="Y1250" s="71" t="str">
        <f ca="1">IF(I1250="","",_xll.xEURO(OFFSET(C1250,-M1250+1,0),J1250,OFFSET(C1250,-M1250+2,0),OFFSET(C1250,-M1250+2,0),OFFSET(C1250,-M1250+3,0)+AC1250,OFFSET(C1250,-M1250+4,0),1,3)/100*I1250*10000)</f>
        <v/>
      </c>
      <c r="Z1250" s="71" t="str">
        <f ca="1">IF(I1250="","",_xll.xEURO(OFFSET(C1250,-M1250+1,0),J1250,OFFSET(C1250,-M1250+2,0),OFFSET(C1250,-M1250+2,0),OFFSET(C1250,-M1250+3,0)+AC1250,OFFSET(C1250,-M1250+4,0),1,5)/365.25*I1250*10000)</f>
        <v/>
      </c>
      <c r="AB1250" s="40" t="str">
        <f ca="1">IF(D1250="","",_xll.xCalcSkew(OFFSET(C1250,-M1250,0),E1250-OFFSET(C1250,-M1250+1,0),b)/100)</f>
        <v/>
      </c>
      <c r="AC1250" s="40" t="str">
        <f ca="1">IF(I1250="","",_xll.xCalcSkew(OFFSET(C1250,-M1250,0),J1250-OFFSET(C1250,-M1250+1,0),b)/100)</f>
        <v/>
      </c>
      <c r="AE1250">
        <f t="shared" si="216"/>
        <v>0</v>
      </c>
      <c r="AF1250">
        <f t="shared" si="217"/>
        <v>0</v>
      </c>
      <c r="AG1250">
        <f t="shared" si="218"/>
        <v>0</v>
      </c>
    </row>
    <row r="1251" spans="4:33" x14ac:dyDescent="0.25">
      <c r="D1251" s="52"/>
      <c r="E1251" s="39"/>
      <c r="F1251" s="39"/>
      <c r="G1251" s="35"/>
      <c r="I1251" s="52"/>
      <c r="J1251" s="39"/>
      <c r="K1251" s="39"/>
      <c r="L1251" s="62"/>
      <c r="M1251" s="101">
        <f t="shared" si="223"/>
        <v>22</v>
      </c>
      <c r="N1251" s="67" t="str">
        <f ca="1">IF(D1251="","",_xll.xEURO(OFFSET(C1251,-M1251+1,0),E1251,OFFSET(C1251,-M1251+2,0),OFFSET(C1251,-M1251+2,0),OFFSET(C1251,-M1251+3,0)+AB1251,OFFSET(C1251,-M1251+4,0),0,1)*D1251)</f>
        <v/>
      </c>
      <c r="O1251" s="69" t="str">
        <f ca="1">IF(D1251="","",_xll.xEURO(OFFSET(C1251,-M1251+1,0),E1251,OFFSET(C1251,-M1251+2,0),OFFSET(C1251,-M1251+2,0),OFFSET(C1251,-M1251+3,0)+AB1251,OFFSET(C1251,-M1251+4,0),0,0))</f>
        <v/>
      </c>
      <c r="P1251" s="67" t="str">
        <f t="shared" si="221"/>
        <v/>
      </c>
      <c r="Q1251" s="67" t="str">
        <f ca="1">IF(D1251="","",_xll.xEURO(OFFSET(C1251,-M1251+1,0),E1251,OFFSET(C1251,-M1251+2,0),OFFSET(C1251,-M1251+2,0),OFFSET(C1251,-M1251+3,0)+AB1251,OFFSET(C1251,-M1251+4,0),0,2)/10*D1251)</f>
        <v/>
      </c>
      <c r="R1251" s="71" t="str">
        <f ca="1">IF(D1251="","",_xll.xEURO(OFFSET(C1251,-M1251+1,0),E1251,OFFSET(C1251,-M1251+2,0),OFFSET(C1251,-M1251+2,0),OFFSET(C1251,-M1251+3,0)+AB1251,OFFSET(C1251,-M1251+4,0),0,3)/100*D1251*10000)</f>
        <v/>
      </c>
      <c r="S1251" s="71" t="str">
        <f ca="1">IF(D1251="","",_xll.xEURO(OFFSET(C1251,-M1251+1,0),E1251,OFFSET(C1251,-M1251+2,0),OFFSET(C1251,-M1251+2,0),OFFSET(C1251,-M1251+3,0)+AB1251,OFFSET(C1251,-M1251+4,0),0,5)/365.25*D1251*10000)</f>
        <v/>
      </c>
      <c r="U1251" s="67" t="str">
        <f ca="1">IF(I1251="","",_xll.xEURO(OFFSET(C1251,-M1251+1,0),J1251,OFFSET(C1251,-M1251+2,0),OFFSET(C1251,-M1251+2,0),OFFSET(C1251,-M1251+3,0)+AC1251,OFFSET(C1251,-M1251+4,0),1,1)*I1251)</f>
        <v/>
      </c>
      <c r="V1251" s="69" t="str">
        <f ca="1">IF(I1251="","",_xll.xEURO(OFFSET(C1251,-M1251+1,0),J1251,OFFSET(C1251,-M1251+2,0),OFFSET(C1251,-M1251+2,0),OFFSET(C1251,-M1251+3,0)+AC1251,OFFSET(C1251,-M1251+4,0),1,0))</f>
        <v/>
      </c>
      <c r="W1251" s="67" t="str">
        <f t="shared" si="222"/>
        <v/>
      </c>
      <c r="X1251" s="67" t="str">
        <f ca="1">IF(I1251="","",_xll.xEURO(OFFSET(C1251,-M1251+1,0),J1251,OFFSET(C1251,-M1251+2,0),OFFSET(C1251,-M1251+2,0),OFFSET(C1251,-M1251+3,0)+AC1251,OFFSET(C1251,-M1251+4,0),1,2)/10*I1251)</f>
        <v/>
      </c>
      <c r="Y1251" s="71" t="str">
        <f ca="1">IF(I1251="","",_xll.xEURO(OFFSET(C1251,-M1251+1,0),J1251,OFFSET(C1251,-M1251+2,0),OFFSET(C1251,-M1251+2,0),OFFSET(C1251,-M1251+3,0)+AC1251,OFFSET(C1251,-M1251+4,0),1,3)/100*I1251*10000)</f>
        <v/>
      </c>
      <c r="Z1251" s="71" t="str">
        <f ca="1">IF(I1251="","",_xll.xEURO(OFFSET(C1251,-M1251+1,0),J1251,OFFSET(C1251,-M1251+2,0),OFFSET(C1251,-M1251+2,0),OFFSET(C1251,-M1251+3,0)+AC1251,OFFSET(C1251,-M1251+4,0),1,5)/365.25*I1251*10000)</f>
        <v/>
      </c>
      <c r="AB1251" s="40" t="str">
        <f ca="1">IF(D1251="","",_xll.xCalcSkew(OFFSET(C1251,-M1251,0),E1251-OFFSET(C1251,-M1251+1,0),b)/100)</f>
        <v/>
      </c>
      <c r="AC1251" s="40" t="str">
        <f ca="1">IF(I1251="","",_xll.xCalcSkew(OFFSET(C1251,-M1251,0),J1251-OFFSET(C1251,-M1251+1,0),b)/100)</f>
        <v/>
      </c>
      <c r="AE1251">
        <f t="shared" si="216"/>
        <v>0</v>
      </c>
      <c r="AF1251">
        <f t="shared" si="217"/>
        <v>0</v>
      </c>
      <c r="AG1251">
        <f t="shared" si="218"/>
        <v>0</v>
      </c>
    </row>
    <row r="1252" spans="4:33" x14ac:dyDescent="0.25">
      <c r="D1252" s="52"/>
      <c r="E1252" s="39"/>
      <c r="F1252" s="39"/>
      <c r="G1252" s="35"/>
      <c r="I1252" s="52"/>
      <c r="J1252" s="39"/>
      <c r="K1252" s="39"/>
      <c r="L1252" s="62"/>
      <c r="M1252" s="101">
        <f t="shared" si="223"/>
        <v>23</v>
      </c>
      <c r="N1252" s="67" t="str">
        <f ca="1">IF(D1252="","",_xll.xEURO(OFFSET(C1252,-M1252+1,0),E1252,OFFSET(C1252,-M1252+2,0),OFFSET(C1252,-M1252+2,0),OFFSET(C1252,-M1252+3,0)+AB1252,OFFSET(C1252,-M1252+4,0),0,1)*D1252)</f>
        <v/>
      </c>
      <c r="O1252" s="69" t="str">
        <f ca="1">IF(D1252="","",_xll.xEURO(OFFSET(C1252,-M1252+1,0),E1252,OFFSET(C1252,-M1252+2,0),OFFSET(C1252,-M1252+2,0),OFFSET(C1252,-M1252+3,0)+AB1252,OFFSET(C1252,-M1252+4,0),0,0))</f>
        <v/>
      </c>
      <c r="P1252" s="67" t="str">
        <f t="shared" si="221"/>
        <v/>
      </c>
      <c r="Q1252" s="67" t="str">
        <f ca="1">IF(D1252="","",_xll.xEURO(OFFSET(C1252,-M1252+1,0),E1252,OFFSET(C1252,-M1252+2,0),OFFSET(C1252,-M1252+2,0),OFFSET(C1252,-M1252+3,0)+AB1252,OFFSET(C1252,-M1252+4,0),0,2)/10*D1252)</f>
        <v/>
      </c>
      <c r="R1252" s="71" t="str">
        <f ca="1">IF(D1252="","",_xll.xEURO(OFFSET(C1252,-M1252+1,0),E1252,OFFSET(C1252,-M1252+2,0),OFFSET(C1252,-M1252+2,0),OFFSET(C1252,-M1252+3,0)+AB1252,OFFSET(C1252,-M1252+4,0),0,3)/100*D1252*10000)</f>
        <v/>
      </c>
      <c r="S1252" s="71" t="str">
        <f ca="1">IF(D1252="","",_xll.xEURO(OFFSET(C1252,-M1252+1,0),E1252,OFFSET(C1252,-M1252+2,0),OFFSET(C1252,-M1252+2,0),OFFSET(C1252,-M1252+3,0)+AB1252,OFFSET(C1252,-M1252+4,0),0,5)/365.25*D1252*10000)</f>
        <v/>
      </c>
      <c r="U1252" s="67" t="str">
        <f ca="1">IF(I1252="","",_xll.xEURO(OFFSET(C1252,-M1252+1,0),J1252,OFFSET(C1252,-M1252+2,0),OFFSET(C1252,-M1252+2,0),OFFSET(C1252,-M1252+3,0)+AC1252,OFFSET(C1252,-M1252+4,0),1,1)*I1252)</f>
        <v/>
      </c>
      <c r="V1252" s="69" t="str">
        <f ca="1">IF(I1252="","",_xll.xEURO(OFFSET(C1252,-M1252+1,0),J1252,OFFSET(C1252,-M1252+2,0),OFFSET(C1252,-M1252+2,0),OFFSET(C1252,-M1252+3,0)+AC1252,OFFSET(C1252,-M1252+4,0),1,0))</f>
        <v/>
      </c>
      <c r="W1252" s="67" t="str">
        <f t="shared" si="222"/>
        <v/>
      </c>
      <c r="X1252" s="67" t="str">
        <f ca="1">IF(I1252="","",_xll.xEURO(OFFSET(C1252,-M1252+1,0),J1252,OFFSET(C1252,-M1252+2,0),OFFSET(C1252,-M1252+2,0),OFFSET(C1252,-M1252+3,0)+AC1252,OFFSET(C1252,-M1252+4,0),1,2)/10*I1252)</f>
        <v/>
      </c>
      <c r="Y1252" s="71" t="str">
        <f ca="1">IF(I1252="","",_xll.xEURO(OFFSET(C1252,-M1252+1,0),J1252,OFFSET(C1252,-M1252+2,0),OFFSET(C1252,-M1252+2,0),OFFSET(C1252,-M1252+3,0)+AC1252,OFFSET(C1252,-M1252+4,0),1,3)/100*I1252*10000)</f>
        <v/>
      </c>
      <c r="Z1252" s="71" t="str">
        <f ca="1">IF(I1252="","",_xll.xEURO(OFFSET(C1252,-M1252+1,0),J1252,OFFSET(C1252,-M1252+2,0),OFFSET(C1252,-M1252+2,0),OFFSET(C1252,-M1252+3,0)+AC1252,OFFSET(C1252,-M1252+4,0),1,5)/365.25*I1252*10000)</f>
        <v/>
      </c>
      <c r="AB1252" s="40" t="str">
        <f ca="1">IF(D1252="","",_xll.xCalcSkew(OFFSET(C1252,-M1252,0),E1252-OFFSET(C1252,-M1252+1,0),b)/100)</f>
        <v/>
      </c>
      <c r="AC1252" s="40" t="str">
        <f ca="1">IF(I1252="","",_xll.xCalcSkew(OFFSET(C1252,-M1252,0),J1252-OFFSET(C1252,-M1252+1,0),b)/100)</f>
        <v/>
      </c>
      <c r="AE1252">
        <f t="shared" si="216"/>
        <v>0</v>
      </c>
      <c r="AF1252">
        <f t="shared" si="217"/>
        <v>0</v>
      </c>
      <c r="AG1252">
        <f t="shared" si="218"/>
        <v>0</v>
      </c>
    </row>
    <row r="1253" spans="4:33" x14ac:dyDescent="0.25">
      <c r="D1253" s="52"/>
      <c r="E1253" s="39"/>
      <c r="F1253" s="39"/>
      <c r="G1253" s="35"/>
      <c r="I1253" s="52"/>
      <c r="J1253" s="39"/>
      <c r="K1253" s="39"/>
      <c r="L1253" s="62"/>
      <c r="M1253" s="101">
        <f t="shared" si="223"/>
        <v>24</v>
      </c>
      <c r="N1253" s="67" t="str">
        <f ca="1">IF(D1253="","",_xll.xEURO(OFFSET(C1253,-M1253+1,0),E1253,OFFSET(C1253,-M1253+2,0),OFFSET(C1253,-M1253+2,0),OFFSET(C1253,-M1253+3,0)+AB1253,OFFSET(C1253,-M1253+4,0),0,1)*D1253)</f>
        <v/>
      </c>
      <c r="O1253" s="69" t="str">
        <f ca="1">IF(D1253="","",_xll.xEURO(OFFSET(C1253,-M1253+1,0),E1253,OFFSET(C1253,-M1253+2,0),OFFSET(C1253,-M1253+2,0),OFFSET(C1253,-M1253+3,0)+AB1253,OFFSET(C1253,-M1253+4,0),0,0))</f>
        <v/>
      </c>
      <c r="P1253" s="67" t="str">
        <f t="shared" si="221"/>
        <v/>
      </c>
      <c r="Q1253" s="67" t="str">
        <f ca="1">IF(D1253="","",_xll.xEURO(OFFSET(C1253,-M1253+1,0),E1253,OFFSET(C1253,-M1253+2,0),OFFSET(C1253,-M1253+2,0),OFFSET(C1253,-M1253+3,0)+AB1253,OFFSET(C1253,-M1253+4,0),0,2)/10*D1253)</f>
        <v/>
      </c>
      <c r="R1253" s="71" t="str">
        <f ca="1">IF(D1253="","",_xll.xEURO(OFFSET(C1253,-M1253+1,0),E1253,OFFSET(C1253,-M1253+2,0),OFFSET(C1253,-M1253+2,0),OFFSET(C1253,-M1253+3,0)+AB1253,OFFSET(C1253,-M1253+4,0),0,3)/100*D1253*10000)</f>
        <v/>
      </c>
      <c r="S1253" s="71" t="str">
        <f ca="1">IF(D1253="","",_xll.xEURO(OFFSET(C1253,-M1253+1,0),E1253,OFFSET(C1253,-M1253+2,0),OFFSET(C1253,-M1253+2,0),OFFSET(C1253,-M1253+3,0)+AB1253,OFFSET(C1253,-M1253+4,0),0,5)/365.25*D1253*10000)</f>
        <v/>
      </c>
      <c r="U1253" s="67" t="str">
        <f ca="1">IF(I1253="","",_xll.xEURO(OFFSET(C1253,-M1253+1,0),J1253,OFFSET(C1253,-M1253+2,0),OFFSET(C1253,-M1253+2,0),OFFSET(C1253,-M1253+3,0)+AC1253,OFFSET(C1253,-M1253+4,0),1,1)*I1253)</f>
        <v/>
      </c>
      <c r="V1253" s="69" t="str">
        <f ca="1">IF(I1253="","",_xll.xEURO(OFFSET(C1253,-M1253+1,0),J1253,OFFSET(C1253,-M1253+2,0),OFFSET(C1253,-M1253+2,0),OFFSET(C1253,-M1253+3,0)+AC1253,OFFSET(C1253,-M1253+4,0),1,0))</f>
        <v/>
      </c>
      <c r="W1253" s="67" t="str">
        <f t="shared" si="222"/>
        <v/>
      </c>
      <c r="X1253" s="67" t="str">
        <f ca="1">IF(I1253="","",_xll.xEURO(OFFSET(C1253,-M1253+1,0),J1253,OFFSET(C1253,-M1253+2,0),OFFSET(C1253,-M1253+2,0),OFFSET(C1253,-M1253+3,0)+AC1253,OFFSET(C1253,-M1253+4,0),1,2)/10*I1253)</f>
        <v/>
      </c>
      <c r="Y1253" s="71" t="str">
        <f ca="1">IF(I1253="","",_xll.xEURO(OFFSET(C1253,-M1253+1,0),J1253,OFFSET(C1253,-M1253+2,0),OFFSET(C1253,-M1253+2,0),OFFSET(C1253,-M1253+3,0)+AC1253,OFFSET(C1253,-M1253+4,0),1,3)/100*I1253*10000)</f>
        <v/>
      </c>
      <c r="Z1253" s="71" t="str">
        <f ca="1">IF(I1253="","",_xll.xEURO(OFFSET(C1253,-M1253+1,0),J1253,OFFSET(C1253,-M1253+2,0),OFFSET(C1253,-M1253+2,0),OFFSET(C1253,-M1253+3,0)+AC1253,OFFSET(C1253,-M1253+4,0),1,5)/365.25*I1253*10000)</f>
        <v/>
      </c>
      <c r="AB1253" s="40" t="str">
        <f ca="1">IF(D1253="","",_xll.xCalcSkew(OFFSET(C1253,-M1253,0),E1253-OFFSET(C1253,-M1253+1,0),b)/100)</f>
        <v/>
      </c>
      <c r="AC1253" s="40" t="str">
        <f ca="1">IF(I1253="","",_xll.xCalcSkew(OFFSET(C1253,-M1253,0),J1253-OFFSET(C1253,-M1253+1,0),b)/100)</f>
        <v/>
      </c>
      <c r="AE1253">
        <f t="shared" si="216"/>
        <v>0</v>
      </c>
      <c r="AF1253">
        <f t="shared" si="217"/>
        <v>0</v>
      </c>
      <c r="AG1253">
        <f t="shared" si="218"/>
        <v>0</v>
      </c>
    </row>
    <row r="1254" spans="4:33" x14ac:dyDescent="0.25">
      <c r="D1254" s="52"/>
      <c r="E1254" s="39"/>
      <c r="F1254" s="39"/>
      <c r="G1254" s="35"/>
      <c r="I1254" s="52"/>
      <c r="J1254" s="39"/>
      <c r="K1254" s="39"/>
      <c r="L1254" s="62"/>
      <c r="M1254" s="101">
        <f t="shared" si="223"/>
        <v>25</v>
      </c>
      <c r="N1254" s="67" t="str">
        <f ca="1">IF(D1254="","",_xll.xEURO(OFFSET(C1254,-M1254+1,0),E1254,OFFSET(C1254,-M1254+2,0),OFFSET(C1254,-M1254+2,0),OFFSET(C1254,-M1254+3,0)+AB1254,OFFSET(C1254,-M1254+4,0),0,1)*D1254)</f>
        <v/>
      </c>
      <c r="O1254" s="69" t="str">
        <f ca="1">IF(D1254="","",_xll.xEURO(OFFSET(C1254,-M1254+1,0),E1254,OFFSET(C1254,-M1254+2,0),OFFSET(C1254,-M1254+2,0),OFFSET(C1254,-M1254+3,0)+AB1254,OFFSET(C1254,-M1254+4,0),0,0))</f>
        <v/>
      </c>
      <c r="P1254" s="67" t="str">
        <f t="shared" si="221"/>
        <v/>
      </c>
      <c r="Q1254" s="67" t="str">
        <f ca="1">IF(D1254="","",_xll.xEURO(OFFSET(C1254,-M1254+1,0),E1254,OFFSET(C1254,-M1254+2,0),OFFSET(C1254,-M1254+2,0),OFFSET(C1254,-M1254+3,0)+AB1254,OFFSET(C1254,-M1254+4,0),0,2)/10*D1254)</f>
        <v/>
      </c>
      <c r="R1254" s="71" t="str">
        <f ca="1">IF(D1254="","",_xll.xEURO(OFFSET(C1254,-M1254+1,0),E1254,OFFSET(C1254,-M1254+2,0),OFFSET(C1254,-M1254+2,0),OFFSET(C1254,-M1254+3,0)+AB1254,OFFSET(C1254,-M1254+4,0),0,3)/100*D1254*10000)</f>
        <v/>
      </c>
      <c r="S1254" s="71" t="str">
        <f ca="1">IF(D1254="","",_xll.xEURO(OFFSET(C1254,-M1254+1,0),E1254,OFFSET(C1254,-M1254+2,0),OFFSET(C1254,-M1254+2,0),OFFSET(C1254,-M1254+3,0)+AB1254,OFFSET(C1254,-M1254+4,0),0,5)/365.25*D1254*10000)</f>
        <v/>
      </c>
      <c r="U1254" s="67" t="str">
        <f ca="1">IF(I1254="","",_xll.xEURO(OFFSET(C1254,-M1254+1,0),J1254,OFFSET(C1254,-M1254+2,0),OFFSET(C1254,-M1254+2,0),OFFSET(C1254,-M1254+3,0)+AC1254,OFFSET(C1254,-M1254+4,0),1,1)*I1254)</f>
        <v/>
      </c>
      <c r="V1254" s="69" t="str">
        <f ca="1">IF(I1254="","",_xll.xEURO(OFFSET(C1254,-M1254+1,0),J1254,OFFSET(C1254,-M1254+2,0),OFFSET(C1254,-M1254+2,0),OFFSET(C1254,-M1254+3,0)+AC1254,OFFSET(C1254,-M1254+4,0),1,0))</f>
        <v/>
      </c>
      <c r="W1254" s="67" t="str">
        <f t="shared" si="222"/>
        <v/>
      </c>
      <c r="X1254" s="67" t="str">
        <f ca="1">IF(I1254="","",_xll.xEURO(OFFSET(C1254,-M1254+1,0),J1254,OFFSET(C1254,-M1254+2,0),OFFSET(C1254,-M1254+2,0),OFFSET(C1254,-M1254+3,0)+AC1254,OFFSET(C1254,-M1254+4,0),1,2)/10*I1254)</f>
        <v/>
      </c>
      <c r="Y1254" s="71" t="str">
        <f ca="1">IF(I1254="","",_xll.xEURO(OFFSET(C1254,-M1254+1,0),J1254,OFFSET(C1254,-M1254+2,0),OFFSET(C1254,-M1254+2,0),OFFSET(C1254,-M1254+3,0)+AC1254,OFFSET(C1254,-M1254+4,0),1,3)/100*I1254*10000)</f>
        <v/>
      </c>
      <c r="Z1254" s="71" t="str">
        <f ca="1">IF(I1254="","",_xll.xEURO(OFFSET(C1254,-M1254+1,0),J1254,OFFSET(C1254,-M1254+2,0),OFFSET(C1254,-M1254+2,0),OFFSET(C1254,-M1254+3,0)+AC1254,OFFSET(C1254,-M1254+4,0),1,5)/365.25*I1254*10000)</f>
        <v/>
      </c>
      <c r="AB1254" s="40" t="str">
        <f ca="1">IF(D1254="","",_xll.xCalcSkew(OFFSET(C1254,-M1254,0),E1254-OFFSET(C1254,-M1254+1,0),b)/100)</f>
        <v/>
      </c>
      <c r="AC1254" s="40" t="str">
        <f ca="1">IF(I1254="","",_xll.xCalcSkew(OFFSET(C1254,-M1254,0),J1254-OFFSET(C1254,-M1254+1,0),b)/100)</f>
        <v/>
      </c>
      <c r="AE1254">
        <f t="shared" si="216"/>
        <v>0</v>
      </c>
      <c r="AF1254">
        <f t="shared" si="217"/>
        <v>0</v>
      </c>
      <c r="AG1254">
        <f t="shared" si="218"/>
        <v>0</v>
      </c>
    </row>
    <row r="1255" spans="4:33" x14ac:dyDescent="0.25">
      <c r="D1255" s="52"/>
      <c r="E1255" s="39"/>
      <c r="F1255" s="39"/>
      <c r="G1255" s="35"/>
      <c r="I1255" s="52"/>
      <c r="J1255" s="39"/>
      <c r="K1255" s="39"/>
      <c r="L1255" s="62"/>
      <c r="M1255" s="101">
        <f t="shared" si="223"/>
        <v>26</v>
      </c>
      <c r="N1255" s="67" t="str">
        <f ca="1">IF(D1255="","",_xll.xEURO(OFFSET(C1255,-M1255+1,0),E1255,OFFSET(C1255,-M1255+2,0),OFFSET(C1255,-M1255+2,0),OFFSET(C1255,-M1255+3,0)+AB1255,OFFSET(C1255,-M1255+4,0),0,1)*D1255)</f>
        <v/>
      </c>
      <c r="O1255" s="69" t="str">
        <f ca="1">IF(D1255="","",_xll.xEURO(OFFSET(C1255,-M1255+1,0),E1255,OFFSET(C1255,-M1255+2,0),OFFSET(C1255,-M1255+2,0),OFFSET(C1255,-M1255+3,0)+AB1255,OFFSET(C1255,-M1255+4,0),0,0))</f>
        <v/>
      </c>
      <c r="P1255" s="67" t="str">
        <f t="shared" si="221"/>
        <v/>
      </c>
      <c r="Q1255" s="67" t="str">
        <f ca="1">IF(D1255="","",_xll.xEURO(OFFSET(C1255,-M1255+1,0),E1255,OFFSET(C1255,-M1255+2,0),OFFSET(C1255,-M1255+2,0),OFFSET(C1255,-M1255+3,0)+AB1255,OFFSET(C1255,-M1255+4,0),0,2)/10*D1255)</f>
        <v/>
      </c>
      <c r="R1255" s="71" t="str">
        <f ca="1">IF(D1255="","",_xll.xEURO(OFFSET(C1255,-M1255+1,0),E1255,OFFSET(C1255,-M1255+2,0),OFFSET(C1255,-M1255+2,0),OFFSET(C1255,-M1255+3,0)+AB1255,OFFSET(C1255,-M1255+4,0),0,3)/100*D1255*10000)</f>
        <v/>
      </c>
      <c r="S1255" s="71" t="str">
        <f ca="1">IF(D1255="","",_xll.xEURO(OFFSET(C1255,-M1255+1,0),E1255,OFFSET(C1255,-M1255+2,0),OFFSET(C1255,-M1255+2,0),OFFSET(C1255,-M1255+3,0)+AB1255,OFFSET(C1255,-M1255+4,0),0,5)/365.25*D1255*10000)</f>
        <v/>
      </c>
      <c r="U1255" s="67" t="str">
        <f ca="1">IF(I1255="","",_xll.xEURO(OFFSET(C1255,-M1255+1,0),J1255,OFFSET(C1255,-M1255+2,0),OFFSET(C1255,-M1255+2,0),OFFSET(C1255,-M1255+3,0)+AC1255,OFFSET(C1255,-M1255+4,0),1,1)*I1255)</f>
        <v/>
      </c>
      <c r="V1255" s="69" t="str">
        <f ca="1">IF(I1255="","",_xll.xEURO(OFFSET(C1255,-M1255+1,0),J1255,OFFSET(C1255,-M1255+2,0),OFFSET(C1255,-M1255+2,0),OFFSET(C1255,-M1255+3,0)+AC1255,OFFSET(C1255,-M1255+4,0),1,0))</f>
        <v/>
      </c>
      <c r="W1255" s="67" t="str">
        <f t="shared" si="222"/>
        <v/>
      </c>
      <c r="X1255" s="67" t="str">
        <f ca="1">IF(I1255="","",_xll.xEURO(OFFSET(C1255,-M1255+1,0),J1255,OFFSET(C1255,-M1255+2,0),OFFSET(C1255,-M1255+2,0),OFFSET(C1255,-M1255+3,0)+AC1255,OFFSET(C1255,-M1255+4,0),1,2)/10*I1255)</f>
        <v/>
      </c>
      <c r="Y1255" s="71" t="str">
        <f ca="1">IF(I1255="","",_xll.xEURO(OFFSET(C1255,-M1255+1,0),J1255,OFFSET(C1255,-M1255+2,0),OFFSET(C1255,-M1255+2,0),OFFSET(C1255,-M1255+3,0)+AC1255,OFFSET(C1255,-M1255+4,0),1,3)/100*I1255*10000)</f>
        <v/>
      </c>
      <c r="Z1255" s="71" t="str">
        <f ca="1">IF(I1255="","",_xll.xEURO(OFFSET(C1255,-M1255+1,0),J1255,OFFSET(C1255,-M1255+2,0),OFFSET(C1255,-M1255+2,0),OFFSET(C1255,-M1255+3,0)+AC1255,OFFSET(C1255,-M1255+4,0),1,5)/365.25*I1255*10000)</f>
        <v/>
      </c>
      <c r="AB1255" s="40" t="str">
        <f ca="1">IF(D1255="","",_xll.xCalcSkew(OFFSET(C1255,-M1255,0),E1255-OFFSET(C1255,-M1255+1,0),b)/100)</f>
        <v/>
      </c>
      <c r="AC1255" s="40" t="str">
        <f ca="1">IF(I1255="","",_xll.xCalcSkew(OFFSET(C1255,-M1255,0),J1255-OFFSET(C1255,-M1255+1,0),b)/100)</f>
        <v/>
      </c>
      <c r="AE1255">
        <f t="shared" si="216"/>
        <v>0</v>
      </c>
      <c r="AF1255">
        <f t="shared" si="217"/>
        <v>0</v>
      </c>
      <c r="AG1255">
        <f t="shared" si="218"/>
        <v>0</v>
      </c>
    </row>
    <row r="1256" spans="4:33" x14ac:dyDescent="0.25">
      <c r="D1256" s="52"/>
      <c r="E1256" s="39"/>
      <c r="F1256" s="39"/>
      <c r="G1256" s="35"/>
      <c r="I1256" s="52"/>
      <c r="J1256" s="39"/>
      <c r="K1256" s="39"/>
      <c r="L1256" s="62"/>
      <c r="M1256" s="101">
        <f t="shared" si="223"/>
        <v>27</v>
      </c>
      <c r="N1256" s="67" t="str">
        <f ca="1">IF(D1256="","",_xll.xEURO(OFFSET(C1256,-M1256+1,0),E1256,OFFSET(C1256,-M1256+2,0),OFFSET(C1256,-M1256+2,0),OFFSET(C1256,-M1256+3,0)+AB1256,OFFSET(C1256,-M1256+4,0),0,1)*D1256)</f>
        <v/>
      </c>
      <c r="O1256" s="69" t="str">
        <f ca="1">IF(D1256="","",_xll.xEURO(OFFSET(C1256,-M1256+1,0),E1256,OFFSET(C1256,-M1256+2,0),OFFSET(C1256,-M1256+2,0),OFFSET(C1256,-M1256+3,0)+AB1256,OFFSET(C1256,-M1256+4,0),0,0))</f>
        <v/>
      </c>
      <c r="P1256" s="67" t="str">
        <f t="shared" si="221"/>
        <v/>
      </c>
      <c r="Q1256" s="67" t="str">
        <f ca="1">IF(D1256="","",_xll.xEURO(OFFSET(C1256,-M1256+1,0),E1256,OFFSET(C1256,-M1256+2,0),OFFSET(C1256,-M1256+2,0),OFFSET(C1256,-M1256+3,0)+AB1256,OFFSET(C1256,-M1256+4,0),0,2)/10*D1256)</f>
        <v/>
      </c>
      <c r="R1256" s="71" t="str">
        <f ca="1">IF(D1256="","",_xll.xEURO(OFFSET(C1256,-M1256+1,0),E1256,OFFSET(C1256,-M1256+2,0),OFFSET(C1256,-M1256+2,0),OFFSET(C1256,-M1256+3,0)+AB1256,OFFSET(C1256,-M1256+4,0),0,3)/100*D1256*10000)</f>
        <v/>
      </c>
      <c r="S1256" s="71" t="str">
        <f ca="1">IF(D1256="","",_xll.xEURO(OFFSET(C1256,-M1256+1,0),E1256,OFFSET(C1256,-M1256+2,0),OFFSET(C1256,-M1256+2,0),OFFSET(C1256,-M1256+3,0)+AB1256,OFFSET(C1256,-M1256+4,0),0,5)/365.25*D1256*10000)</f>
        <v/>
      </c>
      <c r="U1256" s="67" t="str">
        <f ca="1">IF(I1256="","",_xll.xEURO(OFFSET(C1256,-M1256+1,0),J1256,OFFSET(C1256,-M1256+2,0),OFFSET(C1256,-M1256+2,0),OFFSET(C1256,-M1256+3,0)+AC1256,OFFSET(C1256,-M1256+4,0),1,1)*I1256)</f>
        <v/>
      </c>
      <c r="V1256" s="69" t="str">
        <f ca="1">IF(I1256="","",_xll.xEURO(OFFSET(C1256,-M1256+1,0),J1256,OFFSET(C1256,-M1256+2,0),OFFSET(C1256,-M1256+2,0),OFFSET(C1256,-M1256+3,0)+AC1256,OFFSET(C1256,-M1256+4,0),1,0))</f>
        <v/>
      </c>
      <c r="W1256" s="67" t="str">
        <f t="shared" si="222"/>
        <v/>
      </c>
      <c r="X1256" s="67" t="str">
        <f ca="1">IF(I1256="","",_xll.xEURO(OFFSET(C1256,-M1256+1,0),J1256,OFFSET(C1256,-M1256+2,0),OFFSET(C1256,-M1256+2,0),OFFSET(C1256,-M1256+3,0)+AC1256,OFFSET(C1256,-M1256+4,0),1,2)/10*I1256)</f>
        <v/>
      </c>
      <c r="Y1256" s="71" t="str">
        <f ca="1">IF(I1256="","",_xll.xEURO(OFFSET(C1256,-M1256+1,0),J1256,OFFSET(C1256,-M1256+2,0),OFFSET(C1256,-M1256+2,0),OFFSET(C1256,-M1256+3,0)+AC1256,OFFSET(C1256,-M1256+4,0),1,3)/100*I1256*10000)</f>
        <v/>
      </c>
      <c r="Z1256" s="71" t="str">
        <f ca="1">IF(I1256="","",_xll.xEURO(OFFSET(C1256,-M1256+1,0),J1256,OFFSET(C1256,-M1256+2,0),OFFSET(C1256,-M1256+2,0),OFFSET(C1256,-M1256+3,0)+AC1256,OFFSET(C1256,-M1256+4,0),1,5)/365.25*I1256*10000)</f>
        <v/>
      </c>
      <c r="AB1256" s="40" t="str">
        <f ca="1">IF(D1256="","",_xll.xCalcSkew(OFFSET(C1256,-M1256,0),E1256-OFFSET(C1256,-M1256+1,0),b)/100)</f>
        <v/>
      </c>
      <c r="AC1256" s="40" t="str">
        <f ca="1">IF(I1256="","",_xll.xCalcSkew(OFFSET(C1256,-M1256,0),J1256-OFFSET(C1256,-M1256+1,0),b)/100)</f>
        <v/>
      </c>
      <c r="AE1256">
        <f t="shared" si="216"/>
        <v>0</v>
      </c>
      <c r="AF1256">
        <f t="shared" si="217"/>
        <v>0</v>
      </c>
      <c r="AG1256">
        <f t="shared" si="218"/>
        <v>0</v>
      </c>
    </row>
    <row r="1257" spans="4:33" x14ac:dyDescent="0.25">
      <c r="D1257" s="52"/>
      <c r="E1257" s="39"/>
      <c r="F1257" s="39"/>
      <c r="G1257" s="35"/>
      <c r="I1257" s="52"/>
      <c r="J1257" s="39"/>
      <c r="K1257" s="39"/>
      <c r="L1257" s="62"/>
      <c r="M1257" s="101">
        <f t="shared" si="223"/>
        <v>28</v>
      </c>
      <c r="N1257" s="67" t="str">
        <f ca="1">IF(D1257="","",_xll.xEURO(OFFSET(C1257,-M1257+1,0),E1257,OFFSET(C1257,-M1257+2,0),OFFSET(C1257,-M1257+2,0),OFFSET(C1257,-M1257+3,0)+AB1257,OFFSET(C1257,-M1257+4,0),0,1)*D1257)</f>
        <v/>
      </c>
      <c r="O1257" s="69" t="str">
        <f ca="1">IF(D1257="","",_xll.xEURO(OFFSET(C1257,-M1257+1,0),E1257,OFFSET(C1257,-M1257+2,0),OFFSET(C1257,-M1257+2,0),OFFSET(C1257,-M1257+3,0)+AB1257,OFFSET(C1257,-M1257+4,0),0,0))</f>
        <v/>
      </c>
      <c r="P1257" s="67" t="str">
        <f t="shared" si="221"/>
        <v/>
      </c>
      <c r="Q1257" s="67" t="str">
        <f ca="1">IF(D1257="","",_xll.xEURO(OFFSET(C1257,-M1257+1,0),E1257,OFFSET(C1257,-M1257+2,0),OFFSET(C1257,-M1257+2,0),OFFSET(C1257,-M1257+3,0)+AB1257,OFFSET(C1257,-M1257+4,0),0,2)/10*D1257)</f>
        <v/>
      </c>
      <c r="R1257" s="71" t="str">
        <f ca="1">IF(D1257="","",_xll.xEURO(OFFSET(C1257,-M1257+1,0),E1257,OFFSET(C1257,-M1257+2,0),OFFSET(C1257,-M1257+2,0),OFFSET(C1257,-M1257+3,0)+AB1257,OFFSET(C1257,-M1257+4,0),0,3)/100*D1257*10000)</f>
        <v/>
      </c>
      <c r="S1257" s="71" t="str">
        <f ca="1">IF(D1257="","",_xll.xEURO(OFFSET(C1257,-M1257+1,0),E1257,OFFSET(C1257,-M1257+2,0),OFFSET(C1257,-M1257+2,0),OFFSET(C1257,-M1257+3,0)+AB1257,OFFSET(C1257,-M1257+4,0),0,5)/365.25*D1257*10000)</f>
        <v/>
      </c>
      <c r="U1257" s="67" t="str">
        <f ca="1">IF(I1257="","",_xll.xEURO(OFFSET(C1257,-M1257+1,0),J1257,OFFSET(C1257,-M1257+2,0),OFFSET(C1257,-M1257+2,0),OFFSET(C1257,-M1257+3,0)+AC1257,OFFSET(C1257,-M1257+4,0),1,1)*I1257)</f>
        <v/>
      </c>
      <c r="V1257" s="69" t="str">
        <f ca="1">IF(I1257="","",_xll.xEURO(OFFSET(C1257,-M1257+1,0),J1257,OFFSET(C1257,-M1257+2,0),OFFSET(C1257,-M1257+2,0),OFFSET(C1257,-M1257+3,0)+AC1257,OFFSET(C1257,-M1257+4,0),1,0))</f>
        <v/>
      </c>
      <c r="W1257" s="67" t="str">
        <f t="shared" si="222"/>
        <v/>
      </c>
      <c r="X1257" s="67" t="str">
        <f ca="1">IF(I1257="","",_xll.xEURO(OFFSET(C1257,-M1257+1,0),J1257,OFFSET(C1257,-M1257+2,0),OFFSET(C1257,-M1257+2,0),OFFSET(C1257,-M1257+3,0)+AC1257,OFFSET(C1257,-M1257+4,0),1,2)/10*I1257)</f>
        <v/>
      </c>
      <c r="Y1257" s="71" t="str">
        <f ca="1">IF(I1257="","",_xll.xEURO(OFFSET(C1257,-M1257+1,0),J1257,OFFSET(C1257,-M1257+2,0),OFFSET(C1257,-M1257+2,0),OFFSET(C1257,-M1257+3,0)+AC1257,OFFSET(C1257,-M1257+4,0),1,3)/100*I1257*10000)</f>
        <v/>
      </c>
      <c r="Z1257" s="71" t="str">
        <f ca="1">IF(I1257="","",_xll.xEURO(OFFSET(C1257,-M1257+1,0),J1257,OFFSET(C1257,-M1257+2,0),OFFSET(C1257,-M1257+2,0),OFFSET(C1257,-M1257+3,0)+AC1257,OFFSET(C1257,-M1257+4,0),1,5)/365.25*I1257*10000)</f>
        <v/>
      </c>
      <c r="AB1257" s="40" t="str">
        <f ca="1">IF(D1257="","",_xll.xCalcSkew(OFFSET(C1257,-M1257,0),E1257-OFFSET(C1257,-M1257+1,0),b)/100)</f>
        <v/>
      </c>
      <c r="AC1257" s="40" t="str">
        <f ca="1">IF(I1257="","",_xll.xCalcSkew(OFFSET(C1257,-M1257,0),J1257-OFFSET(C1257,-M1257+1,0),b)/100)</f>
        <v/>
      </c>
      <c r="AE1257">
        <f t="shared" si="216"/>
        <v>0</v>
      </c>
      <c r="AF1257">
        <f t="shared" si="217"/>
        <v>0</v>
      </c>
      <c r="AG1257">
        <f t="shared" si="218"/>
        <v>0</v>
      </c>
    </row>
    <row r="1258" spans="4:33" x14ac:dyDescent="0.25">
      <c r="D1258" s="52"/>
      <c r="E1258" s="39"/>
      <c r="F1258" s="39"/>
      <c r="G1258" s="35"/>
      <c r="I1258" s="52"/>
      <c r="J1258" s="39"/>
      <c r="K1258" s="39"/>
      <c r="L1258" s="62"/>
      <c r="M1258" s="101">
        <f t="shared" si="223"/>
        <v>29</v>
      </c>
      <c r="N1258" s="67" t="str">
        <f ca="1">IF(D1258="","",_xll.xEURO(OFFSET(C1258,-M1258+1,0),E1258,OFFSET(C1258,-M1258+2,0),OFFSET(C1258,-M1258+2,0),OFFSET(C1258,-M1258+3,0)+AB1258,OFFSET(C1258,-M1258+4,0),0,1)*D1258)</f>
        <v/>
      </c>
      <c r="O1258" s="69" t="str">
        <f ca="1">IF(D1258="","",_xll.xEURO(OFFSET(C1258,-M1258+1,0),E1258,OFFSET(C1258,-M1258+2,0),OFFSET(C1258,-M1258+2,0),OFFSET(C1258,-M1258+3,0)+AB1258,OFFSET(C1258,-M1258+4,0),0,0))</f>
        <v/>
      </c>
      <c r="P1258" s="67" t="str">
        <f t="shared" si="221"/>
        <v/>
      </c>
      <c r="Q1258" s="67" t="str">
        <f ca="1">IF(D1258="","",_xll.xEURO(OFFSET(C1258,-M1258+1,0),E1258,OFFSET(C1258,-M1258+2,0),OFFSET(C1258,-M1258+2,0),OFFSET(C1258,-M1258+3,0)+AB1258,OFFSET(C1258,-M1258+4,0),0,2)/10*D1258)</f>
        <v/>
      </c>
      <c r="R1258" s="71" t="str">
        <f ca="1">IF(D1258="","",_xll.xEURO(OFFSET(C1258,-M1258+1,0),E1258,OFFSET(C1258,-M1258+2,0),OFFSET(C1258,-M1258+2,0),OFFSET(C1258,-M1258+3,0)+AB1258,OFFSET(C1258,-M1258+4,0),0,3)/100*D1258*10000)</f>
        <v/>
      </c>
      <c r="S1258" s="71" t="str">
        <f ca="1">IF(D1258="","",_xll.xEURO(OFFSET(C1258,-M1258+1,0),E1258,OFFSET(C1258,-M1258+2,0),OFFSET(C1258,-M1258+2,0),OFFSET(C1258,-M1258+3,0)+AB1258,OFFSET(C1258,-M1258+4,0),0,5)/365.25*D1258*10000)</f>
        <v/>
      </c>
      <c r="U1258" s="67" t="str">
        <f ca="1">IF(I1258="","",_xll.xEURO(OFFSET(C1258,-M1258+1,0),J1258,OFFSET(C1258,-M1258+2,0),OFFSET(C1258,-M1258+2,0),OFFSET(C1258,-M1258+3,0)+AC1258,OFFSET(C1258,-M1258+4,0),1,1)*I1258)</f>
        <v/>
      </c>
      <c r="V1258" s="69" t="str">
        <f ca="1">IF(I1258="","",_xll.xEURO(OFFSET(C1258,-M1258+1,0),J1258,OFFSET(C1258,-M1258+2,0),OFFSET(C1258,-M1258+2,0),OFFSET(C1258,-M1258+3,0)+AC1258,OFFSET(C1258,-M1258+4,0),1,0))</f>
        <v/>
      </c>
      <c r="W1258" s="67" t="str">
        <f t="shared" si="222"/>
        <v/>
      </c>
      <c r="X1258" s="67" t="str">
        <f ca="1">IF(I1258="","",_xll.xEURO(OFFSET(C1258,-M1258+1,0),J1258,OFFSET(C1258,-M1258+2,0),OFFSET(C1258,-M1258+2,0),OFFSET(C1258,-M1258+3,0)+AC1258,OFFSET(C1258,-M1258+4,0),1,2)/10*I1258)</f>
        <v/>
      </c>
      <c r="Y1258" s="71" t="str">
        <f ca="1">IF(I1258="","",_xll.xEURO(OFFSET(C1258,-M1258+1,0),J1258,OFFSET(C1258,-M1258+2,0),OFFSET(C1258,-M1258+2,0),OFFSET(C1258,-M1258+3,0)+AC1258,OFFSET(C1258,-M1258+4,0),1,3)/100*I1258*10000)</f>
        <v/>
      </c>
      <c r="Z1258" s="71" t="str">
        <f ca="1">IF(I1258="","",_xll.xEURO(OFFSET(C1258,-M1258+1,0),J1258,OFFSET(C1258,-M1258+2,0),OFFSET(C1258,-M1258+2,0),OFFSET(C1258,-M1258+3,0)+AC1258,OFFSET(C1258,-M1258+4,0),1,5)/365.25*I1258*10000)</f>
        <v/>
      </c>
      <c r="AB1258" s="40" t="str">
        <f ca="1">IF(D1258="","",_xll.xCalcSkew(OFFSET(C1258,-M1258,0),E1258-OFFSET(C1258,-M1258+1,0),b)/100)</f>
        <v/>
      </c>
      <c r="AC1258" s="40" t="str">
        <f ca="1">IF(I1258="","",_xll.xCalcSkew(OFFSET(C1258,-M1258,0),J1258-OFFSET(C1258,-M1258+1,0),b)/100)</f>
        <v/>
      </c>
      <c r="AE1258">
        <f t="shared" si="216"/>
        <v>0</v>
      </c>
      <c r="AF1258">
        <f t="shared" si="217"/>
        <v>0</v>
      </c>
      <c r="AG1258">
        <f t="shared" si="218"/>
        <v>0</v>
      </c>
    </row>
    <row r="1259" spans="4:33" x14ac:dyDescent="0.25">
      <c r="D1259" s="52"/>
      <c r="E1259" s="39"/>
      <c r="F1259" s="39"/>
      <c r="G1259" s="35"/>
      <c r="I1259" s="52"/>
      <c r="J1259" s="39"/>
      <c r="K1259" s="39"/>
      <c r="L1259" s="62"/>
      <c r="M1259" s="101">
        <f t="shared" si="223"/>
        <v>30</v>
      </c>
      <c r="N1259" s="67" t="str">
        <f ca="1">IF(D1259="","",_xll.xEURO(OFFSET(C1259,-M1259+1,0),E1259,OFFSET(C1259,-M1259+2,0),OFFSET(C1259,-M1259+2,0),OFFSET(C1259,-M1259+3,0)+AB1259,OFFSET(C1259,-M1259+4,0),0,1)*D1259)</f>
        <v/>
      </c>
      <c r="O1259" s="69" t="str">
        <f ca="1">IF(D1259="","",_xll.xEURO(OFFSET(C1259,-M1259+1,0),E1259,OFFSET(C1259,-M1259+2,0),OFFSET(C1259,-M1259+2,0),OFFSET(C1259,-M1259+3,0)+AB1259,OFFSET(C1259,-M1259+4,0),0,0))</f>
        <v/>
      </c>
      <c r="P1259" s="67" t="str">
        <f t="shared" si="221"/>
        <v/>
      </c>
      <c r="Q1259" s="67" t="str">
        <f ca="1">IF(D1259="","",_xll.xEURO(OFFSET(C1259,-M1259+1,0),E1259,OFFSET(C1259,-M1259+2,0),OFFSET(C1259,-M1259+2,0),OFFSET(C1259,-M1259+3,0)+AB1259,OFFSET(C1259,-M1259+4,0),0,2)/10*D1259)</f>
        <v/>
      </c>
      <c r="R1259" s="71" t="str">
        <f ca="1">IF(D1259="","",_xll.xEURO(OFFSET(C1259,-M1259+1,0),E1259,OFFSET(C1259,-M1259+2,0),OFFSET(C1259,-M1259+2,0),OFFSET(C1259,-M1259+3,0)+AB1259,OFFSET(C1259,-M1259+4,0),0,3)/100*D1259*10000)</f>
        <v/>
      </c>
      <c r="S1259" s="71" t="str">
        <f ca="1">IF(D1259="","",_xll.xEURO(OFFSET(C1259,-M1259+1,0),E1259,OFFSET(C1259,-M1259+2,0),OFFSET(C1259,-M1259+2,0),OFFSET(C1259,-M1259+3,0)+AB1259,OFFSET(C1259,-M1259+4,0),0,5)/365.25*D1259*10000)</f>
        <v/>
      </c>
      <c r="U1259" s="67" t="str">
        <f ca="1">IF(I1259="","",_xll.xEURO(OFFSET(C1259,-M1259+1,0),J1259,OFFSET(C1259,-M1259+2,0),OFFSET(C1259,-M1259+2,0),OFFSET(C1259,-M1259+3,0)+AC1259,OFFSET(C1259,-M1259+4,0),1,1)*I1259)</f>
        <v/>
      </c>
      <c r="V1259" s="69" t="str">
        <f ca="1">IF(I1259="","",_xll.xEURO(OFFSET(C1259,-M1259+1,0),J1259,OFFSET(C1259,-M1259+2,0),OFFSET(C1259,-M1259+2,0),OFFSET(C1259,-M1259+3,0)+AC1259,OFFSET(C1259,-M1259+4,0),1,0))</f>
        <v/>
      </c>
      <c r="W1259" s="67" t="str">
        <f t="shared" si="222"/>
        <v/>
      </c>
      <c r="X1259" s="67" t="str">
        <f ca="1">IF(I1259="","",_xll.xEURO(OFFSET(C1259,-M1259+1,0),J1259,OFFSET(C1259,-M1259+2,0),OFFSET(C1259,-M1259+2,0),OFFSET(C1259,-M1259+3,0)+AC1259,OFFSET(C1259,-M1259+4,0),1,2)/10*I1259)</f>
        <v/>
      </c>
      <c r="Y1259" s="71" t="str">
        <f ca="1">IF(I1259="","",_xll.xEURO(OFFSET(C1259,-M1259+1,0),J1259,OFFSET(C1259,-M1259+2,0),OFFSET(C1259,-M1259+2,0),OFFSET(C1259,-M1259+3,0)+AC1259,OFFSET(C1259,-M1259+4,0),1,3)/100*I1259*10000)</f>
        <v/>
      </c>
      <c r="Z1259" s="71" t="str">
        <f ca="1">IF(I1259="","",_xll.xEURO(OFFSET(C1259,-M1259+1,0),J1259,OFFSET(C1259,-M1259+2,0),OFFSET(C1259,-M1259+2,0),OFFSET(C1259,-M1259+3,0)+AC1259,OFFSET(C1259,-M1259+4,0),1,5)/365.25*I1259*10000)</f>
        <v/>
      </c>
      <c r="AB1259" s="40" t="str">
        <f ca="1">IF(D1259="","",_xll.xCalcSkew(OFFSET(C1259,-M1259,0),E1259-OFFSET(C1259,-M1259+1,0),b)/100)</f>
        <v/>
      </c>
      <c r="AC1259" s="40" t="str">
        <f ca="1">IF(I1259="","",_xll.xCalcSkew(OFFSET(C1259,-M1259,0),J1259-OFFSET(C1259,-M1259+1,0),b)/100)</f>
        <v/>
      </c>
      <c r="AE1259">
        <f t="shared" si="216"/>
        <v>0</v>
      </c>
      <c r="AF1259">
        <f t="shared" si="217"/>
        <v>0</v>
      </c>
      <c r="AG1259">
        <f t="shared" si="218"/>
        <v>0</v>
      </c>
    </row>
    <row r="1260" spans="4:33" x14ac:dyDescent="0.25">
      <c r="D1260" s="52"/>
      <c r="E1260" s="39"/>
      <c r="F1260" s="39"/>
      <c r="G1260" s="35"/>
      <c r="I1260" s="52"/>
      <c r="J1260" s="39"/>
      <c r="K1260" s="39"/>
      <c r="L1260" s="62"/>
      <c r="M1260" s="101">
        <f t="shared" si="223"/>
        <v>31</v>
      </c>
      <c r="N1260" s="67" t="str">
        <f ca="1">IF(D1260="","",_xll.xEURO(OFFSET(C1260,-M1260+1,0),E1260,OFFSET(C1260,-M1260+2,0),OFFSET(C1260,-M1260+2,0),OFFSET(C1260,-M1260+3,0)+AB1260,OFFSET(C1260,-M1260+4,0),0,1)*D1260)</f>
        <v/>
      </c>
      <c r="O1260" s="69" t="str">
        <f ca="1">IF(D1260="","",_xll.xEURO(OFFSET(C1260,-M1260+1,0),E1260,OFFSET(C1260,-M1260+2,0),OFFSET(C1260,-M1260+2,0),OFFSET(C1260,-M1260+3,0)+AB1260,OFFSET(C1260,-M1260+4,0),0,0))</f>
        <v/>
      </c>
      <c r="P1260" s="67" t="str">
        <f t="shared" si="221"/>
        <v/>
      </c>
      <c r="Q1260" s="67" t="str">
        <f ca="1">IF(D1260="","",_xll.xEURO(OFFSET(C1260,-M1260+1,0),E1260,OFFSET(C1260,-M1260+2,0),OFFSET(C1260,-M1260+2,0),OFFSET(C1260,-M1260+3,0)+AB1260,OFFSET(C1260,-M1260+4,0),0,2)/10*D1260)</f>
        <v/>
      </c>
      <c r="R1260" s="71" t="str">
        <f ca="1">IF(D1260="","",_xll.xEURO(OFFSET(C1260,-M1260+1,0),E1260,OFFSET(C1260,-M1260+2,0),OFFSET(C1260,-M1260+2,0),OFFSET(C1260,-M1260+3,0)+AB1260,OFFSET(C1260,-M1260+4,0),0,3)/100*D1260*10000)</f>
        <v/>
      </c>
      <c r="S1260" s="71" t="str">
        <f ca="1">IF(D1260="","",_xll.xEURO(OFFSET(C1260,-M1260+1,0),E1260,OFFSET(C1260,-M1260+2,0),OFFSET(C1260,-M1260+2,0),OFFSET(C1260,-M1260+3,0)+AB1260,OFFSET(C1260,-M1260+4,0),0,5)/365.25*D1260*10000)</f>
        <v/>
      </c>
      <c r="U1260" s="67" t="str">
        <f ca="1">IF(I1260="","",_xll.xEURO(OFFSET(C1260,-M1260+1,0),J1260,OFFSET(C1260,-M1260+2,0),OFFSET(C1260,-M1260+2,0),OFFSET(C1260,-M1260+3,0)+AC1260,OFFSET(C1260,-M1260+4,0),1,1)*I1260)</f>
        <v/>
      </c>
      <c r="V1260" s="69" t="str">
        <f ca="1">IF(I1260="","",_xll.xEURO(OFFSET(C1260,-M1260+1,0),J1260,OFFSET(C1260,-M1260+2,0),OFFSET(C1260,-M1260+2,0),OFFSET(C1260,-M1260+3,0)+AC1260,OFFSET(C1260,-M1260+4,0),1,0))</f>
        <v/>
      </c>
      <c r="W1260" s="67" t="str">
        <f t="shared" si="222"/>
        <v/>
      </c>
      <c r="X1260" s="67" t="str">
        <f ca="1">IF(I1260="","",_xll.xEURO(OFFSET(C1260,-M1260+1,0),J1260,OFFSET(C1260,-M1260+2,0),OFFSET(C1260,-M1260+2,0),OFFSET(C1260,-M1260+3,0)+AC1260,OFFSET(C1260,-M1260+4,0),1,2)/10*I1260)</f>
        <v/>
      </c>
      <c r="Y1260" s="71" t="str">
        <f ca="1">IF(I1260="","",_xll.xEURO(OFFSET(C1260,-M1260+1,0),J1260,OFFSET(C1260,-M1260+2,0),OFFSET(C1260,-M1260+2,0),OFFSET(C1260,-M1260+3,0)+AC1260,OFFSET(C1260,-M1260+4,0),1,3)/100*I1260*10000)</f>
        <v/>
      </c>
      <c r="Z1260" s="71" t="str">
        <f ca="1">IF(I1260="","",_xll.xEURO(OFFSET(C1260,-M1260+1,0),J1260,OFFSET(C1260,-M1260+2,0),OFFSET(C1260,-M1260+2,0),OFFSET(C1260,-M1260+3,0)+AC1260,OFFSET(C1260,-M1260+4,0),1,5)/365.25*I1260*10000)</f>
        <v/>
      </c>
      <c r="AB1260" s="40" t="str">
        <f ca="1">IF(D1260="","",_xll.xCalcSkew(OFFSET(C1260,-M1260,0),E1260-OFFSET(C1260,-M1260+1,0),b)/100)</f>
        <v/>
      </c>
      <c r="AC1260" s="40" t="str">
        <f ca="1">IF(I1260="","",_xll.xCalcSkew(OFFSET(C1260,-M1260,0),J1260-OFFSET(C1260,-M1260+1,0),b)/100)</f>
        <v/>
      </c>
      <c r="AE1260">
        <f t="shared" si="216"/>
        <v>0</v>
      </c>
      <c r="AF1260">
        <f t="shared" si="217"/>
        <v>0</v>
      </c>
      <c r="AG1260">
        <f t="shared" si="218"/>
        <v>0</v>
      </c>
    </row>
    <row r="1261" spans="4:33" x14ac:dyDescent="0.25">
      <c r="D1261" s="52"/>
      <c r="E1261" s="39"/>
      <c r="F1261" s="39"/>
      <c r="G1261" s="35"/>
      <c r="I1261" s="52"/>
      <c r="J1261" s="39"/>
      <c r="K1261" s="39"/>
      <c r="L1261" s="62"/>
      <c r="M1261" s="101">
        <f t="shared" si="223"/>
        <v>32</v>
      </c>
      <c r="N1261" s="67" t="str">
        <f ca="1">IF(D1261="","",_xll.xEURO(OFFSET(C1261,-M1261+1,0),E1261,OFFSET(C1261,-M1261+2,0),OFFSET(C1261,-M1261+2,0),OFFSET(C1261,-M1261+3,0)+AB1261,OFFSET(C1261,-M1261+4,0),0,1)*D1261)</f>
        <v/>
      </c>
      <c r="O1261" s="69" t="str">
        <f ca="1">IF(D1261="","",_xll.xEURO(OFFSET(C1261,-M1261+1,0),E1261,OFFSET(C1261,-M1261+2,0),OFFSET(C1261,-M1261+2,0),OFFSET(C1261,-M1261+3,0)+AB1261,OFFSET(C1261,-M1261+4,0),0,0))</f>
        <v/>
      </c>
      <c r="P1261" s="67" t="str">
        <f t="shared" si="221"/>
        <v/>
      </c>
      <c r="Q1261" s="67" t="str">
        <f ca="1">IF(D1261="","",_xll.xEURO(OFFSET(C1261,-M1261+1,0),E1261,OFFSET(C1261,-M1261+2,0),OFFSET(C1261,-M1261+2,0),OFFSET(C1261,-M1261+3,0)+AB1261,OFFSET(C1261,-M1261+4,0),0,2)/10*D1261)</f>
        <v/>
      </c>
      <c r="R1261" s="71" t="str">
        <f ca="1">IF(D1261="","",_xll.xEURO(OFFSET(C1261,-M1261+1,0),E1261,OFFSET(C1261,-M1261+2,0),OFFSET(C1261,-M1261+2,0),OFFSET(C1261,-M1261+3,0)+AB1261,OFFSET(C1261,-M1261+4,0),0,3)/100*D1261*10000)</f>
        <v/>
      </c>
      <c r="S1261" s="71" t="str">
        <f ca="1">IF(D1261="","",_xll.xEURO(OFFSET(C1261,-M1261+1,0),E1261,OFFSET(C1261,-M1261+2,0),OFFSET(C1261,-M1261+2,0),OFFSET(C1261,-M1261+3,0)+AB1261,OFFSET(C1261,-M1261+4,0),0,5)/365.25*D1261*10000)</f>
        <v/>
      </c>
      <c r="U1261" s="67" t="str">
        <f ca="1">IF(I1261="","",_xll.xEURO(OFFSET(C1261,-M1261+1,0),J1261,OFFSET(C1261,-M1261+2,0),OFFSET(C1261,-M1261+2,0),OFFSET(C1261,-M1261+3,0)+AC1261,OFFSET(C1261,-M1261+4,0),1,1)*I1261)</f>
        <v/>
      </c>
      <c r="V1261" s="69" t="str">
        <f ca="1">IF(I1261="","",_xll.xEURO(OFFSET(C1261,-M1261+1,0),J1261,OFFSET(C1261,-M1261+2,0),OFFSET(C1261,-M1261+2,0),OFFSET(C1261,-M1261+3,0)+AC1261,OFFSET(C1261,-M1261+4,0),1,0))</f>
        <v/>
      </c>
      <c r="W1261" s="67" t="str">
        <f t="shared" si="222"/>
        <v/>
      </c>
      <c r="X1261" s="67" t="str">
        <f ca="1">IF(I1261="","",_xll.xEURO(OFFSET(C1261,-M1261+1,0),J1261,OFFSET(C1261,-M1261+2,0),OFFSET(C1261,-M1261+2,0),OFFSET(C1261,-M1261+3,0)+AC1261,OFFSET(C1261,-M1261+4,0),1,2)/10*I1261)</f>
        <v/>
      </c>
      <c r="Y1261" s="71" t="str">
        <f ca="1">IF(I1261="","",_xll.xEURO(OFFSET(C1261,-M1261+1,0),J1261,OFFSET(C1261,-M1261+2,0),OFFSET(C1261,-M1261+2,0),OFFSET(C1261,-M1261+3,0)+AC1261,OFFSET(C1261,-M1261+4,0),1,3)/100*I1261*10000)</f>
        <v/>
      </c>
      <c r="Z1261" s="71" t="str">
        <f ca="1">IF(I1261="","",_xll.xEURO(OFFSET(C1261,-M1261+1,0),J1261,OFFSET(C1261,-M1261+2,0),OFFSET(C1261,-M1261+2,0),OFFSET(C1261,-M1261+3,0)+AC1261,OFFSET(C1261,-M1261+4,0),1,5)/365.25*I1261*10000)</f>
        <v/>
      </c>
      <c r="AB1261" s="40" t="str">
        <f ca="1">IF(D1261="","",_xll.xCalcSkew(OFFSET(C1261,-M1261,0),E1261-OFFSET(C1261,-M1261+1,0),b)/100)</f>
        <v/>
      </c>
      <c r="AC1261" s="40" t="str">
        <f ca="1">IF(I1261="","",_xll.xCalcSkew(OFFSET(C1261,-M1261,0),J1261-OFFSET(C1261,-M1261+1,0),b)/100)</f>
        <v/>
      </c>
      <c r="AE1261">
        <f t="shared" si="216"/>
        <v>0</v>
      </c>
      <c r="AF1261">
        <f t="shared" si="217"/>
        <v>0</v>
      </c>
      <c r="AG1261">
        <f t="shared" si="218"/>
        <v>0</v>
      </c>
    </row>
    <row r="1262" spans="4:33" x14ac:dyDescent="0.25">
      <c r="D1262" s="52"/>
      <c r="E1262" s="39"/>
      <c r="F1262" s="39"/>
      <c r="G1262" s="35"/>
      <c r="I1262" s="52"/>
      <c r="J1262" s="39"/>
      <c r="K1262" s="39"/>
      <c r="L1262" s="62"/>
      <c r="M1262" s="101">
        <f t="shared" si="223"/>
        <v>33</v>
      </c>
      <c r="N1262" s="67" t="str">
        <f ca="1">IF(D1262="","",_xll.xEURO(OFFSET(C1262,-M1262+1,0),E1262,OFFSET(C1262,-M1262+2,0),OFFSET(C1262,-M1262+2,0),OFFSET(C1262,-M1262+3,0)+AB1262,OFFSET(C1262,-M1262+4,0),0,1)*D1262)</f>
        <v/>
      </c>
      <c r="O1262" s="69" t="str">
        <f ca="1">IF(D1262="","",_xll.xEURO(OFFSET(C1262,-M1262+1,0),E1262,OFFSET(C1262,-M1262+2,0),OFFSET(C1262,-M1262+2,0),OFFSET(C1262,-M1262+3,0)+AB1262,OFFSET(C1262,-M1262+4,0),0,0))</f>
        <v/>
      </c>
      <c r="P1262" s="67" t="str">
        <f t="shared" si="221"/>
        <v/>
      </c>
      <c r="Q1262" s="67" t="str">
        <f ca="1">IF(D1262="","",_xll.xEURO(OFFSET(C1262,-M1262+1,0),E1262,OFFSET(C1262,-M1262+2,0),OFFSET(C1262,-M1262+2,0),OFFSET(C1262,-M1262+3,0)+AB1262,OFFSET(C1262,-M1262+4,0),0,2)/10*D1262)</f>
        <v/>
      </c>
      <c r="R1262" s="71" t="str">
        <f ca="1">IF(D1262="","",_xll.xEURO(OFFSET(C1262,-M1262+1,0),E1262,OFFSET(C1262,-M1262+2,0),OFFSET(C1262,-M1262+2,0),OFFSET(C1262,-M1262+3,0)+AB1262,OFFSET(C1262,-M1262+4,0),0,3)/100*D1262*10000)</f>
        <v/>
      </c>
      <c r="S1262" s="71" t="str">
        <f ca="1">IF(D1262="","",_xll.xEURO(OFFSET(C1262,-M1262+1,0),E1262,OFFSET(C1262,-M1262+2,0),OFFSET(C1262,-M1262+2,0),OFFSET(C1262,-M1262+3,0)+AB1262,OFFSET(C1262,-M1262+4,0),0,5)/365.25*D1262*10000)</f>
        <v/>
      </c>
      <c r="U1262" s="67" t="str">
        <f ca="1">IF(I1262="","",_xll.xEURO(OFFSET(C1262,-M1262+1,0),J1262,OFFSET(C1262,-M1262+2,0),OFFSET(C1262,-M1262+2,0),OFFSET(C1262,-M1262+3,0)+AC1262,OFFSET(C1262,-M1262+4,0),1,1)*I1262)</f>
        <v/>
      </c>
      <c r="V1262" s="69" t="str">
        <f ca="1">IF(I1262="","",_xll.xEURO(OFFSET(C1262,-M1262+1,0),J1262,OFFSET(C1262,-M1262+2,0),OFFSET(C1262,-M1262+2,0),OFFSET(C1262,-M1262+3,0)+AC1262,OFFSET(C1262,-M1262+4,0),1,0))</f>
        <v/>
      </c>
      <c r="W1262" s="67" t="str">
        <f t="shared" si="222"/>
        <v/>
      </c>
      <c r="X1262" s="67" t="str">
        <f ca="1">IF(I1262="","",_xll.xEURO(OFFSET(C1262,-M1262+1,0),J1262,OFFSET(C1262,-M1262+2,0),OFFSET(C1262,-M1262+2,0),OFFSET(C1262,-M1262+3,0)+AC1262,OFFSET(C1262,-M1262+4,0),1,2)/10*I1262)</f>
        <v/>
      </c>
      <c r="Y1262" s="71" t="str">
        <f ca="1">IF(I1262="","",_xll.xEURO(OFFSET(C1262,-M1262+1,0),J1262,OFFSET(C1262,-M1262+2,0),OFFSET(C1262,-M1262+2,0),OFFSET(C1262,-M1262+3,0)+AC1262,OFFSET(C1262,-M1262+4,0),1,3)/100*I1262*10000)</f>
        <v/>
      </c>
      <c r="Z1262" s="71" t="str">
        <f ca="1">IF(I1262="","",_xll.xEURO(OFFSET(C1262,-M1262+1,0),J1262,OFFSET(C1262,-M1262+2,0),OFFSET(C1262,-M1262+2,0),OFFSET(C1262,-M1262+3,0)+AC1262,OFFSET(C1262,-M1262+4,0),1,5)/365.25*I1262*10000)</f>
        <v/>
      </c>
      <c r="AB1262" s="40" t="str">
        <f ca="1">IF(D1262="","",_xll.xCalcSkew(OFFSET(C1262,-M1262,0),E1262-OFFSET(C1262,-M1262+1,0),b)/100)</f>
        <v/>
      </c>
      <c r="AC1262" s="40" t="str">
        <f ca="1">IF(I1262="","",_xll.xCalcSkew(OFFSET(C1262,-M1262,0),J1262-OFFSET(C1262,-M1262+1,0),b)/100)</f>
        <v/>
      </c>
      <c r="AE1262">
        <f t="shared" si="216"/>
        <v>0</v>
      </c>
      <c r="AF1262">
        <f t="shared" si="217"/>
        <v>0</v>
      </c>
      <c r="AG1262">
        <f t="shared" si="218"/>
        <v>0</v>
      </c>
    </row>
    <row r="1263" spans="4:33" x14ac:dyDescent="0.25">
      <c r="D1263" s="52"/>
      <c r="E1263" s="39"/>
      <c r="F1263" s="39"/>
      <c r="G1263" s="35"/>
      <c r="I1263" s="52"/>
      <c r="J1263" s="39"/>
      <c r="K1263" s="39"/>
      <c r="L1263" s="62"/>
      <c r="M1263" s="101">
        <f t="shared" si="223"/>
        <v>34</v>
      </c>
      <c r="N1263" s="67" t="str">
        <f ca="1">IF(D1263="","",_xll.xEURO(OFFSET(C1263,-M1263+1,0),E1263,OFFSET(C1263,-M1263+2,0),OFFSET(C1263,-M1263+2,0),OFFSET(C1263,-M1263+3,0)+AB1263,OFFSET(C1263,-M1263+4,0),0,1)*D1263)</f>
        <v/>
      </c>
      <c r="O1263" s="69" t="str">
        <f ca="1">IF(D1263="","",_xll.xEURO(OFFSET(C1263,-M1263+1,0),E1263,OFFSET(C1263,-M1263+2,0),OFFSET(C1263,-M1263+2,0),OFFSET(C1263,-M1263+3,0)+AB1263,OFFSET(C1263,-M1263+4,0),0,0))</f>
        <v/>
      </c>
      <c r="P1263" s="67" t="str">
        <f t="shared" si="221"/>
        <v/>
      </c>
      <c r="Q1263" s="67" t="str">
        <f ca="1">IF(D1263="","",_xll.xEURO(OFFSET(C1263,-M1263+1,0),E1263,OFFSET(C1263,-M1263+2,0),OFFSET(C1263,-M1263+2,0),OFFSET(C1263,-M1263+3,0)+AB1263,OFFSET(C1263,-M1263+4,0),0,2)/10*D1263)</f>
        <v/>
      </c>
      <c r="R1263" s="71" t="str">
        <f ca="1">IF(D1263="","",_xll.xEURO(OFFSET(C1263,-M1263+1,0),E1263,OFFSET(C1263,-M1263+2,0),OFFSET(C1263,-M1263+2,0),OFFSET(C1263,-M1263+3,0)+AB1263,OFFSET(C1263,-M1263+4,0),0,3)/100*D1263*10000)</f>
        <v/>
      </c>
      <c r="S1263" s="71" t="str">
        <f ca="1">IF(D1263="","",_xll.xEURO(OFFSET(C1263,-M1263+1,0),E1263,OFFSET(C1263,-M1263+2,0),OFFSET(C1263,-M1263+2,0),OFFSET(C1263,-M1263+3,0)+AB1263,OFFSET(C1263,-M1263+4,0),0,5)/365.25*D1263*10000)</f>
        <v/>
      </c>
      <c r="U1263" s="67" t="str">
        <f ca="1">IF(I1263="","",_xll.xEURO(OFFSET(C1263,-M1263+1,0),J1263,OFFSET(C1263,-M1263+2,0),OFFSET(C1263,-M1263+2,0),OFFSET(C1263,-M1263+3,0)+AC1263,OFFSET(C1263,-M1263+4,0),1,1)*I1263)</f>
        <v/>
      </c>
      <c r="V1263" s="69" t="str">
        <f ca="1">IF(I1263="","",_xll.xEURO(OFFSET(C1263,-M1263+1,0),J1263,OFFSET(C1263,-M1263+2,0),OFFSET(C1263,-M1263+2,0),OFFSET(C1263,-M1263+3,0)+AC1263,OFFSET(C1263,-M1263+4,0),1,0))</f>
        <v/>
      </c>
      <c r="W1263" s="67" t="str">
        <f t="shared" si="222"/>
        <v/>
      </c>
      <c r="X1263" s="67" t="str">
        <f ca="1">IF(I1263="","",_xll.xEURO(OFFSET(C1263,-M1263+1,0),J1263,OFFSET(C1263,-M1263+2,0),OFFSET(C1263,-M1263+2,0),OFFSET(C1263,-M1263+3,0)+AC1263,OFFSET(C1263,-M1263+4,0),1,2)/10*I1263)</f>
        <v/>
      </c>
      <c r="Y1263" s="71" t="str">
        <f ca="1">IF(I1263="","",_xll.xEURO(OFFSET(C1263,-M1263+1,0),J1263,OFFSET(C1263,-M1263+2,0),OFFSET(C1263,-M1263+2,0),OFFSET(C1263,-M1263+3,0)+AC1263,OFFSET(C1263,-M1263+4,0),1,3)/100*I1263*10000)</f>
        <v/>
      </c>
      <c r="Z1263" s="71" t="str">
        <f ca="1">IF(I1263="","",_xll.xEURO(OFFSET(C1263,-M1263+1,0),J1263,OFFSET(C1263,-M1263+2,0),OFFSET(C1263,-M1263+2,0),OFFSET(C1263,-M1263+3,0)+AC1263,OFFSET(C1263,-M1263+4,0),1,5)/365.25*I1263*10000)</f>
        <v/>
      </c>
      <c r="AB1263" s="40" t="str">
        <f ca="1">IF(D1263="","",_xll.xCalcSkew(OFFSET(C1263,-M1263,0),E1263-OFFSET(C1263,-M1263+1,0),b)/100)</f>
        <v/>
      </c>
      <c r="AC1263" s="40" t="str">
        <f ca="1">IF(I1263="","",_xll.xCalcSkew(OFFSET(C1263,-M1263,0),J1263-OFFSET(C1263,-M1263+1,0),b)/100)</f>
        <v/>
      </c>
      <c r="AE1263">
        <f t="shared" si="216"/>
        <v>0</v>
      </c>
      <c r="AF1263">
        <f t="shared" si="217"/>
        <v>0</v>
      </c>
      <c r="AG1263">
        <f t="shared" si="218"/>
        <v>0</v>
      </c>
    </row>
    <row r="1264" spans="4:33" x14ac:dyDescent="0.25">
      <c r="D1264" s="52"/>
      <c r="E1264" s="39"/>
      <c r="F1264" s="39"/>
      <c r="G1264" s="35"/>
      <c r="I1264" s="52"/>
      <c r="J1264" s="39"/>
      <c r="K1264" s="39"/>
      <c r="L1264" s="62"/>
      <c r="M1264" s="101">
        <f t="shared" si="223"/>
        <v>35</v>
      </c>
      <c r="N1264" s="67" t="str">
        <f ca="1">IF(D1264="","",_xll.xEURO(OFFSET(C1264,-M1264+1,0),E1264,OFFSET(C1264,-M1264+2,0),OFFSET(C1264,-M1264+2,0),OFFSET(C1264,-M1264+3,0)+AB1264,OFFSET(C1264,-M1264+4,0),0,1)*D1264)</f>
        <v/>
      </c>
      <c r="O1264" s="69" t="str">
        <f ca="1">IF(D1264="","",_xll.xEURO(OFFSET(C1264,-M1264+1,0),E1264,OFFSET(C1264,-M1264+2,0),OFFSET(C1264,-M1264+2,0),OFFSET(C1264,-M1264+3,0)+AB1264,OFFSET(C1264,-M1264+4,0),0,0))</f>
        <v/>
      </c>
      <c r="P1264" s="67" t="str">
        <f t="shared" si="221"/>
        <v/>
      </c>
      <c r="Q1264" s="67" t="str">
        <f ca="1">IF(D1264="","",_xll.xEURO(OFFSET(C1264,-M1264+1,0),E1264,OFFSET(C1264,-M1264+2,0),OFFSET(C1264,-M1264+2,0),OFFSET(C1264,-M1264+3,0)+AB1264,OFFSET(C1264,-M1264+4,0),0,2)/10*D1264)</f>
        <v/>
      </c>
      <c r="R1264" s="71" t="str">
        <f ca="1">IF(D1264="","",_xll.xEURO(OFFSET(C1264,-M1264+1,0),E1264,OFFSET(C1264,-M1264+2,0),OFFSET(C1264,-M1264+2,0),OFFSET(C1264,-M1264+3,0)+AB1264,OFFSET(C1264,-M1264+4,0),0,3)/100*D1264*10000)</f>
        <v/>
      </c>
      <c r="S1264" s="71" t="str">
        <f ca="1">IF(D1264="","",_xll.xEURO(OFFSET(C1264,-M1264+1,0),E1264,OFFSET(C1264,-M1264+2,0),OFFSET(C1264,-M1264+2,0),OFFSET(C1264,-M1264+3,0)+AB1264,OFFSET(C1264,-M1264+4,0),0,5)/365.25*D1264*10000)</f>
        <v/>
      </c>
      <c r="U1264" s="67" t="str">
        <f ca="1">IF(I1264="","",_xll.xEURO(OFFSET(C1264,-M1264+1,0),J1264,OFFSET(C1264,-M1264+2,0),OFFSET(C1264,-M1264+2,0),OFFSET(C1264,-M1264+3,0)+AC1264,OFFSET(C1264,-M1264+4,0),1,1)*I1264)</f>
        <v/>
      </c>
      <c r="V1264" s="69" t="str">
        <f ca="1">IF(I1264="","",_xll.xEURO(OFFSET(C1264,-M1264+1,0),J1264,OFFSET(C1264,-M1264+2,0),OFFSET(C1264,-M1264+2,0),OFFSET(C1264,-M1264+3,0)+AC1264,OFFSET(C1264,-M1264+4,0),1,0))</f>
        <v/>
      </c>
      <c r="W1264" s="67" t="str">
        <f t="shared" si="222"/>
        <v/>
      </c>
      <c r="X1264" s="67" t="str">
        <f ca="1">IF(I1264="","",_xll.xEURO(OFFSET(C1264,-M1264+1,0),J1264,OFFSET(C1264,-M1264+2,0),OFFSET(C1264,-M1264+2,0),OFFSET(C1264,-M1264+3,0)+AC1264,OFFSET(C1264,-M1264+4,0),1,2)/10*I1264)</f>
        <v/>
      </c>
      <c r="Y1264" s="71" t="str">
        <f ca="1">IF(I1264="","",_xll.xEURO(OFFSET(C1264,-M1264+1,0),J1264,OFFSET(C1264,-M1264+2,0),OFFSET(C1264,-M1264+2,0),OFFSET(C1264,-M1264+3,0)+AC1264,OFFSET(C1264,-M1264+4,0),1,3)/100*I1264*10000)</f>
        <v/>
      </c>
      <c r="Z1264" s="71" t="str">
        <f ca="1">IF(I1264="","",_xll.xEURO(OFFSET(C1264,-M1264+1,0),J1264,OFFSET(C1264,-M1264+2,0),OFFSET(C1264,-M1264+2,0),OFFSET(C1264,-M1264+3,0)+AC1264,OFFSET(C1264,-M1264+4,0),1,5)/365.25*I1264*10000)</f>
        <v/>
      </c>
      <c r="AB1264" s="40" t="str">
        <f ca="1">IF(D1264="","",_xll.xCalcSkew(OFFSET(C1264,-M1264,0),E1264-OFFSET(C1264,-M1264+1,0),b)/100)</f>
        <v/>
      </c>
      <c r="AC1264" s="40" t="str">
        <f ca="1">IF(I1264="","",_xll.xCalcSkew(OFFSET(C1264,-M1264,0),J1264-OFFSET(C1264,-M1264+1,0),b)/100)</f>
        <v/>
      </c>
      <c r="AE1264">
        <f t="shared" si="216"/>
        <v>0</v>
      </c>
      <c r="AF1264">
        <f t="shared" si="217"/>
        <v>0</v>
      </c>
      <c r="AG1264">
        <f t="shared" si="218"/>
        <v>0</v>
      </c>
    </row>
    <row r="1265" spans="3:33" x14ac:dyDescent="0.25">
      <c r="D1265" s="46">
        <f ca="1">SUM(INDIRECT(CONCATENATE(ADDRESS(ROW(D1229),COLUMN(D1229)),":",ADDRESS(ROW()-1,COLUMN()))))</f>
        <v>0</v>
      </c>
      <c r="I1265" s="46">
        <f ca="1">SUM(INDIRECT(CONCATENATE(ADDRESS(ROW(I1229),COLUMN(I1229)),":",ADDRESS(ROW()-1,COLUMN()))))</f>
        <v>0</v>
      </c>
      <c r="J1265" s="1"/>
      <c r="K1265" s="1"/>
      <c r="L1265" s="1"/>
      <c r="N1265" s="46">
        <f t="shared" ref="N1265:S1265" ca="1" si="224">SUM(INDIRECT(CONCATENATE(ADDRESS(ROW(N1229),COLUMN(N1229)),":",ADDRESS(ROW()-1,COLUMN()))))</f>
        <v>0</v>
      </c>
      <c r="O1265" s="46">
        <f t="shared" ca="1" si="224"/>
        <v>0</v>
      </c>
      <c r="P1265" s="46">
        <f t="shared" ca="1" si="224"/>
        <v>0</v>
      </c>
      <c r="Q1265" s="46">
        <f t="shared" ca="1" si="224"/>
        <v>0</v>
      </c>
      <c r="R1265" s="46">
        <f t="shared" ca="1" si="224"/>
        <v>0</v>
      </c>
      <c r="S1265" s="46">
        <f t="shared" ca="1" si="224"/>
        <v>0</v>
      </c>
      <c r="T1265" s="67"/>
      <c r="U1265" s="46">
        <f t="shared" ref="U1265:Z1265" ca="1" si="225">SUM(INDIRECT(CONCATENATE(ADDRESS(ROW(U1229),COLUMN(U1229)),":",ADDRESS(ROW()-1,COLUMN()))))</f>
        <v>0</v>
      </c>
      <c r="V1265" s="46">
        <f t="shared" ca="1" si="225"/>
        <v>0</v>
      </c>
      <c r="W1265" s="46">
        <f t="shared" ca="1" si="225"/>
        <v>0</v>
      </c>
      <c r="X1265" s="46">
        <f t="shared" ca="1" si="225"/>
        <v>0</v>
      </c>
      <c r="Y1265" s="46">
        <f t="shared" ca="1" si="225"/>
        <v>0</v>
      </c>
      <c r="Z1265" s="46">
        <f t="shared" ca="1" si="225"/>
        <v>0</v>
      </c>
      <c r="AE1265">
        <f t="shared" ca="1" si="216"/>
        <v>0</v>
      </c>
      <c r="AF1265">
        <f t="shared" ca="1" si="217"/>
        <v>0</v>
      </c>
      <c r="AG1265">
        <f t="shared" ca="1" si="218"/>
        <v>0</v>
      </c>
    </row>
    <row r="1266" spans="3:33" x14ac:dyDescent="0.25">
      <c r="AE1266">
        <f t="shared" si="216"/>
        <v>0</v>
      </c>
      <c r="AF1266">
        <f t="shared" si="217"/>
        <v>0</v>
      </c>
      <c r="AG1266">
        <f t="shared" si="218"/>
        <v>0</v>
      </c>
    </row>
    <row r="1267" spans="3:33" x14ac:dyDescent="0.25">
      <c r="C1267" s="34">
        <f ca="1">EOMONTH(C1229,0)+1</f>
        <v>38231</v>
      </c>
      <c r="D1267" s="52"/>
      <c r="E1267" s="39"/>
      <c r="F1267" s="39"/>
      <c r="G1267" s="35"/>
      <c r="I1267" s="52"/>
      <c r="J1267" s="39"/>
      <c r="K1267" s="39"/>
      <c r="L1267" s="62"/>
      <c r="M1267" s="101">
        <v>0</v>
      </c>
      <c r="N1267" s="67" t="str">
        <f ca="1">IF(D1267="","",_xll.xEURO(OFFSET(C1267,-M1267+1,0),E1267,OFFSET(C1267,-M1267+2,0),OFFSET(C1267,-M1267+2,0),OFFSET(C1267,-M1267+3,0)+AB1267,OFFSET(C1267,-M1267+4,0),0,1)*D1267)</f>
        <v/>
      </c>
      <c r="O1267" s="69" t="str">
        <f ca="1">IF(D1267="","",_xll.xEURO(OFFSET(C1267,-M1267+1,0),E1267,OFFSET(C1267,-M1267+2,0),OFFSET(C1267,-M1267+2,0),OFFSET(C1267,-M1267+3,0)+AB1267,OFFSET(C1267,-M1267+4,0),0,0))</f>
        <v/>
      </c>
      <c r="P1267" s="67" t="str">
        <f t="shared" ref="P1267:P1302" si="226">IF(D1267="","",(O1267-F1267)*D1267*10)</f>
        <v/>
      </c>
      <c r="Q1267" s="67" t="str">
        <f ca="1">IF(D1267="","",_xll.xEURO(OFFSET(C1267,-M1267+1,0),E1267,OFFSET(C1267,-M1267+2,0),OFFSET(C1267,-M1267+2,0),OFFSET(C1267,-M1267+3,0)+AB1267,OFFSET(C1267,-M1267+4,0),0,2)/10*D1267)</f>
        <v/>
      </c>
      <c r="R1267" s="71" t="str">
        <f ca="1">IF(D1267="","",_xll.xEURO(OFFSET(C1267,-M1267+1,0),E1267,OFFSET(C1267,-M1267+2,0),OFFSET(C1267,-M1267+2,0),OFFSET(C1267,-M1267+3,0)+AB1267,OFFSET(C1267,-M1267+4,0),0,3)/100*D1267*10000)</f>
        <v/>
      </c>
      <c r="S1267" s="71" t="str">
        <f ca="1">IF(D1267="","",_xll.xEURO(OFFSET(C1267,-M1267+1,0),E1267,OFFSET(C1267,-M1267+2,0),OFFSET(C1267,-M1267+2,0),OFFSET(C1267,-M1267+3,0)+AB1267,OFFSET(C1267,-M1267+4,0),0,5)/365.25*D1267*10000)</f>
        <v/>
      </c>
      <c r="U1267" s="67" t="str">
        <f ca="1">IF(I1267="","",_xll.xEURO(OFFSET(C1267,-M1267+1,0),J1267,OFFSET(C1267,-M1267+2,0),OFFSET(C1267,-M1267+2,0),OFFSET(C1267,-M1267+3,0)+AC1267,OFFSET(C1267,-M1267+4,0),1,1)*I1267)</f>
        <v/>
      </c>
      <c r="V1267" s="69" t="str">
        <f ca="1">IF(I1267="","",_xll.xEURO(OFFSET(C1267,-M1267+1,0),J1267,OFFSET(C1267,-M1267+2,0),OFFSET(C1267,-M1267+2,0),OFFSET(C1267,-M1267+3,0)+AC1267,OFFSET(C1267,-M1267+4,0),1,0))</f>
        <v/>
      </c>
      <c r="W1267" s="67" t="str">
        <f t="shared" ref="W1267:W1302" si="227">IF(I1267="","",(V1267-K1267)*I1267*10)</f>
        <v/>
      </c>
      <c r="X1267" s="67" t="str">
        <f ca="1">IF(I1267="","",_xll.xEURO(OFFSET(C1267,-M1267+1,0),J1267,OFFSET(C1267,-M1267+2,0),OFFSET(C1267,-M1267+2,0),OFFSET(C1267,-M1267+3,0)+AC1267,OFFSET(C1267,-M1267+4,0),1,2)/10*I1267)</f>
        <v/>
      </c>
      <c r="Y1267" s="71" t="str">
        <f ca="1">IF(I1267="","",_xll.xEURO(OFFSET(C1267,-M1267+1,0),J1267,OFFSET(C1267,-M1267+2,0),OFFSET(C1267,-M1267+2,0),OFFSET(C1267,-M1267+3,0)+AC1267,OFFSET(C1267,-M1267+4,0),1,3)/100*I1267*10000)</f>
        <v/>
      </c>
      <c r="Z1267" s="71" t="str">
        <f ca="1">IF(I1267="","",_xll.xEURO(OFFSET(C1267,-M1267+1,0),J1267,OFFSET(C1267,-M1267+2,0),OFFSET(C1267,-M1267+2,0),OFFSET(C1267,-M1267+3,0)+AC1267,OFFSET(C1267,-M1267+4,0),1,5)/365.25*I1267*10000)</f>
        <v/>
      </c>
      <c r="AB1267" s="40" t="str">
        <f ca="1">IF(D1267="","",_xll.xCalcSkew(OFFSET(C1267,-M1267,0),E1267-OFFSET(C1267,-M1267+1,0),b)/100)</f>
        <v/>
      </c>
      <c r="AC1267" s="40" t="str">
        <f ca="1">IF(I1267="","",_xll.xCalcSkew(OFFSET(C1267,-M1267,0),J1267-OFFSET(C1267,-M1267+1,0),b)/100)</f>
        <v/>
      </c>
      <c r="AE1267">
        <f t="shared" si="216"/>
        <v>0</v>
      </c>
      <c r="AF1267">
        <f t="shared" si="217"/>
        <v>0</v>
      </c>
      <c r="AG1267">
        <f t="shared" si="218"/>
        <v>0</v>
      </c>
    </row>
    <row r="1268" spans="3:33" x14ac:dyDescent="0.25">
      <c r="C1268" s="41">
        <f ca="1">INDEX(Inputs!$1:$1048576,MATCH(C1267,Inputs!C:C,0),5)</f>
        <v>3.6510000000000002</v>
      </c>
      <c r="D1268" s="52"/>
      <c r="E1268" s="39"/>
      <c r="F1268" s="39"/>
      <c r="G1268" s="35"/>
      <c r="I1268" s="52"/>
      <c r="J1268" s="39"/>
      <c r="K1268" s="39"/>
      <c r="L1268" s="62"/>
      <c r="M1268" s="101">
        <f>M1267+1</f>
        <v>1</v>
      </c>
      <c r="N1268" s="67" t="str">
        <f ca="1">IF(D1268="","",_xll.xEURO(OFFSET(C1268,-M1268+1,0),E1268,OFFSET(C1268,-M1268+2,0),OFFSET(C1268,-M1268+2,0),OFFSET(C1268,-M1268+3,0)+AB1268,OFFSET(C1268,-M1268+4,0),0,1)*D1268)</f>
        <v/>
      </c>
      <c r="O1268" s="69" t="str">
        <f ca="1">IF(D1268="","",_xll.xEURO(OFFSET(C1268,-M1268+1,0),E1268,OFFSET(C1268,-M1268+2,0),OFFSET(C1268,-M1268+2,0),OFFSET(C1268,-M1268+3,0)+AB1268,OFFSET(C1268,-M1268+4,0),0,0))</f>
        <v/>
      </c>
      <c r="P1268" s="67" t="str">
        <f t="shared" si="226"/>
        <v/>
      </c>
      <c r="Q1268" s="67" t="str">
        <f ca="1">IF(D1268="","",_xll.xEURO(OFFSET(C1268,-M1268+1,0),E1268,OFFSET(C1268,-M1268+2,0),OFFSET(C1268,-M1268+2,0),OFFSET(C1268,-M1268+3,0)+AB1268,OFFSET(C1268,-M1268+4,0),0,2)/10*D1268)</f>
        <v/>
      </c>
      <c r="R1268" s="71" t="str">
        <f ca="1">IF(D1268="","",_xll.xEURO(OFFSET(C1268,-M1268+1,0),E1268,OFFSET(C1268,-M1268+2,0),OFFSET(C1268,-M1268+2,0),OFFSET(C1268,-M1268+3,0)+AB1268,OFFSET(C1268,-M1268+4,0),0,3)/100*D1268*10000)</f>
        <v/>
      </c>
      <c r="S1268" s="71" t="str">
        <f ca="1">IF(D1268="","",_xll.xEURO(OFFSET(C1268,-M1268+1,0),E1268,OFFSET(C1268,-M1268+2,0),OFFSET(C1268,-M1268+2,0),OFFSET(C1268,-M1268+3,0)+AB1268,OFFSET(C1268,-M1268+4,0),0,5)/365.25*D1268*10000)</f>
        <v/>
      </c>
      <c r="U1268" s="67" t="str">
        <f ca="1">IF(I1268="","",_xll.xEURO(OFFSET(C1268,-M1268+1,0),J1268,OFFSET(C1268,-M1268+2,0),OFFSET(C1268,-M1268+2,0),OFFSET(C1268,-M1268+3,0)+AC1268,OFFSET(C1268,-M1268+4,0),1,1)*I1268)</f>
        <v/>
      </c>
      <c r="V1268" s="69" t="str">
        <f ca="1">IF(I1268="","",_xll.xEURO(OFFSET(C1268,-M1268+1,0),J1268,OFFSET(C1268,-M1268+2,0),OFFSET(C1268,-M1268+2,0),OFFSET(C1268,-M1268+3,0)+AC1268,OFFSET(C1268,-M1268+4,0),1,0))</f>
        <v/>
      </c>
      <c r="W1268" s="67" t="str">
        <f t="shared" si="227"/>
        <v/>
      </c>
      <c r="X1268" s="67" t="str">
        <f ca="1">IF(I1268="","",_xll.xEURO(OFFSET(C1268,-M1268+1,0),J1268,OFFSET(C1268,-M1268+2,0),OFFSET(C1268,-M1268+2,0),OFFSET(C1268,-M1268+3,0)+AC1268,OFFSET(C1268,-M1268+4,0),1,2)/10*I1268)</f>
        <v/>
      </c>
      <c r="Y1268" s="71" t="str">
        <f ca="1">IF(I1268="","",_xll.xEURO(OFFSET(C1268,-M1268+1,0),J1268,OFFSET(C1268,-M1268+2,0),OFFSET(C1268,-M1268+2,0),OFFSET(C1268,-M1268+3,0)+AC1268,OFFSET(C1268,-M1268+4,0),1,3)/100*I1268*10000)</f>
        <v/>
      </c>
      <c r="Z1268" s="71" t="str">
        <f ca="1">IF(I1268="","",_xll.xEURO(OFFSET(C1268,-M1268+1,0),J1268,OFFSET(C1268,-M1268+2,0),OFFSET(C1268,-M1268+2,0),OFFSET(C1268,-M1268+3,0)+AC1268,OFFSET(C1268,-M1268+4,0),1,5)/365.25*I1268*10000)</f>
        <v/>
      </c>
      <c r="AB1268" s="40" t="str">
        <f ca="1">IF(D1268="","",_xll.xCalcSkew(OFFSET(C1268,-M1268,0),E1268-OFFSET(C1268,-M1268+1,0),b)/100)</f>
        <v/>
      </c>
      <c r="AC1268" s="40" t="str">
        <f ca="1">IF(I1268="","",_xll.xCalcSkew(OFFSET(C1268,-M1268,0),J1268-OFFSET(C1268,-M1268+1,0),b)/100)</f>
        <v/>
      </c>
      <c r="AE1268">
        <f t="shared" si="216"/>
        <v>0</v>
      </c>
      <c r="AF1268">
        <f t="shared" si="217"/>
        <v>0</v>
      </c>
      <c r="AG1268">
        <f t="shared" si="218"/>
        <v>0</v>
      </c>
    </row>
    <row r="1269" spans="3:33" x14ac:dyDescent="0.25">
      <c r="C1269" s="40">
        <f ca="1">INDEX(Inputs!$1:$1048576,MATCH(C1267,Inputs!C:C,0),7)</f>
        <v>3.9408288398951698E-2</v>
      </c>
      <c r="D1269" s="52"/>
      <c r="E1269" s="39"/>
      <c r="F1269" s="39"/>
      <c r="G1269" s="35"/>
      <c r="I1269" s="52"/>
      <c r="J1269" s="39"/>
      <c r="K1269" s="39"/>
      <c r="L1269" s="62"/>
      <c r="M1269" s="101">
        <f t="shared" ref="M1269:M1302" si="228">M1268+1</f>
        <v>2</v>
      </c>
      <c r="N1269" s="67" t="str">
        <f ca="1">IF(D1269="","",_xll.xEURO(OFFSET(C1269,-M1269+1,0),E1269,OFFSET(C1269,-M1269+2,0),OFFSET(C1269,-M1269+2,0),OFFSET(C1269,-M1269+3,0)+AB1269,OFFSET(C1269,-M1269+4,0),0,1)*D1269)</f>
        <v/>
      </c>
      <c r="O1269" s="69" t="str">
        <f ca="1">IF(D1269="","",_xll.xEURO(OFFSET(C1269,-M1269+1,0),E1269,OFFSET(C1269,-M1269+2,0),OFFSET(C1269,-M1269+2,0),OFFSET(C1269,-M1269+3,0)+AB1269,OFFSET(C1269,-M1269+4,0),0,0))</f>
        <v/>
      </c>
      <c r="P1269" s="67" t="str">
        <f t="shared" si="226"/>
        <v/>
      </c>
      <c r="Q1269" s="67" t="str">
        <f ca="1">IF(D1269="","",_xll.xEURO(OFFSET(C1269,-M1269+1,0),E1269,OFFSET(C1269,-M1269+2,0),OFFSET(C1269,-M1269+2,0),OFFSET(C1269,-M1269+3,0)+AB1269,OFFSET(C1269,-M1269+4,0),0,2)/10*D1269)</f>
        <v/>
      </c>
      <c r="R1269" s="71" t="str">
        <f ca="1">IF(D1269="","",_xll.xEURO(OFFSET(C1269,-M1269+1,0),E1269,OFFSET(C1269,-M1269+2,0),OFFSET(C1269,-M1269+2,0),OFFSET(C1269,-M1269+3,0)+AB1269,OFFSET(C1269,-M1269+4,0),0,3)/100*D1269*10000)</f>
        <v/>
      </c>
      <c r="S1269" s="71" t="str">
        <f ca="1">IF(D1269="","",_xll.xEURO(OFFSET(C1269,-M1269+1,0),E1269,OFFSET(C1269,-M1269+2,0),OFFSET(C1269,-M1269+2,0),OFFSET(C1269,-M1269+3,0)+AB1269,OFFSET(C1269,-M1269+4,0),0,5)/365.25*D1269*10000)</f>
        <v/>
      </c>
      <c r="U1269" s="67" t="str">
        <f ca="1">IF(I1269="","",_xll.xEURO(OFFSET(C1269,-M1269+1,0),J1269,OFFSET(C1269,-M1269+2,0),OFFSET(C1269,-M1269+2,0),OFFSET(C1269,-M1269+3,0)+AC1269,OFFSET(C1269,-M1269+4,0),1,1)*I1269)</f>
        <v/>
      </c>
      <c r="V1269" s="69" t="str">
        <f ca="1">IF(I1269="","",_xll.xEURO(OFFSET(C1269,-M1269+1,0),J1269,OFFSET(C1269,-M1269+2,0),OFFSET(C1269,-M1269+2,0),OFFSET(C1269,-M1269+3,0)+AC1269,OFFSET(C1269,-M1269+4,0),1,0))</f>
        <v/>
      </c>
      <c r="W1269" s="67" t="str">
        <f t="shared" si="227"/>
        <v/>
      </c>
      <c r="X1269" s="67" t="str">
        <f ca="1">IF(I1269="","",_xll.xEURO(OFFSET(C1269,-M1269+1,0),J1269,OFFSET(C1269,-M1269+2,0),OFFSET(C1269,-M1269+2,0),OFFSET(C1269,-M1269+3,0)+AC1269,OFFSET(C1269,-M1269+4,0),1,2)/10*I1269)</f>
        <v/>
      </c>
      <c r="Y1269" s="71" t="str">
        <f ca="1">IF(I1269="","",_xll.xEURO(OFFSET(C1269,-M1269+1,0),J1269,OFFSET(C1269,-M1269+2,0),OFFSET(C1269,-M1269+2,0),OFFSET(C1269,-M1269+3,0)+AC1269,OFFSET(C1269,-M1269+4,0),1,3)/100*I1269*10000)</f>
        <v/>
      </c>
      <c r="Z1269" s="71" t="str">
        <f ca="1">IF(I1269="","",_xll.xEURO(OFFSET(C1269,-M1269+1,0),J1269,OFFSET(C1269,-M1269+2,0),OFFSET(C1269,-M1269+2,0),OFFSET(C1269,-M1269+3,0)+AC1269,OFFSET(C1269,-M1269+4,0),1,5)/365.25*I1269*10000)</f>
        <v/>
      </c>
      <c r="AB1269" s="40" t="str">
        <f ca="1">IF(D1269="","",_xll.xCalcSkew(OFFSET(C1269,-M1269,0),E1269-OFFSET(C1269,-M1269+1,0),b)/100)</f>
        <v/>
      </c>
      <c r="AC1269" s="40" t="str">
        <f ca="1">IF(I1269="","",_xll.xCalcSkew(OFFSET(C1269,-M1269,0),J1269-OFFSET(C1269,-M1269+1,0),b)/100)</f>
        <v/>
      </c>
      <c r="AE1269">
        <f t="shared" si="216"/>
        <v>0</v>
      </c>
      <c r="AF1269">
        <f t="shared" si="217"/>
        <v>0</v>
      </c>
      <c r="AG1269">
        <f t="shared" si="218"/>
        <v>0</v>
      </c>
    </row>
    <row r="1270" spans="3:33" x14ac:dyDescent="0.25">
      <c r="C1270" s="66">
        <f ca="1">INDEX(Inputs!$1:$1048576,MATCH(C1267,Inputs!C:C,0),6)</f>
        <v>0.32250000000000001</v>
      </c>
      <c r="D1270" s="52"/>
      <c r="E1270" s="39"/>
      <c r="F1270" s="39"/>
      <c r="G1270" s="35"/>
      <c r="I1270" s="52"/>
      <c r="J1270" s="39"/>
      <c r="K1270" s="39"/>
      <c r="L1270" s="62"/>
      <c r="M1270" s="101">
        <f t="shared" si="228"/>
        <v>3</v>
      </c>
      <c r="N1270" s="67" t="str">
        <f ca="1">IF(D1270="","",_xll.xEURO(OFFSET(C1270,-M1270+1,0),E1270,OFFSET(C1270,-M1270+2,0),OFFSET(C1270,-M1270+2,0),OFFSET(C1270,-M1270+3,0)+AB1270,OFFSET(C1270,-M1270+4,0),0,1)*D1270)</f>
        <v/>
      </c>
      <c r="O1270" s="69" t="str">
        <f ca="1">IF(D1270="","",_xll.xEURO(OFFSET(C1270,-M1270+1,0),E1270,OFFSET(C1270,-M1270+2,0),OFFSET(C1270,-M1270+2,0),OFFSET(C1270,-M1270+3,0)+AB1270,OFFSET(C1270,-M1270+4,0),0,0))</f>
        <v/>
      </c>
      <c r="P1270" s="67" t="str">
        <f t="shared" si="226"/>
        <v/>
      </c>
      <c r="Q1270" s="67" t="str">
        <f ca="1">IF(D1270="","",_xll.xEURO(OFFSET(C1270,-M1270+1,0),E1270,OFFSET(C1270,-M1270+2,0),OFFSET(C1270,-M1270+2,0),OFFSET(C1270,-M1270+3,0)+AB1270,OFFSET(C1270,-M1270+4,0),0,2)/10*D1270)</f>
        <v/>
      </c>
      <c r="R1270" s="71" t="str">
        <f ca="1">IF(D1270="","",_xll.xEURO(OFFSET(C1270,-M1270+1,0),E1270,OFFSET(C1270,-M1270+2,0),OFFSET(C1270,-M1270+2,0),OFFSET(C1270,-M1270+3,0)+AB1270,OFFSET(C1270,-M1270+4,0),0,3)/100*D1270*10000)</f>
        <v/>
      </c>
      <c r="S1270" s="71" t="str">
        <f ca="1">IF(D1270="","",_xll.xEURO(OFFSET(C1270,-M1270+1,0),E1270,OFFSET(C1270,-M1270+2,0),OFFSET(C1270,-M1270+2,0),OFFSET(C1270,-M1270+3,0)+AB1270,OFFSET(C1270,-M1270+4,0),0,5)/365.25*D1270*10000)</f>
        <v/>
      </c>
      <c r="U1270" s="67" t="str">
        <f ca="1">IF(I1270="","",_xll.xEURO(OFFSET(C1270,-M1270+1,0),J1270,OFFSET(C1270,-M1270+2,0),OFFSET(C1270,-M1270+2,0),OFFSET(C1270,-M1270+3,0)+AC1270,OFFSET(C1270,-M1270+4,0),1,1)*I1270)</f>
        <v/>
      </c>
      <c r="V1270" s="69" t="str">
        <f ca="1">IF(I1270="","",_xll.xEURO(OFFSET(C1270,-M1270+1,0),J1270,OFFSET(C1270,-M1270+2,0),OFFSET(C1270,-M1270+2,0),OFFSET(C1270,-M1270+3,0)+AC1270,OFFSET(C1270,-M1270+4,0),1,0))</f>
        <v/>
      </c>
      <c r="W1270" s="67" t="str">
        <f t="shared" si="227"/>
        <v/>
      </c>
      <c r="X1270" s="67" t="str">
        <f ca="1">IF(I1270="","",_xll.xEURO(OFFSET(C1270,-M1270+1,0),J1270,OFFSET(C1270,-M1270+2,0),OFFSET(C1270,-M1270+2,0),OFFSET(C1270,-M1270+3,0)+AC1270,OFFSET(C1270,-M1270+4,0),1,2)/10*I1270)</f>
        <v/>
      </c>
      <c r="Y1270" s="71" t="str">
        <f ca="1">IF(I1270="","",_xll.xEURO(OFFSET(C1270,-M1270+1,0),J1270,OFFSET(C1270,-M1270+2,0),OFFSET(C1270,-M1270+2,0),OFFSET(C1270,-M1270+3,0)+AC1270,OFFSET(C1270,-M1270+4,0),1,3)/100*I1270*10000)</f>
        <v/>
      </c>
      <c r="Z1270" s="71" t="str">
        <f ca="1">IF(I1270="","",_xll.xEURO(OFFSET(C1270,-M1270+1,0),J1270,OFFSET(C1270,-M1270+2,0),OFFSET(C1270,-M1270+2,0),OFFSET(C1270,-M1270+3,0)+AC1270,OFFSET(C1270,-M1270+4,0),1,5)/365.25*I1270*10000)</f>
        <v/>
      </c>
      <c r="AB1270" s="40" t="str">
        <f ca="1">IF(D1270="","",_xll.xCalcSkew(OFFSET(C1270,-M1270,0),E1270-OFFSET(C1270,-M1270+1,0),b)/100)</f>
        <v/>
      </c>
      <c r="AC1270" s="40" t="str">
        <f ca="1">IF(I1270="","",_xll.xCalcSkew(OFFSET(C1270,-M1270,0),J1270-OFFSET(C1270,-M1270+1,0),b)/100)</f>
        <v/>
      </c>
      <c r="AE1270">
        <f t="shared" si="216"/>
        <v>0</v>
      </c>
      <c r="AF1270">
        <f t="shared" si="217"/>
        <v>0</v>
      </c>
      <c r="AG1270">
        <f t="shared" si="218"/>
        <v>0</v>
      </c>
    </row>
    <row r="1271" spans="3:33" x14ac:dyDescent="0.25">
      <c r="C1271" s="65">
        <f ca="1">INDEX(Inputs!$1:$1048576,MATCH(C1267,Inputs!C:C,0),9)</f>
        <v>1014</v>
      </c>
      <c r="D1271" s="52"/>
      <c r="E1271" s="39"/>
      <c r="F1271" s="39"/>
      <c r="G1271" s="35"/>
      <c r="I1271" s="52"/>
      <c r="J1271" s="39"/>
      <c r="K1271" s="39"/>
      <c r="L1271" s="62"/>
      <c r="M1271" s="101">
        <f t="shared" si="228"/>
        <v>4</v>
      </c>
      <c r="N1271" s="67" t="str">
        <f ca="1">IF(D1271="","",_xll.xEURO(OFFSET(C1271,-M1271+1,0),E1271,OFFSET(C1271,-M1271+2,0),OFFSET(C1271,-M1271+2,0),OFFSET(C1271,-M1271+3,0)+AB1271,OFFSET(C1271,-M1271+4,0),0,1)*D1271)</f>
        <v/>
      </c>
      <c r="O1271" s="69" t="str">
        <f ca="1">IF(D1271="","",_xll.xEURO(OFFSET(C1271,-M1271+1,0),E1271,OFFSET(C1271,-M1271+2,0),OFFSET(C1271,-M1271+2,0),OFFSET(C1271,-M1271+3,0)+AB1271,OFFSET(C1271,-M1271+4,0),0,0))</f>
        <v/>
      </c>
      <c r="P1271" s="67" t="str">
        <f t="shared" si="226"/>
        <v/>
      </c>
      <c r="Q1271" s="67" t="str">
        <f ca="1">IF(D1271="","",_xll.xEURO(OFFSET(C1271,-M1271+1,0),E1271,OFFSET(C1271,-M1271+2,0),OFFSET(C1271,-M1271+2,0),OFFSET(C1271,-M1271+3,0)+AB1271,OFFSET(C1271,-M1271+4,0),0,2)/10*D1271)</f>
        <v/>
      </c>
      <c r="R1271" s="71" t="str">
        <f ca="1">IF(D1271="","",_xll.xEURO(OFFSET(C1271,-M1271+1,0),E1271,OFFSET(C1271,-M1271+2,0),OFFSET(C1271,-M1271+2,0),OFFSET(C1271,-M1271+3,0)+AB1271,OFFSET(C1271,-M1271+4,0),0,3)/100*D1271*10000)</f>
        <v/>
      </c>
      <c r="S1271" s="71" t="str">
        <f ca="1">IF(D1271="","",_xll.xEURO(OFFSET(C1271,-M1271+1,0),E1271,OFFSET(C1271,-M1271+2,0),OFFSET(C1271,-M1271+2,0),OFFSET(C1271,-M1271+3,0)+AB1271,OFFSET(C1271,-M1271+4,0),0,5)/365.25*D1271*10000)</f>
        <v/>
      </c>
      <c r="U1271" s="67" t="str">
        <f ca="1">IF(I1271="","",_xll.xEURO(OFFSET(C1271,-M1271+1,0),J1271,OFFSET(C1271,-M1271+2,0),OFFSET(C1271,-M1271+2,0),OFFSET(C1271,-M1271+3,0)+AC1271,OFFSET(C1271,-M1271+4,0),1,1)*I1271)</f>
        <v/>
      </c>
      <c r="V1271" s="69" t="str">
        <f ca="1">IF(I1271="","",_xll.xEURO(OFFSET(C1271,-M1271+1,0),J1271,OFFSET(C1271,-M1271+2,0),OFFSET(C1271,-M1271+2,0),OFFSET(C1271,-M1271+3,0)+AC1271,OFFSET(C1271,-M1271+4,0),1,0))</f>
        <v/>
      </c>
      <c r="W1271" s="67" t="str">
        <f t="shared" si="227"/>
        <v/>
      </c>
      <c r="X1271" s="67" t="str">
        <f ca="1">IF(I1271="","",_xll.xEURO(OFFSET(C1271,-M1271+1,0),J1271,OFFSET(C1271,-M1271+2,0),OFFSET(C1271,-M1271+2,0),OFFSET(C1271,-M1271+3,0)+AC1271,OFFSET(C1271,-M1271+4,0),1,2)/10*I1271)</f>
        <v/>
      </c>
      <c r="Y1271" s="71" t="str">
        <f ca="1">IF(I1271="","",_xll.xEURO(OFFSET(C1271,-M1271+1,0),J1271,OFFSET(C1271,-M1271+2,0),OFFSET(C1271,-M1271+2,0),OFFSET(C1271,-M1271+3,0)+AC1271,OFFSET(C1271,-M1271+4,0),1,3)/100*I1271*10000)</f>
        <v/>
      </c>
      <c r="Z1271" s="71" t="str">
        <f ca="1">IF(I1271="","",_xll.xEURO(OFFSET(C1271,-M1271+1,0),J1271,OFFSET(C1271,-M1271+2,0),OFFSET(C1271,-M1271+2,0),OFFSET(C1271,-M1271+3,0)+AC1271,OFFSET(C1271,-M1271+4,0),1,5)/365.25*I1271*10000)</f>
        <v/>
      </c>
      <c r="AB1271" s="40" t="str">
        <f ca="1">IF(D1271="","",_xll.xCalcSkew(OFFSET(C1271,-M1271,0),E1271-OFFSET(C1271,-M1271+1,0),b)/100)</f>
        <v/>
      </c>
      <c r="AC1271" s="40" t="str">
        <f ca="1">IF(I1271="","",_xll.xCalcSkew(OFFSET(C1271,-M1271,0),J1271-OFFSET(C1271,-M1271+1,0),b)/100)</f>
        <v/>
      </c>
      <c r="AE1271">
        <f t="shared" si="216"/>
        <v>0</v>
      </c>
      <c r="AF1271">
        <f t="shared" si="217"/>
        <v>0</v>
      </c>
      <c r="AG1271">
        <f t="shared" si="218"/>
        <v>0</v>
      </c>
    </row>
    <row r="1272" spans="3:33" x14ac:dyDescent="0.25">
      <c r="C1272" s="64">
        <f ca="1">D1303+I1303</f>
        <v>0</v>
      </c>
      <c r="D1272" s="52"/>
      <c r="E1272" s="39"/>
      <c r="F1272" s="39"/>
      <c r="G1272" s="35"/>
      <c r="I1272" s="52"/>
      <c r="J1272" s="39"/>
      <c r="K1272" s="39"/>
      <c r="L1272" s="62"/>
      <c r="M1272" s="101">
        <f t="shared" si="228"/>
        <v>5</v>
      </c>
      <c r="N1272" s="67" t="str">
        <f ca="1">IF(D1272="","",_xll.xEURO(OFFSET(C1272,-M1272+1,0),E1272,OFFSET(C1272,-M1272+2,0),OFFSET(C1272,-M1272+2,0),OFFSET(C1272,-M1272+3,0)+AB1272,OFFSET(C1272,-M1272+4,0),0,1)*D1272)</f>
        <v/>
      </c>
      <c r="O1272" s="69" t="str">
        <f ca="1">IF(D1272="","",_xll.xEURO(OFFSET(C1272,-M1272+1,0),E1272,OFFSET(C1272,-M1272+2,0),OFFSET(C1272,-M1272+2,0),OFFSET(C1272,-M1272+3,0)+AB1272,OFFSET(C1272,-M1272+4,0),0,0))</f>
        <v/>
      </c>
      <c r="P1272" s="67" t="str">
        <f t="shared" si="226"/>
        <v/>
      </c>
      <c r="Q1272" s="67" t="str">
        <f ca="1">IF(D1272="","",_xll.xEURO(OFFSET(C1272,-M1272+1,0),E1272,OFFSET(C1272,-M1272+2,0),OFFSET(C1272,-M1272+2,0),OFFSET(C1272,-M1272+3,0)+AB1272,OFFSET(C1272,-M1272+4,0),0,2)/10*D1272)</f>
        <v/>
      </c>
      <c r="R1272" s="71" t="str">
        <f ca="1">IF(D1272="","",_xll.xEURO(OFFSET(C1272,-M1272+1,0),E1272,OFFSET(C1272,-M1272+2,0),OFFSET(C1272,-M1272+2,0),OFFSET(C1272,-M1272+3,0)+AB1272,OFFSET(C1272,-M1272+4,0),0,3)/100*D1272*10000)</f>
        <v/>
      </c>
      <c r="S1272" s="71" t="str">
        <f ca="1">IF(D1272="","",_xll.xEURO(OFFSET(C1272,-M1272+1,0),E1272,OFFSET(C1272,-M1272+2,0),OFFSET(C1272,-M1272+2,0),OFFSET(C1272,-M1272+3,0)+AB1272,OFFSET(C1272,-M1272+4,0),0,5)/365.25*D1272*10000)</f>
        <v/>
      </c>
      <c r="U1272" s="67" t="str">
        <f ca="1">IF(I1272="","",_xll.xEURO(OFFSET(C1272,-M1272+1,0),J1272,OFFSET(C1272,-M1272+2,0),OFFSET(C1272,-M1272+2,0),OFFSET(C1272,-M1272+3,0)+AC1272,OFFSET(C1272,-M1272+4,0),1,1)*I1272)</f>
        <v/>
      </c>
      <c r="V1272" s="69" t="str">
        <f ca="1">IF(I1272="","",_xll.xEURO(OFFSET(C1272,-M1272+1,0),J1272,OFFSET(C1272,-M1272+2,0),OFFSET(C1272,-M1272+2,0),OFFSET(C1272,-M1272+3,0)+AC1272,OFFSET(C1272,-M1272+4,0),1,0))</f>
        <v/>
      </c>
      <c r="W1272" s="67" t="str">
        <f t="shared" si="227"/>
        <v/>
      </c>
      <c r="X1272" s="67" t="str">
        <f ca="1">IF(I1272="","",_xll.xEURO(OFFSET(C1272,-M1272+1,0),J1272,OFFSET(C1272,-M1272+2,0),OFFSET(C1272,-M1272+2,0),OFFSET(C1272,-M1272+3,0)+AC1272,OFFSET(C1272,-M1272+4,0),1,2)/10*I1272)</f>
        <v/>
      </c>
      <c r="Y1272" s="71" t="str">
        <f ca="1">IF(I1272="","",_xll.xEURO(OFFSET(C1272,-M1272+1,0),J1272,OFFSET(C1272,-M1272+2,0),OFFSET(C1272,-M1272+2,0),OFFSET(C1272,-M1272+3,0)+AC1272,OFFSET(C1272,-M1272+4,0),1,3)/100*I1272*10000)</f>
        <v/>
      </c>
      <c r="Z1272" s="71" t="str">
        <f ca="1">IF(I1272="","",_xll.xEURO(OFFSET(C1272,-M1272+1,0),J1272,OFFSET(C1272,-M1272+2,0),OFFSET(C1272,-M1272+2,0),OFFSET(C1272,-M1272+3,0)+AC1272,OFFSET(C1272,-M1272+4,0),1,5)/365.25*I1272*10000)</f>
        <v/>
      </c>
      <c r="AB1272" s="40" t="str">
        <f ca="1">IF(D1272="","",_xll.xCalcSkew(OFFSET(C1272,-M1272,0),E1272-OFFSET(C1272,-M1272+1,0),b)/100)</f>
        <v/>
      </c>
      <c r="AC1272" s="40" t="str">
        <f ca="1">IF(I1272="","",_xll.xCalcSkew(OFFSET(C1272,-M1272,0),J1272-OFFSET(C1272,-M1272+1,0),b)/100)</f>
        <v/>
      </c>
      <c r="AE1272">
        <f t="shared" si="216"/>
        <v>0</v>
      </c>
      <c r="AF1272">
        <f t="shared" si="217"/>
        <v>0</v>
      </c>
      <c r="AG1272">
        <f t="shared" si="218"/>
        <v>0</v>
      </c>
    </row>
    <row r="1273" spans="3:33" x14ac:dyDescent="0.25">
      <c r="C1273" s="64">
        <f ca="1">N1303+U1303</f>
        <v>0</v>
      </c>
      <c r="D1273" s="52"/>
      <c r="E1273" s="39"/>
      <c r="F1273" s="39"/>
      <c r="G1273" s="35"/>
      <c r="I1273" s="52"/>
      <c r="J1273" s="39"/>
      <c r="K1273" s="39"/>
      <c r="L1273" s="62"/>
      <c r="M1273" s="101">
        <f t="shared" si="228"/>
        <v>6</v>
      </c>
      <c r="N1273" s="67" t="str">
        <f ca="1">IF(D1273="","",_xll.xEURO(OFFSET(C1273,-M1273+1,0),E1273,OFFSET(C1273,-M1273+2,0),OFFSET(C1273,-M1273+2,0),OFFSET(C1273,-M1273+3,0)+AB1273,OFFSET(C1273,-M1273+4,0),0,1)*D1273)</f>
        <v/>
      </c>
      <c r="O1273" s="69" t="str">
        <f ca="1">IF(D1273="","",_xll.xEURO(OFFSET(C1273,-M1273+1,0),E1273,OFFSET(C1273,-M1273+2,0),OFFSET(C1273,-M1273+2,0),OFFSET(C1273,-M1273+3,0)+AB1273,OFFSET(C1273,-M1273+4,0),0,0))</f>
        <v/>
      </c>
      <c r="P1273" s="67" t="str">
        <f t="shared" si="226"/>
        <v/>
      </c>
      <c r="Q1273" s="67" t="str">
        <f ca="1">IF(D1273="","",_xll.xEURO(OFFSET(C1273,-M1273+1,0),E1273,OFFSET(C1273,-M1273+2,0),OFFSET(C1273,-M1273+2,0),OFFSET(C1273,-M1273+3,0)+AB1273,OFFSET(C1273,-M1273+4,0),0,2)/10*D1273)</f>
        <v/>
      </c>
      <c r="R1273" s="71" t="str">
        <f ca="1">IF(D1273="","",_xll.xEURO(OFFSET(C1273,-M1273+1,0),E1273,OFFSET(C1273,-M1273+2,0),OFFSET(C1273,-M1273+2,0),OFFSET(C1273,-M1273+3,0)+AB1273,OFFSET(C1273,-M1273+4,0),0,3)/100*D1273*10000)</f>
        <v/>
      </c>
      <c r="S1273" s="71" t="str">
        <f ca="1">IF(D1273="","",_xll.xEURO(OFFSET(C1273,-M1273+1,0),E1273,OFFSET(C1273,-M1273+2,0),OFFSET(C1273,-M1273+2,0),OFFSET(C1273,-M1273+3,0)+AB1273,OFFSET(C1273,-M1273+4,0),0,5)/365.25*D1273*10000)</f>
        <v/>
      </c>
      <c r="U1273" s="67" t="str">
        <f ca="1">IF(I1273="","",_xll.xEURO(OFFSET(C1273,-M1273+1,0),J1273,OFFSET(C1273,-M1273+2,0),OFFSET(C1273,-M1273+2,0),OFFSET(C1273,-M1273+3,0)+AC1273,OFFSET(C1273,-M1273+4,0),1,1)*I1273)</f>
        <v/>
      </c>
      <c r="V1273" s="69" t="str">
        <f ca="1">IF(I1273="","",_xll.xEURO(OFFSET(C1273,-M1273+1,0),J1273,OFFSET(C1273,-M1273+2,0),OFFSET(C1273,-M1273+2,0),OFFSET(C1273,-M1273+3,0)+AC1273,OFFSET(C1273,-M1273+4,0),1,0))</f>
        <v/>
      </c>
      <c r="W1273" s="67" t="str">
        <f t="shared" si="227"/>
        <v/>
      </c>
      <c r="X1273" s="67" t="str">
        <f ca="1">IF(I1273="","",_xll.xEURO(OFFSET(C1273,-M1273+1,0),J1273,OFFSET(C1273,-M1273+2,0),OFFSET(C1273,-M1273+2,0),OFFSET(C1273,-M1273+3,0)+AC1273,OFFSET(C1273,-M1273+4,0),1,2)/10*I1273)</f>
        <v/>
      </c>
      <c r="Y1273" s="71" t="str">
        <f ca="1">IF(I1273="","",_xll.xEURO(OFFSET(C1273,-M1273+1,0),J1273,OFFSET(C1273,-M1273+2,0),OFFSET(C1273,-M1273+2,0),OFFSET(C1273,-M1273+3,0)+AC1273,OFFSET(C1273,-M1273+4,0),1,3)/100*I1273*10000)</f>
        <v/>
      </c>
      <c r="Z1273" s="71" t="str">
        <f ca="1">IF(I1273="","",_xll.xEURO(OFFSET(C1273,-M1273+1,0),J1273,OFFSET(C1273,-M1273+2,0),OFFSET(C1273,-M1273+2,0),OFFSET(C1273,-M1273+3,0)+AC1273,OFFSET(C1273,-M1273+4,0),1,5)/365.25*I1273*10000)</f>
        <v/>
      </c>
      <c r="AB1273" s="40" t="str">
        <f ca="1">IF(D1273="","",_xll.xCalcSkew(OFFSET(C1273,-M1273,0),E1273-OFFSET(C1273,-M1273+1,0),b)/100)</f>
        <v/>
      </c>
      <c r="AC1273" s="40" t="str">
        <f ca="1">IF(I1273="","",_xll.xCalcSkew(OFFSET(C1273,-M1273,0),J1273-OFFSET(C1273,-M1273+1,0),b)/100)</f>
        <v/>
      </c>
      <c r="AE1273">
        <f t="shared" si="216"/>
        <v>0</v>
      </c>
      <c r="AF1273">
        <f t="shared" si="217"/>
        <v>0</v>
      </c>
      <c r="AG1273">
        <f t="shared" si="218"/>
        <v>0</v>
      </c>
    </row>
    <row r="1274" spans="3:33" x14ac:dyDescent="0.25">
      <c r="C1274" s="103">
        <f ca="1">Q1303+X1303</f>
        <v>0</v>
      </c>
      <c r="D1274" s="52"/>
      <c r="E1274" s="39"/>
      <c r="F1274" s="39"/>
      <c r="G1274" s="35"/>
      <c r="I1274" s="52"/>
      <c r="J1274" s="39"/>
      <c r="K1274" s="39"/>
      <c r="L1274" s="62"/>
      <c r="M1274" s="101">
        <f t="shared" si="228"/>
        <v>7</v>
      </c>
      <c r="N1274" s="67" t="str">
        <f ca="1">IF(D1274="","",_xll.xEURO(OFFSET(C1274,-M1274+1,0),E1274,OFFSET(C1274,-M1274+2,0),OFFSET(C1274,-M1274+2,0),OFFSET(C1274,-M1274+3,0)+AB1274,OFFSET(C1274,-M1274+4,0),0,1)*D1274)</f>
        <v/>
      </c>
      <c r="O1274" s="69" t="str">
        <f ca="1">IF(D1274="","",_xll.xEURO(OFFSET(C1274,-M1274+1,0),E1274,OFFSET(C1274,-M1274+2,0),OFFSET(C1274,-M1274+2,0),OFFSET(C1274,-M1274+3,0)+AB1274,OFFSET(C1274,-M1274+4,0),0,0))</f>
        <v/>
      </c>
      <c r="P1274" s="67" t="str">
        <f t="shared" si="226"/>
        <v/>
      </c>
      <c r="Q1274" s="67" t="str">
        <f ca="1">IF(D1274="","",_xll.xEURO(OFFSET(C1274,-M1274+1,0),E1274,OFFSET(C1274,-M1274+2,0),OFFSET(C1274,-M1274+2,0),OFFSET(C1274,-M1274+3,0)+AB1274,OFFSET(C1274,-M1274+4,0),0,2)/10*D1274)</f>
        <v/>
      </c>
      <c r="R1274" s="71" t="str">
        <f ca="1">IF(D1274="","",_xll.xEURO(OFFSET(C1274,-M1274+1,0),E1274,OFFSET(C1274,-M1274+2,0),OFFSET(C1274,-M1274+2,0),OFFSET(C1274,-M1274+3,0)+AB1274,OFFSET(C1274,-M1274+4,0),0,3)/100*D1274*10000)</f>
        <v/>
      </c>
      <c r="S1274" s="71" t="str">
        <f ca="1">IF(D1274="","",_xll.xEURO(OFFSET(C1274,-M1274+1,0),E1274,OFFSET(C1274,-M1274+2,0),OFFSET(C1274,-M1274+2,0),OFFSET(C1274,-M1274+3,0)+AB1274,OFFSET(C1274,-M1274+4,0),0,5)/365.25*D1274*10000)</f>
        <v/>
      </c>
      <c r="U1274" s="67" t="str">
        <f ca="1">IF(I1274="","",_xll.xEURO(OFFSET(C1274,-M1274+1,0),J1274,OFFSET(C1274,-M1274+2,0),OFFSET(C1274,-M1274+2,0),OFFSET(C1274,-M1274+3,0)+AC1274,OFFSET(C1274,-M1274+4,0),1,1)*I1274)</f>
        <v/>
      </c>
      <c r="V1274" s="69" t="str">
        <f ca="1">IF(I1274="","",_xll.xEURO(OFFSET(C1274,-M1274+1,0),J1274,OFFSET(C1274,-M1274+2,0),OFFSET(C1274,-M1274+2,0),OFFSET(C1274,-M1274+3,0)+AC1274,OFFSET(C1274,-M1274+4,0),1,0))</f>
        <v/>
      </c>
      <c r="W1274" s="67" t="str">
        <f t="shared" si="227"/>
        <v/>
      </c>
      <c r="X1274" s="67" t="str">
        <f ca="1">IF(I1274="","",_xll.xEURO(OFFSET(C1274,-M1274+1,0),J1274,OFFSET(C1274,-M1274+2,0),OFFSET(C1274,-M1274+2,0),OFFSET(C1274,-M1274+3,0)+AC1274,OFFSET(C1274,-M1274+4,0),1,2)/10*I1274)</f>
        <v/>
      </c>
      <c r="Y1274" s="71" t="str">
        <f ca="1">IF(I1274="","",_xll.xEURO(OFFSET(C1274,-M1274+1,0),J1274,OFFSET(C1274,-M1274+2,0),OFFSET(C1274,-M1274+2,0),OFFSET(C1274,-M1274+3,0)+AC1274,OFFSET(C1274,-M1274+4,0),1,3)/100*I1274*10000)</f>
        <v/>
      </c>
      <c r="Z1274" s="71" t="str">
        <f ca="1">IF(I1274="","",_xll.xEURO(OFFSET(C1274,-M1274+1,0),J1274,OFFSET(C1274,-M1274+2,0),OFFSET(C1274,-M1274+2,0),OFFSET(C1274,-M1274+3,0)+AC1274,OFFSET(C1274,-M1274+4,0),1,5)/365.25*I1274*10000)</f>
        <v/>
      </c>
      <c r="AB1274" s="40" t="str">
        <f ca="1">IF(D1274="","",_xll.xCalcSkew(OFFSET(C1274,-M1274,0),E1274-OFFSET(C1274,-M1274+1,0),b)/100)</f>
        <v/>
      </c>
      <c r="AC1274" s="40" t="str">
        <f ca="1">IF(I1274="","",_xll.xCalcSkew(OFFSET(C1274,-M1274,0),J1274-OFFSET(C1274,-M1274+1,0),b)/100)</f>
        <v/>
      </c>
      <c r="AE1274">
        <f t="shared" si="216"/>
        <v>0</v>
      </c>
      <c r="AF1274">
        <f t="shared" si="217"/>
        <v>0</v>
      </c>
      <c r="AG1274">
        <f t="shared" si="218"/>
        <v>0</v>
      </c>
    </row>
    <row r="1275" spans="3:33" x14ac:dyDescent="0.25">
      <c r="C1275" s="64">
        <f ca="1">R1303+Y1303</f>
        <v>0</v>
      </c>
      <c r="D1275" s="52"/>
      <c r="E1275" s="39"/>
      <c r="F1275" s="39"/>
      <c r="G1275" s="35"/>
      <c r="I1275" s="52"/>
      <c r="J1275" s="39"/>
      <c r="K1275" s="39"/>
      <c r="L1275" s="62"/>
      <c r="M1275" s="101">
        <f t="shared" si="228"/>
        <v>8</v>
      </c>
      <c r="N1275" s="67" t="str">
        <f ca="1">IF(D1275="","",_xll.xEURO(OFFSET(C1275,-M1275+1,0),E1275,OFFSET(C1275,-M1275+2,0),OFFSET(C1275,-M1275+2,0),OFFSET(C1275,-M1275+3,0)+AB1275,OFFSET(C1275,-M1275+4,0),0,1)*D1275)</f>
        <v/>
      </c>
      <c r="O1275" s="69" t="str">
        <f ca="1">IF(D1275="","",_xll.xEURO(OFFSET(C1275,-M1275+1,0),E1275,OFFSET(C1275,-M1275+2,0),OFFSET(C1275,-M1275+2,0),OFFSET(C1275,-M1275+3,0)+AB1275,OFFSET(C1275,-M1275+4,0),0,0))</f>
        <v/>
      </c>
      <c r="P1275" s="67" t="str">
        <f t="shared" si="226"/>
        <v/>
      </c>
      <c r="Q1275" s="67" t="str">
        <f ca="1">IF(D1275="","",_xll.xEURO(OFFSET(C1275,-M1275+1,0),E1275,OFFSET(C1275,-M1275+2,0),OFFSET(C1275,-M1275+2,0),OFFSET(C1275,-M1275+3,0)+AB1275,OFFSET(C1275,-M1275+4,0),0,2)/10*D1275)</f>
        <v/>
      </c>
      <c r="R1275" s="71" t="str">
        <f ca="1">IF(D1275="","",_xll.xEURO(OFFSET(C1275,-M1275+1,0),E1275,OFFSET(C1275,-M1275+2,0),OFFSET(C1275,-M1275+2,0),OFFSET(C1275,-M1275+3,0)+AB1275,OFFSET(C1275,-M1275+4,0),0,3)/100*D1275*10000)</f>
        <v/>
      </c>
      <c r="S1275" s="71" t="str">
        <f ca="1">IF(D1275="","",_xll.xEURO(OFFSET(C1275,-M1275+1,0),E1275,OFFSET(C1275,-M1275+2,0),OFFSET(C1275,-M1275+2,0),OFFSET(C1275,-M1275+3,0)+AB1275,OFFSET(C1275,-M1275+4,0),0,5)/365.25*D1275*10000)</f>
        <v/>
      </c>
      <c r="U1275" s="67" t="str">
        <f ca="1">IF(I1275="","",_xll.xEURO(OFFSET(C1275,-M1275+1,0),J1275,OFFSET(C1275,-M1275+2,0),OFFSET(C1275,-M1275+2,0),OFFSET(C1275,-M1275+3,0)+AC1275,OFFSET(C1275,-M1275+4,0),1,1)*I1275)</f>
        <v/>
      </c>
      <c r="V1275" s="69" t="str">
        <f ca="1">IF(I1275="","",_xll.xEURO(OFFSET(C1275,-M1275+1,0),J1275,OFFSET(C1275,-M1275+2,0),OFFSET(C1275,-M1275+2,0),OFFSET(C1275,-M1275+3,0)+AC1275,OFFSET(C1275,-M1275+4,0),1,0))</f>
        <v/>
      </c>
      <c r="W1275" s="67" t="str">
        <f t="shared" si="227"/>
        <v/>
      </c>
      <c r="X1275" s="67" t="str">
        <f ca="1">IF(I1275="","",_xll.xEURO(OFFSET(C1275,-M1275+1,0),J1275,OFFSET(C1275,-M1275+2,0),OFFSET(C1275,-M1275+2,0),OFFSET(C1275,-M1275+3,0)+AC1275,OFFSET(C1275,-M1275+4,0),1,2)/10*I1275)</f>
        <v/>
      </c>
      <c r="Y1275" s="71" t="str">
        <f ca="1">IF(I1275="","",_xll.xEURO(OFFSET(C1275,-M1275+1,0),J1275,OFFSET(C1275,-M1275+2,0),OFFSET(C1275,-M1275+2,0),OFFSET(C1275,-M1275+3,0)+AC1275,OFFSET(C1275,-M1275+4,0),1,3)/100*I1275*10000)</f>
        <v/>
      </c>
      <c r="Z1275" s="71" t="str">
        <f ca="1">IF(I1275="","",_xll.xEURO(OFFSET(C1275,-M1275+1,0),J1275,OFFSET(C1275,-M1275+2,0),OFFSET(C1275,-M1275+2,0),OFFSET(C1275,-M1275+3,0)+AC1275,OFFSET(C1275,-M1275+4,0),1,5)/365.25*I1275*10000)</f>
        <v/>
      </c>
      <c r="AB1275" s="40" t="str">
        <f ca="1">IF(D1275="","",_xll.xCalcSkew(OFFSET(C1275,-M1275,0),E1275-OFFSET(C1275,-M1275+1,0),b)/100)</f>
        <v/>
      </c>
      <c r="AC1275" s="40" t="str">
        <f ca="1">IF(I1275="","",_xll.xCalcSkew(OFFSET(C1275,-M1275,0),J1275-OFFSET(C1275,-M1275+1,0),b)/100)</f>
        <v/>
      </c>
      <c r="AE1275">
        <f t="shared" si="216"/>
        <v>0</v>
      </c>
      <c r="AF1275">
        <f t="shared" si="217"/>
        <v>0</v>
      </c>
      <c r="AG1275">
        <f t="shared" si="218"/>
        <v>0</v>
      </c>
    </row>
    <row r="1276" spans="3:33" x14ac:dyDescent="0.25">
      <c r="C1276" s="64">
        <f ca="1">S1303+Z1303</f>
        <v>0</v>
      </c>
      <c r="D1276" s="52"/>
      <c r="E1276" s="39"/>
      <c r="F1276" s="39"/>
      <c r="G1276" s="35"/>
      <c r="I1276" s="52"/>
      <c r="J1276" s="39"/>
      <c r="K1276" s="39"/>
      <c r="L1276" s="62"/>
      <c r="M1276" s="101">
        <f t="shared" si="228"/>
        <v>9</v>
      </c>
      <c r="N1276" s="67" t="str">
        <f ca="1">IF(D1276="","",_xll.xEURO(OFFSET(C1276,-M1276+1,0),E1276,OFFSET(C1276,-M1276+2,0),OFFSET(C1276,-M1276+2,0),OFFSET(C1276,-M1276+3,0)+AB1276,OFFSET(C1276,-M1276+4,0),0,1)*D1276)</f>
        <v/>
      </c>
      <c r="O1276" s="69" t="str">
        <f ca="1">IF(D1276="","",_xll.xEURO(OFFSET(C1276,-M1276+1,0),E1276,OFFSET(C1276,-M1276+2,0),OFFSET(C1276,-M1276+2,0),OFFSET(C1276,-M1276+3,0)+AB1276,OFFSET(C1276,-M1276+4,0),0,0))</f>
        <v/>
      </c>
      <c r="P1276" s="67" t="str">
        <f t="shared" si="226"/>
        <v/>
      </c>
      <c r="Q1276" s="67" t="str">
        <f ca="1">IF(D1276="","",_xll.xEURO(OFFSET(C1276,-M1276+1,0),E1276,OFFSET(C1276,-M1276+2,0),OFFSET(C1276,-M1276+2,0),OFFSET(C1276,-M1276+3,0)+AB1276,OFFSET(C1276,-M1276+4,0),0,2)/10*D1276)</f>
        <v/>
      </c>
      <c r="R1276" s="71" t="str">
        <f ca="1">IF(D1276="","",_xll.xEURO(OFFSET(C1276,-M1276+1,0),E1276,OFFSET(C1276,-M1276+2,0),OFFSET(C1276,-M1276+2,0),OFFSET(C1276,-M1276+3,0)+AB1276,OFFSET(C1276,-M1276+4,0),0,3)/100*D1276*10000)</f>
        <v/>
      </c>
      <c r="S1276" s="71" t="str">
        <f ca="1">IF(D1276="","",_xll.xEURO(OFFSET(C1276,-M1276+1,0),E1276,OFFSET(C1276,-M1276+2,0),OFFSET(C1276,-M1276+2,0),OFFSET(C1276,-M1276+3,0)+AB1276,OFFSET(C1276,-M1276+4,0),0,5)/365.25*D1276*10000)</f>
        <v/>
      </c>
      <c r="U1276" s="67" t="str">
        <f ca="1">IF(I1276="","",_xll.xEURO(OFFSET(C1276,-M1276+1,0),J1276,OFFSET(C1276,-M1276+2,0),OFFSET(C1276,-M1276+2,0),OFFSET(C1276,-M1276+3,0)+AC1276,OFFSET(C1276,-M1276+4,0),1,1)*I1276)</f>
        <v/>
      </c>
      <c r="V1276" s="69" t="str">
        <f ca="1">IF(I1276="","",_xll.xEURO(OFFSET(C1276,-M1276+1,0),J1276,OFFSET(C1276,-M1276+2,0),OFFSET(C1276,-M1276+2,0),OFFSET(C1276,-M1276+3,0)+AC1276,OFFSET(C1276,-M1276+4,0),1,0))</f>
        <v/>
      </c>
      <c r="W1276" s="67" t="str">
        <f t="shared" si="227"/>
        <v/>
      </c>
      <c r="X1276" s="67" t="str">
        <f ca="1">IF(I1276="","",_xll.xEURO(OFFSET(C1276,-M1276+1,0),J1276,OFFSET(C1276,-M1276+2,0),OFFSET(C1276,-M1276+2,0),OFFSET(C1276,-M1276+3,0)+AC1276,OFFSET(C1276,-M1276+4,0),1,2)/10*I1276)</f>
        <v/>
      </c>
      <c r="Y1276" s="71" t="str">
        <f ca="1">IF(I1276="","",_xll.xEURO(OFFSET(C1276,-M1276+1,0),J1276,OFFSET(C1276,-M1276+2,0),OFFSET(C1276,-M1276+2,0),OFFSET(C1276,-M1276+3,0)+AC1276,OFFSET(C1276,-M1276+4,0),1,3)/100*I1276*10000)</f>
        <v/>
      </c>
      <c r="Z1276" s="71" t="str">
        <f ca="1">IF(I1276="","",_xll.xEURO(OFFSET(C1276,-M1276+1,0),J1276,OFFSET(C1276,-M1276+2,0),OFFSET(C1276,-M1276+2,0),OFFSET(C1276,-M1276+3,0)+AC1276,OFFSET(C1276,-M1276+4,0),1,5)/365.25*I1276*10000)</f>
        <v/>
      </c>
      <c r="AB1276" s="40" t="str">
        <f ca="1">IF(D1276="","",_xll.xCalcSkew(OFFSET(C1276,-M1276,0),E1276-OFFSET(C1276,-M1276+1,0),b)/100)</f>
        <v/>
      </c>
      <c r="AC1276" s="40" t="str">
        <f ca="1">IF(I1276="","",_xll.xCalcSkew(OFFSET(C1276,-M1276,0),J1276-OFFSET(C1276,-M1276+1,0),b)/100)</f>
        <v/>
      </c>
      <c r="AE1276">
        <f t="shared" si="216"/>
        <v>0</v>
      </c>
      <c r="AF1276">
        <f t="shared" si="217"/>
        <v>0</v>
      </c>
      <c r="AG1276">
        <f t="shared" si="218"/>
        <v>0</v>
      </c>
    </row>
    <row r="1277" spans="3:33" x14ac:dyDescent="0.25">
      <c r="C1277" s="64">
        <f ca="1">P1303+W1303</f>
        <v>0</v>
      </c>
      <c r="D1277" s="52"/>
      <c r="E1277" s="39"/>
      <c r="F1277" s="39"/>
      <c r="G1277" s="35"/>
      <c r="I1277" s="52"/>
      <c r="J1277" s="39"/>
      <c r="K1277" s="39"/>
      <c r="L1277" s="62"/>
      <c r="M1277" s="101">
        <f t="shared" si="228"/>
        <v>10</v>
      </c>
      <c r="N1277" s="67" t="str">
        <f ca="1">IF(D1277="","",_xll.xEURO(OFFSET(C1277,-M1277+1,0),E1277,OFFSET(C1277,-M1277+2,0),OFFSET(C1277,-M1277+2,0),OFFSET(C1277,-M1277+3,0)+AB1277,OFFSET(C1277,-M1277+4,0),0,1)*D1277)</f>
        <v/>
      </c>
      <c r="O1277" s="69" t="str">
        <f ca="1">IF(D1277="","",_xll.xEURO(OFFSET(C1277,-M1277+1,0),E1277,OFFSET(C1277,-M1277+2,0),OFFSET(C1277,-M1277+2,0),OFFSET(C1277,-M1277+3,0)+AB1277,OFFSET(C1277,-M1277+4,0),0,0))</f>
        <v/>
      </c>
      <c r="P1277" s="67" t="str">
        <f t="shared" si="226"/>
        <v/>
      </c>
      <c r="Q1277" s="67" t="str">
        <f ca="1">IF(D1277="","",_xll.xEURO(OFFSET(C1277,-M1277+1,0),E1277,OFFSET(C1277,-M1277+2,0),OFFSET(C1277,-M1277+2,0),OFFSET(C1277,-M1277+3,0)+AB1277,OFFSET(C1277,-M1277+4,0),0,2)/10*D1277)</f>
        <v/>
      </c>
      <c r="R1277" s="71" t="str">
        <f ca="1">IF(D1277="","",_xll.xEURO(OFFSET(C1277,-M1277+1,0),E1277,OFFSET(C1277,-M1277+2,0),OFFSET(C1277,-M1277+2,0),OFFSET(C1277,-M1277+3,0)+AB1277,OFFSET(C1277,-M1277+4,0),0,3)/100*D1277*10000)</f>
        <v/>
      </c>
      <c r="S1277" s="71" t="str">
        <f ca="1">IF(D1277="","",_xll.xEURO(OFFSET(C1277,-M1277+1,0),E1277,OFFSET(C1277,-M1277+2,0),OFFSET(C1277,-M1277+2,0),OFFSET(C1277,-M1277+3,0)+AB1277,OFFSET(C1277,-M1277+4,0),0,5)/365.25*D1277*10000)</f>
        <v/>
      </c>
      <c r="U1277" s="67" t="str">
        <f ca="1">IF(I1277="","",_xll.xEURO(OFFSET(C1277,-M1277+1,0),J1277,OFFSET(C1277,-M1277+2,0),OFFSET(C1277,-M1277+2,0),OFFSET(C1277,-M1277+3,0)+AC1277,OFFSET(C1277,-M1277+4,0),1,1)*I1277)</f>
        <v/>
      </c>
      <c r="V1277" s="69" t="str">
        <f ca="1">IF(I1277="","",_xll.xEURO(OFFSET(C1277,-M1277+1,0),J1277,OFFSET(C1277,-M1277+2,0),OFFSET(C1277,-M1277+2,0),OFFSET(C1277,-M1277+3,0)+AC1277,OFFSET(C1277,-M1277+4,0),1,0))</f>
        <v/>
      </c>
      <c r="W1277" s="67" t="str">
        <f t="shared" si="227"/>
        <v/>
      </c>
      <c r="X1277" s="67" t="str">
        <f ca="1">IF(I1277="","",_xll.xEURO(OFFSET(C1277,-M1277+1,0),J1277,OFFSET(C1277,-M1277+2,0),OFFSET(C1277,-M1277+2,0),OFFSET(C1277,-M1277+3,0)+AC1277,OFFSET(C1277,-M1277+4,0),1,2)/10*I1277)</f>
        <v/>
      </c>
      <c r="Y1277" s="71" t="str">
        <f ca="1">IF(I1277="","",_xll.xEURO(OFFSET(C1277,-M1277+1,0),J1277,OFFSET(C1277,-M1277+2,0),OFFSET(C1277,-M1277+2,0),OFFSET(C1277,-M1277+3,0)+AC1277,OFFSET(C1277,-M1277+4,0),1,3)/100*I1277*10000)</f>
        <v/>
      </c>
      <c r="Z1277" s="71" t="str">
        <f ca="1">IF(I1277="","",_xll.xEURO(OFFSET(C1277,-M1277+1,0),J1277,OFFSET(C1277,-M1277+2,0),OFFSET(C1277,-M1277+2,0),OFFSET(C1277,-M1277+3,0)+AC1277,OFFSET(C1277,-M1277+4,0),1,5)/365.25*I1277*10000)</f>
        <v/>
      </c>
      <c r="AB1277" s="40" t="str">
        <f ca="1">IF(D1277="","",_xll.xCalcSkew(OFFSET(C1277,-M1277,0),E1277-OFFSET(C1277,-M1277+1,0),b)/100)</f>
        <v/>
      </c>
      <c r="AC1277" s="40" t="str">
        <f ca="1">IF(I1277="","",_xll.xCalcSkew(OFFSET(C1277,-M1277,0),J1277-OFFSET(C1277,-M1277+1,0),b)/100)</f>
        <v/>
      </c>
      <c r="AE1277">
        <f t="shared" si="216"/>
        <v>0</v>
      </c>
      <c r="AF1277">
        <f t="shared" si="217"/>
        <v>0</v>
      </c>
      <c r="AG1277">
        <f t="shared" si="218"/>
        <v>0</v>
      </c>
    </row>
    <row r="1278" spans="3:33" x14ac:dyDescent="0.25">
      <c r="D1278" s="52"/>
      <c r="E1278" s="39"/>
      <c r="F1278" s="39"/>
      <c r="G1278" s="35"/>
      <c r="I1278" s="52"/>
      <c r="J1278" s="39"/>
      <c r="K1278" s="39"/>
      <c r="L1278" s="62"/>
      <c r="M1278" s="101">
        <f t="shared" si="228"/>
        <v>11</v>
      </c>
      <c r="N1278" s="67" t="str">
        <f ca="1">IF(D1278="","",_xll.xEURO(OFFSET(C1278,-M1278+1,0),E1278,OFFSET(C1278,-M1278+2,0),OFFSET(C1278,-M1278+2,0),OFFSET(C1278,-M1278+3,0)+AB1278,OFFSET(C1278,-M1278+4,0),0,1)*D1278)</f>
        <v/>
      </c>
      <c r="O1278" s="69" t="str">
        <f ca="1">IF(D1278="","",_xll.xEURO(OFFSET(C1278,-M1278+1,0),E1278,OFFSET(C1278,-M1278+2,0),OFFSET(C1278,-M1278+2,0),OFFSET(C1278,-M1278+3,0)+AB1278,OFFSET(C1278,-M1278+4,0),0,0))</f>
        <v/>
      </c>
      <c r="P1278" s="67" t="str">
        <f t="shared" si="226"/>
        <v/>
      </c>
      <c r="Q1278" s="67" t="str">
        <f ca="1">IF(D1278="","",_xll.xEURO(OFFSET(C1278,-M1278+1,0),E1278,OFFSET(C1278,-M1278+2,0),OFFSET(C1278,-M1278+2,0),OFFSET(C1278,-M1278+3,0)+AB1278,OFFSET(C1278,-M1278+4,0),0,2)/10*D1278)</f>
        <v/>
      </c>
      <c r="R1278" s="71" t="str">
        <f ca="1">IF(D1278="","",_xll.xEURO(OFFSET(C1278,-M1278+1,0),E1278,OFFSET(C1278,-M1278+2,0),OFFSET(C1278,-M1278+2,0),OFFSET(C1278,-M1278+3,0)+AB1278,OFFSET(C1278,-M1278+4,0),0,3)/100*D1278*10000)</f>
        <v/>
      </c>
      <c r="S1278" s="71" t="str">
        <f ca="1">IF(D1278="","",_xll.xEURO(OFFSET(C1278,-M1278+1,0),E1278,OFFSET(C1278,-M1278+2,0),OFFSET(C1278,-M1278+2,0),OFFSET(C1278,-M1278+3,0)+AB1278,OFFSET(C1278,-M1278+4,0),0,5)/365.25*D1278*10000)</f>
        <v/>
      </c>
      <c r="U1278" s="67" t="str">
        <f ca="1">IF(I1278="","",_xll.xEURO(OFFSET(C1278,-M1278+1,0),J1278,OFFSET(C1278,-M1278+2,0),OFFSET(C1278,-M1278+2,0),OFFSET(C1278,-M1278+3,0)+AC1278,OFFSET(C1278,-M1278+4,0),1,1)*I1278)</f>
        <v/>
      </c>
      <c r="V1278" s="69" t="str">
        <f ca="1">IF(I1278="","",_xll.xEURO(OFFSET(C1278,-M1278+1,0),J1278,OFFSET(C1278,-M1278+2,0),OFFSET(C1278,-M1278+2,0),OFFSET(C1278,-M1278+3,0)+AC1278,OFFSET(C1278,-M1278+4,0),1,0))</f>
        <v/>
      </c>
      <c r="W1278" s="67" t="str">
        <f t="shared" si="227"/>
        <v/>
      </c>
      <c r="X1278" s="67" t="str">
        <f ca="1">IF(I1278="","",_xll.xEURO(OFFSET(C1278,-M1278+1,0),J1278,OFFSET(C1278,-M1278+2,0),OFFSET(C1278,-M1278+2,0),OFFSET(C1278,-M1278+3,0)+AC1278,OFFSET(C1278,-M1278+4,0),1,2)/10*I1278)</f>
        <v/>
      </c>
      <c r="Y1278" s="71" t="str">
        <f ca="1">IF(I1278="","",_xll.xEURO(OFFSET(C1278,-M1278+1,0),J1278,OFFSET(C1278,-M1278+2,0),OFFSET(C1278,-M1278+2,0),OFFSET(C1278,-M1278+3,0)+AC1278,OFFSET(C1278,-M1278+4,0),1,3)/100*I1278*10000)</f>
        <v/>
      </c>
      <c r="Z1278" s="71" t="str">
        <f ca="1">IF(I1278="","",_xll.xEURO(OFFSET(C1278,-M1278+1,0),J1278,OFFSET(C1278,-M1278+2,0),OFFSET(C1278,-M1278+2,0),OFFSET(C1278,-M1278+3,0)+AC1278,OFFSET(C1278,-M1278+4,0),1,5)/365.25*I1278*10000)</f>
        <v/>
      </c>
      <c r="AB1278" s="40" t="str">
        <f ca="1">IF(D1278="","",_xll.xCalcSkew(OFFSET(C1278,-M1278,0),E1278-OFFSET(C1278,-M1278+1,0),b)/100)</f>
        <v/>
      </c>
      <c r="AC1278" s="40" t="str">
        <f ca="1">IF(I1278="","",_xll.xCalcSkew(OFFSET(C1278,-M1278,0),J1278-OFFSET(C1278,-M1278+1,0),b)/100)</f>
        <v/>
      </c>
      <c r="AE1278">
        <f t="shared" si="216"/>
        <v>0</v>
      </c>
      <c r="AF1278">
        <f t="shared" si="217"/>
        <v>0</v>
      </c>
      <c r="AG1278">
        <f t="shared" si="218"/>
        <v>0</v>
      </c>
    </row>
    <row r="1279" spans="3:33" x14ac:dyDescent="0.25">
      <c r="D1279" s="52"/>
      <c r="E1279" s="39"/>
      <c r="F1279" s="39"/>
      <c r="G1279" s="35"/>
      <c r="I1279" s="52"/>
      <c r="J1279" s="39"/>
      <c r="K1279" s="39"/>
      <c r="L1279" s="62"/>
      <c r="M1279" s="101">
        <f t="shared" si="228"/>
        <v>12</v>
      </c>
      <c r="N1279" s="67" t="str">
        <f ca="1">IF(D1279="","",_xll.xEURO(OFFSET(C1279,-M1279+1,0),E1279,OFFSET(C1279,-M1279+2,0),OFFSET(C1279,-M1279+2,0),OFFSET(C1279,-M1279+3,0)+AB1279,OFFSET(C1279,-M1279+4,0),0,1)*D1279)</f>
        <v/>
      </c>
      <c r="O1279" s="69" t="str">
        <f ca="1">IF(D1279="","",_xll.xEURO(OFFSET(C1279,-M1279+1,0),E1279,OFFSET(C1279,-M1279+2,0),OFFSET(C1279,-M1279+2,0),OFFSET(C1279,-M1279+3,0)+AB1279,OFFSET(C1279,-M1279+4,0),0,0))</f>
        <v/>
      </c>
      <c r="P1279" s="67" t="str">
        <f t="shared" si="226"/>
        <v/>
      </c>
      <c r="Q1279" s="67" t="str">
        <f ca="1">IF(D1279="","",_xll.xEURO(OFFSET(C1279,-M1279+1,0),E1279,OFFSET(C1279,-M1279+2,0),OFFSET(C1279,-M1279+2,0),OFFSET(C1279,-M1279+3,0)+AB1279,OFFSET(C1279,-M1279+4,0),0,2)/10*D1279)</f>
        <v/>
      </c>
      <c r="R1279" s="71" t="str">
        <f ca="1">IF(D1279="","",_xll.xEURO(OFFSET(C1279,-M1279+1,0),E1279,OFFSET(C1279,-M1279+2,0),OFFSET(C1279,-M1279+2,0),OFFSET(C1279,-M1279+3,0)+AB1279,OFFSET(C1279,-M1279+4,0),0,3)/100*D1279*10000)</f>
        <v/>
      </c>
      <c r="S1279" s="71" t="str">
        <f ca="1">IF(D1279="","",_xll.xEURO(OFFSET(C1279,-M1279+1,0),E1279,OFFSET(C1279,-M1279+2,0),OFFSET(C1279,-M1279+2,0),OFFSET(C1279,-M1279+3,0)+AB1279,OFFSET(C1279,-M1279+4,0),0,5)/365.25*D1279*10000)</f>
        <v/>
      </c>
      <c r="U1279" s="67" t="str">
        <f ca="1">IF(I1279="","",_xll.xEURO(OFFSET(C1279,-M1279+1,0),J1279,OFFSET(C1279,-M1279+2,0),OFFSET(C1279,-M1279+2,0),OFFSET(C1279,-M1279+3,0)+AC1279,OFFSET(C1279,-M1279+4,0),1,1)*I1279)</f>
        <v/>
      </c>
      <c r="V1279" s="69" t="str">
        <f ca="1">IF(I1279="","",_xll.xEURO(OFFSET(C1279,-M1279+1,0),J1279,OFFSET(C1279,-M1279+2,0),OFFSET(C1279,-M1279+2,0),OFFSET(C1279,-M1279+3,0)+AC1279,OFFSET(C1279,-M1279+4,0),1,0))</f>
        <v/>
      </c>
      <c r="W1279" s="67" t="str">
        <f t="shared" si="227"/>
        <v/>
      </c>
      <c r="X1279" s="67" t="str">
        <f ca="1">IF(I1279="","",_xll.xEURO(OFFSET(C1279,-M1279+1,0),J1279,OFFSET(C1279,-M1279+2,0),OFFSET(C1279,-M1279+2,0),OFFSET(C1279,-M1279+3,0)+AC1279,OFFSET(C1279,-M1279+4,0),1,2)/10*I1279)</f>
        <v/>
      </c>
      <c r="Y1279" s="71" t="str">
        <f ca="1">IF(I1279="","",_xll.xEURO(OFFSET(C1279,-M1279+1,0),J1279,OFFSET(C1279,-M1279+2,0),OFFSET(C1279,-M1279+2,0),OFFSET(C1279,-M1279+3,0)+AC1279,OFFSET(C1279,-M1279+4,0),1,3)/100*I1279*10000)</f>
        <v/>
      </c>
      <c r="Z1279" s="71" t="str">
        <f ca="1">IF(I1279="","",_xll.xEURO(OFFSET(C1279,-M1279+1,0),J1279,OFFSET(C1279,-M1279+2,0),OFFSET(C1279,-M1279+2,0),OFFSET(C1279,-M1279+3,0)+AC1279,OFFSET(C1279,-M1279+4,0),1,5)/365.25*I1279*10000)</f>
        <v/>
      </c>
      <c r="AB1279" s="40" t="str">
        <f ca="1">IF(D1279="","",_xll.xCalcSkew(OFFSET(C1279,-M1279,0),E1279-OFFSET(C1279,-M1279+1,0),b)/100)</f>
        <v/>
      </c>
      <c r="AC1279" s="40" t="str">
        <f ca="1">IF(I1279="","",_xll.xCalcSkew(OFFSET(C1279,-M1279,0),J1279-OFFSET(C1279,-M1279+1,0),b)/100)</f>
        <v/>
      </c>
      <c r="AE1279">
        <f t="shared" si="216"/>
        <v>0</v>
      </c>
      <c r="AF1279">
        <f t="shared" si="217"/>
        <v>0</v>
      </c>
      <c r="AG1279">
        <f t="shared" si="218"/>
        <v>0</v>
      </c>
    </row>
    <row r="1280" spans="3:33" x14ac:dyDescent="0.25">
      <c r="D1280" s="52"/>
      <c r="E1280" s="39"/>
      <c r="F1280" s="39"/>
      <c r="G1280" s="35"/>
      <c r="I1280" s="52"/>
      <c r="J1280" s="39"/>
      <c r="K1280" s="39"/>
      <c r="L1280" s="62"/>
      <c r="M1280" s="101">
        <f t="shared" si="228"/>
        <v>13</v>
      </c>
      <c r="N1280" s="67" t="str">
        <f ca="1">IF(D1280="","",_xll.xEURO(OFFSET(C1280,-M1280+1,0),E1280,OFFSET(C1280,-M1280+2,0),OFFSET(C1280,-M1280+2,0),OFFSET(C1280,-M1280+3,0)+AB1280,OFFSET(C1280,-M1280+4,0),0,1)*D1280)</f>
        <v/>
      </c>
      <c r="O1280" s="69" t="str">
        <f ca="1">IF(D1280="","",_xll.xEURO(OFFSET(C1280,-M1280+1,0),E1280,OFFSET(C1280,-M1280+2,0),OFFSET(C1280,-M1280+2,0),OFFSET(C1280,-M1280+3,0)+AB1280,OFFSET(C1280,-M1280+4,0),0,0))</f>
        <v/>
      </c>
      <c r="P1280" s="67" t="str">
        <f t="shared" si="226"/>
        <v/>
      </c>
      <c r="Q1280" s="67" t="str">
        <f ca="1">IF(D1280="","",_xll.xEURO(OFFSET(C1280,-M1280+1,0),E1280,OFFSET(C1280,-M1280+2,0),OFFSET(C1280,-M1280+2,0),OFFSET(C1280,-M1280+3,0)+AB1280,OFFSET(C1280,-M1280+4,0),0,2)/10*D1280)</f>
        <v/>
      </c>
      <c r="R1280" s="71" t="str">
        <f ca="1">IF(D1280="","",_xll.xEURO(OFFSET(C1280,-M1280+1,0),E1280,OFFSET(C1280,-M1280+2,0),OFFSET(C1280,-M1280+2,0),OFFSET(C1280,-M1280+3,0)+AB1280,OFFSET(C1280,-M1280+4,0),0,3)/100*D1280*10000)</f>
        <v/>
      </c>
      <c r="S1280" s="71" t="str">
        <f ca="1">IF(D1280="","",_xll.xEURO(OFFSET(C1280,-M1280+1,0),E1280,OFFSET(C1280,-M1280+2,0),OFFSET(C1280,-M1280+2,0),OFFSET(C1280,-M1280+3,0)+AB1280,OFFSET(C1280,-M1280+4,0),0,5)/365.25*D1280*10000)</f>
        <v/>
      </c>
      <c r="U1280" s="67" t="str">
        <f ca="1">IF(I1280="","",_xll.xEURO(OFFSET(C1280,-M1280+1,0),J1280,OFFSET(C1280,-M1280+2,0),OFFSET(C1280,-M1280+2,0),OFFSET(C1280,-M1280+3,0)+AC1280,OFFSET(C1280,-M1280+4,0),1,1)*I1280)</f>
        <v/>
      </c>
      <c r="V1280" s="69" t="str">
        <f ca="1">IF(I1280="","",_xll.xEURO(OFFSET(C1280,-M1280+1,0),J1280,OFFSET(C1280,-M1280+2,0),OFFSET(C1280,-M1280+2,0),OFFSET(C1280,-M1280+3,0)+AC1280,OFFSET(C1280,-M1280+4,0),1,0))</f>
        <v/>
      </c>
      <c r="W1280" s="67" t="str">
        <f t="shared" si="227"/>
        <v/>
      </c>
      <c r="X1280" s="67" t="str">
        <f ca="1">IF(I1280="","",_xll.xEURO(OFFSET(C1280,-M1280+1,0),J1280,OFFSET(C1280,-M1280+2,0),OFFSET(C1280,-M1280+2,0),OFFSET(C1280,-M1280+3,0)+AC1280,OFFSET(C1280,-M1280+4,0),1,2)/10*I1280)</f>
        <v/>
      </c>
      <c r="Y1280" s="71" t="str">
        <f ca="1">IF(I1280="","",_xll.xEURO(OFFSET(C1280,-M1280+1,0),J1280,OFFSET(C1280,-M1280+2,0),OFFSET(C1280,-M1280+2,0),OFFSET(C1280,-M1280+3,0)+AC1280,OFFSET(C1280,-M1280+4,0),1,3)/100*I1280*10000)</f>
        <v/>
      </c>
      <c r="Z1280" s="71" t="str">
        <f ca="1">IF(I1280="","",_xll.xEURO(OFFSET(C1280,-M1280+1,0),J1280,OFFSET(C1280,-M1280+2,0),OFFSET(C1280,-M1280+2,0),OFFSET(C1280,-M1280+3,0)+AC1280,OFFSET(C1280,-M1280+4,0),1,5)/365.25*I1280*10000)</f>
        <v/>
      </c>
      <c r="AB1280" s="40" t="str">
        <f ca="1">IF(D1280="","",_xll.xCalcSkew(OFFSET(C1280,-M1280,0),E1280-OFFSET(C1280,-M1280+1,0),b)/100)</f>
        <v/>
      </c>
      <c r="AC1280" s="40" t="str">
        <f ca="1">IF(I1280="","",_xll.xCalcSkew(OFFSET(C1280,-M1280,0),J1280-OFFSET(C1280,-M1280+1,0),b)/100)</f>
        <v/>
      </c>
      <c r="AE1280">
        <f t="shared" si="216"/>
        <v>0</v>
      </c>
      <c r="AF1280">
        <f t="shared" si="217"/>
        <v>0</v>
      </c>
      <c r="AG1280">
        <f t="shared" si="218"/>
        <v>0</v>
      </c>
    </row>
    <row r="1281" spans="4:33" x14ac:dyDescent="0.25">
      <c r="D1281" s="52"/>
      <c r="E1281" s="39"/>
      <c r="F1281" s="39"/>
      <c r="G1281" s="35"/>
      <c r="I1281" s="52"/>
      <c r="J1281" s="39"/>
      <c r="K1281" s="39"/>
      <c r="L1281" s="62"/>
      <c r="M1281" s="101">
        <f t="shared" si="228"/>
        <v>14</v>
      </c>
      <c r="N1281" s="67" t="str">
        <f ca="1">IF(D1281="","",_xll.xEURO(OFFSET(C1281,-M1281+1,0),E1281,OFFSET(C1281,-M1281+2,0),OFFSET(C1281,-M1281+2,0),OFFSET(C1281,-M1281+3,0)+AB1281,OFFSET(C1281,-M1281+4,0),0,1)*D1281)</f>
        <v/>
      </c>
      <c r="O1281" s="69" t="str">
        <f ca="1">IF(D1281="","",_xll.xEURO(OFFSET(C1281,-M1281+1,0),E1281,OFFSET(C1281,-M1281+2,0),OFFSET(C1281,-M1281+2,0),OFFSET(C1281,-M1281+3,0)+AB1281,OFFSET(C1281,-M1281+4,0),0,0))</f>
        <v/>
      </c>
      <c r="P1281" s="67" t="str">
        <f t="shared" si="226"/>
        <v/>
      </c>
      <c r="Q1281" s="67" t="str">
        <f ca="1">IF(D1281="","",_xll.xEURO(OFFSET(C1281,-M1281+1,0),E1281,OFFSET(C1281,-M1281+2,0),OFFSET(C1281,-M1281+2,0),OFFSET(C1281,-M1281+3,0)+AB1281,OFFSET(C1281,-M1281+4,0),0,2)/10*D1281)</f>
        <v/>
      </c>
      <c r="R1281" s="71" t="str">
        <f ca="1">IF(D1281="","",_xll.xEURO(OFFSET(C1281,-M1281+1,0),E1281,OFFSET(C1281,-M1281+2,0),OFFSET(C1281,-M1281+2,0),OFFSET(C1281,-M1281+3,0)+AB1281,OFFSET(C1281,-M1281+4,0),0,3)/100*D1281*10000)</f>
        <v/>
      </c>
      <c r="S1281" s="71" t="str">
        <f ca="1">IF(D1281="","",_xll.xEURO(OFFSET(C1281,-M1281+1,0),E1281,OFFSET(C1281,-M1281+2,0),OFFSET(C1281,-M1281+2,0),OFFSET(C1281,-M1281+3,0)+AB1281,OFFSET(C1281,-M1281+4,0),0,5)/365.25*D1281*10000)</f>
        <v/>
      </c>
      <c r="U1281" s="67" t="str">
        <f ca="1">IF(I1281="","",_xll.xEURO(OFFSET(C1281,-M1281+1,0),J1281,OFFSET(C1281,-M1281+2,0),OFFSET(C1281,-M1281+2,0),OFFSET(C1281,-M1281+3,0)+AC1281,OFFSET(C1281,-M1281+4,0),1,1)*I1281)</f>
        <v/>
      </c>
      <c r="V1281" s="69" t="str">
        <f ca="1">IF(I1281="","",_xll.xEURO(OFFSET(C1281,-M1281+1,0),J1281,OFFSET(C1281,-M1281+2,0),OFFSET(C1281,-M1281+2,0),OFFSET(C1281,-M1281+3,0)+AC1281,OFFSET(C1281,-M1281+4,0),1,0))</f>
        <v/>
      </c>
      <c r="W1281" s="67" t="str">
        <f t="shared" si="227"/>
        <v/>
      </c>
      <c r="X1281" s="67" t="str">
        <f ca="1">IF(I1281="","",_xll.xEURO(OFFSET(C1281,-M1281+1,0),J1281,OFFSET(C1281,-M1281+2,0),OFFSET(C1281,-M1281+2,0),OFFSET(C1281,-M1281+3,0)+AC1281,OFFSET(C1281,-M1281+4,0),1,2)/10*I1281)</f>
        <v/>
      </c>
      <c r="Y1281" s="71" t="str">
        <f ca="1">IF(I1281="","",_xll.xEURO(OFFSET(C1281,-M1281+1,0),J1281,OFFSET(C1281,-M1281+2,0),OFFSET(C1281,-M1281+2,0),OFFSET(C1281,-M1281+3,0)+AC1281,OFFSET(C1281,-M1281+4,0),1,3)/100*I1281*10000)</f>
        <v/>
      </c>
      <c r="Z1281" s="71" t="str">
        <f ca="1">IF(I1281="","",_xll.xEURO(OFFSET(C1281,-M1281+1,0),J1281,OFFSET(C1281,-M1281+2,0),OFFSET(C1281,-M1281+2,0),OFFSET(C1281,-M1281+3,0)+AC1281,OFFSET(C1281,-M1281+4,0),1,5)/365.25*I1281*10000)</f>
        <v/>
      </c>
      <c r="AB1281" s="40" t="str">
        <f ca="1">IF(D1281="","",_xll.xCalcSkew(OFFSET(C1281,-M1281,0),E1281-OFFSET(C1281,-M1281+1,0),b)/100)</f>
        <v/>
      </c>
      <c r="AC1281" s="40" t="str">
        <f ca="1">IF(I1281="","",_xll.xCalcSkew(OFFSET(C1281,-M1281,0),J1281-OFFSET(C1281,-M1281+1,0),b)/100)</f>
        <v/>
      </c>
      <c r="AE1281">
        <f t="shared" si="216"/>
        <v>0</v>
      </c>
      <c r="AF1281">
        <f t="shared" si="217"/>
        <v>0</v>
      </c>
      <c r="AG1281">
        <f t="shared" si="218"/>
        <v>0</v>
      </c>
    </row>
    <row r="1282" spans="4:33" x14ac:dyDescent="0.25">
      <c r="D1282" s="52"/>
      <c r="E1282" s="39"/>
      <c r="F1282" s="39"/>
      <c r="G1282" s="35"/>
      <c r="I1282" s="52"/>
      <c r="J1282" s="39"/>
      <c r="K1282" s="39"/>
      <c r="L1282" s="62"/>
      <c r="M1282" s="101">
        <f t="shared" si="228"/>
        <v>15</v>
      </c>
      <c r="N1282" s="67" t="str">
        <f ca="1">IF(D1282="","",_xll.xEURO(OFFSET(C1282,-M1282+1,0),E1282,OFFSET(C1282,-M1282+2,0),OFFSET(C1282,-M1282+2,0),OFFSET(C1282,-M1282+3,0)+AB1282,OFFSET(C1282,-M1282+4,0),0,1)*D1282)</f>
        <v/>
      </c>
      <c r="O1282" s="69" t="str">
        <f ca="1">IF(D1282="","",_xll.xEURO(OFFSET(C1282,-M1282+1,0),E1282,OFFSET(C1282,-M1282+2,0),OFFSET(C1282,-M1282+2,0),OFFSET(C1282,-M1282+3,0)+AB1282,OFFSET(C1282,-M1282+4,0),0,0))</f>
        <v/>
      </c>
      <c r="P1282" s="67" t="str">
        <f t="shared" si="226"/>
        <v/>
      </c>
      <c r="Q1282" s="67" t="str">
        <f ca="1">IF(D1282="","",_xll.xEURO(OFFSET(C1282,-M1282+1,0),E1282,OFFSET(C1282,-M1282+2,0),OFFSET(C1282,-M1282+2,0),OFFSET(C1282,-M1282+3,0)+AB1282,OFFSET(C1282,-M1282+4,0),0,2)/10*D1282)</f>
        <v/>
      </c>
      <c r="R1282" s="71" t="str">
        <f ca="1">IF(D1282="","",_xll.xEURO(OFFSET(C1282,-M1282+1,0),E1282,OFFSET(C1282,-M1282+2,0),OFFSET(C1282,-M1282+2,0),OFFSET(C1282,-M1282+3,0)+AB1282,OFFSET(C1282,-M1282+4,0),0,3)/100*D1282*10000)</f>
        <v/>
      </c>
      <c r="S1282" s="71" t="str">
        <f ca="1">IF(D1282="","",_xll.xEURO(OFFSET(C1282,-M1282+1,0),E1282,OFFSET(C1282,-M1282+2,0),OFFSET(C1282,-M1282+2,0),OFFSET(C1282,-M1282+3,0)+AB1282,OFFSET(C1282,-M1282+4,0),0,5)/365.25*D1282*10000)</f>
        <v/>
      </c>
      <c r="U1282" s="67" t="str">
        <f ca="1">IF(I1282="","",_xll.xEURO(OFFSET(C1282,-M1282+1,0),J1282,OFFSET(C1282,-M1282+2,0),OFFSET(C1282,-M1282+2,0),OFFSET(C1282,-M1282+3,0)+AC1282,OFFSET(C1282,-M1282+4,0),1,1)*I1282)</f>
        <v/>
      </c>
      <c r="V1282" s="69" t="str">
        <f ca="1">IF(I1282="","",_xll.xEURO(OFFSET(C1282,-M1282+1,0),J1282,OFFSET(C1282,-M1282+2,0),OFFSET(C1282,-M1282+2,0),OFFSET(C1282,-M1282+3,0)+AC1282,OFFSET(C1282,-M1282+4,0),1,0))</f>
        <v/>
      </c>
      <c r="W1282" s="67" t="str">
        <f t="shared" si="227"/>
        <v/>
      </c>
      <c r="X1282" s="67" t="str">
        <f ca="1">IF(I1282="","",_xll.xEURO(OFFSET(C1282,-M1282+1,0),J1282,OFFSET(C1282,-M1282+2,0),OFFSET(C1282,-M1282+2,0),OFFSET(C1282,-M1282+3,0)+AC1282,OFFSET(C1282,-M1282+4,0),1,2)/10*I1282)</f>
        <v/>
      </c>
      <c r="Y1282" s="71" t="str">
        <f ca="1">IF(I1282="","",_xll.xEURO(OFFSET(C1282,-M1282+1,0),J1282,OFFSET(C1282,-M1282+2,0),OFFSET(C1282,-M1282+2,0),OFFSET(C1282,-M1282+3,0)+AC1282,OFFSET(C1282,-M1282+4,0),1,3)/100*I1282*10000)</f>
        <v/>
      </c>
      <c r="Z1282" s="71" t="str">
        <f ca="1">IF(I1282="","",_xll.xEURO(OFFSET(C1282,-M1282+1,0),J1282,OFFSET(C1282,-M1282+2,0),OFFSET(C1282,-M1282+2,0),OFFSET(C1282,-M1282+3,0)+AC1282,OFFSET(C1282,-M1282+4,0),1,5)/365.25*I1282*10000)</f>
        <v/>
      </c>
      <c r="AB1282" s="40" t="str">
        <f ca="1">IF(D1282="","",_xll.xCalcSkew(OFFSET(C1282,-M1282,0),E1282-OFFSET(C1282,-M1282+1,0),b)/100)</f>
        <v/>
      </c>
      <c r="AC1282" s="40" t="str">
        <f ca="1">IF(I1282="","",_xll.xCalcSkew(OFFSET(C1282,-M1282,0),J1282-OFFSET(C1282,-M1282+1,0),b)/100)</f>
        <v/>
      </c>
      <c r="AE1282">
        <f t="shared" si="216"/>
        <v>0</v>
      </c>
      <c r="AF1282">
        <f t="shared" si="217"/>
        <v>0</v>
      </c>
      <c r="AG1282">
        <f t="shared" si="218"/>
        <v>0</v>
      </c>
    </row>
    <row r="1283" spans="4:33" x14ac:dyDescent="0.25">
      <c r="D1283" s="52"/>
      <c r="E1283" s="39"/>
      <c r="F1283" s="39"/>
      <c r="G1283" s="35"/>
      <c r="I1283" s="52"/>
      <c r="J1283" s="39"/>
      <c r="K1283" s="39"/>
      <c r="L1283" s="62"/>
      <c r="M1283" s="101">
        <f t="shared" si="228"/>
        <v>16</v>
      </c>
      <c r="N1283" s="67" t="str">
        <f ca="1">IF(D1283="","",_xll.xEURO(OFFSET(C1283,-M1283+1,0),E1283,OFFSET(C1283,-M1283+2,0),OFFSET(C1283,-M1283+2,0),OFFSET(C1283,-M1283+3,0)+AB1283,OFFSET(C1283,-M1283+4,0),0,1)*D1283)</f>
        <v/>
      </c>
      <c r="O1283" s="69" t="str">
        <f ca="1">IF(D1283="","",_xll.xEURO(OFFSET(C1283,-M1283+1,0),E1283,OFFSET(C1283,-M1283+2,0),OFFSET(C1283,-M1283+2,0),OFFSET(C1283,-M1283+3,0)+AB1283,OFFSET(C1283,-M1283+4,0),0,0))</f>
        <v/>
      </c>
      <c r="P1283" s="67" t="str">
        <f t="shared" si="226"/>
        <v/>
      </c>
      <c r="Q1283" s="67" t="str">
        <f ca="1">IF(D1283="","",_xll.xEURO(OFFSET(C1283,-M1283+1,0),E1283,OFFSET(C1283,-M1283+2,0),OFFSET(C1283,-M1283+2,0),OFFSET(C1283,-M1283+3,0)+AB1283,OFFSET(C1283,-M1283+4,0),0,2)/10*D1283)</f>
        <v/>
      </c>
      <c r="R1283" s="71" t="str">
        <f ca="1">IF(D1283="","",_xll.xEURO(OFFSET(C1283,-M1283+1,0),E1283,OFFSET(C1283,-M1283+2,0),OFFSET(C1283,-M1283+2,0),OFFSET(C1283,-M1283+3,0)+AB1283,OFFSET(C1283,-M1283+4,0),0,3)/100*D1283*10000)</f>
        <v/>
      </c>
      <c r="S1283" s="71" t="str">
        <f ca="1">IF(D1283="","",_xll.xEURO(OFFSET(C1283,-M1283+1,0),E1283,OFFSET(C1283,-M1283+2,0),OFFSET(C1283,-M1283+2,0),OFFSET(C1283,-M1283+3,0)+AB1283,OFFSET(C1283,-M1283+4,0),0,5)/365.25*D1283*10000)</f>
        <v/>
      </c>
      <c r="U1283" s="67" t="str">
        <f ca="1">IF(I1283="","",_xll.xEURO(OFFSET(C1283,-M1283+1,0),J1283,OFFSET(C1283,-M1283+2,0),OFFSET(C1283,-M1283+2,0),OFFSET(C1283,-M1283+3,0)+AC1283,OFFSET(C1283,-M1283+4,0),1,1)*I1283)</f>
        <v/>
      </c>
      <c r="V1283" s="69" t="str">
        <f ca="1">IF(I1283="","",_xll.xEURO(OFFSET(C1283,-M1283+1,0),J1283,OFFSET(C1283,-M1283+2,0),OFFSET(C1283,-M1283+2,0),OFFSET(C1283,-M1283+3,0)+AC1283,OFFSET(C1283,-M1283+4,0),1,0))</f>
        <v/>
      </c>
      <c r="W1283" s="67" t="str">
        <f t="shared" si="227"/>
        <v/>
      </c>
      <c r="X1283" s="67" t="str">
        <f ca="1">IF(I1283="","",_xll.xEURO(OFFSET(C1283,-M1283+1,0),J1283,OFFSET(C1283,-M1283+2,0),OFFSET(C1283,-M1283+2,0),OFFSET(C1283,-M1283+3,0)+AC1283,OFFSET(C1283,-M1283+4,0),1,2)/10*I1283)</f>
        <v/>
      </c>
      <c r="Y1283" s="71" t="str">
        <f ca="1">IF(I1283="","",_xll.xEURO(OFFSET(C1283,-M1283+1,0),J1283,OFFSET(C1283,-M1283+2,0),OFFSET(C1283,-M1283+2,0),OFFSET(C1283,-M1283+3,0)+AC1283,OFFSET(C1283,-M1283+4,0),1,3)/100*I1283*10000)</f>
        <v/>
      </c>
      <c r="Z1283" s="71" t="str">
        <f ca="1">IF(I1283="","",_xll.xEURO(OFFSET(C1283,-M1283+1,0),J1283,OFFSET(C1283,-M1283+2,0),OFFSET(C1283,-M1283+2,0),OFFSET(C1283,-M1283+3,0)+AC1283,OFFSET(C1283,-M1283+4,0),1,5)/365.25*I1283*10000)</f>
        <v/>
      </c>
      <c r="AB1283" s="40" t="str">
        <f ca="1">IF(D1283="","",_xll.xCalcSkew(OFFSET(C1283,-M1283,0),E1283-OFFSET(C1283,-M1283+1,0),b)/100)</f>
        <v/>
      </c>
      <c r="AC1283" s="40" t="str">
        <f ca="1">IF(I1283="","",_xll.xCalcSkew(OFFSET(C1283,-M1283,0),J1283-OFFSET(C1283,-M1283+1,0),b)/100)</f>
        <v/>
      </c>
      <c r="AE1283">
        <f t="shared" si="216"/>
        <v>0</v>
      </c>
      <c r="AF1283">
        <f t="shared" si="217"/>
        <v>0</v>
      </c>
      <c r="AG1283">
        <f t="shared" si="218"/>
        <v>0</v>
      </c>
    </row>
    <row r="1284" spans="4:33" x14ac:dyDescent="0.25">
      <c r="D1284" s="52"/>
      <c r="E1284" s="39"/>
      <c r="F1284" s="39"/>
      <c r="G1284" s="35"/>
      <c r="I1284" s="52"/>
      <c r="J1284" s="39"/>
      <c r="K1284" s="39"/>
      <c r="L1284" s="62"/>
      <c r="M1284" s="101">
        <f t="shared" si="228"/>
        <v>17</v>
      </c>
      <c r="N1284" s="67" t="str">
        <f ca="1">IF(D1284="","",_xll.xEURO(OFFSET(C1284,-M1284+1,0),E1284,OFFSET(C1284,-M1284+2,0),OFFSET(C1284,-M1284+2,0),OFFSET(C1284,-M1284+3,0)+AB1284,OFFSET(C1284,-M1284+4,0),0,1)*D1284)</f>
        <v/>
      </c>
      <c r="O1284" s="69" t="str">
        <f ca="1">IF(D1284="","",_xll.xEURO(OFFSET(C1284,-M1284+1,0),E1284,OFFSET(C1284,-M1284+2,0),OFFSET(C1284,-M1284+2,0),OFFSET(C1284,-M1284+3,0)+AB1284,OFFSET(C1284,-M1284+4,0),0,0))</f>
        <v/>
      </c>
      <c r="P1284" s="67" t="str">
        <f t="shared" si="226"/>
        <v/>
      </c>
      <c r="Q1284" s="67" t="str">
        <f ca="1">IF(D1284="","",_xll.xEURO(OFFSET(C1284,-M1284+1,0),E1284,OFFSET(C1284,-M1284+2,0),OFFSET(C1284,-M1284+2,0),OFFSET(C1284,-M1284+3,0)+AB1284,OFFSET(C1284,-M1284+4,0),0,2)/10*D1284)</f>
        <v/>
      </c>
      <c r="R1284" s="71" t="str">
        <f ca="1">IF(D1284="","",_xll.xEURO(OFFSET(C1284,-M1284+1,0),E1284,OFFSET(C1284,-M1284+2,0),OFFSET(C1284,-M1284+2,0),OFFSET(C1284,-M1284+3,0)+AB1284,OFFSET(C1284,-M1284+4,0),0,3)/100*D1284*10000)</f>
        <v/>
      </c>
      <c r="S1284" s="71" t="str">
        <f ca="1">IF(D1284="","",_xll.xEURO(OFFSET(C1284,-M1284+1,0),E1284,OFFSET(C1284,-M1284+2,0),OFFSET(C1284,-M1284+2,0),OFFSET(C1284,-M1284+3,0)+AB1284,OFFSET(C1284,-M1284+4,0),0,5)/365.25*D1284*10000)</f>
        <v/>
      </c>
      <c r="U1284" s="67" t="str">
        <f ca="1">IF(I1284="","",_xll.xEURO(OFFSET(C1284,-M1284+1,0),J1284,OFFSET(C1284,-M1284+2,0),OFFSET(C1284,-M1284+2,0),OFFSET(C1284,-M1284+3,0)+AC1284,OFFSET(C1284,-M1284+4,0),1,1)*I1284)</f>
        <v/>
      </c>
      <c r="V1284" s="69" t="str">
        <f ca="1">IF(I1284="","",_xll.xEURO(OFFSET(C1284,-M1284+1,0),J1284,OFFSET(C1284,-M1284+2,0),OFFSET(C1284,-M1284+2,0),OFFSET(C1284,-M1284+3,0)+AC1284,OFFSET(C1284,-M1284+4,0),1,0))</f>
        <v/>
      </c>
      <c r="W1284" s="67" t="str">
        <f t="shared" si="227"/>
        <v/>
      </c>
      <c r="X1284" s="67" t="str">
        <f ca="1">IF(I1284="","",_xll.xEURO(OFFSET(C1284,-M1284+1,0),J1284,OFFSET(C1284,-M1284+2,0),OFFSET(C1284,-M1284+2,0),OFFSET(C1284,-M1284+3,0)+AC1284,OFFSET(C1284,-M1284+4,0),1,2)/10*I1284)</f>
        <v/>
      </c>
      <c r="Y1284" s="71" t="str">
        <f ca="1">IF(I1284="","",_xll.xEURO(OFFSET(C1284,-M1284+1,0),J1284,OFFSET(C1284,-M1284+2,0),OFFSET(C1284,-M1284+2,0),OFFSET(C1284,-M1284+3,0)+AC1284,OFFSET(C1284,-M1284+4,0),1,3)/100*I1284*10000)</f>
        <v/>
      </c>
      <c r="Z1284" s="71" t="str">
        <f ca="1">IF(I1284="","",_xll.xEURO(OFFSET(C1284,-M1284+1,0),J1284,OFFSET(C1284,-M1284+2,0),OFFSET(C1284,-M1284+2,0),OFFSET(C1284,-M1284+3,0)+AC1284,OFFSET(C1284,-M1284+4,0),1,5)/365.25*I1284*10000)</f>
        <v/>
      </c>
      <c r="AB1284" s="40" t="str">
        <f ca="1">IF(D1284="","",_xll.xCalcSkew(OFFSET(C1284,-M1284,0),E1284-OFFSET(C1284,-M1284+1,0),b)/100)</f>
        <v/>
      </c>
      <c r="AC1284" s="40" t="str">
        <f ca="1">IF(I1284="","",_xll.xCalcSkew(OFFSET(C1284,-M1284,0),J1284-OFFSET(C1284,-M1284+1,0),b)/100)</f>
        <v/>
      </c>
      <c r="AE1284">
        <f t="shared" si="216"/>
        <v>0</v>
      </c>
      <c r="AF1284">
        <f t="shared" si="217"/>
        <v>0</v>
      </c>
      <c r="AG1284">
        <f t="shared" si="218"/>
        <v>0</v>
      </c>
    </row>
    <row r="1285" spans="4:33" x14ac:dyDescent="0.25">
      <c r="D1285" s="52"/>
      <c r="E1285" s="39"/>
      <c r="F1285" s="39"/>
      <c r="G1285" s="35"/>
      <c r="I1285" s="52"/>
      <c r="J1285" s="39"/>
      <c r="K1285" s="39"/>
      <c r="L1285" s="62"/>
      <c r="M1285" s="101">
        <f t="shared" si="228"/>
        <v>18</v>
      </c>
      <c r="N1285" s="67" t="str">
        <f ca="1">IF(D1285="","",_xll.xEURO(OFFSET(C1285,-M1285+1,0),E1285,OFFSET(C1285,-M1285+2,0),OFFSET(C1285,-M1285+2,0),OFFSET(C1285,-M1285+3,0)+AB1285,OFFSET(C1285,-M1285+4,0),0,1)*D1285)</f>
        <v/>
      </c>
      <c r="O1285" s="69" t="str">
        <f ca="1">IF(D1285="","",_xll.xEURO(OFFSET(C1285,-M1285+1,0),E1285,OFFSET(C1285,-M1285+2,0),OFFSET(C1285,-M1285+2,0),OFFSET(C1285,-M1285+3,0)+AB1285,OFFSET(C1285,-M1285+4,0),0,0))</f>
        <v/>
      </c>
      <c r="P1285" s="67" t="str">
        <f t="shared" si="226"/>
        <v/>
      </c>
      <c r="Q1285" s="67" t="str">
        <f ca="1">IF(D1285="","",_xll.xEURO(OFFSET(C1285,-M1285+1,0),E1285,OFFSET(C1285,-M1285+2,0),OFFSET(C1285,-M1285+2,0),OFFSET(C1285,-M1285+3,0)+AB1285,OFFSET(C1285,-M1285+4,0),0,2)/10*D1285)</f>
        <v/>
      </c>
      <c r="R1285" s="71" t="str">
        <f ca="1">IF(D1285="","",_xll.xEURO(OFFSET(C1285,-M1285+1,0),E1285,OFFSET(C1285,-M1285+2,0),OFFSET(C1285,-M1285+2,0),OFFSET(C1285,-M1285+3,0)+AB1285,OFFSET(C1285,-M1285+4,0),0,3)/100*D1285*10000)</f>
        <v/>
      </c>
      <c r="S1285" s="71" t="str">
        <f ca="1">IF(D1285="","",_xll.xEURO(OFFSET(C1285,-M1285+1,0),E1285,OFFSET(C1285,-M1285+2,0),OFFSET(C1285,-M1285+2,0),OFFSET(C1285,-M1285+3,0)+AB1285,OFFSET(C1285,-M1285+4,0),0,5)/365.25*D1285*10000)</f>
        <v/>
      </c>
      <c r="U1285" s="67" t="str">
        <f ca="1">IF(I1285="","",_xll.xEURO(OFFSET(C1285,-M1285+1,0),J1285,OFFSET(C1285,-M1285+2,0),OFFSET(C1285,-M1285+2,0),OFFSET(C1285,-M1285+3,0)+AC1285,OFFSET(C1285,-M1285+4,0),1,1)*I1285)</f>
        <v/>
      </c>
      <c r="V1285" s="69" t="str">
        <f ca="1">IF(I1285="","",_xll.xEURO(OFFSET(C1285,-M1285+1,0),J1285,OFFSET(C1285,-M1285+2,0),OFFSET(C1285,-M1285+2,0),OFFSET(C1285,-M1285+3,0)+AC1285,OFFSET(C1285,-M1285+4,0),1,0))</f>
        <v/>
      </c>
      <c r="W1285" s="67" t="str">
        <f t="shared" si="227"/>
        <v/>
      </c>
      <c r="X1285" s="67" t="str">
        <f ca="1">IF(I1285="","",_xll.xEURO(OFFSET(C1285,-M1285+1,0),J1285,OFFSET(C1285,-M1285+2,0),OFFSET(C1285,-M1285+2,0),OFFSET(C1285,-M1285+3,0)+AC1285,OFFSET(C1285,-M1285+4,0),1,2)/10*I1285)</f>
        <v/>
      </c>
      <c r="Y1285" s="71" t="str">
        <f ca="1">IF(I1285="","",_xll.xEURO(OFFSET(C1285,-M1285+1,0),J1285,OFFSET(C1285,-M1285+2,0),OFFSET(C1285,-M1285+2,0),OFFSET(C1285,-M1285+3,0)+AC1285,OFFSET(C1285,-M1285+4,0),1,3)/100*I1285*10000)</f>
        <v/>
      </c>
      <c r="Z1285" s="71" t="str">
        <f ca="1">IF(I1285="","",_xll.xEURO(OFFSET(C1285,-M1285+1,0),J1285,OFFSET(C1285,-M1285+2,0),OFFSET(C1285,-M1285+2,0),OFFSET(C1285,-M1285+3,0)+AC1285,OFFSET(C1285,-M1285+4,0),1,5)/365.25*I1285*10000)</f>
        <v/>
      </c>
      <c r="AB1285" s="40" t="str">
        <f ca="1">IF(D1285="","",_xll.xCalcSkew(OFFSET(C1285,-M1285,0),E1285-OFFSET(C1285,-M1285+1,0),b)/100)</f>
        <v/>
      </c>
      <c r="AC1285" s="40" t="str">
        <f ca="1">IF(I1285="","",_xll.xCalcSkew(OFFSET(C1285,-M1285,0),J1285-OFFSET(C1285,-M1285+1,0),b)/100)</f>
        <v/>
      </c>
      <c r="AE1285">
        <f t="shared" si="216"/>
        <v>0</v>
      </c>
      <c r="AF1285">
        <f t="shared" si="217"/>
        <v>0</v>
      </c>
      <c r="AG1285">
        <f t="shared" si="218"/>
        <v>0</v>
      </c>
    </row>
    <row r="1286" spans="4:33" x14ac:dyDescent="0.25">
      <c r="D1286" s="52"/>
      <c r="E1286" s="39"/>
      <c r="F1286" s="39"/>
      <c r="G1286" s="35"/>
      <c r="I1286" s="52"/>
      <c r="J1286" s="39"/>
      <c r="K1286" s="39"/>
      <c r="L1286" s="62"/>
      <c r="M1286" s="101">
        <f t="shared" si="228"/>
        <v>19</v>
      </c>
      <c r="N1286" s="67" t="str">
        <f ca="1">IF(D1286="","",_xll.xEURO(OFFSET(C1286,-M1286+1,0),E1286,OFFSET(C1286,-M1286+2,0),OFFSET(C1286,-M1286+2,0),OFFSET(C1286,-M1286+3,0)+AB1286,OFFSET(C1286,-M1286+4,0),0,1)*D1286)</f>
        <v/>
      </c>
      <c r="O1286" s="69" t="str">
        <f ca="1">IF(D1286="","",_xll.xEURO(OFFSET(C1286,-M1286+1,0),E1286,OFFSET(C1286,-M1286+2,0),OFFSET(C1286,-M1286+2,0),OFFSET(C1286,-M1286+3,0)+AB1286,OFFSET(C1286,-M1286+4,0),0,0))</f>
        <v/>
      </c>
      <c r="P1286" s="67" t="str">
        <f t="shared" si="226"/>
        <v/>
      </c>
      <c r="Q1286" s="67" t="str">
        <f ca="1">IF(D1286="","",_xll.xEURO(OFFSET(C1286,-M1286+1,0),E1286,OFFSET(C1286,-M1286+2,0),OFFSET(C1286,-M1286+2,0),OFFSET(C1286,-M1286+3,0)+AB1286,OFFSET(C1286,-M1286+4,0),0,2)/10*D1286)</f>
        <v/>
      </c>
      <c r="R1286" s="71" t="str">
        <f ca="1">IF(D1286="","",_xll.xEURO(OFFSET(C1286,-M1286+1,0),E1286,OFFSET(C1286,-M1286+2,0),OFFSET(C1286,-M1286+2,0),OFFSET(C1286,-M1286+3,0)+AB1286,OFFSET(C1286,-M1286+4,0),0,3)/100*D1286*10000)</f>
        <v/>
      </c>
      <c r="S1286" s="71" t="str">
        <f ca="1">IF(D1286="","",_xll.xEURO(OFFSET(C1286,-M1286+1,0),E1286,OFFSET(C1286,-M1286+2,0),OFFSET(C1286,-M1286+2,0),OFFSET(C1286,-M1286+3,0)+AB1286,OFFSET(C1286,-M1286+4,0),0,5)/365.25*D1286*10000)</f>
        <v/>
      </c>
      <c r="U1286" s="67" t="str">
        <f ca="1">IF(I1286="","",_xll.xEURO(OFFSET(C1286,-M1286+1,0),J1286,OFFSET(C1286,-M1286+2,0),OFFSET(C1286,-M1286+2,0),OFFSET(C1286,-M1286+3,0)+AC1286,OFFSET(C1286,-M1286+4,0),1,1)*I1286)</f>
        <v/>
      </c>
      <c r="V1286" s="69" t="str">
        <f ca="1">IF(I1286="","",_xll.xEURO(OFFSET(C1286,-M1286+1,0),J1286,OFFSET(C1286,-M1286+2,0),OFFSET(C1286,-M1286+2,0),OFFSET(C1286,-M1286+3,0)+AC1286,OFFSET(C1286,-M1286+4,0),1,0))</f>
        <v/>
      </c>
      <c r="W1286" s="67" t="str">
        <f t="shared" si="227"/>
        <v/>
      </c>
      <c r="X1286" s="67" t="str">
        <f ca="1">IF(I1286="","",_xll.xEURO(OFFSET(C1286,-M1286+1,0),J1286,OFFSET(C1286,-M1286+2,0),OFFSET(C1286,-M1286+2,0),OFFSET(C1286,-M1286+3,0)+AC1286,OFFSET(C1286,-M1286+4,0),1,2)/10*I1286)</f>
        <v/>
      </c>
      <c r="Y1286" s="71" t="str">
        <f ca="1">IF(I1286="","",_xll.xEURO(OFFSET(C1286,-M1286+1,0),J1286,OFFSET(C1286,-M1286+2,0),OFFSET(C1286,-M1286+2,0),OFFSET(C1286,-M1286+3,0)+AC1286,OFFSET(C1286,-M1286+4,0),1,3)/100*I1286*10000)</f>
        <v/>
      </c>
      <c r="Z1286" s="71" t="str">
        <f ca="1">IF(I1286="","",_xll.xEURO(OFFSET(C1286,-M1286+1,0),J1286,OFFSET(C1286,-M1286+2,0),OFFSET(C1286,-M1286+2,0),OFFSET(C1286,-M1286+3,0)+AC1286,OFFSET(C1286,-M1286+4,0),1,5)/365.25*I1286*10000)</f>
        <v/>
      </c>
      <c r="AB1286" s="40" t="str">
        <f ca="1">IF(D1286="","",_xll.xCalcSkew(OFFSET(C1286,-M1286,0),E1286-OFFSET(C1286,-M1286+1,0),b)/100)</f>
        <v/>
      </c>
      <c r="AC1286" s="40" t="str">
        <f ca="1">IF(I1286="","",_xll.xCalcSkew(OFFSET(C1286,-M1286,0),J1286-OFFSET(C1286,-M1286+1,0),b)/100)</f>
        <v/>
      </c>
      <c r="AE1286">
        <f t="shared" ref="AE1286:AE1349" si="229">D1286*F1286*10000*-1</f>
        <v>0</v>
      </c>
      <c r="AF1286">
        <f t="shared" ref="AF1286:AF1349" si="230">I1286*K1286*10000*-1</f>
        <v>0</v>
      </c>
      <c r="AG1286">
        <f t="shared" ref="AG1286:AG1349" si="231">AE1286+AF1286</f>
        <v>0</v>
      </c>
    </row>
    <row r="1287" spans="4:33" x14ac:dyDescent="0.25">
      <c r="D1287" s="52"/>
      <c r="E1287" s="39"/>
      <c r="F1287" s="39"/>
      <c r="G1287" s="35"/>
      <c r="I1287" s="52"/>
      <c r="J1287" s="39"/>
      <c r="K1287" s="39"/>
      <c r="L1287" s="62"/>
      <c r="M1287" s="101">
        <f t="shared" si="228"/>
        <v>20</v>
      </c>
      <c r="N1287" s="67" t="str">
        <f ca="1">IF(D1287="","",_xll.xEURO(OFFSET(C1287,-M1287+1,0),E1287,OFFSET(C1287,-M1287+2,0),OFFSET(C1287,-M1287+2,0),OFFSET(C1287,-M1287+3,0)+AB1287,OFFSET(C1287,-M1287+4,0),0,1)*D1287)</f>
        <v/>
      </c>
      <c r="O1287" s="69" t="str">
        <f ca="1">IF(D1287="","",_xll.xEURO(OFFSET(C1287,-M1287+1,0),E1287,OFFSET(C1287,-M1287+2,0),OFFSET(C1287,-M1287+2,0),OFFSET(C1287,-M1287+3,0)+AB1287,OFFSET(C1287,-M1287+4,0),0,0))</f>
        <v/>
      </c>
      <c r="P1287" s="67" t="str">
        <f t="shared" si="226"/>
        <v/>
      </c>
      <c r="Q1287" s="67" t="str">
        <f ca="1">IF(D1287="","",_xll.xEURO(OFFSET(C1287,-M1287+1,0),E1287,OFFSET(C1287,-M1287+2,0),OFFSET(C1287,-M1287+2,0),OFFSET(C1287,-M1287+3,0)+AB1287,OFFSET(C1287,-M1287+4,0),0,2)/10*D1287)</f>
        <v/>
      </c>
      <c r="R1287" s="71" t="str">
        <f ca="1">IF(D1287="","",_xll.xEURO(OFFSET(C1287,-M1287+1,0),E1287,OFFSET(C1287,-M1287+2,0),OFFSET(C1287,-M1287+2,0),OFFSET(C1287,-M1287+3,0)+AB1287,OFFSET(C1287,-M1287+4,0),0,3)/100*D1287*10000)</f>
        <v/>
      </c>
      <c r="S1287" s="71" t="str">
        <f ca="1">IF(D1287="","",_xll.xEURO(OFFSET(C1287,-M1287+1,0),E1287,OFFSET(C1287,-M1287+2,0),OFFSET(C1287,-M1287+2,0),OFFSET(C1287,-M1287+3,0)+AB1287,OFFSET(C1287,-M1287+4,0),0,5)/365.25*D1287*10000)</f>
        <v/>
      </c>
      <c r="U1287" s="67" t="str">
        <f ca="1">IF(I1287="","",_xll.xEURO(OFFSET(C1287,-M1287+1,0),J1287,OFFSET(C1287,-M1287+2,0),OFFSET(C1287,-M1287+2,0),OFFSET(C1287,-M1287+3,0)+AC1287,OFFSET(C1287,-M1287+4,0),1,1)*I1287)</f>
        <v/>
      </c>
      <c r="V1287" s="69" t="str">
        <f ca="1">IF(I1287="","",_xll.xEURO(OFFSET(C1287,-M1287+1,0),J1287,OFFSET(C1287,-M1287+2,0),OFFSET(C1287,-M1287+2,0),OFFSET(C1287,-M1287+3,0)+AC1287,OFFSET(C1287,-M1287+4,0),1,0))</f>
        <v/>
      </c>
      <c r="W1287" s="67" t="str">
        <f t="shared" si="227"/>
        <v/>
      </c>
      <c r="X1287" s="67" t="str">
        <f ca="1">IF(I1287="","",_xll.xEURO(OFFSET(C1287,-M1287+1,0),J1287,OFFSET(C1287,-M1287+2,0),OFFSET(C1287,-M1287+2,0),OFFSET(C1287,-M1287+3,0)+AC1287,OFFSET(C1287,-M1287+4,0),1,2)/10*I1287)</f>
        <v/>
      </c>
      <c r="Y1287" s="71" t="str">
        <f ca="1">IF(I1287="","",_xll.xEURO(OFFSET(C1287,-M1287+1,0),J1287,OFFSET(C1287,-M1287+2,0),OFFSET(C1287,-M1287+2,0),OFFSET(C1287,-M1287+3,0)+AC1287,OFFSET(C1287,-M1287+4,0),1,3)/100*I1287*10000)</f>
        <v/>
      </c>
      <c r="Z1287" s="71" t="str">
        <f ca="1">IF(I1287="","",_xll.xEURO(OFFSET(C1287,-M1287+1,0),J1287,OFFSET(C1287,-M1287+2,0),OFFSET(C1287,-M1287+2,0),OFFSET(C1287,-M1287+3,0)+AC1287,OFFSET(C1287,-M1287+4,0),1,5)/365.25*I1287*10000)</f>
        <v/>
      </c>
      <c r="AB1287" s="40" t="str">
        <f ca="1">IF(D1287="","",_xll.xCalcSkew(OFFSET(C1287,-M1287,0),E1287-OFFSET(C1287,-M1287+1,0),b)/100)</f>
        <v/>
      </c>
      <c r="AC1287" s="40" t="str">
        <f ca="1">IF(I1287="","",_xll.xCalcSkew(OFFSET(C1287,-M1287,0),J1287-OFFSET(C1287,-M1287+1,0),b)/100)</f>
        <v/>
      </c>
      <c r="AE1287">
        <f t="shared" si="229"/>
        <v>0</v>
      </c>
      <c r="AF1287">
        <f t="shared" si="230"/>
        <v>0</v>
      </c>
      <c r="AG1287">
        <f t="shared" si="231"/>
        <v>0</v>
      </c>
    </row>
    <row r="1288" spans="4:33" x14ac:dyDescent="0.25">
      <c r="D1288" s="52"/>
      <c r="E1288" s="39"/>
      <c r="F1288" s="39"/>
      <c r="G1288" s="35"/>
      <c r="I1288" s="52"/>
      <c r="J1288" s="39"/>
      <c r="K1288" s="39"/>
      <c r="L1288" s="62"/>
      <c r="M1288" s="101">
        <f t="shared" si="228"/>
        <v>21</v>
      </c>
      <c r="N1288" s="67" t="str">
        <f ca="1">IF(D1288="","",_xll.xEURO(OFFSET(C1288,-M1288+1,0),E1288,OFFSET(C1288,-M1288+2,0),OFFSET(C1288,-M1288+2,0),OFFSET(C1288,-M1288+3,0)+AB1288,OFFSET(C1288,-M1288+4,0),0,1)*D1288)</f>
        <v/>
      </c>
      <c r="O1288" s="69" t="str">
        <f ca="1">IF(D1288="","",_xll.xEURO(OFFSET(C1288,-M1288+1,0),E1288,OFFSET(C1288,-M1288+2,0),OFFSET(C1288,-M1288+2,0),OFFSET(C1288,-M1288+3,0)+AB1288,OFFSET(C1288,-M1288+4,0),0,0))</f>
        <v/>
      </c>
      <c r="P1288" s="67" t="str">
        <f t="shared" si="226"/>
        <v/>
      </c>
      <c r="Q1288" s="67" t="str">
        <f ca="1">IF(D1288="","",_xll.xEURO(OFFSET(C1288,-M1288+1,0),E1288,OFFSET(C1288,-M1288+2,0),OFFSET(C1288,-M1288+2,0),OFFSET(C1288,-M1288+3,0)+AB1288,OFFSET(C1288,-M1288+4,0),0,2)/10*D1288)</f>
        <v/>
      </c>
      <c r="R1288" s="71" t="str">
        <f ca="1">IF(D1288="","",_xll.xEURO(OFFSET(C1288,-M1288+1,0),E1288,OFFSET(C1288,-M1288+2,0),OFFSET(C1288,-M1288+2,0),OFFSET(C1288,-M1288+3,0)+AB1288,OFFSET(C1288,-M1288+4,0),0,3)/100*D1288*10000)</f>
        <v/>
      </c>
      <c r="S1288" s="71" t="str">
        <f ca="1">IF(D1288="","",_xll.xEURO(OFFSET(C1288,-M1288+1,0),E1288,OFFSET(C1288,-M1288+2,0),OFFSET(C1288,-M1288+2,0),OFFSET(C1288,-M1288+3,0)+AB1288,OFFSET(C1288,-M1288+4,0),0,5)/365.25*D1288*10000)</f>
        <v/>
      </c>
      <c r="U1288" s="67" t="str">
        <f ca="1">IF(I1288="","",_xll.xEURO(OFFSET(C1288,-M1288+1,0),J1288,OFFSET(C1288,-M1288+2,0),OFFSET(C1288,-M1288+2,0),OFFSET(C1288,-M1288+3,0)+AC1288,OFFSET(C1288,-M1288+4,0),1,1)*I1288)</f>
        <v/>
      </c>
      <c r="V1288" s="69" t="str">
        <f ca="1">IF(I1288="","",_xll.xEURO(OFFSET(C1288,-M1288+1,0),J1288,OFFSET(C1288,-M1288+2,0),OFFSET(C1288,-M1288+2,0),OFFSET(C1288,-M1288+3,0)+AC1288,OFFSET(C1288,-M1288+4,0),1,0))</f>
        <v/>
      </c>
      <c r="W1288" s="67" t="str">
        <f t="shared" si="227"/>
        <v/>
      </c>
      <c r="X1288" s="67" t="str">
        <f ca="1">IF(I1288="","",_xll.xEURO(OFFSET(C1288,-M1288+1,0),J1288,OFFSET(C1288,-M1288+2,0),OFFSET(C1288,-M1288+2,0),OFFSET(C1288,-M1288+3,0)+AC1288,OFFSET(C1288,-M1288+4,0),1,2)/10*I1288)</f>
        <v/>
      </c>
      <c r="Y1288" s="71" t="str">
        <f ca="1">IF(I1288="","",_xll.xEURO(OFFSET(C1288,-M1288+1,0),J1288,OFFSET(C1288,-M1288+2,0),OFFSET(C1288,-M1288+2,0),OFFSET(C1288,-M1288+3,0)+AC1288,OFFSET(C1288,-M1288+4,0),1,3)/100*I1288*10000)</f>
        <v/>
      </c>
      <c r="Z1288" s="71" t="str">
        <f ca="1">IF(I1288="","",_xll.xEURO(OFFSET(C1288,-M1288+1,0),J1288,OFFSET(C1288,-M1288+2,0),OFFSET(C1288,-M1288+2,0),OFFSET(C1288,-M1288+3,0)+AC1288,OFFSET(C1288,-M1288+4,0),1,5)/365.25*I1288*10000)</f>
        <v/>
      </c>
      <c r="AB1288" s="40" t="str">
        <f ca="1">IF(D1288="","",_xll.xCalcSkew(OFFSET(C1288,-M1288,0),E1288-OFFSET(C1288,-M1288+1,0),b)/100)</f>
        <v/>
      </c>
      <c r="AC1288" s="40" t="str">
        <f ca="1">IF(I1288="","",_xll.xCalcSkew(OFFSET(C1288,-M1288,0),J1288-OFFSET(C1288,-M1288+1,0),b)/100)</f>
        <v/>
      </c>
      <c r="AE1288">
        <f t="shared" si="229"/>
        <v>0</v>
      </c>
      <c r="AF1288">
        <f t="shared" si="230"/>
        <v>0</v>
      </c>
      <c r="AG1288">
        <f t="shared" si="231"/>
        <v>0</v>
      </c>
    </row>
    <row r="1289" spans="4:33" x14ac:dyDescent="0.25">
      <c r="D1289" s="52"/>
      <c r="E1289" s="39"/>
      <c r="F1289" s="39"/>
      <c r="G1289" s="35"/>
      <c r="I1289" s="52"/>
      <c r="J1289" s="39"/>
      <c r="K1289" s="39"/>
      <c r="L1289" s="62"/>
      <c r="M1289" s="101">
        <f t="shared" si="228"/>
        <v>22</v>
      </c>
      <c r="N1289" s="67" t="str">
        <f ca="1">IF(D1289="","",_xll.xEURO(OFFSET(C1289,-M1289+1,0),E1289,OFFSET(C1289,-M1289+2,0),OFFSET(C1289,-M1289+2,0),OFFSET(C1289,-M1289+3,0)+AB1289,OFFSET(C1289,-M1289+4,0),0,1)*D1289)</f>
        <v/>
      </c>
      <c r="O1289" s="69" t="str">
        <f ca="1">IF(D1289="","",_xll.xEURO(OFFSET(C1289,-M1289+1,0),E1289,OFFSET(C1289,-M1289+2,0),OFFSET(C1289,-M1289+2,0),OFFSET(C1289,-M1289+3,0)+AB1289,OFFSET(C1289,-M1289+4,0),0,0))</f>
        <v/>
      </c>
      <c r="P1289" s="67" t="str">
        <f t="shared" si="226"/>
        <v/>
      </c>
      <c r="Q1289" s="67" t="str">
        <f ca="1">IF(D1289="","",_xll.xEURO(OFFSET(C1289,-M1289+1,0),E1289,OFFSET(C1289,-M1289+2,0),OFFSET(C1289,-M1289+2,0),OFFSET(C1289,-M1289+3,0)+AB1289,OFFSET(C1289,-M1289+4,0),0,2)/10*D1289)</f>
        <v/>
      </c>
      <c r="R1289" s="71" t="str">
        <f ca="1">IF(D1289="","",_xll.xEURO(OFFSET(C1289,-M1289+1,0),E1289,OFFSET(C1289,-M1289+2,0),OFFSET(C1289,-M1289+2,0),OFFSET(C1289,-M1289+3,0)+AB1289,OFFSET(C1289,-M1289+4,0),0,3)/100*D1289*10000)</f>
        <v/>
      </c>
      <c r="S1289" s="71" t="str">
        <f ca="1">IF(D1289="","",_xll.xEURO(OFFSET(C1289,-M1289+1,0),E1289,OFFSET(C1289,-M1289+2,0),OFFSET(C1289,-M1289+2,0),OFFSET(C1289,-M1289+3,0)+AB1289,OFFSET(C1289,-M1289+4,0),0,5)/365.25*D1289*10000)</f>
        <v/>
      </c>
      <c r="U1289" s="67" t="str">
        <f ca="1">IF(I1289="","",_xll.xEURO(OFFSET(C1289,-M1289+1,0),J1289,OFFSET(C1289,-M1289+2,0),OFFSET(C1289,-M1289+2,0),OFFSET(C1289,-M1289+3,0)+AC1289,OFFSET(C1289,-M1289+4,0),1,1)*I1289)</f>
        <v/>
      </c>
      <c r="V1289" s="69" t="str">
        <f ca="1">IF(I1289="","",_xll.xEURO(OFFSET(C1289,-M1289+1,0),J1289,OFFSET(C1289,-M1289+2,0),OFFSET(C1289,-M1289+2,0),OFFSET(C1289,-M1289+3,0)+AC1289,OFFSET(C1289,-M1289+4,0),1,0))</f>
        <v/>
      </c>
      <c r="W1289" s="67" t="str">
        <f t="shared" si="227"/>
        <v/>
      </c>
      <c r="X1289" s="67" t="str">
        <f ca="1">IF(I1289="","",_xll.xEURO(OFFSET(C1289,-M1289+1,0),J1289,OFFSET(C1289,-M1289+2,0),OFFSET(C1289,-M1289+2,0),OFFSET(C1289,-M1289+3,0)+AC1289,OFFSET(C1289,-M1289+4,0),1,2)/10*I1289)</f>
        <v/>
      </c>
      <c r="Y1289" s="71" t="str">
        <f ca="1">IF(I1289="","",_xll.xEURO(OFFSET(C1289,-M1289+1,0),J1289,OFFSET(C1289,-M1289+2,0),OFFSET(C1289,-M1289+2,0),OFFSET(C1289,-M1289+3,0)+AC1289,OFFSET(C1289,-M1289+4,0),1,3)/100*I1289*10000)</f>
        <v/>
      </c>
      <c r="Z1289" s="71" t="str">
        <f ca="1">IF(I1289="","",_xll.xEURO(OFFSET(C1289,-M1289+1,0),J1289,OFFSET(C1289,-M1289+2,0),OFFSET(C1289,-M1289+2,0),OFFSET(C1289,-M1289+3,0)+AC1289,OFFSET(C1289,-M1289+4,0),1,5)/365.25*I1289*10000)</f>
        <v/>
      </c>
      <c r="AB1289" s="40" t="str">
        <f ca="1">IF(D1289="","",_xll.xCalcSkew(OFFSET(C1289,-M1289,0),E1289-OFFSET(C1289,-M1289+1,0),b)/100)</f>
        <v/>
      </c>
      <c r="AC1289" s="40" t="str">
        <f ca="1">IF(I1289="","",_xll.xCalcSkew(OFFSET(C1289,-M1289,0),J1289-OFFSET(C1289,-M1289+1,0),b)/100)</f>
        <v/>
      </c>
      <c r="AE1289">
        <f t="shared" si="229"/>
        <v>0</v>
      </c>
      <c r="AF1289">
        <f t="shared" si="230"/>
        <v>0</v>
      </c>
      <c r="AG1289">
        <f t="shared" si="231"/>
        <v>0</v>
      </c>
    </row>
    <row r="1290" spans="4:33" x14ac:dyDescent="0.25">
      <c r="D1290" s="52"/>
      <c r="E1290" s="39"/>
      <c r="F1290" s="39"/>
      <c r="G1290" s="35"/>
      <c r="I1290" s="52"/>
      <c r="J1290" s="39"/>
      <c r="K1290" s="39"/>
      <c r="L1290" s="62"/>
      <c r="M1290" s="101">
        <f t="shared" si="228"/>
        <v>23</v>
      </c>
      <c r="N1290" s="67" t="str">
        <f ca="1">IF(D1290="","",_xll.xEURO(OFFSET(C1290,-M1290+1,0),E1290,OFFSET(C1290,-M1290+2,0),OFFSET(C1290,-M1290+2,0),OFFSET(C1290,-M1290+3,0)+AB1290,OFFSET(C1290,-M1290+4,0),0,1)*D1290)</f>
        <v/>
      </c>
      <c r="O1290" s="69" t="str">
        <f ca="1">IF(D1290="","",_xll.xEURO(OFFSET(C1290,-M1290+1,0),E1290,OFFSET(C1290,-M1290+2,0),OFFSET(C1290,-M1290+2,0),OFFSET(C1290,-M1290+3,0)+AB1290,OFFSET(C1290,-M1290+4,0),0,0))</f>
        <v/>
      </c>
      <c r="P1290" s="67" t="str">
        <f t="shared" si="226"/>
        <v/>
      </c>
      <c r="Q1290" s="67" t="str">
        <f ca="1">IF(D1290="","",_xll.xEURO(OFFSET(C1290,-M1290+1,0),E1290,OFFSET(C1290,-M1290+2,0),OFFSET(C1290,-M1290+2,0),OFFSET(C1290,-M1290+3,0)+AB1290,OFFSET(C1290,-M1290+4,0),0,2)/10*D1290)</f>
        <v/>
      </c>
      <c r="R1290" s="71" t="str">
        <f ca="1">IF(D1290="","",_xll.xEURO(OFFSET(C1290,-M1290+1,0),E1290,OFFSET(C1290,-M1290+2,0),OFFSET(C1290,-M1290+2,0),OFFSET(C1290,-M1290+3,0)+AB1290,OFFSET(C1290,-M1290+4,0),0,3)/100*D1290*10000)</f>
        <v/>
      </c>
      <c r="S1290" s="71" t="str">
        <f ca="1">IF(D1290="","",_xll.xEURO(OFFSET(C1290,-M1290+1,0),E1290,OFFSET(C1290,-M1290+2,0),OFFSET(C1290,-M1290+2,0),OFFSET(C1290,-M1290+3,0)+AB1290,OFFSET(C1290,-M1290+4,0),0,5)/365.25*D1290*10000)</f>
        <v/>
      </c>
      <c r="U1290" s="67" t="str">
        <f ca="1">IF(I1290="","",_xll.xEURO(OFFSET(C1290,-M1290+1,0),J1290,OFFSET(C1290,-M1290+2,0),OFFSET(C1290,-M1290+2,0),OFFSET(C1290,-M1290+3,0)+AC1290,OFFSET(C1290,-M1290+4,0),1,1)*I1290)</f>
        <v/>
      </c>
      <c r="V1290" s="69" t="str">
        <f ca="1">IF(I1290="","",_xll.xEURO(OFFSET(C1290,-M1290+1,0),J1290,OFFSET(C1290,-M1290+2,0),OFFSET(C1290,-M1290+2,0),OFFSET(C1290,-M1290+3,0)+AC1290,OFFSET(C1290,-M1290+4,0),1,0))</f>
        <v/>
      </c>
      <c r="W1290" s="67" t="str">
        <f t="shared" si="227"/>
        <v/>
      </c>
      <c r="X1290" s="67" t="str">
        <f ca="1">IF(I1290="","",_xll.xEURO(OFFSET(C1290,-M1290+1,0),J1290,OFFSET(C1290,-M1290+2,0),OFFSET(C1290,-M1290+2,0),OFFSET(C1290,-M1290+3,0)+AC1290,OFFSET(C1290,-M1290+4,0),1,2)/10*I1290)</f>
        <v/>
      </c>
      <c r="Y1290" s="71" t="str">
        <f ca="1">IF(I1290="","",_xll.xEURO(OFFSET(C1290,-M1290+1,0),J1290,OFFSET(C1290,-M1290+2,0),OFFSET(C1290,-M1290+2,0),OFFSET(C1290,-M1290+3,0)+AC1290,OFFSET(C1290,-M1290+4,0),1,3)/100*I1290*10000)</f>
        <v/>
      </c>
      <c r="Z1290" s="71" t="str">
        <f ca="1">IF(I1290="","",_xll.xEURO(OFFSET(C1290,-M1290+1,0),J1290,OFFSET(C1290,-M1290+2,0),OFFSET(C1290,-M1290+2,0),OFFSET(C1290,-M1290+3,0)+AC1290,OFFSET(C1290,-M1290+4,0),1,5)/365.25*I1290*10000)</f>
        <v/>
      </c>
      <c r="AB1290" s="40" t="str">
        <f ca="1">IF(D1290="","",_xll.xCalcSkew(OFFSET(C1290,-M1290,0),E1290-OFFSET(C1290,-M1290+1,0),b)/100)</f>
        <v/>
      </c>
      <c r="AC1290" s="40" t="str">
        <f ca="1">IF(I1290="","",_xll.xCalcSkew(OFFSET(C1290,-M1290,0),J1290-OFFSET(C1290,-M1290+1,0),b)/100)</f>
        <v/>
      </c>
      <c r="AE1290">
        <f t="shared" si="229"/>
        <v>0</v>
      </c>
      <c r="AF1290">
        <f t="shared" si="230"/>
        <v>0</v>
      </c>
      <c r="AG1290">
        <f t="shared" si="231"/>
        <v>0</v>
      </c>
    </row>
    <row r="1291" spans="4:33" x14ac:dyDescent="0.25">
      <c r="D1291" s="52"/>
      <c r="E1291" s="39"/>
      <c r="F1291" s="39"/>
      <c r="G1291" s="35"/>
      <c r="I1291" s="52"/>
      <c r="J1291" s="39"/>
      <c r="K1291" s="39"/>
      <c r="L1291" s="62"/>
      <c r="M1291" s="101">
        <f t="shared" si="228"/>
        <v>24</v>
      </c>
      <c r="N1291" s="67" t="str">
        <f ca="1">IF(D1291="","",_xll.xEURO(OFFSET(C1291,-M1291+1,0),E1291,OFFSET(C1291,-M1291+2,0),OFFSET(C1291,-M1291+2,0),OFFSET(C1291,-M1291+3,0)+AB1291,OFFSET(C1291,-M1291+4,0),0,1)*D1291)</f>
        <v/>
      </c>
      <c r="O1291" s="69" t="str">
        <f ca="1">IF(D1291="","",_xll.xEURO(OFFSET(C1291,-M1291+1,0),E1291,OFFSET(C1291,-M1291+2,0),OFFSET(C1291,-M1291+2,0),OFFSET(C1291,-M1291+3,0)+AB1291,OFFSET(C1291,-M1291+4,0),0,0))</f>
        <v/>
      </c>
      <c r="P1291" s="67" t="str">
        <f t="shared" si="226"/>
        <v/>
      </c>
      <c r="Q1291" s="67" t="str">
        <f ca="1">IF(D1291="","",_xll.xEURO(OFFSET(C1291,-M1291+1,0),E1291,OFFSET(C1291,-M1291+2,0),OFFSET(C1291,-M1291+2,0),OFFSET(C1291,-M1291+3,0)+AB1291,OFFSET(C1291,-M1291+4,0),0,2)/10*D1291)</f>
        <v/>
      </c>
      <c r="R1291" s="71" t="str">
        <f ca="1">IF(D1291="","",_xll.xEURO(OFFSET(C1291,-M1291+1,0),E1291,OFFSET(C1291,-M1291+2,0),OFFSET(C1291,-M1291+2,0),OFFSET(C1291,-M1291+3,0)+AB1291,OFFSET(C1291,-M1291+4,0),0,3)/100*D1291*10000)</f>
        <v/>
      </c>
      <c r="S1291" s="71" t="str">
        <f ca="1">IF(D1291="","",_xll.xEURO(OFFSET(C1291,-M1291+1,0),E1291,OFFSET(C1291,-M1291+2,0),OFFSET(C1291,-M1291+2,0),OFFSET(C1291,-M1291+3,0)+AB1291,OFFSET(C1291,-M1291+4,0),0,5)/365.25*D1291*10000)</f>
        <v/>
      </c>
      <c r="U1291" s="67" t="str">
        <f ca="1">IF(I1291="","",_xll.xEURO(OFFSET(C1291,-M1291+1,0),J1291,OFFSET(C1291,-M1291+2,0),OFFSET(C1291,-M1291+2,0),OFFSET(C1291,-M1291+3,0)+AC1291,OFFSET(C1291,-M1291+4,0),1,1)*I1291)</f>
        <v/>
      </c>
      <c r="V1291" s="69" t="str">
        <f ca="1">IF(I1291="","",_xll.xEURO(OFFSET(C1291,-M1291+1,0),J1291,OFFSET(C1291,-M1291+2,0),OFFSET(C1291,-M1291+2,0),OFFSET(C1291,-M1291+3,0)+AC1291,OFFSET(C1291,-M1291+4,0),1,0))</f>
        <v/>
      </c>
      <c r="W1291" s="67" t="str">
        <f t="shared" si="227"/>
        <v/>
      </c>
      <c r="X1291" s="67" t="str">
        <f ca="1">IF(I1291="","",_xll.xEURO(OFFSET(C1291,-M1291+1,0),J1291,OFFSET(C1291,-M1291+2,0),OFFSET(C1291,-M1291+2,0),OFFSET(C1291,-M1291+3,0)+AC1291,OFFSET(C1291,-M1291+4,0),1,2)/10*I1291)</f>
        <v/>
      </c>
      <c r="Y1291" s="71" t="str">
        <f ca="1">IF(I1291="","",_xll.xEURO(OFFSET(C1291,-M1291+1,0),J1291,OFFSET(C1291,-M1291+2,0),OFFSET(C1291,-M1291+2,0),OFFSET(C1291,-M1291+3,0)+AC1291,OFFSET(C1291,-M1291+4,0),1,3)/100*I1291*10000)</f>
        <v/>
      </c>
      <c r="Z1291" s="71" t="str">
        <f ca="1">IF(I1291="","",_xll.xEURO(OFFSET(C1291,-M1291+1,0),J1291,OFFSET(C1291,-M1291+2,0),OFFSET(C1291,-M1291+2,0),OFFSET(C1291,-M1291+3,0)+AC1291,OFFSET(C1291,-M1291+4,0),1,5)/365.25*I1291*10000)</f>
        <v/>
      </c>
      <c r="AB1291" s="40" t="str">
        <f ca="1">IF(D1291="","",_xll.xCalcSkew(OFFSET(C1291,-M1291,0),E1291-OFFSET(C1291,-M1291+1,0),b)/100)</f>
        <v/>
      </c>
      <c r="AC1291" s="40" t="str">
        <f ca="1">IF(I1291="","",_xll.xCalcSkew(OFFSET(C1291,-M1291,0),J1291-OFFSET(C1291,-M1291+1,0),b)/100)</f>
        <v/>
      </c>
      <c r="AE1291">
        <f t="shared" si="229"/>
        <v>0</v>
      </c>
      <c r="AF1291">
        <f t="shared" si="230"/>
        <v>0</v>
      </c>
      <c r="AG1291">
        <f t="shared" si="231"/>
        <v>0</v>
      </c>
    </row>
    <row r="1292" spans="4:33" x14ac:dyDescent="0.25">
      <c r="D1292" s="52"/>
      <c r="E1292" s="39"/>
      <c r="F1292" s="39"/>
      <c r="G1292" s="35"/>
      <c r="I1292" s="52"/>
      <c r="J1292" s="39"/>
      <c r="K1292" s="39"/>
      <c r="L1292" s="62"/>
      <c r="M1292" s="101">
        <f t="shared" si="228"/>
        <v>25</v>
      </c>
      <c r="N1292" s="67" t="str">
        <f ca="1">IF(D1292="","",_xll.xEURO(OFFSET(C1292,-M1292+1,0),E1292,OFFSET(C1292,-M1292+2,0),OFFSET(C1292,-M1292+2,0),OFFSET(C1292,-M1292+3,0)+AB1292,OFFSET(C1292,-M1292+4,0),0,1)*D1292)</f>
        <v/>
      </c>
      <c r="O1292" s="69" t="str">
        <f ca="1">IF(D1292="","",_xll.xEURO(OFFSET(C1292,-M1292+1,0),E1292,OFFSET(C1292,-M1292+2,0),OFFSET(C1292,-M1292+2,0),OFFSET(C1292,-M1292+3,0)+AB1292,OFFSET(C1292,-M1292+4,0),0,0))</f>
        <v/>
      </c>
      <c r="P1292" s="67" t="str">
        <f t="shared" si="226"/>
        <v/>
      </c>
      <c r="Q1292" s="67" t="str">
        <f ca="1">IF(D1292="","",_xll.xEURO(OFFSET(C1292,-M1292+1,0),E1292,OFFSET(C1292,-M1292+2,0),OFFSET(C1292,-M1292+2,0),OFFSET(C1292,-M1292+3,0)+AB1292,OFFSET(C1292,-M1292+4,0),0,2)/10*D1292)</f>
        <v/>
      </c>
      <c r="R1292" s="71" t="str">
        <f ca="1">IF(D1292="","",_xll.xEURO(OFFSET(C1292,-M1292+1,0),E1292,OFFSET(C1292,-M1292+2,0),OFFSET(C1292,-M1292+2,0),OFFSET(C1292,-M1292+3,0)+AB1292,OFFSET(C1292,-M1292+4,0),0,3)/100*D1292*10000)</f>
        <v/>
      </c>
      <c r="S1292" s="71" t="str">
        <f ca="1">IF(D1292="","",_xll.xEURO(OFFSET(C1292,-M1292+1,0),E1292,OFFSET(C1292,-M1292+2,0),OFFSET(C1292,-M1292+2,0),OFFSET(C1292,-M1292+3,0)+AB1292,OFFSET(C1292,-M1292+4,0),0,5)/365.25*D1292*10000)</f>
        <v/>
      </c>
      <c r="U1292" s="67" t="str">
        <f ca="1">IF(I1292="","",_xll.xEURO(OFFSET(C1292,-M1292+1,0),J1292,OFFSET(C1292,-M1292+2,0),OFFSET(C1292,-M1292+2,0),OFFSET(C1292,-M1292+3,0)+AC1292,OFFSET(C1292,-M1292+4,0),1,1)*I1292)</f>
        <v/>
      </c>
      <c r="V1292" s="69" t="str">
        <f ca="1">IF(I1292="","",_xll.xEURO(OFFSET(C1292,-M1292+1,0),J1292,OFFSET(C1292,-M1292+2,0),OFFSET(C1292,-M1292+2,0),OFFSET(C1292,-M1292+3,0)+AC1292,OFFSET(C1292,-M1292+4,0),1,0))</f>
        <v/>
      </c>
      <c r="W1292" s="67" t="str">
        <f t="shared" si="227"/>
        <v/>
      </c>
      <c r="X1292" s="67" t="str">
        <f ca="1">IF(I1292="","",_xll.xEURO(OFFSET(C1292,-M1292+1,0),J1292,OFFSET(C1292,-M1292+2,0),OFFSET(C1292,-M1292+2,0),OFFSET(C1292,-M1292+3,0)+AC1292,OFFSET(C1292,-M1292+4,0),1,2)/10*I1292)</f>
        <v/>
      </c>
      <c r="Y1292" s="71" t="str">
        <f ca="1">IF(I1292="","",_xll.xEURO(OFFSET(C1292,-M1292+1,0),J1292,OFFSET(C1292,-M1292+2,0),OFFSET(C1292,-M1292+2,0),OFFSET(C1292,-M1292+3,0)+AC1292,OFFSET(C1292,-M1292+4,0),1,3)/100*I1292*10000)</f>
        <v/>
      </c>
      <c r="Z1292" s="71" t="str">
        <f ca="1">IF(I1292="","",_xll.xEURO(OFFSET(C1292,-M1292+1,0),J1292,OFFSET(C1292,-M1292+2,0),OFFSET(C1292,-M1292+2,0),OFFSET(C1292,-M1292+3,0)+AC1292,OFFSET(C1292,-M1292+4,0),1,5)/365.25*I1292*10000)</f>
        <v/>
      </c>
      <c r="AB1292" s="40" t="str">
        <f ca="1">IF(D1292="","",_xll.xCalcSkew(OFFSET(C1292,-M1292,0),E1292-OFFSET(C1292,-M1292+1,0),b)/100)</f>
        <v/>
      </c>
      <c r="AC1292" s="40" t="str">
        <f ca="1">IF(I1292="","",_xll.xCalcSkew(OFFSET(C1292,-M1292,0),J1292-OFFSET(C1292,-M1292+1,0),b)/100)</f>
        <v/>
      </c>
      <c r="AE1292">
        <f t="shared" si="229"/>
        <v>0</v>
      </c>
      <c r="AF1292">
        <f t="shared" si="230"/>
        <v>0</v>
      </c>
      <c r="AG1292">
        <f t="shared" si="231"/>
        <v>0</v>
      </c>
    </row>
    <row r="1293" spans="4:33" x14ac:dyDescent="0.25">
      <c r="D1293" s="52"/>
      <c r="E1293" s="39"/>
      <c r="F1293" s="39"/>
      <c r="G1293" s="35"/>
      <c r="I1293" s="52"/>
      <c r="J1293" s="39"/>
      <c r="K1293" s="39"/>
      <c r="L1293" s="62"/>
      <c r="M1293" s="101">
        <f t="shared" si="228"/>
        <v>26</v>
      </c>
      <c r="N1293" s="67" t="str">
        <f ca="1">IF(D1293="","",_xll.xEURO(OFFSET(C1293,-M1293+1,0),E1293,OFFSET(C1293,-M1293+2,0),OFFSET(C1293,-M1293+2,0),OFFSET(C1293,-M1293+3,0)+AB1293,OFFSET(C1293,-M1293+4,0),0,1)*D1293)</f>
        <v/>
      </c>
      <c r="O1293" s="69" t="str">
        <f ca="1">IF(D1293="","",_xll.xEURO(OFFSET(C1293,-M1293+1,0),E1293,OFFSET(C1293,-M1293+2,0),OFFSET(C1293,-M1293+2,0),OFFSET(C1293,-M1293+3,0)+AB1293,OFFSET(C1293,-M1293+4,0),0,0))</f>
        <v/>
      </c>
      <c r="P1293" s="67" t="str">
        <f t="shared" si="226"/>
        <v/>
      </c>
      <c r="Q1293" s="67" t="str">
        <f ca="1">IF(D1293="","",_xll.xEURO(OFFSET(C1293,-M1293+1,0),E1293,OFFSET(C1293,-M1293+2,0),OFFSET(C1293,-M1293+2,0),OFFSET(C1293,-M1293+3,0)+AB1293,OFFSET(C1293,-M1293+4,0),0,2)/10*D1293)</f>
        <v/>
      </c>
      <c r="R1293" s="71" t="str">
        <f ca="1">IF(D1293="","",_xll.xEURO(OFFSET(C1293,-M1293+1,0),E1293,OFFSET(C1293,-M1293+2,0),OFFSET(C1293,-M1293+2,0),OFFSET(C1293,-M1293+3,0)+AB1293,OFFSET(C1293,-M1293+4,0),0,3)/100*D1293*10000)</f>
        <v/>
      </c>
      <c r="S1293" s="71" t="str">
        <f ca="1">IF(D1293="","",_xll.xEURO(OFFSET(C1293,-M1293+1,0),E1293,OFFSET(C1293,-M1293+2,0),OFFSET(C1293,-M1293+2,0),OFFSET(C1293,-M1293+3,0)+AB1293,OFFSET(C1293,-M1293+4,0),0,5)/365.25*D1293*10000)</f>
        <v/>
      </c>
      <c r="U1293" s="67" t="str">
        <f ca="1">IF(I1293="","",_xll.xEURO(OFFSET(C1293,-M1293+1,0),J1293,OFFSET(C1293,-M1293+2,0),OFFSET(C1293,-M1293+2,0),OFFSET(C1293,-M1293+3,0)+AC1293,OFFSET(C1293,-M1293+4,0),1,1)*I1293)</f>
        <v/>
      </c>
      <c r="V1293" s="69" t="str">
        <f ca="1">IF(I1293="","",_xll.xEURO(OFFSET(C1293,-M1293+1,0),J1293,OFFSET(C1293,-M1293+2,0),OFFSET(C1293,-M1293+2,0),OFFSET(C1293,-M1293+3,0)+AC1293,OFFSET(C1293,-M1293+4,0),1,0))</f>
        <v/>
      </c>
      <c r="W1293" s="67" t="str">
        <f t="shared" si="227"/>
        <v/>
      </c>
      <c r="X1293" s="67" t="str">
        <f ca="1">IF(I1293="","",_xll.xEURO(OFFSET(C1293,-M1293+1,0),J1293,OFFSET(C1293,-M1293+2,0),OFFSET(C1293,-M1293+2,0),OFFSET(C1293,-M1293+3,0)+AC1293,OFFSET(C1293,-M1293+4,0),1,2)/10*I1293)</f>
        <v/>
      </c>
      <c r="Y1293" s="71" t="str">
        <f ca="1">IF(I1293="","",_xll.xEURO(OFFSET(C1293,-M1293+1,0),J1293,OFFSET(C1293,-M1293+2,0),OFFSET(C1293,-M1293+2,0),OFFSET(C1293,-M1293+3,0)+AC1293,OFFSET(C1293,-M1293+4,0),1,3)/100*I1293*10000)</f>
        <v/>
      </c>
      <c r="Z1293" s="71" t="str">
        <f ca="1">IF(I1293="","",_xll.xEURO(OFFSET(C1293,-M1293+1,0),J1293,OFFSET(C1293,-M1293+2,0),OFFSET(C1293,-M1293+2,0),OFFSET(C1293,-M1293+3,0)+AC1293,OFFSET(C1293,-M1293+4,0),1,5)/365.25*I1293*10000)</f>
        <v/>
      </c>
      <c r="AB1293" s="40" t="str">
        <f ca="1">IF(D1293="","",_xll.xCalcSkew(OFFSET(C1293,-M1293,0),E1293-OFFSET(C1293,-M1293+1,0),b)/100)</f>
        <v/>
      </c>
      <c r="AC1293" s="40" t="str">
        <f ca="1">IF(I1293="","",_xll.xCalcSkew(OFFSET(C1293,-M1293,0),J1293-OFFSET(C1293,-M1293+1,0),b)/100)</f>
        <v/>
      </c>
      <c r="AE1293">
        <f t="shared" si="229"/>
        <v>0</v>
      </c>
      <c r="AF1293">
        <f t="shared" si="230"/>
        <v>0</v>
      </c>
      <c r="AG1293">
        <f t="shared" si="231"/>
        <v>0</v>
      </c>
    </row>
    <row r="1294" spans="4:33" x14ac:dyDescent="0.25">
      <c r="D1294" s="52"/>
      <c r="E1294" s="39"/>
      <c r="F1294" s="39"/>
      <c r="G1294" s="35"/>
      <c r="I1294" s="52"/>
      <c r="J1294" s="39"/>
      <c r="K1294" s="39"/>
      <c r="L1294" s="62"/>
      <c r="M1294" s="101">
        <f t="shared" si="228"/>
        <v>27</v>
      </c>
      <c r="N1294" s="67" t="str">
        <f ca="1">IF(D1294="","",_xll.xEURO(OFFSET(C1294,-M1294+1,0),E1294,OFFSET(C1294,-M1294+2,0),OFFSET(C1294,-M1294+2,0),OFFSET(C1294,-M1294+3,0)+AB1294,OFFSET(C1294,-M1294+4,0),0,1)*D1294)</f>
        <v/>
      </c>
      <c r="O1294" s="69" t="str">
        <f ca="1">IF(D1294="","",_xll.xEURO(OFFSET(C1294,-M1294+1,0),E1294,OFFSET(C1294,-M1294+2,0),OFFSET(C1294,-M1294+2,0),OFFSET(C1294,-M1294+3,0)+AB1294,OFFSET(C1294,-M1294+4,0),0,0))</f>
        <v/>
      </c>
      <c r="P1294" s="67" t="str">
        <f t="shared" si="226"/>
        <v/>
      </c>
      <c r="Q1294" s="67" t="str">
        <f ca="1">IF(D1294="","",_xll.xEURO(OFFSET(C1294,-M1294+1,0),E1294,OFFSET(C1294,-M1294+2,0),OFFSET(C1294,-M1294+2,0),OFFSET(C1294,-M1294+3,0)+AB1294,OFFSET(C1294,-M1294+4,0),0,2)/10*D1294)</f>
        <v/>
      </c>
      <c r="R1294" s="71" t="str">
        <f ca="1">IF(D1294="","",_xll.xEURO(OFFSET(C1294,-M1294+1,0),E1294,OFFSET(C1294,-M1294+2,0),OFFSET(C1294,-M1294+2,0),OFFSET(C1294,-M1294+3,0)+AB1294,OFFSET(C1294,-M1294+4,0),0,3)/100*D1294*10000)</f>
        <v/>
      </c>
      <c r="S1294" s="71" t="str">
        <f ca="1">IF(D1294="","",_xll.xEURO(OFFSET(C1294,-M1294+1,0),E1294,OFFSET(C1294,-M1294+2,0),OFFSET(C1294,-M1294+2,0),OFFSET(C1294,-M1294+3,0)+AB1294,OFFSET(C1294,-M1294+4,0),0,5)/365.25*D1294*10000)</f>
        <v/>
      </c>
      <c r="U1294" s="67" t="str">
        <f ca="1">IF(I1294="","",_xll.xEURO(OFFSET(C1294,-M1294+1,0),J1294,OFFSET(C1294,-M1294+2,0),OFFSET(C1294,-M1294+2,0),OFFSET(C1294,-M1294+3,0)+AC1294,OFFSET(C1294,-M1294+4,0),1,1)*I1294)</f>
        <v/>
      </c>
      <c r="V1294" s="69" t="str">
        <f ca="1">IF(I1294="","",_xll.xEURO(OFFSET(C1294,-M1294+1,0),J1294,OFFSET(C1294,-M1294+2,0),OFFSET(C1294,-M1294+2,0),OFFSET(C1294,-M1294+3,0)+AC1294,OFFSET(C1294,-M1294+4,0),1,0))</f>
        <v/>
      </c>
      <c r="W1294" s="67" t="str">
        <f t="shared" si="227"/>
        <v/>
      </c>
      <c r="X1294" s="67" t="str">
        <f ca="1">IF(I1294="","",_xll.xEURO(OFFSET(C1294,-M1294+1,0),J1294,OFFSET(C1294,-M1294+2,0),OFFSET(C1294,-M1294+2,0),OFFSET(C1294,-M1294+3,0)+AC1294,OFFSET(C1294,-M1294+4,0),1,2)/10*I1294)</f>
        <v/>
      </c>
      <c r="Y1294" s="71" t="str">
        <f ca="1">IF(I1294="","",_xll.xEURO(OFFSET(C1294,-M1294+1,0),J1294,OFFSET(C1294,-M1294+2,0),OFFSET(C1294,-M1294+2,0),OFFSET(C1294,-M1294+3,0)+AC1294,OFFSET(C1294,-M1294+4,0),1,3)/100*I1294*10000)</f>
        <v/>
      </c>
      <c r="Z1294" s="71" t="str">
        <f ca="1">IF(I1294="","",_xll.xEURO(OFFSET(C1294,-M1294+1,0),J1294,OFFSET(C1294,-M1294+2,0),OFFSET(C1294,-M1294+2,0),OFFSET(C1294,-M1294+3,0)+AC1294,OFFSET(C1294,-M1294+4,0),1,5)/365.25*I1294*10000)</f>
        <v/>
      </c>
      <c r="AB1294" s="40" t="str">
        <f ca="1">IF(D1294="","",_xll.xCalcSkew(OFFSET(C1294,-M1294,0),E1294-OFFSET(C1294,-M1294+1,0),b)/100)</f>
        <v/>
      </c>
      <c r="AC1294" s="40" t="str">
        <f ca="1">IF(I1294="","",_xll.xCalcSkew(OFFSET(C1294,-M1294,0),J1294-OFFSET(C1294,-M1294+1,0),b)/100)</f>
        <v/>
      </c>
      <c r="AE1294">
        <f t="shared" si="229"/>
        <v>0</v>
      </c>
      <c r="AF1294">
        <f t="shared" si="230"/>
        <v>0</v>
      </c>
      <c r="AG1294">
        <f t="shared" si="231"/>
        <v>0</v>
      </c>
    </row>
    <row r="1295" spans="4:33" x14ac:dyDescent="0.25">
      <c r="D1295" s="52"/>
      <c r="E1295" s="39"/>
      <c r="F1295" s="39"/>
      <c r="G1295" s="35"/>
      <c r="I1295" s="52"/>
      <c r="J1295" s="39"/>
      <c r="K1295" s="39"/>
      <c r="L1295" s="62"/>
      <c r="M1295" s="101">
        <f t="shared" si="228"/>
        <v>28</v>
      </c>
      <c r="N1295" s="67" t="str">
        <f ca="1">IF(D1295="","",_xll.xEURO(OFFSET(C1295,-M1295+1,0),E1295,OFFSET(C1295,-M1295+2,0),OFFSET(C1295,-M1295+2,0),OFFSET(C1295,-M1295+3,0)+AB1295,OFFSET(C1295,-M1295+4,0),0,1)*D1295)</f>
        <v/>
      </c>
      <c r="O1295" s="69" t="str">
        <f ca="1">IF(D1295="","",_xll.xEURO(OFFSET(C1295,-M1295+1,0),E1295,OFFSET(C1295,-M1295+2,0),OFFSET(C1295,-M1295+2,0),OFFSET(C1295,-M1295+3,0)+AB1295,OFFSET(C1295,-M1295+4,0),0,0))</f>
        <v/>
      </c>
      <c r="P1295" s="67" t="str">
        <f t="shared" si="226"/>
        <v/>
      </c>
      <c r="Q1295" s="67" t="str">
        <f ca="1">IF(D1295="","",_xll.xEURO(OFFSET(C1295,-M1295+1,0),E1295,OFFSET(C1295,-M1295+2,0),OFFSET(C1295,-M1295+2,0),OFFSET(C1295,-M1295+3,0)+AB1295,OFFSET(C1295,-M1295+4,0),0,2)/10*D1295)</f>
        <v/>
      </c>
      <c r="R1295" s="71" t="str">
        <f ca="1">IF(D1295="","",_xll.xEURO(OFFSET(C1295,-M1295+1,0),E1295,OFFSET(C1295,-M1295+2,0),OFFSET(C1295,-M1295+2,0),OFFSET(C1295,-M1295+3,0)+AB1295,OFFSET(C1295,-M1295+4,0),0,3)/100*D1295*10000)</f>
        <v/>
      </c>
      <c r="S1295" s="71" t="str">
        <f ca="1">IF(D1295="","",_xll.xEURO(OFFSET(C1295,-M1295+1,0),E1295,OFFSET(C1295,-M1295+2,0),OFFSET(C1295,-M1295+2,0),OFFSET(C1295,-M1295+3,0)+AB1295,OFFSET(C1295,-M1295+4,0),0,5)/365.25*D1295*10000)</f>
        <v/>
      </c>
      <c r="U1295" s="67" t="str">
        <f ca="1">IF(I1295="","",_xll.xEURO(OFFSET(C1295,-M1295+1,0),J1295,OFFSET(C1295,-M1295+2,0),OFFSET(C1295,-M1295+2,0),OFFSET(C1295,-M1295+3,0)+AC1295,OFFSET(C1295,-M1295+4,0),1,1)*I1295)</f>
        <v/>
      </c>
      <c r="V1295" s="69" t="str">
        <f ca="1">IF(I1295="","",_xll.xEURO(OFFSET(C1295,-M1295+1,0),J1295,OFFSET(C1295,-M1295+2,0),OFFSET(C1295,-M1295+2,0),OFFSET(C1295,-M1295+3,0)+AC1295,OFFSET(C1295,-M1295+4,0),1,0))</f>
        <v/>
      </c>
      <c r="W1295" s="67" t="str">
        <f t="shared" si="227"/>
        <v/>
      </c>
      <c r="X1295" s="67" t="str">
        <f ca="1">IF(I1295="","",_xll.xEURO(OFFSET(C1295,-M1295+1,0),J1295,OFFSET(C1295,-M1295+2,0),OFFSET(C1295,-M1295+2,0),OFFSET(C1295,-M1295+3,0)+AC1295,OFFSET(C1295,-M1295+4,0),1,2)/10*I1295)</f>
        <v/>
      </c>
      <c r="Y1295" s="71" t="str">
        <f ca="1">IF(I1295="","",_xll.xEURO(OFFSET(C1295,-M1295+1,0),J1295,OFFSET(C1295,-M1295+2,0),OFFSET(C1295,-M1295+2,0),OFFSET(C1295,-M1295+3,0)+AC1295,OFFSET(C1295,-M1295+4,0),1,3)/100*I1295*10000)</f>
        <v/>
      </c>
      <c r="Z1295" s="71" t="str">
        <f ca="1">IF(I1295="","",_xll.xEURO(OFFSET(C1295,-M1295+1,0),J1295,OFFSET(C1295,-M1295+2,0),OFFSET(C1295,-M1295+2,0),OFFSET(C1295,-M1295+3,0)+AC1295,OFFSET(C1295,-M1295+4,0),1,5)/365.25*I1295*10000)</f>
        <v/>
      </c>
      <c r="AB1295" s="40" t="str">
        <f ca="1">IF(D1295="","",_xll.xCalcSkew(OFFSET(C1295,-M1295,0),E1295-OFFSET(C1295,-M1295+1,0),b)/100)</f>
        <v/>
      </c>
      <c r="AC1295" s="40" t="str">
        <f ca="1">IF(I1295="","",_xll.xCalcSkew(OFFSET(C1295,-M1295,0),J1295-OFFSET(C1295,-M1295+1,0),b)/100)</f>
        <v/>
      </c>
      <c r="AE1295">
        <f t="shared" si="229"/>
        <v>0</v>
      </c>
      <c r="AF1295">
        <f t="shared" si="230"/>
        <v>0</v>
      </c>
      <c r="AG1295">
        <f t="shared" si="231"/>
        <v>0</v>
      </c>
    </row>
    <row r="1296" spans="4:33" x14ac:dyDescent="0.25">
      <c r="D1296" s="52"/>
      <c r="E1296" s="39"/>
      <c r="F1296" s="39"/>
      <c r="G1296" s="35"/>
      <c r="I1296" s="52"/>
      <c r="J1296" s="39"/>
      <c r="K1296" s="39"/>
      <c r="L1296" s="62"/>
      <c r="M1296" s="101">
        <f t="shared" si="228"/>
        <v>29</v>
      </c>
      <c r="N1296" s="67" t="str">
        <f ca="1">IF(D1296="","",_xll.xEURO(OFFSET(C1296,-M1296+1,0),E1296,OFFSET(C1296,-M1296+2,0),OFFSET(C1296,-M1296+2,0),OFFSET(C1296,-M1296+3,0)+AB1296,OFFSET(C1296,-M1296+4,0),0,1)*D1296)</f>
        <v/>
      </c>
      <c r="O1296" s="69" t="str">
        <f ca="1">IF(D1296="","",_xll.xEURO(OFFSET(C1296,-M1296+1,0),E1296,OFFSET(C1296,-M1296+2,0),OFFSET(C1296,-M1296+2,0),OFFSET(C1296,-M1296+3,0)+AB1296,OFFSET(C1296,-M1296+4,0),0,0))</f>
        <v/>
      </c>
      <c r="P1296" s="67" t="str">
        <f t="shared" si="226"/>
        <v/>
      </c>
      <c r="Q1296" s="67" t="str">
        <f ca="1">IF(D1296="","",_xll.xEURO(OFFSET(C1296,-M1296+1,0),E1296,OFFSET(C1296,-M1296+2,0),OFFSET(C1296,-M1296+2,0),OFFSET(C1296,-M1296+3,0)+AB1296,OFFSET(C1296,-M1296+4,0),0,2)/10*D1296)</f>
        <v/>
      </c>
      <c r="R1296" s="71" t="str">
        <f ca="1">IF(D1296="","",_xll.xEURO(OFFSET(C1296,-M1296+1,0),E1296,OFFSET(C1296,-M1296+2,0),OFFSET(C1296,-M1296+2,0),OFFSET(C1296,-M1296+3,0)+AB1296,OFFSET(C1296,-M1296+4,0),0,3)/100*D1296*10000)</f>
        <v/>
      </c>
      <c r="S1296" s="71" t="str">
        <f ca="1">IF(D1296="","",_xll.xEURO(OFFSET(C1296,-M1296+1,0),E1296,OFFSET(C1296,-M1296+2,0),OFFSET(C1296,-M1296+2,0),OFFSET(C1296,-M1296+3,0)+AB1296,OFFSET(C1296,-M1296+4,0),0,5)/365.25*D1296*10000)</f>
        <v/>
      </c>
      <c r="U1296" s="67" t="str">
        <f ca="1">IF(I1296="","",_xll.xEURO(OFFSET(C1296,-M1296+1,0),J1296,OFFSET(C1296,-M1296+2,0),OFFSET(C1296,-M1296+2,0),OFFSET(C1296,-M1296+3,0)+AC1296,OFFSET(C1296,-M1296+4,0),1,1)*I1296)</f>
        <v/>
      </c>
      <c r="V1296" s="69" t="str">
        <f ca="1">IF(I1296="","",_xll.xEURO(OFFSET(C1296,-M1296+1,0),J1296,OFFSET(C1296,-M1296+2,0),OFFSET(C1296,-M1296+2,0),OFFSET(C1296,-M1296+3,0)+AC1296,OFFSET(C1296,-M1296+4,0),1,0))</f>
        <v/>
      </c>
      <c r="W1296" s="67" t="str">
        <f t="shared" si="227"/>
        <v/>
      </c>
      <c r="X1296" s="67" t="str">
        <f ca="1">IF(I1296="","",_xll.xEURO(OFFSET(C1296,-M1296+1,0),J1296,OFFSET(C1296,-M1296+2,0),OFFSET(C1296,-M1296+2,0),OFFSET(C1296,-M1296+3,0)+AC1296,OFFSET(C1296,-M1296+4,0),1,2)/10*I1296)</f>
        <v/>
      </c>
      <c r="Y1296" s="71" t="str">
        <f ca="1">IF(I1296="","",_xll.xEURO(OFFSET(C1296,-M1296+1,0),J1296,OFFSET(C1296,-M1296+2,0),OFFSET(C1296,-M1296+2,0),OFFSET(C1296,-M1296+3,0)+AC1296,OFFSET(C1296,-M1296+4,0),1,3)/100*I1296*10000)</f>
        <v/>
      </c>
      <c r="Z1296" s="71" t="str">
        <f ca="1">IF(I1296="","",_xll.xEURO(OFFSET(C1296,-M1296+1,0),J1296,OFFSET(C1296,-M1296+2,0),OFFSET(C1296,-M1296+2,0),OFFSET(C1296,-M1296+3,0)+AC1296,OFFSET(C1296,-M1296+4,0),1,5)/365.25*I1296*10000)</f>
        <v/>
      </c>
      <c r="AB1296" s="40" t="str">
        <f ca="1">IF(D1296="","",_xll.xCalcSkew(OFFSET(C1296,-M1296,0),E1296-OFFSET(C1296,-M1296+1,0),b)/100)</f>
        <v/>
      </c>
      <c r="AC1296" s="40" t="str">
        <f ca="1">IF(I1296="","",_xll.xCalcSkew(OFFSET(C1296,-M1296,0),J1296-OFFSET(C1296,-M1296+1,0),b)/100)</f>
        <v/>
      </c>
      <c r="AE1296">
        <f t="shared" si="229"/>
        <v>0</v>
      </c>
      <c r="AF1296">
        <f t="shared" si="230"/>
        <v>0</v>
      </c>
      <c r="AG1296">
        <f t="shared" si="231"/>
        <v>0</v>
      </c>
    </row>
    <row r="1297" spans="3:33" x14ac:dyDescent="0.25">
      <c r="D1297" s="52"/>
      <c r="E1297" s="39"/>
      <c r="F1297" s="39"/>
      <c r="G1297" s="35"/>
      <c r="I1297" s="52"/>
      <c r="J1297" s="39"/>
      <c r="K1297" s="39"/>
      <c r="L1297" s="62"/>
      <c r="M1297" s="101">
        <f t="shared" si="228"/>
        <v>30</v>
      </c>
      <c r="N1297" s="67" t="str">
        <f ca="1">IF(D1297="","",_xll.xEURO(OFFSET(C1297,-M1297+1,0),E1297,OFFSET(C1297,-M1297+2,0),OFFSET(C1297,-M1297+2,0),OFFSET(C1297,-M1297+3,0)+AB1297,OFFSET(C1297,-M1297+4,0),0,1)*D1297)</f>
        <v/>
      </c>
      <c r="O1297" s="69" t="str">
        <f ca="1">IF(D1297="","",_xll.xEURO(OFFSET(C1297,-M1297+1,0),E1297,OFFSET(C1297,-M1297+2,0),OFFSET(C1297,-M1297+2,0),OFFSET(C1297,-M1297+3,0)+AB1297,OFFSET(C1297,-M1297+4,0),0,0))</f>
        <v/>
      </c>
      <c r="P1297" s="67" t="str">
        <f t="shared" si="226"/>
        <v/>
      </c>
      <c r="Q1297" s="67" t="str">
        <f ca="1">IF(D1297="","",_xll.xEURO(OFFSET(C1297,-M1297+1,0),E1297,OFFSET(C1297,-M1297+2,0),OFFSET(C1297,-M1297+2,0),OFFSET(C1297,-M1297+3,0)+AB1297,OFFSET(C1297,-M1297+4,0),0,2)/10*D1297)</f>
        <v/>
      </c>
      <c r="R1297" s="71" t="str">
        <f ca="1">IF(D1297="","",_xll.xEURO(OFFSET(C1297,-M1297+1,0),E1297,OFFSET(C1297,-M1297+2,0),OFFSET(C1297,-M1297+2,0),OFFSET(C1297,-M1297+3,0)+AB1297,OFFSET(C1297,-M1297+4,0),0,3)/100*D1297*10000)</f>
        <v/>
      </c>
      <c r="S1297" s="71" t="str">
        <f ca="1">IF(D1297="","",_xll.xEURO(OFFSET(C1297,-M1297+1,0),E1297,OFFSET(C1297,-M1297+2,0),OFFSET(C1297,-M1297+2,0),OFFSET(C1297,-M1297+3,0)+AB1297,OFFSET(C1297,-M1297+4,0),0,5)/365.25*D1297*10000)</f>
        <v/>
      </c>
      <c r="U1297" s="67" t="str">
        <f ca="1">IF(I1297="","",_xll.xEURO(OFFSET(C1297,-M1297+1,0),J1297,OFFSET(C1297,-M1297+2,0),OFFSET(C1297,-M1297+2,0),OFFSET(C1297,-M1297+3,0)+AC1297,OFFSET(C1297,-M1297+4,0),1,1)*I1297)</f>
        <v/>
      </c>
      <c r="V1297" s="69" t="str">
        <f ca="1">IF(I1297="","",_xll.xEURO(OFFSET(C1297,-M1297+1,0),J1297,OFFSET(C1297,-M1297+2,0),OFFSET(C1297,-M1297+2,0),OFFSET(C1297,-M1297+3,0)+AC1297,OFFSET(C1297,-M1297+4,0),1,0))</f>
        <v/>
      </c>
      <c r="W1297" s="67" t="str">
        <f t="shared" si="227"/>
        <v/>
      </c>
      <c r="X1297" s="67" t="str">
        <f ca="1">IF(I1297="","",_xll.xEURO(OFFSET(C1297,-M1297+1,0),J1297,OFFSET(C1297,-M1297+2,0),OFFSET(C1297,-M1297+2,0),OFFSET(C1297,-M1297+3,0)+AC1297,OFFSET(C1297,-M1297+4,0),1,2)/10*I1297)</f>
        <v/>
      </c>
      <c r="Y1297" s="71" t="str">
        <f ca="1">IF(I1297="","",_xll.xEURO(OFFSET(C1297,-M1297+1,0),J1297,OFFSET(C1297,-M1297+2,0),OFFSET(C1297,-M1297+2,0),OFFSET(C1297,-M1297+3,0)+AC1297,OFFSET(C1297,-M1297+4,0),1,3)/100*I1297*10000)</f>
        <v/>
      </c>
      <c r="Z1297" s="71" t="str">
        <f ca="1">IF(I1297="","",_xll.xEURO(OFFSET(C1297,-M1297+1,0),J1297,OFFSET(C1297,-M1297+2,0),OFFSET(C1297,-M1297+2,0),OFFSET(C1297,-M1297+3,0)+AC1297,OFFSET(C1297,-M1297+4,0),1,5)/365.25*I1297*10000)</f>
        <v/>
      </c>
      <c r="AB1297" s="40" t="str">
        <f ca="1">IF(D1297="","",_xll.xCalcSkew(OFFSET(C1297,-M1297,0),E1297-OFFSET(C1297,-M1297+1,0),b)/100)</f>
        <v/>
      </c>
      <c r="AC1297" s="40" t="str">
        <f ca="1">IF(I1297="","",_xll.xCalcSkew(OFFSET(C1297,-M1297,0),J1297-OFFSET(C1297,-M1297+1,0),b)/100)</f>
        <v/>
      </c>
      <c r="AE1297">
        <f t="shared" si="229"/>
        <v>0</v>
      </c>
      <c r="AF1297">
        <f t="shared" si="230"/>
        <v>0</v>
      </c>
      <c r="AG1297">
        <f t="shared" si="231"/>
        <v>0</v>
      </c>
    </row>
    <row r="1298" spans="3:33" x14ac:dyDescent="0.25">
      <c r="D1298" s="52"/>
      <c r="E1298" s="39"/>
      <c r="F1298" s="39"/>
      <c r="G1298" s="35"/>
      <c r="I1298" s="52"/>
      <c r="J1298" s="39"/>
      <c r="K1298" s="39"/>
      <c r="L1298" s="62"/>
      <c r="M1298" s="101">
        <f t="shared" si="228"/>
        <v>31</v>
      </c>
      <c r="N1298" s="67" t="str">
        <f ca="1">IF(D1298="","",_xll.xEURO(OFFSET(C1298,-M1298+1,0),E1298,OFFSET(C1298,-M1298+2,0),OFFSET(C1298,-M1298+2,0),OFFSET(C1298,-M1298+3,0)+AB1298,OFFSET(C1298,-M1298+4,0),0,1)*D1298)</f>
        <v/>
      </c>
      <c r="O1298" s="69" t="str">
        <f ca="1">IF(D1298="","",_xll.xEURO(OFFSET(C1298,-M1298+1,0),E1298,OFFSET(C1298,-M1298+2,0),OFFSET(C1298,-M1298+2,0),OFFSET(C1298,-M1298+3,0)+AB1298,OFFSET(C1298,-M1298+4,0),0,0))</f>
        <v/>
      </c>
      <c r="P1298" s="67" t="str">
        <f t="shared" si="226"/>
        <v/>
      </c>
      <c r="Q1298" s="67" t="str">
        <f ca="1">IF(D1298="","",_xll.xEURO(OFFSET(C1298,-M1298+1,0),E1298,OFFSET(C1298,-M1298+2,0),OFFSET(C1298,-M1298+2,0),OFFSET(C1298,-M1298+3,0)+AB1298,OFFSET(C1298,-M1298+4,0),0,2)/10*D1298)</f>
        <v/>
      </c>
      <c r="R1298" s="71" t="str">
        <f ca="1">IF(D1298="","",_xll.xEURO(OFFSET(C1298,-M1298+1,0),E1298,OFFSET(C1298,-M1298+2,0),OFFSET(C1298,-M1298+2,0),OFFSET(C1298,-M1298+3,0)+AB1298,OFFSET(C1298,-M1298+4,0),0,3)/100*D1298*10000)</f>
        <v/>
      </c>
      <c r="S1298" s="71" t="str">
        <f ca="1">IF(D1298="","",_xll.xEURO(OFFSET(C1298,-M1298+1,0),E1298,OFFSET(C1298,-M1298+2,0),OFFSET(C1298,-M1298+2,0),OFFSET(C1298,-M1298+3,0)+AB1298,OFFSET(C1298,-M1298+4,0),0,5)/365.25*D1298*10000)</f>
        <v/>
      </c>
      <c r="U1298" s="67" t="str">
        <f ca="1">IF(I1298="","",_xll.xEURO(OFFSET(C1298,-M1298+1,0),J1298,OFFSET(C1298,-M1298+2,0),OFFSET(C1298,-M1298+2,0),OFFSET(C1298,-M1298+3,0)+AC1298,OFFSET(C1298,-M1298+4,0),1,1)*I1298)</f>
        <v/>
      </c>
      <c r="V1298" s="69" t="str">
        <f ca="1">IF(I1298="","",_xll.xEURO(OFFSET(C1298,-M1298+1,0),J1298,OFFSET(C1298,-M1298+2,0),OFFSET(C1298,-M1298+2,0),OFFSET(C1298,-M1298+3,0)+AC1298,OFFSET(C1298,-M1298+4,0),1,0))</f>
        <v/>
      </c>
      <c r="W1298" s="67" t="str">
        <f t="shared" si="227"/>
        <v/>
      </c>
      <c r="X1298" s="67" t="str">
        <f ca="1">IF(I1298="","",_xll.xEURO(OFFSET(C1298,-M1298+1,0),J1298,OFFSET(C1298,-M1298+2,0),OFFSET(C1298,-M1298+2,0),OFFSET(C1298,-M1298+3,0)+AC1298,OFFSET(C1298,-M1298+4,0),1,2)/10*I1298)</f>
        <v/>
      </c>
      <c r="Y1298" s="71" t="str">
        <f ca="1">IF(I1298="","",_xll.xEURO(OFFSET(C1298,-M1298+1,0),J1298,OFFSET(C1298,-M1298+2,0),OFFSET(C1298,-M1298+2,0),OFFSET(C1298,-M1298+3,0)+AC1298,OFFSET(C1298,-M1298+4,0),1,3)/100*I1298*10000)</f>
        <v/>
      </c>
      <c r="Z1298" s="71" t="str">
        <f ca="1">IF(I1298="","",_xll.xEURO(OFFSET(C1298,-M1298+1,0),J1298,OFFSET(C1298,-M1298+2,0),OFFSET(C1298,-M1298+2,0),OFFSET(C1298,-M1298+3,0)+AC1298,OFFSET(C1298,-M1298+4,0),1,5)/365.25*I1298*10000)</f>
        <v/>
      </c>
      <c r="AB1298" s="40" t="str">
        <f ca="1">IF(D1298="","",_xll.xCalcSkew(OFFSET(C1298,-M1298,0),E1298-OFFSET(C1298,-M1298+1,0),b)/100)</f>
        <v/>
      </c>
      <c r="AC1298" s="40" t="str">
        <f ca="1">IF(I1298="","",_xll.xCalcSkew(OFFSET(C1298,-M1298,0),J1298-OFFSET(C1298,-M1298+1,0),b)/100)</f>
        <v/>
      </c>
      <c r="AE1298">
        <f t="shared" si="229"/>
        <v>0</v>
      </c>
      <c r="AF1298">
        <f t="shared" si="230"/>
        <v>0</v>
      </c>
      <c r="AG1298">
        <f t="shared" si="231"/>
        <v>0</v>
      </c>
    </row>
    <row r="1299" spans="3:33" x14ac:dyDescent="0.25">
      <c r="D1299" s="52"/>
      <c r="E1299" s="39"/>
      <c r="F1299" s="39"/>
      <c r="G1299" s="35"/>
      <c r="I1299" s="52"/>
      <c r="J1299" s="39"/>
      <c r="K1299" s="39"/>
      <c r="L1299" s="62"/>
      <c r="M1299" s="101">
        <f t="shared" si="228"/>
        <v>32</v>
      </c>
      <c r="N1299" s="67" t="str">
        <f ca="1">IF(D1299="","",_xll.xEURO(OFFSET(C1299,-M1299+1,0),E1299,OFFSET(C1299,-M1299+2,0),OFFSET(C1299,-M1299+2,0),OFFSET(C1299,-M1299+3,0)+AB1299,OFFSET(C1299,-M1299+4,0),0,1)*D1299)</f>
        <v/>
      </c>
      <c r="O1299" s="69" t="str">
        <f ca="1">IF(D1299="","",_xll.xEURO(OFFSET(C1299,-M1299+1,0),E1299,OFFSET(C1299,-M1299+2,0),OFFSET(C1299,-M1299+2,0),OFFSET(C1299,-M1299+3,0)+AB1299,OFFSET(C1299,-M1299+4,0),0,0))</f>
        <v/>
      </c>
      <c r="P1299" s="67" t="str">
        <f t="shared" si="226"/>
        <v/>
      </c>
      <c r="Q1299" s="67" t="str">
        <f ca="1">IF(D1299="","",_xll.xEURO(OFFSET(C1299,-M1299+1,0),E1299,OFFSET(C1299,-M1299+2,0),OFFSET(C1299,-M1299+2,0),OFFSET(C1299,-M1299+3,0)+AB1299,OFFSET(C1299,-M1299+4,0),0,2)/10*D1299)</f>
        <v/>
      </c>
      <c r="R1299" s="71" t="str">
        <f ca="1">IF(D1299="","",_xll.xEURO(OFFSET(C1299,-M1299+1,0),E1299,OFFSET(C1299,-M1299+2,0),OFFSET(C1299,-M1299+2,0),OFFSET(C1299,-M1299+3,0)+AB1299,OFFSET(C1299,-M1299+4,0),0,3)/100*D1299*10000)</f>
        <v/>
      </c>
      <c r="S1299" s="71" t="str">
        <f ca="1">IF(D1299="","",_xll.xEURO(OFFSET(C1299,-M1299+1,0),E1299,OFFSET(C1299,-M1299+2,0),OFFSET(C1299,-M1299+2,0),OFFSET(C1299,-M1299+3,0)+AB1299,OFFSET(C1299,-M1299+4,0),0,5)/365.25*D1299*10000)</f>
        <v/>
      </c>
      <c r="U1299" s="67" t="str">
        <f ca="1">IF(I1299="","",_xll.xEURO(OFFSET(C1299,-M1299+1,0),J1299,OFFSET(C1299,-M1299+2,0),OFFSET(C1299,-M1299+2,0),OFFSET(C1299,-M1299+3,0)+AC1299,OFFSET(C1299,-M1299+4,0),1,1)*I1299)</f>
        <v/>
      </c>
      <c r="V1299" s="69" t="str">
        <f ca="1">IF(I1299="","",_xll.xEURO(OFFSET(C1299,-M1299+1,0),J1299,OFFSET(C1299,-M1299+2,0),OFFSET(C1299,-M1299+2,0),OFFSET(C1299,-M1299+3,0)+AC1299,OFFSET(C1299,-M1299+4,0),1,0))</f>
        <v/>
      </c>
      <c r="W1299" s="67" t="str">
        <f t="shared" si="227"/>
        <v/>
      </c>
      <c r="X1299" s="67" t="str">
        <f ca="1">IF(I1299="","",_xll.xEURO(OFFSET(C1299,-M1299+1,0),J1299,OFFSET(C1299,-M1299+2,0),OFFSET(C1299,-M1299+2,0),OFFSET(C1299,-M1299+3,0)+AC1299,OFFSET(C1299,-M1299+4,0),1,2)/10*I1299)</f>
        <v/>
      </c>
      <c r="Y1299" s="71" t="str">
        <f ca="1">IF(I1299="","",_xll.xEURO(OFFSET(C1299,-M1299+1,0),J1299,OFFSET(C1299,-M1299+2,0),OFFSET(C1299,-M1299+2,0),OFFSET(C1299,-M1299+3,0)+AC1299,OFFSET(C1299,-M1299+4,0),1,3)/100*I1299*10000)</f>
        <v/>
      </c>
      <c r="Z1299" s="71" t="str">
        <f ca="1">IF(I1299="","",_xll.xEURO(OFFSET(C1299,-M1299+1,0),J1299,OFFSET(C1299,-M1299+2,0),OFFSET(C1299,-M1299+2,0),OFFSET(C1299,-M1299+3,0)+AC1299,OFFSET(C1299,-M1299+4,0),1,5)/365.25*I1299*10000)</f>
        <v/>
      </c>
      <c r="AB1299" s="40" t="str">
        <f ca="1">IF(D1299="","",_xll.xCalcSkew(OFFSET(C1299,-M1299,0),E1299-OFFSET(C1299,-M1299+1,0),b)/100)</f>
        <v/>
      </c>
      <c r="AC1299" s="40" t="str">
        <f ca="1">IF(I1299="","",_xll.xCalcSkew(OFFSET(C1299,-M1299,0),J1299-OFFSET(C1299,-M1299+1,0),b)/100)</f>
        <v/>
      </c>
      <c r="AE1299">
        <f t="shared" si="229"/>
        <v>0</v>
      </c>
      <c r="AF1299">
        <f t="shared" si="230"/>
        <v>0</v>
      </c>
      <c r="AG1299">
        <f t="shared" si="231"/>
        <v>0</v>
      </c>
    </row>
    <row r="1300" spans="3:33" x14ac:dyDescent="0.25">
      <c r="D1300" s="52"/>
      <c r="E1300" s="39"/>
      <c r="F1300" s="39"/>
      <c r="G1300" s="35"/>
      <c r="I1300" s="52"/>
      <c r="J1300" s="39"/>
      <c r="K1300" s="39"/>
      <c r="L1300" s="62"/>
      <c r="M1300" s="101">
        <f t="shared" si="228"/>
        <v>33</v>
      </c>
      <c r="N1300" s="67" t="str">
        <f ca="1">IF(D1300="","",_xll.xEURO(OFFSET(C1300,-M1300+1,0),E1300,OFFSET(C1300,-M1300+2,0),OFFSET(C1300,-M1300+2,0),OFFSET(C1300,-M1300+3,0)+AB1300,OFFSET(C1300,-M1300+4,0),0,1)*D1300)</f>
        <v/>
      </c>
      <c r="O1300" s="69" t="str">
        <f ca="1">IF(D1300="","",_xll.xEURO(OFFSET(C1300,-M1300+1,0),E1300,OFFSET(C1300,-M1300+2,0),OFFSET(C1300,-M1300+2,0),OFFSET(C1300,-M1300+3,0)+AB1300,OFFSET(C1300,-M1300+4,0),0,0))</f>
        <v/>
      </c>
      <c r="P1300" s="67" t="str">
        <f t="shared" si="226"/>
        <v/>
      </c>
      <c r="Q1300" s="67" t="str">
        <f ca="1">IF(D1300="","",_xll.xEURO(OFFSET(C1300,-M1300+1,0),E1300,OFFSET(C1300,-M1300+2,0),OFFSET(C1300,-M1300+2,0),OFFSET(C1300,-M1300+3,0)+AB1300,OFFSET(C1300,-M1300+4,0),0,2)/10*D1300)</f>
        <v/>
      </c>
      <c r="R1300" s="71" t="str">
        <f ca="1">IF(D1300="","",_xll.xEURO(OFFSET(C1300,-M1300+1,0),E1300,OFFSET(C1300,-M1300+2,0),OFFSET(C1300,-M1300+2,0),OFFSET(C1300,-M1300+3,0)+AB1300,OFFSET(C1300,-M1300+4,0),0,3)/100*D1300*10000)</f>
        <v/>
      </c>
      <c r="S1300" s="71" t="str">
        <f ca="1">IF(D1300="","",_xll.xEURO(OFFSET(C1300,-M1300+1,0),E1300,OFFSET(C1300,-M1300+2,0),OFFSET(C1300,-M1300+2,0),OFFSET(C1300,-M1300+3,0)+AB1300,OFFSET(C1300,-M1300+4,0),0,5)/365.25*D1300*10000)</f>
        <v/>
      </c>
      <c r="U1300" s="67" t="str">
        <f ca="1">IF(I1300="","",_xll.xEURO(OFFSET(C1300,-M1300+1,0),J1300,OFFSET(C1300,-M1300+2,0),OFFSET(C1300,-M1300+2,0),OFFSET(C1300,-M1300+3,0)+AC1300,OFFSET(C1300,-M1300+4,0),1,1)*I1300)</f>
        <v/>
      </c>
      <c r="V1300" s="69" t="str">
        <f ca="1">IF(I1300="","",_xll.xEURO(OFFSET(C1300,-M1300+1,0),J1300,OFFSET(C1300,-M1300+2,0),OFFSET(C1300,-M1300+2,0),OFFSET(C1300,-M1300+3,0)+AC1300,OFFSET(C1300,-M1300+4,0),1,0))</f>
        <v/>
      </c>
      <c r="W1300" s="67" t="str">
        <f t="shared" si="227"/>
        <v/>
      </c>
      <c r="X1300" s="67" t="str">
        <f ca="1">IF(I1300="","",_xll.xEURO(OFFSET(C1300,-M1300+1,0),J1300,OFFSET(C1300,-M1300+2,0),OFFSET(C1300,-M1300+2,0),OFFSET(C1300,-M1300+3,0)+AC1300,OFFSET(C1300,-M1300+4,0),1,2)/10*I1300)</f>
        <v/>
      </c>
      <c r="Y1300" s="71" t="str">
        <f ca="1">IF(I1300="","",_xll.xEURO(OFFSET(C1300,-M1300+1,0),J1300,OFFSET(C1300,-M1300+2,0),OFFSET(C1300,-M1300+2,0),OFFSET(C1300,-M1300+3,0)+AC1300,OFFSET(C1300,-M1300+4,0),1,3)/100*I1300*10000)</f>
        <v/>
      </c>
      <c r="Z1300" s="71" t="str">
        <f ca="1">IF(I1300="","",_xll.xEURO(OFFSET(C1300,-M1300+1,0),J1300,OFFSET(C1300,-M1300+2,0),OFFSET(C1300,-M1300+2,0),OFFSET(C1300,-M1300+3,0)+AC1300,OFFSET(C1300,-M1300+4,0),1,5)/365.25*I1300*10000)</f>
        <v/>
      </c>
      <c r="AB1300" s="40" t="str">
        <f ca="1">IF(D1300="","",_xll.xCalcSkew(OFFSET(C1300,-M1300,0),E1300-OFFSET(C1300,-M1300+1,0),b)/100)</f>
        <v/>
      </c>
      <c r="AC1300" s="40" t="str">
        <f ca="1">IF(I1300="","",_xll.xCalcSkew(OFFSET(C1300,-M1300,0),J1300-OFFSET(C1300,-M1300+1,0),b)/100)</f>
        <v/>
      </c>
      <c r="AE1300">
        <f t="shared" si="229"/>
        <v>0</v>
      </c>
      <c r="AF1300">
        <f t="shared" si="230"/>
        <v>0</v>
      </c>
      <c r="AG1300">
        <f t="shared" si="231"/>
        <v>0</v>
      </c>
    </row>
    <row r="1301" spans="3:33" x14ac:dyDescent="0.25">
      <c r="D1301" s="52"/>
      <c r="E1301" s="39"/>
      <c r="F1301" s="39"/>
      <c r="G1301" s="35"/>
      <c r="I1301" s="52"/>
      <c r="J1301" s="39"/>
      <c r="K1301" s="39"/>
      <c r="L1301" s="62"/>
      <c r="M1301" s="101">
        <f t="shared" si="228"/>
        <v>34</v>
      </c>
      <c r="N1301" s="67" t="str">
        <f ca="1">IF(D1301="","",_xll.xEURO(OFFSET(C1301,-M1301+1,0),E1301,OFFSET(C1301,-M1301+2,0),OFFSET(C1301,-M1301+2,0),OFFSET(C1301,-M1301+3,0)+AB1301,OFFSET(C1301,-M1301+4,0),0,1)*D1301)</f>
        <v/>
      </c>
      <c r="O1301" s="69" t="str">
        <f ca="1">IF(D1301="","",_xll.xEURO(OFFSET(C1301,-M1301+1,0),E1301,OFFSET(C1301,-M1301+2,0),OFFSET(C1301,-M1301+2,0),OFFSET(C1301,-M1301+3,0)+AB1301,OFFSET(C1301,-M1301+4,0),0,0))</f>
        <v/>
      </c>
      <c r="P1301" s="67" t="str">
        <f t="shared" si="226"/>
        <v/>
      </c>
      <c r="Q1301" s="67" t="str">
        <f ca="1">IF(D1301="","",_xll.xEURO(OFFSET(C1301,-M1301+1,0),E1301,OFFSET(C1301,-M1301+2,0),OFFSET(C1301,-M1301+2,0),OFFSET(C1301,-M1301+3,0)+AB1301,OFFSET(C1301,-M1301+4,0),0,2)/10*D1301)</f>
        <v/>
      </c>
      <c r="R1301" s="71" t="str">
        <f ca="1">IF(D1301="","",_xll.xEURO(OFFSET(C1301,-M1301+1,0),E1301,OFFSET(C1301,-M1301+2,0),OFFSET(C1301,-M1301+2,0),OFFSET(C1301,-M1301+3,0)+AB1301,OFFSET(C1301,-M1301+4,0),0,3)/100*D1301*10000)</f>
        <v/>
      </c>
      <c r="S1301" s="71" t="str">
        <f ca="1">IF(D1301="","",_xll.xEURO(OFFSET(C1301,-M1301+1,0),E1301,OFFSET(C1301,-M1301+2,0),OFFSET(C1301,-M1301+2,0),OFFSET(C1301,-M1301+3,0)+AB1301,OFFSET(C1301,-M1301+4,0),0,5)/365.25*D1301*10000)</f>
        <v/>
      </c>
      <c r="U1301" s="67" t="str">
        <f ca="1">IF(I1301="","",_xll.xEURO(OFFSET(C1301,-M1301+1,0),J1301,OFFSET(C1301,-M1301+2,0),OFFSET(C1301,-M1301+2,0),OFFSET(C1301,-M1301+3,0)+AC1301,OFFSET(C1301,-M1301+4,0),1,1)*I1301)</f>
        <v/>
      </c>
      <c r="V1301" s="69" t="str">
        <f ca="1">IF(I1301="","",_xll.xEURO(OFFSET(C1301,-M1301+1,0),J1301,OFFSET(C1301,-M1301+2,0),OFFSET(C1301,-M1301+2,0),OFFSET(C1301,-M1301+3,0)+AC1301,OFFSET(C1301,-M1301+4,0),1,0))</f>
        <v/>
      </c>
      <c r="W1301" s="67" t="str">
        <f t="shared" si="227"/>
        <v/>
      </c>
      <c r="X1301" s="67" t="str">
        <f ca="1">IF(I1301="","",_xll.xEURO(OFFSET(C1301,-M1301+1,0),J1301,OFFSET(C1301,-M1301+2,0),OFFSET(C1301,-M1301+2,0),OFFSET(C1301,-M1301+3,0)+AC1301,OFFSET(C1301,-M1301+4,0),1,2)/10*I1301)</f>
        <v/>
      </c>
      <c r="Y1301" s="71" t="str">
        <f ca="1">IF(I1301="","",_xll.xEURO(OFFSET(C1301,-M1301+1,0),J1301,OFFSET(C1301,-M1301+2,0),OFFSET(C1301,-M1301+2,0),OFFSET(C1301,-M1301+3,0)+AC1301,OFFSET(C1301,-M1301+4,0),1,3)/100*I1301*10000)</f>
        <v/>
      </c>
      <c r="Z1301" s="71" t="str">
        <f ca="1">IF(I1301="","",_xll.xEURO(OFFSET(C1301,-M1301+1,0),J1301,OFFSET(C1301,-M1301+2,0),OFFSET(C1301,-M1301+2,0),OFFSET(C1301,-M1301+3,0)+AC1301,OFFSET(C1301,-M1301+4,0),1,5)/365.25*I1301*10000)</f>
        <v/>
      </c>
      <c r="AB1301" s="40" t="str">
        <f ca="1">IF(D1301="","",_xll.xCalcSkew(OFFSET(C1301,-M1301,0),E1301-OFFSET(C1301,-M1301+1,0),b)/100)</f>
        <v/>
      </c>
      <c r="AC1301" s="40" t="str">
        <f ca="1">IF(I1301="","",_xll.xCalcSkew(OFFSET(C1301,-M1301,0),J1301-OFFSET(C1301,-M1301+1,0),b)/100)</f>
        <v/>
      </c>
      <c r="AE1301">
        <f t="shared" si="229"/>
        <v>0</v>
      </c>
      <c r="AF1301">
        <f t="shared" si="230"/>
        <v>0</v>
      </c>
      <c r="AG1301">
        <f t="shared" si="231"/>
        <v>0</v>
      </c>
    </row>
    <row r="1302" spans="3:33" x14ac:dyDescent="0.25">
      <c r="D1302" s="52"/>
      <c r="E1302" s="39"/>
      <c r="F1302" s="39"/>
      <c r="G1302" s="35"/>
      <c r="I1302" s="52"/>
      <c r="J1302" s="39"/>
      <c r="K1302" s="39"/>
      <c r="L1302" s="62"/>
      <c r="M1302" s="101">
        <f t="shared" si="228"/>
        <v>35</v>
      </c>
      <c r="N1302" s="67" t="str">
        <f ca="1">IF(D1302="","",_xll.xEURO(OFFSET(C1302,-M1302+1,0),E1302,OFFSET(C1302,-M1302+2,0),OFFSET(C1302,-M1302+2,0),OFFSET(C1302,-M1302+3,0)+AB1302,OFFSET(C1302,-M1302+4,0),0,1)*D1302)</f>
        <v/>
      </c>
      <c r="O1302" s="69" t="str">
        <f ca="1">IF(D1302="","",_xll.xEURO(OFFSET(C1302,-M1302+1,0),E1302,OFFSET(C1302,-M1302+2,0),OFFSET(C1302,-M1302+2,0),OFFSET(C1302,-M1302+3,0)+AB1302,OFFSET(C1302,-M1302+4,0),0,0))</f>
        <v/>
      </c>
      <c r="P1302" s="67" t="str">
        <f t="shared" si="226"/>
        <v/>
      </c>
      <c r="Q1302" s="67" t="str">
        <f ca="1">IF(D1302="","",_xll.xEURO(OFFSET(C1302,-M1302+1,0),E1302,OFFSET(C1302,-M1302+2,0),OFFSET(C1302,-M1302+2,0),OFFSET(C1302,-M1302+3,0)+AB1302,OFFSET(C1302,-M1302+4,0),0,2)/10*D1302)</f>
        <v/>
      </c>
      <c r="R1302" s="71" t="str">
        <f ca="1">IF(D1302="","",_xll.xEURO(OFFSET(C1302,-M1302+1,0),E1302,OFFSET(C1302,-M1302+2,0),OFFSET(C1302,-M1302+2,0),OFFSET(C1302,-M1302+3,0)+AB1302,OFFSET(C1302,-M1302+4,0),0,3)/100*D1302*10000)</f>
        <v/>
      </c>
      <c r="S1302" s="71" t="str">
        <f ca="1">IF(D1302="","",_xll.xEURO(OFFSET(C1302,-M1302+1,0),E1302,OFFSET(C1302,-M1302+2,0),OFFSET(C1302,-M1302+2,0),OFFSET(C1302,-M1302+3,0)+AB1302,OFFSET(C1302,-M1302+4,0),0,5)/365.25*D1302*10000)</f>
        <v/>
      </c>
      <c r="U1302" s="67" t="str">
        <f ca="1">IF(I1302="","",_xll.xEURO(OFFSET(C1302,-M1302+1,0),J1302,OFFSET(C1302,-M1302+2,0),OFFSET(C1302,-M1302+2,0),OFFSET(C1302,-M1302+3,0)+AC1302,OFFSET(C1302,-M1302+4,0),1,1)*I1302)</f>
        <v/>
      </c>
      <c r="V1302" s="69" t="str">
        <f ca="1">IF(I1302="","",_xll.xEURO(OFFSET(C1302,-M1302+1,0),J1302,OFFSET(C1302,-M1302+2,0),OFFSET(C1302,-M1302+2,0),OFFSET(C1302,-M1302+3,0)+AC1302,OFFSET(C1302,-M1302+4,0),1,0))</f>
        <v/>
      </c>
      <c r="W1302" s="67" t="str">
        <f t="shared" si="227"/>
        <v/>
      </c>
      <c r="X1302" s="67" t="str">
        <f ca="1">IF(I1302="","",_xll.xEURO(OFFSET(C1302,-M1302+1,0),J1302,OFFSET(C1302,-M1302+2,0),OFFSET(C1302,-M1302+2,0),OFFSET(C1302,-M1302+3,0)+AC1302,OFFSET(C1302,-M1302+4,0),1,2)/10*I1302)</f>
        <v/>
      </c>
      <c r="Y1302" s="71" t="str">
        <f ca="1">IF(I1302="","",_xll.xEURO(OFFSET(C1302,-M1302+1,0),J1302,OFFSET(C1302,-M1302+2,0),OFFSET(C1302,-M1302+2,0),OFFSET(C1302,-M1302+3,0)+AC1302,OFFSET(C1302,-M1302+4,0),1,3)/100*I1302*10000)</f>
        <v/>
      </c>
      <c r="Z1302" s="71" t="str">
        <f ca="1">IF(I1302="","",_xll.xEURO(OFFSET(C1302,-M1302+1,0),J1302,OFFSET(C1302,-M1302+2,0),OFFSET(C1302,-M1302+2,0),OFFSET(C1302,-M1302+3,0)+AC1302,OFFSET(C1302,-M1302+4,0),1,5)/365.25*I1302*10000)</f>
        <v/>
      </c>
      <c r="AB1302" s="40" t="str">
        <f ca="1">IF(D1302="","",_xll.xCalcSkew(OFFSET(C1302,-M1302,0),E1302-OFFSET(C1302,-M1302+1,0),b)/100)</f>
        <v/>
      </c>
      <c r="AC1302" s="40" t="str">
        <f ca="1">IF(I1302="","",_xll.xCalcSkew(OFFSET(C1302,-M1302,0),J1302-OFFSET(C1302,-M1302+1,0),b)/100)</f>
        <v/>
      </c>
      <c r="AE1302">
        <f t="shared" si="229"/>
        <v>0</v>
      </c>
      <c r="AF1302">
        <f t="shared" si="230"/>
        <v>0</v>
      </c>
      <c r="AG1302">
        <f t="shared" si="231"/>
        <v>0</v>
      </c>
    </row>
    <row r="1303" spans="3:33" x14ac:dyDescent="0.25">
      <c r="D1303" s="46">
        <f ca="1">SUM(INDIRECT(CONCATENATE(ADDRESS(ROW(D1267),COLUMN(D1267)),":",ADDRESS(ROW()-1,COLUMN()))))</f>
        <v>0</v>
      </c>
      <c r="I1303" s="46">
        <f ca="1">SUM(INDIRECT(CONCATENATE(ADDRESS(ROW(I1267),COLUMN(I1267)),":",ADDRESS(ROW()-1,COLUMN()))))</f>
        <v>0</v>
      </c>
      <c r="J1303" s="1"/>
      <c r="K1303" s="1"/>
      <c r="L1303" s="1"/>
      <c r="N1303" s="46">
        <f t="shared" ref="N1303:S1303" ca="1" si="232">SUM(INDIRECT(CONCATENATE(ADDRESS(ROW(N1267),COLUMN(N1267)),":",ADDRESS(ROW()-1,COLUMN()))))</f>
        <v>0</v>
      </c>
      <c r="O1303" s="46">
        <f t="shared" ca="1" si="232"/>
        <v>0</v>
      </c>
      <c r="P1303" s="46">
        <f t="shared" ca="1" si="232"/>
        <v>0</v>
      </c>
      <c r="Q1303" s="46">
        <f t="shared" ca="1" si="232"/>
        <v>0</v>
      </c>
      <c r="R1303" s="46">
        <f t="shared" ca="1" si="232"/>
        <v>0</v>
      </c>
      <c r="S1303" s="46">
        <f t="shared" ca="1" si="232"/>
        <v>0</v>
      </c>
      <c r="T1303" s="67"/>
      <c r="U1303" s="46">
        <f t="shared" ref="U1303:Z1303" ca="1" si="233">SUM(INDIRECT(CONCATENATE(ADDRESS(ROW(U1267),COLUMN(U1267)),":",ADDRESS(ROW()-1,COLUMN()))))</f>
        <v>0</v>
      </c>
      <c r="V1303" s="46">
        <f t="shared" ca="1" si="233"/>
        <v>0</v>
      </c>
      <c r="W1303" s="46">
        <f t="shared" ca="1" si="233"/>
        <v>0</v>
      </c>
      <c r="X1303" s="46">
        <f t="shared" ca="1" si="233"/>
        <v>0</v>
      </c>
      <c r="Y1303" s="46">
        <f t="shared" ca="1" si="233"/>
        <v>0</v>
      </c>
      <c r="Z1303" s="46">
        <f t="shared" ca="1" si="233"/>
        <v>0</v>
      </c>
      <c r="AE1303">
        <f t="shared" ca="1" si="229"/>
        <v>0</v>
      </c>
      <c r="AF1303">
        <f t="shared" ca="1" si="230"/>
        <v>0</v>
      </c>
      <c r="AG1303">
        <f t="shared" ca="1" si="231"/>
        <v>0</v>
      </c>
    </row>
    <row r="1304" spans="3:33" x14ac:dyDescent="0.25">
      <c r="AE1304">
        <f t="shared" si="229"/>
        <v>0</v>
      </c>
      <c r="AF1304">
        <f t="shared" si="230"/>
        <v>0</v>
      </c>
      <c r="AG1304">
        <f t="shared" si="231"/>
        <v>0</v>
      </c>
    </row>
    <row r="1305" spans="3:33" x14ac:dyDescent="0.25">
      <c r="C1305" s="34">
        <f ca="1">EOMONTH(C1267,0)+1</f>
        <v>38261</v>
      </c>
      <c r="D1305" s="52"/>
      <c r="E1305" s="39"/>
      <c r="F1305" s="39"/>
      <c r="G1305" s="35"/>
      <c r="I1305" s="52"/>
      <c r="J1305" s="39"/>
      <c r="K1305" s="39"/>
      <c r="L1305" s="62"/>
      <c r="M1305" s="101">
        <v>0</v>
      </c>
      <c r="N1305" s="67" t="str">
        <f ca="1">IF(D1305="","",_xll.xEURO(OFFSET(C1305,-M1305+1,0),E1305,OFFSET(C1305,-M1305+2,0),OFFSET(C1305,-M1305+2,0),OFFSET(C1305,-M1305+3,0)+AB1305,OFFSET(C1305,-M1305+4,0),0,1)*D1305)</f>
        <v/>
      </c>
      <c r="O1305" s="69" t="str">
        <f ca="1">IF(D1305="","",_xll.xEURO(OFFSET(C1305,-M1305+1,0),E1305,OFFSET(C1305,-M1305+2,0),OFFSET(C1305,-M1305+2,0),OFFSET(C1305,-M1305+3,0)+AB1305,OFFSET(C1305,-M1305+4,0),0,0))</f>
        <v/>
      </c>
      <c r="P1305" s="67" t="str">
        <f t="shared" ref="P1305:P1340" si="234">IF(D1305="","",(O1305-F1305)*D1305*10)</f>
        <v/>
      </c>
      <c r="Q1305" s="67" t="str">
        <f ca="1">IF(D1305="","",_xll.xEURO(OFFSET(C1305,-M1305+1,0),E1305,OFFSET(C1305,-M1305+2,0),OFFSET(C1305,-M1305+2,0),OFFSET(C1305,-M1305+3,0)+AB1305,OFFSET(C1305,-M1305+4,0),0,2)/10*D1305)</f>
        <v/>
      </c>
      <c r="R1305" s="71" t="str">
        <f ca="1">IF(D1305="","",_xll.xEURO(OFFSET(C1305,-M1305+1,0),E1305,OFFSET(C1305,-M1305+2,0),OFFSET(C1305,-M1305+2,0),OFFSET(C1305,-M1305+3,0)+AB1305,OFFSET(C1305,-M1305+4,0),0,3)/100*D1305*10000)</f>
        <v/>
      </c>
      <c r="S1305" s="71" t="str">
        <f ca="1">IF(D1305="","",_xll.xEURO(OFFSET(C1305,-M1305+1,0),E1305,OFFSET(C1305,-M1305+2,0),OFFSET(C1305,-M1305+2,0),OFFSET(C1305,-M1305+3,0)+AB1305,OFFSET(C1305,-M1305+4,0),0,5)/365.25*D1305*10000)</f>
        <v/>
      </c>
      <c r="U1305" s="67" t="str">
        <f ca="1">IF(I1305="","",_xll.xEURO(OFFSET(C1305,-M1305+1,0),J1305,OFFSET(C1305,-M1305+2,0),OFFSET(C1305,-M1305+2,0),OFFSET(C1305,-M1305+3,0)+AC1305,OFFSET(C1305,-M1305+4,0),1,1)*I1305)</f>
        <v/>
      </c>
      <c r="V1305" s="69" t="str">
        <f ca="1">IF(I1305="","",_xll.xEURO(OFFSET(C1305,-M1305+1,0),J1305,OFFSET(C1305,-M1305+2,0),OFFSET(C1305,-M1305+2,0),OFFSET(C1305,-M1305+3,0)+AC1305,OFFSET(C1305,-M1305+4,0),1,0))</f>
        <v/>
      </c>
      <c r="W1305" s="67" t="str">
        <f t="shared" ref="W1305:W1340" si="235">IF(I1305="","",(V1305-K1305)*I1305*10)</f>
        <v/>
      </c>
      <c r="X1305" s="67" t="str">
        <f ca="1">IF(I1305="","",_xll.xEURO(OFFSET(C1305,-M1305+1,0),J1305,OFFSET(C1305,-M1305+2,0),OFFSET(C1305,-M1305+2,0),OFFSET(C1305,-M1305+3,0)+AC1305,OFFSET(C1305,-M1305+4,0),1,2)/10*I1305)</f>
        <v/>
      </c>
      <c r="Y1305" s="71" t="str">
        <f ca="1">IF(I1305="","",_xll.xEURO(OFFSET(C1305,-M1305+1,0),J1305,OFFSET(C1305,-M1305+2,0),OFFSET(C1305,-M1305+2,0),OFFSET(C1305,-M1305+3,0)+AC1305,OFFSET(C1305,-M1305+4,0),1,3)/100*I1305*10000)</f>
        <v/>
      </c>
      <c r="Z1305" s="71" t="str">
        <f ca="1">IF(I1305="","",_xll.xEURO(OFFSET(C1305,-M1305+1,0),J1305,OFFSET(C1305,-M1305+2,0),OFFSET(C1305,-M1305+2,0),OFFSET(C1305,-M1305+3,0)+AC1305,OFFSET(C1305,-M1305+4,0),1,5)/365.25*I1305*10000)</f>
        <v/>
      </c>
      <c r="AB1305" s="40" t="str">
        <f ca="1">IF(D1305="","",_xll.xCalcSkew(OFFSET(C1305,-M1305,0),E1305-OFFSET(C1305,-M1305+1,0),b)/100)</f>
        <v/>
      </c>
      <c r="AC1305" s="40" t="str">
        <f ca="1">IF(I1305="","",_xll.xCalcSkew(OFFSET(C1305,-M1305,0),J1305-OFFSET(C1305,-M1305+1,0),b)/100)</f>
        <v/>
      </c>
      <c r="AE1305">
        <f t="shared" si="229"/>
        <v>0</v>
      </c>
      <c r="AF1305">
        <f t="shared" si="230"/>
        <v>0</v>
      </c>
      <c r="AG1305">
        <f t="shared" si="231"/>
        <v>0</v>
      </c>
    </row>
    <row r="1306" spans="3:33" x14ac:dyDescent="0.25">
      <c r="C1306" s="41">
        <f ca="1">INDEX(Inputs!$1:$1048576,MATCH(C1305,Inputs!C:C,0),5)</f>
        <v>3.6660000000000004</v>
      </c>
      <c r="D1306" s="52"/>
      <c r="E1306" s="39"/>
      <c r="F1306" s="39"/>
      <c r="G1306" s="35"/>
      <c r="I1306" s="52"/>
      <c r="J1306" s="39"/>
      <c r="K1306" s="39"/>
      <c r="L1306" s="62"/>
      <c r="M1306" s="101">
        <f>M1305+1</f>
        <v>1</v>
      </c>
      <c r="N1306" s="67" t="str">
        <f ca="1">IF(D1306="","",_xll.xEURO(OFFSET(C1306,-M1306+1,0),E1306,OFFSET(C1306,-M1306+2,0),OFFSET(C1306,-M1306+2,0),OFFSET(C1306,-M1306+3,0)+AB1306,OFFSET(C1306,-M1306+4,0),0,1)*D1306)</f>
        <v/>
      </c>
      <c r="O1306" s="69" t="str">
        <f ca="1">IF(D1306="","",_xll.xEURO(OFFSET(C1306,-M1306+1,0),E1306,OFFSET(C1306,-M1306+2,0),OFFSET(C1306,-M1306+2,0),OFFSET(C1306,-M1306+3,0)+AB1306,OFFSET(C1306,-M1306+4,0),0,0))</f>
        <v/>
      </c>
      <c r="P1306" s="67" t="str">
        <f t="shared" si="234"/>
        <v/>
      </c>
      <c r="Q1306" s="67" t="str">
        <f ca="1">IF(D1306="","",_xll.xEURO(OFFSET(C1306,-M1306+1,0),E1306,OFFSET(C1306,-M1306+2,0),OFFSET(C1306,-M1306+2,0),OFFSET(C1306,-M1306+3,0)+AB1306,OFFSET(C1306,-M1306+4,0),0,2)/10*D1306)</f>
        <v/>
      </c>
      <c r="R1306" s="71" t="str">
        <f ca="1">IF(D1306="","",_xll.xEURO(OFFSET(C1306,-M1306+1,0),E1306,OFFSET(C1306,-M1306+2,0),OFFSET(C1306,-M1306+2,0),OFFSET(C1306,-M1306+3,0)+AB1306,OFFSET(C1306,-M1306+4,0),0,3)/100*D1306*10000)</f>
        <v/>
      </c>
      <c r="S1306" s="71" t="str">
        <f ca="1">IF(D1306="","",_xll.xEURO(OFFSET(C1306,-M1306+1,0),E1306,OFFSET(C1306,-M1306+2,0),OFFSET(C1306,-M1306+2,0),OFFSET(C1306,-M1306+3,0)+AB1306,OFFSET(C1306,-M1306+4,0),0,5)/365.25*D1306*10000)</f>
        <v/>
      </c>
      <c r="U1306" s="67" t="str">
        <f ca="1">IF(I1306="","",_xll.xEURO(OFFSET(C1306,-M1306+1,0),J1306,OFFSET(C1306,-M1306+2,0),OFFSET(C1306,-M1306+2,0),OFFSET(C1306,-M1306+3,0)+AC1306,OFFSET(C1306,-M1306+4,0),1,1)*I1306)</f>
        <v/>
      </c>
      <c r="V1306" s="69" t="str">
        <f ca="1">IF(I1306="","",_xll.xEURO(OFFSET(C1306,-M1306+1,0),J1306,OFFSET(C1306,-M1306+2,0),OFFSET(C1306,-M1306+2,0),OFFSET(C1306,-M1306+3,0)+AC1306,OFFSET(C1306,-M1306+4,0),1,0))</f>
        <v/>
      </c>
      <c r="W1306" s="67" t="str">
        <f t="shared" si="235"/>
        <v/>
      </c>
      <c r="X1306" s="67" t="str">
        <f ca="1">IF(I1306="","",_xll.xEURO(OFFSET(C1306,-M1306+1,0),J1306,OFFSET(C1306,-M1306+2,0),OFFSET(C1306,-M1306+2,0),OFFSET(C1306,-M1306+3,0)+AC1306,OFFSET(C1306,-M1306+4,0),1,2)/10*I1306)</f>
        <v/>
      </c>
      <c r="Y1306" s="71" t="str">
        <f ca="1">IF(I1306="","",_xll.xEURO(OFFSET(C1306,-M1306+1,0),J1306,OFFSET(C1306,-M1306+2,0),OFFSET(C1306,-M1306+2,0),OFFSET(C1306,-M1306+3,0)+AC1306,OFFSET(C1306,-M1306+4,0),1,3)/100*I1306*10000)</f>
        <v/>
      </c>
      <c r="Z1306" s="71" t="str">
        <f ca="1">IF(I1306="","",_xll.xEURO(OFFSET(C1306,-M1306+1,0),J1306,OFFSET(C1306,-M1306+2,0),OFFSET(C1306,-M1306+2,0),OFFSET(C1306,-M1306+3,0)+AC1306,OFFSET(C1306,-M1306+4,0),1,5)/365.25*I1306*10000)</f>
        <v/>
      </c>
      <c r="AB1306" s="40" t="str">
        <f ca="1">IF(D1306="","",_xll.xCalcSkew(OFFSET(C1306,-M1306,0),E1306-OFFSET(C1306,-M1306+1,0),b)/100)</f>
        <v/>
      </c>
      <c r="AC1306" s="40" t="str">
        <f ca="1">IF(I1306="","",_xll.xCalcSkew(OFFSET(C1306,-M1306,0),J1306-OFFSET(C1306,-M1306+1,0),b)/100)</f>
        <v/>
      </c>
      <c r="AE1306">
        <f t="shared" si="229"/>
        <v>0</v>
      </c>
      <c r="AF1306">
        <f t="shared" si="230"/>
        <v>0</v>
      </c>
      <c r="AG1306">
        <f t="shared" si="231"/>
        <v>0</v>
      </c>
    </row>
    <row r="1307" spans="3:33" x14ac:dyDescent="0.25">
      <c r="C1307" s="40">
        <f ca="1">INDEX(Inputs!$1:$1048576,MATCH(C1305,Inputs!C:C,0),7)</f>
        <v>3.9885239782964502E-2</v>
      </c>
      <c r="D1307" s="52"/>
      <c r="E1307" s="39"/>
      <c r="F1307" s="39"/>
      <c r="G1307" s="35"/>
      <c r="I1307" s="52"/>
      <c r="J1307" s="39"/>
      <c r="K1307" s="39"/>
      <c r="L1307" s="62"/>
      <c r="M1307" s="101">
        <f t="shared" ref="M1307:M1340" si="236">M1306+1</f>
        <v>2</v>
      </c>
      <c r="N1307" s="67" t="str">
        <f ca="1">IF(D1307="","",_xll.xEURO(OFFSET(C1307,-M1307+1,0),E1307,OFFSET(C1307,-M1307+2,0),OFFSET(C1307,-M1307+2,0),OFFSET(C1307,-M1307+3,0)+AB1307,OFFSET(C1307,-M1307+4,0),0,1)*D1307)</f>
        <v/>
      </c>
      <c r="O1307" s="69" t="str">
        <f ca="1">IF(D1307="","",_xll.xEURO(OFFSET(C1307,-M1307+1,0),E1307,OFFSET(C1307,-M1307+2,0),OFFSET(C1307,-M1307+2,0),OFFSET(C1307,-M1307+3,0)+AB1307,OFFSET(C1307,-M1307+4,0),0,0))</f>
        <v/>
      </c>
      <c r="P1307" s="67" t="str">
        <f t="shared" si="234"/>
        <v/>
      </c>
      <c r="Q1307" s="67" t="str">
        <f ca="1">IF(D1307="","",_xll.xEURO(OFFSET(C1307,-M1307+1,0),E1307,OFFSET(C1307,-M1307+2,0),OFFSET(C1307,-M1307+2,0),OFFSET(C1307,-M1307+3,0)+AB1307,OFFSET(C1307,-M1307+4,0),0,2)/10*D1307)</f>
        <v/>
      </c>
      <c r="R1307" s="71" t="str">
        <f ca="1">IF(D1307="","",_xll.xEURO(OFFSET(C1307,-M1307+1,0),E1307,OFFSET(C1307,-M1307+2,0),OFFSET(C1307,-M1307+2,0),OFFSET(C1307,-M1307+3,0)+AB1307,OFFSET(C1307,-M1307+4,0),0,3)/100*D1307*10000)</f>
        <v/>
      </c>
      <c r="S1307" s="71" t="str">
        <f ca="1">IF(D1307="","",_xll.xEURO(OFFSET(C1307,-M1307+1,0),E1307,OFFSET(C1307,-M1307+2,0),OFFSET(C1307,-M1307+2,0),OFFSET(C1307,-M1307+3,0)+AB1307,OFFSET(C1307,-M1307+4,0),0,5)/365.25*D1307*10000)</f>
        <v/>
      </c>
      <c r="U1307" s="67" t="str">
        <f ca="1">IF(I1307="","",_xll.xEURO(OFFSET(C1307,-M1307+1,0),J1307,OFFSET(C1307,-M1307+2,0),OFFSET(C1307,-M1307+2,0),OFFSET(C1307,-M1307+3,0)+AC1307,OFFSET(C1307,-M1307+4,0),1,1)*I1307)</f>
        <v/>
      </c>
      <c r="V1307" s="69" t="str">
        <f ca="1">IF(I1307="","",_xll.xEURO(OFFSET(C1307,-M1307+1,0),J1307,OFFSET(C1307,-M1307+2,0),OFFSET(C1307,-M1307+2,0),OFFSET(C1307,-M1307+3,0)+AC1307,OFFSET(C1307,-M1307+4,0),1,0))</f>
        <v/>
      </c>
      <c r="W1307" s="67" t="str">
        <f t="shared" si="235"/>
        <v/>
      </c>
      <c r="X1307" s="67" t="str">
        <f ca="1">IF(I1307="","",_xll.xEURO(OFFSET(C1307,-M1307+1,0),J1307,OFFSET(C1307,-M1307+2,0),OFFSET(C1307,-M1307+2,0),OFFSET(C1307,-M1307+3,0)+AC1307,OFFSET(C1307,-M1307+4,0),1,2)/10*I1307)</f>
        <v/>
      </c>
      <c r="Y1307" s="71" t="str">
        <f ca="1">IF(I1307="","",_xll.xEURO(OFFSET(C1307,-M1307+1,0),J1307,OFFSET(C1307,-M1307+2,0),OFFSET(C1307,-M1307+2,0),OFFSET(C1307,-M1307+3,0)+AC1307,OFFSET(C1307,-M1307+4,0),1,3)/100*I1307*10000)</f>
        <v/>
      </c>
      <c r="Z1307" s="71" t="str">
        <f ca="1">IF(I1307="","",_xll.xEURO(OFFSET(C1307,-M1307+1,0),J1307,OFFSET(C1307,-M1307+2,0),OFFSET(C1307,-M1307+2,0),OFFSET(C1307,-M1307+3,0)+AC1307,OFFSET(C1307,-M1307+4,0),1,5)/365.25*I1307*10000)</f>
        <v/>
      </c>
      <c r="AB1307" s="40" t="str">
        <f ca="1">IF(D1307="","",_xll.xCalcSkew(OFFSET(C1307,-M1307,0),E1307-OFFSET(C1307,-M1307+1,0),b)/100)</f>
        <v/>
      </c>
      <c r="AC1307" s="40" t="str">
        <f ca="1">IF(I1307="","",_xll.xCalcSkew(OFFSET(C1307,-M1307,0),J1307-OFFSET(C1307,-M1307+1,0),b)/100)</f>
        <v/>
      </c>
      <c r="AE1307">
        <f t="shared" si="229"/>
        <v>0</v>
      </c>
      <c r="AF1307">
        <f t="shared" si="230"/>
        <v>0</v>
      </c>
      <c r="AG1307">
        <f t="shared" si="231"/>
        <v>0</v>
      </c>
    </row>
    <row r="1308" spans="3:33" x14ac:dyDescent="0.25">
      <c r="C1308" s="66">
        <f ca="1">INDEX(Inputs!$1:$1048576,MATCH(C1305,Inputs!C:C,0),6)</f>
        <v>0.32250000000000001</v>
      </c>
      <c r="D1308" s="52"/>
      <c r="E1308" s="39"/>
      <c r="F1308" s="39"/>
      <c r="G1308" s="35"/>
      <c r="I1308" s="52"/>
      <c r="J1308" s="39"/>
      <c r="K1308" s="39"/>
      <c r="L1308" s="62"/>
      <c r="M1308" s="101">
        <f t="shared" si="236"/>
        <v>3</v>
      </c>
      <c r="N1308" s="67" t="str">
        <f ca="1">IF(D1308="","",_xll.xEURO(OFFSET(C1308,-M1308+1,0),E1308,OFFSET(C1308,-M1308+2,0),OFFSET(C1308,-M1308+2,0),OFFSET(C1308,-M1308+3,0)+AB1308,OFFSET(C1308,-M1308+4,0),0,1)*D1308)</f>
        <v/>
      </c>
      <c r="O1308" s="69" t="str">
        <f ca="1">IF(D1308="","",_xll.xEURO(OFFSET(C1308,-M1308+1,0),E1308,OFFSET(C1308,-M1308+2,0),OFFSET(C1308,-M1308+2,0),OFFSET(C1308,-M1308+3,0)+AB1308,OFFSET(C1308,-M1308+4,0),0,0))</f>
        <v/>
      </c>
      <c r="P1308" s="67" t="str">
        <f t="shared" si="234"/>
        <v/>
      </c>
      <c r="Q1308" s="67" t="str">
        <f ca="1">IF(D1308="","",_xll.xEURO(OFFSET(C1308,-M1308+1,0),E1308,OFFSET(C1308,-M1308+2,0),OFFSET(C1308,-M1308+2,0),OFFSET(C1308,-M1308+3,0)+AB1308,OFFSET(C1308,-M1308+4,0),0,2)/10*D1308)</f>
        <v/>
      </c>
      <c r="R1308" s="71" t="str">
        <f ca="1">IF(D1308="","",_xll.xEURO(OFFSET(C1308,-M1308+1,0),E1308,OFFSET(C1308,-M1308+2,0),OFFSET(C1308,-M1308+2,0),OFFSET(C1308,-M1308+3,0)+AB1308,OFFSET(C1308,-M1308+4,0),0,3)/100*D1308*10000)</f>
        <v/>
      </c>
      <c r="S1308" s="71" t="str">
        <f ca="1">IF(D1308="","",_xll.xEURO(OFFSET(C1308,-M1308+1,0),E1308,OFFSET(C1308,-M1308+2,0),OFFSET(C1308,-M1308+2,0),OFFSET(C1308,-M1308+3,0)+AB1308,OFFSET(C1308,-M1308+4,0),0,5)/365.25*D1308*10000)</f>
        <v/>
      </c>
      <c r="U1308" s="67" t="str">
        <f ca="1">IF(I1308="","",_xll.xEURO(OFFSET(C1308,-M1308+1,0),J1308,OFFSET(C1308,-M1308+2,0),OFFSET(C1308,-M1308+2,0),OFFSET(C1308,-M1308+3,0)+AC1308,OFFSET(C1308,-M1308+4,0),1,1)*I1308)</f>
        <v/>
      </c>
      <c r="V1308" s="69" t="str">
        <f ca="1">IF(I1308="","",_xll.xEURO(OFFSET(C1308,-M1308+1,0),J1308,OFFSET(C1308,-M1308+2,0),OFFSET(C1308,-M1308+2,0),OFFSET(C1308,-M1308+3,0)+AC1308,OFFSET(C1308,-M1308+4,0),1,0))</f>
        <v/>
      </c>
      <c r="W1308" s="67" t="str">
        <f t="shared" si="235"/>
        <v/>
      </c>
      <c r="X1308" s="67" t="str">
        <f ca="1">IF(I1308="","",_xll.xEURO(OFFSET(C1308,-M1308+1,0),J1308,OFFSET(C1308,-M1308+2,0),OFFSET(C1308,-M1308+2,0),OFFSET(C1308,-M1308+3,0)+AC1308,OFFSET(C1308,-M1308+4,0),1,2)/10*I1308)</f>
        <v/>
      </c>
      <c r="Y1308" s="71" t="str">
        <f ca="1">IF(I1308="","",_xll.xEURO(OFFSET(C1308,-M1308+1,0),J1308,OFFSET(C1308,-M1308+2,0),OFFSET(C1308,-M1308+2,0),OFFSET(C1308,-M1308+3,0)+AC1308,OFFSET(C1308,-M1308+4,0),1,3)/100*I1308*10000)</f>
        <v/>
      </c>
      <c r="Z1308" s="71" t="str">
        <f ca="1">IF(I1308="","",_xll.xEURO(OFFSET(C1308,-M1308+1,0),J1308,OFFSET(C1308,-M1308+2,0),OFFSET(C1308,-M1308+2,0),OFFSET(C1308,-M1308+3,0)+AC1308,OFFSET(C1308,-M1308+4,0),1,5)/365.25*I1308*10000)</f>
        <v/>
      </c>
      <c r="AB1308" s="40" t="str">
        <f ca="1">IF(D1308="","",_xll.xCalcSkew(OFFSET(C1308,-M1308,0),E1308-OFFSET(C1308,-M1308+1,0),b)/100)</f>
        <v/>
      </c>
      <c r="AC1308" s="40" t="str">
        <f ca="1">IF(I1308="","",_xll.xCalcSkew(OFFSET(C1308,-M1308,0),J1308-OFFSET(C1308,-M1308+1,0),b)/100)</f>
        <v/>
      </c>
      <c r="AE1308">
        <f t="shared" si="229"/>
        <v>0</v>
      </c>
      <c r="AF1308">
        <f t="shared" si="230"/>
        <v>0</v>
      </c>
      <c r="AG1308">
        <f t="shared" si="231"/>
        <v>0</v>
      </c>
    </row>
    <row r="1309" spans="3:33" x14ac:dyDescent="0.25">
      <c r="C1309" s="65">
        <f ca="1">INDEX(Inputs!$1:$1048576,MATCH(C1305,Inputs!C:C,0),9)</f>
        <v>1046</v>
      </c>
      <c r="D1309" s="52"/>
      <c r="E1309" s="39"/>
      <c r="F1309" s="39"/>
      <c r="G1309" s="35"/>
      <c r="I1309" s="52"/>
      <c r="J1309" s="39"/>
      <c r="K1309" s="39"/>
      <c r="L1309" s="62"/>
      <c r="M1309" s="101">
        <f t="shared" si="236"/>
        <v>4</v>
      </c>
      <c r="N1309" s="67" t="str">
        <f ca="1">IF(D1309="","",_xll.xEURO(OFFSET(C1309,-M1309+1,0),E1309,OFFSET(C1309,-M1309+2,0),OFFSET(C1309,-M1309+2,0),OFFSET(C1309,-M1309+3,0)+AB1309,OFFSET(C1309,-M1309+4,0),0,1)*D1309)</f>
        <v/>
      </c>
      <c r="O1309" s="69" t="str">
        <f ca="1">IF(D1309="","",_xll.xEURO(OFFSET(C1309,-M1309+1,0),E1309,OFFSET(C1309,-M1309+2,0),OFFSET(C1309,-M1309+2,0),OFFSET(C1309,-M1309+3,0)+AB1309,OFFSET(C1309,-M1309+4,0),0,0))</f>
        <v/>
      </c>
      <c r="P1309" s="67" t="str">
        <f t="shared" si="234"/>
        <v/>
      </c>
      <c r="Q1309" s="67" t="str">
        <f ca="1">IF(D1309="","",_xll.xEURO(OFFSET(C1309,-M1309+1,0),E1309,OFFSET(C1309,-M1309+2,0),OFFSET(C1309,-M1309+2,0),OFFSET(C1309,-M1309+3,0)+AB1309,OFFSET(C1309,-M1309+4,0),0,2)/10*D1309)</f>
        <v/>
      </c>
      <c r="R1309" s="71" t="str">
        <f ca="1">IF(D1309="","",_xll.xEURO(OFFSET(C1309,-M1309+1,0),E1309,OFFSET(C1309,-M1309+2,0),OFFSET(C1309,-M1309+2,0),OFFSET(C1309,-M1309+3,0)+AB1309,OFFSET(C1309,-M1309+4,0),0,3)/100*D1309*10000)</f>
        <v/>
      </c>
      <c r="S1309" s="71" t="str">
        <f ca="1">IF(D1309="","",_xll.xEURO(OFFSET(C1309,-M1309+1,0),E1309,OFFSET(C1309,-M1309+2,0),OFFSET(C1309,-M1309+2,0),OFFSET(C1309,-M1309+3,0)+AB1309,OFFSET(C1309,-M1309+4,0),0,5)/365.25*D1309*10000)</f>
        <v/>
      </c>
      <c r="U1309" s="67" t="str">
        <f ca="1">IF(I1309="","",_xll.xEURO(OFFSET(C1309,-M1309+1,0),J1309,OFFSET(C1309,-M1309+2,0),OFFSET(C1309,-M1309+2,0),OFFSET(C1309,-M1309+3,0)+AC1309,OFFSET(C1309,-M1309+4,0),1,1)*I1309)</f>
        <v/>
      </c>
      <c r="V1309" s="69" t="str">
        <f ca="1">IF(I1309="","",_xll.xEURO(OFFSET(C1309,-M1309+1,0),J1309,OFFSET(C1309,-M1309+2,0),OFFSET(C1309,-M1309+2,0),OFFSET(C1309,-M1309+3,0)+AC1309,OFFSET(C1309,-M1309+4,0),1,0))</f>
        <v/>
      </c>
      <c r="W1309" s="67" t="str">
        <f t="shared" si="235"/>
        <v/>
      </c>
      <c r="X1309" s="67" t="str">
        <f ca="1">IF(I1309="","",_xll.xEURO(OFFSET(C1309,-M1309+1,0),J1309,OFFSET(C1309,-M1309+2,0),OFFSET(C1309,-M1309+2,0),OFFSET(C1309,-M1309+3,0)+AC1309,OFFSET(C1309,-M1309+4,0),1,2)/10*I1309)</f>
        <v/>
      </c>
      <c r="Y1309" s="71" t="str">
        <f ca="1">IF(I1309="","",_xll.xEURO(OFFSET(C1309,-M1309+1,0),J1309,OFFSET(C1309,-M1309+2,0),OFFSET(C1309,-M1309+2,0),OFFSET(C1309,-M1309+3,0)+AC1309,OFFSET(C1309,-M1309+4,0),1,3)/100*I1309*10000)</f>
        <v/>
      </c>
      <c r="Z1309" s="71" t="str">
        <f ca="1">IF(I1309="","",_xll.xEURO(OFFSET(C1309,-M1309+1,0),J1309,OFFSET(C1309,-M1309+2,0),OFFSET(C1309,-M1309+2,0),OFFSET(C1309,-M1309+3,0)+AC1309,OFFSET(C1309,-M1309+4,0),1,5)/365.25*I1309*10000)</f>
        <v/>
      </c>
      <c r="AB1309" s="40" t="str">
        <f ca="1">IF(D1309="","",_xll.xCalcSkew(OFFSET(C1309,-M1309,0),E1309-OFFSET(C1309,-M1309+1,0),b)/100)</f>
        <v/>
      </c>
      <c r="AC1309" s="40" t="str">
        <f ca="1">IF(I1309="","",_xll.xCalcSkew(OFFSET(C1309,-M1309,0),J1309-OFFSET(C1309,-M1309+1,0),b)/100)</f>
        <v/>
      </c>
      <c r="AE1309">
        <f t="shared" si="229"/>
        <v>0</v>
      </c>
      <c r="AF1309">
        <f t="shared" si="230"/>
        <v>0</v>
      </c>
      <c r="AG1309">
        <f t="shared" si="231"/>
        <v>0</v>
      </c>
    </row>
    <row r="1310" spans="3:33" x14ac:dyDescent="0.25">
      <c r="C1310" s="64">
        <f ca="1">D1341+I1341</f>
        <v>0</v>
      </c>
      <c r="D1310" s="52"/>
      <c r="E1310" s="39"/>
      <c r="F1310" s="39"/>
      <c r="G1310" s="35"/>
      <c r="I1310" s="52"/>
      <c r="J1310" s="39"/>
      <c r="K1310" s="39"/>
      <c r="L1310" s="62"/>
      <c r="M1310" s="101">
        <f t="shared" si="236"/>
        <v>5</v>
      </c>
      <c r="N1310" s="67" t="str">
        <f ca="1">IF(D1310="","",_xll.xEURO(OFFSET(C1310,-M1310+1,0),E1310,OFFSET(C1310,-M1310+2,0),OFFSET(C1310,-M1310+2,0),OFFSET(C1310,-M1310+3,0)+AB1310,OFFSET(C1310,-M1310+4,0),0,1)*D1310)</f>
        <v/>
      </c>
      <c r="O1310" s="69" t="str">
        <f ca="1">IF(D1310="","",_xll.xEURO(OFFSET(C1310,-M1310+1,0),E1310,OFFSET(C1310,-M1310+2,0),OFFSET(C1310,-M1310+2,0),OFFSET(C1310,-M1310+3,0)+AB1310,OFFSET(C1310,-M1310+4,0),0,0))</f>
        <v/>
      </c>
      <c r="P1310" s="67" t="str">
        <f t="shared" si="234"/>
        <v/>
      </c>
      <c r="Q1310" s="67" t="str">
        <f ca="1">IF(D1310="","",_xll.xEURO(OFFSET(C1310,-M1310+1,0),E1310,OFFSET(C1310,-M1310+2,0),OFFSET(C1310,-M1310+2,0),OFFSET(C1310,-M1310+3,0)+AB1310,OFFSET(C1310,-M1310+4,0),0,2)/10*D1310)</f>
        <v/>
      </c>
      <c r="R1310" s="71" t="str">
        <f ca="1">IF(D1310="","",_xll.xEURO(OFFSET(C1310,-M1310+1,0),E1310,OFFSET(C1310,-M1310+2,0),OFFSET(C1310,-M1310+2,0),OFFSET(C1310,-M1310+3,0)+AB1310,OFFSET(C1310,-M1310+4,0),0,3)/100*D1310*10000)</f>
        <v/>
      </c>
      <c r="S1310" s="71" t="str">
        <f ca="1">IF(D1310="","",_xll.xEURO(OFFSET(C1310,-M1310+1,0),E1310,OFFSET(C1310,-M1310+2,0),OFFSET(C1310,-M1310+2,0),OFFSET(C1310,-M1310+3,0)+AB1310,OFFSET(C1310,-M1310+4,0),0,5)/365.25*D1310*10000)</f>
        <v/>
      </c>
      <c r="U1310" s="67" t="str">
        <f ca="1">IF(I1310="","",_xll.xEURO(OFFSET(C1310,-M1310+1,0),J1310,OFFSET(C1310,-M1310+2,0),OFFSET(C1310,-M1310+2,0),OFFSET(C1310,-M1310+3,0)+AC1310,OFFSET(C1310,-M1310+4,0),1,1)*I1310)</f>
        <v/>
      </c>
      <c r="V1310" s="69" t="str">
        <f ca="1">IF(I1310="","",_xll.xEURO(OFFSET(C1310,-M1310+1,0),J1310,OFFSET(C1310,-M1310+2,0),OFFSET(C1310,-M1310+2,0),OFFSET(C1310,-M1310+3,0)+AC1310,OFFSET(C1310,-M1310+4,0),1,0))</f>
        <v/>
      </c>
      <c r="W1310" s="67" t="str">
        <f t="shared" si="235"/>
        <v/>
      </c>
      <c r="X1310" s="67" t="str">
        <f ca="1">IF(I1310="","",_xll.xEURO(OFFSET(C1310,-M1310+1,0),J1310,OFFSET(C1310,-M1310+2,0),OFFSET(C1310,-M1310+2,0),OFFSET(C1310,-M1310+3,0)+AC1310,OFFSET(C1310,-M1310+4,0),1,2)/10*I1310)</f>
        <v/>
      </c>
      <c r="Y1310" s="71" t="str">
        <f ca="1">IF(I1310="","",_xll.xEURO(OFFSET(C1310,-M1310+1,0),J1310,OFFSET(C1310,-M1310+2,0),OFFSET(C1310,-M1310+2,0),OFFSET(C1310,-M1310+3,0)+AC1310,OFFSET(C1310,-M1310+4,0),1,3)/100*I1310*10000)</f>
        <v/>
      </c>
      <c r="Z1310" s="71" t="str">
        <f ca="1">IF(I1310="","",_xll.xEURO(OFFSET(C1310,-M1310+1,0),J1310,OFFSET(C1310,-M1310+2,0),OFFSET(C1310,-M1310+2,0),OFFSET(C1310,-M1310+3,0)+AC1310,OFFSET(C1310,-M1310+4,0),1,5)/365.25*I1310*10000)</f>
        <v/>
      </c>
      <c r="AB1310" s="40" t="str">
        <f ca="1">IF(D1310="","",_xll.xCalcSkew(OFFSET(C1310,-M1310,0),E1310-OFFSET(C1310,-M1310+1,0),b)/100)</f>
        <v/>
      </c>
      <c r="AC1310" s="40" t="str">
        <f ca="1">IF(I1310="","",_xll.xCalcSkew(OFFSET(C1310,-M1310,0),J1310-OFFSET(C1310,-M1310+1,0),b)/100)</f>
        <v/>
      </c>
      <c r="AE1310">
        <f t="shared" si="229"/>
        <v>0</v>
      </c>
      <c r="AF1310">
        <f t="shared" si="230"/>
        <v>0</v>
      </c>
      <c r="AG1310">
        <f t="shared" si="231"/>
        <v>0</v>
      </c>
    </row>
    <row r="1311" spans="3:33" x14ac:dyDescent="0.25">
      <c r="C1311" s="64">
        <f ca="1">N1341+U1341</f>
        <v>0</v>
      </c>
      <c r="D1311" s="52"/>
      <c r="E1311" s="39"/>
      <c r="F1311" s="39"/>
      <c r="G1311" s="35"/>
      <c r="I1311" s="52"/>
      <c r="J1311" s="39"/>
      <c r="K1311" s="39"/>
      <c r="L1311" s="62"/>
      <c r="M1311" s="101">
        <f t="shared" si="236"/>
        <v>6</v>
      </c>
      <c r="N1311" s="67" t="str">
        <f ca="1">IF(D1311="","",_xll.xEURO(OFFSET(C1311,-M1311+1,0),E1311,OFFSET(C1311,-M1311+2,0),OFFSET(C1311,-M1311+2,0),OFFSET(C1311,-M1311+3,0)+AB1311,OFFSET(C1311,-M1311+4,0),0,1)*D1311)</f>
        <v/>
      </c>
      <c r="O1311" s="69" t="str">
        <f ca="1">IF(D1311="","",_xll.xEURO(OFFSET(C1311,-M1311+1,0),E1311,OFFSET(C1311,-M1311+2,0),OFFSET(C1311,-M1311+2,0),OFFSET(C1311,-M1311+3,0)+AB1311,OFFSET(C1311,-M1311+4,0),0,0))</f>
        <v/>
      </c>
      <c r="P1311" s="67" t="str">
        <f t="shared" si="234"/>
        <v/>
      </c>
      <c r="Q1311" s="67" t="str">
        <f ca="1">IF(D1311="","",_xll.xEURO(OFFSET(C1311,-M1311+1,0),E1311,OFFSET(C1311,-M1311+2,0),OFFSET(C1311,-M1311+2,0),OFFSET(C1311,-M1311+3,0)+AB1311,OFFSET(C1311,-M1311+4,0),0,2)/10*D1311)</f>
        <v/>
      </c>
      <c r="R1311" s="71" t="str">
        <f ca="1">IF(D1311="","",_xll.xEURO(OFFSET(C1311,-M1311+1,0),E1311,OFFSET(C1311,-M1311+2,0),OFFSET(C1311,-M1311+2,0),OFFSET(C1311,-M1311+3,0)+AB1311,OFFSET(C1311,-M1311+4,0),0,3)/100*D1311*10000)</f>
        <v/>
      </c>
      <c r="S1311" s="71" t="str">
        <f ca="1">IF(D1311="","",_xll.xEURO(OFFSET(C1311,-M1311+1,0),E1311,OFFSET(C1311,-M1311+2,0),OFFSET(C1311,-M1311+2,0),OFFSET(C1311,-M1311+3,0)+AB1311,OFFSET(C1311,-M1311+4,0),0,5)/365.25*D1311*10000)</f>
        <v/>
      </c>
      <c r="U1311" s="67" t="str">
        <f ca="1">IF(I1311="","",_xll.xEURO(OFFSET(C1311,-M1311+1,0),J1311,OFFSET(C1311,-M1311+2,0),OFFSET(C1311,-M1311+2,0),OFFSET(C1311,-M1311+3,0)+AC1311,OFFSET(C1311,-M1311+4,0),1,1)*I1311)</f>
        <v/>
      </c>
      <c r="V1311" s="69" t="str">
        <f ca="1">IF(I1311="","",_xll.xEURO(OFFSET(C1311,-M1311+1,0),J1311,OFFSET(C1311,-M1311+2,0),OFFSET(C1311,-M1311+2,0),OFFSET(C1311,-M1311+3,0)+AC1311,OFFSET(C1311,-M1311+4,0),1,0))</f>
        <v/>
      </c>
      <c r="W1311" s="67" t="str">
        <f t="shared" si="235"/>
        <v/>
      </c>
      <c r="X1311" s="67" t="str">
        <f ca="1">IF(I1311="","",_xll.xEURO(OFFSET(C1311,-M1311+1,0),J1311,OFFSET(C1311,-M1311+2,0),OFFSET(C1311,-M1311+2,0),OFFSET(C1311,-M1311+3,0)+AC1311,OFFSET(C1311,-M1311+4,0),1,2)/10*I1311)</f>
        <v/>
      </c>
      <c r="Y1311" s="71" t="str">
        <f ca="1">IF(I1311="","",_xll.xEURO(OFFSET(C1311,-M1311+1,0),J1311,OFFSET(C1311,-M1311+2,0),OFFSET(C1311,-M1311+2,0),OFFSET(C1311,-M1311+3,0)+AC1311,OFFSET(C1311,-M1311+4,0),1,3)/100*I1311*10000)</f>
        <v/>
      </c>
      <c r="Z1311" s="71" t="str">
        <f ca="1">IF(I1311="","",_xll.xEURO(OFFSET(C1311,-M1311+1,0),J1311,OFFSET(C1311,-M1311+2,0),OFFSET(C1311,-M1311+2,0),OFFSET(C1311,-M1311+3,0)+AC1311,OFFSET(C1311,-M1311+4,0),1,5)/365.25*I1311*10000)</f>
        <v/>
      </c>
      <c r="AB1311" s="40" t="str">
        <f ca="1">IF(D1311="","",_xll.xCalcSkew(OFFSET(C1311,-M1311,0),E1311-OFFSET(C1311,-M1311+1,0),b)/100)</f>
        <v/>
      </c>
      <c r="AC1311" s="40" t="str">
        <f ca="1">IF(I1311="","",_xll.xCalcSkew(OFFSET(C1311,-M1311,0),J1311-OFFSET(C1311,-M1311+1,0),b)/100)</f>
        <v/>
      </c>
      <c r="AE1311">
        <f t="shared" si="229"/>
        <v>0</v>
      </c>
      <c r="AF1311">
        <f t="shared" si="230"/>
        <v>0</v>
      </c>
      <c r="AG1311">
        <f t="shared" si="231"/>
        <v>0</v>
      </c>
    </row>
    <row r="1312" spans="3:33" x14ac:dyDescent="0.25">
      <c r="C1312" s="103">
        <f ca="1">Q1341+X1341</f>
        <v>0</v>
      </c>
      <c r="D1312" s="52"/>
      <c r="E1312" s="39"/>
      <c r="F1312" s="39"/>
      <c r="G1312" s="35"/>
      <c r="I1312" s="52"/>
      <c r="J1312" s="39"/>
      <c r="K1312" s="39"/>
      <c r="L1312" s="62"/>
      <c r="M1312" s="101">
        <f t="shared" si="236"/>
        <v>7</v>
      </c>
      <c r="N1312" s="67" t="str">
        <f ca="1">IF(D1312="","",_xll.xEURO(OFFSET(C1312,-M1312+1,0),E1312,OFFSET(C1312,-M1312+2,0),OFFSET(C1312,-M1312+2,0),OFFSET(C1312,-M1312+3,0)+AB1312,OFFSET(C1312,-M1312+4,0),0,1)*D1312)</f>
        <v/>
      </c>
      <c r="O1312" s="69" t="str">
        <f ca="1">IF(D1312="","",_xll.xEURO(OFFSET(C1312,-M1312+1,0),E1312,OFFSET(C1312,-M1312+2,0),OFFSET(C1312,-M1312+2,0),OFFSET(C1312,-M1312+3,0)+AB1312,OFFSET(C1312,-M1312+4,0),0,0))</f>
        <v/>
      </c>
      <c r="P1312" s="67" t="str">
        <f t="shared" si="234"/>
        <v/>
      </c>
      <c r="Q1312" s="67" t="str">
        <f ca="1">IF(D1312="","",_xll.xEURO(OFFSET(C1312,-M1312+1,0),E1312,OFFSET(C1312,-M1312+2,0),OFFSET(C1312,-M1312+2,0),OFFSET(C1312,-M1312+3,0)+AB1312,OFFSET(C1312,-M1312+4,0),0,2)/10*D1312)</f>
        <v/>
      </c>
      <c r="R1312" s="71" t="str">
        <f ca="1">IF(D1312="","",_xll.xEURO(OFFSET(C1312,-M1312+1,0),E1312,OFFSET(C1312,-M1312+2,0),OFFSET(C1312,-M1312+2,0),OFFSET(C1312,-M1312+3,0)+AB1312,OFFSET(C1312,-M1312+4,0),0,3)/100*D1312*10000)</f>
        <v/>
      </c>
      <c r="S1312" s="71" t="str">
        <f ca="1">IF(D1312="","",_xll.xEURO(OFFSET(C1312,-M1312+1,0),E1312,OFFSET(C1312,-M1312+2,0),OFFSET(C1312,-M1312+2,0),OFFSET(C1312,-M1312+3,0)+AB1312,OFFSET(C1312,-M1312+4,0),0,5)/365.25*D1312*10000)</f>
        <v/>
      </c>
      <c r="U1312" s="67" t="str">
        <f ca="1">IF(I1312="","",_xll.xEURO(OFFSET(C1312,-M1312+1,0),J1312,OFFSET(C1312,-M1312+2,0),OFFSET(C1312,-M1312+2,0),OFFSET(C1312,-M1312+3,0)+AC1312,OFFSET(C1312,-M1312+4,0),1,1)*I1312)</f>
        <v/>
      </c>
      <c r="V1312" s="69" t="str">
        <f ca="1">IF(I1312="","",_xll.xEURO(OFFSET(C1312,-M1312+1,0),J1312,OFFSET(C1312,-M1312+2,0),OFFSET(C1312,-M1312+2,0),OFFSET(C1312,-M1312+3,0)+AC1312,OFFSET(C1312,-M1312+4,0),1,0))</f>
        <v/>
      </c>
      <c r="W1312" s="67" t="str">
        <f t="shared" si="235"/>
        <v/>
      </c>
      <c r="X1312" s="67" t="str">
        <f ca="1">IF(I1312="","",_xll.xEURO(OFFSET(C1312,-M1312+1,0),J1312,OFFSET(C1312,-M1312+2,0),OFFSET(C1312,-M1312+2,0),OFFSET(C1312,-M1312+3,0)+AC1312,OFFSET(C1312,-M1312+4,0),1,2)/10*I1312)</f>
        <v/>
      </c>
      <c r="Y1312" s="71" t="str">
        <f ca="1">IF(I1312="","",_xll.xEURO(OFFSET(C1312,-M1312+1,0),J1312,OFFSET(C1312,-M1312+2,0),OFFSET(C1312,-M1312+2,0),OFFSET(C1312,-M1312+3,0)+AC1312,OFFSET(C1312,-M1312+4,0),1,3)/100*I1312*10000)</f>
        <v/>
      </c>
      <c r="Z1312" s="71" t="str">
        <f ca="1">IF(I1312="","",_xll.xEURO(OFFSET(C1312,-M1312+1,0),J1312,OFFSET(C1312,-M1312+2,0),OFFSET(C1312,-M1312+2,0),OFFSET(C1312,-M1312+3,0)+AC1312,OFFSET(C1312,-M1312+4,0),1,5)/365.25*I1312*10000)</f>
        <v/>
      </c>
      <c r="AB1312" s="40" t="str">
        <f ca="1">IF(D1312="","",_xll.xCalcSkew(OFFSET(C1312,-M1312,0),E1312-OFFSET(C1312,-M1312+1,0),b)/100)</f>
        <v/>
      </c>
      <c r="AC1312" s="40" t="str">
        <f ca="1">IF(I1312="","",_xll.xCalcSkew(OFFSET(C1312,-M1312,0),J1312-OFFSET(C1312,-M1312+1,0),b)/100)</f>
        <v/>
      </c>
      <c r="AE1312">
        <f t="shared" si="229"/>
        <v>0</v>
      </c>
      <c r="AF1312">
        <f t="shared" si="230"/>
        <v>0</v>
      </c>
      <c r="AG1312">
        <f t="shared" si="231"/>
        <v>0</v>
      </c>
    </row>
    <row r="1313" spans="3:33" x14ac:dyDescent="0.25">
      <c r="C1313" s="64">
        <f ca="1">R1341+Y1341</f>
        <v>0</v>
      </c>
      <c r="D1313" s="52"/>
      <c r="E1313" s="39"/>
      <c r="F1313" s="39"/>
      <c r="G1313" s="35"/>
      <c r="I1313" s="52"/>
      <c r="J1313" s="39"/>
      <c r="K1313" s="39"/>
      <c r="L1313" s="62"/>
      <c r="M1313" s="101">
        <f t="shared" si="236"/>
        <v>8</v>
      </c>
      <c r="N1313" s="67" t="str">
        <f ca="1">IF(D1313="","",_xll.xEURO(OFFSET(C1313,-M1313+1,0),E1313,OFFSET(C1313,-M1313+2,0),OFFSET(C1313,-M1313+2,0),OFFSET(C1313,-M1313+3,0)+AB1313,OFFSET(C1313,-M1313+4,0),0,1)*D1313)</f>
        <v/>
      </c>
      <c r="O1313" s="69" t="str">
        <f ca="1">IF(D1313="","",_xll.xEURO(OFFSET(C1313,-M1313+1,0),E1313,OFFSET(C1313,-M1313+2,0),OFFSET(C1313,-M1313+2,0),OFFSET(C1313,-M1313+3,0)+AB1313,OFFSET(C1313,-M1313+4,0),0,0))</f>
        <v/>
      </c>
      <c r="P1313" s="67" t="str">
        <f t="shared" si="234"/>
        <v/>
      </c>
      <c r="Q1313" s="67" t="str">
        <f ca="1">IF(D1313="","",_xll.xEURO(OFFSET(C1313,-M1313+1,0),E1313,OFFSET(C1313,-M1313+2,0),OFFSET(C1313,-M1313+2,0),OFFSET(C1313,-M1313+3,0)+AB1313,OFFSET(C1313,-M1313+4,0),0,2)/10*D1313)</f>
        <v/>
      </c>
      <c r="R1313" s="71" t="str">
        <f ca="1">IF(D1313="","",_xll.xEURO(OFFSET(C1313,-M1313+1,0),E1313,OFFSET(C1313,-M1313+2,0),OFFSET(C1313,-M1313+2,0),OFFSET(C1313,-M1313+3,0)+AB1313,OFFSET(C1313,-M1313+4,0),0,3)/100*D1313*10000)</f>
        <v/>
      </c>
      <c r="S1313" s="71" t="str">
        <f ca="1">IF(D1313="","",_xll.xEURO(OFFSET(C1313,-M1313+1,0),E1313,OFFSET(C1313,-M1313+2,0),OFFSET(C1313,-M1313+2,0),OFFSET(C1313,-M1313+3,0)+AB1313,OFFSET(C1313,-M1313+4,0),0,5)/365.25*D1313*10000)</f>
        <v/>
      </c>
      <c r="U1313" s="67" t="str">
        <f ca="1">IF(I1313="","",_xll.xEURO(OFFSET(C1313,-M1313+1,0),J1313,OFFSET(C1313,-M1313+2,0),OFFSET(C1313,-M1313+2,0),OFFSET(C1313,-M1313+3,0)+AC1313,OFFSET(C1313,-M1313+4,0),1,1)*I1313)</f>
        <v/>
      </c>
      <c r="V1313" s="69" t="str">
        <f ca="1">IF(I1313="","",_xll.xEURO(OFFSET(C1313,-M1313+1,0),J1313,OFFSET(C1313,-M1313+2,0),OFFSET(C1313,-M1313+2,0),OFFSET(C1313,-M1313+3,0)+AC1313,OFFSET(C1313,-M1313+4,0),1,0))</f>
        <v/>
      </c>
      <c r="W1313" s="67" t="str">
        <f t="shared" si="235"/>
        <v/>
      </c>
      <c r="X1313" s="67" t="str">
        <f ca="1">IF(I1313="","",_xll.xEURO(OFFSET(C1313,-M1313+1,0),J1313,OFFSET(C1313,-M1313+2,0),OFFSET(C1313,-M1313+2,0),OFFSET(C1313,-M1313+3,0)+AC1313,OFFSET(C1313,-M1313+4,0),1,2)/10*I1313)</f>
        <v/>
      </c>
      <c r="Y1313" s="71" t="str">
        <f ca="1">IF(I1313="","",_xll.xEURO(OFFSET(C1313,-M1313+1,0),J1313,OFFSET(C1313,-M1313+2,0),OFFSET(C1313,-M1313+2,0),OFFSET(C1313,-M1313+3,0)+AC1313,OFFSET(C1313,-M1313+4,0),1,3)/100*I1313*10000)</f>
        <v/>
      </c>
      <c r="Z1313" s="71" t="str">
        <f ca="1">IF(I1313="","",_xll.xEURO(OFFSET(C1313,-M1313+1,0),J1313,OFFSET(C1313,-M1313+2,0),OFFSET(C1313,-M1313+2,0),OFFSET(C1313,-M1313+3,0)+AC1313,OFFSET(C1313,-M1313+4,0),1,5)/365.25*I1313*10000)</f>
        <v/>
      </c>
      <c r="AB1313" s="40" t="str">
        <f ca="1">IF(D1313="","",_xll.xCalcSkew(OFFSET(C1313,-M1313,0),E1313-OFFSET(C1313,-M1313+1,0),b)/100)</f>
        <v/>
      </c>
      <c r="AC1313" s="40" t="str">
        <f ca="1">IF(I1313="","",_xll.xCalcSkew(OFFSET(C1313,-M1313,0),J1313-OFFSET(C1313,-M1313+1,0),b)/100)</f>
        <v/>
      </c>
      <c r="AE1313">
        <f t="shared" si="229"/>
        <v>0</v>
      </c>
      <c r="AF1313">
        <f t="shared" si="230"/>
        <v>0</v>
      </c>
      <c r="AG1313">
        <f t="shared" si="231"/>
        <v>0</v>
      </c>
    </row>
    <row r="1314" spans="3:33" x14ac:dyDescent="0.25">
      <c r="C1314" s="64">
        <f ca="1">S1341+Z1341</f>
        <v>0</v>
      </c>
      <c r="D1314" s="52"/>
      <c r="E1314" s="39"/>
      <c r="F1314" s="39"/>
      <c r="G1314" s="35"/>
      <c r="I1314" s="52"/>
      <c r="J1314" s="39"/>
      <c r="K1314" s="39"/>
      <c r="L1314" s="62"/>
      <c r="M1314" s="101">
        <f t="shared" si="236"/>
        <v>9</v>
      </c>
      <c r="N1314" s="67" t="str">
        <f ca="1">IF(D1314="","",_xll.xEURO(OFFSET(C1314,-M1314+1,0),E1314,OFFSET(C1314,-M1314+2,0),OFFSET(C1314,-M1314+2,0),OFFSET(C1314,-M1314+3,0)+AB1314,OFFSET(C1314,-M1314+4,0),0,1)*D1314)</f>
        <v/>
      </c>
      <c r="O1314" s="69" t="str">
        <f ca="1">IF(D1314="","",_xll.xEURO(OFFSET(C1314,-M1314+1,0),E1314,OFFSET(C1314,-M1314+2,0),OFFSET(C1314,-M1314+2,0),OFFSET(C1314,-M1314+3,0)+AB1314,OFFSET(C1314,-M1314+4,0),0,0))</f>
        <v/>
      </c>
      <c r="P1314" s="67" t="str">
        <f t="shared" si="234"/>
        <v/>
      </c>
      <c r="Q1314" s="67" t="str">
        <f ca="1">IF(D1314="","",_xll.xEURO(OFFSET(C1314,-M1314+1,0),E1314,OFFSET(C1314,-M1314+2,0),OFFSET(C1314,-M1314+2,0),OFFSET(C1314,-M1314+3,0)+AB1314,OFFSET(C1314,-M1314+4,0),0,2)/10*D1314)</f>
        <v/>
      </c>
      <c r="R1314" s="71" t="str">
        <f ca="1">IF(D1314="","",_xll.xEURO(OFFSET(C1314,-M1314+1,0),E1314,OFFSET(C1314,-M1314+2,0),OFFSET(C1314,-M1314+2,0),OFFSET(C1314,-M1314+3,0)+AB1314,OFFSET(C1314,-M1314+4,0),0,3)/100*D1314*10000)</f>
        <v/>
      </c>
      <c r="S1314" s="71" t="str">
        <f ca="1">IF(D1314="","",_xll.xEURO(OFFSET(C1314,-M1314+1,0),E1314,OFFSET(C1314,-M1314+2,0),OFFSET(C1314,-M1314+2,0),OFFSET(C1314,-M1314+3,0)+AB1314,OFFSET(C1314,-M1314+4,0),0,5)/365.25*D1314*10000)</f>
        <v/>
      </c>
      <c r="U1314" s="67" t="str">
        <f ca="1">IF(I1314="","",_xll.xEURO(OFFSET(C1314,-M1314+1,0),J1314,OFFSET(C1314,-M1314+2,0),OFFSET(C1314,-M1314+2,0),OFFSET(C1314,-M1314+3,0)+AC1314,OFFSET(C1314,-M1314+4,0),1,1)*I1314)</f>
        <v/>
      </c>
      <c r="V1314" s="69" t="str">
        <f ca="1">IF(I1314="","",_xll.xEURO(OFFSET(C1314,-M1314+1,0),J1314,OFFSET(C1314,-M1314+2,0),OFFSET(C1314,-M1314+2,0),OFFSET(C1314,-M1314+3,0)+AC1314,OFFSET(C1314,-M1314+4,0),1,0))</f>
        <v/>
      </c>
      <c r="W1314" s="67" t="str">
        <f t="shared" si="235"/>
        <v/>
      </c>
      <c r="X1314" s="67" t="str">
        <f ca="1">IF(I1314="","",_xll.xEURO(OFFSET(C1314,-M1314+1,0),J1314,OFFSET(C1314,-M1314+2,0),OFFSET(C1314,-M1314+2,0),OFFSET(C1314,-M1314+3,0)+AC1314,OFFSET(C1314,-M1314+4,0),1,2)/10*I1314)</f>
        <v/>
      </c>
      <c r="Y1314" s="71" t="str">
        <f ca="1">IF(I1314="","",_xll.xEURO(OFFSET(C1314,-M1314+1,0),J1314,OFFSET(C1314,-M1314+2,0),OFFSET(C1314,-M1314+2,0),OFFSET(C1314,-M1314+3,0)+AC1314,OFFSET(C1314,-M1314+4,0),1,3)/100*I1314*10000)</f>
        <v/>
      </c>
      <c r="Z1314" s="71" t="str">
        <f ca="1">IF(I1314="","",_xll.xEURO(OFFSET(C1314,-M1314+1,0),J1314,OFFSET(C1314,-M1314+2,0),OFFSET(C1314,-M1314+2,0),OFFSET(C1314,-M1314+3,0)+AC1314,OFFSET(C1314,-M1314+4,0),1,5)/365.25*I1314*10000)</f>
        <v/>
      </c>
      <c r="AB1314" s="40" t="str">
        <f ca="1">IF(D1314="","",_xll.xCalcSkew(OFFSET(C1314,-M1314,0),E1314-OFFSET(C1314,-M1314+1,0),b)/100)</f>
        <v/>
      </c>
      <c r="AC1314" s="40" t="str">
        <f ca="1">IF(I1314="","",_xll.xCalcSkew(OFFSET(C1314,-M1314,0),J1314-OFFSET(C1314,-M1314+1,0),b)/100)</f>
        <v/>
      </c>
      <c r="AE1314">
        <f t="shared" si="229"/>
        <v>0</v>
      </c>
      <c r="AF1314">
        <f t="shared" si="230"/>
        <v>0</v>
      </c>
      <c r="AG1314">
        <f t="shared" si="231"/>
        <v>0</v>
      </c>
    </row>
    <row r="1315" spans="3:33" x14ac:dyDescent="0.25">
      <c r="C1315" s="64">
        <f ca="1">P1341+W1341</f>
        <v>0</v>
      </c>
      <c r="D1315" s="52"/>
      <c r="E1315" s="39"/>
      <c r="F1315" s="39"/>
      <c r="G1315" s="35"/>
      <c r="I1315" s="52"/>
      <c r="J1315" s="39"/>
      <c r="K1315" s="39"/>
      <c r="L1315" s="62"/>
      <c r="M1315" s="101">
        <f t="shared" si="236"/>
        <v>10</v>
      </c>
      <c r="N1315" s="67" t="str">
        <f ca="1">IF(D1315="","",_xll.xEURO(OFFSET(C1315,-M1315+1,0),E1315,OFFSET(C1315,-M1315+2,0),OFFSET(C1315,-M1315+2,0),OFFSET(C1315,-M1315+3,0)+AB1315,OFFSET(C1315,-M1315+4,0),0,1)*D1315)</f>
        <v/>
      </c>
      <c r="O1315" s="69" t="str">
        <f ca="1">IF(D1315="","",_xll.xEURO(OFFSET(C1315,-M1315+1,0),E1315,OFFSET(C1315,-M1315+2,0),OFFSET(C1315,-M1315+2,0),OFFSET(C1315,-M1315+3,0)+AB1315,OFFSET(C1315,-M1315+4,0),0,0))</f>
        <v/>
      </c>
      <c r="P1315" s="67" t="str">
        <f t="shared" si="234"/>
        <v/>
      </c>
      <c r="Q1315" s="67" t="str">
        <f ca="1">IF(D1315="","",_xll.xEURO(OFFSET(C1315,-M1315+1,0),E1315,OFFSET(C1315,-M1315+2,0),OFFSET(C1315,-M1315+2,0),OFFSET(C1315,-M1315+3,0)+AB1315,OFFSET(C1315,-M1315+4,0),0,2)/10*D1315)</f>
        <v/>
      </c>
      <c r="R1315" s="71" t="str">
        <f ca="1">IF(D1315="","",_xll.xEURO(OFFSET(C1315,-M1315+1,0),E1315,OFFSET(C1315,-M1315+2,0),OFFSET(C1315,-M1315+2,0),OFFSET(C1315,-M1315+3,0)+AB1315,OFFSET(C1315,-M1315+4,0),0,3)/100*D1315*10000)</f>
        <v/>
      </c>
      <c r="S1315" s="71" t="str">
        <f ca="1">IF(D1315="","",_xll.xEURO(OFFSET(C1315,-M1315+1,0),E1315,OFFSET(C1315,-M1315+2,0),OFFSET(C1315,-M1315+2,0),OFFSET(C1315,-M1315+3,0)+AB1315,OFFSET(C1315,-M1315+4,0),0,5)/365.25*D1315*10000)</f>
        <v/>
      </c>
      <c r="U1315" s="67" t="str">
        <f ca="1">IF(I1315="","",_xll.xEURO(OFFSET(C1315,-M1315+1,0),J1315,OFFSET(C1315,-M1315+2,0),OFFSET(C1315,-M1315+2,0),OFFSET(C1315,-M1315+3,0)+AC1315,OFFSET(C1315,-M1315+4,0),1,1)*I1315)</f>
        <v/>
      </c>
      <c r="V1315" s="69" t="str">
        <f ca="1">IF(I1315="","",_xll.xEURO(OFFSET(C1315,-M1315+1,0),J1315,OFFSET(C1315,-M1315+2,0),OFFSET(C1315,-M1315+2,0),OFFSET(C1315,-M1315+3,0)+AC1315,OFFSET(C1315,-M1315+4,0),1,0))</f>
        <v/>
      </c>
      <c r="W1315" s="67" t="str">
        <f t="shared" si="235"/>
        <v/>
      </c>
      <c r="X1315" s="67" t="str">
        <f ca="1">IF(I1315="","",_xll.xEURO(OFFSET(C1315,-M1315+1,0),J1315,OFFSET(C1315,-M1315+2,0),OFFSET(C1315,-M1315+2,0),OFFSET(C1315,-M1315+3,0)+AC1315,OFFSET(C1315,-M1315+4,0),1,2)/10*I1315)</f>
        <v/>
      </c>
      <c r="Y1315" s="71" t="str">
        <f ca="1">IF(I1315="","",_xll.xEURO(OFFSET(C1315,-M1315+1,0),J1315,OFFSET(C1315,-M1315+2,0),OFFSET(C1315,-M1315+2,0),OFFSET(C1315,-M1315+3,0)+AC1315,OFFSET(C1315,-M1315+4,0),1,3)/100*I1315*10000)</f>
        <v/>
      </c>
      <c r="Z1315" s="71" t="str">
        <f ca="1">IF(I1315="","",_xll.xEURO(OFFSET(C1315,-M1315+1,0),J1315,OFFSET(C1315,-M1315+2,0),OFFSET(C1315,-M1315+2,0),OFFSET(C1315,-M1315+3,0)+AC1315,OFFSET(C1315,-M1315+4,0),1,5)/365.25*I1315*10000)</f>
        <v/>
      </c>
      <c r="AB1315" s="40" t="str">
        <f ca="1">IF(D1315="","",_xll.xCalcSkew(OFFSET(C1315,-M1315,0),E1315-OFFSET(C1315,-M1315+1,0),b)/100)</f>
        <v/>
      </c>
      <c r="AC1315" s="40" t="str">
        <f ca="1">IF(I1315="","",_xll.xCalcSkew(OFFSET(C1315,-M1315,0),J1315-OFFSET(C1315,-M1315+1,0),b)/100)</f>
        <v/>
      </c>
      <c r="AE1315">
        <f t="shared" si="229"/>
        <v>0</v>
      </c>
      <c r="AF1315">
        <f t="shared" si="230"/>
        <v>0</v>
      </c>
      <c r="AG1315">
        <f t="shared" si="231"/>
        <v>0</v>
      </c>
    </row>
    <row r="1316" spans="3:33" x14ac:dyDescent="0.25">
      <c r="D1316" s="52"/>
      <c r="E1316" s="39"/>
      <c r="F1316" s="39"/>
      <c r="G1316" s="35"/>
      <c r="I1316" s="52"/>
      <c r="J1316" s="39"/>
      <c r="K1316" s="39"/>
      <c r="L1316" s="62"/>
      <c r="M1316" s="101">
        <f t="shared" si="236"/>
        <v>11</v>
      </c>
      <c r="N1316" s="67" t="str">
        <f ca="1">IF(D1316="","",_xll.xEURO(OFFSET(C1316,-M1316+1,0),E1316,OFFSET(C1316,-M1316+2,0),OFFSET(C1316,-M1316+2,0),OFFSET(C1316,-M1316+3,0)+AB1316,OFFSET(C1316,-M1316+4,0),0,1)*D1316)</f>
        <v/>
      </c>
      <c r="O1316" s="69" t="str">
        <f ca="1">IF(D1316="","",_xll.xEURO(OFFSET(C1316,-M1316+1,0),E1316,OFFSET(C1316,-M1316+2,0),OFFSET(C1316,-M1316+2,0),OFFSET(C1316,-M1316+3,0)+AB1316,OFFSET(C1316,-M1316+4,0),0,0))</f>
        <v/>
      </c>
      <c r="P1316" s="67" t="str">
        <f t="shared" si="234"/>
        <v/>
      </c>
      <c r="Q1316" s="67" t="str">
        <f ca="1">IF(D1316="","",_xll.xEURO(OFFSET(C1316,-M1316+1,0),E1316,OFFSET(C1316,-M1316+2,0),OFFSET(C1316,-M1316+2,0),OFFSET(C1316,-M1316+3,0)+AB1316,OFFSET(C1316,-M1316+4,0),0,2)/10*D1316)</f>
        <v/>
      </c>
      <c r="R1316" s="71" t="str">
        <f ca="1">IF(D1316="","",_xll.xEURO(OFFSET(C1316,-M1316+1,0),E1316,OFFSET(C1316,-M1316+2,0),OFFSET(C1316,-M1316+2,0),OFFSET(C1316,-M1316+3,0)+AB1316,OFFSET(C1316,-M1316+4,0),0,3)/100*D1316*10000)</f>
        <v/>
      </c>
      <c r="S1316" s="71" t="str">
        <f ca="1">IF(D1316="","",_xll.xEURO(OFFSET(C1316,-M1316+1,0),E1316,OFFSET(C1316,-M1316+2,0),OFFSET(C1316,-M1316+2,0),OFFSET(C1316,-M1316+3,0)+AB1316,OFFSET(C1316,-M1316+4,0),0,5)/365.25*D1316*10000)</f>
        <v/>
      </c>
      <c r="U1316" s="67" t="str">
        <f ca="1">IF(I1316="","",_xll.xEURO(OFFSET(C1316,-M1316+1,0),J1316,OFFSET(C1316,-M1316+2,0),OFFSET(C1316,-M1316+2,0),OFFSET(C1316,-M1316+3,0)+AC1316,OFFSET(C1316,-M1316+4,0),1,1)*I1316)</f>
        <v/>
      </c>
      <c r="V1316" s="69" t="str">
        <f ca="1">IF(I1316="","",_xll.xEURO(OFFSET(C1316,-M1316+1,0),J1316,OFFSET(C1316,-M1316+2,0),OFFSET(C1316,-M1316+2,0),OFFSET(C1316,-M1316+3,0)+AC1316,OFFSET(C1316,-M1316+4,0),1,0))</f>
        <v/>
      </c>
      <c r="W1316" s="67" t="str">
        <f t="shared" si="235"/>
        <v/>
      </c>
      <c r="X1316" s="67" t="str">
        <f ca="1">IF(I1316="","",_xll.xEURO(OFFSET(C1316,-M1316+1,0),J1316,OFFSET(C1316,-M1316+2,0),OFFSET(C1316,-M1316+2,0),OFFSET(C1316,-M1316+3,0)+AC1316,OFFSET(C1316,-M1316+4,0),1,2)/10*I1316)</f>
        <v/>
      </c>
      <c r="Y1316" s="71" t="str">
        <f ca="1">IF(I1316="","",_xll.xEURO(OFFSET(C1316,-M1316+1,0),J1316,OFFSET(C1316,-M1316+2,0),OFFSET(C1316,-M1316+2,0),OFFSET(C1316,-M1316+3,0)+AC1316,OFFSET(C1316,-M1316+4,0),1,3)/100*I1316*10000)</f>
        <v/>
      </c>
      <c r="Z1316" s="71" t="str">
        <f ca="1">IF(I1316="","",_xll.xEURO(OFFSET(C1316,-M1316+1,0),J1316,OFFSET(C1316,-M1316+2,0),OFFSET(C1316,-M1316+2,0),OFFSET(C1316,-M1316+3,0)+AC1316,OFFSET(C1316,-M1316+4,0),1,5)/365.25*I1316*10000)</f>
        <v/>
      </c>
      <c r="AB1316" s="40" t="str">
        <f ca="1">IF(D1316="","",_xll.xCalcSkew(OFFSET(C1316,-M1316,0),E1316-OFFSET(C1316,-M1316+1,0),b)/100)</f>
        <v/>
      </c>
      <c r="AC1316" s="40" t="str">
        <f ca="1">IF(I1316="","",_xll.xCalcSkew(OFFSET(C1316,-M1316,0),J1316-OFFSET(C1316,-M1316+1,0),b)/100)</f>
        <v/>
      </c>
      <c r="AE1316">
        <f t="shared" si="229"/>
        <v>0</v>
      </c>
      <c r="AF1316">
        <f t="shared" si="230"/>
        <v>0</v>
      </c>
      <c r="AG1316">
        <f t="shared" si="231"/>
        <v>0</v>
      </c>
    </row>
    <row r="1317" spans="3:33" x14ac:dyDescent="0.25">
      <c r="D1317" s="52"/>
      <c r="E1317" s="39"/>
      <c r="F1317" s="39"/>
      <c r="G1317" s="35"/>
      <c r="I1317" s="52"/>
      <c r="J1317" s="39"/>
      <c r="K1317" s="39"/>
      <c r="L1317" s="62"/>
      <c r="M1317" s="101">
        <f t="shared" si="236"/>
        <v>12</v>
      </c>
      <c r="N1317" s="67" t="str">
        <f ca="1">IF(D1317="","",_xll.xEURO(OFFSET(C1317,-M1317+1,0),E1317,OFFSET(C1317,-M1317+2,0),OFFSET(C1317,-M1317+2,0),OFFSET(C1317,-M1317+3,0)+AB1317,OFFSET(C1317,-M1317+4,0),0,1)*D1317)</f>
        <v/>
      </c>
      <c r="O1317" s="69" t="str">
        <f ca="1">IF(D1317="","",_xll.xEURO(OFFSET(C1317,-M1317+1,0),E1317,OFFSET(C1317,-M1317+2,0),OFFSET(C1317,-M1317+2,0),OFFSET(C1317,-M1317+3,0)+AB1317,OFFSET(C1317,-M1317+4,0),0,0))</f>
        <v/>
      </c>
      <c r="P1317" s="67" t="str">
        <f t="shared" si="234"/>
        <v/>
      </c>
      <c r="Q1317" s="67" t="str">
        <f ca="1">IF(D1317="","",_xll.xEURO(OFFSET(C1317,-M1317+1,0),E1317,OFFSET(C1317,-M1317+2,0),OFFSET(C1317,-M1317+2,0),OFFSET(C1317,-M1317+3,0)+AB1317,OFFSET(C1317,-M1317+4,0),0,2)/10*D1317)</f>
        <v/>
      </c>
      <c r="R1317" s="71" t="str">
        <f ca="1">IF(D1317="","",_xll.xEURO(OFFSET(C1317,-M1317+1,0),E1317,OFFSET(C1317,-M1317+2,0),OFFSET(C1317,-M1317+2,0),OFFSET(C1317,-M1317+3,0)+AB1317,OFFSET(C1317,-M1317+4,0),0,3)/100*D1317*10000)</f>
        <v/>
      </c>
      <c r="S1317" s="71" t="str">
        <f ca="1">IF(D1317="","",_xll.xEURO(OFFSET(C1317,-M1317+1,0),E1317,OFFSET(C1317,-M1317+2,0),OFFSET(C1317,-M1317+2,0),OFFSET(C1317,-M1317+3,0)+AB1317,OFFSET(C1317,-M1317+4,0),0,5)/365.25*D1317*10000)</f>
        <v/>
      </c>
      <c r="U1317" s="67" t="str">
        <f ca="1">IF(I1317="","",_xll.xEURO(OFFSET(C1317,-M1317+1,0),J1317,OFFSET(C1317,-M1317+2,0),OFFSET(C1317,-M1317+2,0),OFFSET(C1317,-M1317+3,0)+AC1317,OFFSET(C1317,-M1317+4,0),1,1)*I1317)</f>
        <v/>
      </c>
      <c r="V1317" s="69" t="str">
        <f ca="1">IF(I1317="","",_xll.xEURO(OFFSET(C1317,-M1317+1,0),J1317,OFFSET(C1317,-M1317+2,0),OFFSET(C1317,-M1317+2,0),OFFSET(C1317,-M1317+3,0)+AC1317,OFFSET(C1317,-M1317+4,0),1,0))</f>
        <v/>
      </c>
      <c r="W1317" s="67" t="str">
        <f t="shared" si="235"/>
        <v/>
      </c>
      <c r="X1317" s="67" t="str">
        <f ca="1">IF(I1317="","",_xll.xEURO(OFFSET(C1317,-M1317+1,0),J1317,OFFSET(C1317,-M1317+2,0),OFFSET(C1317,-M1317+2,0),OFFSET(C1317,-M1317+3,0)+AC1317,OFFSET(C1317,-M1317+4,0),1,2)/10*I1317)</f>
        <v/>
      </c>
      <c r="Y1317" s="71" t="str">
        <f ca="1">IF(I1317="","",_xll.xEURO(OFFSET(C1317,-M1317+1,0),J1317,OFFSET(C1317,-M1317+2,0),OFFSET(C1317,-M1317+2,0),OFFSET(C1317,-M1317+3,0)+AC1317,OFFSET(C1317,-M1317+4,0),1,3)/100*I1317*10000)</f>
        <v/>
      </c>
      <c r="Z1317" s="71" t="str">
        <f ca="1">IF(I1317="","",_xll.xEURO(OFFSET(C1317,-M1317+1,0),J1317,OFFSET(C1317,-M1317+2,0),OFFSET(C1317,-M1317+2,0),OFFSET(C1317,-M1317+3,0)+AC1317,OFFSET(C1317,-M1317+4,0),1,5)/365.25*I1317*10000)</f>
        <v/>
      </c>
      <c r="AB1317" s="40" t="str">
        <f ca="1">IF(D1317="","",_xll.xCalcSkew(OFFSET(C1317,-M1317,0),E1317-OFFSET(C1317,-M1317+1,0),b)/100)</f>
        <v/>
      </c>
      <c r="AC1317" s="40" t="str">
        <f ca="1">IF(I1317="","",_xll.xCalcSkew(OFFSET(C1317,-M1317,0),J1317-OFFSET(C1317,-M1317+1,0),b)/100)</f>
        <v/>
      </c>
      <c r="AE1317">
        <f t="shared" si="229"/>
        <v>0</v>
      </c>
      <c r="AF1317">
        <f t="shared" si="230"/>
        <v>0</v>
      </c>
      <c r="AG1317">
        <f t="shared" si="231"/>
        <v>0</v>
      </c>
    </row>
    <row r="1318" spans="3:33" x14ac:dyDescent="0.25">
      <c r="D1318" s="52"/>
      <c r="E1318" s="39"/>
      <c r="F1318" s="39"/>
      <c r="G1318" s="35"/>
      <c r="I1318" s="52"/>
      <c r="J1318" s="39"/>
      <c r="K1318" s="39"/>
      <c r="L1318" s="62"/>
      <c r="M1318" s="101">
        <f t="shared" si="236"/>
        <v>13</v>
      </c>
      <c r="N1318" s="67" t="str">
        <f ca="1">IF(D1318="","",_xll.xEURO(OFFSET(C1318,-M1318+1,0),E1318,OFFSET(C1318,-M1318+2,0),OFFSET(C1318,-M1318+2,0),OFFSET(C1318,-M1318+3,0)+AB1318,OFFSET(C1318,-M1318+4,0),0,1)*D1318)</f>
        <v/>
      </c>
      <c r="O1318" s="69" t="str">
        <f ca="1">IF(D1318="","",_xll.xEURO(OFFSET(C1318,-M1318+1,0),E1318,OFFSET(C1318,-M1318+2,0),OFFSET(C1318,-M1318+2,0),OFFSET(C1318,-M1318+3,0)+AB1318,OFFSET(C1318,-M1318+4,0),0,0))</f>
        <v/>
      </c>
      <c r="P1318" s="67" t="str">
        <f t="shared" si="234"/>
        <v/>
      </c>
      <c r="Q1318" s="67" t="str">
        <f ca="1">IF(D1318="","",_xll.xEURO(OFFSET(C1318,-M1318+1,0),E1318,OFFSET(C1318,-M1318+2,0),OFFSET(C1318,-M1318+2,0),OFFSET(C1318,-M1318+3,0)+AB1318,OFFSET(C1318,-M1318+4,0),0,2)/10*D1318)</f>
        <v/>
      </c>
      <c r="R1318" s="71" t="str">
        <f ca="1">IF(D1318="","",_xll.xEURO(OFFSET(C1318,-M1318+1,0),E1318,OFFSET(C1318,-M1318+2,0),OFFSET(C1318,-M1318+2,0),OFFSET(C1318,-M1318+3,0)+AB1318,OFFSET(C1318,-M1318+4,0),0,3)/100*D1318*10000)</f>
        <v/>
      </c>
      <c r="S1318" s="71" t="str">
        <f ca="1">IF(D1318="","",_xll.xEURO(OFFSET(C1318,-M1318+1,0),E1318,OFFSET(C1318,-M1318+2,0),OFFSET(C1318,-M1318+2,0),OFFSET(C1318,-M1318+3,0)+AB1318,OFFSET(C1318,-M1318+4,0),0,5)/365.25*D1318*10000)</f>
        <v/>
      </c>
      <c r="U1318" s="67" t="str">
        <f ca="1">IF(I1318="","",_xll.xEURO(OFFSET(C1318,-M1318+1,0),J1318,OFFSET(C1318,-M1318+2,0),OFFSET(C1318,-M1318+2,0),OFFSET(C1318,-M1318+3,0)+AC1318,OFFSET(C1318,-M1318+4,0),1,1)*I1318)</f>
        <v/>
      </c>
      <c r="V1318" s="69" t="str">
        <f ca="1">IF(I1318="","",_xll.xEURO(OFFSET(C1318,-M1318+1,0),J1318,OFFSET(C1318,-M1318+2,0),OFFSET(C1318,-M1318+2,0),OFFSET(C1318,-M1318+3,0)+AC1318,OFFSET(C1318,-M1318+4,0),1,0))</f>
        <v/>
      </c>
      <c r="W1318" s="67" t="str">
        <f t="shared" si="235"/>
        <v/>
      </c>
      <c r="X1318" s="67" t="str">
        <f ca="1">IF(I1318="","",_xll.xEURO(OFFSET(C1318,-M1318+1,0),J1318,OFFSET(C1318,-M1318+2,0),OFFSET(C1318,-M1318+2,0),OFFSET(C1318,-M1318+3,0)+AC1318,OFFSET(C1318,-M1318+4,0),1,2)/10*I1318)</f>
        <v/>
      </c>
      <c r="Y1318" s="71" t="str">
        <f ca="1">IF(I1318="","",_xll.xEURO(OFFSET(C1318,-M1318+1,0),J1318,OFFSET(C1318,-M1318+2,0),OFFSET(C1318,-M1318+2,0),OFFSET(C1318,-M1318+3,0)+AC1318,OFFSET(C1318,-M1318+4,0),1,3)/100*I1318*10000)</f>
        <v/>
      </c>
      <c r="Z1318" s="71" t="str">
        <f ca="1">IF(I1318="","",_xll.xEURO(OFFSET(C1318,-M1318+1,0),J1318,OFFSET(C1318,-M1318+2,0),OFFSET(C1318,-M1318+2,0),OFFSET(C1318,-M1318+3,0)+AC1318,OFFSET(C1318,-M1318+4,0),1,5)/365.25*I1318*10000)</f>
        <v/>
      </c>
      <c r="AB1318" s="40" t="str">
        <f ca="1">IF(D1318="","",_xll.xCalcSkew(OFFSET(C1318,-M1318,0),E1318-OFFSET(C1318,-M1318+1,0),b)/100)</f>
        <v/>
      </c>
      <c r="AC1318" s="40" t="str">
        <f ca="1">IF(I1318="","",_xll.xCalcSkew(OFFSET(C1318,-M1318,0),J1318-OFFSET(C1318,-M1318+1,0),b)/100)</f>
        <v/>
      </c>
      <c r="AE1318">
        <f t="shared" si="229"/>
        <v>0</v>
      </c>
      <c r="AF1318">
        <f t="shared" si="230"/>
        <v>0</v>
      </c>
      <c r="AG1318">
        <f t="shared" si="231"/>
        <v>0</v>
      </c>
    </row>
    <row r="1319" spans="3:33" x14ac:dyDescent="0.25">
      <c r="D1319" s="52"/>
      <c r="E1319" s="39"/>
      <c r="F1319" s="39"/>
      <c r="G1319" s="35"/>
      <c r="I1319" s="52"/>
      <c r="J1319" s="39"/>
      <c r="K1319" s="39"/>
      <c r="L1319" s="62"/>
      <c r="M1319" s="101">
        <f t="shared" si="236"/>
        <v>14</v>
      </c>
      <c r="N1319" s="67" t="str">
        <f ca="1">IF(D1319="","",_xll.xEURO(OFFSET(C1319,-M1319+1,0),E1319,OFFSET(C1319,-M1319+2,0),OFFSET(C1319,-M1319+2,0),OFFSET(C1319,-M1319+3,0)+AB1319,OFFSET(C1319,-M1319+4,0),0,1)*D1319)</f>
        <v/>
      </c>
      <c r="O1319" s="69" t="str">
        <f ca="1">IF(D1319="","",_xll.xEURO(OFFSET(C1319,-M1319+1,0),E1319,OFFSET(C1319,-M1319+2,0),OFFSET(C1319,-M1319+2,0),OFFSET(C1319,-M1319+3,0)+AB1319,OFFSET(C1319,-M1319+4,0),0,0))</f>
        <v/>
      </c>
      <c r="P1319" s="67" t="str">
        <f t="shared" si="234"/>
        <v/>
      </c>
      <c r="Q1319" s="67" t="str">
        <f ca="1">IF(D1319="","",_xll.xEURO(OFFSET(C1319,-M1319+1,0),E1319,OFFSET(C1319,-M1319+2,0),OFFSET(C1319,-M1319+2,0),OFFSET(C1319,-M1319+3,0)+AB1319,OFFSET(C1319,-M1319+4,0),0,2)/10*D1319)</f>
        <v/>
      </c>
      <c r="R1319" s="71" t="str">
        <f ca="1">IF(D1319="","",_xll.xEURO(OFFSET(C1319,-M1319+1,0),E1319,OFFSET(C1319,-M1319+2,0),OFFSET(C1319,-M1319+2,0),OFFSET(C1319,-M1319+3,0)+AB1319,OFFSET(C1319,-M1319+4,0),0,3)/100*D1319*10000)</f>
        <v/>
      </c>
      <c r="S1319" s="71" t="str">
        <f ca="1">IF(D1319="","",_xll.xEURO(OFFSET(C1319,-M1319+1,0),E1319,OFFSET(C1319,-M1319+2,0),OFFSET(C1319,-M1319+2,0),OFFSET(C1319,-M1319+3,0)+AB1319,OFFSET(C1319,-M1319+4,0),0,5)/365.25*D1319*10000)</f>
        <v/>
      </c>
      <c r="U1319" s="67" t="str">
        <f ca="1">IF(I1319="","",_xll.xEURO(OFFSET(C1319,-M1319+1,0),J1319,OFFSET(C1319,-M1319+2,0),OFFSET(C1319,-M1319+2,0),OFFSET(C1319,-M1319+3,0)+AC1319,OFFSET(C1319,-M1319+4,0),1,1)*I1319)</f>
        <v/>
      </c>
      <c r="V1319" s="69" t="str">
        <f ca="1">IF(I1319="","",_xll.xEURO(OFFSET(C1319,-M1319+1,0),J1319,OFFSET(C1319,-M1319+2,0),OFFSET(C1319,-M1319+2,0),OFFSET(C1319,-M1319+3,0)+AC1319,OFFSET(C1319,-M1319+4,0),1,0))</f>
        <v/>
      </c>
      <c r="W1319" s="67" t="str">
        <f t="shared" si="235"/>
        <v/>
      </c>
      <c r="X1319" s="67" t="str">
        <f ca="1">IF(I1319="","",_xll.xEURO(OFFSET(C1319,-M1319+1,0),J1319,OFFSET(C1319,-M1319+2,0),OFFSET(C1319,-M1319+2,0),OFFSET(C1319,-M1319+3,0)+AC1319,OFFSET(C1319,-M1319+4,0),1,2)/10*I1319)</f>
        <v/>
      </c>
      <c r="Y1319" s="71" t="str">
        <f ca="1">IF(I1319="","",_xll.xEURO(OFFSET(C1319,-M1319+1,0),J1319,OFFSET(C1319,-M1319+2,0),OFFSET(C1319,-M1319+2,0),OFFSET(C1319,-M1319+3,0)+AC1319,OFFSET(C1319,-M1319+4,0),1,3)/100*I1319*10000)</f>
        <v/>
      </c>
      <c r="Z1319" s="71" t="str">
        <f ca="1">IF(I1319="","",_xll.xEURO(OFFSET(C1319,-M1319+1,0),J1319,OFFSET(C1319,-M1319+2,0),OFFSET(C1319,-M1319+2,0),OFFSET(C1319,-M1319+3,0)+AC1319,OFFSET(C1319,-M1319+4,0),1,5)/365.25*I1319*10000)</f>
        <v/>
      </c>
      <c r="AB1319" s="40" t="str">
        <f ca="1">IF(D1319="","",_xll.xCalcSkew(OFFSET(C1319,-M1319,0),E1319-OFFSET(C1319,-M1319+1,0),b)/100)</f>
        <v/>
      </c>
      <c r="AC1319" s="40" t="str">
        <f ca="1">IF(I1319="","",_xll.xCalcSkew(OFFSET(C1319,-M1319,0),J1319-OFFSET(C1319,-M1319+1,0),b)/100)</f>
        <v/>
      </c>
      <c r="AE1319">
        <f t="shared" si="229"/>
        <v>0</v>
      </c>
      <c r="AF1319">
        <f t="shared" si="230"/>
        <v>0</v>
      </c>
      <c r="AG1319">
        <f t="shared" si="231"/>
        <v>0</v>
      </c>
    </row>
    <row r="1320" spans="3:33" x14ac:dyDescent="0.25">
      <c r="D1320" s="52"/>
      <c r="E1320" s="39"/>
      <c r="F1320" s="39"/>
      <c r="G1320" s="35"/>
      <c r="I1320" s="52"/>
      <c r="J1320" s="39"/>
      <c r="K1320" s="39"/>
      <c r="L1320" s="62"/>
      <c r="M1320" s="101">
        <f t="shared" si="236"/>
        <v>15</v>
      </c>
      <c r="N1320" s="67" t="str">
        <f ca="1">IF(D1320="","",_xll.xEURO(OFFSET(C1320,-M1320+1,0),E1320,OFFSET(C1320,-M1320+2,0),OFFSET(C1320,-M1320+2,0),OFFSET(C1320,-M1320+3,0)+AB1320,OFFSET(C1320,-M1320+4,0),0,1)*D1320)</f>
        <v/>
      </c>
      <c r="O1320" s="69" t="str">
        <f ca="1">IF(D1320="","",_xll.xEURO(OFFSET(C1320,-M1320+1,0),E1320,OFFSET(C1320,-M1320+2,0),OFFSET(C1320,-M1320+2,0),OFFSET(C1320,-M1320+3,0)+AB1320,OFFSET(C1320,-M1320+4,0),0,0))</f>
        <v/>
      </c>
      <c r="P1320" s="67" t="str">
        <f t="shared" si="234"/>
        <v/>
      </c>
      <c r="Q1320" s="67" t="str">
        <f ca="1">IF(D1320="","",_xll.xEURO(OFFSET(C1320,-M1320+1,0),E1320,OFFSET(C1320,-M1320+2,0),OFFSET(C1320,-M1320+2,0),OFFSET(C1320,-M1320+3,0)+AB1320,OFFSET(C1320,-M1320+4,0),0,2)/10*D1320)</f>
        <v/>
      </c>
      <c r="R1320" s="71" t="str">
        <f ca="1">IF(D1320="","",_xll.xEURO(OFFSET(C1320,-M1320+1,0),E1320,OFFSET(C1320,-M1320+2,0),OFFSET(C1320,-M1320+2,0),OFFSET(C1320,-M1320+3,0)+AB1320,OFFSET(C1320,-M1320+4,0),0,3)/100*D1320*10000)</f>
        <v/>
      </c>
      <c r="S1320" s="71" t="str">
        <f ca="1">IF(D1320="","",_xll.xEURO(OFFSET(C1320,-M1320+1,0),E1320,OFFSET(C1320,-M1320+2,0),OFFSET(C1320,-M1320+2,0),OFFSET(C1320,-M1320+3,0)+AB1320,OFFSET(C1320,-M1320+4,0),0,5)/365.25*D1320*10000)</f>
        <v/>
      </c>
      <c r="U1320" s="67" t="str">
        <f ca="1">IF(I1320="","",_xll.xEURO(OFFSET(C1320,-M1320+1,0),J1320,OFFSET(C1320,-M1320+2,0),OFFSET(C1320,-M1320+2,0),OFFSET(C1320,-M1320+3,0)+AC1320,OFFSET(C1320,-M1320+4,0),1,1)*I1320)</f>
        <v/>
      </c>
      <c r="V1320" s="69" t="str">
        <f ca="1">IF(I1320="","",_xll.xEURO(OFFSET(C1320,-M1320+1,0),J1320,OFFSET(C1320,-M1320+2,0),OFFSET(C1320,-M1320+2,0),OFFSET(C1320,-M1320+3,0)+AC1320,OFFSET(C1320,-M1320+4,0),1,0))</f>
        <v/>
      </c>
      <c r="W1320" s="67" t="str">
        <f t="shared" si="235"/>
        <v/>
      </c>
      <c r="X1320" s="67" t="str">
        <f ca="1">IF(I1320="","",_xll.xEURO(OFFSET(C1320,-M1320+1,0),J1320,OFFSET(C1320,-M1320+2,0),OFFSET(C1320,-M1320+2,0),OFFSET(C1320,-M1320+3,0)+AC1320,OFFSET(C1320,-M1320+4,0),1,2)/10*I1320)</f>
        <v/>
      </c>
      <c r="Y1320" s="71" t="str">
        <f ca="1">IF(I1320="","",_xll.xEURO(OFFSET(C1320,-M1320+1,0),J1320,OFFSET(C1320,-M1320+2,0),OFFSET(C1320,-M1320+2,0),OFFSET(C1320,-M1320+3,0)+AC1320,OFFSET(C1320,-M1320+4,0),1,3)/100*I1320*10000)</f>
        <v/>
      </c>
      <c r="Z1320" s="71" t="str">
        <f ca="1">IF(I1320="","",_xll.xEURO(OFFSET(C1320,-M1320+1,0),J1320,OFFSET(C1320,-M1320+2,0),OFFSET(C1320,-M1320+2,0),OFFSET(C1320,-M1320+3,0)+AC1320,OFFSET(C1320,-M1320+4,0),1,5)/365.25*I1320*10000)</f>
        <v/>
      </c>
      <c r="AB1320" s="40" t="str">
        <f ca="1">IF(D1320="","",_xll.xCalcSkew(OFFSET(C1320,-M1320,0),E1320-OFFSET(C1320,-M1320+1,0),b)/100)</f>
        <v/>
      </c>
      <c r="AC1320" s="40" t="str">
        <f ca="1">IF(I1320="","",_xll.xCalcSkew(OFFSET(C1320,-M1320,0),J1320-OFFSET(C1320,-M1320+1,0),b)/100)</f>
        <v/>
      </c>
      <c r="AE1320">
        <f t="shared" si="229"/>
        <v>0</v>
      </c>
      <c r="AF1320">
        <f t="shared" si="230"/>
        <v>0</v>
      </c>
      <c r="AG1320">
        <f t="shared" si="231"/>
        <v>0</v>
      </c>
    </row>
    <row r="1321" spans="3:33" x14ac:dyDescent="0.25">
      <c r="D1321" s="52"/>
      <c r="E1321" s="39"/>
      <c r="F1321" s="39"/>
      <c r="G1321" s="35"/>
      <c r="I1321" s="52"/>
      <c r="J1321" s="39"/>
      <c r="K1321" s="39"/>
      <c r="L1321" s="62"/>
      <c r="M1321" s="101">
        <f t="shared" si="236"/>
        <v>16</v>
      </c>
      <c r="N1321" s="67" t="str">
        <f ca="1">IF(D1321="","",_xll.xEURO(OFFSET(C1321,-M1321+1,0),E1321,OFFSET(C1321,-M1321+2,0),OFFSET(C1321,-M1321+2,0),OFFSET(C1321,-M1321+3,0)+AB1321,OFFSET(C1321,-M1321+4,0),0,1)*D1321)</f>
        <v/>
      </c>
      <c r="O1321" s="69" t="str">
        <f ca="1">IF(D1321="","",_xll.xEURO(OFFSET(C1321,-M1321+1,0),E1321,OFFSET(C1321,-M1321+2,0),OFFSET(C1321,-M1321+2,0),OFFSET(C1321,-M1321+3,0)+AB1321,OFFSET(C1321,-M1321+4,0),0,0))</f>
        <v/>
      </c>
      <c r="P1321" s="67" t="str">
        <f t="shared" si="234"/>
        <v/>
      </c>
      <c r="Q1321" s="67" t="str">
        <f ca="1">IF(D1321="","",_xll.xEURO(OFFSET(C1321,-M1321+1,0),E1321,OFFSET(C1321,-M1321+2,0),OFFSET(C1321,-M1321+2,0),OFFSET(C1321,-M1321+3,0)+AB1321,OFFSET(C1321,-M1321+4,0),0,2)/10*D1321)</f>
        <v/>
      </c>
      <c r="R1321" s="71" t="str">
        <f ca="1">IF(D1321="","",_xll.xEURO(OFFSET(C1321,-M1321+1,0),E1321,OFFSET(C1321,-M1321+2,0),OFFSET(C1321,-M1321+2,0),OFFSET(C1321,-M1321+3,0)+AB1321,OFFSET(C1321,-M1321+4,0),0,3)/100*D1321*10000)</f>
        <v/>
      </c>
      <c r="S1321" s="71" t="str">
        <f ca="1">IF(D1321="","",_xll.xEURO(OFFSET(C1321,-M1321+1,0),E1321,OFFSET(C1321,-M1321+2,0),OFFSET(C1321,-M1321+2,0),OFFSET(C1321,-M1321+3,0)+AB1321,OFFSET(C1321,-M1321+4,0),0,5)/365.25*D1321*10000)</f>
        <v/>
      </c>
      <c r="U1321" s="67" t="str">
        <f ca="1">IF(I1321="","",_xll.xEURO(OFFSET(C1321,-M1321+1,0),J1321,OFFSET(C1321,-M1321+2,0),OFFSET(C1321,-M1321+2,0),OFFSET(C1321,-M1321+3,0)+AC1321,OFFSET(C1321,-M1321+4,0),1,1)*I1321)</f>
        <v/>
      </c>
      <c r="V1321" s="69" t="str">
        <f ca="1">IF(I1321="","",_xll.xEURO(OFFSET(C1321,-M1321+1,0),J1321,OFFSET(C1321,-M1321+2,0),OFFSET(C1321,-M1321+2,0),OFFSET(C1321,-M1321+3,0)+AC1321,OFFSET(C1321,-M1321+4,0),1,0))</f>
        <v/>
      </c>
      <c r="W1321" s="67" t="str">
        <f t="shared" si="235"/>
        <v/>
      </c>
      <c r="X1321" s="67" t="str">
        <f ca="1">IF(I1321="","",_xll.xEURO(OFFSET(C1321,-M1321+1,0),J1321,OFFSET(C1321,-M1321+2,0),OFFSET(C1321,-M1321+2,0),OFFSET(C1321,-M1321+3,0)+AC1321,OFFSET(C1321,-M1321+4,0),1,2)/10*I1321)</f>
        <v/>
      </c>
      <c r="Y1321" s="71" t="str">
        <f ca="1">IF(I1321="","",_xll.xEURO(OFFSET(C1321,-M1321+1,0),J1321,OFFSET(C1321,-M1321+2,0),OFFSET(C1321,-M1321+2,0),OFFSET(C1321,-M1321+3,0)+AC1321,OFFSET(C1321,-M1321+4,0),1,3)/100*I1321*10000)</f>
        <v/>
      </c>
      <c r="Z1321" s="71" t="str">
        <f ca="1">IF(I1321="","",_xll.xEURO(OFFSET(C1321,-M1321+1,0),J1321,OFFSET(C1321,-M1321+2,0),OFFSET(C1321,-M1321+2,0),OFFSET(C1321,-M1321+3,0)+AC1321,OFFSET(C1321,-M1321+4,0),1,5)/365.25*I1321*10000)</f>
        <v/>
      </c>
      <c r="AB1321" s="40" t="str">
        <f ca="1">IF(D1321="","",_xll.xCalcSkew(OFFSET(C1321,-M1321,0),E1321-OFFSET(C1321,-M1321+1,0),b)/100)</f>
        <v/>
      </c>
      <c r="AC1321" s="40" t="str">
        <f ca="1">IF(I1321="","",_xll.xCalcSkew(OFFSET(C1321,-M1321,0),J1321-OFFSET(C1321,-M1321+1,0),b)/100)</f>
        <v/>
      </c>
      <c r="AE1321">
        <f t="shared" si="229"/>
        <v>0</v>
      </c>
      <c r="AF1321">
        <f t="shared" si="230"/>
        <v>0</v>
      </c>
      <c r="AG1321">
        <f t="shared" si="231"/>
        <v>0</v>
      </c>
    </row>
    <row r="1322" spans="3:33" x14ac:dyDescent="0.25">
      <c r="D1322" s="52"/>
      <c r="E1322" s="39"/>
      <c r="F1322" s="39"/>
      <c r="G1322" s="35"/>
      <c r="I1322" s="52"/>
      <c r="J1322" s="39"/>
      <c r="K1322" s="39"/>
      <c r="L1322" s="62"/>
      <c r="M1322" s="101">
        <f t="shared" si="236"/>
        <v>17</v>
      </c>
      <c r="N1322" s="67" t="str">
        <f ca="1">IF(D1322="","",_xll.xEURO(OFFSET(C1322,-M1322+1,0),E1322,OFFSET(C1322,-M1322+2,0),OFFSET(C1322,-M1322+2,0),OFFSET(C1322,-M1322+3,0)+AB1322,OFFSET(C1322,-M1322+4,0),0,1)*D1322)</f>
        <v/>
      </c>
      <c r="O1322" s="69" t="str">
        <f ca="1">IF(D1322="","",_xll.xEURO(OFFSET(C1322,-M1322+1,0),E1322,OFFSET(C1322,-M1322+2,0),OFFSET(C1322,-M1322+2,0),OFFSET(C1322,-M1322+3,0)+AB1322,OFFSET(C1322,-M1322+4,0),0,0))</f>
        <v/>
      </c>
      <c r="P1322" s="67" t="str">
        <f t="shared" si="234"/>
        <v/>
      </c>
      <c r="Q1322" s="67" t="str">
        <f ca="1">IF(D1322="","",_xll.xEURO(OFFSET(C1322,-M1322+1,0),E1322,OFFSET(C1322,-M1322+2,0),OFFSET(C1322,-M1322+2,0),OFFSET(C1322,-M1322+3,0)+AB1322,OFFSET(C1322,-M1322+4,0),0,2)/10*D1322)</f>
        <v/>
      </c>
      <c r="R1322" s="71" t="str">
        <f ca="1">IF(D1322="","",_xll.xEURO(OFFSET(C1322,-M1322+1,0),E1322,OFFSET(C1322,-M1322+2,0),OFFSET(C1322,-M1322+2,0),OFFSET(C1322,-M1322+3,0)+AB1322,OFFSET(C1322,-M1322+4,0),0,3)/100*D1322*10000)</f>
        <v/>
      </c>
      <c r="S1322" s="71" t="str">
        <f ca="1">IF(D1322="","",_xll.xEURO(OFFSET(C1322,-M1322+1,0),E1322,OFFSET(C1322,-M1322+2,0),OFFSET(C1322,-M1322+2,0),OFFSET(C1322,-M1322+3,0)+AB1322,OFFSET(C1322,-M1322+4,0),0,5)/365.25*D1322*10000)</f>
        <v/>
      </c>
      <c r="U1322" s="67" t="str">
        <f ca="1">IF(I1322="","",_xll.xEURO(OFFSET(C1322,-M1322+1,0),J1322,OFFSET(C1322,-M1322+2,0),OFFSET(C1322,-M1322+2,0),OFFSET(C1322,-M1322+3,0)+AC1322,OFFSET(C1322,-M1322+4,0),1,1)*I1322)</f>
        <v/>
      </c>
      <c r="V1322" s="69" t="str">
        <f ca="1">IF(I1322="","",_xll.xEURO(OFFSET(C1322,-M1322+1,0),J1322,OFFSET(C1322,-M1322+2,0),OFFSET(C1322,-M1322+2,0),OFFSET(C1322,-M1322+3,0)+AC1322,OFFSET(C1322,-M1322+4,0),1,0))</f>
        <v/>
      </c>
      <c r="W1322" s="67" t="str">
        <f t="shared" si="235"/>
        <v/>
      </c>
      <c r="X1322" s="67" t="str">
        <f ca="1">IF(I1322="","",_xll.xEURO(OFFSET(C1322,-M1322+1,0),J1322,OFFSET(C1322,-M1322+2,0),OFFSET(C1322,-M1322+2,0),OFFSET(C1322,-M1322+3,0)+AC1322,OFFSET(C1322,-M1322+4,0),1,2)/10*I1322)</f>
        <v/>
      </c>
      <c r="Y1322" s="71" t="str">
        <f ca="1">IF(I1322="","",_xll.xEURO(OFFSET(C1322,-M1322+1,0),J1322,OFFSET(C1322,-M1322+2,0),OFFSET(C1322,-M1322+2,0),OFFSET(C1322,-M1322+3,0)+AC1322,OFFSET(C1322,-M1322+4,0),1,3)/100*I1322*10000)</f>
        <v/>
      </c>
      <c r="Z1322" s="71" t="str">
        <f ca="1">IF(I1322="","",_xll.xEURO(OFFSET(C1322,-M1322+1,0),J1322,OFFSET(C1322,-M1322+2,0),OFFSET(C1322,-M1322+2,0),OFFSET(C1322,-M1322+3,0)+AC1322,OFFSET(C1322,-M1322+4,0),1,5)/365.25*I1322*10000)</f>
        <v/>
      </c>
      <c r="AB1322" s="40" t="str">
        <f ca="1">IF(D1322="","",_xll.xCalcSkew(OFFSET(C1322,-M1322,0),E1322-OFFSET(C1322,-M1322+1,0),b)/100)</f>
        <v/>
      </c>
      <c r="AC1322" s="40" t="str">
        <f ca="1">IF(I1322="","",_xll.xCalcSkew(OFFSET(C1322,-M1322,0),J1322-OFFSET(C1322,-M1322+1,0),b)/100)</f>
        <v/>
      </c>
      <c r="AE1322">
        <f t="shared" si="229"/>
        <v>0</v>
      </c>
      <c r="AF1322">
        <f t="shared" si="230"/>
        <v>0</v>
      </c>
      <c r="AG1322">
        <f t="shared" si="231"/>
        <v>0</v>
      </c>
    </row>
    <row r="1323" spans="3:33" x14ac:dyDescent="0.25">
      <c r="D1323" s="52"/>
      <c r="E1323" s="39"/>
      <c r="F1323" s="39"/>
      <c r="G1323" s="35"/>
      <c r="I1323" s="52"/>
      <c r="J1323" s="39"/>
      <c r="K1323" s="39"/>
      <c r="L1323" s="62"/>
      <c r="M1323" s="101">
        <f t="shared" si="236"/>
        <v>18</v>
      </c>
      <c r="N1323" s="67" t="str">
        <f ca="1">IF(D1323="","",_xll.xEURO(OFFSET(C1323,-M1323+1,0),E1323,OFFSET(C1323,-M1323+2,0),OFFSET(C1323,-M1323+2,0),OFFSET(C1323,-M1323+3,0)+AB1323,OFFSET(C1323,-M1323+4,0),0,1)*D1323)</f>
        <v/>
      </c>
      <c r="O1323" s="69" t="str">
        <f ca="1">IF(D1323="","",_xll.xEURO(OFFSET(C1323,-M1323+1,0),E1323,OFFSET(C1323,-M1323+2,0),OFFSET(C1323,-M1323+2,0),OFFSET(C1323,-M1323+3,0)+AB1323,OFFSET(C1323,-M1323+4,0),0,0))</f>
        <v/>
      </c>
      <c r="P1323" s="67" t="str">
        <f t="shared" si="234"/>
        <v/>
      </c>
      <c r="Q1323" s="67" t="str">
        <f ca="1">IF(D1323="","",_xll.xEURO(OFFSET(C1323,-M1323+1,0),E1323,OFFSET(C1323,-M1323+2,0),OFFSET(C1323,-M1323+2,0),OFFSET(C1323,-M1323+3,0)+AB1323,OFFSET(C1323,-M1323+4,0),0,2)/10*D1323)</f>
        <v/>
      </c>
      <c r="R1323" s="71" t="str">
        <f ca="1">IF(D1323="","",_xll.xEURO(OFFSET(C1323,-M1323+1,0),E1323,OFFSET(C1323,-M1323+2,0),OFFSET(C1323,-M1323+2,0),OFFSET(C1323,-M1323+3,0)+AB1323,OFFSET(C1323,-M1323+4,0),0,3)/100*D1323*10000)</f>
        <v/>
      </c>
      <c r="S1323" s="71" t="str">
        <f ca="1">IF(D1323="","",_xll.xEURO(OFFSET(C1323,-M1323+1,0),E1323,OFFSET(C1323,-M1323+2,0),OFFSET(C1323,-M1323+2,0),OFFSET(C1323,-M1323+3,0)+AB1323,OFFSET(C1323,-M1323+4,0),0,5)/365.25*D1323*10000)</f>
        <v/>
      </c>
      <c r="U1323" s="67" t="str">
        <f ca="1">IF(I1323="","",_xll.xEURO(OFFSET(C1323,-M1323+1,0),J1323,OFFSET(C1323,-M1323+2,0),OFFSET(C1323,-M1323+2,0),OFFSET(C1323,-M1323+3,0)+AC1323,OFFSET(C1323,-M1323+4,0),1,1)*I1323)</f>
        <v/>
      </c>
      <c r="V1323" s="69" t="str">
        <f ca="1">IF(I1323="","",_xll.xEURO(OFFSET(C1323,-M1323+1,0),J1323,OFFSET(C1323,-M1323+2,0),OFFSET(C1323,-M1323+2,0),OFFSET(C1323,-M1323+3,0)+AC1323,OFFSET(C1323,-M1323+4,0),1,0))</f>
        <v/>
      </c>
      <c r="W1323" s="67" t="str">
        <f t="shared" si="235"/>
        <v/>
      </c>
      <c r="X1323" s="67" t="str">
        <f ca="1">IF(I1323="","",_xll.xEURO(OFFSET(C1323,-M1323+1,0),J1323,OFFSET(C1323,-M1323+2,0),OFFSET(C1323,-M1323+2,0),OFFSET(C1323,-M1323+3,0)+AC1323,OFFSET(C1323,-M1323+4,0),1,2)/10*I1323)</f>
        <v/>
      </c>
      <c r="Y1323" s="71" t="str">
        <f ca="1">IF(I1323="","",_xll.xEURO(OFFSET(C1323,-M1323+1,0),J1323,OFFSET(C1323,-M1323+2,0),OFFSET(C1323,-M1323+2,0),OFFSET(C1323,-M1323+3,0)+AC1323,OFFSET(C1323,-M1323+4,0),1,3)/100*I1323*10000)</f>
        <v/>
      </c>
      <c r="Z1323" s="71" t="str">
        <f ca="1">IF(I1323="","",_xll.xEURO(OFFSET(C1323,-M1323+1,0),J1323,OFFSET(C1323,-M1323+2,0),OFFSET(C1323,-M1323+2,0),OFFSET(C1323,-M1323+3,0)+AC1323,OFFSET(C1323,-M1323+4,0),1,5)/365.25*I1323*10000)</f>
        <v/>
      </c>
      <c r="AB1323" s="40" t="str">
        <f ca="1">IF(D1323="","",_xll.xCalcSkew(OFFSET(C1323,-M1323,0),E1323-OFFSET(C1323,-M1323+1,0),b)/100)</f>
        <v/>
      </c>
      <c r="AC1323" s="40" t="str">
        <f ca="1">IF(I1323="","",_xll.xCalcSkew(OFFSET(C1323,-M1323,0),J1323-OFFSET(C1323,-M1323+1,0),b)/100)</f>
        <v/>
      </c>
      <c r="AE1323">
        <f t="shared" si="229"/>
        <v>0</v>
      </c>
      <c r="AF1323">
        <f t="shared" si="230"/>
        <v>0</v>
      </c>
      <c r="AG1323">
        <f t="shared" si="231"/>
        <v>0</v>
      </c>
    </row>
    <row r="1324" spans="3:33" x14ac:dyDescent="0.25">
      <c r="D1324" s="52"/>
      <c r="E1324" s="39"/>
      <c r="F1324" s="39"/>
      <c r="G1324" s="35"/>
      <c r="I1324" s="52"/>
      <c r="J1324" s="39"/>
      <c r="K1324" s="39"/>
      <c r="L1324" s="62"/>
      <c r="M1324" s="101">
        <f t="shared" si="236"/>
        <v>19</v>
      </c>
      <c r="N1324" s="67" t="str">
        <f ca="1">IF(D1324="","",_xll.xEURO(OFFSET(C1324,-M1324+1,0),E1324,OFFSET(C1324,-M1324+2,0),OFFSET(C1324,-M1324+2,0),OFFSET(C1324,-M1324+3,0)+AB1324,OFFSET(C1324,-M1324+4,0),0,1)*D1324)</f>
        <v/>
      </c>
      <c r="O1324" s="69" t="str">
        <f ca="1">IF(D1324="","",_xll.xEURO(OFFSET(C1324,-M1324+1,0),E1324,OFFSET(C1324,-M1324+2,0),OFFSET(C1324,-M1324+2,0),OFFSET(C1324,-M1324+3,0)+AB1324,OFFSET(C1324,-M1324+4,0),0,0))</f>
        <v/>
      </c>
      <c r="P1324" s="67" t="str">
        <f t="shared" si="234"/>
        <v/>
      </c>
      <c r="Q1324" s="67" t="str">
        <f ca="1">IF(D1324="","",_xll.xEURO(OFFSET(C1324,-M1324+1,0),E1324,OFFSET(C1324,-M1324+2,0),OFFSET(C1324,-M1324+2,0),OFFSET(C1324,-M1324+3,0)+AB1324,OFFSET(C1324,-M1324+4,0),0,2)/10*D1324)</f>
        <v/>
      </c>
      <c r="R1324" s="71" t="str">
        <f ca="1">IF(D1324="","",_xll.xEURO(OFFSET(C1324,-M1324+1,0),E1324,OFFSET(C1324,-M1324+2,0),OFFSET(C1324,-M1324+2,0),OFFSET(C1324,-M1324+3,0)+AB1324,OFFSET(C1324,-M1324+4,0),0,3)/100*D1324*10000)</f>
        <v/>
      </c>
      <c r="S1324" s="71" t="str">
        <f ca="1">IF(D1324="","",_xll.xEURO(OFFSET(C1324,-M1324+1,0),E1324,OFFSET(C1324,-M1324+2,0),OFFSET(C1324,-M1324+2,0),OFFSET(C1324,-M1324+3,0)+AB1324,OFFSET(C1324,-M1324+4,0),0,5)/365.25*D1324*10000)</f>
        <v/>
      </c>
      <c r="U1324" s="67" t="str">
        <f ca="1">IF(I1324="","",_xll.xEURO(OFFSET(C1324,-M1324+1,0),J1324,OFFSET(C1324,-M1324+2,0),OFFSET(C1324,-M1324+2,0),OFFSET(C1324,-M1324+3,0)+AC1324,OFFSET(C1324,-M1324+4,0),1,1)*I1324)</f>
        <v/>
      </c>
      <c r="V1324" s="69" t="str">
        <f ca="1">IF(I1324="","",_xll.xEURO(OFFSET(C1324,-M1324+1,0),J1324,OFFSET(C1324,-M1324+2,0),OFFSET(C1324,-M1324+2,0),OFFSET(C1324,-M1324+3,0)+AC1324,OFFSET(C1324,-M1324+4,0),1,0))</f>
        <v/>
      </c>
      <c r="W1324" s="67" t="str">
        <f t="shared" si="235"/>
        <v/>
      </c>
      <c r="X1324" s="67" t="str">
        <f ca="1">IF(I1324="","",_xll.xEURO(OFFSET(C1324,-M1324+1,0),J1324,OFFSET(C1324,-M1324+2,0),OFFSET(C1324,-M1324+2,0),OFFSET(C1324,-M1324+3,0)+AC1324,OFFSET(C1324,-M1324+4,0),1,2)/10*I1324)</f>
        <v/>
      </c>
      <c r="Y1324" s="71" t="str">
        <f ca="1">IF(I1324="","",_xll.xEURO(OFFSET(C1324,-M1324+1,0),J1324,OFFSET(C1324,-M1324+2,0),OFFSET(C1324,-M1324+2,0),OFFSET(C1324,-M1324+3,0)+AC1324,OFFSET(C1324,-M1324+4,0),1,3)/100*I1324*10000)</f>
        <v/>
      </c>
      <c r="Z1324" s="71" t="str">
        <f ca="1">IF(I1324="","",_xll.xEURO(OFFSET(C1324,-M1324+1,0),J1324,OFFSET(C1324,-M1324+2,0),OFFSET(C1324,-M1324+2,0),OFFSET(C1324,-M1324+3,0)+AC1324,OFFSET(C1324,-M1324+4,0),1,5)/365.25*I1324*10000)</f>
        <v/>
      </c>
      <c r="AB1324" s="40" t="str">
        <f ca="1">IF(D1324="","",_xll.xCalcSkew(OFFSET(C1324,-M1324,0),E1324-OFFSET(C1324,-M1324+1,0),b)/100)</f>
        <v/>
      </c>
      <c r="AC1324" s="40" t="str">
        <f ca="1">IF(I1324="","",_xll.xCalcSkew(OFFSET(C1324,-M1324,0),J1324-OFFSET(C1324,-M1324+1,0),b)/100)</f>
        <v/>
      </c>
      <c r="AE1324">
        <f t="shared" si="229"/>
        <v>0</v>
      </c>
      <c r="AF1324">
        <f t="shared" si="230"/>
        <v>0</v>
      </c>
      <c r="AG1324">
        <f t="shared" si="231"/>
        <v>0</v>
      </c>
    </row>
    <row r="1325" spans="3:33" x14ac:dyDescent="0.25">
      <c r="D1325" s="52"/>
      <c r="E1325" s="39"/>
      <c r="F1325" s="39"/>
      <c r="G1325" s="35"/>
      <c r="I1325" s="52"/>
      <c r="J1325" s="39"/>
      <c r="K1325" s="39"/>
      <c r="L1325" s="62"/>
      <c r="M1325" s="101">
        <f t="shared" si="236"/>
        <v>20</v>
      </c>
      <c r="N1325" s="67" t="str">
        <f ca="1">IF(D1325="","",_xll.xEURO(OFFSET(C1325,-M1325+1,0),E1325,OFFSET(C1325,-M1325+2,0),OFFSET(C1325,-M1325+2,0),OFFSET(C1325,-M1325+3,0)+AB1325,OFFSET(C1325,-M1325+4,0),0,1)*D1325)</f>
        <v/>
      </c>
      <c r="O1325" s="69" t="str">
        <f ca="1">IF(D1325="","",_xll.xEURO(OFFSET(C1325,-M1325+1,0),E1325,OFFSET(C1325,-M1325+2,0),OFFSET(C1325,-M1325+2,0),OFFSET(C1325,-M1325+3,0)+AB1325,OFFSET(C1325,-M1325+4,0),0,0))</f>
        <v/>
      </c>
      <c r="P1325" s="67" t="str">
        <f t="shared" si="234"/>
        <v/>
      </c>
      <c r="Q1325" s="67" t="str">
        <f ca="1">IF(D1325="","",_xll.xEURO(OFFSET(C1325,-M1325+1,0),E1325,OFFSET(C1325,-M1325+2,0),OFFSET(C1325,-M1325+2,0),OFFSET(C1325,-M1325+3,0)+AB1325,OFFSET(C1325,-M1325+4,0),0,2)/10*D1325)</f>
        <v/>
      </c>
      <c r="R1325" s="71" t="str">
        <f ca="1">IF(D1325="","",_xll.xEURO(OFFSET(C1325,-M1325+1,0),E1325,OFFSET(C1325,-M1325+2,0),OFFSET(C1325,-M1325+2,0),OFFSET(C1325,-M1325+3,0)+AB1325,OFFSET(C1325,-M1325+4,0),0,3)/100*D1325*10000)</f>
        <v/>
      </c>
      <c r="S1325" s="71" t="str">
        <f ca="1">IF(D1325="","",_xll.xEURO(OFFSET(C1325,-M1325+1,0),E1325,OFFSET(C1325,-M1325+2,0),OFFSET(C1325,-M1325+2,0),OFFSET(C1325,-M1325+3,0)+AB1325,OFFSET(C1325,-M1325+4,0),0,5)/365.25*D1325*10000)</f>
        <v/>
      </c>
      <c r="U1325" s="67" t="str">
        <f ca="1">IF(I1325="","",_xll.xEURO(OFFSET(C1325,-M1325+1,0),J1325,OFFSET(C1325,-M1325+2,0),OFFSET(C1325,-M1325+2,0),OFFSET(C1325,-M1325+3,0)+AC1325,OFFSET(C1325,-M1325+4,0),1,1)*I1325)</f>
        <v/>
      </c>
      <c r="V1325" s="69" t="str">
        <f ca="1">IF(I1325="","",_xll.xEURO(OFFSET(C1325,-M1325+1,0),J1325,OFFSET(C1325,-M1325+2,0),OFFSET(C1325,-M1325+2,0),OFFSET(C1325,-M1325+3,0)+AC1325,OFFSET(C1325,-M1325+4,0),1,0))</f>
        <v/>
      </c>
      <c r="W1325" s="67" t="str">
        <f t="shared" si="235"/>
        <v/>
      </c>
      <c r="X1325" s="67" t="str">
        <f ca="1">IF(I1325="","",_xll.xEURO(OFFSET(C1325,-M1325+1,0),J1325,OFFSET(C1325,-M1325+2,0),OFFSET(C1325,-M1325+2,0),OFFSET(C1325,-M1325+3,0)+AC1325,OFFSET(C1325,-M1325+4,0),1,2)/10*I1325)</f>
        <v/>
      </c>
      <c r="Y1325" s="71" t="str">
        <f ca="1">IF(I1325="","",_xll.xEURO(OFFSET(C1325,-M1325+1,0),J1325,OFFSET(C1325,-M1325+2,0),OFFSET(C1325,-M1325+2,0),OFFSET(C1325,-M1325+3,0)+AC1325,OFFSET(C1325,-M1325+4,0),1,3)/100*I1325*10000)</f>
        <v/>
      </c>
      <c r="Z1325" s="71" t="str">
        <f ca="1">IF(I1325="","",_xll.xEURO(OFFSET(C1325,-M1325+1,0),J1325,OFFSET(C1325,-M1325+2,0),OFFSET(C1325,-M1325+2,0),OFFSET(C1325,-M1325+3,0)+AC1325,OFFSET(C1325,-M1325+4,0),1,5)/365.25*I1325*10000)</f>
        <v/>
      </c>
      <c r="AB1325" s="40" t="str">
        <f ca="1">IF(D1325="","",_xll.xCalcSkew(OFFSET(C1325,-M1325,0),E1325-OFFSET(C1325,-M1325+1,0),b)/100)</f>
        <v/>
      </c>
      <c r="AC1325" s="40" t="str">
        <f ca="1">IF(I1325="","",_xll.xCalcSkew(OFFSET(C1325,-M1325,0),J1325-OFFSET(C1325,-M1325+1,0),b)/100)</f>
        <v/>
      </c>
      <c r="AE1325">
        <f t="shared" si="229"/>
        <v>0</v>
      </c>
      <c r="AF1325">
        <f t="shared" si="230"/>
        <v>0</v>
      </c>
      <c r="AG1325">
        <f t="shared" si="231"/>
        <v>0</v>
      </c>
    </row>
    <row r="1326" spans="3:33" x14ac:dyDescent="0.25">
      <c r="D1326" s="52"/>
      <c r="E1326" s="39"/>
      <c r="F1326" s="39"/>
      <c r="G1326" s="35"/>
      <c r="I1326" s="52"/>
      <c r="J1326" s="39"/>
      <c r="K1326" s="39"/>
      <c r="L1326" s="62"/>
      <c r="M1326" s="101">
        <f t="shared" si="236"/>
        <v>21</v>
      </c>
      <c r="N1326" s="67" t="str">
        <f ca="1">IF(D1326="","",_xll.xEURO(OFFSET(C1326,-M1326+1,0),E1326,OFFSET(C1326,-M1326+2,0),OFFSET(C1326,-M1326+2,0),OFFSET(C1326,-M1326+3,0)+AB1326,OFFSET(C1326,-M1326+4,0),0,1)*D1326)</f>
        <v/>
      </c>
      <c r="O1326" s="69" t="str">
        <f ca="1">IF(D1326="","",_xll.xEURO(OFFSET(C1326,-M1326+1,0),E1326,OFFSET(C1326,-M1326+2,0),OFFSET(C1326,-M1326+2,0),OFFSET(C1326,-M1326+3,0)+AB1326,OFFSET(C1326,-M1326+4,0),0,0))</f>
        <v/>
      </c>
      <c r="P1326" s="67" t="str">
        <f t="shared" si="234"/>
        <v/>
      </c>
      <c r="Q1326" s="67" t="str">
        <f ca="1">IF(D1326="","",_xll.xEURO(OFFSET(C1326,-M1326+1,0),E1326,OFFSET(C1326,-M1326+2,0),OFFSET(C1326,-M1326+2,0),OFFSET(C1326,-M1326+3,0)+AB1326,OFFSET(C1326,-M1326+4,0),0,2)/10*D1326)</f>
        <v/>
      </c>
      <c r="R1326" s="71" t="str">
        <f ca="1">IF(D1326="","",_xll.xEURO(OFFSET(C1326,-M1326+1,0),E1326,OFFSET(C1326,-M1326+2,0),OFFSET(C1326,-M1326+2,0),OFFSET(C1326,-M1326+3,0)+AB1326,OFFSET(C1326,-M1326+4,0),0,3)/100*D1326*10000)</f>
        <v/>
      </c>
      <c r="S1326" s="71" t="str">
        <f ca="1">IF(D1326="","",_xll.xEURO(OFFSET(C1326,-M1326+1,0),E1326,OFFSET(C1326,-M1326+2,0),OFFSET(C1326,-M1326+2,0),OFFSET(C1326,-M1326+3,0)+AB1326,OFFSET(C1326,-M1326+4,0),0,5)/365.25*D1326*10000)</f>
        <v/>
      </c>
      <c r="U1326" s="67" t="str">
        <f ca="1">IF(I1326="","",_xll.xEURO(OFFSET(C1326,-M1326+1,0),J1326,OFFSET(C1326,-M1326+2,0),OFFSET(C1326,-M1326+2,0),OFFSET(C1326,-M1326+3,0)+AC1326,OFFSET(C1326,-M1326+4,0),1,1)*I1326)</f>
        <v/>
      </c>
      <c r="V1326" s="69" t="str">
        <f ca="1">IF(I1326="","",_xll.xEURO(OFFSET(C1326,-M1326+1,0),J1326,OFFSET(C1326,-M1326+2,0),OFFSET(C1326,-M1326+2,0),OFFSET(C1326,-M1326+3,0)+AC1326,OFFSET(C1326,-M1326+4,0),1,0))</f>
        <v/>
      </c>
      <c r="W1326" s="67" t="str">
        <f t="shared" si="235"/>
        <v/>
      </c>
      <c r="X1326" s="67" t="str">
        <f ca="1">IF(I1326="","",_xll.xEURO(OFFSET(C1326,-M1326+1,0),J1326,OFFSET(C1326,-M1326+2,0),OFFSET(C1326,-M1326+2,0),OFFSET(C1326,-M1326+3,0)+AC1326,OFFSET(C1326,-M1326+4,0),1,2)/10*I1326)</f>
        <v/>
      </c>
      <c r="Y1326" s="71" t="str">
        <f ca="1">IF(I1326="","",_xll.xEURO(OFFSET(C1326,-M1326+1,0),J1326,OFFSET(C1326,-M1326+2,0),OFFSET(C1326,-M1326+2,0),OFFSET(C1326,-M1326+3,0)+AC1326,OFFSET(C1326,-M1326+4,0),1,3)/100*I1326*10000)</f>
        <v/>
      </c>
      <c r="Z1326" s="71" t="str">
        <f ca="1">IF(I1326="","",_xll.xEURO(OFFSET(C1326,-M1326+1,0),J1326,OFFSET(C1326,-M1326+2,0),OFFSET(C1326,-M1326+2,0),OFFSET(C1326,-M1326+3,0)+AC1326,OFFSET(C1326,-M1326+4,0),1,5)/365.25*I1326*10000)</f>
        <v/>
      </c>
      <c r="AB1326" s="40" t="str">
        <f ca="1">IF(D1326="","",_xll.xCalcSkew(OFFSET(C1326,-M1326,0),E1326-OFFSET(C1326,-M1326+1,0),b)/100)</f>
        <v/>
      </c>
      <c r="AC1326" s="40" t="str">
        <f ca="1">IF(I1326="","",_xll.xCalcSkew(OFFSET(C1326,-M1326,0),J1326-OFFSET(C1326,-M1326+1,0),b)/100)</f>
        <v/>
      </c>
      <c r="AE1326">
        <f t="shared" si="229"/>
        <v>0</v>
      </c>
      <c r="AF1326">
        <f t="shared" si="230"/>
        <v>0</v>
      </c>
      <c r="AG1326">
        <f t="shared" si="231"/>
        <v>0</v>
      </c>
    </row>
    <row r="1327" spans="3:33" x14ac:dyDescent="0.25">
      <c r="D1327" s="52"/>
      <c r="E1327" s="39"/>
      <c r="F1327" s="39"/>
      <c r="G1327" s="35"/>
      <c r="I1327" s="52"/>
      <c r="J1327" s="39"/>
      <c r="K1327" s="39"/>
      <c r="L1327" s="62"/>
      <c r="M1327" s="101">
        <f t="shared" si="236"/>
        <v>22</v>
      </c>
      <c r="N1327" s="67" t="str">
        <f ca="1">IF(D1327="","",_xll.xEURO(OFFSET(C1327,-M1327+1,0),E1327,OFFSET(C1327,-M1327+2,0),OFFSET(C1327,-M1327+2,0),OFFSET(C1327,-M1327+3,0)+AB1327,OFFSET(C1327,-M1327+4,0),0,1)*D1327)</f>
        <v/>
      </c>
      <c r="O1327" s="69" t="str">
        <f ca="1">IF(D1327="","",_xll.xEURO(OFFSET(C1327,-M1327+1,0),E1327,OFFSET(C1327,-M1327+2,0),OFFSET(C1327,-M1327+2,0),OFFSET(C1327,-M1327+3,0)+AB1327,OFFSET(C1327,-M1327+4,0),0,0))</f>
        <v/>
      </c>
      <c r="P1327" s="67" t="str">
        <f t="shared" si="234"/>
        <v/>
      </c>
      <c r="Q1327" s="67" t="str">
        <f ca="1">IF(D1327="","",_xll.xEURO(OFFSET(C1327,-M1327+1,0),E1327,OFFSET(C1327,-M1327+2,0),OFFSET(C1327,-M1327+2,0),OFFSET(C1327,-M1327+3,0)+AB1327,OFFSET(C1327,-M1327+4,0),0,2)/10*D1327)</f>
        <v/>
      </c>
      <c r="R1327" s="71" t="str">
        <f ca="1">IF(D1327="","",_xll.xEURO(OFFSET(C1327,-M1327+1,0),E1327,OFFSET(C1327,-M1327+2,0),OFFSET(C1327,-M1327+2,0),OFFSET(C1327,-M1327+3,0)+AB1327,OFFSET(C1327,-M1327+4,0),0,3)/100*D1327*10000)</f>
        <v/>
      </c>
      <c r="S1327" s="71" t="str">
        <f ca="1">IF(D1327="","",_xll.xEURO(OFFSET(C1327,-M1327+1,0),E1327,OFFSET(C1327,-M1327+2,0),OFFSET(C1327,-M1327+2,0),OFFSET(C1327,-M1327+3,0)+AB1327,OFFSET(C1327,-M1327+4,0),0,5)/365.25*D1327*10000)</f>
        <v/>
      </c>
      <c r="U1327" s="67" t="str">
        <f ca="1">IF(I1327="","",_xll.xEURO(OFFSET(C1327,-M1327+1,0),J1327,OFFSET(C1327,-M1327+2,0),OFFSET(C1327,-M1327+2,0),OFFSET(C1327,-M1327+3,0)+AC1327,OFFSET(C1327,-M1327+4,0),1,1)*I1327)</f>
        <v/>
      </c>
      <c r="V1327" s="69" t="str">
        <f ca="1">IF(I1327="","",_xll.xEURO(OFFSET(C1327,-M1327+1,0),J1327,OFFSET(C1327,-M1327+2,0),OFFSET(C1327,-M1327+2,0),OFFSET(C1327,-M1327+3,0)+AC1327,OFFSET(C1327,-M1327+4,0),1,0))</f>
        <v/>
      </c>
      <c r="W1327" s="67" t="str">
        <f t="shared" si="235"/>
        <v/>
      </c>
      <c r="X1327" s="67" t="str">
        <f ca="1">IF(I1327="","",_xll.xEURO(OFFSET(C1327,-M1327+1,0),J1327,OFFSET(C1327,-M1327+2,0),OFFSET(C1327,-M1327+2,0),OFFSET(C1327,-M1327+3,0)+AC1327,OFFSET(C1327,-M1327+4,0),1,2)/10*I1327)</f>
        <v/>
      </c>
      <c r="Y1327" s="71" t="str">
        <f ca="1">IF(I1327="","",_xll.xEURO(OFFSET(C1327,-M1327+1,0),J1327,OFFSET(C1327,-M1327+2,0),OFFSET(C1327,-M1327+2,0),OFFSET(C1327,-M1327+3,0)+AC1327,OFFSET(C1327,-M1327+4,0),1,3)/100*I1327*10000)</f>
        <v/>
      </c>
      <c r="Z1327" s="71" t="str">
        <f ca="1">IF(I1327="","",_xll.xEURO(OFFSET(C1327,-M1327+1,0),J1327,OFFSET(C1327,-M1327+2,0),OFFSET(C1327,-M1327+2,0),OFFSET(C1327,-M1327+3,0)+AC1327,OFFSET(C1327,-M1327+4,0),1,5)/365.25*I1327*10000)</f>
        <v/>
      </c>
      <c r="AB1327" s="40" t="str">
        <f ca="1">IF(D1327="","",_xll.xCalcSkew(OFFSET(C1327,-M1327,0),E1327-OFFSET(C1327,-M1327+1,0),b)/100)</f>
        <v/>
      </c>
      <c r="AC1327" s="40" t="str">
        <f ca="1">IF(I1327="","",_xll.xCalcSkew(OFFSET(C1327,-M1327,0),J1327-OFFSET(C1327,-M1327+1,0),b)/100)</f>
        <v/>
      </c>
      <c r="AE1327">
        <f t="shared" si="229"/>
        <v>0</v>
      </c>
      <c r="AF1327">
        <f t="shared" si="230"/>
        <v>0</v>
      </c>
      <c r="AG1327">
        <f t="shared" si="231"/>
        <v>0</v>
      </c>
    </row>
    <row r="1328" spans="3:33" x14ac:dyDescent="0.25">
      <c r="D1328" s="52"/>
      <c r="E1328" s="39"/>
      <c r="F1328" s="39"/>
      <c r="G1328" s="35"/>
      <c r="I1328" s="52"/>
      <c r="J1328" s="39"/>
      <c r="K1328" s="39"/>
      <c r="L1328" s="62"/>
      <c r="M1328" s="101">
        <f t="shared" si="236"/>
        <v>23</v>
      </c>
      <c r="N1328" s="67" t="str">
        <f ca="1">IF(D1328="","",_xll.xEURO(OFFSET(C1328,-M1328+1,0),E1328,OFFSET(C1328,-M1328+2,0),OFFSET(C1328,-M1328+2,0),OFFSET(C1328,-M1328+3,0)+AB1328,OFFSET(C1328,-M1328+4,0),0,1)*D1328)</f>
        <v/>
      </c>
      <c r="O1328" s="69" t="str">
        <f ca="1">IF(D1328="","",_xll.xEURO(OFFSET(C1328,-M1328+1,0),E1328,OFFSET(C1328,-M1328+2,0),OFFSET(C1328,-M1328+2,0),OFFSET(C1328,-M1328+3,0)+AB1328,OFFSET(C1328,-M1328+4,0),0,0))</f>
        <v/>
      </c>
      <c r="P1328" s="67" t="str">
        <f t="shared" si="234"/>
        <v/>
      </c>
      <c r="Q1328" s="67" t="str">
        <f ca="1">IF(D1328="","",_xll.xEURO(OFFSET(C1328,-M1328+1,0),E1328,OFFSET(C1328,-M1328+2,0),OFFSET(C1328,-M1328+2,0),OFFSET(C1328,-M1328+3,0)+AB1328,OFFSET(C1328,-M1328+4,0),0,2)/10*D1328)</f>
        <v/>
      </c>
      <c r="R1328" s="71" t="str">
        <f ca="1">IF(D1328="","",_xll.xEURO(OFFSET(C1328,-M1328+1,0),E1328,OFFSET(C1328,-M1328+2,0),OFFSET(C1328,-M1328+2,0),OFFSET(C1328,-M1328+3,0)+AB1328,OFFSET(C1328,-M1328+4,0),0,3)/100*D1328*10000)</f>
        <v/>
      </c>
      <c r="S1328" s="71" t="str">
        <f ca="1">IF(D1328="","",_xll.xEURO(OFFSET(C1328,-M1328+1,0),E1328,OFFSET(C1328,-M1328+2,0),OFFSET(C1328,-M1328+2,0),OFFSET(C1328,-M1328+3,0)+AB1328,OFFSET(C1328,-M1328+4,0),0,5)/365.25*D1328*10000)</f>
        <v/>
      </c>
      <c r="U1328" s="67" t="str">
        <f ca="1">IF(I1328="","",_xll.xEURO(OFFSET(C1328,-M1328+1,0),J1328,OFFSET(C1328,-M1328+2,0),OFFSET(C1328,-M1328+2,0),OFFSET(C1328,-M1328+3,0)+AC1328,OFFSET(C1328,-M1328+4,0),1,1)*I1328)</f>
        <v/>
      </c>
      <c r="V1328" s="69" t="str">
        <f ca="1">IF(I1328="","",_xll.xEURO(OFFSET(C1328,-M1328+1,0),J1328,OFFSET(C1328,-M1328+2,0),OFFSET(C1328,-M1328+2,0),OFFSET(C1328,-M1328+3,0)+AC1328,OFFSET(C1328,-M1328+4,0),1,0))</f>
        <v/>
      </c>
      <c r="W1328" s="67" t="str">
        <f t="shared" si="235"/>
        <v/>
      </c>
      <c r="X1328" s="67" t="str">
        <f ca="1">IF(I1328="","",_xll.xEURO(OFFSET(C1328,-M1328+1,0),J1328,OFFSET(C1328,-M1328+2,0),OFFSET(C1328,-M1328+2,0),OFFSET(C1328,-M1328+3,0)+AC1328,OFFSET(C1328,-M1328+4,0),1,2)/10*I1328)</f>
        <v/>
      </c>
      <c r="Y1328" s="71" t="str">
        <f ca="1">IF(I1328="","",_xll.xEURO(OFFSET(C1328,-M1328+1,0),J1328,OFFSET(C1328,-M1328+2,0),OFFSET(C1328,-M1328+2,0),OFFSET(C1328,-M1328+3,0)+AC1328,OFFSET(C1328,-M1328+4,0),1,3)/100*I1328*10000)</f>
        <v/>
      </c>
      <c r="Z1328" s="71" t="str">
        <f ca="1">IF(I1328="","",_xll.xEURO(OFFSET(C1328,-M1328+1,0),J1328,OFFSET(C1328,-M1328+2,0),OFFSET(C1328,-M1328+2,0),OFFSET(C1328,-M1328+3,0)+AC1328,OFFSET(C1328,-M1328+4,0),1,5)/365.25*I1328*10000)</f>
        <v/>
      </c>
      <c r="AB1328" s="40" t="str">
        <f ca="1">IF(D1328="","",_xll.xCalcSkew(OFFSET(C1328,-M1328,0),E1328-OFFSET(C1328,-M1328+1,0),b)/100)</f>
        <v/>
      </c>
      <c r="AC1328" s="40" t="str">
        <f ca="1">IF(I1328="","",_xll.xCalcSkew(OFFSET(C1328,-M1328,0),J1328-OFFSET(C1328,-M1328+1,0),b)/100)</f>
        <v/>
      </c>
      <c r="AE1328">
        <f t="shared" si="229"/>
        <v>0</v>
      </c>
      <c r="AF1328">
        <f t="shared" si="230"/>
        <v>0</v>
      </c>
      <c r="AG1328">
        <f t="shared" si="231"/>
        <v>0</v>
      </c>
    </row>
    <row r="1329" spans="3:33" x14ac:dyDescent="0.25">
      <c r="D1329" s="52"/>
      <c r="E1329" s="39"/>
      <c r="F1329" s="39"/>
      <c r="G1329" s="35"/>
      <c r="I1329" s="52"/>
      <c r="J1329" s="39"/>
      <c r="K1329" s="39"/>
      <c r="L1329" s="62"/>
      <c r="M1329" s="101">
        <f t="shared" si="236"/>
        <v>24</v>
      </c>
      <c r="N1329" s="67" t="str">
        <f ca="1">IF(D1329="","",_xll.xEURO(OFFSET(C1329,-M1329+1,0),E1329,OFFSET(C1329,-M1329+2,0),OFFSET(C1329,-M1329+2,0),OFFSET(C1329,-M1329+3,0)+AB1329,OFFSET(C1329,-M1329+4,0),0,1)*D1329)</f>
        <v/>
      </c>
      <c r="O1329" s="69" t="str">
        <f ca="1">IF(D1329="","",_xll.xEURO(OFFSET(C1329,-M1329+1,0),E1329,OFFSET(C1329,-M1329+2,0),OFFSET(C1329,-M1329+2,0),OFFSET(C1329,-M1329+3,0)+AB1329,OFFSET(C1329,-M1329+4,0),0,0))</f>
        <v/>
      </c>
      <c r="P1329" s="67" t="str">
        <f t="shared" si="234"/>
        <v/>
      </c>
      <c r="Q1329" s="67" t="str">
        <f ca="1">IF(D1329="","",_xll.xEURO(OFFSET(C1329,-M1329+1,0),E1329,OFFSET(C1329,-M1329+2,0),OFFSET(C1329,-M1329+2,0),OFFSET(C1329,-M1329+3,0)+AB1329,OFFSET(C1329,-M1329+4,0),0,2)/10*D1329)</f>
        <v/>
      </c>
      <c r="R1329" s="71" t="str">
        <f ca="1">IF(D1329="","",_xll.xEURO(OFFSET(C1329,-M1329+1,0),E1329,OFFSET(C1329,-M1329+2,0),OFFSET(C1329,-M1329+2,0),OFFSET(C1329,-M1329+3,0)+AB1329,OFFSET(C1329,-M1329+4,0),0,3)/100*D1329*10000)</f>
        <v/>
      </c>
      <c r="S1329" s="71" t="str">
        <f ca="1">IF(D1329="","",_xll.xEURO(OFFSET(C1329,-M1329+1,0),E1329,OFFSET(C1329,-M1329+2,0),OFFSET(C1329,-M1329+2,0),OFFSET(C1329,-M1329+3,0)+AB1329,OFFSET(C1329,-M1329+4,0),0,5)/365.25*D1329*10000)</f>
        <v/>
      </c>
      <c r="U1329" s="67" t="str">
        <f ca="1">IF(I1329="","",_xll.xEURO(OFFSET(C1329,-M1329+1,0),J1329,OFFSET(C1329,-M1329+2,0),OFFSET(C1329,-M1329+2,0),OFFSET(C1329,-M1329+3,0)+AC1329,OFFSET(C1329,-M1329+4,0),1,1)*I1329)</f>
        <v/>
      </c>
      <c r="V1329" s="69" t="str">
        <f ca="1">IF(I1329="","",_xll.xEURO(OFFSET(C1329,-M1329+1,0),J1329,OFFSET(C1329,-M1329+2,0),OFFSET(C1329,-M1329+2,0),OFFSET(C1329,-M1329+3,0)+AC1329,OFFSET(C1329,-M1329+4,0),1,0))</f>
        <v/>
      </c>
      <c r="W1329" s="67" t="str">
        <f t="shared" si="235"/>
        <v/>
      </c>
      <c r="X1329" s="67" t="str">
        <f ca="1">IF(I1329="","",_xll.xEURO(OFFSET(C1329,-M1329+1,0),J1329,OFFSET(C1329,-M1329+2,0),OFFSET(C1329,-M1329+2,0),OFFSET(C1329,-M1329+3,0)+AC1329,OFFSET(C1329,-M1329+4,0),1,2)/10*I1329)</f>
        <v/>
      </c>
      <c r="Y1329" s="71" t="str">
        <f ca="1">IF(I1329="","",_xll.xEURO(OFFSET(C1329,-M1329+1,0),J1329,OFFSET(C1329,-M1329+2,0),OFFSET(C1329,-M1329+2,0),OFFSET(C1329,-M1329+3,0)+AC1329,OFFSET(C1329,-M1329+4,0),1,3)/100*I1329*10000)</f>
        <v/>
      </c>
      <c r="Z1329" s="71" t="str">
        <f ca="1">IF(I1329="","",_xll.xEURO(OFFSET(C1329,-M1329+1,0),J1329,OFFSET(C1329,-M1329+2,0),OFFSET(C1329,-M1329+2,0),OFFSET(C1329,-M1329+3,0)+AC1329,OFFSET(C1329,-M1329+4,0),1,5)/365.25*I1329*10000)</f>
        <v/>
      </c>
      <c r="AB1329" s="40" t="str">
        <f ca="1">IF(D1329="","",_xll.xCalcSkew(OFFSET(C1329,-M1329,0),E1329-OFFSET(C1329,-M1329+1,0),b)/100)</f>
        <v/>
      </c>
      <c r="AC1329" s="40" t="str">
        <f ca="1">IF(I1329="","",_xll.xCalcSkew(OFFSET(C1329,-M1329,0),J1329-OFFSET(C1329,-M1329+1,0),b)/100)</f>
        <v/>
      </c>
      <c r="AE1329">
        <f t="shared" si="229"/>
        <v>0</v>
      </c>
      <c r="AF1329">
        <f t="shared" si="230"/>
        <v>0</v>
      </c>
      <c r="AG1329">
        <f t="shared" si="231"/>
        <v>0</v>
      </c>
    </row>
    <row r="1330" spans="3:33" x14ac:dyDescent="0.25">
      <c r="D1330" s="52"/>
      <c r="E1330" s="39"/>
      <c r="F1330" s="39"/>
      <c r="G1330" s="35"/>
      <c r="I1330" s="52"/>
      <c r="J1330" s="39"/>
      <c r="K1330" s="39"/>
      <c r="L1330" s="62"/>
      <c r="M1330" s="101">
        <f t="shared" si="236"/>
        <v>25</v>
      </c>
      <c r="N1330" s="67" t="str">
        <f ca="1">IF(D1330="","",_xll.xEURO(OFFSET(C1330,-M1330+1,0),E1330,OFFSET(C1330,-M1330+2,0),OFFSET(C1330,-M1330+2,0),OFFSET(C1330,-M1330+3,0)+AB1330,OFFSET(C1330,-M1330+4,0),0,1)*D1330)</f>
        <v/>
      </c>
      <c r="O1330" s="69" t="str">
        <f ca="1">IF(D1330="","",_xll.xEURO(OFFSET(C1330,-M1330+1,0),E1330,OFFSET(C1330,-M1330+2,0),OFFSET(C1330,-M1330+2,0),OFFSET(C1330,-M1330+3,0)+AB1330,OFFSET(C1330,-M1330+4,0),0,0))</f>
        <v/>
      </c>
      <c r="P1330" s="67" t="str">
        <f t="shared" si="234"/>
        <v/>
      </c>
      <c r="Q1330" s="67" t="str">
        <f ca="1">IF(D1330="","",_xll.xEURO(OFFSET(C1330,-M1330+1,0),E1330,OFFSET(C1330,-M1330+2,0),OFFSET(C1330,-M1330+2,0),OFFSET(C1330,-M1330+3,0)+AB1330,OFFSET(C1330,-M1330+4,0),0,2)/10*D1330)</f>
        <v/>
      </c>
      <c r="R1330" s="71" t="str">
        <f ca="1">IF(D1330="","",_xll.xEURO(OFFSET(C1330,-M1330+1,0),E1330,OFFSET(C1330,-M1330+2,0),OFFSET(C1330,-M1330+2,0),OFFSET(C1330,-M1330+3,0)+AB1330,OFFSET(C1330,-M1330+4,0),0,3)/100*D1330*10000)</f>
        <v/>
      </c>
      <c r="S1330" s="71" t="str">
        <f ca="1">IF(D1330="","",_xll.xEURO(OFFSET(C1330,-M1330+1,0),E1330,OFFSET(C1330,-M1330+2,0),OFFSET(C1330,-M1330+2,0),OFFSET(C1330,-M1330+3,0)+AB1330,OFFSET(C1330,-M1330+4,0),0,5)/365.25*D1330*10000)</f>
        <v/>
      </c>
      <c r="U1330" s="67" t="str">
        <f ca="1">IF(I1330="","",_xll.xEURO(OFFSET(C1330,-M1330+1,0),J1330,OFFSET(C1330,-M1330+2,0),OFFSET(C1330,-M1330+2,0),OFFSET(C1330,-M1330+3,0)+AC1330,OFFSET(C1330,-M1330+4,0),1,1)*I1330)</f>
        <v/>
      </c>
      <c r="V1330" s="69" t="str">
        <f ca="1">IF(I1330="","",_xll.xEURO(OFFSET(C1330,-M1330+1,0),J1330,OFFSET(C1330,-M1330+2,0),OFFSET(C1330,-M1330+2,0),OFFSET(C1330,-M1330+3,0)+AC1330,OFFSET(C1330,-M1330+4,0),1,0))</f>
        <v/>
      </c>
      <c r="W1330" s="67" t="str">
        <f t="shared" si="235"/>
        <v/>
      </c>
      <c r="X1330" s="67" t="str">
        <f ca="1">IF(I1330="","",_xll.xEURO(OFFSET(C1330,-M1330+1,0),J1330,OFFSET(C1330,-M1330+2,0),OFFSET(C1330,-M1330+2,0),OFFSET(C1330,-M1330+3,0)+AC1330,OFFSET(C1330,-M1330+4,0),1,2)/10*I1330)</f>
        <v/>
      </c>
      <c r="Y1330" s="71" t="str">
        <f ca="1">IF(I1330="","",_xll.xEURO(OFFSET(C1330,-M1330+1,0),J1330,OFFSET(C1330,-M1330+2,0),OFFSET(C1330,-M1330+2,0),OFFSET(C1330,-M1330+3,0)+AC1330,OFFSET(C1330,-M1330+4,0),1,3)/100*I1330*10000)</f>
        <v/>
      </c>
      <c r="Z1330" s="71" t="str">
        <f ca="1">IF(I1330="","",_xll.xEURO(OFFSET(C1330,-M1330+1,0),J1330,OFFSET(C1330,-M1330+2,0),OFFSET(C1330,-M1330+2,0),OFFSET(C1330,-M1330+3,0)+AC1330,OFFSET(C1330,-M1330+4,0),1,5)/365.25*I1330*10000)</f>
        <v/>
      </c>
      <c r="AB1330" s="40" t="str">
        <f ca="1">IF(D1330="","",_xll.xCalcSkew(OFFSET(C1330,-M1330,0),E1330-OFFSET(C1330,-M1330+1,0),b)/100)</f>
        <v/>
      </c>
      <c r="AC1330" s="40" t="str">
        <f ca="1">IF(I1330="","",_xll.xCalcSkew(OFFSET(C1330,-M1330,0),J1330-OFFSET(C1330,-M1330+1,0),b)/100)</f>
        <v/>
      </c>
      <c r="AE1330">
        <f t="shared" si="229"/>
        <v>0</v>
      </c>
      <c r="AF1330">
        <f t="shared" si="230"/>
        <v>0</v>
      </c>
      <c r="AG1330">
        <f t="shared" si="231"/>
        <v>0</v>
      </c>
    </row>
    <row r="1331" spans="3:33" x14ac:dyDescent="0.25">
      <c r="D1331" s="52"/>
      <c r="E1331" s="39"/>
      <c r="F1331" s="39"/>
      <c r="G1331" s="35"/>
      <c r="I1331" s="52"/>
      <c r="J1331" s="39"/>
      <c r="K1331" s="39"/>
      <c r="L1331" s="62"/>
      <c r="M1331" s="101">
        <f t="shared" si="236"/>
        <v>26</v>
      </c>
      <c r="N1331" s="67" t="str">
        <f ca="1">IF(D1331="","",_xll.xEURO(OFFSET(C1331,-M1331+1,0),E1331,OFFSET(C1331,-M1331+2,0),OFFSET(C1331,-M1331+2,0),OFFSET(C1331,-M1331+3,0)+AB1331,OFFSET(C1331,-M1331+4,0),0,1)*D1331)</f>
        <v/>
      </c>
      <c r="O1331" s="69" t="str">
        <f ca="1">IF(D1331="","",_xll.xEURO(OFFSET(C1331,-M1331+1,0),E1331,OFFSET(C1331,-M1331+2,0),OFFSET(C1331,-M1331+2,0),OFFSET(C1331,-M1331+3,0)+AB1331,OFFSET(C1331,-M1331+4,0),0,0))</f>
        <v/>
      </c>
      <c r="P1331" s="67" t="str">
        <f t="shared" si="234"/>
        <v/>
      </c>
      <c r="Q1331" s="67" t="str">
        <f ca="1">IF(D1331="","",_xll.xEURO(OFFSET(C1331,-M1331+1,0),E1331,OFFSET(C1331,-M1331+2,0),OFFSET(C1331,-M1331+2,0),OFFSET(C1331,-M1331+3,0)+AB1331,OFFSET(C1331,-M1331+4,0),0,2)/10*D1331)</f>
        <v/>
      </c>
      <c r="R1331" s="71" t="str">
        <f ca="1">IF(D1331="","",_xll.xEURO(OFFSET(C1331,-M1331+1,0),E1331,OFFSET(C1331,-M1331+2,0),OFFSET(C1331,-M1331+2,0),OFFSET(C1331,-M1331+3,0)+AB1331,OFFSET(C1331,-M1331+4,0),0,3)/100*D1331*10000)</f>
        <v/>
      </c>
      <c r="S1331" s="71" t="str">
        <f ca="1">IF(D1331="","",_xll.xEURO(OFFSET(C1331,-M1331+1,0),E1331,OFFSET(C1331,-M1331+2,0),OFFSET(C1331,-M1331+2,0),OFFSET(C1331,-M1331+3,0)+AB1331,OFFSET(C1331,-M1331+4,0),0,5)/365.25*D1331*10000)</f>
        <v/>
      </c>
      <c r="U1331" s="67" t="str">
        <f ca="1">IF(I1331="","",_xll.xEURO(OFFSET(C1331,-M1331+1,0),J1331,OFFSET(C1331,-M1331+2,0),OFFSET(C1331,-M1331+2,0),OFFSET(C1331,-M1331+3,0)+AC1331,OFFSET(C1331,-M1331+4,0),1,1)*I1331)</f>
        <v/>
      </c>
      <c r="V1331" s="69" t="str">
        <f ca="1">IF(I1331="","",_xll.xEURO(OFFSET(C1331,-M1331+1,0),J1331,OFFSET(C1331,-M1331+2,0),OFFSET(C1331,-M1331+2,0),OFFSET(C1331,-M1331+3,0)+AC1331,OFFSET(C1331,-M1331+4,0),1,0))</f>
        <v/>
      </c>
      <c r="W1331" s="67" t="str">
        <f t="shared" si="235"/>
        <v/>
      </c>
      <c r="X1331" s="67" t="str">
        <f ca="1">IF(I1331="","",_xll.xEURO(OFFSET(C1331,-M1331+1,0),J1331,OFFSET(C1331,-M1331+2,0),OFFSET(C1331,-M1331+2,0),OFFSET(C1331,-M1331+3,0)+AC1331,OFFSET(C1331,-M1331+4,0),1,2)/10*I1331)</f>
        <v/>
      </c>
      <c r="Y1331" s="71" t="str">
        <f ca="1">IF(I1331="","",_xll.xEURO(OFFSET(C1331,-M1331+1,0),J1331,OFFSET(C1331,-M1331+2,0),OFFSET(C1331,-M1331+2,0),OFFSET(C1331,-M1331+3,0)+AC1331,OFFSET(C1331,-M1331+4,0),1,3)/100*I1331*10000)</f>
        <v/>
      </c>
      <c r="Z1331" s="71" t="str">
        <f ca="1">IF(I1331="","",_xll.xEURO(OFFSET(C1331,-M1331+1,0),J1331,OFFSET(C1331,-M1331+2,0),OFFSET(C1331,-M1331+2,0),OFFSET(C1331,-M1331+3,0)+AC1331,OFFSET(C1331,-M1331+4,0),1,5)/365.25*I1331*10000)</f>
        <v/>
      </c>
      <c r="AB1331" s="40" t="str">
        <f ca="1">IF(D1331="","",_xll.xCalcSkew(OFFSET(C1331,-M1331,0),E1331-OFFSET(C1331,-M1331+1,0),b)/100)</f>
        <v/>
      </c>
      <c r="AC1331" s="40" t="str">
        <f ca="1">IF(I1331="","",_xll.xCalcSkew(OFFSET(C1331,-M1331,0),J1331-OFFSET(C1331,-M1331+1,0),b)/100)</f>
        <v/>
      </c>
      <c r="AE1331">
        <f t="shared" si="229"/>
        <v>0</v>
      </c>
      <c r="AF1331">
        <f t="shared" si="230"/>
        <v>0</v>
      </c>
      <c r="AG1331">
        <f t="shared" si="231"/>
        <v>0</v>
      </c>
    </row>
    <row r="1332" spans="3:33" x14ac:dyDescent="0.25">
      <c r="D1332" s="52"/>
      <c r="E1332" s="39"/>
      <c r="F1332" s="39"/>
      <c r="G1332" s="35"/>
      <c r="I1332" s="52"/>
      <c r="J1332" s="39"/>
      <c r="K1332" s="39"/>
      <c r="L1332" s="62"/>
      <c r="M1332" s="101">
        <f t="shared" si="236"/>
        <v>27</v>
      </c>
      <c r="N1332" s="67" t="str">
        <f ca="1">IF(D1332="","",_xll.xEURO(OFFSET(C1332,-M1332+1,0),E1332,OFFSET(C1332,-M1332+2,0),OFFSET(C1332,-M1332+2,0),OFFSET(C1332,-M1332+3,0)+AB1332,OFFSET(C1332,-M1332+4,0),0,1)*D1332)</f>
        <v/>
      </c>
      <c r="O1332" s="69" t="str">
        <f ca="1">IF(D1332="","",_xll.xEURO(OFFSET(C1332,-M1332+1,0),E1332,OFFSET(C1332,-M1332+2,0),OFFSET(C1332,-M1332+2,0),OFFSET(C1332,-M1332+3,0)+AB1332,OFFSET(C1332,-M1332+4,0),0,0))</f>
        <v/>
      </c>
      <c r="P1332" s="67" t="str">
        <f t="shared" si="234"/>
        <v/>
      </c>
      <c r="Q1332" s="67" t="str">
        <f ca="1">IF(D1332="","",_xll.xEURO(OFFSET(C1332,-M1332+1,0),E1332,OFFSET(C1332,-M1332+2,0),OFFSET(C1332,-M1332+2,0),OFFSET(C1332,-M1332+3,0)+AB1332,OFFSET(C1332,-M1332+4,0),0,2)/10*D1332)</f>
        <v/>
      </c>
      <c r="R1332" s="71" t="str">
        <f ca="1">IF(D1332="","",_xll.xEURO(OFFSET(C1332,-M1332+1,0),E1332,OFFSET(C1332,-M1332+2,0),OFFSET(C1332,-M1332+2,0),OFFSET(C1332,-M1332+3,0)+AB1332,OFFSET(C1332,-M1332+4,0),0,3)/100*D1332*10000)</f>
        <v/>
      </c>
      <c r="S1332" s="71" t="str">
        <f ca="1">IF(D1332="","",_xll.xEURO(OFFSET(C1332,-M1332+1,0),E1332,OFFSET(C1332,-M1332+2,0),OFFSET(C1332,-M1332+2,0),OFFSET(C1332,-M1332+3,0)+AB1332,OFFSET(C1332,-M1332+4,0),0,5)/365.25*D1332*10000)</f>
        <v/>
      </c>
      <c r="U1332" s="67" t="str">
        <f ca="1">IF(I1332="","",_xll.xEURO(OFFSET(C1332,-M1332+1,0),J1332,OFFSET(C1332,-M1332+2,0),OFFSET(C1332,-M1332+2,0),OFFSET(C1332,-M1332+3,0)+AC1332,OFFSET(C1332,-M1332+4,0),1,1)*I1332)</f>
        <v/>
      </c>
      <c r="V1332" s="69" t="str">
        <f ca="1">IF(I1332="","",_xll.xEURO(OFFSET(C1332,-M1332+1,0),J1332,OFFSET(C1332,-M1332+2,0),OFFSET(C1332,-M1332+2,0),OFFSET(C1332,-M1332+3,0)+AC1332,OFFSET(C1332,-M1332+4,0),1,0))</f>
        <v/>
      </c>
      <c r="W1332" s="67" t="str">
        <f t="shared" si="235"/>
        <v/>
      </c>
      <c r="X1332" s="67" t="str">
        <f ca="1">IF(I1332="","",_xll.xEURO(OFFSET(C1332,-M1332+1,0),J1332,OFFSET(C1332,-M1332+2,0),OFFSET(C1332,-M1332+2,0),OFFSET(C1332,-M1332+3,0)+AC1332,OFFSET(C1332,-M1332+4,0),1,2)/10*I1332)</f>
        <v/>
      </c>
      <c r="Y1332" s="71" t="str">
        <f ca="1">IF(I1332="","",_xll.xEURO(OFFSET(C1332,-M1332+1,0),J1332,OFFSET(C1332,-M1332+2,0),OFFSET(C1332,-M1332+2,0),OFFSET(C1332,-M1332+3,0)+AC1332,OFFSET(C1332,-M1332+4,0),1,3)/100*I1332*10000)</f>
        <v/>
      </c>
      <c r="Z1332" s="71" t="str">
        <f ca="1">IF(I1332="","",_xll.xEURO(OFFSET(C1332,-M1332+1,0),J1332,OFFSET(C1332,-M1332+2,0),OFFSET(C1332,-M1332+2,0),OFFSET(C1332,-M1332+3,0)+AC1332,OFFSET(C1332,-M1332+4,0),1,5)/365.25*I1332*10000)</f>
        <v/>
      </c>
      <c r="AB1332" s="40" t="str">
        <f ca="1">IF(D1332="","",_xll.xCalcSkew(OFFSET(C1332,-M1332,0),E1332-OFFSET(C1332,-M1332+1,0),b)/100)</f>
        <v/>
      </c>
      <c r="AC1332" s="40" t="str">
        <f ca="1">IF(I1332="","",_xll.xCalcSkew(OFFSET(C1332,-M1332,0),J1332-OFFSET(C1332,-M1332+1,0),b)/100)</f>
        <v/>
      </c>
      <c r="AE1332">
        <f t="shared" si="229"/>
        <v>0</v>
      </c>
      <c r="AF1332">
        <f t="shared" si="230"/>
        <v>0</v>
      </c>
      <c r="AG1332">
        <f t="shared" si="231"/>
        <v>0</v>
      </c>
    </row>
    <row r="1333" spans="3:33" x14ac:dyDescent="0.25">
      <c r="D1333" s="52"/>
      <c r="E1333" s="39"/>
      <c r="F1333" s="39"/>
      <c r="G1333" s="35"/>
      <c r="I1333" s="52"/>
      <c r="J1333" s="39"/>
      <c r="K1333" s="39"/>
      <c r="L1333" s="62"/>
      <c r="M1333" s="101">
        <f t="shared" si="236"/>
        <v>28</v>
      </c>
      <c r="N1333" s="67" t="str">
        <f ca="1">IF(D1333="","",_xll.xEURO(OFFSET(C1333,-M1333+1,0),E1333,OFFSET(C1333,-M1333+2,0),OFFSET(C1333,-M1333+2,0),OFFSET(C1333,-M1333+3,0)+AB1333,OFFSET(C1333,-M1333+4,0),0,1)*D1333)</f>
        <v/>
      </c>
      <c r="O1333" s="69" t="str">
        <f ca="1">IF(D1333="","",_xll.xEURO(OFFSET(C1333,-M1333+1,0),E1333,OFFSET(C1333,-M1333+2,0),OFFSET(C1333,-M1333+2,0),OFFSET(C1333,-M1333+3,0)+AB1333,OFFSET(C1333,-M1333+4,0),0,0))</f>
        <v/>
      </c>
      <c r="P1333" s="67" t="str">
        <f t="shared" si="234"/>
        <v/>
      </c>
      <c r="Q1333" s="67" t="str">
        <f ca="1">IF(D1333="","",_xll.xEURO(OFFSET(C1333,-M1333+1,0),E1333,OFFSET(C1333,-M1333+2,0),OFFSET(C1333,-M1333+2,0),OFFSET(C1333,-M1333+3,0)+AB1333,OFFSET(C1333,-M1333+4,0),0,2)/10*D1333)</f>
        <v/>
      </c>
      <c r="R1333" s="71" t="str">
        <f ca="1">IF(D1333="","",_xll.xEURO(OFFSET(C1333,-M1333+1,0),E1333,OFFSET(C1333,-M1333+2,0),OFFSET(C1333,-M1333+2,0),OFFSET(C1333,-M1333+3,0)+AB1333,OFFSET(C1333,-M1333+4,0),0,3)/100*D1333*10000)</f>
        <v/>
      </c>
      <c r="S1333" s="71" t="str">
        <f ca="1">IF(D1333="","",_xll.xEURO(OFFSET(C1333,-M1333+1,0),E1333,OFFSET(C1333,-M1333+2,0),OFFSET(C1333,-M1333+2,0),OFFSET(C1333,-M1333+3,0)+AB1333,OFFSET(C1333,-M1333+4,0),0,5)/365.25*D1333*10000)</f>
        <v/>
      </c>
      <c r="U1333" s="67" t="str">
        <f ca="1">IF(I1333="","",_xll.xEURO(OFFSET(C1333,-M1333+1,0),J1333,OFFSET(C1333,-M1333+2,0),OFFSET(C1333,-M1333+2,0),OFFSET(C1333,-M1333+3,0)+AC1333,OFFSET(C1333,-M1333+4,0),1,1)*I1333)</f>
        <v/>
      </c>
      <c r="V1333" s="69" t="str">
        <f ca="1">IF(I1333="","",_xll.xEURO(OFFSET(C1333,-M1333+1,0),J1333,OFFSET(C1333,-M1333+2,0),OFFSET(C1333,-M1333+2,0),OFFSET(C1333,-M1333+3,0)+AC1333,OFFSET(C1333,-M1333+4,0),1,0))</f>
        <v/>
      </c>
      <c r="W1333" s="67" t="str">
        <f t="shared" si="235"/>
        <v/>
      </c>
      <c r="X1333" s="67" t="str">
        <f ca="1">IF(I1333="","",_xll.xEURO(OFFSET(C1333,-M1333+1,0),J1333,OFFSET(C1333,-M1333+2,0),OFFSET(C1333,-M1333+2,0),OFFSET(C1333,-M1333+3,0)+AC1333,OFFSET(C1333,-M1333+4,0),1,2)/10*I1333)</f>
        <v/>
      </c>
      <c r="Y1333" s="71" t="str">
        <f ca="1">IF(I1333="","",_xll.xEURO(OFFSET(C1333,-M1333+1,0),J1333,OFFSET(C1333,-M1333+2,0),OFFSET(C1333,-M1333+2,0),OFFSET(C1333,-M1333+3,0)+AC1333,OFFSET(C1333,-M1333+4,0),1,3)/100*I1333*10000)</f>
        <v/>
      </c>
      <c r="Z1333" s="71" t="str">
        <f ca="1">IF(I1333="","",_xll.xEURO(OFFSET(C1333,-M1333+1,0),J1333,OFFSET(C1333,-M1333+2,0),OFFSET(C1333,-M1333+2,0),OFFSET(C1333,-M1333+3,0)+AC1333,OFFSET(C1333,-M1333+4,0),1,5)/365.25*I1333*10000)</f>
        <v/>
      </c>
      <c r="AB1333" s="40" t="str">
        <f ca="1">IF(D1333="","",_xll.xCalcSkew(OFFSET(C1333,-M1333,0),E1333-OFFSET(C1333,-M1333+1,0),b)/100)</f>
        <v/>
      </c>
      <c r="AC1333" s="40" t="str">
        <f ca="1">IF(I1333="","",_xll.xCalcSkew(OFFSET(C1333,-M1333,0),J1333-OFFSET(C1333,-M1333+1,0),b)/100)</f>
        <v/>
      </c>
      <c r="AE1333">
        <f t="shared" si="229"/>
        <v>0</v>
      </c>
      <c r="AF1333">
        <f t="shared" si="230"/>
        <v>0</v>
      </c>
      <c r="AG1333">
        <f t="shared" si="231"/>
        <v>0</v>
      </c>
    </row>
    <row r="1334" spans="3:33" x14ac:dyDescent="0.25">
      <c r="D1334" s="52"/>
      <c r="E1334" s="39"/>
      <c r="F1334" s="39"/>
      <c r="G1334" s="35"/>
      <c r="I1334" s="52"/>
      <c r="J1334" s="39"/>
      <c r="K1334" s="39"/>
      <c r="L1334" s="62"/>
      <c r="M1334" s="101">
        <f t="shared" si="236"/>
        <v>29</v>
      </c>
      <c r="N1334" s="67" t="str">
        <f ca="1">IF(D1334="","",_xll.xEURO(OFFSET(C1334,-M1334+1,0),E1334,OFFSET(C1334,-M1334+2,0),OFFSET(C1334,-M1334+2,0),OFFSET(C1334,-M1334+3,0)+AB1334,OFFSET(C1334,-M1334+4,0),0,1)*D1334)</f>
        <v/>
      </c>
      <c r="O1334" s="69" t="str">
        <f ca="1">IF(D1334="","",_xll.xEURO(OFFSET(C1334,-M1334+1,0),E1334,OFFSET(C1334,-M1334+2,0),OFFSET(C1334,-M1334+2,0),OFFSET(C1334,-M1334+3,0)+AB1334,OFFSET(C1334,-M1334+4,0),0,0))</f>
        <v/>
      </c>
      <c r="P1334" s="67" t="str">
        <f t="shared" si="234"/>
        <v/>
      </c>
      <c r="Q1334" s="67" t="str">
        <f ca="1">IF(D1334="","",_xll.xEURO(OFFSET(C1334,-M1334+1,0),E1334,OFFSET(C1334,-M1334+2,0),OFFSET(C1334,-M1334+2,0),OFFSET(C1334,-M1334+3,0)+AB1334,OFFSET(C1334,-M1334+4,0),0,2)/10*D1334)</f>
        <v/>
      </c>
      <c r="R1334" s="71" t="str">
        <f ca="1">IF(D1334="","",_xll.xEURO(OFFSET(C1334,-M1334+1,0),E1334,OFFSET(C1334,-M1334+2,0),OFFSET(C1334,-M1334+2,0),OFFSET(C1334,-M1334+3,0)+AB1334,OFFSET(C1334,-M1334+4,0),0,3)/100*D1334*10000)</f>
        <v/>
      </c>
      <c r="S1334" s="71" t="str">
        <f ca="1">IF(D1334="","",_xll.xEURO(OFFSET(C1334,-M1334+1,0),E1334,OFFSET(C1334,-M1334+2,0),OFFSET(C1334,-M1334+2,0),OFFSET(C1334,-M1334+3,0)+AB1334,OFFSET(C1334,-M1334+4,0),0,5)/365.25*D1334*10000)</f>
        <v/>
      </c>
      <c r="U1334" s="67" t="str">
        <f ca="1">IF(I1334="","",_xll.xEURO(OFFSET(C1334,-M1334+1,0),J1334,OFFSET(C1334,-M1334+2,0),OFFSET(C1334,-M1334+2,0),OFFSET(C1334,-M1334+3,0)+AC1334,OFFSET(C1334,-M1334+4,0),1,1)*I1334)</f>
        <v/>
      </c>
      <c r="V1334" s="69" t="str">
        <f ca="1">IF(I1334="","",_xll.xEURO(OFFSET(C1334,-M1334+1,0),J1334,OFFSET(C1334,-M1334+2,0),OFFSET(C1334,-M1334+2,0),OFFSET(C1334,-M1334+3,0)+AC1334,OFFSET(C1334,-M1334+4,0),1,0))</f>
        <v/>
      </c>
      <c r="W1334" s="67" t="str">
        <f t="shared" si="235"/>
        <v/>
      </c>
      <c r="X1334" s="67" t="str">
        <f ca="1">IF(I1334="","",_xll.xEURO(OFFSET(C1334,-M1334+1,0),J1334,OFFSET(C1334,-M1334+2,0),OFFSET(C1334,-M1334+2,0),OFFSET(C1334,-M1334+3,0)+AC1334,OFFSET(C1334,-M1334+4,0),1,2)/10*I1334)</f>
        <v/>
      </c>
      <c r="Y1334" s="71" t="str">
        <f ca="1">IF(I1334="","",_xll.xEURO(OFFSET(C1334,-M1334+1,0),J1334,OFFSET(C1334,-M1334+2,0),OFFSET(C1334,-M1334+2,0),OFFSET(C1334,-M1334+3,0)+AC1334,OFFSET(C1334,-M1334+4,0),1,3)/100*I1334*10000)</f>
        <v/>
      </c>
      <c r="Z1334" s="71" t="str">
        <f ca="1">IF(I1334="","",_xll.xEURO(OFFSET(C1334,-M1334+1,0),J1334,OFFSET(C1334,-M1334+2,0),OFFSET(C1334,-M1334+2,0),OFFSET(C1334,-M1334+3,0)+AC1334,OFFSET(C1334,-M1334+4,0),1,5)/365.25*I1334*10000)</f>
        <v/>
      </c>
      <c r="AB1334" s="40" t="str">
        <f ca="1">IF(D1334="","",_xll.xCalcSkew(OFFSET(C1334,-M1334,0),E1334-OFFSET(C1334,-M1334+1,0),b)/100)</f>
        <v/>
      </c>
      <c r="AC1334" s="40" t="str">
        <f ca="1">IF(I1334="","",_xll.xCalcSkew(OFFSET(C1334,-M1334,0),J1334-OFFSET(C1334,-M1334+1,0),b)/100)</f>
        <v/>
      </c>
      <c r="AE1334">
        <f t="shared" si="229"/>
        <v>0</v>
      </c>
      <c r="AF1334">
        <f t="shared" si="230"/>
        <v>0</v>
      </c>
      <c r="AG1334">
        <f t="shared" si="231"/>
        <v>0</v>
      </c>
    </row>
    <row r="1335" spans="3:33" x14ac:dyDescent="0.25">
      <c r="D1335" s="52"/>
      <c r="E1335" s="39"/>
      <c r="F1335" s="39"/>
      <c r="G1335" s="35"/>
      <c r="I1335" s="52"/>
      <c r="J1335" s="39"/>
      <c r="K1335" s="39"/>
      <c r="L1335" s="62"/>
      <c r="M1335" s="101">
        <f t="shared" si="236"/>
        <v>30</v>
      </c>
      <c r="N1335" s="67" t="str">
        <f ca="1">IF(D1335="","",_xll.xEURO(OFFSET(C1335,-M1335+1,0),E1335,OFFSET(C1335,-M1335+2,0),OFFSET(C1335,-M1335+2,0),OFFSET(C1335,-M1335+3,0)+AB1335,OFFSET(C1335,-M1335+4,0),0,1)*D1335)</f>
        <v/>
      </c>
      <c r="O1335" s="69" t="str">
        <f ca="1">IF(D1335="","",_xll.xEURO(OFFSET(C1335,-M1335+1,0),E1335,OFFSET(C1335,-M1335+2,0),OFFSET(C1335,-M1335+2,0),OFFSET(C1335,-M1335+3,0)+AB1335,OFFSET(C1335,-M1335+4,0),0,0))</f>
        <v/>
      </c>
      <c r="P1335" s="67" t="str">
        <f t="shared" si="234"/>
        <v/>
      </c>
      <c r="Q1335" s="67" t="str">
        <f ca="1">IF(D1335="","",_xll.xEURO(OFFSET(C1335,-M1335+1,0),E1335,OFFSET(C1335,-M1335+2,0),OFFSET(C1335,-M1335+2,0),OFFSET(C1335,-M1335+3,0)+AB1335,OFFSET(C1335,-M1335+4,0),0,2)/10*D1335)</f>
        <v/>
      </c>
      <c r="R1335" s="71" t="str">
        <f ca="1">IF(D1335="","",_xll.xEURO(OFFSET(C1335,-M1335+1,0),E1335,OFFSET(C1335,-M1335+2,0),OFFSET(C1335,-M1335+2,0),OFFSET(C1335,-M1335+3,0)+AB1335,OFFSET(C1335,-M1335+4,0),0,3)/100*D1335*10000)</f>
        <v/>
      </c>
      <c r="S1335" s="71" t="str">
        <f ca="1">IF(D1335="","",_xll.xEURO(OFFSET(C1335,-M1335+1,0),E1335,OFFSET(C1335,-M1335+2,0),OFFSET(C1335,-M1335+2,0),OFFSET(C1335,-M1335+3,0)+AB1335,OFFSET(C1335,-M1335+4,0),0,5)/365.25*D1335*10000)</f>
        <v/>
      </c>
      <c r="U1335" s="67" t="str">
        <f ca="1">IF(I1335="","",_xll.xEURO(OFFSET(C1335,-M1335+1,0),J1335,OFFSET(C1335,-M1335+2,0),OFFSET(C1335,-M1335+2,0),OFFSET(C1335,-M1335+3,0)+AC1335,OFFSET(C1335,-M1335+4,0),1,1)*I1335)</f>
        <v/>
      </c>
      <c r="V1335" s="69" t="str">
        <f ca="1">IF(I1335="","",_xll.xEURO(OFFSET(C1335,-M1335+1,0),J1335,OFFSET(C1335,-M1335+2,0),OFFSET(C1335,-M1335+2,0),OFFSET(C1335,-M1335+3,0)+AC1335,OFFSET(C1335,-M1335+4,0),1,0))</f>
        <v/>
      </c>
      <c r="W1335" s="67" t="str">
        <f t="shared" si="235"/>
        <v/>
      </c>
      <c r="X1335" s="67" t="str">
        <f ca="1">IF(I1335="","",_xll.xEURO(OFFSET(C1335,-M1335+1,0),J1335,OFFSET(C1335,-M1335+2,0),OFFSET(C1335,-M1335+2,0),OFFSET(C1335,-M1335+3,0)+AC1335,OFFSET(C1335,-M1335+4,0),1,2)/10*I1335)</f>
        <v/>
      </c>
      <c r="Y1335" s="71" t="str">
        <f ca="1">IF(I1335="","",_xll.xEURO(OFFSET(C1335,-M1335+1,0),J1335,OFFSET(C1335,-M1335+2,0),OFFSET(C1335,-M1335+2,0),OFFSET(C1335,-M1335+3,0)+AC1335,OFFSET(C1335,-M1335+4,0),1,3)/100*I1335*10000)</f>
        <v/>
      </c>
      <c r="Z1335" s="71" t="str">
        <f ca="1">IF(I1335="","",_xll.xEURO(OFFSET(C1335,-M1335+1,0),J1335,OFFSET(C1335,-M1335+2,0),OFFSET(C1335,-M1335+2,0),OFFSET(C1335,-M1335+3,0)+AC1335,OFFSET(C1335,-M1335+4,0),1,5)/365.25*I1335*10000)</f>
        <v/>
      </c>
      <c r="AB1335" s="40" t="str">
        <f ca="1">IF(D1335="","",_xll.xCalcSkew(OFFSET(C1335,-M1335,0),E1335-OFFSET(C1335,-M1335+1,0),b)/100)</f>
        <v/>
      </c>
      <c r="AC1335" s="40" t="str">
        <f ca="1">IF(I1335="","",_xll.xCalcSkew(OFFSET(C1335,-M1335,0),J1335-OFFSET(C1335,-M1335+1,0),b)/100)</f>
        <v/>
      </c>
      <c r="AE1335">
        <f t="shared" si="229"/>
        <v>0</v>
      </c>
      <c r="AF1335">
        <f t="shared" si="230"/>
        <v>0</v>
      </c>
      <c r="AG1335">
        <f t="shared" si="231"/>
        <v>0</v>
      </c>
    </row>
    <row r="1336" spans="3:33" x14ac:dyDescent="0.25">
      <c r="D1336" s="52"/>
      <c r="E1336" s="39"/>
      <c r="F1336" s="39"/>
      <c r="G1336" s="35"/>
      <c r="I1336" s="52"/>
      <c r="J1336" s="39"/>
      <c r="K1336" s="39"/>
      <c r="L1336" s="62"/>
      <c r="M1336" s="101">
        <f t="shared" si="236"/>
        <v>31</v>
      </c>
      <c r="N1336" s="67" t="str">
        <f ca="1">IF(D1336="","",_xll.xEURO(OFFSET(C1336,-M1336+1,0),E1336,OFFSET(C1336,-M1336+2,0),OFFSET(C1336,-M1336+2,0),OFFSET(C1336,-M1336+3,0)+AB1336,OFFSET(C1336,-M1336+4,0),0,1)*D1336)</f>
        <v/>
      </c>
      <c r="O1336" s="69" t="str">
        <f ca="1">IF(D1336="","",_xll.xEURO(OFFSET(C1336,-M1336+1,0),E1336,OFFSET(C1336,-M1336+2,0),OFFSET(C1336,-M1336+2,0),OFFSET(C1336,-M1336+3,0)+AB1336,OFFSET(C1336,-M1336+4,0),0,0))</f>
        <v/>
      </c>
      <c r="P1336" s="67" t="str">
        <f t="shared" si="234"/>
        <v/>
      </c>
      <c r="Q1336" s="67" t="str">
        <f ca="1">IF(D1336="","",_xll.xEURO(OFFSET(C1336,-M1336+1,0),E1336,OFFSET(C1336,-M1336+2,0),OFFSET(C1336,-M1336+2,0),OFFSET(C1336,-M1336+3,0)+AB1336,OFFSET(C1336,-M1336+4,0),0,2)/10*D1336)</f>
        <v/>
      </c>
      <c r="R1336" s="71" t="str">
        <f ca="1">IF(D1336="","",_xll.xEURO(OFFSET(C1336,-M1336+1,0),E1336,OFFSET(C1336,-M1336+2,0),OFFSET(C1336,-M1336+2,0),OFFSET(C1336,-M1336+3,0)+AB1336,OFFSET(C1336,-M1336+4,0),0,3)/100*D1336*10000)</f>
        <v/>
      </c>
      <c r="S1336" s="71" t="str">
        <f ca="1">IF(D1336="","",_xll.xEURO(OFFSET(C1336,-M1336+1,0),E1336,OFFSET(C1336,-M1336+2,0),OFFSET(C1336,-M1336+2,0),OFFSET(C1336,-M1336+3,0)+AB1336,OFFSET(C1336,-M1336+4,0),0,5)/365.25*D1336*10000)</f>
        <v/>
      </c>
      <c r="U1336" s="67" t="str">
        <f ca="1">IF(I1336="","",_xll.xEURO(OFFSET(C1336,-M1336+1,0),J1336,OFFSET(C1336,-M1336+2,0),OFFSET(C1336,-M1336+2,0),OFFSET(C1336,-M1336+3,0)+AC1336,OFFSET(C1336,-M1336+4,0),1,1)*I1336)</f>
        <v/>
      </c>
      <c r="V1336" s="69" t="str">
        <f ca="1">IF(I1336="","",_xll.xEURO(OFFSET(C1336,-M1336+1,0),J1336,OFFSET(C1336,-M1336+2,0),OFFSET(C1336,-M1336+2,0),OFFSET(C1336,-M1336+3,0)+AC1336,OFFSET(C1336,-M1336+4,0),1,0))</f>
        <v/>
      </c>
      <c r="W1336" s="67" t="str">
        <f t="shared" si="235"/>
        <v/>
      </c>
      <c r="X1336" s="67" t="str">
        <f ca="1">IF(I1336="","",_xll.xEURO(OFFSET(C1336,-M1336+1,0),J1336,OFFSET(C1336,-M1336+2,0),OFFSET(C1336,-M1336+2,0),OFFSET(C1336,-M1336+3,0)+AC1336,OFFSET(C1336,-M1336+4,0),1,2)/10*I1336)</f>
        <v/>
      </c>
      <c r="Y1336" s="71" t="str">
        <f ca="1">IF(I1336="","",_xll.xEURO(OFFSET(C1336,-M1336+1,0),J1336,OFFSET(C1336,-M1336+2,0),OFFSET(C1336,-M1336+2,0),OFFSET(C1336,-M1336+3,0)+AC1336,OFFSET(C1336,-M1336+4,0),1,3)/100*I1336*10000)</f>
        <v/>
      </c>
      <c r="Z1336" s="71" t="str">
        <f ca="1">IF(I1336="","",_xll.xEURO(OFFSET(C1336,-M1336+1,0),J1336,OFFSET(C1336,-M1336+2,0),OFFSET(C1336,-M1336+2,0),OFFSET(C1336,-M1336+3,0)+AC1336,OFFSET(C1336,-M1336+4,0),1,5)/365.25*I1336*10000)</f>
        <v/>
      </c>
      <c r="AB1336" s="40" t="str">
        <f ca="1">IF(D1336="","",_xll.xCalcSkew(OFFSET(C1336,-M1336,0),E1336-OFFSET(C1336,-M1336+1,0),b)/100)</f>
        <v/>
      </c>
      <c r="AC1336" s="40" t="str">
        <f ca="1">IF(I1336="","",_xll.xCalcSkew(OFFSET(C1336,-M1336,0),J1336-OFFSET(C1336,-M1336+1,0),b)/100)</f>
        <v/>
      </c>
      <c r="AE1336">
        <f t="shared" si="229"/>
        <v>0</v>
      </c>
      <c r="AF1336">
        <f t="shared" si="230"/>
        <v>0</v>
      </c>
      <c r="AG1336">
        <f t="shared" si="231"/>
        <v>0</v>
      </c>
    </row>
    <row r="1337" spans="3:33" x14ac:dyDescent="0.25">
      <c r="D1337" s="52"/>
      <c r="E1337" s="39"/>
      <c r="F1337" s="39"/>
      <c r="G1337" s="35"/>
      <c r="I1337" s="52"/>
      <c r="J1337" s="39"/>
      <c r="K1337" s="39"/>
      <c r="L1337" s="62"/>
      <c r="M1337" s="101">
        <f t="shared" si="236"/>
        <v>32</v>
      </c>
      <c r="N1337" s="67" t="str">
        <f ca="1">IF(D1337="","",_xll.xEURO(OFFSET(C1337,-M1337+1,0),E1337,OFFSET(C1337,-M1337+2,0),OFFSET(C1337,-M1337+2,0),OFFSET(C1337,-M1337+3,0)+AB1337,OFFSET(C1337,-M1337+4,0),0,1)*D1337)</f>
        <v/>
      </c>
      <c r="O1337" s="69" t="str">
        <f ca="1">IF(D1337="","",_xll.xEURO(OFFSET(C1337,-M1337+1,0),E1337,OFFSET(C1337,-M1337+2,0),OFFSET(C1337,-M1337+2,0),OFFSET(C1337,-M1337+3,0)+AB1337,OFFSET(C1337,-M1337+4,0),0,0))</f>
        <v/>
      </c>
      <c r="P1337" s="67" t="str">
        <f t="shared" si="234"/>
        <v/>
      </c>
      <c r="Q1337" s="67" t="str">
        <f ca="1">IF(D1337="","",_xll.xEURO(OFFSET(C1337,-M1337+1,0),E1337,OFFSET(C1337,-M1337+2,0),OFFSET(C1337,-M1337+2,0),OFFSET(C1337,-M1337+3,0)+AB1337,OFFSET(C1337,-M1337+4,0),0,2)/10*D1337)</f>
        <v/>
      </c>
      <c r="R1337" s="71" t="str">
        <f ca="1">IF(D1337="","",_xll.xEURO(OFFSET(C1337,-M1337+1,0),E1337,OFFSET(C1337,-M1337+2,0),OFFSET(C1337,-M1337+2,0),OFFSET(C1337,-M1337+3,0)+AB1337,OFFSET(C1337,-M1337+4,0),0,3)/100*D1337*10000)</f>
        <v/>
      </c>
      <c r="S1337" s="71" t="str">
        <f ca="1">IF(D1337="","",_xll.xEURO(OFFSET(C1337,-M1337+1,0),E1337,OFFSET(C1337,-M1337+2,0),OFFSET(C1337,-M1337+2,0),OFFSET(C1337,-M1337+3,0)+AB1337,OFFSET(C1337,-M1337+4,0),0,5)/365.25*D1337*10000)</f>
        <v/>
      </c>
      <c r="U1337" s="67" t="str">
        <f ca="1">IF(I1337="","",_xll.xEURO(OFFSET(C1337,-M1337+1,0),J1337,OFFSET(C1337,-M1337+2,0),OFFSET(C1337,-M1337+2,0),OFFSET(C1337,-M1337+3,0)+AC1337,OFFSET(C1337,-M1337+4,0),1,1)*I1337)</f>
        <v/>
      </c>
      <c r="V1337" s="69" t="str">
        <f ca="1">IF(I1337="","",_xll.xEURO(OFFSET(C1337,-M1337+1,0),J1337,OFFSET(C1337,-M1337+2,0),OFFSET(C1337,-M1337+2,0),OFFSET(C1337,-M1337+3,0)+AC1337,OFFSET(C1337,-M1337+4,0),1,0))</f>
        <v/>
      </c>
      <c r="W1337" s="67" t="str">
        <f t="shared" si="235"/>
        <v/>
      </c>
      <c r="X1337" s="67" t="str">
        <f ca="1">IF(I1337="","",_xll.xEURO(OFFSET(C1337,-M1337+1,0),J1337,OFFSET(C1337,-M1337+2,0),OFFSET(C1337,-M1337+2,0),OFFSET(C1337,-M1337+3,0)+AC1337,OFFSET(C1337,-M1337+4,0),1,2)/10*I1337)</f>
        <v/>
      </c>
      <c r="Y1337" s="71" t="str">
        <f ca="1">IF(I1337="","",_xll.xEURO(OFFSET(C1337,-M1337+1,0),J1337,OFFSET(C1337,-M1337+2,0),OFFSET(C1337,-M1337+2,0),OFFSET(C1337,-M1337+3,0)+AC1337,OFFSET(C1337,-M1337+4,0),1,3)/100*I1337*10000)</f>
        <v/>
      </c>
      <c r="Z1337" s="71" t="str">
        <f ca="1">IF(I1337="","",_xll.xEURO(OFFSET(C1337,-M1337+1,0),J1337,OFFSET(C1337,-M1337+2,0),OFFSET(C1337,-M1337+2,0),OFFSET(C1337,-M1337+3,0)+AC1337,OFFSET(C1337,-M1337+4,0),1,5)/365.25*I1337*10000)</f>
        <v/>
      </c>
      <c r="AB1337" s="40" t="str">
        <f ca="1">IF(D1337="","",_xll.xCalcSkew(OFFSET(C1337,-M1337,0),E1337-OFFSET(C1337,-M1337+1,0),b)/100)</f>
        <v/>
      </c>
      <c r="AC1337" s="40" t="str">
        <f ca="1">IF(I1337="","",_xll.xCalcSkew(OFFSET(C1337,-M1337,0),J1337-OFFSET(C1337,-M1337+1,0),b)/100)</f>
        <v/>
      </c>
      <c r="AE1337">
        <f t="shared" si="229"/>
        <v>0</v>
      </c>
      <c r="AF1337">
        <f t="shared" si="230"/>
        <v>0</v>
      </c>
      <c r="AG1337">
        <f t="shared" si="231"/>
        <v>0</v>
      </c>
    </row>
    <row r="1338" spans="3:33" x14ac:dyDescent="0.25">
      <c r="D1338" s="52"/>
      <c r="E1338" s="39"/>
      <c r="F1338" s="39"/>
      <c r="G1338" s="35"/>
      <c r="I1338" s="52"/>
      <c r="J1338" s="39"/>
      <c r="K1338" s="39"/>
      <c r="L1338" s="62"/>
      <c r="M1338" s="101">
        <f t="shared" si="236"/>
        <v>33</v>
      </c>
      <c r="N1338" s="67" t="str">
        <f ca="1">IF(D1338="","",_xll.xEURO(OFFSET(C1338,-M1338+1,0),E1338,OFFSET(C1338,-M1338+2,0),OFFSET(C1338,-M1338+2,0),OFFSET(C1338,-M1338+3,0)+AB1338,OFFSET(C1338,-M1338+4,0),0,1)*D1338)</f>
        <v/>
      </c>
      <c r="O1338" s="69" t="str">
        <f ca="1">IF(D1338="","",_xll.xEURO(OFFSET(C1338,-M1338+1,0),E1338,OFFSET(C1338,-M1338+2,0),OFFSET(C1338,-M1338+2,0),OFFSET(C1338,-M1338+3,0)+AB1338,OFFSET(C1338,-M1338+4,0),0,0))</f>
        <v/>
      </c>
      <c r="P1338" s="67" t="str">
        <f t="shared" si="234"/>
        <v/>
      </c>
      <c r="Q1338" s="67" t="str">
        <f ca="1">IF(D1338="","",_xll.xEURO(OFFSET(C1338,-M1338+1,0),E1338,OFFSET(C1338,-M1338+2,0),OFFSET(C1338,-M1338+2,0),OFFSET(C1338,-M1338+3,0)+AB1338,OFFSET(C1338,-M1338+4,0),0,2)/10*D1338)</f>
        <v/>
      </c>
      <c r="R1338" s="71" t="str">
        <f ca="1">IF(D1338="","",_xll.xEURO(OFFSET(C1338,-M1338+1,0),E1338,OFFSET(C1338,-M1338+2,0),OFFSET(C1338,-M1338+2,0),OFFSET(C1338,-M1338+3,0)+AB1338,OFFSET(C1338,-M1338+4,0),0,3)/100*D1338*10000)</f>
        <v/>
      </c>
      <c r="S1338" s="71" t="str">
        <f ca="1">IF(D1338="","",_xll.xEURO(OFFSET(C1338,-M1338+1,0),E1338,OFFSET(C1338,-M1338+2,0),OFFSET(C1338,-M1338+2,0),OFFSET(C1338,-M1338+3,0)+AB1338,OFFSET(C1338,-M1338+4,0),0,5)/365.25*D1338*10000)</f>
        <v/>
      </c>
      <c r="U1338" s="67" t="str">
        <f ca="1">IF(I1338="","",_xll.xEURO(OFFSET(C1338,-M1338+1,0),J1338,OFFSET(C1338,-M1338+2,0),OFFSET(C1338,-M1338+2,0),OFFSET(C1338,-M1338+3,0)+AC1338,OFFSET(C1338,-M1338+4,0),1,1)*I1338)</f>
        <v/>
      </c>
      <c r="V1338" s="69" t="str">
        <f ca="1">IF(I1338="","",_xll.xEURO(OFFSET(C1338,-M1338+1,0),J1338,OFFSET(C1338,-M1338+2,0),OFFSET(C1338,-M1338+2,0),OFFSET(C1338,-M1338+3,0)+AC1338,OFFSET(C1338,-M1338+4,0),1,0))</f>
        <v/>
      </c>
      <c r="W1338" s="67" t="str">
        <f t="shared" si="235"/>
        <v/>
      </c>
      <c r="X1338" s="67" t="str">
        <f ca="1">IF(I1338="","",_xll.xEURO(OFFSET(C1338,-M1338+1,0),J1338,OFFSET(C1338,-M1338+2,0),OFFSET(C1338,-M1338+2,0),OFFSET(C1338,-M1338+3,0)+AC1338,OFFSET(C1338,-M1338+4,0),1,2)/10*I1338)</f>
        <v/>
      </c>
      <c r="Y1338" s="71" t="str">
        <f ca="1">IF(I1338="","",_xll.xEURO(OFFSET(C1338,-M1338+1,0),J1338,OFFSET(C1338,-M1338+2,0),OFFSET(C1338,-M1338+2,0),OFFSET(C1338,-M1338+3,0)+AC1338,OFFSET(C1338,-M1338+4,0),1,3)/100*I1338*10000)</f>
        <v/>
      </c>
      <c r="Z1338" s="71" t="str">
        <f ca="1">IF(I1338="","",_xll.xEURO(OFFSET(C1338,-M1338+1,0),J1338,OFFSET(C1338,-M1338+2,0),OFFSET(C1338,-M1338+2,0),OFFSET(C1338,-M1338+3,0)+AC1338,OFFSET(C1338,-M1338+4,0),1,5)/365.25*I1338*10000)</f>
        <v/>
      </c>
      <c r="AB1338" s="40" t="str">
        <f ca="1">IF(D1338="","",_xll.xCalcSkew(OFFSET(C1338,-M1338,0),E1338-OFFSET(C1338,-M1338+1,0),b)/100)</f>
        <v/>
      </c>
      <c r="AC1338" s="40" t="str">
        <f ca="1">IF(I1338="","",_xll.xCalcSkew(OFFSET(C1338,-M1338,0),J1338-OFFSET(C1338,-M1338+1,0),b)/100)</f>
        <v/>
      </c>
      <c r="AE1338">
        <f t="shared" si="229"/>
        <v>0</v>
      </c>
      <c r="AF1338">
        <f t="shared" si="230"/>
        <v>0</v>
      </c>
      <c r="AG1338">
        <f t="shared" si="231"/>
        <v>0</v>
      </c>
    </row>
    <row r="1339" spans="3:33" x14ac:dyDescent="0.25">
      <c r="D1339" s="52"/>
      <c r="E1339" s="39"/>
      <c r="F1339" s="39"/>
      <c r="G1339" s="35"/>
      <c r="I1339" s="52"/>
      <c r="J1339" s="39"/>
      <c r="K1339" s="39"/>
      <c r="L1339" s="62"/>
      <c r="M1339" s="101">
        <f t="shared" si="236"/>
        <v>34</v>
      </c>
      <c r="N1339" s="67" t="str">
        <f ca="1">IF(D1339="","",_xll.xEURO(OFFSET(C1339,-M1339+1,0),E1339,OFFSET(C1339,-M1339+2,0),OFFSET(C1339,-M1339+2,0),OFFSET(C1339,-M1339+3,0)+AB1339,OFFSET(C1339,-M1339+4,0),0,1)*D1339)</f>
        <v/>
      </c>
      <c r="O1339" s="69" t="str">
        <f ca="1">IF(D1339="","",_xll.xEURO(OFFSET(C1339,-M1339+1,0),E1339,OFFSET(C1339,-M1339+2,0),OFFSET(C1339,-M1339+2,0),OFFSET(C1339,-M1339+3,0)+AB1339,OFFSET(C1339,-M1339+4,0),0,0))</f>
        <v/>
      </c>
      <c r="P1339" s="67" t="str">
        <f t="shared" si="234"/>
        <v/>
      </c>
      <c r="Q1339" s="67" t="str">
        <f ca="1">IF(D1339="","",_xll.xEURO(OFFSET(C1339,-M1339+1,0),E1339,OFFSET(C1339,-M1339+2,0),OFFSET(C1339,-M1339+2,0),OFFSET(C1339,-M1339+3,0)+AB1339,OFFSET(C1339,-M1339+4,0),0,2)/10*D1339)</f>
        <v/>
      </c>
      <c r="R1339" s="71" t="str">
        <f ca="1">IF(D1339="","",_xll.xEURO(OFFSET(C1339,-M1339+1,0),E1339,OFFSET(C1339,-M1339+2,0),OFFSET(C1339,-M1339+2,0),OFFSET(C1339,-M1339+3,0)+AB1339,OFFSET(C1339,-M1339+4,0),0,3)/100*D1339*10000)</f>
        <v/>
      </c>
      <c r="S1339" s="71" t="str">
        <f ca="1">IF(D1339="","",_xll.xEURO(OFFSET(C1339,-M1339+1,0),E1339,OFFSET(C1339,-M1339+2,0),OFFSET(C1339,-M1339+2,0),OFFSET(C1339,-M1339+3,0)+AB1339,OFFSET(C1339,-M1339+4,0),0,5)/365.25*D1339*10000)</f>
        <v/>
      </c>
      <c r="U1339" s="67" t="str">
        <f ca="1">IF(I1339="","",_xll.xEURO(OFFSET(C1339,-M1339+1,0),J1339,OFFSET(C1339,-M1339+2,0),OFFSET(C1339,-M1339+2,0),OFFSET(C1339,-M1339+3,0)+AC1339,OFFSET(C1339,-M1339+4,0),1,1)*I1339)</f>
        <v/>
      </c>
      <c r="V1339" s="69" t="str">
        <f ca="1">IF(I1339="","",_xll.xEURO(OFFSET(C1339,-M1339+1,0),J1339,OFFSET(C1339,-M1339+2,0),OFFSET(C1339,-M1339+2,0),OFFSET(C1339,-M1339+3,0)+AC1339,OFFSET(C1339,-M1339+4,0),1,0))</f>
        <v/>
      </c>
      <c r="W1339" s="67" t="str">
        <f t="shared" si="235"/>
        <v/>
      </c>
      <c r="X1339" s="67" t="str">
        <f ca="1">IF(I1339="","",_xll.xEURO(OFFSET(C1339,-M1339+1,0),J1339,OFFSET(C1339,-M1339+2,0),OFFSET(C1339,-M1339+2,0),OFFSET(C1339,-M1339+3,0)+AC1339,OFFSET(C1339,-M1339+4,0),1,2)/10*I1339)</f>
        <v/>
      </c>
      <c r="Y1339" s="71" t="str">
        <f ca="1">IF(I1339="","",_xll.xEURO(OFFSET(C1339,-M1339+1,0),J1339,OFFSET(C1339,-M1339+2,0),OFFSET(C1339,-M1339+2,0),OFFSET(C1339,-M1339+3,0)+AC1339,OFFSET(C1339,-M1339+4,0),1,3)/100*I1339*10000)</f>
        <v/>
      </c>
      <c r="Z1339" s="71" t="str">
        <f ca="1">IF(I1339="","",_xll.xEURO(OFFSET(C1339,-M1339+1,0),J1339,OFFSET(C1339,-M1339+2,0),OFFSET(C1339,-M1339+2,0),OFFSET(C1339,-M1339+3,0)+AC1339,OFFSET(C1339,-M1339+4,0),1,5)/365.25*I1339*10000)</f>
        <v/>
      </c>
      <c r="AB1339" s="40" t="str">
        <f ca="1">IF(D1339="","",_xll.xCalcSkew(OFFSET(C1339,-M1339,0),E1339-OFFSET(C1339,-M1339+1,0),b)/100)</f>
        <v/>
      </c>
      <c r="AC1339" s="40" t="str">
        <f ca="1">IF(I1339="","",_xll.xCalcSkew(OFFSET(C1339,-M1339,0),J1339-OFFSET(C1339,-M1339+1,0),b)/100)</f>
        <v/>
      </c>
      <c r="AE1339">
        <f t="shared" si="229"/>
        <v>0</v>
      </c>
      <c r="AF1339">
        <f t="shared" si="230"/>
        <v>0</v>
      </c>
      <c r="AG1339">
        <f t="shared" si="231"/>
        <v>0</v>
      </c>
    </row>
    <row r="1340" spans="3:33" x14ac:dyDescent="0.25">
      <c r="D1340" s="52"/>
      <c r="E1340" s="39"/>
      <c r="F1340" s="39"/>
      <c r="G1340" s="35"/>
      <c r="I1340" s="52"/>
      <c r="J1340" s="39"/>
      <c r="K1340" s="39"/>
      <c r="L1340" s="62"/>
      <c r="M1340" s="101">
        <f t="shared" si="236"/>
        <v>35</v>
      </c>
      <c r="N1340" s="67" t="str">
        <f ca="1">IF(D1340="","",_xll.xEURO(OFFSET(C1340,-M1340+1,0),E1340,OFFSET(C1340,-M1340+2,0),OFFSET(C1340,-M1340+2,0),OFFSET(C1340,-M1340+3,0)+AB1340,OFFSET(C1340,-M1340+4,0),0,1)*D1340)</f>
        <v/>
      </c>
      <c r="O1340" s="69" t="str">
        <f ca="1">IF(D1340="","",_xll.xEURO(OFFSET(C1340,-M1340+1,0),E1340,OFFSET(C1340,-M1340+2,0),OFFSET(C1340,-M1340+2,0),OFFSET(C1340,-M1340+3,0)+AB1340,OFFSET(C1340,-M1340+4,0),0,0))</f>
        <v/>
      </c>
      <c r="P1340" s="67" t="str">
        <f t="shared" si="234"/>
        <v/>
      </c>
      <c r="Q1340" s="67" t="str">
        <f ca="1">IF(D1340="","",_xll.xEURO(OFFSET(C1340,-M1340+1,0),E1340,OFFSET(C1340,-M1340+2,0),OFFSET(C1340,-M1340+2,0),OFFSET(C1340,-M1340+3,0)+AB1340,OFFSET(C1340,-M1340+4,0),0,2)/10*D1340)</f>
        <v/>
      </c>
      <c r="R1340" s="71" t="str">
        <f ca="1">IF(D1340="","",_xll.xEURO(OFFSET(C1340,-M1340+1,0),E1340,OFFSET(C1340,-M1340+2,0),OFFSET(C1340,-M1340+2,0),OFFSET(C1340,-M1340+3,0)+AB1340,OFFSET(C1340,-M1340+4,0),0,3)/100*D1340*10000)</f>
        <v/>
      </c>
      <c r="S1340" s="71" t="str">
        <f ca="1">IF(D1340="","",_xll.xEURO(OFFSET(C1340,-M1340+1,0),E1340,OFFSET(C1340,-M1340+2,0),OFFSET(C1340,-M1340+2,0),OFFSET(C1340,-M1340+3,0)+AB1340,OFFSET(C1340,-M1340+4,0),0,5)/365.25*D1340*10000)</f>
        <v/>
      </c>
      <c r="U1340" s="67" t="str">
        <f ca="1">IF(I1340="","",_xll.xEURO(OFFSET(C1340,-M1340+1,0),J1340,OFFSET(C1340,-M1340+2,0),OFFSET(C1340,-M1340+2,0),OFFSET(C1340,-M1340+3,0)+AC1340,OFFSET(C1340,-M1340+4,0),1,1)*I1340)</f>
        <v/>
      </c>
      <c r="V1340" s="69" t="str">
        <f ca="1">IF(I1340="","",_xll.xEURO(OFFSET(C1340,-M1340+1,0),J1340,OFFSET(C1340,-M1340+2,0),OFFSET(C1340,-M1340+2,0),OFFSET(C1340,-M1340+3,0)+AC1340,OFFSET(C1340,-M1340+4,0),1,0))</f>
        <v/>
      </c>
      <c r="W1340" s="67" t="str">
        <f t="shared" si="235"/>
        <v/>
      </c>
      <c r="X1340" s="67" t="str">
        <f ca="1">IF(I1340="","",_xll.xEURO(OFFSET(C1340,-M1340+1,0),J1340,OFFSET(C1340,-M1340+2,0),OFFSET(C1340,-M1340+2,0),OFFSET(C1340,-M1340+3,0)+AC1340,OFFSET(C1340,-M1340+4,0),1,2)/10*I1340)</f>
        <v/>
      </c>
      <c r="Y1340" s="71" t="str">
        <f ca="1">IF(I1340="","",_xll.xEURO(OFFSET(C1340,-M1340+1,0),J1340,OFFSET(C1340,-M1340+2,0),OFFSET(C1340,-M1340+2,0),OFFSET(C1340,-M1340+3,0)+AC1340,OFFSET(C1340,-M1340+4,0),1,3)/100*I1340*10000)</f>
        <v/>
      </c>
      <c r="Z1340" s="71" t="str">
        <f ca="1">IF(I1340="","",_xll.xEURO(OFFSET(C1340,-M1340+1,0),J1340,OFFSET(C1340,-M1340+2,0),OFFSET(C1340,-M1340+2,0),OFFSET(C1340,-M1340+3,0)+AC1340,OFFSET(C1340,-M1340+4,0),1,5)/365.25*I1340*10000)</f>
        <v/>
      </c>
      <c r="AB1340" s="40" t="str">
        <f ca="1">IF(D1340="","",_xll.xCalcSkew(OFFSET(C1340,-M1340,0),E1340-OFFSET(C1340,-M1340+1,0),b)/100)</f>
        <v/>
      </c>
      <c r="AC1340" s="40" t="str">
        <f ca="1">IF(I1340="","",_xll.xCalcSkew(OFFSET(C1340,-M1340,0),J1340-OFFSET(C1340,-M1340+1,0),b)/100)</f>
        <v/>
      </c>
      <c r="AE1340">
        <f t="shared" si="229"/>
        <v>0</v>
      </c>
      <c r="AF1340">
        <f t="shared" si="230"/>
        <v>0</v>
      </c>
      <c r="AG1340">
        <f t="shared" si="231"/>
        <v>0</v>
      </c>
    </row>
    <row r="1341" spans="3:33" x14ac:dyDescent="0.25">
      <c r="D1341" s="46">
        <f ca="1">SUM(INDIRECT(CONCATENATE(ADDRESS(ROW(D1305),COLUMN(D1305)),":",ADDRESS(ROW()-1,COLUMN()))))</f>
        <v>0</v>
      </c>
      <c r="I1341" s="46">
        <f ca="1">SUM(INDIRECT(CONCATENATE(ADDRESS(ROW(I1305),COLUMN(I1305)),":",ADDRESS(ROW()-1,COLUMN()))))</f>
        <v>0</v>
      </c>
      <c r="J1341" s="1"/>
      <c r="K1341" s="1"/>
      <c r="L1341" s="1"/>
      <c r="N1341" s="46">
        <f t="shared" ref="N1341:S1341" ca="1" si="237">SUM(INDIRECT(CONCATENATE(ADDRESS(ROW(N1305),COLUMN(N1305)),":",ADDRESS(ROW()-1,COLUMN()))))</f>
        <v>0</v>
      </c>
      <c r="O1341" s="46">
        <f t="shared" ca="1" si="237"/>
        <v>0</v>
      </c>
      <c r="P1341" s="46">
        <f t="shared" ca="1" si="237"/>
        <v>0</v>
      </c>
      <c r="Q1341" s="46">
        <f t="shared" ca="1" si="237"/>
        <v>0</v>
      </c>
      <c r="R1341" s="46">
        <f t="shared" ca="1" si="237"/>
        <v>0</v>
      </c>
      <c r="S1341" s="46">
        <f t="shared" ca="1" si="237"/>
        <v>0</v>
      </c>
      <c r="T1341" s="67"/>
      <c r="U1341" s="46">
        <f t="shared" ref="U1341:Z1341" ca="1" si="238">SUM(INDIRECT(CONCATENATE(ADDRESS(ROW(U1305),COLUMN(U1305)),":",ADDRESS(ROW()-1,COLUMN()))))</f>
        <v>0</v>
      </c>
      <c r="V1341" s="46">
        <f t="shared" ca="1" si="238"/>
        <v>0</v>
      </c>
      <c r="W1341" s="46">
        <f t="shared" ca="1" si="238"/>
        <v>0</v>
      </c>
      <c r="X1341" s="46">
        <f t="shared" ca="1" si="238"/>
        <v>0</v>
      </c>
      <c r="Y1341" s="46">
        <f t="shared" ca="1" si="238"/>
        <v>0</v>
      </c>
      <c r="Z1341" s="46">
        <f t="shared" ca="1" si="238"/>
        <v>0</v>
      </c>
      <c r="AE1341">
        <f t="shared" ca="1" si="229"/>
        <v>0</v>
      </c>
      <c r="AF1341">
        <f t="shared" ca="1" si="230"/>
        <v>0</v>
      </c>
      <c r="AG1341">
        <f t="shared" ca="1" si="231"/>
        <v>0</v>
      </c>
    </row>
    <row r="1342" spans="3:33" x14ac:dyDescent="0.25">
      <c r="AE1342">
        <f t="shared" si="229"/>
        <v>0</v>
      </c>
      <c r="AF1342">
        <f t="shared" si="230"/>
        <v>0</v>
      </c>
      <c r="AG1342">
        <f t="shared" si="231"/>
        <v>0</v>
      </c>
    </row>
    <row r="1343" spans="3:33" x14ac:dyDescent="0.25">
      <c r="C1343" s="34">
        <f ca="1">EOMONTH(C1305,0)+1</f>
        <v>38292</v>
      </c>
      <c r="D1343" s="52"/>
      <c r="E1343" s="39"/>
      <c r="F1343" s="39"/>
      <c r="G1343" s="35"/>
      <c r="I1343" s="52"/>
      <c r="J1343" s="39"/>
      <c r="K1343" s="39"/>
      <c r="L1343" s="62"/>
      <c r="M1343" s="101">
        <v>0</v>
      </c>
      <c r="N1343" s="67" t="str">
        <f ca="1">IF(D1343="","",_xll.xEURO(OFFSET(C1343,-M1343+1,0),E1343,OFFSET(C1343,-M1343+2,0),OFFSET(C1343,-M1343+2,0),OFFSET(C1343,-M1343+3,0)+AB1343,OFFSET(C1343,-M1343+4,0),0,1)*D1343)</f>
        <v/>
      </c>
      <c r="O1343" s="69" t="str">
        <f ca="1">IF(D1343="","",_xll.xEURO(OFFSET(C1343,-M1343+1,0),E1343,OFFSET(C1343,-M1343+2,0),OFFSET(C1343,-M1343+2,0),OFFSET(C1343,-M1343+3,0)+AB1343,OFFSET(C1343,-M1343+4,0),0,0))</f>
        <v/>
      </c>
      <c r="P1343" s="67" t="str">
        <f t="shared" ref="P1343:P1378" si="239">IF(D1343="","",(O1343-F1343)*D1343*10)</f>
        <v/>
      </c>
      <c r="Q1343" s="67" t="str">
        <f ca="1">IF(D1343="","",_xll.xEURO(OFFSET(C1343,-M1343+1,0),E1343,OFFSET(C1343,-M1343+2,0),OFFSET(C1343,-M1343+2,0),OFFSET(C1343,-M1343+3,0)+AB1343,OFFSET(C1343,-M1343+4,0),0,2)/10*D1343)</f>
        <v/>
      </c>
      <c r="R1343" s="71" t="str">
        <f ca="1">IF(D1343="","",_xll.xEURO(OFFSET(C1343,-M1343+1,0),E1343,OFFSET(C1343,-M1343+2,0),OFFSET(C1343,-M1343+2,0),OFFSET(C1343,-M1343+3,0)+AB1343,OFFSET(C1343,-M1343+4,0),0,3)/100*D1343*10000)</f>
        <v/>
      </c>
      <c r="S1343" s="71" t="str">
        <f ca="1">IF(D1343="","",_xll.xEURO(OFFSET(C1343,-M1343+1,0),E1343,OFFSET(C1343,-M1343+2,0),OFFSET(C1343,-M1343+2,0),OFFSET(C1343,-M1343+3,0)+AB1343,OFFSET(C1343,-M1343+4,0),0,5)/365.25*D1343*10000)</f>
        <v/>
      </c>
      <c r="U1343" s="67" t="str">
        <f ca="1">IF(I1343="","",_xll.xEURO(OFFSET(C1343,-M1343+1,0),J1343,OFFSET(C1343,-M1343+2,0),OFFSET(C1343,-M1343+2,0),OFFSET(C1343,-M1343+3,0)+AC1343,OFFSET(C1343,-M1343+4,0),1,1)*I1343)</f>
        <v/>
      </c>
      <c r="V1343" s="69" t="str">
        <f ca="1">IF(I1343="","",_xll.xEURO(OFFSET(C1343,-M1343+1,0),J1343,OFFSET(C1343,-M1343+2,0),OFFSET(C1343,-M1343+2,0),OFFSET(C1343,-M1343+3,0)+AC1343,OFFSET(C1343,-M1343+4,0),1,0))</f>
        <v/>
      </c>
      <c r="W1343" s="67" t="str">
        <f t="shared" ref="W1343:W1378" si="240">IF(I1343="","",(V1343-K1343)*I1343*10)</f>
        <v/>
      </c>
      <c r="X1343" s="67" t="str">
        <f ca="1">IF(I1343="","",_xll.xEURO(OFFSET(C1343,-M1343+1,0),J1343,OFFSET(C1343,-M1343+2,0),OFFSET(C1343,-M1343+2,0),OFFSET(C1343,-M1343+3,0)+AC1343,OFFSET(C1343,-M1343+4,0),1,2)/10*I1343)</f>
        <v/>
      </c>
      <c r="Y1343" s="71" t="str">
        <f ca="1">IF(I1343="","",_xll.xEURO(OFFSET(C1343,-M1343+1,0),J1343,OFFSET(C1343,-M1343+2,0),OFFSET(C1343,-M1343+2,0),OFFSET(C1343,-M1343+3,0)+AC1343,OFFSET(C1343,-M1343+4,0),1,3)/100*I1343*10000)</f>
        <v/>
      </c>
      <c r="Z1343" s="71" t="str">
        <f ca="1">IF(I1343="","",_xll.xEURO(OFFSET(C1343,-M1343+1,0),J1343,OFFSET(C1343,-M1343+2,0),OFFSET(C1343,-M1343+2,0),OFFSET(C1343,-M1343+3,0)+AC1343,OFFSET(C1343,-M1343+4,0),1,5)/365.25*I1343*10000)</f>
        <v/>
      </c>
      <c r="AB1343" s="40" t="str">
        <f ca="1">IF(D1343="","",_xll.xCalcSkew(OFFSET(C1343,-M1343,0),E1343-OFFSET(C1343,-M1343+1,0),b)/100)</f>
        <v/>
      </c>
      <c r="AC1343" s="40" t="str">
        <f ca="1">IF(I1343="","",_xll.xCalcSkew(OFFSET(C1343,-M1343,0),J1343-OFFSET(C1343,-M1343+1,0),b)/100)</f>
        <v/>
      </c>
      <c r="AE1343">
        <f t="shared" si="229"/>
        <v>0</v>
      </c>
      <c r="AF1343">
        <f t="shared" si="230"/>
        <v>0</v>
      </c>
      <c r="AG1343">
        <f t="shared" si="231"/>
        <v>0</v>
      </c>
    </row>
    <row r="1344" spans="3:33" x14ac:dyDescent="0.25">
      <c r="C1344" s="41">
        <f ca="1">INDEX(Inputs!$1:$1048576,MATCH(C1343,Inputs!C:C,0),5)</f>
        <v>3.823</v>
      </c>
      <c r="D1344" s="52"/>
      <c r="E1344" s="39"/>
      <c r="F1344" s="39"/>
      <c r="G1344" s="35"/>
      <c r="I1344" s="52"/>
      <c r="J1344" s="39"/>
      <c r="K1344" s="39"/>
      <c r="L1344" s="62"/>
      <c r="M1344" s="101">
        <f>M1343+1</f>
        <v>1</v>
      </c>
      <c r="N1344" s="67" t="str">
        <f ca="1">IF(D1344="","",_xll.xEURO(OFFSET(C1344,-M1344+1,0),E1344,OFFSET(C1344,-M1344+2,0),OFFSET(C1344,-M1344+2,0),OFFSET(C1344,-M1344+3,0)+AB1344,OFFSET(C1344,-M1344+4,0),0,1)*D1344)</f>
        <v/>
      </c>
      <c r="O1344" s="69" t="str">
        <f ca="1">IF(D1344="","",_xll.xEURO(OFFSET(C1344,-M1344+1,0),E1344,OFFSET(C1344,-M1344+2,0),OFFSET(C1344,-M1344+2,0),OFFSET(C1344,-M1344+3,0)+AB1344,OFFSET(C1344,-M1344+4,0),0,0))</f>
        <v/>
      </c>
      <c r="P1344" s="67" t="str">
        <f t="shared" si="239"/>
        <v/>
      </c>
      <c r="Q1344" s="67" t="str">
        <f ca="1">IF(D1344="","",_xll.xEURO(OFFSET(C1344,-M1344+1,0),E1344,OFFSET(C1344,-M1344+2,0),OFFSET(C1344,-M1344+2,0),OFFSET(C1344,-M1344+3,0)+AB1344,OFFSET(C1344,-M1344+4,0),0,2)/10*D1344)</f>
        <v/>
      </c>
      <c r="R1344" s="71" t="str">
        <f ca="1">IF(D1344="","",_xll.xEURO(OFFSET(C1344,-M1344+1,0),E1344,OFFSET(C1344,-M1344+2,0),OFFSET(C1344,-M1344+2,0),OFFSET(C1344,-M1344+3,0)+AB1344,OFFSET(C1344,-M1344+4,0),0,3)/100*D1344*10000)</f>
        <v/>
      </c>
      <c r="S1344" s="71" t="str">
        <f ca="1">IF(D1344="","",_xll.xEURO(OFFSET(C1344,-M1344+1,0),E1344,OFFSET(C1344,-M1344+2,0),OFFSET(C1344,-M1344+2,0),OFFSET(C1344,-M1344+3,0)+AB1344,OFFSET(C1344,-M1344+4,0),0,5)/365.25*D1344*10000)</f>
        <v/>
      </c>
      <c r="U1344" s="67" t="str">
        <f ca="1">IF(I1344="","",_xll.xEURO(OFFSET(C1344,-M1344+1,0),J1344,OFFSET(C1344,-M1344+2,0),OFFSET(C1344,-M1344+2,0),OFFSET(C1344,-M1344+3,0)+AC1344,OFFSET(C1344,-M1344+4,0),1,1)*I1344)</f>
        <v/>
      </c>
      <c r="V1344" s="69" t="str">
        <f ca="1">IF(I1344="","",_xll.xEURO(OFFSET(C1344,-M1344+1,0),J1344,OFFSET(C1344,-M1344+2,0),OFFSET(C1344,-M1344+2,0),OFFSET(C1344,-M1344+3,0)+AC1344,OFFSET(C1344,-M1344+4,0),1,0))</f>
        <v/>
      </c>
      <c r="W1344" s="67" t="str">
        <f t="shared" si="240"/>
        <v/>
      </c>
      <c r="X1344" s="67" t="str">
        <f ca="1">IF(I1344="","",_xll.xEURO(OFFSET(C1344,-M1344+1,0),J1344,OFFSET(C1344,-M1344+2,0),OFFSET(C1344,-M1344+2,0),OFFSET(C1344,-M1344+3,0)+AC1344,OFFSET(C1344,-M1344+4,0),1,2)/10*I1344)</f>
        <v/>
      </c>
      <c r="Y1344" s="71" t="str">
        <f ca="1">IF(I1344="","",_xll.xEURO(OFFSET(C1344,-M1344+1,0),J1344,OFFSET(C1344,-M1344+2,0),OFFSET(C1344,-M1344+2,0),OFFSET(C1344,-M1344+3,0)+AC1344,OFFSET(C1344,-M1344+4,0),1,3)/100*I1344*10000)</f>
        <v/>
      </c>
      <c r="Z1344" s="71" t="str">
        <f ca="1">IF(I1344="","",_xll.xEURO(OFFSET(C1344,-M1344+1,0),J1344,OFFSET(C1344,-M1344+2,0),OFFSET(C1344,-M1344+2,0),OFFSET(C1344,-M1344+3,0)+AC1344,OFFSET(C1344,-M1344+4,0),1,5)/365.25*I1344*10000)</f>
        <v/>
      </c>
      <c r="AB1344" s="40" t="str">
        <f ca="1">IF(D1344="","",_xll.xCalcSkew(OFFSET(C1344,-M1344,0),E1344-OFFSET(C1344,-M1344+1,0),b)/100)</f>
        <v/>
      </c>
      <c r="AC1344" s="40" t="str">
        <f ca="1">IF(I1344="","",_xll.xCalcSkew(OFFSET(C1344,-M1344,0),J1344-OFFSET(C1344,-M1344+1,0),b)/100)</f>
        <v/>
      </c>
      <c r="AE1344">
        <f t="shared" si="229"/>
        <v>0</v>
      </c>
      <c r="AF1344">
        <f t="shared" si="230"/>
        <v>0</v>
      </c>
      <c r="AG1344">
        <f t="shared" si="231"/>
        <v>0</v>
      </c>
    </row>
    <row r="1345" spans="3:33" x14ac:dyDescent="0.25">
      <c r="C1345" s="40">
        <f ca="1">INDEX(Inputs!$1:$1048576,MATCH(C1343,Inputs!C:C,0),7)</f>
        <v>4.0355276120754603E-2</v>
      </c>
      <c r="D1345" s="52"/>
      <c r="E1345" s="39"/>
      <c r="F1345" s="39"/>
      <c r="G1345" s="35"/>
      <c r="I1345" s="52"/>
      <c r="J1345" s="39"/>
      <c r="K1345" s="39"/>
      <c r="L1345" s="62"/>
      <c r="M1345" s="101">
        <f t="shared" ref="M1345:M1378" si="241">M1344+1</f>
        <v>2</v>
      </c>
      <c r="N1345" s="67" t="str">
        <f ca="1">IF(D1345="","",_xll.xEURO(OFFSET(C1345,-M1345+1,0),E1345,OFFSET(C1345,-M1345+2,0),OFFSET(C1345,-M1345+2,0),OFFSET(C1345,-M1345+3,0)+AB1345,OFFSET(C1345,-M1345+4,0),0,1)*D1345)</f>
        <v/>
      </c>
      <c r="O1345" s="69" t="str">
        <f ca="1">IF(D1345="","",_xll.xEURO(OFFSET(C1345,-M1345+1,0),E1345,OFFSET(C1345,-M1345+2,0),OFFSET(C1345,-M1345+2,0),OFFSET(C1345,-M1345+3,0)+AB1345,OFFSET(C1345,-M1345+4,0),0,0))</f>
        <v/>
      </c>
      <c r="P1345" s="67" t="str">
        <f t="shared" si="239"/>
        <v/>
      </c>
      <c r="Q1345" s="67" t="str">
        <f ca="1">IF(D1345="","",_xll.xEURO(OFFSET(C1345,-M1345+1,0),E1345,OFFSET(C1345,-M1345+2,0),OFFSET(C1345,-M1345+2,0),OFFSET(C1345,-M1345+3,0)+AB1345,OFFSET(C1345,-M1345+4,0),0,2)/10*D1345)</f>
        <v/>
      </c>
      <c r="R1345" s="71" t="str">
        <f ca="1">IF(D1345="","",_xll.xEURO(OFFSET(C1345,-M1345+1,0),E1345,OFFSET(C1345,-M1345+2,0),OFFSET(C1345,-M1345+2,0),OFFSET(C1345,-M1345+3,0)+AB1345,OFFSET(C1345,-M1345+4,0),0,3)/100*D1345*10000)</f>
        <v/>
      </c>
      <c r="S1345" s="71" t="str">
        <f ca="1">IF(D1345="","",_xll.xEURO(OFFSET(C1345,-M1345+1,0),E1345,OFFSET(C1345,-M1345+2,0),OFFSET(C1345,-M1345+2,0),OFFSET(C1345,-M1345+3,0)+AB1345,OFFSET(C1345,-M1345+4,0),0,5)/365.25*D1345*10000)</f>
        <v/>
      </c>
      <c r="U1345" s="67" t="str">
        <f ca="1">IF(I1345="","",_xll.xEURO(OFFSET(C1345,-M1345+1,0),J1345,OFFSET(C1345,-M1345+2,0),OFFSET(C1345,-M1345+2,0),OFFSET(C1345,-M1345+3,0)+AC1345,OFFSET(C1345,-M1345+4,0),1,1)*I1345)</f>
        <v/>
      </c>
      <c r="V1345" s="69" t="str">
        <f ca="1">IF(I1345="","",_xll.xEURO(OFFSET(C1345,-M1345+1,0),J1345,OFFSET(C1345,-M1345+2,0),OFFSET(C1345,-M1345+2,0),OFFSET(C1345,-M1345+3,0)+AC1345,OFFSET(C1345,-M1345+4,0),1,0))</f>
        <v/>
      </c>
      <c r="W1345" s="67" t="str">
        <f t="shared" si="240"/>
        <v/>
      </c>
      <c r="X1345" s="67" t="str">
        <f ca="1">IF(I1345="","",_xll.xEURO(OFFSET(C1345,-M1345+1,0),J1345,OFFSET(C1345,-M1345+2,0),OFFSET(C1345,-M1345+2,0),OFFSET(C1345,-M1345+3,0)+AC1345,OFFSET(C1345,-M1345+4,0),1,2)/10*I1345)</f>
        <v/>
      </c>
      <c r="Y1345" s="71" t="str">
        <f ca="1">IF(I1345="","",_xll.xEURO(OFFSET(C1345,-M1345+1,0),J1345,OFFSET(C1345,-M1345+2,0),OFFSET(C1345,-M1345+2,0),OFFSET(C1345,-M1345+3,0)+AC1345,OFFSET(C1345,-M1345+4,0),1,3)/100*I1345*10000)</f>
        <v/>
      </c>
      <c r="Z1345" s="71" t="str">
        <f ca="1">IF(I1345="","",_xll.xEURO(OFFSET(C1345,-M1345+1,0),J1345,OFFSET(C1345,-M1345+2,0),OFFSET(C1345,-M1345+2,0),OFFSET(C1345,-M1345+3,0)+AC1345,OFFSET(C1345,-M1345+4,0),1,5)/365.25*I1345*10000)</f>
        <v/>
      </c>
      <c r="AB1345" s="40" t="str">
        <f ca="1">IF(D1345="","",_xll.xCalcSkew(OFFSET(C1345,-M1345,0),E1345-OFFSET(C1345,-M1345+1,0),b)/100)</f>
        <v/>
      </c>
      <c r="AC1345" s="40" t="str">
        <f ca="1">IF(I1345="","",_xll.xCalcSkew(OFFSET(C1345,-M1345,0),J1345-OFFSET(C1345,-M1345+1,0),b)/100)</f>
        <v/>
      </c>
      <c r="AE1345">
        <f t="shared" si="229"/>
        <v>0</v>
      </c>
      <c r="AF1345">
        <f t="shared" si="230"/>
        <v>0</v>
      </c>
      <c r="AG1345">
        <f t="shared" si="231"/>
        <v>0</v>
      </c>
    </row>
    <row r="1346" spans="3:33" x14ac:dyDescent="0.25">
      <c r="C1346" s="66">
        <f ca="1">INDEX(Inputs!$1:$1048576,MATCH(C1343,Inputs!C:C,0),6)</f>
        <v>0.32</v>
      </c>
      <c r="D1346" s="52"/>
      <c r="E1346" s="39"/>
      <c r="F1346" s="39"/>
      <c r="G1346" s="35"/>
      <c r="I1346" s="52"/>
      <c r="J1346" s="39"/>
      <c r="K1346" s="39"/>
      <c r="L1346" s="62"/>
      <c r="M1346" s="101">
        <f t="shared" si="241"/>
        <v>3</v>
      </c>
      <c r="N1346" s="67" t="str">
        <f ca="1">IF(D1346="","",_xll.xEURO(OFFSET(C1346,-M1346+1,0),E1346,OFFSET(C1346,-M1346+2,0),OFFSET(C1346,-M1346+2,0),OFFSET(C1346,-M1346+3,0)+AB1346,OFFSET(C1346,-M1346+4,0),0,1)*D1346)</f>
        <v/>
      </c>
      <c r="O1346" s="69" t="str">
        <f ca="1">IF(D1346="","",_xll.xEURO(OFFSET(C1346,-M1346+1,0),E1346,OFFSET(C1346,-M1346+2,0),OFFSET(C1346,-M1346+2,0),OFFSET(C1346,-M1346+3,0)+AB1346,OFFSET(C1346,-M1346+4,0),0,0))</f>
        <v/>
      </c>
      <c r="P1346" s="67" t="str">
        <f t="shared" si="239"/>
        <v/>
      </c>
      <c r="Q1346" s="67" t="str">
        <f ca="1">IF(D1346="","",_xll.xEURO(OFFSET(C1346,-M1346+1,0),E1346,OFFSET(C1346,-M1346+2,0),OFFSET(C1346,-M1346+2,0),OFFSET(C1346,-M1346+3,0)+AB1346,OFFSET(C1346,-M1346+4,0),0,2)/10*D1346)</f>
        <v/>
      </c>
      <c r="R1346" s="71" t="str">
        <f ca="1">IF(D1346="","",_xll.xEURO(OFFSET(C1346,-M1346+1,0),E1346,OFFSET(C1346,-M1346+2,0),OFFSET(C1346,-M1346+2,0),OFFSET(C1346,-M1346+3,0)+AB1346,OFFSET(C1346,-M1346+4,0),0,3)/100*D1346*10000)</f>
        <v/>
      </c>
      <c r="S1346" s="71" t="str">
        <f ca="1">IF(D1346="","",_xll.xEURO(OFFSET(C1346,-M1346+1,0),E1346,OFFSET(C1346,-M1346+2,0),OFFSET(C1346,-M1346+2,0),OFFSET(C1346,-M1346+3,0)+AB1346,OFFSET(C1346,-M1346+4,0),0,5)/365.25*D1346*10000)</f>
        <v/>
      </c>
      <c r="U1346" s="67" t="str">
        <f ca="1">IF(I1346="","",_xll.xEURO(OFFSET(C1346,-M1346+1,0),J1346,OFFSET(C1346,-M1346+2,0),OFFSET(C1346,-M1346+2,0),OFFSET(C1346,-M1346+3,0)+AC1346,OFFSET(C1346,-M1346+4,0),1,1)*I1346)</f>
        <v/>
      </c>
      <c r="V1346" s="69" t="str">
        <f ca="1">IF(I1346="","",_xll.xEURO(OFFSET(C1346,-M1346+1,0),J1346,OFFSET(C1346,-M1346+2,0),OFFSET(C1346,-M1346+2,0),OFFSET(C1346,-M1346+3,0)+AC1346,OFFSET(C1346,-M1346+4,0),1,0))</f>
        <v/>
      </c>
      <c r="W1346" s="67" t="str">
        <f t="shared" si="240"/>
        <v/>
      </c>
      <c r="X1346" s="67" t="str">
        <f ca="1">IF(I1346="","",_xll.xEURO(OFFSET(C1346,-M1346+1,0),J1346,OFFSET(C1346,-M1346+2,0),OFFSET(C1346,-M1346+2,0),OFFSET(C1346,-M1346+3,0)+AC1346,OFFSET(C1346,-M1346+4,0),1,2)/10*I1346)</f>
        <v/>
      </c>
      <c r="Y1346" s="71" t="str">
        <f ca="1">IF(I1346="","",_xll.xEURO(OFFSET(C1346,-M1346+1,0),J1346,OFFSET(C1346,-M1346+2,0),OFFSET(C1346,-M1346+2,0),OFFSET(C1346,-M1346+3,0)+AC1346,OFFSET(C1346,-M1346+4,0),1,3)/100*I1346*10000)</f>
        <v/>
      </c>
      <c r="Z1346" s="71" t="str">
        <f ca="1">IF(I1346="","",_xll.xEURO(OFFSET(C1346,-M1346+1,0),J1346,OFFSET(C1346,-M1346+2,0),OFFSET(C1346,-M1346+2,0),OFFSET(C1346,-M1346+3,0)+AC1346,OFFSET(C1346,-M1346+4,0),1,5)/365.25*I1346*10000)</f>
        <v/>
      </c>
      <c r="AB1346" s="40" t="str">
        <f ca="1">IF(D1346="","",_xll.xCalcSkew(OFFSET(C1346,-M1346,0),E1346-OFFSET(C1346,-M1346+1,0),b)/100)</f>
        <v/>
      </c>
      <c r="AC1346" s="40" t="str">
        <f ca="1">IF(I1346="","",_xll.xCalcSkew(OFFSET(C1346,-M1346,0),J1346-OFFSET(C1346,-M1346+1,0),b)/100)</f>
        <v/>
      </c>
      <c r="AE1346">
        <f t="shared" si="229"/>
        <v>0</v>
      </c>
      <c r="AF1346">
        <f t="shared" si="230"/>
        <v>0</v>
      </c>
      <c r="AG1346">
        <f t="shared" si="231"/>
        <v>0</v>
      </c>
    </row>
    <row r="1347" spans="3:33" x14ac:dyDescent="0.25">
      <c r="C1347" s="65">
        <f ca="1">INDEX(Inputs!$1:$1048576,MATCH(C1343,Inputs!C:C,0),9)</f>
        <v>1075</v>
      </c>
      <c r="D1347" s="52"/>
      <c r="E1347" s="39"/>
      <c r="F1347" s="39"/>
      <c r="G1347" s="35"/>
      <c r="I1347" s="52"/>
      <c r="J1347" s="39"/>
      <c r="K1347" s="39"/>
      <c r="L1347" s="62"/>
      <c r="M1347" s="101">
        <f t="shared" si="241"/>
        <v>4</v>
      </c>
      <c r="N1347" s="67" t="str">
        <f ca="1">IF(D1347="","",_xll.xEURO(OFFSET(C1347,-M1347+1,0),E1347,OFFSET(C1347,-M1347+2,0),OFFSET(C1347,-M1347+2,0),OFFSET(C1347,-M1347+3,0)+AB1347,OFFSET(C1347,-M1347+4,0),0,1)*D1347)</f>
        <v/>
      </c>
      <c r="O1347" s="69" t="str">
        <f ca="1">IF(D1347="","",_xll.xEURO(OFFSET(C1347,-M1347+1,0),E1347,OFFSET(C1347,-M1347+2,0),OFFSET(C1347,-M1347+2,0),OFFSET(C1347,-M1347+3,0)+AB1347,OFFSET(C1347,-M1347+4,0),0,0))</f>
        <v/>
      </c>
      <c r="P1347" s="67" t="str">
        <f t="shared" si="239"/>
        <v/>
      </c>
      <c r="Q1347" s="67" t="str">
        <f ca="1">IF(D1347="","",_xll.xEURO(OFFSET(C1347,-M1347+1,0),E1347,OFFSET(C1347,-M1347+2,0),OFFSET(C1347,-M1347+2,0),OFFSET(C1347,-M1347+3,0)+AB1347,OFFSET(C1347,-M1347+4,0),0,2)/10*D1347)</f>
        <v/>
      </c>
      <c r="R1347" s="71" t="str">
        <f ca="1">IF(D1347="","",_xll.xEURO(OFFSET(C1347,-M1347+1,0),E1347,OFFSET(C1347,-M1347+2,0),OFFSET(C1347,-M1347+2,0),OFFSET(C1347,-M1347+3,0)+AB1347,OFFSET(C1347,-M1347+4,0),0,3)/100*D1347*10000)</f>
        <v/>
      </c>
      <c r="S1347" s="71" t="str">
        <f ca="1">IF(D1347="","",_xll.xEURO(OFFSET(C1347,-M1347+1,0),E1347,OFFSET(C1347,-M1347+2,0),OFFSET(C1347,-M1347+2,0),OFFSET(C1347,-M1347+3,0)+AB1347,OFFSET(C1347,-M1347+4,0),0,5)/365.25*D1347*10000)</f>
        <v/>
      </c>
      <c r="U1347" s="67" t="str">
        <f ca="1">IF(I1347="","",_xll.xEURO(OFFSET(C1347,-M1347+1,0),J1347,OFFSET(C1347,-M1347+2,0),OFFSET(C1347,-M1347+2,0),OFFSET(C1347,-M1347+3,0)+AC1347,OFFSET(C1347,-M1347+4,0),1,1)*I1347)</f>
        <v/>
      </c>
      <c r="V1347" s="69" t="str">
        <f ca="1">IF(I1347="","",_xll.xEURO(OFFSET(C1347,-M1347+1,0),J1347,OFFSET(C1347,-M1347+2,0),OFFSET(C1347,-M1347+2,0),OFFSET(C1347,-M1347+3,0)+AC1347,OFFSET(C1347,-M1347+4,0),1,0))</f>
        <v/>
      </c>
      <c r="W1347" s="67" t="str">
        <f t="shared" si="240"/>
        <v/>
      </c>
      <c r="X1347" s="67" t="str">
        <f ca="1">IF(I1347="","",_xll.xEURO(OFFSET(C1347,-M1347+1,0),J1347,OFFSET(C1347,-M1347+2,0),OFFSET(C1347,-M1347+2,0),OFFSET(C1347,-M1347+3,0)+AC1347,OFFSET(C1347,-M1347+4,0),1,2)/10*I1347)</f>
        <v/>
      </c>
      <c r="Y1347" s="71" t="str">
        <f ca="1">IF(I1347="","",_xll.xEURO(OFFSET(C1347,-M1347+1,0),J1347,OFFSET(C1347,-M1347+2,0),OFFSET(C1347,-M1347+2,0),OFFSET(C1347,-M1347+3,0)+AC1347,OFFSET(C1347,-M1347+4,0),1,3)/100*I1347*10000)</f>
        <v/>
      </c>
      <c r="Z1347" s="71" t="str">
        <f ca="1">IF(I1347="","",_xll.xEURO(OFFSET(C1347,-M1347+1,0),J1347,OFFSET(C1347,-M1347+2,0),OFFSET(C1347,-M1347+2,0),OFFSET(C1347,-M1347+3,0)+AC1347,OFFSET(C1347,-M1347+4,0),1,5)/365.25*I1347*10000)</f>
        <v/>
      </c>
      <c r="AB1347" s="40" t="str">
        <f ca="1">IF(D1347="","",_xll.xCalcSkew(OFFSET(C1347,-M1347,0),E1347-OFFSET(C1347,-M1347+1,0),b)/100)</f>
        <v/>
      </c>
      <c r="AC1347" s="40" t="str">
        <f ca="1">IF(I1347="","",_xll.xCalcSkew(OFFSET(C1347,-M1347,0),J1347-OFFSET(C1347,-M1347+1,0),b)/100)</f>
        <v/>
      </c>
      <c r="AE1347">
        <f t="shared" si="229"/>
        <v>0</v>
      </c>
      <c r="AF1347">
        <f t="shared" si="230"/>
        <v>0</v>
      </c>
      <c r="AG1347">
        <f t="shared" si="231"/>
        <v>0</v>
      </c>
    </row>
    <row r="1348" spans="3:33" x14ac:dyDescent="0.25">
      <c r="C1348" s="64">
        <f ca="1">D1379+I1379</f>
        <v>0</v>
      </c>
      <c r="D1348" s="52"/>
      <c r="E1348" s="39"/>
      <c r="F1348" s="39"/>
      <c r="G1348" s="35"/>
      <c r="I1348" s="52"/>
      <c r="J1348" s="39"/>
      <c r="K1348" s="39"/>
      <c r="L1348" s="62"/>
      <c r="M1348" s="101">
        <f t="shared" si="241"/>
        <v>5</v>
      </c>
      <c r="N1348" s="67" t="str">
        <f ca="1">IF(D1348="","",_xll.xEURO(OFFSET(C1348,-M1348+1,0),E1348,OFFSET(C1348,-M1348+2,0),OFFSET(C1348,-M1348+2,0),OFFSET(C1348,-M1348+3,0)+AB1348,OFFSET(C1348,-M1348+4,0),0,1)*D1348)</f>
        <v/>
      </c>
      <c r="O1348" s="69" t="str">
        <f ca="1">IF(D1348="","",_xll.xEURO(OFFSET(C1348,-M1348+1,0),E1348,OFFSET(C1348,-M1348+2,0),OFFSET(C1348,-M1348+2,0),OFFSET(C1348,-M1348+3,0)+AB1348,OFFSET(C1348,-M1348+4,0),0,0))</f>
        <v/>
      </c>
      <c r="P1348" s="67" t="str">
        <f t="shared" si="239"/>
        <v/>
      </c>
      <c r="Q1348" s="67" t="str">
        <f ca="1">IF(D1348="","",_xll.xEURO(OFFSET(C1348,-M1348+1,0),E1348,OFFSET(C1348,-M1348+2,0),OFFSET(C1348,-M1348+2,0),OFFSET(C1348,-M1348+3,0)+AB1348,OFFSET(C1348,-M1348+4,0),0,2)/10*D1348)</f>
        <v/>
      </c>
      <c r="R1348" s="71" t="str">
        <f ca="1">IF(D1348="","",_xll.xEURO(OFFSET(C1348,-M1348+1,0),E1348,OFFSET(C1348,-M1348+2,0),OFFSET(C1348,-M1348+2,0),OFFSET(C1348,-M1348+3,0)+AB1348,OFFSET(C1348,-M1348+4,0),0,3)/100*D1348*10000)</f>
        <v/>
      </c>
      <c r="S1348" s="71" t="str">
        <f ca="1">IF(D1348="","",_xll.xEURO(OFFSET(C1348,-M1348+1,0),E1348,OFFSET(C1348,-M1348+2,0),OFFSET(C1348,-M1348+2,0),OFFSET(C1348,-M1348+3,0)+AB1348,OFFSET(C1348,-M1348+4,0),0,5)/365.25*D1348*10000)</f>
        <v/>
      </c>
      <c r="U1348" s="67" t="str">
        <f ca="1">IF(I1348="","",_xll.xEURO(OFFSET(C1348,-M1348+1,0),J1348,OFFSET(C1348,-M1348+2,0),OFFSET(C1348,-M1348+2,0),OFFSET(C1348,-M1348+3,0)+AC1348,OFFSET(C1348,-M1348+4,0),1,1)*I1348)</f>
        <v/>
      </c>
      <c r="V1348" s="69" t="str">
        <f ca="1">IF(I1348="","",_xll.xEURO(OFFSET(C1348,-M1348+1,0),J1348,OFFSET(C1348,-M1348+2,0),OFFSET(C1348,-M1348+2,0),OFFSET(C1348,-M1348+3,0)+AC1348,OFFSET(C1348,-M1348+4,0),1,0))</f>
        <v/>
      </c>
      <c r="W1348" s="67" t="str">
        <f t="shared" si="240"/>
        <v/>
      </c>
      <c r="X1348" s="67" t="str">
        <f ca="1">IF(I1348="","",_xll.xEURO(OFFSET(C1348,-M1348+1,0),J1348,OFFSET(C1348,-M1348+2,0),OFFSET(C1348,-M1348+2,0),OFFSET(C1348,-M1348+3,0)+AC1348,OFFSET(C1348,-M1348+4,0),1,2)/10*I1348)</f>
        <v/>
      </c>
      <c r="Y1348" s="71" t="str">
        <f ca="1">IF(I1348="","",_xll.xEURO(OFFSET(C1348,-M1348+1,0),J1348,OFFSET(C1348,-M1348+2,0),OFFSET(C1348,-M1348+2,0),OFFSET(C1348,-M1348+3,0)+AC1348,OFFSET(C1348,-M1348+4,0),1,3)/100*I1348*10000)</f>
        <v/>
      </c>
      <c r="Z1348" s="71" t="str">
        <f ca="1">IF(I1348="","",_xll.xEURO(OFFSET(C1348,-M1348+1,0),J1348,OFFSET(C1348,-M1348+2,0),OFFSET(C1348,-M1348+2,0),OFFSET(C1348,-M1348+3,0)+AC1348,OFFSET(C1348,-M1348+4,0),1,5)/365.25*I1348*10000)</f>
        <v/>
      </c>
      <c r="AB1348" s="40" t="str">
        <f ca="1">IF(D1348="","",_xll.xCalcSkew(OFFSET(C1348,-M1348,0),E1348-OFFSET(C1348,-M1348+1,0),b)/100)</f>
        <v/>
      </c>
      <c r="AC1348" s="40" t="str">
        <f ca="1">IF(I1348="","",_xll.xCalcSkew(OFFSET(C1348,-M1348,0),J1348-OFFSET(C1348,-M1348+1,0),b)/100)</f>
        <v/>
      </c>
      <c r="AE1348">
        <f t="shared" si="229"/>
        <v>0</v>
      </c>
      <c r="AF1348">
        <f t="shared" si="230"/>
        <v>0</v>
      </c>
      <c r="AG1348">
        <f t="shared" si="231"/>
        <v>0</v>
      </c>
    </row>
    <row r="1349" spans="3:33" x14ac:dyDescent="0.25">
      <c r="C1349" s="64">
        <f ca="1">N1379+U1379</f>
        <v>0</v>
      </c>
      <c r="D1349" s="52"/>
      <c r="E1349" s="39"/>
      <c r="F1349" s="39"/>
      <c r="G1349" s="35"/>
      <c r="I1349" s="52"/>
      <c r="J1349" s="39"/>
      <c r="K1349" s="39"/>
      <c r="L1349" s="62"/>
      <c r="M1349" s="101">
        <f t="shared" si="241"/>
        <v>6</v>
      </c>
      <c r="N1349" s="67" t="str">
        <f ca="1">IF(D1349="","",_xll.xEURO(OFFSET(C1349,-M1349+1,0),E1349,OFFSET(C1349,-M1349+2,0),OFFSET(C1349,-M1349+2,0),OFFSET(C1349,-M1349+3,0)+AB1349,OFFSET(C1349,-M1349+4,0),0,1)*D1349)</f>
        <v/>
      </c>
      <c r="O1349" s="69" t="str">
        <f ca="1">IF(D1349="","",_xll.xEURO(OFFSET(C1349,-M1349+1,0),E1349,OFFSET(C1349,-M1349+2,0),OFFSET(C1349,-M1349+2,0),OFFSET(C1349,-M1349+3,0)+AB1349,OFFSET(C1349,-M1349+4,0),0,0))</f>
        <v/>
      </c>
      <c r="P1349" s="67" t="str">
        <f t="shared" si="239"/>
        <v/>
      </c>
      <c r="Q1349" s="67" t="str">
        <f ca="1">IF(D1349="","",_xll.xEURO(OFFSET(C1349,-M1349+1,0),E1349,OFFSET(C1349,-M1349+2,0),OFFSET(C1349,-M1349+2,0),OFFSET(C1349,-M1349+3,0)+AB1349,OFFSET(C1349,-M1349+4,0),0,2)/10*D1349)</f>
        <v/>
      </c>
      <c r="R1349" s="71" t="str">
        <f ca="1">IF(D1349="","",_xll.xEURO(OFFSET(C1349,-M1349+1,0),E1349,OFFSET(C1349,-M1349+2,0),OFFSET(C1349,-M1349+2,0),OFFSET(C1349,-M1349+3,0)+AB1349,OFFSET(C1349,-M1349+4,0),0,3)/100*D1349*10000)</f>
        <v/>
      </c>
      <c r="S1349" s="71" t="str">
        <f ca="1">IF(D1349="","",_xll.xEURO(OFFSET(C1349,-M1349+1,0),E1349,OFFSET(C1349,-M1349+2,0),OFFSET(C1349,-M1349+2,0),OFFSET(C1349,-M1349+3,0)+AB1349,OFFSET(C1349,-M1349+4,0),0,5)/365.25*D1349*10000)</f>
        <v/>
      </c>
      <c r="U1349" s="67" t="str">
        <f ca="1">IF(I1349="","",_xll.xEURO(OFFSET(C1349,-M1349+1,0),J1349,OFFSET(C1349,-M1349+2,0),OFFSET(C1349,-M1349+2,0),OFFSET(C1349,-M1349+3,0)+AC1349,OFFSET(C1349,-M1349+4,0),1,1)*I1349)</f>
        <v/>
      </c>
      <c r="V1349" s="69" t="str">
        <f ca="1">IF(I1349="","",_xll.xEURO(OFFSET(C1349,-M1349+1,0),J1349,OFFSET(C1349,-M1349+2,0),OFFSET(C1349,-M1349+2,0),OFFSET(C1349,-M1349+3,0)+AC1349,OFFSET(C1349,-M1349+4,0),1,0))</f>
        <v/>
      </c>
      <c r="W1349" s="67" t="str">
        <f t="shared" si="240"/>
        <v/>
      </c>
      <c r="X1349" s="67" t="str">
        <f ca="1">IF(I1349="","",_xll.xEURO(OFFSET(C1349,-M1349+1,0),J1349,OFFSET(C1349,-M1349+2,0),OFFSET(C1349,-M1349+2,0),OFFSET(C1349,-M1349+3,0)+AC1349,OFFSET(C1349,-M1349+4,0),1,2)/10*I1349)</f>
        <v/>
      </c>
      <c r="Y1349" s="71" t="str">
        <f ca="1">IF(I1349="","",_xll.xEURO(OFFSET(C1349,-M1349+1,0),J1349,OFFSET(C1349,-M1349+2,0),OFFSET(C1349,-M1349+2,0),OFFSET(C1349,-M1349+3,0)+AC1349,OFFSET(C1349,-M1349+4,0),1,3)/100*I1349*10000)</f>
        <v/>
      </c>
      <c r="Z1349" s="71" t="str">
        <f ca="1">IF(I1349="","",_xll.xEURO(OFFSET(C1349,-M1349+1,0),J1349,OFFSET(C1349,-M1349+2,0),OFFSET(C1349,-M1349+2,0),OFFSET(C1349,-M1349+3,0)+AC1349,OFFSET(C1349,-M1349+4,0),1,5)/365.25*I1349*10000)</f>
        <v/>
      </c>
      <c r="AB1349" s="40" t="str">
        <f ca="1">IF(D1349="","",_xll.xCalcSkew(OFFSET(C1349,-M1349,0),E1349-OFFSET(C1349,-M1349+1,0),b)/100)</f>
        <v/>
      </c>
      <c r="AC1349" s="40" t="str">
        <f ca="1">IF(I1349="","",_xll.xCalcSkew(OFFSET(C1349,-M1349,0),J1349-OFFSET(C1349,-M1349+1,0),b)/100)</f>
        <v/>
      </c>
      <c r="AE1349">
        <f t="shared" si="229"/>
        <v>0</v>
      </c>
      <c r="AF1349">
        <f t="shared" si="230"/>
        <v>0</v>
      </c>
      <c r="AG1349">
        <f t="shared" si="231"/>
        <v>0</v>
      </c>
    </row>
    <row r="1350" spans="3:33" x14ac:dyDescent="0.25">
      <c r="C1350" s="103">
        <f ca="1">Q1379+X1379</f>
        <v>0</v>
      </c>
      <c r="D1350" s="52"/>
      <c r="E1350" s="39"/>
      <c r="F1350" s="39"/>
      <c r="G1350" s="35"/>
      <c r="I1350" s="52"/>
      <c r="J1350" s="39"/>
      <c r="K1350" s="39"/>
      <c r="L1350" s="62"/>
      <c r="M1350" s="101">
        <f t="shared" si="241"/>
        <v>7</v>
      </c>
      <c r="N1350" s="67" t="str">
        <f ca="1">IF(D1350="","",_xll.xEURO(OFFSET(C1350,-M1350+1,0),E1350,OFFSET(C1350,-M1350+2,0),OFFSET(C1350,-M1350+2,0),OFFSET(C1350,-M1350+3,0)+AB1350,OFFSET(C1350,-M1350+4,0),0,1)*D1350)</f>
        <v/>
      </c>
      <c r="O1350" s="69" t="str">
        <f ca="1">IF(D1350="","",_xll.xEURO(OFFSET(C1350,-M1350+1,0),E1350,OFFSET(C1350,-M1350+2,0),OFFSET(C1350,-M1350+2,0),OFFSET(C1350,-M1350+3,0)+AB1350,OFFSET(C1350,-M1350+4,0),0,0))</f>
        <v/>
      </c>
      <c r="P1350" s="67" t="str">
        <f t="shared" si="239"/>
        <v/>
      </c>
      <c r="Q1350" s="67" t="str">
        <f ca="1">IF(D1350="","",_xll.xEURO(OFFSET(C1350,-M1350+1,0),E1350,OFFSET(C1350,-M1350+2,0),OFFSET(C1350,-M1350+2,0),OFFSET(C1350,-M1350+3,0)+AB1350,OFFSET(C1350,-M1350+4,0),0,2)/10*D1350)</f>
        <v/>
      </c>
      <c r="R1350" s="71" t="str">
        <f ca="1">IF(D1350="","",_xll.xEURO(OFFSET(C1350,-M1350+1,0),E1350,OFFSET(C1350,-M1350+2,0),OFFSET(C1350,-M1350+2,0),OFFSET(C1350,-M1350+3,0)+AB1350,OFFSET(C1350,-M1350+4,0),0,3)/100*D1350*10000)</f>
        <v/>
      </c>
      <c r="S1350" s="71" t="str">
        <f ca="1">IF(D1350="","",_xll.xEURO(OFFSET(C1350,-M1350+1,0),E1350,OFFSET(C1350,-M1350+2,0),OFFSET(C1350,-M1350+2,0),OFFSET(C1350,-M1350+3,0)+AB1350,OFFSET(C1350,-M1350+4,0),0,5)/365.25*D1350*10000)</f>
        <v/>
      </c>
      <c r="U1350" s="67" t="str">
        <f ca="1">IF(I1350="","",_xll.xEURO(OFFSET(C1350,-M1350+1,0),J1350,OFFSET(C1350,-M1350+2,0),OFFSET(C1350,-M1350+2,0),OFFSET(C1350,-M1350+3,0)+AC1350,OFFSET(C1350,-M1350+4,0),1,1)*I1350)</f>
        <v/>
      </c>
      <c r="V1350" s="69" t="str">
        <f ca="1">IF(I1350="","",_xll.xEURO(OFFSET(C1350,-M1350+1,0),J1350,OFFSET(C1350,-M1350+2,0),OFFSET(C1350,-M1350+2,0),OFFSET(C1350,-M1350+3,0)+AC1350,OFFSET(C1350,-M1350+4,0),1,0))</f>
        <v/>
      </c>
      <c r="W1350" s="67" t="str">
        <f t="shared" si="240"/>
        <v/>
      </c>
      <c r="X1350" s="67" t="str">
        <f ca="1">IF(I1350="","",_xll.xEURO(OFFSET(C1350,-M1350+1,0),J1350,OFFSET(C1350,-M1350+2,0),OFFSET(C1350,-M1350+2,0),OFFSET(C1350,-M1350+3,0)+AC1350,OFFSET(C1350,-M1350+4,0),1,2)/10*I1350)</f>
        <v/>
      </c>
      <c r="Y1350" s="71" t="str">
        <f ca="1">IF(I1350="","",_xll.xEURO(OFFSET(C1350,-M1350+1,0),J1350,OFFSET(C1350,-M1350+2,0),OFFSET(C1350,-M1350+2,0),OFFSET(C1350,-M1350+3,0)+AC1350,OFFSET(C1350,-M1350+4,0),1,3)/100*I1350*10000)</f>
        <v/>
      </c>
      <c r="Z1350" s="71" t="str">
        <f ca="1">IF(I1350="","",_xll.xEURO(OFFSET(C1350,-M1350+1,0),J1350,OFFSET(C1350,-M1350+2,0),OFFSET(C1350,-M1350+2,0),OFFSET(C1350,-M1350+3,0)+AC1350,OFFSET(C1350,-M1350+4,0),1,5)/365.25*I1350*10000)</f>
        <v/>
      </c>
      <c r="AB1350" s="40" t="str">
        <f ca="1">IF(D1350="","",_xll.xCalcSkew(OFFSET(C1350,-M1350,0),E1350-OFFSET(C1350,-M1350+1,0),b)/100)</f>
        <v/>
      </c>
      <c r="AC1350" s="40" t="str">
        <f ca="1">IF(I1350="","",_xll.xCalcSkew(OFFSET(C1350,-M1350,0),J1350-OFFSET(C1350,-M1350+1,0),b)/100)</f>
        <v/>
      </c>
      <c r="AE1350">
        <f t="shared" ref="AE1350:AE1413" si="242">D1350*F1350*10000*-1</f>
        <v>0</v>
      </c>
      <c r="AF1350">
        <f t="shared" ref="AF1350:AF1413" si="243">I1350*K1350*10000*-1</f>
        <v>0</v>
      </c>
      <c r="AG1350">
        <f t="shared" ref="AG1350:AG1413" si="244">AE1350+AF1350</f>
        <v>0</v>
      </c>
    </row>
    <row r="1351" spans="3:33" x14ac:dyDescent="0.25">
      <c r="C1351" s="64">
        <f ca="1">R1379+Y1379</f>
        <v>0</v>
      </c>
      <c r="D1351" s="52"/>
      <c r="E1351" s="39"/>
      <c r="F1351" s="39"/>
      <c r="G1351" s="35"/>
      <c r="I1351" s="52"/>
      <c r="J1351" s="39"/>
      <c r="K1351" s="39"/>
      <c r="L1351" s="62"/>
      <c r="M1351" s="101">
        <f t="shared" si="241"/>
        <v>8</v>
      </c>
      <c r="N1351" s="67" t="str">
        <f ca="1">IF(D1351="","",_xll.xEURO(OFFSET(C1351,-M1351+1,0),E1351,OFFSET(C1351,-M1351+2,0),OFFSET(C1351,-M1351+2,0),OFFSET(C1351,-M1351+3,0)+AB1351,OFFSET(C1351,-M1351+4,0),0,1)*D1351)</f>
        <v/>
      </c>
      <c r="O1351" s="69" t="str">
        <f ca="1">IF(D1351="","",_xll.xEURO(OFFSET(C1351,-M1351+1,0),E1351,OFFSET(C1351,-M1351+2,0),OFFSET(C1351,-M1351+2,0),OFFSET(C1351,-M1351+3,0)+AB1351,OFFSET(C1351,-M1351+4,0),0,0))</f>
        <v/>
      </c>
      <c r="P1351" s="67" t="str">
        <f t="shared" si="239"/>
        <v/>
      </c>
      <c r="Q1351" s="67" t="str">
        <f ca="1">IF(D1351="","",_xll.xEURO(OFFSET(C1351,-M1351+1,0),E1351,OFFSET(C1351,-M1351+2,0),OFFSET(C1351,-M1351+2,0),OFFSET(C1351,-M1351+3,0)+AB1351,OFFSET(C1351,-M1351+4,0),0,2)/10*D1351)</f>
        <v/>
      </c>
      <c r="R1351" s="71" t="str">
        <f ca="1">IF(D1351="","",_xll.xEURO(OFFSET(C1351,-M1351+1,0),E1351,OFFSET(C1351,-M1351+2,0),OFFSET(C1351,-M1351+2,0),OFFSET(C1351,-M1351+3,0)+AB1351,OFFSET(C1351,-M1351+4,0),0,3)/100*D1351*10000)</f>
        <v/>
      </c>
      <c r="S1351" s="71" t="str">
        <f ca="1">IF(D1351="","",_xll.xEURO(OFFSET(C1351,-M1351+1,0),E1351,OFFSET(C1351,-M1351+2,0),OFFSET(C1351,-M1351+2,0),OFFSET(C1351,-M1351+3,0)+AB1351,OFFSET(C1351,-M1351+4,0),0,5)/365.25*D1351*10000)</f>
        <v/>
      </c>
      <c r="U1351" s="67" t="str">
        <f ca="1">IF(I1351="","",_xll.xEURO(OFFSET(C1351,-M1351+1,0),J1351,OFFSET(C1351,-M1351+2,0),OFFSET(C1351,-M1351+2,0),OFFSET(C1351,-M1351+3,0)+AC1351,OFFSET(C1351,-M1351+4,0),1,1)*I1351)</f>
        <v/>
      </c>
      <c r="V1351" s="69" t="str">
        <f ca="1">IF(I1351="","",_xll.xEURO(OFFSET(C1351,-M1351+1,0),J1351,OFFSET(C1351,-M1351+2,0),OFFSET(C1351,-M1351+2,0),OFFSET(C1351,-M1351+3,0)+AC1351,OFFSET(C1351,-M1351+4,0),1,0))</f>
        <v/>
      </c>
      <c r="W1351" s="67" t="str">
        <f t="shared" si="240"/>
        <v/>
      </c>
      <c r="X1351" s="67" t="str">
        <f ca="1">IF(I1351="","",_xll.xEURO(OFFSET(C1351,-M1351+1,0),J1351,OFFSET(C1351,-M1351+2,0),OFFSET(C1351,-M1351+2,0),OFFSET(C1351,-M1351+3,0)+AC1351,OFFSET(C1351,-M1351+4,0),1,2)/10*I1351)</f>
        <v/>
      </c>
      <c r="Y1351" s="71" t="str">
        <f ca="1">IF(I1351="","",_xll.xEURO(OFFSET(C1351,-M1351+1,0),J1351,OFFSET(C1351,-M1351+2,0),OFFSET(C1351,-M1351+2,0),OFFSET(C1351,-M1351+3,0)+AC1351,OFFSET(C1351,-M1351+4,0),1,3)/100*I1351*10000)</f>
        <v/>
      </c>
      <c r="Z1351" s="71" t="str">
        <f ca="1">IF(I1351="","",_xll.xEURO(OFFSET(C1351,-M1351+1,0),J1351,OFFSET(C1351,-M1351+2,0),OFFSET(C1351,-M1351+2,0),OFFSET(C1351,-M1351+3,0)+AC1351,OFFSET(C1351,-M1351+4,0),1,5)/365.25*I1351*10000)</f>
        <v/>
      </c>
      <c r="AB1351" s="40" t="str">
        <f ca="1">IF(D1351="","",_xll.xCalcSkew(OFFSET(C1351,-M1351,0),E1351-OFFSET(C1351,-M1351+1,0),b)/100)</f>
        <v/>
      </c>
      <c r="AC1351" s="40" t="str">
        <f ca="1">IF(I1351="","",_xll.xCalcSkew(OFFSET(C1351,-M1351,0),J1351-OFFSET(C1351,-M1351+1,0),b)/100)</f>
        <v/>
      </c>
      <c r="AE1351">
        <f t="shared" si="242"/>
        <v>0</v>
      </c>
      <c r="AF1351">
        <f t="shared" si="243"/>
        <v>0</v>
      </c>
      <c r="AG1351">
        <f t="shared" si="244"/>
        <v>0</v>
      </c>
    </row>
    <row r="1352" spans="3:33" x14ac:dyDescent="0.25">
      <c r="C1352" s="64">
        <f ca="1">S1379+Z1379</f>
        <v>0</v>
      </c>
      <c r="D1352" s="52"/>
      <c r="E1352" s="39"/>
      <c r="F1352" s="39"/>
      <c r="G1352" s="35"/>
      <c r="I1352" s="52"/>
      <c r="J1352" s="39"/>
      <c r="K1352" s="39"/>
      <c r="L1352" s="62"/>
      <c r="M1352" s="101">
        <f t="shared" si="241"/>
        <v>9</v>
      </c>
      <c r="N1352" s="67" t="str">
        <f ca="1">IF(D1352="","",_xll.xEURO(OFFSET(C1352,-M1352+1,0),E1352,OFFSET(C1352,-M1352+2,0),OFFSET(C1352,-M1352+2,0),OFFSET(C1352,-M1352+3,0)+AB1352,OFFSET(C1352,-M1352+4,0),0,1)*D1352)</f>
        <v/>
      </c>
      <c r="O1352" s="69" t="str">
        <f ca="1">IF(D1352="","",_xll.xEURO(OFFSET(C1352,-M1352+1,0),E1352,OFFSET(C1352,-M1352+2,0),OFFSET(C1352,-M1352+2,0),OFFSET(C1352,-M1352+3,0)+AB1352,OFFSET(C1352,-M1352+4,0),0,0))</f>
        <v/>
      </c>
      <c r="P1352" s="67" t="str">
        <f t="shared" si="239"/>
        <v/>
      </c>
      <c r="Q1352" s="67" t="str">
        <f ca="1">IF(D1352="","",_xll.xEURO(OFFSET(C1352,-M1352+1,0),E1352,OFFSET(C1352,-M1352+2,0),OFFSET(C1352,-M1352+2,0),OFFSET(C1352,-M1352+3,0)+AB1352,OFFSET(C1352,-M1352+4,0),0,2)/10*D1352)</f>
        <v/>
      </c>
      <c r="R1352" s="71" t="str">
        <f ca="1">IF(D1352="","",_xll.xEURO(OFFSET(C1352,-M1352+1,0),E1352,OFFSET(C1352,-M1352+2,0),OFFSET(C1352,-M1352+2,0),OFFSET(C1352,-M1352+3,0)+AB1352,OFFSET(C1352,-M1352+4,0),0,3)/100*D1352*10000)</f>
        <v/>
      </c>
      <c r="S1352" s="71" t="str">
        <f ca="1">IF(D1352="","",_xll.xEURO(OFFSET(C1352,-M1352+1,0),E1352,OFFSET(C1352,-M1352+2,0),OFFSET(C1352,-M1352+2,0),OFFSET(C1352,-M1352+3,0)+AB1352,OFFSET(C1352,-M1352+4,0),0,5)/365.25*D1352*10000)</f>
        <v/>
      </c>
      <c r="U1352" s="67" t="str">
        <f ca="1">IF(I1352="","",_xll.xEURO(OFFSET(C1352,-M1352+1,0),J1352,OFFSET(C1352,-M1352+2,0),OFFSET(C1352,-M1352+2,0),OFFSET(C1352,-M1352+3,0)+AC1352,OFFSET(C1352,-M1352+4,0),1,1)*I1352)</f>
        <v/>
      </c>
      <c r="V1352" s="69" t="str">
        <f ca="1">IF(I1352="","",_xll.xEURO(OFFSET(C1352,-M1352+1,0),J1352,OFFSET(C1352,-M1352+2,0),OFFSET(C1352,-M1352+2,0),OFFSET(C1352,-M1352+3,0)+AC1352,OFFSET(C1352,-M1352+4,0),1,0))</f>
        <v/>
      </c>
      <c r="W1352" s="67" t="str">
        <f t="shared" si="240"/>
        <v/>
      </c>
      <c r="X1352" s="67" t="str">
        <f ca="1">IF(I1352="","",_xll.xEURO(OFFSET(C1352,-M1352+1,0),J1352,OFFSET(C1352,-M1352+2,0),OFFSET(C1352,-M1352+2,0),OFFSET(C1352,-M1352+3,0)+AC1352,OFFSET(C1352,-M1352+4,0),1,2)/10*I1352)</f>
        <v/>
      </c>
      <c r="Y1352" s="71" t="str">
        <f ca="1">IF(I1352="","",_xll.xEURO(OFFSET(C1352,-M1352+1,0),J1352,OFFSET(C1352,-M1352+2,0),OFFSET(C1352,-M1352+2,0),OFFSET(C1352,-M1352+3,0)+AC1352,OFFSET(C1352,-M1352+4,0),1,3)/100*I1352*10000)</f>
        <v/>
      </c>
      <c r="Z1352" s="71" t="str">
        <f ca="1">IF(I1352="","",_xll.xEURO(OFFSET(C1352,-M1352+1,0),J1352,OFFSET(C1352,-M1352+2,0),OFFSET(C1352,-M1352+2,0),OFFSET(C1352,-M1352+3,0)+AC1352,OFFSET(C1352,-M1352+4,0),1,5)/365.25*I1352*10000)</f>
        <v/>
      </c>
      <c r="AB1352" s="40" t="str">
        <f ca="1">IF(D1352="","",_xll.xCalcSkew(OFFSET(C1352,-M1352,0),E1352-OFFSET(C1352,-M1352+1,0),b)/100)</f>
        <v/>
      </c>
      <c r="AC1352" s="40" t="str">
        <f ca="1">IF(I1352="","",_xll.xCalcSkew(OFFSET(C1352,-M1352,0),J1352-OFFSET(C1352,-M1352+1,0),b)/100)</f>
        <v/>
      </c>
      <c r="AE1352">
        <f t="shared" si="242"/>
        <v>0</v>
      </c>
      <c r="AF1352">
        <f t="shared" si="243"/>
        <v>0</v>
      </c>
      <c r="AG1352">
        <f t="shared" si="244"/>
        <v>0</v>
      </c>
    </row>
    <row r="1353" spans="3:33" x14ac:dyDescent="0.25">
      <c r="C1353" s="64">
        <f ca="1">P1379+W1379</f>
        <v>0</v>
      </c>
      <c r="D1353" s="52"/>
      <c r="E1353" s="39"/>
      <c r="F1353" s="39"/>
      <c r="G1353" s="35"/>
      <c r="I1353" s="52"/>
      <c r="J1353" s="39"/>
      <c r="K1353" s="39"/>
      <c r="L1353" s="62"/>
      <c r="M1353" s="101">
        <f t="shared" si="241"/>
        <v>10</v>
      </c>
      <c r="N1353" s="67" t="str">
        <f ca="1">IF(D1353="","",_xll.xEURO(OFFSET(C1353,-M1353+1,0),E1353,OFFSET(C1353,-M1353+2,0),OFFSET(C1353,-M1353+2,0),OFFSET(C1353,-M1353+3,0)+AB1353,OFFSET(C1353,-M1353+4,0),0,1)*D1353)</f>
        <v/>
      </c>
      <c r="O1353" s="69" t="str">
        <f ca="1">IF(D1353="","",_xll.xEURO(OFFSET(C1353,-M1353+1,0),E1353,OFFSET(C1353,-M1353+2,0),OFFSET(C1353,-M1353+2,0),OFFSET(C1353,-M1353+3,0)+AB1353,OFFSET(C1353,-M1353+4,0),0,0))</f>
        <v/>
      </c>
      <c r="P1353" s="67" t="str">
        <f t="shared" si="239"/>
        <v/>
      </c>
      <c r="Q1353" s="67" t="str">
        <f ca="1">IF(D1353="","",_xll.xEURO(OFFSET(C1353,-M1353+1,0),E1353,OFFSET(C1353,-M1353+2,0),OFFSET(C1353,-M1353+2,0),OFFSET(C1353,-M1353+3,0)+AB1353,OFFSET(C1353,-M1353+4,0),0,2)/10*D1353)</f>
        <v/>
      </c>
      <c r="R1353" s="71" t="str">
        <f ca="1">IF(D1353="","",_xll.xEURO(OFFSET(C1353,-M1353+1,0),E1353,OFFSET(C1353,-M1353+2,0),OFFSET(C1353,-M1353+2,0),OFFSET(C1353,-M1353+3,0)+AB1353,OFFSET(C1353,-M1353+4,0),0,3)/100*D1353*10000)</f>
        <v/>
      </c>
      <c r="S1353" s="71" t="str">
        <f ca="1">IF(D1353="","",_xll.xEURO(OFFSET(C1353,-M1353+1,0),E1353,OFFSET(C1353,-M1353+2,0),OFFSET(C1353,-M1353+2,0),OFFSET(C1353,-M1353+3,0)+AB1353,OFFSET(C1353,-M1353+4,0),0,5)/365.25*D1353*10000)</f>
        <v/>
      </c>
      <c r="U1353" s="67" t="str">
        <f ca="1">IF(I1353="","",_xll.xEURO(OFFSET(C1353,-M1353+1,0),J1353,OFFSET(C1353,-M1353+2,0),OFFSET(C1353,-M1353+2,0),OFFSET(C1353,-M1353+3,0)+AC1353,OFFSET(C1353,-M1353+4,0),1,1)*I1353)</f>
        <v/>
      </c>
      <c r="V1353" s="69" t="str">
        <f ca="1">IF(I1353="","",_xll.xEURO(OFFSET(C1353,-M1353+1,0),J1353,OFFSET(C1353,-M1353+2,0),OFFSET(C1353,-M1353+2,0),OFFSET(C1353,-M1353+3,0)+AC1353,OFFSET(C1353,-M1353+4,0),1,0))</f>
        <v/>
      </c>
      <c r="W1353" s="67" t="str">
        <f t="shared" si="240"/>
        <v/>
      </c>
      <c r="X1353" s="67" t="str">
        <f ca="1">IF(I1353="","",_xll.xEURO(OFFSET(C1353,-M1353+1,0),J1353,OFFSET(C1353,-M1353+2,0),OFFSET(C1353,-M1353+2,0),OFFSET(C1353,-M1353+3,0)+AC1353,OFFSET(C1353,-M1353+4,0),1,2)/10*I1353)</f>
        <v/>
      </c>
      <c r="Y1353" s="71" t="str">
        <f ca="1">IF(I1353="","",_xll.xEURO(OFFSET(C1353,-M1353+1,0),J1353,OFFSET(C1353,-M1353+2,0),OFFSET(C1353,-M1353+2,0),OFFSET(C1353,-M1353+3,0)+AC1353,OFFSET(C1353,-M1353+4,0),1,3)/100*I1353*10000)</f>
        <v/>
      </c>
      <c r="Z1353" s="71" t="str">
        <f ca="1">IF(I1353="","",_xll.xEURO(OFFSET(C1353,-M1353+1,0),J1353,OFFSET(C1353,-M1353+2,0),OFFSET(C1353,-M1353+2,0),OFFSET(C1353,-M1353+3,0)+AC1353,OFFSET(C1353,-M1353+4,0),1,5)/365.25*I1353*10000)</f>
        <v/>
      </c>
      <c r="AB1353" s="40" t="str">
        <f ca="1">IF(D1353="","",_xll.xCalcSkew(OFFSET(C1353,-M1353,0),E1353-OFFSET(C1353,-M1353+1,0),b)/100)</f>
        <v/>
      </c>
      <c r="AC1353" s="40" t="str">
        <f ca="1">IF(I1353="","",_xll.xCalcSkew(OFFSET(C1353,-M1353,0),J1353-OFFSET(C1353,-M1353+1,0),b)/100)</f>
        <v/>
      </c>
      <c r="AE1353">
        <f t="shared" si="242"/>
        <v>0</v>
      </c>
      <c r="AF1353">
        <f t="shared" si="243"/>
        <v>0</v>
      </c>
      <c r="AG1353">
        <f t="shared" si="244"/>
        <v>0</v>
      </c>
    </row>
    <row r="1354" spans="3:33" x14ac:dyDescent="0.25">
      <c r="D1354" s="52"/>
      <c r="E1354" s="39"/>
      <c r="F1354" s="39"/>
      <c r="G1354" s="35"/>
      <c r="I1354" s="52"/>
      <c r="J1354" s="39"/>
      <c r="K1354" s="39"/>
      <c r="L1354" s="62"/>
      <c r="M1354" s="101">
        <f t="shared" si="241"/>
        <v>11</v>
      </c>
      <c r="N1354" s="67" t="str">
        <f ca="1">IF(D1354="","",_xll.xEURO(OFFSET(C1354,-M1354+1,0),E1354,OFFSET(C1354,-M1354+2,0),OFFSET(C1354,-M1354+2,0),OFFSET(C1354,-M1354+3,0)+AB1354,OFFSET(C1354,-M1354+4,0),0,1)*D1354)</f>
        <v/>
      </c>
      <c r="O1354" s="69" t="str">
        <f ca="1">IF(D1354="","",_xll.xEURO(OFFSET(C1354,-M1354+1,0),E1354,OFFSET(C1354,-M1354+2,0),OFFSET(C1354,-M1354+2,0),OFFSET(C1354,-M1354+3,0)+AB1354,OFFSET(C1354,-M1354+4,0),0,0))</f>
        <v/>
      </c>
      <c r="P1354" s="67" t="str">
        <f t="shared" si="239"/>
        <v/>
      </c>
      <c r="Q1354" s="67" t="str">
        <f ca="1">IF(D1354="","",_xll.xEURO(OFFSET(C1354,-M1354+1,0),E1354,OFFSET(C1354,-M1354+2,0),OFFSET(C1354,-M1354+2,0),OFFSET(C1354,-M1354+3,0)+AB1354,OFFSET(C1354,-M1354+4,0),0,2)/10*D1354)</f>
        <v/>
      </c>
      <c r="R1354" s="71" t="str">
        <f ca="1">IF(D1354="","",_xll.xEURO(OFFSET(C1354,-M1354+1,0),E1354,OFFSET(C1354,-M1354+2,0),OFFSET(C1354,-M1354+2,0),OFFSET(C1354,-M1354+3,0)+AB1354,OFFSET(C1354,-M1354+4,0),0,3)/100*D1354*10000)</f>
        <v/>
      </c>
      <c r="S1354" s="71" t="str">
        <f ca="1">IF(D1354="","",_xll.xEURO(OFFSET(C1354,-M1354+1,0),E1354,OFFSET(C1354,-M1354+2,0),OFFSET(C1354,-M1354+2,0),OFFSET(C1354,-M1354+3,0)+AB1354,OFFSET(C1354,-M1354+4,0),0,5)/365.25*D1354*10000)</f>
        <v/>
      </c>
      <c r="U1354" s="67" t="str">
        <f ca="1">IF(I1354="","",_xll.xEURO(OFFSET(C1354,-M1354+1,0),J1354,OFFSET(C1354,-M1354+2,0),OFFSET(C1354,-M1354+2,0),OFFSET(C1354,-M1354+3,0)+AC1354,OFFSET(C1354,-M1354+4,0),1,1)*I1354)</f>
        <v/>
      </c>
      <c r="V1354" s="69" t="str">
        <f ca="1">IF(I1354="","",_xll.xEURO(OFFSET(C1354,-M1354+1,0),J1354,OFFSET(C1354,-M1354+2,0),OFFSET(C1354,-M1354+2,0),OFFSET(C1354,-M1354+3,0)+AC1354,OFFSET(C1354,-M1354+4,0),1,0))</f>
        <v/>
      </c>
      <c r="W1354" s="67" t="str">
        <f t="shared" si="240"/>
        <v/>
      </c>
      <c r="X1354" s="67" t="str">
        <f ca="1">IF(I1354="","",_xll.xEURO(OFFSET(C1354,-M1354+1,0),J1354,OFFSET(C1354,-M1354+2,0),OFFSET(C1354,-M1354+2,0),OFFSET(C1354,-M1354+3,0)+AC1354,OFFSET(C1354,-M1354+4,0),1,2)/10*I1354)</f>
        <v/>
      </c>
      <c r="Y1354" s="71" t="str">
        <f ca="1">IF(I1354="","",_xll.xEURO(OFFSET(C1354,-M1354+1,0),J1354,OFFSET(C1354,-M1354+2,0),OFFSET(C1354,-M1354+2,0),OFFSET(C1354,-M1354+3,0)+AC1354,OFFSET(C1354,-M1354+4,0),1,3)/100*I1354*10000)</f>
        <v/>
      </c>
      <c r="Z1354" s="71" t="str">
        <f ca="1">IF(I1354="","",_xll.xEURO(OFFSET(C1354,-M1354+1,0),J1354,OFFSET(C1354,-M1354+2,0),OFFSET(C1354,-M1354+2,0),OFFSET(C1354,-M1354+3,0)+AC1354,OFFSET(C1354,-M1354+4,0),1,5)/365.25*I1354*10000)</f>
        <v/>
      </c>
      <c r="AB1354" s="40" t="str">
        <f ca="1">IF(D1354="","",_xll.xCalcSkew(OFFSET(C1354,-M1354,0),E1354-OFFSET(C1354,-M1354+1,0),b)/100)</f>
        <v/>
      </c>
      <c r="AC1354" s="40" t="str">
        <f ca="1">IF(I1354="","",_xll.xCalcSkew(OFFSET(C1354,-M1354,0),J1354-OFFSET(C1354,-M1354+1,0),b)/100)</f>
        <v/>
      </c>
      <c r="AE1354">
        <f t="shared" si="242"/>
        <v>0</v>
      </c>
      <c r="AF1354">
        <f t="shared" si="243"/>
        <v>0</v>
      </c>
      <c r="AG1354">
        <f t="shared" si="244"/>
        <v>0</v>
      </c>
    </row>
    <row r="1355" spans="3:33" x14ac:dyDescent="0.25">
      <c r="D1355" s="52"/>
      <c r="E1355" s="39"/>
      <c r="F1355" s="39"/>
      <c r="G1355" s="35"/>
      <c r="I1355" s="52"/>
      <c r="J1355" s="39"/>
      <c r="K1355" s="39"/>
      <c r="L1355" s="62"/>
      <c r="M1355" s="101">
        <f t="shared" si="241"/>
        <v>12</v>
      </c>
      <c r="N1355" s="67" t="str">
        <f ca="1">IF(D1355="","",_xll.xEURO(OFFSET(C1355,-M1355+1,0),E1355,OFFSET(C1355,-M1355+2,0),OFFSET(C1355,-M1355+2,0),OFFSET(C1355,-M1355+3,0)+AB1355,OFFSET(C1355,-M1355+4,0),0,1)*D1355)</f>
        <v/>
      </c>
      <c r="O1355" s="69" t="str">
        <f ca="1">IF(D1355="","",_xll.xEURO(OFFSET(C1355,-M1355+1,0),E1355,OFFSET(C1355,-M1355+2,0),OFFSET(C1355,-M1355+2,0),OFFSET(C1355,-M1355+3,0)+AB1355,OFFSET(C1355,-M1355+4,0),0,0))</f>
        <v/>
      </c>
      <c r="P1355" s="67" t="str">
        <f t="shared" si="239"/>
        <v/>
      </c>
      <c r="Q1355" s="67" t="str">
        <f ca="1">IF(D1355="","",_xll.xEURO(OFFSET(C1355,-M1355+1,0),E1355,OFFSET(C1355,-M1355+2,0),OFFSET(C1355,-M1355+2,0),OFFSET(C1355,-M1355+3,0)+AB1355,OFFSET(C1355,-M1355+4,0),0,2)/10*D1355)</f>
        <v/>
      </c>
      <c r="R1355" s="71" t="str">
        <f ca="1">IF(D1355="","",_xll.xEURO(OFFSET(C1355,-M1355+1,0),E1355,OFFSET(C1355,-M1355+2,0),OFFSET(C1355,-M1355+2,0),OFFSET(C1355,-M1355+3,0)+AB1355,OFFSET(C1355,-M1355+4,0),0,3)/100*D1355*10000)</f>
        <v/>
      </c>
      <c r="S1355" s="71" t="str">
        <f ca="1">IF(D1355="","",_xll.xEURO(OFFSET(C1355,-M1355+1,0),E1355,OFFSET(C1355,-M1355+2,0),OFFSET(C1355,-M1355+2,0),OFFSET(C1355,-M1355+3,0)+AB1355,OFFSET(C1355,-M1355+4,0),0,5)/365.25*D1355*10000)</f>
        <v/>
      </c>
      <c r="U1355" s="67" t="str">
        <f ca="1">IF(I1355="","",_xll.xEURO(OFFSET(C1355,-M1355+1,0),J1355,OFFSET(C1355,-M1355+2,0),OFFSET(C1355,-M1355+2,0),OFFSET(C1355,-M1355+3,0)+AC1355,OFFSET(C1355,-M1355+4,0),1,1)*I1355)</f>
        <v/>
      </c>
      <c r="V1355" s="69" t="str">
        <f ca="1">IF(I1355="","",_xll.xEURO(OFFSET(C1355,-M1355+1,0),J1355,OFFSET(C1355,-M1355+2,0),OFFSET(C1355,-M1355+2,0),OFFSET(C1355,-M1355+3,0)+AC1355,OFFSET(C1355,-M1355+4,0),1,0))</f>
        <v/>
      </c>
      <c r="W1355" s="67" t="str">
        <f t="shared" si="240"/>
        <v/>
      </c>
      <c r="X1355" s="67" t="str">
        <f ca="1">IF(I1355="","",_xll.xEURO(OFFSET(C1355,-M1355+1,0),J1355,OFFSET(C1355,-M1355+2,0),OFFSET(C1355,-M1355+2,0),OFFSET(C1355,-M1355+3,0)+AC1355,OFFSET(C1355,-M1355+4,0),1,2)/10*I1355)</f>
        <v/>
      </c>
      <c r="Y1355" s="71" t="str">
        <f ca="1">IF(I1355="","",_xll.xEURO(OFFSET(C1355,-M1355+1,0),J1355,OFFSET(C1355,-M1355+2,0),OFFSET(C1355,-M1355+2,0),OFFSET(C1355,-M1355+3,0)+AC1355,OFFSET(C1355,-M1355+4,0),1,3)/100*I1355*10000)</f>
        <v/>
      </c>
      <c r="Z1355" s="71" t="str">
        <f ca="1">IF(I1355="","",_xll.xEURO(OFFSET(C1355,-M1355+1,0),J1355,OFFSET(C1355,-M1355+2,0),OFFSET(C1355,-M1355+2,0),OFFSET(C1355,-M1355+3,0)+AC1355,OFFSET(C1355,-M1355+4,0),1,5)/365.25*I1355*10000)</f>
        <v/>
      </c>
      <c r="AB1355" s="40" t="str">
        <f ca="1">IF(D1355="","",_xll.xCalcSkew(OFFSET(C1355,-M1355,0),E1355-OFFSET(C1355,-M1355+1,0),b)/100)</f>
        <v/>
      </c>
      <c r="AC1355" s="40" t="str">
        <f ca="1">IF(I1355="","",_xll.xCalcSkew(OFFSET(C1355,-M1355,0),J1355-OFFSET(C1355,-M1355+1,0),b)/100)</f>
        <v/>
      </c>
      <c r="AE1355">
        <f t="shared" si="242"/>
        <v>0</v>
      </c>
      <c r="AF1355">
        <f t="shared" si="243"/>
        <v>0</v>
      </c>
      <c r="AG1355">
        <f t="shared" si="244"/>
        <v>0</v>
      </c>
    </row>
    <row r="1356" spans="3:33" x14ac:dyDescent="0.25">
      <c r="D1356" s="52"/>
      <c r="E1356" s="39"/>
      <c r="F1356" s="39"/>
      <c r="G1356" s="35"/>
      <c r="I1356" s="52"/>
      <c r="J1356" s="39"/>
      <c r="K1356" s="39"/>
      <c r="L1356" s="62"/>
      <c r="M1356" s="101">
        <f t="shared" si="241"/>
        <v>13</v>
      </c>
      <c r="N1356" s="67" t="str">
        <f ca="1">IF(D1356="","",_xll.xEURO(OFFSET(C1356,-M1356+1,0),E1356,OFFSET(C1356,-M1356+2,0),OFFSET(C1356,-M1356+2,0),OFFSET(C1356,-M1356+3,0)+AB1356,OFFSET(C1356,-M1356+4,0),0,1)*D1356)</f>
        <v/>
      </c>
      <c r="O1356" s="69" t="str">
        <f ca="1">IF(D1356="","",_xll.xEURO(OFFSET(C1356,-M1356+1,0),E1356,OFFSET(C1356,-M1356+2,0),OFFSET(C1356,-M1356+2,0),OFFSET(C1356,-M1356+3,0)+AB1356,OFFSET(C1356,-M1356+4,0),0,0))</f>
        <v/>
      </c>
      <c r="P1356" s="67" t="str">
        <f t="shared" si="239"/>
        <v/>
      </c>
      <c r="Q1356" s="67" t="str">
        <f ca="1">IF(D1356="","",_xll.xEURO(OFFSET(C1356,-M1356+1,0),E1356,OFFSET(C1356,-M1356+2,0),OFFSET(C1356,-M1356+2,0),OFFSET(C1356,-M1356+3,0)+AB1356,OFFSET(C1356,-M1356+4,0),0,2)/10*D1356)</f>
        <v/>
      </c>
      <c r="R1356" s="71" t="str">
        <f ca="1">IF(D1356="","",_xll.xEURO(OFFSET(C1356,-M1356+1,0),E1356,OFFSET(C1356,-M1356+2,0),OFFSET(C1356,-M1356+2,0),OFFSET(C1356,-M1356+3,0)+AB1356,OFFSET(C1356,-M1356+4,0),0,3)/100*D1356*10000)</f>
        <v/>
      </c>
      <c r="S1356" s="71" t="str">
        <f ca="1">IF(D1356="","",_xll.xEURO(OFFSET(C1356,-M1356+1,0),E1356,OFFSET(C1356,-M1356+2,0),OFFSET(C1356,-M1356+2,0),OFFSET(C1356,-M1356+3,0)+AB1356,OFFSET(C1356,-M1356+4,0),0,5)/365.25*D1356*10000)</f>
        <v/>
      </c>
      <c r="U1356" s="67" t="str">
        <f ca="1">IF(I1356="","",_xll.xEURO(OFFSET(C1356,-M1356+1,0),J1356,OFFSET(C1356,-M1356+2,0),OFFSET(C1356,-M1356+2,0),OFFSET(C1356,-M1356+3,0)+AC1356,OFFSET(C1356,-M1356+4,0),1,1)*I1356)</f>
        <v/>
      </c>
      <c r="V1356" s="69" t="str">
        <f ca="1">IF(I1356="","",_xll.xEURO(OFFSET(C1356,-M1356+1,0),J1356,OFFSET(C1356,-M1356+2,0),OFFSET(C1356,-M1356+2,0),OFFSET(C1356,-M1356+3,0)+AC1356,OFFSET(C1356,-M1356+4,0),1,0))</f>
        <v/>
      </c>
      <c r="W1356" s="67" t="str">
        <f t="shared" si="240"/>
        <v/>
      </c>
      <c r="X1356" s="67" t="str">
        <f ca="1">IF(I1356="","",_xll.xEURO(OFFSET(C1356,-M1356+1,0),J1356,OFFSET(C1356,-M1356+2,0),OFFSET(C1356,-M1356+2,0),OFFSET(C1356,-M1356+3,0)+AC1356,OFFSET(C1356,-M1356+4,0),1,2)/10*I1356)</f>
        <v/>
      </c>
      <c r="Y1356" s="71" t="str">
        <f ca="1">IF(I1356="","",_xll.xEURO(OFFSET(C1356,-M1356+1,0),J1356,OFFSET(C1356,-M1356+2,0),OFFSET(C1356,-M1356+2,0),OFFSET(C1356,-M1356+3,0)+AC1356,OFFSET(C1356,-M1356+4,0),1,3)/100*I1356*10000)</f>
        <v/>
      </c>
      <c r="Z1356" s="71" t="str">
        <f ca="1">IF(I1356="","",_xll.xEURO(OFFSET(C1356,-M1356+1,0),J1356,OFFSET(C1356,-M1356+2,0),OFFSET(C1356,-M1356+2,0),OFFSET(C1356,-M1356+3,0)+AC1356,OFFSET(C1356,-M1356+4,0),1,5)/365.25*I1356*10000)</f>
        <v/>
      </c>
      <c r="AB1356" s="40" t="str">
        <f ca="1">IF(D1356="","",_xll.xCalcSkew(OFFSET(C1356,-M1356,0),E1356-OFFSET(C1356,-M1356+1,0),b)/100)</f>
        <v/>
      </c>
      <c r="AC1356" s="40" t="str">
        <f ca="1">IF(I1356="","",_xll.xCalcSkew(OFFSET(C1356,-M1356,0),J1356-OFFSET(C1356,-M1356+1,0),b)/100)</f>
        <v/>
      </c>
      <c r="AE1356">
        <f t="shared" si="242"/>
        <v>0</v>
      </c>
      <c r="AF1356">
        <f t="shared" si="243"/>
        <v>0</v>
      </c>
      <c r="AG1356">
        <f t="shared" si="244"/>
        <v>0</v>
      </c>
    </row>
    <row r="1357" spans="3:33" x14ac:dyDescent="0.25">
      <c r="D1357" s="52"/>
      <c r="E1357" s="39"/>
      <c r="F1357" s="39"/>
      <c r="G1357" s="35"/>
      <c r="I1357" s="52"/>
      <c r="J1357" s="39"/>
      <c r="K1357" s="39"/>
      <c r="L1357" s="62"/>
      <c r="M1357" s="101">
        <f t="shared" si="241"/>
        <v>14</v>
      </c>
      <c r="N1357" s="67" t="str">
        <f ca="1">IF(D1357="","",_xll.xEURO(OFFSET(C1357,-M1357+1,0),E1357,OFFSET(C1357,-M1357+2,0),OFFSET(C1357,-M1357+2,0),OFFSET(C1357,-M1357+3,0)+AB1357,OFFSET(C1357,-M1357+4,0),0,1)*D1357)</f>
        <v/>
      </c>
      <c r="O1357" s="69" t="str">
        <f ca="1">IF(D1357="","",_xll.xEURO(OFFSET(C1357,-M1357+1,0),E1357,OFFSET(C1357,-M1357+2,0),OFFSET(C1357,-M1357+2,0),OFFSET(C1357,-M1357+3,0)+AB1357,OFFSET(C1357,-M1357+4,0),0,0))</f>
        <v/>
      </c>
      <c r="P1357" s="67" t="str">
        <f t="shared" si="239"/>
        <v/>
      </c>
      <c r="Q1357" s="67" t="str">
        <f ca="1">IF(D1357="","",_xll.xEURO(OFFSET(C1357,-M1357+1,0),E1357,OFFSET(C1357,-M1357+2,0),OFFSET(C1357,-M1357+2,0),OFFSET(C1357,-M1357+3,0)+AB1357,OFFSET(C1357,-M1357+4,0),0,2)/10*D1357)</f>
        <v/>
      </c>
      <c r="R1357" s="71" t="str">
        <f ca="1">IF(D1357="","",_xll.xEURO(OFFSET(C1357,-M1357+1,0),E1357,OFFSET(C1357,-M1357+2,0),OFFSET(C1357,-M1357+2,0),OFFSET(C1357,-M1357+3,0)+AB1357,OFFSET(C1357,-M1357+4,0),0,3)/100*D1357*10000)</f>
        <v/>
      </c>
      <c r="S1357" s="71" t="str">
        <f ca="1">IF(D1357="","",_xll.xEURO(OFFSET(C1357,-M1357+1,0),E1357,OFFSET(C1357,-M1357+2,0),OFFSET(C1357,-M1357+2,0),OFFSET(C1357,-M1357+3,0)+AB1357,OFFSET(C1357,-M1357+4,0),0,5)/365.25*D1357*10000)</f>
        <v/>
      </c>
      <c r="U1357" s="67" t="str">
        <f ca="1">IF(I1357="","",_xll.xEURO(OFFSET(C1357,-M1357+1,0),J1357,OFFSET(C1357,-M1357+2,0),OFFSET(C1357,-M1357+2,0),OFFSET(C1357,-M1357+3,0)+AC1357,OFFSET(C1357,-M1357+4,0),1,1)*I1357)</f>
        <v/>
      </c>
      <c r="V1357" s="69" t="str">
        <f ca="1">IF(I1357="","",_xll.xEURO(OFFSET(C1357,-M1357+1,0),J1357,OFFSET(C1357,-M1357+2,0),OFFSET(C1357,-M1357+2,0),OFFSET(C1357,-M1357+3,0)+AC1357,OFFSET(C1357,-M1357+4,0),1,0))</f>
        <v/>
      </c>
      <c r="W1357" s="67" t="str">
        <f t="shared" si="240"/>
        <v/>
      </c>
      <c r="X1357" s="67" t="str">
        <f ca="1">IF(I1357="","",_xll.xEURO(OFFSET(C1357,-M1357+1,0),J1357,OFFSET(C1357,-M1357+2,0),OFFSET(C1357,-M1357+2,0),OFFSET(C1357,-M1357+3,0)+AC1357,OFFSET(C1357,-M1357+4,0),1,2)/10*I1357)</f>
        <v/>
      </c>
      <c r="Y1357" s="71" t="str">
        <f ca="1">IF(I1357="","",_xll.xEURO(OFFSET(C1357,-M1357+1,0),J1357,OFFSET(C1357,-M1357+2,0),OFFSET(C1357,-M1357+2,0),OFFSET(C1357,-M1357+3,0)+AC1357,OFFSET(C1357,-M1357+4,0),1,3)/100*I1357*10000)</f>
        <v/>
      </c>
      <c r="Z1357" s="71" t="str">
        <f ca="1">IF(I1357="","",_xll.xEURO(OFFSET(C1357,-M1357+1,0),J1357,OFFSET(C1357,-M1357+2,0),OFFSET(C1357,-M1357+2,0),OFFSET(C1357,-M1357+3,0)+AC1357,OFFSET(C1357,-M1357+4,0),1,5)/365.25*I1357*10000)</f>
        <v/>
      </c>
      <c r="AB1357" s="40" t="str">
        <f ca="1">IF(D1357="","",_xll.xCalcSkew(OFFSET(C1357,-M1357,0),E1357-OFFSET(C1357,-M1357+1,0),b)/100)</f>
        <v/>
      </c>
      <c r="AC1357" s="40" t="str">
        <f ca="1">IF(I1357="","",_xll.xCalcSkew(OFFSET(C1357,-M1357,0),J1357-OFFSET(C1357,-M1357+1,0),b)/100)</f>
        <v/>
      </c>
      <c r="AE1357">
        <f t="shared" si="242"/>
        <v>0</v>
      </c>
      <c r="AF1357">
        <f t="shared" si="243"/>
        <v>0</v>
      </c>
      <c r="AG1357">
        <f t="shared" si="244"/>
        <v>0</v>
      </c>
    </row>
    <row r="1358" spans="3:33" x14ac:dyDescent="0.25">
      <c r="D1358" s="52"/>
      <c r="E1358" s="39"/>
      <c r="F1358" s="39"/>
      <c r="G1358" s="35"/>
      <c r="I1358" s="52"/>
      <c r="J1358" s="39"/>
      <c r="K1358" s="39"/>
      <c r="L1358" s="62"/>
      <c r="M1358" s="101">
        <f t="shared" si="241"/>
        <v>15</v>
      </c>
      <c r="N1358" s="67" t="str">
        <f ca="1">IF(D1358="","",_xll.xEURO(OFFSET(C1358,-M1358+1,0),E1358,OFFSET(C1358,-M1358+2,0),OFFSET(C1358,-M1358+2,0),OFFSET(C1358,-M1358+3,0)+AB1358,OFFSET(C1358,-M1358+4,0),0,1)*D1358)</f>
        <v/>
      </c>
      <c r="O1358" s="69" t="str">
        <f ca="1">IF(D1358="","",_xll.xEURO(OFFSET(C1358,-M1358+1,0),E1358,OFFSET(C1358,-M1358+2,0),OFFSET(C1358,-M1358+2,0),OFFSET(C1358,-M1358+3,0)+AB1358,OFFSET(C1358,-M1358+4,0),0,0))</f>
        <v/>
      </c>
      <c r="P1358" s="67" t="str">
        <f t="shared" si="239"/>
        <v/>
      </c>
      <c r="Q1358" s="67" t="str">
        <f ca="1">IF(D1358="","",_xll.xEURO(OFFSET(C1358,-M1358+1,0),E1358,OFFSET(C1358,-M1358+2,0),OFFSET(C1358,-M1358+2,0),OFFSET(C1358,-M1358+3,0)+AB1358,OFFSET(C1358,-M1358+4,0),0,2)/10*D1358)</f>
        <v/>
      </c>
      <c r="R1358" s="71" t="str">
        <f ca="1">IF(D1358="","",_xll.xEURO(OFFSET(C1358,-M1358+1,0),E1358,OFFSET(C1358,-M1358+2,0),OFFSET(C1358,-M1358+2,0),OFFSET(C1358,-M1358+3,0)+AB1358,OFFSET(C1358,-M1358+4,0),0,3)/100*D1358*10000)</f>
        <v/>
      </c>
      <c r="S1358" s="71" t="str">
        <f ca="1">IF(D1358="","",_xll.xEURO(OFFSET(C1358,-M1358+1,0),E1358,OFFSET(C1358,-M1358+2,0),OFFSET(C1358,-M1358+2,0),OFFSET(C1358,-M1358+3,0)+AB1358,OFFSET(C1358,-M1358+4,0),0,5)/365.25*D1358*10000)</f>
        <v/>
      </c>
      <c r="U1358" s="67" t="str">
        <f ca="1">IF(I1358="","",_xll.xEURO(OFFSET(C1358,-M1358+1,0),J1358,OFFSET(C1358,-M1358+2,0),OFFSET(C1358,-M1358+2,0),OFFSET(C1358,-M1358+3,0)+AC1358,OFFSET(C1358,-M1358+4,0),1,1)*I1358)</f>
        <v/>
      </c>
      <c r="V1358" s="69" t="str">
        <f ca="1">IF(I1358="","",_xll.xEURO(OFFSET(C1358,-M1358+1,0),J1358,OFFSET(C1358,-M1358+2,0),OFFSET(C1358,-M1358+2,0),OFFSET(C1358,-M1358+3,0)+AC1358,OFFSET(C1358,-M1358+4,0),1,0))</f>
        <v/>
      </c>
      <c r="W1358" s="67" t="str">
        <f t="shared" si="240"/>
        <v/>
      </c>
      <c r="X1358" s="67" t="str">
        <f ca="1">IF(I1358="","",_xll.xEURO(OFFSET(C1358,-M1358+1,0),J1358,OFFSET(C1358,-M1358+2,0),OFFSET(C1358,-M1358+2,0),OFFSET(C1358,-M1358+3,0)+AC1358,OFFSET(C1358,-M1358+4,0),1,2)/10*I1358)</f>
        <v/>
      </c>
      <c r="Y1358" s="71" t="str">
        <f ca="1">IF(I1358="","",_xll.xEURO(OFFSET(C1358,-M1358+1,0),J1358,OFFSET(C1358,-M1358+2,0),OFFSET(C1358,-M1358+2,0),OFFSET(C1358,-M1358+3,0)+AC1358,OFFSET(C1358,-M1358+4,0),1,3)/100*I1358*10000)</f>
        <v/>
      </c>
      <c r="Z1358" s="71" t="str">
        <f ca="1">IF(I1358="","",_xll.xEURO(OFFSET(C1358,-M1358+1,0),J1358,OFFSET(C1358,-M1358+2,0),OFFSET(C1358,-M1358+2,0),OFFSET(C1358,-M1358+3,0)+AC1358,OFFSET(C1358,-M1358+4,0),1,5)/365.25*I1358*10000)</f>
        <v/>
      </c>
      <c r="AB1358" s="40" t="str">
        <f ca="1">IF(D1358="","",_xll.xCalcSkew(OFFSET(C1358,-M1358,0),E1358-OFFSET(C1358,-M1358+1,0),b)/100)</f>
        <v/>
      </c>
      <c r="AC1358" s="40" t="str">
        <f ca="1">IF(I1358="","",_xll.xCalcSkew(OFFSET(C1358,-M1358,0),J1358-OFFSET(C1358,-M1358+1,0),b)/100)</f>
        <v/>
      </c>
      <c r="AE1358">
        <f t="shared" si="242"/>
        <v>0</v>
      </c>
      <c r="AF1358">
        <f t="shared" si="243"/>
        <v>0</v>
      </c>
      <c r="AG1358">
        <f t="shared" si="244"/>
        <v>0</v>
      </c>
    </row>
    <row r="1359" spans="3:33" x14ac:dyDescent="0.25">
      <c r="D1359" s="52"/>
      <c r="E1359" s="39"/>
      <c r="F1359" s="39"/>
      <c r="G1359" s="35"/>
      <c r="I1359" s="52"/>
      <c r="J1359" s="39"/>
      <c r="K1359" s="39"/>
      <c r="L1359" s="62"/>
      <c r="M1359" s="101">
        <f t="shared" si="241"/>
        <v>16</v>
      </c>
      <c r="N1359" s="67" t="str">
        <f ca="1">IF(D1359="","",_xll.xEURO(OFFSET(C1359,-M1359+1,0),E1359,OFFSET(C1359,-M1359+2,0),OFFSET(C1359,-M1359+2,0),OFFSET(C1359,-M1359+3,0)+AB1359,OFFSET(C1359,-M1359+4,0),0,1)*D1359)</f>
        <v/>
      </c>
      <c r="O1359" s="69" t="str">
        <f ca="1">IF(D1359="","",_xll.xEURO(OFFSET(C1359,-M1359+1,0),E1359,OFFSET(C1359,-M1359+2,0),OFFSET(C1359,-M1359+2,0),OFFSET(C1359,-M1359+3,0)+AB1359,OFFSET(C1359,-M1359+4,0),0,0))</f>
        <v/>
      </c>
      <c r="P1359" s="67" t="str">
        <f t="shared" si="239"/>
        <v/>
      </c>
      <c r="Q1359" s="67" t="str">
        <f ca="1">IF(D1359="","",_xll.xEURO(OFFSET(C1359,-M1359+1,0),E1359,OFFSET(C1359,-M1359+2,0),OFFSET(C1359,-M1359+2,0),OFFSET(C1359,-M1359+3,0)+AB1359,OFFSET(C1359,-M1359+4,0),0,2)/10*D1359)</f>
        <v/>
      </c>
      <c r="R1359" s="71" t="str">
        <f ca="1">IF(D1359="","",_xll.xEURO(OFFSET(C1359,-M1359+1,0),E1359,OFFSET(C1359,-M1359+2,0),OFFSET(C1359,-M1359+2,0),OFFSET(C1359,-M1359+3,0)+AB1359,OFFSET(C1359,-M1359+4,0),0,3)/100*D1359*10000)</f>
        <v/>
      </c>
      <c r="S1359" s="71" t="str">
        <f ca="1">IF(D1359="","",_xll.xEURO(OFFSET(C1359,-M1359+1,0),E1359,OFFSET(C1359,-M1359+2,0),OFFSET(C1359,-M1359+2,0),OFFSET(C1359,-M1359+3,0)+AB1359,OFFSET(C1359,-M1359+4,0),0,5)/365.25*D1359*10000)</f>
        <v/>
      </c>
      <c r="U1359" s="67" t="str">
        <f ca="1">IF(I1359="","",_xll.xEURO(OFFSET(C1359,-M1359+1,0),J1359,OFFSET(C1359,-M1359+2,0),OFFSET(C1359,-M1359+2,0),OFFSET(C1359,-M1359+3,0)+AC1359,OFFSET(C1359,-M1359+4,0),1,1)*I1359)</f>
        <v/>
      </c>
      <c r="V1359" s="69" t="str">
        <f ca="1">IF(I1359="","",_xll.xEURO(OFFSET(C1359,-M1359+1,0),J1359,OFFSET(C1359,-M1359+2,0),OFFSET(C1359,-M1359+2,0),OFFSET(C1359,-M1359+3,0)+AC1359,OFFSET(C1359,-M1359+4,0),1,0))</f>
        <v/>
      </c>
      <c r="W1359" s="67" t="str">
        <f t="shared" si="240"/>
        <v/>
      </c>
      <c r="X1359" s="67" t="str">
        <f ca="1">IF(I1359="","",_xll.xEURO(OFFSET(C1359,-M1359+1,0),J1359,OFFSET(C1359,-M1359+2,0),OFFSET(C1359,-M1359+2,0),OFFSET(C1359,-M1359+3,0)+AC1359,OFFSET(C1359,-M1359+4,0),1,2)/10*I1359)</f>
        <v/>
      </c>
      <c r="Y1359" s="71" t="str">
        <f ca="1">IF(I1359="","",_xll.xEURO(OFFSET(C1359,-M1359+1,0),J1359,OFFSET(C1359,-M1359+2,0),OFFSET(C1359,-M1359+2,0),OFFSET(C1359,-M1359+3,0)+AC1359,OFFSET(C1359,-M1359+4,0),1,3)/100*I1359*10000)</f>
        <v/>
      </c>
      <c r="Z1359" s="71" t="str">
        <f ca="1">IF(I1359="","",_xll.xEURO(OFFSET(C1359,-M1359+1,0),J1359,OFFSET(C1359,-M1359+2,0),OFFSET(C1359,-M1359+2,0),OFFSET(C1359,-M1359+3,0)+AC1359,OFFSET(C1359,-M1359+4,0),1,5)/365.25*I1359*10000)</f>
        <v/>
      </c>
      <c r="AB1359" s="40" t="str">
        <f ca="1">IF(D1359="","",_xll.xCalcSkew(OFFSET(C1359,-M1359,0),E1359-OFFSET(C1359,-M1359+1,0),b)/100)</f>
        <v/>
      </c>
      <c r="AC1359" s="40" t="str">
        <f ca="1">IF(I1359="","",_xll.xCalcSkew(OFFSET(C1359,-M1359,0),J1359-OFFSET(C1359,-M1359+1,0),b)/100)</f>
        <v/>
      </c>
      <c r="AE1359">
        <f t="shared" si="242"/>
        <v>0</v>
      </c>
      <c r="AF1359">
        <f t="shared" si="243"/>
        <v>0</v>
      </c>
      <c r="AG1359">
        <f t="shared" si="244"/>
        <v>0</v>
      </c>
    </row>
    <row r="1360" spans="3:33" x14ac:dyDescent="0.25">
      <c r="D1360" s="52"/>
      <c r="E1360" s="39"/>
      <c r="F1360" s="39"/>
      <c r="G1360" s="35"/>
      <c r="I1360" s="52"/>
      <c r="J1360" s="39"/>
      <c r="K1360" s="39"/>
      <c r="L1360" s="62"/>
      <c r="M1360" s="101">
        <f t="shared" si="241"/>
        <v>17</v>
      </c>
      <c r="N1360" s="67" t="str">
        <f ca="1">IF(D1360="","",_xll.xEURO(OFFSET(C1360,-M1360+1,0),E1360,OFFSET(C1360,-M1360+2,0),OFFSET(C1360,-M1360+2,0),OFFSET(C1360,-M1360+3,0)+AB1360,OFFSET(C1360,-M1360+4,0),0,1)*D1360)</f>
        <v/>
      </c>
      <c r="O1360" s="69" t="str">
        <f ca="1">IF(D1360="","",_xll.xEURO(OFFSET(C1360,-M1360+1,0),E1360,OFFSET(C1360,-M1360+2,0),OFFSET(C1360,-M1360+2,0),OFFSET(C1360,-M1360+3,0)+AB1360,OFFSET(C1360,-M1360+4,0),0,0))</f>
        <v/>
      </c>
      <c r="P1360" s="67" t="str">
        <f t="shared" si="239"/>
        <v/>
      </c>
      <c r="Q1360" s="67" t="str">
        <f ca="1">IF(D1360="","",_xll.xEURO(OFFSET(C1360,-M1360+1,0),E1360,OFFSET(C1360,-M1360+2,0),OFFSET(C1360,-M1360+2,0),OFFSET(C1360,-M1360+3,0)+AB1360,OFFSET(C1360,-M1360+4,0),0,2)/10*D1360)</f>
        <v/>
      </c>
      <c r="R1360" s="71" t="str">
        <f ca="1">IF(D1360="","",_xll.xEURO(OFFSET(C1360,-M1360+1,0),E1360,OFFSET(C1360,-M1360+2,0),OFFSET(C1360,-M1360+2,0),OFFSET(C1360,-M1360+3,0)+AB1360,OFFSET(C1360,-M1360+4,0),0,3)/100*D1360*10000)</f>
        <v/>
      </c>
      <c r="S1360" s="71" t="str">
        <f ca="1">IF(D1360="","",_xll.xEURO(OFFSET(C1360,-M1360+1,0),E1360,OFFSET(C1360,-M1360+2,0),OFFSET(C1360,-M1360+2,0),OFFSET(C1360,-M1360+3,0)+AB1360,OFFSET(C1360,-M1360+4,0),0,5)/365.25*D1360*10000)</f>
        <v/>
      </c>
      <c r="U1360" s="67" t="str">
        <f ca="1">IF(I1360="","",_xll.xEURO(OFFSET(C1360,-M1360+1,0),J1360,OFFSET(C1360,-M1360+2,0),OFFSET(C1360,-M1360+2,0),OFFSET(C1360,-M1360+3,0)+AC1360,OFFSET(C1360,-M1360+4,0),1,1)*I1360)</f>
        <v/>
      </c>
      <c r="V1360" s="69" t="str">
        <f ca="1">IF(I1360="","",_xll.xEURO(OFFSET(C1360,-M1360+1,0),J1360,OFFSET(C1360,-M1360+2,0),OFFSET(C1360,-M1360+2,0),OFFSET(C1360,-M1360+3,0)+AC1360,OFFSET(C1360,-M1360+4,0),1,0))</f>
        <v/>
      </c>
      <c r="W1360" s="67" t="str">
        <f t="shared" si="240"/>
        <v/>
      </c>
      <c r="X1360" s="67" t="str">
        <f ca="1">IF(I1360="","",_xll.xEURO(OFFSET(C1360,-M1360+1,0),J1360,OFFSET(C1360,-M1360+2,0),OFFSET(C1360,-M1360+2,0),OFFSET(C1360,-M1360+3,0)+AC1360,OFFSET(C1360,-M1360+4,0),1,2)/10*I1360)</f>
        <v/>
      </c>
      <c r="Y1360" s="71" t="str">
        <f ca="1">IF(I1360="","",_xll.xEURO(OFFSET(C1360,-M1360+1,0),J1360,OFFSET(C1360,-M1360+2,0),OFFSET(C1360,-M1360+2,0),OFFSET(C1360,-M1360+3,0)+AC1360,OFFSET(C1360,-M1360+4,0),1,3)/100*I1360*10000)</f>
        <v/>
      </c>
      <c r="Z1360" s="71" t="str">
        <f ca="1">IF(I1360="","",_xll.xEURO(OFFSET(C1360,-M1360+1,0),J1360,OFFSET(C1360,-M1360+2,0),OFFSET(C1360,-M1360+2,0),OFFSET(C1360,-M1360+3,0)+AC1360,OFFSET(C1360,-M1360+4,0),1,5)/365.25*I1360*10000)</f>
        <v/>
      </c>
      <c r="AB1360" s="40" t="str">
        <f ca="1">IF(D1360="","",_xll.xCalcSkew(OFFSET(C1360,-M1360,0),E1360-OFFSET(C1360,-M1360+1,0),b)/100)</f>
        <v/>
      </c>
      <c r="AC1360" s="40" t="str">
        <f ca="1">IF(I1360="","",_xll.xCalcSkew(OFFSET(C1360,-M1360,0),J1360-OFFSET(C1360,-M1360+1,0),b)/100)</f>
        <v/>
      </c>
      <c r="AE1360">
        <f t="shared" si="242"/>
        <v>0</v>
      </c>
      <c r="AF1360">
        <f t="shared" si="243"/>
        <v>0</v>
      </c>
      <c r="AG1360">
        <f t="shared" si="244"/>
        <v>0</v>
      </c>
    </row>
    <row r="1361" spans="4:33" x14ac:dyDescent="0.25">
      <c r="D1361" s="52"/>
      <c r="E1361" s="39"/>
      <c r="F1361" s="39"/>
      <c r="G1361" s="35"/>
      <c r="I1361" s="52"/>
      <c r="J1361" s="39"/>
      <c r="K1361" s="39"/>
      <c r="L1361" s="62"/>
      <c r="M1361" s="101">
        <f t="shared" si="241"/>
        <v>18</v>
      </c>
      <c r="N1361" s="67" t="str">
        <f ca="1">IF(D1361="","",_xll.xEURO(OFFSET(C1361,-M1361+1,0),E1361,OFFSET(C1361,-M1361+2,0),OFFSET(C1361,-M1361+2,0),OFFSET(C1361,-M1361+3,0)+AB1361,OFFSET(C1361,-M1361+4,0),0,1)*D1361)</f>
        <v/>
      </c>
      <c r="O1361" s="69" t="str">
        <f ca="1">IF(D1361="","",_xll.xEURO(OFFSET(C1361,-M1361+1,0),E1361,OFFSET(C1361,-M1361+2,0),OFFSET(C1361,-M1361+2,0),OFFSET(C1361,-M1361+3,0)+AB1361,OFFSET(C1361,-M1361+4,0),0,0))</f>
        <v/>
      </c>
      <c r="P1361" s="67" t="str">
        <f t="shared" si="239"/>
        <v/>
      </c>
      <c r="Q1361" s="67" t="str">
        <f ca="1">IF(D1361="","",_xll.xEURO(OFFSET(C1361,-M1361+1,0),E1361,OFFSET(C1361,-M1361+2,0),OFFSET(C1361,-M1361+2,0),OFFSET(C1361,-M1361+3,0)+AB1361,OFFSET(C1361,-M1361+4,0),0,2)/10*D1361)</f>
        <v/>
      </c>
      <c r="R1361" s="71" t="str">
        <f ca="1">IF(D1361="","",_xll.xEURO(OFFSET(C1361,-M1361+1,0),E1361,OFFSET(C1361,-M1361+2,0),OFFSET(C1361,-M1361+2,0),OFFSET(C1361,-M1361+3,0)+AB1361,OFFSET(C1361,-M1361+4,0),0,3)/100*D1361*10000)</f>
        <v/>
      </c>
      <c r="S1361" s="71" t="str">
        <f ca="1">IF(D1361="","",_xll.xEURO(OFFSET(C1361,-M1361+1,0),E1361,OFFSET(C1361,-M1361+2,0),OFFSET(C1361,-M1361+2,0),OFFSET(C1361,-M1361+3,0)+AB1361,OFFSET(C1361,-M1361+4,0),0,5)/365.25*D1361*10000)</f>
        <v/>
      </c>
      <c r="U1361" s="67" t="str">
        <f ca="1">IF(I1361="","",_xll.xEURO(OFFSET(C1361,-M1361+1,0),J1361,OFFSET(C1361,-M1361+2,0),OFFSET(C1361,-M1361+2,0),OFFSET(C1361,-M1361+3,0)+AC1361,OFFSET(C1361,-M1361+4,0),1,1)*I1361)</f>
        <v/>
      </c>
      <c r="V1361" s="69" t="str">
        <f ca="1">IF(I1361="","",_xll.xEURO(OFFSET(C1361,-M1361+1,0),J1361,OFFSET(C1361,-M1361+2,0),OFFSET(C1361,-M1361+2,0),OFFSET(C1361,-M1361+3,0)+AC1361,OFFSET(C1361,-M1361+4,0),1,0))</f>
        <v/>
      </c>
      <c r="W1361" s="67" t="str">
        <f t="shared" si="240"/>
        <v/>
      </c>
      <c r="X1361" s="67" t="str">
        <f ca="1">IF(I1361="","",_xll.xEURO(OFFSET(C1361,-M1361+1,0),J1361,OFFSET(C1361,-M1361+2,0),OFFSET(C1361,-M1361+2,0),OFFSET(C1361,-M1361+3,0)+AC1361,OFFSET(C1361,-M1361+4,0),1,2)/10*I1361)</f>
        <v/>
      </c>
      <c r="Y1361" s="71" t="str">
        <f ca="1">IF(I1361="","",_xll.xEURO(OFFSET(C1361,-M1361+1,0),J1361,OFFSET(C1361,-M1361+2,0),OFFSET(C1361,-M1361+2,0),OFFSET(C1361,-M1361+3,0)+AC1361,OFFSET(C1361,-M1361+4,0),1,3)/100*I1361*10000)</f>
        <v/>
      </c>
      <c r="Z1361" s="71" t="str">
        <f ca="1">IF(I1361="","",_xll.xEURO(OFFSET(C1361,-M1361+1,0),J1361,OFFSET(C1361,-M1361+2,0),OFFSET(C1361,-M1361+2,0),OFFSET(C1361,-M1361+3,0)+AC1361,OFFSET(C1361,-M1361+4,0),1,5)/365.25*I1361*10000)</f>
        <v/>
      </c>
      <c r="AB1361" s="40" t="str">
        <f ca="1">IF(D1361="","",_xll.xCalcSkew(OFFSET(C1361,-M1361,0),E1361-OFFSET(C1361,-M1361+1,0),b)/100)</f>
        <v/>
      </c>
      <c r="AC1361" s="40" t="str">
        <f ca="1">IF(I1361="","",_xll.xCalcSkew(OFFSET(C1361,-M1361,0),J1361-OFFSET(C1361,-M1361+1,0),b)/100)</f>
        <v/>
      </c>
      <c r="AE1361">
        <f t="shared" si="242"/>
        <v>0</v>
      </c>
      <c r="AF1361">
        <f t="shared" si="243"/>
        <v>0</v>
      </c>
      <c r="AG1361">
        <f t="shared" si="244"/>
        <v>0</v>
      </c>
    </row>
    <row r="1362" spans="4:33" x14ac:dyDescent="0.25">
      <c r="D1362" s="52"/>
      <c r="E1362" s="39"/>
      <c r="F1362" s="39"/>
      <c r="G1362" s="35"/>
      <c r="I1362" s="52"/>
      <c r="J1362" s="39"/>
      <c r="K1362" s="39"/>
      <c r="L1362" s="62"/>
      <c r="M1362" s="101">
        <f t="shared" si="241"/>
        <v>19</v>
      </c>
      <c r="N1362" s="67" t="str">
        <f ca="1">IF(D1362="","",_xll.xEURO(OFFSET(C1362,-M1362+1,0),E1362,OFFSET(C1362,-M1362+2,0),OFFSET(C1362,-M1362+2,0),OFFSET(C1362,-M1362+3,0)+AB1362,OFFSET(C1362,-M1362+4,0),0,1)*D1362)</f>
        <v/>
      </c>
      <c r="O1362" s="69" t="str">
        <f ca="1">IF(D1362="","",_xll.xEURO(OFFSET(C1362,-M1362+1,0),E1362,OFFSET(C1362,-M1362+2,0),OFFSET(C1362,-M1362+2,0),OFFSET(C1362,-M1362+3,0)+AB1362,OFFSET(C1362,-M1362+4,0),0,0))</f>
        <v/>
      </c>
      <c r="P1362" s="67" t="str">
        <f t="shared" si="239"/>
        <v/>
      </c>
      <c r="Q1362" s="67" t="str">
        <f ca="1">IF(D1362="","",_xll.xEURO(OFFSET(C1362,-M1362+1,0),E1362,OFFSET(C1362,-M1362+2,0),OFFSET(C1362,-M1362+2,0),OFFSET(C1362,-M1362+3,0)+AB1362,OFFSET(C1362,-M1362+4,0),0,2)/10*D1362)</f>
        <v/>
      </c>
      <c r="R1362" s="71" t="str">
        <f ca="1">IF(D1362="","",_xll.xEURO(OFFSET(C1362,-M1362+1,0),E1362,OFFSET(C1362,-M1362+2,0),OFFSET(C1362,-M1362+2,0),OFFSET(C1362,-M1362+3,0)+AB1362,OFFSET(C1362,-M1362+4,0),0,3)/100*D1362*10000)</f>
        <v/>
      </c>
      <c r="S1362" s="71" t="str">
        <f ca="1">IF(D1362="","",_xll.xEURO(OFFSET(C1362,-M1362+1,0),E1362,OFFSET(C1362,-M1362+2,0),OFFSET(C1362,-M1362+2,0),OFFSET(C1362,-M1362+3,0)+AB1362,OFFSET(C1362,-M1362+4,0),0,5)/365.25*D1362*10000)</f>
        <v/>
      </c>
      <c r="U1362" s="67" t="str">
        <f ca="1">IF(I1362="","",_xll.xEURO(OFFSET(C1362,-M1362+1,0),J1362,OFFSET(C1362,-M1362+2,0),OFFSET(C1362,-M1362+2,0),OFFSET(C1362,-M1362+3,0)+AC1362,OFFSET(C1362,-M1362+4,0),1,1)*I1362)</f>
        <v/>
      </c>
      <c r="V1362" s="69" t="str">
        <f ca="1">IF(I1362="","",_xll.xEURO(OFFSET(C1362,-M1362+1,0),J1362,OFFSET(C1362,-M1362+2,0),OFFSET(C1362,-M1362+2,0),OFFSET(C1362,-M1362+3,0)+AC1362,OFFSET(C1362,-M1362+4,0),1,0))</f>
        <v/>
      </c>
      <c r="W1362" s="67" t="str">
        <f t="shared" si="240"/>
        <v/>
      </c>
      <c r="X1362" s="67" t="str">
        <f ca="1">IF(I1362="","",_xll.xEURO(OFFSET(C1362,-M1362+1,0),J1362,OFFSET(C1362,-M1362+2,0),OFFSET(C1362,-M1362+2,0),OFFSET(C1362,-M1362+3,0)+AC1362,OFFSET(C1362,-M1362+4,0),1,2)/10*I1362)</f>
        <v/>
      </c>
      <c r="Y1362" s="71" t="str">
        <f ca="1">IF(I1362="","",_xll.xEURO(OFFSET(C1362,-M1362+1,0),J1362,OFFSET(C1362,-M1362+2,0),OFFSET(C1362,-M1362+2,0),OFFSET(C1362,-M1362+3,0)+AC1362,OFFSET(C1362,-M1362+4,0),1,3)/100*I1362*10000)</f>
        <v/>
      </c>
      <c r="Z1362" s="71" t="str">
        <f ca="1">IF(I1362="","",_xll.xEURO(OFFSET(C1362,-M1362+1,0),J1362,OFFSET(C1362,-M1362+2,0),OFFSET(C1362,-M1362+2,0),OFFSET(C1362,-M1362+3,0)+AC1362,OFFSET(C1362,-M1362+4,0),1,5)/365.25*I1362*10000)</f>
        <v/>
      </c>
      <c r="AB1362" s="40" t="str">
        <f ca="1">IF(D1362="","",_xll.xCalcSkew(OFFSET(C1362,-M1362,0),E1362-OFFSET(C1362,-M1362+1,0),b)/100)</f>
        <v/>
      </c>
      <c r="AC1362" s="40" t="str">
        <f ca="1">IF(I1362="","",_xll.xCalcSkew(OFFSET(C1362,-M1362,0),J1362-OFFSET(C1362,-M1362+1,0),b)/100)</f>
        <v/>
      </c>
      <c r="AE1362">
        <f t="shared" si="242"/>
        <v>0</v>
      </c>
      <c r="AF1362">
        <f t="shared" si="243"/>
        <v>0</v>
      </c>
      <c r="AG1362">
        <f t="shared" si="244"/>
        <v>0</v>
      </c>
    </row>
    <row r="1363" spans="4:33" x14ac:dyDescent="0.25">
      <c r="D1363" s="52"/>
      <c r="E1363" s="39"/>
      <c r="F1363" s="39"/>
      <c r="G1363" s="35"/>
      <c r="I1363" s="52"/>
      <c r="J1363" s="39"/>
      <c r="K1363" s="39"/>
      <c r="L1363" s="62"/>
      <c r="M1363" s="101">
        <f t="shared" si="241"/>
        <v>20</v>
      </c>
      <c r="N1363" s="67" t="str">
        <f ca="1">IF(D1363="","",_xll.xEURO(OFFSET(C1363,-M1363+1,0),E1363,OFFSET(C1363,-M1363+2,0),OFFSET(C1363,-M1363+2,0),OFFSET(C1363,-M1363+3,0)+AB1363,OFFSET(C1363,-M1363+4,0),0,1)*D1363)</f>
        <v/>
      </c>
      <c r="O1363" s="69" t="str">
        <f ca="1">IF(D1363="","",_xll.xEURO(OFFSET(C1363,-M1363+1,0),E1363,OFFSET(C1363,-M1363+2,0),OFFSET(C1363,-M1363+2,0),OFFSET(C1363,-M1363+3,0)+AB1363,OFFSET(C1363,-M1363+4,0),0,0))</f>
        <v/>
      </c>
      <c r="P1363" s="67" t="str">
        <f t="shared" si="239"/>
        <v/>
      </c>
      <c r="Q1363" s="67" t="str">
        <f ca="1">IF(D1363="","",_xll.xEURO(OFFSET(C1363,-M1363+1,0),E1363,OFFSET(C1363,-M1363+2,0),OFFSET(C1363,-M1363+2,0),OFFSET(C1363,-M1363+3,0)+AB1363,OFFSET(C1363,-M1363+4,0),0,2)/10*D1363)</f>
        <v/>
      </c>
      <c r="R1363" s="71" t="str">
        <f ca="1">IF(D1363="","",_xll.xEURO(OFFSET(C1363,-M1363+1,0),E1363,OFFSET(C1363,-M1363+2,0),OFFSET(C1363,-M1363+2,0),OFFSET(C1363,-M1363+3,0)+AB1363,OFFSET(C1363,-M1363+4,0),0,3)/100*D1363*10000)</f>
        <v/>
      </c>
      <c r="S1363" s="71" t="str">
        <f ca="1">IF(D1363="","",_xll.xEURO(OFFSET(C1363,-M1363+1,0),E1363,OFFSET(C1363,-M1363+2,0),OFFSET(C1363,-M1363+2,0),OFFSET(C1363,-M1363+3,0)+AB1363,OFFSET(C1363,-M1363+4,0),0,5)/365.25*D1363*10000)</f>
        <v/>
      </c>
      <c r="U1363" s="67" t="str">
        <f ca="1">IF(I1363="","",_xll.xEURO(OFFSET(C1363,-M1363+1,0),J1363,OFFSET(C1363,-M1363+2,0),OFFSET(C1363,-M1363+2,0),OFFSET(C1363,-M1363+3,0)+AC1363,OFFSET(C1363,-M1363+4,0),1,1)*I1363)</f>
        <v/>
      </c>
      <c r="V1363" s="69" t="str">
        <f ca="1">IF(I1363="","",_xll.xEURO(OFFSET(C1363,-M1363+1,0),J1363,OFFSET(C1363,-M1363+2,0),OFFSET(C1363,-M1363+2,0),OFFSET(C1363,-M1363+3,0)+AC1363,OFFSET(C1363,-M1363+4,0),1,0))</f>
        <v/>
      </c>
      <c r="W1363" s="67" t="str">
        <f t="shared" si="240"/>
        <v/>
      </c>
      <c r="X1363" s="67" t="str">
        <f ca="1">IF(I1363="","",_xll.xEURO(OFFSET(C1363,-M1363+1,0),J1363,OFFSET(C1363,-M1363+2,0),OFFSET(C1363,-M1363+2,0),OFFSET(C1363,-M1363+3,0)+AC1363,OFFSET(C1363,-M1363+4,0),1,2)/10*I1363)</f>
        <v/>
      </c>
      <c r="Y1363" s="71" t="str">
        <f ca="1">IF(I1363="","",_xll.xEURO(OFFSET(C1363,-M1363+1,0),J1363,OFFSET(C1363,-M1363+2,0),OFFSET(C1363,-M1363+2,0),OFFSET(C1363,-M1363+3,0)+AC1363,OFFSET(C1363,-M1363+4,0),1,3)/100*I1363*10000)</f>
        <v/>
      </c>
      <c r="Z1363" s="71" t="str">
        <f ca="1">IF(I1363="","",_xll.xEURO(OFFSET(C1363,-M1363+1,0),J1363,OFFSET(C1363,-M1363+2,0),OFFSET(C1363,-M1363+2,0),OFFSET(C1363,-M1363+3,0)+AC1363,OFFSET(C1363,-M1363+4,0),1,5)/365.25*I1363*10000)</f>
        <v/>
      </c>
      <c r="AB1363" s="40" t="str">
        <f ca="1">IF(D1363="","",_xll.xCalcSkew(OFFSET(C1363,-M1363,0),E1363-OFFSET(C1363,-M1363+1,0),b)/100)</f>
        <v/>
      </c>
      <c r="AC1363" s="40" t="str">
        <f ca="1">IF(I1363="","",_xll.xCalcSkew(OFFSET(C1363,-M1363,0),J1363-OFFSET(C1363,-M1363+1,0),b)/100)</f>
        <v/>
      </c>
      <c r="AE1363">
        <f t="shared" si="242"/>
        <v>0</v>
      </c>
      <c r="AF1363">
        <f t="shared" si="243"/>
        <v>0</v>
      </c>
      <c r="AG1363">
        <f t="shared" si="244"/>
        <v>0</v>
      </c>
    </row>
    <row r="1364" spans="4:33" x14ac:dyDescent="0.25">
      <c r="D1364" s="52"/>
      <c r="E1364" s="39"/>
      <c r="F1364" s="39"/>
      <c r="G1364" s="35"/>
      <c r="I1364" s="52"/>
      <c r="J1364" s="39"/>
      <c r="K1364" s="39"/>
      <c r="L1364" s="62"/>
      <c r="M1364" s="101">
        <f t="shared" si="241"/>
        <v>21</v>
      </c>
      <c r="N1364" s="67" t="str">
        <f ca="1">IF(D1364="","",_xll.xEURO(OFFSET(C1364,-M1364+1,0),E1364,OFFSET(C1364,-M1364+2,0),OFFSET(C1364,-M1364+2,0),OFFSET(C1364,-M1364+3,0)+AB1364,OFFSET(C1364,-M1364+4,0),0,1)*D1364)</f>
        <v/>
      </c>
      <c r="O1364" s="69" t="str">
        <f ca="1">IF(D1364="","",_xll.xEURO(OFFSET(C1364,-M1364+1,0),E1364,OFFSET(C1364,-M1364+2,0),OFFSET(C1364,-M1364+2,0),OFFSET(C1364,-M1364+3,0)+AB1364,OFFSET(C1364,-M1364+4,0),0,0))</f>
        <v/>
      </c>
      <c r="P1364" s="67" t="str">
        <f t="shared" si="239"/>
        <v/>
      </c>
      <c r="Q1364" s="67" t="str">
        <f ca="1">IF(D1364="","",_xll.xEURO(OFFSET(C1364,-M1364+1,0),E1364,OFFSET(C1364,-M1364+2,0),OFFSET(C1364,-M1364+2,0),OFFSET(C1364,-M1364+3,0)+AB1364,OFFSET(C1364,-M1364+4,0),0,2)/10*D1364)</f>
        <v/>
      </c>
      <c r="R1364" s="71" t="str">
        <f ca="1">IF(D1364="","",_xll.xEURO(OFFSET(C1364,-M1364+1,0),E1364,OFFSET(C1364,-M1364+2,0),OFFSET(C1364,-M1364+2,0),OFFSET(C1364,-M1364+3,0)+AB1364,OFFSET(C1364,-M1364+4,0),0,3)/100*D1364*10000)</f>
        <v/>
      </c>
      <c r="S1364" s="71" t="str">
        <f ca="1">IF(D1364="","",_xll.xEURO(OFFSET(C1364,-M1364+1,0),E1364,OFFSET(C1364,-M1364+2,0),OFFSET(C1364,-M1364+2,0),OFFSET(C1364,-M1364+3,0)+AB1364,OFFSET(C1364,-M1364+4,0),0,5)/365.25*D1364*10000)</f>
        <v/>
      </c>
      <c r="U1364" s="67" t="str">
        <f ca="1">IF(I1364="","",_xll.xEURO(OFFSET(C1364,-M1364+1,0),J1364,OFFSET(C1364,-M1364+2,0),OFFSET(C1364,-M1364+2,0),OFFSET(C1364,-M1364+3,0)+AC1364,OFFSET(C1364,-M1364+4,0),1,1)*I1364)</f>
        <v/>
      </c>
      <c r="V1364" s="69" t="str">
        <f ca="1">IF(I1364="","",_xll.xEURO(OFFSET(C1364,-M1364+1,0),J1364,OFFSET(C1364,-M1364+2,0),OFFSET(C1364,-M1364+2,0),OFFSET(C1364,-M1364+3,0)+AC1364,OFFSET(C1364,-M1364+4,0),1,0))</f>
        <v/>
      </c>
      <c r="W1364" s="67" t="str">
        <f t="shared" si="240"/>
        <v/>
      </c>
      <c r="X1364" s="67" t="str">
        <f ca="1">IF(I1364="","",_xll.xEURO(OFFSET(C1364,-M1364+1,0),J1364,OFFSET(C1364,-M1364+2,0),OFFSET(C1364,-M1364+2,0),OFFSET(C1364,-M1364+3,0)+AC1364,OFFSET(C1364,-M1364+4,0),1,2)/10*I1364)</f>
        <v/>
      </c>
      <c r="Y1364" s="71" t="str">
        <f ca="1">IF(I1364="","",_xll.xEURO(OFFSET(C1364,-M1364+1,0),J1364,OFFSET(C1364,-M1364+2,0),OFFSET(C1364,-M1364+2,0),OFFSET(C1364,-M1364+3,0)+AC1364,OFFSET(C1364,-M1364+4,0),1,3)/100*I1364*10000)</f>
        <v/>
      </c>
      <c r="Z1364" s="71" t="str">
        <f ca="1">IF(I1364="","",_xll.xEURO(OFFSET(C1364,-M1364+1,0),J1364,OFFSET(C1364,-M1364+2,0),OFFSET(C1364,-M1364+2,0),OFFSET(C1364,-M1364+3,0)+AC1364,OFFSET(C1364,-M1364+4,0),1,5)/365.25*I1364*10000)</f>
        <v/>
      </c>
      <c r="AB1364" s="40" t="str">
        <f ca="1">IF(D1364="","",_xll.xCalcSkew(OFFSET(C1364,-M1364,0),E1364-OFFSET(C1364,-M1364+1,0),b)/100)</f>
        <v/>
      </c>
      <c r="AC1364" s="40" t="str">
        <f ca="1">IF(I1364="","",_xll.xCalcSkew(OFFSET(C1364,-M1364,0),J1364-OFFSET(C1364,-M1364+1,0),b)/100)</f>
        <v/>
      </c>
      <c r="AE1364">
        <f t="shared" si="242"/>
        <v>0</v>
      </c>
      <c r="AF1364">
        <f t="shared" si="243"/>
        <v>0</v>
      </c>
      <c r="AG1364">
        <f t="shared" si="244"/>
        <v>0</v>
      </c>
    </row>
    <row r="1365" spans="4:33" x14ac:dyDescent="0.25">
      <c r="D1365" s="52"/>
      <c r="E1365" s="39"/>
      <c r="F1365" s="39"/>
      <c r="G1365" s="35"/>
      <c r="I1365" s="52"/>
      <c r="J1365" s="39"/>
      <c r="K1365" s="39"/>
      <c r="L1365" s="62"/>
      <c r="M1365" s="101">
        <f t="shared" si="241"/>
        <v>22</v>
      </c>
      <c r="N1365" s="67" t="str">
        <f ca="1">IF(D1365="","",_xll.xEURO(OFFSET(C1365,-M1365+1,0),E1365,OFFSET(C1365,-M1365+2,0),OFFSET(C1365,-M1365+2,0),OFFSET(C1365,-M1365+3,0)+AB1365,OFFSET(C1365,-M1365+4,0),0,1)*D1365)</f>
        <v/>
      </c>
      <c r="O1365" s="69" t="str">
        <f ca="1">IF(D1365="","",_xll.xEURO(OFFSET(C1365,-M1365+1,0),E1365,OFFSET(C1365,-M1365+2,0),OFFSET(C1365,-M1365+2,0),OFFSET(C1365,-M1365+3,0)+AB1365,OFFSET(C1365,-M1365+4,0),0,0))</f>
        <v/>
      </c>
      <c r="P1365" s="67" t="str">
        <f t="shared" si="239"/>
        <v/>
      </c>
      <c r="Q1365" s="67" t="str">
        <f ca="1">IF(D1365="","",_xll.xEURO(OFFSET(C1365,-M1365+1,0),E1365,OFFSET(C1365,-M1365+2,0),OFFSET(C1365,-M1365+2,0),OFFSET(C1365,-M1365+3,0)+AB1365,OFFSET(C1365,-M1365+4,0),0,2)/10*D1365)</f>
        <v/>
      </c>
      <c r="R1365" s="71" t="str">
        <f ca="1">IF(D1365="","",_xll.xEURO(OFFSET(C1365,-M1365+1,0),E1365,OFFSET(C1365,-M1365+2,0),OFFSET(C1365,-M1365+2,0),OFFSET(C1365,-M1365+3,0)+AB1365,OFFSET(C1365,-M1365+4,0),0,3)/100*D1365*10000)</f>
        <v/>
      </c>
      <c r="S1365" s="71" t="str">
        <f ca="1">IF(D1365="","",_xll.xEURO(OFFSET(C1365,-M1365+1,0),E1365,OFFSET(C1365,-M1365+2,0),OFFSET(C1365,-M1365+2,0),OFFSET(C1365,-M1365+3,0)+AB1365,OFFSET(C1365,-M1365+4,0),0,5)/365.25*D1365*10000)</f>
        <v/>
      </c>
      <c r="U1365" s="67" t="str">
        <f ca="1">IF(I1365="","",_xll.xEURO(OFFSET(C1365,-M1365+1,0),J1365,OFFSET(C1365,-M1365+2,0),OFFSET(C1365,-M1365+2,0),OFFSET(C1365,-M1365+3,0)+AC1365,OFFSET(C1365,-M1365+4,0),1,1)*I1365)</f>
        <v/>
      </c>
      <c r="V1365" s="69" t="str">
        <f ca="1">IF(I1365="","",_xll.xEURO(OFFSET(C1365,-M1365+1,0),J1365,OFFSET(C1365,-M1365+2,0),OFFSET(C1365,-M1365+2,0),OFFSET(C1365,-M1365+3,0)+AC1365,OFFSET(C1365,-M1365+4,0),1,0))</f>
        <v/>
      </c>
      <c r="W1365" s="67" t="str">
        <f t="shared" si="240"/>
        <v/>
      </c>
      <c r="X1365" s="67" t="str">
        <f ca="1">IF(I1365="","",_xll.xEURO(OFFSET(C1365,-M1365+1,0),J1365,OFFSET(C1365,-M1365+2,0),OFFSET(C1365,-M1365+2,0),OFFSET(C1365,-M1365+3,0)+AC1365,OFFSET(C1365,-M1365+4,0),1,2)/10*I1365)</f>
        <v/>
      </c>
      <c r="Y1365" s="71" t="str">
        <f ca="1">IF(I1365="","",_xll.xEURO(OFFSET(C1365,-M1365+1,0),J1365,OFFSET(C1365,-M1365+2,0),OFFSET(C1365,-M1365+2,0),OFFSET(C1365,-M1365+3,0)+AC1365,OFFSET(C1365,-M1365+4,0),1,3)/100*I1365*10000)</f>
        <v/>
      </c>
      <c r="Z1365" s="71" t="str">
        <f ca="1">IF(I1365="","",_xll.xEURO(OFFSET(C1365,-M1365+1,0),J1365,OFFSET(C1365,-M1365+2,0),OFFSET(C1365,-M1365+2,0),OFFSET(C1365,-M1365+3,0)+AC1365,OFFSET(C1365,-M1365+4,0),1,5)/365.25*I1365*10000)</f>
        <v/>
      </c>
      <c r="AB1365" s="40" t="str">
        <f ca="1">IF(D1365="","",_xll.xCalcSkew(OFFSET(C1365,-M1365,0),E1365-OFFSET(C1365,-M1365+1,0),b)/100)</f>
        <v/>
      </c>
      <c r="AC1365" s="40" t="str">
        <f ca="1">IF(I1365="","",_xll.xCalcSkew(OFFSET(C1365,-M1365,0),J1365-OFFSET(C1365,-M1365+1,0),b)/100)</f>
        <v/>
      </c>
      <c r="AE1365">
        <f t="shared" si="242"/>
        <v>0</v>
      </c>
      <c r="AF1365">
        <f t="shared" si="243"/>
        <v>0</v>
      </c>
      <c r="AG1365">
        <f t="shared" si="244"/>
        <v>0</v>
      </c>
    </row>
    <row r="1366" spans="4:33" x14ac:dyDescent="0.25">
      <c r="D1366" s="52"/>
      <c r="E1366" s="39"/>
      <c r="F1366" s="39"/>
      <c r="G1366" s="35"/>
      <c r="I1366" s="52"/>
      <c r="J1366" s="39"/>
      <c r="K1366" s="39"/>
      <c r="L1366" s="62"/>
      <c r="M1366" s="101">
        <f t="shared" si="241"/>
        <v>23</v>
      </c>
      <c r="N1366" s="67" t="str">
        <f ca="1">IF(D1366="","",_xll.xEURO(OFFSET(C1366,-M1366+1,0),E1366,OFFSET(C1366,-M1366+2,0),OFFSET(C1366,-M1366+2,0),OFFSET(C1366,-M1366+3,0)+AB1366,OFFSET(C1366,-M1366+4,0),0,1)*D1366)</f>
        <v/>
      </c>
      <c r="O1366" s="69" t="str">
        <f ca="1">IF(D1366="","",_xll.xEURO(OFFSET(C1366,-M1366+1,0),E1366,OFFSET(C1366,-M1366+2,0),OFFSET(C1366,-M1366+2,0),OFFSET(C1366,-M1366+3,0)+AB1366,OFFSET(C1366,-M1366+4,0),0,0))</f>
        <v/>
      </c>
      <c r="P1366" s="67" t="str">
        <f t="shared" si="239"/>
        <v/>
      </c>
      <c r="Q1366" s="67" t="str">
        <f ca="1">IF(D1366="","",_xll.xEURO(OFFSET(C1366,-M1366+1,0),E1366,OFFSET(C1366,-M1366+2,0),OFFSET(C1366,-M1366+2,0),OFFSET(C1366,-M1366+3,0)+AB1366,OFFSET(C1366,-M1366+4,0),0,2)/10*D1366)</f>
        <v/>
      </c>
      <c r="R1366" s="71" t="str">
        <f ca="1">IF(D1366="","",_xll.xEURO(OFFSET(C1366,-M1366+1,0),E1366,OFFSET(C1366,-M1366+2,0),OFFSET(C1366,-M1366+2,0),OFFSET(C1366,-M1366+3,0)+AB1366,OFFSET(C1366,-M1366+4,0),0,3)/100*D1366*10000)</f>
        <v/>
      </c>
      <c r="S1366" s="71" t="str">
        <f ca="1">IF(D1366="","",_xll.xEURO(OFFSET(C1366,-M1366+1,0),E1366,OFFSET(C1366,-M1366+2,0),OFFSET(C1366,-M1366+2,0),OFFSET(C1366,-M1366+3,0)+AB1366,OFFSET(C1366,-M1366+4,0),0,5)/365.25*D1366*10000)</f>
        <v/>
      </c>
      <c r="U1366" s="67" t="str">
        <f ca="1">IF(I1366="","",_xll.xEURO(OFFSET(C1366,-M1366+1,0),J1366,OFFSET(C1366,-M1366+2,0),OFFSET(C1366,-M1366+2,0),OFFSET(C1366,-M1366+3,0)+AC1366,OFFSET(C1366,-M1366+4,0),1,1)*I1366)</f>
        <v/>
      </c>
      <c r="V1366" s="69" t="str">
        <f ca="1">IF(I1366="","",_xll.xEURO(OFFSET(C1366,-M1366+1,0),J1366,OFFSET(C1366,-M1366+2,0),OFFSET(C1366,-M1366+2,0),OFFSET(C1366,-M1366+3,0)+AC1366,OFFSET(C1366,-M1366+4,0),1,0))</f>
        <v/>
      </c>
      <c r="W1366" s="67" t="str">
        <f t="shared" si="240"/>
        <v/>
      </c>
      <c r="X1366" s="67" t="str">
        <f ca="1">IF(I1366="","",_xll.xEURO(OFFSET(C1366,-M1366+1,0),J1366,OFFSET(C1366,-M1366+2,0),OFFSET(C1366,-M1366+2,0),OFFSET(C1366,-M1366+3,0)+AC1366,OFFSET(C1366,-M1366+4,0),1,2)/10*I1366)</f>
        <v/>
      </c>
      <c r="Y1366" s="71" t="str">
        <f ca="1">IF(I1366="","",_xll.xEURO(OFFSET(C1366,-M1366+1,0),J1366,OFFSET(C1366,-M1366+2,0),OFFSET(C1366,-M1366+2,0),OFFSET(C1366,-M1366+3,0)+AC1366,OFFSET(C1366,-M1366+4,0),1,3)/100*I1366*10000)</f>
        <v/>
      </c>
      <c r="Z1366" s="71" t="str">
        <f ca="1">IF(I1366="","",_xll.xEURO(OFFSET(C1366,-M1366+1,0),J1366,OFFSET(C1366,-M1366+2,0),OFFSET(C1366,-M1366+2,0),OFFSET(C1366,-M1366+3,0)+AC1366,OFFSET(C1366,-M1366+4,0),1,5)/365.25*I1366*10000)</f>
        <v/>
      </c>
      <c r="AB1366" s="40" t="str">
        <f ca="1">IF(D1366="","",_xll.xCalcSkew(OFFSET(C1366,-M1366,0),E1366-OFFSET(C1366,-M1366+1,0),b)/100)</f>
        <v/>
      </c>
      <c r="AC1366" s="40" t="str">
        <f ca="1">IF(I1366="","",_xll.xCalcSkew(OFFSET(C1366,-M1366,0),J1366-OFFSET(C1366,-M1366+1,0),b)/100)</f>
        <v/>
      </c>
      <c r="AE1366">
        <f t="shared" si="242"/>
        <v>0</v>
      </c>
      <c r="AF1366">
        <f t="shared" si="243"/>
        <v>0</v>
      </c>
      <c r="AG1366">
        <f t="shared" si="244"/>
        <v>0</v>
      </c>
    </row>
    <row r="1367" spans="4:33" x14ac:dyDescent="0.25">
      <c r="D1367" s="52"/>
      <c r="E1367" s="39"/>
      <c r="F1367" s="39"/>
      <c r="G1367" s="35"/>
      <c r="I1367" s="52"/>
      <c r="J1367" s="39"/>
      <c r="K1367" s="39"/>
      <c r="L1367" s="62"/>
      <c r="M1367" s="101">
        <f t="shared" si="241"/>
        <v>24</v>
      </c>
      <c r="N1367" s="67" t="str">
        <f ca="1">IF(D1367="","",_xll.xEURO(OFFSET(C1367,-M1367+1,0),E1367,OFFSET(C1367,-M1367+2,0),OFFSET(C1367,-M1367+2,0),OFFSET(C1367,-M1367+3,0)+AB1367,OFFSET(C1367,-M1367+4,0),0,1)*D1367)</f>
        <v/>
      </c>
      <c r="O1367" s="69" t="str">
        <f ca="1">IF(D1367="","",_xll.xEURO(OFFSET(C1367,-M1367+1,0),E1367,OFFSET(C1367,-M1367+2,0),OFFSET(C1367,-M1367+2,0),OFFSET(C1367,-M1367+3,0)+AB1367,OFFSET(C1367,-M1367+4,0),0,0))</f>
        <v/>
      </c>
      <c r="P1367" s="67" t="str">
        <f t="shared" si="239"/>
        <v/>
      </c>
      <c r="Q1367" s="67" t="str">
        <f ca="1">IF(D1367="","",_xll.xEURO(OFFSET(C1367,-M1367+1,0),E1367,OFFSET(C1367,-M1367+2,0),OFFSET(C1367,-M1367+2,0),OFFSET(C1367,-M1367+3,0)+AB1367,OFFSET(C1367,-M1367+4,0),0,2)/10*D1367)</f>
        <v/>
      </c>
      <c r="R1367" s="71" t="str">
        <f ca="1">IF(D1367="","",_xll.xEURO(OFFSET(C1367,-M1367+1,0),E1367,OFFSET(C1367,-M1367+2,0),OFFSET(C1367,-M1367+2,0),OFFSET(C1367,-M1367+3,0)+AB1367,OFFSET(C1367,-M1367+4,0),0,3)/100*D1367*10000)</f>
        <v/>
      </c>
      <c r="S1367" s="71" t="str">
        <f ca="1">IF(D1367="","",_xll.xEURO(OFFSET(C1367,-M1367+1,0),E1367,OFFSET(C1367,-M1367+2,0),OFFSET(C1367,-M1367+2,0),OFFSET(C1367,-M1367+3,0)+AB1367,OFFSET(C1367,-M1367+4,0),0,5)/365.25*D1367*10000)</f>
        <v/>
      </c>
      <c r="U1367" s="67" t="str">
        <f ca="1">IF(I1367="","",_xll.xEURO(OFFSET(C1367,-M1367+1,0),J1367,OFFSET(C1367,-M1367+2,0),OFFSET(C1367,-M1367+2,0),OFFSET(C1367,-M1367+3,0)+AC1367,OFFSET(C1367,-M1367+4,0),1,1)*I1367)</f>
        <v/>
      </c>
      <c r="V1367" s="69" t="str">
        <f ca="1">IF(I1367="","",_xll.xEURO(OFFSET(C1367,-M1367+1,0),J1367,OFFSET(C1367,-M1367+2,0),OFFSET(C1367,-M1367+2,0),OFFSET(C1367,-M1367+3,0)+AC1367,OFFSET(C1367,-M1367+4,0),1,0))</f>
        <v/>
      </c>
      <c r="W1367" s="67" t="str">
        <f t="shared" si="240"/>
        <v/>
      </c>
      <c r="X1367" s="67" t="str">
        <f ca="1">IF(I1367="","",_xll.xEURO(OFFSET(C1367,-M1367+1,0),J1367,OFFSET(C1367,-M1367+2,0),OFFSET(C1367,-M1367+2,0),OFFSET(C1367,-M1367+3,0)+AC1367,OFFSET(C1367,-M1367+4,0),1,2)/10*I1367)</f>
        <v/>
      </c>
      <c r="Y1367" s="71" t="str">
        <f ca="1">IF(I1367="","",_xll.xEURO(OFFSET(C1367,-M1367+1,0),J1367,OFFSET(C1367,-M1367+2,0),OFFSET(C1367,-M1367+2,0),OFFSET(C1367,-M1367+3,0)+AC1367,OFFSET(C1367,-M1367+4,0),1,3)/100*I1367*10000)</f>
        <v/>
      </c>
      <c r="Z1367" s="71" t="str">
        <f ca="1">IF(I1367="","",_xll.xEURO(OFFSET(C1367,-M1367+1,0),J1367,OFFSET(C1367,-M1367+2,0),OFFSET(C1367,-M1367+2,0),OFFSET(C1367,-M1367+3,0)+AC1367,OFFSET(C1367,-M1367+4,0),1,5)/365.25*I1367*10000)</f>
        <v/>
      </c>
      <c r="AB1367" s="40" t="str">
        <f ca="1">IF(D1367="","",_xll.xCalcSkew(OFFSET(C1367,-M1367,0),E1367-OFFSET(C1367,-M1367+1,0),b)/100)</f>
        <v/>
      </c>
      <c r="AC1367" s="40" t="str">
        <f ca="1">IF(I1367="","",_xll.xCalcSkew(OFFSET(C1367,-M1367,0),J1367-OFFSET(C1367,-M1367+1,0),b)/100)</f>
        <v/>
      </c>
      <c r="AE1367">
        <f t="shared" si="242"/>
        <v>0</v>
      </c>
      <c r="AF1367">
        <f t="shared" si="243"/>
        <v>0</v>
      </c>
      <c r="AG1367">
        <f t="shared" si="244"/>
        <v>0</v>
      </c>
    </row>
    <row r="1368" spans="4:33" x14ac:dyDescent="0.25">
      <c r="D1368" s="52"/>
      <c r="E1368" s="39"/>
      <c r="F1368" s="39"/>
      <c r="G1368" s="35"/>
      <c r="I1368" s="52"/>
      <c r="J1368" s="39"/>
      <c r="K1368" s="39"/>
      <c r="L1368" s="62"/>
      <c r="M1368" s="101">
        <f t="shared" si="241"/>
        <v>25</v>
      </c>
      <c r="N1368" s="67" t="str">
        <f ca="1">IF(D1368="","",_xll.xEURO(OFFSET(C1368,-M1368+1,0),E1368,OFFSET(C1368,-M1368+2,0),OFFSET(C1368,-M1368+2,0),OFFSET(C1368,-M1368+3,0)+AB1368,OFFSET(C1368,-M1368+4,0),0,1)*D1368)</f>
        <v/>
      </c>
      <c r="O1368" s="69" t="str">
        <f ca="1">IF(D1368="","",_xll.xEURO(OFFSET(C1368,-M1368+1,0),E1368,OFFSET(C1368,-M1368+2,0),OFFSET(C1368,-M1368+2,0),OFFSET(C1368,-M1368+3,0)+AB1368,OFFSET(C1368,-M1368+4,0),0,0))</f>
        <v/>
      </c>
      <c r="P1368" s="67" t="str">
        <f t="shared" si="239"/>
        <v/>
      </c>
      <c r="Q1368" s="67" t="str">
        <f ca="1">IF(D1368="","",_xll.xEURO(OFFSET(C1368,-M1368+1,0),E1368,OFFSET(C1368,-M1368+2,0),OFFSET(C1368,-M1368+2,0),OFFSET(C1368,-M1368+3,0)+AB1368,OFFSET(C1368,-M1368+4,0),0,2)/10*D1368)</f>
        <v/>
      </c>
      <c r="R1368" s="71" t="str">
        <f ca="1">IF(D1368="","",_xll.xEURO(OFFSET(C1368,-M1368+1,0),E1368,OFFSET(C1368,-M1368+2,0),OFFSET(C1368,-M1368+2,0),OFFSET(C1368,-M1368+3,0)+AB1368,OFFSET(C1368,-M1368+4,0),0,3)/100*D1368*10000)</f>
        <v/>
      </c>
      <c r="S1368" s="71" t="str">
        <f ca="1">IF(D1368="","",_xll.xEURO(OFFSET(C1368,-M1368+1,0),E1368,OFFSET(C1368,-M1368+2,0),OFFSET(C1368,-M1368+2,0),OFFSET(C1368,-M1368+3,0)+AB1368,OFFSET(C1368,-M1368+4,0),0,5)/365.25*D1368*10000)</f>
        <v/>
      </c>
      <c r="U1368" s="67" t="str">
        <f ca="1">IF(I1368="","",_xll.xEURO(OFFSET(C1368,-M1368+1,0),J1368,OFFSET(C1368,-M1368+2,0),OFFSET(C1368,-M1368+2,0),OFFSET(C1368,-M1368+3,0)+AC1368,OFFSET(C1368,-M1368+4,0),1,1)*I1368)</f>
        <v/>
      </c>
      <c r="V1368" s="69" t="str">
        <f ca="1">IF(I1368="","",_xll.xEURO(OFFSET(C1368,-M1368+1,0),J1368,OFFSET(C1368,-M1368+2,0),OFFSET(C1368,-M1368+2,0),OFFSET(C1368,-M1368+3,0)+AC1368,OFFSET(C1368,-M1368+4,0),1,0))</f>
        <v/>
      </c>
      <c r="W1368" s="67" t="str">
        <f t="shared" si="240"/>
        <v/>
      </c>
      <c r="X1368" s="67" t="str">
        <f ca="1">IF(I1368="","",_xll.xEURO(OFFSET(C1368,-M1368+1,0),J1368,OFFSET(C1368,-M1368+2,0),OFFSET(C1368,-M1368+2,0),OFFSET(C1368,-M1368+3,0)+AC1368,OFFSET(C1368,-M1368+4,0),1,2)/10*I1368)</f>
        <v/>
      </c>
      <c r="Y1368" s="71" t="str">
        <f ca="1">IF(I1368="","",_xll.xEURO(OFFSET(C1368,-M1368+1,0),J1368,OFFSET(C1368,-M1368+2,0),OFFSET(C1368,-M1368+2,0),OFFSET(C1368,-M1368+3,0)+AC1368,OFFSET(C1368,-M1368+4,0),1,3)/100*I1368*10000)</f>
        <v/>
      </c>
      <c r="Z1368" s="71" t="str">
        <f ca="1">IF(I1368="","",_xll.xEURO(OFFSET(C1368,-M1368+1,0),J1368,OFFSET(C1368,-M1368+2,0),OFFSET(C1368,-M1368+2,0),OFFSET(C1368,-M1368+3,0)+AC1368,OFFSET(C1368,-M1368+4,0),1,5)/365.25*I1368*10000)</f>
        <v/>
      </c>
      <c r="AB1368" s="40" t="str">
        <f ca="1">IF(D1368="","",_xll.xCalcSkew(OFFSET(C1368,-M1368,0),E1368-OFFSET(C1368,-M1368+1,0),b)/100)</f>
        <v/>
      </c>
      <c r="AC1368" s="40" t="str">
        <f ca="1">IF(I1368="","",_xll.xCalcSkew(OFFSET(C1368,-M1368,0),J1368-OFFSET(C1368,-M1368+1,0),b)/100)</f>
        <v/>
      </c>
      <c r="AE1368">
        <f t="shared" si="242"/>
        <v>0</v>
      </c>
      <c r="AF1368">
        <f t="shared" si="243"/>
        <v>0</v>
      </c>
      <c r="AG1368">
        <f t="shared" si="244"/>
        <v>0</v>
      </c>
    </row>
    <row r="1369" spans="4:33" x14ac:dyDescent="0.25">
      <c r="D1369" s="52"/>
      <c r="E1369" s="39"/>
      <c r="F1369" s="39"/>
      <c r="G1369" s="35"/>
      <c r="I1369" s="52"/>
      <c r="J1369" s="39"/>
      <c r="K1369" s="39"/>
      <c r="L1369" s="62"/>
      <c r="M1369" s="101">
        <f t="shared" si="241"/>
        <v>26</v>
      </c>
      <c r="N1369" s="67" t="str">
        <f ca="1">IF(D1369="","",_xll.xEURO(OFFSET(C1369,-M1369+1,0),E1369,OFFSET(C1369,-M1369+2,0),OFFSET(C1369,-M1369+2,0),OFFSET(C1369,-M1369+3,0)+AB1369,OFFSET(C1369,-M1369+4,0),0,1)*D1369)</f>
        <v/>
      </c>
      <c r="O1369" s="69" t="str">
        <f ca="1">IF(D1369="","",_xll.xEURO(OFFSET(C1369,-M1369+1,0),E1369,OFFSET(C1369,-M1369+2,0),OFFSET(C1369,-M1369+2,0),OFFSET(C1369,-M1369+3,0)+AB1369,OFFSET(C1369,-M1369+4,0),0,0))</f>
        <v/>
      </c>
      <c r="P1369" s="67" t="str">
        <f t="shared" si="239"/>
        <v/>
      </c>
      <c r="Q1369" s="67" t="str">
        <f ca="1">IF(D1369="","",_xll.xEURO(OFFSET(C1369,-M1369+1,0),E1369,OFFSET(C1369,-M1369+2,0),OFFSET(C1369,-M1369+2,0),OFFSET(C1369,-M1369+3,0)+AB1369,OFFSET(C1369,-M1369+4,0),0,2)/10*D1369)</f>
        <v/>
      </c>
      <c r="R1369" s="71" t="str">
        <f ca="1">IF(D1369="","",_xll.xEURO(OFFSET(C1369,-M1369+1,0),E1369,OFFSET(C1369,-M1369+2,0),OFFSET(C1369,-M1369+2,0),OFFSET(C1369,-M1369+3,0)+AB1369,OFFSET(C1369,-M1369+4,0),0,3)/100*D1369*10000)</f>
        <v/>
      </c>
      <c r="S1369" s="71" t="str">
        <f ca="1">IF(D1369="","",_xll.xEURO(OFFSET(C1369,-M1369+1,0),E1369,OFFSET(C1369,-M1369+2,0),OFFSET(C1369,-M1369+2,0),OFFSET(C1369,-M1369+3,0)+AB1369,OFFSET(C1369,-M1369+4,0),0,5)/365.25*D1369*10000)</f>
        <v/>
      </c>
      <c r="U1369" s="67" t="str">
        <f ca="1">IF(I1369="","",_xll.xEURO(OFFSET(C1369,-M1369+1,0),J1369,OFFSET(C1369,-M1369+2,0),OFFSET(C1369,-M1369+2,0),OFFSET(C1369,-M1369+3,0)+AC1369,OFFSET(C1369,-M1369+4,0),1,1)*I1369)</f>
        <v/>
      </c>
      <c r="V1369" s="69" t="str">
        <f ca="1">IF(I1369="","",_xll.xEURO(OFFSET(C1369,-M1369+1,0),J1369,OFFSET(C1369,-M1369+2,0),OFFSET(C1369,-M1369+2,0),OFFSET(C1369,-M1369+3,0)+AC1369,OFFSET(C1369,-M1369+4,0),1,0))</f>
        <v/>
      </c>
      <c r="W1369" s="67" t="str">
        <f t="shared" si="240"/>
        <v/>
      </c>
      <c r="X1369" s="67" t="str">
        <f ca="1">IF(I1369="","",_xll.xEURO(OFFSET(C1369,-M1369+1,0),J1369,OFFSET(C1369,-M1369+2,0),OFFSET(C1369,-M1369+2,0),OFFSET(C1369,-M1369+3,0)+AC1369,OFFSET(C1369,-M1369+4,0),1,2)/10*I1369)</f>
        <v/>
      </c>
      <c r="Y1369" s="71" t="str">
        <f ca="1">IF(I1369="","",_xll.xEURO(OFFSET(C1369,-M1369+1,0),J1369,OFFSET(C1369,-M1369+2,0),OFFSET(C1369,-M1369+2,0),OFFSET(C1369,-M1369+3,0)+AC1369,OFFSET(C1369,-M1369+4,0),1,3)/100*I1369*10000)</f>
        <v/>
      </c>
      <c r="Z1369" s="71" t="str">
        <f ca="1">IF(I1369="","",_xll.xEURO(OFFSET(C1369,-M1369+1,0),J1369,OFFSET(C1369,-M1369+2,0),OFFSET(C1369,-M1369+2,0),OFFSET(C1369,-M1369+3,0)+AC1369,OFFSET(C1369,-M1369+4,0),1,5)/365.25*I1369*10000)</f>
        <v/>
      </c>
      <c r="AB1369" s="40" t="str">
        <f ca="1">IF(D1369="","",_xll.xCalcSkew(OFFSET(C1369,-M1369,0),E1369-OFFSET(C1369,-M1369+1,0),b)/100)</f>
        <v/>
      </c>
      <c r="AC1369" s="40" t="str">
        <f ca="1">IF(I1369="","",_xll.xCalcSkew(OFFSET(C1369,-M1369,0),J1369-OFFSET(C1369,-M1369+1,0),b)/100)</f>
        <v/>
      </c>
      <c r="AE1369">
        <f t="shared" si="242"/>
        <v>0</v>
      </c>
      <c r="AF1369">
        <f t="shared" si="243"/>
        <v>0</v>
      </c>
      <c r="AG1369">
        <f t="shared" si="244"/>
        <v>0</v>
      </c>
    </row>
    <row r="1370" spans="4:33" x14ac:dyDescent="0.25">
      <c r="D1370" s="52"/>
      <c r="E1370" s="39"/>
      <c r="F1370" s="39"/>
      <c r="G1370" s="35"/>
      <c r="I1370" s="52"/>
      <c r="J1370" s="39"/>
      <c r="K1370" s="39"/>
      <c r="L1370" s="62"/>
      <c r="M1370" s="101">
        <f t="shared" si="241"/>
        <v>27</v>
      </c>
      <c r="N1370" s="67" t="str">
        <f ca="1">IF(D1370="","",_xll.xEURO(OFFSET(C1370,-M1370+1,0),E1370,OFFSET(C1370,-M1370+2,0),OFFSET(C1370,-M1370+2,0),OFFSET(C1370,-M1370+3,0)+AB1370,OFFSET(C1370,-M1370+4,0),0,1)*D1370)</f>
        <v/>
      </c>
      <c r="O1370" s="69" t="str">
        <f ca="1">IF(D1370="","",_xll.xEURO(OFFSET(C1370,-M1370+1,0),E1370,OFFSET(C1370,-M1370+2,0),OFFSET(C1370,-M1370+2,0),OFFSET(C1370,-M1370+3,0)+AB1370,OFFSET(C1370,-M1370+4,0),0,0))</f>
        <v/>
      </c>
      <c r="P1370" s="67" t="str">
        <f t="shared" si="239"/>
        <v/>
      </c>
      <c r="Q1370" s="67" t="str">
        <f ca="1">IF(D1370="","",_xll.xEURO(OFFSET(C1370,-M1370+1,0),E1370,OFFSET(C1370,-M1370+2,0),OFFSET(C1370,-M1370+2,0),OFFSET(C1370,-M1370+3,0)+AB1370,OFFSET(C1370,-M1370+4,0),0,2)/10*D1370)</f>
        <v/>
      </c>
      <c r="R1370" s="71" t="str">
        <f ca="1">IF(D1370="","",_xll.xEURO(OFFSET(C1370,-M1370+1,0),E1370,OFFSET(C1370,-M1370+2,0),OFFSET(C1370,-M1370+2,0),OFFSET(C1370,-M1370+3,0)+AB1370,OFFSET(C1370,-M1370+4,0),0,3)/100*D1370*10000)</f>
        <v/>
      </c>
      <c r="S1370" s="71" t="str">
        <f ca="1">IF(D1370="","",_xll.xEURO(OFFSET(C1370,-M1370+1,0),E1370,OFFSET(C1370,-M1370+2,0),OFFSET(C1370,-M1370+2,0),OFFSET(C1370,-M1370+3,0)+AB1370,OFFSET(C1370,-M1370+4,0),0,5)/365.25*D1370*10000)</f>
        <v/>
      </c>
      <c r="U1370" s="67" t="str">
        <f ca="1">IF(I1370="","",_xll.xEURO(OFFSET(C1370,-M1370+1,0),J1370,OFFSET(C1370,-M1370+2,0),OFFSET(C1370,-M1370+2,0),OFFSET(C1370,-M1370+3,0)+AC1370,OFFSET(C1370,-M1370+4,0),1,1)*I1370)</f>
        <v/>
      </c>
      <c r="V1370" s="69" t="str">
        <f ca="1">IF(I1370="","",_xll.xEURO(OFFSET(C1370,-M1370+1,0),J1370,OFFSET(C1370,-M1370+2,0),OFFSET(C1370,-M1370+2,0),OFFSET(C1370,-M1370+3,0)+AC1370,OFFSET(C1370,-M1370+4,0),1,0))</f>
        <v/>
      </c>
      <c r="W1370" s="67" t="str">
        <f t="shared" si="240"/>
        <v/>
      </c>
      <c r="X1370" s="67" t="str">
        <f ca="1">IF(I1370="","",_xll.xEURO(OFFSET(C1370,-M1370+1,0),J1370,OFFSET(C1370,-M1370+2,0),OFFSET(C1370,-M1370+2,0),OFFSET(C1370,-M1370+3,0)+AC1370,OFFSET(C1370,-M1370+4,0),1,2)/10*I1370)</f>
        <v/>
      </c>
      <c r="Y1370" s="71" t="str">
        <f ca="1">IF(I1370="","",_xll.xEURO(OFFSET(C1370,-M1370+1,0),J1370,OFFSET(C1370,-M1370+2,0),OFFSET(C1370,-M1370+2,0),OFFSET(C1370,-M1370+3,0)+AC1370,OFFSET(C1370,-M1370+4,0),1,3)/100*I1370*10000)</f>
        <v/>
      </c>
      <c r="Z1370" s="71" t="str">
        <f ca="1">IF(I1370="","",_xll.xEURO(OFFSET(C1370,-M1370+1,0),J1370,OFFSET(C1370,-M1370+2,0),OFFSET(C1370,-M1370+2,0),OFFSET(C1370,-M1370+3,0)+AC1370,OFFSET(C1370,-M1370+4,0),1,5)/365.25*I1370*10000)</f>
        <v/>
      </c>
      <c r="AB1370" s="40" t="str">
        <f ca="1">IF(D1370="","",_xll.xCalcSkew(OFFSET(C1370,-M1370,0),E1370-OFFSET(C1370,-M1370+1,0),b)/100)</f>
        <v/>
      </c>
      <c r="AC1370" s="40" t="str">
        <f ca="1">IF(I1370="","",_xll.xCalcSkew(OFFSET(C1370,-M1370,0),J1370-OFFSET(C1370,-M1370+1,0),b)/100)</f>
        <v/>
      </c>
      <c r="AE1370">
        <f t="shared" si="242"/>
        <v>0</v>
      </c>
      <c r="AF1370">
        <f t="shared" si="243"/>
        <v>0</v>
      </c>
      <c r="AG1370">
        <f t="shared" si="244"/>
        <v>0</v>
      </c>
    </row>
    <row r="1371" spans="4:33" x14ac:dyDescent="0.25">
      <c r="D1371" s="52"/>
      <c r="E1371" s="39"/>
      <c r="F1371" s="39"/>
      <c r="G1371" s="35"/>
      <c r="I1371" s="52"/>
      <c r="J1371" s="39"/>
      <c r="K1371" s="39"/>
      <c r="L1371" s="62"/>
      <c r="M1371" s="101">
        <f t="shared" si="241"/>
        <v>28</v>
      </c>
      <c r="N1371" s="67" t="str">
        <f ca="1">IF(D1371="","",_xll.xEURO(OFFSET(C1371,-M1371+1,0),E1371,OFFSET(C1371,-M1371+2,0),OFFSET(C1371,-M1371+2,0),OFFSET(C1371,-M1371+3,0)+AB1371,OFFSET(C1371,-M1371+4,0),0,1)*D1371)</f>
        <v/>
      </c>
      <c r="O1371" s="69" t="str">
        <f ca="1">IF(D1371="","",_xll.xEURO(OFFSET(C1371,-M1371+1,0),E1371,OFFSET(C1371,-M1371+2,0),OFFSET(C1371,-M1371+2,0),OFFSET(C1371,-M1371+3,0)+AB1371,OFFSET(C1371,-M1371+4,0),0,0))</f>
        <v/>
      </c>
      <c r="P1371" s="67" t="str">
        <f t="shared" si="239"/>
        <v/>
      </c>
      <c r="Q1371" s="67" t="str">
        <f ca="1">IF(D1371="","",_xll.xEURO(OFFSET(C1371,-M1371+1,0),E1371,OFFSET(C1371,-M1371+2,0),OFFSET(C1371,-M1371+2,0),OFFSET(C1371,-M1371+3,0)+AB1371,OFFSET(C1371,-M1371+4,0),0,2)/10*D1371)</f>
        <v/>
      </c>
      <c r="R1371" s="71" t="str">
        <f ca="1">IF(D1371="","",_xll.xEURO(OFFSET(C1371,-M1371+1,0),E1371,OFFSET(C1371,-M1371+2,0),OFFSET(C1371,-M1371+2,0),OFFSET(C1371,-M1371+3,0)+AB1371,OFFSET(C1371,-M1371+4,0),0,3)/100*D1371*10000)</f>
        <v/>
      </c>
      <c r="S1371" s="71" t="str">
        <f ca="1">IF(D1371="","",_xll.xEURO(OFFSET(C1371,-M1371+1,0),E1371,OFFSET(C1371,-M1371+2,0),OFFSET(C1371,-M1371+2,0),OFFSET(C1371,-M1371+3,0)+AB1371,OFFSET(C1371,-M1371+4,0),0,5)/365.25*D1371*10000)</f>
        <v/>
      </c>
      <c r="U1371" s="67" t="str">
        <f ca="1">IF(I1371="","",_xll.xEURO(OFFSET(C1371,-M1371+1,0),J1371,OFFSET(C1371,-M1371+2,0),OFFSET(C1371,-M1371+2,0),OFFSET(C1371,-M1371+3,0)+AC1371,OFFSET(C1371,-M1371+4,0),1,1)*I1371)</f>
        <v/>
      </c>
      <c r="V1371" s="69" t="str">
        <f ca="1">IF(I1371="","",_xll.xEURO(OFFSET(C1371,-M1371+1,0),J1371,OFFSET(C1371,-M1371+2,0),OFFSET(C1371,-M1371+2,0),OFFSET(C1371,-M1371+3,0)+AC1371,OFFSET(C1371,-M1371+4,0),1,0))</f>
        <v/>
      </c>
      <c r="W1371" s="67" t="str">
        <f t="shared" si="240"/>
        <v/>
      </c>
      <c r="X1371" s="67" t="str">
        <f ca="1">IF(I1371="","",_xll.xEURO(OFFSET(C1371,-M1371+1,0),J1371,OFFSET(C1371,-M1371+2,0),OFFSET(C1371,-M1371+2,0),OFFSET(C1371,-M1371+3,0)+AC1371,OFFSET(C1371,-M1371+4,0),1,2)/10*I1371)</f>
        <v/>
      </c>
      <c r="Y1371" s="71" t="str">
        <f ca="1">IF(I1371="","",_xll.xEURO(OFFSET(C1371,-M1371+1,0),J1371,OFFSET(C1371,-M1371+2,0),OFFSET(C1371,-M1371+2,0),OFFSET(C1371,-M1371+3,0)+AC1371,OFFSET(C1371,-M1371+4,0),1,3)/100*I1371*10000)</f>
        <v/>
      </c>
      <c r="Z1371" s="71" t="str">
        <f ca="1">IF(I1371="","",_xll.xEURO(OFFSET(C1371,-M1371+1,0),J1371,OFFSET(C1371,-M1371+2,0),OFFSET(C1371,-M1371+2,0),OFFSET(C1371,-M1371+3,0)+AC1371,OFFSET(C1371,-M1371+4,0),1,5)/365.25*I1371*10000)</f>
        <v/>
      </c>
      <c r="AB1371" s="40" t="str">
        <f ca="1">IF(D1371="","",_xll.xCalcSkew(OFFSET(C1371,-M1371,0),E1371-OFFSET(C1371,-M1371+1,0),b)/100)</f>
        <v/>
      </c>
      <c r="AC1371" s="40" t="str">
        <f ca="1">IF(I1371="","",_xll.xCalcSkew(OFFSET(C1371,-M1371,0),J1371-OFFSET(C1371,-M1371+1,0),b)/100)</f>
        <v/>
      </c>
      <c r="AE1371">
        <f t="shared" si="242"/>
        <v>0</v>
      </c>
      <c r="AF1371">
        <f t="shared" si="243"/>
        <v>0</v>
      </c>
      <c r="AG1371">
        <f t="shared" si="244"/>
        <v>0</v>
      </c>
    </row>
    <row r="1372" spans="4:33" x14ac:dyDescent="0.25">
      <c r="D1372" s="52"/>
      <c r="E1372" s="39"/>
      <c r="F1372" s="39"/>
      <c r="G1372" s="35"/>
      <c r="I1372" s="52"/>
      <c r="J1372" s="39"/>
      <c r="K1372" s="39"/>
      <c r="L1372" s="62"/>
      <c r="M1372" s="101">
        <f t="shared" si="241"/>
        <v>29</v>
      </c>
      <c r="N1372" s="67" t="str">
        <f ca="1">IF(D1372="","",_xll.xEURO(OFFSET(C1372,-M1372+1,0),E1372,OFFSET(C1372,-M1372+2,0),OFFSET(C1372,-M1372+2,0),OFFSET(C1372,-M1372+3,0)+AB1372,OFFSET(C1372,-M1372+4,0),0,1)*D1372)</f>
        <v/>
      </c>
      <c r="O1372" s="69" t="str">
        <f ca="1">IF(D1372="","",_xll.xEURO(OFFSET(C1372,-M1372+1,0),E1372,OFFSET(C1372,-M1372+2,0),OFFSET(C1372,-M1372+2,0),OFFSET(C1372,-M1372+3,0)+AB1372,OFFSET(C1372,-M1372+4,0),0,0))</f>
        <v/>
      </c>
      <c r="P1372" s="67" t="str">
        <f t="shared" si="239"/>
        <v/>
      </c>
      <c r="Q1372" s="67" t="str">
        <f ca="1">IF(D1372="","",_xll.xEURO(OFFSET(C1372,-M1372+1,0),E1372,OFFSET(C1372,-M1372+2,0),OFFSET(C1372,-M1372+2,0),OFFSET(C1372,-M1372+3,0)+AB1372,OFFSET(C1372,-M1372+4,0),0,2)/10*D1372)</f>
        <v/>
      </c>
      <c r="R1372" s="71" t="str">
        <f ca="1">IF(D1372="","",_xll.xEURO(OFFSET(C1372,-M1372+1,0),E1372,OFFSET(C1372,-M1372+2,0),OFFSET(C1372,-M1372+2,0),OFFSET(C1372,-M1372+3,0)+AB1372,OFFSET(C1372,-M1372+4,0),0,3)/100*D1372*10000)</f>
        <v/>
      </c>
      <c r="S1372" s="71" t="str">
        <f ca="1">IF(D1372="","",_xll.xEURO(OFFSET(C1372,-M1372+1,0),E1372,OFFSET(C1372,-M1372+2,0),OFFSET(C1372,-M1372+2,0),OFFSET(C1372,-M1372+3,0)+AB1372,OFFSET(C1372,-M1372+4,0),0,5)/365.25*D1372*10000)</f>
        <v/>
      </c>
      <c r="U1372" s="67" t="str">
        <f ca="1">IF(I1372="","",_xll.xEURO(OFFSET(C1372,-M1372+1,0),J1372,OFFSET(C1372,-M1372+2,0),OFFSET(C1372,-M1372+2,0),OFFSET(C1372,-M1372+3,0)+AC1372,OFFSET(C1372,-M1372+4,0),1,1)*I1372)</f>
        <v/>
      </c>
      <c r="V1372" s="69" t="str">
        <f ca="1">IF(I1372="","",_xll.xEURO(OFFSET(C1372,-M1372+1,0),J1372,OFFSET(C1372,-M1372+2,0),OFFSET(C1372,-M1372+2,0),OFFSET(C1372,-M1372+3,0)+AC1372,OFFSET(C1372,-M1372+4,0),1,0))</f>
        <v/>
      </c>
      <c r="W1372" s="67" t="str">
        <f t="shared" si="240"/>
        <v/>
      </c>
      <c r="X1372" s="67" t="str">
        <f ca="1">IF(I1372="","",_xll.xEURO(OFFSET(C1372,-M1372+1,0),J1372,OFFSET(C1372,-M1372+2,0),OFFSET(C1372,-M1372+2,0),OFFSET(C1372,-M1372+3,0)+AC1372,OFFSET(C1372,-M1372+4,0),1,2)/10*I1372)</f>
        <v/>
      </c>
      <c r="Y1372" s="71" t="str">
        <f ca="1">IF(I1372="","",_xll.xEURO(OFFSET(C1372,-M1372+1,0),J1372,OFFSET(C1372,-M1372+2,0),OFFSET(C1372,-M1372+2,0),OFFSET(C1372,-M1372+3,0)+AC1372,OFFSET(C1372,-M1372+4,0),1,3)/100*I1372*10000)</f>
        <v/>
      </c>
      <c r="Z1372" s="71" t="str">
        <f ca="1">IF(I1372="","",_xll.xEURO(OFFSET(C1372,-M1372+1,0),J1372,OFFSET(C1372,-M1372+2,0),OFFSET(C1372,-M1372+2,0),OFFSET(C1372,-M1372+3,0)+AC1372,OFFSET(C1372,-M1372+4,0),1,5)/365.25*I1372*10000)</f>
        <v/>
      </c>
      <c r="AB1372" s="40" t="str">
        <f ca="1">IF(D1372="","",_xll.xCalcSkew(OFFSET(C1372,-M1372,0),E1372-OFFSET(C1372,-M1372+1,0),b)/100)</f>
        <v/>
      </c>
      <c r="AC1372" s="40" t="str">
        <f ca="1">IF(I1372="","",_xll.xCalcSkew(OFFSET(C1372,-M1372,0),J1372-OFFSET(C1372,-M1372+1,0),b)/100)</f>
        <v/>
      </c>
      <c r="AE1372">
        <f t="shared" si="242"/>
        <v>0</v>
      </c>
      <c r="AF1372">
        <f t="shared" si="243"/>
        <v>0</v>
      </c>
      <c r="AG1372">
        <f t="shared" si="244"/>
        <v>0</v>
      </c>
    </row>
    <row r="1373" spans="4:33" x14ac:dyDescent="0.25">
      <c r="D1373" s="52"/>
      <c r="E1373" s="39"/>
      <c r="F1373" s="39"/>
      <c r="G1373" s="35"/>
      <c r="I1373" s="52"/>
      <c r="J1373" s="39"/>
      <c r="K1373" s="39"/>
      <c r="L1373" s="62"/>
      <c r="M1373" s="101">
        <f t="shared" si="241"/>
        <v>30</v>
      </c>
      <c r="N1373" s="67" t="str">
        <f ca="1">IF(D1373="","",_xll.xEURO(OFFSET(C1373,-M1373+1,0),E1373,OFFSET(C1373,-M1373+2,0),OFFSET(C1373,-M1373+2,0),OFFSET(C1373,-M1373+3,0)+AB1373,OFFSET(C1373,-M1373+4,0),0,1)*D1373)</f>
        <v/>
      </c>
      <c r="O1373" s="69" t="str">
        <f ca="1">IF(D1373="","",_xll.xEURO(OFFSET(C1373,-M1373+1,0),E1373,OFFSET(C1373,-M1373+2,0),OFFSET(C1373,-M1373+2,0),OFFSET(C1373,-M1373+3,0)+AB1373,OFFSET(C1373,-M1373+4,0),0,0))</f>
        <v/>
      </c>
      <c r="P1373" s="67" t="str">
        <f t="shared" si="239"/>
        <v/>
      </c>
      <c r="Q1373" s="67" t="str">
        <f ca="1">IF(D1373="","",_xll.xEURO(OFFSET(C1373,-M1373+1,0),E1373,OFFSET(C1373,-M1373+2,0),OFFSET(C1373,-M1373+2,0),OFFSET(C1373,-M1373+3,0)+AB1373,OFFSET(C1373,-M1373+4,0),0,2)/10*D1373)</f>
        <v/>
      </c>
      <c r="R1373" s="71" t="str">
        <f ca="1">IF(D1373="","",_xll.xEURO(OFFSET(C1373,-M1373+1,0),E1373,OFFSET(C1373,-M1373+2,0),OFFSET(C1373,-M1373+2,0),OFFSET(C1373,-M1373+3,0)+AB1373,OFFSET(C1373,-M1373+4,0),0,3)/100*D1373*10000)</f>
        <v/>
      </c>
      <c r="S1373" s="71" t="str">
        <f ca="1">IF(D1373="","",_xll.xEURO(OFFSET(C1373,-M1373+1,0),E1373,OFFSET(C1373,-M1373+2,0),OFFSET(C1373,-M1373+2,0),OFFSET(C1373,-M1373+3,0)+AB1373,OFFSET(C1373,-M1373+4,0),0,5)/365.25*D1373*10000)</f>
        <v/>
      </c>
      <c r="U1373" s="67" t="str">
        <f ca="1">IF(I1373="","",_xll.xEURO(OFFSET(C1373,-M1373+1,0),J1373,OFFSET(C1373,-M1373+2,0),OFFSET(C1373,-M1373+2,0),OFFSET(C1373,-M1373+3,0)+AC1373,OFFSET(C1373,-M1373+4,0),1,1)*I1373)</f>
        <v/>
      </c>
      <c r="V1373" s="69" t="str">
        <f ca="1">IF(I1373="","",_xll.xEURO(OFFSET(C1373,-M1373+1,0),J1373,OFFSET(C1373,-M1373+2,0),OFFSET(C1373,-M1373+2,0),OFFSET(C1373,-M1373+3,0)+AC1373,OFFSET(C1373,-M1373+4,0),1,0))</f>
        <v/>
      </c>
      <c r="W1373" s="67" t="str">
        <f t="shared" si="240"/>
        <v/>
      </c>
      <c r="X1373" s="67" t="str">
        <f ca="1">IF(I1373="","",_xll.xEURO(OFFSET(C1373,-M1373+1,0),J1373,OFFSET(C1373,-M1373+2,0),OFFSET(C1373,-M1373+2,0),OFFSET(C1373,-M1373+3,0)+AC1373,OFFSET(C1373,-M1373+4,0),1,2)/10*I1373)</f>
        <v/>
      </c>
      <c r="Y1373" s="71" t="str">
        <f ca="1">IF(I1373="","",_xll.xEURO(OFFSET(C1373,-M1373+1,0),J1373,OFFSET(C1373,-M1373+2,0),OFFSET(C1373,-M1373+2,0),OFFSET(C1373,-M1373+3,0)+AC1373,OFFSET(C1373,-M1373+4,0),1,3)/100*I1373*10000)</f>
        <v/>
      </c>
      <c r="Z1373" s="71" t="str">
        <f ca="1">IF(I1373="","",_xll.xEURO(OFFSET(C1373,-M1373+1,0),J1373,OFFSET(C1373,-M1373+2,0),OFFSET(C1373,-M1373+2,0),OFFSET(C1373,-M1373+3,0)+AC1373,OFFSET(C1373,-M1373+4,0),1,5)/365.25*I1373*10000)</f>
        <v/>
      </c>
      <c r="AB1373" s="40" t="str">
        <f ca="1">IF(D1373="","",_xll.xCalcSkew(OFFSET(C1373,-M1373,0),E1373-OFFSET(C1373,-M1373+1,0),b)/100)</f>
        <v/>
      </c>
      <c r="AC1373" s="40" t="str">
        <f ca="1">IF(I1373="","",_xll.xCalcSkew(OFFSET(C1373,-M1373,0),J1373-OFFSET(C1373,-M1373+1,0),b)/100)</f>
        <v/>
      </c>
      <c r="AE1373">
        <f t="shared" si="242"/>
        <v>0</v>
      </c>
      <c r="AF1373">
        <f t="shared" si="243"/>
        <v>0</v>
      </c>
      <c r="AG1373">
        <f t="shared" si="244"/>
        <v>0</v>
      </c>
    </row>
    <row r="1374" spans="4:33" x14ac:dyDescent="0.25">
      <c r="D1374" s="52"/>
      <c r="E1374" s="39"/>
      <c r="F1374" s="39"/>
      <c r="G1374" s="35"/>
      <c r="I1374" s="52"/>
      <c r="J1374" s="39"/>
      <c r="K1374" s="39"/>
      <c r="L1374" s="62"/>
      <c r="M1374" s="101">
        <f t="shared" si="241"/>
        <v>31</v>
      </c>
      <c r="N1374" s="67" t="str">
        <f ca="1">IF(D1374="","",_xll.xEURO(OFFSET(C1374,-M1374+1,0),E1374,OFFSET(C1374,-M1374+2,0),OFFSET(C1374,-M1374+2,0),OFFSET(C1374,-M1374+3,0)+AB1374,OFFSET(C1374,-M1374+4,0),0,1)*D1374)</f>
        <v/>
      </c>
      <c r="O1374" s="69" t="str">
        <f ca="1">IF(D1374="","",_xll.xEURO(OFFSET(C1374,-M1374+1,0),E1374,OFFSET(C1374,-M1374+2,0),OFFSET(C1374,-M1374+2,0),OFFSET(C1374,-M1374+3,0)+AB1374,OFFSET(C1374,-M1374+4,0),0,0))</f>
        <v/>
      </c>
      <c r="P1374" s="67" t="str">
        <f t="shared" si="239"/>
        <v/>
      </c>
      <c r="Q1374" s="67" t="str">
        <f ca="1">IF(D1374="","",_xll.xEURO(OFFSET(C1374,-M1374+1,0),E1374,OFFSET(C1374,-M1374+2,0),OFFSET(C1374,-M1374+2,0),OFFSET(C1374,-M1374+3,0)+AB1374,OFFSET(C1374,-M1374+4,0),0,2)/10*D1374)</f>
        <v/>
      </c>
      <c r="R1374" s="71" t="str">
        <f ca="1">IF(D1374="","",_xll.xEURO(OFFSET(C1374,-M1374+1,0),E1374,OFFSET(C1374,-M1374+2,0),OFFSET(C1374,-M1374+2,0),OFFSET(C1374,-M1374+3,0)+AB1374,OFFSET(C1374,-M1374+4,0),0,3)/100*D1374*10000)</f>
        <v/>
      </c>
      <c r="S1374" s="71" t="str">
        <f ca="1">IF(D1374="","",_xll.xEURO(OFFSET(C1374,-M1374+1,0),E1374,OFFSET(C1374,-M1374+2,0),OFFSET(C1374,-M1374+2,0),OFFSET(C1374,-M1374+3,0)+AB1374,OFFSET(C1374,-M1374+4,0),0,5)/365.25*D1374*10000)</f>
        <v/>
      </c>
      <c r="U1374" s="67" t="str">
        <f ca="1">IF(I1374="","",_xll.xEURO(OFFSET(C1374,-M1374+1,0),J1374,OFFSET(C1374,-M1374+2,0),OFFSET(C1374,-M1374+2,0),OFFSET(C1374,-M1374+3,0)+AC1374,OFFSET(C1374,-M1374+4,0),1,1)*I1374)</f>
        <v/>
      </c>
      <c r="V1374" s="69" t="str">
        <f ca="1">IF(I1374="","",_xll.xEURO(OFFSET(C1374,-M1374+1,0),J1374,OFFSET(C1374,-M1374+2,0),OFFSET(C1374,-M1374+2,0),OFFSET(C1374,-M1374+3,0)+AC1374,OFFSET(C1374,-M1374+4,0),1,0))</f>
        <v/>
      </c>
      <c r="W1374" s="67" t="str">
        <f t="shared" si="240"/>
        <v/>
      </c>
      <c r="X1374" s="67" t="str">
        <f ca="1">IF(I1374="","",_xll.xEURO(OFFSET(C1374,-M1374+1,0),J1374,OFFSET(C1374,-M1374+2,0),OFFSET(C1374,-M1374+2,0),OFFSET(C1374,-M1374+3,0)+AC1374,OFFSET(C1374,-M1374+4,0),1,2)/10*I1374)</f>
        <v/>
      </c>
      <c r="Y1374" s="71" t="str">
        <f ca="1">IF(I1374="","",_xll.xEURO(OFFSET(C1374,-M1374+1,0),J1374,OFFSET(C1374,-M1374+2,0),OFFSET(C1374,-M1374+2,0),OFFSET(C1374,-M1374+3,0)+AC1374,OFFSET(C1374,-M1374+4,0),1,3)/100*I1374*10000)</f>
        <v/>
      </c>
      <c r="Z1374" s="71" t="str">
        <f ca="1">IF(I1374="","",_xll.xEURO(OFFSET(C1374,-M1374+1,0),J1374,OFFSET(C1374,-M1374+2,0),OFFSET(C1374,-M1374+2,0),OFFSET(C1374,-M1374+3,0)+AC1374,OFFSET(C1374,-M1374+4,0),1,5)/365.25*I1374*10000)</f>
        <v/>
      </c>
      <c r="AB1374" s="40" t="str">
        <f ca="1">IF(D1374="","",_xll.xCalcSkew(OFFSET(C1374,-M1374,0),E1374-OFFSET(C1374,-M1374+1,0),b)/100)</f>
        <v/>
      </c>
      <c r="AC1374" s="40" t="str">
        <f ca="1">IF(I1374="","",_xll.xCalcSkew(OFFSET(C1374,-M1374,0),J1374-OFFSET(C1374,-M1374+1,0),b)/100)</f>
        <v/>
      </c>
      <c r="AE1374">
        <f t="shared" si="242"/>
        <v>0</v>
      </c>
      <c r="AF1374">
        <f t="shared" si="243"/>
        <v>0</v>
      </c>
      <c r="AG1374">
        <f t="shared" si="244"/>
        <v>0</v>
      </c>
    </row>
    <row r="1375" spans="4:33" x14ac:dyDescent="0.25">
      <c r="D1375" s="52"/>
      <c r="E1375" s="39"/>
      <c r="F1375" s="39"/>
      <c r="G1375" s="35"/>
      <c r="I1375" s="52"/>
      <c r="J1375" s="39"/>
      <c r="K1375" s="39"/>
      <c r="L1375" s="62"/>
      <c r="M1375" s="101">
        <f t="shared" si="241"/>
        <v>32</v>
      </c>
      <c r="N1375" s="67" t="str">
        <f ca="1">IF(D1375="","",_xll.xEURO(OFFSET(C1375,-M1375+1,0),E1375,OFFSET(C1375,-M1375+2,0),OFFSET(C1375,-M1375+2,0),OFFSET(C1375,-M1375+3,0)+AB1375,OFFSET(C1375,-M1375+4,0),0,1)*D1375)</f>
        <v/>
      </c>
      <c r="O1375" s="69" t="str">
        <f ca="1">IF(D1375="","",_xll.xEURO(OFFSET(C1375,-M1375+1,0),E1375,OFFSET(C1375,-M1375+2,0),OFFSET(C1375,-M1375+2,0),OFFSET(C1375,-M1375+3,0)+AB1375,OFFSET(C1375,-M1375+4,0),0,0))</f>
        <v/>
      </c>
      <c r="P1375" s="67" t="str">
        <f t="shared" si="239"/>
        <v/>
      </c>
      <c r="Q1375" s="67" t="str">
        <f ca="1">IF(D1375="","",_xll.xEURO(OFFSET(C1375,-M1375+1,0),E1375,OFFSET(C1375,-M1375+2,0),OFFSET(C1375,-M1375+2,0),OFFSET(C1375,-M1375+3,0)+AB1375,OFFSET(C1375,-M1375+4,0),0,2)/10*D1375)</f>
        <v/>
      </c>
      <c r="R1375" s="71" t="str">
        <f ca="1">IF(D1375="","",_xll.xEURO(OFFSET(C1375,-M1375+1,0),E1375,OFFSET(C1375,-M1375+2,0),OFFSET(C1375,-M1375+2,0),OFFSET(C1375,-M1375+3,0)+AB1375,OFFSET(C1375,-M1375+4,0),0,3)/100*D1375*10000)</f>
        <v/>
      </c>
      <c r="S1375" s="71" t="str">
        <f ca="1">IF(D1375="","",_xll.xEURO(OFFSET(C1375,-M1375+1,0),E1375,OFFSET(C1375,-M1375+2,0),OFFSET(C1375,-M1375+2,0),OFFSET(C1375,-M1375+3,0)+AB1375,OFFSET(C1375,-M1375+4,0),0,5)/365.25*D1375*10000)</f>
        <v/>
      </c>
      <c r="U1375" s="67" t="str">
        <f ca="1">IF(I1375="","",_xll.xEURO(OFFSET(C1375,-M1375+1,0),J1375,OFFSET(C1375,-M1375+2,0),OFFSET(C1375,-M1375+2,0),OFFSET(C1375,-M1375+3,0)+AC1375,OFFSET(C1375,-M1375+4,0),1,1)*I1375)</f>
        <v/>
      </c>
      <c r="V1375" s="69" t="str">
        <f ca="1">IF(I1375="","",_xll.xEURO(OFFSET(C1375,-M1375+1,0),J1375,OFFSET(C1375,-M1375+2,0),OFFSET(C1375,-M1375+2,0),OFFSET(C1375,-M1375+3,0)+AC1375,OFFSET(C1375,-M1375+4,0),1,0))</f>
        <v/>
      </c>
      <c r="W1375" s="67" t="str">
        <f t="shared" si="240"/>
        <v/>
      </c>
      <c r="X1375" s="67" t="str">
        <f ca="1">IF(I1375="","",_xll.xEURO(OFFSET(C1375,-M1375+1,0),J1375,OFFSET(C1375,-M1375+2,0),OFFSET(C1375,-M1375+2,0),OFFSET(C1375,-M1375+3,0)+AC1375,OFFSET(C1375,-M1375+4,0),1,2)/10*I1375)</f>
        <v/>
      </c>
      <c r="Y1375" s="71" t="str">
        <f ca="1">IF(I1375="","",_xll.xEURO(OFFSET(C1375,-M1375+1,0),J1375,OFFSET(C1375,-M1375+2,0),OFFSET(C1375,-M1375+2,0),OFFSET(C1375,-M1375+3,0)+AC1375,OFFSET(C1375,-M1375+4,0),1,3)/100*I1375*10000)</f>
        <v/>
      </c>
      <c r="Z1375" s="71" t="str">
        <f ca="1">IF(I1375="","",_xll.xEURO(OFFSET(C1375,-M1375+1,0),J1375,OFFSET(C1375,-M1375+2,0),OFFSET(C1375,-M1375+2,0),OFFSET(C1375,-M1375+3,0)+AC1375,OFFSET(C1375,-M1375+4,0),1,5)/365.25*I1375*10000)</f>
        <v/>
      </c>
      <c r="AB1375" s="40" t="str">
        <f ca="1">IF(D1375="","",_xll.xCalcSkew(OFFSET(C1375,-M1375,0),E1375-OFFSET(C1375,-M1375+1,0),b)/100)</f>
        <v/>
      </c>
      <c r="AC1375" s="40" t="str">
        <f ca="1">IF(I1375="","",_xll.xCalcSkew(OFFSET(C1375,-M1375,0),J1375-OFFSET(C1375,-M1375+1,0),b)/100)</f>
        <v/>
      </c>
      <c r="AE1375">
        <f t="shared" si="242"/>
        <v>0</v>
      </c>
      <c r="AF1375">
        <f t="shared" si="243"/>
        <v>0</v>
      </c>
      <c r="AG1375">
        <f t="shared" si="244"/>
        <v>0</v>
      </c>
    </row>
    <row r="1376" spans="4:33" x14ac:dyDescent="0.25">
      <c r="D1376" s="52"/>
      <c r="E1376" s="39"/>
      <c r="F1376" s="39"/>
      <c r="G1376" s="35"/>
      <c r="I1376" s="52"/>
      <c r="J1376" s="39"/>
      <c r="K1376" s="39"/>
      <c r="L1376" s="62"/>
      <c r="M1376" s="101">
        <f t="shared" si="241"/>
        <v>33</v>
      </c>
      <c r="N1376" s="67" t="str">
        <f ca="1">IF(D1376="","",_xll.xEURO(OFFSET(C1376,-M1376+1,0),E1376,OFFSET(C1376,-M1376+2,0),OFFSET(C1376,-M1376+2,0),OFFSET(C1376,-M1376+3,0)+AB1376,OFFSET(C1376,-M1376+4,0),0,1)*D1376)</f>
        <v/>
      </c>
      <c r="O1376" s="69" t="str">
        <f ca="1">IF(D1376="","",_xll.xEURO(OFFSET(C1376,-M1376+1,0),E1376,OFFSET(C1376,-M1376+2,0),OFFSET(C1376,-M1376+2,0),OFFSET(C1376,-M1376+3,0)+AB1376,OFFSET(C1376,-M1376+4,0),0,0))</f>
        <v/>
      </c>
      <c r="P1376" s="67" t="str">
        <f t="shared" si="239"/>
        <v/>
      </c>
      <c r="Q1376" s="67" t="str">
        <f ca="1">IF(D1376="","",_xll.xEURO(OFFSET(C1376,-M1376+1,0),E1376,OFFSET(C1376,-M1376+2,0),OFFSET(C1376,-M1376+2,0),OFFSET(C1376,-M1376+3,0)+AB1376,OFFSET(C1376,-M1376+4,0),0,2)/10*D1376)</f>
        <v/>
      </c>
      <c r="R1376" s="71" t="str">
        <f ca="1">IF(D1376="","",_xll.xEURO(OFFSET(C1376,-M1376+1,0),E1376,OFFSET(C1376,-M1376+2,0),OFFSET(C1376,-M1376+2,0),OFFSET(C1376,-M1376+3,0)+AB1376,OFFSET(C1376,-M1376+4,0),0,3)/100*D1376*10000)</f>
        <v/>
      </c>
      <c r="S1376" s="71" t="str">
        <f ca="1">IF(D1376="","",_xll.xEURO(OFFSET(C1376,-M1376+1,0),E1376,OFFSET(C1376,-M1376+2,0),OFFSET(C1376,-M1376+2,0),OFFSET(C1376,-M1376+3,0)+AB1376,OFFSET(C1376,-M1376+4,0),0,5)/365.25*D1376*10000)</f>
        <v/>
      </c>
      <c r="U1376" s="67" t="str">
        <f ca="1">IF(I1376="","",_xll.xEURO(OFFSET(C1376,-M1376+1,0),J1376,OFFSET(C1376,-M1376+2,0),OFFSET(C1376,-M1376+2,0),OFFSET(C1376,-M1376+3,0)+AC1376,OFFSET(C1376,-M1376+4,0),1,1)*I1376)</f>
        <v/>
      </c>
      <c r="V1376" s="69" t="str">
        <f ca="1">IF(I1376="","",_xll.xEURO(OFFSET(C1376,-M1376+1,0),J1376,OFFSET(C1376,-M1376+2,0),OFFSET(C1376,-M1376+2,0),OFFSET(C1376,-M1376+3,0)+AC1376,OFFSET(C1376,-M1376+4,0),1,0))</f>
        <v/>
      </c>
      <c r="W1376" s="67" t="str">
        <f t="shared" si="240"/>
        <v/>
      </c>
      <c r="X1376" s="67" t="str">
        <f ca="1">IF(I1376="","",_xll.xEURO(OFFSET(C1376,-M1376+1,0),J1376,OFFSET(C1376,-M1376+2,0),OFFSET(C1376,-M1376+2,0),OFFSET(C1376,-M1376+3,0)+AC1376,OFFSET(C1376,-M1376+4,0),1,2)/10*I1376)</f>
        <v/>
      </c>
      <c r="Y1376" s="71" t="str">
        <f ca="1">IF(I1376="","",_xll.xEURO(OFFSET(C1376,-M1376+1,0),J1376,OFFSET(C1376,-M1376+2,0),OFFSET(C1376,-M1376+2,0),OFFSET(C1376,-M1376+3,0)+AC1376,OFFSET(C1376,-M1376+4,0),1,3)/100*I1376*10000)</f>
        <v/>
      </c>
      <c r="Z1376" s="71" t="str">
        <f ca="1">IF(I1376="","",_xll.xEURO(OFFSET(C1376,-M1376+1,0),J1376,OFFSET(C1376,-M1376+2,0),OFFSET(C1376,-M1376+2,0),OFFSET(C1376,-M1376+3,0)+AC1376,OFFSET(C1376,-M1376+4,0),1,5)/365.25*I1376*10000)</f>
        <v/>
      </c>
      <c r="AB1376" s="40" t="str">
        <f ca="1">IF(D1376="","",_xll.xCalcSkew(OFFSET(C1376,-M1376,0),E1376-OFFSET(C1376,-M1376+1,0),b)/100)</f>
        <v/>
      </c>
      <c r="AC1376" s="40" t="str">
        <f ca="1">IF(I1376="","",_xll.xCalcSkew(OFFSET(C1376,-M1376,0),J1376-OFFSET(C1376,-M1376+1,0),b)/100)</f>
        <v/>
      </c>
      <c r="AE1376">
        <f t="shared" si="242"/>
        <v>0</v>
      </c>
      <c r="AF1376">
        <f t="shared" si="243"/>
        <v>0</v>
      </c>
      <c r="AG1376">
        <f t="shared" si="244"/>
        <v>0</v>
      </c>
    </row>
    <row r="1377" spans="3:33" x14ac:dyDescent="0.25">
      <c r="D1377" s="52"/>
      <c r="E1377" s="39"/>
      <c r="F1377" s="39"/>
      <c r="G1377" s="35"/>
      <c r="I1377" s="52"/>
      <c r="J1377" s="39"/>
      <c r="K1377" s="39"/>
      <c r="L1377" s="62"/>
      <c r="M1377" s="101">
        <f t="shared" si="241"/>
        <v>34</v>
      </c>
      <c r="N1377" s="67" t="str">
        <f ca="1">IF(D1377="","",_xll.xEURO(OFFSET(C1377,-M1377+1,0),E1377,OFFSET(C1377,-M1377+2,0),OFFSET(C1377,-M1377+2,0),OFFSET(C1377,-M1377+3,0)+AB1377,OFFSET(C1377,-M1377+4,0),0,1)*D1377)</f>
        <v/>
      </c>
      <c r="O1377" s="69" t="str">
        <f ca="1">IF(D1377="","",_xll.xEURO(OFFSET(C1377,-M1377+1,0),E1377,OFFSET(C1377,-M1377+2,0),OFFSET(C1377,-M1377+2,0),OFFSET(C1377,-M1377+3,0)+AB1377,OFFSET(C1377,-M1377+4,0),0,0))</f>
        <v/>
      </c>
      <c r="P1377" s="67" t="str">
        <f t="shared" si="239"/>
        <v/>
      </c>
      <c r="Q1377" s="67" t="str">
        <f ca="1">IF(D1377="","",_xll.xEURO(OFFSET(C1377,-M1377+1,0),E1377,OFFSET(C1377,-M1377+2,0),OFFSET(C1377,-M1377+2,0),OFFSET(C1377,-M1377+3,0)+AB1377,OFFSET(C1377,-M1377+4,0),0,2)/10*D1377)</f>
        <v/>
      </c>
      <c r="R1377" s="71" t="str">
        <f ca="1">IF(D1377="","",_xll.xEURO(OFFSET(C1377,-M1377+1,0),E1377,OFFSET(C1377,-M1377+2,0),OFFSET(C1377,-M1377+2,0),OFFSET(C1377,-M1377+3,0)+AB1377,OFFSET(C1377,-M1377+4,0),0,3)/100*D1377*10000)</f>
        <v/>
      </c>
      <c r="S1377" s="71" t="str">
        <f ca="1">IF(D1377="","",_xll.xEURO(OFFSET(C1377,-M1377+1,0),E1377,OFFSET(C1377,-M1377+2,0),OFFSET(C1377,-M1377+2,0),OFFSET(C1377,-M1377+3,0)+AB1377,OFFSET(C1377,-M1377+4,0),0,5)/365.25*D1377*10000)</f>
        <v/>
      </c>
      <c r="U1377" s="67" t="str">
        <f ca="1">IF(I1377="","",_xll.xEURO(OFFSET(C1377,-M1377+1,0),J1377,OFFSET(C1377,-M1377+2,0),OFFSET(C1377,-M1377+2,0),OFFSET(C1377,-M1377+3,0)+AC1377,OFFSET(C1377,-M1377+4,0),1,1)*I1377)</f>
        <v/>
      </c>
      <c r="V1377" s="69" t="str">
        <f ca="1">IF(I1377="","",_xll.xEURO(OFFSET(C1377,-M1377+1,0),J1377,OFFSET(C1377,-M1377+2,0),OFFSET(C1377,-M1377+2,0),OFFSET(C1377,-M1377+3,0)+AC1377,OFFSET(C1377,-M1377+4,0),1,0))</f>
        <v/>
      </c>
      <c r="W1377" s="67" t="str">
        <f t="shared" si="240"/>
        <v/>
      </c>
      <c r="X1377" s="67" t="str">
        <f ca="1">IF(I1377="","",_xll.xEURO(OFFSET(C1377,-M1377+1,0),J1377,OFFSET(C1377,-M1377+2,0),OFFSET(C1377,-M1377+2,0),OFFSET(C1377,-M1377+3,0)+AC1377,OFFSET(C1377,-M1377+4,0),1,2)/10*I1377)</f>
        <v/>
      </c>
      <c r="Y1377" s="71" t="str">
        <f ca="1">IF(I1377="","",_xll.xEURO(OFFSET(C1377,-M1377+1,0),J1377,OFFSET(C1377,-M1377+2,0),OFFSET(C1377,-M1377+2,0),OFFSET(C1377,-M1377+3,0)+AC1377,OFFSET(C1377,-M1377+4,0),1,3)/100*I1377*10000)</f>
        <v/>
      </c>
      <c r="Z1377" s="71" t="str">
        <f ca="1">IF(I1377="","",_xll.xEURO(OFFSET(C1377,-M1377+1,0),J1377,OFFSET(C1377,-M1377+2,0),OFFSET(C1377,-M1377+2,0),OFFSET(C1377,-M1377+3,0)+AC1377,OFFSET(C1377,-M1377+4,0),1,5)/365.25*I1377*10000)</f>
        <v/>
      </c>
      <c r="AB1377" s="40" t="str">
        <f ca="1">IF(D1377="","",_xll.xCalcSkew(OFFSET(C1377,-M1377,0),E1377-OFFSET(C1377,-M1377+1,0),b)/100)</f>
        <v/>
      </c>
      <c r="AC1377" s="40" t="str">
        <f ca="1">IF(I1377="","",_xll.xCalcSkew(OFFSET(C1377,-M1377,0),J1377-OFFSET(C1377,-M1377+1,0),b)/100)</f>
        <v/>
      </c>
      <c r="AE1377">
        <f t="shared" si="242"/>
        <v>0</v>
      </c>
      <c r="AF1377">
        <f t="shared" si="243"/>
        <v>0</v>
      </c>
      <c r="AG1377">
        <f t="shared" si="244"/>
        <v>0</v>
      </c>
    </row>
    <row r="1378" spans="3:33" x14ac:dyDescent="0.25">
      <c r="D1378" s="52"/>
      <c r="E1378" s="39"/>
      <c r="F1378" s="39"/>
      <c r="G1378" s="35"/>
      <c r="I1378" s="52"/>
      <c r="J1378" s="39"/>
      <c r="K1378" s="39"/>
      <c r="L1378" s="62"/>
      <c r="M1378" s="101">
        <f t="shared" si="241"/>
        <v>35</v>
      </c>
      <c r="N1378" s="67" t="str">
        <f ca="1">IF(D1378="","",_xll.xEURO(OFFSET(C1378,-M1378+1,0),E1378,OFFSET(C1378,-M1378+2,0),OFFSET(C1378,-M1378+2,0),OFFSET(C1378,-M1378+3,0)+AB1378,OFFSET(C1378,-M1378+4,0),0,1)*D1378)</f>
        <v/>
      </c>
      <c r="O1378" s="69" t="str">
        <f ca="1">IF(D1378="","",_xll.xEURO(OFFSET(C1378,-M1378+1,0),E1378,OFFSET(C1378,-M1378+2,0),OFFSET(C1378,-M1378+2,0),OFFSET(C1378,-M1378+3,0)+AB1378,OFFSET(C1378,-M1378+4,0),0,0))</f>
        <v/>
      </c>
      <c r="P1378" s="67" t="str">
        <f t="shared" si="239"/>
        <v/>
      </c>
      <c r="Q1378" s="67" t="str">
        <f ca="1">IF(D1378="","",_xll.xEURO(OFFSET(C1378,-M1378+1,0),E1378,OFFSET(C1378,-M1378+2,0),OFFSET(C1378,-M1378+2,0),OFFSET(C1378,-M1378+3,0)+AB1378,OFFSET(C1378,-M1378+4,0),0,2)/10*D1378)</f>
        <v/>
      </c>
      <c r="R1378" s="71" t="str">
        <f ca="1">IF(D1378="","",_xll.xEURO(OFFSET(C1378,-M1378+1,0),E1378,OFFSET(C1378,-M1378+2,0),OFFSET(C1378,-M1378+2,0),OFFSET(C1378,-M1378+3,0)+AB1378,OFFSET(C1378,-M1378+4,0),0,3)/100*D1378*10000)</f>
        <v/>
      </c>
      <c r="S1378" s="71" t="str">
        <f ca="1">IF(D1378="","",_xll.xEURO(OFFSET(C1378,-M1378+1,0),E1378,OFFSET(C1378,-M1378+2,0),OFFSET(C1378,-M1378+2,0),OFFSET(C1378,-M1378+3,0)+AB1378,OFFSET(C1378,-M1378+4,0),0,5)/365.25*D1378*10000)</f>
        <v/>
      </c>
      <c r="U1378" s="67" t="str">
        <f ca="1">IF(I1378="","",_xll.xEURO(OFFSET(C1378,-M1378+1,0),J1378,OFFSET(C1378,-M1378+2,0),OFFSET(C1378,-M1378+2,0),OFFSET(C1378,-M1378+3,0)+AC1378,OFFSET(C1378,-M1378+4,0),1,1)*I1378)</f>
        <v/>
      </c>
      <c r="V1378" s="69" t="str">
        <f ca="1">IF(I1378="","",_xll.xEURO(OFFSET(C1378,-M1378+1,0),J1378,OFFSET(C1378,-M1378+2,0),OFFSET(C1378,-M1378+2,0),OFFSET(C1378,-M1378+3,0)+AC1378,OFFSET(C1378,-M1378+4,0),1,0))</f>
        <v/>
      </c>
      <c r="W1378" s="67" t="str">
        <f t="shared" si="240"/>
        <v/>
      </c>
      <c r="X1378" s="67" t="str">
        <f ca="1">IF(I1378="","",_xll.xEURO(OFFSET(C1378,-M1378+1,0),J1378,OFFSET(C1378,-M1378+2,0),OFFSET(C1378,-M1378+2,0),OFFSET(C1378,-M1378+3,0)+AC1378,OFFSET(C1378,-M1378+4,0),1,2)/10*I1378)</f>
        <v/>
      </c>
      <c r="Y1378" s="71" t="str">
        <f ca="1">IF(I1378="","",_xll.xEURO(OFFSET(C1378,-M1378+1,0),J1378,OFFSET(C1378,-M1378+2,0),OFFSET(C1378,-M1378+2,0),OFFSET(C1378,-M1378+3,0)+AC1378,OFFSET(C1378,-M1378+4,0),1,3)/100*I1378*10000)</f>
        <v/>
      </c>
      <c r="Z1378" s="71" t="str">
        <f ca="1">IF(I1378="","",_xll.xEURO(OFFSET(C1378,-M1378+1,0),J1378,OFFSET(C1378,-M1378+2,0),OFFSET(C1378,-M1378+2,0),OFFSET(C1378,-M1378+3,0)+AC1378,OFFSET(C1378,-M1378+4,0),1,5)/365.25*I1378*10000)</f>
        <v/>
      </c>
      <c r="AB1378" s="40" t="str">
        <f ca="1">IF(D1378="","",_xll.xCalcSkew(OFFSET(C1378,-M1378,0),E1378-OFFSET(C1378,-M1378+1,0),b)/100)</f>
        <v/>
      </c>
      <c r="AC1378" s="40" t="str">
        <f ca="1">IF(I1378="","",_xll.xCalcSkew(OFFSET(C1378,-M1378,0),J1378-OFFSET(C1378,-M1378+1,0),b)/100)</f>
        <v/>
      </c>
      <c r="AE1378">
        <f t="shared" si="242"/>
        <v>0</v>
      </c>
      <c r="AF1378">
        <f t="shared" si="243"/>
        <v>0</v>
      </c>
      <c r="AG1378">
        <f t="shared" si="244"/>
        <v>0</v>
      </c>
    </row>
    <row r="1379" spans="3:33" x14ac:dyDescent="0.25">
      <c r="D1379" s="46">
        <f ca="1">SUM(INDIRECT(CONCATENATE(ADDRESS(ROW(D1343),COLUMN(D1343)),":",ADDRESS(ROW()-1,COLUMN()))))</f>
        <v>0</v>
      </c>
      <c r="I1379" s="46">
        <f ca="1">SUM(INDIRECT(CONCATENATE(ADDRESS(ROW(I1343),COLUMN(I1343)),":",ADDRESS(ROW()-1,COLUMN()))))</f>
        <v>0</v>
      </c>
      <c r="J1379" s="1"/>
      <c r="K1379" s="1"/>
      <c r="L1379" s="1"/>
      <c r="N1379" s="46">
        <f t="shared" ref="N1379:S1379" ca="1" si="245">SUM(INDIRECT(CONCATENATE(ADDRESS(ROW(N1343),COLUMN(N1343)),":",ADDRESS(ROW()-1,COLUMN()))))</f>
        <v>0</v>
      </c>
      <c r="O1379" s="46">
        <f t="shared" ca="1" si="245"/>
        <v>0</v>
      </c>
      <c r="P1379" s="46">
        <f t="shared" ca="1" si="245"/>
        <v>0</v>
      </c>
      <c r="Q1379" s="46">
        <f t="shared" ca="1" si="245"/>
        <v>0</v>
      </c>
      <c r="R1379" s="46">
        <f t="shared" ca="1" si="245"/>
        <v>0</v>
      </c>
      <c r="S1379" s="46">
        <f t="shared" ca="1" si="245"/>
        <v>0</v>
      </c>
      <c r="T1379" s="67"/>
      <c r="U1379" s="46">
        <f t="shared" ref="U1379:Z1379" ca="1" si="246">SUM(INDIRECT(CONCATENATE(ADDRESS(ROW(U1343),COLUMN(U1343)),":",ADDRESS(ROW()-1,COLUMN()))))</f>
        <v>0</v>
      </c>
      <c r="V1379" s="46">
        <f t="shared" ca="1" si="246"/>
        <v>0</v>
      </c>
      <c r="W1379" s="46">
        <f t="shared" ca="1" si="246"/>
        <v>0</v>
      </c>
      <c r="X1379" s="46">
        <f t="shared" ca="1" si="246"/>
        <v>0</v>
      </c>
      <c r="Y1379" s="46">
        <f t="shared" ca="1" si="246"/>
        <v>0</v>
      </c>
      <c r="Z1379" s="46">
        <f t="shared" ca="1" si="246"/>
        <v>0</v>
      </c>
      <c r="AE1379">
        <f t="shared" ca="1" si="242"/>
        <v>0</v>
      </c>
      <c r="AF1379">
        <f t="shared" ca="1" si="243"/>
        <v>0</v>
      </c>
      <c r="AG1379">
        <f t="shared" ca="1" si="244"/>
        <v>0</v>
      </c>
    </row>
    <row r="1380" spans="3:33" x14ac:dyDescent="0.25">
      <c r="AE1380">
        <f t="shared" si="242"/>
        <v>0</v>
      </c>
      <c r="AF1380">
        <f t="shared" si="243"/>
        <v>0</v>
      </c>
      <c r="AG1380">
        <f t="shared" si="244"/>
        <v>0</v>
      </c>
    </row>
    <row r="1381" spans="3:33" x14ac:dyDescent="0.25">
      <c r="C1381" s="34">
        <f ca="1">EOMONTH(C1343,0)+1</f>
        <v>38322</v>
      </c>
      <c r="D1381" s="52"/>
      <c r="E1381" s="39"/>
      <c r="F1381" s="39"/>
      <c r="G1381" s="35"/>
      <c r="I1381" s="52"/>
      <c r="J1381" s="39"/>
      <c r="K1381" s="39"/>
      <c r="L1381" s="62"/>
      <c r="M1381" s="101">
        <v>0</v>
      </c>
      <c r="N1381" s="67" t="str">
        <f ca="1">IF(D1381="","",_xll.xEURO(OFFSET(C1381,-M1381+1,0),E1381,OFFSET(C1381,-M1381+2,0),OFFSET(C1381,-M1381+2,0),OFFSET(C1381,-M1381+3,0)+AB1381,OFFSET(C1381,-M1381+4,0),0,1)*D1381)</f>
        <v/>
      </c>
      <c r="O1381" s="69" t="str">
        <f ca="1">IF(D1381="","",_xll.xEURO(OFFSET(C1381,-M1381+1,0),E1381,OFFSET(C1381,-M1381+2,0),OFFSET(C1381,-M1381+2,0),OFFSET(C1381,-M1381+3,0)+AB1381,OFFSET(C1381,-M1381+4,0),0,0))</f>
        <v/>
      </c>
      <c r="P1381" s="67" t="str">
        <f t="shared" ref="P1381:P1416" si="247">IF(D1381="","",(O1381-F1381)*D1381*10)</f>
        <v/>
      </c>
      <c r="Q1381" s="67" t="str">
        <f ca="1">IF(D1381="","",_xll.xEURO(OFFSET(C1381,-M1381+1,0),E1381,OFFSET(C1381,-M1381+2,0),OFFSET(C1381,-M1381+2,0),OFFSET(C1381,-M1381+3,0)+AB1381,OFFSET(C1381,-M1381+4,0),0,2)/10*D1381)</f>
        <v/>
      </c>
      <c r="R1381" s="71" t="str">
        <f ca="1">IF(D1381="","",_xll.xEURO(OFFSET(C1381,-M1381+1,0),E1381,OFFSET(C1381,-M1381+2,0),OFFSET(C1381,-M1381+2,0),OFFSET(C1381,-M1381+3,0)+AB1381,OFFSET(C1381,-M1381+4,0),0,3)/100*D1381*10000)</f>
        <v/>
      </c>
      <c r="S1381" s="71" t="str">
        <f ca="1">IF(D1381="","",_xll.xEURO(OFFSET(C1381,-M1381+1,0),E1381,OFFSET(C1381,-M1381+2,0),OFFSET(C1381,-M1381+2,0),OFFSET(C1381,-M1381+3,0)+AB1381,OFFSET(C1381,-M1381+4,0),0,5)/365.25*D1381*10000)</f>
        <v/>
      </c>
      <c r="U1381" s="67" t="str">
        <f ca="1">IF(I1381="","",_xll.xEURO(OFFSET(C1381,-M1381+1,0),J1381,OFFSET(C1381,-M1381+2,0),OFFSET(C1381,-M1381+2,0),OFFSET(C1381,-M1381+3,0)+AC1381,OFFSET(C1381,-M1381+4,0),1,1)*I1381)</f>
        <v/>
      </c>
      <c r="V1381" s="69" t="str">
        <f ca="1">IF(I1381="","",_xll.xEURO(OFFSET(C1381,-M1381+1,0),J1381,OFFSET(C1381,-M1381+2,0),OFFSET(C1381,-M1381+2,0),OFFSET(C1381,-M1381+3,0)+AC1381,OFFSET(C1381,-M1381+4,0),1,0))</f>
        <v/>
      </c>
      <c r="W1381" s="67" t="str">
        <f t="shared" ref="W1381:W1416" si="248">IF(I1381="","",(V1381-K1381)*I1381*10)</f>
        <v/>
      </c>
      <c r="X1381" s="67" t="str">
        <f ca="1">IF(I1381="","",_xll.xEURO(OFFSET(C1381,-M1381+1,0),J1381,OFFSET(C1381,-M1381+2,0),OFFSET(C1381,-M1381+2,0),OFFSET(C1381,-M1381+3,0)+AC1381,OFFSET(C1381,-M1381+4,0),1,2)/10*I1381)</f>
        <v/>
      </c>
      <c r="Y1381" s="71" t="str">
        <f ca="1">IF(I1381="","",_xll.xEURO(OFFSET(C1381,-M1381+1,0),J1381,OFFSET(C1381,-M1381+2,0),OFFSET(C1381,-M1381+2,0),OFFSET(C1381,-M1381+3,0)+AC1381,OFFSET(C1381,-M1381+4,0),1,3)/100*I1381*10000)</f>
        <v/>
      </c>
      <c r="Z1381" s="71" t="str">
        <f ca="1">IF(I1381="","",_xll.xEURO(OFFSET(C1381,-M1381+1,0),J1381,OFFSET(C1381,-M1381+2,0),OFFSET(C1381,-M1381+2,0),OFFSET(C1381,-M1381+3,0)+AC1381,OFFSET(C1381,-M1381+4,0),1,5)/365.25*I1381*10000)</f>
        <v/>
      </c>
      <c r="AB1381" s="40" t="str">
        <f ca="1">IF(D1381="","",_xll.xCalcSkew(OFFSET(C1381,-M1381,0),E1381-OFFSET(C1381,-M1381+1,0),b)/100)</f>
        <v/>
      </c>
      <c r="AC1381" s="40" t="str">
        <f ca="1">IF(I1381="","",_xll.xCalcSkew(OFFSET(C1381,-M1381,0),J1381-OFFSET(C1381,-M1381+1,0),b)/100)</f>
        <v/>
      </c>
      <c r="AE1381">
        <f t="shared" si="242"/>
        <v>0</v>
      </c>
      <c r="AF1381">
        <f t="shared" si="243"/>
        <v>0</v>
      </c>
      <c r="AG1381">
        <f t="shared" si="244"/>
        <v>0</v>
      </c>
    </row>
    <row r="1382" spans="3:33" x14ac:dyDescent="0.25">
      <c r="C1382" s="41">
        <f ca="1">INDEX(Inputs!$1:$1048576,MATCH(C1381,Inputs!C:C,0),5)</f>
        <v>3.9830000000000005</v>
      </c>
      <c r="D1382" s="52"/>
      <c r="E1382" s="39"/>
      <c r="F1382" s="39"/>
      <c r="G1382" s="35"/>
      <c r="I1382" s="52"/>
      <c r="J1382" s="39"/>
      <c r="K1382" s="39"/>
      <c r="L1382" s="62"/>
      <c r="M1382" s="101">
        <f>M1381+1</f>
        <v>1</v>
      </c>
      <c r="N1382" s="67" t="str">
        <f ca="1">IF(D1382="","",_xll.xEURO(OFFSET(C1382,-M1382+1,0),E1382,OFFSET(C1382,-M1382+2,0),OFFSET(C1382,-M1382+2,0),OFFSET(C1382,-M1382+3,0)+AB1382,OFFSET(C1382,-M1382+4,0),0,1)*D1382)</f>
        <v/>
      </c>
      <c r="O1382" s="69" t="str">
        <f ca="1">IF(D1382="","",_xll.xEURO(OFFSET(C1382,-M1382+1,0),E1382,OFFSET(C1382,-M1382+2,0),OFFSET(C1382,-M1382+2,0),OFFSET(C1382,-M1382+3,0)+AB1382,OFFSET(C1382,-M1382+4,0),0,0))</f>
        <v/>
      </c>
      <c r="P1382" s="67" t="str">
        <f t="shared" si="247"/>
        <v/>
      </c>
      <c r="Q1382" s="67" t="str">
        <f ca="1">IF(D1382="","",_xll.xEURO(OFFSET(C1382,-M1382+1,0),E1382,OFFSET(C1382,-M1382+2,0),OFFSET(C1382,-M1382+2,0),OFFSET(C1382,-M1382+3,0)+AB1382,OFFSET(C1382,-M1382+4,0),0,2)/10*D1382)</f>
        <v/>
      </c>
      <c r="R1382" s="71" t="str">
        <f ca="1">IF(D1382="","",_xll.xEURO(OFFSET(C1382,-M1382+1,0),E1382,OFFSET(C1382,-M1382+2,0),OFFSET(C1382,-M1382+2,0),OFFSET(C1382,-M1382+3,0)+AB1382,OFFSET(C1382,-M1382+4,0),0,3)/100*D1382*10000)</f>
        <v/>
      </c>
      <c r="S1382" s="71" t="str">
        <f ca="1">IF(D1382="","",_xll.xEURO(OFFSET(C1382,-M1382+1,0),E1382,OFFSET(C1382,-M1382+2,0),OFFSET(C1382,-M1382+2,0),OFFSET(C1382,-M1382+3,0)+AB1382,OFFSET(C1382,-M1382+4,0),0,5)/365.25*D1382*10000)</f>
        <v/>
      </c>
      <c r="U1382" s="67" t="str">
        <f ca="1">IF(I1382="","",_xll.xEURO(OFFSET(C1382,-M1382+1,0),J1382,OFFSET(C1382,-M1382+2,0),OFFSET(C1382,-M1382+2,0),OFFSET(C1382,-M1382+3,0)+AC1382,OFFSET(C1382,-M1382+4,0),1,1)*I1382)</f>
        <v/>
      </c>
      <c r="V1382" s="69" t="str">
        <f ca="1">IF(I1382="","",_xll.xEURO(OFFSET(C1382,-M1382+1,0),J1382,OFFSET(C1382,-M1382+2,0),OFFSET(C1382,-M1382+2,0),OFFSET(C1382,-M1382+3,0)+AC1382,OFFSET(C1382,-M1382+4,0),1,0))</f>
        <v/>
      </c>
      <c r="W1382" s="67" t="str">
        <f t="shared" si="248"/>
        <v/>
      </c>
      <c r="X1382" s="67" t="str">
        <f ca="1">IF(I1382="","",_xll.xEURO(OFFSET(C1382,-M1382+1,0),J1382,OFFSET(C1382,-M1382+2,0),OFFSET(C1382,-M1382+2,0),OFFSET(C1382,-M1382+3,0)+AC1382,OFFSET(C1382,-M1382+4,0),1,2)/10*I1382)</f>
        <v/>
      </c>
      <c r="Y1382" s="71" t="str">
        <f ca="1">IF(I1382="","",_xll.xEURO(OFFSET(C1382,-M1382+1,0),J1382,OFFSET(C1382,-M1382+2,0),OFFSET(C1382,-M1382+2,0),OFFSET(C1382,-M1382+3,0)+AC1382,OFFSET(C1382,-M1382+4,0),1,3)/100*I1382*10000)</f>
        <v/>
      </c>
      <c r="Z1382" s="71" t="str">
        <f ca="1">IF(I1382="","",_xll.xEURO(OFFSET(C1382,-M1382+1,0),J1382,OFFSET(C1382,-M1382+2,0),OFFSET(C1382,-M1382+2,0),OFFSET(C1382,-M1382+3,0)+AC1382,OFFSET(C1382,-M1382+4,0),1,5)/365.25*I1382*10000)</f>
        <v/>
      </c>
      <c r="AB1382" s="40" t="str">
        <f ca="1">IF(D1382="","",_xll.xCalcSkew(OFFSET(C1382,-M1382,0),E1382-OFFSET(C1382,-M1382+1,0),b)/100)</f>
        <v/>
      </c>
      <c r="AC1382" s="40" t="str">
        <f ca="1">IF(I1382="","",_xll.xCalcSkew(OFFSET(C1382,-M1382,0),J1382-OFFSET(C1382,-M1382+1,0),b)/100)</f>
        <v/>
      </c>
      <c r="AE1382">
        <f t="shared" si="242"/>
        <v>0</v>
      </c>
      <c r="AF1382">
        <f t="shared" si="243"/>
        <v>0</v>
      </c>
      <c r="AG1382">
        <f t="shared" si="244"/>
        <v>0</v>
      </c>
    </row>
    <row r="1383" spans="3:33" x14ac:dyDescent="0.25">
      <c r="C1383" s="40">
        <f ca="1">INDEX(Inputs!$1:$1048576,MATCH(C1381,Inputs!C:C,0),7)</f>
        <v>4.0810150066603199E-2</v>
      </c>
      <c r="D1383" s="52"/>
      <c r="E1383" s="39"/>
      <c r="F1383" s="39"/>
      <c r="G1383" s="35"/>
      <c r="I1383" s="52"/>
      <c r="J1383" s="39"/>
      <c r="K1383" s="39"/>
      <c r="L1383" s="62"/>
      <c r="M1383" s="101">
        <f t="shared" ref="M1383:M1416" si="249">M1382+1</f>
        <v>2</v>
      </c>
      <c r="N1383" s="67" t="str">
        <f ca="1">IF(D1383="","",_xll.xEURO(OFFSET(C1383,-M1383+1,0),E1383,OFFSET(C1383,-M1383+2,0),OFFSET(C1383,-M1383+2,0),OFFSET(C1383,-M1383+3,0)+AB1383,OFFSET(C1383,-M1383+4,0),0,1)*D1383)</f>
        <v/>
      </c>
      <c r="O1383" s="69" t="str">
        <f ca="1">IF(D1383="","",_xll.xEURO(OFFSET(C1383,-M1383+1,0),E1383,OFFSET(C1383,-M1383+2,0),OFFSET(C1383,-M1383+2,0),OFFSET(C1383,-M1383+3,0)+AB1383,OFFSET(C1383,-M1383+4,0),0,0))</f>
        <v/>
      </c>
      <c r="P1383" s="67" t="str">
        <f t="shared" si="247"/>
        <v/>
      </c>
      <c r="Q1383" s="67" t="str">
        <f ca="1">IF(D1383="","",_xll.xEURO(OFFSET(C1383,-M1383+1,0),E1383,OFFSET(C1383,-M1383+2,0),OFFSET(C1383,-M1383+2,0),OFFSET(C1383,-M1383+3,0)+AB1383,OFFSET(C1383,-M1383+4,0),0,2)/10*D1383)</f>
        <v/>
      </c>
      <c r="R1383" s="71" t="str">
        <f ca="1">IF(D1383="","",_xll.xEURO(OFFSET(C1383,-M1383+1,0),E1383,OFFSET(C1383,-M1383+2,0),OFFSET(C1383,-M1383+2,0),OFFSET(C1383,-M1383+3,0)+AB1383,OFFSET(C1383,-M1383+4,0),0,3)/100*D1383*10000)</f>
        <v/>
      </c>
      <c r="S1383" s="71" t="str">
        <f ca="1">IF(D1383="","",_xll.xEURO(OFFSET(C1383,-M1383+1,0),E1383,OFFSET(C1383,-M1383+2,0),OFFSET(C1383,-M1383+2,0),OFFSET(C1383,-M1383+3,0)+AB1383,OFFSET(C1383,-M1383+4,0),0,5)/365.25*D1383*10000)</f>
        <v/>
      </c>
      <c r="U1383" s="67" t="str">
        <f ca="1">IF(I1383="","",_xll.xEURO(OFFSET(C1383,-M1383+1,0),J1383,OFFSET(C1383,-M1383+2,0),OFFSET(C1383,-M1383+2,0),OFFSET(C1383,-M1383+3,0)+AC1383,OFFSET(C1383,-M1383+4,0),1,1)*I1383)</f>
        <v/>
      </c>
      <c r="V1383" s="69" t="str">
        <f ca="1">IF(I1383="","",_xll.xEURO(OFFSET(C1383,-M1383+1,0),J1383,OFFSET(C1383,-M1383+2,0),OFFSET(C1383,-M1383+2,0),OFFSET(C1383,-M1383+3,0)+AC1383,OFFSET(C1383,-M1383+4,0),1,0))</f>
        <v/>
      </c>
      <c r="W1383" s="67" t="str">
        <f t="shared" si="248"/>
        <v/>
      </c>
      <c r="X1383" s="67" t="str">
        <f ca="1">IF(I1383="","",_xll.xEURO(OFFSET(C1383,-M1383+1,0),J1383,OFFSET(C1383,-M1383+2,0),OFFSET(C1383,-M1383+2,0),OFFSET(C1383,-M1383+3,0)+AC1383,OFFSET(C1383,-M1383+4,0),1,2)/10*I1383)</f>
        <v/>
      </c>
      <c r="Y1383" s="71" t="str">
        <f ca="1">IF(I1383="","",_xll.xEURO(OFFSET(C1383,-M1383+1,0),J1383,OFFSET(C1383,-M1383+2,0),OFFSET(C1383,-M1383+2,0),OFFSET(C1383,-M1383+3,0)+AC1383,OFFSET(C1383,-M1383+4,0),1,3)/100*I1383*10000)</f>
        <v/>
      </c>
      <c r="Z1383" s="71" t="str">
        <f ca="1">IF(I1383="","",_xll.xEURO(OFFSET(C1383,-M1383+1,0),J1383,OFFSET(C1383,-M1383+2,0),OFFSET(C1383,-M1383+2,0),OFFSET(C1383,-M1383+3,0)+AC1383,OFFSET(C1383,-M1383+4,0),1,5)/365.25*I1383*10000)</f>
        <v/>
      </c>
      <c r="AB1383" s="40" t="str">
        <f ca="1">IF(D1383="","",_xll.xCalcSkew(OFFSET(C1383,-M1383,0),E1383-OFFSET(C1383,-M1383+1,0),b)/100)</f>
        <v/>
      </c>
      <c r="AC1383" s="40" t="str">
        <f ca="1">IF(I1383="","",_xll.xCalcSkew(OFFSET(C1383,-M1383,0),J1383-OFFSET(C1383,-M1383+1,0),b)/100)</f>
        <v/>
      </c>
      <c r="AE1383">
        <f t="shared" si="242"/>
        <v>0</v>
      </c>
      <c r="AF1383">
        <f t="shared" si="243"/>
        <v>0</v>
      </c>
      <c r="AG1383">
        <f t="shared" si="244"/>
        <v>0</v>
      </c>
    </row>
    <row r="1384" spans="3:33" x14ac:dyDescent="0.25">
      <c r="C1384" s="66">
        <f ca="1">INDEX(Inputs!$1:$1048576,MATCH(C1381,Inputs!C:C,0),6)</f>
        <v>0.3175</v>
      </c>
      <c r="D1384" s="52"/>
      <c r="E1384" s="39"/>
      <c r="F1384" s="39"/>
      <c r="G1384" s="35"/>
      <c r="I1384" s="52"/>
      <c r="J1384" s="39"/>
      <c r="K1384" s="39"/>
      <c r="L1384" s="62"/>
      <c r="M1384" s="101">
        <f t="shared" si="249"/>
        <v>3</v>
      </c>
      <c r="N1384" s="67" t="str">
        <f ca="1">IF(D1384="","",_xll.xEURO(OFFSET(C1384,-M1384+1,0),E1384,OFFSET(C1384,-M1384+2,0),OFFSET(C1384,-M1384+2,0),OFFSET(C1384,-M1384+3,0)+AB1384,OFFSET(C1384,-M1384+4,0),0,1)*D1384)</f>
        <v/>
      </c>
      <c r="O1384" s="69" t="str">
        <f ca="1">IF(D1384="","",_xll.xEURO(OFFSET(C1384,-M1384+1,0),E1384,OFFSET(C1384,-M1384+2,0),OFFSET(C1384,-M1384+2,0),OFFSET(C1384,-M1384+3,0)+AB1384,OFFSET(C1384,-M1384+4,0),0,0))</f>
        <v/>
      </c>
      <c r="P1384" s="67" t="str">
        <f t="shared" si="247"/>
        <v/>
      </c>
      <c r="Q1384" s="67" t="str">
        <f ca="1">IF(D1384="","",_xll.xEURO(OFFSET(C1384,-M1384+1,0),E1384,OFFSET(C1384,-M1384+2,0),OFFSET(C1384,-M1384+2,0),OFFSET(C1384,-M1384+3,0)+AB1384,OFFSET(C1384,-M1384+4,0),0,2)/10*D1384)</f>
        <v/>
      </c>
      <c r="R1384" s="71" t="str">
        <f ca="1">IF(D1384="","",_xll.xEURO(OFFSET(C1384,-M1384+1,0),E1384,OFFSET(C1384,-M1384+2,0),OFFSET(C1384,-M1384+2,0),OFFSET(C1384,-M1384+3,0)+AB1384,OFFSET(C1384,-M1384+4,0),0,3)/100*D1384*10000)</f>
        <v/>
      </c>
      <c r="S1384" s="71" t="str">
        <f ca="1">IF(D1384="","",_xll.xEURO(OFFSET(C1384,-M1384+1,0),E1384,OFFSET(C1384,-M1384+2,0),OFFSET(C1384,-M1384+2,0),OFFSET(C1384,-M1384+3,0)+AB1384,OFFSET(C1384,-M1384+4,0),0,5)/365.25*D1384*10000)</f>
        <v/>
      </c>
      <c r="U1384" s="67" t="str">
        <f ca="1">IF(I1384="","",_xll.xEURO(OFFSET(C1384,-M1384+1,0),J1384,OFFSET(C1384,-M1384+2,0),OFFSET(C1384,-M1384+2,0),OFFSET(C1384,-M1384+3,0)+AC1384,OFFSET(C1384,-M1384+4,0),1,1)*I1384)</f>
        <v/>
      </c>
      <c r="V1384" s="69" t="str">
        <f ca="1">IF(I1384="","",_xll.xEURO(OFFSET(C1384,-M1384+1,0),J1384,OFFSET(C1384,-M1384+2,0),OFFSET(C1384,-M1384+2,0),OFFSET(C1384,-M1384+3,0)+AC1384,OFFSET(C1384,-M1384+4,0),1,0))</f>
        <v/>
      </c>
      <c r="W1384" s="67" t="str">
        <f t="shared" si="248"/>
        <v/>
      </c>
      <c r="X1384" s="67" t="str">
        <f ca="1">IF(I1384="","",_xll.xEURO(OFFSET(C1384,-M1384+1,0),J1384,OFFSET(C1384,-M1384+2,0),OFFSET(C1384,-M1384+2,0),OFFSET(C1384,-M1384+3,0)+AC1384,OFFSET(C1384,-M1384+4,0),1,2)/10*I1384)</f>
        <v/>
      </c>
      <c r="Y1384" s="71" t="str">
        <f ca="1">IF(I1384="","",_xll.xEURO(OFFSET(C1384,-M1384+1,0),J1384,OFFSET(C1384,-M1384+2,0),OFFSET(C1384,-M1384+2,0),OFFSET(C1384,-M1384+3,0)+AC1384,OFFSET(C1384,-M1384+4,0),1,3)/100*I1384*10000)</f>
        <v/>
      </c>
      <c r="Z1384" s="71" t="str">
        <f ca="1">IF(I1384="","",_xll.xEURO(OFFSET(C1384,-M1384+1,0),J1384,OFFSET(C1384,-M1384+2,0),OFFSET(C1384,-M1384+2,0),OFFSET(C1384,-M1384+3,0)+AC1384,OFFSET(C1384,-M1384+4,0),1,5)/365.25*I1384*10000)</f>
        <v/>
      </c>
      <c r="AB1384" s="40" t="str">
        <f ca="1">IF(D1384="","",_xll.xCalcSkew(OFFSET(C1384,-M1384,0),E1384-OFFSET(C1384,-M1384+1,0),b)/100)</f>
        <v/>
      </c>
      <c r="AC1384" s="40" t="str">
        <f ca="1">IF(I1384="","",_xll.xCalcSkew(OFFSET(C1384,-M1384,0),J1384-OFFSET(C1384,-M1384+1,0),b)/100)</f>
        <v/>
      </c>
      <c r="AE1384">
        <f t="shared" si="242"/>
        <v>0</v>
      </c>
      <c r="AF1384">
        <f t="shared" si="243"/>
        <v>0</v>
      </c>
      <c r="AG1384">
        <f t="shared" si="244"/>
        <v>0</v>
      </c>
    </row>
    <row r="1385" spans="3:33" x14ac:dyDescent="0.25">
      <c r="C1385" s="65">
        <f ca="1">INDEX(Inputs!$1:$1048576,MATCH(C1381,Inputs!C:C,0),9)</f>
        <v>1104</v>
      </c>
      <c r="D1385" s="52"/>
      <c r="E1385" s="39"/>
      <c r="F1385" s="39"/>
      <c r="G1385" s="35"/>
      <c r="I1385" s="52"/>
      <c r="J1385" s="39"/>
      <c r="K1385" s="39"/>
      <c r="L1385" s="62"/>
      <c r="M1385" s="101">
        <f t="shared" si="249"/>
        <v>4</v>
      </c>
      <c r="N1385" s="67" t="str">
        <f ca="1">IF(D1385="","",_xll.xEURO(OFFSET(C1385,-M1385+1,0),E1385,OFFSET(C1385,-M1385+2,0),OFFSET(C1385,-M1385+2,0),OFFSET(C1385,-M1385+3,0)+AB1385,OFFSET(C1385,-M1385+4,0),0,1)*D1385)</f>
        <v/>
      </c>
      <c r="O1385" s="69" t="str">
        <f ca="1">IF(D1385="","",_xll.xEURO(OFFSET(C1385,-M1385+1,0),E1385,OFFSET(C1385,-M1385+2,0),OFFSET(C1385,-M1385+2,0),OFFSET(C1385,-M1385+3,0)+AB1385,OFFSET(C1385,-M1385+4,0),0,0))</f>
        <v/>
      </c>
      <c r="P1385" s="67" t="str">
        <f t="shared" si="247"/>
        <v/>
      </c>
      <c r="Q1385" s="67" t="str">
        <f ca="1">IF(D1385="","",_xll.xEURO(OFFSET(C1385,-M1385+1,0),E1385,OFFSET(C1385,-M1385+2,0),OFFSET(C1385,-M1385+2,0),OFFSET(C1385,-M1385+3,0)+AB1385,OFFSET(C1385,-M1385+4,0),0,2)/10*D1385)</f>
        <v/>
      </c>
      <c r="R1385" s="71" t="str">
        <f ca="1">IF(D1385="","",_xll.xEURO(OFFSET(C1385,-M1385+1,0),E1385,OFFSET(C1385,-M1385+2,0),OFFSET(C1385,-M1385+2,0),OFFSET(C1385,-M1385+3,0)+AB1385,OFFSET(C1385,-M1385+4,0),0,3)/100*D1385*10000)</f>
        <v/>
      </c>
      <c r="S1385" s="71" t="str">
        <f ca="1">IF(D1385="","",_xll.xEURO(OFFSET(C1385,-M1385+1,0),E1385,OFFSET(C1385,-M1385+2,0),OFFSET(C1385,-M1385+2,0),OFFSET(C1385,-M1385+3,0)+AB1385,OFFSET(C1385,-M1385+4,0),0,5)/365.25*D1385*10000)</f>
        <v/>
      </c>
      <c r="U1385" s="67" t="str">
        <f ca="1">IF(I1385="","",_xll.xEURO(OFFSET(C1385,-M1385+1,0),J1385,OFFSET(C1385,-M1385+2,0),OFFSET(C1385,-M1385+2,0),OFFSET(C1385,-M1385+3,0)+AC1385,OFFSET(C1385,-M1385+4,0),1,1)*I1385)</f>
        <v/>
      </c>
      <c r="V1385" s="69" t="str">
        <f ca="1">IF(I1385="","",_xll.xEURO(OFFSET(C1385,-M1385+1,0),J1385,OFFSET(C1385,-M1385+2,0),OFFSET(C1385,-M1385+2,0),OFFSET(C1385,-M1385+3,0)+AC1385,OFFSET(C1385,-M1385+4,0),1,0))</f>
        <v/>
      </c>
      <c r="W1385" s="67" t="str">
        <f t="shared" si="248"/>
        <v/>
      </c>
      <c r="X1385" s="67" t="str">
        <f ca="1">IF(I1385="","",_xll.xEURO(OFFSET(C1385,-M1385+1,0),J1385,OFFSET(C1385,-M1385+2,0),OFFSET(C1385,-M1385+2,0),OFFSET(C1385,-M1385+3,0)+AC1385,OFFSET(C1385,-M1385+4,0),1,2)/10*I1385)</f>
        <v/>
      </c>
      <c r="Y1385" s="71" t="str">
        <f ca="1">IF(I1385="","",_xll.xEURO(OFFSET(C1385,-M1385+1,0),J1385,OFFSET(C1385,-M1385+2,0),OFFSET(C1385,-M1385+2,0),OFFSET(C1385,-M1385+3,0)+AC1385,OFFSET(C1385,-M1385+4,0),1,3)/100*I1385*10000)</f>
        <v/>
      </c>
      <c r="Z1385" s="71" t="str">
        <f ca="1">IF(I1385="","",_xll.xEURO(OFFSET(C1385,-M1385+1,0),J1385,OFFSET(C1385,-M1385+2,0),OFFSET(C1385,-M1385+2,0),OFFSET(C1385,-M1385+3,0)+AC1385,OFFSET(C1385,-M1385+4,0),1,5)/365.25*I1385*10000)</f>
        <v/>
      </c>
      <c r="AB1385" s="40" t="str">
        <f ca="1">IF(D1385="","",_xll.xCalcSkew(OFFSET(C1385,-M1385,0),E1385-OFFSET(C1385,-M1385+1,0),b)/100)</f>
        <v/>
      </c>
      <c r="AC1385" s="40" t="str">
        <f ca="1">IF(I1385="","",_xll.xCalcSkew(OFFSET(C1385,-M1385,0),J1385-OFFSET(C1385,-M1385+1,0),b)/100)</f>
        <v/>
      </c>
      <c r="AE1385">
        <f t="shared" si="242"/>
        <v>0</v>
      </c>
      <c r="AF1385">
        <f t="shared" si="243"/>
        <v>0</v>
      </c>
      <c r="AG1385">
        <f t="shared" si="244"/>
        <v>0</v>
      </c>
    </row>
    <row r="1386" spans="3:33" x14ac:dyDescent="0.25">
      <c r="C1386" s="64">
        <f ca="1">D1417+I1417</f>
        <v>0</v>
      </c>
      <c r="D1386" s="52"/>
      <c r="E1386" s="39"/>
      <c r="F1386" s="39"/>
      <c r="G1386" s="35"/>
      <c r="I1386" s="52"/>
      <c r="J1386" s="39"/>
      <c r="K1386" s="39"/>
      <c r="L1386" s="62"/>
      <c r="M1386" s="101">
        <f t="shared" si="249"/>
        <v>5</v>
      </c>
      <c r="N1386" s="67" t="str">
        <f ca="1">IF(D1386="","",_xll.xEURO(OFFSET(C1386,-M1386+1,0),E1386,OFFSET(C1386,-M1386+2,0),OFFSET(C1386,-M1386+2,0),OFFSET(C1386,-M1386+3,0)+AB1386,OFFSET(C1386,-M1386+4,0),0,1)*D1386)</f>
        <v/>
      </c>
      <c r="O1386" s="69" t="str">
        <f ca="1">IF(D1386="","",_xll.xEURO(OFFSET(C1386,-M1386+1,0),E1386,OFFSET(C1386,-M1386+2,0),OFFSET(C1386,-M1386+2,0),OFFSET(C1386,-M1386+3,0)+AB1386,OFFSET(C1386,-M1386+4,0),0,0))</f>
        <v/>
      </c>
      <c r="P1386" s="67" t="str">
        <f t="shared" si="247"/>
        <v/>
      </c>
      <c r="Q1386" s="67" t="str">
        <f ca="1">IF(D1386="","",_xll.xEURO(OFFSET(C1386,-M1386+1,0),E1386,OFFSET(C1386,-M1386+2,0),OFFSET(C1386,-M1386+2,0),OFFSET(C1386,-M1386+3,0)+AB1386,OFFSET(C1386,-M1386+4,0),0,2)/10*D1386)</f>
        <v/>
      </c>
      <c r="R1386" s="71" t="str">
        <f ca="1">IF(D1386="","",_xll.xEURO(OFFSET(C1386,-M1386+1,0),E1386,OFFSET(C1386,-M1386+2,0),OFFSET(C1386,-M1386+2,0),OFFSET(C1386,-M1386+3,0)+AB1386,OFFSET(C1386,-M1386+4,0),0,3)/100*D1386*10000)</f>
        <v/>
      </c>
      <c r="S1386" s="71" t="str">
        <f ca="1">IF(D1386="","",_xll.xEURO(OFFSET(C1386,-M1386+1,0),E1386,OFFSET(C1386,-M1386+2,0),OFFSET(C1386,-M1386+2,0),OFFSET(C1386,-M1386+3,0)+AB1386,OFFSET(C1386,-M1386+4,0),0,5)/365.25*D1386*10000)</f>
        <v/>
      </c>
      <c r="U1386" s="67" t="str">
        <f ca="1">IF(I1386="","",_xll.xEURO(OFFSET(C1386,-M1386+1,0),J1386,OFFSET(C1386,-M1386+2,0),OFFSET(C1386,-M1386+2,0),OFFSET(C1386,-M1386+3,0)+AC1386,OFFSET(C1386,-M1386+4,0),1,1)*I1386)</f>
        <v/>
      </c>
      <c r="V1386" s="69" t="str">
        <f ca="1">IF(I1386="","",_xll.xEURO(OFFSET(C1386,-M1386+1,0),J1386,OFFSET(C1386,-M1386+2,0),OFFSET(C1386,-M1386+2,0),OFFSET(C1386,-M1386+3,0)+AC1386,OFFSET(C1386,-M1386+4,0),1,0))</f>
        <v/>
      </c>
      <c r="W1386" s="67" t="str">
        <f t="shared" si="248"/>
        <v/>
      </c>
      <c r="X1386" s="67" t="str">
        <f ca="1">IF(I1386="","",_xll.xEURO(OFFSET(C1386,-M1386+1,0),J1386,OFFSET(C1386,-M1386+2,0),OFFSET(C1386,-M1386+2,0),OFFSET(C1386,-M1386+3,0)+AC1386,OFFSET(C1386,-M1386+4,0),1,2)/10*I1386)</f>
        <v/>
      </c>
      <c r="Y1386" s="71" t="str">
        <f ca="1">IF(I1386="","",_xll.xEURO(OFFSET(C1386,-M1386+1,0),J1386,OFFSET(C1386,-M1386+2,0),OFFSET(C1386,-M1386+2,0),OFFSET(C1386,-M1386+3,0)+AC1386,OFFSET(C1386,-M1386+4,0),1,3)/100*I1386*10000)</f>
        <v/>
      </c>
      <c r="Z1386" s="71" t="str">
        <f ca="1">IF(I1386="","",_xll.xEURO(OFFSET(C1386,-M1386+1,0),J1386,OFFSET(C1386,-M1386+2,0),OFFSET(C1386,-M1386+2,0),OFFSET(C1386,-M1386+3,0)+AC1386,OFFSET(C1386,-M1386+4,0),1,5)/365.25*I1386*10000)</f>
        <v/>
      </c>
      <c r="AB1386" s="40" t="str">
        <f ca="1">IF(D1386="","",_xll.xCalcSkew(OFFSET(C1386,-M1386,0),E1386-OFFSET(C1386,-M1386+1,0),b)/100)</f>
        <v/>
      </c>
      <c r="AC1386" s="40" t="str">
        <f ca="1">IF(I1386="","",_xll.xCalcSkew(OFFSET(C1386,-M1386,0),J1386-OFFSET(C1386,-M1386+1,0),b)/100)</f>
        <v/>
      </c>
      <c r="AE1386">
        <f t="shared" si="242"/>
        <v>0</v>
      </c>
      <c r="AF1386">
        <f t="shared" si="243"/>
        <v>0</v>
      </c>
      <c r="AG1386">
        <f t="shared" si="244"/>
        <v>0</v>
      </c>
    </row>
    <row r="1387" spans="3:33" x14ac:dyDescent="0.25">
      <c r="C1387" s="64">
        <f ca="1">N1417+U1417</f>
        <v>0</v>
      </c>
      <c r="D1387" s="52"/>
      <c r="E1387" s="39"/>
      <c r="F1387" s="39"/>
      <c r="G1387" s="35"/>
      <c r="I1387" s="52"/>
      <c r="J1387" s="39"/>
      <c r="K1387" s="39"/>
      <c r="L1387" s="62"/>
      <c r="M1387" s="101">
        <f t="shared" si="249"/>
        <v>6</v>
      </c>
      <c r="N1387" s="67" t="str">
        <f ca="1">IF(D1387="","",_xll.xEURO(OFFSET(C1387,-M1387+1,0),E1387,OFFSET(C1387,-M1387+2,0),OFFSET(C1387,-M1387+2,0),OFFSET(C1387,-M1387+3,0)+AB1387,OFFSET(C1387,-M1387+4,0),0,1)*D1387)</f>
        <v/>
      </c>
      <c r="O1387" s="69" t="str">
        <f ca="1">IF(D1387="","",_xll.xEURO(OFFSET(C1387,-M1387+1,0),E1387,OFFSET(C1387,-M1387+2,0),OFFSET(C1387,-M1387+2,0),OFFSET(C1387,-M1387+3,0)+AB1387,OFFSET(C1387,-M1387+4,0),0,0))</f>
        <v/>
      </c>
      <c r="P1387" s="67" t="str">
        <f t="shared" si="247"/>
        <v/>
      </c>
      <c r="Q1387" s="67" t="str">
        <f ca="1">IF(D1387="","",_xll.xEURO(OFFSET(C1387,-M1387+1,0),E1387,OFFSET(C1387,-M1387+2,0),OFFSET(C1387,-M1387+2,0),OFFSET(C1387,-M1387+3,0)+AB1387,OFFSET(C1387,-M1387+4,0),0,2)/10*D1387)</f>
        <v/>
      </c>
      <c r="R1387" s="71" t="str">
        <f ca="1">IF(D1387="","",_xll.xEURO(OFFSET(C1387,-M1387+1,0),E1387,OFFSET(C1387,-M1387+2,0),OFFSET(C1387,-M1387+2,0),OFFSET(C1387,-M1387+3,0)+AB1387,OFFSET(C1387,-M1387+4,0),0,3)/100*D1387*10000)</f>
        <v/>
      </c>
      <c r="S1387" s="71" t="str">
        <f ca="1">IF(D1387="","",_xll.xEURO(OFFSET(C1387,-M1387+1,0),E1387,OFFSET(C1387,-M1387+2,0),OFFSET(C1387,-M1387+2,0),OFFSET(C1387,-M1387+3,0)+AB1387,OFFSET(C1387,-M1387+4,0),0,5)/365.25*D1387*10000)</f>
        <v/>
      </c>
      <c r="U1387" s="67" t="str">
        <f ca="1">IF(I1387="","",_xll.xEURO(OFFSET(C1387,-M1387+1,0),J1387,OFFSET(C1387,-M1387+2,0),OFFSET(C1387,-M1387+2,0),OFFSET(C1387,-M1387+3,0)+AC1387,OFFSET(C1387,-M1387+4,0),1,1)*I1387)</f>
        <v/>
      </c>
      <c r="V1387" s="69" t="str">
        <f ca="1">IF(I1387="","",_xll.xEURO(OFFSET(C1387,-M1387+1,0),J1387,OFFSET(C1387,-M1387+2,0),OFFSET(C1387,-M1387+2,0),OFFSET(C1387,-M1387+3,0)+AC1387,OFFSET(C1387,-M1387+4,0),1,0))</f>
        <v/>
      </c>
      <c r="W1387" s="67" t="str">
        <f t="shared" si="248"/>
        <v/>
      </c>
      <c r="X1387" s="67" t="str">
        <f ca="1">IF(I1387="","",_xll.xEURO(OFFSET(C1387,-M1387+1,0),J1387,OFFSET(C1387,-M1387+2,0),OFFSET(C1387,-M1387+2,0),OFFSET(C1387,-M1387+3,0)+AC1387,OFFSET(C1387,-M1387+4,0),1,2)/10*I1387)</f>
        <v/>
      </c>
      <c r="Y1387" s="71" t="str">
        <f ca="1">IF(I1387="","",_xll.xEURO(OFFSET(C1387,-M1387+1,0),J1387,OFFSET(C1387,-M1387+2,0),OFFSET(C1387,-M1387+2,0),OFFSET(C1387,-M1387+3,0)+AC1387,OFFSET(C1387,-M1387+4,0),1,3)/100*I1387*10000)</f>
        <v/>
      </c>
      <c r="Z1387" s="71" t="str">
        <f ca="1">IF(I1387="","",_xll.xEURO(OFFSET(C1387,-M1387+1,0),J1387,OFFSET(C1387,-M1387+2,0),OFFSET(C1387,-M1387+2,0),OFFSET(C1387,-M1387+3,0)+AC1387,OFFSET(C1387,-M1387+4,0),1,5)/365.25*I1387*10000)</f>
        <v/>
      </c>
      <c r="AB1387" s="40" t="str">
        <f ca="1">IF(D1387="","",_xll.xCalcSkew(OFFSET(C1387,-M1387,0),E1387-OFFSET(C1387,-M1387+1,0),b)/100)</f>
        <v/>
      </c>
      <c r="AC1387" s="40" t="str">
        <f ca="1">IF(I1387="","",_xll.xCalcSkew(OFFSET(C1387,-M1387,0),J1387-OFFSET(C1387,-M1387+1,0),b)/100)</f>
        <v/>
      </c>
      <c r="AE1387">
        <f t="shared" si="242"/>
        <v>0</v>
      </c>
      <c r="AF1387">
        <f t="shared" si="243"/>
        <v>0</v>
      </c>
      <c r="AG1387">
        <f t="shared" si="244"/>
        <v>0</v>
      </c>
    </row>
    <row r="1388" spans="3:33" x14ac:dyDescent="0.25">
      <c r="C1388" s="103">
        <f ca="1">Q1417+X1417</f>
        <v>0</v>
      </c>
      <c r="D1388" s="52"/>
      <c r="E1388" s="39"/>
      <c r="F1388" s="39"/>
      <c r="G1388" s="35"/>
      <c r="I1388" s="52"/>
      <c r="J1388" s="39"/>
      <c r="K1388" s="39"/>
      <c r="L1388" s="62"/>
      <c r="M1388" s="101">
        <f t="shared" si="249"/>
        <v>7</v>
      </c>
      <c r="N1388" s="67" t="str">
        <f ca="1">IF(D1388="","",_xll.xEURO(OFFSET(C1388,-M1388+1,0),E1388,OFFSET(C1388,-M1388+2,0),OFFSET(C1388,-M1388+2,0),OFFSET(C1388,-M1388+3,0)+AB1388,OFFSET(C1388,-M1388+4,0),0,1)*D1388)</f>
        <v/>
      </c>
      <c r="O1388" s="69" t="str">
        <f ca="1">IF(D1388="","",_xll.xEURO(OFFSET(C1388,-M1388+1,0),E1388,OFFSET(C1388,-M1388+2,0),OFFSET(C1388,-M1388+2,0),OFFSET(C1388,-M1388+3,0)+AB1388,OFFSET(C1388,-M1388+4,0),0,0))</f>
        <v/>
      </c>
      <c r="P1388" s="67" t="str">
        <f t="shared" si="247"/>
        <v/>
      </c>
      <c r="Q1388" s="67" t="str">
        <f ca="1">IF(D1388="","",_xll.xEURO(OFFSET(C1388,-M1388+1,0),E1388,OFFSET(C1388,-M1388+2,0),OFFSET(C1388,-M1388+2,0),OFFSET(C1388,-M1388+3,0)+AB1388,OFFSET(C1388,-M1388+4,0),0,2)/10*D1388)</f>
        <v/>
      </c>
      <c r="R1388" s="71" t="str">
        <f ca="1">IF(D1388="","",_xll.xEURO(OFFSET(C1388,-M1388+1,0),E1388,OFFSET(C1388,-M1388+2,0),OFFSET(C1388,-M1388+2,0),OFFSET(C1388,-M1388+3,0)+AB1388,OFFSET(C1388,-M1388+4,0),0,3)/100*D1388*10000)</f>
        <v/>
      </c>
      <c r="S1388" s="71" t="str">
        <f ca="1">IF(D1388="","",_xll.xEURO(OFFSET(C1388,-M1388+1,0),E1388,OFFSET(C1388,-M1388+2,0),OFFSET(C1388,-M1388+2,0),OFFSET(C1388,-M1388+3,0)+AB1388,OFFSET(C1388,-M1388+4,0),0,5)/365.25*D1388*10000)</f>
        <v/>
      </c>
      <c r="U1388" s="67" t="str">
        <f ca="1">IF(I1388="","",_xll.xEURO(OFFSET(C1388,-M1388+1,0),J1388,OFFSET(C1388,-M1388+2,0),OFFSET(C1388,-M1388+2,0),OFFSET(C1388,-M1388+3,0)+AC1388,OFFSET(C1388,-M1388+4,0),1,1)*I1388)</f>
        <v/>
      </c>
      <c r="V1388" s="69" t="str">
        <f ca="1">IF(I1388="","",_xll.xEURO(OFFSET(C1388,-M1388+1,0),J1388,OFFSET(C1388,-M1388+2,0),OFFSET(C1388,-M1388+2,0),OFFSET(C1388,-M1388+3,0)+AC1388,OFFSET(C1388,-M1388+4,0),1,0))</f>
        <v/>
      </c>
      <c r="W1388" s="67" t="str">
        <f t="shared" si="248"/>
        <v/>
      </c>
      <c r="X1388" s="67" t="str">
        <f ca="1">IF(I1388="","",_xll.xEURO(OFFSET(C1388,-M1388+1,0),J1388,OFFSET(C1388,-M1388+2,0),OFFSET(C1388,-M1388+2,0),OFFSET(C1388,-M1388+3,0)+AC1388,OFFSET(C1388,-M1388+4,0),1,2)/10*I1388)</f>
        <v/>
      </c>
      <c r="Y1388" s="71" t="str">
        <f ca="1">IF(I1388="","",_xll.xEURO(OFFSET(C1388,-M1388+1,0),J1388,OFFSET(C1388,-M1388+2,0),OFFSET(C1388,-M1388+2,0),OFFSET(C1388,-M1388+3,0)+AC1388,OFFSET(C1388,-M1388+4,0),1,3)/100*I1388*10000)</f>
        <v/>
      </c>
      <c r="Z1388" s="71" t="str">
        <f ca="1">IF(I1388="","",_xll.xEURO(OFFSET(C1388,-M1388+1,0),J1388,OFFSET(C1388,-M1388+2,0),OFFSET(C1388,-M1388+2,0),OFFSET(C1388,-M1388+3,0)+AC1388,OFFSET(C1388,-M1388+4,0),1,5)/365.25*I1388*10000)</f>
        <v/>
      </c>
      <c r="AB1388" s="40" t="str">
        <f ca="1">IF(D1388="","",_xll.xCalcSkew(OFFSET(C1388,-M1388,0),E1388-OFFSET(C1388,-M1388+1,0),b)/100)</f>
        <v/>
      </c>
      <c r="AC1388" s="40" t="str">
        <f ca="1">IF(I1388="","",_xll.xCalcSkew(OFFSET(C1388,-M1388,0),J1388-OFFSET(C1388,-M1388+1,0),b)/100)</f>
        <v/>
      </c>
      <c r="AE1388">
        <f t="shared" si="242"/>
        <v>0</v>
      </c>
      <c r="AF1388">
        <f t="shared" si="243"/>
        <v>0</v>
      </c>
      <c r="AG1388">
        <f t="shared" si="244"/>
        <v>0</v>
      </c>
    </row>
    <row r="1389" spans="3:33" x14ac:dyDescent="0.25">
      <c r="C1389" s="64">
        <f ca="1">R1417+Y1417</f>
        <v>0</v>
      </c>
      <c r="D1389" s="52"/>
      <c r="E1389" s="39"/>
      <c r="F1389" s="39"/>
      <c r="G1389" s="35"/>
      <c r="I1389" s="52"/>
      <c r="J1389" s="39"/>
      <c r="K1389" s="39"/>
      <c r="L1389" s="62"/>
      <c r="M1389" s="101">
        <f t="shared" si="249"/>
        <v>8</v>
      </c>
      <c r="N1389" s="67" t="str">
        <f ca="1">IF(D1389="","",_xll.xEURO(OFFSET(C1389,-M1389+1,0),E1389,OFFSET(C1389,-M1389+2,0),OFFSET(C1389,-M1389+2,0),OFFSET(C1389,-M1389+3,0)+AB1389,OFFSET(C1389,-M1389+4,0),0,1)*D1389)</f>
        <v/>
      </c>
      <c r="O1389" s="69" t="str">
        <f ca="1">IF(D1389="","",_xll.xEURO(OFFSET(C1389,-M1389+1,0),E1389,OFFSET(C1389,-M1389+2,0),OFFSET(C1389,-M1389+2,0),OFFSET(C1389,-M1389+3,0)+AB1389,OFFSET(C1389,-M1389+4,0),0,0))</f>
        <v/>
      </c>
      <c r="P1389" s="67" t="str">
        <f t="shared" si="247"/>
        <v/>
      </c>
      <c r="Q1389" s="67" t="str">
        <f ca="1">IF(D1389="","",_xll.xEURO(OFFSET(C1389,-M1389+1,0),E1389,OFFSET(C1389,-M1389+2,0),OFFSET(C1389,-M1389+2,0),OFFSET(C1389,-M1389+3,0)+AB1389,OFFSET(C1389,-M1389+4,0),0,2)/10*D1389)</f>
        <v/>
      </c>
      <c r="R1389" s="71" t="str">
        <f ca="1">IF(D1389="","",_xll.xEURO(OFFSET(C1389,-M1389+1,0),E1389,OFFSET(C1389,-M1389+2,0),OFFSET(C1389,-M1389+2,0),OFFSET(C1389,-M1389+3,0)+AB1389,OFFSET(C1389,-M1389+4,0),0,3)/100*D1389*10000)</f>
        <v/>
      </c>
      <c r="S1389" s="71" t="str">
        <f ca="1">IF(D1389="","",_xll.xEURO(OFFSET(C1389,-M1389+1,0),E1389,OFFSET(C1389,-M1389+2,0),OFFSET(C1389,-M1389+2,0),OFFSET(C1389,-M1389+3,0)+AB1389,OFFSET(C1389,-M1389+4,0),0,5)/365.25*D1389*10000)</f>
        <v/>
      </c>
      <c r="U1389" s="67" t="str">
        <f ca="1">IF(I1389="","",_xll.xEURO(OFFSET(C1389,-M1389+1,0),J1389,OFFSET(C1389,-M1389+2,0),OFFSET(C1389,-M1389+2,0),OFFSET(C1389,-M1389+3,0)+AC1389,OFFSET(C1389,-M1389+4,0),1,1)*I1389)</f>
        <v/>
      </c>
      <c r="V1389" s="69" t="str">
        <f ca="1">IF(I1389="","",_xll.xEURO(OFFSET(C1389,-M1389+1,0),J1389,OFFSET(C1389,-M1389+2,0),OFFSET(C1389,-M1389+2,0),OFFSET(C1389,-M1389+3,0)+AC1389,OFFSET(C1389,-M1389+4,0),1,0))</f>
        <v/>
      </c>
      <c r="W1389" s="67" t="str">
        <f t="shared" si="248"/>
        <v/>
      </c>
      <c r="X1389" s="67" t="str">
        <f ca="1">IF(I1389="","",_xll.xEURO(OFFSET(C1389,-M1389+1,0),J1389,OFFSET(C1389,-M1389+2,0),OFFSET(C1389,-M1389+2,0),OFFSET(C1389,-M1389+3,0)+AC1389,OFFSET(C1389,-M1389+4,0),1,2)/10*I1389)</f>
        <v/>
      </c>
      <c r="Y1389" s="71" t="str">
        <f ca="1">IF(I1389="","",_xll.xEURO(OFFSET(C1389,-M1389+1,0),J1389,OFFSET(C1389,-M1389+2,0),OFFSET(C1389,-M1389+2,0),OFFSET(C1389,-M1389+3,0)+AC1389,OFFSET(C1389,-M1389+4,0),1,3)/100*I1389*10000)</f>
        <v/>
      </c>
      <c r="Z1389" s="71" t="str">
        <f ca="1">IF(I1389="","",_xll.xEURO(OFFSET(C1389,-M1389+1,0),J1389,OFFSET(C1389,-M1389+2,0),OFFSET(C1389,-M1389+2,0),OFFSET(C1389,-M1389+3,0)+AC1389,OFFSET(C1389,-M1389+4,0),1,5)/365.25*I1389*10000)</f>
        <v/>
      </c>
      <c r="AB1389" s="40" t="str">
        <f ca="1">IF(D1389="","",_xll.xCalcSkew(OFFSET(C1389,-M1389,0),E1389-OFFSET(C1389,-M1389+1,0),b)/100)</f>
        <v/>
      </c>
      <c r="AC1389" s="40" t="str">
        <f ca="1">IF(I1389="","",_xll.xCalcSkew(OFFSET(C1389,-M1389,0),J1389-OFFSET(C1389,-M1389+1,0),b)/100)</f>
        <v/>
      </c>
      <c r="AE1389">
        <f t="shared" si="242"/>
        <v>0</v>
      </c>
      <c r="AF1389">
        <f t="shared" si="243"/>
        <v>0</v>
      </c>
      <c r="AG1389">
        <f t="shared" si="244"/>
        <v>0</v>
      </c>
    </row>
    <row r="1390" spans="3:33" x14ac:dyDescent="0.25">
      <c r="C1390" s="64">
        <f ca="1">S1417+Z1417</f>
        <v>0</v>
      </c>
      <c r="D1390" s="52"/>
      <c r="E1390" s="39"/>
      <c r="F1390" s="39"/>
      <c r="G1390" s="35"/>
      <c r="I1390" s="52"/>
      <c r="J1390" s="39"/>
      <c r="K1390" s="39"/>
      <c r="L1390" s="62"/>
      <c r="M1390" s="101">
        <f t="shared" si="249"/>
        <v>9</v>
      </c>
      <c r="N1390" s="67" t="str">
        <f ca="1">IF(D1390="","",_xll.xEURO(OFFSET(C1390,-M1390+1,0),E1390,OFFSET(C1390,-M1390+2,0),OFFSET(C1390,-M1390+2,0),OFFSET(C1390,-M1390+3,0)+AB1390,OFFSET(C1390,-M1390+4,0),0,1)*D1390)</f>
        <v/>
      </c>
      <c r="O1390" s="69" t="str">
        <f ca="1">IF(D1390="","",_xll.xEURO(OFFSET(C1390,-M1390+1,0),E1390,OFFSET(C1390,-M1390+2,0),OFFSET(C1390,-M1390+2,0),OFFSET(C1390,-M1390+3,0)+AB1390,OFFSET(C1390,-M1390+4,0),0,0))</f>
        <v/>
      </c>
      <c r="P1390" s="67" t="str">
        <f t="shared" si="247"/>
        <v/>
      </c>
      <c r="Q1390" s="67" t="str">
        <f ca="1">IF(D1390="","",_xll.xEURO(OFFSET(C1390,-M1390+1,0),E1390,OFFSET(C1390,-M1390+2,0),OFFSET(C1390,-M1390+2,0),OFFSET(C1390,-M1390+3,0)+AB1390,OFFSET(C1390,-M1390+4,0),0,2)/10*D1390)</f>
        <v/>
      </c>
      <c r="R1390" s="71" t="str">
        <f ca="1">IF(D1390="","",_xll.xEURO(OFFSET(C1390,-M1390+1,0),E1390,OFFSET(C1390,-M1390+2,0),OFFSET(C1390,-M1390+2,0),OFFSET(C1390,-M1390+3,0)+AB1390,OFFSET(C1390,-M1390+4,0),0,3)/100*D1390*10000)</f>
        <v/>
      </c>
      <c r="S1390" s="71" t="str">
        <f ca="1">IF(D1390="","",_xll.xEURO(OFFSET(C1390,-M1390+1,0),E1390,OFFSET(C1390,-M1390+2,0),OFFSET(C1390,-M1390+2,0),OFFSET(C1390,-M1390+3,0)+AB1390,OFFSET(C1390,-M1390+4,0),0,5)/365.25*D1390*10000)</f>
        <v/>
      </c>
      <c r="U1390" s="67" t="str">
        <f ca="1">IF(I1390="","",_xll.xEURO(OFFSET(C1390,-M1390+1,0),J1390,OFFSET(C1390,-M1390+2,0),OFFSET(C1390,-M1390+2,0),OFFSET(C1390,-M1390+3,0)+AC1390,OFFSET(C1390,-M1390+4,0),1,1)*I1390)</f>
        <v/>
      </c>
      <c r="V1390" s="69" t="str">
        <f ca="1">IF(I1390="","",_xll.xEURO(OFFSET(C1390,-M1390+1,0),J1390,OFFSET(C1390,-M1390+2,0),OFFSET(C1390,-M1390+2,0),OFFSET(C1390,-M1390+3,0)+AC1390,OFFSET(C1390,-M1390+4,0),1,0))</f>
        <v/>
      </c>
      <c r="W1390" s="67" t="str">
        <f t="shared" si="248"/>
        <v/>
      </c>
      <c r="X1390" s="67" t="str">
        <f ca="1">IF(I1390="","",_xll.xEURO(OFFSET(C1390,-M1390+1,0),J1390,OFFSET(C1390,-M1390+2,0),OFFSET(C1390,-M1390+2,0),OFFSET(C1390,-M1390+3,0)+AC1390,OFFSET(C1390,-M1390+4,0),1,2)/10*I1390)</f>
        <v/>
      </c>
      <c r="Y1390" s="71" t="str">
        <f ca="1">IF(I1390="","",_xll.xEURO(OFFSET(C1390,-M1390+1,0),J1390,OFFSET(C1390,-M1390+2,0),OFFSET(C1390,-M1390+2,0),OFFSET(C1390,-M1390+3,0)+AC1390,OFFSET(C1390,-M1390+4,0),1,3)/100*I1390*10000)</f>
        <v/>
      </c>
      <c r="Z1390" s="71" t="str">
        <f ca="1">IF(I1390="","",_xll.xEURO(OFFSET(C1390,-M1390+1,0),J1390,OFFSET(C1390,-M1390+2,0),OFFSET(C1390,-M1390+2,0),OFFSET(C1390,-M1390+3,0)+AC1390,OFFSET(C1390,-M1390+4,0),1,5)/365.25*I1390*10000)</f>
        <v/>
      </c>
      <c r="AB1390" s="40" t="str">
        <f ca="1">IF(D1390="","",_xll.xCalcSkew(OFFSET(C1390,-M1390,0),E1390-OFFSET(C1390,-M1390+1,0),b)/100)</f>
        <v/>
      </c>
      <c r="AC1390" s="40" t="str">
        <f ca="1">IF(I1390="","",_xll.xCalcSkew(OFFSET(C1390,-M1390,0),J1390-OFFSET(C1390,-M1390+1,0),b)/100)</f>
        <v/>
      </c>
      <c r="AE1390">
        <f t="shared" si="242"/>
        <v>0</v>
      </c>
      <c r="AF1390">
        <f t="shared" si="243"/>
        <v>0</v>
      </c>
      <c r="AG1390">
        <f t="shared" si="244"/>
        <v>0</v>
      </c>
    </row>
    <row r="1391" spans="3:33" x14ac:dyDescent="0.25">
      <c r="C1391" s="64">
        <f ca="1">P1417+W1417</f>
        <v>0</v>
      </c>
      <c r="D1391" s="52"/>
      <c r="E1391" s="39"/>
      <c r="F1391" s="39"/>
      <c r="G1391" s="35"/>
      <c r="I1391" s="52"/>
      <c r="J1391" s="39"/>
      <c r="K1391" s="39"/>
      <c r="L1391" s="62"/>
      <c r="M1391" s="101">
        <f t="shared" si="249"/>
        <v>10</v>
      </c>
      <c r="N1391" s="67" t="str">
        <f ca="1">IF(D1391="","",_xll.xEURO(OFFSET(C1391,-M1391+1,0),E1391,OFFSET(C1391,-M1391+2,0),OFFSET(C1391,-M1391+2,0),OFFSET(C1391,-M1391+3,0)+AB1391,OFFSET(C1391,-M1391+4,0),0,1)*D1391)</f>
        <v/>
      </c>
      <c r="O1391" s="69" t="str">
        <f ca="1">IF(D1391="","",_xll.xEURO(OFFSET(C1391,-M1391+1,0),E1391,OFFSET(C1391,-M1391+2,0),OFFSET(C1391,-M1391+2,0),OFFSET(C1391,-M1391+3,0)+AB1391,OFFSET(C1391,-M1391+4,0),0,0))</f>
        <v/>
      </c>
      <c r="P1391" s="67" t="str">
        <f t="shared" si="247"/>
        <v/>
      </c>
      <c r="Q1391" s="67" t="str">
        <f ca="1">IF(D1391="","",_xll.xEURO(OFFSET(C1391,-M1391+1,0),E1391,OFFSET(C1391,-M1391+2,0),OFFSET(C1391,-M1391+2,0),OFFSET(C1391,-M1391+3,0)+AB1391,OFFSET(C1391,-M1391+4,0),0,2)/10*D1391)</f>
        <v/>
      </c>
      <c r="R1391" s="71" t="str">
        <f ca="1">IF(D1391="","",_xll.xEURO(OFFSET(C1391,-M1391+1,0),E1391,OFFSET(C1391,-M1391+2,0),OFFSET(C1391,-M1391+2,0),OFFSET(C1391,-M1391+3,0)+AB1391,OFFSET(C1391,-M1391+4,0),0,3)/100*D1391*10000)</f>
        <v/>
      </c>
      <c r="S1391" s="71" t="str">
        <f ca="1">IF(D1391="","",_xll.xEURO(OFFSET(C1391,-M1391+1,0),E1391,OFFSET(C1391,-M1391+2,0),OFFSET(C1391,-M1391+2,0),OFFSET(C1391,-M1391+3,0)+AB1391,OFFSET(C1391,-M1391+4,0),0,5)/365.25*D1391*10000)</f>
        <v/>
      </c>
      <c r="U1391" s="67" t="str">
        <f ca="1">IF(I1391="","",_xll.xEURO(OFFSET(C1391,-M1391+1,0),J1391,OFFSET(C1391,-M1391+2,0),OFFSET(C1391,-M1391+2,0),OFFSET(C1391,-M1391+3,0)+AC1391,OFFSET(C1391,-M1391+4,0),1,1)*I1391)</f>
        <v/>
      </c>
      <c r="V1391" s="69" t="str">
        <f ca="1">IF(I1391="","",_xll.xEURO(OFFSET(C1391,-M1391+1,0),J1391,OFFSET(C1391,-M1391+2,0),OFFSET(C1391,-M1391+2,0),OFFSET(C1391,-M1391+3,0)+AC1391,OFFSET(C1391,-M1391+4,0),1,0))</f>
        <v/>
      </c>
      <c r="W1391" s="67" t="str">
        <f t="shared" si="248"/>
        <v/>
      </c>
      <c r="X1391" s="67" t="str">
        <f ca="1">IF(I1391="","",_xll.xEURO(OFFSET(C1391,-M1391+1,0),J1391,OFFSET(C1391,-M1391+2,0),OFFSET(C1391,-M1391+2,0),OFFSET(C1391,-M1391+3,0)+AC1391,OFFSET(C1391,-M1391+4,0),1,2)/10*I1391)</f>
        <v/>
      </c>
      <c r="Y1391" s="71" t="str">
        <f ca="1">IF(I1391="","",_xll.xEURO(OFFSET(C1391,-M1391+1,0),J1391,OFFSET(C1391,-M1391+2,0),OFFSET(C1391,-M1391+2,0),OFFSET(C1391,-M1391+3,0)+AC1391,OFFSET(C1391,-M1391+4,0),1,3)/100*I1391*10000)</f>
        <v/>
      </c>
      <c r="Z1391" s="71" t="str">
        <f ca="1">IF(I1391="","",_xll.xEURO(OFFSET(C1391,-M1391+1,0),J1391,OFFSET(C1391,-M1391+2,0),OFFSET(C1391,-M1391+2,0),OFFSET(C1391,-M1391+3,0)+AC1391,OFFSET(C1391,-M1391+4,0),1,5)/365.25*I1391*10000)</f>
        <v/>
      </c>
      <c r="AB1391" s="40" t="str">
        <f ca="1">IF(D1391="","",_xll.xCalcSkew(OFFSET(C1391,-M1391,0),E1391-OFFSET(C1391,-M1391+1,0),b)/100)</f>
        <v/>
      </c>
      <c r="AC1391" s="40" t="str">
        <f ca="1">IF(I1391="","",_xll.xCalcSkew(OFFSET(C1391,-M1391,0),J1391-OFFSET(C1391,-M1391+1,0),b)/100)</f>
        <v/>
      </c>
      <c r="AE1391">
        <f t="shared" si="242"/>
        <v>0</v>
      </c>
      <c r="AF1391">
        <f t="shared" si="243"/>
        <v>0</v>
      </c>
      <c r="AG1391">
        <f t="shared" si="244"/>
        <v>0</v>
      </c>
    </row>
    <row r="1392" spans="3:33" x14ac:dyDescent="0.25">
      <c r="D1392" s="52"/>
      <c r="E1392" s="39"/>
      <c r="F1392" s="39"/>
      <c r="G1392" s="35"/>
      <c r="I1392" s="52"/>
      <c r="J1392" s="39"/>
      <c r="K1392" s="39"/>
      <c r="L1392" s="62"/>
      <c r="M1392" s="101">
        <f t="shared" si="249"/>
        <v>11</v>
      </c>
      <c r="N1392" s="67" t="str">
        <f ca="1">IF(D1392="","",_xll.xEURO(OFFSET(C1392,-M1392+1,0),E1392,OFFSET(C1392,-M1392+2,0),OFFSET(C1392,-M1392+2,0),OFFSET(C1392,-M1392+3,0)+AB1392,OFFSET(C1392,-M1392+4,0),0,1)*D1392)</f>
        <v/>
      </c>
      <c r="O1392" s="69" t="str">
        <f ca="1">IF(D1392="","",_xll.xEURO(OFFSET(C1392,-M1392+1,0),E1392,OFFSET(C1392,-M1392+2,0),OFFSET(C1392,-M1392+2,0),OFFSET(C1392,-M1392+3,0)+AB1392,OFFSET(C1392,-M1392+4,0),0,0))</f>
        <v/>
      </c>
      <c r="P1392" s="67" t="str">
        <f t="shared" si="247"/>
        <v/>
      </c>
      <c r="Q1392" s="67" t="str">
        <f ca="1">IF(D1392="","",_xll.xEURO(OFFSET(C1392,-M1392+1,0),E1392,OFFSET(C1392,-M1392+2,0),OFFSET(C1392,-M1392+2,0),OFFSET(C1392,-M1392+3,0)+AB1392,OFFSET(C1392,-M1392+4,0),0,2)/10*D1392)</f>
        <v/>
      </c>
      <c r="R1392" s="71" t="str">
        <f ca="1">IF(D1392="","",_xll.xEURO(OFFSET(C1392,-M1392+1,0),E1392,OFFSET(C1392,-M1392+2,0),OFFSET(C1392,-M1392+2,0),OFFSET(C1392,-M1392+3,0)+AB1392,OFFSET(C1392,-M1392+4,0),0,3)/100*D1392*10000)</f>
        <v/>
      </c>
      <c r="S1392" s="71" t="str">
        <f ca="1">IF(D1392="","",_xll.xEURO(OFFSET(C1392,-M1392+1,0),E1392,OFFSET(C1392,-M1392+2,0),OFFSET(C1392,-M1392+2,0),OFFSET(C1392,-M1392+3,0)+AB1392,OFFSET(C1392,-M1392+4,0),0,5)/365.25*D1392*10000)</f>
        <v/>
      </c>
      <c r="U1392" s="67" t="str">
        <f ca="1">IF(I1392="","",_xll.xEURO(OFFSET(C1392,-M1392+1,0),J1392,OFFSET(C1392,-M1392+2,0),OFFSET(C1392,-M1392+2,0),OFFSET(C1392,-M1392+3,0)+AC1392,OFFSET(C1392,-M1392+4,0),1,1)*I1392)</f>
        <v/>
      </c>
      <c r="V1392" s="69" t="str">
        <f ca="1">IF(I1392="","",_xll.xEURO(OFFSET(C1392,-M1392+1,0),J1392,OFFSET(C1392,-M1392+2,0),OFFSET(C1392,-M1392+2,0),OFFSET(C1392,-M1392+3,0)+AC1392,OFFSET(C1392,-M1392+4,0),1,0))</f>
        <v/>
      </c>
      <c r="W1392" s="67" t="str">
        <f t="shared" si="248"/>
        <v/>
      </c>
      <c r="X1392" s="67" t="str">
        <f ca="1">IF(I1392="","",_xll.xEURO(OFFSET(C1392,-M1392+1,0),J1392,OFFSET(C1392,-M1392+2,0),OFFSET(C1392,-M1392+2,0),OFFSET(C1392,-M1392+3,0)+AC1392,OFFSET(C1392,-M1392+4,0),1,2)/10*I1392)</f>
        <v/>
      </c>
      <c r="Y1392" s="71" t="str">
        <f ca="1">IF(I1392="","",_xll.xEURO(OFFSET(C1392,-M1392+1,0),J1392,OFFSET(C1392,-M1392+2,0),OFFSET(C1392,-M1392+2,0),OFFSET(C1392,-M1392+3,0)+AC1392,OFFSET(C1392,-M1392+4,0),1,3)/100*I1392*10000)</f>
        <v/>
      </c>
      <c r="Z1392" s="71" t="str">
        <f ca="1">IF(I1392="","",_xll.xEURO(OFFSET(C1392,-M1392+1,0),J1392,OFFSET(C1392,-M1392+2,0),OFFSET(C1392,-M1392+2,0),OFFSET(C1392,-M1392+3,0)+AC1392,OFFSET(C1392,-M1392+4,0),1,5)/365.25*I1392*10000)</f>
        <v/>
      </c>
      <c r="AB1392" s="40" t="str">
        <f ca="1">IF(D1392="","",_xll.xCalcSkew(OFFSET(C1392,-M1392,0),E1392-OFFSET(C1392,-M1392+1,0),b)/100)</f>
        <v/>
      </c>
      <c r="AC1392" s="40" t="str">
        <f ca="1">IF(I1392="","",_xll.xCalcSkew(OFFSET(C1392,-M1392,0),J1392-OFFSET(C1392,-M1392+1,0),b)/100)</f>
        <v/>
      </c>
      <c r="AE1392">
        <f t="shared" si="242"/>
        <v>0</v>
      </c>
      <c r="AF1392">
        <f t="shared" si="243"/>
        <v>0</v>
      </c>
      <c r="AG1392">
        <f t="shared" si="244"/>
        <v>0</v>
      </c>
    </row>
    <row r="1393" spans="4:33" x14ac:dyDescent="0.25">
      <c r="D1393" s="52"/>
      <c r="E1393" s="39"/>
      <c r="F1393" s="39"/>
      <c r="G1393" s="35"/>
      <c r="I1393" s="52"/>
      <c r="J1393" s="39"/>
      <c r="K1393" s="39"/>
      <c r="L1393" s="62"/>
      <c r="M1393" s="101">
        <f t="shared" si="249"/>
        <v>12</v>
      </c>
      <c r="N1393" s="67" t="str">
        <f ca="1">IF(D1393="","",_xll.xEURO(OFFSET(C1393,-M1393+1,0),E1393,OFFSET(C1393,-M1393+2,0),OFFSET(C1393,-M1393+2,0),OFFSET(C1393,-M1393+3,0)+AB1393,OFFSET(C1393,-M1393+4,0),0,1)*D1393)</f>
        <v/>
      </c>
      <c r="O1393" s="69" t="str">
        <f ca="1">IF(D1393="","",_xll.xEURO(OFFSET(C1393,-M1393+1,0),E1393,OFFSET(C1393,-M1393+2,0),OFFSET(C1393,-M1393+2,0),OFFSET(C1393,-M1393+3,0)+AB1393,OFFSET(C1393,-M1393+4,0),0,0))</f>
        <v/>
      </c>
      <c r="P1393" s="67" t="str">
        <f t="shared" si="247"/>
        <v/>
      </c>
      <c r="Q1393" s="67" t="str">
        <f ca="1">IF(D1393="","",_xll.xEURO(OFFSET(C1393,-M1393+1,0),E1393,OFFSET(C1393,-M1393+2,0),OFFSET(C1393,-M1393+2,0),OFFSET(C1393,-M1393+3,0)+AB1393,OFFSET(C1393,-M1393+4,0),0,2)/10*D1393)</f>
        <v/>
      </c>
      <c r="R1393" s="71" t="str">
        <f ca="1">IF(D1393="","",_xll.xEURO(OFFSET(C1393,-M1393+1,0),E1393,OFFSET(C1393,-M1393+2,0),OFFSET(C1393,-M1393+2,0),OFFSET(C1393,-M1393+3,0)+AB1393,OFFSET(C1393,-M1393+4,0),0,3)/100*D1393*10000)</f>
        <v/>
      </c>
      <c r="S1393" s="71" t="str">
        <f ca="1">IF(D1393="","",_xll.xEURO(OFFSET(C1393,-M1393+1,0),E1393,OFFSET(C1393,-M1393+2,0),OFFSET(C1393,-M1393+2,0),OFFSET(C1393,-M1393+3,0)+AB1393,OFFSET(C1393,-M1393+4,0),0,5)/365.25*D1393*10000)</f>
        <v/>
      </c>
      <c r="U1393" s="67" t="str">
        <f ca="1">IF(I1393="","",_xll.xEURO(OFFSET(C1393,-M1393+1,0),J1393,OFFSET(C1393,-M1393+2,0),OFFSET(C1393,-M1393+2,0),OFFSET(C1393,-M1393+3,0)+AC1393,OFFSET(C1393,-M1393+4,0),1,1)*I1393)</f>
        <v/>
      </c>
      <c r="V1393" s="69" t="str">
        <f ca="1">IF(I1393="","",_xll.xEURO(OFFSET(C1393,-M1393+1,0),J1393,OFFSET(C1393,-M1393+2,0),OFFSET(C1393,-M1393+2,0),OFFSET(C1393,-M1393+3,0)+AC1393,OFFSET(C1393,-M1393+4,0),1,0))</f>
        <v/>
      </c>
      <c r="W1393" s="67" t="str">
        <f t="shared" si="248"/>
        <v/>
      </c>
      <c r="X1393" s="67" t="str">
        <f ca="1">IF(I1393="","",_xll.xEURO(OFFSET(C1393,-M1393+1,0),J1393,OFFSET(C1393,-M1393+2,0),OFFSET(C1393,-M1393+2,0),OFFSET(C1393,-M1393+3,0)+AC1393,OFFSET(C1393,-M1393+4,0),1,2)/10*I1393)</f>
        <v/>
      </c>
      <c r="Y1393" s="71" t="str">
        <f ca="1">IF(I1393="","",_xll.xEURO(OFFSET(C1393,-M1393+1,0),J1393,OFFSET(C1393,-M1393+2,0),OFFSET(C1393,-M1393+2,0),OFFSET(C1393,-M1393+3,0)+AC1393,OFFSET(C1393,-M1393+4,0),1,3)/100*I1393*10000)</f>
        <v/>
      </c>
      <c r="Z1393" s="71" t="str">
        <f ca="1">IF(I1393="","",_xll.xEURO(OFFSET(C1393,-M1393+1,0),J1393,OFFSET(C1393,-M1393+2,0),OFFSET(C1393,-M1393+2,0),OFFSET(C1393,-M1393+3,0)+AC1393,OFFSET(C1393,-M1393+4,0),1,5)/365.25*I1393*10000)</f>
        <v/>
      </c>
      <c r="AB1393" s="40" t="str">
        <f ca="1">IF(D1393="","",_xll.xCalcSkew(OFFSET(C1393,-M1393,0),E1393-OFFSET(C1393,-M1393+1,0),b)/100)</f>
        <v/>
      </c>
      <c r="AC1393" s="40" t="str">
        <f ca="1">IF(I1393="","",_xll.xCalcSkew(OFFSET(C1393,-M1393,0),J1393-OFFSET(C1393,-M1393+1,0),b)/100)</f>
        <v/>
      </c>
      <c r="AE1393">
        <f t="shared" si="242"/>
        <v>0</v>
      </c>
      <c r="AF1393">
        <f t="shared" si="243"/>
        <v>0</v>
      </c>
      <c r="AG1393">
        <f t="shared" si="244"/>
        <v>0</v>
      </c>
    </row>
    <row r="1394" spans="4:33" x14ac:dyDescent="0.25">
      <c r="D1394" s="52"/>
      <c r="E1394" s="39"/>
      <c r="F1394" s="39"/>
      <c r="G1394" s="35"/>
      <c r="I1394" s="52"/>
      <c r="J1394" s="39"/>
      <c r="K1394" s="39"/>
      <c r="L1394" s="62"/>
      <c r="M1394" s="101">
        <f t="shared" si="249"/>
        <v>13</v>
      </c>
      <c r="N1394" s="67" t="str">
        <f ca="1">IF(D1394="","",_xll.xEURO(OFFSET(C1394,-M1394+1,0),E1394,OFFSET(C1394,-M1394+2,0),OFFSET(C1394,-M1394+2,0),OFFSET(C1394,-M1394+3,0)+AB1394,OFFSET(C1394,-M1394+4,0),0,1)*D1394)</f>
        <v/>
      </c>
      <c r="O1394" s="69" t="str">
        <f ca="1">IF(D1394="","",_xll.xEURO(OFFSET(C1394,-M1394+1,0),E1394,OFFSET(C1394,-M1394+2,0),OFFSET(C1394,-M1394+2,0),OFFSET(C1394,-M1394+3,0)+AB1394,OFFSET(C1394,-M1394+4,0),0,0))</f>
        <v/>
      </c>
      <c r="P1394" s="67" t="str">
        <f t="shared" si="247"/>
        <v/>
      </c>
      <c r="Q1394" s="67" t="str">
        <f ca="1">IF(D1394="","",_xll.xEURO(OFFSET(C1394,-M1394+1,0),E1394,OFFSET(C1394,-M1394+2,0),OFFSET(C1394,-M1394+2,0),OFFSET(C1394,-M1394+3,0)+AB1394,OFFSET(C1394,-M1394+4,0),0,2)/10*D1394)</f>
        <v/>
      </c>
      <c r="R1394" s="71" t="str">
        <f ca="1">IF(D1394="","",_xll.xEURO(OFFSET(C1394,-M1394+1,0),E1394,OFFSET(C1394,-M1394+2,0),OFFSET(C1394,-M1394+2,0),OFFSET(C1394,-M1394+3,0)+AB1394,OFFSET(C1394,-M1394+4,0),0,3)/100*D1394*10000)</f>
        <v/>
      </c>
      <c r="S1394" s="71" t="str">
        <f ca="1">IF(D1394="","",_xll.xEURO(OFFSET(C1394,-M1394+1,0),E1394,OFFSET(C1394,-M1394+2,0),OFFSET(C1394,-M1394+2,0),OFFSET(C1394,-M1394+3,0)+AB1394,OFFSET(C1394,-M1394+4,0),0,5)/365.25*D1394*10000)</f>
        <v/>
      </c>
      <c r="U1394" s="67" t="str">
        <f ca="1">IF(I1394="","",_xll.xEURO(OFFSET(C1394,-M1394+1,0),J1394,OFFSET(C1394,-M1394+2,0),OFFSET(C1394,-M1394+2,0),OFFSET(C1394,-M1394+3,0)+AC1394,OFFSET(C1394,-M1394+4,0),1,1)*I1394)</f>
        <v/>
      </c>
      <c r="V1394" s="69" t="str">
        <f ca="1">IF(I1394="","",_xll.xEURO(OFFSET(C1394,-M1394+1,0),J1394,OFFSET(C1394,-M1394+2,0),OFFSET(C1394,-M1394+2,0),OFFSET(C1394,-M1394+3,0)+AC1394,OFFSET(C1394,-M1394+4,0),1,0))</f>
        <v/>
      </c>
      <c r="W1394" s="67" t="str">
        <f t="shared" si="248"/>
        <v/>
      </c>
      <c r="X1394" s="67" t="str">
        <f ca="1">IF(I1394="","",_xll.xEURO(OFFSET(C1394,-M1394+1,0),J1394,OFFSET(C1394,-M1394+2,0),OFFSET(C1394,-M1394+2,0),OFFSET(C1394,-M1394+3,0)+AC1394,OFFSET(C1394,-M1394+4,0),1,2)/10*I1394)</f>
        <v/>
      </c>
      <c r="Y1394" s="71" t="str">
        <f ca="1">IF(I1394="","",_xll.xEURO(OFFSET(C1394,-M1394+1,0),J1394,OFFSET(C1394,-M1394+2,0),OFFSET(C1394,-M1394+2,0),OFFSET(C1394,-M1394+3,0)+AC1394,OFFSET(C1394,-M1394+4,0),1,3)/100*I1394*10000)</f>
        <v/>
      </c>
      <c r="Z1394" s="71" t="str">
        <f ca="1">IF(I1394="","",_xll.xEURO(OFFSET(C1394,-M1394+1,0),J1394,OFFSET(C1394,-M1394+2,0),OFFSET(C1394,-M1394+2,0),OFFSET(C1394,-M1394+3,0)+AC1394,OFFSET(C1394,-M1394+4,0),1,5)/365.25*I1394*10000)</f>
        <v/>
      </c>
      <c r="AB1394" s="40" t="str">
        <f ca="1">IF(D1394="","",_xll.xCalcSkew(OFFSET(C1394,-M1394,0),E1394-OFFSET(C1394,-M1394+1,0),b)/100)</f>
        <v/>
      </c>
      <c r="AC1394" s="40" t="str">
        <f ca="1">IF(I1394="","",_xll.xCalcSkew(OFFSET(C1394,-M1394,0),J1394-OFFSET(C1394,-M1394+1,0),b)/100)</f>
        <v/>
      </c>
      <c r="AE1394">
        <f t="shared" si="242"/>
        <v>0</v>
      </c>
      <c r="AF1394">
        <f t="shared" si="243"/>
        <v>0</v>
      </c>
      <c r="AG1394">
        <f t="shared" si="244"/>
        <v>0</v>
      </c>
    </row>
    <row r="1395" spans="4:33" x14ac:dyDescent="0.25">
      <c r="D1395" s="52"/>
      <c r="E1395" s="39"/>
      <c r="F1395" s="39"/>
      <c r="G1395" s="35"/>
      <c r="I1395" s="52"/>
      <c r="J1395" s="39"/>
      <c r="K1395" s="39"/>
      <c r="L1395" s="62"/>
      <c r="M1395" s="101">
        <f t="shared" si="249"/>
        <v>14</v>
      </c>
      <c r="N1395" s="67" t="str">
        <f ca="1">IF(D1395="","",_xll.xEURO(OFFSET(C1395,-M1395+1,0),E1395,OFFSET(C1395,-M1395+2,0),OFFSET(C1395,-M1395+2,0),OFFSET(C1395,-M1395+3,0)+AB1395,OFFSET(C1395,-M1395+4,0),0,1)*D1395)</f>
        <v/>
      </c>
      <c r="O1395" s="69" t="str">
        <f ca="1">IF(D1395="","",_xll.xEURO(OFFSET(C1395,-M1395+1,0),E1395,OFFSET(C1395,-M1395+2,0),OFFSET(C1395,-M1395+2,0),OFFSET(C1395,-M1395+3,0)+AB1395,OFFSET(C1395,-M1395+4,0),0,0))</f>
        <v/>
      </c>
      <c r="P1395" s="67" t="str">
        <f t="shared" si="247"/>
        <v/>
      </c>
      <c r="Q1395" s="67" t="str">
        <f ca="1">IF(D1395="","",_xll.xEURO(OFFSET(C1395,-M1395+1,0),E1395,OFFSET(C1395,-M1395+2,0),OFFSET(C1395,-M1395+2,0),OFFSET(C1395,-M1395+3,0)+AB1395,OFFSET(C1395,-M1395+4,0),0,2)/10*D1395)</f>
        <v/>
      </c>
      <c r="R1395" s="71" t="str">
        <f ca="1">IF(D1395="","",_xll.xEURO(OFFSET(C1395,-M1395+1,0),E1395,OFFSET(C1395,-M1395+2,0),OFFSET(C1395,-M1395+2,0),OFFSET(C1395,-M1395+3,0)+AB1395,OFFSET(C1395,-M1395+4,0),0,3)/100*D1395*10000)</f>
        <v/>
      </c>
      <c r="S1395" s="71" t="str">
        <f ca="1">IF(D1395="","",_xll.xEURO(OFFSET(C1395,-M1395+1,0),E1395,OFFSET(C1395,-M1395+2,0),OFFSET(C1395,-M1395+2,0),OFFSET(C1395,-M1395+3,0)+AB1395,OFFSET(C1395,-M1395+4,0),0,5)/365.25*D1395*10000)</f>
        <v/>
      </c>
      <c r="U1395" s="67" t="str">
        <f ca="1">IF(I1395="","",_xll.xEURO(OFFSET(C1395,-M1395+1,0),J1395,OFFSET(C1395,-M1395+2,0),OFFSET(C1395,-M1395+2,0),OFFSET(C1395,-M1395+3,0)+AC1395,OFFSET(C1395,-M1395+4,0),1,1)*I1395)</f>
        <v/>
      </c>
      <c r="V1395" s="69" t="str">
        <f ca="1">IF(I1395="","",_xll.xEURO(OFFSET(C1395,-M1395+1,0),J1395,OFFSET(C1395,-M1395+2,0),OFFSET(C1395,-M1395+2,0),OFFSET(C1395,-M1395+3,0)+AC1395,OFFSET(C1395,-M1395+4,0),1,0))</f>
        <v/>
      </c>
      <c r="W1395" s="67" t="str">
        <f t="shared" si="248"/>
        <v/>
      </c>
      <c r="X1395" s="67" t="str">
        <f ca="1">IF(I1395="","",_xll.xEURO(OFFSET(C1395,-M1395+1,0),J1395,OFFSET(C1395,-M1395+2,0),OFFSET(C1395,-M1395+2,0),OFFSET(C1395,-M1395+3,0)+AC1395,OFFSET(C1395,-M1395+4,0),1,2)/10*I1395)</f>
        <v/>
      </c>
      <c r="Y1395" s="71" t="str">
        <f ca="1">IF(I1395="","",_xll.xEURO(OFFSET(C1395,-M1395+1,0),J1395,OFFSET(C1395,-M1395+2,0),OFFSET(C1395,-M1395+2,0),OFFSET(C1395,-M1395+3,0)+AC1395,OFFSET(C1395,-M1395+4,0),1,3)/100*I1395*10000)</f>
        <v/>
      </c>
      <c r="Z1395" s="71" t="str">
        <f ca="1">IF(I1395="","",_xll.xEURO(OFFSET(C1395,-M1395+1,0),J1395,OFFSET(C1395,-M1395+2,0),OFFSET(C1395,-M1395+2,0),OFFSET(C1395,-M1395+3,0)+AC1395,OFFSET(C1395,-M1395+4,0),1,5)/365.25*I1395*10000)</f>
        <v/>
      </c>
      <c r="AB1395" s="40" t="str">
        <f ca="1">IF(D1395="","",_xll.xCalcSkew(OFFSET(C1395,-M1395,0),E1395-OFFSET(C1395,-M1395+1,0),b)/100)</f>
        <v/>
      </c>
      <c r="AC1395" s="40" t="str">
        <f ca="1">IF(I1395="","",_xll.xCalcSkew(OFFSET(C1395,-M1395,0),J1395-OFFSET(C1395,-M1395+1,0),b)/100)</f>
        <v/>
      </c>
      <c r="AE1395">
        <f t="shared" si="242"/>
        <v>0</v>
      </c>
      <c r="AF1395">
        <f t="shared" si="243"/>
        <v>0</v>
      </c>
      <c r="AG1395">
        <f t="shared" si="244"/>
        <v>0</v>
      </c>
    </row>
    <row r="1396" spans="4:33" x14ac:dyDescent="0.25">
      <c r="D1396" s="52"/>
      <c r="E1396" s="39"/>
      <c r="F1396" s="39"/>
      <c r="G1396" s="35"/>
      <c r="I1396" s="52"/>
      <c r="J1396" s="39"/>
      <c r="K1396" s="39"/>
      <c r="L1396" s="62"/>
      <c r="M1396" s="101">
        <f t="shared" si="249"/>
        <v>15</v>
      </c>
      <c r="N1396" s="67" t="str">
        <f ca="1">IF(D1396="","",_xll.xEURO(OFFSET(C1396,-M1396+1,0),E1396,OFFSET(C1396,-M1396+2,0),OFFSET(C1396,-M1396+2,0),OFFSET(C1396,-M1396+3,0)+AB1396,OFFSET(C1396,-M1396+4,0),0,1)*D1396)</f>
        <v/>
      </c>
      <c r="O1396" s="69" t="str">
        <f ca="1">IF(D1396="","",_xll.xEURO(OFFSET(C1396,-M1396+1,0),E1396,OFFSET(C1396,-M1396+2,0),OFFSET(C1396,-M1396+2,0),OFFSET(C1396,-M1396+3,0)+AB1396,OFFSET(C1396,-M1396+4,0),0,0))</f>
        <v/>
      </c>
      <c r="P1396" s="67" t="str">
        <f t="shared" si="247"/>
        <v/>
      </c>
      <c r="Q1396" s="67" t="str">
        <f ca="1">IF(D1396="","",_xll.xEURO(OFFSET(C1396,-M1396+1,0),E1396,OFFSET(C1396,-M1396+2,0),OFFSET(C1396,-M1396+2,0),OFFSET(C1396,-M1396+3,0)+AB1396,OFFSET(C1396,-M1396+4,0),0,2)/10*D1396)</f>
        <v/>
      </c>
      <c r="R1396" s="71" t="str">
        <f ca="1">IF(D1396="","",_xll.xEURO(OFFSET(C1396,-M1396+1,0),E1396,OFFSET(C1396,-M1396+2,0),OFFSET(C1396,-M1396+2,0),OFFSET(C1396,-M1396+3,0)+AB1396,OFFSET(C1396,-M1396+4,0),0,3)/100*D1396*10000)</f>
        <v/>
      </c>
      <c r="S1396" s="71" t="str">
        <f ca="1">IF(D1396="","",_xll.xEURO(OFFSET(C1396,-M1396+1,0),E1396,OFFSET(C1396,-M1396+2,0),OFFSET(C1396,-M1396+2,0),OFFSET(C1396,-M1396+3,0)+AB1396,OFFSET(C1396,-M1396+4,0),0,5)/365.25*D1396*10000)</f>
        <v/>
      </c>
      <c r="U1396" s="67" t="str">
        <f ca="1">IF(I1396="","",_xll.xEURO(OFFSET(C1396,-M1396+1,0),J1396,OFFSET(C1396,-M1396+2,0),OFFSET(C1396,-M1396+2,0),OFFSET(C1396,-M1396+3,0)+AC1396,OFFSET(C1396,-M1396+4,0),1,1)*I1396)</f>
        <v/>
      </c>
      <c r="V1396" s="69" t="str">
        <f ca="1">IF(I1396="","",_xll.xEURO(OFFSET(C1396,-M1396+1,0),J1396,OFFSET(C1396,-M1396+2,0),OFFSET(C1396,-M1396+2,0),OFFSET(C1396,-M1396+3,0)+AC1396,OFFSET(C1396,-M1396+4,0),1,0))</f>
        <v/>
      </c>
      <c r="W1396" s="67" t="str">
        <f t="shared" si="248"/>
        <v/>
      </c>
      <c r="X1396" s="67" t="str">
        <f ca="1">IF(I1396="","",_xll.xEURO(OFFSET(C1396,-M1396+1,0),J1396,OFFSET(C1396,-M1396+2,0),OFFSET(C1396,-M1396+2,0),OFFSET(C1396,-M1396+3,0)+AC1396,OFFSET(C1396,-M1396+4,0),1,2)/10*I1396)</f>
        <v/>
      </c>
      <c r="Y1396" s="71" t="str">
        <f ca="1">IF(I1396="","",_xll.xEURO(OFFSET(C1396,-M1396+1,0),J1396,OFFSET(C1396,-M1396+2,0),OFFSET(C1396,-M1396+2,0),OFFSET(C1396,-M1396+3,0)+AC1396,OFFSET(C1396,-M1396+4,0),1,3)/100*I1396*10000)</f>
        <v/>
      </c>
      <c r="Z1396" s="71" t="str">
        <f ca="1">IF(I1396="","",_xll.xEURO(OFFSET(C1396,-M1396+1,0),J1396,OFFSET(C1396,-M1396+2,0),OFFSET(C1396,-M1396+2,0),OFFSET(C1396,-M1396+3,0)+AC1396,OFFSET(C1396,-M1396+4,0),1,5)/365.25*I1396*10000)</f>
        <v/>
      </c>
      <c r="AB1396" s="40" t="str">
        <f ca="1">IF(D1396="","",_xll.xCalcSkew(OFFSET(C1396,-M1396,0),E1396-OFFSET(C1396,-M1396+1,0),b)/100)</f>
        <v/>
      </c>
      <c r="AC1396" s="40" t="str">
        <f ca="1">IF(I1396="","",_xll.xCalcSkew(OFFSET(C1396,-M1396,0),J1396-OFFSET(C1396,-M1396+1,0),b)/100)</f>
        <v/>
      </c>
      <c r="AE1396">
        <f t="shared" si="242"/>
        <v>0</v>
      </c>
      <c r="AF1396">
        <f t="shared" si="243"/>
        <v>0</v>
      </c>
      <c r="AG1396">
        <f t="shared" si="244"/>
        <v>0</v>
      </c>
    </row>
    <row r="1397" spans="4:33" x14ac:dyDescent="0.25">
      <c r="D1397" s="52"/>
      <c r="E1397" s="39"/>
      <c r="F1397" s="39"/>
      <c r="G1397" s="35"/>
      <c r="I1397" s="52"/>
      <c r="J1397" s="39"/>
      <c r="K1397" s="39"/>
      <c r="L1397" s="62"/>
      <c r="M1397" s="101">
        <f t="shared" si="249"/>
        <v>16</v>
      </c>
      <c r="N1397" s="67" t="str">
        <f ca="1">IF(D1397="","",_xll.xEURO(OFFSET(C1397,-M1397+1,0),E1397,OFFSET(C1397,-M1397+2,0),OFFSET(C1397,-M1397+2,0),OFFSET(C1397,-M1397+3,0)+AB1397,OFFSET(C1397,-M1397+4,0),0,1)*D1397)</f>
        <v/>
      </c>
      <c r="O1397" s="69" t="str">
        <f ca="1">IF(D1397="","",_xll.xEURO(OFFSET(C1397,-M1397+1,0),E1397,OFFSET(C1397,-M1397+2,0),OFFSET(C1397,-M1397+2,0),OFFSET(C1397,-M1397+3,0)+AB1397,OFFSET(C1397,-M1397+4,0),0,0))</f>
        <v/>
      </c>
      <c r="P1397" s="67" t="str">
        <f t="shared" si="247"/>
        <v/>
      </c>
      <c r="Q1397" s="67" t="str">
        <f ca="1">IF(D1397="","",_xll.xEURO(OFFSET(C1397,-M1397+1,0),E1397,OFFSET(C1397,-M1397+2,0),OFFSET(C1397,-M1397+2,0),OFFSET(C1397,-M1397+3,0)+AB1397,OFFSET(C1397,-M1397+4,0),0,2)/10*D1397)</f>
        <v/>
      </c>
      <c r="R1397" s="71" t="str">
        <f ca="1">IF(D1397="","",_xll.xEURO(OFFSET(C1397,-M1397+1,0),E1397,OFFSET(C1397,-M1397+2,0),OFFSET(C1397,-M1397+2,0),OFFSET(C1397,-M1397+3,0)+AB1397,OFFSET(C1397,-M1397+4,0),0,3)/100*D1397*10000)</f>
        <v/>
      </c>
      <c r="S1397" s="71" t="str">
        <f ca="1">IF(D1397="","",_xll.xEURO(OFFSET(C1397,-M1397+1,0),E1397,OFFSET(C1397,-M1397+2,0),OFFSET(C1397,-M1397+2,0),OFFSET(C1397,-M1397+3,0)+AB1397,OFFSET(C1397,-M1397+4,0),0,5)/365.25*D1397*10000)</f>
        <v/>
      </c>
      <c r="U1397" s="67" t="str">
        <f ca="1">IF(I1397="","",_xll.xEURO(OFFSET(C1397,-M1397+1,0),J1397,OFFSET(C1397,-M1397+2,0),OFFSET(C1397,-M1397+2,0),OFFSET(C1397,-M1397+3,0)+AC1397,OFFSET(C1397,-M1397+4,0),1,1)*I1397)</f>
        <v/>
      </c>
      <c r="V1397" s="69" t="str">
        <f ca="1">IF(I1397="","",_xll.xEURO(OFFSET(C1397,-M1397+1,0),J1397,OFFSET(C1397,-M1397+2,0),OFFSET(C1397,-M1397+2,0),OFFSET(C1397,-M1397+3,0)+AC1397,OFFSET(C1397,-M1397+4,0),1,0))</f>
        <v/>
      </c>
      <c r="W1397" s="67" t="str">
        <f t="shared" si="248"/>
        <v/>
      </c>
      <c r="X1397" s="67" t="str">
        <f ca="1">IF(I1397="","",_xll.xEURO(OFFSET(C1397,-M1397+1,0),J1397,OFFSET(C1397,-M1397+2,0),OFFSET(C1397,-M1397+2,0),OFFSET(C1397,-M1397+3,0)+AC1397,OFFSET(C1397,-M1397+4,0),1,2)/10*I1397)</f>
        <v/>
      </c>
      <c r="Y1397" s="71" t="str">
        <f ca="1">IF(I1397="","",_xll.xEURO(OFFSET(C1397,-M1397+1,0),J1397,OFFSET(C1397,-M1397+2,0),OFFSET(C1397,-M1397+2,0),OFFSET(C1397,-M1397+3,0)+AC1397,OFFSET(C1397,-M1397+4,0),1,3)/100*I1397*10000)</f>
        <v/>
      </c>
      <c r="Z1397" s="71" t="str">
        <f ca="1">IF(I1397="","",_xll.xEURO(OFFSET(C1397,-M1397+1,0),J1397,OFFSET(C1397,-M1397+2,0),OFFSET(C1397,-M1397+2,0),OFFSET(C1397,-M1397+3,0)+AC1397,OFFSET(C1397,-M1397+4,0),1,5)/365.25*I1397*10000)</f>
        <v/>
      </c>
      <c r="AB1397" s="40" t="str">
        <f ca="1">IF(D1397="","",_xll.xCalcSkew(OFFSET(C1397,-M1397,0),E1397-OFFSET(C1397,-M1397+1,0),b)/100)</f>
        <v/>
      </c>
      <c r="AC1397" s="40" t="str">
        <f ca="1">IF(I1397="","",_xll.xCalcSkew(OFFSET(C1397,-M1397,0),J1397-OFFSET(C1397,-M1397+1,0),b)/100)</f>
        <v/>
      </c>
      <c r="AE1397">
        <f t="shared" si="242"/>
        <v>0</v>
      </c>
      <c r="AF1397">
        <f t="shared" si="243"/>
        <v>0</v>
      </c>
      <c r="AG1397">
        <f t="shared" si="244"/>
        <v>0</v>
      </c>
    </row>
    <row r="1398" spans="4:33" x14ac:dyDescent="0.25">
      <c r="D1398" s="52"/>
      <c r="E1398" s="39"/>
      <c r="F1398" s="39"/>
      <c r="G1398" s="35"/>
      <c r="I1398" s="52"/>
      <c r="J1398" s="39"/>
      <c r="K1398" s="39"/>
      <c r="L1398" s="62"/>
      <c r="M1398" s="101">
        <f t="shared" si="249"/>
        <v>17</v>
      </c>
      <c r="N1398" s="67" t="str">
        <f ca="1">IF(D1398="","",_xll.xEURO(OFFSET(C1398,-M1398+1,0),E1398,OFFSET(C1398,-M1398+2,0),OFFSET(C1398,-M1398+2,0),OFFSET(C1398,-M1398+3,0)+AB1398,OFFSET(C1398,-M1398+4,0),0,1)*D1398)</f>
        <v/>
      </c>
      <c r="O1398" s="69" t="str">
        <f ca="1">IF(D1398="","",_xll.xEURO(OFFSET(C1398,-M1398+1,0),E1398,OFFSET(C1398,-M1398+2,0),OFFSET(C1398,-M1398+2,0),OFFSET(C1398,-M1398+3,0)+AB1398,OFFSET(C1398,-M1398+4,0),0,0))</f>
        <v/>
      </c>
      <c r="P1398" s="67" t="str">
        <f t="shared" si="247"/>
        <v/>
      </c>
      <c r="Q1398" s="67" t="str">
        <f ca="1">IF(D1398="","",_xll.xEURO(OFFSET(C1398,-M1398+1,0),E1398,OFFSET(C1398,-M1398+2,0),OFFSET(C1398,-M1398+2,0),OFFSET(C1398,-M1398+3,0)+AB1398,OFFSET(C1398,-M1398+4,0),0,2)/10*D1398)</f>
        <v/>
      </c>
      <c r="R1398" s="71" t="str">
        <f ca="1">IF(D1398="","",_xll.xEURO(OFFSET(C1398,-M1398+1,0),E1398,OFFSET(C1398,-M1398+2,0),OFFSET(C1398,-M1398+2,0),OFFSET(C1398,-M1398+3,0)+AB1398,OFFSET(C1398,-M1398+4,0),0,3)/100*D1398*10000)</f>
        <v/>
      </c>
      <c r="S1398" s="71" t="str">
        <f ca="1">IF(D1398="","",_xll.xEURO(OFFSET(C1398,-M1398+1,0),E1398,OFFSET(C1398,-M1398+2,0),OFFSET(C1398,-M1398+2,0),OFFSET(C1398,-M1398+3,0)+AB1398,OFFSET(C1398,-M1398+4,0),0,5)/365.25*D1398*10000)</f>
        <v/>
      </c>
      <c r="U1398" s="67" t="str">
        <f ca="1">IF(I1398="","",_xll.xEURO(OFFSET(C1398,-M1398+1,0),J1398,OFFSET(C1398,-M1398+2,0),OFFSET(C1398,-M1398+2,0),OFFSET(C1398,-M1398+3,0)+AC1398,OFFSET(C1398,-M1398+4,0),1,1)*I1398)</f>
        <v/>
      </c>
      <c r="V1398" s="69" t="str">
        <f ca="1">IF(I1398="","",_xll.xEURO(OFFSET(C1398,-M1398+1,0),J1398,OFFSET(C1398,-M1398+2,0),OFFSET(C1398,-M1398+2,0),OFFSET(C1398,-M1398+3,0)+AC1398,OFFSET(C1398,-M1398+4,0),1,0))</f>
        <v/>
      </c>
      <c r="W1398" s="67" t="str">
        <f t="shared" si="248"/>
        <v/>
      </c>
      <c r="X1398" s="67" t="str">
        <f ca="1">IF(I1398="","",_xll.xEURO(OFFSET(C1398,-M1398+1,0),J1398,OFFSET(C1398,-M1398+2,0),OFFSET(C1398,-M1398+2,0),OFFSET(C1398,-M1398+3,0)+AC1398,OFFSET(C1398,-M1398+4,0),1,2)/10*I1398)</f>
        <v/>
      </c>
      <c r="Y1398" s="71" t="str">
        <f ca="1">IF(I1398="","",_xll.xEURO(OFFSET(C1398,-M1398+1,0),J1398,OFFSET(C1398,-M1398+2,0),OFFSET(C1398,-M1398+2,0),OFFSET(C1398,-M1398+3,0)+AC1398,OFFSET(C1398,-M1398+4,0),1,3)/100*I1398*10000)</f>
        <v/>
      </c>
      <c r="Z1398" s="71" t="str">
        <f ca="1">IF(I1398="","",_xll.xEURO(OFFSET(C1398,-M1398+1,0),J1398,OFFSET(C1398,-M1398+2,0),OFFSET(C1398,-M1398+2,0),OFFSET(C1398,-M1398+3,0)+AC1398,OFFSET(C1398,-M1398+4,0),1,5)/365.25*I1398*10000)</f>
        <v/>
      </c>
      <c r="AB1398" s="40" t="str">
        <f ca="1">IF(D1398="","",_xll.xCalcSkew(OFFSET(C1398,-M1398,0),E1398-OFFSET(C1398,-M1398+1,0),b)/100)</f>
        <v/>
      </c>
      <c r="AC1398" s="40" t="str">
        <f ca="1">IF(I1398="","",_xll.xCalcSkew(OFFSET(C1398,-M1398,0),J1398-OFFSET(C1398,-M1398+1,0),b)/100)</f>
        <v/>
      </c>
      <c r="AE1398">
        <f t="shared" si="242"/>
        <v>0</v>
      </c>
      <c r="AF1398">
        <f t="shared" si="243"/>
        <v>0</v>
      </c>
      <c r="AG1398">
        <f t="shared" si="244"/>
        <v>0</v>
      </c>
    </row>
    <row r="1399" spans="4:33" x14ac:dyDescent="0.25">
      <c r="D1399" s="52"/>
      <c r="E1399" s="39"/>
      <c r="F1399" s="39"/>
      <c r="G1399" s="35"/>
      <c r="I1399" s="52"/>
      <c r="J1399" s="39"/>
      <c r="K1399" s="39"/>
      <c r="L1399" s="62"/>
      <c r="M1399" s="101">
        <f t="shared" si="249"/>
        <v>18</v>
      </c>
      <c r="N1399" s="67" t="str">
        <f ca="1">IF(D1399="","",_xll.xEURO(OFFSET(C1399,-M1399+1,0),E1399,OFFSET(C1399,-M1399+2,0),OFFSET(C1399,-M1399+2,0),OFFSET(C1399,-M1399+3,0)+AB1399,OFFSET(C1399,-M1399+4,0),0,1)*D1399)</f>
        <v/>
      </c>
      <c r="O1399" s="69" t="str">
        <f ca="1">IF(D1399="","",_xll.xEURO(OFFSET(C1399,-M1399+1,0),E1399,OFFSET(C1399,-M1399+2,0),OFFSET(C1399,-M1399+2,0),OFFSET(C1399,-M1399+3,0)+AB1399,OFFSET(C1399,-M1399+4,0),0,0))</f>
        <v/>
      </c>
      <c r="P1399" s="67" t="str">
        <f t="shared" si="247"/>
        <v/>
      </c>
      <c r="Q1399" s="67" t="str">
        <f ca="1">IF(D1399="","",_xll.xEURO(OFFSET(C1399,-M1399+1,0),E1399,OFFSET(C1399,-M1399+2,0),OFFSET(C1399,-M1399+2,0),OFFSET(C1399,-M1399+3,0)+AB1399,OFFSET(C1399,-M1399+4,0),0,2)/10*D1399)</f>
        <v/>
      </c>
      <c r="R1399" s="71" t="str">
        <f ca="1">IF(D1399="","",_xll.xEURO(OFFSET(C1399,-M1399+1,0),E1399,OFFSET(C1399,-M1399+2,0),OFFSET(C1399,-M1399+2,0),OFFSET(C1399,-M1399+3,0)+AB1399,OFFSET(C1399,-M1399+4,0),0,3)/100*D1399*10000)</f>
        <v/>
      </c>
      <c r="S1399" s="71" t="str">
        <f ca="1">IF(D1399="","",_xll.xEURO(OFFSET(C1399,-M1399+1,0),E1399,OFFSET(C1399,-M1399+2,0),OFFSET(C1399,-M1399+2,0),OFFSET(C1399,-M1399+3,0)+AB1399,OFFSET(C1399,-M1399+4,0),0,5)/365.25*D1399*10000)</f>
        <v/>
      </c>
      <c r="U1399" s="67" t="str">
        <f ca="1">IF(I1399="","",_xll.xEURO(OFFSET(C1399,-M1399+1,0),J1399,OFFSET(C1399,-M1399+2,0),OFFSET(C1399,-M1399+2,0),OFFSET(C1399,-M1399+3,0)+AC1399,OFFSET(C1399,-M1399+4,0),1,1)*I1399)</f>
        <v/>
      </c>
      <c r="V1399" s="69" t="str">
        <f ca="1">IF(I1399="","",_xll.xEURO(OFFSET(C1399,-M1399+1,0),J1399,OFFSET(C1399,-M1399+2,0),OFFSET(C1399,-M1399+2,0),OFFSET(C1399,-M1399+3,0)+AC1399,OFFSET(C1399,-M1399+4,0),1,0))</f>
        <v/>
      </c>
      <c r="W1399" s="67" t="str">
        <f t="shared" si="248"/>
        <v/>
      </c>
      <c r="X1399" s="67" t="str">
        <f ca="1">IF(I1399="","",_xll.xEURO(OFFSET(C1399,-M1399+1,0),J1399,OFFSET(C1399,-M1399+2,0),OFFSET(C1399,-M1399+2,0),OFFSET(C1399,-M1399+3,0)+AC1399,OFFSET(C1399,-M1399+4,0),1,2)/10*I1399)</f>
        <v/>
      </c>
      <c r="Y1399" s="71" t="str">
        <f ca="1">IF(I1399="","",_xll.xEURO(OFFSET(C1399,-M1399+1,0),J1399,OFFSET(C1399,-M1399+2,0),OFFSET(C1399,-M1399+2,0),OFFSET(C1399,-M1399+3,0)+AC1399,OFFSET(C1399,-M1399+4,0),1,3)/100*I1399*10000)</f>
        <v/>
      </c>
      <c r="Z1399" s="71" t="str">
        <f ca="1">IF(I1399="","",_xll.xEURO(OFFSET(C1399,-M1399+1,0),J1399,OFFSET(C1399,-M1399+2,0),OFFSET(C1399,-M1399+2,0),OFFSET(C1399,-M1399+3,0)+AC1399,OFFSET(C1399,-M1399+4,0),1,5)/365.25*I1399*10000)</f>
        <v/>
      </c>
      <c r="AB1399" s="40" t="str">
        <f ca="1">IF(D1399="","",_xll.xCalcSkew(OFFSET(C1399,-M1399,0),E1399-OFFSET(C1399,-M1399+1,0),b)/100)</f>
        <v/>
      </c>
      <c r="AC1399" s="40" t="str">
        <f ca="1">IF(I1399="","",_xll.xCalcSkew(OFFSET(C1399,-M1399,0),J1399-OFFSET(C1399,-M1399+1,0),b)/100)</f>
        <v/>
      </c>
      <c r="AE1399">
        <f t="shared" si="242"/>
        <v>0</v>
      </c>
      <c r="AF1399">
        <f t="shared" si="243"/>
        <v>0</v>
      </c>
      <c r="AG1399">
        <f t="shared" si="244"/>
        <v>0</v>
      </c>
    </row>
    <row r="1400" spans="4:33" x14ac:dyDescent="0.25">
      <c r="D1400" s="52"/>
      <c r="E1400" s="39"/>
      <c r="F1400" s="39"/>
      <c r="G1400" s="35"/>
      <c r="I1400" s="52"/>
      <c r="J1400" s="39"/>
      <c r="K1400" s="39"/>
      <c r="L1400" s="62"/>
      <c r="M1400" s="101">
        <f t="shared" si="249"/>
        <v>19</v>
      </c>
      <c r="N1400" s="67" t="str">
        <f ca="1">IF(D1400="","",_xll.xEURO(OFFSET(C1400,-M1400+1,0),E1400,OFFSET(C1400,-M1400+2,0),OFFSET(C1400,-M1400+2,0),OFFSET(C1400,-M1400+3,0)+AB1400,OFFSET(C1400,-M1400+4,0),0,1)*D1400)</f>
        <v/>
      </c>
      <c r="O1400" s="69" t="str">
        <f ca="1">IF(D1400="","",_xll.xEURO(OFFSET(C1400,-M1400+1,0),E1400,OFFSET(C1400,-M1400+2,0),OFFSET(C1400,-M1400+2,0),OFFSET(C1400,-M1400+3,0)+AB1400,OFFSET(C1400,-M1400+4,0),0,0))</f>
        <v/>
      </c>
      <c r="P1400" s="67" t="str">
        <f t="shared" si="247"/>
        <v/>
      </c>
      <c r="Q1400" s="67" t="str">
        <f ca="1">IF(D1400="","",_xll.xEURO(OFFSET(C1400,-M1400+1,0),E1400,OFFSET(C1400,-M1400+2,0),OFFSET(C1400,-M1400+2,0),OFFSET(C1400,-M1400+3,0)+AB1400,OFFSET(C1400,-M1400+4,0),0,2)/10*D1400)</f>
        <v/>
      </c>
      <c r="R1400" s="71" t="str">
        <f ca="1">IF(D1400="","",_xll.xEURO(OFFSET(C1400,-M1400+1,0),E1400,OFFSET(C1400,-M1400+2,0),OFFSET(C1400,-M1400+2,0),OFFSET(C1400,-M1400+3,0)+AB1400,OFFSET(C1400,-M1400+4,0),0,3)/100*D1400*10000)</f>
        <v/>
      </c>
      <c r="S1400" s="71" t="str">
        <f ca="1">IF(D1400="","",_xll.xEURO(OFFSET(C1400,-M1400+1,0),E1400,OFFSET(C1400,-M1400+2,0),OFFSET(C1400,-M1400+2,0),OFFSET(C1400,-M1400+3,0)+AB1400,OFFSET(C1400,-M1400+4,0),0,5)/365.25*D1400*10000)</f>
        <v/>
      </c>
      <c r="U1400" s="67" t="str">
        <f ca="1">IF(I1400="","",_xll.xEURO(OFFSET(C1400,-M1400+1,0),J1400,OFFSET(C1400,-M1400+2,0),OFFSET(C1400,-M1400+2,0),OFFSET(C1400,-M1400+3,0)+AC1400,OFFSET(C1400,-M1400+4,0),1,1)*I1400)</f>
        <v/>
      </c>
      <c r="V1400" s="69" t="str">
        <f ca="1">IF(I1400="","",_xll.xEURO(OFFSET(C1400,-M1400+1,0),J1400,OFFSET(C1400,-M1400+2,0),OFFSET(C1400,-M1400+2,0),OFFSET(C1400,-M1400+3,0)+AC1400,OFFSET(C1400,-M1400+4,0),1,0))</f>
        <v/>
      </c>
      <c r="W1400" s="67" t="str">
        <f t="shared" si="248"/>
        <v/>
      </c>
      <c r="X1400" s="67" t="str">
        <f ca="1">IF(I1400="","",_xll.xEURO(OFFSET(C1400,-M1400+1,0),J1400,OFFSET(C1400,-M1400+2,0),OFFSET(C1400,-M1400+2,0),OFFSET(C1400,-M1400+3,0)+AC1400,OFFSET(C1400,-M1400+4,0),1,2)/10*I1400)</f>
        <v/>
      </c>
      <c r="Y1400" s="71" t="str">
        <f ca="1">IF(I1400="","",_xll.xEURO(OFFSET(C1400,-M1400+1,0),J1400,OFFSET(C1400,-M1400+2,0),OFFSET(C1400,-M1400+2,0),OFFSET(C1400,-M1400+3,0)+AC1400,OFFSET(C1400,-M1400+4,0),1,3)/100*I1400*10000)</f>
        <v/>
      </c>
      <c r="Z1400" s="71" t="str">
        <f ca="1">IF(I1400="","",_xll.xEURO(OFFSET(C1400,-M1400+1,0),J1400,OFFSET(C1400,-M1400+2,0),OFFSET(C1400,-M1400+2,0),OFFSET(C1400,-M1400+3,0)+AC1400,OFFSET(C1400,-M1400+4,0),1,5)/365.25*I1400*10000)</f>
        <v/>
      </c>
      <c r="AB1400" s="40" t="str">
        <f ca="1">IF(D1400="","",_xll.xCalcSkew(OFFSET(C1400,-M1400,0),E1400-OFFSET(C1400,-M1400+1,0),b)/100)</f>
        <v/>
      </c>
      <c r="AC1400" s="40" t="str">
        <f ca="1">IF(I1400="","",_xll.xCalcSkew(OFFSET(C1400,-M1400,0),J1400-OFFSET(C1400,-M1400+1,0),b)/100)</f>
        <v/>
      </c>
      <c r="AE1400">
        <f t="shared" si="242"/>
        <v>0</v>
      </c>
      <c r="AF1400">
        <f t="shared" si="243"/>
        <v>0</v>
      </c>
      <c r="AG1400">
        <f t="shared" si="244"/>
        <v>0</v>
      </c>
    </row>
    <row r="1401" spans="4:33" x14ac:dyDescent="0.25">
      <c r="D1401" s="52"/>
      <c r="E1401" s="39"/>
      <c r="F1401" s="39"/>
      <c r="G1401" s="35"/>
      <c r="I1401" s="52"/>
      <c r="J1401" s="39"/>
      <c r="K1401" s="39"/>
      <c r="L1401" s="62"/>
      <c r="M1401" s="101">
        <f t="shared" si="249"/>
        <v>20</v>
      </c>
      <c r="N1401" s="67" t="str">
        <f ca="1">IF(D1401="","",_xll.xEURO(OFFSET(C1401,-M1401+1,0),E1401,OFFSET(C1401,-M1401+2,0),OFFSET(C1401,-M1401+2,0),OFFSET(C1401,-M1401+3,0)+AB1401,OFFSET(C1401,-M1401+4,0),0,1)*D1401)</f>
        <v/>
      </c>
      <c r="O1401" s="69" t="str">
        <f ca="1">IF(D1401="","",_xll.xEURO(OFFSET(C1401,-M1401+1,0),E1401,OFFSET(C1401,-M1401+2,0),OFFSET(C1401,-M1401+2,0),OFFSET(C1401,-M1401+3,0)+AB1401,OFFSET(C1401,-M1401+4,0),0,0))</f>
        <v/>
      </c>
      <c r="P1401" s="67" t="str">
        <f t="shared" si="247"/>
        <v/>
      </c>
      <c r="Q1401" s="67" t="str">
        <f ca="1">IF(D1401="","",_xll.xEURO(OFFSET(C1401,-M1401+1,0),E1401,OFFSET(C1401,-M1401+2,0),OFFSET(C1401,-M1401+2,0),OFFSET(C1401,-M1401+3,0)+AB1401,OFFSET(C1401,-M1401+4,0),0,2)/10*D1401)</f>
        <v/>
      </c>
      <c r="R1401" s="71" t="str">
        <f ca="1">IF(D1401="","",_xll.xEURO(OFFSET(C1401,-M1401+1,0),E1401,OFFSET(C1401,-M1401+2,0),OFFSET(C1401,-M1401+2,0),OFFSET(C1401,-M1401+3,0)+AB1401,OFFSET(C1401,-M1401+4,0),0,3)/100*D1401*10000)</f>
        <v/>
      </c>
      <c r="S1401" s="71" t="str">
        <f ca="1">IF(D1401="","",_xll.xEURO(OFFSET(C1401,-M1401+1,0),E1401,OFFSET(C1401,-M1401+2,0),OFFSET(C1401,-M1401+2,0),OFFSET(C1401,-M1401+3,0)+AB1401,OFFSET(C1401,-M1401+4,0),0,5)/365.25*D1401*10000)</f>
        <v/>
      </c>
      <c r="U1401" s="67" t="str">
        <f ca="1">IF(I1401="","",_xll.xEURO(OFFSET(C1401,-M1401+1,0),J1401,OFFSET(C1401,-M1401+2,0),OFFSET(C1401,-M1401+2,0),OFFSET(C1401,-M1401+3,0)+AC1401,OFFSET(C1401,-M1401+4,0),1,1)*I1401)</f>
        <v/>
      </c>
      <c r="V1401" s="69" t="str">
        <f ca="1">IF(I1401="","",_xll.xEURO(OFFSET(C1401,-M1401+1,0),J1401,OFFSET(C1401,-M1401+2,0),OFFSET(C1401,-M1401+2,0),OFFSET(C1401,-M1401+3,0)+AC1401,OFFSET(C1401,-M1401+4,0),1,0))</f>
        <v/>
      </c>
      <c r="W1401" s="67" t="str">
        <f t="shared" si="248"/>
        <v/>
      </c>
      <c r="X1401" s="67" t="str">
        <f ca="1">IF(I1401="","",_xll.xEURO(OFFSET(C1401,-M1401+1,0),J1401,OFFSET(C1401,-M1401+2,0),OFFSET(C1401,-M1401+2,0),OFFSET(C1401,-M1401+3,0)+AC1401,OFFSET(C1401,-M1401+4,0),1,2)/10*I1401)</f>
        <v/>
      </c>
      <c r="Y1401" s="71" t="str">
        <f ca="1">IF(I1401="","",_xll.xEURO(OFFSET(C1401,-M1401+1,0),J1401,OFFSET(C1401,-M1401+2,0),OFFSET(C1401,-M1401+2,0),OFFSET(C1401,-M1401+3,0)+AC1401,OFFSET(C1401,-M1401+4,0),1,3)/100*I1401*10000)</f>
        <v/>
      </c>
      <c r="Z1401" s="71" t="str">
        <f ca="1">IF(I1401="","",_xll.xEURO(OFFSET(C1401,-M1401+1,0),J1401,OFFSET(C1401,-M1401+2,0),OFFSET(C1401,-M1401+2,0),OFFSET(C1401,-M1401+3,0)+AC1401,OFFSET(C1401,-M1401+4,0),1,5)/365.25*I1401*10000)</f>
        <v/>
      </c>
      <c r="AB1401" s="40" t="str">
        <f ca="1">IF(D1401="","",_xll.xCalcSkew(OFFSET(C1401,-M1401,0),E1401-OFFSET(C1401,-M1401+1,0),b)/100)</f>
        <v/>
      </c>
      <c r="AC1401" s="40" t="str">
        <f ca="1">IF(I1401="","",_xll.xCalcSkew(OFFSET(C1401,-M1401,0),J1401-OFFSET(C1401,-M1401+1,0),b)/100)</f>
        <v/>
      </c>
      <c r="AE1401">
        <f t="shared" si="242"/>
        <v>0</v>
      </c>
      <c r="AF1401">
        <f t="shared" si="243"/>
        <v>0</v>
      </c>
      <c r="AG1401">
        <f t="shared" si="244"/>
        <v>0</v>
      </c>
    </row>
    <row r="1402" spans="4:33" x14ac:dyDescent="0.25">
      <c r="D1402" s="52"/>
      <c r="E1402" s="39"/>
      <c r="F1402" s="39"/>
      <c r="G1402" s="35"/>
      <c r="I1402" s="52"/>
      <c r="J1402" s="39"/>
      <c r="K1402" s="39"/>
      <c r="L1402" s="62"/>
      <c r="M1402" s="101">
        <f t="shared" si="249"/>
        <v>21</v>
      </c>
      <c r="N1402" s="67" t="str">
        <f ca="1">IF(D1402="","",_xll.xEURO(OFFSET(C1402,-M1402+1,0),E1402,OFFSET(C1402,-M1402+2,0),OFFSET(C1402,-M1402+2,0),OFFSET(C1402,-M1402+3,0)+AB1402,OFFSET(C1402,-M1402+4,0),0,1)*D1402)</f>
        <v/>
      </c>
      <c r="O1402" s="69" t="str">
        <f ca="1">IF(D1402="","",_xll.xEURO(OFFSET(C1402,-M1402+1,0),E1402,OFFSET(C1402,-M1402+2,0),OFFSET(C1402,-M1402+2,0),OFFSET(C1402,-M1402+3,0)+AB1402,OFFSET(C1402,-M1402+4,0),0,0))</f>
        <v/>
      </c>
      <c r="P1402" s="67" t="str">
        <f t="shared" si="247"/>
        <v/>
      </c>
      <c r="Q1402" s="67" t="str">
        <f ca="1">IF(D1402="","",_xll.xEURO(OFFSET(C1402,-M1402+1,0),E1402,OFFSET(C1402,-M1402+2,0),OFFSET(C1402,-M1402+2,0),OFFSET(C1402,-M1402+3,0)+AB1402,OFFSET(C1402,-M1402+4,0),0,2)/10*D1402)</f>
        <v/>
      </c>
      <c r="R1402" s="71" t="str">
        <f ca="1">IF(D1402="","",_xll.xEURO(OFFSET(C1402,-M1402+1,0),E1402,OFFSET(C1402,-M1402+2,0),OFFSET(C1402,-M1402+2,0),OFFSET(C1402,-M1402+3,0)+AB1402,OFFSET(C1402,-M1402+4,0),0,3)/100*D1402*10000)</f>
        <v/>
      </c>
      <c r="S1402" s="71" t="str">
        <f ca="1">IF(D1402="","",_xll.xEURO(OFFSET(C1402,-M1402+1,0),E1402,OFFSET(C1402,-M1402+2,0),OFFSET(C1402,-M1402+2,0),OFFSET(C1402,-M1402+3,0)+AB1402,OFFSET(C1402,-M1402+4,0),0,5)/365.25*D1402*10000)</f>
        <v/>
      </c>
      <c r="U1402" s="67" t="str">
        <f ca="1">IF(I1402="","",_xll.xEURO(OFFSET(C1402,-M1402+1,0),J1402,OFFSET(C1402,-M1402+2,0),OFFSET(C1402,-M1402+2,0),OFFSET(C1402,-M1402+3,0)+AC1402,OFFSET(C1402,-M1402+4,0),1,1)*I1402)</f>
        <v/>
      </c>
      <c r="V1402" s="69" t="str">
        <f ca="1">IF(I1402="","",_xll.xEURO(OFFSET(C1402,-M1402+1,0),J1402,OFFSET(C1402,-M1402+2,0),OFFSET(C1402,-M1402+2,0),OFFSET(C1402,-M1402+3,0)+AC1402,OFFSET(C1402,-M1402+4,0),1,0))</f>
        <v/>
      </c>
      <c r="W1402" s="67" t="str">
        <f t="shared" si="248"/>
        <v/>
      </c>
      <c r="X1402" s="67" t="str">
        <f ca="1">IF(I1402="","",_xll.xEURO(OFFSET(C1402,-M1402+1,0),J1402,OFFSET(C1402,-M1402+2,0),OFFSET(C1402,-M1402+2,0),OFFSET(C1402,-M1402+3,0)+AC1402,OFFSET(C1402,-M1402+4,0),1,2)/10*I1402)</f>
        <v/>
      </c>
      <c r="Y1402" s="71" t="str">
        <f ca="1">IF(I1402="","",_xll.xEURO(OFFSET(C1402,-M1402+1,0),J1402,OFFSET(C1402,-M1402+2,0),OFFSET(C1402,-M1402+2,0),OFFSET(C1402,-M1402+3,0)+AC1402,OFFSET(C1402,-M1402+4,0),1,3)/100*I1402*10000)</f>
        <v/>
      </c>
      <c r="Z1402" s="71" t="str">
        <f ca="1">IF(I1402="","",_xll.xEURO(OFFSET(C1402,-M1402+1,0),J1402,OFFSET(C1402,-M1402+2,0),OFFSET(C1402,-M1402+2,0),OFFSET(C1402,-M1402+3,0)+AC1402,OFFSET(C1402,-M1402+4,0),1,5)/365.25*I1402*10000)</f>
        <v/>
      </c>
      <c r="AB1402" s="40" t="str">
        <f ca="1">IF(D1402="","",_xll.xCalcSkew(OFFSET(C1402,-M1402,0),E1402-OFFSET(C1402,-M1402+1,0),b)/100)</f>
        <v/>
      </c>
      <c r="AC1402" s="40" t="str">
        <f ca="1">IF(I1402="","",_xll.xCalcSkew(OFFSET(C1402,-M1402,0),J1402-OFFSET(C1402,-M1402+1,0),b)/100)</f>
        <v/>
      </c>
      <c r="AE1402">
        <f t="shared" si="242"/>
        <v>0</v>
      </c>
      <c r="AF1402">
        <f t="shared" si="243"/>
        <v>0</v>
      </c>
      <c r="AG1402">
        <f t="shared" si="244"/>
        <v>0</v>
      </c>
    </row>
    <row r="1403" spans="4:33" x14ac:dyDescent="0.25">
      <c r="D1403" s="52"/>
      <c r="E1403" s="39"/>
      <c r="F1403" s="39"/>
      <c r="G1403" s="35"/>
      <c r="I1403" s="52"/>
      <c r="J1403" s="39"/>
      <c r="K1403" s="39"/>
      <c r="L1403" s="62"/>
      <c r="M1403" s="101">
        <f t="shared" si="249"/>
        <v>22</v>
      </c>
      <c r="N1403" s="67" t="str">
        <f ca="1">IF(D1403="","",_xll.xEURO(OFFSET(C1403,-M1403+1,0),E1403,OFFSET(C1403,-M1403+2,0),OFFSET(C1403,-M1403+2,0),OFFSET(C1403,-M1403+3,0)+AB1403,OFFSET(C1403,-M1403+4,0),0,1)*D1403)</f>
        <v/>
      </c>
      <c r="O1403" s="69" t="str">
        <f ca="1">IF(D1403="","",_xll.xEURO(OFFSET(C1403,-M1403+1,0),E1403,OFFSET(C1403,-M1403+2,0),OFFSET(C1403,-M1403+2,0),OFFSET(C1403,-M1403+3,0)+AB1403,OFFSET(C1403,-M1403+4,0),0,0))</f>
        <v/>
      </c>
      <c r="P1403" s="67" t="str">
        <f t="shared" si="247"/>
        <v/>
      </c>
      <c r="Q1403" s="67" t="str">
        <f ca="1">IF(D1403="","",_xll.xEURO(OFFSET(C1403,-M1403+1,0),E1403,OFFSET(C1403,-M1403+2,0),OFFSET(C1403,-M1403+2,0),OFFSET(C1403,-M1403+3,0)+AB1403,OFFSET(C1403,-M1403+4,0),0,2)/10*D1403)</f>
        <v/>
      </c>
      <c r="R1403" s="71" t="str">
        <f ca="1">IF(D1403="","",_xll.xEURO(OFFSET(C1403,-M1403+1,0),E1403,OFFSET(C1403,-M1403+2,0),OFFSET(C1403,-M1403+2,0),OFFSET(C1403,-M1403+3,0)+AB1403,OFFSET(C1403,-M1403+4,0),0,3)/100*D1403*10000)</f>
        <v/>
      </c>
      <c r="S1403" s="71" t="str">
        <f ca="1">IF(D1403="","",_xll.xEURO(OFFSET(C1403,-M1403+1,0),E1403,OFFSET(C1403,-M1403+2,0),OFFSET(C1403,-M1403+2,0),OFFSET(C1403,-M1403+3,0)+AB1403,OFFSET(C1403,-M1403+4,0),0,5)/365.25*D1403*10000)</f>
        <v/>
      </c>
      <c r="U1403" s="67" t="str">
        <f ca="1">IF(I1403="","",_xll.xEURO(OFFSET(C1403,-M1403+1,0),J1403,OFFSET(C1403,-M1403+2,0),OFFSET(C1403,-M1403+2,0),OFFSET(C1403,-M1403+3,0)+AC1403,OFFSET(C1403,-M1403+4,0),1,1)*I1403)</f>
        <v/>
      </c>
      <c r="V1403" s="69" t="str">
        <f ca="1">IF(I1403="","",_xll.xEURO(OFFSET(C1403,-M1403+1,0),J1403,OFFSET(C1403,-M1403+2,0),OFFSET(C1403,-M1403+2,0),OFFSET(C1403,-M1403+3,0)+AC1403,OFFSET(C1403,-M1403+4,0),1,0))</f>
        <v/>
      </c>
      <c r="W1403" s="67" t="str">
        <f t="shared" si="248"/>
        <v/>
      </c>
      <c r="X1403" s="67" t="str">
        <f ca="1">IF(I1403="","",_xll.xEURO(OFFSET(C1403,-M1403+1,0),J1403,OFFSET(C1403,-M1403+2,0),OFFSET(C1403,-M1403+2,0),OFFSET(C1403,-M1403+3,0)+AC1403,OFFSET(C1403,-M1403+4,0),1,2)/10*I1403)</f>
        <v/>
      </c>
      <c r="Y1403" s="71" t="str">
        <f ca="1">IF(I1403="","",_xll.xEURO(OFFSET(C1403,-M1403+1,0),J1403,OFFSET(C1403,-M1403+2,0),OFFSET(C1403,-M1403+2,0),OFFSET(C1403,-M1403+3,0)+AC1403,OFFSET(C1403,-M1403+4,0),1,3)/100*I1403*10000)</f>
        <v/>
      </c>
      <c r="Z1403" s="71" t="str">
        <f ca="1">IF(I1403="","",_xll.xEURO(OFFSET(C1403,-M1403+1,0),J1403,OFFSET(C1403,-M1403+2,0),OFFSET(C1403,-M1403+2,0),OFFSET(C1403,-M1403+3,0)+AC1403,OFFSET(C1403,-M1403+4,0),1,5)/365.25*I1403*10000)</f>
        <v/>
      </c>
      <c r="AB1403" s="40" t="str">
        <f ca="1">IF(D1403="","",_xll.xCalcSkew(OFFSET(C1403,-M1403,0),E1403-OFFSET(C1403,-M1403+1,0),b)/100)</f>
        <v/>
      </c>
      <c r="AC1403" s="40" t="str">
        <f ca="1">IF(I1403="","",_xll.xCalcSkew(OFFSET(C1403,-M1403,0),J1403-OFFSET(C1403,-M1403+1,0),b)/100)</f>
        <v/>
      </c>
      <c r="AE1403">
        <f t="shared" si="242"/>
        <v>0</v>
      </c>
      <c r="AF1403">
        <f t="shared" si="243"/>
        <v>0</v>
      </c>
      <c r="AG1403">
        <f t="shared" si="244"/>
        <v>0</v>
      </c>
    </row>
    <row r="1404" spans="4:33" x14ac:dyDescent="0.25">
      <c r="D1404" s="52"/>
      <c r="E1404" s="39"/>
      <c r="F1404" s="39"/>
      <c r="G1404" s="35"/>
      <c r="I1404" s="52"/>
      <c r="J1404" s="39"/>
      <c r="K1404" s="39"/>
      <c r="L1404" s="62"/>
      <c r="M1404" s="101">
        <f t="shared" si="249"/>
        <v>23</v>
      </c>
      <c r="N1404" s="67" t="str">
        <f ca="1">IF(D1404="","",_xll.xEURO(OFFSET(C1404,-M1404+1,0),E1404,OFFSET(C1404,-M1404+2,0),OFFSET(C1404,-M1404+2,0),OFFSET(C1404,-M1404+3,0)+AB1404,OFFSET(C1404,-M1404+4,0),0,1)*D1404)</f>
        <v/>
      </c>
      <c r="O1404" s="69" t="str">
        <f ca="1">IF(D1404="","",_xll.xEURO(OFFSET(C1404,-M1404+1,0),E1404,OFFSET(C1404,-M1404+2,0),OFFSET(C1404,-M1404+2,0),OFFSET(C1404,-M1404+3,0)+AB1404,OFFSET(C1404,-M1404+4,0),0,0))</f>
        <v/>
      </c>
      <c r="P1404" s="67" t="str">
        <f t="shared" si="247"/>
        <v/>
      </c>
      <c r="Q1404" s="67" t="str">
        <f ca="1">IF(D1404="","",_xll.xEURO(OFFSET(C1404,-M1404+1,0),E1404,OFFSET(C1404,-M1404+2,0),OFFSET(C1404,-M1404+2,0),OFFSET(C1404,-M1404+3,0)+AB1404,OFFSET(C1404,-M1404+4,0),0,2)/10*D1404)</f>
        <v/>
      </c>
      <c r="R1404" s="71" t="str">
        <f ca="1">IF(D1404="","",_xll.xEURO(OFFSET(C1404,-M1404+1,0),E1404,OFFSET(C1404,-M1404+2,0),OFFSET(C1404,-M1404+2,0),OFFSET(C1404,-M1404+3,0)+AB1404,OFFSET(C1404,-M1404+4,0),0,3)/100*D1404*10000)</f>
        <v/>
      </c>
      <c r="S1404" s="71" t="str">
        <f ca="1">IF(D1404="","",_xll.xEURO(OFFSET(C1404,-M1404+1,0),E1404,OFFSET(C1404,-M1404+2,0),OFFSET(C1404,-M1404+2,0),OFFSET(C1404,-M1404+3,0)+AB1404,OFFSET(C1404,-M1404+4,0),0,5)/365.25*D1404*10000)</f>
        <v/>
      </c>
      <c r="U1404" s="67" t="str">
        <f ca="1">IF(I1404="","",_xll.xEURO(OFFSET(C1404,-M1404+1,0),J1404,OFFSET(C1404,-M1404+2,0),OFFSET(C1404,-M1404+2,0),OFFSET(C1404,-M1404+3,0)+AC1404,OFFSET(C1404,-M1404+4,0),1,1)*I1404)</f>
        <v/>
      </c>
      <c r="V1404" s="69" t="str">
        <f ca="1">IF(I1404="","",_xll.xEURO(OFFSET(C1404,-M1404+1,0),J1404,OFFSET(C1404,-M1404+2,0),OFFSET(C1404,-M1404+2,0),OFFSET(C1404,-M1404+3,0)+AC1404,OFFSET(C1404,-M1404+4,0),1,0))</f>
        <v/>
      </c>
      <c r="W1404" s="67" t="str">
        <f t="shared" si="248"/>
        <v/>
      </c>
      <c r="X1404" s="67" t="str">
        <f ca="1">IF(I1404="","",_xll.xEURO(OFFSET(C1404,-M1404+1,0),J1404,OFFSET(C1404,-M1404+2,0),OFFSET(C1404,-M1404+2,0),OFFSET(C1404,-M1404+3,0)+AC1404,OFFSET(C1404,-M1404+4,0),1,2)/10*I1404)</f>
        <v/>
      </c>
      <c r="Y1404" s="71" t="str">
        <f ca="1">IF(I1404="","",_xll.xEURO(OFFSET(C1404,-M1404+1,0),J1404,OFFSET(C1404,-M1404+2,0),OFFSET(C1404,-M1404+2,0),OFFSET(C1404,-M1404+3,0)+AC1404,OFFSET(C1404,-M1404+4,0),1,3)/100*I1404*10000)</f>
        <v/>
      </c>
      <c r="Z1404" s="71" t="str">
        <f ca="1">IF(I1404="","",_xll.xEURO(OFFSET(C1404,-M1404+1,0),J1404,OFFSET(C1404,-M1404+2,0),OFFSET(C1404,-M1404+2,0),OFFSET(C1404,-M1404+3,0)+AC1404,OFFSET(C1404,-M1404+4,0),1,5)/365.25*I1404*10000)</f>
        <v/>
      </c>
      <c r="AB1404" s="40" t="str">
        <f ca="1">IF(D1404="","",_xll.xCalcSkew(OFFSET(C1404,-M1404,0),E1404-OFFSET(C1404,-M1404+1,0),b)/100)</f>
        <v/>
      </c>
      <c r="AC1404" s="40" t="str">
        <f ca="1">IF(I1404="","",_xll.xCalcSkew(OFFSET(C1404,-M1404,0),J1404-OFFSET(C1404,-M1404+1,0),b)/100)</f>
        <v/>
      </c>
      <c r="AE1404">
        <f t="shared" si="242"/>
        <v>0</v>
      </c>
      <c r="AF1404">
        <f t="shared" si="243"/>
        <v>0</v>
      </c>
      <c r="AG1404">
        <f t="shared" si="244"/>
        <v>0</v>
      </c>
    </row>
    <row r="1405" spans="4:33" x14ac:dyDescent="0.25">
      <c r="D1405" s="52"/>
      <c r="E1405" s="39"/>
      <c r="F1405" s="39"/>
      <c r="G1405" s="35"/>
      <c r="I1405" s="52"/>
      <c r="J1405" s="39"/>
      <c r="K1405" s="39"/>
      <c r="L1405" s="62"/>
      <c r="M1405" s="101">
        <f t="shared" si="249"/>
        <v>24</v>
      </c>
      <c r="N1405" s="67" t="str">
        <f ca="1">IF(D1405="","",_xll.xEURO(OFFSET(C1405,-M1405+1,0),E1405,OFFSET(C1405,-M1405+2,0),OFFSET(C1405,-M1405+2,0),OFFSET(C1405,-M1405+3,0)+AB1405,OFFSET(C1405,-M1405+4,0),0,1)*D1405)</f>
        <v/>
      </c>
      <c r="O1405" s="69" t="str">
        <f ca="1">IF(D1405="","",_xll.xEURO(OFFSET(C1405,-M1405+1,0),E1405,OFFSET(C1405,-M1405+2,0),OFFSET(C1405,-M1405+2,0),OFFSET(C1405,-M1405+3,0)+AB1405,OFFSET(C1405,-M1405+4,0),0,0))</f>
        <v/>
      </c>
      <c r="P1405" s="67" t="str">
        <f t="shared" si="247"/>
        <v/>
      </c>
      <c r="Q1405" s="67" t="str">
        <f ca="1">IF(D1405="","",_xll.xEURO(OFFSET(C1405,-M1405+1,0),E1405,OFFSET(C1405,-M1405+2,0),OFFSET(C1405,-M1405+2,0),OFFSET(C1405,-M1405+3,0)+AB1405,OFFSET(C1405,-M1405+4,0),0,2)/10*D1405)</f>
        <v/>
      </c>
      <c r="R1405" s="71" t="str">
        <f ca="1">IF(D1405="","",_xll.xEURO(OFFSET(C1405,-M1405+1,0),E1405,OFFSET(C1405,-M1405+2,0),OFFSET(C1405,-M1405+2,0),OFFSET(C1405,-M1405+3,0)+AB1405,OFFSET(C1405,-M1405+4,0),0,3)/100*D1405*10000)</f>
        <v/>
      </c>
      <c r="S1405" s="71" t="str">
        <f ca="1">IF(D1405="","",_xll.xEURO(OFFSET(C1405,-M1405+1,0),E1405,OFFSET(C1405,-M1405+2,0),OFFSET(C1405,-M1405+2,0),OFFSET(C1405,-M1405+3,0)+AB1405,OFFSET(C1405,-M1405+4,0),0,5)/365.25*D1405*10000)</f>
        <v/>
      </c>
      <c r="U1405" s="67" t="str">
        <f ca="1">IF(I1405="","",_xll.xEURO(OFFSET(C1405,-M1405+1,0),J1405,OFFSET(C1405,-M1405+2,0),OFFSET(C1405,-M1405+2,0),OFFSET(C1405,-M1405+3,0)+AC1405,OFFSET(C1405,-M1405+4,0),1,1)*I1405)</f>
        <v/>
      </c>
      <c r="V1405" s="69" t="str">
        <f ca="1">IF(I1405="","",_xll.xEURO(OFFSET(C1405,-M1405+1,0),J1405,OFFSET(C1405,-M1405+2,0),OFFSET(C1405,-M1405+2,0),OFFSET(C1405,-M1405+3,0)+AC1405,OFFSET(C1405,-M1405+4,0),1,0))</f>
        <v/>
      </c>
      <c r="W1405" s="67" t="str">
        <f t="shared" si="248"/>
        <v/>
      </c>
      <c r="X1405" s="67" t="str">
        <f ca="1">IF(I1405="","",_xll.xEURO(OFFSET(C1405,-M1405+1,0),J1405,OFFSET(C1405,-M1405+2,0),OFFSET(C1405,-M1405+2,0),OFFSET(C1405,-M1405+3,0)+AC1405,OFFSET(C1405,-M1405+4,0),1,2)/10*I1405)</f>
        <v/>
      </c>
      <c r="Y1405" s="71" t="str">
        <f ca="1">IF(I1405="","",_xll.xEURO(OFFSET(C1405,-M1405+1,0),J1405,OFFSET(C1405,-M1405+2,0),OFFSET(C1405,-M1405+2,0),OFFSET(C1405,-M1405+3,0)+AC1405,OFFSET(C1405,-M1405+4,0),1,3)/100*I1405*10000)</f>
        <v/>
      </c>
      <c r="Z1405" s="71" t="str">
        <f ca="1">IF(I1405="","",_xll.xEURO(OFFSET(C1405,-M1405+1,0),J1405,OFFSET(C1405,-M1405+2,0),OFFSET(C1405,-M1405+2,0),OFFSET(C1405,-M1405+3,0)+AC1405,OFFSET(C1405,-M1405+4,0),1,5)/365.25*I1405*10000)</f>
        <v/>
      </c>
      <c r="AB1405" s="40" t="str">
        <f ca="1">IF(D1405="","",_xll.xCalcSkew(OFFSET(C1405,-M1405,0),E1405-OFFSET(C1405,-M1405+1,0),b)/100)</f>
        <v/>
      </c>
      <c r="AC1405" s="40" t="str">
        <f ca="1">IF(I1405="","",_xll.xCalcSkew(OFFSET(C1405,-M1405,0),J1405-OFFSET(C1405,-M1405+1,0),b)/100)</f>
        <v/>
      </c>
      <c r="AE1405">
        <f t="shared" si="242"/>
        <v>0</v>
      </c>
      <c r="AF1405">
        <f t="shared" si="243"/>
        <v>0</v>
      </c>
      <c r="AG1405">
        <f t="shared" si="244"/>
        <v>0</v>
      </c>
    </row>
    <row r="1406" spans="4:33" x14ac:dyDescent="0.25">
      <c r="D1406" s="52"/>
      <c r="E1406" s="39"/>
      <c r="F1406" s="39"/>
      <c r="G1406" s="35"/>
      <c r="I1406" s="52"/>
      <c r="J1406" s="39"/>
      <c r="K1406" s="39"/>
      <c r="L1406" s="62"/>
      <c r="M1406" s="101">
        <f t="shared" si="249"/>
        <v>25</v>
      </c>
      <c r="N1406" s="67" t="str">
        <f ca="1">IF(D1406="","",_xll.xEURO(OFFSET(C1406,-M1406+1,0),E1406,OFFSET(C1406,-M1406+2,0),OFFSET(C1406,-M1406+2,0),OFFSET(C1406,-M1406+3,0)+AB1406,OFFSET(C1406,-M1406+4,0),0,1)*D1406)</f>
        <v/>
      </c>
      <c r="O1406" s="69" t="str">
        <f ca="1">IF(D1406="","",_xll.xEURO(OFFSET(C1406,-M1406+1,0),E1406,OFFSET(C1406,-M1406+2,0),OFFSET(C1406,-M1406+2,0),OFFSET(C1406,-M1406+3,0)+AB1406,OFFSET(C1406,-M1406+4,0),0,0))</f>
        <v/>
      </c>
      <c r="P1406" s="67" t="str">
        <f t="shared" si="247"/>
        <v/>
      </c>
      <c r="Q1406" s="67" t="str">
        <f ca="1">IF(D1406="","",_xll.xEURO(OFFSET(C1406,-M1406+1,0),E1406,OFFSET(C1406,-M1406+2,0),OFFSET(C1406,-M1406+2,0),OFFSET(C1406,-M1406+3,0)+AB1406,OFFSET(C1406,-M1406+4,0),0,2)/10*D1406)</f>
        <v/>
      </c>
      <c r="R1406" s="71" t="str">
        <f ca="1">IF(D1406="","",_xll.xEURO(OFFSET(C1406,-M1406+1,0),E1406,OFFSET(C1406,-M1406+2,0),OFFSET(C1406,-M1406+2,0),OFFSET(C1406,-M1406+3,0)+AB1406,OFFSET(C1406,-M1406+4,0),0,3)/100*D1406*10000)</f>
        <v/>
      </c>
      <c r="S1406" s="71" t="str">
        <f ca="1">IF(D1406="","",_xll.xEURO(OFFSET(C1406,-M1406+1,0),E1406,OFFSET(C1406,-M1406+2,0),OFFSET(C1406,-M1406+2,0),OFFSET(C1406,-M1406+3,0)+AB1406,OFFSET(C1406,-M1406+4,0),0,5)/365.25*D1406*10000)</f>
        <v/>
      </c>
      <c r="U1406" s="67" t="str">
        <f ca="1">IF(I1406="","",_xll.xEURO(OFFSET(C1406,-M1406+1,0),J1406,OFFSET(C1406,-M1406+2,0),OFFSET(C1406,-M1406+2,0),OFFSET(C1406,-M1406+3,0)+AC1406,OFFSET(C1406,-M1406+4,0),1,1)*I1406)</f>
        <v/>
      </c>
      <c r="V1406" s="69" t="str">
        <f ca="1">IF(I1406="","",_xll.xEURO(OFFSET(C1406,-M1406+1,0),J1406,OFFSET(C1406,-M1406+2,0),OFFSET(C1406,-M1406+2,0),OFFSET(C1406,-M1406+3,0)+AC1406,OFFSET(C1406,-M1406+4,0),1,0))</f>
        <v/>
      </c>
      <c r="W1406" s="67" t="str">
        <f t="shared" si="248"/>
        <v/>
      </c>
      <c r="X1406" s="67" t="str">
        <f ca="1">IF(I1406="","",_xll.xEURO(OFFSET(C1406,-M1406+1,0),J1406,OFFSET(C1406,-M1406+2,0),OFFSET(C1406,-M1406+2,0),OFFSET(C1406,-M1406+3,0)+AC1406,OFFSET(C1406,-M1406+4,0),1,2)/10*I1406)</f>
        <v/>
      </c>
      <c r="Y1406" s="71" t="str">
        <f ca="1">IF(I1406="","",_xll.xEURO(OFFSET(C1406,-M1406+1,0),J1406,OFFSET(C1406,-M1406+2,0),OFFSET(C1406,-M1406+2,0),OFFSET(C1406,-M1406+3,0)+AC1406,OFFSET(C1406,-M1406+4,0),1,3)/100*I1406*10000)</f>
        <v/>
      </c>
      <c r="Z1406" s="71" t="str">
        <f ca="1">IF(I1406="","",_xll.xEURO(OFFSET(C1406,-M1406+1,0),J1406,OFFSET(C1406,-M1406+2,0),OFFSET(C1406,-M1406+2,0),OFFSET(C1406,-M1406+3,0)+AC1406,OFFSET(C1406,-M1406+4,0),1,5)/365.25*I1406*10000)</f>
        <v/>
      </c>
      <c r="AB1406" s="40" t="str">
        <f ca="1">IF(D1406="","",_xll.xCalcSkew(OFFSET(C1406,-M1406,0),E1406-OFFSET(C1406,-M1406+1,0),b)/100)</f>
        <v/>
      </c>
      <c r="AC1406" s="40" t="str">
        <f ca="1">IF(I1406="","",_xll.xCalcSkew(OFFSET(C1406,-M1406,0),J1406-OFFSET(C1406,-M1406+1,0),b)/100)</f>
        <v/>
      </c>
      <c r="AE1406">
        <f t="shared" si="242"/>
        <v>0</v>
      </c>
      <c r="AF1406">
        <f t="shared" si="243"/>
        <v>0</v>
      </c>
      <c r="AG1406">
        <f t="shared" si="244"/>
        <v>0</v>
      </c>
    </row>
    <row r="1407" spans="4:33" x14ac:dyDescent="0.25">
      <c r="D1407" s="52"/>
      <c r="E1407" s="39"/>
      <c r="F1407" s="39"/>
      <c r="G1407" s="35"/>
      <c r="I1407" s="52"/>
      <c r="J1407" s="39"/>
      <c r="K1407" s="39"/>
      <c r="L1407" s="62"/>
      <c r="M1407" s="101">
        <f t="shared" si="249"/>
        <v>26</v>
      </c>
      <c r="N1407" s="67" t="str">
        <f ca="1">IF(D1407="","",_xll.xEURO(OFFSET(C1407,-M1407+1,0),E1407,OFFSET(C1407,-M1407+2,0),OFFSET(C1407,-M1407+2,0),OFFSET(C1407,-M1407+3,0)+AB1407,OFFSET(C1407,-M1407+4,0),0,1)*D1407)</f>
        <v/>
      </c>
      <c r="O1407" s="69" t="str">
        <f ca="1">IF(D1407="","",_xll.xEURO(OFFSET(C1407,-M1407+1,0),E1407,OFFSET(C1407,-M1407+2,0),OFFSET(C1407,-M1407+2,0),OFFSET(C1407,-M1407+3,0)+AB1407,OFFSET(C1407,-M1407+4,0),0,0))</f>
        <v/>
      </c>
      <c r="P1407" s="67" t="str">
        <f t="shared" si="247"/>
        <v/>
      </c>
      <c r="Q1407" s="67" t="str">
        <f ca="1">IF(D1407="","",_xll.xEURO(OFFSET(C1407,-M1407+1,0),E1407,OFFSET(C1407,-M1407+2,0),OFFSET(C1407,-M1407+2,0),OFFSET(C1407,-M1407+3,0)+AB1407,OFFSET(C1407,-M1407+4,0),0,2)/10*D1407)</f>
        <v/>
      </c>
      <c r="R1407" s="71" t="str">
        <f ca="1">IF(D1407="","",_xll.xEURO(OFFSET(C1407,-M1407+1,0),E1407,OFFSET(C1407,-M1407+2,0),OFFSET(C1407,-M1407+2,0),OFFSET(C1407,-M1407+3,0)+AB1407,OFFSET(C1407,-M1407+4,0),0,3)/100*D1407*10000)</f>
        <v/>
      </c>
      <c r="S1407" s="71" t="str">
        <f ca="1">IF(D1407="","",_xll.xEURO(OFFSET(C1407,-M1407+1,0),E1407,OFFSET(C1407,-M1407+2,0),OFFSET(C1407,-M1407+2,0),OFFSET(C1407,-M1407+3,0)+AB1407,OFFSET(C1407,-M1407+4,0),0,5)/365.25*D1407*10000)</f>
        <v/>
      </c>
      <c r="U1407" s="67" t="str">
        <f ca="1">IF(I1407="","",_xll.xEURO(OFFSET(C1407,-M1407+1,0),J1407,OFFSET(C1407,-M1407+2,0),OFFSET(C1407,-M1407+2,0),OFFSET(C1407,-M1407+3,0)+AC1407,OFFSET(C1407,-M1407+4,0),1,1)*I1407)</f>
        <v/>
      </c>
      <c r="V1407" s="69" t="str">
        <f ca="1">IF(I1407="","",_xll.xEURO(OFFSET(C1407,-M1407+1,0),J1407,OFFSET(C1407,-M1407+2,0),OFFSET(C1407,-M1407+2,0),OFFSET(C1407,-M1407+3,0)+AC1407,OFFSET(C1407,-M1407+4,0),1,0))</f>
        <v/>
      </c>
      <c r="W1407" s="67" t="str">
        <f t="shared" si="248"/>
        <v/>
      </c>
      <c r="X1407" s="67" t="str">
        <f ca="1">IF(I1407="","",_xll.xEURO(OFFSET(C1407,-M1407+1,0),J1407,OFFSET(C1407,-M1407+2,0),OFFSET(C1407,-M1407+2,0),OFFSET(C1407,-M1407+3,0)+AC1407,OFFSET(C1407,-M1407+4,0),1,2)/10*I1407)</f>
        <v/>
      </c>
      <c r="Y1407" s="71" t="str">
        <f ca="1">IF(I1407="","",_xll.xEURO(OFFSET(C1407,-M1407+1,0),J1407,OFFSET(C1407,-M1407+2,0),OFFSET(C1407,-M1407+2,0),OFFSET(C1407,-M1407+3,0)+AC1407,OFFSET(C1407,-M1407+4,0),1,3)/100*I1407*10000)</f>
        <v/>
      </c>
      <c r="Z1407" s="71" t="str">
        <f ca="1">IF(I1407="","",_xll.xEURO(OFFSET(C1407,-M1407+1,0),J1407,OFFSET(C1407,-M1407+2,0),OFFSET(C1407,-M1407+2,0),OFFSET(C1407,-M1407+3,0)+AC1407,OFFSET(C1407,-M1407+4,0),1,5)/365.25*I1407*10000)</f>
        <v/>
      </c>
      <c r="AB1407" s="40" t="str">
        <f ca="1">IF(D1407="","",_xll.xCalcSkew(OFFSET(C1407,-M1407,0),E1407-OFFSET(C1407,-M1407+1,0),b)/100)</f>
        <v/>
      </c>
      <c r="AC1407" s="40" t="str">
        <f ca="1">IF(I1407="","",_xll.xCalcSkew(OFFSET(C1407,-M1407,0),J1407-OFFSET(C1407,-M1407+1,0),b)/100)</f>
        <v/>
      </c>
      <c r="AE1407">
        <f t="shared" si="242"/>
        <v>0</v>
      </c>
      <c r="AF1407">
        <f t="shared" si="243"/>
        <v>0</v>
      </c>
      <c r="AG1407">
        <f t="shared" si="244"/>
        <v>0</v>
      </c>
    </row>
    <row r="1408" spans="4:33" x14ac:dyDescent="0.25">
      <c r="D1408" s="52"/>
      <c r="E1408" s="39"/>
      <c r="F1408" s="39"/>
      <c r="G1408" s="35"/>
      <c r="I1408" s="52"/>
      <c r="J1408" s="39"/>
      <c r="K1408" s="39"/>
      <c r="L1408" s="62"/>
      <c r="M1408" s="101">
        <f t="shared" si="249"/>
        <v>27</v>
      </c>
      <c r="N1408" s="67" t="str">
        <f ca="1">IF(D1408="","",_xll.xEURO(OFFSET(C1408,-M1408+1,0),E1408,OFFSET(C1408,-M1408+2,0),OFFSET(C1408,-M1408+2,0),OFFSET(C1408,-M1408+3,0)+AB1408,OFFSET(C1408,-M1408+4,0),0,1)*D1408)</f>
        <v/>
      </c>
      <c r="O1408" s="69" t="str">
        <f ca="1">IF(D1408="","",_xll.xEURO(OFFSET(C1408,-M1408+1,0),E1408,OFFSET(C1408,-M1408+2,0),OFFSET(C1408,-M1408+2,0),OFFSET(C1408,-M1408+3,0)+AB1408,OFFSET(C1408,-M1408+4,0),0,0))</f>
        <v/>
      </c>
      <c r="P1408" s="67" t="str">
        <f t="shared" si="247"/>
        <v/>
      </c>
      <c r="Q1408" s="67" t="str">
        <f ca="1">IF(D1408="","",_xll.xEURO(OFFSET(C1408,-M1408+1,0),E1408,OFFSET(C1408,-M1408+2,0),OFFSET(C1408,-M1408+2,0),OFFSET(C1408,-M1408+3,0)+AB1408,OFFSET(C1408,-M1408+4,0),0,2)/10*D1408)</f>
        <v/>
      </c>
      <c r="R1408" s="71" t="str">
        <f ca="1">IF(D1408="","",_xll.xEURO(OFFSET(C1408,-M1408+1,0),E1408,OFFSET(C1408,-M1408+2,0),OFFSET(C1408,-M1408+2,0),OFFSET(C1408,-M1408+3,0)+AB1408,OFFSET(C1408,-M1408+4,0),0,3)/100*D1408*10000)</f>
        <v/>
      </c>
      <c r="S1408" s="71" t="str">
        <f ca="1">IF(D1408="","",_xll.xEURO(OFFSET(C1408,-M1408+1,0),E1408,OFFSET(C1408,-M1408+2,0),OFFSET(C1408,-M1408+2,0),OFFSET(C1408,-M1408+3,0)+AB1408,OFFSET(C1408,-M1408+4,0),0,5)/365.25*D1408*10000)</f>
        <v/>
      </c>
      <c r="U1408" s="67" t="str">
        <f ca="1">IF(I1408="","",_xll.xEURO(OFFSET(C1408,-M1408+1,0),J1408,OFFSET(C1408,-M1408+2,0),OFFSET(C1408,-M1408+2,0),OFFSET(C1408,-M1408+3,0)+AC1408,OFFSET(C1408,-M1408+4,0),1,1)*I1408)</f>
        <v/>
      </c>
      <c r="V1408" s="69" t="str">
        <f ca="1">IF(I1408="","",_xll.xEURO(OFFSET(C1408,-M1408+1,0),J1408,OFFSET(C1408,-M1408+2,0),OFFSET(C1408,-M1408+2,0),OFFSET(C1408,-M1408+3,0)+AC1408,OFFSET(C1408,-M1408+4,0),1,0))</f>
        <v/>
      </c>
      <c r="W1408" s="67" t="str">
        <f t="shared" si="248"/>
        <v/>
      </c>
      <c r="X1408" s="67" t="str">
        <f ca="1">IF(I1408="","",_xll.xEURO(OFFSET(C1408,-M1408+1,0),J1408,OFFSET(C1408,-M1408+2,0),OFFSET(C1408,-M1408+2,0),OFFSET(C1408,-M1408+3,0)+AC1408,OFFSET(C1408,-M1408+4,0),1,2)/10*I1408)</f>
        <v/>
      </c>
      <c r="Y1408" s="71" t="str">
        <f ca="1">IF(I1408="","",_xll.xEURO(OFFSET(C1408,-M1408+1,0),J1408,OFFSET(C1408,-M1408+2,0),OFFSET(C1408,-M1408+2,0),OFFSET(C1408,-M1408+3,0)+AC1408,OFFSET(C1408,-M1408+4,0),1,3)/100*I1408*10000)</f>
        <v/>
      </c>
      <c r="Z1408" s="71" t="str">
        <f ca="1">IF(I1408="","",_xll.xEURO(OFFSET(C1408,-M1408+1,0),J1408,OFFSET(C1408,-M1408+2,0),OFFSET(C1408,-M1408+2,0),OFFSET(C1408,-M1408+3,0)+AC1408,OFFSET(C1408,-M1408+4,0),1,5)/365.25*I1408*10000)</f>
        <v/>
      </c>
      <c r="AB1408" s="40" t="str">
        <f ca="1">IF(D1408="","",_xll.xCalcSkew(OFFSET(C1408,-M1408,0),E1408-OFFSET(C1408,-M1408+1,0),b)/100)</f>
        <v/>
      </c>
      <c r="AC1408" s="40" t="str">
        <f ca="1">IF(I1408="","",_xll.xCalcSkew(OFFSET(C1408,-M1408,0),J1408-OFFSET(C1408,-M1408+1,0),b)/100)</f>
        <v/>
      </c>
      <c r="AE1408">
        <f t="shared" si="242"/>
        <v>0</v>
      </c>
      <c r="AF1408">
        <f t="shared" si="243"/>
        <v>0</v>
      </c>
      <c r="AG1408">
        <f t="shared" si="244"/>
        <v>0</v>
      </c>
    </row>
    <row r="1409" spans="3:33" x14ac:dyDescent="0.25">
      <c r="D1409" s="52"/>
      <c r="E1409" s="39"/>
      <c r="F1409" s="39"/>
      <c r="G1409" s="35"/>
      <c r="I1409" s="52"/>
      <c r="J1409" s="39"/>
      <c r="K1409" s="39"/>
      <c r="L1409" s="62"/>
      <c r="M1409" s="101">
        <f t="shared" si="249"/>
        <v>28</v>
      </c>
      <c r="N1409" s="67" t="str">
        <f ca="1">IF(D1409="","",_xll.xEURO(OFFSET(C1409,-M1409+1,0),E1409,OFFSET(C1409,-M1409+2,0),OFFSET(C1409,-M1409+2,0),OFFSET(C1409,-M1409+3,0)+AB1409,OFFSET(C1409,-M1409+4,0),0,1)*D1409)</f>
        <v/>
      </c>
      <c r="O1409" s="69" t="str">
        <f ca="1">IF(D1409="","",_xll.xEURO(OFFSET(C1409,-M1409+1,0),E1409,OFFSET(C1409,-M1409+2,0),OFFSET(C1409,-M1409+2,0),OFFSET(C1409,-M1409+3,0)+AB1409,OFFSET(C1409,-M1409+4,0),0,0))</f>
        <v/>
      </c>
      <c r="P1409" s="67" t="str">
        <f t="shared" si="247"/>
        <v/>
      </c>
      <c r="Q1409" s="67" t="str">
        <f ca="1">IF(D1409="","",_xll.xEURO(OFFSET(C1409,-M1409+1,0),E1409,OFFSET(C1409,-M1409+2,0),OFFSET(C1409,-M1409+2,0),OFFSET(C1409,-M1409+3,0)+AB1409,OFFSET(C1409,-M1409+4,0),0,2)/10*D1409)</f>
        <v/>
      </c>
      <c r="R1409" s="71" t="str">
        <f ca="1">IF(D1409="","",_xll.xEURO(OFFSET(C1409,-M1409+1,0),E1409,OFFSET(C1409,-M1409+2,0),OFFSET(C1409,-M1409+2,0),OFFSET(C1409,-M1409+3,0)+AB1409,OFFSET(C1409,-M1409+4,0),0,3)/100*D1409*10000)</f>
        <v/>
      </c>
      <c r="S1409" s="71" t="str">
        <f ca="1">IF(D1409="","",_xll.xEURO(OFFSET(C1409,-M1409+1,0),E1409,OFFSET(C1409,-M1409+2,0),OFFSET(C1409,-M1409+2,0),OFFSET(C1409,-M1409+3,0)+AB1409,OFFSET(C1409,-M1409+4,0),0,5)/365.25*D1409*10000)</f>
        <v/>
      </c>
      <c r="U1409" s="67" t="str">
        <f ca="1">IF(I1409="","",_xll.xEURO(OFFSET(C1409,-M1409+1,0),J1409,OFFSET(C1409,-M1409+2,0),OFFSET(C1409,-M1409+2,0),OFFSET(C1409,-M1409+3,0)+AC1409,OFFSET(C1409,-M1409+4,0),1,1)*I1409)</f>
        <v/>
      </c>
      <c r="V1409" s="69" t="str">
        <f ca="1">IF(I1409="","",_xll.xEURO(OFFSET(C1409,-M1409+1,0),J1409,OFFSET(C1409,-M1409+2,0),OFFSET(C1409,-M1409+2,0),OFFSET(C1409,-M1409+3,0)+AC1409,OFFSET(C1409,-M1409+4,0),1,0))</f>
        <v/>
      </c>
      <c r="W1409" s="67" t="str">
        <f t="shared" si="248"/>
        <v/>
      </c>
      <c r="X1409" s="67" t="str">
        <f ca="1">IF(I1409="","",_xll.xEURO(OFFSET(C1409,-M1409+1,0),J1409,OFFSET(C1409,-M1409+2,0),OFFSET(C1409,-M1409+2,0),OFFSET(C1409,-M1409+3,0)+AC1409,OFFSET(C1409,-M1409+4,0),1,2)/10*I1409)</f>
        <v/>
      </c>
      <c r="Y1409" s="71" t="str">
        <f ca="1">IF(I1409="","",_xll.xEURO(OFFSET(C1409,-M1409+1,0),J1409,OFFSET(C1409,-M1409+2,0),OFFSET(C1409,-M1409+2,0),OFFSET(C1409,-M1409+3,0)+AC1409,OFFSET(C1409,-M1409+4,0),1,3)/100*I1409*10000)</f>
        <v/>
      </c>
      <c r="Z1409" s="71" t="str">
        <f ca="1">IF(I1409="","",_xll.xEURO(OFFSET(C1409,-M1409+1,0),J1409,OFFSET(C1409,-M1409+2,0),OFFSET(C1409,-M1409+2,0),OFFSET(C1409,-M1409+3,0)+AC1409,OFFSET(C1409,-M1409+4,0),1,5)/365.25*I1409*10000)</f>
        <v/>
      </c>
      <c r="AB1409" s="40" t="str">
        <f ca="1">IF(D1409="","",_xll.xCalcSkew(OFFSET(C1409,-M1409,0),E1409-OFFSET(C1409,-M1409+1,0),b)/100)</f>
        <v/>
      </c>
      <c r="AC1409" s="40" t="str">
        <f ca="1">IF(I1409="","",_xll.xCalcSkew(OFFSET(C1409,-M1409,0),J1409-OFFSET(C1409,-M1409+1,0),b)/100)</f>
        <v/>
      </c>
      <c r="AE1409">
        <f t="shared" si="242"/>
        <v>0</v>
      </c>
      <c r="AF1409">
        <f t="shared" si="243"/>
        <v>0</v>
      </c>
      <c r="AG1409">
        <f t="shared" si="244"/>
        <v>0</v>
      </c>
    </row>
    <row r="1410" spans="3:33" x14ac:dyDescent="0.25">
      <c r="D1410" s="52"/>
      <c r="E1410" s="39"/>
      <c r="F1410" s="39"/>
      <c r="G1410" s="35"/>
      <c r="I1410" s="52"/>
      <c r="J1410" s="39"/>
      <c r="K1410" s="39"/>
      <c r="L1410" s="62"/>
      <c r="M1410" s="101">
        <f t="shared" si="249"/>
        <v>29</v>
      </c>
      <c r="N1410" s="67" t="str">
        <f ca="1">IF(D1410="","",_xll.xEURO(OFFSET(C1410,-M1410+1,0),E1410,OFFSET(C1410,-M1410+2,0),OFFSET(C1410,-M1410+2,0),OFFSET(C1410,-M1410+3,0)+AB1410,OFFSET(C1410,-M1410+4,0),0,1)*D1410)</f>
        <v/>
      </c>
      <c r="O1410" s="69" t="str">
        <f ca="1">IF(D1410="","",_xll.xEURO(OFFSET(C1410,-M1410+1,0),E1410,OFFSET(C1410,-M1410+2,0),OFFSET(C1410,-M1410+2,0),OFFSET(C1410,-M1410+3,0)+AB1410,OFFSET(C1410,-M1410+4,0),0,0))</f>
        <v/>
      </c>
      <c r="P1410" s="67" t="str">
        <f t="shared" si="247"/>
        <v/>
      </c>
      <c r="Q1410" s="67" t="str">
        <f ca="1">IF(D1410="","",_xll.xEURO(OFFSET(C1410,-M1410+1,0),E1410,OFFSET(C1410,-M1410+2,0),OFFSET(C1410,-M1410+2,0),OFFSET(C1410,-M1410+3,0)+AB1410,OFFSET(C1410,-M1410+4,0),0,2)/10*D1410)</f>
        <v/>
      </c>
      <c r="R1410" s="71" t="str">
        <f ca="1">IF(D1410="","",_xll.xEURO(OFFSET(C1410,-M1410+1,0),E1410,OFFSET(C1410,-M1410+2,0),OFFSET(C1410,-M1410+2,0),OFFSET(C1410,-M1410+3,0)+AB1410,OFFSET(C1410,-M1410+4,0),0,3)/100*D1410*10000)</f>
        <v/>
      </c>
      <c r="S1410" s="71" t="str">
        <f ca="1">IF(D1410="","",_xll.xEURO(OFFSET(C1410,-M1410+1,0),E1410,OFFSET(C1410,-M1410+2,0),OFFSET(C1410,-M1410+2,0),OFFSET(C1410,-M1410+3,0)+AB1410,OFFSET(C1410,-M1410+4,0),0,5)/365.25*D1410*10000)</f>
        <v/>
      </c>
      <c r="U1410" s="67" t="str">
        <f ca="1">IF(I1410="","",_xll.xEURO(OFFSET(C1410,-M1410+1,0),J1410,OFFSET(C1410,-M1410+2,0),OFFSET(C1410,-M1410+2,0),OFFSET(C1410,-M1410+3,0)+AC1410,OFFSET(C1410,-M1410+4,0),1,1)*I1410)</f>
        <v/>
      </c>
      <c r="V1410" s="69" t="str">
        <f ca="1">IF(I1410="","",_xll.xEURO(OFFSET(C1410,-M1410+1,0),J1410,OFFSET(C1410,-M1410+2,0),OFFSET(C1410,-M1410+2,0),OFFSET(C1410,-M1410+3,0)+AC1410,OFFSET(C1410,-M1410+4,0),1,0))</f>
        <v/>
      </c>
      <c r="W1410" s="67" t="str">
        <f t="shared" si="248"/>
        <v/>
      </c>
      <c r="X1410" s="67" t="str">
        <f ca="1">IF(I1410="","",_xll.xEURO(OFFSET(C1410,-M1410+1,0),J1410,OFFSET(C1410,-M1410+2,0),OFFSET(C1410,-M1410+2,0),OFFSET(C1410,-M1410+3,0)+AC1410,OFFSET(C1410,-M1410+4,0),1,2)/10*I1410)</f>
        <v/>
      </c>
      <c r="Y1410" s="71" t="str">
        <f ca="1">IF(I1410="","",_xll.xEURO(OFFSET(C1410,-M1410+1,0),J1410,OFFSET(C1410,-M1410+2,0),OFFSET(C1410,-M1410+2,0),OFFSET(C1410,-M1410+3,0)+AC1410,OFFSET(C1410,-M1410+4,0),1,3)/100*I1410*10000)</f>
        <v/>
      </c>
      <c r="Z1410" s="71" t="str">
        <f ca="1">IF(I1410="","",_xll.xEURO(OFFSET(C1410,-M1410+1,0),J1410,OFFSET(C1410,-M1410+2,0),OFFSET(C1410,-M1410+2,0),OFFSET(C1410,-M1410+3,0)+AC1410,OFFSET(C1410,-M1410+4,0),1,5)/365.25*I1410*10000)</f>
        <v/>
      </c>
      <c r="AB1410" s="40" t="str">
        <f ca="1">IF(D1410="","",_xll.xCalcSkew(OFFSET(C1410,-M1410,0),E1410-OFFSET(C1410,-M1410+1,0),b)/100)</f>
        <v/>
      </c>
      <c r="AC1410" s="40" t="str">
        <f ca="1">IF(I1410="","",_xll.xCalcSkew(OFFSET(C1410,-M1410,0),J1410-OFFSET(C1410,-M1410+1,0),b)/100)</f>
        <v/>
      </c>
      <c r="AE1410">
        <f t="shared" si="242"/>
        <v>0</v>
      </c>
      <c r="AF1410">
        <f t="shared" si="243"/>
        <v>0</v>
      </c>
      <c r="AG1410">
        <f t="shared" si="244"/>
        <v>0</v>
      </c>
    </row>
    <row r="1411" spans="3:33" x14ac:dyDescent="0.25">
      <c r="D1411" s="52"/>
      <c r="E1411" s="39"/>
      <c r="F1411" s="39"/>
      <c r="G1411" s="35"/>
      <c r="I1411" s="52"/>
      <c r="J1411" s="39"/>
      <c r="K1411" s="39"/>
      <c r="L1411" s="62"/>
      <c r="M1411" s="101">
        <f t="shared" si="249"/>
        <v>30</v>
      </c>
      <c r="N1411" s="67" t="str">
        <f ca="1">IF(D1411="","",_xll.xEURO(OFFSET(C1411,-M1411+1,0),E1411,OFFSET(C1411,-M1411+2,0),OFFSET(C1411,-M1411+2,0),OFFSET(C1411,-M1411+3,0)+AB1411,OFFSET(C1411,-M1411+4,0),0,1)*D1411)</f>
        <v/>
      </c>
      <c r="O1411" s="69" t="str">
        <f ca="1">IF(D1411="","",_xll.xEURO(OFFSET(C1411,-M1411+1,0),E1411,OFFSET(C1411,-M1411+2,0),OFFSET(C1411,-M1411+2,0),OFFSET(C1411,-M1411+3,0)+AB1411,OFFSET(C1411,-M1411+4,0),0,0))</f>
        <v/>
      </c>
      <c r="P1411" s="67" t="str">
        <f t="shared" si="247"/>
        <v/>
      </c>
      <c r="Q1411" s="67" t="str">
        <f ca="1">IF(D1411="","",_xll.xEURO(OFFSET(C1411,-M1411+1,0),E1411,OFFSET(C1411,-M1411+2,0),OFFSET(C1411,-M1411+2,0),OFFSET(C1411,-M1411+3,0)+AB1411,OFFSET(C1411,-M1411+4,0),0,2)/10*D1411)</f>
        <v/>
      </c>
      <c r="R1411" s="71" t="str">
        <f ca="1">IF(D1411="","",_xll.xEURO(OFFSET(C1411,-M1411+1,0),E1411,OFFSET(C1411,-M1411+2,0),OFFSET(C1411,-M1411+2,0),OFFSET(C1411,-M1411+3,0)+AB1411,OFFSET(C1411,-M1411+4,0),0,3)/100*D1411*10000)</f>
        <v/>
      </c>
      <c r="S1411" s="71" t="str">
        <f ca="1">IF(D1411="","",_xll.xEURO(OFFSET(C1411,-M1411+1,0),E1411,OFFSET(C1411,-M1411+2,0),OFFSET(C1411,-M1411+2,0),OFFSET(C1411,-M1411+3,0)+AB1411,OFFSET(C1411,-M1411+4,0),0,5)/365.25*D1411*10000)</f>
        <v/>
      </c>
      <c r="U1411" s="67" t="str">
        <f ca="1">IF(I1411="","",_xll.xEURO(OFFSET(C1411,-M1411+1,0),J1411,OFFSET(C1411,-M1411+2,0),OFFSET(C1411,-M1411+2,0),OFFSET(C1411,-M1411+3,0)+AC1411,OFFSET(C1411,-M1411+4,0),1,1)*I1411)</f>
        <v/>
      </c>
      <c r="V1411" s="69" t="str">
        <f ca="1">IF(I1411="","",_xll.xEURO(OFFSET(C1411,-M1411+1,0),J1411,OFFSET(C1411,-M1411+2,0),OFFSET(C1411,-M1411+2,0),OFFSET(C1411,-M1411+3,0)+AC1411,OFFSET(C1411,-M1411+4,0),1,0))</f>
        <v/>
      </c>
      <c r="W1411" s="67" t="str">
        <f t="shared" si="248"/>
        <v/>
      </c>
      <c r="X1411" s="67" t="str">
        <f ca="1">IF(I1411="","",_xll.xEURO(OFFSET(C1411,-M1411+1,0),J1411,OFFSET(C1411,-M1411+2,0),OFFSET(C1411,-M1411+2,0),OFFSET(C1411,-M1411+3,0)+AC1411,OFFSET(C1411,-M1411+4,0),1,2)/10*I1411)</f>
        <v/>
      </c>
      <c r="Y1411" s="71" t="str">
        <f ca="1">IF(I1411="","",_xll.xEURO(OFFSET(C1411,-M1411+1,0),J1411,OFFSET(C1411,-M1411+2,0),OFFSET(C1411,-M1411+2,0),OFFSET(C1411,-M1411+3,0)+AC1411,OFFSET(C1411,-M1411+4,0),1,3)/100*I1411*10000)</f>
        <v/>
      </c>
      <c r="Z1411" s="71" t="str">
        <f ca="1">IF(I1411="","",_xll.xEURO(OFFSET(C1411,-M1411+1,0),J1411,OFFSET(C1411,-M1411+2,0),OFFSET(C1411,-M1411+2,0),OFFSET(C1411,-M1411+3,0)+AC1411,OFFSET(C1411,-M1411+4,0),1,5)/365.25*I1411*10000)</f>
        <v/>
      </c>
      <c r="AB1411" s="40" t="str">
        <f ca="1">IF(D1411="","",_xll.xCalcSkew(OFFSET(C1411,-M1411,0),E1411-OFFSET(C1411,-M1411+1,0),b)/100)</f>
        <v/>
      </c>
      <c r="AC1411" s="40" t="str">
        <f ca="1">IF(I1411="","",_xll.xCalcSkew(OFFSET(C1411,-M1411,0),J1411-OFFSET(C1411,-M1411+1,0),b)/100)</f>
        <v/>
      </c>
      <c r="AE1411">
        <f t="shared" si="242"/>
        <v>0</v>
      </c>
      <c r="AF1411">
        <f t="shared" si="243"/>
        <v>0</v>
      </c>
      <c r="AG1411">
        <f t="shared" si="244"/>
        <v>0</v>
      </c>
    </row>
    <row r="1412" spans="3:33" x14ac:dyDescent="0.25">
      <c r="D1412" s="52"/>
      <c r="E1412" s="39"/>
      <c r="F1412" s="39"/>
      <c r="G1412" s="35"/>
      <c r="I1412" s="52"/>
      <c r="J1412" s="39"/>
      <c r="K1412" s="39"/>
      <c r="L1412" s="62"/>
      <c r="M1412" s="101">
        <f t="shared" si="249"/>
        <v>31</v>
      </c>
      <c r="N1412" s="67" t="str">
        <f ca="1">IF(D1412="","",_xll.xEURO(OFFSET(C1412,-M1412+1,0),E1412,OFFSET(C1412,-M1412+2,0),OFFSET(C1412,-M1412+2,0),OFFSET(C1412,-M1412+3,0)+AB1412,OFFSET(C1412,-M1412+4,0),0,1)*D1412)</f>
        <v/>
      </c>
      <c r="O1412" s="69" t="str">
        <f ca="1">IF(D1412="","",_xll.xEURO(OFFSET(C1412,-M1412+1,0),E1412,OFFSET(C1412,-M1412+2,0),OFFSET(C1412,-M1412+2,0),OFFSET(C1412,-M1412+3,0)+AB1412,OFFSET(C1412,-M1412+4,0),0,0))</f>
        <v/>
      </c>
      <c r="P1412" s="67" t="str">
        <f t="shared" si="247"/>
        <v/>
      </c>
      <c r="Q1412" s="67" t="str">
        <f ca="1">IF(D1412="","",_xll.xEURO(OFFSET(C1412,-M1412+1,0),E1412,OFFSET(C1412,-M1412+2,0),OFFSET(C1412,-M1412+2,0),OFFSET(C1412,-M1412+3,0)+AB1412,OFFSET(C1412,-M1412+4,0),0,2)/10*D1412)</f>
        <v/>
      </c>
      <c r="R1412" s="71" t="str">
        <f ca="1">IF(D1412="","",_xll.xEURO(OFFSET(C1412,-M1412+1,0),E1412,OFFSET(C1412,-M1412+2,0),OFFSET(C1412,-M1412+2,0),OFFSET(C1412,-M1412+3,0)+AB1412,OFFSET(C1412,-M1412+4,0),0,3)/100*D1412*10000)</f>
        <v/>
      </c>
      <c r="S1412" s="71" t="str">
        <f ca="1">IF(D1412="","",_xll.xEURO(OFFSET(C1412,-M1412+1,0),E1412,OFFSET(C1412,-M1412+2,0),OFFSET(C1412,-M1412+2,0),OFFSET(C1412,-M1412+3,0)+AB1412,OFFSET(C1412,-M1412+4,0),0,5)/365.25*D1412*10000)</f>
        <v/>
      </c>
      <c r="U1412" s="67" t="str">
        <f ca="1">IF(I1412="","",_xll.xEURO(OFFSET(C1412,-M1412+1,0),J1412,OFFSET(C1412,-M1412+2,0),OFFSET(C1412,-M1412+2,0),OFFSET(C1412,-M1412+3,0)+AC1412,OFFSET(C1412,-M1412+4,0),1,1)*I1412)</f>
        <v/>
      </c>
      <c r="V1412" s="69" t="str">
        <f ca="1">IF(I1412="","",_xll.xEURO(OFFSET(C1412,-M1412+1,0),J1412,OFFSET(C1412,-M1412+2,0),OFFSET(C1412,-M1412+2,0),OFFSET(C1412,-M1412+3,0)+AC1412,OFFSET(C1412,-M1412+4,0),1,0))</f>
        <v/>
      </c>
      <c r="W1412" s="67" t="str">
        <f t="shared" si="248"/>
        <v/>
      </c>
      <c r="X1412" s="67" t="str">
        <f ca="1">IF(I1412="","",_xll.xEURO(OFFSET(C1412,-M1412+1,0),J1412,OFFSET(C1412,-M1412+2,0),OFFSET(C1412,-M1412+2,0),OFFSET(C1412,-M1412+3,0)+AC1412,OFFSET(C1412,-M1412+4,0),1,2)/10*I1412)</f>
        <v/>
      </c>
      <c r="Y1412" s="71" t="str">
        <f ca="1">IF(I1412="","",_xll.xEURO(OFFSET(C1412,-M1412+1,0),J1412,OFFSET(C1412,-M1412+2,0),OFFSET(C1412,-M1412+2,0),OFFSET(C1412,-M1412+3,0)+AC1412,OFFSET(C1412,-M1412+4,0),1,3)/100*I1412*10000)</f>
        <v/>
      </c>
      <c r="Z1412" s="71" t="str">
        <f ca="1">IF(I1412="","",_xll.xEURO(OFFSET(C1412,-M1412+1,0),J1412,OFFSET(C1412,-M1412+2,0),OFFSET(C1412,-M1412+2,0),OFFSET(C1412,-M1412+3,0)+AC1412,OFFSET(C1412,-M1412+4,0),1,5)/365.25*I1412*10000)</f>
        <v/>
      </c>
      <c r="AB1412" s="40" t="str">
        <f ca="1">IF(D1412="","",_xll.xCalcSkew(OFFSET(C1412,-M1412,0),E1412-OFFSET(C1412,-M1412+1,0),b)/100)</f>
        <v/>
      </c>
      <c r="AC1412" s="40" t="str">
        <f ca="1">IF(I1412="","",_xll.xCalcSkew(OFFSET(C1412,-M1412,0),J1412-OFFSET(C1412,-M1412+1,0),b)/100)</f>
        <v/>
      </c>
      <c r="AE1412">
        <f t="shared" si="242"/>
        <v>0</v>
      </c>
      <c r="AF1412">
        <f t="shared" si="243"/>
        <v>0</v>
      </c>
      <c r="AG1412">
        <f t="shared" si="244"/>
        <v>0</v>
      </c>
    </row>
    <row r="1413" spans="3:33" x14ac:dyDescent="0.25">
      <c r="D1413" s="52"/>
      <c r="E1413" s="39"/>
      <c r="F1413" s="39"/>
      <c r="G1413" s="35"/>
      <c r="I1413" s="52"/>
      <c r="J1413" s="39"/>
      <c r="K1413" s="39"/>
      <c r="L1413" s="62"/>
      <c r="M1413" s="101">
        <f t="shared" si="249"/>
        <v>32</v>
      </c>
      <c r="N1413" s="67" t="str">
        <f ca="1">IF(D1413="","",_xll.xEURO(OFFSET(C1413,-M1413+1,0),E1413,OFFSET(C1413,-M1413+2,0),OFFSET(C1413,-M1413+2,0),OFFSET(C1413,-M1413+3,0)+AB1413,OFFSET(C1413,-M1413+4,0),0,1)*D1413)</f>
        <v/>
      </c>
      <c r="O1413" s="69" t="str">
        <f ca="1">IF(D1413="","",_xll.xEURO(OFFSET(C1413,-M1413+1,0),E1413,OFFSET(C1413,-M1413+2,0),OFFSET(C1413,-M1413+2,0),OFFSET(C1413,-M1413+3,0)+AB1413,OFFSET(C1413,-M1413+4,0),0,0))</f>
        <v/>
      </c>
      <c r="P1413" s="67" t="str">
        <f t="shared" si="247"/>
        <v/>
      </c>
      <c r="Q1413" s="67" t="str">
        <f ca="1">IF(D1413="","",_xll.xEURO(OFFSET(C1413,-M1413+1,0),E1413,OFFSET(C1413,-M1413+2,0),OFFSET(C1413,-M1413+2,0),OFFSET(C1413,-M1413+3,0)+AB1413,OFFSET(C1413,-M1413+4,0),0,2)/10*D1413)</f>
        <v/>
      </c>
      <c r="R1413" s="71" t="str">
        <f ca="1">IF(D1413="","",_xll.xEURO(OFFSET(C1413,-M1413+1,0),E1413,OFFSET(C1413,-M1413+2,0),OFFSET(C1413,-M1413+2,0),OFFSET(C1413,-M1413+3,0)+AB1413,OFFSET(C1413,-M1413+4,0),0,3)/100*D1413*10000)</f>
        <v/>
      </c>
      <c r="S1413" s="71" t="str">
        <f ca="1">IF(D1413="","",_xll.xEURO(OFFSET(C1413,-M1413+1,0),E1413,OFFSET(C1413,-M1413+2,0),OFFSET(C1413,-M1413+2,0),OFFSET(C1413,-M1413+3,0)+AB1413,OFFSET(C1413,-M1413+4,0),0,5)/365.25*D1413*10000)</f>
        <v/>
      </c>
      <c r="U1413" s="67" t="str">
        <f ca="1">IF(I1413="","",_xll.xEURO(OFFSET(C1413,-M1413+1,0),J1413,OFFSET(C1413,-M1413+2,0),OFFSET(C1413,-M1413+2,0),OFFSET(C1413,-M1413+3,0)+AC1413,OFFSET(C1413,-M1413+4,0),1,1)*I1413)</f>
        <v/>
      </c>
      <c r="V1413" s="69" t="str">
        <f ca="1">IF(I1413="","",_xll.xEURO(OFFSET(C1413,-M1413+1,0),J1413,OFFSET(C1413,-M1413+2,0),OFFSET(C1413,-M1413+2,0),OFFSET(C1413,-M1413+3,0)+AC1413,OFFSET(C1413,-M1413+4,0),1,0))</f>
        <v/>
      </c>
      <c r="W1413" s="67" t="str">
        <f t="shared" si="248"/>
        <v/>
      </c>
      <c r="X1413" s="67" t="str">
        <f ca="1">IF(I1413="","",_xll.xEURO(OFFSET(C1413,-M1413+1,0),J1413,OFFSET(C1413,-M1413+2,0),OFFSET(C1413,-M1413+2,0),OFFSET(C1413,-M1413+3,0)+AC1413,OFFSET(C1413,-M1413+4,0),1,2)/10*I1413)</f>
        <v/>
      </c>
      <c r="Y1413" s="71" t="str">
        <f ca="1">IF(I1413="","",_xll.xEURO(OFFSET(C1413,-M1413+1,0),J1413,OFFSET(C1413,-M1413+2,0),OFFSET(C1413,-M1413+2,0),OFFSET(C1413,-M1413+3,0)+AC1413,OFFSET(C1413,-M1413+4,0),1,3)/100*I1413*10000)</f>
        <v/>
      </c>
      <c r="Z1413" s="71" t="str">
        <f ca="1">IF(I1413="","",_xll.xEURO(OFFSET(C1413,-M1413+1,0),J1413,OFFSET(C1413,-M1413+2,0),OFFSET(C1413,-M1413+2,0),OFFSET(C1413,-M1413+3,0)+AC1413,OFFSET(C1413,-M1413+4,0),1,5)/365.25*I1413*10000)</f>
        <v/>
      </c>
      <c r="AB1413" s="40" t="str">
        <f ca="1">IF(D1413="","",_xll.xCalcSkew(OFFSET(C1413,-M1413,0),E1413-OFFSET(C1413,-M1413+1,0),b)/100)</f>
        <v/>
      </c>
      <c r="AC1413" s="40" t="str">
        <f ca="1">IF(I1413="","",_xll.xCalcSkew(OFFSET(C1413,-M1413,0),J1413-OFFSET(C1413,-M1413+1,0),b)/100)</f>
        <v/>
      </c>
      <c r="AE1413">
        <f t="shared" si="242"/>
        <v>0</v>
      </c>
      <c r="AF1413">
        <f t="shared" si="243"/>
        <v>0</v>
      </c>
      <c r="AG1413">
        <f t="shared" si="244"/>
        <v>0</v>
      </c>
    </row>
    <row r="1414" spans="3:33" x14ac:dyDescent="0.25">
      <c r="D1414" s="52"/>
      <c r="E1414" s="39"/>
      <c r="F1414" s="39"/>
      <c r="G1414" s="35"/>
      <c r="I1414" s="52"/>
      <c r="J1414" s="39"/>
      <c r="K1414" s="39"/>
      <c r="L1414" s="62"/>
      <c r="M1414" s="101">
        <f t="shared" si="249"/>
        <v>33</v>
      </c>
      <c r="N1414" s="67" t="str">
        <f ca="1">IF(D1414="","",_xll.xEURO(OFFSET(C1414,-M1414+1,0),E1414,OFFSET(C1414,-M1414+2,0),OFFSET(C1414,-M1414+2,0),OFFSET(C1414,-M1414+3,0)+AB1414,OFFSET(C1414,-M1414+4,0),0,1)*D1414)</f>
        <v/>
      </c>
      <c r="O1414" s="69" t="str">
        <f ca="1">IF(D1414="","",_xll.xEURO(OFFSET(C1414,-M1414+1,0),E1414,OFFSET(C1414,-M1414+2,0),OFFSET(C1414,-M1414+2,0),OFFSET(C1414,-M1414+3,0)+AB1414,OFFSET(C1414,-M1414+4,0),0,0))</f>
        <v/>
      </c>
      <c r="P1414" s="67" t="str">
        <f t="shared" si="247"/>
        <v/>
      </c>
      <c r="Q1414" s="67" t="str">
        <f ca="1">IF(D1414="","",_xll.xEURO(OFFSET(C1414,-M1414+1,0),E1414,OFFSET(C1414,-M1414+2,0),OFFSET(C1414,-M1414+2,0),OFFSET(C1414,-M1414+3,0)+AB1414,OFFSET(C1414,-M1414+4,0),0,2)/10*D1414)</f>
        <v/>
      </c>
      <c r="R1414" s="71" t="str">
        <f ca="1">IF(D1414="","",_xll.xEURO(OFFSET(C1414,-M1414+1,0),E1414,OFFSET(C1414,-M1414+2,0),OFFSET(C1414,-M1414+2,0),OFFSET(C1414,-M1414+3,0)+AB1414,OFFSET(C1414,-M1414+4,0),0,3)/100*D1414*10000)</f>
        <v/>
      </c>
      <c r="S1414" s="71" t="str">
        <f ca="1">IF(D1414="","",_xll.xEURO(OFFSET(C1414,-M1414+1,0),E1414,OFFSET(C1414,-M1414+2,0),OFFSET(C1414,-M1414+2,0),OFFSET(C1414,-M1414+3,0)+AB1414,OFFSET(C1414,-M1414+4,0),0,5)/365.25*D1414*10000)</f>
        <v/>
      </c>
      <c r="U1414" s="67" t="str">
        <f ca="1">IF(I1414="","",_xll.xEURO(OFFSET(C1414,-M1414+1,0),J1414,OFFSET(C1414,-M1414+2,0),OFFSET(C1414,-M1414+2,0),OFFSET(C1414,-M1414+3,0)+AC1414,OFFSET(C1414,-M1414+4,0),1,1)*I1414)</f>
        <v/>
      </c>
      <c r="V1414" s="69" t="str">
        <f ca="1">IF(I1414="","",_xll.xEURO(OFFSET(C1414,-M1414+1,0),J1414,OFFSET(C1414,-M1414+2,0),OFFSET(C1414,-M1414+2,0),OFFSET(C1414,-M1414+3,0)+AC1414,OFFSET(C1414,-M1414+4,0),1,0))</f>
        <v/>
      </c>
      <c r="W1414" s="67" t="str">
        <f t="shared" si="248"/>
        <v/>
      </c>
      <c r="X1414" s="67" t="str">
        <f ca="1">IF(I1414="","",_xll.xEURO(OFFSET(C1414,-M1414+1,0),J1414,OFFSET(C1414,-M1414+2,0),OFFSET(C1414,-M1414+2,0),OFFSET(C1414,-M1414+3,0)+AC1414,OFFSET(C1414,-M1414+4,0),1,2)/10*I1414)</f>
        <v/>
      </c>
      <c r="Y1414" s="71" t="str">
        <f ca="1">IF(I1414="","",_xll.xEURO(OFFSET(C1414,-M1414+1,0),J1414,OFFSET(C1414,-M1414+2,0),OFFSET(C1414,-M1414+2,0),OFFSET(C1414,-M1414+3,0)+AC1414,OFFSET(C1414,-M1414+4,0),1,3)/100*I1414*10000)</f>
        <v/>
      </c>
      <c r="Z1414" s="71" t="str">
        <f ca="1">IF(I1414="","",_xll.xEURO(OFFSET(C1414,-M1414+1,0),J1414,OFFSET(C1414,-M1414+2,0),OFFSET(C1414,-M1414+2,0),OFFSET(C1414,-M1414+3,0)+AC1414,OFFSET(C1414,-M1414+4,0),1,5)/365.25*I1414*10000)</f>
        <v/>
      </c>
      <c r="AB1414" s="40" t="str">
        <f ca="1">IF(D1414="","",_xll.xCalcSkew(OFFSET(C1414,-M1414,0),E1414-OFFSET(C1414,-M1414+1,0),b)/100)</f>
        <v/>
      </c>
      <c r="AC1414" s="40" t="str">
        <f ca="1">IF(I1414="","",_xll.xCalcSkew(OFFSET(C1414,-M1414,0),J1414-OFFSET(C1414,-M1414+1,0),b)/100)</f>
        <v/>
      </c>
      <c r="AE1414">
        <f t="shared" ref="AE1414:AE1477" si="250">D1414*F1414*10000*-1</f>
        <v>0</v>
      </c>
      <c r="AF1414">
        <f t="shared" ref="AF1414:AF1477" si="251">I1414*K1414*10000*-1</f>
        <v>0</v>
      </c>
      <c r="AG1414">
        <f t="shared" ref="AG1414:AG1477" si="252">AE1414+AF1414</f>
        <v>0</v>
      </c>
    </row>
    <row r="1415" spans="3:33" x14ac:dyDescent="0.25">
      <c r="D1415" s="52"/>
      <c r="E1415" s="39"/>
      <c r="F1415" s="39"/>
      <c r="G1415" s="35"/>
      <c r="I1415" s="52"/>
      <c r="J1415" s="39"/>
      <c r="K1415" s="39"/>
      <c r="L1415" s="62"/>
      <c r="M1415" s="101">
        <f t="shared" si="249"/>
        <v>34</v>
      </c>
      <c r="N1415" s="67" t="str">
        <f ca="1">IF(D1415="","",_xll.xEURO(OFFSET(C1415,-M1415+1,0),E1415,OFFSET(C1415,-M1415+2,0),OFFSET(C1415,-M1415+2,0),OFFSET(C1415,-M1415+3,0)+AB1415,OFFSET(C1415,-M1415+4,0),0,1)*D1415)</f>
        <v/>
      </c>
      <c r="O1415" s="69" t="str">
        <f ca="1">IF(D1415="","",_xll.xEURO(OFFSET(C1415,-M1415+1,0),E1415,OFFSET(C1415,-M1415+2,0),OFFSET(C1415,-M1415+2,0),OFFSET(C1415,-M1415+3,0)+AB1415,OFFSET(C1415,-M1415+4,0),0,0))</f>
        <v/>
      </c>
      <c r="P1415" s="67" t="str">
        <f t="shared" si="247"/>
        <v/>
      </c>
      <c r="Q1415" s="67" t="str">
        <f ca="1">IF(D1415="","",_xll.xEURO(OFFSET(C1415,-M1415+1,0),E1415,OFFSET(C1415,-M1415+2,0),OFFSET(C1415,-M1415+2,0),OFFSET(C1415,-M1415+3,0)+AB1415,OFFSET(C1415,-M1415+4,0),0,2)/10*D1415)</f>
        <v/>
      </c>
      <c r="R1415" s="71" t="str">
        <f ca="1">IF(D1415="","",_xll.xEURO(OFFSET(C1415,-M1415+1,0),E1415,OFFSET(C1415,-M1415+2,0),OFFSET(C1415,-M1415+2,0),OFFSET(C1415,-M1415+3,0)+AB1415,OFFSET(C1415,-M1415+4,0),0,3)/100*D1415*10000)</f>
        <v/>
      </c>
      <c r="S1415" s="71" t="str">
        <f ca="1">IF(D1415="","",_xll.xEURO(OFFSET(C1415,-M1415+1,0),E1415,OFFSET(C1415,-M1415+2,0),OFFSET(C1415,-M1415+2,0),OFFSET(C1415,-M1415+3,0)+AB1415,OFFSET(C1415,-M1415+4,0),0,5)/365.25*D1415*10000)</f>
        <v/>
      </c>
      <c r="U1415" s="67" t="str">
        <f ca="1">IF(I1415="","",_xll.xEURO(OFFSET(C1415,-M1415+1,0),J1415,OFFSET(C1415,-M1415+2,0),OFFSET(C1415,-M1415+2,0),OFFSET(C1415,-M1415+3,0)+AC1415,OFFSET(C1415,-M1415+4,0),1,1)*I1415)</f>
        <v/>
      </c>
      <c r="V1415" s="69" t="str">
        <f ca="1">IF(I1415="","",_xll.xEURO(OFFSET(C1415,-M1415+1,0),J1415,OFFSET(C1415,-M1415+2,0),OFFSET(C1415,-M1415+2,0),OFFSET(C1415,-M1415+3,0)+AC1415,OFFSET(C1415,-M1415+4,0),1,0))</f>
        <v/>
      </c>
      <c r="W1415" s="67" t="str">
        <f t="shared" si="248"/>
        <v/>
      </c>
      <c r="X1415" s="67" t="str">
        <f ca="1">IF(I1415="","",_xll.xEURO(OFFSET(C1415,-M1415+1,0),J1415,OFFSET(C1415,-M1415+2,0),OFFSET(C1415,-M1415+2,0),OFFSET(C1415,-M1415+3,0)+AC1415,OFFSET(C1415,-M1415+4,0),1,2)/10*I1415)</f>
        <v/>
      </c>
      <c r="Y1415" s="71" t="str">
        <f ca="1">IF(I1415="","",_xll.xEURO(OFFSET(C1415,-M1415+1,0),J1415,OFFSET(C1415,-M1415+2,0),OFFSET(C1415,-M1415+2,0),OFFSET(C1415,-M1415+3,0)+AC1415,OFFSET(C1415,-M1415+4,0),1,3)/100*I1415*10000)</f>
        <v/>
      </c>
      <c r="Z1415" s="71" t="str">
        <f ca="1">IF(I1415="","",_xll.xEURO(OFFSET(C1415,-M1415+1,0),J1415,OFFSET(C1415,-M1415+2,0),OFFSET(C1415,-M1415+2,0),OFFSET(C1415,-M1415+3,0)+AC1415,OFFSET(C1415,-M1415+4,0),1,5)/365.25*I1415*10000)</f>
        <v/>
      </c>
      <c r="AB1415" s="40" t="str">
        <f ca="1">IF(D1415="","",_xll.xCalcSkew(OFFSET(C1415,-M1415,0),E1415-OFFSET(C1415,-M1415+1,0),b)/100)</f>
        <v/>
      </c>
      <c r="AC1415" s="40" t="str">
        <f ca="1">IF(I1415="","",_xll.xCalcSkew(OFFSET(C1415,-M1415,0),J1415-OFFSET(C1415,-M1415+1,0),b)/100)</f>
        <v/>
      </c>
      <c r="AE1415">
        <f t="shared" si="250"/>
        <v>0</v>
      </c>
      <c r="AF1415">
        <f t="shared" si="251"/>
        <v>0</v>
      </c>
      <c r="AG1415">
        <f t="shared" si="252"/>
        <v>0</v>
      </c>
    </row>
    <row r="1416" spans="3:33" x14ac:dyDescent="0.25">
      <c r="D1416" s="52"/>
      <c r="E1416" s="39"/>
      <c r="F1416" s="39"/>
      <c r="G1416" s="35"/>
      <c r="I1416" s="52"/>
      <c r="J1416" s="39"/>
      <c r="K1416" s="39"/>
      <c r="L1416" s="62"/>
      <c r="M1416" s="101">
        <f t="shared" si="249"/>
        <v>35</v>
      </c>
      <c r="N1416" s="67" t="str">
        <f ca="1">IF(D1416="","",_xll.xEURO(OFFSET(C1416,-M1416+1,0),E1416,OFFSET(C1416,-M1416+2,0),OFFSET(C1416,-M1416+2,0),OFFSET(C1416,-M1416+3,0)+AB1416,OFFSET(C1416,-M1416+4,0),0,1)*D1416)</f>
        <v/>
      </c>
      <c r="O1416" s="69" t="str">
        <f ca="1">IF(D1416="","",_xll.xEURO(OFFSET(C1416,-M1416+1,0),E1416,OFFSET(C1416,-M1416+2,0),OFFSET(C1416,-M1416+2,0),OFFSET(C1416,-M1416+3,0)+AB1416,OFFSET(C1416,-M1416+4,0),0,0))</f>
        <v/>
      </c>
      <c r="P1416" s="67" t="str">
        <f t="shared" si="247"/>
        <v/>
      </c>
      <c r="Q1416" s="67" t="str">
        <f ca="1">IF(D1416="","",_xll.xEURO(OFFSET(C1416,-M1416+1,0),E1416,OFFSET(C1416,-M1416+2,0),OFFSET(C1416,-M1416+2,0),OFFSET(C1416,-M1416+3,0)+AB1416,OFFSET(C1416,-M1416+4,0),0,2)/10*D1416)</f>
        <v/>
      </c>
      <c r="R1416" s="71" t="str">
        <f ca="1">IF(D1416="","",_xll.xEURO(OFFSET(C1416,-M1416+1,0),E1416,OFFSET(C1416,-M1416+2,0),OFFSET(C1416,-M1416+2,0),OFFSET(C1416,-M1416+3,0)+AB1416,OFFSET(C1416,-M1416+4,0),0,3)/100*D1416*10000)</f>
        <v/>
      </c>
      <c r="S1416" s="71" t="str">
        <f ca="1">IF(D1416="","",_xll.xEURO(OFFSET(C1416,-M1416+1,0),E1416,OFFSET(C1416,-M1416+2,0),OFFSET(C1416,-M1416+2,0),OFFSET(C1416,-M1416+3,0)+AB1416,OFFSET(C1416,-M1416+4,0),0,5)/365.25*D1416*10000)</f>
        <v/>
      </c>
      <c r="U1416" s="67" t="str">
        <f ca="1">IF(I1416="","",_xll.xEURO(OFFSET(C1416,-M1416+1,0),J1416,OFFSET(C1416,-M1416+2,0),OFFSET(C1416,-M1416+2,0),OFFSET(C1416,-M1416+3,0)+AC1416,OFFSET(C1416,-M1416+4,0),1,1)*I1416)</f>
        <v/>
      </c>
      <c r="V1416" s="69" t="str">
        <f ca="1">IF(I1416="","",_xll.xEURO(OFFSET(C1416,-M1416+1,0),J1416,OFFSET(C1416,-M1416+2,0),OFFSET(C1416,-M1416+2,0),OFFSET(C1416,-M1416+3,0)+AC1416,OFFSET(C1416,-M1416+4,0),1,0))</f>
        <v/>
      </c>
      <c r="W1416" s="67" t="str">
        <f t="shared" si="248"/>
        <v/>
      </c>
      <c r="X1416" s="67" t="str">
        <f ca="1">IF(I1416="","",_xll.xEURO(OFFSET(C1416,-M1416+1,0),J1416,OFFSET(C1416,-M1416+2,0),OFFSET(C1416,-M1416+2,0),OFFSET(C1416,-M1416+3,0)+AC1416,OFFSET(C1416,-M1416+4,0),1,2)/10*I1416)</f>
        <v/>
      </c>
      <c r="Y1416" s="71" t="str">
        <f ca="1">IF(I1416="","",_xll.xEURO(OFFSET(C1416,-M1416+1,0),J1416,OFFSET(C1416,-M1416+2,0),OFFSET(C1416,-M1416+2,0),OFFSET(C1416,-M1416+3,0)+AC1416,OFFSET(C1416,-M1416+4,0),1,3)/100*I1416*10000)</f>
        <v/>
      </c>
      <c r="Z1416" s="71" t="str">
        <f ca="1">IF(I1416="","",_xll.xEURO(OFFSET(C1416,-M1416+1,0),J1416,OFFSET(C1416,-M1416+2,0),OFFSET(C1416,-M1416+2,0),OFFSET(C1416,-M1416+3,0)+AC1416,OFFSET(C1416,-M1416+4,0),1,5)/365.25*I1416*10000)</f>
        <v/>
      </c>
      <c r="AB1416" s="40" t="str">
        <f ca="1">IF(D1416="","",_xll.xCalcSkew(OFFSET(C1416,-M1416,0),E1416-OFFSET(C1416,-M1416+1,0),b)/100)</f>
        <v/>
      </c>
      <c r="AC1416" s="40" t="str">
        <f ca="1">IF(I1416="","",_xll.xCalcSkew(OFFSET(C1416,-M1416,0),J1416-OFFSET(C1416,-M1416+1,0),b)/100)</f>
        <v/>
      </c>
      <c r="AE1416">
        <f t="shared" si="250"/>
        <v>0</v>
      </c>
      <c r="AF1416">
        <f t="shared" si="251"/>
        <v>0</v>
      </c>
      <c r="AG1416">
        <f t="shared" si="252"/>
        <v>0</v>
      </c>
    </row>
    <row r="1417" spans="3:33" x14ac:dyDescent="0.25">
      <c r="D1417" s="46">
        <f ca="1">SUM(INDIRECT(CONCATENATE(ADDRESS(ROW(D1381),COLUMN(D1381)),":",ADDRESS(ROW()-1,COLUMN()))))</f>
        <v>0</v>
      </c>
      <c r="I1417" s="46">
        <f ca="1">SUM(INDIRECT(CONCATENATE(ADDRESS(ROW(I1381),COLUMN(I1381)),":",ADDRESS(ROW()-1,COLUMN()))))</f>
        <v>0</v>
      </c>
      <c r="J1417" s="1"/>
      <c r="K1417" s="1"/>
      <c r="L1417" s="1"/>
      <c r="N1417" s="46">
        <f t="shared" ref="N1417:S1417" ca="1" si="253">SUM(INDIRECT(CONCATENATE(ADDRESS(ROW(N1381),COLUMN(N1381)),":",ADDRESS(ROW()-1,COLUMN()))))</f>
        <v>0</v>
      </c>
      <c r="O1417" s="46">
        <f t="shared" ca="1" si="253"/>
        <v>0</v>
      </c>
      <c r="P1417" s="46">
        <f t="shared" ca="1" si="253"/>
        <v>0</v>
      </c>
      <c r="Q1417" s="46">
        <f t="shared" ca="1" si="253"/>
        <v>0</v>
      </c>
      <c r="R1417" s="46">
        <f t="shared" ca="1" si="253"/>
        <v>0</v>
      </c>
      <c r="S1417" s="46">
        <f t="shared" ca="1" si="253"/>
        <v>0</v>
      </c>
      <c r="T1417" s="67"/>
      <c r="U1417" s="46">
        <f t="shared" ref="U1417:Z1417" ca="1" si="254">SUM(INDIRECT(CONCATENATE(ADDRESS(ROW(U1381),COLUMN(U1381)),":",ADDRESS(ROW()-1,COLUMN()))))</f>
        <v>0</v>
      </c>
      <c r="V1417" s="46">
        <f t="shared" ca="1" si="254"/>
        <v>0</v>
      </c>
      <c r="W1417" s="46">
        <f t="shared" ca="1" si="254"/>
        <v>0</v>
      </c>
      <c r="X1417" s="46">
        <f t="shared" ca="1" si="254"/>
        <v>0</v>
      </c>
      <c r="Y1417" s="46">
        <f t="shared" ca="1" si="254"/>
        <v>0</v>
      </c>
      <c r="Z1417" s="46">
        <f t="shared" ca="1" si="254"/>
        <v>0</v>
      </c>
      <c r="AE1417">
        <f t="shared" ca="1" si="250"/>
        <v>0</v>
      </c>
      <c r="AF1417">
        <f t="shared" ca="1" si="251"/>
        <v>0</v>
      </c>
      <c r="AG1417">
        <f t="shared" ca="1" si="252"/>
        <v>0</v>
      </c>
    </row>
    <row r="1418" spans="3:33" x14ac:dyDescent="0.25">
      <c r="AE1418">
        <f t="shared" si="250"/>
        <v>0</v>
      </c>
      <c r="AF1418">
        <f t="shared" si="251"/>
        <v>0</v>
      </c>
      <c r="AG1418">
        <f t="shared" si="252"/>
        <v>0</v>
      </c>
    </row>
    <row r="1419" spans="3:33" x14ac:dyDescent="0.25">
      <c r="C1419" s="34">
        <f ca="1">EOMONTH(C1381,0)+1</f>
        <v>38353</v>
      </c>
      <c r="D1419" s="52"/>
      <c r="E1419" s="39"/>
      <c r="F1419" s="39"/>
      <c r="G1419" s="35"/>
      <c r="I1419" s="52"/>
      <c r="J1419" s="39"/>
      <c r="K1419" s="39"/>
      <c r="L1419" s="62"/>
      <c r="M1419" s="101">
        <v>0</v>
      </c>
      <c r="N1419" s="67" t="str">
        <f ca="1">IF(D1419="","",_xll.xEURO(OFFSET(C1419,-M1419+1,0),E1419,OFFSET(C1419,-M1419+2,0),OFFSET(C1419,-M1419+2,0),OFFSET(C1419,-M1419+3,0)+AB1419,OFFSET(C1419,-M1419+4,0),0,1)*D1419)</f>
        <v/>
      </c>
      <c r="O1419" s="69" t="str">
        <f ca="1">IF(D1419="","",_xll.xEURO(OFFSET(C1419,-M1419+1,0),E1419,OFFSET(C1419,-M1419+2,0),OFFSET(C1419,-M1419+2,0),OFFSET(C1419,-M1419+3,0)+AB1419,OFFSET(C1419,-M1419+4,0),0,0))</f>
        <v/>
      </c>
      <c r="P1419" s="67" t="str">
        <f t="shared" ref="P1419:P1454" si="255">IF(D1419="","",(O1419-F1419)*D1419*10)</f>
        <v/>
      </c>
      <c r="Q1419" s="67" t="str">
        <f ca="1">IF(D1419="","",_xll.xEURO(OFFSET(C1419,-M1419+1,0),E1419,OFFSET(C1419,-M1419+2,0),OFFSET(C1419,-M1419+2,0),OFFSET(C1419,-M1419+3,0)+AB1419,OFFSET(C1419,-M1419+4,0),0,2)/10*D1419)</f>
        <v/>
      </c>
      <c r="R1419" s="71" t="str">
        <f ca="1">IF(D1419="","",_xll.xEURO(OFFSET(C1419,-M1419+1,0),E1419,OFFSET(C1419,-M1419+2,0),OFFSET(C1419,-M1419+2,0),OFFSET(C1419,-M1419+3,0)+AB1419,OFFSET(C1419,-M1419+4,0),0,3)/100*D1419*10000)</f>
        <v/>
      </c>
      <c r="S1419" s="71" t="str">
        <f ca="1">IF(D1419="","",_xll.xEURO(OFFSET(C1419,-M1419+1,0),E1419,OFFSET(C1419,-M1419+2,0),OFFSET(C1419,-M1419+2,0),OFFSET(C1419,-M1419+3,0)+AB1419,OFFSET(C1419,-M1419+4,0),0,5)/365.25*D1419*10000)</f>
        <v/>
      </c>
      <c r="U1419" s="67" t="str">
        <f ca="1">IF(I1419="","",_xll.xEURO(OFFSET(C1419,-M1419+1,0),J1419,OFFSET(C1419,-M1419+2,0),OFFSET(C1419,-M1419+2,0),OFFSET(C1419,-M1419+3,0)+AC1419,OFFSET(C1419,-M1419+4,0),1,1)*I1419)</f>
        <v/>
      </c>
      <c r="V1419" s="69" t="str">
        <f ca="1">IF(I1419="","",_xll.xEURO(OFFSET(C1419,-M1419+1,0),J1419,OFFSET(C1419,-M1419+2,0),OFFSET(C1419,-M1419+2,0),OFFSET(C1419,-M1419+3,0)+AC1419,OFFSET(C1419,-M1419+4,0),1,0))</f>
        <v/>
      </c>
      <c r="W1419" s="67" t="str">
        <f t="shared" ref="W1419:W1454" si="256">IF(I1419="","",(V1419-K1419)*I1419*10)</f>
        <v/>
      </c>
      <c r="X1419" s="67" t="str">
        <f ca="1">IF(I1419="","",_xll.xEURO(OFFSET(C1419,-M1419+1,0),J1419,OFFSET(C1419,-M1419+2,0),OFFSET(C1419,-M1419+2,0),OFFSET(C1419,-M1419+3,0)+AC1419,OFFSET(C1419,-M1419+4,0),1,2)/10*I1419)</f>
        <v/>
      </c>
      <c r="Y1419" s="71" t="str">
        <f ca="1">IF(I1419="","",_xll.xEURO(OFFSET(C1419,-M1419+1,0),J1419,OFFSET(C1419,-M1419+2,0),OFFSET(C1419,-M1419+2,0),OFFSET(C1419,-M1419+3,0)+AC1419,OFFSET(C1419,-M1419+4,0),1,3)/100*I1419*10000)</f>
        <v/>
      </c>
      <c r="Z1419" s="71" t="str">
        <f ca="1">IF(I1419="","",_xll.xEURO(OFFSET(C1419,-M1419+1,0),J1419,OFFSET(C1419,-M1419+2,0),OFFSET(C1419,-M1419+2,0),OFFSET(C1419,-M1419+3,0)+AC1419,OFFSET(C1419,-M1419+4,0),1,5)/365.25*I1419*10000)</f>
        <v/>
      </c>
      <c r="AB1419" s="40" t="str">
        <f ca="1">IF(D1419="","",_xll.xCalcSkew(OFFSET(C1419,-M1419,0),E1419-OFFSET(C1419,-M1419+1,0),b)/100)</f>
        <v/>
      </c>
      <c r="AC1419" s="40" t="str">
        <f ca="1">IF(I1419="","",_xll.xCalcSkew(OFFSET(C1419,-M1419,0),J1419-OFFSET(C1419,-M1419+1,0),b)/100)</f>
        <v/>
      </c>
      <c r="AE1419">
        <f t="shared" si="250"/>
        <v>0</v>
      </c>
      <c r="AF1419">
        <f t="shared" si="251"/>
        <v>0</v>
      </c>
      <c r="AG1419">
        <f t="shared" si="252"/>
        <v>0</v>
      </c>
    </row>
    <row r="1420" spans="3:33" x14ac:dyDescent="0.25">
      <c r="C1420" s="41">
        <f ca="1">INDEX(Inputs!$1:$1048576,MATCH(C1419,Inputs!C:C,0),5)</f>
        <v>4.008</v>
      </c>
      <c r="D1420" s="52"/>
      <c r="E1420" s="39"/>
      <c r="F1420" s="39"/>
      <c r="G1420" s="35"/>
      <c r="I1420" s="52"/>
      <c r="J1420" s="39"/>
      <c r="K1420" s="39"/>
      <c r="L1420" s="62"/>
      <c r="M1420" s="101">
        <f>M1419+1</f>
        <v>1</v>
      </c>
      <c r="N1420" s="67" t="str">
        <f ca="1">IF(D1420="","",_xll.xEURO(OFFSET(C1420,-M1420+1,0),E1420,OFFSET(C1420,-M1420+2,0),OFFSET(C1420,-M1420+2,0),OFFSET(C1420,-M1420+3,0)+AB1420,OFFSET(C1420,-M1420+4,0),0,1)*D1420)</f>
        <v/>
      </c>
      <c r="O1420" s="69" t="str">
        <f ca="1">IF(D1420="","",_xll.xEURO(OFFSET(C1420,-M1420+1,0),E1420,OFFSET(C1420,-M1420+2,0),OFFSET(C1420,-M1420+2,0),OFFSET(C1420,-M1420+3,0)+AB1420,OFFSET(C1420,-M1420+4,0),0,0))</f>
        <v/>
      </c>
      <c r="P1420" s="67" t="str">
        <f t="shared" si="255"/>
        <v/>
      </c>
      <c r="Q1420" s="67" t="str">
        <f ca="1">IF(D1420="","",_xll.xEURO(OFFSET(C1420,-M1420+1,0),E1420,OFFSET(C1420,-M1420+2,0),OFFSET(C1420,-M1420+2,0),OFFSET(C1420,-M1420+3,0)+AB1420,OFFSET(C1420,-M1420+4,0),0,2)/10*D1420)</f>
        <v/>
      </c>
      <c r="R1420" s="71" t="str">
        <f ca="1">IF(D1420="","",_xll.xEURO(OFFSET(C1420,-M1420+1,0),E1420,OFFSET(C1420,-M1420+2,0),OFFSET(C1420,-M1420+2,0),OFFSET(C1420,-M1420+3,0)+AB1420,OFFSET(C1420,-M1420+4,0),0,3)/100*D1420*10000)</f>
        <v/>
      </c>
      <c r="S1420" s="71" t="str">
        <f ca="1">IF(D1420="","",_xll.xEURO(OFFSET(C1420,-M1420+1,0),E1420,OFFSET(C1420,-M1420+2,0),OFFSET(C1420,-M1420+2,0),OFFSET(C1420,-M1420+3,0)+AB1420,OFFSET(C1420,-M1420+4,0),0,5)/365.25*D1420*10000)</f>
        <v/>
      </c>
      <c r="U1420" s="67" t="str">
        <f ca="1">IF(I1420="","",_xll.xEURO(OFFSET(C1420,-M1420+1,0),J1420,OFFSET(C1420,-M1420+2,0),OFFSET(C1420,-M1420+2,0),OFFSET(C1420,-M1420+3,0)+AC1420,OFFSET(C1420,-M1420+4,0),1,1)*I1420)</f>
        <v/>
      </c>
      <c r="V1420" s="69" t="str">
        <f ca="1">IF(I1420="","",_xll.xEURO(OFFSET(C1420,-M1420+1,0),J1420,OFFSET(C1420,-M1420+2,0),OFFSET(C1420,-M1420+2,0),OFFSET(C1420,-M1420+3,0)+AC1420,OFFSET(C1420,-M1420+4,0),1,0))</f>
        <v/>
      </c>
      <c r="W1420" s="67" t="str">
        <f t="shared" si="256"/>
        <v/>
      </c>
      <c r="X1420" s="67" t="str">
        <f ca="1">IF(I1420="","",_xll.xEURO(OFFSET(C1420,-M1420+1,0),J1420,OFFSET(C1420,-M1420+2,0),OFFSET(C1420,-M1420+2,0),OFFSET(C1420,-M1420+3,0)+AC1420,OFFSET(C1420,-M1420+4,0),1,2)/10*I1420)</f>
        <v/>
      </c>
      <c r="Y1420" s="71" t="str">
        <f ca="1">IF(I1420="","",_xll.xEURO(OFFSET(C1420,-M1420+1,0),J1420,OFFSET(C1420,-M1420+2,0),OFFSET(C1420,-M1420+2,0),OFFSET(C1420,-M1420+3,0)+AC1420,OFFSET(C1420,-M1420+4,0),1,3)/100*I1420*10000)</f>
        <v/>
      </c>
      <c r="Z1420" s="71" t="str">
        <f ca="1">IF(I1420="","",_xll.xEURO(OFFSET(C1420,-M1420+1,0),J1420,OFFSET(C1420,-M1420+2,0),OFFSET(C1420,-M1420+2,0),OFFSET(C1420,-M1420+3,0)+AC1420,OFFSET(C1420,-M1420+4,0),1,5)/365.25*I1420*10000)</f>
        <v/>
      </c>
      <c r="AB1420" s="40" t="str">
        <f ca="1">IF(D1420="","",_xll.xCalcSkew(OFFSET(C1420,-M1420,0),E1420-OFFSET(C1420,-M1420+1,0),b)/100)</f>
        <v/>
      </c>
      <c r="AC1420" s="40" t="str">
        <f ca="1">IF(I1420="","",_xll.xCalcSkew(OFFSET(C1420,-M1420,0),J1420-OFFSET(C1420,-M1420+1,0),b)/100)</f>
        <v/>
      </c>
      <c r="AE1420">
        <f t="shared" si="250"/>
        <v>0</v>
      </c>
      <c r="AF1420">
        <f t="shared" si="251"/>
        <v>0</v>
      </c>
      <c r="AG1420">
        <f t="shared" si="252"/>
        <v>0</v>
      </c>
    </row>
    <row r="1421" spans="3:33" x14ac:dyDescent="0.25">
      <c r="C1421" s="40">
        <f ca="1">INDEX(Inputs!$1:$1048576,MATCH(C1419,Inputs!C:C,0),7)</f>
        <v>4.1265979047947703E-2</v>
      </c>
      <c r="D1421" s="52"/>
      <c r="E1421" s="39"/>
      <c r="F1421" s="39"/>
      <c r="G1421" s="35"/>
      <c r="I1421" s="52"/>
      <c r="J1421" s="39"/>
      <c r="K1421" s="39"/>
      <c r="L1421" s="62"/>
      <c r="M1421" s="101">
        <f t="shared" ref="M1421:M1454" si="257">M1420+1</f>
        <v>2</v>
      </c>
      <c r="N1421" s="67" t="str">
        <f ca="1">IF(D1421="","",_xll.xEURO(OFFSET(C1421,-M1421+1,0),E1421,OFFSET(C1421,-M1421+2,0),OFFSET(C1421,-M1421+2,0),OFFSET(C1421,-M1421+3,0)+AB1421,OFFSET(C1421,-M1421+4,0),0,1)*D1421)</f>
        <v/>
      </c>
      <c r="O1421" s="69" t="str">
        <f ca="1">IF(D1421="","",_xll.xEURO(OFFSET(C1421,-M1421+1,0),E1421,OFFSET(C1421,-M1421+2,0),OFFSET(C1421,-M1421+2,0),OFFSET(C1421,-M1421+3,0)+AB1421,OFFSET(C1421,-M1421+4,0),0,0))</f>
        <v/>
      </c>
      <c r="P1421" s="67" t="str">
        <f t="shared" si="255"/>
        <v/>
      </c>
      <c r="Q1421" s="67" t="str">
        <f ca="1">IF(D1421="","",_xll.xEURO(OFFSET(C1421,-M1421+1,0),E1421,OFFSET(C1421,-M1421+2,0),OFFSET(C1421,-M1421+2,0),OFFSET(C1421,-M1421+3,0)+AB1421,OFFSET(C1421,-M1421+4,0),0,2)/10*D1421)</f>
        <v/>
      </c>
      <c r="R1421" s="71" t="str">
        <f ca="1">IF(D1421="","",_xll.xEURO(OFFSET(C1421,-M1421+1,0),E1421,OFFSET(C1421,-M1421+2,0),OFFSET(C1421,-M1421+2,0),OFFSET(C1421,-M1421+3,0)+AB1421,OFFSET(C1421,-M1421+4,0),0,3)/100*D1421*10000)</f>
        <v/>
      </c>
      <c r="S1421" s="71" t="str">
        <f ca="1">IF(D1421="","",_xll.xEURO(OFFSET(C1421,-M1421+1,0),E1421,OFFSET(C1421,-M1421+2,0),OFFSET(C1421,-M1421+2,0),OFFSET(C1421,-M1421+3,0)+AB1421,OFFSET(C1421,-M1421+4,0),0,5)/365.25*D1421*10000)</f>
        <v/>
      </c>
      <c r="U1421" s="67" t="str">
        <f ca="1">IF(I1421="","",_xll.xEURO(OFFSET(C1421,-M1421+1,0),J1421,OFFSET(C1421,-M1421+2,0),OFFSET(C1421,-M1421+2,0),OFFSET(C1421,-M1421+3,0)+AC1421,OFFSET(C1421,-M1421+4,0),1,1)*I1421)</f>
        <v/>
      </c>
      <c r="V1421" s="69" t="str">
        <f ca="1">IF(I1421="","",_xll.xEURO(OFFSET(C1421,-M1421+1,0),J1421,OFFSET(C1421,-M1421+2,0),OFFSET(C1421,-M1421+2,0),OFFSET(C1421,-M1421+3,0)+AC1421,OFFSET(C1421,-M1421+4,0),1,0))</f>
        <v/>
      </c>
      <c r="W1421" s="67" t="str">
        <f t="shared" si="256"/>
        <v/>
      </c>
      <c r="X1421" s="67" t="str">
        <f ca="1">IF(I1421="","",_xll.xEURO(OFFSET(C1421,-M1421+1,0),J1421,OFFSET(C1421,-M1421+2,0),OFFSET(C1421,-M1421+2,0),OFFSET(C1421,-M1421+3,0)+AC1421,OFFSET(C1421,-M1421+4,0),1,2)/10*I1421)</f>
        <v/>
      </c>
      <c r="Y1421" s="71" t="str">
        <f ca="1">IF(I1421="","",_xll.xEURO(OFFSET(C1421,-M1421+1,0),J1421,OFFSET(C1421,-M1421+2,0),OFFSET(C1421,-M1421+2,0),OFFSET(C1421,-M1421+3,0)+AC1421,OFFSET(C1421,-M1421+4,0),1,3)/100*I1421*10000)</f>
        <v/>
      </c>
      <c r="Z1421" s="71" t="str">
        <f ca="1">IF(I1421="","",_xll.xEURO(OFFSET(C1421,-M1421+1,0),J1421,OFFSET(C1421,-M1421+2,0),OFFSET(C1421,-M1421+2,0),OFFSET(C1421,-M1421+3,0)+AC1421,OFFSET(C1421,-M1421+4,0),1,5)/365.25*I1421*10000)</f>
        <v/>
      </c>
      <c r="AB1421" s="40" t="str">
        <f ca="1">IF(D1421="","",_xll.xCalcSkew(OFFSET(C1421,-M1421,0),E1421-OFFSET(C1421,-M1421+1,0),b)/100)</f>
        <v/>
      </c>
      <c r="AC1421" s="40" t="str">
        <f ca="1">IF(I1421="","",_xll.xCalcSkew(OFFSET(C1421,-M1421,0),J1421-OFFSET(C1421,-M1421+1,0),b)/100)</f>
        <v/>
      </c>
      <c r="AE1421">
        <f t="shared" si="250"/>
        <v>0</v>
      </c>
      <c r="AF1421">
        <f t="shared" si="251"/>
        <v>0</v>
      </c>
      <c r="AG1421">
        <f t="shared" si="252"/>
        <v>0</v>
      </c>
    </row>
    <row r="1422" spans="3:33" x14ac:dyDescent="0.25">
      <c r="C1422" s="66">
        <f ca="1">INDEX(Inputs!$1:$1048576,MATCH(C1419,Inputs!C:C,0),6)</f>
        <v>0.3175</v>
      </c>
      <c r="D1422" s="52"/>
      <c r="E1422" s="39"/>
      <c r="F1422" s="39"/>
      <c r="G1422" s="35"/>
      <c r="I1422" s="52"/>
      <c r="J1422" s="39"/>
      <c r="K1422" s="39"/>
      <c r="L1422" s="62"/>
      <c r="M1422" s="101">
        <f t="shared" si="257"/>
        <v>3</v>
      </c>
      <c r="N1422" s="67" t="str">
        <f ca="1">IF(D1422="","",_xll.xEURO(OFFSET(C1422,-M1422+1,0),E1422,OFFSET(C1422,-M1422+2,0),OFFSET(C1422,-M1422+2,0),OFFSET(C1422,-M1422+3,0)+AB1422,OFFSET(C1422,-M1422+4,0),0,1)*D1422)</f>
        <v/>
      </c>
      <c r="O1422" s="69" t="str">
        <f ca="1">IF(D1422="","",_xll.xEURO(OFFSET(C1422,-M1422+1,0),E1422,OFFSET(C1422,-M1422+2,0),OFFSET(C1422,-M1422+2,0),OFFSET(C1422,-M1422+3,0)+AB1422,OFFSET(C1422,-M1422+4,0),0,0))</f>
        <v/>
      </c>
      <c r="P1422" s="67" t="str">
        <f t="shared" si="255"/>
        <v/>
      </c>
      <c r="Q1422" s="67" t="str">
        <f ca="1">IF(D1422="","",_xll.xEURO(OFFSET(C1422,-M1422+1,0),E1422,OFFSET(C1422,-M1422+2,0),OFFSET(C1422,-M1422+2,0),OFFSET(C1422,-M1422+3,0)+AB1422,OFFSET(C1422,-M1422+4,0),0,2)/10*D1422)</f>
        <v/>
      </c>
      <c r="R1422" s="71" t="str">
        <f ca="1">IF(D1422="","",_xll.xEURO(OFFSET(C1422,-M1422+1,0),E1422,OFFSET(C1422,-M1422+2,0),OFFSET(C1422,-M1422+2,0),OFFSET(C1422,-M1422+3,0)+AB1422,OFFSET(C1422,-M1422+4,0),0,3)/100*D1422*10000)</f>
        <v/>
      </c>
      <c r="S1422" s="71" t="str">
        <f ca="1">IF(D1422="","",_xll.xEURO(OFFSET(C1422,-M1422+1,0),E1422,OFFSET(C1422,-M1422+2,0),OFFSET(C1422,-M1422+2,0),OFFSET(C1422,-M1422+3,0)+AB1422,OFFSET(C1422,-M1422+4,0),0,5)/365.25*D1422*10000)</f>
        <v/>
      </c>
      <c r="U1422" s="67" t="str">
        <f ca="1">IF(I1422="","",_xll.xEURO(OFFSET(C1422,-M1422+1,0),J1422,OFFSET(C1422,-M1422+2,0),OFFSET(C1422,-M1422+2,0),OFFSET(C1422,-M1422+3,0)+AC1422,OFFSET(C1422,-M1422+4,0),1,1)*I1422)</f>
        <v/>
      </c>
      <c r="V1422" s="69" t="str">
        <f ca="1">IF(I1422="","",_xll.xEURO(OFFSET(C1422,-M1422+1,0),J1422,OFFSET(C1422,-M1422+2,0),OFFSET(C1422,-M1422+2,0),OFFSET(C1422,-M1422+3,0)+AC1422,OFFSET(C1422,-M1422+4,0),1,0))</f>
        <v/>
      </c>
      <c r="W1422" s="67" t="str">
        <f t="shared" si="256"/>
        <v/>
      </c>
      <c r="X1422" s="67" t="str">
        <f ca="1">IF(I1422="","",_xll.xEURO(OFFSET(C1422,-M1422+1,0),J1422,OFFSET(C1422,-M1422+2,0),OFFSET(C1422,-M1422+2,0),OFFSET(C1422,-M1422+3,0)+AC1422,OFFSET(C1422,-M1422+4,0),1,2)/10*I1422)</f>
        <v/>
      </c>
      <c r="Y1422" s="71" t="str">
        <f ca="1">IF(I1422="","",_xll.xEURO(OFFSET(C1422,-M1422+1,0),J1422,OFFSET(C1422,-M1422+2,0),OFFSET(C1422,-M1422+2,0),OFFSET(C1422,-M1422+3,0)+AC1422,OFFSET(C1422,-M1422+4,0),1,3)/100*I1422*10000)</f>
        <v/>
      </c>
      <c r="Z1422" s="71" t="str">
        <f ca="1">IF(I1422="","",_xll.xEURO(OFFSET(C1422,-M1422+1,0),J1422,OFFSET(C1422,-M1422+2,0),OFFSET(C1422,-M1422+2,0),OFFSET(C1422,-M1422+3,0)+AC1422,OFFSET(C1422,-M1422+4,0),1,5)/365.25*I1422*10000)</f>
        <v/>
      </c>
      <c r="AB1422" s="40" t="str">
        <f ca="1">IF(D1422="","",_xll.xCalcSkew(OFFSET(C1422,-M1422,0),E1422-OFFSET(C1422,-M1422+1,0),b)/100)</f>
        <v/>
      </c>
      <c r="AC1422" s="40" t="str">
        <f ca="1">IF(I1422="","",_xll.xCalcSkew(OFFSET(C1422,-M1422,0),J1422-OFFSET(C1422,-M1422+1,0),b)/100)</f>
        <v/>
      </c>
      <c r="AE1422">
        <f t="shared" si="250"/>
        <v>0</v>
      </c>
      <c r="AF1422">
        <f t="shared" si="251"/>
        <v>0</v>
      </c>
      <c r="AG1422">
        <f t="shared" si="252"/>
        <v>0</v>
      </c>
    </row>
    <row r="1423" spans="3:33" x14ac:dyDescent="0.25">
      <c r="C1423" s="65">
        <f ca="1">INDEX(Inputs!$1:$1048576,MATCH(C1419,Inputs!C:C,0),9)</f>
        <v>1137</v>
      </c>
      <c r="D1423" s="52"/>
      <c r="E1423" s="39"/>
      <c r="F1423" s="39"/>
      <c r="G1423" s="35"/>
      <c r="I1423" s="52"/>
      <c r="J1423" s="39"/>
      <c r="K1423" s="39"/>
      <c r="L1423" s="62"/>
      <c r="M1423" s="101">
        <f t="shared" si="257"/>
        <v>4</v>
      </c>
      <c r="N1423" s="67" t="str">
        <f ca="1">IF(D1423="","",_xll.xEURO(OFFSET(C1423,-M1423+1,0),E1423,OFFSET(C1423,-M1423+2,0),OFFSET(C1423,-M1423+2,0),OFFSET(C1423,-M1423+3,0)+AB1423,OFFSET(C1423,-M1423+4,0),0,1)*D1423)</f>
        <v/>
      </c>
      <c r="O1423" s="69" t="str">
        <f ca="1">IF(D1423="","",_xll.xEURO(OFFSET(C1423,-M1423+1,0),E1423,OFFSET(C1423,-M1423+2,0),OFFSET(C1423,-M1423+2,0),OFFSET(C1423,-M1423+3,0)+AB1423,OFFSET(C1423,-M1423+4,0),0,0))</f>
        <v/>
      </c>
      <c r="P1423" s="67" t="str">
        <f t="shared" si="255"/>
        <v/>
      </c>
      <c r="Q1423" s="67" t="str">
        <f ca="1">IF(D1423="","",_xll.xEURO(OFFSET(C1423,-M1423+1,0),E1423,OFFSET(C1423,-M1423+2,0),OFFSET(C1423,-M1423+2,0),OFFSET(C1423,-M1423+3,0)+AB1423,OFFSET(C1423,-M1423+4,0),0,2)/10*D1423)</f>
        <v/>
      </c>
      <c r="R1423" s="71" t="str">
        <f ca="1">IF(D1423="","",_xll.xEURO(OFFSET(C1423,-M1423+1,0),E1423,OFFSET(C1423,-M1423+2,0),OFFSET(C1423,-M1423+2,0),OFFSET(C1423,-M1423+3,0)+AB1423,OFFSET(C1423,-M1423+4,0),0,3)/100*D1423*10000)</f>
        <v/>
      </c>
      <c r="S1423" s="71" t="str">
        <f ca="1">IF(D1423="","",_xll.xEURO(OFFSET(C1423,-M1423+1,0),E1423,OFFSET(C1423,-M1423+2,0),OFFSET(C1423,-M1423+2,0),OFFSET(C1423,-M1423+3,0)+AB1423,OFFSET(C1423,-M1423+4,0),0,5)/365.25*D1423*10000)</f>
        <v/>
      </c>
      <c r="U1423" s="67" t="str">
        <f ca="1">IF(I1423="","",_xll.xEURO(OFFSET(C1423,-M1423+1,0),J1423,OFFSET(C1423,-M1423+2,0),OFFSET(C1423,-M1423+2,0),OFFSET(C1423,-M1423+3,0)+AC1423,OFFSET(C1423,-M1423+4,0),1,1)*I1423)</f>
        <v/>
      </c>
      <c r="V1423" s="69" t="str">
        <f ca="1">IF(I1423="","",_xll.xEURO(OFFSET(C1423,-M1423+1,0),J1423,OFFSET(C1423,-M1423+2,0),OFFSET(C1423,-M1423+2,0),OFFSET(C1423,-M1423+3,0)+AC1423,OFFSET(C1423,-M1423+4,0),1,0))</f>
        <v/>
      </c>
      <c r="W1423" s="67" t="str">
        <f t="shared" si="256"/>
        <v/>
      </c>
      <c r="X1423" s="67" t="str">
        <f ca="1">IF(I1423="","",_xll.xEURO(OFFSET(C1423,-M1423+1,0),J1423,OFFSET(C1423,-M1423+2,0),OFFSET(C1423,-M1423+2,0),OFFSET(C1423,-M1423+3,0)+AC1423,OFFSET(C1423,-M1423+4,0),1,2)/10*I1423)</f>
        <v/>
      </c>
      <c r="Y1423" s="71" t="str">
        <f ca="1">IF(I1423="","",_xll.xEURO(OFFSET(C1423,-M1423+1,0),J1423,OFFSET(C1423,-M1423+2,0),OFFSET(C1423,-M1423+2,0),OFFSET(C1423,-M1423+3,0)+AC1423,OFFSET(C1423,-M1423+4,0),1,3)/100*I1423*10000)</f>
        <v/>
      </c>
      <c r="Z1423" s="71" t="str">
        <f ca="1">IF(I1423="","",_xll.xEURO(OFFSET(C1423,-M1423+1,0),J1423,OFFSET(C1423,-M1423+2,0),OFFSET(C1423,-M1423+2,0),OFFSET(C1423,-M1423+3,0)+AC1423,OFFSET(C1423,-M1423+4,0),1,5)/365.25*I1423*10000)</f>
        <v/>
      </c>
      <c r="AB1423" s="40" t="str">
        <f ca="1">IF(D1423="","",_xll.xCalcSkew(OFFSET(C1423,-M1423,0),E1423-OFFSET(C1423,-M1423+1,0),b)/100)</f>
        <v/>
      </c>
      <c r="AC1423" s="40" t="str">
        <f ca="1">IF(I1423="","",_xll.xCalcSkew(OFFSET(C1423,-M1423,0),J1423-OFFSET(C1423,-M1423+1,0),b)/100)</f>
        <v/>
      </c>
      <c r="AE1423">
        <f t="shared" si="250"/>
        <v>0</v>
      </c>
      <c r="AF1423">
        <f t="shared" si="251"/>
        <v>0</v>
      </c>
      <c r="AG1423">
        <f t="shared" si="252"/>
        <v>0</v>
      </c>
    </row>
    <row r="1424" spans="3:33" x14ac:dyDescent="0.25">
      <c r="C1424" s="64">
        <f ca="1">D1455+I1455</f>
        <v>0</v>
      </c>
      <c r="D1424" s="52"/>
      <c r="E1424" s="39"/>
      <c r="F1424" s="39"/>
      <c r="G1424" s="35"/>
      <c r="I1424" s="52"/>
      <c r="J1424" s="39"/>
      <c r="K1424" s="39"/>
      <c r="L1424" s="62"/>
      <c r="M1424" s="101">
        <f t="shared" si="257"/>
        <v>5</v>
      </c>
      <c r="N1424" s="67" t="str">
        <f ca="1">IF(D1424="","",_xll.xEURO(OFFSET(C1424,-M1424+1,0),E1424,OFFSET(C1424,-M1424+2,0),OFFSET(C1424,-M1424+2,0),OFFSET(C1424,-M1424+3,0)+AB1424,OFFSET(C1424,-M1424+4,0),0,1)*D1424)</f>
        <v/>
      </c>
      <c r="O1424" s="69" t="str">
        <f ca="1">IF(D1424="","",_xll.xEURO(OFFSET(C1424,-M1424+1,0),E1424,OFFSET(C1424,-M1424+2,0),OFFSET(C1424,-M1424+2,0),OFFSET(C1424,-M1424+3,0)+AB1424,OFFSET(C1424,-M1424+4,0),0,0))</f>
        <v/>
      </c>
      <c r="P1424" s="67" t="str">
        <f t="shared" si="255"/>
        <v/>
      </c>
      <c r="Q1424" s="67" t="str">
        <f ca="1">IF(D1424="","",_xll.xEURO(OFFSET(C1424,-M1424+1,0),E1424,OFFSET(C1424,-M1424+2,0),OFFSET(C1424,-M1424+2,0),OFFSET(C1424,-M1424+3,0)+AB1424,OFFSET(C1424,-M1424+4,0),0,2)/10*D1424)</f>
        <v/>
      </c>
      <c r="R1424" s="71" t="str">
        <f ca="1">IF(D1424="","",_xll.xEURO(OFFSET(C1424,-M1424+1,0),E1424,OFFSET(C1424,-M1424+2,0),OFFSET(C1424,-M1424+2,0),OFFSET(C1424,-M1424+3,0)+AB1424,OFFSET(C1424,-M1424+4,0),0,3)/100*D1424*10000)</f>
        <v/>
      </c>
      <c r="S1424" s="71" t="str">
        <f ca="1">IF(D1424="","",_xll.xEURO(OFFSET(C1424,-M1424+1,0),E1424,OFFSET(C1424,-M1424+2,0),OFFSET(C1424,-M1424+2,0),OFFSET(C1424,-M1424+3,0)+AB1424,OFFSET(C1424,-M1424+4,0),0,5)/365.25*D1424*10000)</f>
        <v/>
      </c>
      <c r="U1424" s="67" t="str">
        <f ca="1">IF(I1424="","",_xll.xEURO(OFFSET(C1424,-M1424+1,0),J1424,OFFSET(C1424,-M1424+2,0),OFFSET(C1424,-M1424+2,0),OFFSET(C1424,-M1424+3,0)+AC1424,OFFSET(C1424,-M1424+4,0),1,1)*I1424)</f>
        <v/>
      </c>
      <c r="V1424" s="69" t="str">
        <f ca="1">IF(I1424="","",_xll.xEURO(OFFSET(C1424,-M1424+1,0),J1424,OFFSET(C1424,-M1424+2,0),OFFSET(C1424,-M1424+2,0),OFFSET(C1424,-M1424+3,0)+AC1424,OFFSET(C1424,-M1424+4,0),1,0))</f>
        <v/>
      </c>
      <c r="W1424" s="67" t="str">
        <f t="shared" si="256"/>
        <v/>
      </c>
      <c r="X1424" s="67" t="str">
        <f ca="1">IF(I1424="","",_xll.xEURO(OFFSET(C1424,-M1424+1,0),J1424,OFFSET(C1424,-M1424+2,0),OFFSET(C1424,-M1424+2,0),OFFSET(C1424,-M1424+3,0)+AC1424,OFFSET(C1424,-M1424+4,0),1,2)/10*I1424)</f>
        <v/>
      </c>
      <c r="Y1424" s="71" t="str">
        <f ca="1">IF(I1424="","",_xll.xEURO(OFFSET(C1424,-M1424+1,0),J1424,OFFSET(C1424,-M1424+2,0),OFFSET(C1424,-M1424+2,0),OFFSET(C1424,-M1424+3,0)+AC1424,OFFSET(C1424,-M1424+4,0),1,3)/100*I1424*10000)</f>
        <v/>
      </c>
      <c r="Z1424" s="71" t="str">
        <f ca="1">IF(I1424="","",_xll.xEURO(OFFSET(C1424,-M1424+1,0),J1424,OFFSET(C1424,-M1424+2,0),OFFSET(C1424,-M1424+2,0),OFFSET(C1424,-M1424+3,0)+AC1424,OFFSET(C1424,-M1424+4,0),1,5)/365.25*I1424*10000)</f>
        <v/>
      </c>
      <c r="AB1424" s="40" t="str">
        <f ca="1">IF(D1424="","",_xll.xCalcSkew(OFFSET(C1424,-M1424,0),E1424-OFFSET(C1424,-M1424+1,0),b)/100)</f>
        <v/>
      </c>
      <c r="AC1424" s="40" t="str">
        <f ca="1">IF(I1424="","",_xll.xCalcSkew(OFFSET(C1424,-M1424,0),J1424-OFFSET(C1424,-M1424+1,0),b)/100)</f>
        <v/>
      </c>
      <c r="AE1424">
        <f t="shared" si="250"/>
        <v>0</v>
      </c>
      <c r="AF1424">
        <f t="shared" si="251"/>
        <v>0</v>
      </c>
      <c r="AG1424">
        <f t="shared" si="252"/>
        <v>0</v>
      </c>
    </row>
    <row r="1425" spans="3:33" x14ac:dyDescent="0.25">
      <c r="C1425" s="64">
        <f ca="1">N1455+U1455</f>
        <v>0</v>
      </c>
      <c r="D1425" s="52"/>
      <c r="E1425" s="39"/>
      <c r="F1425" s="39"/>
      <c r="G1425" s="35"/>
      <c r="I1425" s="52"/>
      <c r="J1425" s="39"/>
      <c r="K1425" s="39"/>
      <c r="L1425" s="62"/>
      <c r="M1425" s="101">
        <f t="shared" si="257"/>
        <v>6</v>
      </c>
      <c r="N1425" s="67" t="str">
        <f ca="1">IF(D1425="","",_xll.xEURO(OFFSET(C1425,-M1425+1,0),E1425,OFFSET(C1425,-M1425+2,0),OFFSET(C1425,-M1425+2,0),OFFSET(C1425,-M1425+3,0)+AB1425,OFFSET(C1425,-M1425+4,0),0,1)*D1425)</f>
        <v/>
      </c>
      <c r="O1425" s="69" t="str">
        <f ca="1">IF(D1425="","",_xll.xEURO(OFFSET(C1425,-M1425+1,0),E1425,OFFSET(C1425,-M1425+2,0),OFFSET(C1425,-M1425+2,0),OFFSET(C1425,-M1425+3,0)+AB1425,OFFSET(C1425,-M1425+4,0),0,0))</f>
        <v/>
      </c>
      <c r="P1425" s="67" t="str">
        <f t="shared" si="255"/>
        <v/>
      </c>
      <c r="Q1425" s="67" t="str">
        <f ca="1">IF(D1425="","",_xll.xEURO(OFFSET(C1425,-M1425+1,0),E1425,OFFSET(C1425,-M1425+2,0),OFFSET(C1425,-M1425+2,0),OFFSET(C1425,-M1425+3,0)+AB1425,OFFSET(C1425,-M1425+4,0),0,2)/10*D1425)</f>
        <v/>
      </c>
      <c r="R1425" s="71" t="str">
        <f ca="1">IF(D1425="","",_xll.xEURO(OFFSET(C1425,-M1425+1,0),E1425,OFFSET(C1425,-M1425+2,0),OFFSET(C1425,-M1425+2,0),OFFSET(C1425,-M1425+3,0)+AB1425,OFFSET(C1425,-M1425+4,0),0,3)/100*D1425*10000)</f>
        <v/>
      </c>
      <c r="S1425" s="71" t="str">
        <f ca="1">IF(D1425="","",_xll.xEURO(OFFSET(C1425,-M1425+1,0),E1425,OFFSET(C1425,-M1425+2,0),OFFSET(C1425,-M1425+2,0),OFFSET(C1425,-M1425+3,0)+AB1425,OFFSET(C1425,-M1425+4,0),0,5)/365.25*D1425*10000)</f>
        <v/>
      </c>
      <c r="U1425" s="67" t="str">
        <f ca="1">IF(I1425="","",_xll.xEURO(OFFSET(C1425,-M1425+1,0),J1425,OFFSET(C1425,-M1425+2,0),OFFSET(C1425,-M1425+2,0),OFFSET(C1425,-M1425+3,0)+AC1425,OFFSET(C1425,-M1425+4,0),1,1)*I1425)</f>
        <v/>
      </c>
      <c r="V1425" s="69" t="str">
        <f ca="1">IF(I1425="","",_xll.xEURO(OFFSET(C1425,-M1425+1,0),J1425,OFFSET(C1425,-M1425+2,0),OFFSET(C1425,-M1425+2,0),OFFSET(C1425,-M1425+3,0)+AC1425,OFFSET(C1425,-M1425+4,0),1,0))</f>
        <v/>
      </c>
      <c r="W1425" s="67" t="str">
        <f t="shared" si="256"/>
        <v/>
      </c>
      <c r="X1425" s="67" t="str">
        <f ca="1">IF(I1425="","",_xll.xEURO(OFFSET(C1425,-M1425+1,0),J1425,OFFSET(C1425,-M1425+2,0),OFFSET(C1425,-M1425+2,0),OFFSET(C1425,-M1425+3,0)+AC1425,OFFSET(C1425,-M1425+4,0),1,2)/10*I1425)</f>
        <v/>
      </c>
      <c r="Y1425" s="71" t="str">
        <f ca="1">IF(I1425="","",_xll.xEURO(OFFSET(C1425,-M1425+1,0),J1425,OFFSET(C1425,-M1425+2,0),OFFSET(C1425,-M1425+2,0),OFFSET(C1425,-M1425+3,0)+AC1425,OFFSET(C1425,-M1425+4,0),1,3)/100*I1425*10000)</f>
        <v/>
      </c>
      <c r="Z1425" s="71" t="str">
        <f ca="1">IF(I1425="","",_xll.xEURO(OFFSET(C1425,-M1425+1,0),J1425,OFFSET(C1425,-M1425+2,0),OFFSET(C1425,-M1425+2,0),OFFSET(C1425,-M1425+3,0)+AC1425,OFFSET(C1425,-M1425+4,0),1,5)/365.25*I1425*10000)</f>
        <v/>
      </c>
      <c r="AB1425" s="40" t="str">
        <f ca="1">IF(D1425="","",_xll.xCalcSkew(OFFSET(C1425,-M1425,0),E1425-OFFSET(C1425,-M1425+1,0),b)/100)</f>
        <v/>
      </c>
      <c r="AC1425" s="40" t="str">
        <f ca="1">IF(I1425="","",_xll.xCalcSkew(OFFSET(C1425,-M1425,0),J1425-OFFSET(C1425,-M1425+1,0),b)/100)</f>
        <v/>
      </c>
      <c r="AE1425">
        <f t="shared" si="250"/>
        <v>0</v>
      </c>
      <c r="AF1425">
        <f t="shared" si="251"/>
        <v>0</v>
      </c>
      <c r="AG1425">
        <f t="shared" si="252"/>
        <v>0</v>
      </c>
    </row>
    <row r="1426" spans="3:33" x14ac:dyDescent="0.25">
      <c r="C1426" s="103">
        <f ca="1">Q1455+X1455</f>
        <v>0</v>
      </c>
      <c r="D1426" s="52"/>
      <c r="E1426" s="39"/>
      <c r="F1426" s="39"/>
      <c r="G1426" s="35"/>
      <c r="I1426" s="52"/>
      <c r="J1426" s="39"/>
      <c r="K1426" s="39"/>
      <c r="L1426" s="62"/>
      <c r="M1426" s="101">
        <f t="shared" si="257"/>
        <v>7</v>
      </c>
      <c r="N1426" s="67" t="str">
        <f ca="1">IF(D1426="","",_xll.xEURO(OFFSET(C1426,-M1426+1,0),E1426,OFFSET(C1426,-M1426+2,0),OFFSET(C1426,-M1426+2,0),OFFSET(C1426,-M1426+3,0)+AB1426,OFFSET(C1426,-M1426+4,0),0,1)*D1426)</f>
        <v/>
      </c>
      <c r="O1426" s="69" t="str">
        <f ca="1">IF(D1426="","",_xll.xEURO(OFFSET(C1426,-M1426+1,0),E1426,OFFSET(C1426,-M1426+2,0),OFFSET(C1426,-M1426+2,0),OFFSET(C1426,-M1426+3,0)+AB1426,OFFSET(C1426,-M1426+4,0),0,0))</f>
        <v/>
      </c>
      <c r="P1426" s="67" t="str">
        <f t="shared" si="255"/>
        <v/>
      </c>
      <c r="Q1426" s="67" t="str">
        <f ca="1">IF(D1426="","",_xll.xEURO(OFFSET(C1426,-M1426+1,0),E1426,OFFSET(C1426,-M1426+2,0),OFFSET(C1426,-M1426+2,0),OFFSET(C1426,-M1426+3,0)+AB1426,OFFSET(C1426,-M1426+4,0),0,2)/10*D1426)</f>
        <v/>
      </c>
      <c r="R1426" s="71" t="str">
        <f ca="1">IF(D1426="","",_xll.xEURO(OFFSET(C1426,-M1426+1,0),E1426,OFFSET(C1426,-M1426+2,0),OFFSET(C1426,-M1426+2,0),OFFSET(C1426,-M1426+3,0)+AB1426,OFFSET(C1426,-M1426+4,0),0,3)/100*D1426*10000)</f>
        <v/>
      </c>
      <c r="S1426" s="71" t="str">
        <f ca="1">IF(D1426="","",_xll.xEURO(OFFSET(C1426,-M1426+1,0),E1426,OFFSET(C1426,-M1426+2,0),OFFSET(C1426,-M1426+2,0),OFFSET(C1426,-M1426+3,0)+AB1426,OFFSET(C1426,-M1426+4,0),0,5)/365.25*D1426*10000)</f>
        <v/>
      </c>
      <c r="U1426" s="67" t="str">
        <f ca="1">IF(I1426="","",_xll.xEURO(OFFSET(C1426,-M1426+1,0),J1426,OFFSET(C1426,-M1426+2,0),OFFSET(C1426,-M1426+2,0),OFFSET(C1426,-M1426+3,0)+AC1426,OFFSET(C1426,-M1426+4,0),1,1)*I1426)</f>
        <v/>
      </c>
      <c r="V1426" s="69" t="str">
        <f ca="1">IF(I1426="","",_xll.xEURO(OFFSET(C1426,-M1426+1,0),J1426,OFFSET(C1426,-M1426+2,0),OFFSET(C1426,-M1426+2,0),OFFSET(C1426,-M1426+3,0)+AC1426,OFFSET(C1426,-M1426+4,0),1,0))</f>
        <v/>
      </c>
      <c r="W1426" s="67" t="str">
        <f t="shared" si="256"/>
        <v/>
      </c>
      <c r="X1426" s="67" t="str">
        <f ca="1">IF(I1426="","",_xll.xEURO(OFFSET(C1426,-M1426+1,0),J1426,OFFSET(C1426,-M1426+2,0),OFFSET(C1426,-M1426+2,0),OFFSET(C1426,-M1426+3,0)+AC1426,OFFSET(C1426,-M1426+4,0),1,2)/10*I1426)</f>
        <v/>
      </c>
      <c r="Y1426" s="71" t="str">
        <f ca="1">IF(I1426="","",_xll.xEURO(OFFSET(C1426,-M1426+1,0),J1426,OFFSET(C1426,-M1426+2,0),OFFSET(C1426,-M1426+2,0),OFFSET(C1426,-M1426+3,0)+AC1426,OFFSET(C1426,-M1426+4,0),1,3)/100*I1426*10000)</f>
        <v/>
      </c>
      <c r="Z1426" s="71" t="str">
        <f ca="1">IF(I1426="","",_xll.xEURO(OFFSET(C1426,-M1426+1,0),J1426,OFFSET(C1426,-M1426+2,0),OFFSET(C1426,-M1426+2,0),OFFSET(C1426,-M1426+3,0)+AC1426,OFFSET(C1426,-M1426+4,0),1,5)/365.25*I1426*10000)</f>
        <v/>
      </c>
      <c r="AB1426" s="40" t="str">
        <f ca="1">IF(D1426="","",_xll.xCalcSkew(OFFSET(C1426,-M1426,0),E1426-OFFSET(C1426,-M1426+1,0),b)/100)</f>
        <v/>
      </c>
      <c r="AC1426" s="40" t="str">
        <f ca="1">IF(I1426="","",_xll.xCalcSkew(OFFSET(C1426,-M1426,0),J1426-OFFSET(C1426,-M1426+1,0),b)/100)</f>
        <v/>
      </c>
      <c r="AE1426">
        <f t="shared" si="250"/>
        <v>0</v>
      </c>
      <c r="AF1426">
        <f t="shared" si="251"/>
        <v>0</v>
      </c>
      <c r="AG1426">
        <f t="shared" si="252"/>
        <v>0</v>
      </c>
    </row>
    <row r="1427" spans="3:33" x14ac:dyDescent="0.25">
      <c r="C1427" s="64">
        <f ca="1">R1455+Y1455</f>
        <v>0</v>
      </c>
      <c r="D1427" s="52"/>
      <c r="E1427" s="39"/>
      <c r="F1427" s="39"/>
      <c r="G1427" s="35"/>
      <c r="I1427" s="52"/>
      <c r="J1427" s="39"/>
      <c r="K1427" s="39"/>
      <c r="L1427" s="62"/>
      <c r="M1427" s="101">
        <f t="shared" si="257"/>
        <v>8</v>
      </c>
      <c r="N1427" s="67" t="str">
        <f ca="1">IF(D1427="","",_xll.xEURO(OFFSET(C1427,-M1427+1,0),E1427,OFFSET(C1427,-M1427+2,0),OFFSET(C1427,-M1427+2,0),OFFSET(C1427,-M1427+3,0)+AB1427,OFFSET(C1427,-M1427+4,0),0,1)*D1427)</f>
        <v/>
      </c>
      <c r="O1427" s="69" t="str">
        <f ca="1">IF(D1427="","",_xll.xEURO(OFFSET(C1427,-M1427+1,0),E1427,OFFSET(C1427,-M1427+2,0),OFFSET(C1427,-M1427+2,0),OFFSET(C1427,-M1427+3,0)+AB1427,OFFSET(C1427,-M1427+4,0),0,0))</f>
        <v/>
      </c>
      <c r="P1427" s="67" t="str">
        <f t="shared" si="255"/>
        <v/>
      </c>
      <c r="Q1427" s="67" t="str">
        <f ca="1">IF(D1427="","",_xll.xEURO(OFFSET(C1427,-M1427+1,0),E1427,OFFSET(C1427,-M1427+2,0),OFFSET(C1427,-M1427+2,0),OFFSET(C1427,-M1427+3,0)+AB1427,OFFSET(C1427,-M1427+4,0),0,2)/10*D1427)</f>
        <v/>
      </c>
      <c r="R1427" s="71" t="str">
        <f ca="1">IF(D1427="","",_xll.xEURO(OFFSET(C1427,-M1427+1,0),E1427,OFFSET(C1427,-M1427+2,0),OFFSET(C1427,-M1427+2,0),OFFSET(C1427,-M1427+3,0)+AB1427,OFFSET(C1427,-M1427+4,0),0,3)/100*D1427*10000)</f>
        <v/>
      </c>
      <c r="S1427" s="71" t="str">
        <f ca="1">IF(D1427="","",_xll.xEURO(OFFSET(C1427,-M1427+1,0),E1427,OFFSET(C1427,-M1427+2,0),OFFSET(C1427,-M1427+2,0),OFFSET(C1427,-M1427+3,0)+AB1427,OFFSET(C1427,-M1427+4,0),0,5)/365.25*D1427*10000)</f>
        <v/>
      </c>
      <c r="U1427" s="67" t="str">
        <f ca="1">IF(I1427="","",_xll.xEURO(OFFSET(C1427,-M1427+1,0),J1427,OFFSET(C1427,-M1427+2,0),OFFSET(C1427,-M1427+2,0),OFFSET(C1427,-M1427+3,0)+AC1427,OFFSET(C1427,-M1427+4,0),1,1)*I1427)</f>
        <v/>
      </c>
      <c r="V1427" s="69" t="str">
        <f ca="1">IF(I1427="","",_xll.xEURO(OFFSET(C1427,-M1427+1,0),J1427,OFFSET(C1427,-M1427+2,0),OFFSET(C1427,-M1427+2,0),OFFSET(C1427,-M1427+3,0)+AC1427,OFFSET(C1427,-M1427+4,0),1,0))</f>
        <v/>
      </c>
      <c r="W1427" s="67" t="str">
        <f t="shared" si="256"/>
        <v/>
      </c>
      <c r="X1427" s="67" t="str">
        <f ca="1">IF(I1427="","",_xll.xEURO(OFFSET(C1427,-M1427+1,0),J1427,OFFSET(C1427,-M1427+2,0),OFFSET(C1427,-M1427+2,0),OFFSET(C1427,-M1427+3,0)+AC1427,OFFSET(C1427,-M1427+4,0),1,2)/10*I1427)</f>
        <v/>
      </c>
      <c r="Y1427" s="71" t="str">
        <f ca="1">IF(I1427="","",_xll.xEURO(OFFSET(C1427,-M1427+1,0),J1427,OFFSET(C1427,-M1427+2,0),OFFSET(C1427,-M1427+2,0),OFFSET(C1427,-M1427+3,0)+AC1427,OFFSET(C1427,-M1427+4,0),1,3)/100*I1427*10000)</f>
        <v/>
      </c>
      <c r="Z1427" s="71" t="str">
        <f ca="1">IF(I1427="","",_xll.xEURO(OFFSET(C1427,-M1427+1,0),J1427,OFFSET(C1427,-M1427+2,0),OFFSET(C1427,-M1427+2,0),OFFSET(C1427,-M1427+3,0)+AC1427,OFFSET(C1427,-M1427+4,0),1,5)/365.25*I1427*10000)</f>
        <v/>
      </c>
      <c r="AB1427" s="40" t="str">
        <f ca="1">IF(D1427="","",_xll.xCalcSkew(OFFSET(C1427,-M1427,0),E1427-OFFSET(C1427,-M1427+1,0),b)/100)</f>
        <v/>
      </c>
      <c r="AC1427" s="40" t="str">
        <f ca="1">IF(I1427="","",_xll.xCalcSkew(OFFSET(C1427,-M1427,0),J1427-OFFSET(C1427,-M1427+1,0),b)/100)</f>
        <v/>
      </c>
      <c r="AE1427">
        <f t="shared" si="250"/>
        <v>0</v>
      </c>
      <c r="AF1427">
        <f t="shared" si="251"/>
        <v>0</v>
      </c>
      <c r="AG1427">
        <f t="shared" si="252"/>
        <v>0</v>
      </c>
    </row>
    <row r="1428" spans="3:33" x14ac:dyDescent="0.25">
      <c r="C1428" s="64">
        <f ca="1">S1455+Z1455</f>
        <v>0</v>
      </c>
      <c r="D1428" s="52"/>
      <c r="E1428" s="39"/>
      <c r="F1428" s="39"/>
      <c r="G1428" s="35"/>
      <c r="I1428" s="52"/>
      <c r="J1428" s="39"/>
      <c r="K1428" s="39"/>
      <c r="L1428" s="62"/>
      <c r="M1428" s="101">
        <f t="shared" si="257"/>
        <v>9</v>
      </c>
      <c r="N1428" s="67" t="str">
        <f ca="1">IF(D1428="","",_xll.xEURO(OFFSET(C1428,-M1428+1,0),E1428,OFFSET(C1428,-M1428+2,0),OFFSET(C1428,-M1428+2,0),OFFSET(C1428,-M1428+3,0)+AB1428,OFFSET(C1428,-M1428+4,0),0,1)*D1428)</f>
        <v/>
      </c>
      <c r="O1428" s="69" t="str">
        <f ca="1">IF(D1428="","",_xll.xEURO(OFFSET(C1428,-M1428+1,0),E1428,OFFSET(C1428,-M1428+2,0),OFFSET(C1428,-M1428+2,0),OFFSET(C1428,-M1428+3,0)+AB1428,OFFSET(C1428,-M1428+4,0),0,0))</f>
        <v/>
      </c>
      <c r="P1428" s="67" t="str">
        <f t="shared" si="255"/>
        <v/>
      </c>
      <c r="Q1428" s="67" t="str">
        <f ca="1">IF(D1428="","",_xll.xEURO(OFFSET(C1428,-M1428+1,0),E1428,OFFSET(C1428,-M1428+2,0),OFFSET(C1428,-M1428+2,0),OFFSET(C1428,-M1428+3,0)+AB1428,OFFSET(C1428,-M1428+4,0),0,2)/10*D1428)</f>
        <v/>
      </c>
      <c r="R1428" s="71" t="str">
        <f ca="1">IF(D1428="","",_xll.xEURO(OFFSET(C1428,-M1428+1,0),E1428,OFFSET(C1428,-M1428+2,0),OFFSET(C1428,-M1428+2,0),OFFSET(C1428,-M1428+3,0)+AB1428,OFFSET(C1428,-M1428+4,0),0,3)/100*D1428*10000)</f>
        <v/>
      </c>
      <c r="S1428" s="71" t="str">
        <f ca="1">IF(D1428="","",_xll.xEURO(OFFSET(C1428,-M1428+1,0),E1428,OFFSET(C1428,-M1428+2,0),OFFSET(C1428,-M1428+2,0),OFFSET(C1428,-M1428+3,0)+AB1428,OFFSET(C1428,-M1428+4,0),0,5)/365.25*D1428*10000)</f>
        <v/>
      </c>
      <c r="U1428" s="67" t="str">
        <f ca="1">IF(I1428="","",_xll.xEURO(OFFSET(C1428,-M1428+1,0),J1428,OFFSET(C1428,-M1428+2,0),OFFSET(C1428,-M1428+2,0),OFFSET(C1428,-M1428+3,0)+AC1428,OFFSET(C1428,-M1428+4,0),1,1)*I1428)</f>
        <v/>
      </c>
      <c r="V1428" s="69" t="str">
        <f ca="1">IF(I1428="","",_xll.xEURO(OFFSET(C1428,-M1428+1,0),J1428,OFFSET(C1428,-M1428+2,0),OFFSET(C1428,-M1428+2,0),OFFSET(C1428,-M1428+3,0)+AC1428,OFFSET(C1428,-M1428+4,0),1,0))</f>
        <v/>
      </c>
      <c r="W1428" s="67" t="str">
        <f t="shared" si="256"/>
        <v/>
      </c>
      <c r="X1428" s="67" t="str">
        <f ca="1">IF(I1428="","",_xll.xEURO(OFFSET(C1428,-M1428+1,0),J1428,OFFSET(C1428,-M1428+2,0),OFFSET(C1428,-M1428+2,0),OFFSET(C1428,-M1428+3,0)+AC1428,OFFSET(C1428,-M1428+4,0),1,2)/10*I1428)</f>
        <v/>
      </c>
      <c r="Y1428" s="71" t="str">
        <f ca="1">IF(I1428="","",_xll.xEURO(OFFSET(C1428,-M1428+1,0),J1428,OFFSET(C1428,-M1428+2,0),OFFSET(C1428,-M1428+2,0),OFFSET(C1428,-M1428+3,0)+AC1428,OFFSET(C1428,-M1428+4,0),1,3)/100*I1428*10000)</f>
        <v/>
      </c>
      <c r="Z1428" s="71" t="str">
        <f ca="1">IF(I1428="","",_xll.xEURO(OFFSET(C1428,-M1428+1,0),J1428,OFFSET(C1428,-M1428+2,0),OFFSET(C1428,-M1428+2,0),OFFSET(C1428,-M1428+3,0)+AC1428,OFFSET(C1428,-M1428+4,0),1,5)/365.25*I1428*10000)</f>
        <v/>
      </c>
      <c r="AB1428" s="40" t="str">
        <f ca="1">IF(D1428="","",_xll.xCalcSkew(OFFSET(C1428,-M1428,0),E1428-OFFSET(C1428,-M1428+1,0),b)/100)</f>
        <v/>
      </c>
      <c r="AC1428" s="40" t="str">
        <f ca="1">IF(I1428="","",_xll.xCalcSkew(OFFSET(C1428,-M1428,0),J1428-OFFSET(C1428,-M1428+1,0),b)/100)</f>
        <v/>
      </c>
      <c r="AE1428">
        <f t="shared" si="250"/>
        <v>0</v>
      </c>
      <c r="AF1428">
        <f t="shared" si="251"/>
        <v>0</v>
      </c>
      <c r="AG1428">
        <f t="shared" si="252"/>
        <v>0</v>
      </c>
    </row>
    <row r="1429" spans="3:33" x14ac:dyDescent="0.25">
      <c r="C1429" s="64">
        <f ca="1">P1455+W1455</f>
        <v>0</v>
      </c>
      <c r="D1429" s="52"/>
      <c r="E1429" s="39"/>
      <c r="F1429" s="39"/>
      <c r="G1429" s="35"/>
      <c r="I1429" s="52"/>
      <c r="J1429" s="39"/>
      <c r="K1429" s="39"/>
      <c r="L1429" s="62"/>
      <c r="M1429" s="101">
        <f t="shared" si="257"/>
        <v>10</v>
      </c>
      <c r="N1429" s="67" t="str">
        <f ca="1">IF(D1429="","",_xll.xEURO(OFFSET(C1429,-M1429+1,0),E1429,OFFSET(C1429,-M1429+2,0),OFFSET(C1429,-M1429+2,0),OFFSET(C1429,-M1429+3,0)+AB1429,OFFSET(C1429,-M1429+4,0),0,1)*D1429)</f>
        <v/>
      </c>
      <c r="O1429" s="69" t="str">
        <f ca="1">IF(D1429="","",_xll.xEURO(OFFSET(C1429,-M1429+1,0),E1429,OFFSET(C1429,-M1429+2,0),OFFSET(C1429,-M1429+2,0),OFFSET(C1429,-M1429+3,0)+AB1429,OFFSET(C1429,-M1429+4,0),0,0))</f>
        <v/>
      </c>
      <c r="P1429" s="67" t="str">
        <f t="shared" si="255"/>
        <v/>
      </c>
      <c r="Q1429" s="67" t="str">
        <f ca="1">IF(D1429="","",_xll.xEURO(OFFSET(C1429,-M1429+1,0),E1429,OFFSET(C1429,-M1429+2,0),OFFSET(C1429,-M1429+2,0),OFFSET(C1429,-M1429+3,0)+AB1429,OFFSET(C1429,-M1429+4,0),0,2)/10*D1429)</f>
        <v/>
      </c>
      <c r="R1429" s="71" t="str">
        <f ca="1">IF(D1429="","",_xll.xEURO(OFFSET(C1429,-M1429+1,0),E1429,OFFSET(C1429,-M1429+2,0),OFFSET(C1429,-M1429+2,0),OFFSET(C1429,-M1429+3,0)+AB1429,OFFSET(C1429,-M1429+4,0),0,3)/100*D1429*10000)</f>
        <v/>
      </c>
      <c r="S1429" s="71" t="str">
        <f ca="1">IF(D1429="","",_xll.xEURO(OFFSET(C1429,-M1429+1,0),E1429,OFFSET(C1429,-M1429+2,0),OFFSET(C1429,-M1429+2,0),OFFSET(C1429,-M1429+3,0)+AB1429,OFFSET(C1429,-M1429+4,0),0,5)/365.25*D1429*10000)</f>
        <v/>
      </c>
      <c r="U1429" s="67" t="str">
        <f ca="1">IF(I1429="","",_xll.xEURO(OFFSET(C1429,-M1429+1,0),J1429,OFFSET(C1429,-M1429+2,0),OFFSET(C1429,-M1429+2,0),OFFSET(C1429,-M1429+3,0)+AC1429,OFFSET(C1429,-M1429+4,0),1,1)*I1429)</f>
        <v/>
      </c>
      <c r="V1429" s="69" t="str">
        <f ca="1">IF(I1429="","",_xll.xEURO(OFFSET(C1429,-M1429+1,0),J1429,OFFSET(C1429,-M1429+2,0),OFFSET(C1429,-M1429+2,0),OFFSET(C1429,-M1429+3,0)+AC1429,OFFSET(C1429,-M1429+4,0),1,0))</f>
        <v/>
      </c>
      <c r="W1429" s="67" t="str">
        <f t="shared" si="256"/>
        <v/>
      </c>
      <c r="X1429" s="67" t="str">
        <f ca="1">IF(I1429="","",_xll.xEURO(OFFSET(C1429,-M1429+1,0),J1429,OFFSET(C1429,-M1429+2,0),OFFSET(C1429,-M1429+2,0),OFFSET(C1429,-M1429+3,0)+AC1429,OFFSET(C1429,-M1429+4,0),1,2)/10*I1429)</f>
        <v/>
      </c>
      <c r="Y1429" s="71" t="str">
        <f ca="1">IF(I1429="","",_xll.xEURO(OFFSET(C1429,-M1429+1,0),J1429,OFFSET(C1429,-M1429+2,0),OFFSET(C1429,-M1429+2,0),OFFSET(C1429,-M1429+3,0)+AC1429,OFFSET(C1429,-M1429+4,0),1,3)/100*I1429*10000)</f>
        <v/>
      </c>
      <c r="Z1429" s="71" t="str">
        <f ca="1">IF(I1429="","",_xll.xEURO(OFFSET(C1429,-M1429+1,0),J1429,OFFSET(C1429,-M1429+2,0),OFFSET(C1429,-M1429+2,0),OFFSET(C1429,-M1429+3,0)+AC1429,OFFSET(C1429,-M1429+4,0),1,5)/365.25*I1429*10000)</f>
        <v/>
      </c>
      <c r="AB1429" s="40" t="str">
        <f ca="1">IF(D1429="","",_xll.xCalcSkew(OFFSET(C1429,-M1429,0),E1429-OFFSET(C1429,-M1429+1,0),b)/100)</f>
        <v/>
      </c>
      <c r="AC1429" s="40" t="str">
        <f ca="1">IF(I1429="","",_xll.xCalcSkew(OFFSET(C1429,-M1429,0),J1429-OFFSET(C1429,-M1429+1,0),b)/100)</f>
        <v/>
      </c>
      <c r="AE1429">
        <f t="shared" si="250"/>
        <v>0</v>
      </c>
      <c r="AF1429">
        <f t="shared" si="251"/>
        <v>0</v>
      </c>
      <c r="AG1429">
        <f t="shared" si="252"/>
        <v>0</v>
      </c>
    </row>
    <row r="1430" spans="3:33" x14ac:dyDescent="0.25">
      <c r="D1430" s="52"/>
      <c r="E1430" s="39"/>
      <c r="F1430" s="39"/>
      <c r="G1430" s="35"/>
      <c r="I1430" s="52"/>
      <c r="J1430" s="39"/>
      <c r="K1430" s="39"/>
      <c r="L1430" s="62"/>
      <c r="M1430" s="101">
        <f t="shared" si="257"/>
        <v>11</v>
      </c>
      <c r="N1430" s="67" t="str">
        <f ca="1">IF(D1430="","",_xll.xEURO(OFFSET(C1430,-M1430+1,0),E1430,OFFSET(C1430,-M1430+2,0),OFFSET(C1430,-M1430+2,0),OFFSET(C1430,-M1430+3,0)+AB1430,OFFSET(C1430,-M1430+4,0),0,1)*D1430)</f>
        <v/>
      </c>
      <c r="O1430" s="69" t="str">
        <f ca="1">IF(D1430="","",_xll.xEURO(OFFSET(C1430,-M1430+1,0),E1430,OFFSET(C1430,-M1430+2,0),OFFSET(C1430,-M1430+2,0),OFFSET(C1430,-M1430+3,0)+AB1430,OFFSET(C1430,-M1430+4,0),0,0))</f>
        <v/>
      </c>
      <c r="P1430" s="67" t="str">
        <f t="shared" si="255"/>
        <v/>
      </c>
      <c r="Q1430" s="67" t="str">
        <f ca="1">IF(D1430="","",_xll.xEURO(OFFSET(C1430,-M1430+1,0),E1430,OFFSET(C1430,-M1430+2,0),OFFSET(C1430,-M1430+2,0),OFFSET(C1430,-M1430+3,0)+AB1430,OFFSET(C1430,-M1430+4,0),0,2)/10*D1430)</f>
        <v/>
      </c>
      <c r="R1430" s="71" t="str">
        <f ca="1">IF(D1430="","",_xll.xEURO(OFFSET(C1430,-M1430+1,0),E1430,OFFSET(C1430,-M1430+2,0),OFFSET(C1430,-M1430+2,0),OFFSET(C1430,-M1430+3,0)+AB1430,OFFSET(C1430,-M1430+4,0),0,3)/100*D1430*10000)</f>
        <v/>
      </c>
      <c r="S1430" s="71" t="str">
        <f ca="1">IF(D1430="","",_xll.xEURO(OFFSET(C1430,-M1430+1,0),E1430,OFFSET(C1430,-M1430+2,0),OFFSET(C1430,-M1430+2,0),OFFSET(C1430,-M1430+3,0)+AB1430,OFFSET(C1430,-M1430+4,0),0,5)/365.25*D1430*10000)</f>
        <v/>
      </c>
      <c r="U1430" s="67" t="str">
        <f ca="1">IF(I1430="","",_xll.xEURO(OFFSET(C1430,-M1430+1,0),J1430,OFFSET(C1430,-M1430+2,0),OFFSET(C1430,-M1430+2,0),OFFSET(C1430,-M1430+3,0)+AC1430,OFFSET(C1430,-M1430+4,0),1,1)*I1430)</f>
        <v/>
      </c>
      <c r="V1430" s="69" t="str">
        <f ca="1">IF(I1430="","",_xll.xEURO(OFFSET(C1430,-M1430+1,0),J1430,OFFSET(C1430,-M1430+2,0),OFFSET(C1430,-M1430+2,0),OFFSET(C1430,-M1430+3,0)+AC1430,OFFSET(C1430,-M1430+4,0),1,0))</f>
        <v/>
      </c>
      <c r="W1430" s="67" t="str">
        <f t="shared" si="256"/>
        <v/>
      </c>
      <c r="X1430" s="67" t="str">
        <f ca="1">IF(I1430="","",_xll.xEURO(OFFSET(C1430,-M1430+1,0),J1430,OFFSET(C1430,-M1430+2,0),OFFSET(C1430,-M1430+2,0),OFFSET(C1430,-M1430+3,0)+AC1430,OFFSET(C1430,-M1430+4,0),1,2)/10*I1430)</f>
        <v/>
      </c>
      <c r="Y1430" s="71" t="str">
        <f ca="1">IF(I1430="","",_xll.xEURO(OFFSET(C1430,-M1430+1,0),J1430,OFFSET(C1430,-M1430+2,0),OFFSET(C1430,-M1430+2,0),OFFSET(C1430,-M1430+3,0)+AC1430,OFFSET(C1430,-M1430+4,0),1,3)/100*I1430*10000)</f>
        <v/>
      </c>
      <c r="Z1430" s="71" t="str">
        <f ca="1">IF(I1430="","",_xll.xEURO(OFFSET(C1430,-M1430+1,0),J1430,OFFSET(C1430,-M1430+2,0),OFFSET(C1430,-M1430+2,0),OFFSET(C1430,-M1430+3,0)+AC1430,OFFSET(C1430,-M1430+4,0),1,5)/365.25*I1430*10000)</f>
        <v/>
      </c>
      <c r="AB1430" s="40" t="str">
        <f ca="1">IF(D1430="","",_xll.xCalcSkew(OFFSET(C1430,-M1430,0),E1430-OFFSET(C1430,-M1430+1,0),b)/100)</f>
        <v/>
      </c>
      <c r="AC1430" s="40" t="str">
        <f ca="1">IF(I1430="","",_xll.xCalcSkew(OFFSET(C1430,-M1430,0),J1430-OFFSET(C1430,-M1430+1,0),b)/100)</f>
        <v/>
      </c>
      <c r="AE1430">
        <f t="shared" si="250"/>
        <v>0</v>
      </c>
      <c r="AF1430">
        <f t="shared" si="251"/>
        <v>0</v>
      </c>
      <c r="AG1430">
        <f t="shared" si="252"/>
        <v>0</v>
      </c>
    </row>
    <row r="1431" spans="3:33" x14ac:dyDescent="0.25">
      <c r="D1431" s="52"/>
      <c r="E1431" s="39"/>
      <c r="F1431" s="39"/>
      <c r="G1431" s="35"/>
      <c r="I1431" s="52"/>
      <c r="J1431" s="39"/>
      <c r="K1431" s="39"/>
      <c r="L1431" s="62"/>
      <c r="M1431" s="101">
        <f t="shared" si="257"/>
        <v>12</v>
      </c>
      <c r="N1431" s="67" t="str">
        <f ca="1">IF(D1431="","",_xll.xEURO(OFFSET(C1431,-M1431+1,0),E1431,OFFSET(C1431,-M1431+2,0),OFFSET(C1431,-M1431+2,0),OFFSET(C1431,-M1431+3,0)+AB1431,OFFSET(C1431,-M1431+4,0),0,1)*D1431)</f>
        <v/>
      </c>
      <c r="O1431" s="69" t="str">
        <f ca="1">IF(D1431="","",_xll.xEURO(OFFSET(C1431,-M1431+1,0),E1431,OFFSET(C1431,-M1431+2,0),OFFSET(C1431,-M1431+2,0),OFFSET(C1431,-M1431+3,0)+AB1431,OFFSET(C1431,-M1431+4,0),0,0))</f>
        <v/>
      </c>
      <c r="P1431" s="67" t="str">
        <f t="shared" si="255"/>
        <v/>
      </c>
      <c r="Q1431" s="67" t="str">
        <f ca="1">IF(D1431="","",_xll.xEURO(OFFSET(C1431,-M1431+1,0),E1431,OFFSET(C1431,-M1431+2,0),OFFSET(C1431,-M1431+2,0),OFFSET(C1431,-M1431+3,0)+AB1431,OFFSET(C1431,-M1431+4,0),0,2)/10*D1431)</f>
        <v/>
      </c>
      <c r="R1431" s="71" t="str">
        <f ca="1">IF(D1431="","",_xll.xEURO(OFFSET(C1431,-M1431+1,0),E1431,OFFSET(C1431,-M1431+2,0),OFFSET(C1431,-M1431+2,0),OFFSET(C1431,-M1431+3,0)+AB1431,OFFSET(C1431,-M1431+4,0),0,3)/100*D1431*10000)</f>
        <v/>
      </c>
      <c r="S1431" s="71" t="str">
        <f ca="1">IF(D1431="","",_xll.xEURO(OFFSET(C1431,-M1431+1,0),E1431,OFFSET(C1431,-M1431+2,0),OFFSET(C1431,-M1431+2,0),OFFSET(C1431,-M1431+3,0)+AB1431,OFFSET(C1431,-M1431+4,0),0,5)/365.25*D1431*10000)</f>
        <v/>
      </c>
      <c r="U1431" s="67" t="str">
        <f ca="1">IF(I1431="","",_xll.xEURO(OFFSET(C1431,-M1431+1,0),J1431,OFFSET(C1431,-M1431+2,0),OFFSET(C1431,-M1431+2,0),OFFSET(C1431,-M1431+3,0)+AC1431,OFFSET(C1431,-M1431+4,0),1,1)*I1431)</f>
        <v/>
      </c>
      <c r="V1431" s="69" t="str">
        <f ca="1">IF(I1431="","",_xll.xEURO(OFFSET(C1431,-M1431+1,0),J1431,OFFSET(C1431,-M1431+2,0),OFFSET(C1431,-M1431+2,0),OFFSET(C1431,-M1431+3,0)+AC1431,OFFSET(C1431,-M1431+4,0),1,0))</f>
        <v/>
      </c>
      <c r="W1431" s="67" t="str">
        <f t="shared" si="256"/>
        <v/>
      </c>
      <c r="X1431" s="67" t="str">
        <f ca="1">IF(I1431="","",_xll.xEURO(OFFSET(C1431,-M1431+1,0),J1431,OFFSET(C1431,-M1431+2,0),OFFSET(C1431,-M1431+2,0),OFFSET(C1431,-M1431+3,0)+AC1431,OFFSET(C1431,-M1431+4,0),1,2)/10*I1431)</f>
        <v/>
      </c>
      <c r="Y1431" s="71" t="str">
        <f ca="1">IF(I1431="","",_xll.xEURO(OFFSET(C1431,-M1431+1,0),J1431,OFFSET(C1431,-M1431+2,0),OFFSET(C1431,-M1431+2,0),OFFSET(C1431,-M1431+3,0)+AC1431,OFFSET(C1431,-M1431+4,0),1,3)/100*I1431*10000)</f>
        <v/>
      </c>
      <c r="Z1431" s="71" t="str">
        <f ca="1">IF(I1431="","",_xll.xEURO(OFFSET(C1431,-M1431+1,0),J1431,OFFSET(C1431,-M1431+2,0),OFFSET(C1431,-M1431+2,0),OFFSET(C1431,-M1431+3,0)+AC1431,OFFSET(C1431,-M1431+4,0),1,5)/365.25*I1431*10000)</f>
        <v/>
      </c>
      <c r="AB1431" s="40" t="str">
        <f ca="1">IF(D1431="","",_xll.xCalcSkew(OFFSET(C1431,-M1431,0),E1431-OFFSET(C1431,-M1431+1,0),b)/100)</f>
        <v/>
      </c>
      <c r="AC1431" s="40" t="str">
        <f ca="1">IF(I1431="","",_xll.xCalcSkew(OFFSET(C1431,-M1431,0),J1431-OFFSET(C1431,-M1431+1,0),b)/100)</f>
        <v/>
      </c>
      <c r="AE1431">
        <f t="shared" si="250"/>
        <v>0</v>
      </c>
      <c r="AF1431">
        <f t="shared" si="251"/>
        <v>0</v>
      </c>
      <c r="AG1431">
        <f t="shared" si="252"/>
        <v>0</v>
      </c>
    </row>
    <row r="1432" spans="3:33" x14ac:dyDescent="0.25">
      <c r="D1432" s="52"/>
      <c r="E1432" s="39"/>
      <c r="F1432" s="39"/>
      <c r="G1432" s="35"/>
      <c r="I1432" s="52"/>
      <c r="J1432" s="39"/>
      <c r="K1432" s="39"/>
      <c r="L1432" s="62"/>
      <c r="M1432" s="101">
        <f t="shared" si="257"/>
        <v>13</v>
      </c>
      <c r="N1432" s="67" t="str">
        <f ca="1">IF(D1432="","",_xll.xEURO(OFFSET(C1432,-M1432+1,0),E1432,OFFSET(C1432,-M1432+2,0),OFFSET(C1432,-M1432+2,0),OFFSET(C1432,-M1432+3,0)+AB1432,OFFSET(C1432,-M1432+4,0),0,1)*D1432)</f>
        <v/>
      </c>
      <c r="O1432" s="69" t="str">
        <f ca="1">IF(D1432="","",_xll.xEURO(OFFSET(C1432,-M1432+1,0),E1432,OFFSET(C1432,-M1432+2,0),OFFSET(C1432,-M1432+2,0),OFFSET(C1432,-M1432+3,0)+AB1432,OFFSET(C1432,-M1432+4,0),0,0))</f>
        <v/>
      </c>
      <c r="P1432" s="67" t="str">
        <f t="shared" si="255"/>
        <v/>
      </c>
      <c r="Q1432" s="67" t="str">
        <f ca="1">IF(D1432="","",_xll.xEURO(OFFSET(C1432,-M1432+1,0),E1432,OFFSET(C1432,-M1432+2,0),OFFSET(C1432,-M1432+2,0),OFFSET(C1432,-M1432+3,0)+AB1432,OFFSET(C1432,-M1432+4,0),0,2)/10*D1432)</f>
        <v/>
      </c>
      <c r="R1432" s="71" t="str">
        <f ca="1">IF(D1432="","",_xll.xEURO(OFFSET(C1432,-M1432+1,0),E1432,OFFSET(C1432,-M1432+2,0),OFFSET(C1432,-M1432+2,0),OFFSET(C1432,-M1432+3,0)+AB1432,OFFSET(C1432,-M1432+4,0),0,3)/100*D1432*10000)</f>
        <v/>
      </c>
      <c r="S1432" s="71" t="str">
        <f ca="1">IF(D1432="","",_xll.xEURO(OFFSET(C1432,-M1432+1,0),E1432,OFFSET(C1432,-M1432+2,0),OFFSET(C1432,-M1432+2,0),OFFSET(C1432,-M1432+3,0)+AB1432,OFFSET(C1432,-M1432+4,0),0,5)/365.25*D1432*10000)</f>
        <v/>
      </c>
      <c r="U1432" s="67" t="str">
        <f ca="1">IF(I1432="","",_xll.xEURO(OFFSET(C1432,-M1432+1,0),J1432,OFFSET(C1432,-M1432+2,0),OFFSET(C1432,-M1432+2,0),OFFSET(C1432,-M1432+3,0)+AC1432,OFFSET(C1432,-M1432+4,0),1,1)*I1432)</f>
        <v/>
      </c>
      <c r="V1432" s="69" t="str">
        <f ca="1">IF(I1432="","",_xll.xEURO(OFFSET(C1432,-M1432+1,0),J1432,OFFSET(C1432,-M1432+2,0),OFFSET(C1432,-M1432+2,0),OFFSET(C1432,-M1432+3,0)+AC1432,OFFSET(C1432,-M1432+4,0),1,0))</f>
        <v/>
      </c>
      <c r="W1432" s="67" t="str">
        <f t="shared" si="256"/>
        <v/>
      </c>
      <c r="X1432" s="67" t="str">
        <f ca="1">IF(I1432="","",_xll.xEURO(OFFSET(C1432,-M1432+1,0),J1432,OFFSET(C1432,-M1432+2,0),OFFSET(C1432,-M1432+2,0),OFFSET(C1432,-M1432+3,0)+AC1432,OFFSET(C1432,-M1432+4,0),1,2)/10*I1432)</f>
        <v/>
      </c>
      <c r="Y1432" s="71" t="str">
        <f ca="1">IF(I1432="","",_xll.xEURO(OFFSET(C1432,-M1432+1,0),J1432,OFFSET(C1432,-M1432+2,0),OFFSET(C1432,-M1432+2,0),OFFSET(C1432,-M1432+3,0)+AC1432,OFFSET(C1432,-M1432+4,0),1,3)/100*I1432*10000)</f>
        <v/>
      </c>
      <c r="Z1432" s="71" t="str">
        <f ca="1">IF(I1432="","",_xll.xEURO(OFFSET(C1432,-M1432+1,0),J1432,OFFSET(C1432,-M1432+2,0),OFFSET(C1432,-M1432+2,0),OFFSET(C1432,-M1432+3,0)+AC1432,OFFSET(C1432,-M1432+4,0),1,5)/365.25*I1432*10000)</f>
        <v/>
      </c>
      <c r="AB1432" s="40" t="str">
        <f ca="1">IF(D1432="","",_xll.xCalcSkew(OFFSET(C1432,-M1432,0),E1432-OFFSET(C1432,-M1432+1,0),b)/100)</f>
        <v/>
      </c>
      <c r="AC1432" s="40" t="str">
        <f ca="1">IF(I1432="","",_xll.xCalcSkew(OFFSET(C1432,-M1432,0),J1432-OFFSET(C1432,-M1432+1,0),b)/100)</f>
        <v/>
      </c>
      <c r="AE1432">
        <f t="shared" si="250"/>
        <v>0</v>
      </c>
      <c r="AF1432">
        <f t="shared" si="251"/>
        <v>0</v>
      </c>
      <c r="AG1432">
        <f t="shared" si="252"/>
        <v>0</v>
      </c>
    </row>
    <row r="1433" spans="3:33" x14ac:dyDescent="0.25">
      <c r="D1433" s="52"/>
      <c r="E1433" s="39"/>
      <c r="F1433" s="39"/>
      <c r="G1433" s="35"/>
      <c r="I1433" s="52"/>
      <c r="J1433" s="39"/>
      <c r="K1433" s="39"/>
      <c r="L1433" s="62"/>
      <c r="M1433" s="101">
        <f t="shared" si="257"/>
        <v>14</v>
      </c>
      <c r="N1433" s="67" t="str">
        <f ca="1">IF(D1433="","",_xll.xEURO(OFFSET(C1433,-M1433+1,0),E1433,OFFSET(C1433,-M1433+2,0),OFFSET(C1433,-M1433+2,0),OFFSET(C1433,-M1433+3,0)+AB1433,OFFSET(C1433,-M1433+4,0),0,1)*D1433)</f>
        <v/>
      </c>
      <c r="O1433" s="69" t="str">
        <f ca="1">IF(D1433="","",_xll.xEURO(OFFSET(C1433,-M1433+1,0),E1433,OFFSET(C1433,-M1433+2,0),OFFSET(C1433,-M1433+2,0),OFFSET(C1433,-M1433+3,0)+AB1433,OFFSET(C1433,-M1433+4,0),0,0))</f>
        <v/>
      </c>
      <c r="P1433" s="67" t="str">
        <f t="shared" si="255"/>
        <v/>
      </c>
      <c r="Q1433" s="67" t="str">
        <f ca="1">IF(D1433="","",_xll.xEURO(OFFSET(C1433,-M1433+1,0),E1433,OFFSET(C1433,-M1433+2,0),OFFSET(C1433,-M1433+2,0),OFFSET(C1433,-M1433+3,0)+AB1433,OFFSET(C1433,-M1433+4,0),0,2)/10*D1433)</f>
        <v/>
      </c>
      <c r="R1433" s="71" t="str">
        <f ca="1">IF(D1433="","",_xll.xEURO(OFFSET(C1433,-M1433+1,0),E1433,OFFSET(C1433,-M1433+2,0),OFFSET(C1433,-M1433+2,0),OFFSET(C1433,-M1433+3,0)+AB1433,OFFSET(C1433,-M1433+4,0),0,3)/100*D1433*10000)</f>
        <v/>
      </c>
      <c r="S1433" s="71" t="str">
        <f ca="1">IF(D1433="","",_xll.xEURO(OFFSET(C1433,-M1433+1,0),E1433,OFFSET(C1433,-M1433+2,0),OFFSET(C1433,-M1433+2,0),OFFSET(C1433,-M1433+3,0)+AB1433,OFFSET(C1433,-M1433+4,0),0,5)/365.25*D1433*10000)</f>
        <v/>
      </c>
      <c r="U1433" s="67" t="str">
        <f ca="1">IF(I1433="","",_xll.xEURO(OFFSET(C1433,-M1433+1,0),J1433,OFFSET(C1433,-M1433+2,0),OFFSET(C1433,-M1433+2,0),OFFSET(C1433,-M1433+3,0)+AC1433,OFFSET(C1433,-M1433+4,0),1,1)*I1433)</f>
        <v/>
      </c>
      <c r="V1433" s="69" t="str">
        <f ca="1">IF(I1433="","",_xll.xEURO(OFFSET(C1433,-M1433+1,0),J1433,OFFSET(C1433,-M1433+2,0),OFFSET(C1433,-M1433+2,0),OFFSET(C1433,-M1433+3,0)+AC1433,OFFSET(C1433,-M1433+4,0),1,0))</f>
        <v/>
      </c>
      <c r="W1433" s="67" t="str">
        <f t="shared" si="256"/>
        <v/>
      </c>
      <c r="X1433" s="67" t="str">
        <f ca="1">IF(I1433="","",_xll.xEURO(OFFSET(C1433,-M1433+1,0),J1433,OFFSET(C1433,-M1433+2,0),OFFSET(C1433,-M1433+2,0),OFFSET(C1433,-M1433+3,0)+AC1433,OFFSET(C1433,-M1433+4,0),1,2)/10*I1433)</f>
        <v/>
      </c>
      <c r="Y1433" s="71" t="str">
        <f ca="1">IF(I1433="","",_xll.xEURO(OFFSET(C1433,-M1433+1,0),J1433,OFFSET(C1433,-M1433+2,0),OFFSET(C1433,-M1433+2,0),OFFSET(C1433,-M1433+3,0)+AC1433,OFFSET(C1433,-M1433+4,0),1,3)/100*I1433*10000)</f>
        <v/>
      </c>
      <c r="Z1433" s="71" t="str">
        <f ca="1">IF(I1433="","",_xll.xEURO(OFFSET(C1433,-M1433+1,0),J1433,OFFSET(C1433,-M1433+2,0),OFFSET(C1433,-M1433+2,0),OFFSET(C1433,-M1433+3,0)+AC1433,OFFSET(C1433,-M1433+4,0),1,5)/365.25*I1433*10000)</f>
        <v/>
      </c>
      <c r="AB1433" s="40" t="str">
        <f ca="1">IF(D1433="","",_xll.xCalcSkew(OFFSET(C1433,-M1433,0),E1433-OFFSET(C1433,-M1433+1,0),b)/100)</f>
        <v/>
      </c>
      <c r="AC1433" s="40" t="str">
        <f ca="1">IF(I1433="","",_xll.xCalcSkew(OFFSET(C1433,-M1433,0),J1433-OFFSET(C1433,-M1433+1,0),b)/100)</f>
        <v/>
      </c>
      <c r="AE1433">
        <f t="shared" si="250"/>
        <v>0</v>
      </c>
      <c r="AF1433">
        <f t="shared" si="251"/>
        <v>0</v>
      </c>
      <c r="AG1433">
        <f t="shared" si="252"/>
        <v>0</v>
      </c>
    </row>
    <row r="1434" spans="3:33" x14ac:dyDescent="0.25">
      <c r="D1434" s="52"/>
      <c r="E1434" s="39"/>
      <c r="F1434" s="39"/>
      <c r="G1434" s="35"/>
      <c r="I1434" s="52"/>
      <c r="J1434" s="39"/>
      <c r="K1434" s="39"/>
      <c r="L1434" s="62"/>
      <c r="M1434" s="101">
        <f t="shared" si="257"/>
        <v>15</v>
      </c>
      <c r="N1434" s="67" t="str">
        <f ca="1">IF(D1434="","",_xll.xEURO(OFFSET(C1434,-M1434+1,0),E1434,OFFSET(C1434,-M1434+2,0),OFFSET(C1434,-M1434+2,0),OFFSET(C1434,-M1434+3,0)+AB1434,OFFSET(C1434,-M1434+4,0),0,1)*D1434)</f>
        <v/>
      </c>
      <c r="O1434" s="69" t="str">
        <f ca="1">IF(D1434="","",_xll.xEURO(OFFSET(C1434,-M1434+1,0),E1434,OFFSET(C1434,-M1434+2,0),OFFSET(C1434,-M1434+2,0),OFFSET(C1434,-M1434+3,0)+AB1434,OFFSET(C1434,-M1434+4,0),0,0))</f>
        <v/>
      </c>
      <c r="P1434" s="67" t="str">
        <f t="shared" si="255"/>
        <v/>
      </c>
      <c r="Q1434" s="67" t="str">
        <f ca="1">IF(D1434="","",_xll.xEURO(OFFSET(C1434,-M1434+1,0),E1434,OFFSET(C1434,-M1434+2,0),OFFSET(C1434,-M1434+2,0),OFFSET(C1434,-M1434+3,0)+AB1434,OFFSET(C1434,-M1434+4,0),0,2)/10*D1434)</f>
        <v/>
      </c>
      <c r="R1434" s="71" t="str">
        <f ca="1">IF(D1434="","",_xll.xEURO(OFFSET(C1434,-M1434+1,0),E1434,OFFSET(C1434,-M1434+2,0),OFFSET(C1434,-M1434+2,0),OFFSET(C1434,-M1434+3,0)+AB1434,OFFSET(C1434,-M1434+4,0),0,3)/100*D1434*10000)</f>
        <v/>
      </c>
      <c r="S1434" s="71" t="str">
        <f ca="1">IF(D1434="","",_xll.xEURO(OFFSET(C1434,-M1434+1,0),E1434,OFFSET(C1434,-M1434+2,0),OFFSET(C1434,-M1434+2,0),OFFSET(C1434,-M1434+3,0)+AB1434,OFFSET(C1434,-M1434+4,0),0,5)/365.25*D1434*10000)</f>
        <v/>
      </c>
      <c r="U1434" s="67" t="str">
        <f ca="1">IF(I1434="","",_xll.xEURO(OFFSET(C1434,-M1434+1,0),J1434,OFFSET(C1434,-M1434+2,0),OFFSET(C1434,-M1434+2,0),OFFSET(C1434,-M1434+3,0)+AC1434,OFFSET(C1434,-M1434+4,0),1,1)*I1434)</f>
        <v/>
      </c>
      <c r="V1434" s="69" t="str">
        <f ca="1">IF(I1434="","",_xll.xEURO(OFFSET(C1434,-M1434+1,0),J1434,OFFSET(C1434,-M1434+2,0),OFFSET(C1434,-M1434+2,0),OFFSET(C1434,-M1434+3,0)+AC1434,OFFSET(C1434,-M1434+4,0),1,0))</f>
        <v/>
      </c>
      <c r="W1434" s="67" t="str">
        <f t="shared" si="256"/>
        <v/>
      </c>
      <c r="X1434" s="67" t="str">
        <f ca="1">IF(I1434="","",_xll.xEURO(OFFSET(C1434,-M1434+1,0),J1434,OFFSET(C1434,-M1434+2,0),OFFSET(C1434,-M1434+2,0),OFFSET(C1434,-M1434+3,0)+AC1434,OFFSET(C1434,-M1434+4,0),1,2)/10*I1434)</f>
        <v/>
      </c>
      <c r="Y1434" s="71" t="str">
        <f ca="1">IF(I1434="","",_xll.xEURO(OFFSET(C1434,-M1434+1,0),J1434,OFFSET(C1434,-M1434+2,0),OFFSET(C1434,-M1434+2,0),OFFSET(C1434,-M1434+3,0)+AC1434,OFFSET(C1434,-M1434+4,0),1,3)/100*I1434*10000)</f>
        <v/>
      </c>
      <c r="Z1434" s="71" t="str">
        <f ca="1">IF(I1434="","",_xll.xEURO(OFFSET(C1434,-M1434+1,0),J1434,OFFSET(C1434,-M1434+2,0),OFFSET(C1434,-M1434+2,0),OFFSET(C1434,-M1434+3,0)+AC1434,OFFSET(C1434,-M1434+4,0),1,5)/365.25*I1434*10000)</f>
        <v/>
      </c>
      <c r="AB1434" s="40" t="str">
        <f ca="1">IF(D1434="","",_xll.xCalcSkew(OFFSET(C1434,-M1434,0),E1434-OFFSET(C1434,-M1434+1,0),b)/100)</f>
        <v/>
      </c>
      <c r="AC1434" s="40" t="str">
        <f ca="1">IF(I1434="","",_xll.xCalcSkew(OFFSET(C1434,-M1434,0),J1434-OFFSET(C1434,-M1434+1,0),b)/100)</f>
        <v/>
      </c>
      <c r="AE1434">
        <f t="shared" si="250"/>
        <v>0</v>
      </c>
      <c r="AF1434">
        <f t="shared" si="251"/>
        <v>0</v>
      </c>
      <c r="AG1434">
        <f t="shared" si="252"/>
        <v>0</v>
      </c>
    </row>
    <row r="1435" spans="3:33" x14ac:dyDescent="0.25">
      <c r="D1435" s="52"/>
      <c r="E1435" s="39"/>
      <c r="F1435" s="39"/>
      <c r="G1435" s="35"/>
      <c r="I1435" s="52"/>
      <c r="J1435" s="39"/>
      <c r="K1435" s="39"/>
      <c r="L1435" s="62"/>
      <c r="M1435" s="101">
        <f t="shared" si="257"/>
        <v>16</v>
      </c>
      <c r="N1435" s="67" t="str">
        <f ca="1">IF(D1435="","",_xll.xEURO(OFFSET(C1435,-M1435+1,0),E1435,OFFSET(C1435,-M1435+2,0),OFFSET(C1435,-M1435+2,0),OFFSET(C1435,-M1435+3,0)+AB1435,OFFSET(C1435,-M1435+4,0),0,1)*D1435)</f>
        <v/>
      </c>
      <c r="O1435" s="69" t="str">
        <f ca="1">IF(D1435="","",_xll.xEURO(OFFSET(C1435,-M1435+1,0),E1435,OFFSET(C1435,-M1435+2,0),OFFSET(C1435,-M1435+2,0),OFFSET(C1435,-M1435+3,0)+AB1435,OFFSET(C1435,-M1435+4,0),0,0))</f>
        <v/>
      </c>
      <c r="P1435" s="67" t="str">
        <f t="shared" si="255"/>
        <v/>
      </c>
      <c r="Q1435" s="67" t="str">
        <f ca="1">IF(D1435="","",_xll.xEURO(OFFSET(C1435,-M1435+1,0),E1435,OFFSET(C1435,-M1435+2,0),OFFSET(C1435,-M1435+2,0),OFFSET(C1435,-M1435+3,0)+AB1435,OFFSET(C1435,-M1435+4,0),0,2)/10*D1435)</f>
        <v/>
      </c>
      <c r="R1435" s="71" t="str">
        <f ca="1">IF(D1435="","",_xll.xEURO(OFFSET(C1435,-M1435+1,0),E1435,OFFSET(C1435,-M1435+2,0),OFFSET(C1435,-M1435+2,0),OFFSET(C1435,-M1435+3,0)+AB1435,OFFSET(C1435,-M1435+4,0),0,3)/100*D1435*10000)</f>
        <v/>
      </c>
      <c r="S1435" s="71" t="str">
        <f ca="1">IF(D1435="","",_xll.xEURO(OFFSET(C1435,-M1435+1,0),E1435,OFFSET(C1435,-M1435+2,0),OFFSET(C1435,-M1435+2,0),OFFSET(C1435,-M1435+3,0)+AB1435,OFFSET(C1435,-M1435+4,0),0,5)/365.25*D1435*10000)</f>
        <v/>
      </c>
      <c r="U1435" s="67" t="str">
        <f ca="1">IF(I1435="","",_xll.xEURO(OFFSET(C1435,-M1435+1,0),J1435,OFFSET(C1435,-M1435+2,0),OFFSET(C1435,-M1435+2,0),OFFSET(C1435,-M1435+3,0)+AC1435,OFFSET(C1435,-M1435+4,0),1,1)*I1435)</f>
        <v/>
      </c>
      <c r="V1435" s="69" t="str">
        <f ca="1">IF(I1435="","",_xll.xEURO(OFFSET(C1435,-M1435+1,0),J1435,OFFSET(C1435,-M1435+2,0),OFFSET(C1435,-M1435+2,0),OFFSET(C1435,-M1435+3,0)+AC1435,OFFSET(C1435,-M1435+4,0),1,0))</f>
        <v/>
      </c>
      <c r="W1435" s="67" t="str">
        <f t="shared" si="256"/>
        <v/>
      </c>
      <c r="X1435" s="67" t="str">
        <f ca="1">IF(I1435="","",_xll.xEURO(OFFSET(C1435,-M1435+1,0),J1435,OFFSET(C1435,-M1435+2,0),OFFSET(C1435,-M1435+2,0),OFFSET(C1435,-M1435+3,0)+AC1435,OFFSET(C1435,-M1435+4,0),1,2)/10*I1435)</f>
        <v/>
      </c>
      <c r="Y1435" s="71" t="str">
        <f ca="1">IF(I1435="","",_xll.xEURO(OFFSET(C1435,-M1435+1,0),J1435,OFFSET(C1435,-M1435+2,0),OFFSET(C1435,-M1435+2,0),OFFSET(C1435,-M1435+3,0)+AC1435,OFFSET(C1435,-M1435+4,0),1,3)/100*I1435*10000)</f>
        <v/>
      </c>
      <c r="Z1435" s="71" t="str">
        <f ca="1">IF(I1435="","",_xll.xEURO(OFFSET(C1435,-M1435+1,0),J1435,OFFSET(C1435,-M1435+2,0),OFFSET(C1435,-M1435+2,0),OFFSET(C1435,-M1435+3,0)+AC1435,OFFSET(C1435,-M1435+4,0),1,5)/365.25*I1435*10000)</f>
        <v/>
      </c>
      <c r="AB1435" s="40" t="str">
        <f ca="1">IF(D1435="","",_xll.xCalcSkew(OFFSET(C1435,-M1435,0),E1435-OFFSET(C1435,-M1435+1,0),b)/100)</f>
        <v/>
      </c>
      <c r="AC1435" s="40" t="str">
        <f ca="1">IF(I1435="","",_xll.xCalcSkew(OFFSET(C1435,-M1435,0),J1435-OFFSET(C1435,-M1435+1,0),b)/100)</f>
        <v/>
      </c>
      <c r="AE1435">
        <f t="shared" si="250"/>
        <v>0</v>
      </c>
      <c r="AF1435">
        <f t="shared" si="251"/>
        <v>0</v>
      </c>
      <c r="AG1435">
        <f t="shared" si="252"/>
        <v>0</v>
      </c>
    </row>
    <row r="1436" spans="3:33" x14ac:dyDescent="0.25">
      <c r="D1436" s="52"/>
      <c r="E1436" s="39"/>
      <c r="F1436" s="39"/>
      <c r="G1436" s="35"/>
      <c r="I1436" s="52"/>
      <c r="J1436" s="39"/>
      <c r="K1436" s="39"/>
      <c r="L1436" s="62"/>
      <c r="M1436" s="101">
        <f t="shared" si="257"/>
        <v>17</v>
      </c>
      <c r="N1436" s="67" t="str">
        <f ca="1">IF(D1436="","",_xll.xEURO(OFFSET(C1436,-M1436+1,0),E1436,OFFSET(C1436,-M1436+2,0),OFFSET(C1436,-M1436+2,0),OFFSET(C1436,-M1436+3,0)+AB1436,OFFSET(C1436,-M1436+4,0),0,1)*D1436)</f>
        <v/>
      </c>
      <c r="O1436" s="69" t="str">
        <f ca="1">IF(D1436="","",_xll.xEURO(OFFSET(C1436,-M1436+1,0),E1436,OFFSET(C1436,-M1436+2,0),OFFSET(C1436,-M1436+2,0),OFFSET(C1436,-M1436+3,0)+AB1436,OFFSET(C1436,-M1436+4,0),0,0))</f>
        <v/>
      </c>
      <c r="P1436" s="67" t="str">
        <f t="shared" si="255"/>
        <v/>
      </c>
      <c r="Q1436" s="67" t="str">
        <f ca="1">IF(D1436="","",_xll.xEURO(OFFSET(C1436,-M1436+1,0),E1436,OFFSET(C1436,-M1436+2,0),OFFSET(C1436,-M1436+2,0),OFFSET(C1436,-M1436+3,0)+AB1436,OFFSET(C1436,-M1436+4,0),0,2)/10*D1436)</f>
        <v/>
      </c>
      <c r="R1436" s="71" t="str">
        <f ca="1">IF(D1436="","",_xll.xEURO(OFFSET(C1436,-M1436+1,0),E1436,OFFSET(C1436,-M1436+2,0),OFFSET(C1436,-M1436+2,0),OFFSET(C1436,-M1436+3,0)+AB1436,OFFSET(C1436,-M1436+4,0),0,3)/100*D1436*10000)</f>
        <v/>
      </c>
      <c r="S1436" s="71" t="str">
        <f ca="1">IF(D1436="","",_xll.xEURO(OFFSET(C1436,-M1436+1,0),E1436,OFFSET(C1436,-M1436+2,0),OFFSET(C1436,-M1436+2,0),OFFSET(C1436,-M1436+3,0)+AB1436,OFFSET(C1436,-M1436+4,0),0,5)/365.25*D1436*10000)</f>
        <v/>
      </c>
      <c r="U1436" s="67" t="str">
        <f ca="1">IF(I1436="","",_xll.xEURO(OFFSET(C1436,-M1436+1,0),J1436,OFFSET(C1436,-M1436+2,0),OFFSET(C1436,-M1436+2,0),OFFSET(C1436,-M1436+3,0)+AC1436,OFFSET(C1436,-M1436+4,0),1,1)*I1436)</f>
        <v/>
      </c>
      <c r="V1436" s="69" t="str">
        <f ca="1">IF(I1436="","",_xll.xEURO(OFFSET(C1436,-M1436+1,0),J1436,OFFSET(C1436,-M1436+2,0),OFFSET(C1436,-M1436+2,0),OFFSET(C1436,-M1436+3,0)+AC1436,OFFSET(C1436,-M1436+4,0),1,0))</f>
        <v/>
      </c>
      <c r="W1436" s="67" t="str">
        <f t="shared" si="256"/>
        <v/>
      </c>
      <c r="X1436" s="67" t="str">
        <f ca="1">IF(I1436="","",_xll.xEURO(OFFSET(C1436,-M1436+1,0),J1436,OFFSET(C1436,-M1436+2,0),OFFSET(C1436,-M1436+2,0),OFFSET(C1436,-M1436+3,0)+AC1436,OFFSET(C1436,-M1436+4,0),1,2)/10*I1436)</f>
        <v/>
      </c>
      <c r="Y1436" s="71" t="str">
        <f ca="1">IF(I1436="","",_xll.xEURO(OFFSET(C1436,-M1436+1,0),J1436,OFFSET(C1436,-M1436+2,0),OFFSET(C1436,-M1436+2,0),OFFSET(C1436,-M1436+3,0)+AC1436,OFFSET(C1436,-M1436+4,0),1,3)/100*I1436*10000)</f>
        <v/>
      </c>
      <c r="Z1436" s="71" t="str">
        <f ca="1">IF(I1436="","",_xll.xEURO(OFFSET(C1436,-M1436+1,0),J1436,OFFSET(C1436,-M1436+2,0),OFFSET(C1436,-M1436+2,0),OFFSET(C1436,-M1436+3,0)+AC1436,OFFSET(C1436,-M1436+4,0),1,5)/365.25*I1436*10000)</f>
        <v/>
      </c>
      <c r="AB1436" s="40" t="str">
        <f ca="1">IF(D1436="","",_xll.xCalcSkew(OFFSET(C1436,-M1436,0),E1436-OFFSET(C1436,-M1436+1,0),b)/100)</f>
        <v/>
      </c>
      <c r="AC1436" s="40" t="str">
        <f ca="1">IF(I1436="","",_xll.xCalcSkew(OFFSET(C1436,-M1436,0),J1436-OFFSET(C1436,-M1436+1,0),b)/100)</f>
        <v/>
      </c>
      <c r="AE1436">
        <f t="shared" si="250"/>
        <v>0</v>
      </c>
      <c r="AF1436">
        <f t="shared" si="251"/>
        <v>0</v>
      </c>
      <c r="AG1436">
        <f t="shared" si="252"/>
        <v>0</v>
      </c>
    </row>
    <row r="1437" spans="3:33" x14ac:dyDescent="0.25">
      <c r="D1437" s="52"/>
      <c r="E1437" s="39"/>
      <c r="F1437" s="39"/>
      <c r="G1437" s="35"/>
      <c r="I1437" s="52"/>
      <c r="J1437" s="39"/>
      <c r="K1437" s="39"/>
      <c r="L1437" s="62"/>
      <c r="M1437" s="101">
        <f t="shared" si="257"/>
        <v>18</v>
      </c>
      <c r="N1437" s="67" t="str">
        <f ca="1">IF(D1437="","",_xll.xEURO(OFFSET(C1437,-M1437+1,0),E1437,OFFSET(C1437,-M1437+2,0),OFFSET(C1437,-M1437+2,0),OFFSET(C1437,-M1437+3,0)+AB1437,OFFSET(C1437,-M1437+4,0),0,1)*D1437)</f>
        <v/>
      </c>
      <c r="O1437" s="69" t="str">
        <f ca="1">IF(D1437="","",_xll.xEURO(OFFSET(C1437,-M1437+1,0),E1437,OFFSET(C1437,-M1437+2,0),OFFSET(C1437,-M1437+2,0),OFFSET(C1437,-M1437+3,0)+AB1437,OFFSET(C1437,-M1437+4,0),0,0))</f>
        <v/>
      </c>
      <c r="P1437" s="67" t="str">
        <f t="shared" si="255"/>
        <v/>
      </c>
      <c r="Q1437" s="67" t="str">
        <f ca="1">IF(D1437="","",_xll.xEURO(OFFSET(C1437,-M1437+1,0),E1437,OFFSET(C1437,-M1437+2,0),OFFSET(C1437,-M1437+2,0),OFFSET(C1437,-M1437+3,0)+AB1437,OFFSET(C1437,-M1437+4,0),0,2)/10*D1437)</f>
        <v/>
      </c>
      <c r="R1437" s="71" t="str">
        <f ca="1">IF(D1437="","",_xll.xEURO(OFFSET(C1437,-M1437+1,0),E1437,OFFSET(C1437,-M1437+2,0),OFFSET(C1437,-M1437+2,0),OFFSET(C1437,-M1437+3,0)+AB1437,OFFSET(C1437,-M1437+4,0),0,3)/100*D1437*10000)</f>
        <v/>
      </c>
      <c r="S1437" s="71" t="str">
        <f ca="1">IF(D1437="","",_xll.xEURO(OFFSET(C1437,-M1437+1,0),E1437,OFFSET(C1437,-M1437+2,0),OFFSET(C1437,-M1437+2,0),OFFSET(C1437,-M1437+3,0)+AB1437,OFFSET(C1437,-M1437+4,0),0,5)/365.25*D1437*10000)</f>
        <v/>
      </c>
      <c r="U1437" s="67" t="str">
        <f ca="1">IF(I1437="","",_xll.xEURO(OFFSET(C1437,-M1437+1,0),J1437,OFFSET(C1437,-M1437+2,0),OFFSET(C1437,-M1437+2,0),OFFSET(C1437,-M1437+3,0)+AC1437,OFFSET(C1437,-M1437+4,0),1,1)*I1437)</f>
        <v/>
      </c>
      <c r="V1437" s="69" t="str">
        <f ca="1">IF(I1437="","",_xll.xEURO(OFFSET(C1437,-M1437+1,0),J1437,OFFSET(C1437,-M1437+2,0),OFFSET(C1437,-M1437+2,0),OFFSET(C1437,-M1437+3,0)+AC1437,OFFSET(C1437,-M1437+4,0),1,0))</f>
        <v/>
      </c>
      <c r="W1437" s="67" t="str">
        <f t="shared" si="256"/>
        <v/>
      </c>
      <c r="X1437" s="67" t="str">
        <f ca="1">IF(I1437="","",_xll.xEURO(OFFSET(C1437,-M1437+1,0),J1437,OFFSET(C1437,-M1437+2,0),OFFSET(C1437,-M1437+2,0),OFFSET(C1437,-M1437+3,0)+AC1437,OFFSET(C1437,-M1437+4,0),1,2)/10*I1437)</f>
        <v/>
      </c>
      <c r="Y1437" s="71" t="str">
        <f ca="1">IF(I1437="","",_xll.xEURO(OFFSET(C1437,-M1437+1,0),J1437,OFFSET(C1437,-M1437+2,0),OFFSET(C1437,-M1437+2,0),OFFSET(C1437,-M1437+3,0)+AC1437,OFFSET(C1437,-M1437+4,0),1,3)/100*I1437*10000)</f>
        <v/>
      </c>
      <c r="Z1437" s="71" t="str">
        <f ca="1">IF(I1437="","",_xll.xEURO(OFFSET(C1437,-M1437+1,0),J1437,OFFSET(C1437,-M1437+2,0),OFFSET(C1437,-M1437+2,0),OFFSET(C1437,-M1437+3,0)+AC1437,OFFSET(C1437,-M1437+4,0),1,5)/365.25*I1437*10000)</f>
        <v/>
      </c>
      <c r="AB1437" s="40" t="str">
        <f ca="1">IF(D1437="","",_xll.xCalcSkew(OFFSET(C1437,-M1437,0),E1437-OFFSET(C1437,-M1437+1,0),b)/100)</f>
        <v/>
      </c>
      <c r="AC1437" s="40" t="str">
        <f ca="1">IF(I1437="","",_xll.xCalcSkew(OFFSET(C1437,-M1437,0),J1437-OFFSET(C1437,-M1437+1,0),b)/100)</f>
        <v/>
      </c>
      <c r="AE1437">
        <f t="shared" si="250"/>
        <v>0</v>
      </c>
      <c r="AF1437">
        <f t="shared" si="251"/>
        <v>0</v>
      </c>
      <c r="AG1437">
        <f t="shared" si="252"/>
        <v>0</v>
      </c>
    </row>
    <row r="1438" spans="3:33" x14ac:dyDescent="0.25">
      <c r="D1438" s="52"/>
      <c r="E1438" s="39"/>
      <c r="F1438" s="39"/>
      <c r="G1438" s="35"/>
      <c r="I1438" s="52"/>
      <c r="J1438" s="39"/>
      <c r="K1438" s="39"/>
      <c r="L1438" s="62"/>
      <c r="M1438" s="101">
        <f t="shared" si="257"/>
        <v>19</v>
      </c>
      <c r="N1438" s="67" t="str">
        <f ca="1">IF(D1438="","",_xll.xEURO(OFFSET(C1438,-M1438+1,0),E1438,OFFSET(C1438,-M1438+2,0),OFFSET(C1438,-M1438+2,0),OFFSET(C1438,-M1438+3,0)+AB1438,OFFSET(C1438,-M1438+4,0),0,1)*D1438)</f>
        <v/>
      </c>
      <c r="O1438" s="69" t="str">
        <f ca="1">IF(D1438="","",_xll.xEURO(OFFSET(C1438,-M1438+1,0),E1438,OFFSET(C1438,-M1438+2,0),OFFSET(C1438,-M1438+2,0),OFFSET(C1438,-M1438+3,0)+AB1438,OFFSET(C1438,-M1438+4,0),0,0))</f>
        <v/>
      </c>
      <c r="P1438" s="67" t="str">
        <f t="shared" si="255"/>
        <v/>
      </c>
      <c r="Q1438" s="67" t="str">
        <f ca="1">IF(D1438="","",_xll.xEURO(OFFSET(C1438,-M1438+1,0),E1438,OFFSET(C1438,-M1438+2,0),OFFSET(C1438,-M1438+2,0),OFFSET(C1438,-M1438+3,0)+AB1438,OFFSET(C1438,-M1438+4,0),0,2)/10*D1438)</f>
        <v/>
      </c>
      <c r="R1438" s="71" t="str">
        <f ca="1">IF(D1438="","",_xll.xEURO(OFFSET(C1438,-M1438+1,0),E1438,OFFSET(C1438,-M1438+2,0),OFFSET(C1438,-M1438+2,0),OFFSET(C1438,-M1438+3,0)+AB1438,OFFSET(C1438,-M1438+4,0),0,3)/100*D1438*10000)</f>
        <v/>
      </c>
      <c r="S1438" s="71" t="str">
        <f ca="1">IF(D1438="","",_xll.xEURO(OFFSET(C1438,-M1438+1,0),E1438,OFFSET(C1438,-M1438+2,0),OFFSET(C1438,-M1438+2,0),OFFSET(C1438,-M1438+3,0)+AB1438,OFFSET(C1438,-M1438+4,0),0,5)/365.25*D1438*10000)</f>
        <v/>
      </c>
      <c r="U1438" s="67" t="str">
        <f ca="1">IF(I1438="","",_xll.xEURO(OFFSET(C1438,-M1438+1,0),J1438,OFFSET(C1438,-M1438+2,0),OFFSET(C1438,-M1438+2,0),OFFSET(C1438,-M1438+3,0)+AC1438,OFFSET(C1438,-M1438+4,0),1,1)*I1438)</f>
        <v/>
      </c>
      <c r="V1438" s="69" t="str">
        <f ca="1">IF(I1438="","",_xll.xEURO(OFFSET(C1438,-M1438+1,0),J1438,OFFSET(C1438,-M1438+2,0),OFFSET(C1438,-M1438+2,0),OFFSET(C1438,-M1438+3,0)+AC1438,OFFSET(C1438,-M1438+4,0),1,0))</f>
        <v/>
      </c>
      <c r="W1438" s="67" t="str">
        <f t="shared" si="256"/>
        <v/>
      </c>
      <c r="X1438" s="67" t="str">
        <f ca="1">IF(I1438="","",_xll.xEURO(OFFSET(C1438,-M1438+1,0),J1438,OFFSET(C1438,-M1438+2,0),OFFSET(C1438,-M1438+2,0),OFFSET(C1438,-M1438+3,0)+AC1438,OFFSET(C1438,-M1438+4,0),1,2)/10*I1438)</f>
        <v/>
      </c>
      <c r="Y1438" s="71" t="str">
        <f ca="1">IF(I1438="","",_xll.xEURO(OFFSET(C1438,-M1438+1,0),J1438,OFFSET(C1438,-M1438+2,0),OFFSET(C1438,-M1438+2,0),OFFSET(C1438,-M1438+3,0)+AC1438,OFFSET(C1438,-M1438+4,0),1,3)/100*I1438*10000)</f>
        <v/>
      </c>
      <c r="Z1438" s="71" t="str">
        <f ca="1">IF(I1438="","",_xll.xEURO(OFFSET(C1438,-M1438+1,0),J1438,OFFSET(C1438,-M1438+2,0),OFFSET(C1438,-M1438+2,0),OFFSET(C1438,-M1438+3,0)+AC1438,OFFSET(C1438,-M1438+4,0),1,5)/365.25*I1438*10000)</f>
        <v/>
      </c>
      <c r="AB1438" s="40" t="str">
        <f ca="1">IF(D1438="","",_xll.xCalcSkew(OFFSET(C1438,-M1438,0),E1438-OFFSET(C1438,-M1438+1,0),b)/100)</f>
        <v/>
      </c>
      <c r="AC1438" s="40" t="str">
        <f ca="1">IF(I1438="","",_xll.xCalcSkew(OFFSET(C1438,-M1438,0),J1438-OFFSET(C1438,-M1438+1,0),b)/100)</f>
        <v/>
      </c>
      <c r="AE1438">
        <f t="shared" si="250"/>
        <v>0</v>
      </c>
      <c r="AF1438">
        <f t="shared" si="251"/>
        <v>0</v>
      </c>
      <c r="AG1438">
        <f t="shared" si="252"/>
        <v>0</v>
      </c>
    </row>
    <row r="1439" spans="3:33" x14ac:dyDescent="0.25">
      <c r="D1439" s="52"/>
      <c r="E1439" s="39"/>
      <c r="F1439" s="39"/>
      <c r="G1439" s="35"/>
      <c r="I1439" s="52"/>
      <c r="J1439" s="39"/>
      <c r="K1439" s="39"/>
      <c r="L1439" s="62"/>
      <c r="M1439" s="101">
        <f t="shared" si="257"/>
        <v>20</v>
      </c>
      <c r="N1439" s="67" t="str">
        <f ca="1">IF(D1439="","",_xll.xEURO(OFFSET(C1439,-M1439+1,0),E1439,OFFSET(C1439,-M1439+2,0),OFFSET(C1439,-M1439+2,0),OFFSET(C1439,-M1439+3,0)+AB1439,OFFSET(C1439,-M1439+4,0),0,1)*D1439)</f>
        <v/>
      </c>
      <c r="O1439" s="69" t="str">
        <f ca="1">IF(D1439="","",_xll.xEURO(OFFSET(C1439,-M1439+1,0),E1439,OFFSET(C1439,-M1439+2,0),OFFSET(C1439,-M1439+2,0),OFFSET(C1439,-M1439+3,0)+AB1439,OFFSET(C1439,-M1439+4,0),0,0))</f>
        <v/>
      </c>
      <c r="P1439" s="67" t="str">
        <f t="shared" si="255"/>
        <v/>
      </c>
      <c r="Q1439" s="67" t="str">
        <f ca="1">IF(D1439="","",_xll.xEURO(OFFSET(C1439,-M1439+1,0),E1439,OFFSET(C1439,-M1439+2,0),OFFSET(C1439,-M1439+2,0),OFFSET(C1439,-M1439+3,0)+AB1439,OFFSET(C1439,-M1439+4,0),0,2)/10*D1439)</f>
        <v/>
      </c>
      <c r="R1439" s="71" t="str">
        <f ca="1">IF(D1439="","",_xll.xEURO(OFFSET(C1439,-M1439+1,0),E1439,OFFSET(C1439,-M1439+2,0),OFFSET(C1439,-M1439+2,0),OFFSET(C1439,-M1439+3,0)+AB1439,OFFSET(C1439,-M1439+4,0),0,3)/100*D1439*10000)</f>
        <v/>
      </c>
      <c r="S1439" s="71" t="str">
        <f ca="1">IF(D1439="","",_xll.xEURO(OFFSET(C1439,-M1439+1,0),E1439,OFFSET(C1439,-M1439+2,0),OFFSET(C1439,-M1439+2,0),OFFSET(C1439,-M1439+3,0)+AB1439,OFFSET(C1439,-M1439+4,0),0,5)/365.25*D1439*10000)</f>
        <v/>
      </c>
      <c r="U1439" s="67" t="str">
        <f ca="1">IF(I1439="","",_xll.xEURO(OFFSET(C1439,-M1439+1,0),J1439,OFFSET(C1439,-M1439+2,0),OFFSET(C1439,-M1439+2,0),OFFSET(C1439,-M1439+3,0)+AC1439,OFFSET(C1439,-M1439+4,0),1,1)*I1439)</f>
        <v/>
      </c>
      <c r="V1439" s="69" t="str">
        <f ca="1">IF(I1439="","",_xll.xEURO(OFFSET(C1439,-M1439+1,0),J1439,OFFSET(C1439,-M1439+2,0),OFFSET(C1439,-M1439+2,0),OFFSET(C1439,-M1439+3,0)+AC1439,OFFSET(C1439,-M1439+4,0),1,0))</f>
        <v/>
      </c>
      <c r="W1439" s="67" t="str">
        <f t="shared" si="256"/>
        <v/>
      </c>
      <c r="X1439" s="67" t="str">
        <f ca="1">IF(I1439="","",_xll.xEURO(OFFSET(C1439,-M1439+1,0),J1439,OFFSET(C1439,-M1439+2,0),OFFSET(C1439,-M1439+2,0),OFFSET(C1439,-M1439+3,0)+AC1439,OFFSET(C1439,-M1439+4,0),1,2)/10*I1439)</f>
        <v/>
      </c>
      <c r="Y1439" s="71" t="str">
        <f ca="1">IF(I1439="","",_xll.xEURO(OFFSET(C1439,-M1439+1,0),J1439,OFFSET(C1439,-M1439+2,0),OFFSET(C1439,-M1439+2,0),OFFSET(C1439,-M1439+3,0)+AC1439,OFFSET(C1439,-M1439+4,0),1,3)/100*I1439*10000)</f>
        <v/>
      </c>
      <c r="Z1439" s="71" t="str">
        <f ca="1">IF(I1439="","",_xll.xEURO(OFFSET(C1439,-M1439+1,0),J1439,OFFSET(C1439,-M1439+2,0),OFFSET(C1439,-M1439+2,0),OFFSET(C1439,-M1439+3,0)+AC1439,OFFSET(C1439,-M1439+4,0),1,5)/365.25*I1439*10000)</f>
        <v/>
      </c>
      <c r="AB1439" s="40" t="str">
        <f ca="1">IF(D1439="","",_xll.xCalcSkew(OFFSET(C1439,-M1439,0),E1439-OFFSET(C1439,-M1439+1,0),b)/100)</f>
        <v/>
      </c>
      <c r="AC1439" s="40" t="str">
        <f ca="1">IF(I1439="","",_xll.xCalcSkew(OFFSET(C1439,-M1439,0),J1439-OFFSET(C1439,-M1439+1,0),b)/100)</f>
        <v/>
      </c>
      <c r="AE1439">
        <f t="shared" si="250"/>
        <v>0</v>
      </c>
      <c r="AF1439">
        <f t="shared" si="251"/>
        <v>0</v>
      </c>
      <c r="AG1439">
        <f t="shared" si="252"/>
        <v>0</v>
      </c>
    </row>
    <row r="1440" spans="3:33" x14ac:dyDescent="0.25">
      <c r="D1440" s="52"/>
      <c r="E1440" s="39"/>
      <c r="F1440" s="39"/>
      <c r="G1440" s="35"/>
      <c r="I1440" s="52"/>
      <c r="J1440" s="39"/>
      <c r="K1440" s="39"/>
      <c r="L1440" s="62"/>
      <c r="M1440" s="101">
        <f t="shared" si="257"/>
        <v>21</v>
      </c>
      <c r="N1440" s="67" t="str">
        <f ca="1">IF(D1440="","",_xll.xEURO(OFFSET(C1440,-M1440+1,0),E1440,OFFSET(C1440,-M1440+2,0),OFFSET(C1440,-M1440+2,0),OFFSET(C1440,-M1440+3,0)+AB1440,OFFSET(C1440,-M1440+4,0),0,1)*D1440)</f>
        <v/>
      </c>
      <c r="O1440" s="69" t="str">
        <f ca="1">IF(D1440="","",_xll.xEURO(OFFSET(C1440,-M1440+1,0),E1440,OFFSET(C1440,-M1440+2,0),OFFSET(C1440,-M1440+2,0),OFFSET(C1440,-M1440+3,0)+AB1440,OFFSET(C1440,-M1440+4,0),0,0))</f>
        <v/>
      </c>
      <c r="P1440" s="67" t="str">
        <f t="shared" si="255"/>
        <v/>
      </c>
      <c r="Q1440" s="67" t="str">
        <f ca="1">IF(D1440="","",_xll.xEURO(OFFSET(C1440,-M1440+1,0),E1440,OFFSET(C1440,-M1440+2,0),OFFSET(C1440,-M1440+2,0),OFFSET(C1440,-M1440+3,0)+AB1440,OFFSET(C1440,-M1440+4,0),0,2)/10*D1440)</f>
        <v/>
      </c>
      <c r="R1440" s="71" t="str">
        <f ca="1">IF(D1440="","",_xll.xEURO(OFFSET(C1440,-M1440+1,0),E1440,OFFSET(C1440,-M1440+2,0),OFFSET(C1440,-M1440+2,0),OFFSET(C1440,-M1440+3,0)+AB1440,OFFSET(C1440,-M1440+4,0),0,3)/100*D1440*10000)</f>
        <v/>
      </c>
      <c r="S1440" s="71" t="str">
        <f ca="1">IF(D1440="","",_xll.xEURO(OFFSET(C1440,-M1440+1,0),E1440,OFFSET(C1440,-M1440+2,0),OFFSET(C1440,-M1440+2,0),OFFSET(C1440,-M1440+3,0)+AB1440,OFFSET(C1440,-M1440+4,0),0,5)/365.25*D1440*10000)</f>
        <v/>
      </c>
      <c r="U1440" s="67" t="str">
        <f ca="1">IF(I1440="","",_xll.xEURO(OFFSET(C1440,-M1440+1,0),J1440,OFFSET(C1440,-M1440+2,0),OFFSET(C1440,-M1440+2,0),OFFSET(C1440,-M1440+3,0)+AC1440,OFFSET(C1440,-M1440+4,0),1,1)*I1440)</f>
        <v/>
      </c>
      <c r="V1440" s="69" t="str">
        <f ca="1">IF(I1440="","",_xll.xEURO(OFFSET(C1440,-M1440+1,0),J1440,OFFSET(C1440,-M1440+2,0),OFFSET(C1440,-M1440+2,0),OFFSET(C1440,-M1440+3,0)+AC1440,OFFSET(C1440,-M1440+4,0),1,0))</f>
        <v/>
      </c>
      <c r="W1440" s="67" t="str">
        <f t="shared" si="256"/>
        <v/>
      </c>
      <c r="X1440" s="67" t="str">
        <f ca="1">IF(I1440="","",_xll.xEURO(OFFSET(C1440,-M1440+1,0),J1440,OFFSET(C1440,-M1440+2,0),OFFSET(C1440,-M1440+2,0),OFFSET(C1440,-M1440+3,0)+AC1440,OFFSET(C1440,-M1440+4,0),1,2)/10*I1440)</f>
        <v/>
      </c>
      <c r="Y1440" s="71" t="str">
        <f ca="1">IF(I1440="","",_xll.xEURO(OFFSET(C1440,-M1440+1,0),J1440,OFFSET(C1440,-M1440+2,0),OFFSET(C1440,-M1440+2,0),OFFSET(C1440,-M1440+3,0)+AC1440,OFFSET(C1440,-M1440+4,0),1,3)/100*I1440*10000)</f>
        <v/>
      </c>
      <c r="Z1440" s="71" t="str">
        <f ca="1">IF(I1440="","",_xll.xEURO(OFFSET(C1440,-M1440+1,0),J1440,OFFSET(C1440,-M1440+2,0),OFFSET(C1440,-M1440+2,0),OFFSET(C1440,-M1440+3,0)+AC1440,OFFSET(C1440,-M1440+4,0),1,5)/365.25*I1440*10000)</f>
        <v/>
      </c>
      <c r="AB1440" s="40" t="str">
        <f ca="1">IF(D1440="","",_xll.xCalcSkew(OFFSET(C1440,-M1440,0),E1440-OFFSET(C1440,-M1440+1,0),b)/100)</f>
        <v/>
      </c>
      <c r="AC1440" s="40" t="str">
        <f ca="1">IF(I1440="","",_xll.xCalcSkew(OFFSET(C1440,-M1440,0),J1440-OFFSET(C1440,-M1440+1,0),b)/100)</f>
        <v/>
      </c>
      <c r="AE1440">
        <f t="shared" si="250"/>
        <v>0</v>
      </c>
      <c r="AF1440">
        <f t="shared" si="251"/>
        <v>0</v>
      </c>
      <c r="AG1440">
        <f t="shared" si="252"/>
        <v>0</v>
      </c>
    </row>
    <row r="1441" spans="4:33" x14ac:dyDescent="0.25">
      <c r="D1441" s="52"/>
      <c r="E1441" s="39"/>
      <c r="F1441" s="39"/>
      <c r="G1441" s="35"/>
      <c r="I1441" s="52"/>
      <c r="J1441" s="39"/>
      <c r="K1441" s="39"/>
      <c r="L1441" s="62"/>
      <c r="M1441" s="101">
        <f t="shared" si="257"/>
        <v>22</v>
      </c>
      <c r="N1441" s="67" t="str">
        <f ca="1">IF(D1441="","",_xll.xEURO(OFFSET(C1441,-M1441+1,0),E1441,OFFSET(C1441,-M1441+2,0),OFFSET(C1441,-M1441+2,0),OFFSET(C1441,-M1441+3,0)+AB1441,OFFSET(C1441,-M1441+4,0),0,1)*D1441)</f>
        <v/>
      </c>
      <c r="O1441" s="69" t="str">
        <f ca="1">IF(D1441="","",_xll.xEURO(OFFSET(C1441,-M1441+1,0),E1441,OFFSET(C1441,-M1441+2,0),OFFSET(C1441,-M1441+2,0),OFFSET(C1441,-M1441+3,0)+AB1441,OFFSET(C1441,-M1441+4,0),0,0))</f>
        <v/>
      </c>
      <c r="P1441" s="67" t="str">
        <f t="shared" si="255"/>
        <v/>
      </c>
      <c r="Q1441" s="67" t="str">
        <f ca="1">IF(D1441="","",_xll.xEURO(OFFSET(C1441,-M1441+1,0),E1441,OFFSET(C1441,-M1441+2,0),OFFSET(C1441,-M1441+2,0),OFFSET(C1441,-M1441+3,0)+AB1441,OFFSET(C1441,-M1441+4,0),0,2)/10*D1441)</f>
        <v/>
      </c>
      <c r="R1441" s="71" t="str">
        <f ca="1">IF(D1441="","",_xll.xEURO(OFFSET(C1441,-M1441+1,0),E1441,OFFSET(C1441,-M1441+2,0),OFFSET(C1441,-M1441+2,0),OFFSET(C1441,-M1441+3,0)+AB1441,OFFSET(C1441,-M1441+4,0),0,3)/100*D1441*10000)</f>
        <v/>
      </c>
      <c r="S1441" s="71" t="str">
        <f ca="1">IF(D1441="","",_xll.xEURO(OFFSET(C1441,-M1441+1,0),E1441,OFFSET(C1441,-M1441+2,0),OFFSET(C1441,-M1441+2,0),OFFSET(C1441,-M1441+3,0)+AB1441,OFFSET(C1441,-M1441+4,0),0,5)/365.25*D1441*10000)</f>
        <v/>
      </c>
      <c r="U1441" s="67" t="str">
        <f ca="1">IF(I1441="","",_xll.xEURO(OFFSET(C1441,-M1441+1,0),J1441,OFFSET(C1441,-M1441+2,0),OFFSET(C1441,-M1441+2,0),OFFSET(C1441,-M1441+3,0)+AC1441,OFFSET(C1441,-M1441+4,0),1,1)*I1441)</f>
        <v/>
      </c>
      <c r="V1441" s="69" t="str">
        <f ca="1">IF(I1441="","",_xll.xEURO(OFFSET(C1441,-M1441+1,0),J1441,OFFSET(C1441,-M1441+2,0),OFFSET(C1441,-M1441+2,0),OFFSET(C1441,-M1441+3,0)+AC1441,OFFSET(C1441,-M1441+4,0),1,0))</f>
        <v/>
      </c>
      <c r="W1441" s="67" t="str">
        <f t="shared" si="256"/>
        <v/>
      </c>
      <c r="X1441" s="67" t="str">
        <f ca="1">IF(I1441="","",_xll.xEURO(OFFSET(C1441,-M1441+1,0),J1441,OFFSET(C1441,-M1441+2,0),OFFSET(C1441,-M1441+2,0),OFFSET(C1441,-M1441+3,0)+AC1441,OFFSET(C1441,-M1441+4,0),1,2)/10*I1441)</f>
        <v/>
      </c>
      <c r="Y1441" s="71" t="str">
        <f ca="1">IF(I1441="","",_xll.xEURO(OFFSET(C1441,-M1441+1,0),J1441,OFFSET(C1441,-M1441+2,0),OFFSET(C1441,-M1441+2,0),OFFSET(C1441,-M1441+3,0)+AC1441,OFFSET(C1441,-M1441+4,0),1,3)/100*I1441*10000)</f>
        <v/>
      </c>
      <c r="Z1441" s="71" t="str">
        <f ca="1">IF(I1441="","",_xll.xEURO(OFFSET(C1441,-M1441+1,0),J1441,OFFSET(C1441,-M1441+2,0),OFFSET(C1441,-M1441+2,0),OFFSET(C1441,-M1441+3,0)+AC1441,OFFSET(C1441,-M1441+4,0),1,5)/365.25*I1441*10000)</f>
        <v/>
      </c>
      <c r="AB1441" s="40" t="str">
        <f ca="1">IF(D1441="","",_xll.xCalcSkew(OFFSET(C1441,-M1441,0),E1441-OFFSET(C1441,-M1441+1,0),b)/100)</f>
        <v/>
      </c>
      <c r="AC1441" s="40" t="str">
        <f ca="1">IF(I1441="","",_xll.xCalcSkew(OFFSET(C1441,-M1441,0),J1441-OFFSET(C1441,-M1441+1,0),b)/100)</f>
        <v/>
      </c>
      <c r="AE1441">
        <f t="shared" si="250"/>
        <v>0</v>
      </c>
      <c r="AF1441">
        <f t="shared" si="251"/>
        <v>0</v>
      </c>
      <c r="AG1441">
        <f t="shared" si="252"/>
        <v>0</v>
      </c>
    </row>
    <row r="1442" spans="4:33" x14ac:dyDescent="0.25">
      <c r="D1442" s="52"/>
      <c r="E1442" s="39"/>
      <c r="F1442" s="39"/>
      <c r="G1442" s="35"/>
      <c r="I1442" s="52"/>
      <c r="J1442" s="39"/>
      <c r="K1442" s="39"/>
      <c r="L1442" s="62"/>
      <c r="M1442" s="101">
        <f t="shared" si="257"/>
        <v>23</v>
      </c>
      <c r="N1442" s="67" t="str">
        <f ca="1">IF(D1442="","",_xll.xEURO(OFFSET(C1442,-M1442+1,0),E1442,OFFSET(C1442,-M1442+2,0),OFFSET(C1442,-M1442+2,0),OFFSET(C1442,-M1442+3,0)+AB1442,OFFSET(C1442,-M1442+4,0),0,1)*D1442)</f>
        <v/>
      </c>
      <c r="O1442" s="69" t="str">
        <f ca="1">IF(D1442="","",_xll.xEURO(OFFSET(C1442,-M1442+1,0),E1442,OFFSET(C1442,-M1442+2,0),OFFSET(C1442,-M1442+2,0),OFFSET(C1442,-M1442+3,0)+AB1442,OFFSET(C1442,-M1442+4,0),0,0))</f>
        <v/>
      </c>
      <c r="P1442" s="67" t="str">
        <f t="shared" si="255"/>
        <v/>
      </c>
      <c r="Q1442" s="67" t="str">
        <f ca="1">IF(D1442="","",_xll.xEURO(OFFSET(C1442,-M1442+1,0),E1442,OFFSET(C1442,-M1442+2,0),OFFSET(C1442,-M1442+2,0),OFFSET(C1442,-M1442+3,0)+AB1442,OFFSET(C1442,-M1442+4,0),0,2)/10*D1442)</f>
        <v/>
      </c>
      <c r="R1442" s="71" t="str">
        <f ca="1">IF(D1442="","",_xll.xEURO(OFFSET(C1442,-M1442+1,0),E1442,OFFSET(C1442,-M1442+2,0),OFFSET(C1442,-M1442+2,0),OFFSET(C1442,-M1442+3,0)+AB1442,OFFSET(C1442,-M1442+4,0),0,3)/100*D1442*10000)</f>
        <v/>
      </c>
      <c r="S1442" s="71" t="str">
        <f ca="1">IF(D1442="","",_xll.xEURO(OFFSET(C1442,-M1442+1,0),E1442,OFFSET(C1442,-M1442+2,0),OFFSET(C1442,-M1442+2,0),OFFSET(C1442,-M1442+3,0)+AB1442,OFFSET(C1442,-M1442+4,0),0,5)/365.25*D1442*10000)</f>
        <v/>
      </c>
      <c r="U1442" s="67" t="str">
        <f ca="1">IF(I1442="","",_xll.xEURO(OFFSET(C1442,-M1442+1,0),J1442,OFFSET(C1442,-M1442+2,0),OFFSET(C1442,-M1442+2,0),OFFSET(C1442,-M1442+3,0)+AC1442,OFFSET(C1442,-M1442+4,0),1,1)*I1442)</f>
        <v/>
      </c>
      <c r="V1442" s="69" t="str">
        <f ca="1">IF(I1442="","",_xll.xEURO(OFFSET(C1442,-M1442+1,0),J1442,OFFSET(C1442,-M1442+2,0),OFFSET(C1442,-M1442+2,0),OFFSET(C1442,-M1442+3,0)+AC1442,OFFSET(C1442,-M1442+4,0),1,0))</f>
        <v/>
      </c>
      <c r="W1442" s="67" t="str">
        <f t="shared" si="256"/>
        <v/>
      </c>
      <c r="X1442" s="67" t="str">
        <f ca="1">IF(I1442="","",_xll.xEURO(OFFSET(C1442,-M1442+1,0),J1442,OFFSET(C1442,-M1442+2,0),OFFSET(C1442,-M1442+2,0),OFFSET(C1442,-M1442+3,0)+AC1442,OFFSET(C1442,-M1442+4,0),1,2)/10*I1442)</f>
        <v/>
      </c>
      <c r="Y1442" s="71" t="str">
        <f ca="1">IF(I1442="","",_xll.xEURO(OFFSET(C1442,-M1442+1,0),J1442,OFFSET(C1442,-M1442+2,0),OFFSET(C1442,-M1442+2,0),OFFSET(C1442,-M1442+3,0)+AC1442,OFFSET(C1442,-M1442+4,0),1,3)/100*I1442*10000)</f>
        <v/>
      </c>
      <c r="Z1442" s="71" t="str">
        <f ca="1">IF(I1442="","",_xll.xEURO(OFFSET(C1442,-M1442+1,0),J1442,OFFSET(C1442,-M1442+2,0),OFFSET(C1442,-M1442+2,0),OFFSET(C1442,-M1442+3,0)+AC1442,OFFSET(C1442,-M1442+4,0),1,5)/365.25*I1442*10000)</f>
        <v/>
      </c>
      <c r="AB1442" s="40" t="str">
        <f ca="1">IF(D1442="","",_xll.xCalcSkew(OFFSET(C1442,-M1442,0),E1442-OFFSET(C1442,-M1442+1,0),b)/100)</f>
        <v/>
      </c>
      <c r="AC1442" s="40" t="str">
        <f ca="1">IF(I1442="","",_xll.xCalcSkew(OFFSET(C1442,-M1442,0),J1442-OFFSET(C1442,-M1442+1,0),b)/100)</f>
        <v/>
      </c>
      <c r="AE1442">
        <f t="shared" si="250"/>
        <v>0</v>
      </c>
      <c r="AF1442">
        <f t="shared" si="251"/>
        <v>0</v>
      </c>
      <c r="AG1442">
        <f t="shared" si="252"/>
        <v>0</v>
      </c>
    </row>
    <row r="1443" spans="4:33" x14ac:dyDescent="0.25">
      <c r="D1443" s="52"/>
      <c r="E1443" s="39"/>
      <c r="F1443" s="39"/>
      <c r="G1443" s="35"/>
      <c r="I1443" s="52"/>
      <c r="J1443" s="39"/>
      <c r="K1443" s="39"/>
      <c r="L1443" s="62"/>
      <c r="M1443" s="101">
        <f t="shared" si="257"/>
        <v>24</v>
      </c>
      <c r="N1443" s="67" t="str">
        <f ca="1">IF(D1443="","",_xll.xEURO(OFFSET(C1443,-M1443+1,0),E1443,OFFSET(C1443,-M1443+2,0),OFFSET(C1443,-M1443+2,0),OFFSET(C1443,-M1443+3,0)+AB1443,OFFSET(C1443,-M1443+4,0),0,1)*D1443)</f>
        <v/>
      </c>
      <c r="O1443" s="69" t="str">
        <f ca="1">IF(D1443="","",_xll.xEURO(OFFSET(C1443,-M1443+1,0),E1443,OFFSET(C1443,-M1443+2,0),OFFSET(C1443,-M1443+2,0),OFFSET(C1443,-M1443+3,0)+AB1443,OFFSET(C1443,-M1443+4,0),0,0))</f>
        <v/>
      </c>
      <c r="P1443" s="67" t="str">
        <f t="shared" si="255"/>
        <v/>
      </c>
      <c r="Q1443" s="67" t="str">
        <f ca="1">IF(D1443="","",_xll.xEURO(OFFSET(C1443,-M1443+1,0),E1443,OFFSET(C1443,-M1443+2,0),OFFSET(C1443,-M1443+2,0),OFFSET(C1443,-M1443+3,0)+AB1443,OFFSET(C1443,-M1443+4,0),0,2)/10*D1443)</f>
        <v/>
      </c>
      <c r="R1443" s="71" t="str">
        <f ca="1">IF(D1443="","",_xll.xEURO(OFFSET(C1443,-M1443+1,0),E1443,OFFSET(C1443,-M1443+2,0),OFFSET(C1443,-M1443+2,0),OFFSET(C1443,-M1443+3,0)+AB1443,OFFSET(C1443,-M1443+4,0),0,3)/100*D1443*10000)</f>
        <v/>
      </c>
      <c r="S1443" s="71" t="str">
        <f ca="1">IF(D1443="","",_xll.xEURO(OFFSET(C1443,-M1443+1,0),E1443,OFFSET(C1443,-M1443+2,0),OFFSET(C1443,-M1443+2,0),OFFSET(C1443,-M1443+3,0)+AB1443,OFFSET(C1443,-M1443+4,0),0,5)/365.25*D1443*10000)</f>
        <v/>
      </c>
      <c r="U1443" s="67" t="str">
        <f ca="1">IF(I1443="","",_xll.xEURO(OFFSET(C1443,-M1443+1,0),J1443,OFFSET(C1443,-M1443+2,0),OFFSET(C1443,-M1443+2,0),OFFSET(C1443,-M1443+3,0)+AC1443,OFFSET(C1443,-M1443+4,0),1,1)*I1443)</f>
        <v/>
      </c>
      <c r="V1443" s="69" t="str">
        <f ca="1">IF(I1443="","",_xll.xEURO(OFFSET(C1443,-M1443+1,0),J1443,OFFSET(C1443,-M1443+2,0),OFFSET(C1443,-M1443+2,0),OFFSET(C1443,-M1443+3,0)+AC1443,OFFSET(C1443,-M1443+4,0),1,0))</f>
        <v/>
      </c>
      <c r="W1443" s="67" t="str">
        <f t="shared" si="256"/>
        <v/>
      </c>
      <c r="X1443" s="67" t="str">
        <f ca="1">IF(I1443="","",_xll.xEURO(OFFSET(C1443,-M1443+1,0),J1443,OFFSET(C1443,-M1443+2,0),OFFSET(C1443,-M1443+2,0),OFFSET(C1443,-M1443+3,0)+AC1443,OFFSET(C1443,-M1443+4,0),1,2)/10*I1443)</f>
        <v/>
      </c>
      <c r="Y1443" s="71" t="str">
        <f ca="1">IF(I1443="","",_xll.xEURO(OFFSET(C1443,-M1443+1,0),J1443,OFFSET(C1443,-M1443+2,0),OFFSET(C1443,-M1443+2,0),OFFSET(C1443,-M1443+3,0)+AC1443,OFFSET(C1443,-M1443+4,0),1,3)/100*I1443*10000)</f>
        <v/>
      </c>
      <c r="Z1443" s="71" t="str">
        <f ca="1">IF(I1443="","",_xll.xEURO(OFFSET(C1443,-M1443+1,0),J1443,OFFSET(C1443,-M1443+2,0),OFFSET(C1443,-M1443+2,0),OFFSET(C1443,-M1443+3,0)+AC1443,OFFSET(C1443,-M1443+4,0),1,5)/365.25*I1443*10000)</f>
        <v/>
      </c>
      <c r="AB1443" s="40" t="str">
        <f ca="1">IF(D1443="","",_xll.xCalcSkew(OFFSET(C1443,-M1443,0),E1443-OFFSET(C1443,-M1443+1,0),b)/100)</f>
        <v/>
      </c>
      <c r="AC1443" s="40" t="str">
        <f ca="1">IF(I1443="","",_xll.xCalcSkew(OFFSET(C1443,-M1443,0),J1443-OFFSET(C1443,-M1443+1,0),b)/100)</f>
        <v/>
      </c>
      <c r="AE1443">
        <f t="shared" si="250"/>
        <v>0</v>
      </c>
      <c r="AF1443">
        <f t="shared" si="251"/>
        <v>0</v>
      </c>
      <c r="AG1443">
        <f t="shared" si="252"/>
        <v>0</v>
      </c>
    </row>
    <row r="1444" spans="4:33" x14ac:dyDescent="0.25">
      <c r="D1444" s="52"/>
      <c r="E1444" s="39"/>
      <c r="F1444" s="39"/>
      <c r="G1444" s="35"/>
      <c r="I1444" s="52"/>
      <c r="J1444" s="39"/>
      <c r="K1444" s="39"/>
      <c r="L1444" s="62"/>
      <c r="M1444" s="101">
        <f t="shared" si="257"/>
        <v>25</v>
      </c>
      <c r="N1444" s="67" t="str">
        <f ca="1">IF(D1444="","",_xll.xEURO(OFFSET(C1444,-M1444+1,0),E1444,OFFSET(C1444,-M1444+2,0),OFFSET(C1444,-M1444+2,0),OFFSET(C1444,-M1444+3,0)+AB1444,OFFSET(C1444,-M1444+4,0),0,1)*D1444)</f>
        <v/>
      </c>
      <c r="O1444" s="69" t="str">
        <f ca="1">IF(D1444="","",_xll.xEURO(OFFSET(C1444,-M1444+1,0),E1444,OFFSET(C1444,-M1444+2,0),OFFSET(C1444,-M1444+2,0),OFFSET(C1444,-M1444+3,0)+AB1444,OFFSET(C1444,-M1444+4,0),0,0))</f>
        <v/>
      </c>
      <c r="P1444" s="67" t="str">
        <f t="shared" si="255"/>
        <v/>
      </c>
      <c r="Q1444" s="67" t="str">
        <f ca="1">IF(D1444="","",_xll.xEURO(OFFSET(C1444,-M1444+1,0),E1444,OFFSET(C1444,-M1444+2,0),OFFSET(C1444,-M1444+2,0),OFFSET(C1444,-M1444+3,0)+AB1444,OFFSET(C1444,-M1444+4,0),0,2)/10*D1444)</f>
        <v/>
      </c>
      <c r="R1444" s="71" t="str">
        <f ca="1">IF(D1444="","",_xll.xEURO(OFFSET(C1444,-M1444+1,0),E1444,OFFSET(C1444,-M1444+2,0),OFFSET(C1444,-M1444+2,0),OFFSET(C1444,-M1444+3,0)+AB1444,OFFSET(C1444,-M1444+4,0),0,3)/100*D1444*10000)</f>
        <v/>
      </c>
      <c r="S1444" s="71" t="str">
        <f ca="1">IF(D1444="","",_xll.xEURO(OFFSET(C1444,-M1444+1,0),E1444,OFFSET(C1444,-M1444+2,0),OFFSET(C1444,-M1444+2,0),OFFSET(C1444,-M1444+3,0)+AB1444,OFFSET(C1444,-M1444+4,0),0,5)/365.25*D1444*10000)</f>
        <v/>
      </c>
      <c r="U1444" s="67" t="str">
        <f ca="1">IF(I1444="","",_xll.xEURO(OFFSET(C1444,-M1444+1,0),J1444,OFFSET(C1444,-M1444+2,0),OFFSET(C1444,-M1444+2,0),OFFSET(C1444,-M1444+3,0)+AC1444,OFFSET(C1444,-M1444+4,0),1,1)*I1444)</f>
        <v/>
      </c>
      <c r="V1444" s="69" t="str">
        <f ca="1">IF(I1444="","",_xll.xEURO(OFFSET(C1444,-M1444+1,0),J1444,OFFSET(C1444,-M1444+2,0),OFFSET(C1444,-M1444+2,0),OFFSET(C1444,-M1444+3,0)+AC1444,OFFSET(C1444,-M1444+4,0),1,0))</f>
        <v/>
      </c>
      <c r="W1444" s="67" t="str">
        <f t="shared" si="256"/>
        <v/>
      </c>
      <c r="X1444" s="67" t="str">
        <f ca="1">IF(I1444="","",_xll.xEURO(OFFSET(C1444,-M1444+1,0),J1444,OFFSET(C1444,-M1444+2,0),OFFSET(C1444,-M1444+2,0),OFFSET(C1444,-M1444+3,0)+AC1444,OFFSET(C1444,-M1444+4,0),1,2)/10*I1444)</f>
        <v/>
      </c>
      <c r="Y1444" s="71" t="str">
        <f ca="1">IF(I1444="","",_xll.xEURO(OFFSET(C1444,-M1444+1,0),J1444,OFFSET(C1444,-M1444+2,0),OFFSET(C1444,-M1444+2,0),OFFSET(C1444,-M1444+3,0)+AC1444,OFFSET(C1444,-M1444+4,0),1,3)/100*I1444*10000)</f>
        <v/>
      </c>
      <c r="Z1444" s="71" t="str">
        <f ca="1">IF(I1444="","",_xll.xEURO(OFFSET(C1444,-M1444+1,0),J1444,OFFSET(C1444,-M1444+2,0),OFFSET(C1444,-M1444+2,0),OFFSET(C1444,-M1444+3,0)+AC1444,OFFSET(C1444,-M1444+4,0),1,5)/365.25*I1444*10000)</f>
        <v/>
      </c>
      <c r="AB1444" s="40" t="str">
        <f ca="1">IF(D1444="","",_xll.xCalcSkew(OFFSET(C1444,-M1444,0),E1444-OFFSET(C1444,-M1444+1,0),b)/100)</f>
        <v/>
      </c>
      <c r="AC1444" s="40" t="str">
        <f ca="1">IF(I1444="","",_xll.xCalcSkew(OFFSET(C1444,-M1444,0),J1444-OFFSET(C1444,-M1444+1,0),b)/100)</f>
        <v/>
      </c>
      <c r="AE1444">
        <f t="shared" si="250"/>
        <v>0</v>
      </c>
      <c r="AF1444">
        <f t="shared" si="251"/>
        <v>0</v>
      </c>
      <c r="AG1444">
        <f t="shared" si="252"/>
        <v>0</v>
      </c>
    </row>
    <row r="1445" spans="4:33" x14ac:dyDescent="0.25">
      <c r="D1445" s="52"/>
      <c r="E1445" s="39"/>
      <c r="F1445" s="39"/>
      <c r="G1445" s="35"/>
      <c r="I1445" s="52"/>
      <c r="J1445" s="39"/>
      <c r="K1445" s="39"/>
      <c r="L1445" s="62"/>
      <c r="M1445" s="101">
        <f t="shared" si="257"/>
        <v>26</v>
      </c>
      <c r="N1445" s="67" t="str">
        <f ca="1">IF(D1445="","",_xll.xEURO(OFFSET(C1445,-M1445+1,0),E1445,OFFSET(C1445,-M1445+2,0),OFFSET(C1445,-M1445+2,0),OFFSET(C1445,-M1445+3,0)+AB1445,OFFSET(C1445,-M1445+4,0),0,1)*D1445)</f>
        <v/>
      </c>
      <c r="O1445" s="69" t="str">
        <f ca="1">IF(D1445="","",_xll.xEURO(OFFSET(C1445,-M1445+1,0),E1445,OFFSET(C1445,-M1445+2,0),OFFSET(C1445,-M1445+2,0),OFFSET(C1445,-M1445+3,0)+AB1445,OFFSET(C1445,-M1445+4,0),0,0))</f>
        <v/>
      </c>
      <c r="P1445" s="67" t="str">
        <f t="shared" si="255"/>
        <v/>
      </c>
      <c r="Q1445" s="67" t="str">
        <f ca="1">IF(D1445="","",_xll.xEURO(OFFSET(C1445,-M1445+1,0),E1445,OFFSET(C1445,-M1445+2,0),OFFSET(C1445,-M1445+2,0),OFFSET(C1445,-M1445+3,0)+AB1445,OFFSET(C1445,-M1445+4,0),0,2)/10*D1445)</f>
        <v/>
      </c>
      <c r="R1445" s="71" t="str">
        <f ca="1">IF(D1445="","",_xll.xEURO(OFFSET(C1445,-M1445+1,0),E1445,OFFSET(C1445,-M1445+2,0),OFFSET(C1445,-M1445+2,0),OFFSET(C1445,-M1445+3,0)+AB1445,OFFSET(C1445,-M1445+4,0),0,3)/100*D1445*10000)</f>
        <v/>
      </c>
      <c r="S1445" s="71" t="str">
        <f ca="1">IF(D1445="","",_xll.xEURO(OFFSET(C1445,-M1445+1,0),E1445,OFFSET(C1445,-M1445+2,0),OFFSET(C1445,-M1445+2,0),OFFSET(C1445,-M1445+3,0)+AB1445,OFFSET(C1445,-M1445+4,0),0,5)/365.25*D1445*10000)</f>
        <v/>
      </c>
      <c r="U1445" s="67" t="str">
        <f ca="1">IF(I1445="","",_xll.xEURO(OFFSET(C1445,-M1445+1,0),J1445,OFFSET(C1445,-M1445+2,0),OFFSET(C1445,-M1445+2,0),OFFSET(C1445,-M1445+3,0)+AC1445,OFFSET(C1445,-M1445+4,0),1,1)*I1445)</f>
        <v/>
      </c>
      <c r="V1445" s="69" t="str">
        <f ca="1">IF(I1445="","",_xll.xEURO(OFFSET(C1445,-M1445+1,0),J1445,OFFSET(C1445,-M1445+2,0),OFFSET(C1445,-M1445+2,0),OFFSET(C1445,-M1445+3,0)+AC1445,OFFSET(C1445,-M1445+4,0),1,0))</f>
        <v/>
      </c>
      <c r="W1445" s="67" t="str">
        <f t="shared" si="256"/>
        <v/>
      </c>
      <c r="X1445" s="67" t="str">
        <f ca="1">IF(I1445="","",_xll.xEURO(OFFSET(C1445,-M1445+1,0),J1445,OFFSET(C1445,-M1445+2,0),OFFSET(C1445,-M1445+2,0),OFFSET(C1445,-M1445+3,0)+AC1445,OFFSET(C1445,-M1445+4,0),1,2)/10*I1445)</f>
        <v/>
      </c>
      <c r="Y1445" s="71" t="str">
        <f ca="1">IF(I1445="","",_xll.xEURO(OFFSET(C1445,-M1445+1,0),J1445,OFFSET(C1445,-M1445+2,0),OFFSET(C1445,-M1445+2,0),OFFSET(C1445,-M1445+3,0)+AC1445,OFFSET(C1445,-M1445+4,0),1,3)/100*I1445*10000)</f>
        <v/>
      </c>
      <c r="Z1445" s="71" t="str">
        <f ca="1">IF(I1445="","",_xll.xEURO(OFFSET(C1445,-M1445+1,0),J1445,OFFSET(C1445,-M1445+2,0),OFFSET(C1445,-M1445+2,0),OFFSET(C1445,-M1445+3,0)+AC1445,OFFSET(C1445,-M1445+4,0),1,5)/365.25*I1445*10000)</f>
        <v/>
      </c>
      <c r="AB1445" s="40" t="str">
        <f ca="1">IF(D1445="","",_xll.xCalcSkew(OFFSET(C1445,-M1445,0),E1445-OFFSET(C1445,-M1445+1,0),b)/100)</f>
        <v/>
      </c>
      <c r="AC1445" s="40" t="str">
        <f ca="1">IF(I1445="","",_xll.xCalcSkew(OFFSET(C1445,-M1445,0),J1445-OFFSET(C1445,-M1445+1,0),b)/100)</f>
        <v/>
      </c>
      <c r="AE1445">
        <f t="shared" si="250"/>
        <v>0</v>
      </c>
      <c r="AF1445">
        <f t="shared" si="251"/>
        <v>0</v>
      </c>
      <c r="AG1445">
        <f t="shared" si="252"/>
        <v>0</v>
      </c>
    </row>
    <row r="1446" spans="4:33" x14ac:dyDescent="0.25">
      <c r="D1446" s="52"/>
      <c r="E1446" s="39"/>
      <c r="F1446" s="39"/>
      <c r="G1446" s="35"/>
      <c r="I1446" s="52"/>
      <c r="J1446" s="39"/>
      <c r="K1446" s="39"/>
      <c r="L1446" s="62"/>
      <c r="M1446" s="101">
        <f t="shared" si="257"/>
        <v>27</v>
      </c>
      <c r="N1446" s="67" t="str">
        <f ca="1">IF(D1446="","",_xll.xEURO(OFFSET(C1446,-M1446+1,0),E1446,OFFSET(C1446,-M1446+2,0),OFFSET(C1446,-M1446+2,0),OFFSET(C1446,-M1446+3,0)+AB1446,OFFSET(C1446,-M1446+4,0),0,1)*D1446)</f>
        <v/>
      </c>
      <c r="O1446" s="69" t="str">
        <f ca="1">IF(D1446="","",_xll.xEURO(OFFSET(C1446,-M1446+1,0),E1446,OFFSET(C1446,-M1446+2,0),OFFSET(C1446,-M1446+2,0),OFFSET(C1446,-M1446+3,0)+AB1446,OFFSET(C1446,-M1446+4,0),0,0))</f>
        <v/>
      </c>
      <c r="P1446" s="67" t="str">
        <f t="shared" si="255"/>
        <v/>
      </c>
      <c r="Q1446" s="67" t="str">
        <f ca="1">IF(D1446="","",_xll.xEURO(OFFSET(C1446,-M1446+1,0),E1446,OFFSET(C1446,-M1446+2,0),OFFSET(C1446,-M1446+2,0),OFFSET(C1446,-M1446+3,0)+AB1446,OFFSET(C1446,-M1446+4,0),0,2)/10*D1446)</f>
        <v/>
      </c>
      <c r="R1446" s="71" t="str">
        <f ca="1">IF(D1446="","",_xll.xEURO(OFFSET(C1446,-M1446+1,0),E1446,OFFSET(C1446,-M1446+2,0),OFFSET(C1446,-M1446+2,0),OFFSET(C1446,-M1446+3,0)+AB1446,OFFSET(C1446,-M1446+4,0),0,3)/100*D1446*10000)</f>
        <v/>
      </c>
      <c r="S1446" s="71" t="str">
        <f ca="1">IF(D1446="","",_xll.xEURO(OFFSET(C1446,-M1446+1,0),E1446,OFFSET(C1446,-M1446+2,0),OFFSET(C1446,-M1446+2,0),OFFSET(C1446,-M1446+3,0)+AB1446,OFFSET(C1446,-M1446+4,0),0,5)/365.25*D1446*10000)</f>
        <v/>
      </c>
      <c r="U1446" s="67" t="str">
        <f ca="1">IF(I1446="","",_xll.xEURO(OFFSET(C1446,-M1446+1,0),J1446,OFFSET(C1446,-M1446+2,0),OFFSET(C1446,-M1446+2,0),OFFSET(C1446,-M1446+3,0)+AC1446,OFFSET(C1446,-M1446+4,0),1,1)*I1446)</f>
        <v/>
      </c>
      <c r="V1446" s="69" t="str">
        <f ca="1">IF(I1446="","",_xll.xEURO(OFFSET(C1446,-M1446+1,0),J1446,OFFSET(C1446,-M1446+2,0),OFFSET(C1446,-M1446+2,0),OFFSET(C1446,-M1446+3,0)+AC1446,OFFSET(C1446,-M1446+4,0),1,0))</f>
        <v/>
      </c>
      <c r="W1446" s="67" t="str">
        <f t="shared" si="256"/>
        <v/>
      </c>
      <c r="X1446" s="67" t="str">
        <f ca="1">IF(I1446="","",_xll.xEURO(OFFSET(C1446,-M1446+1,0),J1446,OFFSET(C1446,-M1446+2,0),OFFSET(C1446,-M1446+2,0),OFFSET(C1446,-M1446+3,0)+AC1446,OFFSET(C1446,-M1446+4,0),1,2)/10*I1446)</f>
        <v/>
      </c>
      <c r="Y1446" s="71" t="str">
        <f ca="1">IF(I1446="","",_xll.xEURO(OFFSET(C1446,-M1446+1,0),J1446,OFFSET(C1446,-M1446+2,0),OFFSET(C1446,-M1446+2,0),OFFSET(C1446,-M1446+3,0)+AC1446,OFFSET(C1446,-M1446+4,0),1,3)/100*I1446*10000)</f>
        <v/>
      </c>
      <c r="Z1446" s="71" t="str">
        <f ca="1">IF(I1446="","",_xll.xEURO(OFFSET(C1446,-M1446+1,0),J1446,OFFSET(C1446,-M1446+2,0),OFFSET(C1446,-M1446+2,0),OFFSET(C1446,-M1446+3,0)+AC1446,OFFSET(C1446,-M1446+4,0),1,5)/365.25*I1446*10000)</f>
        <v/>
      </c>
      <c r="AB1446" s="40" t="str">
        <f ca="1">IF(D1446="","",_xll.xCalcSkew(OFFSET(C1446,-M1446,0),E1446-OFFSET(C1446,-M1446+1,0),b)/100)</f>
        <v/>
      </c>
      <c r="AC1446" s="40" t="str">
        <f ca="1">IF(I1446="","",_xll.xCalcSkew(OFFSET(C1446,-M1446,0),J1446-OFFSET(C1446,-M1446+1,0),b)/100)</f>
        <v/>
      </c>
      <c r="AE1446">
        <f t="shared" si="250"/>
        <v>0</v>
      </c>
      <c r="AF1446">
        <f t="shared" si="251"/>
        <v>0</v>
      </c>
      <c r="AG1446">
        <f t="shared" si="252"/>
        <v>0</v>
      </c>
    </row>
    <row r="1447" spans="4:33" x14ac:dyDescent="0.25">
      <c r="D1447" s="52"/>
      <c r="E1447" s="39"/>
      <c r="F1447" s="39"/>
      <c r="G1447" s="35"/>
      <c r="I1447" s="52"/>
      <c r="J1447" s="39"/>
      <c r="K1447" s="39"/>
      <c r="L1447" s="62"/>
      <c r="M1447" s="101">
        <f t="shared" si="257"/>
        <v>28</v>
      </c>
      <c r="N1447" s="67" t="str">
        <f ca="1">IF(D1447="","",_xll.xEURO(OFFSET(C1447,-M1447+1,0),E1447,OFFSET(C1447,-M1447+2,0),OFFSET(C1447,-M1447+2,0),OFFSET(C1447,-M1447+3,0)+AB1447,OFFSET(C1447,-M1447+4,0),0,1)*D1447)</f>
        <v/>
      </c>
      <c r="O1447" s="69" t="str">
        <f ca="1">IF(D1447="","",_xll.xEURO(OFFSET(C1447,-M1447+1,0),E1447,OFFSET(C1447,-M1447+2,0),OFFSET(C1447,-M1447+2,0),OFFSET(C1447,-M1447+3,0)+AB1447,OFFSET(C1447,-M1447+4,0),0,0))</f>
        <v/>
      </c>
      <c r="P1447" s="67" t="str">
        <f t="shared" si="255"/>
        <v/>
      </c>
      <c r="Q1447" s="67" t="str">
        <f ca="1">IF(D1447="","",_xll.xEURO(OFFSET(C1447,-M1447+1,0),E1447,OFFSET(C1447,-M1447+2,0),OFFSET(C1447,-M1447+2,0),OFFSET(C1447,-M1447+3,0)+AB1447,OFFSET(C1447,-M1447+4,0),0,2)/10*D1447)</f>
        <v/>
      </c>
      <c r="R1447" s="71" t="str">
        <f ca="1">IF(D1447="","",_xll.xEURO(OFFSET(C1447,-M1447+1,0),E1447,OFFSET(C1447,-M1447+2,0),OFFSET(C1447,-M1447+2,0),OFFSET(C1447,-M1447+3,0)+AB1447,OFFSET(C1447,-M1447+4,0),0,3)/100*D1447*10000)</f>
        <v/>
      </c>
      <c r="S1447" s="71" t="str">
        <f ca="1">IF(D1447="","",_xll.xEURO(OFFSET(C1447,-M1447+1,0),E1447,OFFSET(C1447,-M1447+2,0),OFFSET(C1447,-M1447+2,0),OFFSET(C1447,-M1447+3,0)+AB1447,OFFSET(C1447,-M1447+4,0),0,5)/365.25*D1447*10000)</f>
        <v/>
      </c>
      <c r="U1447" s="67" t="str">
        <f ca="1">IF(I1447="","",_xll.xEURO(OFFSET(C1447,-M1447+1,0),J1447,OFFSET(C1447,-M1447+2,0),OFFSET(C1447,-M1447+2,0),OFFSET(C1447,-M1447+3,0)+AC1447,OFFSET(C1447,-M1447+4,0),1,1)*I1447)</f>
        <v/>
      </c>
      <c r="V1447" s="69" t="str">
        <f ca="1">IF(I1447="","",_xll.xEURO(OFFSET(C1447,-M1447+1,0),J1447,OFFSET(C1447,-M1447+2,0),OFFSET(C1447,-M1447+2,0),OFFSET(C1447,-M1447+3,0)+AC1447,OFFSET(C1447,-M1447+4,0),1,0))</f>
        <v/>
      </c>
      <c r="W1447" s="67" t="str">
        <f t="shared" si="256"/>
        <v/>
      </c>
      <c r="X1447" s="67" t="str">
        <f ca="1">IF(I1447="","",_xll.xEURO(OFFSET(C1447,-M1447+1,0),J1447,OFFSET(C1447,-M1447+2,0),OFFSET(C1447,-M1447+2,0),OFFSET(C1447,-M1447+3,0)+AC1447,OFFSET(C1447,-M1447+4,0),1,2)/10*I1447)</f>
        <v/>
      </c>
      <c r="Y1447" s="71" t="str">
        <f ca="1">IF(I1447="","",_xll.xEURO(OFFSET(C1447,-M1447+1,0),J1447,OFFSET(C1447,-M1447+2,0),OFFSET(C1447,-M1447+2,0),OFFSET(C1447,-M1447+3,0)+AC1447,OFFSET(C1447,-M1447+4,0),1,3)/100*I1447*10000)</f>
        <v/>
      </c>
      <c r="Z1447" s="71" t="str">
        <f ca="1">IF(I1447="","",_xll.xEURO(OFFSET(C1447,-M1447+1,0),J1447,OFFSET(C1447,-M1447+2,0),OFFSET(C1447,-M1447+2,0),OFFSET(C1447,-M1447+3,0)+AC1447,OFFSET(C1447,-M1447+4,0),1,5)/365.25*I1447*10000)</f>
        <v/>
      </c>
      <c r="AB1447" s="40" t="str">
        <f ca="1">IF(D1447="","",_xll.xCalcSkew(OFFSET(C1447,-M1447,0),E1447-OFFSET(C1447,-M1447+1,0),b)/100)</f>
        <v/>
      </c>
      <c r="AC1447" s="40" t="str">
        <f ca="1">IF(I1447="","",_xll.xCalcSkew(OFFSET(C1447,-M1447,0),J1447-OFFSET(C1447,-M1447+1,0),b)/100)</f>
        <v/>
      </c>
      <c r="AE1447">
        <f t="shared" si="250"/>
        <v>0</v>
      </c>
      <c r="AF1447">
        <f t="shared" si="251"/>
        <v>0</v>
      </c>
      <c r="AG1447">
        <f t="shared" si="252"/>
        <v>0</v>
      </c>
    </row>
    <row r="1448" spans="4:33" x14ac:dyDescent="0.25">
      <c r="D1448" s="52"/>
      <c r="E1448" s="39"/>
      <c r="F1448" s="39"/>
      <c r="G1448" s="35"/>
      <c r="I1448" s="52"/>
      <c r="J1448" s="39"/>
      <c r="K1448" s="39"/>
      <c r="L1448" s="62"/>
      <c r="M1448" s="101">
        <f t="shared" si="257"/>
        <v>29</v>
      </c>
      <c r="N1448" s="67" t="str">
        <f ca="1">IF(D1448="","",_xll.xEURO(OFFSET(C1448,-M1448+1,0),E1448,OFFSET(C1448,-M1448+2,0),OFFSET(C1448,-M1448+2,0),OFFSET(C1448,-M1448+3,0)+AB1448,OFFSET(C1448,-M1448+4,0),0,1)*D1448)</f>
        <v/>
      </c>
      <c r="O1448" s="69" t="str">
        <f ca="1">IF(D1448="","",_xll.xEURO(OFFSET(C1448,-M1448+1,0),E1448,OFFSET(C1448,-M1448+2,0),OFFSET(C1448,-M1448+2,0),OFFSET(C1448,-M1448+3,0)+AB1448,OFFSET(C1448,-M1448+4,0),0,0))</f>
        <v/>
      </c>
      <c r="P1448" s="67" t="str">
        <f t="shared" si="255"/>
        <v/>
      </c>
      <c r="Q1448" s="67" t="str">
        <f ca="1">IF(D1448="","",_xll.xEURO(OFFSET(C1448,-M1448+1,0),E1448,OFFSET(C1448,-M1448+2,0),OFFSET(C1448,-M1448+2,0),OFFSET(C1448,-M1448+3,0)+AB1448,OFFSET(C1448,-M1448+4,0),0,2)/10*D1448)</f>
        <v/>
      </c>
      <c r="R1448" s="71" t="str">
        <f ca="1">IF(D1448="","",_xll.xEURO(OFFSET(C1448,-M1448+1,0),E1448,OFFSET(C1448,-M1448+2,0),OFFSET(C1448,-M1448+2,0),OFFSET(C1448,-M1448+3,0)+AB1448,OFFSET(C1448,-M1448+4,0),0,3)/100*D1448*10000)</f>
        <v/>
      </c>
      <c r="S1448" s="71" t="str">
        <f ca="1">IF(D1448="","",_xll.xEURO(OFFSET(C1448,-M1448+1,0),E1448,OFFSET(C1448,-M1448+2,0),OFFSET(C1448,-M1448+2,0),OFFSET(C1448,-M1448+3,0)+AB1448,OFFSET(C1448,-M1448+4,0),0,5)/365.25*D1448*10000)</f>
        <v/>
      </c>
      <c r="U1448" s="67" t="str">
        <f ca="1">IF(I1448="","",_xll.xEURO(OFFSET(C1448,-M1448+1,0),J1448,OFFSET(C1448,-M1448+2,0),OFFSET(C1448,-M1448+2,0),OFFSET(C1448,-M1448+3,0)+AC1448,OFFSET(C1448,-M1448+4,0),1,1)*I1448)</f>
        <v/>
      </c>
      <c r="V1448" s="69" t="str">
        <f ca="1">IF(I1448="","",_xll.xEURO(OFFSET(C1448,-M1448+1,0),J1448,OFFSET(C1448,-M1448+2,0),OFFSET(C1448,-M1448+2,0),OFFSET(C1448,-M1448+3,0)+AC1448,OFFSET(C1448,-M1448+4,0),1,0))</f>
        <v/>
      </c>
      <c r="W1448" s="67" t="str">
        <f t="shared" si="256"/>
        <v/>
      </c>
      <c r="X1448" s="67" t="str">
        <f ca="1">IF(I1448="","",_xll.xEURO(OFFSET(C1448,-M1448+1,0),J1448,OFFSET(C1448,-M1448+2,0),OFFSET(C1448,-M1448+2,0),OFFSET(C1448,-M1448+3,0)+AC1448,OFFSET(C1448,-M1448+4,0),1,2)/10*I1448)</f>
        <v/>
      </c>
      <c r="Y1448" s="71" t="str">
        <f ca="1">IF(I1448="","",_xll.xEURO(OFFSET(C1448,-M1448+1,0),J1448,OFFSET(C1448,-M1448+2,0),OFFSET(C1448,-M1448+2,0),OFFSET(C1448,-M1448+3,0)+AC1448,OFFSET(C1448,-M1448+4,0),1,3)/100*I1448*10000)</f>
        <v/>
      </c>
      <c r="Z1448" s="71" t="str">
        <f ca="1">IF(I1448="","",_xll.xEURO(OFFSET(C1448,-M1448+1,0),J1448,OFFSET(C1448,-M1448+2,0),OFFSET(C1448,-M1448+2,0),OFFSET(C1448,-M1448+3,0)+AC1448,OFFSET(C1448,-M1448+4,0),1,5)/365.25*I1448*10000)</f>
        <v/>
      </c>
      <c r="AB1448" s="40" t="str">
        <f ca="1">IF(D1448="","",_xll.xCalcSkew(OFFSET(C1448,-M1448,0),E1448-OFFSET(C1448,-M1448+1,0),b)/100)</f>
        <v/>
      </c>
      <c r="AC1448" s="40" t="str">
        <f ca="1">IF(I1448="","",_xll.xCalcSkew(OFFSET(C1448,-M1448,0),J1448-OFFSET(C1448,-M1448+1,0),b)/100)</f>
        <v/>
      </c>
      <c r="AE1448">
        <f t="shared" si="250"/>
        <v>0</v>
      </c>
      <c r="AF1448">
        <f t="shared" si="251"/>
        <v>0</v>
      </c>
      <c r="AG1448">
        <f t="shared" si="252"/>
        <v>0</v>
      </c>
    </row>
    <row r="1449" spans="4:33" x14ac:dyDescent="0.25">
      <c r="D1449" s="52"/>
      <c r="E1449" s="39"/>
      <c r="F1449" s="39"/>
      <c r="G1449" s="35"/>
      <c r="I1449" s="52"/>
      <c r="J1449" s="39"/>
      <c r="K1449" s="39"/>
      <c r="L1449" s="62"/>
      <c r="M1449" s="101">
        <f t="shared" si="257"/>
        <v>30</v>
      </c>
      <c r="N1449" s="67" t="str">
        <f ca="1">IF(D1449="","",_xll.xEURO(OFFSET(C1449,-M1449+1,0),E1449,OFFSET(C1449,-M1449+2,0),OFFSET(C1449,-M1449+2,0),OFFSET(C1449,-M1449+3,0)+AB1449,OFFSET(C1449,-M1449+4,0),0,1)*D1449)</f>
        <v/>
      </c>
      <c r="O1449" s="69" t="str">
        <f ca="1">IF(D1449="","",_xll.xEURO(OFFSET(C1449,-M1449+1,0),E1449,OFFSET(C1449,-M1449+2,0),OFFSET(C1449,-M1449+2,0),OFFSET(C1449,-M1449+3,0)+AB1449,OFFSET(C1449,-M1449+4,0),0,0))</f>
        <v/>
      </c>
      <c r="P1449" s="67" t="str">
        <f t="shared" si="255"/>
        <v/>
      </c>
      <c r="Q1449" s="67" t="str">
        <f ca="1">IF(D1449="","",_xll.xEURO(OFFSET(C1449,-M1449+1,0),E1449,OFFSET(C1449,-M1449+2,0),OFFSET(C1449,-M1449+2,0),OFFSET(C1449,-M1449+3,0)+AB1449,OFFSET(C1449,-M1449+4,0),0,2)/10*D1449)</f>
        <v/>
      </c>
      <c r="R1449" s="71" t="str">
        <f ca="1">IF(D1449="","",_xll.xEURO(OFFSET(C1449,-M1449+1,0),E1449,OFFSET(C1449,-M1449+2,0),OFFSET(C1449,-M1449+2,0),OFFSET(C1449,-M1449+3,0)+AB1449,OFFSET(C1449,-M1449+4,0),0,3)/100*D1449*10000)</f>
        <v/>
      </c>
      <c r="S1449" s="71" t="str">
        <f ca="1">IF(D1449="","",_xll.xEURO(OFFSET(C1449,-M1449+1,0),E1449,OFFSET(C1449,-M1449+2,0),OFFSET(C1449,-M1449+2,0),OFFSET(C1449,-M1449+3,0)+AB1449,OFFSET(C1449,-M1449+4,0),0,5)/365.25*D1449*10000)</f>
        <v/>
      </c>
      <c r="U1449" s="67" t="str">
        <f ca="1">IF(I1449="","",_xll.xEURO(OFFSET(C1449,-M1449+1,0),J1449,OFFSET(C1449,-M1449+2,0),OFFSET(C1449,-M1449+2,0),OFFSET(C1449,-M1449+3,0)+AC1449,OFFSET(C1449,-M1449+4,0),1,1)*I1449)</f>
        <v/>
      </c>
      <c r="V1449" s="69" t="str">
        <f ca="1">IF(I1449="","",_xll.xEURO(OFFSET(C1449,-M1449+1,0),J1449,OFFSET(C1449,-M1449+2,0),OFFSET(C1449,-M1449+2,0),OFFSET(C1449,-M1449+3,0)+AC1449,OFFSET(C1449,-M1449+4,0),1,0))</f>
        <v/>
      </c>
      <c r="W1449" s="67" t="str">
        <f t="shared" si="256"/>
        <v/>
      </c>
      <c r="X1449" s="67" t="str">
        <f ca="1">IF(I1449="","",_xll.xEURO(OFFSET(C1449,-M1449+1,0),J1449,OFFSET(C1449,-M1449+2,0),OFFSET(C1449,-M1449+2,0),OFFSET(C1449,-M1449+3,0)+AC1449,OFFSET(C1449,-M1449+4,0),1,2)/10*I1449)</f>
        <v/>
      </c>
      <c r="Y1449" s="71" t="str">
        <f ca="1">IF(I1449="","",_xll.xEURO(OFFSET(C1449,-M1449+1,0),J1449,OFFSET(C1449,-M1449+2,0),OFFSET(C1449,-M1449+2,0),OFFSET(C1449,-M1449+3,0)+AC1449,OFFSET(C1449,-M1449+4,0),1,3)/100*I1449*10000)</f>
        <v/>
      </c>
      <c r="Z1449" s="71" t="str">
        <f ca="1">IF(I1449="","",_xll.xEURO(OFFSET(C1449,-M1449+1,0),J1449,OFFSET(C1449,-M1449+2,0),OFFSET(C1449,-M1449+2,0),OFFSET(C1449,-M1449+3,0)+AC1449,OFFSET(C1449,-M1449+4,0),1,5)/365.25*I1449*10000)</f>
        <v/>
      </c>
      <c r="AB1449" s="40" t="str">
        <f ca="1">IF(D1449="","",_xll.xCalcSkew(OFFSET(C1449,-M1449,0),E1449-OFFSET(C1449,-M1449+1,0),b)/100)</f>
        <v/>
      </c>
      <c r="AC1449" s="40" t="str">
        <f ca="1">IF(I1449="","",_xll.xCalcSkew(OFFSET(C1449,-M1449,0),J1449-OFFSET(C1449,-M1449+1,0),b)/100)</f>
        <v/>
      </c>
      <c r="AE1449">
        <f t="shared" si="250"/>
        <v>0</v>
      </c>
      <c r="AF1449">
        <f t="shared" si="251"/>
        <v>0</v>
      </c>
      <c r="AG1449">
        <f t="shared" si="252"/>
        <v>0</v>
      </c>
    </row>
    <row r="1450" spans="4:33" x14ac:dyDescent="0.25">
      <c r="D1450" s="52"/>
      <c r="E1450" s="39"/>
      <c r="F1450" s="39"/>
      <c r="G1450" s="35"/>
      <c r="I1450" s="52"/>
      <c r="J1450" s="39"/>
      <c r="K1450" s="39"/>
      <c r="L1450" s="62"/>
      <c r="M1450" s="101">
        <f t="shared" si="257"/>
        <v>31</v>
      </c>
      <c r="N1450" s="67" t="str">
        <f ca="1">IF(D1450="","",_xll.xEURO(OFFSET(C1450,-M1450+1,0),E1450,OFFSET(C1450,-M1450+2,0),OFFSET(C1450,-M1450+2,0),OFFSET(C1450,-M1450+3,0)+AB1450,OFFSET(C1450,-M1450+4,0),0,1)*D1450)</f>
        <v/>
      </c>
      <c r="O1450" s="69" t="str">
        <f ca="1">IF(D1450="","",_xll.xEURO(OFFSET(C1450,-M1450+1,0),E1450,OFFSET(C1450,-M1450+2,0),OFFSET(C1450,-M1450+2,0),OFFSET(C1450,-M1450+3,0)+AB1450,OFFSET(C1450,-M1450+4,0),0,0))</f>
        <v/>
      </c>
      <c r="P1450" s="67" t="str">
        <f t="shared" si="255"/>
        <v/>
      </c>
      <c r="Q1450" s="67" t="str">
        <f ca="1">IF(D1450="","",_xll.xEURO(OFFSET(C1450,-M1450+1,0),E1450,OFFSET(C1450,-M1450+2,0),OFFSET(C1450,-M1450+2,0),OFFSET(C1450,-M1450+3,0)+AB1450,OFFSET(C1450,-M1450+4,0),0,2)/10*D1450)</f>
        <v/>
      </c>
      <c r="R1450" s="71" t="str">
        <f ca="1">IF(D1450="","",_xll.xEURO(OFFSET(C1450,-M1450+1,0),E1450,OFFSET(C1450,-M1450+2,0),OFFSET(C1450,-M1450+2,0),OFFSET(C1450,-M1450+3,0)+AB1450,OFFSET(C1450,-M1450+4,0),0,3)/100*D1450*10000)</f>
        <v/>
      </c>
      <c r="S1450" s="71" t="str">
        <f ca="1">IF(D1450="","",_xll.xEURO(OFFSET(C1450,-M1450+1,0),E1450,OFFSET(C1450,-M1450+2,0),OFFSET(C1450,-M1450+2,0),OFFSET(C1450,-M1450+3,0)+AB1450,OFFSET(C1450,-M1450+4,0),0,5)/365.25*D1450*10000)</f>
        <v/>
      </c>
      <c r="U1450" s="67" t="str">
        <f ca="1">IF(I1450="","",_xll.xEURO(OFFSET(C1450,-M1450+1,0),J1450,OFFSET(C1450,-M1450+2,0),OFFSET(C1450,-M1450+2,0),OFFSET(C1450,-M1450+3,0)+AC1450,OFFSET(C1450,-M1450+4,0),1,1)*I1450)</f>
        <v/>
      </c>
      <c r="V1450" s="69" t="str">
        <f ca="1">IF(I1450="","",_xll.xEURO(OFFSET(C1450,-M1450+1,0),J1450,OFFSET(C1450,-M1450+2,0),OFFSET(C1450,-M1450+2,0),OFFSET(C1450,-M1450+3,0)+AC1450,OFFSET(C1450,-M1450+4,0),1,0))</f>
        <v/>
      </c>
      <c r="W1450" s="67" t="str">
        <f t="shared" si="256"/>
        <v/>
      </c>
      <c r="X1450" s="67" t="str">
        <f ca="1">IF(I1450="","",_xll.xEURO(OFFSET(C1450,-M1450+1,0),J1450,OFFSET(C1450,-M1450+2,0),OFFSET(C1450,-M1450+2,0),OFFSET(C1450,-M1450+3,0)+AC1450,OFFSET(C1450,-M1450+4,0),1,2)/10*I1450)</f>
        <v/>
      </c>
      <c r="Y1450" s="71" t="str">
        <f ca="1">IF(I1450="","",_xll.xEURO(OFFSET(C1450,-M1450+1,0),J1450,OFFSET(C1450,-M1450+2,0),OFFSET(C1450,-M1450+2,0),OFFSET(C1450,-M1450+3,0)+AC1450,OFFSET(C1450,-M1450+4,0),1,3)/100*I1450*10000)</f>
        <v/>
      </c>
      <c r="Z1450" s="71" t="str">
        <f ca="1">IF(I1450="","",_xll.xEURO(OFFSET(C1450,-M1450+1,0),J1450,OFFSET(C1450,-M1450+2,0),OFFSET(C1450,-M1450+2,0),OFFSET(C1450,-M1450+3,0)+AC1450,OFFSET(C1450,-M1450+4,0),1,5)/365.25*I1450*10000)</f>
        <v/>
      </c>
      <c r="AB1450" s="40" t="str">
        <f ca="1">IF(D1450="","",_xll.xCalcSkew(OFFSET(C1450,-M1450,0),E1450-OFFSET(C1450,-M1450+1,0),b)/100)</f>
        <v/>
      </c>
      <c r="AC1450" s="40" t="str">
        <f ca="1">IF(I1450="","",_xll.xCalcSkew(OFFSET(C1450,-M1450,0),J1450-OFFSET(C1450,-M1450+1,0),b)/100)</f>
        <v/>
      </c>
      <c r="AE1450">
        <f t="shared" si="250"/>
        <v>0</v>
      </c>
      <c r="AF1450">
        <f t="shared" si="251"/>
        <v>0</v>
      </c>
      <c r="AG1450">
        <f t="shared" si="252"/>
        <v>0</v>
      </c>
    </row>
    <row r="1451" spans="4:33" x14ac:dyDescent="0.25">
      <c r="D1451" s="52"/>
      <c r="E1451" s="39"/>
      <c r="F1451" s="39"/>
      <c r="G1451" s="35"/>
      <c r="I1451" s="52"/>
      <c r="J1451" s="39"/>
      <c r="K1451" s="39"/>
      <c r="L1451" s="62"/>
      <c r="M1451" s="101">
        <f t="shared" si="257"/>
        <v>32</v>
      </c>
      <c r="N1451" s="67" t="str">
        <f ca="1">IF(D1451="","",_xll.xEURO(OFFSET(C1451,-M1451+1,0),E1451,OFFSET(C1451,-M1451+2,0),OFFSET(C1451,-M1451+2,0),OFFSET(C1451,-M1451+3,0)+AB1451,OFFSET(C1451,-M1451+4,0),0,1)*D1451)</f>
        <v/>
      </c>
      <c r="O1451" s="69" t="str">
        <f ca="1">IF(D1451="","",_xll.xEURO(OFFSET(C1451,-M1451+1,0),E1451,OFFSET(C1451,-M1451+2,0),OFFSET(C1451,-M1451+2,0),OFFSET(C1451,-M1451+3,0)+AB1451,OFFSET(C1451,-M1451+4,0),0,0))</f>
        <v/>
      </c>
      <c r="P1451" s="67" t="str">
        <f t="shared" si="255"/>
        <v/>
      </c>
      <c r="Q1451" s="67" t="str">
        <f ca="1">IF(D1451="","",_xll.xEURO(OFFSET(C1451,-M1451+1,0),E1451,OFFSET(C1451,-M1451+2,0),OFFSET(C1451,-M1451+2,0),OFFSET(C1451,-M1451+3,0)+AB1451,OFFSET(C1451,-M1451+4,0),0,2)/10*D1451)</f>
        <v/>
      </c>
      <c r="R1451" s="71" t="str">
        <f ca="1">IF(D1451="","",_xll.xEURO(OFFSET(C1451,-M1451+1,0),E1451,OFFSET(C1451,-M1451+2,0),OFFSET(C1451,-M1451+2,0),OFFSET(C1451,-M1451+3,0)+AB1451,OFFSET(C1451,-M1451+4,0),0,3)/100*D1451*10000)</f>
        <v/>
      </c>
      <c r="S1451" s="71" t="str">
        <f ca="1">IF(D1451="","",_xll.xEURO(OFFSET(C1451,-M1451+1,0),E1451,OFFSET(C1451,-M1451+2,0),OFFSET(C1451,-M1451+2,0),OFFSET(C1451,-M1451+3,0)+AB1451,OFFSET(C1451,-M1451+4,0),0,5)/365.25*D1451*10000)</f>
        <v/>
      </c>
      <c r="U1451" s="67" t="str">
        <f ca="1">IF(I1451="","",_xll.xEURO(OFFSET(C1451,-M1451+1,0),J1451,OFFSET(C1451,-M1451+2,0),OFFSET(C1451,-M1451+2,0),OFFSET(C1451,-M1451+3,0)+AC1451,OFFSET(C1451,-M1451+4,0),1,1)*I1451)</f>
        <v/>
      </c>
      <c r="V1451" s="69" t="str">
        <f ca="1">IF(I1451="","",_xll.xEURO(OFFSET(C1451,-M1451+1,0),J1451,OFFSET(C1451,-M1451+2,0),OFFSET(C1451,-M1451+2,0),OFFSET(C1451,-M1451+3,0)+AC1451,OFFSET(C1451,-M1451+4,0),1,0))</f>
        <v/>
      </c>
      <c r="W1451" s="67" t="str">
        <f t="shared" si="256"/>
        <v/>
      </c>
      <c r="X1451" s="67" t="str">
        <f ca="1">IF(I1451="","",_xll.xEURO(OFFSET(C1451,-M1451+1,0),J1451,OFFSET(C1451,-M1451+2,0),OFFSET(C1451,-M1451+2,0),OFFSET(C1451,-M1451+3,0)+AC1451,OFFSET(C1451,-M1451+4,0),1,2)/10*I1451)</f>
        <v/>
      </c>
      <c r="Y1451" s="71" t="str">
        <f ca="1">IF(I1451="","",_xll.xEURO(OFFSET(C1451,-M1451+1,0),J1451,OFFSET(C1451,-M1451+2,0),OFFSET(C1451,-M1451+2,0),OFFSET(C1451,-M1451+3,0)+AC1451,OFFSET(C1451,-M1451+4,0),1,3)/100*I1451*10000)</f>
        <v/>
      </c>
      <c r="Z1451" s="71" t="str">
        <f ca="1">IF(I1451="","",_xll.xEURO(OFFSET(C1451,-M1451+1,0),J1451,OFFSET(C1451,-M1451+2,0),OFFSET(C1451,-M1451+2,0),OFFSET(C1451,-M1451+3,0)+AC1451,OFFSET(C1451,-M1451+4,0),1,5)/365.25*I1451*10000)</f>
        <v/>
      </c>
      <c r="AB1451" s="40" t="str">
        <f ca="1">IF(D1451="","",_xll.xCalcSkew(OFFSET(C1451,-M1451,0),E1451-OFFSET(C1451,-M1451+1,0),b)/100)</f>
        <v/>
      </c>
      <c r="AC1451" s="40" t="str">
        <f ca="1">IF(I1451="","",_xll.xCalcSkew(OFFSET(C1451,-M1451,0),J1451-OFFSET(C1451,-M1451+1,0),b)/100)</f>
        <v/>
      </c>
      <c r="AE1451">
        <f t="shared" si="250"/>
        <v>0</v>
      </c>
      <c r="AF1451">
        <f t="shared" si="251"/>
        <v>0</v>
      </c>
      <c r="AG1451">
        <f t="shared" si="252"/>
        <v>0</v>
      </c>
    </row>
    <row r="1452" spans="4:33" x14ac:dyDescent="0.25">
      <c r="D1452" s="52"/>
      <c r="E1452" s="39"/>
      <c r="F1452" s="39"/>
      <c r="G1452" s="35"/>
      <c r="I1452" s="52"/>
      <c r="J1452" s="39"/>
      <c r="K1452" s="39"/>
      <c r="L1452" s="62"/>
      <c r="M1452" s="101">
        <f t="shared" si="257"/>
        <v>33</v>
      </c>
      <c r="N1452" s="67" t="str">
        <f ca="1">IF(D1452="","",_xll.xEURO(OFFSET(C1452,-M1452+1,0),E1452,OFFSET(C1452,-M1452+2,0),OFFSET(C1452,-M1452+2,0),OFFSET(C1452,-M1452+3,0)+AB1452,OFFSET(C1452,-M1452+4,0),0,1)*D1452)</f>
        <v/>
      </c>
      <c r="O1452" s="69" t="str">
        <f ca="1">IF(D1452="","",_xll.xEURO(OFFSET(C1452,-M1452+1,0),E1452,OFFSET(C1452,-M1452+2,0),OFFSET(C1452,-M1452+2,0),OFFSET(C1452,-M1452+3,0)+AB1452,OFFSET(C1452,-M1452+4,0),0,0))</f>
        <v/>
      </c>
      <c r="P1452" s="67" t="str">
        <f t="shared" si="255"/>
        <v/>
      </c>
      <c r="Q1452" s="67" t="str">
        <f ca="1">IF(D1452="","",_xll.xEURO(OFFSET(C1452,-M1452+1,0),E1452,OFFSET(C1452,-M1452+2,0),OFFSET(C1452,-M1452+2,0),OFFSET(C1452,-M1452+3,0)+AB1452,OFFSET(C1452,-M1452+4,0),0,2)/10*D1452)</f>
        <v/>
      </c>
      <c r="R1452" s="71" t="str">
        <f ca="1">IF(D1452="","",_xll.xEURO(OFFSET(C1452,-M1452+1,0),E1452,OFFSET(C1452,-M1452+2,0),OFFSET(C1452,-M1452+2,0),OFFSET(C1452,-M1452+3,0)+AB1452,OFFSET(C1452,-M1452+4,0),0,3)/100*D1452*10000)</f>
        <v/>
      </c>
      <c r="S1452" s="71" t="str">
        <f ca="1">IF(D1452="","",_xll.xEURO(OFFSET(C1452,-M1452+1,0),E1452,OFFSET(C1452,-M1452+2,0),OFFSET(C1452,-M1452+2,0),OFFSET(C1452,-M1452+3,0)+AB1452,OFFSET(C1452,-M1452+4,0),0,5)/365.25*D1452*10000)</f>
        <v/>
      </c>
      <c r="U1452" s="67" t="str">
        <f ca="1">IF(I1452="","",_xll.xEURO(OFFSET(C1452,-M1452+1,0),J1452,OFFSET(C1452,-M1452+2,0),OFFSET(C1452,-M1452+2,0),OFFSET(C1452,-M1452+3,0)+AC1452,OFFSET(C1452,-M1452+4,0),1,1)*I1452)</f>
        <v/>
      </c>
      <c r="V1452" s="69" t="str">
        <f ca="1">IF(I1452="","",_xll.xEURO(OFFSET(C1452,-M1452+1,0),J1452,OFFSET(C1452,-M1452+2,0),OFFSET(C1452,-M1452+2,0),OFFSET(C1452,-M1452+3,0)+AC1452,OFFSET(C1452,-M1452+4,0),1,0))</f>
        <v/>
      </c>
      <c r="W1452" s="67" t="str">
        <f t="shared" si="256"/>
        <v/>
      </c>
      <c r="X1452" s="67" t="str">
        <f ca="1">IF(I1452="","",_xll.xEURO(OFFSET(C1452,-M1452+1,0),J1452,OFFSET(C1452,-M1452+2,0),OFFSET(C1452,-M1452+2,0),OFFSET(C1452,-M1452+3,0)+AC1452,OFFSET(C1452,-M1452+4,0),1,2)/10*I1452)</f>
        <v/>
      </c>
      <c r="Y1452" s="71" t="str">
        <f ca="1">IF(I1452="","",_xll.xEURO(OFFSET(C1452,-M1452+1,0),J1452,OFFSET(C1452,-M1452+2,0),OFFSET(C1452,-M1452+2,0),OFFSET(C1452,-M1452+3,0)+AC1452,OFFSET(C1452,-M1452+4,0),1,3)/100*I1452*10000)</f>
        <v/>
      </c>
      <c r="Z1452" s="71" t="str">
        <f ca="1">IF(I1452="","",_xll.xEURO(OFFSET(C1452,-M1452+1,0),J1452,OFFSET(C1452,-M1452+2,0),OFFSET(C1452,-M1452+2,0),OFFSET(C1452,-M1452+3,0)+AC1452,OFFSET(C1452,-M1452+4,0),1,5)/365.25*I1452*10000)</f>
        <v/>
      </c>
      <c r="AB1452" s="40" t="str">
        <f ca="1">IF(D1452="","",_xll.xCalcSkew(OFFSET(C1452,-M1452,0),E1452-OFFSET(C1452,-M1452+1,0),b)/100)</f>
        <v/>
      </c>
      <c r="AC1452" s="40" t="str">
        <f ca="1">IF(I1452="","",_xll.xCalcSkew(OFFSET(C1452,-M1452,0),J1452-OFFSET(C1452,-M1452+1,0),b)/100)</f>
        <v/>
      </c>
      <c r="AE1452">
        <f t="shared" si="250"/>
        <v>0</v>
      </c>
      <c r="AF1452">
        <f t="shared" si="251"/>
        <v>0</v>
      </c>
      <c r="AG1452">
        <f t="shared" si="252"/>
        <v>0</v>
      </c>
    </row>
    <row r="1453" spans="4:33" x14ac:dyDescent="0.25">
      <c r="D1453" s="52"/>
      <c r="E1453" s="39"/>
      <c r="F1453" s="39"/>
      <c r="G1453" s="35"/>
      <c r="I1453" s="52"/>
      <c r="J1453" s="39"/>
      <c r="K1453" s="39"/>
      <c r="L1453" s="62"/>
      <c r="M1453" s="101">
        <f t="shared" si="257"/>
        <v>34</v>
      </c>
      <c r="N1453" s="67" t="str">
        <f ca="1">IF(D1453="","",_xll.xEURO(OFFSET(C1453,-M1453+1,0),E1453,OFFSET(C1453,-M1453+2,0),OFFSET(C1453,-M1453+2,0),OFFSET(C1453,-M1453+3,0)+AB1453,OFFSET(C1453,-M1453+4,0),0,1)*D1453)</f>
        <v/>
      </c>
      <c r="O1453" s="69" t="str">
        <f ca="1">IF(D1453="","",_xll.xEURO(OFFSET(C1453,-M1453+1,0),E1453,OFFSET(C1453,-M1453+2,0),OFFSET(C1453,-M1453+2,0),OFFSET(C1453,-M1453+3,0)+AB1453,OFFSET(C1453,-M1453+4,0),0,0))</f>
        <v/>
      </c>
      <c r="P1453" s="67" t="str">
        <f t="shared" si="255"/>
        <v/>
      </c>
      <c r="Q1453" s="67" t="str">
        <f ca="1">IF(D1453="","",_xll.xEURO(OFFSET(C1453,-M1453+1,0),E1453,OFFSET(C1453,-M1453+2,0),OFFSET(C1453,-M1453+2,0),OFFSET(C1453,-M1453+3,0)+AB1453,OFFSET(C1453,-M1453+4,0),0,2)/10*D1453)</f>
        <v/>
      </c>
      <c r="R1453" s="71" t="str">
        <f ca="1">IF(D1453="","",_xll.xEURO(OFFSET(C1453,-M1453+1,0),E1453,OFFSET(C1453,-M1453+2,0),OFFSET(C1453,-M1453+2,0),OFFSET(C1453,-M1453+3,0)+AB1453,OFFSET(C1453,-M1453+4,0),0,3)/100*D1453*10000)</f>
        <v/>
      </c>
      <c r="S1453" s="71" t="str">
        <f ca="1">IF(D1453="","",_xll.xEURO(OFFSET(C1453,-M1453+1,0),E1453,OFFSET(C1453,-M1453+2,0),OFFSET(C1453,-M1453+2,0),OFFSET(C1453,-M1453+3,0)+AB1453,OFFSET(C1453,-M1453+4,0),0,5)/365.25*D1453*10000)</f>
        <v/>
      </c>
      <c r="U1453" s="67" t="str">
        <f ca="1">IF(I1453="","",_xll.xEURO(OFFSET(C1453,-M1453+1,0),J1453,OFFSET(C1453,-M1453+2,0),OFFSET(C1453,-M1453+2,0),OFFSET(C1453,-M1453+3,0)+AC1453,OFFSET(C1453,-M1453+4,0),1,1)*I1453)</f>
        <v/>
      </c>
      <c r="V1453" s="69" t="str">
        <f ca="1">IF(I1453="","",_xll.xEURO(OFFSET(C1453,-M1453+1,0),J1453,OFFSET(C1453,-M1453+2,0),OFFSET(C1453,-M1453+2,0),OFFSET(C1453,-M1453+3,0)+AC1453,OFFSET(C1453,-M1453+4,0),1,0))</f>
        <v/>
      </c>
      <c r="W1453" s="67" t="str">
        <f t="shared" si="256"/>
        <v/>
      </c>
      <c r="X1453" s="67" t="str">
        <f ca="1">IF(I1453="","",_xll.xEURO(OFFSET(C1453,-M1453+1,0),J1453,OFFSET(C1453,-M1453+2,0),OFFSET(C1453,-M1453+2,0),OFFSET(C1453,-M1453+3,0)+AC1453,OFFSET(C1453,-M1453+4,0),1,2)/10*I1453)</f>
        <v/>
      </c>
      <c r="Y1453" s="71" t="str">
        <f ca="1">IF(I1453="","",_xll.xEURO(OFFSET(C1453,-M1453+1,0),J1453,OFFSET(C1453,-M1453+2,0),OFFSET(C1453,-M1453+2,0),OFFSET(C1453,-M1453+3,0)+AC1453,OFFSET(C1453,-M1453+4,0),1,3)/100*I1453*10000)</f>
        <v/>
      </c>
      <c r="Z1453" s="71" t="str">
        <f ca="1">IF(I1453="","",_xll.xEURO(OFFSET(C1453,-M1453+1,0),J1453,OFFSET(C1453,-M1453+2,0),OFFSET(C1453,-M1453+2,0),OFFSET(C1453,-M1453+3,0)+AC1453,OFFSET(C1453,-M1453+4,0),1,5)/365.25*I1453*10000)</f>
        <v/>
      </c>
      <c r="AB1453" s="40" t="str">
        <f ca="1">IF(D1453="","",_xll.xCalcSkew(OFFSET(C1453,-M1453,0),E1453-OFFSET(C1453,-M1453+1,0),b)/100)</f>
        <v/>
      </c>
      <c r="AC1453" s="40" t="str">
        <f ca="1">IF(I1453="","",_xll.xCalcSkew(OFFSET(C1453,-M1453,0),J1453-OFFSET(C1453,-M1453+1,0),b)/100)</f>
        <v/>
      </c>
      <c r="AE1453">
        <f t="shared" si="250"/>
        <v>0</v>
      </c>
      <c r="AF1453">
        <f t="shared" si="251"/>
        <v>0</v>
      </c>
      <c r="AG1453">
        <f t="shared" si="252"/>
        <v>0</v>
      </c>
    </row>
    <row r="1454" spans="4:33" x14ac:dyDescent="0.25">
      <c r="D1454" s="52"/>
      <c r="E1454" s="39"/>
      <c r="F1454" s="39"/>
      <c r="G1454" s="35"/>
      <c r="I1454" s="52"/>
      <c r="J1454" s="39"/>
      <c r="K1454" s="39"/>
      <c r="L1454" s="62"/>
      <c r="M1454" s="101">
        <f t="shared" si="257"/>
        <v>35</v>
      </c>
      <c r="N1454" s="67" t="str">
        <f ca="1">IF(D1454="","",_xll.xEURO(OFFSET(C1454,-M1454+1,0),E1454,OFFSET(C1454,-M1454+2,0),OFFSET(C1454,-M1454+2,0),OFFSET(C1454,-M1454+3,0)+AB1454,OFFSET(C1454,-M1454+4,0),0,1)*D1454)</f>
        <v/>
      </c>
      <c r="O1454" s="69" t="str">
        <f ca="1">IF(D1454="","",_xll.xEURO(OFFSET(C1454,-M1454+1,0),E1454,OFFSET(C1454,-M1454+2,0),OFFSET(C1454,-M1454+2,0),OFFSET(C1454,-M1454+3,0)+AB1454,OFFSET(C1454,-M1454+4,0),0,0))</f>
        <v/>
      </c>
      <c r="P1454" s="67" t="str">
        <f t="shared" si="255"/>
        <v/>
      </c>
      <c r="Q1454" s="67" t="str">
        <f ca="1">IF(D1454="","",_xll.xEURO(OFFSET(C1454,-M1454+1,0),E1454,OFFSET(C1454,-M1454+2,0),OFFSET(C1454,-M1454+2,0),OFFSET(C1454,-M1454+3,0)+AB1454,OFFSET(C1454,-M1454+4,0),0,2)/10*D1454)</f>
        <v/>
      </c>
      <c r="R1454" s="71" t="str">
        <f ca="1">IF(D1454="","",_xll.xEURO(OFFSET(C1454,-M1454+1,0),E1454,OFFSET(C1454,-M1454+2,0),OFFSET(C1454,-M1454+2,0),OFFSET(C1454,-M1454+3,0)+AB1454,OFFSET(C1454,-M1454+4,0),0,3)/100*D1454*10000)</f>
        <v/>
      </c>
      <c r="S1454" s="71" t="str">
        <f ca="1">IF(D1454="","",_xll.xEURO(OFFSET(C1454,-M1454+1,0),E1454,OFFSET(C1454,-M1454+2,0),OFFSET(C1454,-M1454+2,0),OFFSET(C1454,-M1454+3,0)+AB1454,OFFSET(C1454,-M1454+4,0),0,5)/365.25*D1454*10000)</f>
        <v/>
      </c>
      <c r="U1454" s="67" t="str">
        <f ca="1">IF(I1454="","",_xll.xEURO(OFFSET(C1454,-M1454+1,0),J1454,OFFSET(C1454,-M1454+2,0),OFFSET(C1454,-M1454+2,0),OFFSET(C1454,-M1454+3,0)+AC1454,OFFSET(C1454,-M1454+4,0),1,1)*I1454)</f>
        <v/>
      </c>
      <c r="V1454" s="69" t="str">
        <f ca="1">IF(I1454="","",_xll.xEURO(OFFSET(C1454,-M1454+1,0),J1454,OFFSET(C1454,-M1454+2,0),OFFSET(C1454,-M1454+2,0),OFFSET(C1454,-M1454+3,0)+AC1454,OFFSET(C1454,-M1454+4,0),1,0))</f>
        <v/>
      </c>
      <c r="W1454" s="67" t="str">
        <f t="shared" si="256"/>
        <v/>
      </c>
      <c r="X1454" s="67" t="str">
        <f ca="1">IF(I1454="","",_xll.xEURO(OFFSET(C1454,-M1454+1,0),J1454,OFFSET(C1454,-M1454+2,0),OFFSET(C1454,-M1454+2,0),OFFSET(C1454,-M1454+3,0)+AC1454,OFFSET(C1454,-M1454+4,0),1,2)/10*I1454)</f>
        <v/>
      </c>
      <c r="Y1454" s="71" t="str">
        <f ca="1">IF(I1454="","",_xll.xEURO(OFFSET(C1454,-M1454+1,0),J1454,OFFSET(C1454,-M1454+2,0),OFFSET(C1454,-M1454+2,0),OFFSET(C1454,-M1454+3,0)+AC1454,OFFSET(C1454,-M1454+4,0),1,3)/100*I1454*10000)</f>
        <v/>
      </c>
      <c r="Z1454" s="71" t="str">
        <f ca="1">IF(I1454="","",_xll.xEURO(OFFSET(C1454,-M1454+1,0),J1454,OFFSET(C1454,-M1454+2,0),OFFSET(C1454,-M1454+2,0),OFFSET(C1454,-M1454+3,0)+AC1454,OFFSET(C1454,-M1454+4,0),1,5)/365.25*I1454*10000)</f>
        <v/>
      </c>
      <c r="AB1454" s="40" t="str">
        <f ca="1">IF(D1454="","",_xll.xCalcSkew(OFFSET(C1454,-M1454,0),E1454-OFFSET(C1454,-M1454+1,0),b)/100)</f>
        <v/>
      </c>
      <c r="AC1454" s="40" t="str">
        <f ca="1">IF(I1454="","",_xll.xCalcSkew(OFFSET(C1454,-M1454,0),J1454-OFFSET(C1454,-M1454+1,0),b)/100)</f>
        <v/>
      </c>
      <c r="AE1454">
        <f t="shared" si="250"/>
        <v>0</v>
      </c>
      <c r="AF1454">
        <f t="shared" si="251"/>
        <v>0</v>
      </c>
      <c r="AG1454">
        <f t="shared" si="252"/>
        <v>0</v>
      </c>
    </row>
    <row r="1455" spans="4:33" x14ac:dyDescent="0.25">
      <c r="D1455" s="46">
        <f ca="1">SUM(INDIRECT(CONCATENATE(ADDRESS(ROW(D1419),COLUMN(D1419)),":",ADDRESS(ROW()-1,COLUMN()))))</f>
        <v>0</v>
      </c>
      <c r="I1455" s="46">
        <f ca="1">SUM(INDIRECT(CONCATENATE(ADDRESS(ROW(I1419),COLUMN(I1419)),":",ADDRESS(ROW()-1,COLUMN()))))</f>
        <v>0</v>
      </c>
      <c r="J1455" s="1"/>
      <c r="K1455" s="1"/>
      <c r="L1455" s="1"/>
      <c r="N1455" s="46">
        <f t="shared" ref="N1455:S1455" ca="1" si="258">SUM(INDIRECT(CONCATENATE(ADDRESS(ROW(N1419),COLUMN(N1419)),":",ADDRESS(ROW()-1,COLUMN()))))</f>
        <v>0</v>
      </c>
      <c r="O1455" s="46">
        <f t="shared" ca="1" si="258"/>
        <v>0</v>
      </c>
      <c r="P1455" s="46">
        <f t="shared" ca="1" si="258"/>
        <v>0</v>
      </c>
      <c r="Q1455" s="46">
        <f t="shared" ca="1" si="258"/>
        <v>0</v>
      </c>
      <c r="R1455" s="46">
        <f t="shared" ca="1" si="258"/>
        <v>0</v>
      </c>
      <c r="S1455" s="46">
        <f t="shared" ca="1" si="258"/>
        <v>0</v>
      </c>
      <c r="T1455" s="67"/>
      <c r="U1455" s="46">
        <f t="shared" ref="U1455:Z1455" ca="1" si="259">SUM(INDIRECT(CONCATENATE(ADDRESS(ROW(U1419),COLUMN(U1419)),":",ADDRESS(ROW()-1,COLUMN()))))</f>
        <v>0</v>
      </c>
      <c r="V1455" s="46">
        <f t="shared" ca="1" si="259"/>
        <v>0</v>
      </c>
      <c r="W1455" s="46">
        <f t="shared" ca="1" si="259"/>
        <v>0</v>
      </c>
      <c r="X1455" s="46">
        <f t="shared" ca="1" si="259"/>
        <v>0</v>
      </c>
      <c r="Y1455" s="46">
        <f t="shared" ca="1" si="259"/>
        <v>0</v>
      </c>
      <c r="Z1455" s="46">
        <f t="shared" ca="1" si="259"/>
        <v>0</v>
      </c>
      <c r="AE1455">
        <f t="shared" ca="1" si="250"/>
        <v>0</v>
      </c>
      <c r="AF1455">
        <f t="shared" ca="1" si="251"/>
        <v>0</v>
      </c>
      <c r="AG1455">
        <f t="shared" ca="1" si="252"/>
        <v>0</v>
      </c>
    </row>
    <row r="1456" spans="4:33" x14ac:dyDescent="0.25">
      <c r="AE1456">
        <f t="shared" si="250"/>
        <v>0</v>
      </c>
      <c r="AF1456">
        <f t="shared" si="251"/>
        <v>0</v>
      </c>
      <c r="AG1456">
        <f t="shared" si="252"/>
        <v>0</v>
      </c>
    </row>
    <row r="1457" spans="3:33" x14ac:dyDescent="0.25">
      <c r="C1457" s="34">
        <f ca="1">EOMONTH(C1419,0)+1</f>
        <v>38384</v>
      </c>
      <c r="D1457" s="52"/>
      <c r="E1457" s="39"/>
      <c r="F1457" s="39"/>
      <c r="G1457" s="35"/>
      <c r="I1457" s="52"/>
      <c r="J1457" s="39"/>
      <c r="K1457" s="39"/>
      <c r="L1457" s="62"/>
      <c r="M1457" s="101">
        <v>0</v>
      </c>
      <c r="N1457" s="67" t="str">
        <f ca="1">IF(D1457="","",_xll.xEURO(OFFSET(C1457,-M1457+1,0),E1457,OFFSET(C1457,-M1457+2,0),OFFSET(C1457,-M1457+2,0),OFFSET(C1457,-M1457+3,0)+AB1457,OFFSET(C1457,-M1457+4,0),0,1)*D1457)</f>
        <v/>
      </c>
      <c r="O1457" s="69" t="str">
        <f ca="1">IF(D1457="","",_xll.xEURO(OFFSET(C1457,-M1457+1,0),E1457,OFFSET(C1457,-M1457+2,0),OFFSET(C1457,-M1457+2,0),OFFSET(C1457,-M1457+3,0)+AB1457,OFFSET(C1457,-M1457+4,0),0,0))</f>
        <v/>
      </c>
      <c r="P1457" s="67" t="str">
        <f t="shared" ref="P1457:P1492" si="260">IF(D1457="","",(O1457-F1457)*D1457*10)</f>
        <v/>
      </c>
      <c r="Q1457" s="67" t="str">
        <f ca="1">IF(D1457="","",_xll.xEURO(OFFSET(C1457,-M1457+1,0),E1457,OFFSET(C1457,-M1457+2,0),OFFSET(C1457,-M1457+2,0),OFFSET(C1457,-M1457+3,0)+AB1457,OFFSET(C1457,-M1457+4,0),0,2)/10*D1457)</f>
        <v/>
      </c>
      <c r="R1457" s="71" t="str">
        <f ca="1">IF(D1457="","",_xll.xEURO(OFFSET(C1457,-M1457+1,0),E1457,OFFSET(C1457,-M1457+2,0),OFFSET(C1457,-M1457+2,0),OFFSET(C1457,-M1457+3,0)+AB1457,OFFSET(C1457,-M1457+4,0),0,3)/100*D1457*10000)</f>
        <v/>
      </c>
      <c r="S1457" s="71" t="str">
        <f ca="1">IF(D1457="","",_xll.xEURO(OFFSET(C1457,-M1457+1,0),E1457,OFFSET(C1457,-M1457+2,0),OFFSET(C1457,-M1457+2,0),OFFSET(C1457,-M1457+3,0)+AB1457,OFFSET(C1457,-M1457+4,0),0,5)/365.25*D1457*10000)</f>
        <v/>
      </c>
      <c r="U1457" s="67" t="str">
        <f ca="1">IF(I1457="","",_xll.xEURO(OFFSET(C1457,-M1457+1,0),J1457,OFFSET(C1457,-M1457+2,0),OFFSET(C1457,-M1457+2,0),OFFSET(C1457,-M1457+3,0)+AC1457,OFFSET(C1457,-M1457+4,0),1,1)*I1457)</f>
        <v/>
      </c>
      <c r="V1457" s="69" t="str">
        <f ca="1">IF(I1457="","",_xll.xEURO(OFFSET(C1457,-M1457+1,0),J1457,OFFSET(C1457,-M1457+2,0),OFFSET(C1457,-M1457+2,0),OFFSET(C1457,-M1457+3,0)+AC1457,OFFSET(C1457,-M1457+4,0),1,0))</f>
        <v/>
      </c>
      <c r="W1457" s="67" t="str">
        <f t="shared" ref="W1457:W1492" si="261">IF(I1457="","",(V1457-K1457)*I1457*10)</f>
        <v/>
      </c>
      <c r="X1457" s="67" t="str">
        <f ca="1">IF(I1457="","",_xll.xEURO(OFFSET(C1457,-M1457+1,0),J1457,OFFSET(C1457,-M1457+2,0),OFFSET(C1457,-M1457+2,0),OFFSET(C1457,-M1457+3,0)+AC1457,OFFSET(C1457,-M1457+4,0),1,2)/10*I1457)</f>
        <v/>
      </c>
      <c r="Y1457" s="71" t="str">
        <f ca="1">IF(I1457="","",_xll.xEURO(OFFSET(C1457,-M1457+1,0),J1457,OFFSET(C1457,-M1457+2,0),OFFSET(C1457,-M1457+2,0),OFFSET(C1457,-M1457+3,0)+AC1457,OFFSET(C1457,-M1457+4,0),1,3)/100*I1457*10000)</f>
        <v/>
      </c>
      <c r="Z1457" s="71" t="str">
        <f ca="1">IF(I1457="","",_xll.xEURO(OFFSET(C1457,-M1457+1,0),J1457,OFFSET(C1457,-M1457+2,0),OFFSET(C1457,-M1457+2,0),OFFSET(C1457,-M1457+3,0)+AC1457,OFFSET(C1457,-M1457+4,0),1,5)/365.25*I1457*10000)</f>
        <v/>
      </c>
      <c r="AB1457" s="40" t="str">
        <f ca="1">IF(D1457="","",_xll.xCalcSkew(OFFSET(C1457,-M1457,0),E1457-OFFSET(C1457,-M1457+1,0),b)/100)</f>
        <v/>
      </c>
      <c r="AC1457" s="40" t="str">
        <f ca="1">IF(I1457="","",_xll.xCalcSkew(OFFSET(C1457,-M1457,0),J1457-OFFSET(C1457,-M1457+1,0),b)/100)</f>
        <v/>
      </c>
      <c r="AE1457">
        <f t="shared" si="250"/>
        <v>0</v>
      </c>
      <c r="AF1457">
        <f t="shared" si="251"/>
        <v>0</v>
      </c>
      <c r="AG1457">
        <f t="shared" si="252"/>
        <v>0</v>
      </c>
    </row>
    <row r="1458" spans="3:33" x14ac:dyDescent="0.25">
      <c r="C1458" s="41">
        <f ca="1">INDEX(Inputs!$1:$1048576,MATCH(C1457,Inputs!C:C,0),5)</f>
        <v>3.9240000000000004</v>
      </c>
      <c r="D1458" s="52"/>
      <c r="E1458" s="39"/>
      <c r="F1458" s="39"/>
      <c r="G1458" s="35"/>
      <c r="I1458" s="52"/>
      <c r="J1458" s="39"/>
      <c r="K1458" s="39"/>
      <c r="L1458" s="62"/>
      <c r="M1458" s="101">
        <f>M1457+1</f>
        <v>1</v>
      </c>
      <c r="N1458" s="67" t="str">
        <f ca="1">IF(D1458="","",_xll.xEURO(OFFSET(C1458,-M1458+1,0),E1458,OFFSET(C1458,-M1458+2,0),OFFSET(C1458,-M1458+2,0),OFFSET(C1458,-M1458+3,0)+AB1458,OFFSET(C1458,-M1458+4,0),0,1)*D1458)</f>
        <v/>
      </c>
      <c r="O1458" s="69" t="str">
        <f ca="1">IF(D1458="","",_xll.xEURO(OFFSET(C1458,-M1458+1,0),E1458,OFFSET(C1458,-M1458+2,0),OFFSET(C1458,-M1458+2,0),OFFSET(C1458,-M1458+3,0)+AB1458,OFFSET(C1458,-M1458+4,0),0,0))</f>
        <v/>
      </c>
      <c r="P1458" s="67" t="str">
        <f t="shared" si="260"/>
        <v/>
      </c>
      <c r="Q1458" s="67" t="str">
        <f ca="1">IF(D1458="","",_xll.xEURO(OFFSET(C1458,-M1458+1,0),E1458,OFFSET(C1458,-M1458+2,0),OFFSET(C1458,-M1458+2,0),OFFSET(C1458,-M1458+3,0)+AB1458,OFFSET(C1458,-M1458+4,0),0,2)/10*D1458)</f>
        <v/>
      </c>
      <c r="R1458" s="71" t="str">
        <f ca="1">IF(D1458="","",_xll.xEURO(OFFSET(C1458,-M1458+1,0),E1458,OFFSET(C1458,-M1458+2,0),OFFSET(C1458,-M1458+2,0),OFFSET(C1458,-M1458+3,0)+AB1458,OFFSET(C1458,-M1458+4,0),0,3)/100*D1458*10000)</f>
        <v/>
      </c>
      <c r="S1458" s="71" t="str">
        <f ca="1">IF(D1458="","",_xll.xEURO(OFFSET(C1458,-M1458+1,0),E1458,OFFSET(C1458,-M1458+2,0),OFFSET(C1458,-M1458+2,0),OFFSET(C1458,-M1458+3,0)+AB1458,OFFSET(C1458,-M1458+4,0),0,5)/365.25*D1458*10000)</f>
        <v/>
      </c>
      <c r="U1458" s="67" t="str">
        <f ca="1">IF(I1458="","",_xll.xEURO(OFFSET(C1458,-M1458+1,0),J1458,OFFSET(C1458,-M1458+2,0),OFFSET(C1458,-M1458+2,0),OFFSET(C1458,-M1458+3,0)+AC1458,OFFSET(C1458,-M1458+4,0),1,1)*I1458)</f>
        <v/>
      </c>
      <c r="V1458" s="69" t="str">
        <f ca="1">IF(I1458="","",_xll.xEURO(OFFSET(C1458,-M1458+1,0),J1458,OFFSET(C1458,-M1458+2,0),OFFSET(C1458,-M1458+2,0),OFFSET(C1458,-M1458+3,0)+AC1458,OFFSET(C1458,-M1458+4,0),1,0))</f>
        <v/>
      </c>
      <c r="W1458" s="67" t="str">
        <f t="shared" si="261"/>
        <v/>
      </c>
      <c r="X1458" s="67" t="str">
        <f ca="1">IF(I1458="","",_xll.xEURO(OFFSET(C1458,-M1458+1,0),J1458,OFFSET(C1458,-M1458+2,0),OFFSET(C1458,-M1458+2,0),OFFSET(C1458,-M1458+3,0)+AC1458,OFFSET(C1458,-M1458+4,0),1,2)/10*I1458)</f>
        <v/>
      </c>
      <c r="Y1458" s="71" t="str">
        <f ca="1">IF(I1458="","",_xll.xEURO(OFFSET(C1458,-M1458+1,0),J1458,OFFSET(C1458,-M1458+2,0),OFFSET(C1458,-M1458+2,0),OFFSET(C1458,-M1458+3,0)+AC1458,OFFSET(C1458,-M1458+4,0),1,3)/100*I1458*10000)</f>
        <v/>
      </c>
      <c r="Z1458" s="71" t="str">
        <f ca="1">IF(I1458="","",_xll.xEURO(OFFSET(C1458,-M1458+1,0),J1458,OFFSET(C1458,-M1458+2,0),OFFSET(C1458,-M1458+2,0),OFFSET(C1458,-M1458+3,0)+AC1458,OFFSET(C1458,-M1458+4,0),1,5)/365.25*I1458*10000)</f>
        <v/>
      </c>
      <c r="AB1458" s="40" t="str">
        <f ca="1">IF(D1458="","",_xll.xCalcSkew(OFFSET(C1458,-M1458,0),E1458-OFFSET(C1458,-M1458+1,0),b)/100)</f>
        <v/>
      </c>
      <c r="AC1458" s="40" t="str">
        <f ca="1">IF(I1458="","",_xll.xCalcSkew(OFFSET(C1458,-M1458,0),J1458-OFFSET(C1458,-M1458+1,0),b)/100)</f>
        <v/>
      </c>
      <c r="AE1458">
        <f t="shared" si="250"/>
        <v>0</v>
      </c>
      <c r="AF1458">
        <f t="shared" si="251"/>
        <v>0</v>
      </c>
      <c r="AG1458">
        <f t="shared" si="252"/>
        <v>0</v>
      </c>
    </row>
    <row r="1459" spans="3:33" x14ac:dyDescent="0.25">
      <c r="C1459" s="40">
        <f ca="1">INDEX(Inputs!$1:$1048576,MATCH(C1457,Inputs!C:C,0),7)</f>
        <v>4.1710107801241E-2</v>
      </c>
      <c r="D1459" s="52"/>
      <c r="E1459" s="39"/>
      <c r="F1459" s="39"/>
      <c r="G1459" s="35"/>
      <c r="I1459" s="52"/>
      <c r="J1459" s="39"/>
      <c r="K1459" s="39"/>
      <c r="L1459" s="62"/>
      <c r="M1459" s="101">
        <f t="shared" ref="M1459:M1492" si="262">M1458+1</f>
        <v>2</v>
      </c>
      <c r="N1459" s="67" t="str">
        <f ca="1">IF(D1459="","",_xll.xEURO(OFFSET(C1459,-M1459+1,0),E1459,OFFSET(C1459,-M1459+2,0),OFFSET(C1459,-M1459+2,0),OFFSET(C1459,-M1459+3,0)+AB1459,OFFSET(C1459,-M1459+4,0),0,1)*D1459)</f>
        <v/>
      </c>
      <c r="O1459" s="69" t="str">
        <f ca="1">IF(D1459="","",_xll.xEURO(OFFSET(C1459,-M1459+1,0),E1459,OFFSET(C1459,-M1459+2,0),OFFSET(C1459,-M1459+2,0),OFFSET(C1459,-M1459+3,0)+AB1459,OFFSET(C1459,-M1459+4,0),0,0))</f>
        <v/>
      </c>
      <c r="P1459" s="67" t="str">
        <f t="shared" si="260"/>
        <v/>
      </c>
      <c r="Q1459" s="67" t="str">
        <f ca="1">IF(D1459="","",_xll.xEURO(OFFSET(C1459,-M1459+1,0),E1459,OFFSET(C1459,-M1459+2,0),OFFSET(C1459,-M1459+2,0),OFFSET(C1459,-M1459+3,0)+AB1459,OFFSET(C1459,-M1459+4,0),0,2)/10*D1459)</f>
        <v/>
      </c>
      <c r="R1459" s="71" t="str">
        <f ca="1">IF(D1459="","",_xll.xEURO(OFFSET(C1459,-M1459+1,0),E1459,OFFSET(C1459,-M1459+2,0),OFFSET(C1459,-M1459+2,0),OFFSET(C1459,-M1459+3,0)+AB1459,OFFSET(C1459,-M1459+4,0),0,3)/100*D1459*10000)</f>
        <v/>
      </c>
      <c r="S1459" s="71" t="str">
        <f ca="1">IF(D1459="","",_xll.xEURO(OFFSET(C1459,-M1459+1,0),E1459,OFFSET(C1459,-M1459+2,0),OFFSET(C1459,-M1459+2,0),OFFSET(C1459,-M1459+3,0)+AB1459,OFFSET(C1459,-M1459+4,0),0,5)/365.25*D1459*10000)</f>
        <v/>
      </c>
      <c r="U1459" s="67" t="str">
        <f ca="1">IF(I1459="","",_xll.xEURO(OFFSET(C1459,-M1459+1,0),J1459,OFFSET(C1459,-M1459+2,0),OFFSET(C1459,-M1459+2,0),OFFSET(C1459,-M1459+3,0)+AC1459,OFFSET(C1459,-M1459+4,0),1,1)*I1459)</f>
        <v/>
      </c>
      <c r="V1459" s="69" t="str">
        <f ca="1">IF(I1459="","",_xll.xEURO(OFFSET(C1459,-M1459+1,0),J1459,OFFSET(C1459,-M1459+2,0),OFFSET(C1459,-M1459+2,0),OFFSET(C1459,-M1459+3,0)+AC1459,OFFSET(C1459,-M1459+4,0),1,0))</f>
        <v/>
      </c>
      <c r="W1459" s="67" t="str">
        <f t="shared" si="261"/>
        <v/>
      </c>
      <c r="X1459" s="67" t="str">
        <f ca="1">IF(I1459="","",_xll.xEURO(OFFSET(C1459,-M1459+1,0),J1459,OFFSET(C1459,-M1459+2,0),OFFSET(C1459,-M1459+2,0),OFFSET(C1459,-M1459+3,0)+AC1459,OFFSET(C1459,-M1459+4,0),1,2)/10*I1459)</f>
        <v/>
      </c>
      <c r="Y1459" s="71" t="str">
        <f ca="1">IF(I1459="","",_xll.xEURO(OFFSET(C1459,-M1459+1,0),J1459,OFFSET(C1459,-M1459+2,0),OFFSET(C1459,-M1459+2,0),OFFSET(C1459,-M1459+3,0)+AC1459,OFFSET(C1459,-M1459+4,0),1,3)/100*I1459*10000)</f>
        <v/>
      </c>
      <c r="Z1459" s="71" t="str">
        <f ca="1">IF(I1459="","",_xll.xEURO(OFFSET(C1459,-M1459+1,0),J1459,OFFSET(C1459,-M1459+2,0),OFFSET(C1459,-M1459+2,0),OFFSET(C1459,-M1459+3,0)+AC1459,OFFSET(C1459,-M1459+4,0),1,5)/365.25*I1459*10000)</f>
        <v/>
      </c>
      <c r="AB1459" s="40" t="str">
        <f ca="1">IF(D1459="","",_xll.xCalcSkew(OFFSET(C1459,-M1459,0),E1459-OFFSET(C1459,-M1459+1,0),b)/100)</f>
        <v/>
      </c>
      <c r="AC1459" s="40" t="str">
        <f ca="1">IF(I1459="","",_xll.xCalcSkew(OFFSET(C1459,-M1459,0),J1459-OFFSET(C1459,-M1459+1,0),b)/100)</f>
        <v/>
      </c>
      <c r="AE1459">
        <f t="shared" si="250"/>
        <v>0</v>
      </c>
      <c r="AF1459">
        <f t="shared" si="251"/>
        <v>0</v>
      </c>
      <c r="AG1459">
        <f t="shared" si="252"/>
        <v>0</v>
      </c>
    </row>
    <row r="1460" spans="3:33" x14ac:dyDescent="0.25">
      <c r="C1460" s="66">
        <f ca="1">INDEX(Inputs!$1:$1048576,MATCH(C1457,Inputs!C:C,0),6)</f>
        <v>0.315</v>
      </c>
      <c r="D1460" s="52"/>
      <c r="E1460" s="39"/>
      <c r="F1460" s="39"/>
      <c r="G1460" s="35"/>
      <c r="I1460" s="52"/>
      <c r="J1460" s="39"/>
      <c r="K1460" s="39"/>
      <c r="L1460" s="62"/>
      <c r="M1460" s="101">
        <f t="shared" si="262"/>
        <v>3</v>
      </c>
      <c r="N1460" s="67" t="str">
        <f ca="1">IF(D1460="","",_xll.xEURO(OFFSET(C1460,-M1460+1,0),E1460,OFFSET(C1460,-M1460+2,0),OFFSET(C1460,-M1460+2,0),OFFSET(C1460,-M1460+3,0)+AB1460,OFFSET(C1460,-M1460+4,0),0,1)*D1460)</f>
        <v/>
      </c>
      <c r="O1460" s="69" t="str">
        <f ca="1">IF(D1460="","",_xll.xEURO(OFFSET(C1460,-M1460+1,0),E1460,OFFSET(C1460,-M1460+2,0),OFFSET(C1460,-M1460+2,0),OFFSET(C1460,-M1460+3,0)+AB1460,OFFSET(C1460,-M1460+4,0),0,0))</f>
        <v/>
      </c>
      <c r="P1460" s="67" t="str">
        <f t="shared" si="260"/>
        <v/>
      </c>
      <c r="Q1460" s="67" t="str">
        <f ca="1">IF(D1460="","",_xll.xEURO(OFFSET(C1460,-M1460+1,0),E1460,OFFSET(C1460,-M1460+2,0),OFFSET(C1460,-M1460+2,0),OFFSET(C1460,-M1460+3,0)+AB1460,OFFSET(C1460,-M1460+4,0),0,2)/10*D1460)</f>
        <v/>
      </c>
      <c r="R1460" s="71" t="str">
        <f ca="1">IF(D1460="","",_xll.xEURO(OFFSET(C1460,-M1460+1,0),E1460,OFFSET(C1460,-M1460+2,0),OFFSET(C1460,-M1460+2,0),OFFSET(C1460,-M1460+3,0)+AB1460,OFFSET(C1460,-M1460+4,0),0,3)/100*D1460*10000)</f>
        <v/>
      </c>
      <c r="S1460" s="71" t="str">
        <f ca="1">IF(D1460="","",_xll.xEURO(OFFSET(C1460,-M1460+1,0),E1460,OFFSET(C1460,-M1460+2,0),OFFSET(C1460,-M1460+2,0),OFFSET(C1460,-M1460+3,0)+AB1460,OFFSET(C1460,-M1460+4,0),0,5)/365.25*D1460*10000)</f>
        <v/>
      </c>
      <c r="U1460" s="67" t="str">
        <f ca="1">IF(I1460="","",_xll.xEURO(OFFSET(C1460,-M1460+1,0),J1460,OFFSET(C1460,-M1460+2,0),OFFSET(C1460,-M1460+2,0),OFFSET(C1460,-M1460+3,0)+AC1460,OFFSET(C1460,-M1460+4,0),1,1)*I1460)</f>
        <v/>
      </c>
      <c r="V1460" s="69" t="str">
        <f ca="1">IF(I1460="","",_xll.xEURO(OFFSET(C1460,-M1460+1,0),J1460,OFFSET(C1460,-M1460+2,0),OFFSET(C1460,-M1460+2,0),OFFSET(C1460,-M1460+3,0)+AC1460,OFFSET(C1460,-M1460+4,0),1,0))</f>
        <v/>
      </c>
      <c r="W1460" s="67" t="str">
        <f t="shared" si="261"/>
        <v/>
      </c>
      <c r="X1460" s="67" t="str">
        <f ca="1">IF(I1460="","",_xll.xEURO(OFFSET(C1460,-M1460+1,0),J1460,OFFSET(C1460,-M1460+2,0),OFFSET(C1460,-M1460+2,0),OFFSET(C1460,-M1460+3,0)+AC1460,OFFSET(C1460,-M1460+4,0),1,2)/10*I1460)</f>
        <v/>
      </c>
      <c r="Y1460" s="71" t="str">
        <f ca="1">IF(I1460="","",_xll.xEURO(OFFSET(C1460,-M1460+1,0),J1460,OFFSET(C1460,-M1460+2,0),OFFSET(C1460,-M1460+2,0),OFFSET(C1460,-M1460+3,0)+AC1460,OFFSET(C1460,-M1460+4,0),1,3)/100*I1460*10000)</f>
        <v/>
      </c>
      <c r="Z1460" s="71" t="str">
        <f ca="1">IF(I1460="","",_xll.xEURO(OFFSET(C1460,-M1460+1,0),J1460,OFFSET(C1460,-M1460+2,0),OFFSET(C1460,-M1460+2,0),OFFSET(C1460,-M1460+3,0)+AC1460,OFFSET(C1460,-M1460+4,0),1,5)/365.25*I1460*10000)</f>
        <v/>
      </c>
      <c r="AB1460" s="40" t="str">
        <f ca="1">IF(D1460="","",_xll.xCalcSkew(OFFSET(C1460,-M1460,0),E1460-OFFSET(C1460,-M1460+1,0),b)/100)</f>
        <v/>
      </c>
      <c r="AC1460" s="40" t="str">
        <f ca="1">IF(I1460="","",_xll.xCalcSkew(OFFSET(C1460,-M1460,0),J1460-OFFSET(C1460,-M1460+1,0),b)/100)</f>
        <v/>
      </c>
      <c r="AE1460">
        <f t="shared" si="250"/>
        <v>0</v>
      </c>
      <c r="AF1460">
        <f t="shared" si="251"/>
        <v>0</v>
      </c>
      <c r="AG1460">
        <f t="shared" si="252"/>
        <v>0</v>
      </c>
    </row>
    <row r="1461" spans="3:33" x14ac:dyDescent="0.25">
      <c r="C1461" s="65">
        <f ca="1">INDEX(Inputs!$1:$1048576,MATCH(C1457,Inputs!C:C,0),9)</f>
        <v>1167</v>
      </c>
      <c r="D1461" s="52"/>
      <c r="E1461" s="39"/>
      <c r="F1461" s="39"/>
      <c r="G1461" s="35"/>
      <c r="I1461" s="52"/>
      <c r="J1461" s="39"/>
      <c r="K1461" s="39"/>
      <c r="L1461" s="62"/>
      <c r="M1461" s="101">
        <f t="shared" si="262"/>
        <v>4</v>
      </c>
      <c r="N1461" s="67" t="str">
        <f ca="1">IF(D1461="","",_xll.xEURO(OFFSET(C1461,-M1461+1,0),E1461,OFFSET(C1461,-M1461+2,0),OFFSET(C1461,-M1461+2,0),OFFSET(C1461,-M1461+3,0)+AB1461,OFFSET(C1461,-M1461+4,0),0,1)*D1461)</f>
        <v/>
      </c>
      <c r="O1461" s="69" t="str">
        <f ca="1">IF(D1461="","",_xll.xEURO(OFFSET(C1461,-M1461+1,0),E1461,OFFSET(C1461,-M1461+2,0),OFFSET(C1461,-M1461+2,0),OFFSET(C1461,-M1461+3,0)+AB1461,OFFSET(C1461,-M1461+4,0),0,0))</f>
        <v/>
      </c>
      <c r="P1461" s="67" t="str">
        <f t="shared" si="260"/>
        <v/>
      </c>
      <c r="Q1461" s="67" t="str">
        <f ca="1">IF(D1461="","",_xll.xEURO(OFFSET(C1461,-M1461+1,0),E1461,OFFSET(C1461,-M1461+2,0),OFFSET(C1461,-M1461+2,0),OFFSET(C1461,-M1461+3,0)+AB1461,OFFSET(C1461,-M1461+4,0),0,2)/10*D1461)</f>
        <v/>
      </c>
      <c r="R1461" s="71" t="str">
        <f ca="1">IF(D1461="","",_xll.xEURO(OFFSET(C1461,-M1461+1,0),E1461,OFFSET(C1461,-M1461+2,0),OFFSET(C1461,-M1461+2,0),OFFSET(C1461,-M1461+3,0)+AB1461,OFFSET(C1461,-M1461+4,0),0,3)/100*D1461*10000)</f>
        <v/>
      </c>
      <c r="S1461" s="71" t="str">
        <f ca="1">IF(D1461="","",_xll.xEURO(OFFSET(C1461,-M1461+1,0),E1461,OFFSET(C1461,-M1461+2,0),OFFSET(C1461,-M1461+2,0),OFFSET(C1461,-M1461+3,0)+AB1461,OFFSET(C1461,-M1461+4,0),0,5)/365.25*D1461*10000)</f>
        <v/>
      </c>
      <c r="U1461" s="67" t="str">
        <f ca="1">IF(I1461="","",_xll.xEURO(OFFSET(C1461,-M1461+1,0),J1461,OFFSET(C1461,-M1461+2,0),OFFSET(C1461,-M1461+2,0),OFFSET(C1461,-M1461+3,0)+AC1461,OFFSET(C1461,-M1461+4,0),1,1)*I1461)</f>
        <v/>
      </c>
      <c r="V1461" s="69" t="str">
        <f ca="1">IF(I1461="","",_xll.xEURO(OFFSET(C1461,-M1461+1,0),J1461,OFFSET(C1461,-M1461+2,0),OFFSET(C1461,-M1461+2,0),OFFSET(C1461,-M1461+3,0)+AC1461,OFFSET(C1461,-M1461+4,0),1,0))</f>
        <v/>
      </c>
      <c r="W1461" s="67" t="str">
        <f t="shared" si="261"/>
        <v/>
      </c>
      <c r="X1461" s="67" t="str">
        <f ca="1">IF(I1461="","",_xll.xEURO(OFFSET(C1461,-M1461+1,0),J1461,OFFSET(C1461,-M1461+2,0),OFFSET(C1461,-M1461+2,0),OFFSET(C1461,-M1461+3,0)+AC1461,OFFSET(C1461,-M1461+4,0),1,2)/10*I1461)</f>
        <v/>
      </c>
      <c r="Y1461" s="71" t="str">
        <f ca="1">IF(I1461="","",_xll.xEURO(OFFSET(C1461,-M1461+1,0),J1461,OFFSET(C1461,-M1461+2,0),OFFSET(C1461,-M1461+2,0),OFFSET(C1461,-M1461+3,0)+AC1461,OFFSET(C1461,-M1461+4,0),1,3)/100*I1461*10000)</f>
        <v/>
      </c>
      <c r="Z1461" s="71" t="str">
        <f ca="1">IF(I1461="","",_xll.xEURO(OFFSET(C1461,-M1461+1,0),J1461,OFFSET(C1461,-M1461+2,0),OFFSET(C1461,-M1461+2,0),OFFSET(C1461,-M1461+3,0)+AC1461,OFFSET(C1461,-M1461+4,0),1,5)/365.25*I1461*10000)</f>
        <v/>
      </c>
      <c r="AB1461" s="40" t="str">
        <f ca="1">IF(D1461="","",_xll.xCalcSkew(OFFSET(C1461,-M1461,0),E1461-OFFSET(C1461,-M1461+1,0),b)/100)</f>
        <v/>
      </c>
      <c r="AC1461" s="40" t="str">
        <f ca="1">IF(I1461="","",_xll.xCalcSkew(OFFSET(C1461,-M1461,0),J1461-OFFSET(C1461,-M1461+1,0),b)/100)</f>
        <v/>
      </c>
      <c r="AE1461">
        <f t="shared" si="250"/>
        <v>0</v>
      </c>
      <c r="AF1461">
        <f t="shared" si="251"/>
        <v>0</v>
      </c>
      <c r="AG1461">
        <f t="shared" si="252"/>
        <v>0</v>
      </c>
    </row>
    <row r="1462" spans="3:33" x14ac:dyDescent="0.25">
      <c r="C1462" s="64">
        <f ca="1">D1493+I1493</f>
        <v>0</v>
      </c>
      <c r="D1462" s="52"/>
      <c r="E1462" s="39"/>
      <c r="F1462" s="39"/>
      <c r="G1462" s="35"/>
      <c r="I1462" s="52"/>
      <c r="J1462" s="39"/>
      <c r="K1462" s="39"/>
      <c r="L1462" s="62"/>
      <c r="M1462" s="101">
        <f t="shared" si="262"/>
        <v>5</v>
      </c>
      <c r="N1462" s="67" t="str">
        <f ca="1">IF(D1462="","",_xll.xEURO(OFFSET(C1462,-M1462+1,0),E1462,OFFSET(C1462,-M1462+2,0),OFFSET(C1462,-M1462+2,0),OFFSET(C1462,-M1462+3,0)+AB1462,OFFSET(C1462,-M1462+4,0),0,1)*D1462)</f>
        <v/>
      </c>
      <c r="O1462" s="69" t="str">
        <f ca="1">IF(D1462="","",_xll.xEURO(OFFSET(C1462,-M1462+1,0),E1462,OFFSET(C1462,-M1462+2,0),OFFSET(C1462,-M1462+2,0),OFFSET(C1462,-M1462+3,0)+AB1462,OFFSET(C1462,-M1462+4,0),0,0))</f>
        <v/>
      </c>
      <c r="P1462" s="67" t="str">
        <f t="shared" si="260"/>
        <v/>
      </c>
      <c r="Q1462" s="67" t="str">
        <f ca="1">IF(D1462="","",_xll.xEURO(OFFSET(C1462,-M1462+1,0),E1462,OFFSET(C1462,-M1462+2,0),OFFSET(C1462,-M1462+2,0),OFFSET(C1462,-M1462+3,0)+AB1462,OFFSET(C1462,-M1462+4,0),0,2)/10*D1462)</f>
        <v/>
      </c>
      <c r="R1462" s="71" t="str">
        <f ca="1">IF(D1462="","",_xll.xEURO(OFFSET(C1462,-M1462+1,0),E1462,OFFSET(C1462,-M1462+2,0),OFFSET(C1462,-M1462+2,0),OFFSET(C1462,-M1462+3,0)+AB1462,OFFSET(C1462,-M1462+4,0),0,3)/100*D1462*10000)</f>
        <v/>
      </c>
      <c r="S1462" s="71" t="str">
        <f ca="1">IF(D1462="","",_xll.xEURO(OFFSET(C1462,-M1462+1,0),E1462,OFFSET(C1462,-M1462+2,0),OFFSET(C1462,-M1462+2,0),OFFSET(C1462,-M1462+3,0)+AB1462,OFFSET(C1462,-M1462+4,0),0,5)/365.25*D1462*10000)</f>
        <v/>
      </c>
      <c r="U1462" s="67" t="str">
        <f ca="1">IF(I1462="","",_xll.xEURO(OFFSET(C1462,-M1462+1,0),J1462,OFFSET(C1462,-M1462+2,0),OFFSET(C1462,-M1462+2,0),OFFSET(C1462,-M1462+3,0)+AC1462,OFFSET(C1462,-M1462+4,0),1,1)*I1462)</f>
        <v/>
      </c>
      <c r="V1462" s="69" t="str">
        <f ca="1">IF(I1462="","",_xll.xEURO(OFFSET(C1462,-M1462+1,0),J1462,OFFSET(C1462,-M1462+2,0),OFFSET(C1462,-M1462+2,0),OFFSET(C1462,-M1462+3,0)+AC1462,OFFSET(C1462,-M1462+4,0),1,0))</f>
        <v/>
      </c>
      <c r="W1462" s="67" t="str">
        <f t="shared" si="261"/>
        <v/>
      </c>
      <c r="X1462" s="67" t="str">
        <f ca="1">IF(I1462="","",_xll.xEURO(OFFSET(C1462,-M1462+1,0),J1462,OFFSET(C1462,-M1462+2,0),OFFSET(C1462,-M1462+2,0),OFFSET(C1462,-M1462+3,0)+AC1462,OFFSET(C1462,-M1462+4,0),1,2)/10*I1462)</f>
        <v/>
      </c>
      <c r="Y1462" s="71" t="str">
        <f ca="1">IF(I1462="","",_xll.xEURO(OFFSET(C1462,-M1462+1,0),J1462,OFFSET(C1462,-M1462+2,0),OFFSET(C1462,-M1462+2,0),OFFSET(C1462,-M1462+3,0)+AC1462,OFFSET(C1462,-M1462+4,0),1,3)/100*I1462*10000)</f>
        <v/>
      </c>
      <c r="Z1462" s="71" t="str">
        <f ca="1">IF(I1462="","",_xll.xEURO(OFFSET(C1462,-M1462+1,0),J1462,OFFSET(C1462,-M1462+2,0),OFFSET(C1462,-M1462+2,0),OFFSET(C1462,-M1462+3,0)+AC1462,OFFSET(C1462,-M1462+4,0),1,5)/365.25*I1462*10000)</f>
        <v/>
      </c>
      <c r="AB1462" s="40" t="str">
        <f ca="1">IF(D1462="","",_xll.xCalcSkew(OFFSET(C1462,-M1462,0),E1462-OFFSET(C1462,-M1462+1,0),b)/100)</f>
        <v/>
      </c>
      <c r="AC1462" s="40" t="str">
        <f ca="1">IF(I1462="","",_xll.xCalcSkew(OFFSET(C1462,-M1462,0),J1462-OFFSET(C1462,-M1462+1,0),b)/100)</f>
        <v/>
      </c>
      <c r="AE1462">
        <f t="shared" si="250"/>
        <v>0</v>
      </c>
      <c r="AF1462">
        <f t="shared" si="251"/>
        <v>0</v>
      </c>
      <c r="AG1462">
        <f t="shared" si="252"/>
        <v>0</v>
      </c>
    </row>
    <row r="1463" spans="3:33" x14ac:dyDescent="0.25">
      <c r="C1463" s="64">
        <f ca="1">N1493+U1493</f>
        <v>0</v>
      </c>
      <c r="D1463" s="52"/>
      <c r="E1463" s="39"/>
      <c r="F1463" s="39"/>
      <c r="G1463" s="35"/>
      <c r="I1463" s="52"/>
      <c r="J1463" s="39"/>
      <c r="K1463" s="39"/>
      <c r="L1463" s="62"/>
      <c r="M1463" s="101">
        <f t="shared" si="262"/>
        <v>6</v>
      </c>
      <c r="N1463" s="67" t="str">
        <f ca="1">IF(D1463="","",_xll.xEURO(OFFSET(C1463,-M1463+1,0),E1463,OFFSET(C1463,-M1463+2,0),OFFSET(C1463,-M1463+2,0),OFFSET(C1463,-M1463+3,0)+AB1463,OFFSET(C1463,-M1463+4,0),0,1)*D1463)</f>
        <v/>
      </c>
      <c r="O1463" s="69" t="str">
        <f ca="1">IF(D1463="","",_xll.xEURO(OFFSET(C1463,-M1463+1,0),E1463,OFFSET(C1463,-M1463+2,0),OFFSET(C1463,-M1463+2,0),OFFSET(C1463,-M1463+3,0)+AB1463,OFFSET(C1463,-M1463+4,0),0,0))</f>
        <v/>
      </c>
      <c r="P1463" s="67" t="str">
        <f t="shared" si="260"/>
        <v/>
      </c>
      <c r="Q1463" s="67" t="str">
        <f ca="1">IF(D1463="","",_xll.xEURO(OFFSET(C1463,-M1463+1,0),E1463,OFFSET(C1463,-M1463+2,0),OFFSET(C1463,-M1463+2,0),OFFSET(C1463,-M1463+3,0)+AB1463,OFFSET(C1463,-M1463+4,0),0,2)/10*D1463)</f>
        <v/>
      </c>
      <c r="R1463" s="71" t="str">
        <f ca="1">IF(D1463="","",_xll.xEURO(OFFSET(C1463,-M1463+1,0),E1463,OFFSET(C1463,-M1463+2,0),OFFSET(C1463,-M1463+2,0),OFFSET(C1463,-M1463+3,0)+AB1463,OFFSET(C1463,-M1463+4,0),0,3)/100*D1463*10000)</f>
        <v/>
      </c>
      <c r="S1463" s="71" t="str">
        <f ca="1">IF(D1463="","",_xll.xEURO(OFFSET(C1463,-M1463+1,0),E1463,OFFSET(C1463,-M1463+2,0),OFFSET(C1463,-M1463+2,0),OFFSET(C1463,-M1463+3,0)+AB1463,OFFSET(C1463,-M1463+4,0),0,5)/365.25*D1463*10000)</f>
        <v/>
      </c>
      <c r="U1463" s="67" t="str">
        <f ca="1">IF(I1463="","",_xll.xEURO(OFFSET(C1463,-M1463+1,0),J1463,OFFSET(C1463,-M1463+2,0),OFFSET(C1463,-M1463+2,0),OFFSET(C1463,-M1463+3,0)+AC1463,OFFSET(C1463,-M1463+4,0),1,1)*I1463)</f>
        <v/>
      </c>
      <c r="V1463" s="69" t="str">
        <f ca="1">IF(I1463="","",_xll.xEURO(OFFSET(C1463,-M1463+1,0),J1463,OFFSET(C1463,-M1463+2,0),OFFSET(C1463,-M1463+2,0),OFFSET(C1463,-M1463+3,0)+AC1463,OFFSET(C1463,-M1463+4,0),1,0))</f>
        <v/>
      </c>
      <c r="W1463" s="67" t="str">
        <f t="shared" si="261"/>
        <v/>
      </c>
      <c r="X1463" s="67" t="str">
        <f ca="1">IF(I1463="","",_xll.xEURO(OFFSET(C1463,-M1463+1,0),J1463,OFFSET(C1463,-M1463+2,0),OFFSET(C1463,-M1463+2,0),OFFSET(C1463,-M1463+3,0)+AC1463,OFFSET(C1463,-M1463+4,0),1,2)/10*I1463)</f>
        <v/>
      </c>
      <c r="Y1463" s="71" t="str">
        <f ca="1">IF(I1463="","",_xll.xEURO(OFFSET(C1463,-M1463+1,0),J1463,OFFSET(C1463,-M1463+2,0),OFFSET(C1463,-M1463+2,0),OFFSET(C1463,-M1463+3,0)+AC1463,OFFSET(C1463,-M1463+4,0),1,3)/100*I1463*10000)</f>
        <v/>
      </c>
      <c r="Z1463" s="71" t="str">
        <f ca="1">IF(I1463="","",_xll.xEURO(OFFSET(C1463,-M1463+1,0),J1463,OFFSET(C1463,-M1463+2,0),OFFSET(C1463,-M1463+2,0),OFFSET(C1463,-M1463+3,0)+AC1463,OFFSET(C1463,-M1463+4,0),1,5)/365.25*I1463*10000)</f>
        <v/>
      </c>
      <c r="AB1463" s="40" t="str">
        <f ca="1">IF(D1463="","",_xll.xCalcSkew(OFFSET(C1463,-M1463,0),E1463-OFFSET(C1463,-M1463+1,0),b)/100)</f>
        <v/>
      </c>
      <c r="AC1463" s="40" t="str">
        <f ca="1">IF(I1463="","",_xll.xCalcSkew(OFFSET(C1463,-M1463,0),J1463-OFFSET(C1463,-M1463+1,0),b)/100)</f>
        <v/>
      </c>
      <c r="AE1463">
        <f t="shared" si="250"/>
        <v>0</v>
      </c>
      <c r="AF1463">
        <f t="shared" si="251"/>
        <v>0</v>
      </c>
      <c r="AG1463">
        <f t="shared" si="252"/>
        <v>0</v>
      </c>
    </row>
    <row r="1464" spans="3:33" x14ac:dyDescent="0.25">
      <c r="C1464" s="103">
        <f ca="1">Q1493+X1493</f>
        <v>0</v>
      </c>
      <c r="D1464" s="52"/>
      <c r="E1464" s="39"/>
      <c r="F1464" s="39"/>
      <c r="G1464" s="35"/>
      <c r="I1464" s="52"/>
      <c r="J1464" s="39"/>
      <c r="K1464" s="39"/>
      <c r="L1464" s="62"/>
      <c r="M1464" s="101">
        <f t="shared" si="262"/>
        <v>7</v>
      </c>
      <c r="N1464" s="67" t="str">
        <f ca="1">IF(D1464="","",_xll.xEURO(OFFSET(C1464,-M1464+1,0),E1464,OFFSET(C1464,-M1464+2,0),OFFSET(C1464,-M1464+2,0),OFFSET(C1464,-M1464+3,0)+AB1464,OFFSET(C1464,-M1464+4,0),0,1)*D1464)</f>
        <v/>
      </c>
      <c r="O1464" s="69" t="str">
        <f ca="1">IF(D1464="","",_xll.xEURO(OFFSET(C1464,-M1464+1,0),E1464,OFFSET(C1464,-M1464+2,0),OFFSET(C1464,-M1464+2,0),OFFSET(C1464,-M1464+3,0)+AB1464,OFFSET(C1464,-M1464+4,0),0,0))</f>
        <v/>
      </c>
      <c r="P1464" s="67" t="str">
        <f t="shared" si="260"/>
        <v/>
      </c>
      <c r="Q1464" s="67" t="str">
        <f ca="1">IF(D1464="","",_xll.xEURO(OFFSET(C1464,-M1464+1,0),E1464,OFFSET(C1464,-M1464+2,0),OFFSET(C1464,-M1464+2,0),OFFSET(C1464,-M1464+3,0)+AB1464,OFFSET(C1464,-M1464+4,0),0,2)/10*D1464)</f>
        <v/>
      </c>
      <c r="R1464" s="71" t="str">
        <f ca="1">IF(D1464="","",_xll.xEURO(OFFSET(C1464,-M1464+1,0),E1464,OFFSET(C1464,-M1464+2,0),OFFSET(C1464,-M1464+2,0),OFFSET(C1464,-M1464+3,0)+AB1464,OFFSET(C1464,-M1464+4,0),0,3)/100*D1464*10000)</f>
        <v/>
      </c>
      <c r="S1464" s="71" t="str">
        <f ca="1">IF(D1464="","",_xll.xEURO(OFFSET(C1464,-M1464+1,0),E1464,OFFSET(C1464,-M1464+2,0),OFFSET(C1464,-M1464+2,0),OFFSET(C1464,-M1464+3,0)+AB1464,OFFSET(C1464,-M1464+4,0),0,5)/365.25*D1464*10000)</f>
        <v/>
      </c>
      <c r="U1464" s="67" t="str">
        <f ca="1">IF(I1464="","",_xll.xEURO(OFFSET(C1464,-M1464+1,0),J1464,OFFSET(C1464,-M1464+2,0),OFFSET(C1464,-M1464+2,0),OFFSET(C1464,-M1464+3,0)+AC1464,OFFSET(C1464,-M1464+4,0),1,1)*I1464)</f>
        <v/>
      </c>
      <c r="V1464" s="69" t="str">
        <f ca="1">IF(I1464="","",_xll.xEURO(OFFSET(C1464,-M1464+1,0),J1464,OFFSET(C1464,-M1464+2,0),OFFSET(C1464,-M1464+2,0),OFFSET(C1464,-M1464+3,0)+AC1464,OFFSET(C1464,-M1464+4,0),1,0))</f>
        <v/>
      </c>
      <c r="W1464" s="67" t="str">
        <f t="shared" si="261"/>
        <v/>
      </c>
      <c r="X1464" s="67" t="str">
        <f ca="1">IF(I1464="","",_xll.xEURO(OFFSET(C1464,-M1464+1,0),J1464,OFFSET(C1464,-M1464+2,0),OFFSET(C1464,-M1464+2,0),OFFSET(C1464,-M1464+3,0)+AC1464,OFFSET(C1464,-M1464+4,0),1,2)/10*I1464)</f>
        <v/>
      </c>
      <c r="Y1464" s="71" t="str">
        <f ca="1">IF(I1464="","",_xll.xEURO(OFFSET(C1464,-M1464+1,0),J1464,OFFSET(C1464,-M1464+2,0),OFFSET(C1464,-M1464+2,0),OFFSET(C1464,-M1464+3,0)+AC1464,OFFSET(C1464,-M1464+4,0),1,3)/100*I1464*10000)</f>
        <v/>
      </c>
      <c r="Z1464" s="71" t="str">
        <f ca="1">IF(I1464="","",_xll.xEURO(OFFSET(C1464,-M1464+1,0),J1464,OFFSET(C1464,-M1464+2,0),OFFSET(C1464,-M1464+2,0),OFFSET(C1464,-M1464+3,0)+AC1464,OFFSET(C1464,-M1464+4,0),1,5)/365.25*I1464*10000)</f>
        <v/>
      </c>
      <c r="AB1464" s="40" t="str">
        <f ca="1">IF(D1464="","",_xll.xCalcSkew(OFFSET(C1464,-M1464,0),E1464-OFFSET(C1464,-M1464+1,0),b)/100)</f>
        <v/>
      </c>
      <c r="AC1464" s="40" t="str">
        <f ca="1">IF(I1464="","",_xll.xCalcSkew(OFFSET(C1464,-M1464,0),J1464-OFFSET(C1464,-M1464+1,0),b)/100)</f>
        <v/>
      </c>
      <c r="AE1464">
        <f t="shared" si="250"/>
        <v>0</v>
      </c>
      <c r="AF1464">
        <f t="shared" si="251"/>
        <v>0</v>
      </c>
      <c r="AG1464">
        <f t="shared" si="252"/>
        <v>0</v>
      </c>
    </row>
    <row r="1465" spans="3:33" x14ac:dyDescent="0.25">
      <c r="C1465" s="64">
        <f ca="1">R1493+Y1493</f>
        <v>0</v>
      </c>
      <c r="D1465" s="52"/>
      <c r="E1465" s="39"/>
      <c r="F1465" s="39"/>
      <c r="G1465" s="35"/>
      <c r="I1465" s="52"/>
      <c r="J1465" s="39"/>
      <c r="K1465" s="39"/>
      <c r="L1465" s="62"/>
      <c r="M1465" s="101">
        <f t="shared" si="262"/>
        <v>8</v>
      </c>
      <c r="N1465" s="67" t="str">
        <f ca="1">IF(D1465="","",_xll.xEURO(OFFSET(C1465,-M1465+1,0),E1465,OFFSET(C1465,-M1465+2,0),OFFSET(C1465,-M1465+2,0),OFFSET(C1465,-M1465+3,0)+AB1465,OFFSET(C1465,-M1465+4,0),0,1)*D1465)</f>
        <v/>
      </c>
      <c r="O1465" s="69" t="str">
        <f ca="1">IF(D1465="","",_xll.xEURO(OFFSET(C1465,-M1465+1,0),E1465,OFFSET(C1465,-M1465+2,0),OFFSET(C1465,-M1465+2,0),OFFSET(C1465,-M1465+3,0)+AB1465,OFFSET(C1465,-M1465+4,0),0,0))</f>
        <v/>
      </c>
      <c r="P1465" s="67" t="str">
        <f t="shared" si="260"/>
        <v/>
      </c>
      <c r="Q1465" s="67" t="str">
        <f ca="1">IF(D1465="","",_xll.xEURO(OFFSET(C1465,-M1465+1,0),E1465,OFFSET(C1465,-M1465+2,0),OFFSET(C1465,-M1465+2,0),OFFSET(C1465,-M1465+3,0)+AB1465,OFFSET(C1465,-M1465+4,0),0,2)/10*D1465)</f>
        <v/>
      </c>
      <c r="R1465" s="71" t="str">
        <f ca="1">IF(D1465="","",_xll.xEURO(OFFSET(C1465,-M1465+1,0),E1465,OFFSET(C1465,-M1465+2,0),OFFSET(C1465,-M1465+2,0),OFFSET(C1465,-M1465+3,0)+AB1465,OFFSET(C1465,-M1465+4,0),0,3)/100*D1465*10000)</f>
        <v/>
      </c>
      <c r="S1465" s="71" t="str">
        <f ca="1">IF(D1465="","",_xll.xEURO(OFFSET(C1465,-M1465+1,0),E1465,OFFSET(C1465,-M1465+2,0),OFFSET(C1465,-M1465+2,0),OFFSET(C1465,-M1465+3,0)+AB1465,OFFSET(C1465,-M1465+4,0),0,5)/365.25*D1465*10000)</f>
        <v/>
      </c>
      <c r="U1465" s="67" t="str">
        <f ca="1">IF(I1465="","",_xll.xEURO(OFFSET(C1465,-M1465+1,0),J1465,OFFSET(C1465,-M1465+2,0),OFFSET(C1465,-M1465+2,0),OFFSET(C1465,-M1465+3,0)+AC1465,OFFSET(C1465,-M1465+4,0),1,1)*I1465)</f>
        <v/>
      </c>
      <c r="V1465" s="69" t="str">
        <f ca="1">IF(I1465="","",_xll.xEURO(OFFSET(C1465,-M1465+1,0),J1465,OFFSET(C1465,-M1465+2,0),OFFSET(C1465,-M1465+2,0),OFFSET(C1465,-M1465+3,0)+AC1465,OFFSET(C1465,-M1465+4,0),1,0))</f>
        <v/>
      </c>
      <c r="W1465" s="67" t="str">
        <f t="shared" si="261"/>
        <v/>
      </c>
      <c r="X1465" s="67" t="str">
        <f ca="1">IF(I1465="","",_xll.xEURO(OFFSET(C1465,-M1465+1,0),J1465,OFFSET(C1465,-M1465+2,0),OFFSET(C1465,-M1465+2,0),OFFSET(C1465,-M1465+3,0)+AC1465,OFFSET(C1465,-M1465+4,0),1,2)/10*I1465)</f>
        <v/>
      </c>
      <c r="Y1465" s="71" t="str">
        <f ca="1">IF(I1465="","",_xll.xEURO(OFFSET(C1465,-M1465+1,0),J1465,OFFSET(C1465,-M1465+2,0),OFFSET(C1465,-M1465+2,0),OFFSET(C1465,-M1465+3,0)+AC1465,OFFSET(C1465,-M1465+4,0),1,3)/100*I1465*10000)</f>
        <v/>
      </c>
      <c r="Z1465" s="71" t="str">
        <f ca="1">IF(I1465="","",_xll.xEURO(OFFSET(C1465,-M1465+1,0),J1465,OFFSET(C1465,-M1465+2,0),OFFSET(C1465,-M1465+2,0),OFFSET(C1465,-M1465+3,0)+AC1465,OFFSET(C1465,-M1465+4,0),1,5)/365.25*I1465*10000)</f>
        <v/>
      </c>
      <c r="AB1465" s="40" t="str">
        <f ca="1">IF(D1465="","",_xll.xCalcSkew(OFFSET(C1465,-M1465,0),E1465-OFFSET(C1465,-M1465+1,0),b)/100)</f>
        <v/>
      </c>
      <c r="AC1465" s="40" t="str">
        <f ca="1">IF(I1465="","",_xll.xCalcSkew(OFFSET(C1465,-M1465,0),J1465-OFFSET(C1465,-M1465+1,0),b)/100)</f>
        <v/>
      </c>
      <c r="AE1465">
        <f t="shared" si="250"/>
        <v>0</v>
      </c>
      <c r="AF1465">
        <f t="shared" si="251"/>
        <v>0</v>
      </c>
      <c r="AG1465">
        <f t="shared" si="252"/>
        <v>0</v>
      </c>
    </row>
    <row r="1466" spans="3:33" x14ac:dyDescent="0.25">
      <c r="C1466" s="64">
        <f ca="1">S1493+Z1493</f>
        <v>0</v>
      </c>
      <c r="D1466" s="52"/>
      <c r="E1466" s="39"/>
      <c r="F1466" s="39"/>
      <c r="G1466" s="35"/>
      <c r="I1466" s="52"/>
      <c r="J1466" s="39"/>
      <c r="K1466" s="39"/>
      <c r="L1466" s="62"/>
      <c r="M1466" s="101">
        <f t="shared" si="262"/>
        <v>9</v>
      </c>
      <c r="N1466" s="67" t="str">
        <f ca="1">IF(D1466="","",_xll.xEURO(OFFSET(C1466,-M1466+1,0),E1466,OFFSET(C1466,-M1466+2,0),OFFSET(C1466,-M1466+2,0),OFFSET(C1466,-M1466+3,0)+AB1466,OFFSET(C1466,-M1466+4,0),0,1)*D1466)</f>
        <v/>
      </c>
      <c r="O1466" s="69" t="str">
        <f ca="1">IF(D1466="","",_xll.xEURO(OFFSET(C1466,-M1466+1,0),E1466,OFFSET(C1466,-M1466+2,0),OFFSET(C1466,-M1466+2,0),OFFSET(C1466,-M1466+3,0)+AB1466,OFFSET(C1466,-M1466+4,0),0,0))</f>
        <v/>
      </c>
      <c r="P1466" s="67" t="str">
        <f t="shared" si="260"/>
        <v/>
      </c>
      <c r="Q1466" s="67" t="str">
        <f ca="1">IF(D1466="","",_xll.xEURO(OFFSET(C1466,-M1466+1,0),E1466,OFFSET(C1466,-M1466+2,0),OFFSET(C1466,-M1466+2,0),OFFSET(C1466,-M1466+3,0)+AB1466,OFFSET(C1466,-M1466+4,0),0,2)/10*D1466)</f>
        <v/>
      </c>
      <c r="R1466" s="71" t="str">
        <f ca="1">IF(D1466="","",_xll.xEURO(OFFSET(C1466,-M1466+1,0),E1466,OFFSET(C1466,-M1466+2,0),OFFSET(C1466,-M1466+2,0),OFFSET(C1466,-M1466+3,0)+AB1466,OFFSET(C1466,-M1466+4,0),0,3)/100*D1466*10000)</f>
        <v/>
      </c>
      <c r="S1466" s="71" t="str">
        <f ca="1">IF(D1466="","",_xll.xEURO(OFFSET(C1466,-M1466+1,0),E1466,OFFSET(C1466,-M1466+2,0),OFFSET(C1466,-M1466+2,0),OFFSET(C1466,-M1466+3,0)+AB1466,OFFSET(C1466,-M1466+4,0),0,5)/365.25*D1466*10000)</f>
        <v/>
      </c>
      <c r="U1466" s="67" t="str">
        <f ca="1">IF(I1466="","",_xll.xEURO(OFFSET(C1466,-M1466+1,0),J1466,OFFSET(C1466,-M1466+2,0),OFFSET(C1466,-M1466+2,0),OFFSET(C1466,-M1466+3,0)+AC1466,OFFSET(C1466,-M1466+4,0),1,1)*I1466)</f>
        <v/>
      </c>
      <c r="V1466" s="69" t="str">
        <f ca="1">IF(I1466="","",_xll.xEURO(OFFSET(C1466,-M1466+1,0),J1466,OFFSET(C1466,-M1466+2,0),OFFSET(C1466,-M1466+2,0),OFFSET(C1466,-M1466+3,0)+AC1466,OFFSET(C1466,-M1466+4,0),1,0))</f>
        <v/>
      </c>
      <c r="W1466" s="67" t="str">
        <f t="shared" si="261"/>
        <v/>
      </c>
      <c r="X1466" s="67" t="str">
        <f ca="1">IF(I1466="","",_xll.xEURO(OFFSET(C1466,-M1466+1,0),J1466,OFFSET(C1466,-M1466+2,0),OFFSET(C1466,-M1466+2,0),OFFSET(C1466,-M1466+3,0)+AC1466,OFFSET(C1466,-M1466+4,0),1,2)/10*I1466)</f>
        <v/>
      </c>
      <c r="Y1466" s="71" t="str">
        <f ca="1">IF(I1466="","",_xll.xEURO(OFFSET(C1466,-M1466+1,0),J1466,OFFSET(C1466,-M1466+2,0),OFFSET(C1466,-M1466+2,0),OFFSET(C1466,-M1466+3,0)+AC1466,OFFSET(C1466,-M1466+4,0),1,3)/100*I1466*10000)</f>
        <v/>
      </c>
      <c r="Z1466" s="71" t="str">
        <f ca="1">IF(I1466="","",_xll.xEURO(OFFSET(C1466,-M1466+1,0),J1466,OFFSET(C1466,-M1466+2,0),OFFSET(C1466,-M1466+2,0),OFFSET(C1466,-M1466+3,0)+AC1466,OFFSET(C1466,-M1466+4,0),1,5)/365.25*I1466*10000)</f>
        <v/>
      </c>
      <c r="AB1466" s="40" t="str">
        <f ca="1">IF(D1466="","",_xll.xCalcSkew(OFFSET(C1466,-M1466,0),E1466-OFFSET(C1466,-M1466+1,0),b)/100)</f>
        <v/>
      </c>
      <c r="AC1466" s="40" t="str">
        <f ca="1">IF(I1466="","",_xll.xCalcSkew(OFFSET(C1466,-M1466,0),J1466-OFFSET(C1466,-M1466+1,0),b)/100)</f>
        <v/>
      </c>
      <c r="AE1466">
        <f t="shared" si="250"/>
        <v>0</v>
      </c>
      <c r="AF1466">
        <f t="shared" si="251"/>
        <v>0</v>
      </c>
      <c r="AG1466">
        <f t="shared" si="252"/>
        <v>0</v>
      </c>
    </row>
    <row r="1467" spans="3:33" x14ac:dyDescent="0.25">
      <c r="C1467" s="64">
        <f ca="1">P1493+W1493</f>
        <v>0</v>
      </c>
      <c r="D1467" s="52"/>
      <c r="E1467" s="39"/>
      <c r="F1467" s="39"/>
      <c r="G1467" s="35"/>
      <c r="I1467" s="52"/>
      <c r="J1467" s="39"/>
      <c r="K1467" s="39"/>
      <c r="L1467" s="62"/>
      <c r="M1467" s="101">
        <f t="shared" si="262"/>
        <v>10</v>
      </c>
      <c r="N1467" s="67" t="str">
        <f ca="1">IF(D1467="","",_xll.xEURO(OFFSET(C1467,-M1467+1,0),E1467,OFFSET(C1467,-M1467+2,0),OFFSET(C1467,-M1467+2,0),OFFSET(C1467,-M1467+3,0)+AB1467,OFFSET(C1467,-M1467+4,0),0,1)*D1467)</f>
        <v/>
      </c>
      <c r="O1467" s="69" t="str">
        <f ca="1">IF(D1467="","",_xll.xEURO(OFFSET(C1467,-M1467+1,0),E1467,OFFSET(C1467,-M1467+2,0),OFFSET(C1467,-M1467+2,0),OFFSET(C1467,-M1467+3,0)+AB1467,OFFSET(C1467,-M1467+4,0),0,0))</f>
        <v/>
      </c>
      <c r="P1467" s="67" t="str">
        <f t="shared" si="260"/>
        <v/>
      </c>
      <c r="Q1467" s="67" t="str">
        <f ca="1">IF(D1467="","",_xll.xEURO(OFFSET(C1467,-M1467+1,0),E1467,OFFSET(C1467,-M1467+2,0),OFFSET(C1467,-M1467+2,0),OFFSET(C1467,-M1467+3,0)+AB1467,OFFSET(C1467,-M1467+4,0),0,2)/10*D1467)</f>
        <v/>
      </c>
      <c r="R1467" s="71" t="str">
        <f ca="1">IF(D1467="","",_xll.xEURO(OFFSET(C1467,-M1467+1,0),E1467,OFFSET(C1467,-M1467+2,0),OFFSET(C1467,-M1467+2,0),OFFSET(C1467,-M1467+3,0)+AB1467,OFFSET(C1467,-M1467+4,0),0,3)/100*D1467*10000)</f>
        <v/>
      </c>
      <c r="S1467" s="71" t="str">
        <f ca="1">IF(D1467="","",_xll.xEURO(OFFSET(C1467,-M1467+1,0),E1467,OFFSET(C1467,-M1467+2,0),OFFSET(C1467,-M1467+2,0),OFFSET(C1467,-M1467+3,0)+AB1467,OFFSET(C1467,-M1467+4,0),0,5)/365.25*D1467*10000)</f>
        <v/>
      </c>
      <c r="U1467" s="67" t="str">
        <f ca="1">IF(I1467="","",_xll.xEURO(OFFSET(C1467,-M1467+1,0),J1467,OFFSET(C1467,-M1467+2,0),OFFSET(C1467,-M1467+2,0),OFFSET(C1467,-M1467+3,0)+AC1467,OFFSET(C1467,-M1467+4,0),1,1)*I1467)</f>
        <v/>
      </c>
      <c r="V1467" s="69" t="str">
        <f ca="1">IF(I1467="","",_xll.xEURO(OFFSET(C1467,-M1467+1,0),J1467,OFFSET(C1467,-M1467+2,0),OFFSET(C1467,-M1467+2,0),OFFSET(C1467,-M1467+3,0)+AC1467,OFFSET(C1467,-M1467+4,0),1,0))</f>
        <v/>
      </c>
      <c r="W1467" s="67" t="str">
        <f t="shared" si="261"/>
        <v/>
      </c>
      <c r="X1467" s="67" t="str">
        <f ca="1">IF(I1467="","",_xll.xEURO(OFFSET(C1467,-M1467+1,0),J1467,OFFSET(C1467,-M1467+2,0),OFFSET(C1467,-M1467+2,0),OFFSET(C1467,-M1467+3,0)+AC1467,OFFSET(C1467,-M1467+4,0),1,2)/10*I1467)</f>
        <v/>
      </c>
      <c r="Y1467" s="71" t="str">
        <f ca="1">IF(I1467="","",_xll.xEURO(OFFSET(C1467,-M1467+1,0),J1467,OFFSET(C1467,-M1467+2,0),OFFSET(C1467,-M1467+2,0),OFFSET(C1467,-M1467+3,0)+AC1467,OFFSET(C1467,-M1467+4,0),1,3)/100*I1467*10000)</f>
        <v/>
      </c>
      <c r="Z1467" s="71" t="str">
        <f ca="1">IF(I1467="","",_xll.xEURO(OFFSET(C1467,-M1467+1,0),J1467,OFFSET(C1467,-M1467+2,0),OFFSET(C1467,-M1467+2,0),OFFSET(C1467,-M1467+3,0)+AC1467,OFFSET(C1467,-M1467+4,0),1,5)/365.25*I1467*10000)</f>
        <v/>
      </c>
      <c r="AB1467" s="40" t="str">
        <f ca="1">IF(D1467="","",_xll.xCalcSkew(OFFSET(C1467,-M1467,0),E1467-OFFSET(C1467,-M1467+1,0),b)/100)</f>
        <v/>
      </c>
      <c r="AC1467" s="40" t="str">
        <f ca="1">IF(I1467="","",_xll.xCalcSkew(OFFSET(C1467,-M1467,0),J1467-OFFSET(C1467,-M1467+1,0),b)/100)</f>
        <v/>
      </c>
      <c r="AE1467">
        <f t="shared" si="250"/>
        <v>0</v>
      </c>
      <c r="AF1467">
        <f t="shared" si="251"/>
        <v>0</v>
      </c>
      <c r="AG1467">
        <f t="shared" si="252"/>
        <v>0</v>
      </c>
    </row>
    <row r="1468" spans="3:33" x14ac:dyDescent="0.25">
      <c r="D1468" s="52"/>
      <c r="E1468" s="39"/>
      <c r="F1468" s="39"/>
      <c r="G1468" s="35"/>
      <c r="I1468" s="52"/>
      <c r="J1468" s="39"/>
      <c r="K1468" s="39"/>
      <c r="L1468" s="62"/>
      <c r="M1468" s="101">
        <f t="shared" si="262"/>
        <v>11</v>
      </c>
      <c r="N1468" s="67" t="str">
        <f ca="1">IF(D1468="","",_xll.xEURO(OFFSET(C1468,-M1468+1,0),E1468,OFFSET(C1468,-M1468+2,0),OFFSET(C1468,-M1468+2,0),OFFSET(C1468,-M1468+3,0)+AB1468,OFFSET(C1468,-M1468+4,0),0,1)*D1468)</f>
        <v/>
      </c>
      <c r="O1468" s="69" t="str">
        <f ca="1">IF(D1468="","",_xll.xEURO(OFFSET(C1468,-M1468+1,0),E1468,OFFSET(C1468,-M1468+2,0),OFFSET(C1468,-M1468+2,0),OFFSET(C1468,-M1468+3,0)+AB1468,OFFSET(C1468,-M1468+4,0),0,0))</f>
        <v/>
      </c>
      <c r="P1468" s="67" t="str">
        <f t="shared" si="260"/>
        <v/>
      </c>
      <c r="Q1468" s="67" t="str">
        <f ca="1">IF(D1468="","",_xll.xEURO(OFFSET(C1468,-M1468+1,0),E1468,OFFSET(C1468,-M1468+2,0),OFFSET(C1468,-M1468+2,0),OFFSET(C1468,-M1468+3,0)+AB1468,OFFSET(C1468,-M1468+4,0),0,2)/10*D1468)</f>
        <v/>
      </c>
      <c r="R1468" s="71" t="str">
        <f ca="1">IF(D1468="","",_xll.xEURO(OFFSET(C1468,-M1468+1,0),E1468,OFFSET(C1468,-M1468+2,0),OFFSET(C1468,-M1468+2,0),OFFSET(C1468,-M1468+3,0)+AB1468,OFFSET(C1468,-M1468+4,0),0,3)/100*D1468*10000)</f>
        <v/>
      </c>
      <c r="S1468" s="71" t="str">
        <f ca="1">IF(D1468="","",_xll.xEURO(OFFSET(C1468,-M1468+1,0),E1468,OFFSET(C1468,-M1468+2,0),OFFSET(C1468,-M1468+2,0),OFFSET(C1468,-M1468+3,0)+AB1468,OFFSET(C1468,-M1468+4,0),0,5)/365.25*D1468*10000)</f>
        <v/>
      </c>
      <c r="U1468" s="67" t="str">
        <f ca="1">IF(I1468="","",_xll.xEURO(OFFSET(C1468,-M1468+1,0),J1468,OFFSET(C1468,-M1468+2,0),OFFSET(C1468,-M1468+2,0),OFFSET(C1468,-M1468+3,0)+AC1468,OFFSET(C1468,-M1468+4,0),1,1)*I1468)</f>
        <v/>
      </c>
      <c r="V1468" s="69" t="str">
        <f ca="1">IF(I1468="","",_xll.xEURO(OFFSET(C1468,-M1468+1,0),J1468,OFFSET(C1468,-M1468+2,0),OFFSET(C1468,-M1468+2,0),OFFSET(C1468,-M1468+3,0)+AC1468,OFFSET(C1468,-M1468+4,0),1,0))</f>
        <v/>
      </c>
      <c r="W1468" s="67" t="str">
        <f t="shared" si="261"/>
        <v/>
      </c>
      <c r="X1468" s="67" t="str">
        <f ca="1">IF(I1468="","",_xll.xEURO(OFFSET(C1468,-M1468+1,0),J1468,OFFSET(C1468,-M1468+2,0),OFFSET(C1468,-M1468+2,0),OFFSET(C1468,-M1468+3,0)+AC1468,OFFSET(C1468,-M1468+4,0),1,2)/10*I1468)</f>
        <v/>
      </c>
      <c r="Y1468" s="71" t="str">
        <f ca="1">IF(I1468="","",_xll.xEURO(OFFSET(C1468,-M1468+1,0),J1468,OFFSET(C1468,-M1468+2,0),OFFSET(C1468,-M1468+2,0),OFFSET(C1468,-M1468+3,0)+AC1468,OFFSET(C1468,-M1468+4,0),1,3)/100*I1468*10000)</f>
        <v/>
      </c>
      <c r="Z1468" s="71" t="str">
        <f ca="1">IF(I1468="","",_xll.xEURO(OFFSET(C1468,-M1468+1,0),J1468,OFFSET(C1468,-M1468+2,0),OFFSET(C1468,-M1468+2,0),OFFSET(C1468,-M1468+3,0)+AC1468,OFFSET(C1468,-M1468+4,0),1,5)/365.25*I1468*10000)</f>
        <v/>
      </c>
      <c r="AB1468" s="40" t="str">
        <f ca="1">IF(D1468="","",_xll.xCalcSkew(OFFSET(C1468,-M1468,0),E1468-OFFSET(C1468,-M1468+1,0),b)/100)</f>
        <v/>
      </c>
      <c r="AC1468" s="40" t="str">
        <f ca="1">IF(I1468="","",_xll.xCalcSkew(OFFSET(C1468,-M1468,0),J1468-OFFSET(C1468,-M1468+1,0),b)/100)</f>
        <v/>
      </c>
      <c r="AE1468">
        <f t="shared" si="250"/>
        <v>0</v>
      </c>
      <c r="AF1468">
        <f t="shared" si="251"/>
        <v>0</v>
      </c>
      <c r="AG1468">
        <f t="shared" si="252"/>
        <v>0</v>
      </c>
    </row>
    <row r="1469" spans="3:33" x14ac:dyDescent="0.25">
      <c r="D1469" s="52"/>
      <c r="E1469" s="39"/>
      <c r="F1469" s="39"/>
      <c r="G1469" s="35"/>
      <c r="I1469" s="52"/>
      <c r="J1469" s="39"/>
      <c r="K1469" s="39"/>
      <c r="L1469" s="62"/>
      <c r="M1469" s="101">
        <f t="shared" si="262"/>
        <v>12</v>
      </c>
      <c r="N1469" s="67" t="str">
        <f ca="1">IF(D1469="","",_xll.xEURO(OFFSET(C1469,-M1469+1,0),E1469,OFFSET(C1469,-M1469+2,0),OFFSET(C1469,-M1469+2,0),OFFSET(C1469,-M1469+3,0)+AB1469,OFFSET(C1469,-M1469+4,0),0,1)*D1469)</f>
        <v/>
      </c>
      <c r="O1469" s="69" t="str">
        <f ca="1">IF(D1469="","",_xll.xEURO(OFFSET(C1469,-M1469+1,0),E1469,OFFSET(C1469,-M1469+2,0),OFFSET(C1469,-M1469+2,0),OFFSET(C1469,-M1469+3,0)+AB1469,OFFSET(C1469,-M1469+4,0),0,0))</f>
        <v/>
      </c>
      <c r="P1469" s="67" t="str">
        <f t="shared" si="260"/>
        <v/>
      </c>
      <c r="Q1469" s="67" t="str">
        <f ca="1">IF(D1469="","",_xll.xEURO(OFFSET(C1469,-M1469+1,0),E1469,OFFSET(C1469,-M1469+2,0),OFFSET(C1469,-M1469+2,0),OFFSET(C1469,-M1469+3,0)+AB1469,OFFSET(C1469,-M1469+4,0),0,2)/10*D1469)</f>
        <v/>
      </c>
      <c r="R1469" s="71" t="str">
        <f ca="1">IF(D1469="","",_xll.xEURO(OFFSET(C1469,-M1469+1,0),E1469,OFFSET(C1469,-M1469+2,0),OFFSET(C1469,-M1469+2,0),OFFSET(C1469,-M1469+3,0)+AB1469,OFFSET(C1469,-M1469+4,0),0,3)/100*D1469*10000)</f>
        <v/>
      </c>
      <c r="S1469" s="71" t="str">
        <f ca="1">IF(D1469="","",_xll.xEURO(OFFSET(C1469,-M1469+1,0),E1469,OFFSET(C1469,-M1469+2,0),OFFSET(C1469,-M1469+2,0),OFFSET(C1469,-M1469+3,0)+AB1469,OFFSET(C1469,-M1469+4,0),0,5)/365.25*D1469*10000)</f>
        <v/>
      </c>
      <c r="U1469" s="67" t="str">
        <f ca="1">IF(I1469="","",_xll.xEURO(OFFSET(C1469,-M1469+1,0),J1469,OFFSET(C1469,-M1469+2,0),OFFSET(C1469,-M1469+2,0),OFFSET(C1469,-M1469+3,0)+AC1469,OFFSET(C1469,-M1469+4,0),1,1)*I1469)</f>
        <v/>
      </c>
      <c r="V1469" s="69" t="str">
        <f ca="1">IF(I1469="","",_xll.xEURO(OFFSET(C1469,-M1469+1,0),J1469,OFFSET(C1469,-M1469+2,0),OFFSET(C1469,-M1469+2,0),OFFSET(C1469,-M1469+3,0)+AC1469,OFFSET(C1469,-M1469+4,0),1,0))</f>
        <v/>
      </c>
      <c r="W1469" s="67" t="str">
        <f t="shared" si="261"/>
        <v/>
      </c>
      <c r="X1469" s="67" t="str">
        <f ca="1">IF(I1469="","",_xll.xEURO(OFFSET(C1469,-M1469+1,0),J1469,OFFSET(C1469,-M1469+2,0),OFFSET(C1469,-M1469+2,0),OFFSET(C1469,-M1469+3,0)+AC1469,OFFSET(C1469,-M1469+4,0),1,2)/10*I1469)</f>
        <v/>
      </c>
      <c r="Y1469" s="71" t="str">
        <f ca="1">IF(I1469="","",_xll.xEURO(OFFSET(C1469,-M1469+1,0),J1469,OFFSET(C1469,-M1469+2,0),OFFSET(C1469,-M1469+2,0),OFFSET(C1469,-M1469+3,0)+AC1469,OFFSET(C1469,-M1469+4,0),1,3)/100*I1469*10000)</f>
        <v/>
      </c>
      <c r="Z1469" s="71" t="str">
        <f ca="1">IF(I1469="","",_xll.xEURO(OFFSET(C1469,-M1469+1,0),J1469,OFFSET(C1469,-M1469+2,0),OFFSET(C1469,-M1469+2,0),OFFSET(C1469,-M1469+3,0)+AC1469,OFFSET(C1469,-M1469+4,0),1,5)/365.25*I1469*10000)</f>
        <v/>
      </c>
      <c r="AB1469" s="40" t="str">
        <f ca="1">IF(D1469="","",_xll.xCalcSkew(OFFSET(C1469,-M1469,0),E1469-OFFSET(C1469,-M1469+1,0),b)/100)</f>
        <v/>
      </c>
      <c r="AC1469" s="40" t="str">
        <f ca="1">IF(I1469="","",_xll.xCalcSkew(OFFSET(C1469,-M1469,0),J1469-OFFSET(C1469,-M1469+1,0),b)/100)</f>
        <v/>
      </c>
      <c r="AE1469">
        <f t="shared" si="250"/>
        <v>0</v>
      </c>
      <c r="AF1469">
        <f t="shared" si="251"/>
        <v>0</v>
      </c>
      <c r="AG1469">
        <f t="shared" si="252"/>
        <v>0</v>
      </c>
    </row>
    <row r="1470" spans="3:33" x14ac:dyDescent="0.25">
      <c r="D1470" s="52"/>
      <c r="E1470" s="39"/>
      <c r="F1470" s="39"/>
      <c r="G1470" s="35"/>
      <c r="I1470" s="52"/>
      <c r="J1470" s="39"/>
      <c r="K1470" s="39"/>
      <c r="L1470" s="62"/>
      <c r="M1470" s="101">
        <f t="shared" si="262"/>
        <v>13</v>
      </c>
      <c r="N1470" s="67" t="str">
        <f ca="1">IF(D1470="","",_xll.xEURO(OFFSET(C1470,-M1470+1,0),E1470,OFFSET(C1470,-M1470+2,0),OFFSET(C1470,-M1470+2,0),OFFSET(C1470,-M1470+3,0)+AB1470,OFFSET(C1470,-M1470+4,0),0,1)*D1470)</f>
        <v/>
      </c>
      <c r="O1470" s="69" t="str">
        <f ca="1">IF(D1470="","",_xll.xEURO(OFFSET(C1470,-M1470+1,0),E1470,OFFSET(C1470,-M1470+2,0),OFFSET(C1470,-M1470+2,0),OFFSET(C1470,-M1470+3,0)+AB1470,OFFSET(C1470,-M1470+4,0),0,0))</f>
        <v/>
      </c>
      <c r="P1470" s="67" t="str">
        <f t="shared" si="260"/>
        <v/>
      </c>
      <c r="Q1470" s="67" t="str">
        <f ca="1">IF(D1470="","",_xll.xEURO(OFFSET(C1470,-M1470+1,0),E1470,OFFSET(C1470,-M1470+2,0),OFFSET(C1470,-M1470+2,0),OFFSET(C1470,-M1470+3,0)+AB1470,OFFSET(C1470,-M1470+4,0),0,2)/10*D1470)</f>
        <v/>
      </c>
      <c r="R1470" s="71" t="str">
        <f ca="1">IF(D1470="","",_xll.xEURO(OFFSET(C1470,-M1470+1,0),E1470,OFFSET(C1470,-M1470+2,0),OFFSET(C1470,-M1470+2,0),OFFSET(C1470,-M1470+3,0)+AB1470,OFFSET(C1470,-M1470+4,0),0,3)/100*D1470*10000)</f>
        <v/>
      </c>
      <c r="S1470" s="71" t="str">
        <f ca="1">IF(D1470="","",_xll.xEURO(OFFSET(C1470,-M1470+1,0),E1470,OFFSET(C1470,-M1470+2,0),OFFSET(C1470,-M1470+2,0),OFFSET(C1470,-M1470+3,0)+AB1470,OFFSET(C1470,-M1470+4,0),0,5)/365.25*D1470*10000)</f>
        <v/>
      </c>
      <c r="U1470" s="67" t="str">
        <f ca="1">IF(I1470="","",_xll.xEURO(OFFSET(C1470,-M1470+1,0),J1470,OFFSET(C1470,-M1470+2,0),OFFSET(C1470,-M1470+2,0),OFFSET(C1470,-M1470+3,0)+AC1470,OFFSET(C1470,-M1470+4,0),1,1)*I1470)</f>
        <v/>
      </c>
      <c r="V1470" s="69" t="str">
        <f ca="1">IF(I1470="","",_xll.xEURO(OFFSET(C1470,-M1470+1,0),J1470,OFFSET(C1470,-M1470+2,0),OFFSET(C1470,-M1470+2,0),OFFSET(C1470,-M1470+3,0)+AC1470,OFFSET(C1470,-M1470+4,0),1,0))</f>
        <v/>
      </c>
      <c r="W1470" s="67" t="str">
        <f t="shared" si="261"/>
        <v/>
      </c>
      <c r="X1470" s="67" t="str">
        <f ca="1">IF(I1470="","",_xll.xEURO(OFFSET(C1470,-M1470+1,0),J1470,OFFSET(C1470,-M1470+2,0),OFFSET(C1470,-M1470+2,0),OFFSET(C1470,-M1470+3,0)+AC1470,OFFSET(C1470,-M1470+4,0),1,2)/10*I1470)</f>
        <v/>
      </c>
      <c r="Y1470" s="71" t="str">
        <f ca="1">IF(I1470="","",_xll.xEURO(OFFSET(C1470,-M1470+1,0),J1470,OFFSET(C1470,-M1470+2,0),OFFSET(C1470,-M1470+2,0),OFFSET(C1470,-M1470+3,0)+AC1470,OFFSET(C1470,-M1470+4,0),1,3)/100*I1470*10000)</f>
        <v/>
      </c>
      <c r="Z1470" s="71" t="str">
        <f ca="1">IF(I1470="","",_xll.xEURO(OFFSET(C1470,-M1470+1,0),J1470,OFFSET(C1470,-M1470+2,0),OFFSET(C1470,-M1470+2,0),OFFSET(C1470,-M1470+3,0)+AC1470,OFFSET(C1470,-M1470+4,0),1,5)/365.25*I1470*10000)</f>
        <v/>
      </c>
      <c r="AB1470" s="40" t="str">
        <f ca="1">IF(D1470="","",_xll.xCalcSkew(OFFSET(C1470,-M1470,0),E1470-OFFSET(C1470,-M1470+1,0),b)/100)</f>
        <v/>
      </c>
      <c r="AC1470" s="40" t="str">
        <f ca="1">IF(I1470="","",_xll.xCalcSkew(OFFSET(C1470,-M1470,0),J1470-OFFSET(C1470,-M1470+1,0),b)/100)</f>
        <v/>
      </c>
      <c r="AE1470">
        <f t="shared" si="250"/>
        <v>0</v>
      </c>
      <c r="AF1470">
        <f t="shared" si="251"/>
        <v>0</v>
      </c>
      <c r="AG1470">
        <f t="shared" si="252"/>
        <v>0</v>
      </c>
    </row>
    <row r="1471" spans="3:33" x14ac:dyDescent="0.25">
      <c r="D1471" s="52"/>
      <c r="E1471" s="39"/>
      <c r="F1471" s="39"/>
      <c r="G1471" s="35"/>
      <c r="I1471" s="52"/>
      <c r="J1471" s="39"/>
      <c r="K1471" s="39"/>
      <c r="L1471" s="62"/>
      <c r="M1471" s="101">
        <f t="shared" si="262"/>
        <v>14</v>
      </c>
      <c r="N1471" s="67" t="str">
        <f ca="1">IF(D1471="","",_xll.xEURO(OFFSET(C1471,-M1471+1,0),E1471,OFFSET(C1471,-M1471+2,0),OFFSET(C1471,-M1471+2,0),OFFSET(C1471,-M1471+3,0)+AB1471,OFFSET(C1471,-M1471+4,0),0,1)*D1471)</f>
        <v/>
      </c>
      <c r="O1471" s="69" t="str">
        <f ca="1">IF(D1471="","",_xll.xEURO(OFFSET(C1471,-M1471+1,0),E1471,OFFSET(C1471,-M1471+2,0),OFFSET(C1471,-M1471+2,0),OFFSET(C1471,-M1471+3,0)+AB1471,OFFSET(C1471,-M1471+4,0),0,0))</f>
        <v/>
      </c>
      <c r="P1471" s="67" t="str">
        <f t="shared" si="260"/>
        <v/>
      </c>
      <c r="Q1471" s="67" t="str">
        <f ca="1">IF(D1471="","",_xll.xEURO(OFFSET(C1471,-M1471+1,0),E1471,OFFSET(C1471,-M1471+2,0),OFFSET(C1471,-M1471+2,0),OFFSET(C1471,-M1471+3,0)+AB1471,OFFSET(C1471,-M1471+4,0),0,2)/10*D1471)</f>
        <v/>
      </c>
      <c r="R1471" s="71" t="str">
        <f ca="1">IF(D1471="","",_xll.xEURO(OFFSET(C1471,-M1471+1,0),E1471,OFFSET(C1471,-M1471+2,0),OFFSET(C1471,-M1471+2,0),OFFSET(C1471,-M1471+3,0)+AB1471,OFFSET(C1471,-M1471+4,0),0,3)/100*D1471*10000)</f>
        <v/>
      </c>
      <c r="S1471" s="71" t="str">
        <f ca="1">IF(D1471="","",_xll.xEURO(OFFSET(C1471,-M1471+1,0),E1471,OFFSET(C1471,-M1471+2,0),OFFSET(C1471,-M1471+2,0),OFFSET(C1471,-M1471+3,0)+AB1471,OFFSET(C1471,-M1471+4,0),0,5)/365.25*D1471*10000)</f>
        <v/>
      </c>
      <c r="U1471" s="67" t="str">
        <f ca="1">IF(I1471="","",_xll.xEURO(OFFSET(C1471,-M1471+1,0),J1471,OFFSET(C1471,-M1471+2,0),OFFSET(C1471,-M1471+2,0),OFFSET(C1471,-M1471+3,0)+AC1471,OFFSET(C1471,-M1471+4,0),1,1)*I1471)</f>
        <v/>
      </c>
      <c r="V1471" s="69" t="str">
        <f ca="1">IF(I1471="","",_xll.xEURO(OFFSET(C1471,-M1471+1,0),J1471,OFFSET(C1471,-M1471+2,0),OFFSET(C1471,-M1471+2,0),OFFSET(C1471,-M1471+3,0)+AC1471,OFFSET(C1471,-M1471+4,0),1,0))</f>
        <v/>
      </c>
      <c r="W1471" s="67" t="str">
        <f t="shared" si="261"/>
        <v/>
      </c>
      <c r="X1471" s="67" t="str">
        <f ca="1">IF(I1471="","",_xll.xEURO(OFFSET(C1471,-M1471+1,0),J1471,OFFSET(C1471,-M1471+2,0),OFFSET(C1471,-M1471+2,0),OFFSET(C1471,-M1471+3,0)+AC1471,OFFSET(C1471,-M1471+4,0),1,2)/10*I1471)</f>
        <v/>
      </c>
      <c r="Y1471" s="71" t="str">
        <f ca="1">IF(I1471="","",_xll.xEURO(OFFSET(C1471,-M1471+1,0),J1471,OFFSET(C1471,-M1471+2,0),OFFSET(C1471,-M1471+2,0),OFFSET(C1471,-M1471+3,0)+AC1471,OFFSET(C1471,-M1471+4,0),1,3)/100*I1471*10000)</f>
        <v/>
      </c>
      <c r="Z1471" s="71" t="str">
        <f ca="1">IF(I1471="","",_xll.xEURO(OFFSET(C1471,-M1471+1,0),J1471,OFFSET(C1471,-M1471+2,0),OFFSET(C1471,-M1471+2,0),OFFSET(C1471,-M1471+3,0)+AC1471,OFFSET(C1471,-M1471+4,0),1,5)/365.25*I1471*10000)</f>
        <v/>
      </c>
      <c r="AB1471" s="40" t="str">
        <f ca="1">IF(D1471="","",_xll.xCalcSkew(OFFSET(C1471,-M1471,0),E1471-OFFSET(C1471,-M1471+1,0),b)/100)</f>
        <v/>
      </c>
      <c r="AC1471" s="40" t="str">
        <f ca="1">IF(I1471="","",_xll.xCalcSkew(OFFSET(C1471,-M1471,0),J1471-OFFSET(C1471,-M1471+1,0),b)/100)</f>
        <v/>
      </c>
      <c r="AE1471">
        <f t="shared" si="250"/>
        <v>0</v>
      </c>
      <c r="AF1471">
        <f t="shared" si="251"/>
        <v>0</v>
      </c>
      <c r="AG1471">
        <f t="shared" si="252"/>
        <v>0</v>
      </c>
    </row>
    <row r="1472" spans="3:33" x14ac:dyDescent="0.25">
      <c r="D1472" s="52"/>
      <c r="E1472" s="39"/>
      <c r="F1472" s="39"/>
      <c r="G1472" s="35"/>
      <c r="I1472" s="52"/>
      <c r="J1472" s="39"/>
      <c r="K1472" s="39"/>
      <c r="L1472" s="62"/>
      <c r="M1472" s="101">
        <f t="shared" si="262"/>
        <v>15</v>
      </c>
      <c r="N1472" s="67" t="str">
        <f ca="1">IF(D1472="","",_xll.xEURO(OFFSET(C1472,-M1472+1,0),E1472,OFFSET(C1472,-M1472+2,0),OFFSET(C1472,-M1472+2,0),OFFSET(C1472,-M1472+3,0)+AB1472,OFFSET(C1472,-M1472+4,0),0,1)*D1472)</f>
        <v/>
      </c>
      <c r="O1472" s="69" t="str">
        <f ca="1">IF(D1472="","",_xll.xEURO(OFFSET(C1472,-M1472+1,0),E1472,OFFSET(C1472,-M1472+2,0),OFFSET(C1472,-M1472+2,0),OFFSET(C1472,-M1472+3,0)+AB1472,OFFSET(C1472,-M1472+4,0),0,0))</f>
        <v/>
      </c>
      <c r="P1472" s="67" t="str">
        <f t="shared" si="260"/>
        <v/>
      </c>
      <c r="Q1472" s="67" t="str">
        <f ca="1">IF(D1472="","",_xll.xEURO(OFFSET(C1472,-M1472+1,0),E1472,OFFSET(C1472,-M1472+2,0),OFFSET(C1472,-M1472+2,0),OFFSET(C1472,-M1472+3,0)+AB1472,OFFSET(C1472,-M1472+4,0),0,2)/10*D1472)</f>
        <v/>
      </c>
      <c r="R1472" s="71" t="str">
        <f ca="1">IF(D1472="","",_xll.xEURO(OFFSET(C1472,-M1472+1,0),E1472,OFFSET(C1472,-M1472+2,0),OFFSET(C1472,-M1472+2,0),OFFSET(C1472,-M1472+3,0)+AB1472,OFFSET(C1472,-M1472+4,0),0,3)/100*D1472*10000)</f>
        <v/>
      </c>
      <c r="S1472" s="71" t="str">
        <f ca="1">IF(D1472="","",_xll.xEURO(OFFSET(C1472,-M1472+1,0),E1472,OFFSET(C1472,-M1472+2,0),OFFSET(C1472,-M1472+2,0),OFFSET(C1472,-M1472+3,0)+AB1472,OFFSET(C1472,-M1472+4,0),0,5)/365.25*D1472*10000)</f>
        <v/>
      </c>
      <c r="U1472" s="67" t="str">
        <f ca="1">IF(I1472="","",_xll.xEURO(OFFSET(C1472,-M1472+1,0),J1472,OFFSET(C1472,-M1472+2,0),OFFSET(C1472,-M1472+2,0),OFFSET(C1472,-M1472+3,0)+AC1472,OFFSET(C1472,-M1472+4,0),1,1)*I1472)</f>
        <v/>
      </c>
      <c r="V1472" s="69" t="str">
        <f ca="1">IF(I1472="","",_xll.xEURO(OFFSET(C1472,-M1472+1,0),J1472,OFFSET(C1472,-M1472+2,0),OFFSET(C1472,-M1472+2,0),OFFSET(C1472,-M1472+3,0)+AC1472,OFFSET(C1472,-M1472+4,0),1,0))</f>
        <v/>
      </c>
      <c r="W1472" s="67" t="str">
        <f t="shared" si="261"/>
        <v/>
      </c>
      <c r="X1472" s="67" t="str">
        <f ca="1">IF(I1472="","",_xll.xEURO(OFFSET(C1472,-M1472+1,0),J1472,OFFSET(C1472,-M1472+2,0),OFFSET(C1472,-M1472+2,0),OFFSET(C1472,-M1472+3,0)+AC1472,OFFSET(C1472,-M1472+4,0),1,2)/10*I1472)</f>
        <v/>
      </c>
      <c r="Y1472" s="71" t="str">
        <f ca="1">IF(I1472="","",_xll.xEURO(OFFSET(C1472,-M1472+1,0),J1472,OFFSET(C1472,-M1472+2,0),OFFSET(C1472,-M1472+2,0),OFFSET(C1472,-M1472+3,0)+AC1472,OFFSET(C1472,-M1472+4,0),1,3)/100*I1472*10000)</f>
        <v/>
      </c>
      <c r="Z1472" s="71" t="str">
        <f ca="1">IF(I1472="","",_xll.xEURO(OFFSET(C1472,-M1472+1,0),J1472,OFFSET(C1472,-M1472+2,0),OFFSET(C1472,-M1472+2,0),OFFSET(C1472,-M1472+3,0)+AC1472,OFFSET(C1472,-M1472+4,0),1,5)/365.25*I1472*10000)</f>
        <v/>
      </c>
      <c r="AB1472" s="40" t="str">
        <f ca="1">IF(D1472="","",_xll.xCalcSkew(OFFSET(C1472,-M1472,0),E1472-OFFSET(C1472,-M1472+1,0),b)/100)</f>
        <v/>
      </c>
      <c r="AC1472" s="40" t="str">
        <f ca="1">IF(I1472="","",_xll.xCalcSkew(OFFSET(C1472,-M1472,0),J1472-OFFSET(C1472,-M1472+1,0),b)/100)</f>
        <v/>
      </c>
      <c r="AE1472">
        <f t="shared" si="250"/>
        <v>0</v>
      </c>
      <c r="AF1472">
        <f t="shared" si="251"/>
        <v>0</v>
      </c>
      <c r="AG1472">
        <f t="shared" si="252"/>
        <v>0</v>
      </c>
    </row>
    <row r="1473" spans="4:33" x14ac:dyDescent="0.25">
      <c r="D1473" s="52"/>
      <c r="E1473" s="39"/>
      <c r="F1473" s="39"/>
      <c r="G1473" s="35"/>
      <c r="I1473" s="52"/>
      <c r="J1473" s="39"/>
      <c r="K1473" s="39"/>
      <c r="L1473" s="62"/>
      <c r="M1473" s="101">
        <f t="shared" si="262"/>
        <v>16</v>
      </c>
      <c r="N1473" s="67" t="str">
        <f ca="1">IF(D1473="","",_xll.xEURO(OFFSET(C1473,-M1473+1,0),E1473,OFFSET(C1473,-M1473+2,0),OFFSET(C1473,-M1473+2,0),OFFSET(C1473,-M1473+3,0)+AB1473,OFFSET(C1473,-M1473+4,0),0,1)*D1473)</f>
        <v/>
      </c>
      <c r="O1473" s="69" t="str">
        <f ca="1">IF(D1473="","",_xll.xEURO(OFFSET(C1473,-M1473+1,0),E1473,OFFSET(C1473,-M1473+2,0),OFFSET(C1473,-M1473+2,0),OFFSET(C1473,-M1473+3,0)+AB1473,OFFSET(C1473,-M1473+4,0),0,0))</f>
        <v/>
      </c>
      <c r="P1473" s="67" t="str">
        <f t="shared" si="260"/>
        <v/>
      </c>
      <c r="Q1473" s="67" t="str">
        <f ca="1">IF(D1473="","",_xll.xEURO(OFFSET(C1473,-M1473+1,0),E1473,OFFSET(C1473,-M1473+2,0),OFFSET(C1473,-M1473+2,0),OFFSET(C1473,-M1473+3,0)+AB1473,OFFSET(C1473,-M1473+4,0),0,2)/10*D1473)</f>
        <v/>
      </c>
      <c r="R1473" s="71" t="str">
        <f ca="1">IF(D1473="","",_xll.xEURO(OFFSET(C1473,-M1473+1,0),E1473,OFFSET(C1473,-M1473+2,0),OFFSET(C1473,-M1473+2,0),OFFSET(C1473,-M1473+3,0)+AB1473,OFFSET(C1473,-M1473+4,0),0,3)/100*D1473*10000)</f>
        <v/>
      </c>
      <c r="S1473" s="71" t="str">
        <f ca="1">IF(D1473="","",_xll.xEURO(OFFSET(C1473,-M1473+1,0),E1473,OFFSET(C1473,-M1473+2,0),OFFSET(C1473,-M1473+2,0),OFFSET(C1473,-M1473+3,0)+AB1473,OFFSET(C1473,-M1473+4,0),0,5)/365.25*D1473*10000)</f>
        <v/>
      </c>
      <c r="U1473" s="67" t="str">
        <f ca="1">IF(I1473="","",_xll.xEURO(OFFSET(C1473,-M1473+1,0),J1473,OFFSET(C1473,-M1473+2,0),OFFSET(C1473,-M1473+2,0),OFFSET(C1473,-M1473+3,0)+AC1473,OFFSET(C1473,-M1473+4,0),1,1)*I1473)</f>
        <v/>
      </c>
      <c r="V1473" s="69" t="str">
        <f ca="1">IF(I1473="","",_xll.xEURO(OFFSET(C1473,-M1473+1,0),J1473,OFFSET(C1473,-M1473+2,0),OFFSET(C1473,-M1473+2,0),OFFSET(C1473,-M1473+3,0)+AC1473,OFFSET(C1473,-M1473+4,0),1,0))</f>
        <v/>
      </c>
      <c r="W1473" s="67" t="str">
        <f t="shared" si="261"/>
        <v/>
      </c>
      <c r="X1473" s="67" t="str">
        <f ca="1">IF(I1473="","",_xll.xEURO(OFFSET(C1473,-M1473+1,0),J1473,OFFSET(C1473,-M1473+2,0),OFFSET(C1473,-M1473+2,0),OFFSET(C1473,-M1473+3,0)+AC1473,OFFSET(C1473,-M1473+4,0),1,2)/10*I1473)</f>
        <v/>
      </c>
      <c r="Y1473" s="71" t="str">
        <f ca="1">IF(I1473="","",_xll.xEURO(OFFSET(C1473,-M1473+1,0),J1473,OFFSET(C1473,-M1473+2,0),OFFSET(C1473,-M1473+2,0),OFFSET(C1473,-M1473+3,0)+AC1473,OFFSET(C1473,-M1473+4,0),1,3)/100*I1473*10000)</f>
        <v/>
      </c>
      <c r="Z1473" s="71" t="str">
        <f ca="1">IF(I1473="","",_xll.xEURO(OFFSET(C1473,-M1473+1,0),J1473,OFFSET(C1473,-M1473+2,0),OFFSET(C1473,-M1473+2,0),OFFSET(C1473,-M1473+3,0)+AC1473,OFFSET(C1473,-M1473+4,0),1,5)/365.25*I1473*10000)</f>
        <v/>
      </c>
      <c r="AB1473" s="40" t="str">
        <f ca="1">IF(D1473="","",_xll.xCalcSkew(OFFSET(C1473,-M1473,0),E1473-OFFSET(C1473,-M1473+1,0),b)/100)</f>
        <v/>
      </c>
      <c r="AC1473" s="40" t="str">
        <f ca="1">IF(I1473="","",_xll.xCalcSkew(OFFSET(C1473,-M1473,0),J1473-OFFSET(C1473,-M1473+1,0),b)/100)</f>
        <v/>
      </c>
      <c r="AE1473">
        <f t="shared" si="250"/>
        <v>0</v>
      </c>
      <c r="AF1473">
        <f t="shared" si="251"/>
        <v>0</v>
      </c>
      <c r="AG1473">
        <f t="shared" si="252"/>
        <v>0</v>
      </c>
    </row>
    <row r="1474" spans="4:33" x14ac:dyDescent="0.25">
      <c r="D1474" s="52"/>
      <c r="E1474" s="39"/>
      <c r="F1474" s="39"/>
      <c r="G1474" s="35"/>
      <c r="I1474" s="52"/>
      <c r="J1474" s="39"/>
      <c r="K1474" s="39"/>
      <c r="L1474" s="62"/>
      <c r="M1474" s="101">
        <f t="shared" si="262"/>
        <v>17</v>
      </c>
      <c r="N1474" s="67" t="str">
        <f ca="1">IF(D1474="","",_xll.xEURO(OFFSET(C1474,-M1474+1,0),E1474,OFFSET(C1474,-M1474+2,0),OFFSET(C1474,-M1474+2,0),OFFSET(C1474,-M1474+3,0)+AB1474,OFFSET(C1474,-M1474+4,0),0,1)*D1474)</f>
        <v/>
      </c>
      <c r="O1474" s="69" t="str">
        <f ca="1">IF(D1474="","",_xll.xEURO(OFFSET(C1474,-M1474+1,0),E1474,OFFSET(C1474,-M1474+2,0),OFFSET(C1474,-M1474+2,0),OFFSET(C1474,-M1474+3,0)+AB1474,OFFSET(C1474,-M1474+4,0),0,0))</f>
        <v/>
      </c>
      <c r="P1474" s="67" t="str">
        <f t="shared" si="260"/>
        <v/>
      </c>
      <c r="Q1474" s="67" t="str">
        <f ca="1">IF(D1474="","",_xll.xEURO(OFFSET(C1474,-M1474+1,0),E1474,OFFSET(C1474,-M1474+2,0),OFFSET(C1474,-M1474+2,0),OFFSET(C1474,-M1474+3,0)+AB1474,OFFSET(C1474,-M1474+4,0),0,2)/10*D1474)</f>
        <v/>
      </c>
      <c r="R1474" s="71" t="str">
        <f ca="1">IF(D1474="","",_xll.xEURO(OFFSET(C1474,-M1474+1,0),E1474,OFFSET(C1474,-M1474+2,0),OFFSET(C1474,-M1474+2,0),OFFSET(C1474,-M1474+3,0)+AB1474,OFFSET(C1474,-M1474+4,0),0,3)/100*D1474*10000)</f>
        <v/>
      </c>
      <c r="S1474" s="71" t="str">
        <f ca="1">IF(D1474="","",_xll.xEURO(OFFSET(C1474,-M1474+1,0),E1474,OFFSET(C1474,-M1474+2,0),OFFSET(C1474,-M1474+2,0),OFFSET(C1474,-M1474+3,0)+AB1474,OFFSET(C1474,-M1474+4,0),0,5)/365.25*D1474*10000)</f>
        <v/>
      </c>
      <c r="U1474" s="67" t="str">
        <f ca="1">IF(I1474="","",_xll.xEURO(OFFSET(C1474,-M1474+1,0),J1474,OFFSET(C1474,-M1474+2,0),OFFSET(C1474,-M1474+2,0),OFFSET(C1474,-M1474+3,0)+AC1474,OFFSET(C1474,-M1474+4,0),1,1)*I1474)</f>
        <v/>
      </c>
      <c r="V1474" s="69" t="str">
        <f ca="1">IF(I1474="","",_xll.xEURO(OFFSET(C1474,-M1474+1,0),J1474,OFFSET(C1474,-M1474+2,0),OFFSET(C1474,-M1474+2,0),OFFSET(C1474,-M1474+3,0)+AC1474,OFFSET(C1474,-M1474+4,0),1,0))</f>
        <v/>
      </c>
      <c r="W1474" s="67" t="str">
        <f t="shared" si="261"/>
        <v/>
      </c>
      <c r="X1474" s="67" t="str">
        <f ca="1">IF(I1474="","",_xll.xEURO(OFFSET(C1474,-M1474+1,0),J1474,OFFSET(C1474,-M1474+2,0),OFFSET(C1474,-M1474+2,0),OFFSET(C1474,-M1474+3,0)+AC1474,OFFSET(C1474,-M1474+4,0),1,2)/10*I1474)</f>
        <v/>
      </c>
      <c r="Y1474" s="71" t="str">
        <f ca="1">IF(I1474="","",_xll.xEURO(OFFSET(C1474,-M1474+1,0),J1474,OFFSET(C1474,-M1474+2,0),OFFSET(C1474,-M1474+2,0),OFFSET(C1474,-M1474+3,0)+AC1474,OFFSET(C1474,-M1474+4,0),1,3)/100*I1474*10000)</f>
        <v/>
      </c>
      <c r="Z1474" s="71" t="str">
        <f ca="1">IF(I1474="","",_xll.xEURO(OFFSET(C1474,-M1474+1,0),J1474,OFFSET(C1474,-M1474+2,0),OFFSET(C1474,-M1474+2,0),OFFSET(C1474,-M1474+3,0)+AC1474,OFFSET(C1474,-M1474+4,0),1,5)/365.25*I1474*10000)</f>
        <v/>
      </c>
      <c r="AB1474" s="40" t="str">
        <f ca="1">IF(D1474="","",_xll.xCalcSkew(OFFSET(C1474,-M1474,0),E1474-OFFSET(C1474,-M1474+1,0),b)/100)</f>
        <v/>
      </c>
      <c r="AC1474" s="40" t="str">
        <f ca="1">IF(I1474="","",_xll.xCalcSkew(OFFSET(C1474,-M1474,0),J1474-OFFSET(C1474,-M1474+1,0),b)/100)</f>
        <v/>
      </c>
      <c r="AE1474">
        <f t="shared" si="250"/>
        <v>0</v>
      </c>
      <c r="AF1474">
        <f t="shared" si="251"/>
        <v>0</v>
      </c>
      <c r="AG1474">
        <f t="shared" si="252"/>
        <v>0</v>
      </c>
    </row>
    <row r="1475" spans="4:33" x14ac:dyDescent="0.25">
      <c r="D1475" s="52"/>
      <c r="E1475" s="39"/>
      <c r="F1475" s="39"/>
      <c r="G1475" s="35"/>
      <c r="I1475" s="52"/>
      <c r="J1475" s="39"/>
      <c r="K1475" s="39"/>
      <c r="L1475" s="62"/>
      <c r="M1475" s="101">
        <f t="shared" si="262"/>
        <v>18</v>
      </c>
      <c r="N1475" s="67" t="str">
        <f ca="1">IF(D1475="","",_xll.xEURO(OFFSET(C1475,-M1475+1,0),E1475,OFFSET(C1475,-M1475+2,0),OFFSET(C1475,-M1475+2,0),OFFSET(C1475,-M1475+3,0)+AB1475,OFFSET(C1475,-M1475+4,0),0,1)*D1475)</f>
        <v/>
      </c>
      <c r="O1475" s="69" t="str">
        <f ca="1">IF(D1475="","",_xll.xEURO(OFFSET(C1475,-M1475+1,0),E1475,OFFSET(C1475,-M1475+2,0),OFFSET(C1475,-M1475+2,0),OFFSET(C1475,-M1475+3,0)+AB1475,OFFSET(C1475,-M1475+4,0),0,0))</f>
        <v/>
      </c>
      <c r="P1475" s="67" t="str">
        <f t="shared" si="260"/>
        <v/>
      </c>
      <c r="Q1475" s="67" t="str">
        <f ca="1">IF(D1475="","",_xll.xEURO(OFFSET(C1475,-M1475+1,0),E1475,OFFSET(C1475,-M1475+2,0),OFFSET(C1475,-M1475+2,0),OFFSET(C1475,-M1475+3,0)+AB1475,OFFSET(C1475,-M1475+4,0),0,2)/10*D1475)</f>
        <v/>
      </c>
      <c r="R1475" s="71" t="str">
        <f ca="1">IF(D1475="","",_xll.xEURO(OFFSET(C1475,-M1475+1,0),E1475,OFFSET(C1475,-M1475+2,0),OFFSET(C1475,-M1475+2,0),OFFSET(C1475,-M1475+3,0)+AB1475,OFFSET(C1475,-M1475+4,0),0,3)/100*D1475*10000)</f>
        <v/>
      </c>
      <c r="S1475" s="71" t="str">
        <f ca="1">IF(D1475="","",_xll.xEURO(OFFSET(C1475,-M1475+1,0),E1475,OFFSET(C1475,-M1475+2,0),OFFSET(C1475,-M1475+2,0),OFFSET(C1475,-M1475+3,0)+AB1475,OFFSET(C1475,-M1475+4,0),0,5)/365.25*D1475*10000)</f>
        <v/>
      </c>
      <c r="U1475" s="67" t="str">
        <f ca="1">IF(I1475="","",_xll.xEURO(OFFSET(C1475,-M1475+1,0),J1475,OFFSET(C1475,-M1475+2,0),OFFSET(C1475,-M1475+2,0),OFFSET(C1475,-M1475+3,0)+AC1475,OFFSET(C1475,-M1475+4,0),1,1)*I1475)</f>
        <v/>
      </c>
      <c r="V1475" s="69" t="str">
        <f ca="1">IF(I1475="","",_xll.xEURO(OFFSET(C1475,-M1475+1,0),J1475,OFFSET(C1475,-M1475+2,0),OFFSET(C1475,-M1475+2,0),OFFSET(C1475,-M1475+3,0)+AC1475,OFFSET(C1475,-M1475+4,0),1,0))</f>
        <v/>
      </c>
      <c r="W1475" s="67" t="str">
        <f t="shared" si="261"/>
        <v/>
      </c>
      <c r="X1475" s="67" t="str">
        <f ca="1">IF(I1475="","",_xll.xEURO(OFFSET(C1475,-M1475+1,0),J1475,OFFSET(C1475,-M1475+2,0),OFFSET(C1475,-M1475+2,0),OFFSET(C1475,-M1475+3,0)+AC1475,OFFSET(C1475,-M1475+4,0),1,2)/10*I1475)</f>
        <v/>
      </c>
      <c r="Y1475" s="71" t="str">
        <f ca="1">IF(I1475="","",_xll.xEURO(OFFSET(C1475,-M1475+1,0),J1475,OFFSET(C1475,-M1475+2,0),OFFSET(C1475,-M1475+2,0),OFFSET(C1475,-M1475+3,0)+AC1475,OFFSET(C1475,-M1475+4,0),1,3)/100*I1475*10000)</f>
        <v/>
      </c>
      <c r="Z1475" s="71" t="str">
        <f ca="1">IF(I1475="","",_xll.xEURO(OFFSET(C1475,-M1475+1,0),J1475,OFFSET(C1475,-M1475+2,0),OFFSET(C1475,-M1475+2,0),OFFSET(C1475,-M1475+3,0)+AC1475,OFFSET(C1475,-M1475+4,0),1,5)/365.25*I1475*10000)</f>
        <v/>
      </c>
      <c r="AB1475" s="40" t="str">
        <f ca="1">IF(D1475="","",_xll.xCalcSkew(OFFSET(C1475,-M1475,0),E1475-OFFSET(C1475,-M1475+1,0),b)/100)</f>
        <v/>
      </c>
      <c r="AC1475" s="40" t="str">
        <f ca="1">IF(I1475="","",_xll.xCalcSkew(OFFSET(C1475,-M1475,0),J1475-OFFSET(C1475,-M1475+1,0),b)/100)</f>
        <v/>
      </c>
      <c r="AE1475">
        <f t="shared" si="250"/>
        <v>0</v>
      </c>
      <c r="AF1475">
        <f t="shared" si="251"/>
        <v>0</v>
      </c>
      <c r="AG1475">
        <f t="shared" si="252"/>
        <v>0</v>
      </c>
    </row>
    <row r="1476" spans="4:33" x14ac:dyDescent="0.25">
      <c r="D1476" s="52"/>
      <c r="E1476" s="39"/>
      <c r="F1476" s="39"/>
      <c r="G1476" s="35"/>
      <c r="I1476" s="52"/>
      <c r="J1476" s="39"/>
      <c r="K1476" s="39"/>
      <c r="L1476" s="62"/>
      <c r="M1476" s="101">
        <f t="shared" si="262"/>
        <v>19</v>
      </c>
      <c r="N1476" s="67" t="str">
        <f ca="1">IF(D1476="","",_xll.xEURO(OFFSET(C1476,-M1476+1,0),E1476,OFFSET(C1476,-M1476+2,0),OFFSET(C1476,-M1476+2,0),OFFSET(C1476,-M1476+3,0)+AB1476,OFFSET(C1476,-M1476+4,0),0,1)*D1476)</f>
        <v/>
      </c>
      <c r="O1476" s="69" t="str">
        <f ca="1">IF(D1476="","",_xll.xEURO(OFFSET(C1476,-M1476+1,0),E1476,OFFSET(C1476,-M1476+2,0),OFFSET(C1476,-M1476+2,0),OFFSET(C1476,-M1476+3,0)+AB1476,OFFSET(C1476,-M1476+4,0),0,0))</f>
        <v/>
      </c>
      <c r="P1476" s="67" t="str">
        <f t="shared" si="260"/>
        <v/>
      </c>
      <c r="Q1476" s="67" t="str">
        <f ca="1">IF(D1476="","",_xll.xEURO(OFFSET(C1476,-M1476+1,0),E1476,OFFSET(C1476,-M1476+2,0),OFFSET(C1476,-M1476+2,0),OFFSET(C1476,-M1476+3,0)+AB1476,OFFSET(C1476,-M1476+4,0),0,2)/10*D1476)</f>
        <v/>
      </c>
      <c r="R1476" s="71" t="str">
        <f ca="1">IF(D1476="","",_xll.xEURO(OFFSET(C1476,-M1476+1,0),E1476,OFFSET(C1476,-M1476+2,0),OFFSET(C1476,-M1476+2,0),OFFSET(C1476,-M1476+3,0)+AB1476,OFFSET(C1476,-M1476+4,0),0,3)/100*D1476*10000)</f>
        <v/>
      </c>
      <c r="S1476" s="71" t="str">
        <f ca="1">IF(D1476="","",_xll.xEURO(OFFSET(C1476,-M1476+1,0),E1476,OFFSET(C1476,-M1476+2,0),OFFSET(C1476,-M1476+2,0),OFFSET(C1476,-M1476+3,0)+AB1476,OFFSET(C1476,-M1476+4,0),0,5)/365.25*D1476*10000)</f>
        <v/>
      </c>
      <c r="U1476" s="67" t="str">
        <f ca="1">IF(I1476="","",_xll.xEURO(OFFSET(C1476,-M1476+1,0),J1476,OFFSET(C1476,-M1476+2,0),OFFSET(C1476,-M1476+2,0),OFFSET(C1476,-M1476+3,0)+AC1476,OFFSET(C1476,-M1476+4,0),1,1)*I1476)</f>
        <v/>
      </c>
      <c r="V1476" s="69" t="str">
        <f ca="1">IF(I1476="","",_xll.xEURO(OFFSET(C1476,-M1476+1,0),J1476,OFFSET(C1476,-M1476+2,0),OFFSET(C1476,-M1476+2,0),OFFSET(C1476,-M1476+3,0)+AC1476,OFFSET(C1476,-M1476+4,0),1,0))</f>
        <v/>
      </c>
      <c r="W1476" s="67" t="str">
        <f t="shared" si="261"/>
        <v/>
      </c>
      <c r="X1476" s="67" t="str">
        <f ca="1">IF(I1476="","",_xll.xEURO(OFFSET(C1476,-M1476+1,0),J1476,OFFSET(C1476,-M1476+2,0),OFFSET(C1476,-M1476+2,0),OFFSET(C1476,-M1476+3,0)+AC1476,OFFSET(C1476,-M1476+4,0),1,2)/10*I1476)</f>
        <v/>
      </c>
      <c r="Y1476" s="71" t="str">
        <f ca="1">IF(I1476="","",_xll.xEURO(OFFSET(C1476,-M1476+1,0),J1476,OFFSET(C1476,-M1476+2,0),OFFSET(C1476,-M1476+2,0),OFFSET(C1476,-M1476+3,0)+AC1476,OFFSET(C1476,-M1476+4,0),1,3)/100*I1476*10000)</f>
        <v/>
      </c>
      <c r="Z1476" s="71" t="str">
        <f ca="1">IF(I1476="","",_xll.xEURO(OFFSET(C1476,-M1476+1,0),J1476,OFFSET(C1476,-M1476+2,0),OFFSET(C1476,-M1476+2,0),OFFSET(C1476,-M1476+3,0)+AC1476,OFFSET(C1476,-M1476+4,0),1,5)/365.25*I1476*10000)</f>
        <v/>
      </c>
      <c r="AB1476" s="40" t="str">
        <f ca="1">IF(D1476="","",_xll.xCalcSkew(OFFSET(C1476,-M1476,0),E1476-OFFSET(C1476,-M1476+1,0),b)/100)</f>
        <v/>
      </c>
      <c r="AC1476" s="40" t="str">
        <f ca="1">IF(I1476="","",_xll.xCalcSkew(OFFSET(C1476,-M1476,0),J1476-OFFSET(C1476,-M1476+1,0),b)/100)</f>
        <v/>
      </c>
      <c r="AE1476">
        <f t="shared" si="250"/>
        <v>0</v>
      </c>
      <c r="AF1476">
        <f t="shared" si="251"/>
        <v>0</v>
      </c>
      <c r="AG1476">
        <f t="shared" si="252"/>
        <v>0</v>
      </c>
    </row>
    <row r="1477" spans="4:33" x14ac:dyDescent="0.25">
      <c r="D1477" s="52"/>
      <c r="E1477" s="39"/>
      <c r="F1477" s="39"/>
      <c r="G1477" s="35"/>
      <c r="I1477" s="52"/>
      <c r="J1477" s="39"/>
      <c r="K1477" s="39"/>
      <c r="L1477" s="62"/>
      <c r="M1477" s="101">
        <f t="shared" si="262"/>
        <v>20</v>
      </c>
      <c r="N1477" s="67" t="str">
        <f ca="1">IF(D1477="","",_xll.xEURO(OFFSET(C1477,-M1477+1,0),E1477,OFFSET(C1477,-M1477+2,0),OFFSET(C1477,-M1477+2,0),OFFSET(C1477,-M1477+3,0)+AB1477,OFFSET(C1477,-M1477+4,0),0,1)*D1477)</f>
        <v/>
      </c>
      <c r="O1477" s="69" t="str">
        <f ca="1">IF(D1477="","",_xll.xEURO(OFFSET(C1477,-M1477+1,0),E1477,OFFSET(C1477,-M1477+2,0),OFFSET(C1477,-M1477+2,0),OFFSET(C1477,-M1477+3,0)+AB1477,OFFSET(C1477,-M1477+4,0),0,0))</f>
        <v/>
      </c>
      <c r="P1477" s="67" t="str">
        <f t="shared" si="260"/>
        <v/>
      </c>
      <c r="Q1477" s="67" t="str">
        <f ca="1">IF(D1477="","",_xll.xEURO(OFFSET(C1477,-M1477+1,0),E1477,OFFSET(C1477,-M1477+2,0),OFFSET(C1477,-M1477+2,0),OFFSET(C1477,-M1477+3,0)+AB1477,OFFSET(C1477,-M1477+4,0),0,2)/10*D1477)</f>
        <v/>
      </c>
      <c r="R1477" s="71" t="str">
        <f ca="1">IF(D1477="","",_xll.xEURO(OFFSET(C1477,-M1477+1,0),E1477,OFFSET(C1477,-M1477+2,0),OFFSET(C1477,-M1477+2,0),OFFSET(C1477,-M1477+3,0)+AB1477,OFFSET(C1477,-M1477+4,0),0,3)/100*D1477*10000)</f>
        <v/>
      </c>
      <c r="S1477" s="71" t="str">
        <f ca="1">IF(D1477="","",_xll.xEURO(OFFSET(C1477,-M1477+1,0),E1477,OFFSET(C1477,-M1477+2,0),OFFSET(C1477,-M1477+2,0),OFFSET(C1477,-M1477+3,0)+AB1477,OFFSET(C1477,-M1477+4,0),0,5)/365.25*D1477*10000)</f>
        <v/>
      </c>
      <c r="U1477" s="67" t="str">
        <f ca="1">IF(I1477="","",_xll.xEURO(OFFSET(C1477,-M1477+1,0),J1477,OFFSET(C1477,-M1477+2,0),OFFSET(C1477,-M1477+2,0),OFFSET(C1477,-M1477+3,0)+AC1477,OFFSET(C1477,-M1477+4,0),1,1)*I1477)</f>
        <v/>
      </c>
      <c r="V1477" s="69" t="str">
        <f ca="1">IF(I1477="","",_xll.xEURO(OFFSET(C1477,-M1477+1,0),J1477,OFFSET(C1477,-M1477+2,0),OFFSET(C1477,-M1477+2,0),OFFSET(C1477,-M1477+3,0)+AC1477,OFFSET(C1477,-M1477+4,0),1,0))</f>
        <v/>
      </c>
      <c r="W1477" s="67" t="str">
        <f t="shared" si="261"/>
        <v/>
      </c>
      <c r="X1477" s="67" t="str">
        <f ca="1">IF(I1477="","",_xll.xEURO(OFFSET(C1477,-M1477+1,0),J1477,OFFSET(C1477,-M1477+2,0),OFFSET(C1477,-M1477+2,0),OFFSET(C1477,-M1477+3,0)+AC1477,OFFSET(C1477,-M1477+4,0),1,2)/10*I1477)</f>
        <v/>
      </c>
      <c r="Y1477" s="71" t="str">
        <f ca="1">IF(I1477="","",_xll.xEURO(OFFSET(C1477,-M1477+1,0),J1477,OFFSET(C1477,-M1477+2,0),OFFSET(C1477,-M1477+2,0),OFFSET(C1477,-M1477+3,0)+AC1477,OFFSET(C1477,-M1477+4,0),1,3)/100*I1477*10000)</f>
        <v/>
      </c>
      <c r="Z1477" s="71" t="str">
        <f ca="1">IF(I1477="","",_xll.xEURO(OFFSET(C1477,-M1477+1,0),J1477,OFFSET(C1477,-M1477+2,0),OFFSET(C1477,-M1477+2,0),OFFSET(C1477,-M1477+3,0)+AC1477,OFFSET(C1477,-M1477+4,0),1,5)/365.25*I1477*10000)</f>
        <v/>
      </c>
      <c r="AB1477" s="40" t="str">
        <f ca="1">IF(D1477="","",_xll.xCalcSkew(OFFSET(C1477,-M1477,0),E1477-OFFSET(C1477,-M1477+1,0),b)/100)</f>
        <v/>
      </c>
      <c r="AC1477" s="40" t="str">
        <f ca="1">IF(I1477="","",_xll.xCalcSkew(OFFSET(C1477,-M1477,0),J1477-OFFSET(C1477,-M1477+1,0),b)/100)</f>
        <v/>
      </c>
      <c r="AE1477">
        <f t="shared" si="250"/>
        <v>0</v>
      </c>
      <c r="AF1477">
        <f t="shared" si="251"/>
        <v>0</v>
      </c>
      <c r="AG1477">
        <f t="shared" si="252"/>
        <v>0</v>
      </c>
    </row>
    <row r="1478" spans="4:33" x14ac:dyDescent="0.25">
      <c r="D1478" s="52"/>
      <c r="E1478" s="39"/>
      <c r="F1478" s="39"/>
      <c r="G1478" s="35"/>
      <c r="I1478" s="52"/>
      <c r="J1478" s="39"/>
      <c r="K1478" s="39"/>
      <c r="L1478" s="62"/>
      <c r="M1478" s="101">
        <f t="shared" si="262"/>
        <v>21</v>
      </c>
      <c r="N1478" s="67" t="str">
        <f ca="1">IF(D1478="","",_xll.xEURO(OFFSET(C1478,-M1478+1,0),E1478,OFFSET(C1478,-M1478+2,0),OFFSET(C1478,-M1478+2,0),OFFSET(C1478,-M1478+3,0)+AB1478,OFFSET(C1478,-M1478+4,0),0,1)*D1478)</f>
        <v/>
      </c>
      <c r="O1478" s="69" t="str">
        <f ca="1">IF(D1478="","",_xll.xEURO(OFFSET(C1478,-M1478+1,0),E1478,OFFSET(C1478,-M1478+2,0),OFFSET(C1478,-M1478+2,0),OFFSET(C1478,-M1478+3,0)+AB1478,OFFSET(C1478,-M1478+4,0),0,0))</f>
        <v/>
      </c>
      <c r="P1478" s="67" t="str">
        <f t="shared" si="260"/>
        <v/>
      </c>
      <c r="Q1478" s="67" t="str">
        <f ca="1">IF(D1478="","",_xll.xEURO(OFFSET(C1478,-M1478+1,0),E1478,OFFSET(C1478,-M1478+2,0),OFFSET(C1478,-M1478+2,0),OFFSET(C1478,-M1478+3,0)+AB1478,OFFSET(C1478,-M1478+4,0),0,2)/10*D1478)</f>
        <v/>
      </c>
      <c r="R1478" s="71" t="str">
        <f ca="1">IF(D1478="","",_xll.xEURO(OFFSET(C1478,-M1478+1,0),E1478,OFFSET(C1478,-M1478+2,0),OFFSET(C1478,-M1478+2,0),OFFSET(C1478,-M1478+3,0)+AB1478,OFFSET(C1478,-M1478+4,0),0,3)/100*D1478*10000)</f>
        <v/>
      </c>
      <c r="S1478" s="71" t="str">
        <f ca="1">IF(D1478="","",_xll.xEURO(OFFSET(C1478,-M1478+1,0),E1478,OFFSET(C1478,-M1478+2,0),OFFSET(C1478,-M1478+2,0),OFFSET(C1478,-M1478+3,0)+AB1478,OFFSET(C1478,-M1478+4,0),0,5)/365.25*D1478*10000)</f>
        <v/>
      </c>
      <c r="U1478" s="67" t="str">
        <f ca="1">IF(I1478="","",_xll.xEURO(OFFSET(C1478,-M1478+1,0),J1478,OFFSET(C1478,-M1478+2,0),OFFSET(C1478,-M1478+2,0),OFFSET(C1478,-M1478+3,0)+AC1478,OFFSET(C1478,-M1478+4,0),1,1)*I1478)</f>
        <v/>
      </c>
      <c r="V1478" s="69" t="str">
        <f ca="1">IF(I1478="","",_xll.xEURO(OFFSET(C1478,-M1478+1,0),J1478,OFFSET(C1478,-M1478+2,0),OFFSET(C1478,-M1478+2,0),OFFSET(C1478,-M1478+3,0)+AC1478,OFFSET(C1478,-M1478+4,0),1,0))</f>
        <v/>
      </c>
      <c r="W1478" s="67" t="str">
        <f t="shared" si="261"/>
        <v/>
      </c>
      <c r="X1478" s="67" t="str">
        <f ca="1">IF(I1478="","",_xll.xEURO(OFFSET(C1478,-M1478+1,0),J1478,OFFSET(C1478,-M1478+2,0),OFFSET(C1478,-M1478+2,0),OFFSET(C1478,-M1478+3,0)+AC1478,OFFSET(C1478,-M1478+4,0),1,2)/10*I1478)</f>
        <v/>
      </c>
      <c r="Y1478" s="71" t="str">
        <f ca="1">IF(I1478="","",_xll.xEURO(OFFSET(C1478,-M1478+1,0),J1478,OFFSET(C1478,-M1478+2,0),OFFSET(C1478,-M1478+2,0),OFFSET(C1478,-M1478+3,0)+AC1478,OFFSET(C1478,-M1478+4,0),1,3)/100*I1478*10000)</f>
        <v/>
      </c>
      <c r="Z1478" s="71" t="str">
        <f ca="1">IF(I1478="","",_xll.xEURO(OFFSET(C1478,-M1478+1,0),J1478,OFFSET(C1478,-M1478+2,0),OFFSET(C1478,-M1478+2,0),OFFSET(C1478,-M1478+3,0)+AC1478,OFFSET(C1478,-M1478+4,0),1,5)/365.25*I1478*10000)</f>
        <v/>
      </c>
      <c r="AB1478" s="40" t="str">
        <f ca="1">IF(D1478="","",_xll.xCalcSkew(OFFSET(C1478,-M1478,0),E1478-OFFSET(C1478,-M1478+1,0),b)/100)</f>
        <v/>
      </c>
      <c r="AC1478" s="40" t="str">
        <f ca="1">IF(I1478="","",_xll.xCalcSkew(OFFSET(C1478,-M1478,0),J1478-OFFSET(C1478,-M1478+1,0),b)/100)</f>
        <v/>
      </c>
      <c r="AE1478">
        <f t="shared" ref="AE1478:AE1541" si="263">D1478*F1478*10000*-1</f>
        <v>0</v>
      </c>
      <c r="AF1478">
        <f t="shared" ref="AF1478:AF1541" si="264">I1478*K1478*10000*-1</f>
        <v>0</v>
      </c>
      <c r="AG1478">
        <f t="shared" ref="AG1478:AG1541" si="265">AE1478+AF1478</f>
        <v>0</v>
      </c>
    </row>
    <row r="1479" spans="4:33" x14ac:dyDescent="0.25">
      <c r="D1479" s="52"/>
      <c r="E1479" s="39"/>
      <c r="F1479" s="39"/>
      <c r="G1479" s="35"/>
      <c r="I1479" s="52"/>
      <c r="J1479" s="39"/>
      <c r="K1479" s="39"/>
      <c r="L1479" s="62"/>
      <c r="M1479" s="101">
        <f t="shared" si="262"/>
        <v>22</v>
      </c>
      <c r="N1479" s="67" t="str">
        <f ca="1">IF(D1479="","",_xll.xEURO(OFFSET(C1479,-M1479+1,0),E1479,OFFSET(C1479,-M1479+2,0),OFFSET(C1479,-M1479+2,0),OFFSET(C1479,-M1479+3,0)+AB1479,OFFSET(C1479,-M1479+4,0),0,1)*D1479)</f>
        <v/>
      </c>
      <c r="O1479" s="69" t="str">
        <f ca="1">IF(D1479="","",_xll.xEURO(OFFSET(C1479,-M1479+1,0),E1479,OFFSET(C1479,-M1479+2,0),OFFSET(C1479,-M1479+2,0),OFFSET(C1479,-M1479+3,0)+AB1479,OFFSET(C1479,-M1479+4,0),0,0))</f>
        <v/>
      </c>
      <c r="P1479" s="67" t="str">
        <f t="shared" si="260"/>
        <v/>
      </c>
      <c r="Q1479" s="67" t="str">
        <f ca="1">IF(D1479="","",_xll.xEURO(OFFSET(C1479,-M1479+1,0),E1479,OFFSET(C1479,-M1479+2,0),OFFSET(C1479,-M1479+2,0),OFFSET(C1479,-M1479+3,0)+AB1479,OFFSET(C1479,-M1479+4,0),0,2)/10*D1479)</f>
        <v/>
      </c>
      <c r="R1479" s="71" t="str">
        <f ca="1">IF(D1479="","",_xll.xEURO(OFFSET(C1479,-M1479+1,0),E1479,OFFSET(C1479,-M1479+2,0),OFFSET(C1479,-M1479+2,0),OFFSET(C1479,-M1479+3,0)+AB1479,OFFSET(C1479,-M1479+4,0),0,3)/100*D1479*10000)</f>
        <v/>
      </c>
      <c r="S1479" s="71" t="str">
        <f ca="1">IF(D1479="","",_xll.xEURO(OFFSET(C1479,-M1479+1,0),E1479,OFFSET(C1479,-M1479+2,0),OFFSET(C1479,-M1479+2,0),OFFSET(C1479,-M1479+3,0)+AB1479,OFFSET(C1479,-M1479+4,0),0,5)/365.25*D1479*10000)</f>
        <v/>
      </c>
      <c r="U1479" s="67" t="str">
        <f ca="1">IF(I1479="","",_xll.xEURO(OFFSET(C1479,-M1479+1,0),J1479,OFFSET(C1479,-M1479+2,0),OFFSET(C1479,-M1479+2,0),OFFSET(C1479,-M1479+3,0)+AC1479,OFFSET(C1479,-M1479+4,0),1,1)*I1479)</f>
        <v/>
      </c>
      <c r="V1479" s="69" t="str">
        <f ca="1">IF(I1479="","",_xll.xEURO(OFFSET(C1479,-M1479+1,0),J1479,OFFSET(C1479,-M1479+2,0),OFFSET(C1479,-M1479+2,0),OFFSET(C1479,-M1479+3,0)+AC1479,OFFSET(C1479,-M1479+4,0),1,0))</f>
        <v/>
      </c>
      <c r="W1479" s="67" t="str">
        <f t="shared" si="261"/>
        <v/>
      </c>
      <c r="X1479" s="67" t="str">
        <f ca="1">IF(I1479="","",_xll.xEURO(OFFSET(C1479,-M1479+1,0),J1479,OFFSET(C1479,-M1479+2,0),OFFSET(C1479,-M1479+2,0),OFFSET(C1479,-M1479+3,0)+AC1479,OFFSET(C1479,-M1479+4,0),1,2)/10*I1479)</f>
        <v/>
      </c>
      <c r="Y1479" s="71" t="str">
        <f ca="1">IF(I1479="","",_xll.xEURO(OFFSET(C1479,-M1479+1,0),J1479,OFFSET(C1479,-M1479+2,0),OFFSET(C1479,-M1479+2,0),OFFSET(C1479,-M1479+3,0)+AC1479,OFFSET(C1479,-M1479+4,0),1,3)/100*I1479*10000)</f>
        <v/>
      </c>
      <c r="Z1479" s="71" t="str">
        <f ca="1">IF(I1479="","",_xll.xEURO(OFFSET(C1479,-M1479+1,0),J1479,OFFSET(C1479,-M1479+2,0),OFFSET(C1479,-M1479+2,0),OFFSET(C1479,-M1479+3,0)+AC1479,OFFSET(C1479,-M1479+4,0),1,5)/365.25*I1479*10000)</f>
        <v/>
      </c>
      <c r="AB1479" s="40" t="str">
        <f ca="1">IF(D1479="","",_xll.xCalcSkew(OFFSET(C1479,-M1479,0),E1479-OFFSET(C1479,-M1479+1,0),b)/100)</f>
        <v/>
      </c>
      <c r="AC1479" s="40" t="str">
        <f ca="1">IF(I1479="","",_xll.xCalcSkew(OFFSET(C1479,-M1479,0),J1479-OFFSET(C1479,-M1479+1,0),b)/100)</f>
        <v/>
      </c>
      <c r="AE1479">
        <f t="shared" si="263"/>
        <v>0</v>
      </c>
      <c r="AF1479">
        <f t="shared" si="264"/>
        <v>0</v>
      </c>
      <c r="AG1479">
        <f t="shared" si="265"/>
        <v>0</v>
      </c>
    </row>
    <row r="1480" spans="4:33" x14ac:dyDescent="0.25">
      <c r="D1480" s="52"/>
      <c r="E1480" s="39"/>
      <c r="F1480" s="39"/>
      <c r="G1480" s="35"/>
      <c r="I1480" s="52"/>
      <c r="J1480" s="39"/>
      <c r="K1480" s="39"/>
      <c r="L1480" s="62"/>
      <c r="M1480" s="101">
        <f t="shared" si="262"/>
        <v>23</v>
      </c>
      <c r="N1480" s="67" t="str">
        <f ca="1">IF(D1480="","",_xll.xEURO(OFFSET(C1480,-M1480+1,0),E1480,OFFSET(C1480,-M1480+2,0),OFFSET(C1480,-M1480+2,0),OFFSET(C1480,-M1480+3,0)+AB1480,OFFSET(C1480,-M1480+4,0),0,1)*D1480)</f>
        <v/>
      </c>
      <c r="O1480" s="69" t="str">
        <f ca="1">IF(D1480="","",_xll.xEURO(OFFSET(C1480,-M1480+1,0),E1480,OFFSET(C1480,-M1480+2,0),OFFSET(C1480,-M1480+2,0),OFFSET(C1480,-M1480+3,0)+AB1480,OFFSET(C1480,-M1480+4,0),0,0))</f>
        <v/>
      </c>
      <c r="P1480" s="67" t="str">
        <f t="shared" si="260"/>
        <v/>
      </c>
      <c r="Q1480" s="67" t="str">
        <f ca="1">IF(D1480="","",_xll.xEURO(OFFSET(C1480,-M1480+1,0),E1480,OFFSET(C1480,-M1480+2,0),OFFSET(C1480,-M1480+2,0),OFFSET(C1480,-M1480+3,0)+AB1480,OFFSET(C1480,-M1480+4,0),0,2)/10*D1480)</f>
        <v/>
      </c>
      <c r="R1480" s="71" t="str">
        <f ca="1">IF(D1480="","",_xll.xEURO(OFFSET(C1480,-M1480+1,0),E1480,OFFSET(C1480,-M1480+2,0),OFFSET(C1480,-M1480+2,0),OFFSET(C1480,-M1480+3,0)+AB1480,OFFSET(C1480,-M1480+4,0),0,3)/100*D1480*10000)</f>
        <v/>
      </c>
      <c r="S1480" s="71" t="str">
        <f ca="1">IF(D1480="","",_xll.xEURO(OFFSET(C1480,-M1480+1,0),E1480,OFFSET(C1480,-M1480+2,0),OFFSET(C1480,-M1480+2,0),OFFSET(C1480,-M1480+3,0)+AB1480,OFFSET(C1480,-M1480+4,0),0,5)/365.25*D1480*10000)</f>
        <v/>
      </c>
      <c r="U1480" s="67" t="str">
        <f ca="1">IF(I1480="","",_xll.xEURO(OFFSET(C1480,-M1480+1,0),J1480,OFFSET(C1480,-M1480+2,0),OFFSET(C1480,-M1480+2,0),OFFSET(C1480,-M1480+3,0)+AC1480,OFFSET(C1480,-M1480+4,0),1,1)*I1480)</f>
        <v/>
      </c>
      <c r="V1480" s="69" t="str">
        <f ca="1">IF(I1480="","",_xll.xEURO(OFFSET(C1480,-M1480+1,0),J1480,OFFSET(C1480,-M1480+2,0),OFFSET(C1480,-M1480+2,0),OFFSET(C1480,-M1480+3,0)+AC1480,OFFSET(C1480,-M1480+4,0),1,0))</f>
        <v/>
      </c>
      <c r="W1480" s="67" t="str">
        <f t="shared" si="261"/>
        <v/>
      </c>
      <c r="X1480" s="67" t="str">
        <f ca="1">IF(I1480="","",_xll.xEURO(OFFSET(C1480,-M1480+1,0),J1480,OFFSET(C1480,-M1480+2,0),OFFSET(C1480,-M1480+2,0),OFFSET(C1480,-M1480+3,0)+AC1480,OFFSET(C1480,-M1480+4,0),1,2)/10*I1480)</f>
        <v/>
      </c>
      <c r="Y1480" s="71" t="str">
        <f ca="1">IF(I1480="","",_xll.xEURO(OFFSET(C1480,-M1480+1,0),J1480,OFFSET(C1480,-M1480+2,0),OFFSET(C1480,-M1480+2,0),OFFSET(C1480,-M1480+3,0)+AC1480,OFFSET(C1480,-M1480+4,0),1,3)/100*I1480*10000)</f>
        <v/>
      </c>
      <c r="Z1480" s="71" t="str">
        <f ca="1">IF(I1480="","",_xll.xEURO(OFFSET(C1480,-M1480+1,0),J1480,OFFSET(C1480,-M1480+2,0),OFFSET(C1480,-M1480+2,0),OFFSET(C1480,-M1480+3,0)+AC1480,OFFSET(C1480,-M1480+4,0),1,5)/365.25*I1480*10000)</f>
        <v/>
      </c>
      <c r="AB1480" s="40" t="str">
        <f ca="1">IF(D1480="","",_xll.xCalcSkew(OFFSET(C1480,-M1480,0),E1480-OFFSET(C1480,-M1480+1,0),b)/100)</f>
        <v/>
      </c>
      <c r="AC1480" s="40" t="str">
        <f ca="1">IF(I1480="","",_xll.xCalcSkew(OFFSET(C1480,-M1480,0),J1480-OFFSET(C1480,-M1480+1,0),b)/100)</f>
        <v/>
      </c>
      <c r="AE1480">
        <f t="shared" si="263"/>
        <v>0</v>
      </c>
      <c r="AF1480">
        <f t="shared" si="264"/>
        <v>0</v>
      </c>
      <c r="AG1480">
        <f t="shared" si="265"/>
        <v>0</v>
      </c>
    </row>
    <row r="1481" spans="4:33" x14ac:dyDescent="0.25">
      <c r="D1481" s="52"/>
      <c r="E1481" s="39"/>
      <c r="F1481" s="39"/>
      <c r="G1481" s="35"/>
      <c r="I1481" s="52"/>
      <c r="J1481" s="39"/>
      <c r="K1481" s="39"/>
      <c r="L1481" s="62"/>
      <c r="M1481" s="101">
        <f t="shared" si="262"/>
        <v>24</v>
      </c>
      <c r="N1481" s="67" t="str">
        <f ca="1">IF(D1481="","",_xll.xEURO(OFFSET(C1481,-M1481+1,0),E1481,OFFSET(C1481,-M1481+2,0),OFFSET(C1481,-M1481+2,0),OFFSET(C1481,-M1481+3,0)+AB1481,OFFSET(C1481,-M1481+4,0),0,1)*D1481)</f>
        <v/>
      </c>
      <c r="O1481" s="69" t="str">
        <f ca="1">IF(D1481="","",_xll.xEURO(OFFSET(C1481,-M1481+1,0),E1481,OFFSET(C1481,-M1481+2,0),OFFSET(C1481,-M1481+2,0),OFFSET(C1481,-M1481+3,0)+AB1481,OFFSET(C1481,-M1481+4,0),0,0))</f>
        <v/>
      </c>
      <c r="P1481" s="67" t="str">
        <f t="shared" si="260"/>
        <v/>
      </c>
      <c r="Q1481" s="67" t="str">
        <f ca="1">IF(D1481="","",_xll.xEURO(OFFSET(C1481,-M1481+1,0),E1481,OFFSET(C1481,-M1481+2,0),OFFSET(C1481,-M1481+2,0),OFFSET(C1481,-M1481+3,0)+AB1481,OFFSET(C1481,-M1481+4,0),0,2)/10*D1481)</f>
        <v/>
      </c>
      <c r="R1481" s="71" t="str">
        <f ca="1">IF(D1481="","",_xll.xEURO(OFFSET(C1481,-M1481+1,0),E1481,OFFSET(C1481,-M1481+2,0),OFFSET(C1481,-M1481+2,0),OFFSET(C1481,-M1481+3,0)+AB1481,OFFSET(C1481,-M1481+4,0),0,3)/100*D1481*10000)</f>
        <v/>
      </c>
      <c r="S1481" s="71" t="str">
        <f ca="1">IF(D1481="","",_xll.xEURO(OFFSET(C1481,-M1481+1,0),E1481,OFFSET(C1481,-M1481+2,0),OFFSET(C1481,-M1481+2,0),OFFSET(C1481,-M1481+3,0)+AB1481,OFFSET(C1481,-M1481+4,0),0,5)/365.25*D1481*10000)</f>
        <v/>
      </c>
      <c r="U1481" s="67" t="str">
        <f ca="1">IF(I1481="","",_xll.xEURO(OFFSET(C1481,-M1481+1,0),J1481,OFFSET(C1481,-M1481+2,0),OFFSET(C1481,-M1481+2,0),OFFSET(C1481,-M1481+3,0)+AC1481,OFFSET(C1481,-M1481+4,0),1,1)*I1481)</f>
        <v/>
      </c>
      <c r="V1481" s="69" t="str">
        <f ca="1">IF(I1481="","",_xll.xEURO(OFFSET(C1481,-M1481+1,0),J1481,OFFSET(C1481,-M1481+2,0),OFFSET(C1481,-M1481+2,0),OFFSET(C1481,-M1481+3,0)+AC1481,OFFSET(C1481,-M1481+4,0),1,0))</f>
        <v/>
      </c>
      <c r="W1481" s="67" t="str">
        <f t="shared" si="261"/>
        <v/>
      </c>
      <c r="X1481" s="67" t="str">
        <f ca="1">IF(I1481="","",_xll.xEURO(OFFSET(C1481,-M1481+1,0),J1481,OFFSET(C1481,-M1481+2,0),OFFSET(C1481,-M1481+2,0),OFFSET(C1481,-M1481+3,0)+AC1481,OFFSET(C1481,-M1481+4,0),1,2)/10*I1481)</f>
        <v/>
      </c>
      <c r="Y1481" s="71" t="str">
        <f ca="1">IF(I1481="","",_xll.xEURO(OFFSET(C1481,-M1481+1,0),J1481,OFFSET(C1481,-M1481+2,0),OFFSET(C1481,-M1481+2,0),OFFSET(C1481,-M1481+3,0)+AC1481,OFFSET(C1481,-M1481+4,0),1,3)/100*I1481*10000)</f>
        <v/>
      </c>
      <c r="Z1481" s="71" t="str">
        <f ca="1">IF(I1481="","",_xll.xEURO(OFFSET(C1481,-M1481+1,0),J1481,OFFSET(C1481,-M1481+2,0),OFFSET(C1481,-M1481+2,0),OFFSET(C1481,-M1481+3,0)+AC1481,OFFSET(C1481,-M1481+4,0),1,5)/365.25*I1481*10000)</f>
        <v/>
      </c>
      <c r="AB1481" s="40" t="str">
        <f ca="1">IF(D1481="","",_xll.xCalcSkew(OFFSET(C1481,-M1481,0),E1481-OFFSET(C1481,-M1481+1,0),b)/100)</f>
        <v/>
      </c>
      <c r="AC1481" s="40" t="str">
        <f ca="1">IF(I1481="","",_xll.xCalcSkew(OFFSET(C1481,-M1481,0),J1481-OFFSET(C1481,-M1481+1,0),b)/100)</f>
        <v/>
      </c>
      <c r="AE1481">
        <f t="shared" si="263"/>
        <v>0</v>
      </c>
      <c r="AF1481">
        <f t="shared" si="264"/>
        <v>0</v>
      </c>
      <c r="AG1481">
        <f t="shared" si="265"/>
        <v>0</v>
      </c>
    </row>
    <row r="1482" spans="4:33" x14ac:dyDescent="0.25">
      <c r="D1482" s="52"/>
      <c r="E1482" s="39"/>
      <c r="F1482" s="39"/>
      <c r="G1482" s="35"/>
      <c r="I1482" s="52"/>
      <c r="J1482" s="39"/>
      <c r="K1482" s="39"/>
      <c r="L1482" s="62"/>
      <c r="M1482" s="101">
        <f t="shared" si="262"/>
        <v>25</v>
      </c>
      <c r="N1482" s="67" t="str">
        <f ca="1">IF(D1482="","",_xll.xEURO(OFFSET(C1482,-M1482+1,0),E1482,OFFSET(C1482,-M1482+2,0),OFFSET(C1482,-M1482+2,0),OFFSET(C1482,-M1482+3,0)+AB1482,OFFSET(C1482,-M1482+4,0),0,1)*D1482)</f>
        <v/>
      </c>
      <c r="O1482" s="69" t="str">
        <f ca="1">IF(D1482="","",_xll.xEURO(OFFSET(C1482,-M1482+1,0),E1482,OFFSET(C1482,-M1482+2,0),OFFSET(C1482,-M1482+2,0),OFFSET(C1482,-M1482+3,0)+AB1482,OFFSET(C1482,-M1482+4,0),0,0))</f>
        <v/>
      </c>
      <c r="P1482" s="67" t="str">
        <f t="shared" si="260"/>
        <v/>
      </c>
      <c r="Q1482" s="67" t="str">
        <f ca="1">IF(D1482="","",_xll.xEURO(OFFSET(C1482,-M1482+1,0),E1482,OFFSET(C1482,-M1482+2,0),OFFSET(C1482,-M1482+2,0),OFFSET(C1482,-M1482+3,0)+AB1482,OFFSET(C1482,-M1482+4,0),0,2)/10*D1482)</f>
        <v/>
      </c>
      <c r="R1482" s="71" t="str">
        <f ca="1">IF(D1482="","",_xll.xEURO(OFFSET(C1482,-M1482+1,0),E1482,OFFSET(C1482,-M1482+2,0),OFFSET(C1482,-M1482+2,0),OFFSET(C1482,-M1482+3,0)+AB1482,OFFSET(C1482,-M1482+4,0),0,3)/100*D1482*10000)</f>
        <v/>
      </c>
      <c r="S1482" s="71" t="str">
        <f ca="1">IF(D1482="","",_xll.xEURO(OFFSET(C1482,-M1482+1,0),E1482,OFFSET(C1482,-M1482+2,0),OFFSET(C1482,-M1482+2,0),OFFSET(C1482,-M1482+3,0)+AB1482,OFFSET(C1482,-M1482+4,0),0,5)/365.25*D1482*10000)</f>
        <v/>
      </c>
      <c r="U1482" s="67" t="str">
        <f ca="1">IF(I1482="","",_xll.xEURO(OFFSET(C1482,-M1482+1,0),J1482,OFFSET(C1482,-M1482+2,0),OFFSET(C1482,-M1482+2,0),OFFSET(C1482,-M1482+3,0)+AC1482,OFFSET(C1482,-M1482+4,0),1,1)*I1482)</f>
        <v/>
      </c>
      <c r="V1482" s="69" t="str">
        <f ca="1">IF(I1482="","",_xll.xEURO(OFFSET(C1482,-M1482+1,0),J1482,OFFSET(C1482,-M1482+2,0),OFFSET(C1482,-M1482+2,0),OFFSET(C1482,-M1482+3,0)+AC1482,OFFSET(C1482,-M1482+4,0),1,0))</f>
        <v/>
      </c>
      <c r="W1482" s="67" t="str">
        <f t="shared" si="261"/>
        <v/>
      </c>
      <c r="X1482" s="67" t="str">
        <f ca="1">IF(I1482="","",_xll.xEURO(OFFSET(C1482,-M1482+1,0),J1482,OFFSET(C1482,-M1482+2,0),OFFSET(C1482,-M1482+2,0),OFFSET(C1482,-M1482+3,0)+AC1482,OFFSET(C1482,-M1482+4,0),1,2)/10*I1482)</f>
        <v/>
      </c>
      <c r="Y1482" s="71" t="str">
        <f ca="1">IF(I1482="","",_xll.xEURO(OFFSET(C1482,-M1482+1,0),J1482,OFFSET(C1482,-M1482+2,0),OFFSET(C1482,-M1482+2,0),OFFSET(C1482,-M1482+3,0)+AC1482,OFFSET(C1482,-M1482+4,0),1,3)/100*I1482*10000)</f>
        <v/>
      </c>
      <c r="Z1482" s="71" t="str">
        <f ca="1">IF(I1482="","",_xll.xEURO(OFFSET(C1482,-M1482+1,0),J1482,OFFSET(C1482,-M1482+2,0),OFFSET(C1482,-M1482+2,0),OFFSET(C1482,-M1482+3,0)+AC1482,OFFSET(C1482,-M1482+4,0),1,5)/365.25*I1482*10000)</f>
        <v/>
      </c>
      <c r="AB1482" s="40" t="str">
        <f ca="1">IF(D1482="","",_xll.xCalcSkew(OFFSET(C1482,-M1482,0),E1482-OFFSET(C1482,-M1482+1,0),b)/100)</f>
        <v/>
      </c>
      <c r="AC1482" s="40" t="str">
        <f ca="1">IF(I1482="","",_xll.xCalcSkew(OFFSET(C1482,-M1482,0),J1482-OFFSET(C1482,-M1482+1,0),b)/100)</f>
        <v/>
      </c>
      <c r="AE1482">
        <f t="shared" si="263"/>
        <v>0</v>
      </c>
      <c r="AF1482">
        <f t="shared" si="264"/>
        <v>0</v>
      </c>
      <c r="AG1482">
        <f t="shared" si="265"/>
        <v>0</v>
      </c>
    </row>
    <row r="1483" spans="4:33" x14ac:dyDescent="0.25">
      <c r="D1483" s="52"/>
      <c r="E1483" s="39"/>
      <c r="F1483" s="39"/>
      <c r="G1483" s="35"/>
      <c r="I1483" s="52"/>
      <c r="J1483" s="39"/>
      <c r="K1483" s="39"/>
      <c r="L1483" s="62"/>
      <c r="M1483" s="101">
        <f t="shared" si="262"/>
        <v>26</v>
      </c>
      <c r="N1483" s="67" t="str">
        <f ca="1">IF(D1483="","",_xll.xEURO(OFFSET(C1483,-M1483+1,0),E1483,OFFSET(C1483,-M1483+2,0),OFFSET(C1483,-M1483+2,0),OFFSET(C1483,-M1483+3,0)+AB1483,OFFSET(C1483,-M1483+4,0),0,1)*D1483)</f>
        <v/>
      </c>
      <c r="O1483" s="69" t="str">
        <f ca="1">IF(D1483="","",_xll.xEURO(OFFSET(C1483,-M1483+1,0),E1483,OFFSET(C1483,-M1483+2,0),OFFSET(C1483,-M1483+2,0),OFFSET(C1483,-M1483+3,0)+AB1483,OFFSET(C1483,-M1483+4,0),0,0))</f>
        <v/>
      </c>
      <c r="P1483" s="67" t="str">
        <f t="shared" si="260"/>
        <v/>
      </c>
      <c r="Q1483" s="67" t="str">
        <f ca="1">IF(D1483="","",_xll.xEURO(OFFSET(C1483,-M1483+1,0),E1483,OFFSET(C1483,-M1483+2,0),OFFSET(C1483,-M1483+2,0),OFFSET(C1483,-M1483+3,0)+AB1483,OFFSET(C1483,-M1483+4,0),0,2)/10*D1483)</f>
        <v/>
      </c>
      <c r="R1483" s="71" t="str">
        <f ca="1">IF(D1483="","",_xll.xEURO(OFFSET(C1483,-M1483+1,0),E1483,OFFSET(C1483,-M1483+2,0),OFFSET(C1483,-M1483+2,0),OFFSET(C1483,-M1483+3,0)+AB1483,OFFSET(C1483,-M1483+4,0),0,3)/100*D1483*10000)</f>
        <v/>
      </c>
      <c r="S1483" s="71" t="str">
        <f ca="1">IF(D1483="","",_xll.xEURO(OFFSET(C1483,-M1483+1,0),E1483,OFFSET(C1483,-M1483+2,0),OFFSET(C1483,-M1483+2,0),OFFSET(C1483,-M1483+3,0)+AB1483,OFFSET(C1483,-M1483+4,0),0,5)/365.25*D1483*10000)</f>
        <v/>
      </c>
      <c r="U1483" s="67" t="str">
        <f ca="1">IF(I1483="","",_xll.xEURO(OFFSET(C1483,-M1483+1,0),J1483,OFFSET(C1483,-M1483+2,0),OFFSET(C1483,-M1483+2,0),OFFSET(C1483,-M1483+3,0)+AC1483,OFFSET(C1483,-M1483+4,0),1,1)*I1483)</f>
        <v/>
      </c>
      <c r="V1483" s="69" t="str">
        <f ca="1">IF(I1483="","",_xll.xEURO(OFFSET(C1483,-M1483+1,0),J1483,OFFSET(C1483,-M1483+2,0),OFFSET(C1483,-M1483+2,0),OFFSET(C1483,-M1483+3,0)+AC1483,OFFSET(C1483,-M1483+4,0),1,0))</f>
        <v/>
      </c>
      <c r="W1483" s="67" t="str">
        <f t="shared" si="261"/>
        <v/>
      </c>
      <c r="X1483" s="67" t="str">
        <f ca="1">IF(I1483="","",_xll.xEURO(OFFSET(C1483,-M1483+1,0),J1483,OFFSET(C1483,-M1483+2,0),OFFSET(C1483,-M1483+2,0),OFFSET(C1483,-M1483+3,0)+AC1483,OFFSET(C1483,-M1483+4,0),1,2)/10*I1483)</f>
        <v/>
      </c>
      <c r="Y1483" s="71" t="str">
        <f ca="1">IF(I1483="","",_xll.xEURO(OFFSET(C1483,-M1483+1,0),J1483,OFFSET(C1483,-M1483+2,0),OFFSET(C1483,-M1483+2,0),OFFSET(C1483,-M1483+3,0)+AC1483,OFFSET(C1483,-M1483+4,0),1,3)/100*I1483*10000)</f>
        <v/>
      </c>
      <c r="Z1483" s="71" t="str">
        <f ca="1">IF(I1483="","",_xll.xEURO(OFFSET(C1483,-M1483+1,0),J1483,OFFSET(C1483,-M1483+2,0),OFFSET(C1483,-M1483+2,0),OFFSET(C1483,-M1483+3,0)+AC1483,OFFSET(C1483,-M1483+4,0),1,5)/365.25*I1483*10000)</f>
        <v/>
      </c>
      <c r="AB1483" s="40" t="str">
        <f ca="1">IF(D1483="","",_xll.xCalcSkew(OFFSET(C1483,-M1483,0),E1483-OFFSET(C1483,-M1483+1,0),b)/100)</f>
        <v/>
      </c>
      <c r="AC1483" s="40" t="str">
        <f ca="1">IF(I1483="","",_xll.xCalcSkew(OFFSET(C1483,-M1483,0),J1483-OFFSET(C1483,-M1483+1,0),b)/100)</f>
        <v/>
      </c>
      <c r="AE1483">
        <f t="shared" si="263"/>
        <v>0</v>
      </c>
      <c r="AF1483">
        <f t="shared" si="264"/>
        <v>0</v>
      </c>
      <c r="AG1483">
        <f t="shared" si="265"/>
        <v>0</v>
      </c>
    </row>
    <row r="1484" spans="4:33" x14ac:dyDescent="0.25">
      <c r="D1484" s="52"/>
      <c r="E1484" s="39"/>
      <c r="F1484" s="39"/>
      <c r="G1484" s="35"/>
      <c r="I1484" s="52"/>
      <c r="J1484" s="39"/>
      <c r="K1484" s="39"/>
      <c r="L1484" s="62"/>
      <c r="M1484" s="101">
        <f t="shared" si="262"/>
        <v>27</v>
      </c>
      <c r="N1484" s="67" t="str">
        <f ca="1">IF(D1484="","",_xll.xEURO(OFFSET(C1484,-M1484+1,0),E1484,OFFSET(C1484,-M1484+2,0),OFFSET(C1484,-M1484+2,0),OFFSET(C1484,-M1484+3,0)+AB1484,OFFSET(C1484,-M1484+4,0),0,1)*D1484)</f>
        <v/>
      </c>
      <c r="O1484" s="69" t="str">
        <f ca="1">IF(D1484="","",_xll.xEURO(OFFSET(C1484,-M1484+1,0),E1484,OFFSET(C1484,-M1484+2,0),OFFSET(C1484,-M1484+2,0),OFFSET(C1484,-M1484+3,0)+AB1484,OFFSET(C1484,-M1484+4,0),0,0))</f>
        <v/>
      </c>
      <c r="P1484" s="67" t="str">
        <f t="shared" si="260"/>
        <v/>
      </c>
      <c r="Q1484" s="67" t="str">
        <f ca="1">IF(D1484="","",_xll.xEURO(OFFSET(C1484,-M1484+1,0),E1484,OFFSET(C1484,-M1484+2,0),OFFSET(C1484,-M1484+2,0),OFFSET(C1484,-M1484+3,0)+AB1484,OFFSET(C1484,-M1484+4,0),0,2)/10*D1484)</f>
        <v/>
      </c>
      <c r="R1484" s="71" t="str">
        <f ca="1">IF(D1484="","",_xll.xEURO(OFFSET(C1484,-M1484+1,0),E1484,OFFSET(C1484,-M1484+2,0),OFFSET(C1484,-M1484+2,0),OFFSET(C1484,-M1484+3,0)+AB1484,OFFSET(C1484,-M1484+4,0),0,3)/100*D1484*10000)</f>
        <v/>
      </c>
      <c r="S1484" s="71" t="str">
        <f ca="1">IF(D1484="","",_xll.xEURO(OFFSET(C1484,-M1484+1,0),E1484,OFFSET(C1484,-M1484+2,0),OFFSET(C1484,-M1484+2,0),OFFSET(C1484,-M1484+3,0)+AB1484,OFFSET(C1484,-M1484+4,0),0,5)/365.25*D1484*10000)</f>
        <v/>
      </c>
      <c r="U1484" s="67" t="str">
        <f ca="1">IF(I1484="","",_xll.xEURO(OFFSET(C1484,-M1484+1,0),J1484,OFFSET(C1484,-M1484+2,0),OFFSET(C1484,-M1484+2,0),OFFSET(C1484,-M1484+3,0)+AC1484,OFFSET(C1484,-M1484+4,0),1,1)*I1484)</f>
        <v/>
      </c>
      <c r="V1484" s="69" t="str">
        <f ca="1">IF(I1484="","",_xll.xEURO(OFFSET(C1484,-M1484+1,0),J1484,OFFSET(C1484,-M1484+2,0),OFFSET(C1484,-M1484+2,0),OFFSET(C1484,-M1484+3,0)+AC1484,OFFSET(C1484,-M1484+4,0),1,0))</f>
        <v/>
      </c>
      <c r="W1484" s="67" t="str">
        <f t="shared" si="261"/>
        <v/>
      </c>
      <c r="X1484" s="67" t="str">
        <f ca="1">IF(I1484="","",_xll.xEURO(OFFSET(C1484,-M1484+1,0),J1484,OFFSET(C1484,-M1484+2,0),OFFSET(C1484,-M1484+2,0),OFFSET(C1484,-M1484+3,0)+AC1484,OFFSET(C1484,-M1484+4,0),1,2)/10*I1484)</f>
        <v/>
      </c>
      <c r="Y1484" s="71" t="str">
        <f ca="1">IF(I1484="","",_xll.xEURO(OFFSET(C1484,-M1484+1,0),J1484,OFFSET(C1484,-M1484+2,0),OFFSET(C1484,-M1484+2,0),OFFSET(C1484,-M1484+3,0)+AC1484,OFFSET(C1484,-M1484+4,0),1,3)/100*I1484*10000)</f>
        <v/>
      </c>
      <c r="Z1484" s="71" t="str">
        <f ca="1">IF(I1484="","",_xll.xEURO(OFFSET(C1484,-M1484+1,0),J1484,OFFSET(C1484,-M1484+2,0),OFFSET(C1484,-M1484+2,0),OFFSET(C1484,-M1484+3,0)+AC1484,OFFSET(C1484,-M1484+4,0),1,5)/365.25*I1484*10000)</f>
        <v/>
      </c>
      <c r="AB1484" s="40" t="str">
        <f ca="1">IF(D1484="","",_xll.xCalcSkew(OFFSET(C1484,-M1484,0),E1484-OFFSET(C1484,-M1484+1,0),b)/100)</f>
        <v/>
      </c>
      <c r="AC1484" s="40" t="str">
        <f ca="1">IF(I1484="","",_xll.xCalcSkew(OFFSET(C1484,-M1484,0),J1484-OFFSET(C1484,-M1484+1,0),b)/100)</f>
        <v/>
      </c>
      <c r="AE1484">
        <f t="shared" si="263"/>
        <v>0</v>
      </c>
      <c r="AF1484">
        <f t="shared" si="264"/>
        <v>0</v>
      </c>
      <c r="AG1484">
        <f t="shared" si="265"/>
        <v>0</v>
      </c>
    </row>
    <row r="1485" spans="4:33" x14ac:dyDescent="0.25">
      <c r="D1485" s="52"/>
      <c r="E1485" s="39"/>
      <c r="F1485" s="39"/>
      <c r="G1485" s="35"/>
      <c r="I1485" s="52"/>
      <c r="J1485" s="39"/>
      <c r="K1485" s="39"/>
      <c r="L1485" s="62"/>
      <c r="M1485" s="101">
        <f t="shared" si="262"/>
        <v>28</v>
      </c>
      <c r="N1485" s="67" t="str">
        <f ca="1">IF(D1485="","",_xll.xEURO(OFFSET(C1485,-M1485+1,0),E1485,OFFSET(C1485,-M1485+2,0),OFFSET(C1485,-M1485+2,0),OFFSET(C1485,-M1485+3,0)+AB1485,OFFSET(C1485,-M1485+4,0),0,1)*D1485)</f>
        <v/>
      </c>
      <c r="O1485" s="69" t="str">
        <f ca="1">IF(D1485="","",_xll.xEURO(OFFSET(C1485,-M1485+1,0),E1485,OFFSET(C1485,-M1485+2,0),OFFSET(C1485,-M1485+2,0),OFFSET(C1485,-M1485+3,0)+AB1485,OFFSET(C1485,-M1485+4,0),0,0))</f>
        <v/>
      </c>
      <c r="P1485" s="67" t="str">
        <f t="shared" si="260"/>
        <v/>
      </c>
      <c r="Q1485" s="67" t="str">
        <f ca="1">IF(D1485="","",_xll.xEURO(OFFSET(C1485,-M1485+1,0),E1485,OFFSET(C1485,-M1485+2,0),OFFSET(C1485,-M1485+2,0),OFFSET(C1485,-M1485+3,0)+AB1485,OFFSET(C1485,-M1485+4,0),0,2)/10*D1485)</f>
        <v/>
      </c>
      <c r="R1485" s="71" t="str">
        <f ca="1">IF(D1485="","",_xll.xEURO(OFFSET(C1485,-M1485+1,0),E1485,OFFSET(C1485,-M1485+2,0),OFFSET(C1485,-M1485+2,0),OFFSET(C1485,-M1485+3,0)+AB1485,OFFSET(C1485,-M1485+4,0),0,3)/100*D1485*10000)</f>
        <v/>
      </c>
      <c r="S1485" s="71" t="str">
        <f ca="1">IF(D1485="","",_xll.xEURO(OFFSET(C1485,-M1485+1,0),E1485,OFFSET(C1485,-M1485+2,0),OFFSET(C1485,-M1485+2,0),OFFSET(C1485,-M1485+3,0)+AB1485,OFFSET(C1485,-M1485+4,0),0,5)/365.25*D1485*10000)</f>
        <v/>
      </c>
      <c r="U1485" s="67" t="str">
        <f ca="1">IF(I1485="","",_xll.xEURO(OFFSET(C1485,-M1485+1,0),J1485,OFFSET(C1485,-M1485+2,0),OFFSET(C1485,-M1485+2,0),OFFSET(C1485,-M1485+3,0)+AC1485,OFFSET(C1485,-M1485+4,0),1,1)*I1485)</f>
        <v/>
      </c>
      <c r="V1485" s="69" t="str">
        <f ca="1">IF(I1485="","",_xll.xEURO(OFFSET(C1485,-M1485+1,0),J1485,OFFSET(C1485,-M1485+2,0),OFFSET(C1485,-M1485+2,0),OFFSET(C1485,-M1485+3,0)+AC1485,OFFSET(C1485,-M1485+4,0),1,0))</f>
        <v/>
      </c>
      <c r="W1485" s="67" t="str">
        <f t="shared" si="261"/>
        <v/>
      </c>
      <c r="X1485" s="67" t="str">
        <f ca="1">IF(I1485="","",_xll.xEURO(OFFSET(C1485,-M1485+1,0),J1485,OFFSET(C1485,-M1485+2,0),OFFSET(C1485,-M1485+2,0),OFFSET(C1485,-M1485+3,0)+AC1485,OFFSET(C1485,-M1485+4,0),1,2)/10*I1485)</f>
        <v/>
      </c>
      <c r="Y1485" s="71" t="str">
        <f ca="1">IF(I1485="","",_xll.xEURO(OFFSET(C1485,-M1485+1,0),J1485,OFFSET(C1485,-M1485+2,0),OFFSET(C1485,-M1485+2,0),OFFSET(C1485,-M1485+3,0)+AC1485,OFFSET(C1485,-M1485+4,0),1,3)/100*I1485*10000)</f>
        <v/>
      </c>
      <c r="Z1485" s="71" t="str">
        <f ca="1">IF(I1485="","",_xll.xEURO(OFFSET(C1485,-M1485+1,0),J1485,OFFSET(C1485,-M1485+2,0),OFFSET(C1485,-M1485+2,0),OFFSET(C1485,-M1485+3,0)+AC1485,OFFSET(C1485,-M1485+4,0),1,5)/365.25*I1485*10000)</f>
        <v/>
      </c>
      <c r="AB1485" s="40" t="str">
        <f ca="1">IF(D1485="","",_xll.xCalcSkew(OFFSET(C1485,-M1485,0),E1485-OFFSET(C1485,-M1485+1,0),b)/100)</f>
        <v/>
      </c>
      <c r="AC1485" s="40" t="str">
        <f ca="1">IF(I1485="","",_xll.xCalcSkew(OFFSET(C1485,-M1485,0),J1485-OFFSET(C1485,-M1485+1,0),b)/100)</f>
        <v/>
      </c>
      <c r="AE1485">
        <f t="shared" si="263"/>
        <v>0</v>
      </c>
      <c r="AF1485">
        <f t="shared" si="264"/>
        <v>0</v>
      </c>
      <c r="AG1485">
        <f t="shared" si="265"/>
        <v>0</v>
      </c>
    </row>
    <row r="1486" spans="4:33" x14ac:dyDescent="0.25">
      <c r="D1486" s="52"/>
      <c r="E1486" s="39"/>
      <c r="F1486" s="39"/>
      <c r="G1486" s="35"/>
      <c r="I1486" s="52"/>
      <c r="J1486" s="39"/>
      <c r="K1486" s="39"/>
      <c r="L1486" s="62"/>
      <c r="M1486" s="101">
        <f t="shared" si="262"/>
        <v>29</v>
      </c>
      <c r="N1486" s="67" t="str">
        <f ca="1">IF(D1486="","",_xll.xEURO(OFFSET(C1486,-M1486+1,0),E1486,OFFSET(C1486,-M1486+2,0),OFFSET(C1486,-M1486+2,0),OFFSET(C1486,-M1486+3,0)+AB1486,OFFSET(C1486,-M1486+4,0),0,1)*D1486)</f>
        <v/>
      </c>
      <c r="O1486" s="69" t="str">
        <f ca="1">IF(D1486="","",_xll.xEURO(OFFSET(C1486,-M1486+1,0),E1486,OFFSET(C1486,-M1486+2,0),OFFSET(C1486,-M1486+2,0),OFFSET(C1486,-M1486+3,0)+AB1486,OFFSET(C1486,-M1486+4,0),0,0))</f>
        <v/>
      </c>
      <c r="P1486" s="67" t="str">
        <f t="shared" si="260"/>
        <v/>
      </c>
      <c r="Q1486" s="67" t="str">
        <f ca="1">IF(D1486="","",_xll.xEURO(OFFSET(C1486,-M1486+1,0),E1486,OFFSET(C1486,-M1486+2,0),OFFSET(C1486,-M1486+2,0),OFFSET(C1486,-M1486+3,0)+AB1486,OFFSET(C1486,-M1486+4,0),0,2)/10*D1486)</f>
        <v/>
      </c>
      <c r="R1486" s="71" t="str">
        <f ca="1">IF(D1486="","",_xll.xEURO(OFFSET(C1486,-M1486+1,0),E1486,OFFSET(C1486,-M1486+2,0),OFFSET(C1486,-M1486+2,0),OFFSET(C1486,-M1486+3,0)+AB1486,OFFSET(C1486,-M1486+4,0),0,3)/100*D1486*10000)</f>
        <v/>
      </c>
      <c r="S1486" s="71" t="str">
        <f ca="1">IF(D1486="","",_xll.xEURO(OFFSET(C1486,-M1486+1,0),E1486,OFFSET(C1486,-M1486+2,0),OFFSET(C1486,-M1486+2,0),OFFSET(C1486,-M1486+3,0)+AB1486,OFFSET(C1486,-M1486+4,0),0,5)/365.25*D1486*10000)</f>
        <v/>
      </c>
      <c r="U1486" s="67" t="str">
        <f ca="1">IF(I1486="","",_xll.xEURO(OFFSET(C1486,-M1486+1,0),J1486,OFFSET(C1486,-M1486+2,0),OFFSET(C1486,-M1486+2,0),OFFSET(C1486,-M1486+3,0)+AC1486,OFFSET(C1486,-M1486+4,0),1,1)*I1486)</f>
        <v/>
      </c>
      <c r="V1486" s="69" t="str">
        <f ca="1">IF(I1486="","",_xll.xEURO(OFFSET(C1486,-M1486+1,0),J1486,OFFSET(C1486,-M1486+2,0),OFFSET(C1486,-M1486+2,0),OFFSET(C1486,-M1486+3,0)+AC1486,OFFSET(C1486,-M1486+4,0),1,0))</f>
        <v/>
      </c>
      <c r="W1486" s="67" t="str">
        <f t="shared" si="261"/>
        <v/>
      </c>
      <c r="X1486" s="67" t="str">
        <f ca="1">IF(I1486="","",_xll.xEURO(OFFSET(C1486,-M1486+1,0),J1486,OFFSET(C1486,-M1486+2,0),OFFSET(C1486,-M1486+2,0),OFFSET(C1486,-M1486+3,0)+AC1486,OFFSET(C1486,-M1486+4,0),1,2)/10*I1486)</f>
        <v/>
      </c>
      <c r="Y1486" s="71" t="str">
        <f ca="1">IF(I1486="","",_xll.xEURO(OFFSET(C1486,-M1486+1,0),J1486,OFFSET(C1486,-M1486+2,0),OFFSET(C1486,-M1486+2,0),OFFSET(C1486,-M1486+3,0)+AC1486,OFFSET(C1486,-M1486+4,0),1,3)/100*I1486*10000)</f>
        <v/>
      </c>
      <c r="Z1486" s="71" t="str">
        <f ca="1">IF(I1486="","",_xll.xEURO(OFFSET(C1486,-M1486+1,0),J1486,OFFSET(C1486,-M1486+2,0),OFFSET(C1486,-M1486+2,0),OFFSET(C1486,-M1486+3,0)+AC1486,OFFSET(C1486,-M1486+4,0),1,5)/365.25*I1486*10000)</f>
        <v/>
      </c>
      <c r="AB1486" s="40" t="str">
        <f ca="1">IF(D1486="","",_xll.xCalcSkew(OFFSET(C1486,-M1486,0),E1486-OFFSET(C1486,-M1486+1,0),b)/100)</f>
        <v/>
      </c>
      <c r="AC1486" s="40" t="str">
        <f ca="1">IF(I1486="","",_xll.xCalcSkew(OFFSET(C1486,-M1486,0),J1486-OFFSET(C1486,-M1486+1,0),b)/100)</f>
        <v/>
      </c>
      <c r="AE1486">
        <f t="shared" si="263"/>
        <v>0</v>
      </c>
      <c r="AF1486">
        <f t="shared" si="264"/>
        <v>0</v>
      </c>
      <c r="AG1486">
        <f t="shared" si="265"/>
        <v>0</v>
      </c>
    </row>
    <row r="1487" spans="4:33" x14ac:dyDescent="0.25">
      <c r="D1487" s="52"/>
      <c r="E1487" s="39"/>
      <c r="F1487" s="39"/>
      <c r="G1487" s="35"/>
      <c r="I1487" s="52"/>
      <c r="J1487" s="39"/>
      <c r="K1487" s="39"/>
      <c r="L1487" s="62"/>
      <c r="M1487" s="101">
        <f t="shared" si="262"/>
        <v>30</v>
      </c>
      <c r="N1487" s="67" t="str">
        <f ca="1">IF(D1487="","",_xll.xEURO(OFFSET(C1487,-M1487+1,0),E1487,OFFSET(C1487,-M1487+2,0),OFFSET(C1487,-M1487+2,0),OFFSET(C1487,-M1487+3,0)+AB1487,OFFSET(C1487,-M1487+4,0),0,1)*D1487)</f>
        <v/>
      </c>
      <c r="O1487" s="69" t="str">
        <f ca="1">IF(D1487="","",_xll.xEURO(OFFSET(C1487,-M1487+1,0),E1487,OFFSET(C1487,-M1487+2,0),OFFSET(C1487,-M1487+2,0),OFFSET(C1487,-M1487+3,0)+AB1487,OFFSET(C1487,-M1487+4,0),0,0))</f>
        <v/>
      </c>
      <c r="P1487" s="67" t="str">
        <f t="shared" si="260"/>
        <v/>
      </c>
      <c r="Q1487" s="67" t="str">
        <f ca="1">IF(D1487="","",_xll.xEURO(OFFSET(C1487,-M1487+1,0),E1487,OFFSET(C1487,-M1487+2,0),OFFSET(C1487,-M1487+2,0),OFFSET(C1487,-M1487+3,0)+AB1487,OFFSET(C1487,-M1487+4,0),0,2)/10*D1487)</f>
        <v/>
      </c>
      <c r="R1487" s="71" t="str">
        <f ca="1">IF(D1487="","",_xll.xEURO(OFFSET(C1487,-M1487+1,0),E1487,OFFSET(C1487,-M1487+2,0),OFFSET(C1487,-M1487+2,0),OFFSET(C1487,-M1487+3,0)+AB1487,OFFSET(C1487,-M1487+4,0),0,3)/100*D1487*10000)</f>
        <v/>
      </c>
      <c r="S1487" s="71" t="str">
        <f ca="1">IF(D1487="","",_xll.xEURO(OFFSET(C1487,-M1487+1,0),E1487,OFFSET(C1487,-M1487+2,0),OFFSET(C1487,-M1487+2,0),OFFSET(C1487,-M1487+3,0)+AB1487,OFFSET(C1487,-M1487+4,0),0,5)/365.25*D1487*10000)</f>
        <v/>
      </c>
      <c r="U1487" s="67" t="str">
        <f ca="1">IF(I1487="","",_xll.xEURO(OFFSET(C1487,-M1487+1,0),J1487,OFFSET(C1487,-M1487+2,0),OFFSET(C1487,-M1487+2,0),OFFSET(C1487,-M1487+3,0)+AC1487,OFFSET(C1487,-M1487+4,0),1,1)*I1487)</f>
        <v/>
      </c>
      <c r="V1487" s="69" t="str">
        <f ca="1">IF(I1487="","",_xll.xEURO(OFFSET(C1487,-M1487+1,0),J1487,OFFSET(C1487,-M1487+2,0),OFFSET(C1487,-M1487+2,0),OFFSET(C1487,-M1487+3,0)+AC1487,OFFSET(C1487,-M1487+4,0),1,0))</f>
        <v/>
      </c>
      <c r="W1487" s="67" t="str">
        <f t="shared" si="261"/>
        <v/>
      </c>
      <c r="X1487" s="67" t="str">
        <f ca="1">IF(I1487="","",_xll.xEURO(OFFSET(C1487,-M1487+1,0),J1487,OFFSET(C1487,-M1487+2,0),OFFSET(C1487,-M1487+2,0),OFFSET(C1487,-M1487+3,0)+AC1487,OFFSET(C1487,-M1487+4,0),1,2)/10*I1487)</f>
        <v/>
      </c>
      <c r="Y1487" s="71" t="str">
        <f ca="1">IF(I1487="","",_xll.xEURO(OFFSET(C1487,-M1487+1,0),J1487,OFFSET(C1487,-M1487+2,0),OFFSET(C1487,-M1487+2,0),OFFSET(C1487,-M1487+3,0)+AC1487,OFFSET(C1487,-M1487+4,0),1,3)/100*I1487*10000)</f>
        <v/>
      </c>
      <c r="Z1487" s="71" t="str">
        <f ca="1">IF(I1487="","",_xll.xEURO(OFFSET(C1487,-M1487+1,0),J1487,OFFSET(C1487,-M1487+2,0),OFFSET(C1487,-M1487+2,0),OFFSET(C1487,-M1487+3,0)+AC1487,OFFSET(C1487,-M1487+4,0),1,5)/365.25*I1487*10000)</f>
        <v/>
      </c>
      <c r="AB1487" s="40" t="str">
        <f ca="1">IF(D1487="","",_xll.xCalcSkew(OFFSET(C1487,-M1487,0),E1487-OFFSET(C1487,-M1487+1,0),b)/100)</f>
        <v/>
      </c>
      <c r="AC1487" s="40" t="str">
        <f ca="1">IF(I1487="","",_xll.xCalcSkew(OFFSET(C1487,-M1487,0),J1487-OFFSET(C1487,-M1487+1,0),b)/100)</f>
        <v/>
      </c>
      <c r="AE1487">
        <f t="shared" si="263"/>
        <v>0</v>
      </c>
      <c r="AF1487">
        <f t="shared" si="264"/>
        <v>0</v>
      </c>
      <c r="AG1487">
        <f t="shared" si="265"/>
        <v>0</v>
      </c>
    </row>
    <row r="1488" spans="4:33" x14ac:dyDescent="0.25">
      <c r="D1488" s="52"/>
      <c r="E1488" s="39"/>
      <c r="F1488" s="39"/>
      <c r="G1488" s="35"/>
      <c r="I1488" s="52"/>
      <c r="J1488" s="39"/>
      <c r="K1488" s="39"/>
      <c r="L1488" s="62"/>
      <c r="M1488" s="101">
        <f t="shared" si="262"/>
        <v>31</v>
      </c>
      <c r="N1488" s="67" t="str">
        <f ca="1">IF(D1488="","",_xll.xEURO(OFFSET(C1488,-M1488+1,0),E1488,OFFSET(C1488,-M1488+2,0),OFFSET(C1488,-M1488+2,0),OFFSET(C1488,-M1488+3,0)+AB1488,OFFSET(C1488,-M1488+4,0),0,1)*D1488)</f>
        <v/>
      </c>
      <c r="O1488" s="69" t="str">
        <f ca="1">IF(D1488="","",_xll.xEURO(OFFSET(C1488,-M1488+1,0),E1488,OFFSET(C1488,-M1488+2,0),OFFSET(C1488,-M1488+2,0),OFFSET(C1488,-M1488+3,0)+AB1488,OFFSET(C1488,-M1488+4,0),0,0))</f>
        <v/>
      </c>
      <c r="P1488" s="67" t="str">
        <f t="shared" si="260"/>
        <v/>
      </c>
      <c r="Q1488" s="67" t="str">
        <f ca="1">IF(D1488="","",_xll.xEURO(OFFSET(C1488,-M1488+1,0),E1488,OFFSET(C1488,-M1488+2,0),OFFSET(C1488,-M1488+2,0),OFFSET(C1488,-M1488+3,0)+AB1488,OFFSET(C1488,-M1488+4,0),0,2)/10*D1488)</f>
        <v/>
      </c>
      <c r="R1488" s="71" t="str">
        <f ca="1">IF(D1488="","",_xll.xEURO(OFFSET(C1488,-M1488+1,0),E1488,OFFSET(C1488,-M1488+2,0),OFFSET(C1488,-M1488+2,0),OFFSET(C1488,-M1488+3,0)+AB1488,OFFSET(C1488,-M1488+4,0),0,3)/100*D1488*10000)</f>
        <v/>
      </c>
      <c r="S1488" s="71" t="str">
        <f ca="1">IF(D1488="","",_xll.xEURO(OFFSET(C1488,-M1488+1,0),E1488,OFFSET(C1488,-M1488+2,0),OFFSET(C1488,-M1488+2,0),OFFSET(C1488,-M1488+3,0)+AB1488,OFFSET(C1488,-M1488+4,0),0,5)/365.25*D1488*10000)</f>
        <v/>
      </c>
      <c r="U1488" s="67" t="str">
        <f ca="1">IF(I1488="","",_xll.xEURO(OFFSET(C1488,-M1488+1,0),J1488,OFFSET(C1488,-M1488+2,0),OFFSET(C1488,-M1488+2,0),OFFSET(C1488,-M1488+3,0)+AC1488,OFFSET(C1488,-M1488+4,0),1,1)*I1488)</f>
        <v/>
      </c>
      <c r="V1488" s="69" t="str">
        <f ca="1">IF(I1488="","",_xll.xEURO(OFFSET(C1488,-M1488+1,0),J1488,OFFSET(C1488,-M1488+2,0),OFFSET(C1488,-M1488+2,0),OFFSET(C1488,-M1488+3,0)+AC1488,OFFSET(C1488,-M1488+4,0),1,0))</f>
        <v/>
      </c>
      <c r="W1488" s="67" t="str">
        <f t="shared" si="261"/>
        <v/>
      </c>
      <c r="X1488" s="67" t="str">
        <f ca="1">IF(I1488="","",_xll.xEURO(OFFSET(C1488,-M1488+1,0),J1488,OFFSET(C1488,-M1488+2,0),OFFSET(C1488,-M1488+2,0),OFFSET(C1488,-M1488+3,0)+AC1488,OFFSET(C1488,-M1488+4,0),1,2)/10*I1488)</f>
        <v/>
      </c>
      <c r="Y1488" s="71" t="str">
        <f ca="1">IF(I1488="","",_xll.xEURO(OFFSET(C1488,-M1488+1,0),J1488,OFFSET(C1488,-M1488+2,0),OFFSET(C1488,-M1488+2,0),OFFSET(C1488,-M1488+3,0)+AC1488,OFFSET(C1488,-M1488+4,0),1,3)/100*I1488*10000)</f>
        <v/>
      </c>
      <c r="Z1488" s="71" t="str">
        <f ca="1">IF(I1488="","",_xll.xEURO(OFFSET(C1488,-M1488+1,0),J1488,OFFSET(C1488,-M1488+2,0),OFFSET(C1488,-M1488+2,0),OFFSET(C1488,-M1488+3,0)+AC1488,OFFSET(C1488,-M1488+4,0),1,5)/365.25*I1488*10000)</f>
        <v/>
      </c>
      <c r="AB1488" s="40" t="str">
        <f ca="1">IF(D1488="","",_xll.xCalcSkew(OFFSET(C1488,-M1488,0),E1488-OFFSET(C1488,-M1488+1,0),b)/100)</f>
        <v/>
      </c>
      <c r="AC1488" s="40" t="str">
        <f ca="1">IF(I1488="","",_xll.xCalcSkew(OFFSET(C1488,-M1488,0),J1488-OFFSET(C1488,-M1488+1,0),b)/100)</f>
        <v/>
      </c>
      <c r="AE1488">
        <f t="shared" si="263"/>
        <v>0</v>
      </c>
      <c r="AF1488">
        <f t="shared" si="264"/>
        <v>0</v>
      </c>
      <c r="AG1488">
        <f t="shared" si="265"/>
        <v>0</v>
      </c>
    </row>
    <row r="1489" spans="3:33" x14ac:dyDescent="0.25">
      <c r="D1489" s="52"/>
      <c r="E1489" s="39"/>
      <c r="F1489" s="39"/>
      <c r="G1489" s="35"/>
      <c r="I1489" s="52"/>
      <c r="J1489" s="39"/>
      <c r="K1489" s="39"/>
      <c r="L1489" s="62"/>
      <c r="M1489" s="101">
        <f t="shared" si="262"/>
        <v>32</v>
      </c>
      <c r="N1489" s="67" t="str">
        <f ca="1">IF(D1489="","",_xll.xEURO(OFFSET(C1489,-M1489+1,0),E1489,OFFSET(C1489,-M1489+2,0),OFFSET(C1489,-M1489+2,0),OFFSET(C1489,-M1489+3,0)+AB1489,OFFSET(C1489,-M1489+4,0),0,1)*D1489)</f>
        <v/>
      </c>
      <c r="O1489" s="69" t="str">
        <f ca="1">IF(D1489="","",_xll.xEURO(OFFSET(C1489,-M1489+1,0),E1489,OFFSET(C1489,-M1489+2,0),OFFSET(C1489,-M1489+2,0),OFFSET(C1489,-M1489+3,0)+AB1489,OFFSET(C1489,-M1489+4,0),0,0))</f>
        <v/>
      </c>
      <c r="P1489" s="67" t="str">
        <f t="shared" si="260"/>
        <v/>
      </c>
      <c r="Q1489" s="67" t="str">
        <f ca="1">IF(D1489="","",_xll.xEURO(OFFSET(C1489,-M1489+1,0),E1489,OFFSET(C1489,-M1489+2,0),OFFSET(C1489,-M1489+2,0),OFFSET(C1489,-M1489+3,0)+AB1489,OFFSET(C1489,-M1489+4,0),0,2)/10*D1489)</f>
        <v/>
      </c>
      <c r="R1489" s="71" t="str">
        <f ca="1">IF(D1489="","",_xll.xEURO(OFFSET(C1489,-M1489+1,0),E1489,OFFSET(C1489,-M1489+2,0),OFFSET(C1489,-M1489+2,0),OFFSET(C1489,-M1489+3,0)+AB1489,OFFSET(C1489,-M1489+4,0),0,3)/100*D1489*10000)</f>
        <v/>
      </c>
      <c r="S1489" s="71" t="str">
        <f ca="1">IF(D1489="","",_xll.xEURO(OFFSET(C1489,-M1489+1,0),E1489,OFFSET(C1489,-M1489+2,0),OFFSET(C1489,-M1489+2,0),OFFSET(C1489,-M1489+3,0)+AB1489,OFFSET(C1489,-M1489+4,0),0,5)/365.25*D1489*10000)</f>
        <v/>
      </c>
      <c r="U1489" s="67" t="str">
        <f ca="1">IF(I1489="","",_xll.xEURO(OFFSET(C1489,-M1489+1,0),J1489,OFFSET(C1489,-M1489+2,0),OFFSET(C1489,-M1489+2,0),OFFSET(C1489,-M1489+3,0)+AC1489,OFFSET(C1489,-M1489+4,0),1,1)*I1489)</f>
        <v/>
      </c>
      <c r="V1489" s="69" t="str">
        <f ca="1">IF(I1489="","",_xll.xEURO(OFFSET(C1489,-M1489+1,0),J1489,OFFSET(C1489,-M1489+2,0),OFFSET(C1489,-M1489+2,0),OFFSET(C1489,-M1489+3,0)+AC1489,OFFSET(C1489,-M1489+4,0),1,0))</f>
        <v/>
      </c>
      <c r="W1489" s="67" t="str">
        <f t="shared" si="261"/>
        <v/>
      </c>
      <c r="X1489" s="67" t="str">
        <f ca="1">IF(I1489="","",_xll.xEURO(OFFSET(C1489,-M1489+1,0),J1489,OFFSET(C1489,-M1489+2,0),OFFSET(C1489,-M1489+2,0),OFFSET(C1489,-M1489+3,0)+AC1489,OFFSET(C1489,-M1489+4,0),1,2)/10*I1489)</f>
        <v/>
      </c>
      <c r="Y1489" s="71" t="str">
        <f ca="1">IF(I1489="","",_xll.xEURO(OFFSET(C1489,-M1489+1,0),J1489,OFFSET(C1489,-M1489+2,0),OFFSET(C1489,-M1489+2,0),OFFSET(C1489,-M1489+3,0)+AC1489,OFFSET(C1489,-M1489+4,0),1,3)/100*I1489*10000)</f>
        <v/>
      </c>
      <c r="Z1489" s="71" t="str">
        <f ca="1">IF(I1489="","",_xll.xEURO(OFFSET(C1489,-M1489+1,0),J1489,OFFSET(C1489,-M1489+2,0),OFFSET(C1489,-M1489+2,0),OFFSET(C1489,-M1489+3,0)+AC1489,OFFSET(C1489,-M1489+4,0),1,5)/365.25*I1489*10000)</f>
        <v/>
      </c>
      <c r="AB1489" s="40" t="str">
        <f ca="1">IF(D1489="","",_xll.xCalcSkew(OFFSET(C1489,-M1489,0),E1489-OFFSET(C1489,-M1489+1,0),b)/100)</f>
        <v/>
      </c>
      <c r="AC1489" s="40" t="str">
        <f ca="1">IF(I1489="","",_xll.xCalcSkew(OFFSET(C1489,-M1489,0),J1489-OFFSET(C1489,-M1489+1,0),b)/100)</f>
        <v/>
      </c>
      <c r="AE1489">
        <f t="shared" si="263"/>
        <v>0</v>
      </c>
      <c r="AF1489">
        <f t="shared" si="264"/>
        <v>0</v>
      </c>
      <c r="AG1489">
        <f t="shared" si="265"/>
        <v>0</v>
      </c>
    </row>
    <row r="1490" spans="3:33" x14ac:dyDescent="0.25">
      <c r="D1490" s="52"/>
      <c r="E1490" s="39"/>
      <c r="F1490" s="39"/>
      <c r="G1490" s="35"/>
      <c r="I1490" s="52"/>
      <c r="J1490" s="39"/>
      <c r="K1490" s="39"/>
      <c r="L1490" s="62"/>
      <c r="M1490" s="101">
        <f t="shared" si="262"/>
        <v>33</v>
      </c>
      <c r="N1490" s="67" t="str">
        <f ca="1">IF(D1490="","",_xll.xEURO(OFFSET(C1490,-M1490+1,0),E1490,OFFSET(C1490,-M1490+2,0),OFFSET(C1490,-M1490+2,0),OFFSET(C1490,-M1490+3,0)+AB1490,OFFSET(C1490,-M1490+4,0),0,1)*D1490)</f>
        <v/>
      </c>
      <c r="O1490" s="69" t="str">
        <f ca="1">IF(D1490="","",_xll.xEURO(OFFSET(C1490,-M1490+1,0),E1490,OFFSET(C1490,-M1490+2,0),OFFSET(C1490,-M1490+2,0),OFFSET(C1490,-M1490+3,0)+AB1490,OFFSET(C1490,-M1490+4,0),0,0))</f>
        <v/>
      </c>
      <c r="P1490" s="67" t="str">
        <f t="shared" si="260"/>
        <v/>
      </c>
      <c r="Q1490" s="67" t="str">
        <f ca="1">IF(D1490="","",_xll.xEURO(OFFSET(C1490,-M1490+1,0),E1490,OFFSET(C1490,-M1490+2,0),OFFSET(C1490,-M1490+2,0),OFFSET(C1490,-M1490+3,0)+AB1490,OFFSET(C1490,-M1490+4,0),0,2)/10*D1490)</f>
        <v/>
      </c>
      <c r="R1490" s="71" t="str">
        <f ca="1">IF(D1490="","",_xll.xEURO(OFFSET(C1490,-M1490+1,0),E1490,OFFSET(C1490,-M1490+2,0),OFFSET(C1490,-M1490+2,0),OFFSET(C1490,-M1490+3,0)+AB1490,OFFSET(C1490,-M1490+4,0),0,3)/100*D1490*10000)</f>
        <v/>
      </c>
      <c r="S1490" s="71" t="str">
        <f ca="1">IF(D1490="","",_xll.xEURO(OFFSET(C1490,-M1490+1,0),E1490,OFFSET(C1490,-M1490+2,0),OFFSET(C1490,-M1490+2,0),OFFSET(C1490,-M1490+3,0)+AB1490,OFFSET(C1490,-M1490+4,0),0,5)/365.25*D1490*10000)</f>
        <v/>
      </c>
      <c r="U1490" s="67" t="str">
        <f ca="1">IF(I1490="","",_xll.xEURO(OFFSET(C1490,-M1490+1,0),J1490,OFFSET(C1490,-M1490+2,0),OFFSET(C1490,-M1490+2,0),OFFSET(C1490,-M1490+3,0)+AC1490,OFFSET(C1490,-M1490+4,0),1,1)*I1490)</f>
        <v/>
      </c>
      <c r="V1490" s="69" t="str">
        <f ca="1">IF(I1490="","",_xll.xEURO(OFFSET(C1490,-M1490+1,0),J1490,OFFSET(C1490,-M1490+2,0),OFFSET(C1490,-M1490+2,0),OFFSET(C1490,-M1490+3,0)+AC1490,OFFSET(C1490,-M1490+4,0),1,0))</f>
        <v/>
      </c>
      <c r="W1490" s="67" t="str">
        <f t="shared" si="261"/>
        <v/>
      </c>
      <c r="X1490" s="67" t="str">
        <f ca="1">IF(I1490="","",_xll.xEURO(OFFSET(C1490,-M1490+1,0),J1490,OFFSET(C1490,-M1490+2,0),OFFSET(C1490,-M1490+2,0),OFFSET(C1490,-M1490+3,0)+AC1490,OFFSET(C1490,-M1490+4,0),1,2)/10*I1490)</f>
        <v/>
      </c>
      <c r="Y1490" s="71" t="str">
        <f ca="1">IF(I1490="","",_xll.xEURO(OFFSET(C1490,-M1490+1,0),J1490,OFFSET(C1490,-M1490+2,0),OFFSET(C1490,-M1490+2,0),OFFSET(C1490,-M1490+3,0)+AC1490,OFFSET(C1490,-M1490+4,0),1,3)/100*I1490*10000)</f>
        <v/>
      </c>
      <c r="Z1490" s="71" t="str">
        <f ca="1">IF(I1490="","",_xll.xEURO(OFFSET(C1490,-M1490+1,0),J1490,OFFSET(C1490,-M1490+2,0),OFFSET(C1490,-M1490+2,0),OFFSET(C1490,-M1490+3,0)+AC1490,OFFSET(C1490,-M1490+4,0),1,5)/365.25*I1490*10000)</f>
        <v/>
      </c>
      <c r="AB1490" s="40" t="str">
        <f ca="1">IF(D1490="","",_xll.xCalcSkew(OFFSET(C1490,-M1490,0),E1490-OFFSET(C1490,-M1490+1,0),b)/100)</f>
        <v/>
      </c>
      <c r="AC1490" s="40" t="str">
        <f ca="1">IF(I1490="","",_xll.xCalcSkew(OFFSET(C1490,-M1490,0),J1490-OFFSET(C1490,-M1490+1,0),b)/100)</f>
        <v/>
      </c>
      <c r="AE1490">
        <f t="shared" si="263"/>
        <v>0</v>
      </c>
      <c r="AF1490">
        <f t="shared" si="264"/>
        <v>0</v>
      </c>
      <c r="AG1490">
        <f t="shared" si="265"/>
        <v>0</v>
      </c>
    </row>
    <row r="1491" spans="3:33" x14ac:dyDescent="0.25">
      <c r="D1491" s="52"/>
      <c r="E1491" s="39"/>
      <c r="F1491" s="39"/>
      <c r="G1491" s="35"/>
      <c r="I1491" s="52"/>
      <c r="J1491" s="39"/>
      <c r="K1491" s="39"/>
      <c r="L1491" s="62"/>
      <c r="M1491" s="101">
        <f t="shared" si="262"/>
        <v>34</v>
      </c>
      <c r="N1491" s="67" t="str">
        <f ca="1">IF(D1491="","",_xll.xEURO(OFFSET(C1491,-M1491+1,0),E1491,OFFSET(C1491,-M1491+2,0),OFFSET(C1491,-M1491+2,0),OFFSET(C1491,-M1491+3,0)+AB1491,OFFSET(C1491,-M1491+4,0),0,1)*D1491)</f>
        <v/>
      </c>
      <c r="O1491" s="69" t="str">
        <f ca="1">IF(D1491="","",_xll.xEURO(OFFSET(C1491,-M1491+1,0),E1491,OFFSET(C1491,-M1491+2,0),OFFSET(C1491,-M1491+2,0),OFFSET(C1491,-M1491+3,0)+AB1491,OFFSET(C1491,-M1491+4,0),0,0))</f>
        <v/>
      </c>
      <c r="P1491" s="67" t="str">
        <f t="shared" si="260"/>
        <v/>
      </c>
      <c r="Q1491" s="67" t="str">
        <f ca="1">IF(D1491="","",_xll.xEURO(OFFSET(C1491,-M1491+1,0),E1491,OFFSET(C1491,-M1491+2,0),OFFSET(C1491,-M1491+2,0),OFFSET(C1491,-M1491+3,0)+AB1491,OFFSET(C1491,-M1491+4,0),0,2)/10*D1491)</f>
        <v/>
      </c>
      <c r="R1491" s="71" t="str">
        <f ca="1">IF(D1491="","",_xll.xEURO(OFFSET(C1491,-M1491+1,0),E1491,OFFSET(C1491,-M1491+2,0),OFFSET(C1491,-M1491+2,0),OFFSET(C1491,-M1491+3,0)+AB1491,OFFSET(C1491,-M1491+4,0),0,3)/100*D1491*10000)</f>
        <v/>
      </c>
      <c r="S1491" s="71" t="str">
        <f ca="1">IF(D1491="","",_xll.xEURO(OFFSET(C1491,-M1491+1,0),E1491,OFFSET(C1491,-M1491+2,0),OFFSET(C1491,-M1491+2,0),OFFSET(C1491,-M1491+3,0)+AB1491,OFFSET(C1491,-M1491+4,0),0,5)/365.25*D1491*10000)</f>
        <v/>
      </c>
      <c r="U1491" s="67" t="str">
        <f ca="1">IF(I1491="","",_xll.xEURO(OFFSET(C1491,-M1491+1,0),J1491,OFFSET(C1491,-M1491+2,0),OFFSET(C1491,-M1491+2,0),OFFSET(C1491,-M1491+3,0)+AC1491,OFFSET(C1491,-M1491+4,0),1,1)*I1491)</f>
        <v/>
      </c>
      <c r="V1491" s="69" t="str">
        <f ca="1">IF(I1491="","",_xll.xEURO(OFFSET(C1491,-M1491+1,0),J1491,OFFSET(C1491,-M1491+2,0),OFFSET(C1491,-M1491+2,0),OFFSET(C1491,-M1491+3,0)+AC1491,OFFSET(C1491,-M1491+4,0),1,0))</f>
        <v/>
      </c>
      <c r="W1491" s="67" t="str">
        <f t="shared" si="261"/>
        <v/>
      </c>
      <c r="X1491" s="67" t="str">
        <f ca="1">IF(I1491="","",_xll.xEURO(OFFSET(C1491,-M1491+1,0),J1491,OFFSET(C1491,-M1491+2,0),OFFSET(C1491,-M1491+2,0),OFFSET(C1491,-M1491+3,0)+AC1491,OFFSET(C1491,-M1491+4,0),1,2)/10*I1491)</f>
        <v/>
      </c>
      <c r="Y1491" s="71" t="str">
        <f ca="1">IF(I1491="","",_xll.xEURO(OFFSET(C1491,-M1491+1,0),J1491,OFFSET(C1491,-M1491+2,0),OFFSET(C1491,-M1491+2,0),OFFSET(C1491,-M1491+3,0)+AC1491,OFFSET(C1491,-M1491+4,0),1,3)/100*I1491*10000)</f>
        <v/>
      </c>
      <c r="Z1491" s="71" t="str">
        <f ca="1">IF(I1491="","",_xll.xEURO(OFFSET(C1491,-M1491+1,0),J1491,OFFSET(C1491,-M1491+2,0),OFFSET(C1491,-M1491+2,0),OFFSET(C1491,-M1491+3,0)+AC1491,OFFSET(C1491,-M1491+4,0),1,5)/365.25*I1491*10000)</f>
        <v/>
      </c>
      <c r="AB1491" s="40" t="str">
        <f ca="1">IF(D1491="","",_xll.xCalcSkew(OFFSET(C1491,-M1491,0),E1491-OFFSET(C1491,-M1491+1,0),b)/100)</f>
        <v/>
      </c>
      <c r="AC1491" s="40" t="str">
        <f ca="1">IF(I1491="","",_xll.xCalcSkew(OFFSET(C1491,-M1491,0),J1491-OFFSET(C1491,-M1491+1,0),b)/100)</f>
        <v/>
      </c>
      <c r="AE1491">
        <f t="shared" si="263"/>
        <v>0</v>
      </c>
      <c r="AF1491">
        <f t="shared" si="264"/>
        <v>0</v>
      </c>
      <c r="AG1491">
        <f t="shared" si="265"/>
        <v>0</v>
      </c>
    </row>
    <row r="1492" spans="3:33" x14ac:dyDescent="0.25">
      <c r="D1492" s="52"/>
      <c r="E1492" s="39"/>
      <c r="F1492" s="39"/>
      <c r="G1492" s="35"/>
      <c r="I1492" s="52"/>
      <c r="J1492" s="39"/>
      <c r="K1492" s="39"/>
      <c r="L1492" s="62"/>
      <c r="M1492" s="101">
        <f t="shared" si="262"/>
        <v>35</v>
      </c>
      <c r="N1492" s="67" t="str">
        <f ca="1">IF(D1492="","",_xll.xEURO(OFFSET(C1492,-M1492+1,0),E1492,OFFSET(C1492,-M1492+2,0),OFFSET(C1492,-M1492+2,0),OFFSET(C1492,-M1492+3,0)+AB1492,OFFSET(C1492,-M1492+4,0),0,1)*D1492)</f>
        <v/>
      </c>
      <c r="O1492" s="69" t="str">
        <f ca="1">IF(D1492="","",_xll.xEURO(OFFSET(C1492,-M1492+1,0),E1492,OFFSET(C1492,-M1492+2,0),OFFSET(C1492,-M1492+2,0),OFFSET(C1492,-M1492+3,0)+AB1492,OFFSET(C1492,-M1492+4,0),0,0))</f>
        <v/>
      </c>
      <c r="P1492" s="67" t="str">
        <f t="shared" si="260"/>
        <v/>
      </c>
      <c r="Q1492" s="67" t="str">
        <f ca="1">IF(D1492="","",_xll.xEURO(OFFSET(C1492,-M1492+1,0),E1492,OFFSET(C1492,-M1492+2,0),OFFSET(C1492,-M1492+2,0),OFFSET(C1492,-M1492+3,0)+AB1492,OFFSET(C1492,-M1492+4,0),0,2)/10*D1492)</f>
        <v/>
      </c>
      <c r="R1492" s="71" t="str">
        <f ca="1">IF(D1492="","",_xll.xEURO(OFFSET(C1492,-M1492+1,0),E1492,OFFSET(C1492,-M1492+2,0),OFFSET(C1492,-M1492+2,0),OFFSET(C1492,-M1492+3,0)+AB1492,OFFSET(C1492,-M1492+4,0),0,3)/100*D1492*10000)</f>
        <v/>
      </c>
      <c r="S1492" s="71" t="str">
        <f ca="1">IF(D1492="","",_xll.xEURO(OFFSET(C1492,-M1492+1,0),E1492,OFFSET(C1492,-M1492+2,0),OFFSET(C1492,-M1492+2,0),OFFSET(C1492,-M1492+3,0)+AB1492,OFFSET(C1492,-M1492+4,0),0,5)/365.25*D1492*10000)</f>
        <v/>
      </c>
      <c r="U1492" s="67" t="str">
        <f ca="1">IF(I1492="","",_xll.xEURO(OFFSET(C1492,-M1492+1,0),J1492,OFFSET(C1492,-M1492+2,0),OFFSET(C1492,-M1492+2,0),OFFSET(C1492,-M1492+3,0)+AC1492,OFFSET(C1492,-M1492+4,0),1,1)*I1492)</f>
        <v/>
      </c>
      <c r="V1492" s="69" t="str">
        <f ca="1">IF(I1492="","",_xll.xEURO(OFFSET(C1492,-M1492+1,0),J1492,OFFSET(C1492,-M1492+2,0),OFFSET(C1492,-M1492+2,0),OFFSET(C1492,-M1492+3,0)+AC1492,OFFSET(C1492,-M1492+4,0),1,0))</f>
        <v/>
      </c>
      <c r="W1492" s="67" t="str">
        <f t="shared" si="261"/>
        <v/>
      </c>
      <c r="X1492" s="67" t="str">
        <f ca="1">IF(I1492="","",_xll.xEURO(OFFSET(C1492,-M1492+1,0),J1492,OFFSET(C1492,-M1492+2,0),OFFSET(C1492,-M1492+2,0),OFFSET(C1492,-M1492+3,0)+AC1492,OFFSET(C1492,-M1492+4,0),1,2)/10*I1492)</f>
        <v/>
      </c>
      <c r="Y1492" s="71" t="str">
        <f ca="1">IF(I1492="","",_xll.xEURO(OFFSET(C1492,-M1492+1,0),J1492,OFFSET(C1492,-M1492+2,0),OFFSET(C1492,-M1492+2,0),OFFSET(C1492,-M1492+3,0)+AC1492,OFFSET(C1492,-M1492+4,0),1,3)/100*I1492*10000)</f>
        <v/>
      </c>
      <c r="Z1492" s="71" t="str">
        <f ca="1">IF(I1492="","",_xll.xEURO(OFFSET(C1492,-M1492+1,0),J1492,OFFSET(C1492,-M1492+2,0),OFFSET(C1492,-M1492+2,0),OFFSET(C1492,-M1492+3,0)+AC1492,OFFSET(C1492,-M1492+4,0),1,5)/365.25*I1492*10000)</f>
        <v/>
      </c>
      <c r="AB1492" s="40" t="str">
        <f ca="1">IF(D1492="","",_xll.xCalcSkew(OFFSET(C1492,-M1492,0),E1492-OFFSET(C1492,-M1492+1,0),b)/100)</f>
        <v/>
      </c>
      <c r="AC1492" s="40" t="str">
        <f ca="1">IF(I1492="","",_xll.xCalcSkew(OFFSET(C1492,-M1492,0),J1492-OFFSET(C1492,-M1492+1,0),b)/100)</f>
        <v/>
      </c>
      <c r="AE1492">
        <f t="shared" si="263"/>
        <v>0</v>
      </c>
      <c r="AF1492">
        <f t="shared" si="264"/>
        <v>0</v>
      </c>
      <c r="AG1492">
        <f t="shared" si="265"/>
        <v>0</v>
      </c>
    </row>
    <row r="1493" spans="3:33" x14ac:dyDescent="0.25">
      <c r="D1493" s="46">
        <f ca="1">SUM(INDIRECT(CONCATENATE(ADDRESS(ROW(D1457),COLUMN(D1457)),":",ADDRESS(ROW()-1,COLUMN()))))</f>
        <v>0</v>
      </c>
      <c r="I1493" s="46">
        <f ca="1">SUM(INDIRECT(CONCATENATE(ADDRESS(ROW(I1457),COLUMN(I1457)),":",ADDRESS(ROW()-1,COLUMN()))))</f>
        <v>0</v>
      </c>
      <c r="J1493" s="1"/>
      <c r="K1493" s="1"/>
      <c r="L1493" s="1"/>
      <c r="N1493" s="46">
        <f t="shared" ref="N1493:S1493" ca="1" si="266">SUM(INDIRECT(CONCATENATE(ADDRESS(ROW(N1457),COLUMN(N1457)),":",ADDRESS(ROW()-1,COLUMN()))))</f>
        <v>0</v>
      </c>
      <c r="O1493" s="46">
        <f t="shared" ca="1" si="266"/>
        <v>0</v>
      </c>
      <c r="P1493" s="46">
        <f t="shared" ca="1" si="266"/>
        <v>0</v>
      </c>
      <c r="Q1493" s="46">
        <f t="shared" ca="1" si="266"/>
        <v>0</v>
      </c>
      <c r="R1493" s="46">
        <f t="shared" ca="1" si="266"/>
        <v>0</v>
      </c>
      <c r="S1493" s="46">
        <f t="shared" ca="1" si="266"/>
        <v>0</v>
      </c>
      <c r="T1493" s="67"/>
      <c r="U1493" s="46">
        <f t="shared" ref="U1493:Z1493" ca="1" si="267">SUM(INDIRECT(CONCATENATE(ADDRESS(ROW(U1457),COLUMN(U1457)),":",ADDRESS(ROW()-1,COLUMN()))))</f>
        <v>0</v>
      </c>
      <c r="V1493" s="46">
        <f t="shared" ca="1" si="267"/>
        <v>0</v>
      </c>
      <c r="W1493" s="46">
        <f t="shared" ca="1" si="267"/>
        <v>0</v>
      </c>
      <c r="X1493" s="46">
        <f t="shared" ca="1" si="267"/>
        <v>0</v>
      </c>
      <c r="Y1493" s="46">
        <f t="shared" ca="1" si="267"/>
        <v>0</v>
      </c>
      <c r="Z1493" s="46">
        <f t="shared" ca="1" si="267"/>
        <v>0</v>
      </c>
      <c r="AE1493">
        <f t="shared" ca="1" si="263"/>
        <v>0</v>
      </c>
      <c r="AF1493">
        <f t="shared" ca="1" si="264"/>
        <v>0</v>
      </c>
      <c r="AG1493">
        <f t="shared" ca="1" si="265"/>
        <v>0</v>
      </c>
    </row>
    <row r="1494" spans="3:33" x14ac:dyDescent="0.25">
      <c r="AE1494">
        <f t="shared" si="263"/>
        <v>0</v>
      </c>
      <c r="AF1494">
        <f t="shared" si="264"/>
        <v>0</v>
      </c>
      <c r="AG1494">
        <f t="shared" si="265"/>
        <v>0</v>
      </c>
    </row>
    <row r="1495" spans="3:33" x14ac:dyDescent="0.25">
      <c r="C1495" s="34">
        <f ca="1">EOMONTH(C1457,0)+1</f>
        <v>38412</v>
      </c>
      <c r="D1495" s="52"/>
      <c r="E1495" s="39"/>
      <c r="F1495" s="39"/>
      <c r="G1495" s="35"/>
      <c r="I1495" s="52"/>
      <c r="J1495" s="39"/>
      <c r="K1495" s="39"/>
      <c r="L1495" s="62"/>
      <c r="M1495" s="101">
        <v>0</v>
      </c>
      <c r="N1495" s="67" t="str">
        <f ca="1">IF(D1495="","",_xll.xEURO(OFFSET(C1495,-M1495+1,0),E1495,OFFSET(C1495,-M1495+2,0),OFFSET(C1495,-M1495+2,0),OFFSET(C1495,-M1495+3,0)+AB1495,OFFSET(C1495,-M1495+4,0),0,1)*D1495)</f>
        <v/>
      </c>
      <c r="O1495" s="69" t="str">
        <f ca="1">IF(D1495="","",_xll.xEURO(OFFSET(C1495,-M1495+1,0),E1495,OFFSET(C1495,-M1495+2,0),OFFSET(C1495,-M1495+2,0),OFFSET(C1495,-M1495+3,0)+AB1495,OFFSET(C1495,-M1495+4,0),0,0))</f>
        <v/>
      </c>
      <c r="P1495" s="67" t="str">
        <f t="shared" ref="P1495:P1530" si="268">IF(D1495="","",(O1495-F1495)*D1495*10)</f>
        <v/>
      </c>
      <c r="Q1495" s="67" t="str">
        <f ca="1">IF(D1495="","",_xll.xEURO(OFFSET(C1495,-M1495+1,0),E1495,OFFSET(C1495,-M1495+2,0),OFFSET(C1495,-M1495+2,0),OFFSET(C1495,-M1495+3,0)+AB1495,OFFSET(C1495,-M1495+4,0),0,2)/10*D1495)</f>
        <v/>
      </c>
      <c r="R1495" s="71" t="str">
        <f ca="1">IF(D1495="","",_xll.xEURO(OFFSET(C1495,-M1495+1,0),E1495,OFFSET(C1495,-M1495+2,0),OFFSET(C1495,-M1495+2,0),OFFSET(C1495,-M1495+3,0)+AB1495,OFFSET(C1495,-M1495+4,0),0,3)/100*D1495*10000)</f>
        <v/>
      </c>
      <c r="S1495" s="71" t="str">
        <f ca="1">IF(D1495="","",_xll.xEURO(OFFSET(C1495,-M1495+1,0),E1495,OFFSET(C1495,-M1495+2,0),OFFSET(C1495,-M1495+2,0),OFFSET(C1495,-M1495+3,0)+AB1495,OFFSET(C1495,-M1495+4,0),0,5)/365.25*D1495*10000)</f>
        <v/>
      </c>
      <c r="U1495" s="67" t="str">
        <f ca="1">IF(I1495="","",_xll.xEURO(OFFSET(C1495,-M1495+1,0),J1495,OFFSET(C1495,-M1495+2,0),OFFSET(C1495,-M1495+2,0),OFFSET(C1495,-M1495+3,0)+AC1495,OFFSET(C1495,-M1495+4,0),1,1)*I1495)</f>
        <v/>
      </c>
      <c r="V1495" s="69" t="str">
        <f ca="1">IF(I1495="","",_xll.xEURO(OFFSET(C1495,-M1495+1,0),J1495,OFFSET(C1495,-M1495+2,0),OFFSET(C1495,-M1495+2,0),OFFSET(C1495,-M1495+3,0)+AC1495,OFFSET(C1495,-M1495+4,0),1,0))</f>
        <v/>
      </c>
      <c r="W1495" s="67" t="str">
        <f t="shared" ref="W1495:W1530" si="269">IF(I1495="","",(V1495-K1495)*I1495*10)</f>
        <v/>
      </c>
      <c r="X1495" s="67" t="str">
        <f ca="1">IF(I1495="","",_xll.xEURO(OFFSET(C1495,-M1495+1,0),J1495,OFFSET(C1495,-M1495+2,0),OFFSET(C1495,-M1495+2,0),OFFSET(C1495,-M1495+3,0)+AC1495,OFFSET(C1495,-M1495+4,0),1,2)/10*I1495)</f>
        <v/>
      </c>
      <c r="Y1495" s="71" t="str">
        <f ca="1">IF(I1495="","",_xll.xEURO(OFFSET(C1495,-M1495+1,0),J1495,OFFSET(C1495,-M1495+2,0),OFFSET(C1495,-M1495+2,0),OFFSET(C1495,-M1495+3,0)+AC1495,OFFSET(C1495,-M1495+4,0),1,3)/100*I1495*10000)</f>
        <v/>
      </c>
      <c r="Z1495" s="71" t="str">
        <f ca="1">IF(I1495="","",_xll.xEURO(OFFSET(C1495,-M1495+1,0),J1495,OFFSET(C1495,-M1495+2,0),OFFSET(C1495,-M1495+2,0),OFFSET(C1495,-M1495+3,0)+AC1495,OFFSET(C1495,-M1495+4,0),1,5)/365.25*I1495*10000)</f>
        <v/>
      </c>
      <c r="AB1495" s="40" t="str">
        <f ca="1">IF(D1495="","",_xll.xCalcSkew(OFFSET(C1495,-M1495,0),E1495-OFFSET(C1495,-M1495+1,0),b)/100)</f>
        <v/>
      </c>
      <c r="AC1495" s="40" t="str">
        <f ca="1">IF(I1495="","",_xll.xCalcSkew(OFFSET(C1495,-M1495,0),J1495-OFFSET(C1495,-M1495+1,0),b)/100)</f>
        <v/>
      </c>
      <c r="AE1495">
        <f t="shared" si="263"/>
        <v>0</v>
      </c>
      <c r="AF1495">
        <f t="shared" si="264"/>
        <v>0</v>
      </c>
      <c r="AG1495">
        <f t="shared" si="265"/>
        <v>0</v>
      </c>
    </row>
    <row r="1496" spans="3:33" x14ac:dyDescent="0.25">
      <c r="C1496" s="41">
        <f ca="1">INDEX(Inputs!$1:$1048576,MATCH(C1495,Inputs!C:C,0),5)</f>
        <v>3.7890000000000001</v>
      </c>
      <c r="D1496" s="52"/>
      <c r="E1496" s="39"/>
      <c r="F1496" s="39"/>
      <c r="G1496" s="35"/>
      <c r="I1496" s="52"/>
      <c r="J1496" s="39"/>
      <c r="K1496" s="39"/>
      <c r="L1496" s="62"/>
      <c r="M1496" s="101">
        <f>M1495+1</f>
        <v>1</v>
      </c>
      <c r="N1496" s="67" t="str">
        <f ca="1">IF(D1496="","",_xll.xEURO(OFFSET(C1496,-M1496+1,0),E1496,OFFSET(C1496,-M1496+2,0),OFFSET(C1496,-M1496+2,0),OFFSET(C1496,-M1496+3,0)+AB1496,OFFSET(C1496,-M1496+4,0),0,1)*D1496)</f>
        <v/>
      </c>
      <c r="O1496" s="69" t="str">
        <f ca="1">IF(D1496="","",_xll.xEURO(OFFSET(C1496,-M1496+1,0),E1496,OFFSET(C1496,-M1496+2,0),OFFSET(C1496,-M1496+2,0),OFFSET(C1496,-M1496+3,0)+AB1496,OFFSET(C1496,-M1496+4,0),0,0))</f>
        <v/>
      </c>
      <c r="P1496" s="67" t="str">
        <f t="shared" si="268"/>
        <v/>
      </c>
      <c r="Q1496" s="67" t="str">
        <f ca="1">IF(D1496="","",_xll.xEURO(OFFSET(C1496,-M1496+1,0),E1496,OFFSET(C1496,-M1496+2,0),OFFSET(C1496,-M1496+2,0),OFFSET(C1496,-M1496+3,0)+AB1496,OFFSET(C1496,-M1496+4,0),0,2)/10*D1496)</f>
        <v/>
      </c>
      <c r="R1496" s="71" t="str">
        <f ca="1">IF(D1496="","",_xll.xEURO(OFFSET(C1496,-M1496+1,0),E1496,OFFSET(C1496,-M1496+2,0),OFFSET(C1496,-M1496+2,0),OFFSET(C1496,-M1496+3,0)+AB1496,OFFSET(C1496,-M1496+4,0),0,3)/100*D1496*10000)</f>
        <v/>
      </c>
      <c r="S1496" s="71" t="str">
        <f ca="1">IF(D1496="","",_xll.xEURO(OFFSET(C1496,-M1496+1,0),E1496,OFFSET(C1496,-M1496+2,0),OFFSET(C1496,-M1496+2,0),OFFSET(C1496,-M1496+3,0)+AB1496,OFFSET(C1496,-M1496+4,0),0,5)/365.25*D1496*10000)</f>
        <v/>
      </c>
      <c r="U1496" s="67" t="str">
        <f ca="1">IF(I1496="","",_xll.xEURO(OFFSET(C1496,-M1496+1,0),J1496,OFFSET(C1496,-M1496+2,0),OFFSET(C1496,-M1496+2,0),OFFSET(C1496,-M1496+3,0)+AC1496,OFFSET(C1496,-M1496+4,0),1,1)*I1496)</f>
        <v/>
      </c>
      <c r="V1496" s="69" t="str">
        <f ca="1">IF(I1496="","",_xll.xEURO(OFFSET(C1496,-M1496+1,0),J1496,OFFSET(C1496,-M1496+2,0),OFFSET(C1496,-M1496+2,0),OFFSET(C1496,-M1496+3,0)+AC1496,OFFSET(C1496,-M1496+4,0),1,0))</f>
        <v/>
      </c>
      <c r="W1496" s="67" t="str">
        <f t="shared" si="269"/>
        <v/>
      </c>
      <c r="X1496" s="67" t="str">
        <f ca="1">IF(I1496="","",_xll.xEURO(OFFSET(C1496,-M1496+1,0),J1496,OFFSET(C1496,-M1496+2,0),OFFSET(C1496,-M1496+2,0),OFFSET(C1496,-M1496+3,0)+AC1496,OFFSET(C1496,-M1496+4,0),1,2)/10*I1496)</f>
        <v/>
      </c>
      <c r="Y1496" s="71" t="str">
        <f ca="1">IF(I1496="","",_xll.xEURO(OFFSET(C1496,-M1496+1,0),J1496,OFFSET(C1496,-M1496+2,0),OFFSET(C1496,-M1496+2,0),OFFSET(C1496,-M1496+3,0)+AC1496,OFFSET(C1496,-M1496+4,0),1,3)/100*I1496*10000)</f>
        <v/>
      </c>
      <c r="Z1496" s="71" t="str">
        <f ca="1">IF(I1496="","",_xll.xEURO(OFFSET(C1496,-M1496+1,0),J1496,OFFSET(C1496,-M1496+2,0),OFFSET(C1496,-M1496+2,0),OFFSET(C1496,-M1496+3,0)+AC1496,OFFSET(C1496,-M1496+4,0),1,5)/365.25*I1496*10000)</f>
        <v/>
      </c>
      <c r="AB1496" s="40" t="str">
        <f ca="1">IF(D1496="","",_xll.xCalcSkew(OFFSET(C1496,-M1496,0),E1496-OFFSET(C1496,-M1496+1,0),b)/100)</f>
        <v/>
      </c>
      <c r="AC1496" s="40" t="str">
        <f ca="1">IF(I1496="","",_xll.xCalcSkew(OFFSET(C1496,-M1496,0),J1496-OFFSET(C1496,-M1496+1,0),b)/100)</f>
        <v/>
      </c>
      <c r="AE1496">
        <f t="shared" si="263"/>
        <v>0</v>
      </c>
      <c r="AF1496">
        <f t="shared" si="264"/>
        <v>0</v>
      </c>
      <c r="AG1496">
        <f t="shared" si="265"/>
        <v>0</v>
      </c>
    </row>
    <row r="1497" spans="3:33" x14ac:dyDescent="0.25">
      <c r="C1497" s="40">
        <f ca="1">INDEX(Inputs!$1:$1048576,MATCH(C1495,Inputs!C:C,0),7)</f>
        <v>4.21112564094401E-2</v>
      </c>
      <c r="D1497" s="52"/>
      <c r="E1497" s="39"/>
      <c r="F1497" s="39"/>
      <c r="G1497" s="35"/>
      <c r="I1497" s="52"/>
      <c r="J1497" s="39"/>
      <c r="K1497" s="39"/>
      <c r="L1497" s="62"/>
      <c r="M1497" s="101">
        <f t="shared" ref="M1497:M1530" si="270">M1496+1</f>
        <v>2</v>
      </c>
      <c r="N1497" s="67" t="str">
        <f ca="1">IF(D1497="","",_xll.xEURO(OFFSET(C1497,-M1497+1,0),E1497,OFFSET(C1497,-M1497+2,0),OFFSET(C1497,-M1497+2,0),OFFSET(C1497,-M1497+3,0)+AB1497,OFFSET(C1497,-M1497+4,0),0,1)*D1497)</f>
        <v/>
      </c>
      <c r="O1497" s="69" t="str">
        <f ca="1">IF(D1497="","",_xll.xEURO(OFFSET(C1497,-M1497+1,0),E1497,OFFSET(C1497,-M1497+2,0),OFFSET(C1497,-M1497+2,0),OFFSET(C1497,-M1497+3,0)+AB1497,OFFSET(C1497,-M1497+4,0),0,0))</f>
        <v/>
      </c>
      <c r="P1497" s="67" t="str">
        <f t="shared" si="268"/>
        <v/>
      </c>
      <c r="Q1497" s="67" t="str">
        <f ca="1">IF(D1497="","",_xll.xEURO(OFFSET(C1497,-M1497+1,0),E1497,OFFSET(C1497,-M1497+2,0),OFFSET(C1497,-M1497+2,0),OFFSET(C1497,-M1497+3,0)+AB1497,OFFSET(C1497,-M1497+4,0),0,2)/10*D1497)</f>
        <v/>
      </c>
      <c r="R1497" s="71" t="str">
        <f ca="1">IF(D1497="","",_xll.xEURO(OFFSET(C1497,-M1497+1,0),E1497,OFFSET(C1497,-M1497+2,0),OFFSET(C1497,-M1497+2,0),OFFSET(C1497,-M1497+3,0)+AB1497,OFFSET(C1497,-M1497+4,0),0,3)/100*D1497*10000)</f>
        <v/>
      </c>
      <c r="S1497" s="71" t="str">
        <f ca="1">IF(D1497="","",_xll.xEURO(OFFSET(C1497,-M1497+1,0),E1497,OFFSET(C1497,-M1497+2,0),OFFSET(C1497,-M1497+2,0),OFFSET(C1497,-M1497+3,0)+AB1497,OFFSET(C1497,-M1497+4,0),0,5)/365.25*D1497*10000)</f>
        <v/>
      </c>
      <c r="U1497" s="67" t="str">
        <f ca="1">IF(I1497="","",_xll.xEURO(OFFSET(C1497,-M1497+1,0),J1497,OFFSET(C1497,-M1497+2,0),OFFSET(C1497,-M1497+2,0),OFFSET(C1497,-M1497+3,0)+AC1497,OFFSET(C1497,-M1497+4,0),1,1)*I1497)</f>
        <v/>
      </c>
      <c r="V1497" s="69" t="str">
        <f ca="1">IF(I1497="","",_xll.xEURO(OFFSET(C1497,-M1497+1,0),J1497,OFFSET(C1497,-M1497+2,0),OFFSET(C1497,-M1497+2,0),OFFSET(C1497,-M1497+3,0)+AC1497,OFFSET(C1497,-M1497+4,0),1,0))</f>
        <v/>
      </c>
      <c r="W1497" s="67" t="str">
        <f t="shared" si="269"/>
        <v/>
      </c>
      <c r="X1497" s="67" t="str">
        <f ca="1">IF(I1497="","",_xll.xEURO(OFFSET(C1497,-M1497+1,0),J1497,OFFSET(C1497,-M1497+2,0),OFFSET(C1497,-M1497+2,0),OFFSET(C1497,-M1497+3,0)+AC1497,OFFSET(C1497,-M1497+4,0),1,2)/10*I1497)</f>
        <v/>
      </c>
      <c r="Y1497" s="71" t="str">
        <f ca="1">IF(I1497="","",_xll.xEURO(OFFSET(C1497,-M1497+1,0),J1497,OFFSET(C1497,-M1497+2,0),OFFSET(C1497,-M1497+2,0),OFFSET(C1497,-M1497+3,0)+AC1497,OFFSET(C1497,-M1497+4,0),1,3)/100*I1497*10000)</f>
        <v/>
      </c>
      <c r="Z1497" s="71" t="str">
        <f ca="1">IF(I1497="","",_xll.xEURO(OFFSET(C1497,-M1497+1,0),J1497,OFFSET(C1497,-M1497+2,0),OFFSET(C1497,-M1497+2,0),OFFSET(C1497,-M1497+3,0)+AC1497,OFFSET(C1497,-M1497+4,0),1,5)/365.25*I1497*10000)</f>
        <v/>
      </c>
      <c r="AB1497" s="40" t="str">
        <f ca="1">IF(D1497="","",_xll.xCalcSkew(OFFSET(C1497,-M1497,0),E1497-OFFSET(C1497,-M1497+1,0),b)/100)</f>
        <v/>
      </c>
      <c r="AC1497" s="40" t="str">
        <f ca="1">IF(I1497="","",_xll.xCalcSkew(OFFSET(C1497,-M1497,0),J1497-OFFSET(C1497,-M1497+1,0),b)/100)</f>
        <v/>
      </c>
      <c r="AE1497">
        <f t="shared" si="263"/>
        <v>0</v>
      </c>
      <c r="AF1497">
        <f t="shared" si="264"/>
        <v>0</v>
      </c>
      <c r="AG1497">
        <f t="shared" si="265"/>
        <v>0</v>
      </c>
    </row>
    <row r="1498" spans="3:33" x14ac:dyDescent="0.25">
      <c r="C1498" s="66">
        <f ca="1">INDEX(Inputs!$1:$1048576,MATCH(C1495,Inputs!C:C,0),6)</f>
        <v>0.30499999999999999</v>
      </c>
      <c r="D1498" s="52"/>
      <c r="E1498" s="39"/>
      <c r="F1498" s="39"/>
      <c r="G1498" s="35"/>
      <c r="I1498" s="52"/>
      <c r="J1498" s="39"/>
      <c r="K1498" s="39"/>
      <c r="L1498" s="62"/>
      <c r="M1498" s="101">
        <f t="shared" si="270"/>
        <v>3</v>
      </c>
      <c r="N1498" s="67" t="str">
        <f ca="1">IF(D1498="","",_xll.xEURO(OFFSET(C1498,-M1498+1,0),E1498,OFFSET(C1498,-M1498+2,0),OFFSET(C1498,-M1498+2,0),OFFSET(C1498,-M1498+3,0)+AB1498,OFFSET(C1498,-M1498+4,0),0,1)*D1498)</f>
        <v/>
      </c>
      <c r="O1498" s="69" t="str">
        <f ca="1">IF(D1498="","",_xll.xEURO(OFFSET(C1498,-M1498+1,0),E1498,OFFSET(C1498,-M1498+2,0),OFFSET(C1498,-M1498+2,0),OFFSET(C1498,-M1498+3,0)+AB1498,OFFSET(C1498,-M1498+4,0),0,0))</f>
        <v/>
      </c>
      <c r="P1498" s="67" t="str">
        <f t="shared" si="268"/>
        <v/>
      </c>
      <c r="Q1498" s="67" t="str">
        <f ca="1">IF(D1498="","",_xll.xEURO(OFFSET(C1498,-M1498+1,0),E1498,OFFSET(C1498,-M1498+2,0),OFFSET(C1498,-M1498+2,0),OFFSET(C1498,-M1498+3,0)+AB1498,OFFSET(C1498,-M1498+4,0),0,2)/10*D1498)</f>
        <v/>
      </c>
      <c r="R1498" s="71" t="str">
        <f ca="1">IF(D1498="","",_xll.xEURO(OFFSET(C1498,-M1498+1,0),E1498,OFFSET(C1498,-M1498+2,0),OFFSET(C1498,-M1498+2,0),OFFSET(C1498,-M1498+3,0)+AB1498,OFFSET(C1498,-M1498+4,0),0,3)/100*D1498*10000)</f>
        <v/>
      </c>
      <c r="S1498" s="71" t="str">
        <f ca="1">IF(D1498="","",_xll.xEURO(OFFSET(C1498,-M1498+1,0),E1498,OFFSET(C1498,-M1498+2,0),OFFSET(C1498,-M1498+2,0),OFFSET(C1498,-M1498+3,0)+AB1498,OFFSET(C1498,-M1498+4,0),0,5)/365.25*D1498*10000)</f>
        <v/>
      </c>
      <c r="U1498" s="67" t="str">
        <f ca="1">IF(I1498="","",_xll.xEURO(OFFSET(C1498,-M1498+1,0),J1498,OFFSET(C1498,-M1498+2,0),OFFSET(C1498,-M1498+2,0),OFFSET(C1498,-M1498+3,0)+AC1498,OFFSET(C1498,-M1498+4,0),1,1)*I1498)</f>
        <v/>
      </c>
      <c r="V1498" s="69" t="str">
        <f ca="1">IF(I1498="","",_xll.xEURO(OFFSET(C1498,-M1498+1,0),J1498,OFFSET(C1498,-M1498+2,0),OFFSET(C1498,-M1498+2,0),OFFSET(C1498,-M1498+3,0)+AC1498,OFFSET(C1498,-M1498+4,0),1,0))</f>
        <v/>
      </c>
      <c r="W1498" s="67" t="str">
        <f t="shared" si="269"/>
        <v/>
      </c>
      <c r="X1498" s="67" t="str">
        <f ca="1">IF(I1498="","",_xll.xEURO(OFFSET(C1498,-M1498+1,0),J1498,OFFSET(C1498,-M1498+2,0),OFFSET(C1498,-M1498+2,0),OFFSET(C1498,-M1498+3,0)+AC1498,OFFSET(C1498,-M1498+4,0),1,2)/10*I1498)</f>
        <v/>
      </c>
      <c r="Y1498" s="71" t="str">
        <f ca="1">IF(I1498="","",_xll.xEURO(OFFSET(C1498,-M1498+1,0),J1498,OFFSET(C1498,-M1498+2,0),OFFSET(C1498,-M1498+2,0),OFFSET(C1498,-M1498+3,0)+AC1498,OFFSET(C1498,-M1498+4,0),1,3)/100*I1498*10000)</f>
        <v/>
      </c>
      <c r="Z1498" s="71" t="str">
        <f ca="1">IF(I1498="","",_xll.xEURO(OFFSET(C1498,-M1498+1,0),J1498,OFFSET(C1498,-M1498+2,0),OFFSET(C1498,-M1498+2,0),OFFSET(C1498,-M1498+3,0)+AC1498,OFFSET(C1498,-M1498+4,0),1,5)/365.25*I1498*10000)</f>
        <v/>
      </c>
      <c r="AB1498" s="40" t="str">
        <f ca="1">IF(D1498="","",_xll.xCalcSkew(OFFSET(C1498,-M1498,0),E1498-OFFSET(C1498,-M1498+1,0),b)/100)</f>
        <v/>
      </c>
      <c r="AC1498" s="40" t="str">
        <f ca="1">IF(I1498="","",_xll.xCalcSkew(OFFSET(C1498,-M1498,0),J1498-OFFSET(C1498,-M1498+1,0),b)/100)</f>
        <v/>
      </c>
      <c r="AE1498">
        <f t="shared" si="263"/>
        <v>0</v>
      </c>
      <c r="AF1498">
        <f t="shared" si="264"/>
        <v>0</v>
      </c>
      <c r="AG1498">
        <f t="shared" si="265"/>
        <v>0</v>
      </c>
    </row>
    <row r="1499" spans="3:33" x14ac:dyDescent="0.25">
      <c r="C1499" s="65">
        <f ca="1">INDEX(Inputs!$1:$1048576,MATCH(C1495,Inputs!C:C,0),9)</f>
        <v>1195</v>
      </c>
      <c r="D1499" s="52"/>
      <c r="E1499" s="39"/>
      <c r="F1499" s="39"/>
      <c r="G1499" s="35"/>
      <c r="I1499" s="52"/>
      <c r="J1499" s="39"/>
      <c r="K1499" s="39"/>
      <c r="L1499" s="62"/>
      <c r="M1499" s="101">
        <f t="shared" si="270"/>
        <v>4</v>
      </c>
      <c r="N1499" s="67" t="str">
        <f ca="1">IF(D1499="","",_xll.xEURO(OFFSET(C1499,-M1499+1,0),E1499,OFFSET(C1499,-M1499+2,0),OFFSET(C1499,-M1499+2,0),OFFSET(C1499,-M1499+3,0)+AB1499,OFFSET(C1499,-M1499+4,0),0,1)*D1499)</f>
        <v/>
      </c>
      <c r="O1499" s="69" t="str">
        <f ca="1">IF(D1499="","",_xll.xEURO(OFFSET(C1499,-M1499+1,0),E1499,OFFSET(C1499,-M1499+2,0),OFFSET(C1499,-M1499+2,0),OFFSET(C1499,-M1499+3,0)+AB1499,OFFSET(C1499,-M1499+4,0),0,0))</f>
        <v/>
      </c>
      <c r="P1499" s="67" t="str">
        <f t="shared" si="268"/>
        <v/>
      </c>
      <c r="Q1499" s="67" t="str">
        <f ca="1">IF(D1499="","",_xll.xEURO(OFFSET(C1499,-M1499+1,0),E1499,OFFSET(C1499,-M1499+2,0),OFFSET(C1499,-M1499+2,0),OFFSET(C1499,-M1499+3,0)+AB1499,OFFSET(C1499,-M1499+4,0),0,2)/10*D1499)</f>
        <v/>
      </c>
      <c r="R1499" s="71" t="str">
        <f ca="1">IF(D1499="","",_xll.xEURO(OFFSET(C1499,-M1499+1,0),E1499,OFFSET(C1499,-M1499+2,0),OFFSET(C1499,-M1499+2,0),OFFSET(C1499,-M1499+3,0)+AB1499,OFFSET(C1499,-M1499+4,0),0,3)/100*D1499*10000)</f>
        <v/>
      </c>
      <c r="S1499" s="71" t="str">
        <f ca="1">IF(D1499="","",_xll.xEURO(OFFSET(C1499,-M1499+1,0),E1499,OFFSET(C1499,-M1499+2,0),OFFSET(C1499,-M1499+2,0),OFFSET(C1499,-M1499+3,0)+AB1499,OFFSET(C1499,-M1499+4,0),0,5)/365.25*D1499*10000)</f>
        <v/>
      </c>
      <c r="U1499" s="67" t="str">
        <f ca="1">IF(I1499="","",_xll.xEURO(OFFSET(C1499,-M1499+1,0),J1499,OFFSET(C1499,-M1499+2,0),OFFSET(C1499,-M1499+2,0),OFFSET(C1499,-M1499+3,0)+AC1499,OFFSET(C1499,-M1499+4,0),1,1)*I1499)</f>
        <v/>
      </c>
      <c r="V1499" s="69" t="str">
        <f ca="1">IF(I1499="","",_xll.xEURO(OFFSET(C1499,-M1499+1,0),J1499,OFFSET(C1499,-M1499+2,0),OFFSET(C1499,-M1499+2,0),OFFSET(C1499,-M1499+3,0)+AC1499,OFFSET(C1499,-M1499+4,0),1,0))</f>
        <v/>
      </c>
      <c r="W1499" s="67" t="str">
        <f t="shared" si="269"/>
        <v/>
      </c>
      <c r="X1499" s="67" t="str">
        <f ca="1">IF(I1499="","",_xll.xEURO(OFFSET(C1499,-M1499+1,0),J1499,OFFSET(C1499,-M1499+2,0),OFFSET(C1499,-M1499+2,0),OFFSET(C1499,-M1499+3,0)+AC1499,OFFSET(C1499,-M1499+4,0),1,2)/10*I1499)</f>
        <v/>
      </c>
      <c r="Y1499" s="71" t="str">
        <f ca="1">IF(I1499="","",_xll.xEURO(OFFSET(C1499,-M1499+1,0),J1499,OFFSET(C1499,-M1499+2,0),OFFSET(C1499,-M1499+2,0),OFFSET(C1499,-M1499+3,0)+AC1499,OFFSET(C1499,-M1499+4,0),1,3)/100*I1499*10000)</f>
        <v/>
      </c>
      <c r="Z1499" s="71" t="str">
        <f ca="1">IF(I1499="","",_xll.xEURO(OFFSET(C1499,-M1499+1,0),J1499,OFFSET(C1499,-M1499+2,0),OFFSET(C1499,-M1499+2,0),OFFSET(C1499,-M1499+3,0)+AC1499,OFFSET(C1499,-M1499+4,0),1,5)/365.25*I1499*10000)</f>
        <v/>
      </c>
      <c r="AB1499" s="40" t="str">
        <f ca="1">IF(D1499="","",_xll.xCalcSkew(OFFSET(C1499,-M1499,0),E1499-OFFSET(C1499,-M1499+1,0),b)/100)</f>
        <v/>
      </c>
      <c r="AC1499" s="40" t="str">
        <f ca="1">IF(I1499="","",_xll.xCalcSkew(OFFSET(C1499,-M1499,0),J1499-OFFSET(C1499,-M1499+1,0),b)/100)</f>
        <v/>
      </c>
      <c r="AE1499">
        <f t="shared" si="263"/>
        <v>0</v>
      </c>
      <c r="AF1499">
        <f t="shared" si="264"/>
        <v>0</v>
      </c>
      <c r="AG1499">
        <f t="shared" si="265"/>
        <v>0</v>
      </c>
    </row>
    <row r="1500" spans="3:33" x14ac:dyDescent="0.25">
      <c r="C1500" s="64">
        <f ca="1">D1531+I1531</f>
        <v>0</v>
      </c>
      <c r="D1500" s="52"/>
      <c r="E1500" s="39"/>
      <c r="F1500" s="39"/>
      <c r="G1500" s="35"/>
      <c r="I1500" s="52"/>
      <c r="J1500" s="39"/>
      <c r="K1500" s="39"/>
      <c r="L1500" s="62"/>
      <c r="M1500" s="101">
        <f t="shared" si="270"/>
        <v>5</v>
      </c>
      <c r="N1500" s="67" t="str">
        <f ca="1">IF(D1500="","",_xll.xEURO(OFFSET(C1500,-M1500+1,0),E1500,OFFSET(C1500,-M1500+2,0),OFFSET(C1500,-M1500+2,0),OFFSET(C1500,-M1500+3,0)+AB1500,OFFSET(C1500,-M1500+4,0),0,1)*D1500)</f>
        <v/>
      </c>
      <c r="O1500" s="69" t="str">
        <f ca="1">IF(D1500="","",_xll.xEURO(OFFSET(C1500,-M1500+1,0),E1500,OFFSET(C1500,-M1500+2,0),OFFSET(C1500,-M1500+2,0),OFFSET(C1500,-M1500+3,0)+AB1500,OFFSET(C1500,-M1500+4,0),0,0))</f>
        <v/>
      </c>
      <c r="P1500" s="67" t="str">
        <f t="shared" si="268"/>
        <v/>
      </c>
      <c r="Q1500" s="67" t="str">
        <f ca="1">IF(D1500="","",_xll.xEURO(OFFSET(C1500,-M1500+1,0),E1500,OFFSET(C1500,-M1500+2,0),OFFSET(C1500,-M1500+2,0),OFFSET(C1500,-M1500+3,0)+AB1500,OFFSET(C1500,-M1500+4,0),0,2)/10*D1500)</f>
        <v/>
      </c>
      <c r="R1500" s="71" t="str">
        <f ca="1">IF(D1500="","",_xll.xEURO(OFFSET(C1500,-M1500+1,0),E1500,OFFSET(C1500,-M1500+2,0),OFFSET(C1500,-M1500+2,0),OFFSET(C1500,-M1500+3,0)+AB1500,OFFSET(C1500,-M1500+4,0),0,3)/100*D1500*10000)</f>
        <v/>
      </c>
      <c r="S1500" s="71" t="str">
        <f ca="1">IF(D1500="","",_xll.xEURO(OFFSET(C1500,-M1500+1,0),E1500,OFFSET(C1500,-M1500+2,0),OFFSET(C1500,-M1500+2,0),OFFSET(C1500,-M1500+3,0)+AB1500,OFFSET(C1500,-M1500+4,0),0,5)/365.25*D1500*10000)</f>
        <v/>
      </c>
      <c r="U1500" s="67" t="str">
        <f ca="1">IF(I1500="","",_xll.xEURO(OFFSET(C1500,-M1500+1,0),J1500,OFFSET(C1500,-M1500+2,0),OFFSET(C1500,-M1500+2,0),OFFSET(C1500,-M1500+3,0)+AC1500,OFFSET(C1500,-M1500+4,0),1,1)*I1500)</f>
        <v/>
      </c>
      <c r="V1500" s="69" t="str">
        <f ca="1">IF(I1500="","",_xll.xEURO(OFFSET(C1500,-M1500+1,0),J1500,OFFSET(C1500,-M1500+2,0),OFFSET(C1500,-M1500+2,0),OFFSET(C1500,-M1500+3,0)+AC1500,OFFSET(C1500,-M1500+4,0),1,0))</f>
        <v/>
      </c>
      <c r="W1500" s="67" t="str">
        <f t="shared" si="269"/>
        <v/>
      </c>
      <c r="X1500" s="67" t="str">
        <f ca="1">IF(I1500="","",_xll.xEURO(OFFSET(C1500,-M1500+1,0),J1500,OFFSET(C1500,-M1500+2,0),OFFSET(C1500,-M1500+2,0),OFFSET(C1500,-M1500+3,0)+AC1500,OFFSET(C1500,-M1500+4,0),1,2)/10*I1500)</f>
        <v/>
      </c>
      <c r="Y1500" s="71" t="str">
        <f ca="1">IF(I1500="","",_xll.xEURO(OFFSET(C1500,-M1500+1,0),J1500,OFFSET(C1500,-M1500+2,0),OFFSET(C1500,-M1500+2,0),OFFSET(C1500,-M1500+3,0)+AC1500,OFFSET(C1500,-M1500+4,0),1,3)/100*I1500*10000)</f>
        <v/>
      </c>
      <c r="Z1500" s="71" t="str">
        <f ca="1">IF(I1500="","",_xll.xEURO(OFFSET(C1500,-M1500+1,0),J1500,OFFSET(C1500,-M1500+2,0),OFFSET(C1500,-M1500+2,0),OFFSET(C1500,-M1500+3,0)+AC1500,OFFSET(C1500,-M1500+4,0),1,5)/365.25*I1500*10000)</f>
        <v/>
      </c>
      <c r="AB1500" s="40" t="str">
        <f ca="1">IF(D1500="","",_xll.xCalcSkew(OFFSET(C1500,-M1500,0),E1500-OFFSET(C1500,-M1500+1,0),b)/100)</f>
        <v/>
      </c>
      <c r="AC1500" s="40" t="str">
        <f ca="1">IF(I1500="","",_xll.xCalcSkew(OFFSET(C1500,-M1500,0),J1500-OFFSET(C1500,-M1500+1,0),b)/100)</f>
        <v/>
      </c>
      <c r="AE1500">
        <f t="shared" si="263"/>
        <v>0</v>
      </c>
      <c r="AF1500">
        <f t="shared" si="264"/>
        <v>0</v>
      </c>
      <c r="AG1500">
        <f t="shared" si="265"/>
        <v>0</v>
      </c>
    </row>
    <row r="1501" spans="3:33" x14ac:dyDescent="0.25">
      <c r="C1501" s="64">
        <f ca="1">N1531+U1531</f>
        <v>0</v>
      </c>
      <c r="D1501" s="52"/>
      <c r="E1501" s="39"/>
      <c r="F1501" s="39"/>
      <c r="G1501" s="35"/>
      <c r="I1501" s="52"/>
      <c r="J1501" s="39"/>
      <c r="K1501" s="39"/>
      <c r="L1501" s="62"/>
      <c r="M1501" s="101">
        <f t="shared" si="270"/>
        <v>6</v>
      </c>
      <c r="N1501" s="67" t="str">
        <f ca="1">IF(D1501="","",_xll.xEURO(OFFSET(C1501,-M1501+1,0),E1501,OFFSET(C1501,-M1501+2,0),OFFSET(C1501,-M1501+2,0),OFFSET(C1501,-M1501+3,0)+AB1501,OFFSET(C1501,-M1501+4,0),0,1)*D1501)</f>
        <v/>
      </c>
      <c r="O1501" s="69" t="str">
        <f ca="1">IF(D1501="","",_xll.xEURO(OFFSET(C1501,-M1501+1,0),E1501,OFFSET(C1501,-M1501+2,0),OFFSET(C1501,-M1501+2,0),OFFSET(C1501,-M1501+3,0)+AB1501,OFFSET(C1501,-M1501+4,0),0,0))</f>
        <v/>
      </c>
      <c r="P1501" s="67" t="str">
        <f t="shared" si="268"/>
        <v/>
      </c>
      <c r="Q1501" s="67" t="str">
        <f ca="1">IF(D1501="","",_xll.xEURO(OFFSET(C1501,-M1501+1,0),E1501,OFFSET(C1501,-M1501+2,0),OFFSET(C1501,-M1501+2,0),OFFSET(C1501,-M1501+3,0)+AB1501,OFFSET(C1501,-M1501+4,0),0,2)/10*D1501)</f>
        <v/>
      </c>
      <c r="R1501" s="71" t="str">
        <f ca="1">IF(D1501="","",_xll.xEURO(OFFSET(C1501,-M1501+1,0),E1501,OFFSET(C1501,-M1501+2,0),OFFSET(C1501,-M1501+2,0),OFFSET(C1501,-M1501+3,0)+AB1501,OFFSET(C1501,-M1501+4,0),0,3)/100*D1501*10000)</f>
        <v/>
      </c>
      <c r="S1501" s="71" t="str">
        <f ca="1">IF(D1501="","",_xll.xEURO(OFFSET(C1501,-M1501+1,0),E1501,OFFSET(C1501,-M1501+2,0),OFFSET(C1501,-M1501+2,0),OFFSET(C1501,-M1501+3,0)+AB1501,OFFSET(C1501,-M1501+4,0),0,5)/365.25*D1501*10000)</f>
        <v/>
      </c>
      <c r="U1501" s="67" t="str">
        <f ca="1">IF(I1501="","",_xll.xEURO(OFFSET(C1501,-M1501+1,0),J1501,OFFSET(C1501,-M1501+2,0),OFFSET(C1501,-M1501+2,0),OFFSET(C1501,-M1501+3,0)+AC1501,OFFSET(C1501,-M1501+4,0),1,1)*I1501)</f>
        <v/>
      </c>
      <c r="V1501" s="69" t="str">
        <f ca="1">IF(I1501="","",_xll.xEURO(OFFSET(C1501,-M1501+1,0),J1501,OFFSET(C1501,-M1501+2,0),OFFSET(C1501,-M1501+2,0),OFFSET(C1501,-M1501+3,0)+AC1501,OFFSET(C1501,-M1501+4,0),1,0))</f>
        <v/>
      </c>
      <c r="W1501" s="67" t="str">
        <f t="shared" si="269"/>
        <v/>
      </c>
      <c r="X1501" s="67" t="str">
        <f ca="1">IF(I1501="","",_xll.xEURO(OFFSET(C1501,-M1501+1,0),J1501,OFFSET(C1501,-M1501+2,0),OFFSET(C1501,-M1501+2,0),OFFSET(C1501,-M1501+3,0)+AC1501,OFFSET(C1501,-M1501+4,0),1,2)/10*I1501)</f>
        <v/>
      </c>
      <c r="Y1501" s="71" t="str">
        <f ca="1">IF(I1501="","",_xll.xEURO(OFFSET(C1501,-M1501+1,0),J1501,OFFSET(C1501,-M1501+2,0),OFFSET(C1501,-M1501+2,0),OFFSET(C1501,-M1501+3,0)+AC1501,OFFSET(C1501,-M1501+4,0),1,3)/100*I1501*10000)</f>
        <v/>
      </c>
      <c r="Z1501" s="71" t="str">
        <f ca="1">IF(I1501="","",_xll.xEURO(OFFSET(C1501,-M1501+1,0),J1501,OFFSET(C1501,-M1501+2,0),OFFSET(C1501,-M1501+2,0),OFFSET(C1501,-M1501+3,0)+AC1501,OFFSET(C1501,-M1501+4,0),1,5)/365.25*I1501*10000)</f>
        <v/>
      </c>
      <c r="AB1501" s="40" t="str">
        <f ca="1">IF(D1501="","",_xll.xCalcSkew(OFFSET(C1501,-M1501,0),E1501-OFFSET(C1501,-M1501+1,0),b)/100)</f>
        <v/>
      </c>
      <c r="AC1501" s="40" t="str">
        <f ca="1">IF(I1501="","",_xll.xCalcSkew(OFFSET(C1501,-M1501,0),J1501-OFFSET(C1501,-M1501+1,0),b)/100)</f>
        <v/>
      </c>
      <c r="AE1501">
        <f t="shared" si="263"/>
        <v>0</v>
      </c>
      <c r="AF1501">
        <f t="shared" si="264"/>
        <v>0</v>
      </c>
      <c r="AG1501">
        <f t="shared" si="265"/>
        <v>0</v>
      </c>
    </row>
    <row r="1502" spans="3:33" x14ac:dyDescent="0.25">
      <c r="C1502" s="103">
        <f ca="1">Q1531+X1531</f>
        <v>0</v>
      </c>
      <c r="D1502" s="52"/>
      <c r="E1502" s="39"/>
      <c r="F1502" s="39"/>
      <c r="G1502" s="35"/>
      <c r="I1502" s="52"/>
      <c r="J1502" s="39"/>
      <c r="K1502" s="39"/>
      <c r="L1502" s="62"/>
      <c r="M1502" s="101">
        <f t="shared" si="270"/>
        <v>7</v>
      </c>
      <c r="N1502" s="67" t="str">
        <f ca="1">IF(D1502="","",_xll.xEURO(OFFSET(C1502,-M1502+1,0),E1502,OFFSET(C1502,-M1502+2,0),OFFSET(C1502,-M1502+2,0),OFFSET(C1502,-M1502+3,0)+AB1502,OFFSET(C1502,-M1502+4,0),0,1)*D1502)</f>
        <v/>
      </c>
      <c r="O1502" s="69" t="str">
        <f ca="1">IF(D1502="","",_xll.xEURO(OFFSET(C1502,-M1502+1,0),E1502,OFFSET(C1502,-M1502+2,0),OFFSET(C1502,-M1502+2,0),OFFSET(C1502,-M1502+3,0)+AB1502,OFFSET(C1502,-M1502+4,0),0,0))</f>
        <v/>
      </c>
      <c r="P1502" s="67" t="str">
        <f t="shared" si="268"/>
        <v/>
      </c>
      <c r="Q1502" s="67" t="str">
        <f ca="1">IF(D1502="","",_xll.xEURO(OFFSET(C1502,-M1502+1,0),E1502,OFFSET(C1502,-M1502+2,0),OFFSET(C1502,-M1502+2,0),OFFSET(C1502,-M1502+3,0)+AB1502,OFFSET(C1502,-M1502+4,0),0,2)/10*D1502)</f>
        <v/>
      </c>
      <c r="R1502" s="71" t="str">
        <f ca="1">IF(D1502="","",_xll.xEURO(OFFSET(C1502,-M1502+1,0),E1502,OFFSET(C1502,-M1502+2,0),OFFSET(C1502,-M1502+2,0),OFFSET(C1502,-M1502+3,0)+AB1502,OFFSET(C1502,-M1502+4,0),0,3)/100*D1502*10000)</f>
        <v/>
      </c>
      <c r="S1502" s="71" t="str">
        <f ca="1">IF(D1502="","",_xll.xEURO(OFFSET(C1502,-M1502+1,0),E1502,OFFSET(C1502,-M1502+2,0),OFFSET(C1502,-M1502+2,0),OFFSET(C1502,-M1502+3,0)+AB1502,OFFSET(C1502,-M1502+4,0),0,5)/365.25*D1502*10000)</f>
        <v/>
      </c>
      <c r="U1502" s="67" t="str">
        <f ca="1">IF(I1502="","",_xll.xEURO(OFFSET(C1502,-M1502+1,0),J1502,OFFSET(C1502,-M1502+2,0),OFFSET(C1502,-M1502+2,0),OFFSET(C1502,-M1502+3,0)+AC1502,OFFSET(C1502,-M1502+4,0),1,1)*I1502)</f>
        <v/>
      </c>
      <c r="V1502" s="69" t="str">
        <f ca="1">IF(I1502="","",_xll.xEURO(OFFSET(C1502,-M1502+1,0),J1502,OFFSET(C1502,-M1502+2,0),OFFSET(C1502,-M1502+2,0),OFFSET(C1502,-M1502+3,0)+AC1502,OFFSET(C1502,-M1502+4,0),1,0))</f>
        <v/>
      </c>
      <c r="W1502" s="67" t="str">
        <f t="shared" si="269"/>
        <v/>
      </c>
      <c r="X1502" s="67" t="str">
        <f ca="1">IF(I1502="","",_xll.xEURO(OFFSET(C1502,-M1502+1,0),J1502,OFFSET(C1502,-M1502+2,0),OFFSET(C1502,-M1502+2,0),OFFSET(C1502,-M1502+3,0)+AC1502,OFFSET(C1502,-M1502+4,0),1,2)/10*I1502)</f>
        <v/>
      </c>
      <c r="Y1502" s="71" t="str">
        <f ca="1">IF(I1502="","",_xll.xEURO(OFFSET(C1502,-M1502+1,0),J1502,OFFSET(C1502,-M1502+2,0),OFFSET(C1502,-M1502+2,0),OFFSET(C1502,-M1502+3,0)+AC1502,OFFSET(C1502,-M1502+4,0),1,3)/100*I1502*10000)</f>
        <v/>
      </c>
      <c r="Z1502" s="71" t="str">
        <f ca="1">IF(I1502="","",_xll.xEURO(OFFSET(C1502,-M1502+1,0),J1502,OFFSET(C1502,-M1502+2,0),OFFSET(C1502,-M1502+2,0),OFFSET(C1502,-M1502+3,0)+AC1502,OFFSET(C1502,-M1502+4,0),1,5)/365.25*I1502*10000)</f>
        <v/>
      </c>
      <c r="AB1502" s="40" t="str">
        <f ca="1">IF(D1502="","",_xll.xCalcSkew(OFFSET(C1502,-M1502,0),E1502-OFFSET(C1502,-M1502+1,0),b)/100)</f>
        <v/>
      </c>
      <c r="AC1502" s="40" t="str">
        <f ca="1">IF(I1502="","",_xll.xCalcSkew(OFFSET(C1502,-M1502,0),J1502-OFFSET(C1502,-M1502+1,0),b)/100)</f>
        <v/>
      </c>
      <c r="AE1502">
        <f t="shared" si="263"/>
        <v>0</v>
      </c>
      <c r="AF1502">
        <f t="shared" si="264"/>
        <v>0</v>
      </c>
      <c r="AG1502">
        <f t="shared" si="265"/>
        <v>0</v>
      </c>
    </row>
    <row r="1503" spans="3:33" x14ac:dyDescent="0.25">
      <c r="C1503" s="64">
        <f ca="1">R1531+Y1531</f>
        <v>0</v>
      </c>
      <c r="D1503" s="52"/>
      <c r="E1503" s="39"/>
      <c r="F1503" s="39"/>
      <c r="G1503" s="35"/>
      <c r="I1503" s="52"/>
      <c r="J1503" s="39"/>
      <c r="K1503" s="39"/>
      <c r="L1503" s="62"/>
      <c r="M1503" s="101">
        <f t="shared" si="270"/>
        <v>8</v>
      </c>
      <c r="N1503" s="67" t="str">
        <f ca="1">IF(D1503="","",_xll.xEURO(OFFSET(C1503,-M1503+1,0),E1503,OFFSET(C1503,-M1503+2,0),OFFSET(C1503,-M1503+2,0),OFFSET(C1503,-M1503+3,0)+AB1503,OFFSET(C1503,-M1503+4,0),0,1)*D1503)</f>
        <v/>
      </c>
      <c r="O1503" s="69" t="str">
        <f ca="1">IF(D1503="","",_xll.xEURO(OFFSET(C1503,-M1503+1,0),E1503,OFFSET(C1503,-M1503+2,0),OFFSET(C1503,-M1503+2,0),OFFSET(C1503,-M1503+3,0)+AB1503,OFFSET(C1503,-M1503+4,0),0,0))</f>
        <v/>
      </c>
      <c r="P1503" s="67" t="str">
        <f t="shared" si="268"/>
        <v/>
      </c>
      <c r="Q1503" s="67" t="str">
        <f ca="1">IF(D1503="","",_xll.xEURO(OFFSET(C1503,-M1503+1,0),E1503,OFFSET(C1503,-M1503+2,0),OFFSET(C1503,-M1503+2,0),OFFSET(C1503,-M1503+3,0)+AB1503,OFFSET(C1503,-M1503+4,0),0,2)/10*D1503)</f>
        <v/>
      </c>
      <c r="R1503" s="71" t="str">
        <f ca="1">IF(D1503="","",_xll.xEURO(OFFSET(C1503,-M1503+1,0),E1503,OFFSET(C1503,-M1503+2,0),OFFSET(C1503,-M1503+2,0),OFFSET(C1503,-M1503+3,0)+AB1503,OFFSET(C1503,-M1503+4,0),0,3)/100*D1503*10000)</f>
        <v/>
      </c>
      <c r="S1503" s="71" t="str">
        <f ca="1">IF(D1503="","",_xll.xEURO(OFFSET(C1503,-M1503+1,0),E1503,OFFSET(C1503,-M1503+2,0),OFFSET(C1503,-M1503+2,0),OFFSET(C1503,-M1503+3,0)+AB1503,OFFSET(C1503,-M1503+4,0),0,5)/365.25*D1503*10000)</f>
        <v/>
      </c>
      <c r="U1503" s="67" t="str">
        <f ca="1">IF(I1503="","",_xll.xEURO(OFFSET(C1503,-M1503+1,0),J1503,OFFSET(C1503,-M1503+2,0),OFFSET(C1503,-M1503+2,0),OFFSET(C1503,-M1503+3,0)+AC1503,OFFSET(C1503,-M1503+4,0),1,1)*I1503)</f>
        <v/>
      </c>
      <c r="V1503" s="69" t="str">
        <f ca="1">IF(I1503="","",_xll.xEURO(OFFSET(C1503,-M1503+1,0),J1503,OFFSET(C1503,-M1503+2,0),OFFSET(C1503,-M1503+2,0),OFFSET(C1503,-M1503+3,0)+AC1503,OFFSET(C1503,-M1503+4,0),1,0))</f>
        <v/>
      </c>
      <c r="W1503" s="67" t="str">
        <f t="shared" si="269"/>
        <v/>
      </c>
      <c r="X1503" s="67" t="str">
        <f ca="1">IF(I1503="","",_xll.xEURO(OFFSET(C1503,-M1503+1,0),J1503,OFFSET(C1503,-M1503+2,0),OFFSET(C1503,-M1503+2,0),OFFSET(C1503,-M1503+3,0)+AC1503,OFFSET(C1503,-M1503+4,0),1,2)/10*I1503)</f>
        <v/>
      </c>
      <c r="Y1503" s="71" t="str">
        <f ca="1">IF(I1503="","",_xll.xEURO(OFFSET(C1503,-M1503+1,0),J1503,OFFSET(C1503,-M1503+2,0),OFFSET(C1503,-M1503+2,0),OFFSET(C1503,-M1503+3,0)+AC1503,OFFSET(C1503,-M1503+4,0),1,3)/100*I1503*10000)</f>
        <v/>
      </c>
      <c r="Z1503" s="71" t="str">
        <f ca="1">IF(I1503="","",_xll.xEURO(OFFSET(C1503,-M1503+1,0),J1503,OFFSET(C1503,-M1503+2,0),OFFSET(C1503,-M1503+2,0),OFFSET(C1503,-M1503+3,0)+AC1503,OFFSET(C1503,-M1503+4,0),1,5)/365.25*I1503*10000)</f>
        <v/>
      </c>
      <c r="AB1503" s="40" t="str">
        <f ca="1">IF(D1503="","",_xll.xCalcSkew(OFFSET(C1503,-M1503,0),E1503-OFFSET(C1503,-M1503+1,0),b)/100)</f>
        <v/>
      </c>
      <c r="AC1503" s="40" t="str">
        <f ca="1">IF(I1503="","",_xll.xCalcSkew(OFFSET(C1503,-M1503,0),J1503-OFFSET(C1503,-M1503+1,0),b)/100)</f>
        <v/>
      </c>
      <c r="AE1503">
        <f t="shared" si="263"/>
        <v>0</v>
      </c>
      <c r="AF1503">
        <f t="shared" si="264"/>
        <v>0</v>
      </c>
      <c r="AG1503">
        <f t="shared" si="265"/>
        <v>0</v>
      </c>
    </row>
    <row r="1504" spans="3:33" x14ac:dyDescent="0.25">
      <c r="C1504" s="64">
        <f ca="1">S1531+Z1531</f>
        <v>0</v>
      </c>
      <c r="D1504" s="52"/>
      <c r="E1504" s="39"/>
      <c r="F1504" s="39"/>
      <c r="G1504" s="35"/>
      <c r="I1504" s="52"/>
      <c r="J1504" s="39"/>
      <c r="K1504" s="39"/>
      <c r="L1504" s="62"/>
      <c r="M1504" s="101">
        <f t="shared" si="270"/>
        <v>9</v>
      </c>
      <c r="N1504" s="67" t="str">
        <f ca="1">IF(D1504="","",_xll.xEURO(OFFSET(C1504,-M1504+1,0),E1504,OFFSET(C1504,-M1504+2,0),OFFSET(C1504,-M1504+2,0),OFFSET(C1504,-M1504+3,0)+AB1504,OFFSET(C1504,-M1504+4,0),0,1)*D1504)</f>
        <v/>
      </c>
      <c r="O1504" s="69" t="str">
        <f ca="1">IF(D1504="","",_xll.xEURO(OFFSET(C1504,-M1504+1,0),E1504,OFFSET(C1504,-M1504+2,0),OFFSET(C1504,-M1504+2,0),OFFSET(C1504,-M1504+3,0)+AB1504,OFFSET(C1504,-M1504+4,0),0,0))</f>
        <v/>
      </c>
      <c r="P1504" s="67" t="str">
        <f t="shared" si="268"/>
        <v/>
      </c>
      <c r="Q1504" s="67" t="str">
        <f ca="1">IF(D1504="","",_xll.xEURO(OFFSET(C1504,-M1504+1,0),E1504,OFFSET(C1504,-M1504+2,0),OFFSET(C1504,-M1504+2,0),OFFSET(C1504,-M1504+3,0)+AB1504,OFFSET(C1504,-M1504+4,0),0,2)/10*D1504)</f>
        <v/>
      </c>
      <c r="R1504" s="71" t="str">
        <f ca="1">IF(D1504="","",_xll.xEURO(OFFSET(C1504,-M1504+1,0),E1504,OFFSET(C1504,-M1504+2,0),OFFSET(C1504,-M1504+2,0),OFFSET(C1504,-M1504+3,0)+AB1504,OFFSET(C1504,-M1504+4,0),0,3)/100*D1504*10000)</f>
        <v/>
      </c>
      <c r="S1504" s="71" t="str">
        <f ca="1">IF(D1504="","",_xll.xEURO(OFFSET(C1504,-M1504+1,0),E1504,OFFSET(C1504,-M1504+2,0),OFFSET(C1504,-M1504+2,0),OFFSET(C1504,-M1504+3,0)+AB1504,OFFSET(C1504,-M1504+4,0),0,5)/365.25*D1504*10000)</f>
        <v/>
      </c>
      <c r="U1504" s="67" t="str">
        <f ca="1">IF(I1504="","",_xll.xEURO(OFFSET(C1504,-M1504+1,0),J1504,OFFSET(C1504,-M1504+2,0),OFFSET(C1504,-M1504+2,0),OFFSET(C1504,-M1504+3,0)+AC1504,OFFSET(C1504,-M1504+4,0),1,1)*I1504)</f>
        <v/>
      </c>
      <c r="V1504" s="69" t="str">
        <f ca="1">IF(I1504="","",_xll.xEURO(OFFSET(C1504,-M1504+1,0),J1504,OFFSET(C1504,-M1504+2,0),OFFSET(C1504,-M1504+2,0),OFFSET(C1504,-M1504+3,0)+AC1504,OFFSET(C1504,-M1504+4,0),1,0))</f>
        <v/>
      </c>
      <c r="W1504" s="67" t="str">
        <f t="shared" si="269"/>
        <v/>
      </c>
      <c r="X1504" s="67" t="str">
        <f ca="1">IF(I1504="","",_xll.xEURO(OFFSET(C1504,-M1504+1,0),J1504,OFFSET(C1504,-M1504+2,0),OFFSET(C1504,-M1504+2,0),OFFSET(C1504,-M1504+3,0)+AC1504,OFFSET(C1504,-M1504+4,0),1,2)/10*I1504)</f>
        <v/>
      </c>
      <c r="Y1504" s="71" t="str">
        <f ca="1">IF(I1504="","",_xll.xEURO(OFFSET(C1504,-M1504+1,0),J1504,OFFSET(C1504,-M1504+2,0),OFFSET(C1504,-M1504+2,0),OFFSET(C1504,-M1504+3,0)+AC1504,OFFSET(C1504,-M1504+4,0),1,3)/100*I1504*10000)</f>
        <v/>
      </c>
      <c r="Z1504" s="71" t="str">
        <f ca="1">IF(I1504="","",_xll.xEURO(OFFSET(C1504,-M1504+1,0),J1504,OFFSET(C1504,-M1504+2,0),OFFSET(C1504,-M1504+2,0),OFFSET(C1504,-M1504+3,0)+AC1504,OFFSET(C1504,-M1504+4,0),1,5)/365.25*I1504*10000)</f>
        <v/>
      </c>
      <c r="AB1504" s="40" t="str">
        <f ca="1">IF(D1504="","",_xll.xCalcSkew(OFFSET(C1504,-M1504,0),E1504-OFFSET(C1504,-M1504+1,0),b)/100)</f>
        <v/>
      </c>
      <c r="AC1504" s="40" t="str">
        <f ca="1">IF(I1504="","",_xll.xCalcSkew(OFFSET(C1504,-M1504,0),J1504-OFFSET(C1504,-M1504+1,0),b)/100)</f>
        <v/>
      </c>
      <c r="AE1504">
        <f t="shared" si="263"/>
        <v>0</v>
      </c>
      <c r="AF1504">
        <f t="shared" si="264"/>
        <v>0</v>
      </c>
      <c r="AG1504">
        <f t="shared" si="265"/>
        <v>0</v>
      </c>
    </row>
    <row r="1505" spans="3:33" x14ac:dyDescent="0.25">
      <c r="C1505" s="64">
        <f ca="1">P1531+W1531</f>
        <v>0</v>
      </c>
      <c r="D1505" s="52"/>
      <c r="E1505" s="39"/>
      <c r="F1505" s="39"/>
      <c r="G1505" s="35"/>
      <c r="I1505" s="52"/>
      <c r="J1505" s="39"/>
      <c r="K1505" s="39"/>
      <c r="L1505" s="62"/>
      <c r="M1505" s="101">
        <f t="shared" si="270"/>
        <v>10</v>
      </c>
      <c r="N1505" s="67" t="str">
        <f ca="1">IF(D1505="","",_xll.xEURO(OFFSET(C1505,-M1505+1,0),E1505,OFFSET(C1505,-M1505+2,0),OFFSET(C1505,-M1505+2,0),OFFSET(C1505,-M1505+3,0)+AB1505,OFFSET(C1505,-M1505+4,0),0,1)*D1505)</f>
        <v/>
      </c>
      <c r="O1505" s="69" t="str">
        <f ca="1">IF(D1505="","",_xll.xEURO(OFFSET(C1505,-M1505+1,0),E1505,OFFSET(C1505,-M1505+2,0),OFFSET(C1505,-M1505+2,0),OFFSET(C1505,-M1505+3,0)+AB1505,OFFSET(C1505,-M1505+4,0),0,0))</f>
        <v/>
      </c>
      <c r="P1505" s="67" t="str">
        <f t="shared" si="268"/>
        <v/>
      </c>
      <c r="Q1505" s="67" t="str">
        <f ca="1">IF(D1505="","",_xll.xEURO(OFFSET(C1505,-M1505+1,0),E1505,OFFSET(C1505,-M1505+2,0),OFFSET(C1505,-M1505+2,0),OFFSET(C1505,-M1505+3,0)+AB1505,OFFSET(C1505,-M1505+4,0),0,2)/10*D1505)</f>
        <v/>
      </c>
      <c r="R1505" s="71" t="str">
        <f ca="1">IF(D1505="","",_xll.xEURO(OFFSET(C1505,-M1505+1,0),E1505,OFFSET(C1505,-M1505+2,0),OFFSET(C1505,-M1505+2,0),OFFSET(C1505,-M1505+3,0)+AB1505,OFFSET(C1505,-M1505+4,0),0,3)/100*D1505*10000)</f>
        <v/>
      </c>
      <c r="S1505" s="71" t="str">
        <f ca="1">IF(D1505="","",_xll.xEURO(OFFSET(C1505,-M1505+1,0),E1505,OFFSET(C1505,-M1505+2,0),OFFSET(C1505,-M1505+2,0),OFFSET(C1505,-M1505+3,0)+AB1505,OFFSET(C1505,-M1505+4,0),0,5)/365.25*D1505*10000)</f>
        <v/>
      </c>
      <c r="U1505" s="67" t="str">
        <f ca="1">IF(I1505="","",_xll.xEURO(OFFSET(C1505,-M1505+1,0),J1505,OFFSET(C1505,-M1505+2,0),OFFSET(C1505,-M1505+2,0),OFFSET(C1505,-M1505+3,0)+AC1505,OFFSET(C1505,-M1505+4,0),1,1)*I1505)</f>
        <v/>
      </c>
      <c r="V1505" s="69" t="str">
        <f ca="1">IF(I1505="","",_xll.xEURO(OFFSET(C1505,-M1505+1,0),J1505,OFFSET(C1505,-M1505+2,0),OFFSET(C1505,-M1505+2,0),OFFSET(C1505,-M1505+3,0)+AC1505,OFFSET(C1505,-M1505+4,0),1,0))</f>
        <v/>
      </c>
      <c r="W1505" s="67" t="str">
        <f t="shared" si="269"/>
        <v/>
      </c>
      <c r="X1505" s="67" t="str">
        <f ca="1">IF(I1505="","",_xll.xEURO(OFFSET(C1505,-M1505+1,0),J1505,OFFSET(C1505,-M1505+2,0),OFFSET(C1505,-M1505+2,0),OFFSET(C1505,-M1505+3,0)+AC1505,OFFSET(C1505,-M1505+4,0),1,2)/10*I1505)</f>
        <v/>
      </c>
      <c r="Y1505" s="71" t="str">
        <f ca="1">IF(I1505="","",_xll.xEURO(OFFSET(C1505,-M1505+1,0),J1505,OFFSET(C1505,-M1505+2,0),OFFSET(C1505,-M1505+2,0),OFFSET(C1505,-M1505+3,0)+AC1505,OFFSET(C1505,-M1505+4,0),1,3)/100*I1505*10000)</f>
        <v/>
      </c>
      <c r="Z1505" s="71" t="str">
        <f ca="1">IF(I1505="","",_xll.xEURO(OFFSET(C1505,-M1505+1,0),J1505,OFFSET(C1505,-M1505+2,0),OFFSET(C1505,-M1505+2,0),OFFSET(C1505,-M1505+3,0)+AC1505,OFFSET(C1505,-M1505+4,0),1,5)/365.25*I1505*10000)</f>
        <v/>
      </c>
      <c r="AB1505" s="40" t="str">
        <f ca="1">IF(D1505="","",_xll.xCalcSkew(OFFSET(C1505,-M1505,0),E1505-OFFSET(C1505,-M1505+1,0),b)/100)</f>
        <v/>
      </c>
      <c r="AC1505" s="40" t="str">
        <f ca="1">IF(I1505="","",_xll.xCalcSkew(OFFSET(C1505,-M1505,0),J1505-OFFSET(C1505,-M1505+1,0),b)/100)</f>
        <v/>
      </c>
      <c r="AE1505">
        <f t="shared" si="263"/>
        <v>0</v>
      </c>
      <c r="AF1505">
        <f t="shared" si="264"/>
        <v>0</v>
      </c>
      <c r="AG1505">
        <f t="shared" si="265"/>
        <v>0</v>
      </c>
    </row>
    <row r="1506" spans="3:33" x14ac:dyDescent="0.25">
      <c r="D1506" s="52"/>
      <c r="E1506" s="39"/>
      <c r="F1506" s="39"/>
      <c r="G1506" s="35"/>
      <c r="I1506" s="52"/>
      <c r="J1506" s="39"/>
      <c r="K1506" s="39"/>
      <c r="L1506" s="62"/>
      <c r="M1506" s="101">
        <f t="shared" si="270"/>
        <v>11</v>
      </c>
      <c r="N1506" s="67" t="str">
        <f ca="1">IF(D1506="","",_xll.xEURO(OFFSET(C1506,-M1506+1,0),E1506,OFFSET(C1506,-M1506+2,0),OFFSET(C1506,-M1506+2,0),OFFSET(C1506,-M1506+3,0)+AB1506,OFFSET(C1506,-M1506+4,0),0,1)*D1506)</f>
        <v/>
      </c>
      <c r="O1506" s="69" t="str">
        <f ca="1">IF(D1506="","",_xll.xEURO(OFFSET(C1506,-M1506+1,0),E1506,OFFSET(C1506,-M1506+2,0),OFFSET(C1506,-M1506+2,0),OFFSET(C1506,-M1506+3,0)+AB1506,OFFSET(C1506,-M1506+4,0),0,0))</f>
        <v/>
      </c>
      <c r="P1506" s="67" t="str">
        <f t="shared" si="268"/>
        <v/>
      </c>
      <c r="Q1506" s="67" t="str">
        <f ca="1">IF(D1506="","",_xll.xEURO(OFFSET(C1506,-M1506+1,0),E1506,OFFSET(C1506,-M1506+2,0),OFFSET(C1506,-M1506+2,0),OFFSET(C1506,-M1506+3,0)+AB1506,OFFSET(C1506,-M1506+4,0),0,2)/10*D1506)</f>
        <v/>
      </c>
      <c r="R1506" s="71" t="str">
        <f ca="1">IF(D1506="","",_xll.xEURO(OFFSET(C1506,-M1506+1,0),E1506,OFFSET(C1506,-M1506+2,0),OFFSET(C1506,-M1506+2,0),OFFSET(C1506,-M1506+3,0)+AB1506,OFFSET(C1506,-M1506+4,0),0,3)/100*D1506*10000)</f>
        <v/>
      </c>
      <c r="S1506" s="71" t="str">
        <f ca="1">IF(D1506="","",_xll.xEURO(OFFSET(C1506,-M1506+1,0),E1506,OFFSET(C1506,-M1506+2,0),OFFSET(C1506,-M1506+2,0),OFFSET(C1506,-M1506+3,0)+AB1506,OFFSET(C1506,-M1506+4,0),0,5)/365.25*D1506*10000)</f>
        <v/>
      </c>
      <c r="U1506" s="67" t="str">
        <f ca="1">IF(I1506="","",_xll.xEURO(OFFSET(C1506,-M1506+1,0),J1506,OFFSET(C1506,-M1506+2,0),OFFSET(C1506,-M1506+2,0),OFFSET(C1506,-M1506+3,0)+AC1506,OFFSET(C1506,-M1506+4,0),1,1)*I1506)</f>
        <v/>
      </c>
      <c r="V1506" s="69" t="str">
        <f ca="1">IF(I1506="","",_xll.xEURO(OFFSET(C1506,-M1506+1,0),J1506,OFFSET(C1506,-M1506+2,0),OFFSET(C1506,-M1506+2,0),OFFSET(C1506,-M1506+3,0)+AC1506,OFFSET(C1506,-M1506+4,0),1,0))</f>
        <v/>
      </c>
      <c r="W1506" s="67" t="str">
        <f t="shared" si="269"/>
        <v/>
      </c>
      <c r="X1506" s="67" t="str">
        <f ca="1">IF(I1506="","",_xll.xEURO(OFFSET(C1506,-M1506+1,0),J1506,OFFSET(C1506,-M1506+2,0),OFFSET(C1506,-M1506+2,0),OFFSET(C1506,-M1506+3,0)+AC1506,OFFSET(C1506,-M1506+4,0),1,2)/10*I1506)</f>
        <v/>
      </c>
      <c r="Y1506" s="71" t="str">
        <f ca="1">IF(I1506="","",_xll.xEURO(OFFSET(C1506,-M1506+1,0),J1506,OFFSET(C1506,-M1506+2,0),OFFSET(C1506,-M1506+2,0),OFFSET(C1506,-M1506+3,0)+AC1506,OFFSET(C1506,-M1506+4,0),1,3)/100*I1506*10000)</f>
        <v/>
      </c>
      <c r="Z1506" s="71" t="str">
        <f ca="1">IF(I1506="","",_xll.xEURO(OFFSET(C1506,-M1506+1,0),J1506,OFFSET(C1506,-M1506+2,0),OFFSET(C1506,-M1506+2,0),OFFSET(C1506,-M1506+3,0)+AC1506,OFFSET(C1506,-M1506+4,0),1,5)/365.25*I1506*10000)</f>
        <v/>
      </c>
      <c r="AB1506" s="40" t="str">
        <f ca="1">IF(D1506="","",_xll.xCalcSkew(OFFSET(C1506,-M1506,0),E1506-OFFSET(C1506,-M1506+1,0),b)/100)</f>
        <v/>
      </c>
      <c r="AC1506" s="40" t="str">
        <f ca="1">IF(I1506="","",_xll.xCalcSkew(OFFSET(C1506,-M1506,0),J1506-OFFSET(C1506,-M1506+1,0),b)/100)</f>
        <v/>
      </c>
      <c r="AE1506">
        <f t="shared" si="263"/>
        <v>0</v>
      </c>
      <c r="AF1506">
        <f t="shared" si="264"/>
        <v>0</v>
      </c>
      <c r="AG1506">
        <f t="shared" si="265"/>
        <v>0</v>
      </c>
    </row>
    <row r="1507" spans="3:33" x14ac:dyDescent="0.25">
      <c r="D1507" s="52"/>
      <c r="E1507" s="39"/>
      <c r="F1507" s="39"/>
      <c r="G1507" s="35"/>
      <c r="I1507" s="52"/>
      <c r="J1507" s="39"/>
      <c r="K1507" s="39"/>
      <c r="L1507" s="62"/>
      <c r="M1507" s="101">
        <f t="shared" si="270"/>
        <v>12</v>
      </c>
      <c r="N1507" s="67" t="str">
        <f ca="1">IF(D1507="","",_xll.xEURO(OFFSET(C1507,-M1507+1,0),E1507,OFFSET(C1507,-M1507+2,0),OFFSET(C1507,-M1507+2,0),OFFSET(C1507,-M1507+3,0)+AB1507,OFFSET(C1507,-M1507+4,0),0,1)*D1507)</f>
        <v/>
      </c>
      <c r="O1507" s="69" t="str">
        <f ca="1">IF(D1507="","",_xll.xEURO(OFFSET(C1507,-M1507+1,0),E1507,OFFSET(C1507,-M1507+2,0),OFFSET(C1507,-M1507+2,0),OFFSET(C1507,-M1507+3,0)+AB1507,OFFSET(C1507,-M1507+4,0),0,0))</f>
        <v/>
      </c>
      <c r="P1507" s="67" t="str">
        <f t="shared" si="268"/>
        <v/>
      </c>
      <c r="Q1507" s="67" t="str">
        <f ca="1">IF(D1507="","",_xll.xEURO(OFFSET(C1507,-M1507+1,0),E1507,OFFSET(C1507,-M1507+2,0),OFFSET(C1507,-M1507+2,0),OFFSET(C1507,-M1507+3,0)+AB1507,OFFSET(C1507,-M1507+4,0),0,2)/10*D1507)</f>
        <v/>
      </c>
      <c r="R1507" s="71" t="str">
        <f ca="1">IF(D1507="","",_xll.xEURO(OFFSET(C1507,-M1507+1,0),E1507,OFFSET(C1507,-M1507+2,0),OFFSET(C1507,-M1507+2,0),OFFSET(C1507,-M1507+3,0)+AB1507,OFFSET(C1507,-M1507+4,0),0,3)/100*D1507*10000)</f>
        <v/>
      </c>
      <c r="S1507" s="71" t="str">
        <f ca="1">IF(D1507="","",_xll.xEURO(OFFSET(C1507,-M1507+1,0),E1507,OFFSET(C1507,-M1507+2,0),OFFSET(C1507,-M1507+2,0),OFFSET(C1507,-M1507+3,0)+AB1507,OFFSET(C1507,-M1507+4,0),0,5)/365.25*D1507*10000)</f>
        <v/>
      </c>
      <c r="U1507" s="67" t="str">
        <f ca="1">IF(I1507="","",_xll.xEURO(OFFSET(C1507,-M1507+1,0),J1507,OFFSET(C1507,-M1507+2,0),OFFSET(C1507,-M1507+2,0),OFFSET(C1507,-M1507+3,0)+AC1507,OFFSET(C1507,-M1507+4,0),1,1)*I1507)</f>
        <v/>
      </c>
      <c r="V1507" s="69" t="str">
        <f ca="1">IF(I1507="","",_xll.xEURO(OFFSET(C1507,-M1507+1,0),J1507,OFFSET(C1507,-M1507+2,0),OFFSET(C1507,-M1507+2,0),OFFSET(C1507,-M1507+3,0)+AC1507,OFFSET(C1507,-M1507+4,0),1,0))</f>
        <v/>
      </c>
      <c r="W1507" s="67" t="str">
        <f t="shared" si="269"/>
        <v/>
      </c>
      <c r="X1507" s="67" t="str">
        <f ca="1">IF(I1507="","",_xll.xEURO(OFFSET(C1507,-M1507+1,0),J1507,OFFSET(C1507,-M1507+2,0),OFFSET(C1507,-M1507+2,0),OFFSET(C1507,-M1507+3,0)+AC1507,OFFSET(C1507,-M1507+4,0),1,2)/10*I1507)</f>
        <v/>
      </c>
      <c r="Y1507" s="71" t="str">
        <f ca="1">IF(I1507="","",_xll.xEURO(OFFSET(C1507,-M1507+1,0),J1507,OFFSET(C1507,-M1507+2,0),OFFSET(C1507,-M1507+2,0),OFFSET(C1507,-M1507+3,0)+AC1507,OFFSET(C1507,-M1507+4,0),1,3)/100*I1507*10000)</f>
        <v/>
      </c>
      <c r="Z1507" s="71" t="str">
        <f ca="1">IF(I1507="","",_xll.xEURO(OFFSET(C1507,-M1507+1,0),J1507,OFFSET(C1507,-M1507+2,0),OFFSET(C1507,-M1507+2,0),OFFSET(C1507,-M1507+3,0)+AC1507,OFFSET(C1507,-M1507+4,0),1,5)/365.25*I1507*10000)</f>
        <v/>
      </c>
      <c r="AB1507" s="40" t="str">
        <f ca="1">IF(D1507="","",_xll.xCalcSkew(OFFSET(C1507,-M1507,0),E1507-OFFSET(C1507,-M1507+1,0),b)/100)</f>
        <v/>
      </c>
      <c r="AC1507" s="40" t="str">
        <f ca="1">IF(I1507="","",_xll.xCalcSkew(OFFSET(C1507,-M1507,0),J1507-OFFSET(C1507,-M1507+1,0),b)/100)</f>
        <v/>
      </c>
      <c r="AE1507">
        <f t="shared" si="263"/>
        <v>0</v>
      </c>
      <c r="AF1507">
        <f t="shared" si="264"/>
        <v>0</v>
      </c>
      <c r="AG1507">
        <f t="shared" si="265"/>
        <v>0</v>
      </c>
    </row>
    <row r="1508" spans="3:33" x14ac:dyDescent="0.25">
      <c r="D1508" s="52"/>
      <c r="E1508" s="39"/>
      <c r="F1508" s="39"/>
      <c r="G1508" s="35"/>
      <c r="I1508" s="52"/>
      <c r="J1508" s="39"/>
      <c r="K1508" s="39"/>
      <c r="L1508" s="62"/>
      <c r="M1508" s="101">
        <f t="shared" si="270"/>
        <v>13</v>
      </c>
      <c r="N1508" s="67" t="str">
        <f ca="1">IF(D1508="","",_xll.xEURO(OFFSET(C1508,-M1508+1,0),E1508,OFFSET(C1508,-M1508+2,0),OFFSET(C1508,-M1508+2,0),OFFSET(C1508,-M1508+3,0)+AB1508,OFFSET(C1508,-M1508+4,0),0,1)*D1508)</f>
        <v/>
      </c>
      <c r="O1508" s="69" t="str">
        <f ca="1">IF(D1508="","",_xll.xEURO(OFFSET(C1508,-M1508+1,0),E1508,OFFSET(C1508,-M1508+2,0),OFFSET(C1508,-M1508+2,0),OFFSET(C1508,-M1508+3,0)+AB1508,OFFSET(C1508,-M1508+4,0),0,0))</f>
        <v/>
      </c>
      <c r="P1508" s="67" t="str">
        <f t="shared" si="268"/>
        <v/>
      </c>
      <c r="Q1508" s="67" t="str">
        <f ca="1">IF(D1508="","",_xll.xEURO(OFFSET(C1508,-M1508+1,0),E1508,OFFSET(C1508,-M1508+2,0),OFFSET(C1508,-M1508+2,0),OFFSET(C1508,-M1508+3,0)+AB1508,OFFSET(C1508,-M1508+4,0),0,2)/10*D1508)</f>
        <v/>
      </c>
      <c r="R1508" s="71" t="str">
        <f ca="1">IF(D1508="","",_xll.xEURO(OFFSET(C1508,-M1508+1,0),E1508,OFFSET(C1508,-M1508+2,0),OFFSET(C1508,-M1508+2,0),OFFSET(C1508,-M1508+3,0)+AB1508,OFFSET(C1508,-M1508+4,0),0,3)/100*D1508*10000)</f>
        <v/>
      </c>
      <c r="S1508" s="71" t="str">
        <f ca="1">IF(D1508="","",_xll.xEURO(OFFSET(C1508,-M1508+1,0),E1508,OFFSET(C1508,-M1508+2,0),OFFSET(C1508,-M1508+2,0),OFFSET(C1508,-M1508+3,0)+AB1508,OFFSET(C1508,-M1508+4,0),0,5)/365.25*D1508*10000)</f>
        <v/>
      </c>
      <c r="U1508" s="67" t="str">
        <f ca="1">IF(I1508="","",_xll.xEURO(OFFSET(C1508,-M1508+1,0),J1508,OFFSET(C1508,-M1508+2,0),OFFSET(C1508,-M1508+2,0),OFFSET(C1508,-M1508+3,0)+AC1508,OFFSET(C1508,-M1508+4,0),1,1)*I1508)</f>
        <v/>
      </c>
      <c r="V1508" s="69" t="str">
        <f ca="1">IF(I1508="","",_xll.xEURO(OFFSET(C1508,-M1508+1,0),J1508,OFFSET(C1508,-M1508+2,0),OFFSET(C1508,-M1508+2,0),OFFSET(C1508,-M1508+3,0)+AC1508,OFFSET(C1508,-M1508+4,0),1,0))</f>
        <v/>
      </c>
      <c r="W1508" s="67" t="str">
        <f t="shared" si="269"/>
        <v/>
      </c>
      <c r="X1508" s="67" t="str">
        <f ca="1">IF(I1508="","",_xll.xEURO(OFFSET(C1508,-M1508+1,0),J1508,OFFSET(C1508,-M1508+2,0),OFFSET(C1508,-M1508+2,0),OFFSET(C1508,-M1508+3,0)+AC1508,OFFSET(C1508,-M1508+4,0),1,2)/10*I1508)</f>
        <v/>
      </c>
      <c r="Y1508" s="71" t="str">
        <f ca="1">IF(I1508="","",_xll.xEURO(OFFSET(C1508,-M1508+1,0),J1508,OFFSET(C1508,-M1508+2,0),OFFSET(C1508,-M1508+2,0),OFFSET(C1508,-M1508+3,0)+AC1508,OFFSET(C1508,-M1508+4,0),1,3)/100*I1508*10000)</f>
        <v/>
      </c>
      <c r="Z1508" s="71" t="str">
        <f ca="1">IF(I1508="","",_xll.xEURO(OFFSET(C1508,-M1508+1,0),J1508,OFFSET(C1508,-M1508+2,0),OFFSET(C1508,-M1508+2,0),OFFSET(C1508,-M1508+3,0)+AC1508,OFFSET(C1508,-M1508+4,0),1,5)/365.25*I1508*10000)</f>
        <v/>
      </c>
      <c r="AB1508" s="40" t="str">
        <f ca="1">IF(D1508="","",_xll.xCalcSkew(OFFSET(C1508,-M1508,0),E1508-OFFSET(C1508,-M1508+1,0),b)/100)</f>
        <v/>
      </c>
      <c r="AC1508" s="40" t="str">
        <f ca="1">IF(I1508="","",_xll.xCalcSkew(OFFSET(C1508,-M1508,0),J1508-OFFSET(C1508,-M1508+1,0),b)/100)</f>
        <v/>
      </c>
      <c r="AE1508">
        <f t="shared" si="263"/>
        <v>0</v>
      </c>
      <c r="AF1508">
        <f t="shared" si="264"/>
        <v>0</v>
      </c>
      <c r="AG1508">
        <f t="shared" si="265"/>
        <v>0</v>
      </c>
    </row>
    <row r="1509" spans="3:33" x14ac:dyDescent="0.25">
      <c r="D1509" s="52"/>
      <c r="E1509" s="39"/>
      <c r="F1509" s="39"/>
      <c r="G1509" s="35"/>
      <c r="I1509" s="52"/>
      <c r="J1509" s="39"/>
      <c r="K1509" s="39"/>
      <c r="L1509" s="62"/>
      <c r="M1509" s="101">
        <f t="shared" si="270"/>
        <v>14</v>
      </c>
      <c r="N1509" s="67" t="str">
        <f ca="1">IF(D1509="","",_xll.xEURO(OFFSET(C1509,-M1509+1,0),E1509,OFFSET(C1509,-M1509+2,0),OFFSET(C1509,-M1509+2,0),OFFSET(C1509,-M1509+3,0)+AB1509,OFFSET(C1509,-M1509+4,0),0,1)*D1509)</f>
        <v/>
      </c>
      <c r="O1509" s="69" t="str">
        <f ca="1">IF(D1509="","",_xll.xEURO(OFFSET(C1509,-M1509+1,0),E1509,OFFSET(C1509,-M1509+2,0),OFFSET(C1509,-M1509+2,0),OFFSET(C1509,-M1509+3,0)+AB1509,OFFSET(C1509,-M1509+4,0),0,0))</f>
        <v/>
      </c>
      <c r="P1509" s="67" t="str">
        <f t="shared" si="268"/>
        <v/>
      </c>
      <c r="Q1509" s="67" t="str">
        <f ca="1">IF(D1509="","",_xll.xEURO(OFFSET(C1509,-M1509+1,0),E1509,OFFSET(C1509,-M1509+2,0),OFFSET(C1509,-M1509+2,0),OFFSET(C1509,-M1509+3,0)+AB1509,OFFSET(C1509,-M1509+4,0),0,2)/10*D1509)</f>
        <v/>
      </c>
      <c r="R1509" s="71" t="str">
        <f ca="1">IF(D1509="","",_xll.xEURO(OFFSET(C1509,-M1509+1,0),E1509,OFFSET(C1509,-M1509+2,0),OFFSET(C1509,-M1509+2,0),OFFSET(C1509,-M1509+3,0)+AB1509,OFFSET(C1509,-M1509+4,0),0,3)/100*D1509*10000)</f>
        <v/>
      </c>
      <c r="S1509" s="71" t="str">
        <f ca="1">IF(D1509="","",_xll.xEURO(OFFSET(C1509,-M1509+1,0),E1509,OFFSET(C1509,-M1509+2,0),OFFSET(C1509,-M1509+2,0),OFFSET(C1509,-M1509+3,0)+AB1509,OFFSET(C1509,-M1509+4,0),0,5)/365.25*D1509*10000)</f>
        <v/>
      </c>
      <c r="U1509" s="67" t="str">
        <f ca="1">IF(I1509="","",_xll.xEURO(OFFSET(C1509,-M1509+1,0),J1509,OFFSET(C1509,-M1509+2,0),OFFSET(C1509,-M1509+2,0),OFFSET(C1509,-M1509+3,0)+AC1509,OFFSET(C1509,-M1509+4,0),1,1)*I1509)</f>
        <v/>
      </c>
      <c r="V1509" s="69" t="str">
        <f ca="1">IF(I1509="","",_xll.xEURO(OFFSET(C1509,-M1509+1,0),J1509,OFFSET(C1509,-M1509+2,0),OFFSET(C1509,-M1509+2,0),OFFSET(C1509,-M1509+3,0)+AC1509,OFFSET(C1509,-M1509+4,0),1,0))</f>
        <v/>
      </c>
      <c r="W1509" s="67" t="str">
        <f t="shared" si="269"/>
        <v/>
      </c>
      <c r="X1509" s="67" t="str">
        <f ca="1">IF(I1509="","",_xll.xEURO(OFFSET(C1509,-M1509+1,0),J1509,OFFSET(C1509,-M1509+2,0),OFFSET(C1509,-M1509+2,0),OFFSET(C1509,-M1509+3,0)+AC1509,OFFSET(C1509,-M1509+4,0),1,2)/10*I1509)</f>
        <v/>
      </c>
      <c r="Y1509" s="71" t="str">
        <f ca="1">IF(I1509="","",_xll.xEURO(OFFSET(C1509,-M1509+1,0),J1509,OFFSET(C1509,-M1509+2,0),OFFSET(C1509,-M1509+2,0),OFFSET(C1509,-M1509+3,0)+AC1509,OFFSET(C1509,-M1509+4,0),1,3)/100*I1509*10000)</f>
        <v/>
      </c>
      <c r="Z1509" s="71" t="str">
        <f ca="1">IF(I1509="","",_xll.xEURO(OFFSET(C1509,-M1509+1,0),J1509,OFFSET(C1509,-M1509+2,0),OFFSET(C1509,-M1509+2,0),OFFSET(C1509,-M1509+3,0)+AC1509,OFFSET(C1509,-M1509+4,0),1,5)/365.25*I1509*10000)</f>
        <v/>
      </c>
      <c r="AB1509" s="40" t="str">
        <f ca="1">IF(D1509="","",_xll.xCalcSkew(OFFSET(C1509,-M1509,0),E1509-OFFSET(C1509,-M1509+1,0),b)/100)</f>
        <v/>
      </c>
      <c r="AC1509" s="40" t="str">
        <f ca="1">IF(I1509="","",_xll.xCalcSkew(OFFSET(C1509,-M1509,0),J1509-OFFSET(C1509,-M1509+1,0),b)/100)</f>
        <v/>
      </c>
      <c r="AE1509">
        <f t="shared" si="263"/>
        <v>0</v>
      </c>
      <c r="AF1509">
        <f t="shared" si="264"/>
        <v>0</v>
      </c>
      <c r="AG1509">
        <f t="shared" si="265"/>
        <v>0</v>
      </c>
    </row>
    <row r="1510" spans="3:33" x14ac:dyDescent="0.25">
      <c r="D1510" s="52"/>
      <c r="E1510" s="39"/>
      <c r="F1510" s="39"/>
      <c r="G1510" s="35"/>
      <c r="I1510" s="52"/>
      <c r="J1510" s="39"/>
      <c r="K1510" s="39"/>
      <c r="L1510" s="62"/>
      <c r="M1510" s="101">
        <f t="shared" si="270"/>
        <v>15</v>
      </c>
      <c r="N1510" s="67" t="str">
        <f ca="1">IF(D1510="","",_xll.xEURO(OFFSET(C1510,-M1510+1,0),E1510,OFFSET(C1510,-M1510+2,0),OFFSET(C1510,-M1510+2,0),OFFSET(C1510,-M1510+3,0)+AB1510,OFFSET(C1510,-M1510+4,0),0,1)*D1510)</f>
        <v/>
      </c>
      <c r="O1510" s="69" t="str">
        <f ca="1">IF(D1510="","",_xll.xEURO(OFFSET(C1510,-M1510+1,0),E1510,OFFSET(C1510,-M1510+2,0),OFFSET(C1510,-M1510+2,0),OFFSET(C1510,-M1510+3,0)+AB1510,OFFSET(C1510,-M1510+4,0),0,0))</f>
        <v/>
      </c>
      <c r="P1510" s="67" t="str">
        <f t="shared" si="268"/>
        <v/>
      </c>
      <c r="Q1510" s="67" t="str">
        <f ca="1">IF(D1510="","",_xll.xEURO(OFFSET(C1510,-M1510+1,0),E1510,OFFSET(C1510,-M1510+2,0),OFFSET(C1510,-M1510+2,0),OFFSET(C1510,-M1510+3,0)+AB1510,OFFSET(C1510,-M1510+4,0),0,2)/10*D1510)</f>
        <v/>
      </c>
      <c r="R1510" s="71" t="str">
        <f ca="1">IF(D1510="","",_xll.xEURO(OFFSET(C1510,-M1510+1,0),E1510,OFFSET(C1510,-M1510+2,0),OFFSET(C1510,-M1510+2,0),OFFSET(C1510,-M1510+3,0)+AB1510,OFFSET(C1510,-M1510+4,0),0,3)/100*D1510*10000)</f>
        <v/>
      </c>
      <c r="S1510" s="71" t="str">
        <f ca="1">IF(D1510="","",_xll.xEURO(OFFSET(C1510,-M1510+1,0),E1510,OFFSET(C1510,-M1510+2,0),OFFSET(C1510,-M1510+2,0),OFFSET(C1510,-M1510+3,0)+AB1510,OFFSET(C1510,-M1510+4,0),0,5)/365.25*D1510*10000)</f>
        <v/>
      </c>
      <c r="U1510" s="67" t="str">
        <f ca="1">IF(I1510="","",_xll.xEURO(OFFSET(C1510,-M1510+1,0),J1510,OFFSET(C1510,-M1510+2,0),OFFSET(C1510,-M1510+2,0),OFFSET(C1510,-M1510+3,0)+AC1510,OFFSET(C1510,-M1510+4,0),1,1)*I1510)</f>
        <v/>
      </c>
      <c r="V1510" s="69" t="str">
        <f ca="1">IF(I1510="","",_xll.xEURO(OFFSET(C1510,-M1510+1,0),J1510,OFFSET(C1510,-M1510+2,0),OFFSET(C1510,-M1510+2,0),OFFSET(C1510,-M1510+3,0)+AC1510,OFFSET(C1510,-M1510+4,0),1,0))</f>
        <v/>
      </c>
      <c r="W1510" s="67" t="str">
        <f t="shared" si="269"/>
        <v/>
      </c>
      <c r="X1510" s="67" t="str">
        <f ca="1">IF(I1510="","",_xll.xEURO(OFFSET(C1510,-M1510+1,0),J1510,OFFSET(C1510,-M1510+2,0),OFFSET(C1510,-M1510+2,0),OFFSET(C1510,-M1510+3,0)+AC1510,OFFSET(C1510,-M1510+4,0),1,2)/10*I1510)</f>
        <v/>
      </c>
      <c r="Y1510" s="71" t="str">
        <f ca="1">IF(I1510="","",_xll.xEURO(OFFSET(C1510,-M1510+1,0),J1510,OFFSET(C1510,-M1510+2,0),OFFSET(C1510,-M1510+2,0),OFFSET(C1510,-M1510+3,0)+AC1510,OFFSET(C1510,-M1510+4,0),1,3)/100*I1510*10000)</f>
        <v/>
      </c>
      <c r="Z1510" s="71" t="str">
        <f ca="1">IF(I1510="","",_xll.xEURO(OFFSET(C1510,-M1510+1,0),J1510,OFFSET(C1510,-M1510+2,0),OFFSET(C1510,-M1510+2,0),OFFSET(C1510,-M1510+3,0)+AC1510,OFFSET(C1510,-M1510+4,0),1,5)/365.25*I1510*10000)</f>
        <v/>
      </c>
      <c r="AB1510" s="40" t="str">
        <f ca="1">IF(D1510="","",_xll.xCalcSkew(OFFSET(C1510,-M1510,0),E1510-OFFSET(C1510,-M1510+1,0),b)/100)</f>
        <v/>
      </c>
      <c r="AC1510" s="40" t="str">
        <f ca="1">IF(I1510="","",_xll.xCalcSkew(OFFSET(C1510,-M1510,0),J1510-OFFSET(C1510,-M1510+1,0),b)/100)</f>
        <v/>
      </c>
      <c r="AE1510">
        <f t="shared" si="263"/>
        <v>0</v>
      </c>
      <c r="AF1510">
        <f t="shared" si="264"/>
        <v>0</v>
      </c>
      <c r="AG1510">
        <f t="shared" si="265"/>
        <v>0</v>
      </c>
    </row>
    <row r="1511" spans="3:33" x14ac:dyDescent="0.25">
      <c r="D1511" s="52"/>
      <c r="E1511" s="39"/>
      <c r="F1511" s="39"/>
      <c r="G1511" s="35"/>
      <c r="I1511" s="52"/>
      <c r="J1511" s="39"/>
      <c r="K1511" s="39"/>
      <c r="L1511" s="62"/>
      <c r="M1511" s="101">
        <f t="shared" si="270"/>
        <v>16</v>
      </c>
      <c r="N1511" s="67" t="str">
        <f ca="1">IF(D1511="","",_xll.xEURO(OFFSET(C1511,-M1511+1,0),E1511,OFFSET(C1511,-M1511+2,0),OFFSET(C1511,-M1511+2,0),OFFSET(C1511,-M1511+3,0)+AB1511,OFFSET(C1511,-M1511+4,0),0,1)*D1511)</f>
        <v/>
      </c>
      <c r="O1511" s="69" t="str">
        <f ca="1">IF(D1511="","",_xll.xEURO(OFFSET(C1511,-M1511+1,0),E1511,OFFSET(C1511,-M1511+2,0),OFFSET(C1511,-M1511+2,0),OFFSET(C1511,-M1511+3,0)+AB1511,OFFSET(C1511,-M1511+4,0),0,0))</f>
        <v/>
      </c>
      <c r="P1511" s="67" t="str">
        <f t="shared" si="268"/>
        <v/>
      </c>
      <c r="Q1511" s="67" t="str">
        <f ca="1">IF(D1511="","",_xll.xEURO(OFFSET(C1511,-M1511+1,0),E1511,OFFSET(C1511,-M1511+2,0),OFFSET(C1511,-M1511+2,0),OFFSET(C1511,-M1511+3,0)+AB1511,OFFSET(C1511,-M1511+4,0),0,2)/10*D1511)</f>
        <v/>
      </c>
      <c r="R1511" s="71" t="str">
        <f ca="1">IF(D1511="","",_xll.xEURO(OFFSET(C1511,-M1511+1,0),E1511,OFFSET(C1511,-M1511+2,0),OFFSET(C1511,-M1511+2,0),OFFSET(C1511,-M1511+3,0)+AB1511,OFFSET(C1511,-M1511+4,0),0,3)/100*D1511*10000)</f>
        <v/>
      </c>
      <c r="S1511" s="71" t="str">
        <f ca="1">IF(D1511="","",_xll.xEURO(OFFSET(C1511,-M1511+1,0),E1511,OFFSET(C1511,-M1511+2,0),OFFSET(C1511,-M1511+2,0),OFFSET(C1511,-M1511+3,0)+AB1511,OFFSET(C1511,-M1511+4,0),0,5)/365.25*D1511*10000)</f>
        <v/>
      </c>
      <c r="U1511" s="67" t="str">
        <f ca="1">IF(I1511="","",_xll.xEURO(OFFSET(C1511,-M1511+1,0),J1511,OFFSET(C1511,-M1511+2,0),OFFSET(C1511,-M1511+2,0),OFFSET(C1511,-M1511+3,0)+AC1511,OFFSET(C1511,-M1511+4,0),1,1)*I1511)</f>
        <v/>
      </c>
      <c r="V1511" s="69" t="str">
        <f ca="1">IF(I1511="","",_xll.xEURO(OFFSET(C1511,-M1511+1,0),J1511,OFFSET(C1511,-M1511+2,0),OFFSET(C1511,-M1511+2,0),OFFSET(C1511,-M1511+3,0)+AC1511,OFFSET(C1511,-M1511+4,0),1,0))</f>
        <v/>
      </c>
      <c r="W1511" s="67" t="str">
        <f t="shared" si="269"/>
        <v/>
      </c>
      <c r="X1511" s="67" t="str">
        <f ca="1">IF(I1511="","",_xll.xEURO(OFFSET(C1511,-M1511+1,0),J1511,OFFSET(C1511,-M1511+2,0),OFFSET(C1511,-M1511+2,0),OFFSET(C1511,-M1511+3,0)+AC1511,OFFSET(C1511,-M1511+4,0),1,2)/10*I1511)</f>
        <v/>
      </c>
      <c r="Y1511" s="71" t="str">
        <f ca="1">IF(I1511="","",_xll.xEURO(OFFSET(C1511,-M1511+1,0),J1511,OFFSET(C1511,-M1511+2,0),OFFSET(C1511,-M1511+2,0),OFFSET(C1511,-M1511+3,0)+AC1511,OFFSET(C1511,-M1511+4,0),1,3)/100*I1511*10000)</f>
        <v/>
      </c>
      <c r="Z1511" s="71" t="str">
        <f ca="1">IF(I1511="","",_xll.xEURO(OFFSET(C1511,-M1511+1,0),J1511,OFFSET(C1511,-M1511+2,0),OFFSET(C1511,-M1511+2,0),OFFSET(C1511,-M1511+3,0)+AC1511,OFFSET(C1511,-M1511+4,0),1,5)/365.25*I1511*10000)</f>
        <v/>
      </c>
      <c r="AB1511" s="40" t="str">
        <f ca="1">IF(D1511="","",_xll.xCalcSkew(OFFSET(C1511,-M1511,0),E1511-OFFSET(C1511,-M1511+1,0),b)/100)</f>
        <v/>
      </c>
      <c r="AC1511" s="40" t="str">
        <f ca="1">IF(I1511="","",_xll.xCalcSkew(OFFSET(C1511,-M1511,0),J1511-OFFSET(C1511,-M1511+1,0),b)/100)</f>
        <v/>
      </c>
      <c r="AE1511">
        <f t="shared" si="263"/>
        <v>0</v>
      </c>
      <c r="AF1511">
        <f t="shared" si="264"/>
        <v>0</v>
      </c>
      <c r="AG1511">
        <f t="shared" si="265"/>
        <v>0</v>
      </c>
    </row>
    <row r="1512" spans="3:33" x14ac:dyDescent="0.25">
      <c r="D1512" s="52"/>
      <c r="E1512" s="39"/>
      <c r="F1512" s="39"/>
      <c r="G1512" s="35"/>
      <c r="I1512" s="52"/>
      <c r="J1512" s="39"/>
      <c r="K1512" s="39"/>
      <c r="L1512" s="62"/>
      <c r="M1512" s="101">
        <f t="shared" si="270"/>
        <v>17</v>
      </c>
      <c r="N1512" s="67" t="str">
        <f ca="1">IF(D1512="","",_xll.xEURO(OFFSET(C1512,-M1512+1,0),E1512,OFFSET(C1512,-M1512+2,0),OFFSET(C1512,-M1512+2,0),OFFSET(C1512,-M1512+3,0)+AB1512,OFFSET(C1512,-M1512+4,0),0,1)*D1512)</f>
        <v/>
      </c>
      <c r="O1512" s="69" t="str">
        <f ca="1">IF(D1512="","",_xll.xEURO(OFFSET(C1512,-M1512+1,0),E1512,OFFSET(C1512,-M1512+2,0),OFFSET(C1512,-M1512+2,0),OFFSET(C1512,-M1512+3,0)+AB1512,OFFSET(C1512,-M1512+4,0),0,0))</f>
        <v/>
      </c>
      <c r="P1512" s="67" t="str">
        <f t="shared" si="268"/>
        <v/>
      </c>
      <c r="Q1512" s="67" t="str">
        <f ca="1">IF(D1512="","",_xll.xEURO(OFFSET(C1512,-M1512+1,0),E1512,OFFSET(C1512,-M1512+2,0),OFFSET(C1512,-M1512+2,0),OFFSET(C1512,-M1512+3,0)+AB1512,OFFSET(C1512,-M1512+4,0),0,2)/10*D1512)</f>
        <v/>
      </c>
      <c r="R1512" s="71" t="str">
        <f ca="1">IF(D1512="","",_xll.xEURO(OFFSET(C1512,-M1512+1,0),E1512,OFFSET(C1512,-M1512+2,0),OFFSET(C1512,-M1512+2,0),OFFSET(C1512,-M1512+3,0)+AB1512,OFFSET(C1512,-M1512+4,0),0,3)/100*D1512*10000)</f>
        <v/>
      </c>
      <c r="S1512" s="71" t="str">
        <f ca="1">IF(D1512="","",_xll.xEURO(OFFSET(C1512,-M1512+1,0),E1512,OFFSET(C1512,-M1512+2,0),OFFSET(C1512,-M1512+2,0),OFFSET(C1512,-M1512+3,0)+AB1512,OFFSET(C1512,-M1512+4,0),0,5)/365.25*D1512*10000)</f>
        <v/>
      </c>
      <c r="U1512" s="67" t="str">
        <f ca="1">IF(I1512="","",_xll.xEURO(OFFSET(C1512,-M1512+1,0),J1512,OFFSET(C1512,-M1512+2,0),OFFSET(C1512,-M1512+2,0),OFFSET(C1512,-M1512+3,0)+AC1512,OFFSET(C1512,-M1512+4,0),1,1)*I1512)</f>
        <v/>
      </c>
      <c r="V1512" s="69" t="str">
        <f ca="1">IF(I1512="","",_xll.xEURO(OFFSET(C1512,-M1512+1,0),J1512,OFFSET(C1512,-M1512+2,0),OFFSET(C1512,-M1512+2,0),OFFSET(C1512,-M1512+3,0)+AC1512,OFFSET(C1512,-M1512+4,0),1,0))</f>
        <v/>
      </c>
      <c r="W1512" s="67" t="str">
        <f t="shared" si="269"/>
        <v/>
      </c>
      <c r="X1512" s="67" t="str">
        <f ca="1">IF(I1512="","",_xll.xEURO(OFFSET(C1512,-M1512+1,0),J1512,OFFSET(C1512,-M1512+2,0),OFFSET(C1512,-M1512+2,0),OFFSET(C1512,-M1512+3,0)+AC1512,OFFSET(C1512,-M1512+4,0),1,2)/10*I1512)</f>
        <v/>
      </c>
      <c r="Y1512" s="71" t="str">
        <f ca="1">IF(I1512="","",_xll.xEURO(OFFSET(C1512,-M1512+1,0),J1512,OFFSET(C1512,-M1512+2,0),OFFSET(C1512,-M1512+2,0),OFFSET(C1512,-M1512+3,0)+AC1512,OFFSET(C1512,-M1512+4,0),1,3)/100*I1512*10000)</f>
        <v/>
      </c>
      <c r="Z1512" s="71" t="str">
        <f ca="1">IF(I1512="","",_xll.xEURO(OFFSET(C1512,-M1512+1,0),J1512,OFFSET(C1512,-M1512+2,0),OFFSET(C1512,-M1512+2,0),OFFSET(C1512,-M1512+3,0)+AC1512,OFFSET(C1512,-M1512+4,0),1,5)/365.25*I1512*10000)</f>
        <v/>
      </c>
      <c r="AB1512" s="40" t="str">
        <f ca="1">IF(D1512="","",_xll.xCalcSkew(OFFSET(C1512,-M1512,0),E1512-OFFSET(C1512,-M1512+1,0),b)/100)</f>
        <v/>
      </c>
      <c r="AC1512" s="40" t="str">
        <f ca="1">IF(I1512="","",_xll.xCalcSkew(OFFSET(C1512,-M1512,0),J1512-OFFSET(C1512,-M1512+1,0),b)/100)</f>
        <v/>
      </c>
      <c r="AE1512">
        <f t="shared" si="263"/>
        <v>0</v>
      </c>
      <c r="AF1512">
        <f t="shared" si="264"/>
        <v>0</v>
      </c>
      <c r="AG1512">
        <f t="shared" si="265"/>
        <v>0</v>
      </c>
    </row>
    <row r="1513" spans="3:33" x14ac:dyDescent="0.25">
      <c r="D1513" s="52"/>
      <c r="E1513" s="39"/>
      <c r="F1513" s="39"/>
      <c r="G1513" s="35"/>
      <c r="I1513" s="52"/>
      <c r="J1513" s="39"/>
      <c r="K1513" s="39"/>
      <c r="L1513" s="62"/>
      <c r="M1513" s="101">
        <f t="shared" si="270"/>
        <v>18</v>
      </c>
      <c r="N1513" s="67" t="str">
        <f ca="1">IF(D1513="","",_xll.xEURO(OFFSET(C1513,-M1513+1,0),E1513,OFFSET(C1513,-M1513+2,0),OFFSET(C1513,-M1513+2,0),OFFSET(C1513,-M1513+3,0)+AB1513,OFFSET(C1513,-M1513+4,0),0,1)*D1513)</f>
        <v/>
      </c>
      <c r="O1513" s="69" t="str">
        <f ca="1">IF(D1513="","",_xll.xEURO(OFFSET(C1513,-M1513+1,0),E1513,OFFSET(C1513,-M1513+2,0),OFFSET(C1513,-M1513+2,0),OFFSET(C1513,-M1513+3,0)+AB1513,OFFSET(C1513,-M1513+4,0),0,0))</f>
        <v/>
      </c>
      <c r="P1513" s="67" t="str">
        <f t="shared" si="268"/>
        <v/>
      </c>
      <c r="Q1513" s="67" t="str">
        <f ca="1">IF(D1513="","",_xll.xEURO(OFFSET(C1513,-M1513+1,0),E1513,OFFSET(C1513,-M1513+2,0),OFFSET(C1513,-M1513+2,0),OFFSET(C1513,-M1513+3,0)+AB1513,OFFSET(C1513,-M1513+4,0),0,2)/10*D1513)</f>
        <v/>
      </c>
      <c r="R1513" s="71" t="str">
        <f ca="1">IF(D1513="","",_xll.xEURO(OFFSET(C1513,-M1513+1,0),E1513,OFFSET(C1513,-M1513+2,0),OFFSET(C1513,-M1513+2,0),OFFSET(C1513,-M1513+3,0)+AB1513,OFFSET(C1513,-M1513+4,0),0,3)/100*D1513*10000)</f>
        <v/>
      </c>
      <c r="S1513" s="71" t="str">
        <f ca="1">IF(D1513="","",_xll.xEURO(OFFSET(C1513,-M1513+1,0),E1513,OFFSET(C1513,-M1513+2,0),OFFSET(C1513,-M1513+2,0),OFFSET(C1513,-M1513+3,0)+AB1513,OFFSET(C1513,-M1513+4,0),0,5)/365.25*D1513*10000)</f>
        <v/>
      </c>
      <c r="U1513" s="67" t="str">
        <f ca="1">IF(I1513="","",_xll.xEURO(OFFSET(C1513,-M1513+1,0),J1513,OFFSET(C1513,-M1513+2,0),OFFSET(C1513,-M1513+2,0),OFFSET(C1513,-M1513+3,0)+AC1513,OFFSET(C1513,-M1513+4,0),1,1)*I1513)</f>
        <v/>
      </c>
      <c r="V1513" s="69" t="str">
        <f ca="1">IF(I1513="","",_xll.xEURO(OFFSET(C1513,-M1513+1,0),J1513,OFFSET(C1513,-M1513+2,0),OFFSET(C1513,-M1513+2,0),OFFSET(C1513,-M1513+3,0)+AC1513,OFFSET(C1513,-M1513+4,0),1,0))</f>
        <v/>
      </c>
      <c r="W1513" s="67" t="str">
        <f t="shared" si="269"/>
        <v/>
      </c>
      <c r="X1513" s="67" t="str">
        <f ca="1">IF(I1513="","",_xll.xEURO(OFFSET(C1513,-M1513+1,0),J1513,OFFSET(C1513,-M1513+2,0),OFFSET(C1513,-M1513+2,0),OFFSET(C1513,-M1513+3,0)+AC1513,OFFSET(C1513,-M1513+4,0),1,2)/10*I1513)</f>
        <v/>
      </c>
      <c r="Y1513" s="71" t="str">
        <f ca="1">IF(I1513="","",_xll.xEURO(OFFSET(C1513,-M1513+1,0),J1513,OFFSET(C1513,-M1513+2,0),OFFSET(C1513,-M1513+2,0),OFFSET(C1513,-M1513+3,0)+AC1513,OFFSET(C1513,-M1513+4,0),1,3)/100*I1513*10000)</f>
        <v/>
      </c>
      <c r="Z1513" s="71" t="str">
        <f ca="1">IF(I1513="","",_xll.xEURO(OFFSET(C1513,-M1513+1,0),J1513,OFFSET(C1513,-M1513+2,0),OFFSET(C1513,-M1513+2,0),OFFSET(C1513,-M1513+3,0)+AC1513,OFFSET(C1513,-M1513+4,0),1,5)/365.25*I1513*10000)</f>
        <v/>
      </c>
      <c r="AB1513" s="40" t="str">
        <f ca="1">IF(D1513="","",_xll.xCalcSkew(OFFSET(C1513,-M1513,0),E1513-OFFSET(C1513,-M1513+1,0),b)/100)</f>
        <v/>
      </c>
      <c r="AC1513" s="40" t="str">
        <f ca="1">IF(I1513="","",_xll.xCalcSkew(OFFSET(C1513,-M1513,0),J1513-OFFSET(C1513,-M1513+1,0),b)/100)</f>
        <v/>
      </c>
      <c r="AE1513">
        <f t="shared" si="263"/>
        <v>0</v>
      </c>
      <c r="AF1513">
        <f t="shared" si="264"/>
        <v>0</v>
      </c>
      <c r="AG1513">
        <f t="shared" si="265"/>
        <v>0</v>
      </c>
    </row>
    <row r="1514" spans="3:33" x14ac:dyDescent="0.25">
      <c r="D1514" s="52"/>
      <c r="E1514" s="39"/>
      <c r="F1514" s="39"/>
      <c r="G1514" s="35"/>
      <c r="I1514" s="52"/>
      <c r="J1514" s="39"/>
      <c r="K1514" s="39"/>
      <c r="L1514" s="62"/>
      <c r="M1514" s="101">
        <f t="shared" si="270"/>
        <v>19</v>
      </c>
      <c r="N1514" s="67" t="str">
        <f ca="1">IF(D1514="","",_xll.xEURO(OFFSET(C1514,-M1514+1,0),E1514,OFFSET(C1514,-M1514+2,0),OFFSET(C1514,-M1514+2,0),OFFSET(C1514,-M1514+3,0)+AB1514,OFFSET(C1514,-M1514+4,0),0,1)*D1514)</f>
        <v/>
      </c>
      <c r="O1514" s="69" t="str">
        <f ca="1">IF(D1514="","",_xll.xEURO(OFFSET(C1514,-M1514+1,0),E1514,OFFSET(C1514,-M1514+2,0),OFFSET(C1514,-M1514+2,0),OFFSET(C1514,-M1514+3,0)+AB1514,OFFSET(C1514,-M1514+4,0),0,0))</f>
        <v/>
      </c>
      <c r="P1514" s="67" t="str">
        <f t="shared" si="268"/>
        <v/>
      </c>
      <c r="Q1514" s="67" t="str">
        <f ca="1">IF(D1514="","",_xll.xEURO(OFFSET(C1514,-M1514+1,0),E1514,OFFSET(C1514,-M1514+2,0),OFFSET(C1514,-M1514+2,0),OFFSET(C1514,-M1514+3,0)+AB1514,OFFSET(C1514,-M1514+4,0),0,2)/10*D1514)</f>
        <v/>
      </c>
      <c r="R1514" s="71" t="str">
        <f ca="1">IF(D1514="","",_xll.xEURO(OFFSET(C1514,-M1514+1,0),E1514,OFFSET(C1514,-M1514+2,0),OFFSET(C1514,-M1514+2,0),OFFSET(C1514,-M1514+3,0)+AB1514,OFFSET(C1514,-M1514+4,0),0,3)/100*D1514*10000)</f>
        <v/>
      </c>
      <c r="S1514" s="71" t="str">
        <f ca="1">IF(D1514="","",_xll.xEURO(OFFSET(C1514,-M1514+1,0),E1514,OFFSET(C1514,-M1514+2,0),OFFSET(C1514,-M1514+2,0),OFFSET(C1514,-M1514+3,0)+AB1514,OFFSET(C1514,-M1514+4,0),0,5)/365.25*D1514*10000)</f>
        <v/>
      </c>
      <c r="U1514" s="67" t="str">
        <f ca="1">IF(I1514="","",_xll.xEURO(OFFSET(C1514,-M1514+1,0),J1514,OFFSET(C1514,-M1514+2,0),OFFSET(C1514,-M1514+2,0),OFFSET(C1514,-M1514+3,0)+AC1514,OFFSET(C1514,-M1514+4,0),1,1)*I1514)</f>
        <v/>
      </c>
      <c r="V1514" s="69" t="str">
        <f ca="1">IF(I1514="","",_xll.xEURO(OFFSET(C1514,-M1514+1,0),J1514,OFFSET(C1514,-M1514+2,0),OFFSET(C1514,-M1514+2,0),OFFSET(C1514,-M1514+3,0)+AC1514,OFFSET(C1514,-M1514+4,0),1,0))</f>
        <v/>
      </c>
      <c r="W1514" s="67" t="str">
        <f t="shared" si="269"/>
        <v/>
      </c>
      <c r="X1514" s="67" t="str">
        <f ca="1">IF(I1514="","",_xll.xEURO(OFFSET(C1514,-M1514+1,0),J1514,OFFSET(C1514,-M1514+2,0),OFFSET(C1514,-M1514+2,0),OFFSET(C1514,-M1514+3,0)+AC1514,OFFSET(C1514,-M1514+4,0),1,2)/10*I1514)</f>
        <v/>
      </c>
      <c r="Y1514" s="71" t="str">
        <f ca="1">IF(I1514="","",_xll.xEURO(OFFSET(C1514,-M1514+1,0),J1514,OFFSET(C1514,-M1514+2,0),OFFSET(C1514,-M1514+2,0),OFFSET(C1514,-M1514+3,0)+AC1514,OFFSET(C1514,-M1514+4,0),1,3)/100*I1514*10000)</f>
        <v/>
      </c>
      <c r="Z1514" s="71" t="str">
        <f ca="1">IF(I1514="","",_xll.xEURO(OFFSET(C1514,-M1514+1,0),J1514,OFFSET(C1514,-M1514+2,0),OFFSET(C1514,-M1514+2,0),OFFSET(C1514,-M1514+3,0)+AC1514,OFFSET(C1514,-M1514+4,0),1,5)/365.25*I1514*10000)</f>
        <v/>
      </c>
      <c r="AB1514" s="40" t="str">
        <f ca="1">IF(D1514="","",_xll.xCalcSkew(OFFSET(C1514,-M1514,0),E1514-OFFSET(C1514,-M1514+1,0),b)/100)</f>
        <v/>
      </c>
      <c r="AC1514" s="40" t="str">
        <f ca="1">IF(I1514="","",_xll.xCalcSkew(OFFSET(C1514,-M1514,0),J1514-OFFSET(C1514,-M1514+1,0),b)/100)</f>
        <v/>
      </c>
      <c r="AE1514">
        <f t="shared" si="263"/>
        <v>0</v>
      </c>
      <c r="AF1514">
        <f t="shared" si="264"/>
        <v>0</v>
      </c>
      <c r="AG1514">
        <f t="shared" si="265"/>
        <v>0</v>
      </c>
    </row>
    <row r="1515" spans="3:33" x14ac:dyDescent="0.25">
      <c r="D1515" s="52"/>
      <c r="E1515" s="39"/>
      <c r="F1515" s="39"/>
      <c r="G1515" s="35"/>
      <c r="I1515" s="52"/>
      <c r="J1515" s="39"/>
      <c r="K1515" s="39"/>
      <c r="L1515" s="62"/>
      <c r="M1515" s="101">
        <f t="shared" si="270"/>
        <v>20</v>
      </c>
      <c r="N1515" s="67" t="str">
        <f ca="1">IF(D1515="","",_xll.xEURO(OFFSET(C1515,-M1515+1,0),E1515,OFFSET(C1515,-M1515+2,0),OFFSET(C1515,-M1515+2,0),OFFSET(C1515,-M1515+3,0)+AB1515,OFFSET(C1515,-M1515+4,0),0,1)*D1515)</f>
        <v/>
      </c>
      <c r="O1515" s="69" t="str">
        <f ca="1">IF(D1515="","",_xll.xEURO(OFFSET(C1515,-M1515+1,0),E1515,OFFSET(C1515,-M1515+2,0),OFFSET(C1515,-M1515+2,0),OFFSET(C1515,-M1515+3,0)+AB1515,OFFSET(C1515,-M1515+4,0),0,0))</f>
        <v/>
      </c>
      <c r="P1515" s="67" t="str">
        <f t="shared" si="268"/>
        <v/>
      </c>
      <c r="Q1515" s="67" t="str">
        <f ca="1">IF(D1515="","",_xll.xEURO(OFFSET(C1515,-M1515+1,0),E1515,OFFSET(C1515,-M1515+2,0),OFFSET(C1515,-M1515+2,0),OFFSET(C1515,-M1515+3,0)+AB1515,OFFSET(C1515,-M1515+4,0),0,2)/10*D1515)</f>
        <v/>
      </c>
      <c r="R1515" s="71" t="str">
        <f ca="1">IF(D1515="","",_xll.xEURO(OFFSET(C1515,-M1515+1,0),E1515,OFFSET(C1515,-M1515+2,0),OFFSET(C1515,-M1515+2,0),OFFSET(C1515,-M1515+3,0)+AB1515,OFFSET(C1515,-M1515+4,0),0,3)/100*D1515*10000)</f>
        <v/>
      </c>
      <c r="S1515" s="71" t="str">
        <f ca="1">IF(D1515="","",_xll.xEURO(OFFSET(C1515,-M1515+1,0),E1515,OFFSET(C1515,-M1515+2,0),OFFSET(C1515,-M1515+2,0),OFFSET(C1515,-M1515+3,0)+AB1515,OFFSET(C1515,-M1515+4,0),0,5)/365.25*D1515*10000)</f>
        <v/>
      </c>
      <c r="U1515" s="67" t="str">
        <f ca="1">IF(I1515="","",_xll.xEURO(OFFSET(C1515,-M1515+1,0),J1515,OFFSET(C1515,-M1515+2,0),OFFSET(C1515,-M1515+2,0),OFFSET(C1515,-M1515+3,0)+AC1515,OFFSET(C1515,-M1515+4,0),1,1)*I1515)</f>
        <v/>
      </c>
      <c r="V1515" s="69" t="str">
        <f ca="1">IF(I1515="","",_xll.xEURO(OFFSET(C1515,-M1515+1,0),J1515,OFFSET(C1515,-M1515+2,0),OFFSET(C1515,-M1515+2,0),OFFSET(C1515,-M1515+3,0)+AC1515,OFFSET(C1515,-M1515+4,0),1,0))</f>
        <v/>
      </c>
      <c r="W1515" s="67" t="str">
        <f t="shared" si="269"/>
        <v/>
      </c>
      <c r="X1515" s="67" t="str">
        <f ca="1">IF(I1515="","",_xll.xEURO(OFFSET(C1515,-M1515+1,0),J1515,OFFSET(C1515,-M1515+2,0),OFFSET(C1515,-M1515+2,0),OFFSET(C1515,-M1515+3,0)+AC1515,OFFSET(C1515,-M1515+4,0),1,2)/10*I1515)</f>
        <v/>
      </c>
      <c r="Y1515" s="71" t="str">
        <f ca="1">IF(I1515="","",_xll.xEURO(OFFSET(C1515,-M1515+1,0),J1515,OFFSET(C1515,-M1515+2,0),OFFSET(C1515,-M1515+2,0),OFFSET(C1515,-M1515+3,0)+AC1515,OFFSET(C1515,-M1515+4,0),1,3)/100*I1515*10000)</f>
        <v/>
      </c>
      <c r="Z1515" s="71" t="str">
        <f ca="1">IF(I1515="","",_xll.xEURO(OFFSET(C1515,-M1515+1,0),J1515,OFFSET(C1515,-M1515+2,0),OFFSET(C1515,-M1515+2,0),OFFSET(C1515,-M1515+3,0)+AC1515,OFFSET(C1515,-M1515+4,0),1,5)/365.25*I1515*10000)</f>
        <v/>
      </c>
      <c r="AB1515" s="40" t="str">
        <f ca="1">IF(D1515="","",_xll.xCalcSkew(OFFSET(C1515,-M1515,0),E1515-OFFSET(C1515,-M1515+1,0),b)/100)</f>
        <v/>
      </c>
      <c r="AC1515" s="40" t="str">
        <f ca="1">IF(I1515="","",_xll.xCalcSkew(OFFSET(C1515,-M1515,0),J1515-OFFSET(C1515,-M1515+1,0),b)/100)</f>
        <v/>
      </c>
      <c r="AE1515">
        <f t="shared" si="263"/>
        <v>0</v>
      </c>
      <c r="AF1515">
        <f t="shared" si="264"/>
        <v>0</v>
      </c>
      <c r="AG1515">
        <f t="shared" si="265"/>
        <v>0</v>
      </c>
    </row>
    <row r="1516" spans="3:33" x14ac:dyDescent="0.25">
      <c r="D1516" s="52"/>
      <c r="E1516" s="39"/>
      <c r="F1516" s="39"/>
      <c r="G1516" s="35"/>
      <c r="I1516" s="52"/>
      <c r="J1516" s="39"/>
      <c r="K1516" s="39"/>
      <c r="L1516" s="62"/>
      <c r="M1516" s="101">
        <f t="shared" si="270"/>
        <v>21</v>
      </c>
      <c r="N1516" s="67" t="str">
        <f ca="1">IF(D1516="","",_xll.xEURO(OFFSET(C1516,-M1516+1,0),E1516,OFFSET(C1516,-M1516+2,0),OFFSET(C1516,-M1516+2,0),OFFSET(C1516,-M1516+3,0)+AB1516,OFFSET(C1516,-M1516+4,0),0,1)*D1516)</f>
        <v/>
      </c>
      <c r="O1516" s="69" t="str">
        <f ca="1">IF(D1516="","",_xll.xEURO(OFFSET(C1516,-M1516+1,0),E1516,OFFSET(C1516,-M1516+2,0),OFFSET(C1516,-M1516+2,0),OFFSET(C1516,-M1516+3,0)+AB1516,OFFSET(C1516,-M1516+4,0),0,0))</f>
        <v/>
      </c>
      <c r="P1516" s="67" t="str">
        <f t="shared" si="268"/>
        <v/>
      </c>
      <c r="Q1516" s="67" t="str">
        <f ca="1">IF(D1516="","",_xll.xEURO(OFFSET(C1516,-M1516+1,0),E1516,OFFSET(C1516,-M1516+2,0),OFFSET(C1516,-M1516+2,0),OFFSET(C1516,-M1516+3,0)+AB1516,OFFSET(C1516,-M1516+4,0),0,2)/10*D1516)</f>
        <v/>
      </c>
      <c r="R1516" s="71" t="str">
        <f ca="1">IF(D1516="","",_xll.xEURO(OFFSET(C1516,-M1516+1,0),E1516,OFFSET(C1516,-M1516+2,0),OFFSET(C1516,-M1516+2,0),OFFSET(C1516,-M1516+3,0)+AB1516,OFFSET(C1516,-M1516+4,0),0,3)/100*D1516*10000)</f>
        <v/>
      </c>
      <c r="S1516" s="71" t="str">
        <f ca="1">IF(D1516="","",_xll.xEURO(OFFSET(C1516,-M1516+1,0),E1516,OFFSET(C1516,-M1516+2,0),OFFSET(C1516,-M1516+2,0),OFFSET(C1516,-M1516+3,0)+AB1516,OFFSET(C1516,-M1516+4,0),0,5)/365.25*D1516*10000)</f>
        <v/>
      </c>
      <c r="U1516" s="67" t="str">
        <f ca="1">IF(I1516="","",_xll.xEURO(OFFSET(C1516,-M1516+1,0),J1516,OFFSET(C1516,-M1516+2,0),OFFSET(C1516,-M1516+2,0),OFFSET(C1516,-M1516+3,0)+AC1516,OFFSET(C1516,-M1516+4,0),1,1)*I1516)</f>
        <v/>
      </c>
      <c r="V1516" s="69" t="str">
        <f ca="1">IF(I1516="","",_xll.xEURO(OFFSET(C1516,-M1516+1,0),J1516,OFFSET(C1516,-M1516+2,0),OFFSET(C1516,-M1516+2,0),OFFSET(C1516,-M1516+3,0)+AC1516,OFFSET(C1516,-M1516+4,0),1,0))</f>
        <v/>
      </c>
      <c r="W1516" s="67" t="str">
        <f t="shared" si="269"/>
        <v/>
      </c>
      <c r="X1516" s="67" t="str">
        <f ca="1">IF(I1516="","",_xll.xEURO(OFFSET(C1516,-M1516+1,0),J1516,OFFSET(C1516,-M1516+2,0),OFFSET(C1516,-M1516+2,0),OFFSET(C1516,-M1516+3,0)+AC1516,OFFSET(C1516,-M1516+4,0),1,2)/10*I1516)</f>
        <v/>
      </c>
      <c r="Y1516" s="71" t="str">
        <f ca="1">IF(I1516="","",_xll.xEURO(OFFSET(C1516,-M1516+1,0),J1516,OFFSET(C1516,-M1516+2,0),OFFSET(C1516,-M1516+2,0),OFFSET(C1516,-M1516+3,0)+AC1516,OFFSET(C1516,-M1516+4,0),1,3)/100*I1516*10000)</f>
        <v/>
      </c>
      <c r="Z1516" s="71" t="str">
        <f ca="1">IF(I1516="","",_xll.xEURO(OFFSET(C1516,-M1516+1,0),J1516,OFFSET(C1516,-M1516+2,0),OFFSET(C1516,-M1516+2,0),OFFSET(C1516,-M1516+3,0)+AC1516,OFFSET(C1516,-M1516+4,0),1,5)/365.25*I1516*10000)</f>
        <v/>
      </c>
      <c r="AB1516" s="40" t="str">
        <f ca="1">IF(D1516="","",_xll.xCalcSkew(OFFSET(C1516,-M1516,0),E1516-OFFSET(C1516,-M1516+1,0),b)/100)</f>
        <v/>
      </c>
      <c r="AC1516" s="40" t="str">
        <f ca="1">IF(I1516="","",_xll.xCalcSkew(OFFSET(C1516,-M1516,0),J1516-OFFSET(C1516,-M1516+1,0),b)/100)</f>
        <v/>
      </c>
      <c r="AE1516">
        <f t="shared" si="263"/>
        <v>0</v>
      </c>
      <c r="AF1516">
        <f t="shared" si="264"/>
        <v>0</v>
      </c>
      <c r="AG1516">
        <f t="shared" si="265"/>
        <v>0</v>
      </c>
    </row>
    <row r="1517" spans="3:33" x14ac:dyDescent="0.25">
      <c r="D1517" s="52"/>
      <c r="E1517" s="39"/>
      <c r="F1517" s="39"/>
      <c r="G1517" s="35"/>
      <c r="I1517" s="52"/>
      <c r="J1517" s="39"/>
      <c r="K1517" s="39"/>
      <c r="L1517" s="62"/>
      <c r="M1517" s="101">
        <f t="shared" si="270"/>
        <v>22</v>
      </c>
      <c r="N1517" s="67" t="str">
        <f ca="1">IF(D1517="","",_xll.xEURO(OFFSET(C1517,-M1517+1,0),E1517,OFFSET(C1517,-M1517+2,0),OFFSET(C1517,-M1517+2,0),OFFSET(C1517,-M1517+3,0)+AB1517,OFFSET(C1517,-M1517+4,0),0,1)*D1517)</f>
        <v/>
      </c>
      <c r="O1517" s="69" t="str">
        <f ca="1">IF(D1517="","",_xll.xEURO(OFFSET(C1517,-M1517+1,0),E1517,OFFSET(C1517,-M1517+2,0),OFFSET(C1517,-M1517+2,0),OFFSET(C1517,-M1517+3,0)+AB1517,OFFSET(C1517,-M1517+4,0),0,0))</f>
        <v/>
      </c>
      <c r="P1517" s="67" t="str">
        <f t="shared" si="268"/>
        <v/>
      </c>
      <c r="Q1517" s="67" t="str">
        <f ca="1">IF(D1517="","",_xll.xEURO(OFFSET(C1517,-M1517+1,0),E1517,OFFSET(C1517,-M1517+2,0),OFFSET(C1517,-M1517+2,0),OFFSET(C1517,-M1517+3,0)+AB1517,OFFSET(C1517,-M1517+4,0),0,2)/10*D1517)</f>
        <v/>
      </c>
      <c r="R1517" s="71" t="str">
        <f ca="1">IF(D1517="","",_xll.xEURO(OFFSET(C1517,-M1517+1,0),E1517,OFFSET(C1517,-M1517+2,0),OFFSET(C1517,-M1517+2,0),OFFSET(C1517,-M1517+3,0)+AB1517,OFFSET(C1517,-M1517+4,0),0,3)/100*D1517*10000)</f>
        <v/>
      </c>
      <c r="S1517" s="71" t="str">
        <f ca="1">IF(D1517="","",_xll.xEURO(OFFSET(C1517,-M1517+1,0),E1517,OFFSET(C1517,-M1517+2,0),OFFSET(C1517,-M1517+2,0),OFFSET(C1517,-M1517+3,0)+AB1517,OFFSET(C1517,-M1517+4,0),0,5)/365.25*D1517*10000)</f>
        <v/>
      </c>
      <c r="U1517" s="67" t="str">
        <f ca="1">IF(I1517="","",_xll.xEURO(OFFSET(C1517,-M1517+1,0),J1517,OFFSET(C1517,-M1517+2,0),OFFSET(C1517,-M1517+2,0),OFFSET(C1517,-M1517+3,0)+AC1517,OFFSET(C1517,-M1517+4,0),1,1)*I1517)</f>
        <v/>
      </c>
      <c r="V1517" s="69" t="str">
        <f ca="1">IF(I1517="","",_xll.xEURO(OFFSET(C1517,-M1517+1,0),J1517,OFFSET(C1517,-M1517+2,0),OFFSET(C1517,-M1517+2,0),OFFSET(C1517,-M1517+3,0)+AC1517,OFFSET(C1517,-M1517+4,0),1,0))</f>
        <v/>
      </c>
      <c r="W1517" s="67" t="str">
        <f t="shared" si="269"/>
        <v/>
      </c>
      <c r="X1517" s="67" t="str">
        <f ca="1">IF(I1517="","",_xll.xEURO(OFFSET(C1517,-M1517+1,0),J1517,OFFSET(C1517,-M1517+2,0),OFFSET(C1517,-M1517+2,0),OFFSET(C1517,-M1517+3,0)+AC1517,OFFSET(C1517,-M1517+4,0),1,2)/10*I1517)</f>
        <v/>
      </c>
      <c r="Y1517" s="71" t="str">
        <f ca="1">IF(I1517="","",_xll.xEURO(OFFSET(C1517,-M1517+1,0),J1517,OFFSET(C1517,-M1517+2,0),OFFSET(C1517,-M1517+2,0),OFFSET(C1517,-M1517+3,0)+AC1517,OFFSET(C1517,-M1517+4,0),1,3)/100*I1517*10000)</f>
        <v/>
      </c>
      <c r="Z1517" s="71" t="str">
        <f ca="1">IF(I1517="","",_xll.xEURO(OFFSET(C1517,-M1517+1,0),J1517,OFFSET(C1517,-M1517+2,0),OFFSET(C1517,-M1517+2,0),OFFSET(C1517,-M1517+3,0)+AC1517,OFFSET(C1517,-M1517+4,0),1,5)/365.25*I1517*10000)</f>
        <v/>
      </c>
      <c r="AB1517" s="40" t="str">
        <f ca="1">IF(D1517="","",_xll.xCalcSkew(OFFSET(C1517,-M1517,0),E1517-OFFSET(C1517,-M1517+1,0),b)/100)</f>
        <v/>
      </c>
      <c r="AC1517" s="40" t="str">
        <f ca="1">IF(I1517="","",_xll.xCalcSkew(OFFSET(C1517,-M1517,0),J1517-OFFSET(C1517,-M1517+1,0),b)/100)</f>
        <v/>
      </c>
      <c r="AE1517">
        <f t="shared" si="263"/>
        <v>0</v>
      </c>
      <c r="AF1517">
        <f t="shared" si="264"/>
        <v>0</v>
      </c>
      <c r="AG1517">
        <f t="shared" si="265"/>
        <v>0</v>
      </c>
    </row>
    <row r="1518" spans="3:33" x14ac:dyDescent="0.25">
      <c r="D1518" s="52"/>
      <c r="E1518" s="39"/>
      <c r="F1518" s="39"/>
      <c r="G1518" s="35"/>
      <c r="I1518" s="52"/>
      <c r="J1518" s="39"/>
      <c r="K1518" s="39"/>
      <c r="L1518" s="62"/>
      <c r="M1518" s="101">
        <f t="shared" si="270"/>
        <v>23</v>
      </c>
      <c r="N1518" s="67" t="str">
        <f ca="1">IF(D1518="","",_xll.xEURO(OFFSET(C1518,-M1518+1,0),E1518,OFFSET(C1518,-M1518+2,0),OFFSET(C1518,-M1518+2,0),OFFSET(C1518,-M1518+3,0)+AB1518,OFFSET(C1518,-M1518+4,0),0,1)*D1518)</f>
        <v/>
      </c>
      <c r="O1518" s="69" t="str">
        <f ca="1">IF(D1518="","",_xll.xEURO(OFFSET(C1518,-M1518+1,0),E1518,OFFSET(C1518,-M1518+2,0),OFFSET(C1518,-M1518+2,0),OFFSET(C1518,-M1518+3,0)+AB1518,OFFSET(C1518,-M1518+4,0),0,0))</f>
        <v/>
      </c>
      <c r="P1518" s="67" t="str">
        <f t="shared" si="268"/>
        <v/>
      </c>
      <c r="Q1518" s="67" t="str">
        <f ca="1">IF(D1518="","",_xll.xEURO(OFFSET(C1518,-M1518+1,0),E1518,OFFSET(C1518,-M1518+2,0),OFFSET(C1518,-M1518+2,0),OFFSET(C1518,-M1518+3,0)+AB1518,OFFSET(C1518,-M1518+4,0),0,2)/10*D1518)</f>
        <v/>
      </c>
      <c r="R1518" s="71" t="str">
        <f ca="1">IF(D1518="","",_xll.xEURO(OFFSET(C1518,-M1518+1,0),E1518,OFFSET(C1518,-M1518+2,0),OFFSET(C1518,-M1518+2,0),OFFSET(C1518,-M1518+3,0)+AB1518,OFFSET(C1518,-M1518+4,0),0,3)/100*D1518*10000)</f>
        <v/>
      </c>
      <c r="S1518" s="71" t="str">
        <f ca="1">IF(D1518="","",_xll.xEURO(OFFSET(C1518,-M1518+1,0),E1518,OFFSET(C1518,-M1518+2,0),OFFSET(C1518,-M1518+2,0),OFFSET(C1518,-M1518+3,0)+AB1518,OFFSET(C1518,-M1518+4,0),0,5)/365.25*D1518*10000)</f>
        <v/>
      </c>
      <c r="U1518" s="67" t="str">
        <f ca="1">IF(I1518="","",_xll.xEURO(OFFSET(C1518,-M1518+1,0),J1518,OFFSET(C1518,-M1518+2,0),OFFSET(C1518,-M1518+2,0),OFFSET(C1518,-M1518+3,0)+AC1518,OFFSET(C1518,-M1518+4,0),1,1)*I1518)</f>
        <v/>
      </c>
      <c r="V1518" s="69" t="str">
        <f ca="1">IF(I1518="","",_xll.xEURO(OFFSET(C1518,-M1518+1,0),J1518,OFFSET(C1518,-M1518+2,0),OFFSET(C1518,-M1518+2,0),OFFSET(C1518,-M1518+3,0)+AC1518,OFFSET(C1518,-M1518+4,0),1,0))</f>
        <v/>
      </c>
      <c r="W1518" s="67" t="str">
        <f t="shared" si="269"/>
        <v/>
      </c>
      <c r="X1518" s="67" t="str">
        <f ca="1">IF(I1518="","",_xll.xEURO(OFFSET(C1518,-M1518+1,0),J1518,OFFSET(C1518,-M1518+2,0),OFFSET(C1518,-M1518+2,0),OFFSET(C1518,-M1518+3,0)+AC1518,OFFSET(C1518,-M1518+4,0),1,2)/10*I1518)</f>
        <v/>
      </c>
      <c r="Y1518" s="71" t="str">
        <f ca="1">IF(I1518="","",_xll.xEURO(OFFSET(C1518,-M1518+1,0),J1518,OFFSET(C1518,-M1518+2,0),OFFSET(C1518,-M1518+2,0),OFFSET(C1518,-M1518+3,0)+AC1518,OFFSET(C1518,-M1518+4,0),1,3)/100*I1518*10000)</f>
        <v/>
      </c>
      <c r="Z1518" s="71" t="str">
        <f ca="1">IF(I1518="","",_xll.xEURO(OFFSET(C1518,-M1518+1,0),J1518,OFFSET(C1518,-M1518+2,0),OFFSET(C1518,-M1518+2,0),OFFSET(C1518,-M1518+3,0)+AC1518,OFFSET(C1518,-M1518+4,0),1,5)/365.25*I1518*10000)</f>
        <v/>
      </c>
      <c r="AB1518" s="40" t="str">
        <f ca="1">IF(D1518="","",_xll.xCalcSkew(OFFSET(C1518,-M1518,0),E1518-OFFSET(C1518,-M1518+1,0),b)/100)</f>
        <v/>
      </c>
      <c r="AC1518" s="40" t="str">
        <f ca="1">IF(I1518="","",_xll.xCalcSkew(OFFSET(C1518,-M1518,0),J1518-OFFSET(C1518,-M1518+1,0),b)/100)</f>
        <v/>
      </c>
      <c r="AE1518">
        <f t="shared" si="263"/>
        <v>0</v>
      </c>
      <c r="AF1518">
        <f t="shared" si="264"/>
        <v>0</v>
      </c>
      <c r="AG1518">
        <f t="shared" si="265"/>
        <v>0</v>
      </c>
    </row>
    <row r="1519" spans="3:33" x14ac:dyDescent="0.25">
      <c r="D1519" s="52"/>
      <c r="E1519" s="39"/>
      <c r="F1519" s="39"/>
      <c r="G1519" s="35"/>
      <c r="I1519" s="52"/>
      <c r="J1519" s="39"/>
      <c r="K1519" s="39"/>
      <c r="L1519" s="62"/>
      <c r="M1519" s="101">
        <f t="shared" si="270"/>
        <v>24</v>
      </c>
      <c r="N1519" s="67" t="str">
        <f ca="1">IF(D1519="","",_xll.xEURO(OFFSET(C1519,-M1519+1,0),E1519,OFFSET(C1519,-M1519+2,0),OFFSET(C1519,-M1519+2,0),OFFSET(C1519,-M1519+3,0)+AB1519,OFFSET(C1519,-M1519+4,0),0,1)*D1519)</f>
        <v/>
      </c>
      <c r="O1519" s="69" t="str">
        <f ca="1">IF(D1519="","",_xll.xEURO(OFFSET(C1519,-M1519+1,0),E1519,OFFSET(C1519,-M1519+2,0),OFFSET(C1519,-M1519+2,0),OFFSET(C1519,-M1519+3,0)+AB1519,OFFSET(C1519,-M1519+4,0),0,0))</f>
        <v/>
      </c>
      <c r="P1519" s="67" t="str">
        <f t="shared" si="268"/>
        <v/>
      </c>
      <c r="Q1519" s="67" t="str">
        <f ca="1">IF(D1519="","",_xll.xEURO(OFFSET(C1519,-M1519+1,0),E1519,OFFSET(C1519,-M1519+2,0),OFFSET(C1519,-M1519+2,0),OFFSET(C1519,-M1519+3,0)+AB1519,OFFSET(C1519,-M1519+4,0),0,2)/10*D1519)</f>
        <v/>
      </c>
      <c r="R1519" s="71" t="str">
        <f ca="1">IF(D1519="","",_xll.xEURO(OFFSET(C1519,-M1519+1,0),E1519,OFFSET(C1519,-M1519+2,0),OFFSET(C1519,-M1519+2,0),OFFSET(C1519,-M1519+3,0)+AB1519,OFFSET(C1519,-M1519+4,0),0,3)/100*D1519*10000)</f>
        <v/>
      </c>
      <c r="S1519" s="71" t="str">
        <f ca="1">IF(D1519="","",_xll.xEURO(OFFSET(C1519,-M1519+1,0),E1519,OFFSET(C1519,-M1519+2,0),OFFSET(C1519,-M1519+2,0),OFFSET(C1519,-M1519+3,0)+AB1519,OFFSET(C1519,-M1519+4,0),0,5)/365.25*D1519*10000)</f>
        <v/>
      </c>
      <c r="U1519" s="67" t="str">
        <f ca="1">IF(I1519="","",_xll.xEURO(OFFSET(C1519,-M1519+1,0),J1519,OFFSET(C1519,-M1519+2,0),OFFSET(C1519,-M1519+2,0),OFFSET(C1519,-M1519+3,0)+AC1519,OFFSET(C1519,-M1519+4,0),1,1)*I1519)</f>
        <v/>
      </c>
      <c r="V1519" s="69" t="str">
        <f ca="1">IF(I1519="","",_xll.xEURO(OFFSET(C1519,-M1519+1,0),J1519,OFFSET(C1519,-M1519+2,0),OFFSET(C1519,-M1519+2,0),OFFSET(C1519,-M1519+3,0)+AC1519,OFFSET(C1519,-M1519+4,0),1,0))</f>
        <v/>
      </c>
      <c r="W1519" s="67" t="str">
        <f t="shared" si="269"/>
        <v/>
      </c>
      <c r="X1519" s="67" t="str">
        <f ca="1">IF(I1519="","",_xll.xEURO(OFFSET(C1519,-M1519+1,0),J1519,OFFSET(C1519,-M1519+2,0),OFFSET(C1519,-M1519+2,0),OFFSET(C1519,-M1519+3,0)+AC1519,OFFSET(C1519,-M1519+4,0),1,2)/10*I1519)</f>
        <v/>
      </c>
      <c r="Y1519" s="71" t="str">
        <f ca="1">IF(I1519="","",_xll.xEURO(OFFSET(C1519,-M1519+1,0),J1519,OFFSET(C1519,-M1519+2,0),OFFSET(C1519,-M1519+2,0),OFFSET(C1519,-M1519+3,0)+AC1519,OFFSET(C1519,-M1519+4,0),1,3)/100*I1519*10000)</f>
        <v/>
      </c>
      <c r="Z1519" s="71" t="str">
        <f ca="1">IF(I1519="","",_xll.xEURO(OFFSET(C1519,-M1519+1,0),J1519,OFFSET(C1519,-M1519+2,0),OFFSET(C1519,-M1519+2,0),OFFSET(C1519,-M1519+3,0)+AC1519,OFFSET(C1519,-M1519+4,0),1,5)/365.25*I1519*10000)</f>
        <v/>
      </c>
      <c r="AB1519" s="40" t="str">
        <f ca="1">IF(D1519="","",_xll.xCalcSkew(OFFSET(C1519,-M1519,0),E1519-OFFSET(C1519,-M1519+1,0),b)/100)</f>
        <v/>
      </c>
      <c r="AC1519" s="40" t="str">
        <f ca="1">IF(I1519="","",_xll.xCalcSkew(OFFSET(C1519,-M1519,0),J1519-OFFSET(C1519,-M1519+1,0),b)/100)</f>
        <v/>
      </c>
      <c r="AE1519">
        <f t="shared" si="263"/>
        <v>0</v>
      </c>
      <c r="AF1519">
        <f t="shared" si="264"/>
        <v>0</v>
      </c>
      <c r="AG1519">
        <f t="shared" si="265"/>
        <v>0</v>
      </c>
    </row>
    <row r="1520" spans="3:33" x14ac:dyDescent="0.25">
      <c r="D1520" s="52"/>
      <c r="E1520" s="39"/>
      <c r="F1520" s="39"/>
      <c r="G1520" s="35"/>
      <c r="I1520" s="52"/>
      <c r="J1520" s="39"/>
      <c r="K1520" s="39"/>
      <c r="L1520" s="62"/>
      <c r="M1520" s="101">
        <f t="shared" si="270"/>
        <v>25</v>
      </c>
      <c r="N1520" s="67" t="str">
        <f ca="1">IF(D1520="","",_xll.xEURO(OFFSET(C1520,-M1520+1,0),E1520,OFFSET(C1520,-M1520+2,0),OFFSET(C1520,-M1520+2,0),OFFSET(C1520,-M1520+3,0)+AB1520,OFFSET(C1520,-M1520+4,0),0,1)*D1520)</f>
        <v/>
      </c>
      <c r="O1520" s="69" t="str">
        <f ca="1">IF(D1520="","",_xll.xEURO(OFFSET(C1520,-M1520+1,0),E1520,OFFSET(C1520,-M1520+2,0),OFFSET(C1520,-M1520+2,0),OFFSET(C1520,-M1520+3,0)+AB1520,OFFSET(C1520,-M1520+4,0),0,0))</f>
        <v/>
      </c>
      <c r="P1520" s="67" t="str">
        <f t="shared" si="268"/>
        <v/>
      </c>
      <c r="Q1520" s="67" t="str">
        <f ca="1">IF(D1520="","",_xll.xEURO(OFFSET(C1520,-M1520+1,0),E1520,OFFSET(C1520,-M1520+2,0),OFFSET(C1520,-M1520+2,0),OFFSET(C1520,-M1520+3,0)+AB1520,OFFSET(C1520,-M1520+4,0),0,2)/10*D1520)</f>
        <v/>
      </c>
      <c r="R1520" s="71" t="str">
        <f ca="1">IF(D1520="","",_xll.xEURO(OFFSET(C1520,-M1520+1,0),E1520,OFFSET(C1520,-M1520+2,0),OFFSET(C1520,-M1520+2,0),OFFSET(C1520,-M1520+3,0)+AB1520,OFFSET(C1520,-M1520+4,0),0,3)/100*D1520*10000)</f>
        <v/>
      </c>
      <c r="S1520" s="71" t="str">
        <f ca="1">IF(D1520="","",_xll.xEURO(OFFSET(C1520,-M1520+1,0),E1520,OFFSET(C1520,-M1520+2,0),OFFSET(C1520,-M1520+2,0),OFFSET(C1520,-M1520+3,0)+AB1520,OFFSET(C1520,-M1520+4,0),0,5)/365.25*D1520*10000)</f>
        <v/>
      </c>
      <c r="U1520" s="67" t="str">
        <f ca="1">IF(I1520="","",_xll.xEURO(OFFSET(C1520,-M1520+1,0),J1520,OFFSET(C1520,-M1520+2,0),OFFSET(C1520,-M1520+2,0),OFFSET(C1520,-M1520+3,0)+AC1520,OFFSET(C1520,-M1520+4,0),1,1)*I1520)</f>
        <v/>
      </c>
      <c r="V1520" s="69" t="str">
        <f ca="1">IF(I1520="","",_xll.xEURO(OFFSET(C1520,-M1520+1,0),J1520,OFFSET(C1520,-M1520+2,0),OFFSET(C1520,-M1520+2,0),OFFSET(C1520,-M1520+3,0)+AC1520,OFFSET(C1520,-M1520+4,0),1,0))</f>
        <v/>
      </c>
      <c r="W1520" s="67" t="str">
        <f t="shared" si="269"/>
        <v/>
      </c>
      <c r="X1520" s="67" t="str">
        <f ca="1">IF(I1520="","",_xll.xEURO(OFFSET(C1520,-M1520+1,0),J1520,OFFSET(C1520,-M1520+2,0),OFFSET(C1520,-M1520+2,0),OFFSET(C1520,-M1520+3,0)+AC1520,OFFSET(C1520,-M1520+4,0),1,2)/10*I1520)</f>
        <v/>
      </c>
      <c r="Y1520" s="71" t="str">
        <f ca="1">IF(I1520="","",_xll.xEURO(OFFSET(C1520,-M1520+1,0),J1520,OFFSET(C1520,-M1520+2,0),OFFSET(C1520,-M1520+2,0),OFFSET(C1520,-M1520+3,0)+AC1520,OFFSET(C1520,-M1520+4,0),1,3)/100*I1520*10000)</f>
        <v/>
      </c>
      <c r="Z1520" s="71" t="str">
        <f ca="1">IF(I1520="","",_xll.xEURO(OFFSET(C1520,-M1520+1,0),J1520,OFFSET(C1520,-M1520+2,0),OFFSET(C1520,-M1520+2,0),OFFSET(C1520,-M1520+3,0)+AC1520,OFFSET(C1520,-M1520+4,0),1,5)/365.25*I1520*10000)</f>
        <v/>
      </c>
      <c r="AB1520" s="40" t="str">
        <f ca="1">IF(D1520="","",_xll.xCalcSkew(OFFSET(C1520,-M1520,0),E1520-OFFSET(C1520,-M1520+1,0),b)/100)</f>
        <v/>
      </c>
      <c r="AC1520" s="40" t="str">
        <f ca="1">IF(I1520="","",_xll.xCalcSkew(OFFSET(C1520,-M1520,0),J1520-OFFSET(C1520,-M1520+1,0),b)/100)</f>
        <v/>
      </c>
      <c r="AE1520">
        <f t="shared" si="263"/>
        <v>0</v>
      </c>
      <c r="AF1520">
        <f t="shared" si="264"/>
        <v>0</v>
      </c>
      <c r="AG1520">
        <f t="shared" si="265"/>
        <v>0</v>
      </c>
    </row>
    <row r="1521" spans="3:33" x14ac:dyDescent="0.25">
      <c r="D1521" s="52"/>
      <c r="E1521" s="39"/>
      <c r="F1521" s="39"/>
      <c r="G1521" s="35"/>
      <c r="I1521" s="52"/>
      <c r="J1521" s="39"/>
      <c r="K1521" s="39"/>
      <c r="L1521" s="62"/>
      <c r="M1521" s="101">
        <f t="shared" si="270"/>
        <v>26</v>
      </c>
      <c r="N1521" s="67" t="str">
        <f ca="1">IF(D1521="","",_xll.xEURO(OFFSET(C1521,-M1521+1,0),E1521,OFFSET(C1521,-M1521+2,0),OFFSET(C1521,-M1521+2,0),OFFSET(C1521,-M1521+3,0)+AB1521,OFFSET(C1521,-M1521+4,0),0,1)*D1521)</f>
        <v/>
      </c>
      <c r="O1521" s="69" t="str">
        <f ca="1">IF(D1521="","",_xll.xEURO(OFFSET(C1521,-M1521+1,0),E1521,OFFSET(C1521,-M1521+2,0),OFFSET(C1521,-M1521+2,0),OFFSET(C1521,-M1521+3,0)+AB1521,OFFSET(C1521,-M1521+4,0),0,0))</f>
        <v/>
      </c>
      <c r="P1521" s="67" t="str">
        <f t="shared" si="268"/>
        <v/>
      </c>
      <c r="Q1521" s="67" t="str">
        <f ca="1">IF(D1521="","",_xll.xEURO(OFFSET(C1521,-M1521+1,0),E1521,OFFSET(C1521,-M1521+2,0),OFFSET(C1521,-M1521+2,0),OFFSET(C1521,-M1521+3,0)+AB1521,OFFSET(C1521,-M1521+4,0),0,2)/10*D1521)</f>
        <v/>
      </c>
      <c r="R1521" s="71" t="str">
        <f ca="1">IF(D1521="","",_xll.xEURO(OFFSET(C1521,-M1521+1,0),E1521,OFFSET(C1521,-M1521+2,0),OFFSET(C1521,-M1521+2,0),OFFSET(C1521,-M1521+3,0)+AB1521,OFFSET(C1521,-M1521+4,0),0,3)/100*D1521*10000)</f>
        <v/>
      </c>
      <c r="S1521" s="71" t="str">
        <f ca="1">IF(D1521="","",_xll.xEURO(OFFSET(C1521,-M1521+1,0),E1521,OFFSET(C1521,-M1521+2,0),OFFSET(C1521,-M1521+2,0),OFFSET(C1521,-M1521+3,0)+AB1521,OFFSET(C1521,-M1521+4,0),0,5)/365.25*D1521*10000)</f>
        <v/>
      </c>
      <c r="U1521" s="67" t="str">
        <f ca="1">IF(I1521="","",_xll.xEURO(OFFSET(C1521,-M1521+1,0),J1521,OFFSET(C1521,-M1521+2,0),OFFSET(C1521,-M1521+2,0),OFFSET(C1521,-M1521+3,0)+AC1521,OFFSET(C1521,-M1521+4,0),1,1)*I1521)</f>
        <v/>
      </c>
      <c r="V1521" s="69" t="str">
        <f ca="1">IF(I1521="","",_xll.xEURO(OFFSET(C1521,-M1521+1,0),J1521,OFFSET(C1521,-M1521+2,0),OFFSET(C1521,-M1521+2,0),OFFSET(C1521,-M1521+3,0)+AC1521,OFFSET(C1521,-M1521+4,0),1,0))</f>
        <v/>
      </c>
      <c r="W1521" s="67" t="str">
        <f t="shared" si="269"/>
        <v/>
      </c>
      <c r="X1521" s="67" t="str">
        <f ca="1">IF(I1521="","",_xll.xEURO(OFFSET(C1521,-M1521+1,0),J1521,OFFSET(C1521,-M1521+2,0),OFFSET(C1521,-M1521+2,0),OFFSET(C1521,-M1521+3,0)+AC1521,OFFSET(C1521,-M1521+4,0),1,2)/10*I1521)</f>
        <v/>
      </c>
      <c r="Y1521" s="71" t="str">
        <f ca="1">IF(I1521="","",_xll.xEURO(OFFSET(C1521,-M1521+1,0),J1521,OFFSET(C1521,-M1521+2,0),OFFSET(C1521,-M1521+2,0),OFFSET(C1521,-M1521+3,0)+AC1521,OFFSET(C1521,-M1521+4,0),1,3)/100*I1521*10000)</f>
        <v/>
      </c>
      <c r="Z1521" s="71" t="str">
        <f ca="1">IF(I1521="","",_xll.xEURO(OFFSET(C1521,-M1521+1,0),J1521,OFFSET(C1521,-M1521+2,0),OFFSET(C1521,-M1521+2,0),OFFSET(C1521,-M1521+3,0)+AC1521,OFFSET(C1521,-M1521+4,0),1,5)/365.25*I1521*10000)</f>
        <v/>
      </c>
      <c r="AB1521" s="40" t="str">
        <f ca="1">IF(D1521="","",_xll.xCalcSkew(OFFSET(C1521,-M1521,0),E1521-OFFSET(C1521,-M1521+1,0),b)/100)</f>
        <v/>
      </c>
      <c r="AC1521" s="40" t="str">
        <f ca="1">IF(I1521="","",_xll.xCalcSkew(OFFSET(C1521,-M1521,0),J1521-OFFSET(C1521,-M1521+1,0),b)/100)</f>
        <v/>
      </c>
      <c r="AE1521">
        <f t="shared" si="263"/>
        <v>0</v>
      </c>
      <c r="AF1521">
        <f t="shared" si="264"/>
        <v>0</v>
      </c>
      <c r="AG1521">
        <f t="shared" si="265"/>
        <v>0</v>
      </c>
    </row>
    <row r="1522" spans="3:33" x14ac:dyDescent="0.25">
      <c r="D1522" s="52"/>
      <c r="E1522" s="39"/>
      <c r="F1522" s="39"/>
      <c r="G1522" s="35"/>
      <c r="I1522" s="52"/>
      <c r="J1522" s="39"/>
      <c r="K1522" s="39"/>
      <c r="L1522" s="62"/>
      <c r="M1522" s="101">
        <f t="shared" si="270"/>
        <v>27</v>
      </c>
      <c r="N1522" s="67" t="str">
        <f ca="1">IF(D1522="","",_xll.xEURO(OFFSET(C1522,-M1522+1,0),E1522,OFFSET(C1522,-M1522+2,0),OFFSET(C1522,-M1522+2,0),OFFSET(C1522,-M1522+3,0)+AB1522,OFFSET(C1522,-M1522+4,0),0,1)*D1522)</f>
        <v/>
      </c>
      <c r="O1522" s="69" t="str">
        <f ca="1">IF(D1522="","",_xll.xEURO(OFFSET(C1522,-M1522+1,0),E1522,OFFSET(C1522,-M1522+2,0),OFFSET(C1522,-M1522+2,0),OFFSET(C1522,-M1522+3,0)+AB1522,OFFSET(C1522,-M1522+4,0),0,0))</f>
        <v/>
      </c>
      <c r="P1522" s="67" t="str">
        <f t="shared" si="268"/>
        <v/>
      </c>
      <c r="Q1522" s="67" t="str">
        <f ca="1">IF(D1522="","",_xll.xEURO(OFFSET(C1522,-M1522+1,0),E1522,OFFSET(C1522,-M1522+2,0),OFFSET(C1522,-M1522+2,0),OFFSET(C1522,-M1522+3,0)+AB1522,OFFSET(C1522,-M1522+4,0),0,2)/10*D1522)</f>
        <v/>
      </c>
      <c r="R1522" s="71" t="str">
        <f ca="1">IF(D1522="","",_xll.xEURO(OFFSET(C1522,-M1522+1,0),E1522,OFFSET(C1522,-M1522+2,0),OFFSET(C1522,-M1522+2,0),OFFSET(C1522,-M1522+3,0)+AB1522,OFFSET(C1522,-M1522+4,0),0,3)/100*D1522*10000)</f>
        <v/>
      </c>
      <c r="S1522" s="71" t="str">
        <f ca="1">IF(D1522="","",_xll.xEURO(OFFSET(C1522,-M1522+1,0),E1522,OFFSET(C1522,-M1522+2,0),OFFSET(C1522,-M1522+2,0),OFFSET(C1522,-M1522+3,0)+AB1522,OFFSET(C1522,-M1522+4,0),0,5)/365.25*D1522*10000)</f>
        <v/>
      </c>
      <c r="U1522" s="67" t="str">
        <f ca="1">IF(I1522="","",_xll.xEURO(OFFSET(C1522,-M1522+1,0),J1522,OFFSET(C1522,-M1522+2,0),OFFSET(C1522,-M1522+2,0),OFFSET(C1522,-M1522+3,0)+AC1522,OFFSET(C1522,-M1522+4,0),1,1)*I1522)</f>
        <v/>
      </c>
      <c r="V1522" s="69" t="str">
        <f ca="1">IF(I1522="","",_xll.xEURO(OFFSET(C1522,-M1522+1,0),J1522,OFFSET(C1522,-M1522+2,0),OFFSET(C1522,-M1522+2,0),OFFSET(C1522,-M1522+3,0)+AC1522,OFFSET(C1522,-M1522+4,0),1,0))</f>
        <v/>
      </c>
      <c r="W1522" s="67" t="str">
        <f t="shared" si="269"/>
        <v/>
      </c>
      <c r="X1522" s="67" t="str">
        <f ca="1">IF(I1522="","",_xll.xEURO(OFFSET(C1522,-M1522+1,0),J1522,OFFSET(C1522,-M1522+2,0),OFFSET(C1522,-M1522+2,0),OFFSET(C1522,-M1522+3,0)+AC1522,OFFSET(C1522,-M1522+4,0),1,2)/10*I1522)</f>
        <v/>
      </c>
      <c r="Y1522" s="71" t="str">
        <f ca="1">IF(I1522="","",_xll.xEURO(OFFSET(C1522,-M1522+1,0),J1522,OFFSET(C1522,-M1522+2,0),OFFSET(C1522,-M1522+2,0),OFFSET(C1522,-M1522+3,0)+AC1522,OFFSET(C1522,-M1522+4,0),1,3)/100*I1522*10000)</f>
        <v/>
      </c>
      <c r="Z1522" s="71" t="str">
        <f ca="1">IF(I1522="","",_xll.xEURO(OFFSET(C1522,-M1522+1,0),J1522,OFFSET(C1522,-M1522+2,0),OFFSET(C1522,-M1522+2,0),OFFSET(C1522,-M1522+3,0)+AC1522,OFFSET(C1522,-M1522+4,0),1,5)/365.25*I1522*10000)</f>
        <v/>
      </c>
      <c r="AB1522" s="40" t="str">
        <f ca="1">IF(D1522="","",_xll.xCalcSkew(OFFSET(C1522,-M1522,0),E1522-OFFSET(C1522,-M1522+1,0),b)/100)</f>
        <v/>
      </c>
      <c r="AC1522" s="40" t="str">
        <f ca="1">IF(I1522="","",_xll.xCalcSkew(OFFSET(C1522,-M1522,0),J1522-OFFSET(C1522,-M1522+1,0),b)/100)</f>
        <v/>
      </c>
      <c r="AE1522">
        <f t="shared" si="263"/>
        <v>0</v>
      </c>
      <c r="AF1522">
        <f t="shared" si="264"/>
        <v>0</v>
      </c>
      <c r="AG1522">
        <f t="shared" si="265"/>
        <v>0</v>
      </c>
    </row>
    <row r="1523" spans="3:33" x14ac:dyDescent="0.25">
      <c r="D1523" s="52"/>
      <c r="E1523" s="39"/>
      <c r="F1523" s="39"/>
      <c r="G1523" s="35"/>
      <c r="I1523" s="52"/>
      <c r="J1523" s="39"/>
      <c r="K1523" s="39"/>
      <c r="L1523" s="62"/>
      <c r="M1523" s="101">
        <f t="shared" si="270"/>
        <v>28</v>
      </c>
      <c r="N1523" s="67" t="str">
        <f ca="1">IF(D1523="","",_xll.xEURO(OFFSET(C1523,-M1523+1,0),E1523,OFFSET(C1523,-M1523+2,0),OFFSET(C1523,-M1523+2,0),OFFSET(C1523,-M1523+3,0)+AB1523,OFFSET(C1523,-M1523+4,0),0,1)*D1523)</f>
        <v/>
      </c>
      <c r="O1523" s="69" t="str">
        <f ca="1">IF(D1523="","",_xll.xEURO(OFFSET(C1523,-M1523+1,0),E1523,OFFSET(C1523,-M1523+2,0),OFFSET(C1523,-M1523+2,0),OFFSET(C1523,-M1523+3,0)+AB1523,OFFSET(C1523,-M1523+4,0),0,0))</f>
        <v/>
      </c>
      <c r="P1523" s="67" t="str">
        <f t="shared" si="268"/>
        <v/>
      </c>
      <c r="Q1523" s="67" t="str">
        <f ca="1">IF(D1523="","",_xll.xEURO(OFFSET(C1523,-M1523+1,0),E1523,OFFSET(C1523,-M1523+2,0),OFFSET(C1523,-M1523+2,0),OFFSET(C1523,-M1523+3,0)+AB1523,OFFSET(C1523,-M1523+4,0),0,2)/10*D1523)</f>
        <v/>
      </c>
      <c r="R1523" s="71" t="str">
        <f ca="1">IF(D1523="","",_xll.xEURO(OFFSET(C1523,-M1523+1,0),E1523,OFFSET(C1523,-M1523+2,0),OFFSET(C1523,-M1523+2,0),OFFSET(C1523,-M1523+3,0)+AB1523,OFFSET(C1523,-M1523+4,0),0,3)/100*D1523*10000)</f>
        <v/>
      </c>
      <c r="S1523" s="71" t="str">
        <f ca="1">IF(D1523="","",_xll.xEURO(OFFSET(C1523,-M1523+1,0),E1523,OFFSET(C1523,-M1523+2,0),OFFSET(C1523,-M1523+2,0),OFFSET(C1523,-M1523+3,0)+AB1523,OFFSET(C1523,-M1523+4,0),0,5)/365.25*D1523*10000)</f>
        <v/>
      </c>
      <c r="U1523" s="67" t="str">
        <f ca="1">IF(I1523="","",_xll.xEURO(OFFSET(C1523,-M1523+1,0),J1523,OFFSET(C1523,-M1523+2,0),OFFSET(C1523,-M1523+2,0),OFFSET(C1523,-M1523+3,0)+AC1523,OFFSET(C1523,-M1523+4,0),1,1)*I1523)</f>
        <v/>
      </c>
      <c r="V1523" s="69" t="str">
        <f ca="1">IF(I1523="","",_xll.xEURO(OFFSET(C1523,-M1523+1,0),J1523,OFFSET(C1523,-M1523+2,0),OFFSET(C1523,-M1523+2,0),OFFSET(C1523,-M1523+3,0)+AC1523,OFFSET(C1523,-M1523+4,0),1,0))</f>
        <v/>
      </c>
      <c r="W1523" s="67" t="str">
        <f t="shared" si="269"/>
        <v/>
      </c>
      <c r="X1523" s="67" t="str">
        <f ca="1">IF(I1523="","",_xll.xEURO(OFFSET(C1523,-M1523+1,0),J1523,OFFSET(C1523,-M1523+2,0),OFFSET(C1523,-M1523+2,0),OFFSET(C1523,-M1523+3,0)+AC1523,OFFSET(C1523,-M1523+4,0),1,2)/10*I1523)</f>
        <v/>
      </c>
      <c r="Y1523" s="71" t="str">
        <f ca="1">IF(I1523="","",_xll.xEURO(OFFSET(C1523,-M1523+1,0),J1523,OFFSET(C1523,-M1523+2,0),OFFSET(C1523,-M1523+2,0),OFFSET(C1523,-M1523+3,0)+AC1523,OFFSET(C1523,-M1523+4,0),1,3)/100*I1523*10000)</f>
        <v/>
      </c>
      <c r="Z1523" s="71" t="str">
        <f ca="1">IF(I1523="","",_xll.xEURO(OFFSET(C1523,-M1523+1,0),J1523,OFFSET(C1523,-M1523+2,0),OFFSET(C1523,-M1523+2,0),OFFSET(C1523,-M1523+3,0)+AC1523,OFFSET(C1523,-M1523+4,0),1,5)/365.25*I1523*10000)</f>
        <v/>
      </c>
      <c r="AB1523" s="40" t="str">
        <f ca="1">IF(D1523="","",_xll.xCalcSkew(OFFSET(C1523,-M1523,0),E1523-OFFSET(C1523,-M1523+1,0),b)/100)</f>
        <v/>
      </c>
      <c r="AC1523" s="40" t="str">
        <f ca="1">IF(I1523="","",_xll.xCalcSkew(OFFSET(C1523,-M1523,0),J1523-OFFSET(C1523,-M1523+1,0),b)/100)</f>
        <v/>
      </c>
      <c r="AE1523">
        <f t="shared" si="263"/>
        <v>0</v>
      </c>
      <c r="AF1523">
        <f t="shared" si="264"/>
        <v>0</v>
      </c>
      <c r="AG1523">
        <f t="shared" si="265"/>
        <v>0</v>
      </c>
    </row>
    <row r="1524" spans="3:33" x14ac:dyDescent="0.25">
      <c r="D1524" s="52"/>
      <c r="E1524" s="39"/>
      <c r="F1524" s="39"/>
      <c r="G1524" s="35"/>
      <c r="I1524" s="52"/>
      <c r="J1524" s="39"/>
      <c r="K1524" s="39"/>
      <c r="L1524" s="62"/>
      <c r="M1524" s="101">
        <f t="shared" si="270"/>
        <v>29</v>
      </c>
      <c r="N1524" s="67" t="str">
        <f ca="1">IF(D1524="","",_xll.xEURO(OFFSET(C1524,-M1524+1,0),E1524,OFFSET(C1524,-M1524+2,0),OFFSET(C1524,-M1524+2,0),OFFSET(C1524,-M1524+3,0)+AB1524,OFFSET(C1524,-M1524+4,0),0,1)*D1524)</f>
        <v/>
      </c>
      <c r="O1524" s="69" t="str">
        <f ca="1">IF(D1524="","",_xll.xEURO(OFFSET(C1524,-M1524+1,0),E1524,OFFSET(C1524,-M1524+2,0),OFFSET(C1524,-M1524+2,0),OFFSET(C1524,-M1524+3,0)+AB1524,OFFSET(C1524,-M1524+4,0),0,0))</f>
        <v/>
      </c>
      <c r="P1524" s="67" t="str">
        <f t="shared" si="268"/>
        <v/>
      </c>
      <c r="Q1524" s="67" t="str">
        <f ca="1">IF(D1524="","",_xll.xEURO(OFFSET(C1524,-M1524+1,0),E1524,OFFSET(C1524,-M1524+2,0),OFFSET(C1524,-M1524+2,0),OFFSET(C1524,-M1524+3,0)+AB1524,OFFSET(C1524,-M1524+4,0),0,2)/10*D1524)</f>
        <v/>
      </c>
      <c r="R1524" s="71" t="str">
        <f ca="1">IF(D1524="","",_xll.xEURO(OFFSET(C1524,-M1524+1,0),E1524,OFFSET(C1524,-M1524+2,0),OFFSET(C1524,-M1524+2,0),OFFSET(C1524,-M1524+3,0)+AB1524,OFFSET(C1524,-M1524+4,0),0,3)/100*D1524*10000)</f>
        <v/>
      </c>
      <c r="S1524" s="71" t="str">
        <f ca="1">IF(D1524="","",_xll.xEURO(OFFSET(C1524,-M1524+1,0),E1524,OFFSET(C1524,-M1524+2,0),OFFSET(C1524,-M1524+2,0),OFFSET(C1524,-M1524+3,0)+AB1524,OFFSET(C1524,-M1524+4,0),0,5)/365.25*D1524*10000)</f>
        <v/>
      </c>
      <c r="U1524" s="67" t="str">
        <f ca="1">IF(I1524="","",_xll.xEURO(OFFSET(C1524,-M1524+1,0),J1524,OFFSET(C1524,-M1524+2,0),OFFSET(C1524,-M1524+2,0),OFFSET(C1524,-M1524+3,0)+AC1524,OFFSET(C1524,-M1524+4,0),1,1)*I1524)</f>
        <v/>
      </c>
      <c r="V1524" s="69" t="str">
        <f ca="1">IF(I1524="","",_xll.xEURO(OFFSET(C1524,-M1524+1,0),J1524,OFFSET(C1524,-M1524+2,0),OFFSET(C1524,-M1524+2,0),OFFSET(C1524,-M1524+3,0)+AC1524,OFFSET(C1524,-M1524+4,0),1,0))</f>
        <v/>
      </c>
      <c r="W1524" s="67" t="str">
        <f t="shared" si="269"/>
        <v/>
      </c>
      <c r="X1524" s="67" t="str">
        <f ca="1">IF(I1524="","",_xll.xEURO(OFFSET(C1524,-M1524+1,0),J1524,OFFSET(C1524,-M1524+2,0),OFFSET(C1524,-M1524+2,0),OFFSET(C1524,-M1524+3,0)+AC1524,OFFSET(C1524,-M1524+4,0),1,2)/10*I1524)</f>
        <v/>
      </c>
      <c r="Y1524" s="71" t="str">
        <f ca="1">IF(I1524="","",_xll.xEURO(OFFSET(C1524,-M1524+1,0),J1524,OFFSET(C1524,-M1524+2,0),OFFSET(C1524,-M1524+2,0),OFFSET(C1524,-M1524+3,0)+AC1524,OFFSET(C1524,-M1524+4,0),1,3)/100*I1524*10000)</f>
        <v/>
      </c>
      <c r="Z1524" s="71" t="str">
        <f ca="1">IF(I1524="","",_xll.xEURO(OFFSET(C1524,-M1524+1,0),J1524,OFFSET(C1524,-M1524+2,0),OFFSET(C1524,-M1524+2,0),OFFSET(C1524,-M1524+3,0)+AC1524,OFFSET(C1524,-M1524+4,0),1,5)/365.25*I1524*10000)</f>
        <v/>
      </c>
      <c r="AB1524" s="40" t="str">
        <f ca="1">IF(D1524="","",_xll.xCalcSkew(OFFSET(C1524,-M1524,0),E1524-OFFSET(C1524,-M1524+1,0),b)/100)</f>
        <v/>
      </c>
      <c r="AC1524" s="40" t="str">
        <f ca="1">IF(I1524="","",_xll.xCalcSkew(OFFSET(C1524,-M1524,0),J1524-OFFSET(C1524,-M1524+1,0),b)/100)</f>
        <v/>
      </c>
      <c r="AE1524">
        <f t="shared" si="263"/>
        <v>0</v>
      </c>
      <c r="AF1524">
        <f t="shared" si="264"/>
        <v>0</v>
      </c>
      <c r="AG1524">
        <f t="shared" si="265"/>
        <v>0</v>
      </c>
    </row>
    <row r="1525" spans="3:33" x14ac:dyDescent="0.25">
      <c r="D1525" s="52"/>
      <c r="E1525" s="39"/>
      <c r="F1525" s="39"/>
      <c r="G1525" s="35"/>
      <c r="I1525" s="52"/>
      <c r="J1525" s="39"/>
      <c r="K1525" s="39"/>
      <c r="L1525" s="62"/>
      <c r="M1525" s="101">
        <f t="shared" si="270"/>
        <v>30</v>
      </c>
      <c r="N1525" s="67" t="str">
        <f ca="1">IF(D1525="","",_xll.xEURO(OFFSET(C1525,-M1525+1,0),E1525,OFFSET(C1525,-M1525+2,0),OFFSET(C1525,-M1525+2,0),OFFSET(C1525,-M1525+3,0)+AB1525,OFFSET(C1525,-M1525+4,0),0,1)*D1525)</f>
        <v/>
      </c>
      <c r="O1525" s="69" t="str">
        <f ca="1">IF(D1525="","",_xll.xEURO(OFFSET(C1525,-M1525+1,0),E1525,OFFSET(C1525,-M1525+2,0),OFFSET(C1525,-M1525+2,0),OFFSET(C1525,-M1525+3,0)+AB1525,OFFSET(C1525,-M1525+4,0),0,0))</f>
        <v/>
      </c>
      <c r="P1525" s="67" t="str">
        <f t="shared" si="268"/>
        <v/>
      </c>
      <c r="Q1525" s="67" t="str">
        <f ca="1">IF(D1525="","",_xll.xEURO(OFFSET(C1525,-M1525+1,0),E1525,OFFSET(C1525,-M1525+2,0),OFFSET(C1525,-M1525+2,0),OFFSET(C1525,-M1525+3,0)+AB1525,OFFSET(C1525,-M1525+4,0),0,2)/10*D1525)</f>
        <v/>
      </c>
      <c r="R1525" s="71" t="str">
        <f ca="1">IF(D1525="","",_xll.xEURO(OFFSET(C1525,-M1525+1,0),E1525,OFFSET(C1525,-M1525+2,0),OFFSET(C1525,-M1525+2,0),OFFSET(C1525,-M1525+3,0)+AB1525,OFFSET(C1525,-M1525+4,0),0,3)/100*D1525*10000)</f>
        <v/>
      </c>
      <c r="S1525" s="71" t="str">
        <f ca="1">IF(D1525="","",_xll.xEURO(OFFSET(C1525,-M1525+1,0),E1525,OFFSET(C1525,-M1525+2,0),OFFSET(C1525,-M1525+2,0),OFFSET(C1525,-M1525+3,0)+AB1525,OFFSET(C1525,-M1525+4,0),0,5)/365.25*D1525*10000)</f>
        <v/>
      </c>
      <c r="U1525" s="67" t="str">
        <f ca="1">IF(I1525="","",_xll.xEURO(OFFSET(C1525,-M1525+1,0),J1525,OFFSET(C1525,-M1525+2,0),OFFSET(C1525,-M1525+2,0),OFFSET(C1525,-M1525+3,0)+AC1525,OFFSET(C1525,-M1525+4,0),1,1)*I1525)</f>
        <v/>
      </c>
      <c r="V1525" s="69" t="str">
        <f ca="1">IF(I1525="","",_xll.xEURO(OFFSET(C1525,-M1525+1,0),J1525,OFFSET(C1525,-M1525+2,0),OFFSET(C1525,-M1525+2,0),OFFSET(C1525,-M1525+3,0)+AC1525,OFFSET(C1525,-M1525+4,0),1,0))</f>
        <v/>
      </c>
      <c r="W1525" s="67" t="str">
        <f t="shared" si="269"/>
        <v/>
      </c>
      <c r="X1525" s="67" t="str">
        <f ca="1">IF(I1525="","",_xll.xEURO(OFFSET(C1525,-M1525+1,0),J1525,OFFSET(C1525,-M1525+2,0),OFFSET(C1525,-M1525+2,0),OFFSET(C1525,-M1525+3,0)+AC1525,OFFSET(C1525,-M1525+4,0),1,2)/10*I1525)</f>
        <v/>
      </c>
      <c r="Y1525" s="71" t="str">
        <f ca="1">IF(I1525="","",_xll.xEURO(OFFSET(C1525,-M1525+1,0),J1525,OFFSET(C1525,-M1525+2,0),OFFSET(C1525,-M1525+2,0),OFFSET(C1525,-M1525+3,0)+AC1525,OFFSET(C1525,-M1525+4,0),1,3)/100*I1525*10000)</f>
        <v/>
      </c>
      <c r="Z1525" s="71" t="str">
        <f ca="1">IF(I1525="","",_xll.xEURO(OFFSET(C1525,-M1525+1,0),J1525,OFFSET(C1525,-M1525+2,0),OFFSET(C1525,-M1525+2,0),OFFSET(C1525,-M1525+3,0)+AC1525,OFFSET(C1525,-M1525+4,0),1,5)/365.25*I1525*10000)</f>
        <v/>
      </c>
      <c r="AB1525" s="40" t="str">
        <f ca="1">IF(D1525="","",_xll.xCalcSkew(OFFSET(C1525,-M1525,0),E1525-OFFSET(C1525,-M1525+1,0),b)/100)</f>
        <v/>
      </c>
      <c r="AC1525" s="40" t="str">
        <f ca="1">IF(I1525="","",_xll.xCalcSkew(OFFSET(C1525,-M1525,0),J1525-OFFSET(C1525,-M1525+1,0),b)/100)</f>
        <v/>
      </c>
      <c r="AE1525">
        <f t="shared" si="263"/>
        <v>0</v>
      </c>
      <c r="AF1525">
        <f t="shared" si="264"/>
        <v>0</v>
      </c>
      <c r="AG1525">
        <f t="shared" si="265"/>
        <v>0</v>
      </c>
    </row>
    <row r="1526" spans="3:33" x14ac:dyDescent="0.25">
      <c r="D1526" s="52"/>
      <c r="E1526" s="39"/>
      <c r="F1526" s="39"/>
      <c r="G1526" s="35"/>
      <c r="I1526" s="52"/>
      <c r="J1526" s="39"/>
      <c r="K1526" s="39"/>
      <c r="L1526" s="62"/>
      <c r="M1526" s="101">
        <f t="shared" si="270"/>
        <v>31</v>
      </c>
      <c r="N1526" s="67" t="str">
        <f ca="1">IF(D1526="","",_xll.xEURO(OFFSET(C1526,-M1526+1,0),E1526,OFFSET(C1526,-M1526+2,0),OFFSET(C1526,-M1526+2,0),OFFSET(C1526,-M1526+3,0)+AB1526,OFFSET(C1526,-M1526+4,0),0,1)*D1526)</f>
        <v/>
      </c>
      <c r="O1526" s="69" t="str">
        <f ca="1">IF(D1526="","",_xll.xEURO(OFFSET(C1526,-M1526+1,0),E1526,OFFSET(C1526,-M1526+2,0),OFFSET(C1526,-M1526+2,0),OFFSET(C1526,-M1526+3,0)+AB1526,OFFSET(C1526,-M1526+4,0),0,0))</f>
        <v/>
      </c>
      <c r="P1526" s="67" t="str">
        <f t="shared" si="268"/>
        <v/>
      </c>
      <c r="Q1526" s="67" t="str">
        <f ca="1">IF(D1526="","",_xll.xEURO(OFFSET(C1526,-M1526+1,0),E1526,OFFSET(C1526,-M1526+2,0),OFFSET(C1526,-M1526+2,0),OFFSET(C1526,-M1526+3,0)+AB1526,OFFSET(C1526,-M1526+4,0),0,2)/10*D1526)</f>
        <v/>
      </c>
      <c r="R1526" s="71" t="str">
        <f ca="1">IF(D1526="","",_xll.xEURO(OFFSET(C1526,-M1526+1,0),E1526,OFFSET(C1526,-M1526+2,0),OFFSET(C1526,-M1526+2,0),OFFSET(C1526,-M1526+3,0)+AB1526,OFFSET(C1526,-M1526+4,0),0,3)/100*D1526*10000)</f>
        <v/>
      </c>
      <c r="S1526" s="71" t="str">
        <f ca="1">IF(D1526="","",_xll.xEURO(OFFSET(C1526,-M1526+1,0),E1526,OFFSET(C1526,-M1526+2,0),OFFSET(C1526,-M1526+2,0),OFFSET(C1526,-M1526+3,0)+AB1526,OFFSET(C1526,-M1526+4,0),0,5)/365.25*D1526*10000)</f>
        <v/>
      </c>
      <c r="U1526" s="67" t="str">
        <f ca="1">IF(I1526="","",_xll.xEURO(OFFSET(C1526,-M1526+1,0),J1526,OFFSET(C1526,-M1526+2,0),OFFSET(C1526,-M1526+2,0),OFFSET(C1526,-M1526+3,0)+AC1526,OFFSET(C1526,-M1526+4,0),1,1)*I1526)</f>
        <v/>
      </c>
      <c r="V1526" s="69" t="str">
        <f ca="1">IF(I1526="","",_xll.xEURO(OFFSET(C1526,-M1526+1,0),J1526,OFFSET(C1526,-M1526+2,0),OFFSET(C1526,-M1526+2,0),OFFSET(C1526,-M1526+3,0)+AC1526,OFFSET(C1526,-M1526+4,0),1,0))</f>
        <v/>
      </c>
      <c r="W1526" s="67" t="str">
        <f t="shared" si="269"/>
        <v/>
      </c>
      <c r="X1526" s="67" t="str">
        <f ca="1">IF(I1526="","",_xll.xEURO(OFFSET(C1526,-M1526+1,0),J1526,OFFSET(C1526,-M1526+2,0),OFFSET(C1526,-M1526+2,0),OFFSET(C1526,-M1526+3,0)+AC1526,OFFSET(C1526,-M1526+4,0),1,2)/10*I1526)</f>
        <v/>
      </c>
      <c r="Y1526" s="71" t="str">
        <f ca="1">IF(I1526="","",_xll.xEURO(OFFSET(C1526,-M1526+1,0),J1526,OFFSET(C1526,-M1526+2,0),OFFSET(C1526,-M1526+2,0),OFFSET(C1526,-M1526+3,0)+AC1526,OFFSET(C1526,-M1526+4,0),1,3)/100*I1526*10000)</f>
        <v/>
      </c>
      <c r="Z1526" s="71" t="str">
        <f ca="1">IF(I1526="","",_xll.xEURO(OFFSET(C1526,-M1526+1,0),J1526,OFFSET(C1526,-M1526+2,0),OFFSET(C1526,-M1526+2,0),OFFSET(C1526,-M1526+3,0)+AC1526,OFFSET(C1526,-M1526+4,0),1,5)/365.25*I1526*10000)</f>
        <v/>
      </c>
      <c r="AB1526" s="40" t="str">
        <f ca="1">IF(D1526="","",_xll.xCalcSkew(OFFSET(C1526,-M1526,0),E1526-OFFSET(C1526,-M1526+1,0),b)/100)</f>
        <v/>
      </c>
      <c r="AC1526" s="40" t="str">
        <f ca="1">IF(I1526="","",_xll.xCalcSkew(OFFSET(C1526,-M1526,0),J1526-OFFSET(C1526,-M1526+1,0),b)/100)</f>
        <v/>
      </c>
      <c r="AE1526">
        <f t="shared" si="263"/>
        <v>0</v>
      </c>
      <c r="AF1526">
        <f t="shared" si="264"/>
        <v>0</v>
      </c>
      <c r="AG1526">
        <f t="shared" si="265"/>
        <v>0</v>
      </c>
    </row>
    <row r="1527" spans="3:33" x14ac:dyDescent="0.25">
      <c r="D1527" s="52"/>
      <c r="E1527" s="39"/>
      <c r="F1527" s="39"/>
      <c r="G1527" s="35"/>
      <c r="I1527" s="52"/>
      <c r="J1527" s="39"/>
      <c r="K1527" s="39"/>
      <c r="L1527" s="62"/>
      <c r="M1527" s="101">
        <f t="shared" si="270"/>
        <v>32</v>
      </c>
      <c r="N1527" s="67" t="str">
        <f ca="1">IF(D1527="","",_xll.xEURO(OFFSET(C1527,-M1527+1,0),E1527,OFFSET(C1527,-M1527+2,0),OFFSET(C1527,-M1527+2,0),OFFSET(C1527,-M1527+3,0)+AB1527,OFFSET(C1527,-M1527+4,0),0,1)*D1527)</f>
        <v/>
      </c>
      <c r="O1527" s="69" t="str">
        <f ca="1">IF(D1527="","",_xll.xEURO(OFFSET(C1527,-M1527+1,0),E1527,OFFSET(C1527,-M1527+2,0),OFFSET(C1527,-M1527+2,0),OFFSET(C1527,-M1527+3,0)+AB1527,OFFSET(C1527,-M1527+4,0),0,0))</f>
        <v/>
      </c>
      <c r="P1527" s="67" t="str">
        <f t="shared" si="268"/>
        <v/>
      </c>
      <c r="Q1527" s="67" t="str">
        <f ca="1">IF(D1527="","",_xll.xEURO(OFFSET(C1527,-M1527+1,0),E1527,OFFSET(C1527,-M1527+2,0),OFFSET(C1527,-M1527+2,0),OFFSET(C1527,-M1527+3,0)+AB1527,OFFSET(C1527,-M1527+4,0),0,2)/10*D1527)</f>
        <v/>
      </c>
      <c r="R1527" s="71" t="str">
        <f ca="1">IF(D1527="","",_xll.xEURO(OFFSET(C1527,-M1527+1,0),E1527,OFFSET(C1527,-M1527+2,0),OFFSET(C1527,-M1527+2,0),OFFSET(C1527,-M1527+3,0)+AB1527,OFFSET(C1527,-M1527+4,0),0,3)/100*D1527*10000)</f>
        <v/>
      </c>
      <c r="S1527" s="71" t="str">
        <f ca="1">IF(D1527="","",_xll.xEURO(OFFSET(C1527,-M1527+1,0),E1527,OFFSET(C1527,-M1527+2,0),OFFSET(C1527,-M1527+2,0),OFFSET(C1527,-M1527+3,0)+AB1527,OFFSET(C1527,-M1527+4,0),0,5)/365.25*D1527*10000)</f>
        <v/>
      </c>
      <c r="U1527" s="67" t="str">
        <f ca="1">IF(I1527="","",_xll.xEURO(OFFSET(C1527,-M1527+1,0),J1527,OFFSET(C1527,-M1527+2,0),OFFSET(C1527,-M1527+2,0),OFFSET(C1527,-M1527+3,0)+AC1527,OFFSET(C1527,-M1527+4,0),1,1)*I1527)</f>
        <v/>
      </c>
      <c r="V1527" s="69" t="str">
        <f ca="1">IF(I1527="","",_xll.xEURO(OFFSET(C1527,-M1527+1,0),J1527,OFFSET(C1527,-M1527+2,0),OFFSET(C1527,-M1527+2,0),OFFSET(C1527,-M1527+3,0)+AC1527,OFFSET(C1527,-M1527+4,0),1,0))</f>
        <v/>
      </c>
      <c r="W1527" s="67" t="str">
        <f t="shared" si="269"/>
        <v/>
      </c>
      <c r="X1527" s="67" t="str">
        <f ca="1">IF(I1527="","",_xll.xEURO(OFFSET(C1527,-M1527+1,0),J1527,OFFSET(C1527,-M1527+2,0),OFFSET(C1527,-M1527+2,0),OFFSET(C1527,-M1527+3,0)+AC1527,OFFSET(C1527,-M1527+4,0),1,2)/10*I1527)</f>
        <v/>
      </c>
      <c r="Y1527" s="71" t="str">
        <f ca="1">IF(I1527="","",_xll.xEURO(OFFSET(C1527,-M1527+1,0),J1527,OFFSET(C1527,-M1527+2,0),OFFSET(C1527,-M1527+2,0),OFFSET(C1527,-M1527+3,0)+AC1527,OFFSET(C1527,-M1527+4,0),1,3)/100*I1527*10000)</f>
        <v/>
      </c>
      <c r="Z1527" s="71" t="str">
        <f ca="1">IF(I1527="","",_xll.xEURO(OFFSET(C1527,-M1527+1,0),J1527,OFFSET(C1527,-M1527+2,0),OFFSET(C1527,-M1527+2,0),OFFSET(C1527,-M1527+3,0)+AC1527,OFFSET(C1527,-M1527+4,0),1,5)/365.25*I1527*10000)</f>
        <v/>
      </c>
      <c r="AB1527" s="40" t="str">
        <f ca="1">IF(D1527="","",_xll.xCalcSkew(OFFSET(C1527,-M1527,0),E1527-OFFSET(C1527,-M1527+1,0),b)/100)</f>
        <v/>
      </c>
      <c r="AC1527" s="40" t="str">
        <f ca="1">IF(I1527="","",_xll.xCalcSkew(OFFSET(C1527,-M1527,0),J1527-OFFSET(C1527,-M1527+1,0),b)/100)</f>
        <v/>
      </c>
      <c r="AE1527">
        <f t="shared" si="263"/>
        <v>0</v>
      </c>
      <c r="AF1527">
        <f t="shared" si="264"/>
        <v>0</v>
      </c>
      <c r="AG1527">
        <f t="shared" si="265"/>
        <v>0</v>
      </c>
    </row>
    <row r="1528" spans="3:33" x14ac:dyDescent="0.25">
      <c r="D1528" s="52"/>
      <c r="E1528" s="39"/>
      <c r="F1528" s="39"/>
      <c r="G1528" s="35"/>
      <c r="I1528" s="52"/>
      <c r="J1528" s="39"/>
      <c r="K1528" s="39"/>
      <c r="L1528" s="62"/>
      <c r="M1528" s="101">
        <f t="shared" si="270"/>
        <v>33</v>
      </c>
      <c r="N1528" s="67" t="str">
        <f ca="1">IF(D1528="","",_xll.xEURO(OFFSET(C1528,-M1528+1,0),E1528,OFFSET(C1528,-M1528+2,0),OFFSET(C1528,-M1528+2,0),OFFSET(C1528,-M1528+3,0)+AB1528,OFFSET(C1528,-M1528+4,0),0,1)*D1528)</f>
        <v/>
      </c>
      <c r="O1528" s="69" t="str">
        <f ca="1">IF(D1528="","",_xll.xEURO(OFFSET(C1528,-M1528+1,0),E1528,OFFSET(C1528,-M1528+2,0),OFFSET(C1528,-M1528+2,0),OFFSET(C1528,-M1528+3,0)+AB1528,OFFSET(C1528,-M1528+4,0),0,0))</f>
        <v/>
      </c>
      <c r="P1528" s="67" t="str">
        <f t="shared" si="268"/>
        <v/>
      </c>
      <c r="Q1528" s="67" t="str">
        <f ca="1">IF(D1528="","",_xll.xEURO(OFFSET(C1528,-M1528+1,0),E1528,OFFSET(C1528,-M1528+2,0),OFFSET(C1528,-M1528+2,0),OFFSET(C1528,-M1528+3,0)+AB1528,OFFSET(C1528,-M1528+4,0),0,2)/10*D1528)</f>
        <v/>
      </c>
      <c r="R1528" s="71" t="str">
        <f ca="1">IF(D1528="","",_xll.xEURO(OFFSET(C1528,-M1528+1,0),E1528,OFFSET(C1528,-M1528+2,0),OFFSET(C1528,-M1528+2,0),OFFSET(C1528,-M1528+3,0)+AB1528,OFFSET(C1528,-M1528+4,0),0,3)/100*D1528*10000)</f>
        <v/>
      </c>
      <c r="S1528" s="71" t="str">
        <f ca="1">IF(D1528="","",_xll.xEURO(OFFSET(C1528,-M1528+1,0),E1528,OFFSET(C1528,-M1528+2,0),OFFSET(C1528,-M1528+2,0),OFFSET(C1528,-M1528+3,0)+AB1528,OFFSET(C1528,-M1528+4,0),0,5)/365.25*D1528*10000)</f>
        <v/>
      </c>
      <c r="U1528" s="67" t="str">
        <f ca="1">IF(I1528="","",_xll.xEURO(OFFSET(C1528,-M1528+1,0),J1528,OFFSET(C1528,-M1528+2,0),OFFSET(C1528,-M1528+2,0),OFFSET(C1528,-M1528+3,0)+AC1528,OFFSET(C1528,-M1528+4,0),1,1)*I1528)</f>
        <v/>
      </c>
      <c r="V1528" s="69" t="str">
        <f ca="1">IF(I1528="","",_xll.xEURO(OFFSET(C1528,-M1528+1,0),J1528,OFFSET(C1528,-M1528+2,0),OFFSET(C1528,-M1528+2,0),OFFSET(C1528,-M1528+3,0)+AC1528,OFFSET(C1528,-M1528+4,0),1,0))</f>
        <v/>
      </c>
      <c r="W1528" s="67" t="str">
        <f t="shared" si="269"/>
        <v/>
      </c>
      <c r="X1528" s="67" t="str">
        <f ca="1">IF(I1528="","",_xll.xEURO(OFFSET(C1528,-M1528+1,0),J1528,OFFSET(C1528,-M1528+2,0),OFFSET(C1528,-M1528+2,0),OFFSET(C1528,-M1528+3,0)+AC1528,OFFSET(C1528,-M1528+4,0),1,2)/10*I1528)</f>
        <v/>
      </c>
      <c r="Y1528" s="71" t="str">
        <f ca="1">IF(I1528="","",_xll.xEURO(OFFSET(C1528,-M1528+1,0),J1528,OFFSET(C1528,-M1528+2,0),OFFSET(C1528,-M1528+2,0),OFFSET(C1528,-M1528+3,0)+AC1528,OFFSET(C1528,-M1528+4,0),1,3)/100*I1528*10000)</f>
        <v/>
      </c>
      <c r="Z1528" s="71" t="str">
        <f ca="1">IF(I1528="","",_xll.xEURO(OFFSET(C1528,-M1528+1,0),J1528,OFFSET(C1528,-M1528+2,0),OFFSET(C1528,-M1528+2,0),OFFSET(C1528,-M1528+3,0)+AC1528,OFFSET(C1528,-M1528+4,0),1,5)/365.25*I1528*10000)</f>
        <v/>
      </c>
      <c r="AB1528" s="40" t="str">
        <f ca="1">IF(D1528="","",_xll.xCalcSkew(OFFSET(C1528,-M1528,0),E1528-OFFSET(C1528,-M1528+1,0),b)/100)</f>
        <v/>
      </c>
      <c r="AC1528" s="40" t="str">
        <f ca="1">IF(I1528="","",_xll.xCalcSkew(OFFSET(C1528,-M1528,0),J1528-OFFSET(C1528,-M1528+1,0),b)/100)</f>
        <v/>
      </c>
      <c r="AE1528">
        <f t="shared" si="263"/>
        <v>0</v>
      </c>
      <c r="AF1528">
        <f t="shared" si="264"/>
        <v>0</v>
      </c>
      <c r="AG1528">
        <f t="shared" si="265"/>
        <v>0</v>
      </c>
    </row>
    <row r="1529" spans="3:33" x14ac:dyDescent="0.25">
      <c r="D1529" s="52"/>
      <c r="E1529" s="39"/>
      <c r="F1529" s="39"/>
      <c r="G1529" s="35"/>
      <c r="I1529" s="52"/>
      <c r="J1529" s="39"/>
      <c r="K1529" s="39"/>
      <c r="L1529" s="62"/>
      <c r="M1529" s="101">
        <f t="shared" si="270"/>
        <v>34</v>
      </c>
      <c r="N1529" s="67" t="str">
        <f ca="1">IF(D1529="","",_xll.xEURO(OFFSET(C1529,-M1529+1,0),E1529,OFFSET(C1529,-M1529+2,0),OFFSET(C1529,-M1529+2,0),OFFSET(C1529,-M1529+3,0)+AB1529,OFFSET(C1529,-M1529+4,0),0,1)*D1529)</f>
        <v/>
      </c>
      <c r="O1529" s="69" t="str">
        <f ca="1">IF(D1529="","",_xll.xEURO(OFFSET(C1529,-M1529+1,0),E1529,OFFSET(C1529,-M1529+2,0),OFFSET(C1529,-M1529+2,0),OFFSET(C1529,-M1529+3,0)+AB1529,OFFSET(C1529,-M1529+4,0),0,0))</f>
        <v/>
      </c>
      <c r="P1529" s="67" t="str">
        <f t="shared" si="268"/>
        <v/>
      </c>
      <c r="Q1529" s="67" t="str">
        <f ca="1">IF(D1529="","",_xll.xEURO(OFFSET(C1529,-M1529+1,0),E1529,OFFSET(C1529,-M1529+2,0),OFFSET(C1529,-M1529+2,0),OFFSET(C1529,-M1529+3,0)+AB1529,OFFSET(C1529,-M1529+4,0),0,2)/10*D1529)</f>
        <v/>
      </c>
      <c r="R1529" s="71" t="str">
        <f ca="1">IF(D1529="","",_xll.xEURO(OFFSET(C1529,-M1529+1,0),E1529,OFFSET(C1529,-M1529+2,0),OFFSET(C1529,-M1529+2,0),OFFSET(C1529,-M1529+3,0)+AB1529,OFFSET(C1529,-M1529+4,0),0,3)/100*D1529*10000)</f>
        <v/>
      </c>
      <c r="S1529" s="71" t="str">
        <f ca="1">IF(D1529="","",_xll.xEURO(OFFSET(C1529,-M1529+1,0),E1529,OFFSET(C1529,-M1529+2,0),OFFSET(C1529,-M1529+2,0),OFFSET(C1529,-M1529+3,0)+AB1529,OFFSET(C1529,-M1529+4,0),0,5)/365.25*D1529*10000)</f>
        <v/>
      </c>
      <c r="U1529" s="67" t="str">
        <f ca="1">IF(I1529="","",_xll.xEURO(OFFSET(C1529,-M1529+1,0),J1529,OFFSET(C1529,-M1529+2,0),OFFSET(C1529,-M1529+2,0),OFFSET(C1529,-M1529+3,0)+AC1529,OFFSET(C1529,-M1529+4,0),1,1)*I1529)</f>
        <v/>
      </c>
      <c r="V1529" s="69" t="str">
        <f ca="1">IF(I1529="","",_xll.xEURO(OFFSET(C1529,-M1529+1,0),J1529,OFFSET(C1529,-M1529+2,0),OFFSET(C1529,-M1529+2,0),OFFSET(C1529,-M1529+3,0)+AC1529,OFFSET(C1529,-M1529+4,0),1,0))</f>
        <v/>
      </c>
      <c r="W1529" s="67" t="str">
        <f t="shared" si="269"/>
        <v/>
      </c>
      <c r="X1529" s="67" t="str">
        <f ca="1">IF(I1529="","",_xll.xEURO(OFFSET(C1529,-M1529+1,0),J1529,OFFSET(C1529,-M1529+2,0),OFFSET(C1529,-M1529+2,0),OFFSET(C1529,-M1529+3,0)+AC1529,OFFSET(C1529,-M1529+4,0),1,2)/10*I1529)</f>
        <v/>
      </c>
      <c r="Y1529" s="71" t="str">
        <f ca="1">IF(I1529="","",_xll.xEURO(OFFSET(C1529,-M1529+1,0),J1529,OFFSET(C1529,-M1529+2,0),OFFSET(C1529,-M1529+2,0),OFFSET(C1529,-M1529+3,0)+AC1529,OFFSET(C1529,-M1529+4,0),1,3)/100*I1529*10000)</f>
        <v/>
      </c>
      <c r="Z1529" s="71" t="str">
        <f ca="1">IF(I1529="","",_xll.xEURO(OFFSET(C1529,-M1529+1,0),J1529,OFFSET(C1529,-M1529+2,0),OFFSET(C1529,-M1529+2,0),OFFSET(C1529,-M1529+3,0)+AC1529,OFFSET(C1529,-M1529+4,0),1,5)/365.25*I1529*10000)</f>
        <v/>
      </c>
      <c r="AB1529" s="40" t="str">
        <f ca="1">IF(D1529="","",_xll.xCalcSkew(OFFSET(C1529,-M1529,0),E1529-OFFSET(C1529,-M1529+1,0),b)/100)</f>
        <v/>
      </c>
      <c r="AC1529" s="40" t="str">
        <f ca="1">IF(I1529="","",_xll.xCalcSkew(OFFSET(C1529,-M1529,0),J1529-OFFSET(C1529,-M1529+1,0),b)/100)</f>
        <v/>
      </c>
      <c r="AE1529">
        <f t="shared" si="263"/>
        <v>0</v>
      </c>
      <c r="AF1529">
        <f t="shared" si="264"/>
        <v>0</v>
      </c>
      <c r="AG1529">
        <f t="shared" si="265"/>
        <v>0</v>
      </c>
    </row>
    <row r="1530" spans="3:33" x14ac:dyDescent="0.25">
      <c r="D1530" s="52"/>
      <c r="E1530" s="39"/>
      <c r="F1530" s="39"/>
      <c r="G1530" s="35"/>
      <c r="I1530" s="52"/>
      <c r="J1530" s="39"/>
      <c r="K1530" s="39"/>
      <c r="L1530" s="62"/>
      <c r="M1530" s="101">
        <f t="shared" si="270"/>
        <v>35</v>
      </c>
      <c r="N1530" s="67" t="str">
        <f ca="1">IF(D1530="","",_xll.xEURO(OFFSET(C1530,-M1530+1,0),E1530,OFFSET(C1530,-M1530+2,0),OFFSET(C1530,-M1530+2,0),OFFSET(C1530,-M1530+3,0)+AB1530,OFFSET(C1530,-M1530+4,0),0,1)*D1530)</f>
        <v/>
      </c>
      <c r="O1530" s="69" t="str">
        <f ca="1">IF(D1530="","",_xll.xEURO(OFFSET(C1530,-M1530+1,0),E1530,OFFSET(C1530,-M1530+2,0),OFFSET(C1530,-M1530+2,0),OFFSET(C1530,-M1530+3,0)+AB1530,OFFSET(C1530,-M1530+4,0),0,0))</f>
        <v/>
      </c>
      <c r="P1530" s="67" t="str">
        <f t="shared" si="268"/>
        <v/>
      </c>
      <c r="Q1530" s="67" t="str">
        <f ca="1">IF(D1530="","",_xll.xEURO(OFFSET(C1530,-M1530+1,0),E1530,OFFSET(C1530,-M1530+2,0),OFFSET(C1530,-M1530+2,0),OFFSET(C1530,-M1530+3,0)+AB1530,OFFSET(C1530,-M1530+4,0),0,2)/10*D1530)</f>
        <v/>
      </c>
      <c r="R1530" s="71" t="str">
        <f ca="1">IF(D1530="","",_xll.xEURO(OFFSET(C1530,-M1530+1,0),E1530,OFFSET(C1530,-M1530+2,0),OFFSET(C1530,-M1530+2,0),OFFSET(C1530,-M1530+3,0)+AB1530,OFFSET(C1530,-M1530+4,0),0,3)/100*D1530*10000)</f>
        <v/>
      </c>
      <c r="S1530" s="71" t="str">
        <f ca="1">IF(D1530="","",_xll.xEURO(OFFSET(C1530,-M1530+1,0),E1530,OFFSET(C1530,-M1530+2,0),OFFSET(C1530,-M1530+2,0),OFFSET(C1530,-M1530+3,0)+AB1530,OFFSET(C1530,-M1530+4,0),0,5)/365.25*D1530*10000)</f>
        <v/>
      </c>
      <c r="U1530" s="67" t="str">
        <f ca="1">IF(I1530="","",_xll.xEURO(OFFSET(C1530,-M1530+1,0),J1530,OFFSET(C1530,-M1530+2,0),OFFSET(C1530,-M1530+2,0),OFFSET(C1530,-M1530+3,0)+AC1530,OFFSET(C1530,-M1530+4,0),1,1)*I1530)</f>
        <v/>
      </c>
      <c r="V1530" s="69" t="str">
        <f ca="1">IF(I1530="","",_xll.xEURO(OFFSET(C1530,-M1530+1,0),J1530,OFFSET(C1530,-M1530+2,0),OFFSET(C1530,-M1530+2,0),OFFSET(C1530,-M1530+3,0)+AC1530,OFFSET(C1530,-M1530+4,0),1,0))</f>
        <v/>
      </c>
      <c r="W1530" s="67" t="str">
        <f t="shared" si="269"/>
        <v/>
      </c>
      <c r="X1530" s="67" t="str">
        <f ca="1">IF(I1530="","",_xll.xEURO(OFFSET(C1530,-M1530+1,0),J1530,OFFSET(C1530,-M1530+2,0),OFFSET(C1530,-M1530+2,0),OFFSET(C1530,-M1530+3,0)+AC1530,OFFSET(C1530,-M1530+4,0),1,2)/10*I1530)</f>
        <v/>
      </c>
      <c r="Y1530" s="71" t="str">
        <f ca="1">IF(I1530="","",_xll.xEURO(OFFSET(C1530,-M1530+1,0),J1530,OFFSET(C1530,-M1530+2,0),OFFSET(C1530,-M1530+2,0),OFFSET(C1530,-M1530+3,0)+AC1530,OFFSET(C1530,-M1530+4,0),1,3)/100*I1530*10000)</f>
        <v/>
      </c>
      <c r="Z1530" s="71" t="str">
        <f ca="1">IF(I1530="","",_xll.xEURO(OFFSET(C1530,-M1530+1,0),J1530,OFFSET(C1530,-M1530+2,0),OFFSET(C1530,-M1530+2,0),OFFSET(C1530,-M1530+3,0)+AC1530,OFFSET(C1530,-M1530+4,0),1,5)/365.25*I1530*10000)</f>
        <v/>
      </c>
      <c r="AB1530" s="40" t="str">
        <f ca="1">IF(D1530="","",_xll.xCalcSkew(OFFSET(C1530,-M1530,0),E1530-OFFSET(C1530,-M1530+1,0),b)/100)</f>
        <v/>
      </c>
      <c r="AC1530" s="40" t="str">
        <f ca="1">IF(I1530="","",_xll.xCalcSkew(OFFSET(C1530,-M1530,0),J1530-OFFSET(C1530,-M1530+1,0),b)/100)</f>
        <v/>
      </c>
      <c r="AE1530">
        <f t="shared" si="263"/>
        <v>0</v>
      </c>
      <c r="AF1530">
        <f t="shared" si="264"/>
        <v>0</v>
      </c>
      <c r="AG1530">
        <f t="shared" si="265"/>
        <v>0</v>
      </c>
    </row>
    <row r="1531" spans="3:33" x14ac:dyDescent="0.25">
      <c r="D1531" s="46">
        <f ca="1">SUM(INDIRECT(CONCATENATE(ADDRESS(ROW(D1495),COLUMN(D1495)),":",ADDRESS(ROW()-1,COLUMN()))))</f>
        <v>0</v>
      </c>
      <c r="I1531" s="46">
        <f ca="1">SUM(INDIRECT(CONCATENATE(ADDRESS(ROW(I1495),COLUMN(I1495)),":",ADDRESS(ROW()-1,COLUMN()))))</f>
        <v>0</v>
      </c>
      <c r="J1531" s="1"/>
      <c r="K1531" s="1"/>
      <c r="L1531" s="1"/>
      <c r="N1531" s="46">
        <f t="shared" ref="N1531:S1531" ca="1" si="271">SUM(INDIRECT(CONCATENATE(ADDRESS(ROW(N1495),COLUMN(N1495)),":",ADDRESS(ROW()-1,COLUMN()))))</f>
        <v>0</v>
      </c>
      <c r="O1531" s="46">
        <f t="shared" ca="1" si="271"/>
        <v>0</v>
      </c>
      <c r="P1531" s="46">
        <f t="shared" ca="1" si="271"/>
        <v>0</v>
      </c>
      <c r="Q1531" s="46">
        <f t="shared" ca="1" si="271"/>
        <v>0</v>
      </c>
      <c r="R1531" s="46">
        <f t="shared" ca="1" si="271"/>
        <v>0</v>
      </c>
      <c r="S1531" s="46">
        <f t="shared" ca="1" si="271"/>
        <v>0</v>
      </c>
      <c r="T1531" s="67"/>
      <c r="U1531" s="46">
        <f t="shared" ref="U1531:Z1531" ca="1" si="272">SUM(INDIRECT(CONCATENATE(ADDRESS(ROW(U1495),COLUMN(U1495)),":",ADDRESS(ROW()-1,COLUMN()))))</f>
        <v>0</v>
      </c>
      <c r="V1531" s="46">
        <f t="shared" ca="1" si="272"/>
        <v>0</v>
      </c>
      <c r="W1531" s="46">
        <f t="shared" ca="1" si="272"/>
        <v>0</v>
      </c>
      <c r="X1531" s="46">
        <f t="shared" ca="1" si="272"/>
        <v>0</v>
      </c>
      <c r="Y1531" s="46">
        <f t="shared" ca="1" si="272"/>
        <v>0</v>
      </c>
      <c r="Z1531" s="46">
        <f t="shared" ca="1" si="272"/>
        <v>0</v>
      </c>
      <c r="AE1531">
        <f t="shared" ca="1" si="263"/>
        <v>0</v>
      </c>
      <c r="AF1531">
        <f t="shared" ca="1" si="264"/>
        <v>0</v>
      </c>
      <c r="AG1531">
        <f t="shared" ca="1" si="265"/>
        <v>0</v>
      </c>
    </row>
    <row r="1532" spans="3:33" x14ac:dyDescent="0.25">
      <c r="AE1532">
        <f t="shared" si="263"/>
        <v>0</v>
      </c>
      <c r="AF1532">
        <f t="shared" si="264"/>
        <v>0</v>
      </c>
      <c r="AG1532">
        <f t="shared" si="265"/>
        <v>0</v>
      </c>
    </row>
    <row r="1533" spans="3:33" x14ac:dyDescent="0.25">
      <c r="C1533" s="34">
        <f ca="1">EOMONTH(C1495,0)+1</f>
        <v>38443</v>
      </c>
      <c r="D1533" s="52"/>
      <c r="E1533" s="39"/>
      <c r="F1533" s="39"/>
      <c r="G1533" s="35"/>
      <c r="I1533" s="52"/>
      <c r="J1533" s="39"/>
      <c r="K1533" s="39"/>
      <c r="L1533" s="62"/>
      <c r="M1533" s="101">
        <v>0</v>
      </c>
      <c r="N1533" s="67" t="str">
        <f ca="1">IF(D1533="","",_xll.xEURO(OFFSET(C1533,-M1533+1,0),E1533,OFFSET(C1533,-M1533+2,0),OFFSET(C1533,-M1533+2,0),OFFSET(C1533,-M1533+3,0)+AB1533,OFFSET(C1533,-M1533+4,0),0,1)*D1533)</f>
        <v/>
      </c>
      <c r="O1533" s="69" t="str">
        <f ca="1">IF(D1533="","",_xll.xEURO(OFFSET(C1533,-M1533+1,0),E1533,OFFSET(C1533,-M1533+2,0),OFFSET(C1533,-M1533+2,0),OFFSET(C1533,-M1533+3,0)+AB1533,OFFSET(C1533,-M1533+4,0),0,0))</f>
        <v/>
      </c>
      <c r="P1533" s="67" t="str">
        <f t="shared" ref="P1533:P1568" si="273">IF(D1533="","",(O1533-F1533)*D1533*10)</f>
        <v/>
      </c>
      <c r="Q1533" s="67" t="str">
        <f ca="1">IF(D1533="","",_xll.xEURO(OFFSET(C1533,-M1533+1,0),E1533,OFFSET(C1533,-M1533+2,0),OFFSET(C1533,-M1533+2,0),OFFSET(C1533,-M1533+3,0)+AB1533,OFFSET(C1533,-M1533+4,0),0,2)/10*D1533)</f>
        <v/>
      </c>
      <c r="R1533" s="71" t="str">
        <f ca="1">IF(D1533="","",_xll.xEURO(OFFSET(C1533,-M1533+1,0),E1533,OFFSET(C1533,-M1533+2,0),OFFSET(C1533,-M1533+2,0),OFFSET(C1533,-M1533+3,0)+AB1533,OFFSET(C1533,-M1533+4,0),0,3)/100*D1533*10000)</f>
        <v/>
      </c>
      <c r="S1533" s="71" t="str">
        <f ca="1">IF(D1533="","",_xll.xEURO(OFFSET(C1533,-M1533+1,0),E1533,OFFSET(C1533,-M1533+2,0),OFFSET(C1533,-M1533+2,0),OFFSET(C1533,-M1533+3,0)+AB1533,OFFSET(C1533,-M1533+4,0),0,5)/365.25*D1533*10000)</f>
        <v/>
      </c>
      <c r="U1533" s="67" t="str">
        <f ca="1">IF(I1533="","",_xll.xEURO(OFFSET(C1533,-M1533+1,0),J1533,OFFSET(C1533,-M1533+2,0),OFFSET(C1533,-M1533+2,0),OFFSET(C1533,-M1533+3,0)+AC1533,OFFSET(C1533,-M1533+4,0),1,1)*I1533)</f>
        <v/>
      </c>
      <c r="V1533" s="69" t="str">
        <f ca="1">IF(I1533="","",_xll.xEURO(OFFSET(C1533,-M1533+1,0),J1533,OFFSET(C1533,-M1533+2,0),OFFSET(C1533,-M1533+2,0),OFFSET(C1533,-M1533+3,0)+AC1533,OFFSET(C1533,-M1533+4,0),1,0))</f>
        <v/>
      </c>
      <c r="W1533" s="67" t="str">
        <f t="shared" ref="W1533:W1568" si="274">IF(I1533="","",(V1533-K1533)*I1533*10)</f>
        <v/>
      </c>
      <c r="X1533" s="67" t="str">
        <f ca="1">IF(I1533="","",_xll.xEURO(OFFSET(C1533,-M1533+1,0),J1533,OFFSET(C1533,-M1533+2,0),OFFSET(C1533,-M1533+2,0),OFFSET(C1533,-M1533+3,0)+AC1533,OFFSET(C1533,-M1533+4,0),1,2)/10*I1533)</f>
        <v/>
      </c>
      <c r="Y1533" s="71" t="str">
        <f ca="1">IF(I1533="","",_xll.xEURO(OFFSET(C1533,-M1533+1,0),J1533,OFFSET(C1533,-M1533+2,0),OFFSET(C1533,-M1533+2,0),OFFSET(C1533,-M1533+3,0)+AC1533,OFFSET(C1533,-M1533+4,0),1,3)/100*I1533*10000)</f>
        <v/>
      </c>
      <c r="Z1533" s="71" t="str">
        <f ca="1">IF(I1533="","",_xll.xEURO(OFFSET(C1533,-M1533+1,0),J1533,OFFSET(C1533,-M1533+2,0),OFFSET(C1533,-M1533+2,0),OFFSET(C1533,-M1533+3,0)+AC1533,OFFSET(C1533,-M1533+4,0),1,5)/365.25*I1533*10000)</f>
        <v/>
      </c>
      <c r="AB1533" s="40" t="str">
        <f ca="1">IF(D1533="","",_xll.xCalcSkew(OFFSET(C1533,-M1533,0),E1533-OFFSET(C1533,-M1533+1,0),b)/100)</f>
        <v/>
      </c>
      <c r="AC1533" s="40" t="str">
        <f ca="1">IF(I1533="","",_xll.xCalcSkew(OFFSET(C1533,-M1533,0),J1533-OFFSET(C1533,-M1533+1,0),b)/100)</f>
        <v/>
      </c>
      <c r="AE1533">
        <f t="shared" si="263"/>
        <v>0</v>
      </c>
      <c r="AF1533">
        <f t="shared" si="264"/>
        <v>0</v>
      </c>
      <c r="AG1533">
        <f t="shared" si="265"/>
        <v>0</v>
      </c>
    </row>
    <row r="1534" spans="3:33" x14ac:dyDescent="0.25">
      <c r="C1534" s="41">
        <f ca="1">INDEX(Inputs!$1:$1048576,MATCH(C1533,Inputs!C:C,0),5)</f>
        <v>3.6390000000000002</v>
      </c>
      <c r="D1534" s="52"/>
      <c r="E1534" s="39"/>
      <c r="F1534" s="39"/>
      <c r="G1534" s="35"/>
      <c r="I1534" s="52"/>
      <c r="J1534" s="39"/>
      <c r="K1534" s="39"/>
      <c r="L1534" s="62"/>
      <c r="M1534" s="101">
        <f>M1533+1</f>
        <v>1</v>
      </c>
      <c r="N1534" s="67" t="str">
        <f ca="1">IF(D1534="","",_xll.xEURO(OFFSET(C1534,-M1534+1,0),E1534,OFFSET(C1534,-M1534+2,0),OFFSET(C1534,-M1534+2,0),OFFSET(C1534,-M1534+3,0)+AB1534,OFFSET(C1534,-M1534+4,0),0,1)*D1534)</f>
        <v/>
      </c>
      <c r="O1534" s="69" t="str">
        <f ca="1">IF(D1534="","",_xll.xEURO(OFFSET(C1534,-M1534+1,0),E1534,OFFSET(C1534,-M1534+2,0),OFFSET(C1534,-M1534+2,0),OFFSET(C1534,-M1534+3,0)+AB1534,OFFSET(C1534,-M1534+4,0),0,0))</f>
        <v/>
      </c>
      <c r="P1534" s="67" t="str">
        <f t="shared" si="273"/>
        <v/>
      </c>
      <c r="Q1534" s="67" t="str">
        <f ca="1">IF(D1534="","",_xll.xEURO(OFFSET(C1534,-M1534+1,0),E1534,OFFSET(C1534,-M1534+2,0),OFFSET(C1534,-M1534+2,0),OFFSET(C1534,-M1534+3,0)+AB1534,OFFSET(C1534,-M1534+4,0),0,2)/10*D1534)</f>
        <v/>
      </c>
      <c r="R1534" s="71" t="str">
        <f ca="1">IF(D1534="","",_xll.xEURO(OFFSET(C1534,-M1534+1,0),E1534,OFFSET(C1534,-M1534+2,0),OFFSET(C1534,-M1534+2,0),OFFSET(C1534,-M1534+3,0)+AB1534,OFFSET(C1534,-M1534+4,0),0,3)/100*D1534*10000)</f>
        <v/>
      </c>
      <c r="S1534" s="71" t="str">
        <f ca="1">IF(D1534="","",_xll.xEURO(OFFSET(C1534,-M1534+1,0),E1534,OFFSET(C1534,-M1534+2,0),OFFSET(C1534,-M1534+2,0),OFFSET(C1534,-M1534+3,0)+AB1534,OFFSET(C1534,-M1534+4,0),0,5)/365.25*D1534*10000)</f>
        <v/>
      </c>
      <c r="U1534" s="67" t="str">
        <f ca="1">IF(I1534="","",_xll.xEURO(OFFSET(C1534,-M1534+1,0),J1534,OFFSET(C1534,-M1534+2,0),OFFSET(C1534,-M1534+2,0),OFFSET(C1534,-M1534+3,0)+AC1534,OFFSET(C1534,-M1534+4,0),1,1)*I1534)</f>
        <v/>
      </c>
      <c r="V1534" s="69" t="str">
        <f ca="1">IF(I1534="","",_xll.xEURO(OFFSET(C1534,-M1534+1,0),J1534,OFFSET(C1534,-M1534+2,0),OFFSET(C1534,-M1534+2,0),OFFSET(C1534,-M1534+3,0)+AC1534,OFFSET(C1534,-M1534+4,0),1,0))</f>
        <v/>
      </c>
      <c r="W1534" s="67" t="str">
        <f t="shared" si="274"/>
        <v/>
      </c>
      <c r="X1534" s="67" t="str">
        <f ca="1">IF(I1534="","",_xll.xEURO(OFFSET(C1534,-M1534+1,0),J1534,OFFSET(C1534,-M1534+2,0),OFFSET(C1534,-M1534+2,0),OFFSET(C1534,-M1534+3,0)+AC1534,OFFSET(C1534,-M1534+4,0),1,2)/10*I1534)</f>
        <v/>
      </c>
      <c r="Y1534" s="71" t="str">
        <f ca="1">IF(I1534="","",_xll.xEURO(OFFSET(C1534,-M1534+1,0),J1534,OFFSET(C1534,-M1534+2,0),OFFSET(C1534,-M1534+2,0),OFFSET(C1534,-M1534+3,0)+AC1534,OFFSET(C1534,-M1534+4,0),1,3)/100*I1534*10000)</f>
        <v/>
      </c>
      <c r="Z1534" s="71" t="str">
        <f ca="1">IF(I1534="","",_xll.xEURO(OFFSET(C1534,-M1534+1,0),J1534,OFFSET(C1534,-M1534+2,0),OFFSET(C1534,-M1534+2,0),OFFSET(C1534,-M1534+3,0)+AC1534,OFFSET(C1534,-M1534+4,0),1,5)/365.25*I1534*10000)</f>
        <v/>
      </c>
      <c r="AB1534" s="40" t="str">
        <f ca="1">IF(D1534="","",_xll.xCalcSkew(OFFSET(C1534,-M1534,0),E1534-OFFSET(C1534,-M1534+1,0),b)/100)</f>
        <v/>
      </c>
      <c r="AC1534" s="40" t="str">
        <f ca="1">IF(I1534="","",_xll.xCalcSkew(OFFSET(C1534,-M1534,0),J1534-OFFSET(C1534,-M1534+1,0),b)/100)</f>
        <v/>
      </c>
      <c r="AE1534">
        <f t="shared" si="263"/>
        <v>0</v>
      </c>
      <c r="AF1534">
        <f t="shared" si="264"/>
        <v>0</v>
      </c>
      <c r="AG1534">
        <f t="shared" si="265"/>
        <v>0</v>
      </c>
    </row>
    <row r="1535" spans="3:33" x14ac:dyDescent="0.25">
      <c r="C1535" s="40">
        <f ca="1">INDEX(Inputs!$1:$1048576,MATCH(C1533,Inputs!C:C,0),7)</f>
        <v>4.2524013696708898E-2</v>
      </c>
      <c r="D1535" s="52"/>
      <c r="E1535" s="39"/>
      <c r="F1535" s="39"/>
      <c r="G1535" s="35"/>
      <c r="I1535" s="52"/>
      <c r="J1535" s="39"/>
      <c r="K1535" s="39"/>
      <c r="L1535" s="62"/>
      <c r="M1535" s="101">
        <f t="shared" ref="M1535:M1568" si="275">M1534+1</f>
        <v>2</v>
      </c>
      <c r="N1535" s="67" t="str">
        <f ca="1">IF(D1535="","",_xll.xEURO(OFFSET(C1535,-M1535+1,0),E1535,OFFSET(C1535,-M1535+2,0),OFFSET(C1535,-M1535+2,0),OFFSET(C1535,-M1535+3,0)+AB1535,OFFSET(C1535,-M1535+4,0),0,1)*D1535)</f>
        <v/>
      </c>
      <c r="O1535" s="69" t="str">
        <f ca="1">IF(D1535="","",_xll.xEURO(OFFSET(C1535,-M1535+1,0),E1535,OFFSET(C1535,-M1535+2,0),OFFSET(C1535,-M1535+2,0),OFFSET(C1535,-M1535+3,0)+AB1535,OFFSET(C1535,-M1535+4,0),0,0))</f>
        <v/>
      </c>
      <c r="P1535" s="67" t="str">
        <f t="shared" si="273"/>
        <v/>
      </c>
      <c r="Q1535" s="67" t="str">
        <f ca="1">IF(D1535="","",_xll.xEURO(OFFSET(C1535,-M1535+1,0),E1535,OFFSET(C1535,-M1535+2,0),OFFSET(C1535,-M1535+2,0),OFFSET(C1535,-M1535+3,0)+AB1535,OFFSET(C1535,-M1535+4,0),0,2)/10*D1535)</f>
        <v/>
      </c>
      <c r="R1535" s="71" t="str">
        <f ca="1">IF(D1535="","",_xll.xEURO(OFFSET(C1535,-M1535+1,0),E1535,OFFSET(C1535,-M1535+2,0),OFFSET(C1535,-M1535+2,0),OFFSET(C1535,-M1535+3,0)+AB1535,OFFSET(C1535,-M1535+4,0),0,3)/100*D1535*10000)</f>
        <v/>
      </c>
      <c r="S1535" s="71" t="str">
        <f ca="1">IF(D1535="","",_xll.xEURO(OFFSET(C1535,-M1535+1,0),E1535,OFFSET(C1535,-M1535+2,0),OFFSET(C1535,-M1535+2,0),OFFSET(C1535,-M1535+3,0)+AB1535,OFFSET(C1535,-M1535+4,0),0,5)/365.25*D1535*10000)</f>
        <v/>
      </c>
      <c r="U1535" s="67" t="str">
        <f ca="1">IF(I1535="","",_xll.xEURO(OFFSET(C1535,-M1535+1,0),J1535,OFFSET(C1535,-M1535+2,0),OFFSET(C1535,-M1535+2,0),OFFSET(C1535,-M1535+3,0)+AC1535,OFFSET(C1535,-M1535+4,0),1,1)*I1535)</f>
        <v/>
      </c>
      <c r="V1535" s="69" t="str">
        <f ca="1">IF(I1535="","",_xll.xEURO(OFFSET(C1535,-M1535+1,0),J1535,OFFSET(C1535,-M1535+2,0),OFFSET(C1535,-M1535+2,0),OFFSET(C1535,-M1535+3,0)+AC1535,OFFSET(C1535,-M1535+4,0),1,0))</f>
        <v/>
      </c>
      <c r="W1535" s="67" t="str">
        <f t="shared" si="274"/>
        <v/>
      </c>
      <c r="X1535" s="67" t="str">
        <f ca="1">IF(I1535="","",_xll.xEURO(OFFSET(C1535,-M1535+1,0),J1535,OFFSET(C1535,-M1535+2,0),OFFSET(C1535,-M1535+2,0),OFFSET(C1535,-M1535+3,0)+AC1535,OFFSET(C1535,-M1535+4,0),1,2)/10*I1535)</f>
        <v/>
      </c>
      <c r="Y1535" s="71" t="str">
        <f ca="1">IF(I1535="","",_xll.xEURO(OFFSET(C1535,-M1535+1,0),J1535,OFFSET(C1535,-M1535+2,0),OFFSET(C1535,-M1535+2,0),OFFSET(C1535,-M1535+3,0)+AC1535,OFFSET(C1535,-M1535+4,0),1,3)/100*I1535*10000)</f>
        <v/>
      </c>
      <c r="Z1535" s="71" t="str">
        <f ca="1">IF(I1535="","",_xll.xEURO(OFFSET(C1535,-M1535+1,0),J1535,OFFSET(C1535,-M1535+2,0),OFFSET(C1535,-M1535+2,0),OFFSET(C1535,-M1535+3,0)+AC1535,OFFSET(C1535,-M1535+4,0),1,5)/365.25*I1535*10000)</f>
        <v/>
      </c>
      <c r="AB1535" s="40" t="str">
        <f ca="1">IF(D1535="","",_xll.xCalcSkew(OFFSET(C1535,-M1535,0),E1535-OFFSET(C1535,-M1535+1,0),b)/100)</f>
        <v/>
      </c>
      <c r="AC1535" s="40" t="str">
        <f ca="1">IF(I1535="","",_xll.xCalcSkew(OFFSET(C1535,-M1535,0),J1535-OFFSET(C1535,-M1535+1,0),b)/100)</f>
        <v/>
      </c>
      <c r="AE1535">
        <f t="shared" si="263"/>
        <v>0</v>
      </c>
      <c r="AF1535">
        <f t="shared" si="264"/>
        <v>0</v>
      </c>
      <c r="AG1535">
        <f t="shared" si="265"/>
        <v>0</v>
      </c>
    </row>
    <row r="1536" spans="3:33" x14ac:dyDescent="0.25">
      <c r="C1536" s="66">
        <f ca="1">INDEX(Inputs!$1:$1048576,MATCH(C1533,Inputs!C:C,0),6)</f>
        <v>0.29249999999999998</v>
      </c>
      <c r="D1536" s="52"/>
      <c r="E1536" s="39"/>
      <c r="F1536" s="39"/>
      <c r="G1536" s="35"/>
      <c r="I1536" s="52"/>
      <c r="J1536" s="39"/>
      <c r="K1536" s="39"/>
      <c r="L1536" s="62"/>
      <c r="M1536" s="101">
        <f t="shared" si="275"/>
        <v>3</v>
      </c>
      <c r="N1536" s="67" t="str">
        <f ca="1">IF(D1536="","",_xll.xEURO(OFFSET(C1536,-M1536+1,0),E1536,OFFSET(C1536,-M1536+2,0),OFFSET(C1536,-M1536+2,0),OFFSET(C1536,-M1536+3,0)+AB1536,OFFSET(C1536,-M1536+4,0),0,1)*D1536)</f>
        <v/>
      </c>
      <c r="O1536" s="69" t="str">
        <f ca="1">IF(D1536="","",_xll.xEURO(OFFSET(C1536,-M1536+1,0),E1536,OFFSET(C1536,-M1536+2,0),OFFSET(C1536,-M1536+2,0),OFFSET(C1536,-M1536+3,0)+AB1536,OFFSET(C1536,-M1536+4,0),0,0))</f>
        <v/>
      </c>
      <c r="P1536" s="67" t="str">
        <f t="shared" si="273"/>
        <v/>
      </c>
      <c r="Q1536" s="67" t="str">
        <f ca="1">IF(D1536="","",_xll.xEURO(OFFSET(C1536,-M1536+1,0),E1536,OFFSET(C1536,-M1536+2,0),OFFSET(C1536,-M1536+2,0),OFFSET(C1536,-M1536+3,0)+AB1536,OFFSET(C1536,-M1536+4,0),0,2)/10*D1536)</f>
        <v/>
      </c>
      <c r="R1536" s="71" t="str">
        <f ca="1">IF(D1536="","",_xll.xEURO(OFFSET(C1536,-M1536+1,0),E1536,OFFSET(C1536,-M1536+2,0),OFFSET(C1536,-M1536+2,0),OFFSET(C1536,-M1536+3,0)+AB1536,OFFSET(C1536,-M1536+4,0),0,3)/100*D1536*10000)</f>
        <v/>
      </c>
      <c r="S1536" s="71" t="str">
        <f ca="1">IF(D1536="","",_xll.xEURO(OFFSET(C1536,-M1536+1,0),E1536,OFFSET(C1536,-M1536+2,0),OFFSET(C1536,-M1536+2,0),OFFSET(C1536,-M1536+3,0)+AB1536,OFFSET(C1536,-M1536+4,0),0,5)/365.25*D1536*10000)</f>
        <v/>
      </c>
      <c r="U1536" s="67" t="str">
        <f ca="1">IF(I1536="","",_xll.xEURO(OFFSET(C1536,-M1536+1,0),J1536,OFFSET(C1536,-M1536+2,0),OFFSET(C1536,-M1536+2,0),OFFSET(C1536,-M1536+3,0)+AC1536,OFFSET(C1536,-M1536+4,0),1,1)*I1536)</f>
        <v/>
      </c>
      <c r="V1536" s="69" t="str">
        <f ca="1">IF(I1536="","",_xll.xEURO(OFFSET(C1536,-M1536+1,0),J1536,OFFSET(C1536,-M1536+2,0),OFFSET(C1536,-M1536+2,0),OFFSET(C1536,-M1536+3,0)+AC1536,OFFSET(C1536,-M1536+4,0),1,0))</f>
        <v/>
      </c>
      <c r="W1536" s="67" t="str">
        <f t="shared" si="274"/>
        <v/>
      </c>
      <c r="X1536" s="67" t="str">
        <f ca="1">IF(I1536="","",_xll.xEURO(OFFSET(C1536,-M1536+1,0),J1536,OFFSET(C1536,-M1536+2,0),OFFSET(C1536,-M1536+2,0),OFFSET(C1536,-M1536+3,0)+AC1536,OFFSET(C1536,-M1536+4,0),1,2)/10*I1536)</f>
        <v/>
      </c>
      <c r="Y1536" s="71" t="str">
        <f ca="1">IF(I1536="","",_xll.xEURO(OFFSET(C1536,-M1536+1,0),J1536,OFFSET(C1536,-M1536+2,0),OFFSET(C1536,-M1536+2,0),OFFSET(C1536,-M1536+3,0)+AC1536,OFFSET(C1536,-M1536+4,0),1,3)/100*I1536*10000)</f>
        <v/>
      </c>
      <c r="Z1536" s="71" t="str">
        <f ca="1">IF(I1536="","",_xll.xEURO(OFFSET(C1536,-M1536+1,0),J1536,OFFSET(C1536,-M1536+2,0),OFFSET(C1536,-M1536+2,0),OFFSET(C1536,-M1536+3,0)+AC1536,OFFSET(C1536,-M1536+4,0),1,5)/365.25*I1536*10000)</f>
        <v/>
      </c>
      <c r="AB1536" s="40" t="str">
        <f ca="1">IF(D1536="","",_xll.xCalcSkew(OFFSET(C1536,-M1536,0),E1536-OFFSET(C1536,-M1536+1,0),b)/100)</f>
        <v/>
      </c>
      <c r="AC1536" s="40" t="str">
        <f ca="1">IF(I1536="","",_xll.xCalcSkew(OFFSET(C1536,-M1536,0),J1536-OFFSET(C1536,-M1536+1,0),b)/100)</f>
        <v/>
      </c>
      <c r="AE1536">
        <f t="shared" si="263"/>
        <v>0</v>
      </c>
      <c r="AF1536">
        <f t="shared" si="264"/>
        <v>0</v>
      </c>
      <c r="AG1536">
        <f t="shared" si="265"/>
        <v>0</v>
      </c>
    </row>
    <row r="1537" spans="3:33" x14ac:dyDescent="0.25">
      <c r="C1537" s="65">
        <f ca="1">INDEX(Inputs!$1:$1048576,MATCH(C1533,Inputs!C:C,0),9)</f>
        <v>1228</v>
      </c>
      <c r="D1537" s="52"/>
      <c r="E1537" s="39"/>
      <c r="F1537" s="39"/>
      <c r="G1537" s="35"/>
      <c r="I1537" s="52"/>
      <c r="J1537" s="39"/>
      <c r="K1537" s="39"/>
      <c r="L1537" s="62"/>
      <c r="M1537" s="101">
        <f t="shared" si="275"/>
        <v>4</v>
      </c>
      <c r="N1537" s="67" t="str">
        <f ca="1">IF(D1537="","",_xll.xEURO(OFFSET(C1537,-M1537+1,0),E1537,OFFSET(C1537,-M1537+2,0),OFFSET(C1537,-M1537+2,0),OFFSET(C1537,-M1537+3,0)+AB1537,OFFSET(C1537,-M1537+4,0),0,1)*D1537)</f>
        <v/>
      </c>
      <c r="O1537" s="69" t="str">
        <f ca="1">IF(D1537="","",_xll.xEURO(OFFSET(C1537,-M1537+1,0),E1537,OFFSET(C1537,-M1537+2,0),OFFSET(C1537,-M1537+2,0),OFFSET(C1537,-M1537+3,0)+AB1537,OFFSET(C1537,-M1537+4,0),0,0))</f>
        <v/>
      </c>
      <c r="P1537" s="67" t="str">
        <f t="shared" si="273"/>
        <v/>
      </c>
      <c r="Q1537" s="67" t="str">
        <f ca="1">IF(D1537="","",_xll.xEURO(OFFSET(C1537,-M1537+1,0),E1537,OFFSET(C1537,-M1537+2,0),OFFSET(C1537,-M1537+2,0),OFFSET(C1537,-M1537+3,0)+AB1537,OFFSET(C1537,-M1537+4,0),0,2)/10*D1537)</f>
        <v/>
      </c>
      <c r="R1537" s="71" t="str">
        <f ca="1">IF(D1537="","",_xll.xEURO(OFFSET(C1537,-M1537+1,0),E1537,OFFSET(C1537,-M1537+2,0),OFFSET(C1537,-M1537+2,0),OFFSET(C1537,-M1537+3,0)+AB1537,OFFSET(C1537,-M1537+4,0),0,3)/100*D1537*10000)</f>
        <v/>
      </c>
      <c r="S1537" s="71" t="str">
        <f ca="1">IF(D1537="","",_xll.xEURO(OFFSET(C1537,-M1537+1,0),E1537,OFFSET(C1537,-M1537+2,0),OFFSET(C1537,-M1537+2,0),OFFSET(C1537,-M1537+3,0)+AB1537,OFFSET(C1537,-M1537+4,0),0,5)/365.25*D1537*10000)</f>
        <v/>
      </c>
      <c r="U1537" s="67" t="str">
        <f ca="1">IF(I1537="","",_xll.xEURO(OFFSET(C1537,-M1537+1,0),J1537,OFFSET(C1537,-M1537+2,0),OFFSET(C1537,-M1537+2,0),OFFSET(C1537,-M1537+3,0)+AC1537,OFFSET(C1537,-M1537+4,0),1,1)*I1537)</f>
        <v/>
      </c>
      <c r="V1537" s="69" t="str">
        <f ca="1">IF(I1537="","",_xll.xEURO(OFFSET(C1537,-M1537+1,0),J1537,OFFSET(C1537,-M1537+2,0),OFFSET(C1537,-M1537+2,0),OFFSET(C1537,-M1537+3,0)+AC1537,OFFSET(C1537,-M1537+4,0),1,0))</f>
        <v/>
      </c>
      <c r="W1537" s="67" t="str">
        <f t="shared" si="274"/>
        <v/>
      </c>
      <c r="X1537" s="67" t="str">
        <f ca="1">IF(I1537="","",_xll.xEURO(OFFSET(C1537,-M1537+1,0),J1537,OFFSET(C1537,-M1537+2,0),OFFSET(C1537,-M1537+2,0),OFFSET(C1537,-M1537+3,0)+AC1537,OFFSET(C1537,-M1537+4,0),1,2)/10*I1537)</f>
        <v/>
      </c>
      <c r="Y1537" s="71" t="str">
        <f ca="1">IF(I1537="","",_xll.xEURO(OFFSET(C1537,-M1537+1,0),J1537,OFFSET(C1537,-M1537+2,0),OFFSET(C1537,-M1537+2,0),OFFSET(C1537,-M1537+3,0)+AC1537,OFFSET(C1537,-M1537+4,0),1,3)/100*I1537*10000)</f>
        <v/>
      </c>
      <c r="Z1537" s="71" t="str">
        <f ca="1">IF(I1537="","",_xll.xEURO(OFFSET(C1537,-M1537+1,0),J1537,OFFSET(C1537,-M1537+2,0),OFFSET(C1537,-M1537+2,0),OFFSET(C1537,-M1537+3,0)+AC1537,OFFSET(C1537,-M1537+4,0),1,5)/365.25*I1537*10000)</f>
        <v/>
      </c>
      <c r="AB1537" s="40" t="str">
        <f ca="1">IF(D1537="","",_xll.xCalcSkew(OFFSET(C1537,-M1537,0),E1537-OFFSET(C1537,-M1537+1,0),b)/100)</f>
        <v/>
      </c>
      <c r="AC1537" s="40" t="str">
        <f ca="1">IF(I1537="","",_xll.xCalcSkew(OFFSET(C1537,-M1537,0),J1537-OFFSET(C1537,-M1537+1,0),b)/100)</f>
        <v/>
      </c>
      <c r="AE1537">
        <f t="shared" si="263"/>
        <v>0</v>
      </c>
      <c r="AF1537">
        <f t="shared" si="264"/>
        <v>0</v>
      </c>
      <c r="AG1537">
        <f t="shared" si="265"/>
        <v>0</v>
      </c>
    </row>
    <row r="1538" spans="3:33" x14ac:dyDescent="0.25">
      <c r="C1538" s="64">
        <f ca="1">D1569+I1569</f>
        <v>0</v>
      </c>
      <c r="D1538" s="52"/>
      <c r="E1538" s="39"/>
      <c r="F1538" s="39"/>
      <c r="G1538" s="35"/>
      <c r="I1538" s="52"/>
      <c r="J1538" s="39"/>
      <c r="K1538" s="39"/>
      <c r="L1538" s="62"/>
      <c r="M1538" s="101">
        <f t="shared" si="275"/>
        <v>5</v>
      </c>
      <c r="N1538" s="67" t="str">
        <f ca="1">IF(D1538="","",_xll.xEURO(OFFSET(C1538,-M1538+1,0),E1538,OFFSET(C1538,-M1538+2,0),OFFSET(C1538,-M1538+2,0),OFFSET(C1538,-M1538+3,0)+AB1538,OFFSET(C1538,-M1538+4,0),0,1)*D1538)</f>
        <v/>
      </c>
      <c r="O1538" s="69" t="str">
        <f ca="1">IF(D1538="","",_xll.xEURO(OFFSET(C1538,-M1538+1,0),E1538,OFFSET(C1538,-M1538+2,0),OFFSET(C1538,-M1538+2,0),OFFSET(C1538,-M1538+3,0)+AB1538,OFFSET(C1538,-M1538+4,0),0,0))</f>
        <v/>
      </c>
      <c r="P1538" s="67" t="str">
        <f t="shared" si="273"/>
        <v/>
      </c>
      <c r="Q1538" s="67" t="str">
        <f ca="1">IF(D1538="","",_xll.xEURO(OFFSET(C1538,-M1538+1,0),E1538,OFFSET(C1538,-M1538+2,0),OFFSET(C1538,-M1538+2,0),OFFSET(C1538,-M1538+3,0)+AB1538,OFFSET(C1538,-M1538+4,0),0,2)/10*D1538)</f>
        <v/>
      </c>
      <c r="R1538" s="71" t="str">
        <f ca="1">IF(D1538="","",_xll.xEURO(OFFSET(C1538,-M1538+1,0),E1538,OFFSET(C1538,-M1538+2,0),OFFSET(C1538,-M1538+2,0),OFFSET(C1538,-M1538+3,0)+AB1538,OFFSET(C1538,-M1538+4,0),0,3)/100*D1538*10000)</f>
        <v/>
      </c>
      <c r="S1538" s="71" t="str">
        <f ca="1">IF(D1538="","",_xll.xEURO(OFFSET(C1538,-M1538+1,0),E1538,OFFSET(C1538,-M1538+2,0),OFFSET(C1538,-M1538+2,0),OFFSET(C1538,-M1538+3,0)+AB1538,OFFSET(C1538,-M1538+4,0),0,5)/365.25*D1538*10000)</f>
        <v/>
      </c>
      <c r="U1538" s="67" t="str">
        <f ca="1">IF(I1538="","",_xll.xEURO(OFFSET(C1538,-M1538+1,0),J1538,OFFSET(C1538,-M1538+2,0),OFFSET(C1538,-M1538+2,0),OFFSET(C1538,-M1538+3,0)+AC1538,OFFSET(C1538,-M1538+4,0),1,1)*I1538)</f>
        <v/>
      </c>
      <c r="V1538" s="69" t="str">
        <f ca="1">IF(I1538="","",_xll.xEURO(OFFSET(C1538,-M1538+1,0),J1538,OFFSET(C1538,-M1538+2,0),OFFSET(C1538,-M1538+2,0),OFFSET(C1538,-M1538+3,0)+AC1538,OFFSET(C1538,-M1538+4,0),1,0))</f>
        <v/>
      </c>
      <c r="W1538" s="67" t="str">
        <f t="shared" si="274"/>
        <v/>
      </c>
      <c r="X1538" s="67" t="str">
        <f ca="1">IF(I1538="","",_xll.xEURO(OFFSET(C1538,-M1538+1,0),J1538,OFFSET(C1538,-M1538+2,0),OFFSET(C1538,-M1538+2,0),OFFSET(C1538,-M1538+3,0)+AC1538,OFFSET(C1538,-M1538+4,0),1,2)/10*I1538)</f>
        <v/>
      </c>
      <c r="Y1538" s="71" t="str">
        <f ca="1">IF(I1538="","",_xll.xEURO(OFFSET(C1538,-M1538+1,0),J1538,OFFSET(C1538,-M1538+2,0),OFFSET(C1538,-M1538+2,0),OFFSET(C1538,-M1538+3,0)+AC1538,OFFSET(C1538,-M1538+4,0),1,3)/100*I1538*10000)</f>
        <v/>
      </c>
      <c r="Z1538" s="71" t="str">
        <f ca="1">IF(I1538="","",_xll.xEURO(OFFSET(C1538,-M1538+1,0),J1538,OFFSET(C1538,-M1538+2,0),OFFSET(C1538,-M1538+2,0),OFFSET(C1538,-M1538+3,0)+AC1538,OFFSET(C1538,-M1538+4,0),1,5)/365.25*I1538*10000)</f>
        <v/>
      </c>
      <c r="AB1538" s="40" t="str">
        <f ca="1">IF(D1538="","",_xll.xCalcSkew(OFFSET(C1538,-M1538,0),E1538-OFFSET(C1538,-M1538+1,0),b)/100)</f>
        <v/>
      </c>
      <c r="AC1538" s="40" t="str">
        <f ca="1">IF(I1538="","",_xll.xCalcSkew(OFFSET(C1538,-M1538,0),J1538-OFFSET(C1538,-M1538+1,0),b)/100)</f>
        <v/>
      </c>
      <c r="AE1538">
        <f t="shared" si="263"/>
        <v>0</v>
      </c>
      <c r="AF1538">
        <f t="shared" si="264"/>
        <v>0</v>
      </c>
      <c r="AG1538">
        <f t="shared" si="265"/>
        <v>0</v>
      </c>
    </row>
    <row r="1539" spans="3:33" x14ac:dyDescent="0.25">
      <c r="C1539" s="64">
        <f ca="1">N1569+U1569</f>
        <v>0</v>
      </c>
      <c r="D1539" s="52"/>
      <c r="E1539" s="39"/>
      <c r="F1539" s="39"/>
      <c r="G1539" s="35"/>
      <c r="I1539" s="52"/>
      <c r="J1539" s="39"/>
      <c r="K1539" s="39"/>
      <c r="L1539" s="62"/>
      <c r="M1539" s="101">
        <f t="shared" si="275"/>
        <v>6</v>
      </c>
      <c r="N1539" s="67" t="str">
        <f ca="1">IF(D1539="","",_xll.xEURO(OFFSET(C1539,-M1539+1,0),E1539,OFFSET(C1539,-M1539+2,0),OFFSET(C1539,-M1539+2,0),OFFSET(C1539,-M1539+3,0)+AB1539,OFFSET(C1539,-M1539+4,0),0,1)*D1539)</f>
        <v/>
      </c>
      <c r="O1539" s="69" t="str">
        <f ca="1">IF(D1539="","",_xll.xEURO(OFFSET(C1539,-M1539+1,0),E1539,OFFSET(C1539,-M1539+2,0),OFFSET(C1539,-M1539+2,0),OFFSET(C1539,-M1539+3,0)+AB1539,OFFSET(C1539,-M1539+4,0),0,0))</f>
        <v/>
      </c>
      <c r="P1539" s="67" t="str">
        <f t="shared" si="273"/>
        <v/>
      </c>
      <c r="Q1539" s="67" t="str">
        <f ca="1">IF(D1539="","",_xll.xEURO(OFFSET(C1539,-M1539+1,0),E1539,OFFSET(C1539,-M1539+2,0),OFFSET(C1539,-M1539+2,0),OFFSET(C1539,-M1539+3,0)+AB1539,OFFSET(C1539,-M1539+4,0),0,2)/10*D1539)</f>
        <v/>
      </c>
      <c r="R1539" s="71" t="str">
        <f ca="1">IF(D1539="","",_xll.xEURO(OFFSET(C1539,-M1539+1,0),E1539,OFFSET(C1539,-M1539+2,0),OFFSET(C1539,-M1539+2,0),OFFSET(C1539,-M1539+3,0)+AB1539,OFFSET(C1539,-M1539+4,0),0,3)/100*D1539*10000)</f>
        <v/>
      </c>
      <c r="S1539" s="71" t="str">
        <f ca="1">IF(D1539="","",_xll.xEURO(OFFSET(C1539,-M1539+1,0),E1539,OFFSET(C1539,-M1539+2,0),OFFSET(C1539,-M1539+2,0),OFFSET(C1539,-M1539+3,0)+AB1539,OFFSET(C1539,-M1539+4,0),0,5)/365.25*D1539*10000)</f>
        <v/>
      </c>
      <c r="U1539" s="67" t="str">
        <f ca="1">IF(I1539="","",_xll.xEURO(OFFSET(C1539,-M1539+1,0),J1539,OFFSET(C1539,-M1539+2,0),OFFSET(C1539,-M1539+2,0),OFFSET(C1539,-M1539+3,0)+AC1539,OFFSET(C1539,-M1539+4,0),1,1)*I1539)</f>
        <v/>
      </c>
      <c r="V1539" s="69" t="str">
        <f ca="1">IF(I1539="","",_xll.xEURO(OFFSET(C1539,-M1539+1,0),J1539,OFFSET(C1539,-M1539+2,0),OFFSET(C1539,-M1539+2,0),OFFSET(C1539,-M1539+3,0)+AC1539,OFFSET(C1539,-M1539+4,0),1,0))</f>
        <v/>
      </c>
      <c r="W1539" s="67" t="str">
        <f t="shared" si="274"/>
        <v/>
      </c>
      <c r="X1539" s="67" t="str">
        <f ca="1">IF(I1539="","",_xll.xEURO(OFFSET(C1539,-M1539+1,0),J1539,OFFSET(C1539,-M1539+2,0),OFFSET(C1539,-M1539+2,0),OFFSET(C1539,-M1539+3,0)+AC1539,OFFSET(C1539,-M1539+4,0),1,2)/10*I1539)</f>
        <v/>
      </c>
      <c r="Y1539" s="71" t="str">
        <f ca="1">IF(I1539="","",_xll.xEURO(OFFSET(C1539,-M1539+1,0),J1539,OFFSET(C1539,-M1539+2,0),OFFSET(C1539,-M1539+2,0),OFFSET(C1539,-M1539+3,0)+AC1539,OFFSET(C1539,-M1539+4,0),1,3)/100*I1539*10000)</f>
        <v/>
      </c>
      <c r="Z1539" s="71" t="str">
        <f ca="1">IF(I1539="","",_xll.xEURO(OFFSET(C1539,-M1539+1,0),J1539,OFFSET(C1539,-M1539+2,0),OFFSET(C1539,-M1539+2,0),OFFSET(C1539,-M1539+3,0)+AC1539,OFFSET(C1539,-M1539+4,0),1,5)/365.25*I1539*10000)</f>
        <v/>
      </c>
      <c r="AB1539" s="40" t="str">
        <f ca="1">IF(D1539="","",_xll.xCalcSkew(OFFSET(C1539,-M1539,0),E1539-OFFSET(C1539,-M1539+1,0),b)/100)</f>
        <v/>
      </c>
      <c r="AC1539" s="40" t="str">
        <f ca="1">IF(I1539="","",_xll.xCalcSkew(OFFSET(C1539,-M1539,0),J1539-OFFSET(C1539,-M1539+1,0),b)/100)</f>
        <v/>
      </c>
      <c r="AE1539">
        <f t="shared" si="263"/>
        <v>0</v>
      </c>
      <c r="AF1539">
        <f t="shared" si="264"/>
        <v>0</v>
      </c>
      <c r="AG1539">
        <f t="shared" si="265"/>
        <v>0</v>
      </c>
    </row>
    <row r="1540" spans="3:33" x14ac:dyDescent="0.25">
      <c r="C1540" s="103">
        <f ca="1">Q1569+X1569</f>
        <v>0</v>
      </c>
      <c r="D1540" s="52"/>
      <c r="E1540" s="39"/>
      <c r="F1540" s="39"/>
      <c r="G1540" s="35"/>
      <c r="I1540" s="52"/>
      <c r="J1540" s="39"/>
      <c r="K1540" s="39"/>
      <c r="L1540" s="62"/>
      <c r="M1540" s="101">
        <f t="shared" si="275"/>
        <v>7</v>
      </c>
      <c r="N1540" s="67" t="str">
        <f ca="1">IF(D1540="","",_xll.xEURO(OFFSET(C1540,-M1540+1,0),E1540,OFFSET(C1540,-M1540+2,0),OFFSET(C1540,-M1540+2,0),OFFSET(C1540,-M1540+3,0)+AB1540,OFFSET(C1540,-M1540+4,0),0,1)*D1540)</f>
        <v/>
      </c>
      <c r="O1540" s="69" t="str">
        <f ca="1">IF(D1540="","",_xll.xEURO(OFFSET(C1540,-M1540+1,0),E1540,OFFSET(C1540,-M1540+2,0),OFFSET(C1540,-M1540+2,0),OFFSET(C1540,-M1540+3,0)+AB1540,OFFSET(C1540,-M1540+4,0),0,0))</f>
        <v/>
      </c>
      <c r="P1540" s="67" t="str">
        <f t="shared" si="273"/>
        <v/>
      </c>
      <c r="Q1540" s="67" t="str">
        <f ca="1">IF(D1540="","",_xll.xEURO(OFFSET(C1540,-M1540+1,0),E1540,OFFSET(C1540,-M1540+2,0),OFFSET(C1540,-M1540+2,0),OFFSET(C1540,-M1540+3,0)+AB1540,OFFSET(C1540,-M1540+4,0),0,2)/10*D1540)</f>
        <v/>
      </c>
      <c r="R1540" s="71" t="str">
        <f ca="1">IF(D1540="","",_xll.xEURO(OFFSET(C1540,-M1540+1,0),E1540,OFFSET(C1540,-M1540+2,0),OFFSET(C1540,-M1540+2,0),OFFSET(C1540,-M1540+3,0)+AB1540,OFFSET(C1540,-M1540+4,0),0,3)/100*D1540*10000)</f>
        <v/>
      </c>
      <c r="S1540" s="71" t="str">
        <f ca="1">IF(D1540="","",_xll.xEURO(OFFSET(C1540,-M1540+1,0),E1540,OFFSET(C1540,-M1540+2,0),OFFSET(C1540,-M1540+2,0),OFFSET(C1540,-M1540+3,0)+AB1540,OFFSET(C1540,-M1540+4,0),0,5)/365.25*D1540*10000)</f>
        <v/>
      </c>
      <c r="U1540" s="67" t="str">
        <f ca="1">IF(I1540="","",_xll.xEURO(OFFSET(C1540,-M1540+1,0),J1540,OFFSET(C1540,-M1540+2,0),OFFSET(C1540,-M1540+2,0),OFFSET(C1540,-M1540+3,0)+AC1540,OFFSET(C1540,-M1540+4,0),1,1)*I1540)</f>
        <v/>
      </c>
      <c r="V1540" s="69" t="str">
        <f ca="1">IF(I1540="","",_xll.xEURO(OFFSET(C1540,-M1540+1,0),J1540,OFFSET(C1540,-M1540+2,0),OFFSET(C1540,-M1540+2,0),OFFSET(C1540,-M1540+3,0)+AC1540,OFFSET(C1540,-M1540+4,0),1,0))</f>
        <v/>
      </c>
      <c r="W1540" s="67" t="str">
        <f t="shared" si="274"/>
        <v/>
      </c>
      <c r="X1540" s="67" t="str">
        <f ca="1">IF(I1540="","",_xll.xEURO(OFFSET(C1540,-M1540+1,0),J1540,OFFSET(C1540,-M1540+2,0),OFFSET(C1540,-M1540+2,0),OFFSET(C1540,-M1540+3,0)+AC1540,OFFSET(C1540,-M1540+4,0),1,2)/10*I1540)</f>
        <v/>
      </c>
      <c r="Y1540" s="71" t="str">
        <f ca="1">IF(I1540="","",_xll.xEURO(OFFSET(C1540,-M1540+1,0),J1540,OFFSET(C1540,-M1540+2,0),OFFSET(C1540,-M1540+2,0),OFFSET(C1540,-M1540+3,0)+AC1540,OFFSET(C1540,-M1540+4,0),1,3)/100*I1540*10000)</f>
        <v/>
      </c>
      <c r="Z1540" s="71" t="str">
        <f ca="1">IF(I1540="","",_xll.xEURO(OFFSET(C1540,-M1540+1,0),J1540,OFFSET(C1540,-M1540+2,0),OFFSET(C1540,-M1540+2,0),OFFSET(C1540,-M1540+3,0)+AC1540,OFFSET(C1540,-M1540+4,0),1,5)/365.25*I1540*10000)</f>
        <v/>
      </c>
      <c r="AB1540" s="40" t="str">
        <f ca="1">IF(D1540="","",_xll.xCalcSkew(OFFSET(C1540,-M1540,0),E1540-OFFSET(C1540,-M1540+1,0),b)/100)</f>
        <v/>
      </c>
      <c r="AC1540" s="40" t="str">
        <f ca="1">IF(I1540="","",_xll.xCalcSkew(OFFSET(C1540,-M1540,0),J1540-OFFSET(C1540,-M1540+1,0),b)/100)</f>
        <v/>
      </c>
      <c r="AE1540">
        <f t="shared" si="263"/>
        <v>0</v>
      </c>
      <c r="AF1540">
        <f t="shared" si="264"/>
        <v>0</v>
      </c>
      <c r="AG1540">
        <f t="shared" si="265"/>
        <v>0</v>
      </c>
    </row>
    <row r="1541" spans="3:33" x14ac:dyDescent="0.25">
      <c r="C1541" s="64">
        <f ca="1">R1569+Y1569</f>
        <v>0</v>
      </c>
      <c r="D1541" s="52"/>
      <c r="E1541" s="39"/>
      <c r="F1541" s="39"/>
      <c r="G1541" s="35"/>
      <c r="I1541" s="52"/>
      <c r="J1541" s="39"/>
      <c r="K1541" s="39"/>
      <c r="L1541" s="62"/>
      <c r="M1541" s="101">
        <f t="shared" si="275"/>
        <v>8</v>
      </c>
      <c r="N1541" s="67" t="str">
        <f ca="1">IF(D1541="","",_xll.xEURO(OFFSET(C1541,-M1541+1,0),E1541,OFFSET(C1541,-M1541+2,0),OFFSET(C1541,-M1541+2,0),OFFSET(C1541,-M1541+3,0)+AB1541,OFFSET(C1541,-M1541+4,0),0,1)*D1541)</f>
        <v/>
      </c>
      <c r="O1541" s="69" t="str">
        <f ca="1">IF(D1541="","",_xll.xEURO(OFFSET(C1541,-M1541+1,0),E1541,OFFSET(C1541,-M1541+2,0),OFFSET(C1541,-M1541+2,0),OFFSET(C1541,-M1541+3,0)+AB1541,OFFSET(C1541,-M1541+4,0),0,0))</f>
        <v/>
      </c>
      <c r="P1541" s="67" t="str">
        <f t="shared" si="273"/>
        <v/>
      </c>
      <c r="Q1541" s="67" t="str">
        <f ca="1">IF(D1541="","",_xll.xEURO(OFFSET(C1541,-M1541+1,0),E1541,OFFSET(C1541,-M1541+2,0),OFFSET(C1541,-M1541+2,0),OFFSET(C1541,-M1541+3,0)+AB1541,OFFSET(C1541,-M1541+4,0),0,2)/10*D1541)</f>
        <v/>
      </c>
      <c r="R1541" s="71" t="str">
        <f ca="1">IF(D1541="","",_xll.xEURO(OFFSET(C1541,-M1541+1,0),E1541,OFFSET(C1541,-M1541+2,0),OFFSET(C1541,-M1541+2,0),OFFSET(C1541,-M1541+3,0)+AB1541,OFFSET(C1541,-M1541+4,0),0,3)/100*D1541*10000)</f>
        <v/>
      </c>
      <c r="S1541" s="71" t="str">
        <f ca="1">IF(D1541="","",_xll.xEURO(OFFSET(C1541,-M1541+1,0),E1541,OFFSET(C1541,-M1541+2,0),OFFSET(C1541,-M1541+2,0),OFFSET(C1541,-M1541+3,0)+AB1541,OFFSET(C1541,-M1541+4,0),0,5)/365.25*D1541*10000)</f>
        <v/>
      </c>
      <c r="U1541" s="67" t="str">
        <f ca="1">IF(I1541="","",_xll.xEURO(OFFSET(C1541,-M1541+1,0),J1541,OFFSET(C1541,-M1541+2,0),OFFSET(C1541,-M1541+2,0),OFFSET(C1541,-M1541+3,0)+AC1541,OFFSET(C1541,-M1541+4,0),1,1)*I1541)</f>
        <v/>
      </c>
      <c r="V1541" s="69" t="str">
        <f ca="1">IF(I1541="","",_xll.xEURO(OFFSET(C1541,-M1541+1,0),J1541,OFFSET(C1541,-M1541+2,0),OFFSET(C1541,-M1541+2,0),OFFSET(C1541,-M1541+3,0)+AC1541,OFFSET(C1541,-M1541+4,0),1,0))</f>
        <v/>
      </c>
      <c r="W1541" s="67" t="str">
        <f t="shared" si="274"/>
        <v/>
      </c>
      <c r="X1541" s="67" t="str">
        <f ca="1">IF(I1541="","",_xll.xEURO(OFFSET(C1541,-M1541+1,0),J1541,OFFSET(C1541,-M1541+2,0),OFFSET(C1541,-M1541+2,0),OFFSET(C1541,-M1541+3,0)+AC1541,OFFSET(C1541,-M1541+4,0),1,2)/10*I1541)</f>
        <v/>
      </c>
      <c r="Y1541" s="71" t="str">
        <f ca="1">IF(I1541="","",_xll.xEURO(OFFSET(C1541,-M1541+1,0),J1541,OFFSET(C1541,-M1541+2,0),OFFSET(C1541,-M1541+2,0),OFFSET(C1541,-M1541+3,0)+AC1541,OFFSET(C1541,-M1541+4,0),1,3)/100*I1541*10000)</f>
        <v/>
      </c>
      <c r="Z1541" s="71" t="str">
        <f ca="1">IF(I1541="","",_xll.xEURO(OFFSET(C1541,-M1541+1,0),J1541,OFFSET(C1541,-M1541+2,0),OFFSET(C1541,-M1541+2,0),OFFSET(C1541,-M1541+3,0)+AC1541,OFFSET(C1541,-M1541+4,0),1,5)/365.25*I1541*10000)</f>
        <v/>
      </c>
      <c r="AB1541" s="40" t="str">
        <f ca="1">IF(D1541="","",_xll.xCalcSkew(OFFSET(C1541,-M1541,0),E1541-OFFSET(C1541,-M1541+1,0),b)/100)</f>
        <v/>
      </c>
      <c r="AC1541" s="40" t="str">
        <f ca="1">IF(I1541="","",_xll.xCalcSkew(OFFSET(C1541,-M1541,0),J1541-OFFSET(C1541,-M1541+1,0),b)/100)</f>
        <v/>
      </c>
      <c r="AE1541">
        <f t="shared" si="263"/>
        <v>0</v>
      </c>
      <c r="AF1541">
        <f t="shared" si="264"/>
        <v>0</v>
      </c>
      <c r="AG1541">
        <f t="shared" si="265"/>
        <v>0</v>
      </c>
    </row>
    <row r="1542" spans="3:33" x14ac:dyDescent="0.25">
      <c r="C1542" s="64">
        <f ca="1">S1569+Z1569</f>
        <v>0</v>
      </c>
      <c r="D1542" s="52"/>
      <c r="E1542" s="39"/>
      <c r="F1542" s="39"/>
      <c r="G1542" s="35"/>
      <c r="I1542" s="52"/>
      <c r="J1542" s="39"/>
      <c r="K1542" s="39"/>
      <c r="L1542" s="62"/>
      <c r="M1542" s="101">
        <f t="shared" si="275"/>
        <v>9</v>
      </c>
      <c r="N1542" s="67" t="str">
        <f ca="1">IF(D1542="","",_xll.xEURO(OFFSET(C1542,-M1542+1,0),E1542,OFFSET(C1542,-M1542+2,0),OFFSET(C1542,-M1542+2,0),OFFSET(C1542,-M1542+3,0)+AB1542,OFFSET(C1542,-M1542+4,0),0,1)*D1542)</f>
        <v/>
      </c>
      <c r="O1542" s="69" t="str">
        <f ca="1">IF(D1542="","",_xll.xEURO(OFFSET(C1542,-M1542+1,0),E1542,OFFSET(C1542,-M1542+2,0),OFFSET(C1542,-M1542+2,0),OFFSET(C1542,-M1542+3,0)+AB1542,OFFSET(C1542,-M1542+4,0),0,0))</f>
        <v/>
      </c>
      <c r="P1542" s="67" t="str">
        <f t="shared" si="273"/>
        <v/>
      </c>
      <c r="Q1542" s="67" t="str">
        <f ca="1">IF(D1542="","",_xll.xEURO(OFFSET(C1542,-M1542+1,0),E1542,OFFSET(C1542,-M1542+2,0),OFFSET(C1542,-M1542+2,0),OFFSET(C1542,-M1542+3,0)+AB1542,OFFSET(C1542,-M1542+4,0),0,2)/10*D1542)</f>
        <v/>
      </c>
      <c r="R1542" s="71" t="str">
        <f ca="1">IF(D1542="","",_xll.xEURO(OFFSET(C1542,-M1542+1,0),E1542,OFFSET(C1542,-M1542+2,0),OFFSET(C1542,-M1542+2,0),OFFSET(C1542,-M1542+3,0)+AB1542,OFFSET(C1542,-M1542+4,0),0,3)/100*D1542*10000)</f>
        <v/>
      </c>
      <c r="S1542" s="71" t="str">
        <f ca="1">IF(D1542="","",_xll.xEURO(OFFSET(C1542,-M1542+1,0),E1542,OFFSET(C1542,-M1542+2,0),OFFSET(C1542,-M1542+2,0),OFFSET(C1542,-M1542+3,0)+AB1542,OFFSET(C1542,-M1542+4,0),0,5)/365.25*D1542*10000)</f>
        <v/>
      </c>
      <c r="U1542" s="67" t="str">
        <f ca="1">IF(I1542="","",_xll.xEURO(OFFSET(C1542,-M1542+1,0),J1542,OFFSET(C1542,-M1542+2,0),OFFSET(C1542,-M1542+2,0),OFFSET(C1542,-M1542+3,0)+AC1542,OFFSET(C1542,-M1542+4,0),1,1)*I1542)</f>
        <v/>
      </c>
      <c r="V1542" s="69" t="str">
        <f ca="1">IF(I1542="","",_xll.xEURO(OFFSET(C1542,-M1542+1,0),J1542,OFFSET(C1542,-M1542+2,0),OFFSET(C1542,-M1542+2,0),OFFSET(C1542,-M1542+3,0)+AC1542,OFFSET(C1542,-M1542+4,0),1,0))</f>
        <v/>
      </c>
      <c r="W1542" s="67" t="str">
        <f t="shared" si="274"/>
        <v/>
      </c>
      <c r="X1542" s="67" t="str">
        <f ca="1">IF(I1542="","",_xll.xEURO(OFFSET(C1542,-M1542+1,0),J1542,OFFSET(C1542,-M1542+2,0),OFFSET(C1542,-M1542+2,0),OFFSET(C1542,-M1542+3,0)+AC1542,OFFSET(C1542,-M1542+4,0),1,2)/10*I1542)</f>
        <v/>
      </c>
      <c r="Y1542" s="71" t="str">
        <f ca="1">IF(I1542="","",_xll.xEURO(OFFSET(C1542,-M1542+1,0),J1542,OFFSET(C1542,-M1542+2,0),OFFSET(C1542,-M1542+2,0),OFFSET(C1542,-M1542+3,0)+AC1542,OFFSET(C1542,-M1542+4,0),1,3)/100*I1542*10000)</f>
        <v/>
      </c>
      <c r="Z1542" s="71" t="str">
        <f ca="1">IF(I1542="","",_xll.xEURO(OFFSET(C1542,-M1542+1,0),J1542,OFFSET(C1542,-M1542+2,0),OFFSET(C1542,-M1542+2,0),OFFSET(C1542,-M1542+3,0)+AC1542,OFFSET(C1542,-M1542+4,0),1,5)/365.25*I1542*10000)</f>
        <v/>
      </c>
      <c r="AB1542" s="40" t="str">
        <f ca="1">IF(D1542="","",_xll.xCalcSkew(OFFSET(C1542,-M1542,0),E1542-OFFSET(C1542,-M1542+1,0),b)/100)</f>
        <v/>
      </c>
      <c r="AC1542" s="40" t="str">
        <f ca="1">IF(I1542="","",_xll.xCalcSkew(OFFSET(C1542,-M1542,0),J1542-OFFSET(C1542,-M1542+1,0),b)/100)</f>
        <v/>
      </c>
      <c r="AE1542">
        <f t="shared" ref="AE1542:AE1605" si="276">D1542*F1542*10000*-1</f>
        <v>0</v>
      </c>
      <c r="AF1542">
        <f t="shared" ref="AF1542:AF1605" si="277">I1542*K1542*10000*-1</f>
        <v>0</v>
      </c>
      <c r="AG1542">
        <f t="shared" ref="AG1542:AG1605" si="278">AE1542+AF1542</f>
        <v>0</v>
      </c>
    </row>
    <row r="1543" spans="3:33" x14ac:dyDescent="0.25">
      <c r="C1543" s="64">
        <f ca="1">P1569+W1569</f>
        <v>0</v>
      </c>
      <c r="D1543" s="52"/>
      <c r="E1543" s="39"/>
      <c r="F1543" s="39"/>
      <c r="G1543" s="35"/>
      <c r="I1543" s="52"/>
      <c r="J1543" s="39"/>
      <c r="K1543" s="39"/>
      <c r="L1543" s="62"/>
      <c r="M1543" s="101">
        <f t="shared" si="275"/>
        <v>10</v>
      </c>
      <c r="N1543" s="67" t="str">
        <f ca="1">IF(D1543="","",_xll.xEURO(OFFSET(C1543,-M1543+1,0),E1543,OFFSET(C1543,-M1543+2,0),OFFSET(C1543,-M1543+2,0),OFFSET(C1543,-M1543+3,0)+AB1543,OFFSET(C1543,-M1543+4,0),0,1)*D1543)</f>
        <v/>
      </c>
      <c r="O1543" s="69" t="str">
        <f ca="1">IF(D1543="","",_xll.xEURO(OFFSET(C1543,-M1543+1,0),E1543,OFFSET(C1543,-M1543+2,0),OFFSET(C1543,-M1543+2,0),OFFSET(C1543,-M1543+3,0)+AB1543,OFFSET(C1543,-M1543+4,0),0,0))</f>
        <v/>
      </c>
      <c r="P1543" s="67" t="str">
        <f t="shared" si="273"/>
        <v/>
      </c>
      <c r="Q1543" s="67" t="str">
        <f ca="1">IF(D1543="","",_xll.xEURO(OFFSET(C1543,-M1543+1,0),E1543,OFFSET(C1543,-M1543+2,0),OFFSET(C1543,-M1543+2,0),OFFSET(C1543,-M1543+3,0)+AB1543,OFFSET(C1543,-M1543+4,0),0,2)/10*D1543)</f>
        <v/>
      </c>
      <c r="R1543" s="71" t="str">
        <f ca="1">IF(D1543="","",_xll.xEURO(OFFSET(C1543,-M1543+1,0),E1543,OFFSET(C1543,-M1543+2,0),OFFSET(C1543,-M1543+2,0),OFFSET(C1543,-M1543+3,0)+AB1543,OFFSET(C1543,-M1543+4,0),0,3)/100*D1543*10000)</f>
        <v/>
      </c>
      <c r="S1543" s="71" t="str">
        <f ca="1">IF(D1543="","",_xll.xEURO(OFFSET(C1543,-M1543+1,0),E1543,OFFSET(C1543,-M1543+2,0),OFFSET(C1543,-M1543+2,0),OFFSET(C1543,-M1543+3,0)+AB1543,OFFSET(C1543,-M1543+4,0),0,5)/365.25*D1543*10000)</f>
        <v/>
      </c>
      <c r="U1543" s="67" t="str">
        <f ca="1">IF(I1543="","",_xll.xEURO(OFFSET(C1543,-M1543+1,0),J1543,OFFSET(C1543,-M1543+2,0),OFFSET(C1543,-M1543+2,0),OFFSET(C1543,-M1543+3,0)+AC1543,OFFSET(C1543,-M1543+4,0),1,1)*I1543)</f>
        <v/>
      </c>
      <c r="V1543" s="69" t="str">
        <f ca="1">IF(I1543="","",_xll.xEURO(OFFSET(C1543,-M1543+1,0),J1543,OFFSET(C1543,-M1543+2,0),OFFSET(C1543,-M1543+2,0),OFFSET(C1543,-M1543+3,0)+AC1543,OFFSET(C1543,-M1543+4,0),1,0))</f>
        <v/>
      </c>
      <c r="W1543" s="67" t="str">
        <f t="shared" si="274"/>
        <v/>
      </c>
      <c r="X1543" s="67" t="str">
        <f ca="1">IF(I1543="","",_xll.xEURO(OFFSET(C1543,-M1543+1,0),J1543,OFFSET(C1543,-M1543+2,0),OFFSET(C1543,-M1543+2,0),OFFSET(C1543,-M1543+3,0)+AC1543,OFFSET(C1543,-M1543+4,0),1,2)/10*I1543)</f>
        <v/>
      </c>
      <c r="Y1543" s="71" t="str">
        <f ca="1">IF(I1543="","",_xll.xEURO(OFFSET(C1543,-M1543+1,0),J1543,OFFSET(C1543,-M1543+2,0),OFFSET(C1543,-M1543+2,0),OFFSET(C1543,-M1543+3,0)+AC1543,OFFSET(C1543,-M1543+4,0),1,3)/100*I1543*10000)</f>
        <v/>
      </c>
      <c r="Z1543" s="71" t="str">
        <f ca="1">IF(I1543="","",_xll.xEURO(OFFSET(C1543,-M1543+1,0),J1543,OFFSET(C1543,-M1543+2,0),OFFSET(C1543,-M1543+2,0),OFFSET(C1543,-M1543+3,0)+AC1543,OFFSET(C1543,-M1543+4,0),1,5)/365.25*I1543*10000)</f>
        <v/>
      </c>
      <c r="AB1543" s="40" t="str">
        <f ca="1">IF(D1543="","",_xll.xCalcSkew(OFFSET(C1543,-M1543,0),E1543-OFFSET(C1543,-M1543+1,0),b)/100)</f>
        <v/>
      </c>
      <c r="AC1543" s="40" t="str">
        <f ca="1">IF(I1543="","",_xll.xCalcSkew(OFFSET(C1543,-M1543,0),J1543-OFFSET(C1543,-M1543+1,0),b)/100)</f>
        <v/>
      </c>
      <c r="AE1543">
        <f t="shared" si="276"/>
        <v>0</v>
      </c>
      <c r="AF1543">
        <f t="shared" si="277"/>
        <v>0</v>
      </c>
      <c r="AG1543">
        <f t="shared" si="278"/>
        <v>0</v>
      </c>
    </row>
    <row r="1544" spans="3:33" x14ac:dyDescent="0.25">
      <c r="D1544" s="52"/>
      <c r="E1544" s="39"/>
      <c r="F1544" s="39"/>
      <c r="G1544" s="35"/>
      <c r="I1544" s="52"/>
      <c r="J1544" s="39"/>
      <c r="K1544" s="39"/>
      <c r="L1544" s="62"/>
      <c r="M1544" s="101">
        <f t="shared" si="275"/>
        <v>11</v>
      </c>
      <c r="N1544" s="67" t="str">
        <f ca="1">IF(D1544="","",_xll.xEURO(OFFSET(C1544,-M1544+1,0),E1544,OFFSET(C1544,-M1544+2,0),OFFSET(C1544,-M1544+2,0),OFFSET(C1544,-M1544+3,0)+AB1544,OFFSET(C1544,-M1544+4,0),0,1)*D1544)</f>
        <v/>
      </c>
      <c r="O1544" s="69" t="str">
        <f ca="1">IF(D1544="","",_xll.xEURO(OFFSET(C1544,-M1544+1,0),E1544,OFFSET(C1544,-M1544+2,0),OFFSET(C1544,-M1544+2,0),OFFSET(C1544,-M1544+3,0)+AB1544,OFFSET(C1544,-M1544+4,0),0,0))</f>
        <v/>
      </c>
      <c r="P1544" s="67" t="str">
        <f t="shared" si="273"/>
        <v/>
      </c>
      <c r="Q1544" s="67" t="str">
        <f ca="1">IF(D1544="","",_xll.xEURO(OFFSET(C1544,-M1544+1,0),E1544,OFFSET(C1544,-M1544+2,0),OFFSET(C1544,-M1544+2,0),OFFSET(C1544,-M1544+3,0)+AB1544,OFFSET(C1544,-M1544+4,0),0,2)/10*D1544)</f>
        <v/>
      </c>
      <c r="R1544" s="71" t="str">
        <f ca="1">IF(D1544="","",_xll.xEURO(OFFSET(C1544,-M1544+1,0),E1544,OFFSET(C1544,-M1544+2,0),OFFSET(C1544,-M1544+2,0),OFFSET(C1544,-M1544+3,0)+AB1544,OFFSET(C1544,-M1544+4,0),0,3)/100*D1544*10000)</f>
        <v/>
      </c>
      <c r="S1544" s="71" t="str">
        <f ca="1">IF(D1544="","",_xll.xEURO(OFFSET(C1544,-M1544+1,0),E1544,OFFSET(C1544,-M1544+2,0),OFFSET(C1544,-M1544+2,0),OFFSET(C1544,-M1544+3,0)+AB1544,OFFSET(C1544,-M1544+4,0),0,5)/365.25*D1544*10000)</f>
        <v/>
      </c>
      <c r="U1544" s="67" t="str">
        <f ca="1">IF(I1544="","",_xll.xEURO(OFFSET(C1544,-M1544+1,0),J1544,OFFSET(C1544,-M1544+2,0),OFFSET(C1544,-M1544+2,0),OFFSET(C1544,-M1544+3,0)+AC1544,OFFSET(C1544,-M1544+4,0),1,1)*I1544)</f>
        <v/>
      </c>
      <c r="V1544" s="69" t="str">
        <f ca="1">IF(I1544="","",_xll.xEURO(OFFSET(C1544,-M1544+1,0),J1544,OFFSET(C1544,-M1544+2,0),OFFSET(C1544,-M1544+2,0),OFFSET(C1544,-M1544+3,0)+AC1544,OFFSET(C1544,-M1544+4,0),1,0))</f>
        <v/>
      </c>
      <c r="W1544" s="67" t="str">
        <f t="shared" si="274"/>
        <v/>
      </c>
      <c r="X1544" s="67" t="str">
        <f ca="1">IF(I1544="","",_xll.xEURO(OFFSET(C1544,-M1544+1,0),J1544,OFFSET(C1544,-M1544+2,0),OFFSET(C1544,-M1544+2,0),OFFSET(C1544,-M1544+3,0)+AC1544,OFFSET(C1544,-M1544+4,0),1,2)/10*I1544)</f>
        <v/>
      </c>
      <c r="Y1544" s="71" t="str">
        <f ca="1">IF(I1544="","",_xll.xEURO(OFFSET(C1544,-M1544+1,0),J1544,OFFSET(C1544,-M1544+2,0),OFFSET(C1544,-M1544+2,0),OFFSET(C1544,-M1544+3,0)+AC1544,OFFSET(C1544,-M1544+4,0),1,3)/100*I1544*10000)</f>
        <v/>
      </c>
      <c r="Z1544" s="71" t="str">
        <f ca="1">IF(I1544="","",_xll.xEURO(OFFSET(C1544,-M1544+1,0),J1544,OFFSET(C1544,-M1544+2,0),OFFSET(C1544,-M1544+2,0),OFFSET(C1544,-M1544+3,0)+AC1544,OFFSET(C1544,-M1544+4,0),1,5)/365.25*I1544*10000)</f>
        <v/>
      </c>
      <c r="AB1544" s="40" t="str">
        <f ca="1">IF(D1544="","",_xll.xCalcSkew(OFFSET(C1544,-M1544,0),E1544-OFFSET(C1544,-M1544+1,0),b)/100)</f>
        <v/>
      </c>
      <c r="AC1544" s="40" t="str">
        <f ca="1">IF(I1544="","",_xll.xCalcSkew(OFFSET(C1544,-M1544,0),J1544-OFFSET(C1544,-M1544+1,0),b)/100)</f>
        <v/>
      </c>
      <c r="AE1544">
        <f t="shared" si="276"/>
        <v>0</v>
      </c>
      <c r="AF1544">
        <f t="shared" si="277"/>
        <v>0</v>
      </c>
      <c r="AG1544">
        <f t="shared" si="278"/>
        <v>0</v>
      </c>
    </row>
    <row r="1545" spans="3:33" x14ac:dyDescent="0.25">
      <c r="D1545" s="52"/>
      <c r="E1545" s="39"/>
      <c r="F1545" s="39"/>
      <c r="G1545" s="35"/>
      <c r="I1545" s="52"/>
      <c r="J1545" s="39"/>
      <c r="K1545" s="39"/>
      <c r="L1545" s="62"/>
      <c r="M1545" s="101">
        <f t="shared" si="275"/>
        <v>12</v>
      </c>
      <c r="N1545" s="67" t="str">
        <f ca="1">IF(D1545="","",_xll.xEURO(OFFSET(C1545,-M1545+1,0),E1545,OFFSET(C1545,-M1545+2,0),OFFSET(C1545,-M1545+2,0),OFFSET(C1545,-M1545+3,0)+AB1545,OFFSET(C1545,-M1545+4,0),0,1)*D1545)</f>
        <v/>
      </c>
      <c r="O1545" s="69" t="str">
        <f ca="1">IF(D1545="","",_xll.xEURO(OFFSET(C1545,-M1545+1,0),E1545,OFFSET(C1545,-M1545+2,0),OFFSET(C1545,-M1545+2,0),OFFSET(C1545,-M1545+3,0)+AB1545,OFFSET(C1545,-M1545+4,0),0,0))</f>
        <v/>
      </c>
      <c r="P1545" s="67" t="str">
        <f t="shared" si="273"/>
        <v/>
      </c>
      <c r="Q1545" s="67" t="str">
        <f ca="1">IF(D1545="","",_xll.xEURO(OFFSET(C1545,-M1545+1,0),E1545,OFFSET(C1545,-M1545+2,0),OFFSET(C1545,-M1545+2,0),OFFSET(C1545,-M1545+3,0)+AB1545,OFFSET(C1545,-M1545+4,0),0,2)/10*D1545)</f>
        <v/>
      </c>
      <c r="R1545" s="71" t="str">
        <f ca="1">IF(D1545="","",_xll.xEURO(OFFSET(C1545,-M1545+1,0),E1545,OFFSET(C1545,-M1545+2,0),OFFSET(C1545,-M1545+2,0),OFFSET(C1545,-M1545+3,0)+AB1545,OFFSET(C1545,-M1545+4,0),0,3)/100*D1545*10000)</f>
        <v/>
      </c>
      <c r="S1545" s="71" t="str">
        <f ca="1">IF(D1545="","",_xll.xEURO(OFFSET(C1545,-M1545+1,0),E1545,OFFSET(C1545,-M1545+2,0),OFFSET(C1545,-M1545+2,0),OFFSET(C1545,-M1545+3,0)+AB1545,OFFSET(C1545,-M1545+4,0),0,5)/365.25*D1545*10000)</f>
        <v/>
      </c>
      <c r="U1545" s="67" t="str">
        <f ca="1">IF(I1545="","",_xll.xEURO(OFFSET(C1545,-M1545+1,0),J1545,OFFSET(C1545,-M1545+2,0),OFFSET(C1545,-M1545+2,0),OFFSET(C1545,-M1545+3,0)+AC1545,OFFSET(C1545,-M1545+4,0),1,1)*I1545)</f>
        <v/>
      </c>
      <c r="V1545" s="69" t="str">
        <f ca="1">IF(I1545="","",_xll.xEURO(OFFSET(C1545,-M1545+1,0),J1545,OFFSET(C1545,-M1545+2,0),OFFSET(C1545,-M1545+2,0),OFFSET(C1545,-M1545+3,0)+AC1545,OFFSET(C1545,-M1545+4,0),1,0))</f>
        <v/>
      </c>
      <c r="W1545" s="67" t="str">
        <f t="shared" si="274"/>
        <v/>
      </c>
      <c r="X1545" s="67" t="str">
        <f ca="1">IF(I1545="","",_xll.xEURO(OFFSET(C1545,-M1545+1,0),J1545,OFFSET(C1545,-M1545+2,0),OFFSET(C1545,-M1545+2,0),OFFSET(C1545,-M1545+3,0)+AC1545,OFFSET(C1545,-M1545+4,0),1,2)/10*I1545)</f>
        <v/>
      </c>
      <c r="Y1545" s="71" t="str">
        <f ca="1">IF(I1545="","",_xll.xEURO(OFFSET(C1545,-M1545+1,0),J1545,OFFSET(C1545,-M1545+2,0),OFFSET(C1545,-M1545+2,0),OFFSET(C1545,-M1545+3,0)+AC1545,OFFSET(C1545,-M1545+4,0),1,3)/100*I1545*10000)</f>
        <v/>
      </c>
      <c r="Z1545" s="71" t="str">
        <f ca="1">IF(I1545="","",_xll.xEURO(OFFSET(C1545,-M1545+1,0),J1545,OFFSET(C1545,-M1545+2,0),OFFSET(C1545,-M1545+2,0),OFFSET(C1545,-M1545+3,0)+AC1545,OFFSET(C1545,-M1545+4,0),1,5)/365.25*I1545*10000)</f>
        <v/>
      </c>
      <c r="AB1545" s="40" t="str">
        <f ca="1">IF(D1545="","",_xll.xCalcSkew(OFFSET(C1545,-M1545,0),E1545-OFFSET(C1545,-M1545+1,0),b)/100)</f>
        <v/>
      </c>
      <c r="AC1545" s="40" t="str">
        <f ca="1">IF(I1545="","",_xll.xCalcSkew(OFFSET(C1545,-M1545,0),J1545-OFFSET(C1545,-M1545+1,0),b)/100)</f>
        <v/>
      </c>
      <c r="AE1545">
        <f t="shared" si="276"/>
        <v>0</v>
      </c>
      <c r="AF1545">
        <f t="shared" si="277"/>
        <v>0</v>
      </c>
      <c r="AG1545">
        <f t="shared" si="278"/>
        <v>0</v>
      </c>
    </row>
    <row r="1546" spans="3:33" x14ac:dyDescent="0.25">
      <c r="D1546" s="52"/>
      <c r="E1546" s="39"/>
      <c r="F1546" s="39"/>
      <c r="G1546" s="35"/>
      <c r="I1546" s="52"/>
      <c r="J1546" s="39"/>
      <c r="K1546" s="39"/>
      <c r="L1546" s="62"/>
      <c r="M1546" s="101">
        <f t="shared" si="275"/>
        <v>13</v>
      </c>
      <c r="N1546" s="67" t="str">
        <f ca="1">IF(D1546="","",_xll.xEURO(OFFSET(C1546,-M1546+1,0),E1546,OFFSET(C1546,-M1546+2,0),OFFSET(C1546,-M1546+2,0),OFFSET(C1546,-M1546+3,0)+AB1546,OFFSET(C1546,-M1546+4,0),0,1)*D1546)</f>
        <v/>
      </c>
      <c r="O1546" s="69" t="str">
        <f ca="1">IF(D1546="","",_xll.xEURO(OFFSET(C1546,-M1546+1,0),E1546,OFFSET(C1546,-M1546+2,0),OFFSET(C1546,-M1546+2,0),OFFSET(C1546,-M1546+3,0)+AB1546,OFFSET(C1546,-M1546+4,0),0,0))</f>
        <v/>
      </c>
      <c r="P1546" s="67" t="str">
        <f t="shared" si="273"/>
        <v/>
      </c>
      <c r="Q1546" s="67" t="str">
        <f ca="1">IF(D1546="","",_xll.xEURO(OFFSET(C1546,-M1546+1,0),E1546,OFFSET(C1546,-M1546+2,0),OFFSET(C1546,-M1546+2,0),OFFSET(C1546,-M1546+3,0)+AB1546,OFFSET(C1546,-M1546+4,0),0,2)/10*D1546)</f>
        <v/>
      </c>
      <c r="R1546" s="71" t="str">
        <f ca="1">IF(D1546="","",_xll.xEURO(OFFSET(C1546,-M1546+1,0),E1546,OFFSET(C1546,-M1546+2,0),OFFSET(C1546,-M1546+2,0),OFFSET(C1546,-M1546+3,0)+AB1546,OFFSET(C1546,-M1546+4,0),0,3)/100*D1546*10000)</f>
        <v/>
      </c>
      <c r="S1546" s="71" t="str">
        <f ca="1">IF(D1546="","",_xll.xEURO(OFFSET(C1546,-M1546+1,0),E1546,OFFSET(C1546,-M1546+2,0),OFFSET(C1546,-M1546+2,0),OFFSET(C1546,-M1546+3,0)+AB1546,OFFSET(C1546,-M1546+4,0),0,5)/365.25*D1546*10000)</f>
        <v/>
      </c>
      <c r="U1546" s="67" t="str">
        <f ca="1">IF(I1546="","",_xll.xEURO(OFFSET(C1546,-M1546+1,0),J1546,OFFSET(C1546,-M1546+2,0),OFFSET(C1546,-M1546+2,0),OFFSET(C1546,-M1546+3,0)+AC1546,OFFSET(C1546,-M1546+4,0),1,1)*I1546)</f>
        <v/>
      </c>
      <c r="V1546" s="69" t="str">
        <f ca="1">IF(I1546="","",_xll.xEURO(OFFSET(C1546,-M1546+1,0),J1546,OFFSET(C1546,-M1546+2,0),OFFSET(C1546,-M1546+2,0),OFFSET(C1546,-M1546+3,0)+AC1546,OFFSET(C1546,-M1546+4,0),1,0))</f>
        <v/>
      </c>
      <c r="W1546" s="67" t="str">
        <f t="shared" si="274"/>
        <v/>
      </c>
      <c r="X1546" s="67" t="str">
        <f ca="1">IF(I1546="","",_xll.xEURO(OFFSET(C1546,-M1546+1,0),J1546,OFFSET(C1546,-M1546+2,0),OFFSET(C1546,-M1546+2,0),OFFSET(C1546,-M1546+3,0)+AC1546,OFFSET(C1546,-M1546+4,0),1,2)/10*I1546)</f>
        <v/>
      </c>
      <c r="Y1546" s="71" t="str">
        <f ca="1">IF(I1546="","",_xll.xEURO(OFFSET(C1546,-M1546+1,0),J1546,OFFSET(C1546,-M1546+2,0),OFFSET(C1546,-M1546+2,0),OFFSET(C1546,-M1546+3,0)+AC1546,OFFSET(C1546,-M1546+4,0),1,3)/100*I1546*10000)</f>
        <v/>
      </c>
      <c r="Z1546" s="71" t="str">
        <f ca="1">IF(I1546="","",_xll.xEURO(OFFSET(C1546,-M1546+1,0),J1546,OFFSET(C1546,-M1546+2,0),OFFSET(C1546,-M1546+2,0),OFFSET(C1546,-M1546+3,0)+AC1546,OFFSET(C1546,-M1546+4,0),1,5)/365.25*I1546*10000)</f>
        <v/>
      </c>
      <c r="AB1546" s="40" t="str">
        <f ca="1">IF(D1546="","",_xll.xCalcSkew(OFFSET(C1546,-M1546,0),E1546-OFFSET(C1546,-M1546+1,0),b)/100)</f>
        <v/>
      </c>
      <c r="AC1546" s="40" t="str">
        <f ca="1">IF(I1546="","",_xll.xCalcSkew(OFFSET(C1546,-M1546,0),J1546-OFFSET(C1546,-M1546+1,0),b)/100)</f>
        <v/>
      </c>
      <c r="AE1546">
        <f t="shared" si="276"/>
        <v>0</v>
      </c>
      <c r="AF1546">
        <f t="shared" si="277"/>
        <v>0</v>
      </c>
      <c r="AG1546">
        <f t="shared" si="278"/>
        <v>0</v>
      </c>
    </row>
    <row r="1547" spans="3:33" x14ac:dyDescent="0.25">
      <c r="D1547" s="52"/>
      <c r="E1547" s="39"/>
      <c r="F1547" s="39"/>
      <c r="G1547" s="35"/>
      <c r="I1547" s="52"/>
      <c r="J1547" s="39"/>
      <c r="K1547" s="39"/>
      <c r="L1547" s="62"/>
      <c r="M1547" s="101">
        <f t="shared" si="275"/>
        <v>14</v>
      </c>
      <c r="N1547" s="67" t="str">
        <f ca="1">IF(D1547="","",_xll.xEURO(OFFSET(C1547,-M1547+1,0),E1547,OFFSET(C1547,-M1547+2,0),OFFSET(C1547,-M1547+2,0),OFFSET(C1547,-M1547+3,0)+AB1547,OFFSET(C1547,-M1547+4,0),0,1)*D1547)</f>
        <v/>
      </c>
      <c r="O1547" s="69" t="str">
        <f ca="1">IF(D1547="","",_xll.xEURO(OFFSET(C1547,-M1547+1,0),E1547,OFFSET(C1547,-M1547+2,0),OFFSET(C1547,-M1547+2,0),OFFSET(C1547,-M1547+3,0)+AB1547,OFFSET(C1547,-M1547+4,0),0,0))</f>
        <v/>
      </c>
      <c r="P1547" s="67" t="str">
        <f t="shared" si="273"/>
        <v/>
      </c>
      <c r="Q1547" s="67" t="str">
        <f ca="1">IF(D1547="","",_xll.xEURO(OFFSET(C1547,-M1547+1,0),E1547,OFFSET(C1547,-M1547+2,0),OFFSET(C1547,-M1547+2,0),OFFSET(C1547,-M1547+3,0)+AB1547,OFFSET(C1547,-M1547+4,0),0,2)/10*D1547)</f>
        <v/>
      </c>
      <c r="R1547" s="71" t="str">
        <f ca="1">IF(D1547="","",_xll.xEURO(OFFSET(C1547,-M1547+1,0),E1547,OFFSET(C1547,-M1547+2,0),OFFSET(C1547,-M1547+2,0),OFFSET(C1547,-M1547+3,0)+AB1547,OFFSET(C1547,-M1547+4,0),0,3)/100*D1547*10000)</f>
        <v/>
      </c>
      <c r="S1547" s="71" t="str">
        <f ca="1">IF(D1547="","",_xll.xEURO(OFFSET(C1547,-M1547+1,0),E1547,OFFSET(C1547,-M1547+2,0),OFFSET(C1547,-M1547+2,0),OFFSET(C1547,-M1547+3,0)+AB1547,OFFSET(C1547,-M1547+4,0),0,5)/365.25*D1547*10000)</f>
        <v/>
      </c>
      <c r="U1547" s="67" t="str">
        <f ca="1">IF(I1547="","",_xll.xEURO(OFFSET(C1547,-M1547+1,0),J1547,OFFSET(C1547,-M1547+2,0),OFFSET(C1547,-M1547+2,0),OFFSET(C1547,-M1547+3,0)+AC1547,OFFSET(C1547,-M1547+4,0),1,1)*I1547)</f>
        <v/>
      </c>
      <c r="V1547" s="69" t="str">
        <f ca="1">IF(I1547="","",_xll.xEURO(OFFSET(C1547,-M1547+1,0),J1547,OFFSET(C1547,-M1547+2,0),OFFSET(C1547,-M1547+2,0),OFFSET(C1547,-M1547+3,0)+AC1547,OFFSET(C1547,-M1547+4,0),1,0))</f>
        <v/>
      </c>
      <c r="W1547" s="67" t="str">
        <f t="shared" si="274"/>
        <v/>
      </c>
      <c r="X1547" s="67" t="str">
        <f ca="1">IF(I1547="","",_xll.xEURO(OFFSET(C1547,-M1547+1,0),J1547,OFFSET(C1547,-M1547+2,0),OFFSET(C1547,-M1547+2,0),OFFSET(C1547,-M1547+3,0)+AC1547,OFFSET(C1547,-M1547+4,0),1,2)/10*I1547)</f>
        <v/>
      </c>
      <c r="Y1547" s="71" t="str">
        <f ca="1">IF(I1547="","",_xll.xEURO(OFFSET(C1547,-M1547+1,0),J1547,OFFSET(C1547,-M1547+2,0),OFFSET(C1547,-M1547+2,0),OFFSET(C1547,-M1547+3,0)+AC1547,OFFSET(C1547,-M1547+4,0),1,3)/100*I1547*10000)</f>
        <v/>
      </c>
      <c r="Z1547" s="71" t="str">
        <f ca="1">IF(I1547="","",_xll.xEURO(OFFSET(C1547,-M1547+1,0),J1547,OFFSET(C1547,-M1547+2,0),OFFSET(C1547,-M1547+2,0),OFFSET(C1547,-M1547+3,0)+AC1547,OFFSET(C1547,-M1547+4,0),1,5)/365.25*I1547*10000)</f>
        <v/>
      </c>
      <c r="AB1547" s="40" t="str">
        <f ca="1">IF(D1547="","",_xll.xCalcSkew(OFFSET(C1547,-M1547,0),E1547-OFFSET(C1547,-M1547+1,0),b)/100)</f>
        <v/>
      </c>
      <c r="AC1547" s="40" t="str">
        <f ca="1">IF(I1547="","",_xll.xCalcSkew(OFFSET(C1547,-M1547,0),J1547-OFFSET(C1547,-M1547+1,0),b)/100)</f>
        <v/>
      </c>
      <c r="AE1547">
        <f t="shared" si="276"/>
        <v>0</v>
      </c>
      <c r="AF1547">
        <f t="shared" si="277"/>
        <v>0</v>
      </c>
      <c r="AG1547">
        <f t="shared" si="278"/>
        <v>0</v>
      </c>
    </row>
    <row r="1548" spans="3:33" x14ac:dyDescent="0.25">
      <c r="D1548" s="52"/>
      <c r="E1548" s="39"/>
      <c r="F1548" s="39"/>
      <c r="G1548" s="35"/>
      <c r="I1548" s="52"/>
      <c r="J1548" s="39"/>
      <c r="K1548" s="39"/>
      <c r="L1548" s="62"/>
      <c r="M1548" s="101">
        <f t="shared" si="275"/>
        <v>15</v>
      </c>
      <c r="N1548" s="67" t="str">
        <f ca="1">IF(D1548="","",_xll.xEURO(OFFSET(C1548,-M1548+1,0),E1548,OFFSET(C1548,-M1548+2,0),OFFSET(C1548,-M1548+2,0),OFFSET(C1548,-M1548+3,0)+AB1548,OFFSET(C1548,-M1548+4,0),0,1)*D1548)</f>
        <v/>
      </c>
      <c r="O1548" s="69" t="str">
        <f ca="1">IF(D1548="","",_xll.xEURO(OFFSET(C1548,-M1548+1,0),E1548,OFFSET(C1548,-M1548+2,0),OFFSET(C1548,-M1548+2,0),OFFSET(C1548,-M1548+3,0)+AB1548,OFFSET(C1548,-M1548+4,0),0,0))</f>
        <v/>
      </c>
      <c r="P1548" s="67" t="str">
        <f t="shared" si="273"/>
        <v/>
      </c>
      <c r="Q1548" s="67" t="str">
        <f ca="1">IF(D1548="","",_xll.xEURO(OFFSET(C1548,-M1548+1,0),E1548,OFFSET(C1548,-M1548+2,0),OFFSET(C1548,-M1548+2,0),OFFSET(C1548,-M1548+3,0)+AB1548,OFFSET(C1548,-M1548+4,0),0,2)/10*D1548)</f>
        <v/>
      </c>
      <c r="R1548" s="71" t="str">
        <f ca="1">IF(D1548="","",_xll.xEURO(OFFSET(C1548,-M1548+1,0),E1548,OFFSET(C1548,-M1548+2,0),OFFSET(C1548,-M1548+2,0),OFFSET(C1548,-M1548+3,0)+AB1548,OFFSET(C1548,-M1548+4,0),0,3)/100*D1548*10000)</f>
        <v/>
      </c>
      <c r="S1548" s="71" t="str">
        <f ca="1">IF(D1548="","",_xll.xEURO(OFFSET(C1548,-M1548+1,0),E1548,OFFSET(C1548,-M1548+2,0),OFFSET(C1548,-M1548+2,0),OFFSET(C1548,-M1548+3,0)+AB1548,OFFSET(C1548,-M1548+4,0),0,5)/365.25*D1548*10000)</f>
        <v/>
      </c>
      <c r="U1548" s="67" t="str">
        <f ca="1">IF(I1548="","",_xll.xEURO(OFFSET(C1548,-M1548+1,0),J1548,OFFSET(C1548,-M1548+2,0),OFFSET(C1548,-M1548+2,0),OFFSET(C1548,-M1548+3,0)+AC1548,OFFSET(C1548,-M1548+4,0),1,1)*I1548)</f>
        <v/>
      </c>
      <c r="V1548" s="69" t="str">
        <f ca="1">IF(I1548="","",_xll.xEURO(OFFSET(C1548,-M1548+1,0),J1548,OFFSET(C1548,-M1548+2,0),OFFSET(C1548,-M1548+2,0),OFFSET(C1548,-M1548+3,0)+AC1548,OFFSET(C1548,-M1548+4,0),1,0))</f>
        <v/>
      </c>
      <c r="W1548" s="67" t="str">
        <f t="shared" si="274"/>
        <v/>
      </c>
      <c r="X1548" s="67" t="str">
        <f ca="1">IF(I1548="","",_xll.xEURO(OFFSET(C1548,-M1548+1,0),J1548,OFFSET(C1548,-M1548+2,0),OFFSET(C1548,-M1548+2,0),OFFSET(C1548,-M1548+3,0)+AC1548,OFFSET(C1548,-M1548+4,0),1,2)/10*I1548)</f>
        <v/>
      </c>
      <c r="Y1548" s="71" t="str">
        <f ca="1">IF(I1548="","",_xll.xEURO(OFFSET(C1548,-M1548+1,0),J1548,OFFSET(C1548,-M1548+2,0),OFFSET(C1548,-M1548+2,0),OFFSET(C1548,-M1548+3,0)+AC1548,OFFSET(C1548,-M1548+4,0),1,3)/100*I1548*10000)</f>
        <v/>
      </c>
      <c r="Z1548" s="71" t="str">
        <f ca="1">IF(I1548="","",_xll.xEURO(OFFSET(C1548,-M1548+1,0),J1548,OFFSET(C1548,-M1548+2,0),OFFSET(C1548,-M1548+2,0),OFFSET(C1548,-M1548+3,0)+AC1548,OFFSET(C1548,-M1548+4,0),1,5)/365.25*I1548*10000)</f>
        <v/>
      </c>
      <c r="AB1548" s="40" t="str">
        <f ca="1">IF(D1548="","",_xll.xCalcSkew(OFFSET(C1548,-M1548,0),E1548-OFFSET(C1548,-M1548+1,0),b)/100)</f>
        <v/>
      </c>
      <c r="AC1548" s="40" t="str">
        <f ca="1">IF(I1548="","",_xll.xCalcSkew(OFFSET(C1548,-M1548,0),J1548-OFFSET(C1548,-M1548+1,0),b)/100)</f>
        <v/>
      </c>
      <c r="AE1548">
        <f t="shared" si="276"/>
        <v>0</v>
      </c>
      <c r="AF1548">
        <f t="shared" si="277"/>
        <v>0</v>
      </c>
      <c r="AG1548">
        <f t="shared" si="278"/>
        <v>0</v>
      </c>
    </row>
    <row r="1549" spans="3:33" x14ac:dyDescent="0.25">
      <c r="D1549" s="52"/>
      <c r="E1549" s="39"/>
      <c r="F1549" s="39"/>
      <c r="G1549" s="35"/>
      <c r="I1549" s="52"/>
      <c r="J1549" s="39"/>
      <c r="K1549" s="39"/>
      <c r="L1549" s="62"/>
      <c r="M1549" s="101">
        <f t="shared" si="275"/>
        <v>16</v>
      </c>
      <c r="N1549" s="67" t="str">
        <f ca="1">IF(D1549="","",_xll.xEURO(OFFSET(C1549,-M1549+1,0),E1549,OFFSET(C1549,-M1549+2,0),OFFSET(C1549,-M1549+2,0),OFFSET(C1549,-M1549+3,0)+AB1549,OFFSET(C1549,-M1549+4,0),0,1)*D1549)</f>
        <v/>
      </c>
      <c r="O1549" s="69" t="str">
        <f ca="1">IF(D1549="","",_xll.xEURO(OFFSET(C1549,-M1549+1,0),E1549,OFFSET(C1549,-M1549+2,0),OFFSET(C1549,-M1549+2,0),OFFSET(C1549,-M1549+3,0)+AB1549,OFFSET(C1549,-M1549+4,0),0,0))</f>
        <v/>
      </c>
      <c r="P1549" s="67" t="str">
        <f t="shared" si="273"/>
        <v/>
      </c>
      <c r="Q1549" s="67" t="str">
        <f ca="1">IF(D1549="","",_xll.xEURO(OFFSET(C1549,-M1549+1,0),E1549,OFFSET(C1549,-M1549+2,0),OFFSET(C1549,-M1549+2,0),OFFSET(C1549,-M1549+3,0)+AB1549,OFFSET(C1549,-M1549+4,0),0,2)/10*D1549)</f>
        <v/>
      </c>
      <c r="R1549" s="71" t="str">
        <f ca="1">IF(D1549="","",_xll.xEURO(OFFSET(C1549,-M1549+1,0),E1549,OFFSET(C1549,-M1549+2,0),OFFSET(C1549,-M1549+2,0),OFFSET(C1549,-M1549+3,0)+AB1549,OFFSET(C1549,-M1549+4,0),0,3)/100*D1549*10000)</f>
        <v/>
      </c>
      <c r="S1549" s="71" t="str">
        <f ca="1">IF(D1549="","",_xll.xEURO(OFFSET(C1549,-M1549+1,0),E1549,OFFSET(C1549,-M1549+2,0),OFFSET(C1549,-M1549+2,0),OFFSET(C1549,-M1549+3,0)+AB1549,OFFSET(C1549,-M1549+4,0),0,5)/365.25*D1549*10000)</f>
        <v/>
      </c>
      <c r="U1549" s="67" t="str">
        <f ca="1">IF(I1549="","",_xll.xEURO(OFFSET(C1549,-M1549+1,0),J1549,OFFSET(C1549,-M1549+2,0),OFFSET(C1549,-M1549+2,0),OFFSET(C1549,-M1549+3,0)+AC1549,OFFSET(C1549,-M1549+4,0),1,1)*I1549)</f>
        <v/>
      </c>
      <c r="V1549" s="69" t="str">
        <f ca="1">IF(I1549="","",_xll.xEURO(OFFSET(C1549,-M1549+1,0),J1549,OFFSET(C1549,-M1549+2,0),OFFSET(C1549,-M1549+2,0),OFFSET(C1549,-M1549+3,0)+AC1549,OFFSET(C1549,-M1549+4,0),1,0))</f>
        <v/>
      </c>
      <c r="W1549" s="67" t="str">
        <f t="shared" si="274"/>
        <v/>
      </c>
      <c r="X1549" s="67" t="str">
        <f ca="1">IF(I1549="","",_xll.xEURO(OFFSET(C1549,-M1549+1,0),J1549,OFFSET(C1549,-M1549+2,0),OFFSET(C1549,-M1549+2,0),OFFSET(C1549,-M1549+3,0)+AC1549,OFFSET(C1549,-M1549+4,0),1,2)/10*I1549)</f>
        <v/>
      </c>
      <c r="Y1549" s="71" t="str">
        <f ca="1">IF(I1549="","",_xll.xEURO(OFFSET(C1549,-M1549+1,0),J1549,OFFSET(C1549,-M1549+2,0),OFFSET(C1549,-M1549+2,0),OFFSET(C1549,-M1549+3,0)+AC1549,OFFSET(C1549,-M1549+4,0),1,3)/100*I1549*10000)</f>
        <v/>
      </c>
      <c r="Z1549" s="71" t="str">
        <f ca="1">IF(I1549="","",_xll.xEURO(OFFSET(C1549,-M1549+1,0),J1549,OFFSET(C1549,-M1549+2,0),OFFSET(C1549,-M1549+2,0),OFFSET(C1549,-M1549+3,0)+AC1549,OFFSET(C1549,-M1549+4,0),1,5)/365.25*I1549*10000)</f>
        <v/>
      </c>
      <c r="AB1549" s="40" t="str">
        <f ca="1">IF(D1549="","",_xll.xCalcSkew(OFFSET(C1549,-M1549,0),E1549-OFFSET(C1549,-M1549+1,0),b)/100)</f>
        <v/>
      </c>
      <c r="AC1549" s="40" t="str">
        <f ca="1">IF(I1549="","",_xll.xCalcSkew(OFFSET(C1549,-M1549,0),J1549-OFFSET(C1549,-M1549+1,0),b)/100)</f>
        <v/>
      </c>
      <c r="AE1549">
        <f t="shared" si="276"/>
        <v>0</v>
      </c>
      <c r="AF1549">
        <f t="shared" si="277"/>
        <v>0</v>
      </c>
      <c r="AG1549">
        <f t="shared" si="278"/>
        <v>0</v>
      </c>
    </row>
    <row r="1550" spans="3:33" x14ac:dyDescent="0.25">
      <c r="D1550" s="52"/>
      <c r="E1550" s="39"/>
      <c r="F1550" s="39"/>
      <c r="G1550" s="35"/>
      <c r="I1550" s="52"/>
      <c r="J1550" s="39"/>
      <c r="K1550" s="39"/>
      <c r="L1550" s="62"/>
      <c r="M1550" s="101">
        <f t="shared" si="275"/>
        <v>17</v>
      </c>
      <c r="N1550" s="67" t="str">
        <f ca="1">IF(D1550="","",_xll.xEURO(OFFSET(C1550,-M1550+1,0),E1550,OFFSET(C1550,-M1550+2,0),OFFSET(C1550,-M1550+2,0),OFFSET(C1550,-M1550+3,0)+AB1550,OFFSET(C1550,-M1550+4,0),0,1)*D1550)</f>
        <v/>
      </c>
      <c r="O1550" s="69" t="str">
        <f ca="1">IF(D1550="","",_xll.xEURO(OFFSET(C1550,-M1550+1,0),E1550,OFFSET(C1550,-M1550+2,0),OFFSET(C1550,-M1550+2,0),OFFSET(C1550,-M1550+3,0)+AB1550,OFFSET(C1550,-M1550+4,0),0,0))</f>
        <v/>
      </c>
      <c r="P1550" s="67" t="str">
        <f t="shared" si="273"/>
        <v/>
      </c>
      <c r="Q1550" s="67" t="str">
        <f ca="1">IF(D1550="","",_xll.xEURO(OFFSET(C1550,-M1550+1,0),E1550,OFFSET(C1550,-M1550+2,0),OFFSET(C1550,-M1550+2,0),OFFSET(C1550,-M1550+3,0)+AB1550,OFFSET(C1550,-M1550+4,0),0,2)/10*D1550)</f>
        <v/>
      </c>
      <c r="R1550" s="71" t="str">
        <f ca="1">IF(D1550="","",_xll.xEURO(OFFSET(C1550,-M1550+1,0),E1550,OFFSET(C1550,-M1550+2,0),OFFSET(C1550,-M1550+2,0),OFFSET(C1550,-M1550+3,0)+AB1550,OFFSET(C1550,-M1550+4,0),0,3)/100*D1550*10000)</f>
        <v/>
      </c>
      <c r="S1550" s="71" t="str">
        <f ca="1">IF(D1550="","",_xll.xEURO(OFFSET(C1550,-M1550+1,0),E1550,OFFSET(C1550,-M1550+2,0),OFFSET(C1550,-M1550+2,0),OFFSET(C1550,-M1550+3,0)+AB1550,OFFSET(C1550,-M1550+4,0),0,5)/365.25*D1550*10000)</f>
        <v/>
      </c>
      <c r="U1550" s="67" t="str">
        <f ca="1">IF(I1550="","",_xll.xEURO(OFFSET(C1550,-M1550+1,0),J1550,OFFSET(C1550,-M1550+2,0),OFFSET(C1550,-M1550+2,0),OFFSET(C1550,-M1550+3,0)+AC1550,OFFSET(C1550,-M1550+4,0),1,1)*I1550)</f>
        <v/>
      </c>
      <c r="V1550" s="69" t="str">
        <f ca="1">IF(I1550="","",_xll.xEURO(OFFSET(C1550,-M1550+1,0),J1550,OFFSET(C1550,-M1550+2,0),OFFSET(C1550,-M1550+2,0),OFFSET(C1550,-M1550+3,0)+AC1550,OFFSET(C1550,-M1550+4,0),1,0))</f>
        <v/>
      </c>
      <c r="W1550" s="67" t="str">
        <f t="shared" si="274"/>
        <v/>
      </c>
      <c r="X1550" s="67" t="str">
        <f ca="1">IF(I1550="","",_xll.xEURO(OFFSET(C1550,-M1550+1,0),J1550,OFFSET(C1550,-M1550+2,0),OFFSET(C1550,-M1550+2,0),OFFSET(C1550,-M1550+3,0)+AC1550,OFFSET(C1550,-M1550+4,0),1,2)/10*I1550)</f>
        <v/>
      </c>
      <c r="Y1550" s="71" t="str">
        <f ca="1">IF(I1550="","",_xll.xEURO(OFFSET(C1550,-M1550+1,0),J1550,OFFSET(C1550,-M1550+2,0),OFFSET(C1550,-M1550+2,0),OFFSET(C1550,-M1550+3,0)+AC1550,OFFSET(C1550,-M1550+4,0),1,3)/100*I1550*10000)</f>
        <v/>
      </c>
      <c r="Z1550" s="71" t="str">
        <f ca="1">IF(I1550="","",_xll.xEURO(OFFSET(C1550,-M1550+1,0),J1550,OFFSET(C1550,-M1550+2,0),OFFSET(C1550,-M1550+2,0),OFFSET(C1550,-M1550+3,0)+AC1550,OFFSET(C1550,-M1550+4,0),1,5)/365.25*I1550*10000)</f>
        <v/>
      </c>
      <c r="AB1550" s="40" t="str">
        <f ca="1">IF(D1550="","",_xll.xCalcSkew(OFFSET(C1550,-M1550,0),E1550-OFFSET(C1550,-M1550+1,0),b)/100)</f>
        <v/>
      </c>
      <c r="AC1550" s="40" t="str">
        <f ca="1">IF(I1550="","",_xll.xCalcSkew(OFFSET(C1550,-M1550,0),J1550-OFFSET(C1550,-M1550+1,0),b)/100)</f>
        <v/>
      </c>
      <c r="AE1550">
        <f t="shared" si="276"/>
        <v>0</v>
      </c>
      <c r="AF1550">
        <f t="shared" si="277"/>
        <v>0</v>
      </c>
      <c r="AG1550">
        <f t="shared" si="278"/>
        <v>0</v>
      </c>
    </row>
    <row r="1551" spans="3:33" x14ac:dyDescent="0.25">
      <c r="D1551" s="52"/>
      <c r="E1551" s="39"/>
      <c r="F1551" s="39"/>
      <c r="G1551" s="35"/>
      <c r="I1551" s="52"/>
      <c r="J1551" s="39"/>
      <c r="K1551" s="39"/>
      <c r="L1551" s="62"/>
      <c r="M1551" s="101">
        <f t="shared" si="275"/>
        <v>18</v>
      </c>
      <c r="N1551" s="67" t="str">
        <f ca="1">IF(D1551="","",_xll.xEURO(OFFSET(C1551,-M1551+1,0),E1551,OFFSET(C1551,-M1551+2,0),OFFSET(C1551,-M1551+2,0),OFFSET(C1551,-M1551+3,0)+AB1551,OFFSET(C1551,-M1551+4,0),0,1)*D1551)</f>
        <v/>
      </c>
      <c r="O1551" s="69" t="str">
        <f ca="1">IF(D1551="","",_xll.xEURO(OFFSET(C1551,-M1551+1,0),E1551,OFFSET(C1551,-M1551+2,0),OFFSET(C1551,-M1551+2,0),OFFSET(C1551,-M1551+3,0)+AB1551,OFFSET(C1551,-M1551+4,0),0,0))</f>
        <v/>
      </c>
      <c r="P1551" s="67" t="str">
        <f t="shared" si="273"/>
        <v/>
      </c>
      <c r="Q1551" s="67" t="str">
        <f ca="1">IF(D1551="","",_xll.xEURO(OFFSET(C1551,-M1551+1,0),E1551,OFFSET(C1551,-M1551+2,0),OFFSET(C1551,-M1551+2,0),OFFSET(C1551,-M1551+3,0)+AB1551,OFFSET(C1551,-M1551+4,0),0,2)/10*D1551)</f>
        <v/>
      </c>
      <c r="R1551" s="71" t="str">
        <f ca="1">IF(D1551="","",_xll.xEURO(OFFSET(C1551,-M1551+1,0),E1551,OFFSET(C1551,-M1551+2,0),OFFSET(C1551,-M1551+2,0),OFFSET(C1551,-M1551+3,0)+AB1551,OFFSET(C1551,-M1551+4,0),0,3)/100*D1551*10000)</f>
        <v/>
      </c>
      <c r="S1551" s="71" t="str">
        <f ca="1">IF(D1551="","",_xll.xEURO(OFFSET(C1551,-M1551+1,0),E1551,OFFSET(C1551,-M1551+2,0),OFFSET(C1551,-M1551+2,0),OFFSET(C1551,-M1551+3,0)+AB1551,OFFSET(C1551,-M1551+4,0),0,5)/365.25*D1551*10000)</f>
        <v/>
      </c>
      <c r="U1551" s="67" t="str">
        <f ca="1">IF(I1551="","",_xll.xEURO(OFFSET(C1551,-M1551+1,0),J1551,OFFSET(C1551,-M1551+2,0),OFFSET(C1551,-M1551+2,0),OFFSET(C1551,-M1551+3,0)+AC1551,OFFSET(C1551,-M1551+4,0),1,1)*I1551)</f>
        <v/>
      </c>
      <c r="V1551" s="69" t="str">
        <f ca="1">IF(I1551="","",_xll.xEURO(OFFSET(C1551,-M1551+1,0),J1551,OFFSET(C1551,-M1551+2,0),OFFSET(C1551,-M1551+2,0),OFFSET(C1551,-M1551+3,0)+AC1551,OFFSET(C1551,-M1551+4,0),1,0))</f>
        <v/>
      </c>
      <c r="W1551" s="67" t="str">
        <f t="shared" si="274"/>
        <v/>
      </c>
      <c r="X1551" s="67" t="str">
        <f ca="1">IF(I1551="","",_xll.xEURO(OFFSET(C1551,-M1551+1,0),J1551,OFFSET(C1551,-M1551+2,0),OFFSET(C1551,-M1551+2,0),OFFSET(C1551,-M1551+3,0)+AC1551,OFFSET(C1551,-M1551+4,0),1,2)/10*I1551)</f>
        <v/>
      </c>
      <c r="Y1551" s="71" t="str">
        <f ca="1">IF(I1551="","",_xll.xEURO(OFFSET(C1551,-M1551+1,0),J1551,OFFSET(C1551,-M1551+2,0),OFFSET(C1551,-M1551+2,0),OFFSET(C1551,-M1551+3,0)+AC1551,OFFSET(C1551,-M1551+4,0),1,3)/100*I1551*10000)</f>
        <v/>
      </c>
      <c r="Z1551" s="71" t="str">
        <f ca="1">IF(I1551="","",_xll.xEURO(OFFSET(C1551,-M1551+1,0),J1551,OFFSET(C1551,-M1551+2,0),OFFSET(C1551,-M1551+2,0),OFFSET(C1551,-M1551+3,0)+AC1551,OFFSET(C1551,-M1551+4,0),1,5)/365.25*I1551*10000)</f>
        <v/>
      </c>
      <c r="AB1551" s="40" t="str">
        <f ca="1">IF(D1551="","",_xll.xCalcSkew(OFFSET(C1551,-M1551,0),E1551-OFFSET(C1551,-M1551+1,0),b)/100)</f>
        <v/>
      </c>
      <c r="AC1551" s="40" t="str">
        <f ca="1">IF(I1551="","",_xll.xCalcSkew(OFFSET(C1551,-M1551,0),J1551-OFFSET(C1551,-M1551+1,0),b)/100)</f>
        <v/>
      </c>
      <c r="AE1551">
        <f t="shared" si="276"/>
        <v>0</v>
      </c>
      <c r="AF1551">
        <f t="shared" si="277"/>
        <v>0</v>
      </c>
      <c r="AG1551">
        <f t="shared" si="278"/>
        <v>0</v>
      </c>
    </row>
    <row r="1552" spans="3:33" x14ac:dyDescent="0.25">
      <c r="D1552" s="52"/>
      <c r="E1552" s="39"/>
      <c r="F1552" s="39"/>
      <c r="G1552" s="35"/>
      <c r="I1552" s="52"/>
      <c r="J1552" s="39"/>
      <c r="K1552" s="39"/>
      <c r="L1552" s="62"/>
      <c r="M1552" s="101">
        <f t="shared" si="275"/>
        <v>19</v>
      </c>
      <c r="N1552" s="67" t="str">
        <f ca="1">IF(D1552="","",_xll.xEURO(OFFSET(C1552,-M1552+1,0),E1552,OFFSET(C1552,-M1552+2,0),OFFSET(C1552,-M1552+2,0),OFFSET(C1552,-M1552+3,0)+AB1552,OFFSET(C1552,-M1552+4,0),0,1)*D1552)</f>
        <v/>
      </c>
      <c r="O1552" s="69" t="str">
        <f ca="1">IF(D1552="","",_xll.xEURO(OFFSET(C1552,-M1552+1,0),E1552,OFFSET(C1552,-M1552+2,0),OFFSET(C1552,-M1552+2,0),OFFSET(C1552,-M1552+3,0)+AB1552,OFFSET(C1552,-M1552+4,0),0,0))</f>
        <v/>
      </c>
      <c r="P1552" s="67" t="str">
        <f t="shared" si="273"/>
        <v/>
      </c>
      <c r="Q1552" s="67" t="str">
        <f ca="1">IF(D1552="","",_xll.xEURO(OFFSET(C1552,-M1552+1,0),E1552,OFFSET(C1552,-M1552+2,0),OFFSET(C1552,-M1552+2,0),OFFSET(C1552,-M1552+3,0)+AB1552,OFFSET(C1552,-M1552+4,0),0,2)/10*D1552)</f>
        <v/>
      </c>
      <c r="R1552" s="71" t="str">
        <f ca="1">IF(D1552="","",_xll.xEURO(OFFSET(C1552,-M1552+1,0),E1552,OFFSET(C1552,-M1552+2,0),OFFSET(C1552,-M1552+2,0),OFFSET(C1552,-M1552+3,0)+AB1552,OFFSET(C1552,-M1552+4,0),0,3)/100*D1552*10000)</f>
        <v/>
      </c>
      <c r="S1552" s="71" t="str">
        <f ca="1">IF(D1552="","",_xll.xEURO(OFFSET(C1552,-M1552+1,0),E1552,OFFSET(C1552,-M1552+2,0),OFFSET(C1552,-M1552+2,0),OFFSET(C1552,-M1552+3,0)+AB1552,OFFSET(C1552,-M1552+4,0),0,5)/365.25*D1552*10000)</f>
        <v/>
      </c>
      <c r="U1552" s="67" t="str">
        <f ca="1">IF(I1552="","",_xll.xEURO(OFFSET(C1552,-M1552+1,0),J1552,OFFSET(C1552,-M1552+2,0),OFFSET(C1552,-M1552+2,0),OFFSET(C1552,-M1552+3,0)+AC1552,OFFSET(C1552,-M1552+4,0),1,1)*I1552)</f>
        <v/>
      </c>
      <c r="V1552" s="69" t="str">
        <f ca="1">IF(I1552="","",_xll.xEURO(OFFSET(C1552,-M1552+1,0),J1552,OFFSET(C1552,-M1552+2,0),OFFSET(C1552,-M1552+2,0),OFFSET(C1552,-M1552+3,0)+AC1552,OFFSET(C1552,-M1552+4,0),1,0))</f>
        <v/>
      </c>
      <c r="W1552" s="67" t="str">
        <f t="shared" si="274"/>
        <v/>
      </c>
      <c r="X1552" s="67" t="str">
        <f ca="1">IF(I1552="","",_xll.xEURO(OFFSET(C1552,-M1552+1,0),J1552,OFFSET(C1552,-M1552+2,0),OFFSET(C1552,-M1552+2,0),OFFSET(C1552,-M1552+3,0)+AC1552,OFFSET(C1552,-M1552+4,0),1,2)/10*I1552)</f>
        <v/>
      </c>
      <c r="Y1552" s="71" t="str">
        <f ca="1">IF(I1552="","",_xll.xEURO(OFFSET(C1552,-M1552+1,0),J1552,OFFSET(C1552,-M1552+2,0),OFFSET(C1552,-M1552+2,0),OFFSET(C1552,-M1552+3,0)+AC1552,OFFSET(C1552,-M1552+4,0),1,3)/100*I1552*10000)</f>
        <v/>
      </c>
      <c r="Z1552" s="71" t="str">
        <f ca="1">IF(I1552="","",_xll.xEURO(OFFSET(C1552,-M1552+1,0),J1552,OFFSET(C1552,-M1552+2,0),OFFSET(C1552,-M1552+2,0),OFFSET(C1552,-M1552+3,0)+AC1552,OFFSET(C1552,-M1552+4,0),1,5)/365.25*I1552*10000)</f>
        <v/>
      </c>
      <c r="AB1552" s="40" t="str">
        <f ca="1">IF(D1552="","",_xll.xCalcSkew(OFFSET(C1552,-M1552,0),E1552-OFFSET(C1552,-M1552+1,0),b)/100)</f>
        <v/>
      </c>
      <c r="AC1552" s="40" t="str">
        <f ca="1">IF(I1552="","",_xll.xCalcSkew(OFFSET(C1552,-M1552,0),J1552-OFFSET(C1552,-M1552+1,0),b)/100)</f>
        <v/>
      </c>
      <c r="AE1552">
        <f t="shared" si="276"/>
        <v>0</v>
      </c>
      <c r="AF1552">
        <f t="shared" si="277"/>
        <v>0</v>
      </c>
      <c r="AG1552">
        <f t="shared" si="278"/>
        <v>0</v>
      </c>
    </row>
    <row r="1553" spans="4:33" x14ac:dyDescent="0.25">
      <c r="D1553" s="52"/>
      <c r="E1553" s="39"/>
      <c r="F1553" s="39"/>
      <c r="G1553" s="35"/>
      <c r="I1553" s="52"/>
      <c r="J1553" s="39"/>
      <c r="K1553" s="39"/>
      <c r="L1553" s="62"/>
      <c r="M1553" s="101">
        <f t="shared" si="275"/>
        <v>20</v>
      </c>
      <c r="N1553" s="67" t="str">
        <f ca="1">IF(D1553="","",_xll.xEURO(OFFSET(C1553,-M1553+1,0),E1553,OFFSET(C1553,-M1553+2,0),OFFSET(C1553,-M1553+2,0),OFFSET(C1553,-M1553+3,0)+AB1553,OFFSET(C1553,-M1553+4,0),0,1)*D1553)</f>
        <v/>
      </c>
      <c r="O1553" s="69" t="str">
        <f ca="1">IF(D1553="","",_xll.xEURO(OFFSET(C1553,-M1553+1,0),E1553,OFFSET(C1553,-M1553+2,0),OFFSET(C1553,-M1553+2,0),OFFSET(C1553,-M1553+3,0)+AB1553,OFFSET(C1553,-M1553+4,0),0,0))</f>
        <v/>
      </c>
      <c r="P1553" s="67" t="str">
        <f t="shared" si="273"/>
        <v/>
      </c>
      <c r="Q1553" s="67" t="str">
        <f ca="1">IF(D1553="","",_xll.xEURO(OFFSET(C1553,-M1553+1,0),E1553,OFFSET(C1553,-M1553+2,0),OFFSET(C1553,-M1553+2,0),OFFSET(C1553,-M1553+3,0)+AB1553,OFFSET(C1553,-M1553+4,0),0,2)/10*D1553)</f>
        <v/>
      </c>
      <c r="R1553" s="71" t="str">
        <f ca="1">IF(D1553="","",_xll.xEURO(OFFSET(C1553,-M1553+1,0),E1553,OFFSET(C1553,-M1553+2,0),OFFSET(C1553,-M1553+2,0),OFFSET(C1553,-M1553+3,0)+AB1553,OFFSET(C1553,-M1553+4,0),0,3)/100*D1553*10000)</f>
        <v/>
      </c>
      <c r="S1553" s="71" t="str">
        <f ca="1">IF(D1553="","",_xll.xEURO(OFFSET(C1553,-M1553+1,0),E1553,OFFSET(C1553,-M1553+2,0),OFFSET(C1553,-M1553+2,0),OFFSET(C1553,-M1553+3,0)+AB1553,OFFSET(C1553,-M1553+4,0),0,5)/365.25*D1553*10000)</f>
        <v/>
      </c>
      <c r="U1553" s="67" t="str">
        <f ca="1">IF(I1553="","",_xll.xEURO(OFFSET(C1553,-M1553+1,0),J1553,OFFSET(C1553,-M1553+2,0),OFFSET(C1553,-M1553+2,0),OFFSET(C1553,-M1553+3,0)+AC1553,OFFSET(C1553,-M1553+4,0),1,1)*I1553)</f>
        <v/>
      </c>
      <c r="V1553" s="69" t="str">
        <f ca="1">IF(I1553="","",_xll.xEURO(OFFSET(C1553,-M1553+1,0),J1553,OFFSET(C1553,-M1553+2,0),OFFSET(C1553,-M1553+2,0),OFFSET(C1553,-M1553+3,0)+AC1553,OFFSET(C1553,-M1553+4,0),1,0))</f>
        <v/>
      </c>
      <c r="W1553" s="67" t="str">
        <f t="shared" si="274"/>
        <v/>
      </c>
      <c r="X1553" s="67" t="str">
        <f ca="1">IF(I1553="","",_xll.xEURO(OFFSET(C1553,-M1553+1,0),J1553,OFFSET(C1553,-M1553+2,0),OFFSET(C1553,-M1553+2,0),OFFSET(C1553,-M1553+3,0)+AC1553,OFFSET(C1553,-M1553+4,0),1,2)/10*I1553)</f>
        <v/>
      </c>
      <c r="Y1553" s="71" t="str">
        <f ca="1">IF(I1553="","",_xll.xEURO(OFFSET(C1553,-M1553+1,0),J1553,OFFSET(C1553,-M1553+2,0),OFFSET(C1553,-M1553+2,0),OFFSET(C1553,-M1553+3,0)+AC1553,OFFSET(C1553,-M1553+4,0),1,3)/100*I1553*10000)</f>
        <v/>
      </c>
      <c r="Z1553" s="71" t="str">
        <f ca="1">IF(I1553="","",_xll.xEURO(OFFSET(C1553,-M1553+1,0),J1553,OFFSET(C1553,-M1553+2,0),OFFSET(C1553,-M1553+2,0),OFFSET(C1553,-M1553+3,0)+AC1553,OFFSET(C1553,-M1553+4,0),1,5)/365.25*I1553*10000)</f>
        <v/>
      </c>
      <c r="AB1553" s="40" t="str">
        <f ca="1">IF(D1553="","",_xll.xCalcSkew(OFFSET(C1553,-M1553,0),E1553-OFFSET(C1553,-M1553+1,0),b)/100)</f>
        <v/>
      </c>
      <c r="AC1553" s="40" t="str">
        <f ca="1">IF(I1553="","",_xll.xCalcSkew(OFFSET(C1553,-M1553,0),J1553-OFFSET(C1553,-M1553+1,0),b)/100)</f>
        <v/>
      </c>
      <c r="AE1553">
        <f t="shared" si="276"/>
        <v>0</v>
      </c>
      <c r="AF1553">
        <f t="shared" si="277"/>
        <v>0</v>
      </c>
      <c r="AG1553">
        <f t="shared" si="278"/>
        <v>0</v>
      </c>
    </row>
    <row r="1554" spans="4:33" x14ac:dyDescent="0.25">
      <c r="D1554" s="52"/>
      <c r="E1554" s="39"/>
      <c r="F1554" s="39"/>
      <c r="G1554" s="35"/>
      <c r="I1554" s="52"/>
      <c r="J1554" s="39"/>
      <c r="K1554" s="39"/>
      <c r="L1554" s="62"/>
      <c r="M1554" s="101">
        <f t="shared" si="275"/>
        <v>21</v>
      </c>
      <c r="N1554" s="67" t="str">
        <f ca="1">IF(D1554="","",_xll.xEURO(OFFSET(C1554,-M1554+1,0),E1554,OFFSET(C1554,-M1554+2,0),OFFSET(C1554,-M1554+2,0),OFFSET(C1554,-M1554+3,0)+AB1554,OFFSET(C1554,-M1554+4,0),0,1)*D1554)</f>
        <v/>
      </c>
      <c r="O1554" s="69" t="str">
        <f ca="1">IF(D1554="","",_xll.xEURO(OFFSET(C1554,-M1554+1,0),E1554,OFFSET(C1554,-M1554+2,0),OFFSET(C1554,-M1554+2,0),OFFSET(C1554,-M1554+3,0)+AB1554,OFFSET(C1554,-M1554+4,0),0,0))</f>
        <v/>
      </c>
      <c r="P1554" s="67" t="str">
        <f t="shared" si="273"/>
        <v/>
      </c>
      <c r="Q1554" s="67" t="str">
        <f ca="1">IF(D1554="","",_xll.xEURO(OFFSET(C1554,-M1554+1,0),E1554,OFFSET(C1554,-M1554+2,0),OFFSET(C1554,-M1554+2,0),OFFSET(C1554,-M1554+3,0)+AB1554,OFFSET(C1554,-M1554+4,0),0,2)/10*D1554)</f>
        <v/>
      </c>
      <c r="R1554" s="71" t="str">
        <f ca="1">IF(D1554="","",_xll.xEURO(OFFSET(C1554,-M1554+1,0),E1554,OFFSET(C1554,-M1554+2,0),OFFSET(C1554,-M1554+2,0),OFFSET(C1554,-M1554+3,0)+AB1554,OFFSET(C1554,-M1554+4,0),0,3)/100*D1554*10000)</f>
        <v/>
      </c>
      <c r="S1554" s="71" t="str">
        <f ca="1">IF(D1554="","",_xll.xEURO(OFFSET(C1554,-M1554+1,0),E1554,OFFSET(C1554,-M1554+2,0),OFFSET(C1554,-M1554+2,0),OFFSET(C1554,-M1554+3,0)+AB1554,OFFSET(C1554,-M1554+4,0),0,5)/365.25*D1554*10000)</f>
        <v/>
      </c>
      <c r="U1554" s="67" t="str">
        <f ca="1">IF(I1554="","",_xll.xEURO(OFFSET(C1554,-M1554+1,0),J1554,OFFSET(C1554,-M1554+2,0),OFFSET(C1554,-M1554+2,0),OFFSET(C1554,-M1554+3,0)+AC1554,OFFSET(C1554,-M1554+4,0),1,1)*I1554)</f>
        <v/>
      </c>
      <c r="V1554" s="69" t="str">
        <f ca="1">IF(I1554="","",_xll.xEURO(OFFSET(C1554,-M1554+1,0),J1554,OFFSET(C1554,-M1554+2,0),OFFSET(C1554,-M1554+2,0),OFFSET(C1554,-M1554+3,0)+AC1554,OFFSET(C1554,-M1554+4,0),1,0))</f>
        <v/>
      </c>
      <c r="W1554" s="67" t="str">
        <f t="shared" si="274"/>
        <v/>
      </c>
      <c r="X1554" s="67" t="str">
        <f ca="1">IF(I1554="","",_xll.xEURO(OFFSET(C1554,-M1554+1,0),J1554,OFFSET(C1554,-M1554+2,0),OFFSET(C1554,-M1554+2,0),OFFSET(C1554,-M1554+3,0)+AC1554,OFFSET(C1554,-M1554+4,0),1,2)/10*I1554)</f>
        <v/>
      </c>
      <c r="Y1554" s="71" t="str">
        <f ca="1">IF(I1554="","",_xll.xEURO(OFFSET(C1554,-M1554+1,0),J1554,OFFSET(C1554,-M1554+2,0),OFFSET(C1554,-M1554+2,0),OFFSET(C1554,-M1554+3,0)+AC1554,OFFSET(C1554,-M1554+4,0),1,3)/100*I1554*10000)</f>
        <v/>
      </c>
      <c r="Z1554" s="71" t="str">
        <f ca="1">IF(I1554="","",_xll.xEURO(OFFSET(C1554,-M1554+1,0),J1554,OFFSET(C1554,-M1554+2,0),OFFSET(C1554,-M1554+2,0),OFFSET(C1554,-M1554+3,0)+AC1554,OFFSET(C1554,-M1554+4,0),1,5)/365.25*I1554*10000)</f>
        <v/>
      </c>
      <c r="AB1554" s="40" t="str">
        <f ca="1">IF(D1554="","",_xll.xCalcSkew(OFFSET(C1554,-M1554,0),E1554-OFFSET(C1554,-M1554+1,0),b)/100)</f>
        <v/>
      </c>
      <c r="AC1554" s="40" t="str">
        <f ca="1">IF(I1554="","",_xll.xCalcSkew(OFFSET(C1554,-M1554,0),J1554-OFFSET(C1554,-M1554+1,0),b)/100)</f>
        <v/>
      </c>
      <c r="AE1554">
        <f t="shared" si="276"/>
        <v>0</v>
      </c>
      <c r="AF1554">
        <f t="shared" si="277"/>
        <v>0</v>
      </c>
      <c r="AG1554">
        <f t="shared" si="278"/>
        <v>0</v>
      </c>
    </row>
    <row r="1555" spans="4:33" x14ac:dyDescent="0.25">
      <c r="D1555" s="52"/>
      <c r="E1555" s="39"/>
      <c r="F1555" s="39"/>
      <c r="G1555" s="35"/>
      <c r="I1555" s="52"/>
      <c r="J1555" s="39"/>
      <c r="K1555" s="39"/>
      <c r="L1555" s="62"/>
      <c r="M1555" s="101">
        <f t="shared" si="275"/>
        <v>22</v>
      </c>
      <c r="N1555" s="67" t="str">
        <f ca="1">IF(D1555="","",_xll.xEURO(OFFSET(C1555,-M1555+1,0),E1555,OFFSET(C1555,-M1555+2,0),OFFSET(C1555,-M1555+2,0),OFFSET(C1555,-M1555+3,0)+AB1555,OFFSET(C1555,-M1555+4,0),0,1)*D1555)</f>
        <v/>
      </c>
      <c r="O1555" s="69" t="str">
        <f ca="1">IF(D1555="","",_xll.xEURO(OFFSET(C1555,-M1555+1,0),E1555,OFFSET(C1555,-M1555+2,0),OFFSET(C1555,-M1555+2,0),OFFSET(C1555,-M1555+3,0)+AB1555,OFFSET(C1555,-M1555+4,0),0,0))</f>
        <v/>
      </c>
      <c r="P1555" s="67" t="str">
        <f t="shared" si="273"/>
        <v/>
      </c>
      <c r="Q1555" s="67" t="str">
        <f ca="1">IF(D1555="","",_xll.xEURO(OFFSET(C1555,-M1555+1,0),E1555,OFFSET(C1555,-M1555+2,0),OFFSET(C1555,-M1555+2,0),OFFSET(C1555,-M1555+3,0)+AB1555,OFFSET(C1555,-M1555+4,0),0,2)/10*D1555)</f>
        <v/>
      </c>
      <c r="R1555" s="71" t="str">
        <f ca="1">IF(D1555="","",_xll.xEURO(OFFSET(C1555,-M1555+1,0),E1555,OFFSET(C1555,-M1555+2,0),OFFSET(C1555,-M1555+2,0),OFFSET(C1555,-M1555+3,0)+AB1555,OFFSET(C1555,-M1555+4,0),0,3)/100*D1555*10000)</f>
        <v/>
      </c>
      <c r="S1555" s="71" t="str">
        <f ca="1">IF(D1555="","",_xll.xEURO(OFFSET(C1555,-M1555+1,0),E1555,OFFSET(C1555,-M1555+2,0),OFFSET(C1555,-M1555+2,0),OFFSET(C1555,-M1555+3,0)+AB1555,OFFSET(C1555,-M1555+4,0),0,5)/365.25*D1555*10000)</f>
        <v/>
      </c>
      <c r="U1555" s="67" t="str">
        <f ca="1">IF(I1555="","",_xll.xEURO(OFFSET(C1555,-M1555+1,0),J1555,OFFSET(C1555,-M1555+2,0),OFFSET(C1555,-M1555+2,0),OFFSET(C1555,-M1555+3,0)+AC1555,OFFSET(C1555,-M1555+4,0),1,1)*I1555)</f>
        <v/>
      </c>
      <c r="V1555" s="69" t="str">
        <f ca="1">IF(I1555="","",_xll.xEURO(OFFSET(C1555,-M1555+1,0),J1555,OFFSET(C1555,-M1555+2,0),OFFSET(C1555,-M1555+2,0),OFFSET(C1555,-M1555+3,0)+AC1555,OFFSET(C1555,-M1555+4,0),1,0))</f>
        <v/>
      </c>
      <c r="W1555" s="67" t="str">
        <f t="shared" si="274"/>
        <v/>
      </c>
      <c r="X1555" s="67" t="str">
        <f ca="1">IF(I1555="","",_xll.xEURO(OFFSET(C1555,-M1555+1,0),J1555,OFFSET(C1555,-M1555+2,0),OFFSET(C1555,-M1555+2,0),OFFSET(C1555,-M1555+3,0)+AC1555,OFFSET(C1555,-M1555+4,0),1,2)/10*I1555)</f>
        <v/>
      </c>
      <c r="Y1555" s="71" t="str">
        <f ca="1">IF(I1555="","",_xll.xEURO(OFFSET(C1555,-M1555+1,0),J1555,OFFSET(C1555,-M1555+2,0),OFFSET(C1555,-M1555+2,0),OFFSET(C1555,-M1555+3,0)+AC1555,OFFSET(C1555,-M1555+4,0),1,3)/100*I1555*10000)</f>
        <v/>
      </c>
      <c r="Z1555" s="71" t="str">
        <f ca="1">IF(I1555="","",_xll.xEURO(OFFSET(C1555,-M1555+1,0),J1555,OFFSET(C1555,-M1555+2,0),OFFSET(C1555,-M1555+2,0),OFFSET(C1555,-M1555+3,0)+AC1555,OFFSET(C1555,-M1555+4,0),1,5)/365.25*I1555*10000)</f>
        <v/>
      </c>
      <c r="AB1555" s="40" t="str">
        <f ca="1">IF(D1555="","",_xll.xCalcSkew(OFFSET(C1555,-M1555,0),E1555-OFFSET(C1555,-M1555+1,0),b)/100)</f>
        <v/>
      </c>
      <c r="AC1555" s="40" t="str">
        <f ca="1">IF(I1555="","",_xll.xCalcSkew(OFFSET(C1555,-M1555,0),J1555-OFFSET(C1555,-M1555+1,0),b)/100)</f>
        <v/>
      </c>
      <c r="AE1555">
        <f t="shared" si="276"/>
        <v>0</v>
      </c>
      <c r="AF1555">
        <f t="shared" si="277"/>
        <v>0</v>
      </c>
      <c r="AG1555">
        <f t="shared" si="278"/>
        <v>0</v>
      </c>
    </row>
    <row r="1556" spans="4:33" x14ac:dyDescent="0.25">
      <c r="D1556" s="52"/>
      <c r="E1556" s="39"/>
      <c r="F1556" s="39"/>
      <c r="G1556" s="35"/>
      <c r="I1556" s="52"/>
      <c r="J1556" s="39"/>
      <c r="K1556" s="39"/>
      <c r="L1556" s="62"/>
      <c r="M1556" s="101">
        <f t="shared" si="275"/>
        <v>23</v>
      </c>
      <c r="N1556" s="67" t="str">
        <f ca="1">IF(D1556="","",_xll.xEURO(OFFSET(C1556,-M1556+1,0),E1556,OFFSET(C1556,-M1556+2,0),OFFSET(C1556,-M1556+2,0),OFFSET(C1556,-M1556+3,0)+AB1556,OFFSET(C1556,-M1556+4,0),0,1)*D1556)</f>
        <v/>
      </c>
      <c r="O1556" s="69" t="str">
        <f ca="1">IF(D1556="","",_xll.xEURO(OFFSET(C1556,-M1556+1,0),E1556,OFFSET(C1556,-M1556+2,0),OFFSET(C1556,-M1556+2,0),OFFSET(C1556,-M1556+3,0)+AB1556,OFFSET(C1556,-M1556+4,0),0,0))</f>
        <v/>
      </c>
      <c r="P1556" s="67" t="str">
        <f t="shared" si="273"/>
        <v/>
      </c>
      <c r="Q1556" s="67" t="str">
        <f ca="1">IF(D1556="","",_xll.xEURO(OFFSET(C1556,-M1556+1,0),E1556,OFFSET(C1556,-M1556+2,0),OFFSET(C1556,-M1556+2,0),OFFSET(C1556,-M1556+3,0)+AB1556,OFFSET(C1556,-M1556+4,0),0,2)/10*D1556)</f>
        <v/>
      </c>
      <c r="R1556" s="71" t="str">
        <f ca="1">IF(D1556="","",_xll.xEURO(OFFSET(C1556,-M1556+1,0),E1556,OFFSET(C1556,-M1556+2,0),OFFSET(C1556,-M1556+2,0),OFFSET(C1556,-M1556+3,0)+AB1556,OFFSET(C1556,-M1556+4,0),0,3)/100*D1556*10000)</f>
        <v/>
      </c>
      <c r="S1556" s="71" t="str">
        <f ca="1">IF(D1556="","",_xll.xEURO(OFFSET(C1556,-M1556+1,0),E1556,OFFSET(C1556,-M1556+2,0),OFFSET(C1556,-M1556+2,0),OFFSET(C1556,-M1556+3,0)+AB1556,OFFSET(C1556,-M1556+4,0),0,5)/365.25*D1556*10000)</f>
        <v/>
      </c>
      <c r="U1556" s="67" t="str">
        <f ca="1">IF(I1556="","",_xll.xEURO(OFFSET(C1556,-M1556+1,0),J1556,OFFSET(C1556,-M1556+2,0),OFFSET(C1556,-M1556+2,0),OFFSET(C1556,-M1556+3,0)+AC1556,OFFSET(C1556,-M1556+4,0),1,1)*I1556)</f>
        <v/>
      </c>
      <c r="V1556" s="69" t="str">
        <f ca="1">IF(I1556="","",_xll.xEURO(OFFSET(C1556,-M1556+1,0),J1556,OFFSET(C1556,-M1556+2,0),OFFSET(C1556,-M1556+2,0),OFFSET(C1556,-M1556+3,0)+AC1556,OFFSET(C1556,-M1556+4,0),1,0))</f>
        <v/>
      </c>
      <c r="W1556" s="67" t="str">
        <f t="shared" si="274"/>
        <v/>
      </c>
      <c r="X1556" s="67" t="str">
        <f ca="1">IF(I1556="","",_xll.xEURO(OFFSET(C1556,-M1556+1,0),J1556,OFFSET(C1556,-M1556+2,0),OFFSET(C1556,-M1556+2,0),OFFSET(C1556,-M1556+3,0)+AC1556,OFFSET(C1556,-M1556+4,0),1,2)/10*I1556)</f>
        <v/>
      </c>
      <c r="Y1556" s="71" t="str">
        <f ca="1">IF(I1556="","",_xll.xEURO(OFFSET(C1556,-M1556+1,0),J1556,OFFSET(C1556,-M1556+2,0),OFFSET(C1556,-M1556+2,0),OFFSET(C1556,-M1556+3,0)+AC1556,OFFSET(C1556,-M1556+4,0),1,3)/100*I1556*10000)</f>
        <v/>
      </c>
      <c r="Z1556" s="71" t="str">
        <f ca="1">IF(I1556="","",_xll.xEURO(OFFSET(C1556,-M1556+1,0),J1556,OFFSET(C1556,-M1556+2,0),OFFSET(C1556,-M1556+2,0),OFFSET(C1556,-M1556+3,0)+AC1556,OFFSET(C1556,-M1556+4,0),1,5)/365.25*I1556*10000)</f>
        <v/>
      </c>
      <c r="AB1556" s="40" t="str">
        <f ca="1">IF(D1556="","",_xll.xCalcSkew(OFFSET(C1556,-M1556,0),E1556-OFFSET(C1556,-M1556+1,0),b)/100)</f>
        <v/>
      </c>
      <c r="AC1556" s="40" t="str">
        <f ca="1">IF(I1556="","",_xll.xCalcSkew(OFFSET(C1556,-M1556,0),J1556-OFFSET(C1556,-M1556+1,0),b)/100)</f>
        <v/>
      </c>
      <c r="AE1556">
        <f t="shared" si="276"/>
        <v>0</v>
      </c>
      <c r="AF1556">
        <f t="shared" si="277"/>
        <v>0</v>
      </c>
      <c r="AG1556">
        <f t="shared" si="278"/>
        <v>0</v>
      </c>
    </row>
    <row r="1557" spans="4:33" x14ac:dyDescent="0.25">
      <c r="D1557" s="52"/>
      <c r="E1557" s="39"/>
      <c r="F1557" s="39"/>
      <c r="G1557" s="35"/>
      <c r="I1557" s="52"/>
      <c r="J1557" s="39"/>
      <c r="K1557" s="39"/>
      <c r="L1557" s="62"/>
      <c r="M1557" s="101">
        <f t="shared" si="275"/>
        <v>24</v>
      </c>
      <c r="N1557" s="67" t="str">
        <f ca="1">IF(D1557="","",_xll.xEURO(OFFSET(C1557,-M1557+1,0),E1557,OFFSET(C1557,-M1557+2,0),OFFSET(C1557,-M1557+2,0),OFFSET(C1557,-M1557+3,0)+AB1557,OFFSET(C1557,-M1557+4,0),0,1)*D1557)</f>
        <v/>
      </c>
      <c r="O1557" s="69" t="str">
        <f ca="1">IF(D1557="","",_xll.xEURO(OFFSET(C1557,-M1557+1,0),E1557,OFFSET(C1557,-M1557+2,0),OFFSET(C1557,-M1557+2,0),OFFSET(C1557,-M1557+3,0)+AB1557,OFFSET(C1557,-M1557+4,0),0,0))</f>
        <v/>
      </c>
      <c r="P1557" s="67" t="str">
        <f t="shared" si="273"/>
        <v/>
      </c>
      <c r="Q1557" s="67" t="str">
        <f ca="1">IF(D1557="","",_xll.xEURO(OFFSET(C1557,-M1557+1,0),E1557,OFFSET(C1557,-M1557+2,0),OFFSET(C1557,-M1557+2,0),OFFSET(C1557,-M1557+3,0)+AB1557,OFFSET(C1557,-M1557+4,0),0,2)/10*D1557)</f>
        <v/>
      </c>
      <c r="R1557" s="71" t="str">
        <f ca="1">IF(D1557="","",_xll.xEURO(OFFSET(C1557,-M1557+1,0),E1557,OFFSET(C1557,-M1557+2,0),OFFSET(C1557,-M1557+2,0),OFFSET(C1557,-M1557+3,0)+AB1557,OFFSET(C1557,-M1557+4,0),0,3)/100*D1557*10000)</f>
        <v/>
      </c>
      <c r="S1557" s="71" t="str">
        <f ca="1">IF(D1557="","",_xll.xEURO(OFFSET(C1557,-M1557+1,0),E1557,OFFSET(C1557,-M1557+2,0),OFFSET(C1557,-M1557+2,0),OFFSET(C1557,-M1557+3,0)+AB1557,OFFSET(C1557,-M1557+4,0),0,5)/365.25*D1557*10000)</f>
        <v/>
      </c>
      <c r="U1557" s="67" t="str">
        <f ca="1">IF(I1557="","",_xll.xEURO(OFFSET(C1557,-M1557+1,0),J1557,OFFSET(C1557,-M1557+2,0),OFFSET(C1557,-M1557+2,0),OFFSET(C1557,-M1557+3,0)+AC1557,OFFSET(C1557,-M1557+4,0),1,1)*I1557)</f>
        <v/>
      </c>
      <c r="V1557" s="69" t="str">
        <f ca="1">IF(I1557="","",_xll.xEURO(OFFSET(C1557,-M1557+1,0),J1557,OFFSET(C1557,-M1557+2,0),OFFSET(C1557,-M1557+2,0),OFFSET(C1557,-M1557+3,0)+AC1557,OFFSET(C1557,-M1557+4,0),1,0))</f>
        <v/>
      </c>
      <c r="W1557" s="67" t="str">
        <f t="shared" si="274"/>
        <v/>
      </c>
      <c r="X1557" s="67" t="str">
        <f ca="1">IF(I1557="","",_xll.xEURO(OFFSET(C1557,-M1557+1,0),J1557,OFFSET(C1557,-M1557+2,0),OFFSET(C1557,-M1557+2,0),OFFSET(C1557,-M1557+3,0)+AC1557,OFFSET(C1557,-M1557+4,0),1,2)/10*I1557)</f>
        <v/>
      </c>
      <c r="Y1557" s="71" t="str">
        <f ca="1">IF(I1557="","",_xll.xEURO(OFFSET(C1557,-M1557+1,0),J1557,OFFSET(C1557,-M1557+2,0),OFFSET(C1557,-M1557+2,0),OFFSET(C1557,-M1557+3,0)+AC1557,OFFSET(C1557,-M1557+4,0),1,3)/100*I1557*10000)</f>
        <v/>
      </c>
      <c r="Z1557" s="71" t="str">
        <f ca="1">IF(I1557="","",_xll.xEURO(OFFSET(C1557,-M1557+1,0),J1557,OFFSET(C1557,-M1557+2,0),OFFSET(C1557,-M1557+2,0),OFFSET(C1557,-M1557+3,0)+AC1557,OFFSET(C1557,-M1557+4,0),1,5)/365.25*I1557*10000)</f>
        <v/>
      </c>
      <c r="AB1557" s="40" t="str">
        <f ca="1">IF(D1557="","",_xll.xCalcSkew(OFFSET(C1557,-M1557,0),E1557-OFFSET(C1557,-M1557+1,0),b)/100)</f>
        <v/>
      </c>
      <c r="AC1557" s="40" t="str">
        <f ca="1">IF(I1557="","",_xll.xCalcSkew(OFFSET(C1557,-M1557,0),J1557-OFFSET(C1557,-M1557+1,0),b)/100)</f>
        <v/>
      </c>
      <c r="AE1557">
        <f t="shared" si="276"/>
        <v>0</v>
      </c>
      <c r="AF1557">
        <f t="shared" si="277"/>
        <v>0</v>
      </c>
      <c r="AG1557">
        <f t="shared" si="278"/>
        <v>0</v>
      </c>
    </row>
    <row r="1558" spans="4:33" x14ac:dyDescent="0.25">
      <c r="D1558" s="52"/>
      <c r="E1558" s="39"/>
      <c r="F1558" s="39"/>
      <c r="G1558" s="35"/>
      <c r="I1558" s="52"/>
      <c r="J1558" s="39"/>
      <c r="K1558" s="39"/>
      <c r="L1558" s="62"/>
      <c r="M1558" s="101">
        <f t="shared" si="275"/>
        <v>25</v>
      </c>
      <c r="N1558" s="67" t="str">
        <f ca="1">IF(D1558="","",_xll.xEURO(OFFSET(C1558,-M1558+1,0),E1558,OFFSET(C1558,-M1558+2,0),OFFSET(C1558,-M1558+2,0),OFFSET(C1558,-M1558+3,0)+AB1558,OFFSET(C1558,-M1558+4,0),0,1)*D1558)</f>
        <v/>
      </c>
      <c r="O1558" s="69" t="str">
        <f ca="1">IF(D1558="","",_xll.xEURO(OFFSET(C1558,-M1558+1,0),E1558,OFFSET(C1558,-M1558+2,0),OFFSET(C1558,-M1558+2,0),OFFSET(C1558,-M1558+3,0)+AB1558,OFFSET(C1558,-M1558+4,0),0,0))</f>
        <v/>
      </c>
      <c r="P1558" s="67" t="str">
        <f t="shared" si="273"/>
        <v/>
      </c>
      <c r="Q1558" s="67" t="str">
        <f ca="1">IF(D1558="","",_xll.xEURO(OFFSET(C1558,-M1558+1,0),E1558,OFFSET(C1558,-M1558+2,0),OFFSET(C1558,-M1558+2,0),OFFSET(C1558,-M1558+3,0)+AB1558,OFFSET(C1558,-M1558+4,0),0,2)/10*D1558)</f>
        <v/>
      </c>
      <c r="R1558" s="71" t="str">
        <f ca="1">IF(D1558="","",_xll.xEURO(OFFSET(C1558,-M1558+1,0),E1558,OFFSET(C1558,-M1558+2,0),OFFSET(C1558,-M1558+2,0),OFFSET(C1558,-M1558+3,0)+AB1558,OFFSET(C1558,-M1558+4,0),0,3)/100*D1558*10000)</f>
        <v/>
      </c>
      <c r="S1558" s="71" t="str">
        <f ca="1">IF(D1558="","",_xll.xEURO(OFFSET(C1558,-M1558+1,0),E1558,OFFSET(C1558,-M1558+2,0),OFFSET(C1558,-M1558+2,0),OFFSET(C1558,-M1558+3,0)+AB1558,OFFSET(C1558,-M1558+4,0),0,5)/365.25*D1558*10000)</f>
        <v/>
      </c>
      <c r="U1558" s="67" t="str">
        <f ca="1">IF(I1558="","",_xll.xEURO(OFFSET(C1558,-M1558+1,0),J1558,OFFSET(C1558,-M1558+2,0),OFFSET(C1558,-M1558+2,0),OFFSET(C1558,-M1558+3,0)+AC1558,OFFSET(C1558,-M1558+4,0),1,1)*I1558)</f>
        <v/>
      </c>
      <c r="V1558" s="69" t="str">
        <f ca="1">IF(I1558="","",_xll.xEURO(OFFSET(C1558,-M1558+1,0),J1558,OFFSET(C1558,-M1558+2,0),OFFSET(C1558,-M1558+2,0),OFFSET(C1558,-M1558+3,0)+AC1558,OFFSET(C1558,-M1558+4,0),1,0))</f>
        <v/>
      </c>
      <c r="W1558" s="67" t="str">
        <f t="shared" si="274"/>
        <v/>
      </c>
      <c r="X1558" s="67" t="str">
        <f ca="1">IF(I1558="","",_xll.xEURO(OFFSET(C1558,-M1558+1,0),J1558,OFFSET(C1558,-M1558+2,0),OFFSET(C1558,-M1558+2,0),OFFSET(C1558,-M1558+3,0)+AC1558,OFFSET(C1558,-M1558+4,0),1,2)/10*I1558)</f>
        <v/>
      </c>
      <c r="Y1558" s="71" t="str">
        <f ca="1">IF(I1558="","",_xll.xEURO(OFFSET(C1558,-M1558+1,0),J1558,OFFSET(C1558,-M1558+2,0),OFFSET(C1558,-M1558+2,0),OFFSET(C1558,-M1558+3,0)+AC1558,OFFSET(C1558,-M1558+4,0),1,3)/100*I1558*10000)</f>
        <v/>
      </c>
      <c r="Z1558" s="71" t="str">
        <f ca="1">IF(I1558="","",_xll.xEURO(OFFSET(C1558,-M1558+1,0),J1558,OFFSET(C1558,-M1558+2,0),OFFSET(C1558,-M1558+2,0),OFFSET(C1558,-M1558+3,0)+AC1558,OFFSET(C1558,-M1558+4,0),1,5)/365.25*I1558*10000)</f>
        <v/>
      </c>
      <c r="AB1558" s="40" t="str">
        <f ca="1">IF(D1558="","",_xll.xCalcSkew(OFFSET(C1558,-M1558,0),E1558-OFFSET(C1558,-M1558+1,0),b)/100)</f>
        <v/>
      </c>
      <c r="AC1558" s="40" t="str">
        <f ca="1">IF(I1558="","",_xll.xCalcSkew(OFFSET(C1558,-M1558,0),J1558-OFFSET(C1558,-M1558+1,0),b)/100)</f>
        <v/>
      </c>
      <c r="AE1558">
        <f t="shared" si="276"/>
        <v>0</v>
      </c>
      <c r="AF1558">
        <f t="shared" si="277"/>
        <v>0</v>
      </c>
      <c r="AG1558">
        <f t="shared" si="278"/>
        <v>0</v>
      </c>
    </row>
    <row r="1559" spans="4:33" x14ac:dyDescent="0.25">
      <c r="D1559" s="52"/>
      <c r="E1559" s="39"/>
      <c r="F1559" s="39"/>
      <c r="G1559" s="35"/>
      <c r="I1559" s="52"/>
      <c r="J1559" s="39"/>
      <c r="K1559" s="39"/>
      <c r="L1559" s="62"/>
      <c r="M1559" s="101">
        <f t="shared" si="275"/>
        <v>26</v>
      </c>
      <c r="N1559" s="67" t="str">
        <f ca="1">IF(D1559="","",_xll.xEURO(OFFSET(C1559,-M1559+1,0),E1559,OFFSET(C1559,-M1559+2,0),OFFSET(C1559,-M1559+2,0),OFFSET(C1559,-M1559+3,0)+AB1559,OFFSET(C1559,-M1559+4,0),0,1)*D1559)</f>
        <v/>
      </c>
      <c r="O1559" s="69" t="str">
        <f ca="1">IF(D1559="","",_xll.xEURO(OFFSET(C1559,-M1559+1,0),E1559,OFFSET(C1559,-M1559+2,0),OFFSET(C1559,-M1559+2,0),OFFSET(C1559,-M1559+3,0)+AB1559,OFFSET(C1559,-M1559+4,0),0,0))</f>
        <v/>
      </c>
      <c r="P1559" s="67" t="str">
        <f t="shared" si="273"/>
        <v/>
      </c>
      <c r="Q1559" s="67" t="str">
        <f ca="1">IF(D1559="","",_xll.xEURO(OFFSET(C1559,-M1559+1,0),E1559,OFFSET(C1559,-M1559+2,0),OFFSET(C1559,-M1559+2,0),OFFSET(C1559,-M1559+3,0)+AB1559,OFFSET(C1559,-M1559+4,0),0,2)/10*D1559)</f>
        <v/>
      </c>
      <c r="R1559" s="71" t="str">
        <f ca="1">IF(D1559="","",_xll.xEURO(OFFSET(C1559,-M1559+1,0),E1559,OFFSET(C1559,-M1559+2,0),OFFSET(C1559,-M1559+2,0),OFFSET(C1559,-M1559+3,0)+AB1559,OFFSET(C1559,-M1559+4,0),0,3)/100*D1559*10000)</f>
        <v/>
      </c>
      <c r="S1559" s="71" t="str">
        <f ca="1">IF(D1559="","",_xll.xEURO(OFFSET(C1559,-M1559+1,0),E1559,OFFSET(C1559,-M1559+2,0),OFFSET(C1559,-M1559+2,0),OFFSET(C1559,-M1559+3,0)+AB1559,OFFSET(C1559,-M1559+4,0),0,5)/365.25*D1559*10000)</f>
        <v/>
      </c>
      <c r="U1559" s="67" t="str">
        <f ca="1">IF(I1559="","",_xll.xEURO(OFFSET(C1559,-M1559+1,0),J1559,OFFSET(C1559,-M1559+2,0),OFFSET(C1559,-M1559+2,0),OFFSET(C1559,-M1559+3,0)+AC1559,OFFSET(C1559,-M1559+4,0),1,1)*I1559)</f>
        <v/>
      </c>
      <c r="V1559" s="69" t="str">
        <f ca="1">IF(I1559="","",_xll.xEURO(OFFSET(C1559,-M1559+1,0),J1559,OFFSET(C1559,-M1559+2,0),OFFSET(C1559,-M1559+2,0),OFFSET(C1559,-M1559+3,0)+AC1559,OFFSET(C1559,-M1559+4,0),1,0))</f>
        <v/>
      </c>
      <c r="W1559" s="67" t="str">
        <f t="shared" si="274"/>
        <v/>
      </c>
      <c r="X1559" s="67" t="str">
        <f ca="1">IF(I1559="","",_xll.xEURO(OFFSET(C1559,-M1559+1,0),J1559,OFFSET(C1559,-M1559+2,0),OFFSET(C1559,-M1559+2,0),OFFSET(C1559,-M1559+3,0)+AC1559,OFFSET(C1559,-M1559+4,0),1,2)/10*I1559)</f>
        <v/>
      </c>
      <c r="Y1559" s="71" t="str">
        <f ca="1">IF(I1559="","",_xll.xEURO(OFFSET(C1559,-M1559+1,0),J1559,OFFSET(C1559,-M1559+2,0),OFFSET(C1559,-M1559+2,0),OFFSET(C1559,-M1559+3,0)+AC1559,OFFSET(C1559,-M1559+4,0),1,3)/100*I1559*10000)</f>
        <v/>
      </c>
      <c r="Z1559" s="71" t="str">
        <f ca="1">IF(I1559="","",_xll.xEURO(OFFSET(C1559,-M1559+1,0),J1559,OFFSET(C1559,-M1559+2,0),OFFSET(C1559,-M1559+2,0),OFFSET(C1559,-M1559+3,0)+AC1559,OFFSET(C1559,-M1559+4,0),1,5)/365.25*I1559*10000)</f>
        <v/>
      </c>
      <c r="AB1559" s="40" t="str">
        <f ca="1">IF(D1559="","",_xll.xCalcSkew(OFFSET(C1559,-M1559,0),E1559-OFFSET(C1559,-M1559+1,0),b)/100)</f>
        <v/>
      </c>
      <c r="AC1559" s="40" t="str">
        <f ca="1">IF(I1559="","",_xll.xCalcSkew(OFFSET(C1559,-M1559,0),J1559-OFFSET(C1559,-M1559+1,0),b)/100)</f>
        <v/>
      </c>
      <c r="AE1559">
        <f t="shared" si="276"/>
        <v>0</v>
      </c>
      <c r="AF1559">
        <f t="shared" si="277"/>
        <v>0</v>
      </c>
      <c r="AG1559">
        <f t="shared" si="278"/>
        <v>0</v>
      </c>
    </row>
    <row r="1560" spans="4:33" x14ac:dyDescent="0.25">
      <c r="D1560" s="52"/>
      <c r="E1560" s="39"/>
      <c r="F1560" s="39"/>
      <c r="G1560" s="35"/>
      <c r="I1560" s="52"/>
      <c r="J1560" s="39"/>
      <c r="K1560" s="39"/>
      <c r="L1560" s="62"/>
      <c r="M1560" s="101">
        <f t="shared" si="275"/>
        <v>27</v>
      </c>
      <c r="N1560" s="67" t="str">
        <f ca="1">IF(D1560="","",_xll.xEURO(OFFSET(C1560,-M1560+1,0),E1560,OFFSET(C1560,-M1560+2,0),OFFSET(C1560,-M1560+2,0),OFFSET(C1560,-M1560+3,0)+AB1560,OFFSET(C1560,-M1560+4,0),0,1)*D1560)</f>
        <v/>
      </c>
      <c r="O1560" s="69" t="str">
        <f ca="1">IF(D1560="","",_xll.xEURO(OFFSET(C1560,-M1560+1,0),E1560,OFFSET(C1560,-M1560+2,0),OFFSET(C1560,-M1560+2,0),OFFSET(C1560,-M1560+3,0)+AB1560,OFFSET(C1560,-M1560+4,0),0,0))</f>
        <v/>
      </c>
      <c r="P1560" s="67" t="str">
        <f t="shared" si="273"/>
        <v/>
      </c>
      <c r="Q1560" s="67" t="str">
        <f ca="1">IF(D1560="","",_xll.xEURO(OFFSET(C1560,-M1560+1,0),E1560,OFFSET(C1560,-M1560+2,0),OFFSET(C1560,-M1560+2,0),OFFSET(C1560,-M1560+3,0)+AB1560,OFFSET(C1560,-M1560+4,0),0,2)/10*D1560)</f>
        <v/>
      </c>
      <c r="R1560" s="71" t="str">
        <f ca="1">IF(D1560="","",_xll.xEURO(OFFSET(C1560,-M1560+1,0),E1560,OFFSET(C1560,-M1560+2,0),OFFSET(C1560,-M1560+2,0),OFFSET(C1560,-M1560+3,0)+AB1560,OFFSET(C1560,-M1560+4,0),0,3)/100*D1560*10000)</f>
        <v/>
      </c>
      <c r="S1560" s="71" t="str">
        <f ca="1">IF(D1560="","",_xll.xEURO(OFFSET(C1560,-M1560+1,0),E1560,OFFSET(C1560,-M1560+2,0),OFFSET(C1560,-M1560+2,0),OFFSET(C1560,-M1560+3,0)+AB1560,OFFSET(C1560,-M1560+4,0),0,5)/365.25*D1560*10000)</f>
        <v/>
      </c>
      <c r="U1560" s="67" t="str">
        <f ca="1">IF(I1560="","",_xll.xEURO(OFFSET(C1560,-M1560+1,0),J1560,OFFSET(C1560,-M1560+2,0),OFFSET(C1560,-M1560+2,0),OFFSET(C1560,-M1560+3,0)+AC1560,OFFSET(C1560,-M1560+4,0),1,1)*I1560)</f>
        <v/>
      </c>
      <c r="V1560" s="69" t="str">
        <f ca="1">IF(I1560="","",_xll.xEURO(OFFSET(C1560,-M1560+1,0),J1560,OFFSET(C1560,-M1560+2,0),OFFSET(C1560,-M1560+2,0),OFFSET(C1560,-M1560+3,0)+AC1560,OFFSET(C1560,-M1560+4,0),1,0))</f>
        <v/>
      </c>
      <c r="W1560" s="67" t="str">
        <f t="shared" si="274"/>
        <v/>
      </c>
      <c r="X1560" s="67" t="str">
        <f ca="1">IF(I1560="","",_xll.xEURO(OFFSET(C1560,-M1560+1,0),J1560,OFFSET(C1560,-M1560+2,0),OFFSET(C1560,-M1560+2,0),OFFSET(C1560,-M1560+3,0)+AC1560,OFFSET(C1560,-M1560+4,0),1,2)/10*I1560)</f>
        <v/>
      </c>
      <c r="Y1560" s="71" t="str">
        <f ca="1">IF(I1560="","",_xll.xEURO(OFFSET(C1560,-M1560+1,0),J1560,OFFSET(C1560,-M1560+2,0),OFFSET(C1560,-M1560+2,0),OFFSET(C1560,-M1560+3,0)+AC1560,OFFSET(C1560,-M1560+4,0),1,3)/100*I1560*10000)</f>
        <v/>
      </c>
      <c r="Z1560" s="71" t="str">
        <f ca="1">IF(I1560="","",_xll.xEURO(OFFSET(C1560,-M1560+1,0),J1560,OFFSET(C1560,-M1560+2,0),OFFSET(C1560,-M1560+2,0),OFFSET(C1560,-M1560+3,0)+AC1560,OFFSET(C1560,-M1560+4,0),1,5)/365.25*I1560*10000)</f>
        <v/>
      </c>
      <c r="AB1560" s="40" t="str">
        <f ca="1">IF(D1560="","",_xll.xCalcSkew(OFFSET(C1560,-M1560,0),E1560-OFFSET(C1560,-M1560+1,0),b)/100)</f>
        <v/>
      </c>
      <c r="AC1560" s="40" t="str">
        <f ca="1">IF(I1560="","",_xll.xCalcSkew(OFFSET(C1560,-M1560,0),J1560-OFFSET(C1560,-M1560+1,0),b)/100)</f>
        <v/>
      </c>
      <c r="AE1560">
        <f t="shared" si="276"/>
        <v>0</v>
      </c>
      <c r="AF1560">
        <f t="shared" si="277"/>
        <v>0</v>
      </c>
      <c r="AG1560">
        <f t="shared" si="278"/>
        <v>0</v>
      </c>
    </row>
    <row r="1561" spans="4:33" x14ac:dyDescent="0.25">
      <c r="D1561" s="52"/>
      <c r="E1561" s="39"/>
      <c r="F1561" s="39"/>
      <c r="G1561" s="35"/>
      <c r="I1561" s="52"/>
      <c r="J1561" s="39"/>
      <c r="K1561" s="39"/>
      <c r="L1561" s="62"/>
      <c r="M1561" s="101">
        <f t="shared" si="275"/>
        <v>28</v>
      </c>
      <c r="N1561" s="67" t="str">
        <f ca="1">IF(D1561="","",_xll.xEURO(OFFSET(C1561,-M1561+1,0),E1561,OFFSET(C1561,-M1561+2,0),OFFSET(C1561,-M1561+2,0),OFFSET(C1561,-M1561+3,0)+AB1561,OFFSET(C1561,-M1561+4,0),0,1)*D1561)</f>
        <v/>
      </c>
      <c r="O1561" s="69" t="str">
        <f ca="1">IF(D1561="","",_xll.xEURO(OFFSET(C1561,-M1561+1,0),E1561,OFFSET(C1561,-M1561+2,0),OFFSET(C1561,-M1561+2,0),OFFSET(C1561,-M1561+3,0)+AB1561,OFFSET(C1561,-M1561+4,0),0,0))</f>
        <v/>
      </c>
      <c r="P1561" s="67" t="str">
        <f t="shared" si="273"/>
        <v/>
      </c>
      <c r="Q1561" s="67" t="str">
        <f ca="1">IF(D1561="","",_xll.xEURO(OFFSET(C1561,-M1561+1,0),E1561,OFFSET(C1561,-M1561+2,0),OFFSET(C1561,-M1561+2,0),OFFSET(C1561,-M1561+3,0)+AB1561,OFFSET(C1561,-M1561+4,0),0,2)/10*D1561)</f>
        <v/>
      </c>
      <c r="R1561" s="71" t="str">
        <f ca="1">IF(D1561="","",_xll.xEURO(OFFSET(C1561,-M1561+1,0),E1561,OFFSET(C1561,-M1561+2,0),OFFSET(C1561,-M1561+2,0),OFFSET(C1561,-M1561+3,0)+AB1561,OFFSET(C1561,-M1561+4,0),0,3)/100*D1561*10000)</f>
        <v/>
      </c>
      <c r="S1561" s="71" t="str">
        <f ca="1">IF(D1561="","",_xll.xEURO(OFFSET(C1561,-M1561+1,0),E1561,OFFSET(C1561,-M1561+2,0),OFFSET(C1561,-M1561+2,0),OFFSET(C1561,-M1561+3,0)+AB1561,OFFSET(C1561,-M1561+4,0),0,5)/365.25*D1561*10000)</f>
        <v/>
      </c>
      <c r="U1561" s="67" t="str">
        <f ca="1">IF(I1561="","",_xll.xEURO(OFFSET(C1561,-M1561+1,0),J1561,OFFSET(C1561,-M1561+2,0),OFFSET(C1561,-M1561+2,0),OFFSET(C1561,-M1561+3,0)+AC1561,OFFSET(C1561,-M1561+4,0),1,1)*I1561)</f>
        <v/>
      </c>
      <c r="V1561" s="69" t="str">
        <f ca="1">IF(I1561="","",_xll.xEURO(OFFSET(C1561,-M1561+1,0),J1561,OFFSET(C1561,-M1561+2,0),OFFSET(C1561,-M1561+2,0),OFFSET(C1561,-M1561+3,0)+AC1561,OFFSET(C1561,-M1561+4,0),1,0))</f>
        <v/>
      </c>
      <c r="W1561" s="67" t="str">
        <f t="shared" si="274"/>
        <v/>
      </c>
      <c r="X1561" s="67" t="str">
        <f ca="1">IF(I1561="","",_xll.xEURO(OFFSET(C1561,-M1561+1,0),J1561,OFFSET(C1561,-M1561+2,0),OFFSET(C1561,-M1561+2,0),OFFSET(C1561,-M1561+3,0)+AC1561,OFFSET(C1561,-M1561+4,0),1,2)/10*I1561)</f>
        <v/>
      </c>
      <c r="Y1561" s="71" t="str">
        <f ca="1">IF(I1561="","",_xll.xEURO(OFFSET(C1561,-M1561+1,0),J1561,OFFSET(C1561,-M1561+2,0),OFFSET(C1561,-M1561+2,0),OFFSET(C1561,-M1561+3,0)+AC1561,OFFSET(C1561,-M1561+4,0),1,3)/100*I1561*10000)</f>
        <v/>
      </c>
      <c r="Z1561" s="71" t="str">
        <f ca="1">IF(I1561="","",_xll.xEURO(OFFSET(C1561,-M1561+1,0),J1561,OFFSET(C1561,-M1561+2,0),OFFSET(C1561,-M1561+2,0),OFFSET(C1561,-M1561+3,0)+AC1561,OFFSET(C1561,-M1561+4,0),1,5)/365.25*I1561*10000)</f>
        <v/>
      </c>
      <c r="AB1561" s="40" t="str">
        <f ca="1">IF(D1561="","",_xll.xCalcSkew(OFFSET(C1561,-M1561,0),E1561-OFFSET(C1561,-M1561+1,0),b)/100)</f>
        <v/>
      </c>
      <c r="AC1561" s="40" t="str">
        <f ca="1">IF(I1561="","",_xll.xCalcSkew(OFFSET(C1561,-M1561,0),J1561-OFFSET(C1561,-M1561+1,0),b)/100)</f>
        <v/>
      </c>
      <c r="AE1561">
        <f t="shared" si="276"/>
        <v>0</v>
      </c>
      <c r="AF1561">
        <f t="shared" si="277"/>
        <v>0</v>
      </c>
      <c r="AG1561">
        <f t="shared" si="278"/>
        <v>0</v>
      </c>
    </row>
    <row r="1562" spans="4:33" x14ac:dyDescent="0.25">
      <c r="D1562" s="52"/>
      <c r="E1562" s="39"/>
      <c r="F1562" s="39"/>
      <c r="G1562" s="35"/>
      <c r="I1562" s="52"/>
      <c r="J1562" s="39"/>
      <c r="K1562" s="39"/>
      <c r="L1562" s="62"/>
      <c r="M1562" s="101">
        <f t="shared" si="275"/>
        <v>29</v>
      </c>
      <c r="N1562" s="67" t="str">
        <f ca="1">IF(D1562="","",_xll.xEURO(OFFSET(C1562,-M1562+1,0),E1562,OFFSET(C1562,-M1562+2,0),OFFSET(C1562,-M1562+2,0),OFFSET(C1562,-M1562+3,0)+AB1562,OFFSET(C1562,-M1562+4,0),0,1)*D1562)</f>
        <v/>
      </c>
      <c r="O1562" s="69" t="str">
        <f ca="1">IF(D1562="","",_xll.xEURO(OFFSET(C1562,-M1562+1,0),E1562,OFFSET(C1562,-M1562+2,0),OFFSET(C1562,-M1562+2,0),OFFSET(C1562,-M1562+3,0)+AB1562,OFFSET(C1562,-M1562+4,0),0,0))</f>
        <v/>
      </c>
      <c r="P1562" s="67" t="str">
        <f t="shared" si="273"/>
        <v/>
      </c>
      <c r="Q1562" s="67" t="str">
        <f ca="1">IF(D1562="","",_xll.xEURO(OFFSET(C1562,-M1562+1,0),E1562,OFFSET(C1562,-M1562+2,0),OFFSET(C1562,-M1562+2,0),OFFSET(C1562,-M1562+3,0)+AB1562,OFFSET(C1562,-M1562+4,0),0,2)/10*D1562)</f>
        <v/>
      </c>
      <c r="R1562" s="71" t="str">
        <f ca="1">IF(D1562="","",_xll.xEURO(OFFSET(C1562,-M1562+1,0),E1562,OFFSET(C1562,-M1562+2,0),OFFSET(C1562,-M1562+2,0),OFFSET(C1562,-M1562+3,0)+AB1562,OFFSET(C1562,-M1562+4,0),0,3)/100*D1562*10000)</f>
        <v/>
      </c>
      <c r="S1562" s="71" t="str">
        <f ca="1">IF(D1562="","",_xll.xEURO(OFFSET(C1562,-M1562+1,0),E1562,OFFSET(C1562,-M1562+2,0),OFFSET(C1562,-M1562+2,0),OFFSET(C1562,-M1562+3,0)+AB1562,OFFSET(C1562,-M1562+4,0),0,5)/365.25*D1562*10000)</f>
        <v/>
      </c>
      <c r="U1562" s="67" t="str">
        <f ca="1">IF(I1562="","",_xll.xEURO(OFFSET(C1562,-M1562+1,0),J1562,OFFSET(C1562,-M1562+2,0),OFFSET(C1562,-M1562+2,0),OFFSET(C1562,-M1562+3,0)+AC1562,OFFSET(C1562,-M1562+4,0),1,1)*I1562)</f>
        <v/>
      </c>
      <c r="V1562" s="69" t="str">
        <f ca="1">IF(I1562="","",_xll.xEURO(OFFSET(C1562,-M1562+1,0),J1562,OFFSET(C1562,-M1562+2,0),OFFSET(C1562,-M1562+2,0),OFFSET(C1562,-M1562+3,0)+AC1562,OFFSET(C1562,-M1562+4,0),1,0))</f>
        <v/>
      </c>
      <c r="W1562" s="67" t="str">
        <f t="shared" si="274"/>
        <v/>
      </c>
      <c r="X1562" s="67" t="str">
        <f ca="1">IF(I1562="","",_xll.xEURO(OFFSET(C1562,-M1562+1,0),J1562,OFFSET(C1562,-M1562+2,0),OFFSET(C1562,-M1562+2,0),OFFSET(C1562,-M1562+3,0)+AC1562,OFFSET(C1562,-M1562+4,0),1,2)/10*I1562)</f>
        <v/>
      </c>
      <c r="Y1562" s="71" t="str">
        <f ca="1">IF(I1562="","",_xll.xEURO(OFFSET(C1562,-M1562+1,0),J1562,OFFSET(C1562,-M1562+2,0),OFFSET(C1562,-M1562+2,0),OFFSET(C1562,-M1562+3,0)+AC1562,OFFSET(C1562,-M1562+4,0),1,3)/100*I1562*10000)</f>
        <v/>
      </c>
      <c r="Z1562" s="71" t="str">
        <f ca="1">IF(I1562="","",_xll.xEURO(OFFSET(C1562,-M1562+1,0),J1562,OFFSET(C1562,-M1562+2,0),OFFSET(C1562,-M1562+2,0),OFFSET(C1562,-M1562+3,0)+AC1562,OFFSET(C1562,-M1562+4,0),1,5)/365.25*I1562*10000)</f>
        <v/>
      </c>
      <c r="AB1562" s="40" t="str">
        <f ca="1">IF(D1562="","",_xll.xCalcSkew(OFFSET(C1562,-M1562,0),E1562-OFFSET(C1562,-M1562+1,0),b)/100)</f>
        <v/>
      </c>
      <c r="AC1562" s="40" t="str">
        <f ca="1">IF(I1562="","",_xll.xCalcSkew(OFFSET(C1562,-M1562,0),J1562-OFFSET(C1562,-M1562+1,0),b)/100)</f>
        <v/>
      </c>
      <c r="AE1562">
        <f t="shared" si="276"/>
        <v>0</v>
      </c>
      <c r="AF1562">
        <f t="shared" si="277"/>
        <v>0</v>
      </c>
      <c r="AG1562">
        <f t="shared" si="278"/>
        <v>0</v>
      </c>
    </row>
    <row r="1563" spans="4:33" x14ac:dyDescent="0.25">
      <c r="D1563" s="52"/>
      <c r="E1563" s="39"/>
      <c r="F1563" s="39"/>
      <c r="G1563" s="35"/>
      <c r="I1563" s="52"/>
      <c r="J1563" s="39"/>
      <c r="K1563" s="39"/>
      <c r="L1563" s="62"/>
      <c r="M1563" s="101">
        <f t="shared" si="275"/>
        <v>30</v>
      </c>
      <c r="N1563" s="67" t="str">
        <f ca="1">IF(D1563="","",_xll.xEURO(OFFSET(C1563,-M1563+1,0),E1563,OFFSET(C1563,-M1563+2,0),OFFSET(C1563,-M1563+2,0),OFFSET(C1563,-M1563+3,0)+AB1563,OFFSET(C1563,-M1563+4,0),0,1)*D1563)</f>
        <v/>
      </c>
      <c r="O1563" s="69" t="str">
        <f ca="1">IF(D1563="","",_xll.xEURO(OFFSET(C1563,-M1563+1,0),E1563,OFFSET(C1563,-M1563+2,0),OFFSET(C1563,-M1563+2,0),OFFSET(C1563,-M1563+3,0)+AB1563,OFFSET(C1563,-M1563+4,0),0,0))</f>
        <v/>
      </c>
      <c r="P1563" s="67" t="str">
        <f t="shared" si="273"/>
        <v/>
      </c>
      <c r="Q1563" s="67" t="str">
        <f ca="1">IF(D1563="","",_xll.xEURO(OFFSET(C1563,-M1563+1,0),E1563,OFFSET(C1563,-M1563+2,0),OFFSET(C1563,-M1563+2,0),OFFSET(C1563,-M1563+3,0)+AB1563,OFFSET(C1563,-M1563+4,0),0,2)/10*D1563)</f>
        <v/>
      </c>
      <c r="R1563" s="71" t="str">
        <f ca="1">IF(D1563="","",_xll.xEURO(OFFSET(C1563,-M1563+1,0),E1563,OFFSET(C1563,-M1563+2,0),OFFSET(C1563,-M1563+2,0),OFFSET(C1563,-M1563+3,0)+AB1563,OFFSET(C1563,-M1563+4,0),0,3)/100*D1563*10000)</f>
        <v/>
      </c>
      <c r="S1563" s="71" t="str">
        <f ca="1">IF(D1563="","",_xll.xEURO(OFFSET(C1563,-M1563+1,0),E1563,OFFSET(C1563,-M1563+2,0),OFFSET(C1563,-M1563+2,0),OFFSET(C1563,-M1563+3,0)+AB1563,OFFSET(C1563,-M1563+4,0),0,5)/365.25*D1563*10000)</f>
        <v/>
      </c>
      <c r="U1563" s="67" t="str">
        <f ca="1">IF(I1563="","",_xll.xEURO(OFFSET(C1563,-M1563+1,0),J1563,OFFSET(C1563,-M1563+2,0),OFFSET(C1563,-M1563+2,0),OFFSET(C1563,-M1563+3,0)+AC1563,OFFSET(C1563,-M1563+4,0),1,1)*I1563)</f>
        <v/>
      </c>
      <c r="V1563" s="69" t="str">
        <f ca="1">IF(I1563="","",_xll.xEURO(OFFSET(C1563,-M1563+1,0),J1563,OFFSET(C1563,-M1563+2,0),OFFSET(C1563,-M1563+2,0),OFFSET(C1563,-M1563+3,0)+AC1563,OFFSET(C1563,-M1563+4,0),1,0))</f>
        <v/>
      </c>
      <c r="W1563" s="67" t="str">
        <f t="shared" si="274"/>
        <v/>
      </c>
      <c r="X1563" s="67" t="str">
        <f ca="1">IF(I1563="","",_xll.xEURO(OFFSET(C1563,-M1563+1,0),J1563,OFFSET(C1563,-M1563+2,0),OFFSET(C1563,-M1563+2,0),OFFSET(C1563,-M1563+3,0)+AC1563,OFFSET(C1563,-M1563+4,0),1,2)/10*I1563)</f>
        <v/>
      </c>
      <c r="Y1563" s="71" t="str">
        <f ca="1">IF(I1563="","",_xll.xEURO(OFFSET(C1563,-M1563+1,0),J1563,OFFSET(C1563,-M1563+2,0),OFFSET(C1563,-M1563+2,0),OFFSET(C1563,-M1563+3,0)+AC1563,OFFSET(C1563,-M1563+4,0),1,3)/100*I1563*10000)</f>
        <v/>
      </c>
      <c r="Z1563" s="71" t="str">
        <f ca="1">IF(I1563="","",_xll.xEURO(OFFSET(C1563,-M1563+1,0),J1563,OFFSET(C1563,-M1563+2,0),OFFSET(C1563,-M1563+2,0),OFFSET(C1563,-M1563+3,0)+AC1563,OFFSET(C1563,-M1563+4,0),1,5)/365.25*I1563*10000)</f>
        <v/>
      </c>
      <c r="AB1563" s="40" t="str">
        <f ca="1">IF(D1563="","",_xll.xCalcSkew(OFFSET(C1563,-M1563,0),E1563-OFFSET(C1563,-M1563+1,0),b)/100)</f>
        <v/>
      </c>
      <c r="AC1563" s="40" t="str">
        <f ca="1">IF(I1563="","",_xll.xCalcSkew(OFFSET(C1563,-M1563,0),J1563-OFFSET(C1563,-M1563+1,0),b)/100)</f>
        <v/>
      </c>
      <c r="AE1563">
        <f t="shared" si="276"/>
        <v>0</v>
      </c>
      <c r="AF1563">
        <f t="shared" si="277"/>
        <v>0</v>
      </c>
      <c r="AG1563">
        <f t="shared" si="278"/>
        <v>0</v>
      </c>
    </row>
    <row r="1564" spans="4:33" x14ac:dyDescent="0.25">
      <c r="D1564" s="52"/>
      <c r="E1564" s="39"/>
      <c r="F1564" s="39"/>
      <c r="G1564" s="35"/>
      <c r="I1564" s="52"/>
      <c r="J1564" s="39"/>
      <c r="K1564" s="39"/>
      <c r="L1564" s="62"/>
      <c r="M1564" s="101">
        <f t="shared" si="275"/>
        <v>31</v>
      </c>
      <c r="N1564" s="67" t="str">
        <f ca="1">IF(D1564="","",_xll.xEURO(OFFSET(C1564,-M1564+1,0),E1564,OFFSET(C1564,-M1564+2,0),OFFSET(C1564,-M1564+2,0),OFFSET(C1564,-M1564+3,0)+AB1564,OFFSET(C1564,-M1564+4,0),0,1)*D1564)</f>
        <v/>
      </c>
      <c r="O1564" s="69" t="str">
        <f ca="1">IF(D1564="","",_xll.xEURO(OFFSET(C1564,-M1564+1,0),E1564,OFFSET(C1564,-M1564+2,0),OFFSET(C1564,-M1564+2,0),OFFSET(C1564,-M1564+3,0)+AB1564,OFFSET(C1564,-M1564+4,0),0,0))</f>
        <v/>
      </c>
      <c r="P1564" s="67" t="str">
        <f t="shared" si="273"/>
        <v/>
      </c>
      <c r="Q1564" s="67" t="str">
        <f ca="1">IF(D1564="","",_xll.xEURO(OFFSET(C1564,-M1564+1,0),E1564,OFFSET(C1564,-M1564+2,0),OFFSET(C1564,-M1564+2,0),OFFSET(C1564,-M1564+3,0)+AB1564,OFFSET(C1564,-M1564+4,0),0,2)/10*D1564)</f>
        <v/>
      </c>
      <c r="R1564" s="71" t="str">
        <f ca="1">IF(D1564="","",_xll.xEURO(OFFSET(C1564,-M1564+1,0),E1564,OFFSET(C1564,-M1564+2,0),OFFSET(C1564,-M1564+2,0),OFFSET(C1564,-M1564+3,0)+AB1564,OFFSET(C1564,-M1564+4,0),0,3)/100*D1564*10000)</f>
        <v/>
      </c>
      <c r="S1564" s="71" t="str">
        <f ca="1">IF(D1564="","",_xll.xEURO(OFFSET(C1564,-M1564+1,0),E1564,OFFSET(C1564,-M1564+2,0),OFFSET(C1564,-M1564+2,0),OFFSET(C1564,-M1564+3,0)+AB1564,OFFSET(C1564,-M1564+4,0),0,5)/365.25*D1564*10000)</f>
        <v/>
      </c>
      <c r="U1564" s="67" t="str">
        <f ca="1">IF(I1564="","",_xll.xEURO(OFFSET(C1564,-M1564+1,0),J1564,OFFSET(C1564,-M1564+2,0),OFFSET(C1564,-M1564+2,0),OFFSET(C1564,-M1564+3,0)+AC1564,OFFSET(C1564,-M1564+4,0),1,1)*I1564)</f>
        <v/>
      </c>
      <c r="V1564" s="69" t="str">
        <f ca="1">IF(I1564="","",_xll.xEURO(OFFSET(C1564,-M1564+1,0),J1564,OFFSET(C1564,-M1564+2,0),OFFSET(C1564,-M1564+2,0),OFFSET(C1564,-M1564+3,0)+AC1564,OFFSET(C1564,-M1564+4,0),1,0))</f>
        <v/>
      </c>
      <c r="W1564" s="67" t="str">
        <f t="shared" si="274"/>
        <v/>
      </c>
      <c r="X1564" s="67" t="str">
        <f ca="1">IF(I1564="","",_xll.xEURO(OFFSET(C1564,-M1564+1,0),J1564,OFFSET(C1564,-M1564+2,0),OFFSET(C1564,-M1564+2,0),OFFSET(C1564,-M1564+3,0)+AC1564,OFFSET(C1564,-M1564+4,0),1,2)/10*I1564)</f>
        <v/>
      </c>
      <c r="Y1564" s="71" t="str">
        <f ca="1">IF(I1564="","",_xll.xEURO(OFFSET(C1564,-M1564+1,0),J1564,OFFSET(C1564,-M1564+2,0),OFFSET(C1564,-M1564+2,0),OFFSET(C1564,-M1564+3,0)+AC1564,OFFSET(C1564,-M1564+4,0),1,3)/100*I1564*10000)</f>
        <v/>
      </c>
      <c r="Z1564" s="71" t="str">
        <f ca="1">IF(I1564="","",_xll.xEURO(OFFSET(C1564,-M1564+1,0),J1564,OFFSET(C1564,-M1564+2,0),OFFSET(C1564,-M1564+2,0),OFFSET(C1564,-M1564+3,0)+AC1564,OFFSET(C1564,-M1564+4,0),1,5)/365.25*I1564*10000)</f>
        <v/>
      </c>
      <c r="AB1564" s="40" t="str">
        <f ca="1">IF(D1564="","",_xll.xCalcSkew(OFFSET(C1564,-M1564,0),E1564-OFFSET(C1564,-M1564+1,0),b)/100)</f>
        <v/>
      </c>
      <c r="AC1564" s="40" t="str">
        <f ca="1">IF(I1564="","",_xll.xCalcSkew(OFFSET(C1564,-M1564,0),J1564-OFFSET(C1564,-M1564+1,0),b)/100)</f>
        <v/>
      </c>
      <c r="AE1564">
        <f t="shared" si="276"/>
        <v>0</v>
      </c>
      <c r="AF1564">
        <f t="shared" si="277"/>
        <v>0</v>
      </c>
      <c r="AG1564">
        <f t="shared" si="278"/>
        <v>0</v>
      </c>
    </row>
    <row r="1565" spans="4:33" x14ac:dyDescent="0.25">
      <c r="D1565" s="52"/>
      <c r="E1565" s="39"/>
      <c r="F1565" s="39"/>
      <c r="G1565" s="35"/>
      <c r="I1565" s="52"/>
      <c r="J1565" s="39"/>
      <c r="K1565" s="39"/>
      <c r="L1565" s="62"/>
      <c r="M1565" s="101">
        <f t="shared" si="275"/>
        <v>32</v>
      </c>
      <c r="N1565" s="67" t="str">
        <f ca="1">IF(D1565="","",_xll.xEURO(OFFSET(C1565,-M1565+1,0),E1565,OFFSET(C1565,-M1565+2,0),OFFSET(C1565,-M1565+2,0),OFFSET(C1565,-M1565+3,0)+AB1565,OFFSET(C1565,-M1565+4,0),0,1)*D1565)</f>
        <v/>
      </c>
      <c r="O1565" s="69" t="str">
        <f ca="1">IF(D1565="","",_xll.xEURO(OFFSET(C1565,-M1565+1,0),E1565,OFFSET(C1565,-M1565+2,0),OFFSET(C1565,-M1565+2,0),OFFSET(C1565,-M1565+3,0)+AB1565,OFFSET(C1565,-M1565+4,0),0,0))</f>
        <v/>
      </c>
      <c r="P1565" s="67" t="str">
        <f t="shared" si="273"/>
        <v/>
      </c>
      <c r="Q1565" s="67" t="str">
        <f ca="1">IF(D1565="","",_xll.xEURO(OFFSET(C1565,-M1565+1,0),E1565,OFFSET(C1565,-M1565+2,0),OFFSET(C1565,-M1565+2,0),OFFSET(C1565,-M1565+3,0)+AB1565,OFFSET(C1565,-M1565+4,0),0,2)/10*D1565)</f>
        <v/>
      </c>
      <c r="R1565" s="71" t="str">
        <f ca="1">IF(D1565="","",_xll.xEURO(OFFSET(C1565,-M1565+1,0),E1565,OFFSET(C1565,-M1565+2,0),OFFSET(C1565,-M1565+2,0),OFFSET(C1565,-M1565+3,0)+AB1565,OFFSET(C1565,-M1565+4,0),0,3)/100*D1565*10000)</f>
        <v/>
      </c>
      <c r="S1565" s="71" t="str">
        <f ca="1">IF(D1565="","",_xll.xEURO(OFFSET(C1565,-M1565+1,0),E1565,OFFSET(C1565,-M1565+2,0),OFFSET(C1565,-M1565+2,0),OFFSET(C1565,-M1565+3,0)+AB1565,OFFSET(C1565,-M1565+4,0),0,5)/365.25*D1565*10000)</f>
        <v/>
      </c>
      <c r="U1565" s="67" t="str">
        <f ca="1">IF(I1565="","",_xll.xEURO(OFFSET(C1565,-M1565+1,0),J1565,OFFSET(C1565,-M1565+2,0),OFFSET(C1565,-M1565+2,0),OFFSET(C1565,-M1565+3,0)+AC1565,OFFSET(C1565,-M1565+4,0),1,1)*I1565)</f>
        <v/>
      </c>
      <c r="V1565" s="69" t="str">
        <f ca="1">IF(I1565="","",_xll.xEURO(OFFSET(C1565,-M1565+1,0),J1565,OFFSET(C1565,-M1565+2,0),OFFSET(C1565,-M1565+2,0),OFFSET(C1565,-M1565+3,0)+AC1565,OFFSET(C1565,-M1565+4,0),1,0))</f>
        <v/>
      </c>
      <c r="W1565" s="67" t="str">
        <f t="shared" si="274"/>
        <v/>
      </c>
      <c r="X1565" s="67" t="str">
        <f ca="1">IF(I1565="","",_xll.xEURO(OFFSET(C1565,-M1565+1,0),J1565,OFFSET(C1565,-M1565+2,0),OFFSET(C1565,-M1565+2,0),OFFSET(C1565,-M1565+3,0)+AC1565,OFFSET(C1565,-M1565+4,0),1,2)/10*I1565)</f>
        <v/>
      </c>
      <c r="Y1565" s="71" t="str">
        <f ca="1">IF(I1565="","",_xll.xEURO(OFFSET(C1565,-M1565+1,0),J1565,OFFSET(C1565,-M1565+2,0),OFFSET(C1565,-M1565+2,0),OFFSET(C1565,-M1565+3,0)+AC1565,OFFSET(C1565,-M1565+4,0),1,3)/100*I1565*10000)</f>
        <v/>
      </c>
      <c r="Z1565" s="71" t="str">
        <f ca="1">IF(I1565="","",_xll.xEURO(OFFSET(C1565,-M1565+1,0),J1565,OFFSET(C1565,-M1565+2,0),OFFSET(C1565,-M1565+2,0),OFFSET(C1565,-M1565+3,0)+AC1565,OFFSET(C1565,-M1565+4,0),1,5)/365.25*I1565*10000)</f>
        <v/>
      </c>
      <c r="AB1565" s="40" t="str">
        <f ca="1">IF(D1565="","",_xll.xCalcSkew(OFFSET(C1565,-M1565,0),E1565-OFFSET(C1565,-M1565+1,0),b)/100)</f>
        <v/>
      </c>
      <c r="AC1565" s="40" t="str">
        <f ca="1">IF(I1565="","",_xll.xCalcSkew(OFFSET(C1565,-M1565,0),J1565-OFFSET(C1565,-M1565+1,0),b)/100)</f>
        <v/>
      </c>
      <c r="AE1565">
        <f t="shared" si="276"/>
        <v>0</v>
      </c>
      <c r="AF1565">
        <f t="shared" si="277"/>
        <v>0</v>
      </c>
      <c r="AG1565">
        <f t="shared" si="278"/>
        <v>0</v>
      </c>
    </row>
    <row r="1566" spans="4:33" x14ac:dyDescent="0.25">
      <c r="D1566" s="52"/>
      <c r="E1566" s="39"/>
      <c r="F1566" s="39"/>
      <c r="G1566" s="35"/>
      <c r="I1566" s="52"/>
      <c r="J1566" s="39"/>
      <c r="K1566" s="39"/>
      <c r="L1566" s="62"/>
      <c r="M1566" s="101">
        <f t="shared" si="275"/>
        <v>33</v>
      </c>
      <c r="N1566" s="67" t="str">
        <f ca="1">IF(D1566="","",_xll.xEURO(OFFSET(C1566,-M1566+1,0),E1566,OFFSET(C1566,-M1566+2,0),OFFSET(C1566,-M1566+2,0),OFFSET(C1566,-M1566+3,0)+AB1566,OFFSET(C1566,-M1566+4,0),0,1)*D1566)</f>
        <v/>
      </c>
      <c r="O1566" s="69" t="str">
        <f ca="1">IF(D1566="","",_xll.xEURO(OFFSET(C1566,-M1566+1,0),E1566,OFFSET(C1566,-M1566+2,0),OFFSET(C1566,-M1566+2,0),OFFSET(C1566,-M1566+3,0)+AB1566,OFFSET(C1566,-M1566+4,0),0,0))</f>
        <v/>
      </c>
      <c r="P1566" s="67" t="str">
        <f t="shared" si="273"/>
        <v/>
      </c>
      <c r="Q1566" s="67" t="str">
        <f ca="1">IF(D1566="","",_xll.xEURO(OFFSET(C1566,-M1566+1,0),E1566,OFFSET(C1566,-M1566+2,0),OFFSET(C1566,-M1566+2,0),OFFSET(C1566,-M1566+3,0)+AB1566,OFFSET(C1566,-M1566+4,0),0,2)/10*D1566)</f>
        <v/>
      </c>
      <c r="R1566" s="71" t="str">
        <f ca="1">IF(D1566="","",_xll.xEURO(OFFSET(C1566,-M1566+1,0),E1566,OFFSET(C1566,-M1566+2,0),OFFSET(C1566,-M1566+2,0),OFFSET(C1566,-M1566+3,0)+AB1566,OFFSET(C1566,-M1566+4,0),0,3)/100*D1566*10000)</f>
        <v/>
      </c>
      <c r="S1566" s="71" t="str">
        <f ca="1">IF(D1566="","",_xll.xEURO(OFFSET(C1566,-M1566+1,0),E1566,OFFSET(C1566,-M1566+2,0),OFFSET(C1566,-M1566+2,0),OFFSET(C1566,-M1566+3,0)+AB1566,OFFSET(C1566,-M1566+4,0),0,5)/365.25*D1566*10000)</f>
        <v/>
      </c>
      <c r="U1566" s="67" t="str">
        <f ca="1">IF(I1566="","",_xll.xEURO(OFFSET(C1566,-M1566+1,0),J1566,OFFSET(C1566,-M1566+2,0),OFFSET(C1566,-M1566+2,0),OFFSET(C1566,-M1566+3,0)+AC1566,OFFSET(C1566,-M1566+4,0),1,1)*I1566)</f>
        <v/>
      </c>
      <c r="V1566" s="69" t="str">
        <f ca="1">IF(I1566="","",_xll.xEURO(OFFSET(C1566,-M1566+1,0),J1566,OFFSET(C1566,-M1566+2,0),OFFSET(C1566,-M1566+2,0),OFFSET(C1566,-M1566+3,0)+AC1566,OFFSET(C1566,-M1566+4,0),1,0))</f>
        <v/>
      </c>
      <c r="W1566" s="67" t="str">
        <f t="shared" si="274"/>
        <v/>
      </c>
      <c r="X1566" s="67" t="str">
        <f ca="1">IF(I1566="","",_xll.xEURO(OFFSET(C1566,-M1566+1,0),J1566,OFFSET(C1566,-M1566+2,0),OFFSET(C1566,-M1566+2,0),OFFSET(C1566,-M1566+3,0)+AC1566,OFFSET(C1566,-M1566+4,0),1,2)/10*I1566)</f>
        <v/>
      </c>
      <c r="Y1566" s="71" t="str">
        <f ca="1">IF(I1566="","",_xll.xEURO(OFFSET(C1566,-M1566+1,0),J1566,OFFSET(C1566,-M1566+2,0),OFFSET(C1566,-M1566+2,0),OFFSET(C1566,-M1566+3,0)+AC1566,OFFSET(C1566,-M1566+4,0),1,3)/100*I1566*10000)</f>
        <v/>
      </c>
      <c r="Z1566" s="71" t="str">
        <f ca="1">IF(I1566="","",_xll.xEURO(OFFSET(C1566,-M1566+1,0),J1566,OFFSET(C1566,-M1566+2,0),OFFSET(C1566,-M1566+2,0),OFFSET(C1566,-M1566+3,0)+AC1566,OFFSET(C1566,-M1566+4,0),1,5)/365.25*I1566*10000)</f>
        <v/>
      </c>
      <c r="AB1566" s="40" t="str">
        <f ca="1">IF(D1566="","",_xll.xCalcSkew(OFFSET(C1566,-M1566,0),E1566-OFFSET(C1566,-M1566+1,0),b)/100)</f>
        <v/>
      </c>
      <c r="AC1566" s="40" t="str">
        <f ca="1">IF(I1566="","",_xll.xCalcSkew(OFFSET(C1566,-M1566,0),J1566-OFFSET(C1566,-M1566+1,0),b)/100)</f>
        <v/>
      </c>
      <c r="AE1566">
        <f t="shared" si="276"/>
        <v>0</v>
      </c>
      <c r="AF1566">
        <f t="shared" si="277"/>
        <v>0</v>
      </c>
      <c r="AG1566">
        <f t="shared" si="278"/>
        <v>0</v>
      </c>
    </row>
    <row r="1567" spans="4:33" x14ac:dyDescent="0.25">
      <c r="D1567" s="52"/>
      <c r="E1567" s="39"/>
      <c r="F1567" s="39"/>
      <c r="G1567" s="35"/>
      <c r="I1567" s="52"/>
      <c r="J1567" s="39"/>
      <c r="K1567" s="39"/>
      <c r="L1567" s="62"/>
      <c r="M1567" s="101">
        <f t="shared" si="275"/>
        <v>34</v>
      </c>
      <c r="N1567" s="67" t="str">
        <f ca="1">IF(D1567="","",_xll.xEURO(OFFSET(C1567,-M1567+1,0),E1567,OFFSET(C1567,-M1567+2,0),OFFSET(C1567,-M1567+2,0),OFFSET(C1567,-M1567+3,0)+AB1567,OFFSET(C1567,-M1567+4,0),0,1)*D1567)</f>
        <v/>
      </c>
      <c r="O1567" s="69" t="str">
        <f ca="1">IF(D1567="","",_xll.xEURO(OFFSET(C1567,-M1567+1,0),E1567,OFFSET(C1567,-M1567+2,0),OFFSET(C1567,-M1567+2,0),OFFSET(C1567,-M1567+3,0)+AB1567,OFFSET(C1567,-M1567+4,0),0,0))</f>
        <v/>
      </c>
      <c r="P1567" s="67" t="str">
        <f t="shared" si="273"/>
        <v/>
      </c>
      <c r="Q1567" s="67" t="str">
        <f ca="1">IF(D1567="","",_xll.xEURO(OFFSET(C1567,-M1567+1,0),E1567,OFFSET(C1567,-M1567+2,0),OFFSET(C1567,-M1567+2,0),OFFSET(C1567,-M1567+3,0)+AB1567,OFFSET(C1567,-M1567+4,0),0,2)/10*D1567)</f>
        <v/>
      </c>
      <c r="R1567" s="71" t="str">
        <f ca="1">IF(D1567="","",_xll.xEURO(OFFSET(C1567,-M1567+1,0),E1567,OFFSET(C1567,-M1567+2,0),OFFSET(C1567,-M1567+2,0),OFFSET(C1567,-M1567+3,0)+AB1567,OFFSET(C1567,-M1567+4,0),0,3)/100*D1567*10000)</f>
        <v/>
      </c>
      <c r="S1567" s="71" t="str">
        <f ca="1">IF(D1567="","",_xll.xEURO(OFFSET(C1567,-M1567+1,0),E1567,OFFSET(C1567,-M1567+2,0),OFFSET(C1567,-M1567+2,0),OFFSET(C1567,-M1567+3,0)+AB1567,OFFSET(C1567,-M1567+4,0),0,5)/365.25*D1567*10000)</f>
        <v/>
      </c>
      <c r="U1567" s="67" t="str">
        <f ca="1">IF(I1567="","",_xll.xEURO(OFFSET(C1567,-M1567+1,0),J1567,OFFSET(C1567,-M1567+2,0),OFFSET(C1567,-M1567+2,0),OFFSET(C1567,-M1567+3,0)+AC1567,OFFSET(C1567,-M1567+4,0),1,1)*I1567)</f>
        <v/>
      </c>
      <c r="V1567" s="69" t="str">
        <f ca="1">IF(I1567="","",_xll.xEURO(OFFSET(C1567,-M1567+1,0),J1567,OFFSET(C1567,-M1567+2,0),OFFSET(C1567,-M1567+2,0),OFFSET(C1567,-M1567+3,0)+AC1567,OFFSET(C1567,-M1567+4,0),1,0))</f>
        <v/>
      </c>
      <c r="W1567" s="67" t="str">
        <f t="shared" si="274"/>
        <v/>
      </c>
      <c r="X1567" s="67" t="str">
        <f ca="1">IF(I1567="","",_xll.xEURO(OFFSET(C1567,-M1567+1,0),J1567,OFFSET(C1567,-M1567+2,0),OFFSET(C1567,-M1567+2,0),OFFSET(C1567,-M1567+3,0)+AC1567,OFFSET(C1567,-M1567+4,0),1,2)/10*I1567)</f>
        <v/>
      </c>
      <c r="Y1567" s="71" t="str">
        <f ca="1">IF(I1567="","",_xll.xEURO(OFFSET(C1567,-M1567+1,0),J1567,OFFSET(C1567,-M1567+2,0),OFFSET(C1567,-M1567+2,0),OFFSET(C1567,-M1567+3,0)+AC1567,OFFSET(C1567,-M1567+4,0),1,3)/100*I1567*10000)</f>
        <v/>
      </c>
      <c r="Z1567" s="71" t="str">
        <f ca="1">IF(I1567="","",_xll.xEURO(OFFSET(C1567,-M1567+1,0),J1567,OFFSET(C1567,-M1567+2,0),OFFSET(C1567,-M1567+2,0),OFFSET(C1567,-M1567+3,0)+AC1567,OFFSET(C1567,-M1567+4,0),1,5)/365.25*I1567*10000)</f>
        <v/>
      </c>
      <c r="AB1567" s="40" t="str">
        <f ca="1">IF(D1567="","",_xll.xCalcSkew(OFFSET(C1567,-M1567,0),E1567-OFFSET(C1567,-M1567+1,0),b)/100)</f>
        <v/>
      </c>
      <c r="AC1567" s="40" t="str">
        <f ca="1">IF(I1567="","",_xll.xCalcSkew(OFFSET(C1567,-M1567,0),J1567-OFFSET(C1567,-M1567+1,0),b)/100)</f>
        <v/>
      </c>
      <c r="AE1567">
        <f t="shared" si="276"/>
        <v>0</v>
      </c>
      <c r="AF1567">
        <f t="shared" si="277"/>
        <v>0</v>
      </c>
      <c r="AG1567">
        <f t="shared" si="278"/>
        <v>0</v>
      </c>
    </row>
    <row r="1568" spans="4:33" x14ac:dyDescent="0.25">
      <c r="D1568" s="52"/>
      <c r="E1568" s="39"/>
      <c r="F1568" s="39"/>
      <c r="G1568" s="35"/>
      <c r="I1568" s="52"/>
      <c r="J1568" s="39"/>
      <c r="K1568" s="39"/>
      <c r="L1568" s="62"/>
      <c r="M1568" s="101">
        <f t="shared" si="275"/>
        <v>35</v>
      </c>
      <c r="N1568" s="67" t="str">
        <f ca="1">IF(D1568="","",_xll.xEURO(OFFSET(C1568,-M1568+1,0),E1568,OFFSET(C1568,-M1568+2,0),OFFSET(C1568,-M1568+2,0),OFFSET(C1568,-M1568+3,0)+AB1568,OFFSET(C1568,-M1568+4,0),0,1)*D1568)</f>
        <v/>
      </c>
      <c r="O1568" s="69" t="str">
        <f ca="1">IF(D1568="","",_xll.xEURO(OFFSET(C1568,-M1568+1,0),E1568,OFFSET(C1568,-M1568+2,0),OFFSET(C1568,-M1568+2,0),OFFSET(C1568,-M1568+3,0)+AB1568,OFFSET(C1568,-M1568+4,0),0,0))</f>
        <v/>
      </c>
      <c r="P1568" s="67" t="str">
        <f t="shared" si="273"/>
        <v/>
      </c>
      <c r="Q1568" s="67" t="str">
        <f ca="1">IF(D1568="","",_xll.xEURO(OFFSET(C1568,-M1568+1,0),E1568,OFFSET(C1568,-M1568+2,0),OFFSET(C1568,-M1568+2,0),OFFSET(C1568,-M1568+3,0)+AB1568,OFFSET(C1568,-M1568+4,0),0,2)/10*D1568)</f>
        <v/>
      </c>
      <c r="R1568" s="71" t="str">
        <f ca="1">IF(D1568="","",_xll.xEURO(OFFSET(C1568,-M1568+1,0),E1568,OFFSET(C1568,-M1568+2,0),OFFSET(C1568,-M1568+2,0),OFFSET(C1568,-M1568+3,0)+AB1568,OFFSET(C1568,-M1568+4,0),0,3)/100*D1568*10000)</f>
        <v/>
      </c>
      <c r="S1568" s="71" t="str">
        <f ca="1">IF(D1568="","",_xll.xEURO(OFFSET(C1568,-M1568+1,0),E1568,OFFSET(C1568,-M1568+2,0),OFFSET(C1568,-M1568+2,0),OFFSET(C1568,-M1568+3,0)+AB1568,OFFSET(C1568,-M1568+4,0),0,5)/365.25*D1568*10000)</f>
        <v/>
      </c>
      <c r="U1568" s="67" t="str">
        <f ca="1">IF(I1568="","",_xll.xEURO(OFFSET(C1568,-M1568+1,0),J1568,OFFSET(C1568,-M1568+2,0),OFFSET(C1568,-M1568+2,0),OFFSET(C1568,-M1568+3,0)+AC1568,OFFSET(C1568,-M1568+4,0),1,1)*I1568)</f>
        <v/>
      </c>
      <c r="V1568" s="69" t="str">
        <f ca="1">IF(I1568="","",_xll.xEURO(OFFSET(C1568,-M1568+1,0),J1568,OFFSET(C1568,-M1568+2,0),OFFSET(C1568,-M1568+2,0),OFFSET(C1568,-M1568+3,0)+AC1568,OFFSET(C1568,-M1568+4,0),1,0))</f>
        <v/>
      </c>
      <c r="W1568" s="67" t="str">
        <f t="shared" si="274"/>
        <v/>
      </c>
      <c r="X1568" s="67" t="str">
        <f ca="1">IF(I1568="","",_xll.xEURO(OFFSET(C1568,-M1568+1,0),J1568,OFFSET(C1568,-M1568+2,0),OFFSET(C1568,-M1568+2,0),OFFSET(C1568,-M1568+3,0)+AC1568,OFFSET(C1568,-M1568+4,0),1,2)/10*I1568)</f>
        <v/>
      </c>
      <c r="Y1568" s="71" t="str">
        <f ca="1">IF(I1568="","",_xll.xEURO(OFFSET(C1568,-M1568+1,0),J1568,OFFSET(C1568,-M1568+2,0),OFFSET(C1568,-M1568+2,0),OFFSET(C1568,-M1568+3,0)+AC1568,OFFSET(C1568,-M1568+4,0),1,3)/100*I1568*10000)</f>
        <v/>
      </c>
      <c r="Z1568" s="71" t="str">
        <f ca="1">IF(I1568="","",_xll.xEURO(OFFSET(C1568,-M1568+1,0),J1568,OFFSET(C1568,-M1568+2,0),OFFSET(C1568,-M1568+2,0),OFFSET(C1568,-M1568+3,0)+AC1568,OFFSET(C1568,-M1568+4,0),1,5)/365.25*I1568*10000)</f>
        <v/>
      </c>
      <c r="AB1568" s="40" t="str">
        <f ca="1">IF(D1568="","",_xll.xCalcSkew(OFFSET(C1568,-M1568,0),E1568-OFFSET(C1568,-M1568+1,0),b)/100)</f>
        <v/>
      </c>
      <c r="AC1568" s="40" t="str">
        <f ca="1">IF(I1568="","",_xll.xCalcSkew(OFFSET(C1568,-M1568,0),J1568-OFFSET(C1568,-M1568+1,0),b)/100)</f>
        <v/>
      </c>
      <c r="AE1568">
        <f t="shared" si="276"/>
        <v>0</v>
      </c>
      <c r="AF1568">
        <f t="shared" si="277"/>
        <v>0</v>
      </c>
      <c r="AG1568">
        <f t="shared" si="278"/>
        <v>0</v>
      </c>
    </row>
    <row r="1569" spans="3:33" x14ac:dyDescent="0.25">
      <c r="D1569" s="46">
        <f ca="1">SUM(INDIRECT(CONCATENATE(ADDRESS(ROW(D1533),COLUMN(D1533)),":",ADDRESS(ROW()-1,COLUMN()))))</f>
        <v>0</v>
      </c>
      <c r="I1569" s="46">
        <f ca="1">SUM(INDIRECT(CONCATENATE(ADDRESS(ROW(I1533),COLUMN(I1533)),":",ADDRESS(ROW()-1,COLUMN()))))</f>
        <v>0</v>
      </c>
      <c r="J1569" s="1"/>
      <c r="K1569" s="1"/>
      <c r="L1569" s="1"/>
      <c r="N1569" s="46">
        <f t="shared" ref="N1569:S1569" ca="1" si="279">SUM(INDIRECT(CONCATENATE(ADDRESS(ROW(N1533),COLUMN(N1533)),":",ADDRESS(ROW()-1,COLUMN()))))</f>
        <v>0</v>
      </c>
      <c r="O1569" s="46">
        <f t="shared" ca="1" si="279"/>
        <v>0</v>
      </c>
      <c r="P1569" s="46">
        <f t="shared" ca="1" si="279"/>
        <v>0</v>
      </c>
      <c r="Q1569" s="46">
        <f t="shared" ca="1" si="279"/>
        <v>0</v>
      </c>
      <c r="R1569" s="46">
        <f t="shared" ca="1" si="279"/>
        <v>0</v>
      </c>
      <c r="S1569" s="46">
        <f t="shared" ca="1" si="279"/>
        <v>0</v>
      </c>
      <c r="T1569" s="67"/>
      <c r="U1569" s="46">
        <f t="shared" ref="U1569:Z1569" ca="1" si="280">SUM(INDIRECT(CONCATENATE(ADDRESS(ROW(U1533),COLUMN(U1533)),":",ADDRESS(ROW()-1,COLUMN()))))</f>
        <v>0</v>
      </c>
      <c r="V1569" s="46">
        <f t="shared" ca="1" si="280"/>
        <v>0</v>
      </c>
      <c r="W1569" s="46">
        <f t="shared" ca="1" si="280"/>
        <v>0</v>
      </c>
      <c r="X1569" s="46">
        <f t="shared" ca="1" si="280"/>
        <v>0</v>
      </c>
      <c r="Y1569" s="46">
        <f t="shared" ca="1" si="280"/>
        <v>0</v>
      </c>
      <c r="Z1569" s="46">
        <f t="shared" ca="1" si="280"/>
        <v>0</v>
      </c>
      <c r="AE1569">
        <f t="shared" ca="1" si="276"/>
        <v>0</v>
      </c>
      <c r="AF1569">
        <f t="shared" ca="1" si="277"/>
        <v>0</v>
      </c>
      <c r="AG1569">
        <f t="shared" ca="1" si="278"/>
        <v>0</v>
      </c>
    </row>
    <row r="1570" spans="3:33" x14ac:dyDescent="0.25">
      <c r="AE1570">
        <f t="shared" si="276"/>
        <v>0</v>
      </c>
      <c r="AF1570">
        <f t="shared" si="277"/>
        <v>0</v>
      </c>
      <c r="AG1570">
        <f t="shared" si="278"/>
        <v>0</v>
      </c>
    </row>
    <row r="1571" spans="3:33" x14ac:dyDescent="0.25">
      <c r="C1571" s="34">
        <f ca="1">EOMONTH(C1533,0)+1</f>
        <v>38473</v>
      </c>
      <c r="D1571" s="52"/>
      <c r="E1571" s="39"/>
      <c r="F1571" s="39"/>
      <c r="G1571" s="35"/>
      <c r="I1571" s="52"/>
      <c r="J1571" s="39"/>
      <c r="K1571" s="39"/>
      <c r="L1571" s="62"/>
      <c r="M1571" s="101">
        <v>0</v>
      </c>
      <c r="N1571" s="67" t="str">
        <f ca="1">IF(D1571="","",_xll.xEURO(OFFSET(C1571,-M1571+1,0),E1571,OFFSET(C1571,-M1571+2,0),OFFSET(C1571,-M1571+2,0),OFFSET(C1571,-M1571+3,0)+AB1571,OFFSET(C1571,-M1571+4,0),0,1)*D1571)</f>
        <v/>
      </c>
      <c r="O1571" s="69" t="str">
        <f ca="1">IF(D1571="","",_xll.xEURO(OFFSET(C1571,-M1571+1,0),E1571,OFFSET(C1571,-M1571+2,0),OFFSET(C1571,-M1571+2,0),OFFSET(C1571,-M1571+3,0)+AB1571,OFFSET(C1571,-M1571+4,0),0,0))</f>
        <v/>
      </c>
      <c r="P1571" s="67" t="str">
        <f t="shared" ref="P1571:P1606" si="281">IF(D1571="","",(O1571-F1571)*D1571*10)</f>
        <v/>
      </c>
      <c r="Q1571" s="67" t="str">
        <f ca="1">IF(D1571="","",_xll.xEURO(OFFSET(C1571,-M1571+1,0),E1571,OFFSET(C1571,-M1571+2,0),OFFSET(C1571,-M1571+2,0),OFFSET(C1571,-M1571+3,0)+AB1571,OFFSET(C1571,-M1571+4,0),0,2)/10*D1571)</f>
        <v/>
      </c>
      <c r="R1571" s="71" t="str">
        <f ca="1">IF(D1571="","",_xll.xEURO(OFFSET(C1571,-M1571+1,0),E1571,OFFSET(C1571,-M1571+2,0),OFFSET(C1571,-M1571+2,0),OFFSET(C1571,-M1571+3,0)+AB1571,OFFSET(C1571,-M1571+4,0),0,3)/100*D1571*10000)</f>
        <v/>
      </c>
      <c r="S1571" s="71" t="str">
        <f ca="1">IF(D1571="","",_xll.xEURO(OFFSET(C1571,-M1571+1,0),E1571,OFFSET(C1571,-M1571+2,0),OFFSET(C1571,-M1571+2,0),OFFSET(C1571,-M1571+3,0)+AB1571,OFFSET(C1571,-M1571+4,0),0,5)/365.25*D1571*10000)</f>
        <v/>
      </c>
      <c r="U1571" s="67" t="str">
        <f ca="1">IF(I1571="","",_xll.xEURO(OFFSET(C1571,-M1571+1,0),J1571,OFFSET(C1571,-M1571+2,0),OFFSET(C1571,-M1571+2,0),OFFSET(C1571,-M1571+3,0)+AC1571,OFFSET(C1571,-M1571+4,0),1,1)*I1571)</f>
        <v/>
      </c>
      <c r="V1571" s="69" t="str">
        <f ca="1">IF(I1571="","",_xll.xEURO(OFFSET(C1571,-M1571+1,0),J1571,OFFSET(C1571,-M1571+2,0),OFFSET(C1571,-M1571+2,0),OFFSET(C1571,-M1571+3,0)+AC1571,OFFSET(C1571,-M1571+4,0),1,0))</f>
        <v/>
      </c>
      <c r="W1571" s="67" t="str">
        <f t="shared" ref="W1571:W1606" si="282">IF(I1571="","",(V1571-K1571)*I1571*10)</f>
        <v/>
      </c>
      <c r="X1571" s="67" t="str">
        <f ca="1">IF(I1571="","",_xll.xEURO(OFFSET(C1571,-M1571+1,0),J1571,OFFSET(C1571,-M1571+2,0),OFFSET(C1571,-M1571+2,0),OFFSET(C1571,-M1571+3,0)+AC1571,OFFSET(C1571,-M1571+4,0),1,2)/10*I1571)</f>
        <v/>
      </c>
      <c r="Y1571" s="71" t="str">
        <f ca="1">IF(I1571="","",_xll.xEURO(OFFSET(C1571,-M1571+1,0),J1571,OFFSET(C1571,-M1571+2,0),OFFSET(C1571,-M1571+2,0),OFFSET(C1571,-M1571+3,0)+AC1571,OFFSET(C1571,-M1571+4,0),1,3)/100*I1571*10000)</f>
        <v/>
      </c>
      <c r="Z1571" s="71" t="str">
        <f ca="1">IF(I1571="","",_xll.xEURO(OFFSET(C1571,-M1571+1,0),J1571,OFFSET(C1571,-M1571+2,0),OFFSET(C1571,-M1571+2,0),OFFSET(C1571,-M1571+3,0)+AC1571,OFFSET(C1571,-M1571+4,0),1,5)/365.25*I1571*10000)</f>
        <v/>
      </c>
      <c r="AB1571" s="40" t="str">
        <f ca="1">IF(D1571="","",_xll.xCalcSkew(OFFSET(C1571,-M1571,0),E1571-OFFSET(C1571,-M1571+1,0),b)/100)</f>
        <v/>
      </c>
      <c r="AC1571" s="40" t="str">
        <f ca="1">IF(I1571="","",_xll.xCalcSkew(OFFSET(C1571,-M1571,0),J1571-OFFSET(C1571,-M1571+1,0),b)/100)</f>
        <v/>
      </c>
      <c r="AE1571">
        <f t="shared" si="276"/>
        <v>0</v>
      </c>
      <c r="AF1571">
        <f t="shared" si="277"/>
        <v>0</v>
      </c>
      <c r="AG1571">
        <f t="shared" si="278"/>
        <v>0</v>
      </c>
    </row>
    <row r="1572" spans="3:33" x14ac:dyDescent="0.25">
      <c r="C1572" s="41">
        <f ca="1">INDEX(Inputs!$1:$1048576,MATCH(C1571,Inputs!C:C,0),5)</f>
        <v>3.6430000000000002</v>
      </c>
      <c r="D1572" s="52"/>
      <c r="E1572" s="39"/>
      <c r="F1572" s="39"/>
      <c r="G1572" s="35"/>
      <c r="I1572" s="52"/>
      <c r="J1572" s="39"/>
      <c r="K1572" s="39"/>
      <c r="L1572" s="62"/>
      <c r="M1572" s="101">
        <f>M1571+1</f>
        <v>1</v>
      </c>
      <c r="N1572" s="67" t="str">
        <f ca="1">IF(D1572="","",_xll.xEURO(OFFSET(C1572,-M1572+1,0),E1572,OFFSET(C1572,-M1572+2,0),OFFSET(C1572,-M1572+2,0),OFFSET(C1572,-M1572+3,0)+AB1572,OFFSET(C1572,-M1572+4,0),0,1)*D1572)</f>
        <v/>
      </c>
      <c r="O1572" s="69" t="str">
        <f ca="1">IF(D1572="","",_xll.xEURO(OFFSET(C1572,-M1572+1,0),E1572,OFFSET(C1572,-M1572+2,0),OFFSET(C1572,-M1572+2,0),OFFSET(C1572,-M1572+3,0)+AB1572,OFFSET(C1572,-M1572+4,0),0,0))</f>
        <v/>
      </c>
      <c r="P1572" s="67" t="str">
        <f t="shared" si="281"/>
        <v/>
      </c>
      <c r="Q1572" s="67" t="str">
        <f ca="1">IF(D1572="","",_xll.xEURO(OFFSET(C1572,-M1572+1,0),E1572,OFFSET(C1572,-M1572+2,0),OFFSET(C1572,-M1572+2,0),OFFSET(C1572,-M1572+3,0)+AB1572,OFFSET(C1572,-M1572+4,0),0,2)/10*D1572)</f>
        <v/>
      </c>
      <c r="R1572" s="71" t="str">
        <f ca="1">IF(D1572="","",_xll.xEURO(OFFSET(C1572,-M1572+1,0),E1572,OFFSET(C1572,-M1572+2,0),OFFSET(C1572,-M1572+2,0),OFFSET(C1572,-M1572+3,0)+AB1572,OFFSET(C1572,-M1572+4,0),0,3)/100*D1572*10000)</f>
        <v/>
      </c>
      <c r="S1572" s="71" t="str">
        <f ca="1">IF(D1572="","",_xll.xEURO(OFFSET(C1572,-M1572+1,0),E1572,OFFSET(C1572,-M1572+2,0),OFFSET(C1572,-M1572+2,0),OFFSET(C1572,-M1572+3,0)+AB1572,OFFSET(C1572,-M1572+4,0),0,5)/365.25*D1572*10000)</f>
        <v/>
      </c>
      <c r="U1572" s="67" t="str">
        <f ca="1">IF(I1572="","",_xll.xEURO(OFFSET(C1572,-M1572+1,0),J1572,OFFSET(C1572,-M1572+2,0),OFFSET(C1572,-M1572+2,0),OFFSET(C1572,-M1572+3,0)+AC1572,OFFSET(C1572,-M1572+4,0),1,1)*I1572)</f>
        <v/>
      </c>
      <c r="V1572" s="69" t="str">
        <f ca="1">IF(I1572="","",_xll.xEURO(OFFSET(C1572,-M1572+1,0),J1572,OFFSET(C1572,-M1572+2,0),OFFSET(C1572,-M1572+2,0),OFFSET(C1572,-M1572+3,0)+AC1572,OFFSET(C1572,-M1572+4,0),1,0))</f>
        <v/>
      </c>
      <c r="W1572" s="67" t="str">
        <f t="shared" si="282"/>
        <v/>
      </c>
      <c r="X1572" s="67" t="str">
        <f ca="1">IF(I1572="","",_xll.xEURO(OFFSET(C1572,-M1572+1,0),J1572,OFFSET(C1572,-M1572+2,0),OFFSET(C1572,-M1572+2,0),OFFSET(C1572,-M1572+3,0)+AC1572,OFFSET(C1572,-M1572+4,0),1,2)/10*I1572)</f>
        <v/>
      </c>
      <c r="Y1572" s="71" t="str">
        <f ca="1">IF(I1572="","",_xll.xEURO(OFFSET(C1572,-M1572+1,0),J1572,OFFSET(C1572,-M1572+2,0),OFFSET(C1572,-M1572+2,0),OFFSET(C1572,-M1572+3,0)+AC1572,OFFSET(C1572,-M1572+4,0),1,3)/100*I1572*10000)</f>
        <v/>
      </c>
      <c r="Z1572" s="71" t="str">
        <f ca="1">IF(I1572="","",_xll.xEURO(OFFSET(C1572,-M1572+1,0),J1572,OFFSET(C1572,-M1572+2,0),OFFSET(C1572,-M1572+2,0),OFFSET(C1572,-M1572+3,0)+AC1572,OFFSET(C1572,-M1572+4,0),1,5)/365.25*I1572*10000)</f>
        <v/>
      </c>
      <c r="AB1572" s="40" t="str">
        <f ca="1">IF(D1572="","",_xll.xCalcSkew(OFFSET(C1572,-M1572,0),E1572-OFFSET(C1572,-M1572+1,0),b)/100)</f>
        <v/>
      </c>
      <c r="AC1572" s="40" t="str">
        <f ca="1">IF(I1572="","",_xll.xCalcSkew(OFFSET(C1572,-M1572,0),J1572-OFFSET(C1572,-M1572+1,0),b)/100)</f>
        <v/>
      </c>
      <c r="AE1572">
        <f t="shared" si="276"/>
        <v>0</v>
      </c>
      <c r="AF1572">
        <f t="shared" si="277"/>
        <v>0</v>
      </c>
      <c r="AG1572">
        <f t="shared" si="278"/>
        <v>0</v>
      </c>
    </row>
    <row r="1573" spans="3:33" x14ac:dyDescent="0.25">
      <c r="C1573" s="40">
        <f ca="1">INDEX(Inputs!$1:$1048576,MATCH(C1571,Inputs!C:C,0),7)</f>
        <v>4.28961922570439E-2</v>
      </c>
      <c r="D1573" s="52"/>
      <c r="E1573" s="39"/>
      <c r="F1573" s="39"/>
      <c r="G1573" s="35"/>
      <c r="I1573" s="52"/>
      <c r="J1573" s="39"/>
      <c r="K1573" s="39"/>
      <c r="L1573" s="62"/>
      <c r="M1573" s="101">
        <f t="shared" ref="M1573:M1606" si="283">M1572+1</f>
        <v>2</v>
      </c>
      <c r="N1573" s="67" t="str">
        <f ca="1">IF(D1573="","",_xll.xEURO(OFFSET(C1573,-M1573+1,0),E1573,OFFSET(C1573,-M1573+2,0),OFFSET(C1573,-M1573+2,0),OFFSET(C1573,-M1573+3,0)+AB1573,OFFSET(C1573,-M1573+4,0),0,1)*D1573)</f>
        <v/>
      </c>
      <c r="O1573" s="69" t="str">
        <f ca="1">IF(D1573="","",_xll.xEURO(OFFSET(C1573,-M1573+1,0),E1573,OFFSET(C1573,-M1573+2,0),OFFSET(C1573,-M1573+2,0),OFFSET(C1573,-M1573+3,0)+AB1573,OFFSET(C1573,-M1573+4,0),0,0))</f>
        <v/>
      </c>
      <c r="P1573" s="67" t="str">
        <f t="shared" si="281"/>
        <v/>
      </c>
      <c r="Q1573" s="67" t="str">
        <f ca="1">IF(D1573="","",_xll.xEURO(OFFSET(C1573,-M1573+1,0),E1573,OFFSET(C1573,-M1573+2,0),OFFSET(C1573,-M1573+2,0),OFFSET(C1573,-M1573+3,0)+AB1573,OFFSET(C1573,-M1573+4,0),0,2)/10*D1573)</f>
        <v/>
      </c>
      <c r="R1573" s="71" t="str">
        <f ca="1">IF(D1573="","",_xll.xEURO(OFFSET(C1573,-M1573+1,0),E1573,OFFSET(C1573,-M1573+2,0),OFFSET(C1573,-M1573+2,0),OFFSET(C1573,-M1573+3,0)+AB1573,OFFSET(C1573,-M1573+4,0),0,3)/100*D1573*10000)</f>
        <v/>
      </c>
      <c r="S1573" s="71" t="str">
        <f ca="1">IF(D1573="","",_xll.xEURO(OFFSET(C1573,-M1573+1,0),E1573,OFFSET(C1573,-M1573+2,0),OFFSET(C1573,-M1573+2,0),OFFSET(C1573,-M1573+3,0)+AB1573,OFFSET(C1573,-M1573+4,0),0,5)/365.25*D1573*10000)</f>
        <v/>
      </c>
      <c r="U1573" s="67" t="str">
        <f ca="1">IF(I1573="","",_xll.xEURO(OFFSET(C1573,-M1573+1,0),J1573,OFFSET(C1573,-M1573+2,0),OFFSET(C1573,-M1573+2,0),OFFSET(C1573,-M1573+3,0)+AC1573,OFFSET(C1573,-M1573+4,0),1,1)*I1573)</f>
        <v/>
      </c>
      <c r="V1573" s="69" t="str">
        <f ca="1">IF(I1573="","",_xll.xEURO(OFFSET(C1573,-M1573+1,0),J1573,OFFSET(C1573,-M1573+2,0),OFFSET(C1573,-M1573+2,0),OFFSET(C1573,-M1573+3,0)+AC1573,OFFSET(C1573,-M1573+4,0),1,0))</f>
        <v/>
      </c>
      <c r="W1573" s="67" t="str">
        <f t="shared" si="282"/>
        <v/>
      </c>
      <c r="X1573" s="67" t="str">
        <f ca="1">IF(I1573="","",_xll.xEURO(OFFSET(C1573,-M1573+1,0),J1573,OFFSET(C1573,-M1573+2,0),OFFSET(C1573,-M1573+2,0),OFFSET(C1573,-M1573+3,0)+AC1573,OFFSET(C1573,-M1573+4,0),1,2)/10*I1573)</f>
        <v/>
      </c>
      <c r="Y1573" s="71" t="str">
        <f ca="1">IF(I1573="","",_xll.xEURO(OFFSET(C1573,-M1573+1,0),J1573,OFFSET(C1573,-M1573+2,0),OFFSET(C1573,-M1573+2,0),OFFSET(C1573,-M1573+3,0)+AC1573,OFFSET(C1573,-M1573+4,0),1,3)/100*I1573*10000)</f>
        <v/>
      </c>
      <c r="Z1573" s="71" t="str">
        <f ca="1">IF(I1573="","",_xll.xEURO(OFFSET(C1573,-M1573+1,0),J1573,OFFSET(C1573,-M1573+2,0),OFFSET(C1573,-M1573+2,0),OFFSET(C1573,-M1573+3,0)+AC1573,OFFSET(C1573,-M1573+4,0),1,5)/365.25*I1573*10000)</f>
        <v/>
      </c>
      <c r="AB1573" s="40" t="str">
        <f ca="1">IF(D1573="","",_xll.xCalcSkew(OFFSET(C1573,-M1573,0),E1573-OFFSET(C1573,-M1573+1,0),b)/100)</f>
        <v/>
      </c>
      <c r="AC1573" s="40" t="str">
        <f ca="1">IF(I1573="","",_xll.xCalcSkew(OFFSET(C1573,-M1573,0),J1573-OFFSET(C1573,-M1573+1,0),b)/100)</f>
        <v/>
      </c>
      <c r="AE1573">
        <f t="shared" si="276"/>
        <v>0</v>
      </c>
      <c r="AF1573">
        <f t="shared" si="277"/>
        <v>0</v>
      </c>
      <c r="AG1573">
        <f t="shared" si="278"/>
        <v>0</v>
      </c>
    </row>
    <row r="1574" spans="3:33" x14ac:dyDescent="0.25">
      <c r="C1574" s="66">
        <f ca="1">INDEX(Inputs!$1:$1048576,MATCH(C1571,Inputs!C:C,0),6)</f>
        <v>0.28499999999999998</v>
      </c>
      <c r="D1574" s="52"/>
      <c r="E1574" s="39"/>
      <c r="F1574" s="39"/>
      <c r="G1574" s="35"/>
      <c r="I1574" s="52"/>
      <c r="J1574" s="39"/>
      <c r="K1574" s="39"/>
      <c r="L1574" s="62"/>
      <c r="M1574" s="101">
        <f t="shared" si="283"/>
        <v>3</v>
      </c>
      <c r="N1574" s="67" t="str">
        <f ca="1">IF(D1574="","",_xll.xEURO(OFFSET(C1574,-M1574+1,0),E1574,OFFSET(C1574,-M1574+2,0),OFFSET(C1574,-M1574+2,0),OFFSET(C1574,-M1574+3,0)+AB1574,OFFSET(C1574,-M1574+4,0),0,1)*D1574)</f>
        <v/>
      </c>
      <c r="O1574" s="69" t="str">
        <f ca="1">IF(D1574="","",_xll.xEURO(OFFSET(C1574,-M1574+1,0),E1574,OFFSET(C1574,-M1574+2,0),OFFSET(C1574,-M1574+2,0),OFFSET(C1574,-M1574+3,0)+AB1574,OFFSET(C1574,-M1574+4,0),0,0))</f>
        <v/>
      </c>
      <c r="P1574" s="67" t="str">
        <f t="shared" si="281"/>
        <v/>
      </c>
      <c r="Q1574" s="67" t="str">
        <f ca="1">IF(D1574="","",_xll.xEURO(OFFSET(C1574,-M1574+1,0),E1574,OFFSET(C1574,-M1574+2,0),OFFSET(C1574,-M1574+2,0),OFFSET(C1574,-M1574+3,0)+AB1574,OFFSET(C1574,-M1574+4,0),0,2)/10*D1574)</f>
        <v/>
      </c>
      <c r="R1574" s="71" t="str">
        <f ca="1">IF(D1574="","",_xll.xEURO(OFFSET(C1574,-M1574+1,0),E1574,OFFSET(C1574,-M1574+2,0),OFFSET(C1574,-M1574+2,0),OFFSET(C1574,-M1574+3,0)+AB1574,OFFSET(C1574,-M1574+4,0),0,3)/100*D1574*10000)</f>
        <v/>
      </c>
      <c r="S1574" s="71" t="str">
        <f ca="1">IF(D1574="","",_xll.xEURO(OFFSET(C1574,-M1574+1,0),E1574,OFFSET(C1574,-M1574+2,0),OFFSET(C1574,-M1574+2,0),OFFSET(C1574,-M1574+3,0)+AB1574,OFFSET(C1574,-M1574+4,0),0,5)/365.25*D1574*10000)</f>
        <v/>
      </c>
      <c r="U1574" s="67" t="str">
        <f ca="1">IF(I1574="","",_xll.xEURO(OFFSET(C1574,-M1574+1,0),J1574,OFFSET(C1574,-M1574+2,0),OFFSET(C1574,-M1574+2,0),OFFSET(C1574,-M1574+3,0)+AC1574,OFFSET(C1574,-M1574+4,0),1,1)*I1574)</f>
        <v/>
      </c>
      <c r="V1574" s="69" t="str">
        <f ca="1">IF(I1574="","",_xll.xEURO(OFFSET(C1574,-M1574+1,0),J1574,OFFSET(C1574,-M1574+2,0),OFFSET(C1574,-M1574+2,0),OFFSET(C1574,-M1574+3,0)+AC1574,OFFSET(C1574,-M1574+4,0),1,0))</f>
        <v/>
      </c>
      <c r="W1574" s="67" t="str">
        <f t="shared" si="282"/>
        <v/>
      </c>
      <c r="X1574" s="67" t="str">
        <f ca="1">IF(I1574="","",_xll.xEURO(OFFSET(C1574,-M1574+1,0),J1574,OFFSET(C1574,-M1574+2,0),OFFSET(C1574,-M1574+2,0),OFFSET(C1574,-M1574+3,0)+AC1574,OFFSET(C1574,-M1574+4,0),1,2)/10*I1574)</f>
        <v/>
      </c>
      <c r="Y1574" s="71" t="str">
        <f ca="1">IF(I1574="","",_xll.xEURO(OFFSET(C1574,-M1574+1,0),J1574,OFFSET(C1574,-M1574+2,0),OFFSET(C1574,-M1574+2,0),OFFSET(C1574,-M1574+3,0)+AC1574,OFFSET(C1574,-M1574+4,0),1,3)/100*I1574*10000)</f>
        <v/>
      </c>
      <c r="Z1574" s="71" t="str">
        <f ca="1">IF(I1574="","",_xll.xEURO(OFFSET(C1574,-M1574+1,0),J1574,OFFSET(C1574,-M1574+2,0),OFFSET(C1574,-M1574+2,0),OFFSET(C1574,-M1574+3,0)+AC1574,OFFSET(C1574,-M1574+4,0),1,5)/365.25*I1574*10000)</f>
        <v/>
      </c>
      <c r="AB1574" s="40" t="str">
        <f ca="1">IF(D1574="","",_xll.xCalcSkew(OFFSET(C1574,-M1574,0),E1574-OFFSET(C1574,-M1574+1,0),b)/100)</f>
        <v/>
      </c>
      <c r="AC1574" s="40" t="str">
        <f ca="1">IF(I1574="","",_xll.xCalcSkew(OFFSET(C1574,-M1574,0),J1574-OFFSET(C1574,-M1574+1,0),b)/100)</f>
        <v/>
      </c>
      <c r="AE1574">
        <f t="shared" si="276"/>
        <v>0</v>
      </c>
      <c r="AF1574">
        <f t="shared" si="277"/>
        <v>0</v>
      </c>
      <c r="AG1574">
        <f t="shared" si="278"/>
        <v>0</v>
      </c>
    </row>
    <row r="1575" spans="3:33" x14ac:dyDescent="0.25">
      <c r="C1575" s="65">
        <f ca="1">INDEX(Inputs!$1:$1048576,MATCH(C1571,Inputs!C:C,0),9)</f>
        <v>1257</v>
      </c>
      <c r="D1575" s="52"/>
      <c r="E1575" s="39"/>
      <c r="F1575" s="39"/>
      <c r="G1575" s="35"/>
      <c r="I1575" s="52"/>
      <c r="J1575" s="39"/>
      <c r="K1575" s="39"/>
      <c r="L1575" s="62"/>
      <c r="M1575" s="101">
        <f t="shared" si="283"/>
        <v>4</v>
      </c>
      <c r="N1575" s="67" t="str">
        <f ca="1">IF(D1575="","",_xll.xEURO(OFFSET(C1575,-M1575+1,0),E1575,OFFSET(C1575,-M1575+2,0),OFFSET(C1575,-M1575+2,0),OFFSET(C1575,-M1575+3,0)+AB1575,OFFSET(C1575,-M1575+4,0),0,1)*D1575)</f>
        <v/>
      </c>
      <c r="O1575" s="69" t="str">
        <f ca="1">IF(D1575="","",_xll.xEURO(OFFSET(C1575,-M1575+1,0),E1575,OFFSET(C1575,-M1575+2,0),OFFSET(C1575,-M1575+2,0),OFFSET(C1575,-M1575+3,0)+AB1575,OFFSET(C1575,-M1575+4,0),0,0))</f>
        <v/>
      </c>
      <c r="P1575" s="67" t="str">
        <f t="shared" si="281"/>
        <v/>
      </c>
      <c r="Q1575" s="67" t="str">
        <f ca="1">IF(D1575="","",_xll.xEURO(OFFSET(C1575,-M1575+1,0),E1575,OFFSET(C1575,-M1575+2,0),OFFSET(C1575,-M1575+2,0),OFFSET(C1575,-M1575+3,0)+AB1575,OFFSET(C1575,-M1575+4,0),0,2)/10*D1575)</f>
        <v/>
      </c>
      <c r="R1575" s="71" t="str">
        <f ca="1">IF(D1575="","",_xll.xEURO(OFFSET(C1575,-M1575+1,0),E1575,OFFSET(C1575,-M1575+2,0),OFFSET(C1575,-M1575+2,0),OFFSET(C1575,-M1575+3,0)+AB1575,OFFSET(C1575,-M1575+4,0),0,3)/100*D1575*10000)</f>
        <v/>
      </c>
      <c r="S1575" s="71" t="str">
        <f ca="1">IF(D1575="","",_xll.xEURO(OFFSET(C1575,-M1575+1,0),E1575,OFFSET(C1575,-M1575+2,0),OFFSET(C1575,-M1575+2,0),OFFSET(C1575,-M1575+3,0)+AB1575,OFFSET(C1575,-M1575+4,0),0,5)/365.25*D1575*10000)</f>
        <v/>
      </c>
      <c r="U1575" s="67" t="str">
        <f ca="1">IF(I1575="","",_xll.xEURO(OFFSET(C1575,-M1575+1,0),J1575,OFFSET(C1575,-M1575+2,0),OFFSET(C1575,-M1575+2,0),OFFSET(C1575,-M1575+3,0)+AC1575,OFFSET(C1575,-M1575+4,0),1,1)*I1575)</f>
        <v/>
      </c>
      <c r="V1575" s="69" t="str">
        <f ca="1">IF(I1575="","",_xll.xEURO(OFFSET(C1575,-M1575+1,0),J1575,OFFSET(C1575,-M1575+2,0),OFFSET(C1575,-M1575+2,0),OFFSET(C1575,-M1575+3,0)+AC1575,OFFSET(C1575,-M1575+4,0),1,0))</f>
        <v/>
      </c>
      <c r="W1575" s="67" t="str">
        <f t="shared" si="282"/>
        <v/>
      </c>
      <c r="X1575" s="67" t="str">
        <f ca="1">IF(I1575="","",_xll.xEURO(OFFSET(C1575,-M1575+1,0),J1575,OFFSET(C1575,-M1575+2,0),OFFSET(C1575,-M1575+2,0),OFFSET(C1575,-M1575+3,0)+AC1575,OFFSET(C1575,-M1575+4,0),1,2)/10*I1575)</f>
        <v/>
      </c>
      <c r="Y1575" s="71" t="str">
        <f ca="1">IF(I1575="","",_xll.xEURO(OFFSET(C1575,-M1575+1,0),J1575,OFFSET(C1575,-M1575+2,0),OFFSET(C1575,-M1575+2,0),OFFSET(C1575,-M1575+3,0)+AC1575,OFFSET(C1575,-M1575+4,0),1,3)/100*I1575*10000)</f>
        <v/>
      </c>
      <c r="Z1575" s="71" t="str">
        <f ca="1">IF(I1575="","",_xll.xEURO(OFFSET(C1575,-M1575+1,0),J1575,OFFSET(C1575,-M1575+2,0),OFFSET(C1575,-M1575+2,0),OFFSET(C1575,-M1575+3,0)+AC1575,OFFSET(C1575,-M1575+4,0),1,5)/365.25*I1575*10000)</f>
        <v/>
      </c>
      <c r="AB1575" s="40" t="str">
        <f ca="1">IF(D1575="","",_xll.xCalcSkew(OFFSET(C1575,-M1575,0),E1575-OFFSET(C1575,-M1575+1,0),b)/100)</f>
        <v/>
      </c>
      <c r="AC1575" s="40" t="str">
        <f ca="1">IF(I1575="","",_xll.xCalcSkew(OFFSET(C1575,-M1575,0),J1575-OFFSET(C1575,-M1575+1,0),b)/100)</f>
        <v/>
      </c>
      <c r="AE1575">
        <f t="shared" si="276"/>
        <v>0</v>
      </c>
      <c r="AF1575">
        <f t="shared" si="277"/>
        <v>0</v>
      </c>
      <c r="AG1575">
        <f t="shared" si="278"/>
        <v>0</v>
      </c>
    </row>
    <row r="1576" spans="3:33" x14ac:dyDescent="0.25">
      <c r="C1576" s="64">
        <f ca="1">D1607+I1607</f>
        <v>0</v>
      </c>
      <c r="D1576" s="52"/>
      <c r="E1576" s="39"/>
      <c r="F1576" s="39"/>
      <c r="G1576" s="35"/>
      <c r="I1576" s="52"/>
      <c r="J1576" s="39"/>
      <c r="K1576" s="39"/>
      <c r="L1576" s="62"/>
      <c r="M1576" s="101">
        <f t="shared" si="283"/>
        <v>5</v>
      </c>
      <c r="N1576" s="67" t="str">
        <f ca="1">IF(D1576="","",_xll.xEURO(OFFSET(C1576,-M1576+1,0),E1576,OFFSET(C1576,-M1576+2,0),OFFSET(C1576,-M1576+2,0),OFFSET(C1576,-M1576+3,0)+AB1576,OFFSET(C1576,-M1576+4,0),0,1)*D1576)</f>
        <v/>
      </c>
      <c r="O1576" s="69" t="str">
        <f ca="1">IF(D1576="","",_xll.xEURO(OFFSET(C1576,-M1576+1,0),E1576,OFFSET(C1576,-M1576+2,0),OFFSET(C1576,-M1576+2,0),OFFSET(C1576,-M1576+3,0)+AB1576,OFFSET(C1576,-M1576+4,0),0,0))</f>
        <v/>
      </c>
      <c r="P1576" s="67" t="str">
        <f t="shared" si="281"/>
        <v/>
      </c>
      <c r="Q1576" s="67" t="str">
        <f ca="1">IF(D1576="","",_xll.xEURO(OFFSET(C1576,-M1576+1,0),E1576,OFFSET(C1576,-M1576+2,0),OFFSET(C1576,-M1576+2,0),OFFSET(C1576,-M1576+3,0)+AB1576,OFFSET(C1576,-M1576+4,0),0,2)/10*D1576)</f>
        <v/>
      </c>
      <c r="R1576" s="71" t="str">
        <f ca="1">IF(D1576="","",_xll.xEURO(OFFSET(C1576,-M1576+1,0),E1576,OFFSET(C1576,-M1576+2,0),OFFSET(C1576,-M1576+2,0),OFFSET(C1576,-M1576+3,0)+AB1576,OFFSET(C1576,-M1576+4,0),0,3)/100*D1576*10000)</f>
        <v/>
      </c>
      <c r="S1576" s="71" t="str">
        <f ca="1">IF(D1576="","",_xll.xEURO(OFFSET(C1576,-M1576+1,0),E1576,OFFSET(C1576,-M1576+2,0),OFFSET(C1576,-M1576+2,0),OFFSET(C1576,-M1576+3,0)+AB1576,OFFSET(C1576,-M1576+4,0),0,5)/365.25*D1576*10000)</f>
        <v/>
      </c>
      <c r="U1576" s="67" t="str">
        <f ca="1">IF(I1576="","",_xll.xEURO(OFFSET(C1576,-M1576+1,0),J1576,OFFSET(C1576,-M1576+2,0),OFFSET(C1576,-M1576+2,0),OFFSET(C1576,-M1576+3,0)+AC1576,OFFSET(C1576,-M1576+4,0),1,1)*I1576)</f>
        <v/>
      </c>
      <c r="V1576" s="69" t="str">
        <f ca="1">IF(I1576="","",_xll.xEURO(OFFSET(C1576,-M1576+1,0),J1576,OFFSET(C1576,-M1576+2,0),OFFSET(C1576,-M1576+2,0),OFFSET(C1576,-M1576+3,0)+AC1576,OFFSET(C1576,-M1576+4,0),1,0))</f>
        <v/>
      </c>
      <c r="W1576" s="67" t="str">
        <f t="shared" si="282"/>
        <v/>
      </c>
      <c r="X1576" s="67" t="str">
        <f ca="1">IF(I1576="","",_xll.xEURO(OFFSET(C1576,-M1576+1,0),J1576,OFFSET(C1576,-M1576+2,0),OFFSET(C1576,-M1576+2,0),OFFSET(C1576,-M1576+3,0)+AC1576,OFFSET(C1576,-M1576+4,0),1,2)/10*I1576)</f>
        <v/>
      </c>
      <c r="Y1576" s="71" t="str">
        <f ca="1">IF(I1576="","",_xll.xEURO(OFFSET(C1576,-M1576+1,0),J1576,OFFSET(C1576,-M1576+2,0),OFFSET(C1576,-M1576+2,0),OFFSET(C1576,-M1576+3,0)+AC1576,OFFSET(C1576,-M1576+4,0),1,3)/100*I1576*10000)</f>
        <v/>
      </c>
      <c r="Z1576" s="71" t="str">
        <f ca="1">IF(I1576="","",_xll.xEURO(OFFSET(C1576,-M1576+1,0),J1576,OFFSET(C1576,-M1576+2,0),OFFSET(C1576,-M1576+2,0),OFFSET(C1576,-M1576+3,0)+AC1576,OFFSET(C1576,-M1576+4,0),1,5)/365.25*I1576*10000)</f>
        <v/>
      </c>
      <c r="AB1576" s="40" t="str">
        <f ca="1">IF(D1576="","",_xll.xCalcSkew(OFFSET(C1576,-M1576,0),E1576-OFFSET(C1576,-M1576+1,0),b)/100)</f>
        <v/>
      </c>
      <c r="AC1576" s="40" t="str">
        <f ca="1">IF(I1576="","",_xll.xCalcSkew(OFFSET(C1576,-M1576,0),J1576-OFFSET(C1576,-M1576+1,0),b)/100)</f>
        <v/>
      </c>
      <c r="AE1576">
        <f t="shared" si="276"/>
        <v>0</v>
      </c>
      <c r="AF1576">
        <f t="shared" si="277"/>
        <v>0</v>
      </c>
      <c r="AG1576">
        <f t="shared" si="278"/>
        <v>0</v>
      </c>
    </row>
    <row r="1577" spans="3:33" x14ac:dyDescent="0.25">
      <c r="C1577" s="64">
        <f ca="1">N1607+U1607</f>
        <v>0</v>
      </c>
      <c r="D1577" s="52"/>
      <c r="E1577" s="39"/>
      <c r="F1577" s="39"/>
      <c r="G1577" s="35"/>
      <c r="I1577" s="52"/>
      <c r="J1577" s="39"/>
      <c r="K1577" s="39"/>
      <c r="L1577" s="62"/>
      <c r="M1577" s="101">
        <f t="shared" si="283"/>
        <v>6</v>
      </c>
      <c r="N1577" s="67" t="str">
        <f ca="1">IF(D1577="","",_xll.xEURO(OFFSET(C1577,-M1577+1,0),E1577,OFFSET(C1577,-M1577+2,0),OFFSET(C1577,-M1577+2,0),OFFSET(C1577,-M1577+3,0)+AB1577,OFFSET(C1577,-M1577+4,0),0,1)*D1577)</f>
        <v/>
      </c>
      <c r="O1577" s="69" t="str">
        <f ca="1">IF(D1577="","",_xll.xEURO(OFFSET(C1577,-M1577+1,0),E1577,OFFSET(C1577,-M1577+2,0),OFFSET(C1577,-M1577+2,0),OFFSET(C1577,-M1577+3,0)+AB1577,OFFSET(C1577,-M1577+4,0),0,0))</f>
        <v/>
      </c>
      <c r="P1577" s="67" t="str">
        <f t="shared" si="281"/>
        <v/>
      </c>
      <c r="Q1577" s="67" t="str">
        <f ca="1">IF(D1577="","",_xll.xEURO(OFFSET(C1577,-M1577+1,0),E1577,OFFSET(C1577,-M1577+2,0),OFFSET(C1577,-M1577+2,0),OFFSET(C1577,-M1577+3,0)+AB1577,OFFSET(C1577,-M1577+4,0),0,2)/10*D1577)</f>
        <v/>
      </c>
      <c r="R1577" s="71" t="str">
        <f ca="1">IF(D1577="","",_xll.xEURO(OFFSET(C1577,-M1577+1,0),E1577,OFFSET(C1577,-M1577+2,0),OFFSET(C1577,-M1577+2,0),OFFSET(C1577,-M1577+3,0)+AB1577,OFFSET(C1577,-M1577+4,0),0,3)/100*D1577*10000)</f>
        <v/>
      </c>
      <c r="S1577" s="71" t="str">
        <f ca="1">IF(D1577="","",_xll.xEURO(OFFSET(C1577,-M1577+1,0),E1577,OFFSET(C1577,-M1577+2,0),OFFSET(C1577,-M1577+2,0),OFFSET(C1577,-M1577+3,0)+AB1577,OFFSET(C1577,-M1577+4,0),0,5)/365.25*D1577*10000)</f>
        <v/>
      </c>
      <c r="U1577" s="67" t="str">
        <f ca="1">IF(I1577="","",_xll.xEURO(OFFSET(C1577,-M1577+1,0),J1577,OFFSET(C1577,-M1577+2,0),OFFSET(C1577,-M1577+2,0),OFFSET(C1577,-M1577+3,0)+AC1577,OFFSET(C1577,-M1577+4,0),1,1)*I1577)</f>
        <v/>
      </c>
      <c r="V1577" s="69" t="str">
        <f ca="1">IF(I1577="","",_xll.xEURO(OFFSET(C1577,-M1577+1,0),J1577,OFFSET(C1577,-M1577+2,0),OFFSET(C1577,-M1577+2,0),OFFSET(C1577,-M1577+3,0)+AC1577,OFFSET(C1577,-M1577+4,0),1,0))</f>
        <v/>
      </c>
      <c r="W1577" s="67" t="str">
        <f t="shared" si="282"/>
        <v/>
      </c>
      <c r="X1577" s="67" t="str">
        <f ca="1">IF(I1577="","",_xll.xEURO(OFFSET(C1577,-M1577+1,0),J1577,OFFSET(C1577,-M1577+2,0),OFFSET(C1577,-M1577+2,0),OFFSET(C1577,-M1577+3,0)+AC1577,OFFSET(C1577,-M1577+4,0),1,2)/10*I1577)</f>
        <v/>
      </c>
      <c r="Y1577" s="71" t="str">
        <f ca="1">IF(I1577="","",_xll.xEURO(OFFSET(C1577,-M1577+1,0),J1577,OFFSET(C1577,-M1577+2,0),OFFSET(C1577,-M1577+2,0),OFFSET(C1577,-M1577+3,0)+AC1577,OFFSET(C1577,-M1577+4,0),1,3)/100*I1577*10000)</f>
        <v/>
      </c>
      <c r="Z1577" s="71" t="str">
        <f ca="1">IF(I1577="","",_xll.xEURO(OFFSET(C1577,-M1577+1,0),J1577,OFFSET(C1577,-M1577+2,0),OFFSET(C1577,-M1577+2,0),OFFSET(C1577,-M1577+3,0)+AC1577,OFFSET(C1577,-M1577+4,0),1,5)/365.25*I1577*10000)</f>
        <v/>
      </c>
      <c r="AB1577" s="40" t="str">
        <f ca="1">IF(D1577="","",_xll.xCalcSkew(OFFSET(C1577,-M1577,0),E1577-OFFSET(C1577,-M1577+1,0),b)/100)</f>
        <v/>
      </c>
      <c r="AC1577" s="40" t="str">
        <f ca="1">IF(I1577="","",_xll.xCalcSkew(OFFSET(C1577,-M1577,0),J1577-OFFSET(C1577,-M1577+1,0),b)/100)</f>
        <v/>
      </c>
      <c r="AE1577">
        <f t="shared" si="276"/>
        <v>0</v>
      </c>
      <c r="AF1577">
        <f t="shared" si="277"/>
        <v>0</v>
      </c>
      <c r="AG1577">
        <f t="shared" si="278"/>
        <v>0</v>
      </c>
    </row>
    <row r="1578" spans="3:33" x14ac:dyDescent="0.25">
      <c r="C1578" s="103">
        <f ca="1">Q1607+X1607</f>
        <v>0</v>
      </c>
      <c r="D1578" s="52"/>
      <c r="E1578" s="39"/>
      <c r="F1578" s="39"/>
      <c r="G1578" s="35"/>
      <c r="I1578" s="52"/>
      <c r="J1578" s="39"/>
      <c r="K1578" s="39"/>
      <c r="L1578" s="62"/>
      <c r="M1578" s="101">
        <f t="shared" si="283"/>
        <v>7</v>
      </c>
      <c r="N1578" s="67" t="str">
        <f ca="1">IF(D1578="","",_xll.xEURO(OFFSET(C1578,-M1578+1,0),E1578,OFFSET(C1578,-M1578+2,0),OFFSET(C1578,-M1578+2,0),OFFSET(C1578,-M1578+3,0)+AB1578,OFFSET(C1578,-M1578+4,0),0,1)*D1578)</f>
        <v/>
      </c>
      <c r="O1578" s="69" t="str">
        <f ca="1">IF(D1578="","",_xll.xEURO(OFFSET(C1578,-M1578+1,0),E1578,OFFSET(C1578,-M1578+2,0),OFFSET(C1578,-M1578+2,0),OFFSET(C1578,-M1578+3,0)+AB1578,OFFSET(C1578,-M1578+4,0),0,0))</f>
        <v/>
      </c>
      <c r="P1578" s="67" t="str">
        <f t="shared" si="281"/>
        <v/>
      </c>
      <c r="Q1578" s="67" t="str">
        <f ca="1">IF(D1578="","",_xll.xEURO(OFFSET(C1578,-M1578+1,0),E1578,OFFSET(C1578,-M1578+2,0),OFFSET(C1578,-M1578+2,0),OFFSET(C1578,-M1578+3,0)+AB1578,OFFSET(C1578,-M1578+4,0),0,2)/10*D1578)</f>
        <v/>
      </c>
      <c r="R1578" s="71" t="str">
        <f ca="1">IF(D1578="","",_xll.xEURO(OFFSET(C1578,-M1578+1,0),E1578,OFFSET(C1578,-M1578+2,0),OFFSET(C1578,-M1578+2,0),OFFSET(C1578,-M1578+3,0)+AB1578,OFFSET(C1578,-M1578+4,0),0,3)/100*D1578*10000)</f>
        <v/>
      </c>
      <c r="S1578" s="71" t="str">
        <f ca="1">IF(D1578="","",_xll.xEURO(OFFSET(C1578,-M1578+1,0),E1578,OFFSET(C1578,-M1578+2,0),OFFSET(C1578,-M1578+2,0),OFFSET(C1578,-M1578+3,0)+AB1578,OFFSET(C1578,-M1578+4,0),0,5)/365.25*D1578*10000)</f>
        <v/>
      </c>
      <c r="U1578" s="67" t="str">
        <f ca="1">IF(I1578="","",_xll.xEURO(OFFSET(C1578,-M1578+1,0),J1578,OFFSET(C1578,-M1578+2,0),OFFSET(C1578,-M1578+2,0),OFFSET(C1578,-M1578+3,0)+AC1578,OFFSET(C1578,-M1578+4,0),1,1)*I1578)</f>
        <v/>
      </c>
      <c r="V1578" s="69" t="str">
        <f ca="1">IF(I1578="","",_xll.xEURO(OFFSET(C1578,-M1578+1,0),J1578,OFFSET(C1578,-M1578+2,0),OFFSET(C1578,-M1578+2,0),OFFSET(C1578,-M1578+3,0)+AC1578,OFFSET(C1578,-M1578+4,0),1,0))</f>
        <v/>
      </c>
      <c r="W1578" s="67" t="str">
        <f t="shared" si="282"/>
        <v/>
      </c>
      <c r="X1578" s="67" t="str">
        <f ca="1">IF(I1578="","",_xll.xEURO(OFFSET(C1578,-M1578+1,0),J1578,OFFSET(C1578,-M1578+2,0),OFFSET(C1578,-M1578+2,0),OFFSET(C1578,-M1578+3,0)+AC1578,OFFSET(C1578,-M1578+4,0),1,2)/10*I1578)</f>
        <v/>
      </c>
      <c r="Y1578" s="71" t="str">
        <f ca="1">IF(I1578="","",_xll.xEURO(OFFSET(C1578,-M1578+1,0),J1578,OFFSET(C1578,-M1578+2,0),OFFSET(C1578,-M1578+2,0),OFFSET(C1578,-M1578+3,0)+AC1578,OFFSET(C1578,-M1578+4,0),1,3)/100*I1578*10000)</f>
        <v/>
      </c>
      <c r="Z1578" s="71" t="str">
        <f ca="1">IF(I1578="","",_xll.xEURO(OFFSET(C1578,-M1578+1,0),J1578,OFFSET(C1578,-M1578+2,0),OFFSET(C1578,-M1578+2,0),OFFSET(C1578,-M1578+3,0)+AC1578,OFFSET(C1578,-M1578+4,0),1,5)/365.25*I1578*10000)</f>
        <v/>
      </c>
      <c r="AB1578" s="40" t="str">
        <f ca="1">IF(D1578="","",_xll.xCalcSkew(OFFSET(C1578,-M1578,0),E1578-OFFSET(C1578,-M1578+1,0),b)/100)</f>
        <v/>
      </c>
      <c r="AC1578" s="40" t="str">
        <f ca="1">IF(I1578="","",_xll.xCalcSkew(OFFSET(C1578,-M1578,0),J1578-OFFSET(C1578,-M1578+1,0),b)/100)</f>
        <v/>
      </c>
      <c r="AE1578">
        <f t="shared" si="276"/>
        <v>0</v>
      </c>
      <c r="AF1578">
        <f t="shared" si="277"/>
        <v>0</v>
      </c>
      <c r="AG1578">
        <f t="shared" si="278"/>
        <v>0</v>
      </c>
    </row>
    <row r="1579" spans="3:33" x14ac:dyDescent="0.25">
      <c r="C1579" s="64">
        <f ca="1">R1607+Y1607</f>
        <v>0</v>
      </c>
      <c r="D1579" s="52"/>
      <c r="E1579" s="39"/>
      <c r="F1579" s="39"/>
      <c r="G1579" s="35"/>
      <c r="I1579" s="52"/>
      <c r="J1579" s="39"/>
      <c r="K1579" s="39"/>
      <c r="L1579" s="62"/>
      <c r="M1579" s="101">
        <f t="shared" si="283"/>
        <v>8</v>
      </c>
      <c r="N1579" s="67" t="str">
        <f ca="1">IF(D1579="","",_xll.xEURO(OFFSET(C1579,-M1579+1,0),E1579,OFFSET(C1579,-M1579+2,0),OFFSET(C1579,-M1579+2,0),OFFSET(C1579,-M1579+3,0)+AB1579,OFFSET(C1579,-M1579+4,0),0,1)*D1579)</f>
        <v/>
      </c>
      <c r="O1579" s="69" t="str">
        <f ca="1">IF(D1579="","",_xll.xEURO(OFFSET(C1579,-M1579+1,0),E1579,OFFSET(C1579,-M1579+2,0),OFFSET(C1579,-M1579+2,0),OFFSET(C1579,-M1579+3,0)+AB1579,OFFSET(C1579,-M1579+4,0),0,0))</f>
        <v/>
      </c>
      <c r="P1579" s="67" t="str">
        <f t="shared" si="281"/>
        <v/>
      </c>
      <c r="Q1579" s="67" t="str">
        <f ca="1">IF(D1579="","",_xll.xEURO(OFFSET(C1579,-M1579+1,0),E1579,OFFSET(C1579,-M1579+2,0),OFFSET(C1579,-M1579+2,0),OFFSET(C1579,-M1579+3,0)+AB1579,OFFSET(C1579,-M1579+4,0),0,2)/10*D1579)</f>
        <v/>
      </c>
      <c r="R1579" s="71" t="str">
        <f ca="1">IF(D1579="","",_xll.xEURO(OFFSET(C1579,-M1579+1,0),E1579,OFFSET(C1579,-M1579+2,0),OFFSET(C1579,-M1579+2,0),OFFSET(C1579,-M1579+3,0)+AB1579,OFFSET(C1579,-M1579+4,0),0,3)/100*D1579*10000)</f>
        <v/>
      </c>
      <c r="S1579" s="71" t="str">
        <f ca="1">IF(D1579="","",_xll.xEURO(OFFSET(C1579,-M1579+1,0),E1579,OFFSET(C1579,-M1579+2,0),OFFSET(C1579,-M1579+2,0),OFFSET(C1579,-M1579+3,0)+AB1579,OFFSET(C1579,-M1579+4,0),0,5)/365.25*D1579*10000)</f>
        <v/>
      </c>
      <c r="U1579" s="67" t="str">
        <f ca="1">IF(I1579="","",_xll.xEURO(OFFSET(C1579,-M1579+1,0),J1579,OFFSET(C1579,-M1579+2,0),OFFSET(C1579,-M1579+2,0),OFFSET(C1579,-M1579+3,0)+AC1579,OFFSET(C1579,-M1579+4,0),1,1)*I1579)</f>
        <v/>
      </c>
      <c r="V1579" s="69" t="str">
        <f ca="1">IF(I1579="","",_xll.xEURO(OFFSET(C1579,-M1579+1,0),J1579,OFFSET(C1579,-M1579+2,0),OFFSET(C1579,-M1579+2,0),OFFSET(C1579,-M1579+3,0)+AC1579,OFFSET(C1579,-M1579+4,0),1,0))</f>
        <v/>
      </c>
      <c r="W1579" s="67" t="str">
        <f t="shared" si="282"/>
        <v/>
      </c>
      <c r="X1579" s="67" t="str">
        <f ca="1">IF(I1579="","",_xll.xEURO(OFFSET(C1579,-M1579+1,0),J1579,OFFSET(C1579,-M1579+2,0),OFFSET(C1579,-M1579+2,0),OFFSET(C1579,-M1579+3,0)+AC1579,OFFSET(C1579,-M1579+4,0),1,2)/10*I1579)</f>
        <v/>
      </c>
      <c r="Y1579" s="71" t="str">
        <f ca="1">IF(I1579="","",_xll.xEURO(OFFSET(C1579,-M1579+1,0),J1579,OFFSET(C1579,-M1579+2,0),OFFSET(C1579,-M1579+2,0),OFFSET(C1579,-M1579+3,0)+AC1579,OFFSET(C1579,-M1579+4,0),1,3)/100*I1579*10000)</f>
        <v/>
      </c>
      <c r="Z1579" s="71" t="str">
        <f ca="1">IF(I1579="","",_xll.xEURO(OFFSET(C1579,-M1579+1,0),J1579,OFFSET(C1579,-M1579+2,0),OFFSET(C1579,-M1579+2,0),OFFSET(C1579,-M1579+3,0)+AC1579,OFFSET(C1579,-M1579+4,0),1,5)/365.25*I1579*10000)</f>
        <v/>
      </c>
      <c r="AB1579" s="40" t="str">
        <f ca="1">IF(D1579="","",_xll.xCalcSkew(OFFSET(C1579,-M1579,0),E1579-OFFSET(C1579,-M1579+1,0),b)/100)</f>
        <v/>
      </c>
      <c r="AC1579" s="40" t="str">
        <f ca="1">IF(I1579="","",_xll.xCalcSkew(OFFSET(C1579,-M1579,0),J1579-OFFSET(C1579,-M1579+1,0),b)/100)</f>
        <v/>
      </c>
      <c r="AE1579">
        <f t="shared" si="276"/>
        <v>0</v>
      </c>
      <c r="AF1579">
        <f t="shared" si="277"/>
        <v>0</v>
      </c>
      <c r="AG1579">
        <f t="shared" si="278"/>
        <v>0</v>
      </c>
    </row>
    <row r="1580" spans="3:33" x14ac:dyDescent="0.25">
      <c r="C1580" s="64">
        <f ca="1">S1607+Z1607</f>
        <v>0</v>
      </c>
      <c r="D1580" s="52"/>
      <c r="E1580" s="39"/>
      <c r="F1580" s="39"/>
      <c r="G1580" s="35"/>
      <c r="I1580" s="52"/>
      <c r="J1580" s="39"/>
      <c r="K1580" s="39"/>
      <c r="L1580" s="62"/>
      <c r="M1580" s="101">
        <f t="shared" si="283"/>
        <v>9</v>
      </c>
      <c r="N1580" s="67" t="str">
        <f ca="1">IF(D1580="","",_xll.xEURO(OFFSET(C1580,-M1580+1,0),E1580,OFFSET(C1580,-M1580+2,0),OFFSET(C1580,-M1580+2,0),OFFSET(C1580,-M1580+3,0)+AB1580,OFFSET(C1580,-M1580+4,0),0,1)*D1580)</f>
        <v/>
      </c>
      <c r="O1580" s="69" t="str">
        <f ca="1">IF(D1580="","",_xll.xEURO(OFFSET(C1580,-M1580+1,0),E1580,OFFSET(C1580,-M1580+2,0),OFFSET(C1580,-M1580+2,0),OFFSET(C1580,-M1580+3,0)+AB1580,OFFSET(C1580,-M1580+4,0),0,0))</f>
        <v/>
      </c>
      <c r="P1580" s="67" t="str">
        <f t="shared" si="281"/>
        <v/>
      </c>
      <c r="Q1580" s="67" t="str">
        <f ca="1">IF(D1580="","",_xll.xEURO(OFFSET(C1580,-M1580+1,0),E1580,OFFSET(C1580,-M1580+2,0),OFFSET(C1580,-M1580+2,0),OFFSET(C1580,-M1580+3,0)+AB1580,OFFSET(C1580,-M1580+4,0),0,2)/10*D1580)</f>
        <v/>
      </c>
      <c r="R1580" s="71" t="str">
        <f ca="1">IF(D1580="","",_xll.xEURO(OFFSET(C1580,-M1580+1,0),E1580,OFFSET(C1580,-M1580+2,0),OFFSET(C1580,-M1580+2,0),OFFSET(C1580,-M1580+3,0)+AB1580,OFFSET(C1580,-M1580+4,0),0,3)/100*D1580*10000)</f>
        <v/>
      </c>
      <c r="S1580" s="71" t="str">
        <f ca="1">IF(D1580="","",_xll.xEURO(OFFSET(C1580,-M1580+1,0),E1580,OFFSET(C1580,-M1580+2,0),OFFSET(C1580,-M1580+2,0),OFFSET(C1580,-M1580+3,0)+AB1580,OFFSET(C1580,-M1580+4,0),0,5)/365.25*D1580*10000)</f>
        <v/>
      </c>
      <c r="U1580" s="67" t="str">
        <f ca="1">IF(I1580="","",_xll.xEURO(OFFSET(C1580,-M1580+1,0),J1580,OFFSET(C1580,-M1580+2,0),OFFSET(C1580,-M1580+2,0),OFFSET(C1580,-M1580+3,0)+AC1580,OFFSET(C1580,-M1580+4,0),1,1)*I1580)</f>
        <v/>
      </c>
      <c r="V1580" s="69" t="str">
        <f ca="1">IF(I1580="","",_xll.xEURO(OFFSET(C1580,-M1580+1,0),J1580,OFFSET(C1580,-M1580+2,0),OFFSET(C1580,-M1580+2,0),OFFSET(C1580,-M1580+3,0)+AC1580,OFFSET(C1580,-M1580+4,0),1,0))</f>
        <v/>
      </c>
      <c r="W1580" s="67" t="str">
        <f t="shared" si="282"/>
        <v/>
      </c>
      <c r="X1580" s="67" t="str">
        <f ca="1">IF(I1580="","",_xll.xEURO(OFFSET(C1580,-M1580+1,0),J1580,OFFSET(C1580,-M1580+2,0),OFFSET(C1580,-M1580+2,0),OFFSET(C1580,-M1580+3,0)+AC1580,OFFSET(C1580,-M1580+4,0),1,2)/10*I1580)</f>
        <v/>
      </c>
      <c r="Y1580" s="71" t="str">
        <f ca="1">IF(I1580="","",_xll.xEURO(OFFSET(C1580,-M1580+1,0),J1580,OFFSET(C1580,-M1580+2,0),OFFSET(C1580,-M1580+2,0),OFFSET(C1580,-M1580+3,0)+AC1580,OFFSET(C1580,-M1580+4,0),1,3)/100*I1580*10000)</f>
        <v/>
      </c>
      <c r="Z1580" s="71" t="str">
        <f ca="1">IF(I1580="","",_xll.xEURO(OFFSET(C1580,-M1580+1,0),J1580,OFFSET(C1580,-M1580+2,0),OFFSET(C1580,-M1580+2,0),OFFSET(C1580,-M1580+3,0)+AC1580,OFFSET(C1580,-M1580+4,0),1,5)/365.25*I1580*10000)</f>
        <v/>
      </c>
      <c r="AB1580" s="40" t="str">
        <f ca="1">IF(D1580="","",_xll.xCalcSkew(OFFSET(C1580,-M1580,0),E1580-OFFSET(C1580,-M1580+1,0),b)/100)</f>
        <v/>
      </c>
      <c r="AC1580" s="40" t="str">
        <f ca="1">IF(I1580="","",_xll.xCalcSkew(OFFSET(C1580,-M1580,0),J1580-OFFSET(C1580,-M1580+1,0),b)/100)</f>
        <v/>
      </c>
      <c r="AE1580">
        <f t="shared" si="276"/>
        <v>0</v>
      </c>
      <c r="AF1580">
        <f t="shared" si="277"/>
        <v>0</v>
      </c>
      <c r="AG1580">
        <f t="shared" si="278"/>
        <v>0</v>
      </c>
    </row>
    <row r="1581" spans="3:33" x14ac:dyDescent="0.25">
      <c r="C1581" s="64">
        <f ca="1">P1607+W1607</f>
        <v>0</v>
      </c>
      <c r="D1581" s="52"/>
      <c r="E1581" s="39"/>
      <c r="F1581" s="39"/>
      <c r="G1581" s="35"/>
      <c r="I1581" s="52"/>
      <c r="J1581" s="39"/>
      <c r="K1581" s="39"/>
      <c r="L1581" s="62"/>
      <c r="M1581" s="101">
        <f t="shared" si="283"/>
        <v>10</v>
      </c>
      <c r="N1581" s="67" t="str">
        <f ca="1">IF(D1581="","",_xll.xEURO(OFFSET(C1581,-M1581+1,0),E1581,OFFSET(C1581,-M1581+2,0),OFFSET(C1581,-M1581+2,0),OFFSET(C1581,-M1581+3,0)+AB1581,OFFSET(C1581,-M1581+4,0),0,1)*D1581)</f>
        <v/>
      </c>
      <c r="O1581" s="69" t="str">
        <f ca="1">IF(D1581="","",_xll.xEURO(OFFSET(C1581,-M1581+1,0),E1581,OFFSET(C1581,-M1581+2,0),OFFSET(C1581,-M1581+2,0),OFFSET(C1581,-M1581+3,0)+AB1581,OFFSET(C1581,-M1581+4,0),0,0))</f>
        <v/>
      </c>
      <c r="P1581" s="67" t="str">
        <f t="shared" si="281"/>
        <v/>
      </c>
      <c r="Q1581" s="67" t="str">
        <f ca="1">IF(D1581="","",_xll.xEURO(OFFSET(C1581,-M1581+1,0),E1581,OFFSET(C1581,-M1581+2,0),OFFSET(C1581,-M1581+2,0),OFFSET(C1581,-M1581+3,0)+AB1581,OFFSET(C1581,-M1581+4,0),0,2)/10*D1581)</f>
        <v/>
      </c>
      <c r="R1581" s="71" t="str">
        <f ca="1">IF(D1581="","",_xll.xEURO(OFFSET(C1581,-M1581+1,0),E1581,OFFSET(C1581,-M1581+2,0),OFFSET(C1581,-M1581+2,0),OFFSET(C1581,-M1581+3,0)+AB1581,OFFSET(C1581,-M1581+4,0),0,3)/100*D1581*10000)</f>
        <v/>
      </c>
      <c r="S1581" s="71" t="str">
        <f ca="1">IF(D1581="","",_xll.xEURO(OFFSET(C1581,-M1581+1,0),E1581,OFFSET(C1581,-M1581+2,0),OFFSET(C1581,-M1581+2,0),OFFSET(C1581,-M1581+3,0)+AB1581,OFFSET(C1581,-M1581+4,0),0,5)/365.25*D1581*10000)</f>
        <v/>
      </c>
      <c r="U1581" s="67" t="str">
        <f ca="1">IF(I1581="","",_xll.xEURO(OFFSET(C1581,-M1581+1,0),J1581,OFFSET(C1581,-M1581+2,0),OFFSET(C1581,-M1581+2,0),OFFSET(C1581,-M1581+3,0)+AC1581,OFFSET(C1581,-M1581+4,0),1,1)*I1581)</f>
        <v/>
      </c>
      <c r="V1581" s="69" t="str">
        <f ca="1">IF(I1581="","",_xll.xEURO(OFFSET(C1581,-M1581+1,0),J1581,OFFSET(C1581,-M1581+2,0),OFFSET(C1581,-M1581+2,0),OFFSET(C1581,-M1581+3,0)+AC1581,OFFSET(C1581,-M1581+4,0),1,0))</f>
        <v/>
      </c>
      <c r="W1581" s="67" t="str">
        <f t="shared" si="282"/>
        <v/>
      </c>
      <c r="X1581" s="67" t="str">
        <f ca="1">IF(I1581="","",_xll.xEURO(OFFSET(C1581,-M1581+1,0),J1581,OFFSET(C1581,-M1581+2,0),OFFSET(C1581,-M1581+2,0),OFFSET(C1581,-M1581+3,0)+AC1581,OFFSET(C1581,-M1581+4,0),1,2)/10*I1581)</f>
        <v/>
      </c>
      <c r="Y1581" s="71" t="str">
        <f ca="1">IF(I1581="","",_xll.xEURO(OFFSET(C1581,-M1581+1,0),J1581,OFFSET(C1581,-M1581+2,0),OFFSET(C1581,-M1581+2,0),OFFSET(C1581,-M1581+3,0)+AC1581,OFFSET(C1581,-M1581+4,0),1,3)/100*I1581*10000)</f>
        <v/>
      </c>
      <c r="Z1581" s="71" t="str">
        <f ca="1">IF(I1581="","",_xll.xEURO(OFFSET(C1581,-M1581+1,0),J1581,OFFSET(C1581,-M1581+2,0),OFFSET(C1581,-M1581+2,0),OFFSET(C1581,-M1581+3,0)+AC1581,OFFSET(C1581,-M1581+4,0),1,5)/365.25*I1581*10000)</f>
        <v/>
      </c>
      <c r="AB1581" s="40" t="str">
        <f ca="1">IF(D1581="","",_xll.xCalcSkew(OFFSET(C1581,-M1581,0),E1581-OFFSET(C1581,-M1581+1,0),b)/100)</f>
        <v/>
      </c>
      <c r="AC1581" s="40" t="str">
        <f ca="1">IF(I1581="","",_xll.xCalcSkew(OFFSET(C1581,-M1581,0),J1581-OFFSET(C1581,-M1581+1,0),b)/100)</f>
        <v/>
      </c>
      <c r="AE1581">
        <f t="shared" si="276"/>
        <v>0</v>
      </c>
      <c r="AF1581">
        <f t="shared" si="277"/>
        <v>0</v>
      </c>
      <c r="AG1581">
        <f t="shared" si="278"/>
        <v>0</v>
      </c>
    </row>
    <row r="1582" spans="3:33" x14ac:dyDescent="0.25">
      <c r="D1582" s="52"/>
      <c r="E1582" s="39"/>
      <c r="F1582" s="39"/>
      <c r="G1582" s="35"/>
      <c r="I1582" s="52"/>
      <c r="J1582" s="39"/>
      <c r="K1582" s="39"/>
      <c r="L1582" s="62"/>
      <c r="M1582" s="101">
        <f t="shared" si="283"/>
        <v>11</v>
      </c>
      <c r="N1582" s="67" t="str">
        <f ca="1">IF(D1582="","",_xll.xEURO(OFFSET(C1582,-M1582+1,0),E1582,OFFSET(C1582,-M1582+2,0),OFFSET(C1582,-M1582+2,0),OFFSET(C1582,-M1582+3,0)+AB1582,OFFSET(C1582,-M1582+4,0),0,1)*D1582)</f>
        <v/>
      </c>
      <c r="O1582" s="69" t="str">
        <f ca="1">IF(D1582="","",_xll.xEURO(OFFSET(C1582,-M1582+1,0),E1582,OFFSET(C1582,-M1582+2,0),OFFSET(C1582,-M1582+2,0),OFFSET(C1582,-M1582+3,0)+AB1582,OFFSET(C1582,-M1582+4,0),0,0))</f>
        <v/>
      </c>
      <c r="P1582" s="67" t="str">
        <f t="shared" si="281"/>
        <v/>
      </c>
      <c r="Q1582" s="67" t="str">
        <f ca="1">IF(D1582="","",_xll.xEURO(OFFSET(C1582,-M1582+1,0),E1582,OFFSET(C1582,-M1582+2,0),OFFSET(C1582,-M1582+2,0),OFFSET(C1582,-M1582+3,0)+AB1582,OFFSET(C1582,-M1582+4,0),0,2)/10*D1582)</f>
        <v/>
      </c>
      <c r="R1582" s="71" t="str">
        <f ca="1">IF(D1582="","",_xll.xEURO(OFFSET(C1582,-M1582+1,0),E1582,OFFSET(C1582,-M1582+2,0),OFFSET(C1582,-M1582+2,0),OFFSET(C1582,-M1582+3,0)+AB1582,OFFSET(C1582,-M1582+4,0),0,3)/100*D1582*10000)</f>
        <v/>
      </c>
      <c r="S1582" s="71" t="str">
        <f ca="1">IF(D1582="","",_xll.xEURO(OFFSET(C1582,-M1582+1,0),E1582,OFFSET(C1582,-M1582+2,0),OFFSET(C1582,-M1582+2,0),OFFSET(C1582,-M1582+3,0)+AB1582,OFFSET(C1582,-M1582+4,0),0,5)/365.25*D1582*10000)</f>
        <v/>
      </c>
      <c r="U1582" s="67" t="str">
        <f ca="1">IF(I1582="","",_xll.xEURO(OFFSET(C1582,-M1582+1,0),J1582,OFFSET(C1582,-M1582+2,0),OFFSET(C1582,-M1582+2,0),OFFSET(C1582,-M1582+3,0)+AC1582,OFFSET(C1582,-M1582+4,0),1,1)*I1582)</f>
        <v/>
      </c>
      <c r="V1582" s="69" t="str">
        <f ca="1">IF(I1582="","",_xll.xEURO(OFFSET(C1582,-M1582+1,0),J1582,OFFSET(C1582,-M1582+2,0),OFFSET(C1582,-M1582+2,0),OFFSET(C1582,-M1582+3,0)+AC1582,OFFSET(C1582,-M1582+4,0),1,0))</f>
        <v/>
      </c>
      <c r="W1582" s="67" t="str">
        <f t="shared" si="282"/>
        <v/>
      </c>
      <c r="X1582" s="67" t="str">
        <f ca="1">IF(I1582="","",_xll.xEURO(OFFSET(C1582,-M1582+1,0),J1582,OFFSET(C1582,-M1582+2,0),OFFSET(C1582,-M1582+2,0),OFFSET(C1582,-M1582+3,0)+AC1582,OFFSET(C1582,-M1582+4,0),1,2)/10*I1582)</f>
        <v/>
      </c>
      <c r="Y1582" s="71" t="str">
        <f ca="1">IF(I1582="","",_xll.xEURO(OFFSET(C1582,-M1582+1,0),J1582,OFFSET(C1582,-M1582+2,0),OFFSET(C1582,-M1582+2,0),OFFSET(C1582,-M1582+3,0)+AC1582,OFFSET(C1582,-M1582+4,0),1,3)/100*I1582*10000)</f>
        <v/>
      </c>
      <c r="Z1582" s="71" t="str">
        <f ca="1">IF(I1582="","",_xll.xEURO(OFFSET(C1582,-M1582+1,0),J1582,OFFSET(C1582,-M1582+2,0),OFFSET(C1582,-M1582+2,0),OFFSET(C1582,-M1582+3,0)+AC1582,OFFSET(C1582,-M1582+4,0),1,5)/365.25*I1582*10000)</f>
        <v/>
      </c>
      <c r="AB1582" s="40" t="str">
        <f ca="1">IF(D1582="","",_xll.xCalcSkew(OFFSET(C1582,-M1582,0),E1582-OFFSET(C1582,-M1582+1,0),b)/100)</f>
        <v/>
      </c>
      <c r="AC1582" s="40" t="str">
        <f ca="1">IF(I1582="","",_xll.xCalcSkew(OFFSET(C1582,-M1582,0),J1582-OFFSET(C1582,-M1582+1,0),b)/100)</f>
        <v/>
      </c>
      <c r="AE1582">
        <f t="shared" si="276"/>
        <v>0</v>
      </c>
      <c r="AF1582">
        <f t="shared" si="277"/>
        <v>0</v>
      </c>
      <c r="AG1582">
        <f t="shared" si="278"/>
        <v>0</v>
      </c>
    </row>
    <row r="1583" spans="3:33" x14ac:dyDescent="0.25">
      <c r="D1583" s="52"/>
      <c r="E1583" s="39"/>
      <c r="F1583" s="39"/>
      <c r="G1583" s="35"/>
      <c r="I1583" s="52"/>
      <c r="J1583" s="39"/>
      <c r="K1583" s="39"/>
      <c r="L1583" s="62"/>
      <c r="M1583" s="101">
        <f t="shared" si="283"/>
        <v>12</v>
      </c>
      <c r="N1583" s="67" t="str">
        <f ca="1">IF(D1583="","",_xll.xEURO(OFFSET(C1583,-M1583+1,0),E1583,OFFSET(C1583,-M1583+2,0),OFFSET(C1583,-M1583+2,0),OFFSET(C1583,-M1583+3,0)+AB1583,OFFSET(C1583,-M1583+4,0),0,1)*D1583)</f>
        <v/>
      </c>
      <c r="O1583" s="69" t="str">
        <f ca="1">IF(D1583="","",_xll.xEURO(OFFSET(C1583,-M1583+1,0),E1583,OFFSET(C1583,-M1583+2,0),OFFSET(C1583,-M1583+2,0),OFFSET(C1583,-M1583+3,0)+AB1583,OFFSET(C1583,-M1583+4,0),0,0))</f>
        <v/>
      </c>
      <c r="P1583" s="67" t="str">
        <f t="shared" si="281"/>
        <v/>
      </c>
      <c r="Q1583" s="67" t="str">
        <f ca="1">IF(D1583="","",_xll.xEURO(OFFSET(C1583,-M1583+1,0),E1583,OFFSET(C1583,-M1583+2,0),OFFSET(C1583,-M1583+2,0),OFFSET(C1583,-M1583+3,0)+AB1583,OFFSET(C1583,-M1583+4,0),0,2)/10*D1583)</f>
        <v/>
      </c>
      <c r="R1583" s="71" t="str">
        <f ca="1">IF(D1583="","",_xll.xEURO(OFFSET(C1583,-M1583+1,0),E1583,OFFSET(C1583,-M1583+2,0),OFFSET(C1583,-M1583+2,0),OFFSET(C1583,-M1583+3,0)+AB1583,OFFSET(C1583,-M1583+4,0),0,3)/100*D1583*10000)</f>
        <v/>
      </c>
      <c r="S1583" s="71" t="str">
        <f ca="1">IF(D1583="","",_xll.xEURO(OFFSET(C1583,-M1583+1,0),E1583,OFFSET(C1583,-M1583+2,0),OFFSET(C1583,-M1583+2,0),OFFSET(C1583,-M1583+3,0)+AB1583,OFFSET(C1583,-M1583+4,0),0,5)/365.25*D1583*10000)</f>
        <v/>
      </c>
      <c r="U1583" s="67" t="str">
        <f ca="1">IF(I1583="","",_xll.xEURO(OFFSET(C1583,-M1583+1,0),J1583,OFFSET(C1583,-M1583+2,0),OFFSET(C1583,-M1583+2,0),OFFSET(C1583,-M1583+3,0)+AC1583,OFFSET(C1583,-M1583+4,0),1,1)*I1583)</f>
        <v/>
      </c>
      <c r="V1583" s="69" t="str">
        <f ca="1">IF(I1583="","",_xll.xEURO(OFFSET(C1583,-M1583+1,0),J1583,OFFSET(C1583,-M1583+2,0),OFFSET(C1583,-M1583+2,0),OFFSET(C1583,-M1583+3,0)+AC1583,OFFSET(C1583,-M1583+4,0),1,0))</f>
        <v/>
      </c>
      <c r="W1583" s="67" t="str">
        <f t="shared" si="282"/>
        <v/>
      </c>
      <c r="X1583" s="67" t="str">
        <f ca="1">IF(I1583="","",_xll.xEURO(OFFSET(C1583,-M1583+1,0),J1583,OFFSET(C1583,-M1583+2,0),OFFSET(C1583,-M1583+2,0),OFFSET(C1583,-M1583+3,0)+AC1583,OFFSET(C1583,-M1583+4,0),1,2)/10*I1583)</f>
        <v/>
      </c>
      <c r="Y1583" s="71" t="str">
        <f ca="1">IF(I1583="","",_xll.xEURO(OFFSET(C1583,-M1583+1,0),J1583,OFFSET(C1583,-M1583+2,0),OFFSET(C1583,-M1583+2,0),OFFSET(C1583,-M1583+3,0)+AC1583,OFFSET(C1583,-M1583+4,0),1,3)/100*I1583*10000)</f>
        <v/>
      </c>
      <c r="Z1583" s="71" t="str">
        <f ca="1">IF(I1583="","",_xll.xEURO(OFFSET(C1583,-M1583+1,0),J1583,OFFSET(C1583,-M1583+2,0),OFFSET(C1583,-M1583+2,0),OFFSET(C1583,-M1583+3,0)+AC1583,OFFSET(C1583,-M1583+4,0),1,5)/365.25*I1583*10000)</f>
        <v/>
      </c>
      <c r="AB1583" s="40" t="str">
        <f ca="1">IF(D1583="","",_xll.xCalcSkew(OFFSET(C1583,-M1583,0),E1583-OFFSET(C1583,-M1583+1,0),b)/100)</f>
        <v/>
      </c>
      <c r="AC1583" s="40" t="str">
        <f ca="1">IF(I1583="","",_xll.xCalcSkew(OFFSET(C1583,-M1583,0),J1583-OFFSET(C1583,-M1583+1,0),b)/100)</f>
        <v/>
      </c>
      <c r="AE1583">
        <f t="shared" si="276"/>
        <v>0</v>
      </c>
      <c r="AF1583">
        <f t="shared" si="277"/>
        <v>0</v>
      </c>
      <c r="AG1583">
        <f t="shared" si="278"/>
        <v>0</v>
      </c>
    </row>
    <row r="1584" spans="3:33" x14ac:dyDescent="0.25">
      <c r="D1584" s="52"/>
      <c r="E1584" s="39"/>
      <c r="F1584" s="39"/>
      <c r="G1584" s="35"/>
      <c r="I1584" s="52"/>
      <c r="J1584" s="39"/>
      <c r="K1584" s="39"/>
      <c r="L1584" s="62"/>
      <c r="M1584" s="101">
        <f t="shared" si="283"/>
        <v>13</v>
      </c>
      <c r="N1584" s="67" t="str">
        <f ca="1">IF(D1584="","",_xll.xEURO(OFFSET(C1584,-M1584+1,0),E1584,OFFSET(C1584,-M1584+2,0),OFFSET(C1584,-M1584+2,0),OFFSET(C1584,-M1584+3,0)+AB1584,OFFSET(C1584,-M1584+4,0),0,1)*D1584)</f>
        <v/>
      </c>
      <c r="O1584" s="69" t="str">
        <f ca="1">IF(D1584="","",_xll.xEURO(OFFSET(C1584,-M1584+1,0),E1584,OFFSET(C1584,-M1584+2,0),OFFSET(C1584,-M1584+2,0),OFFSET(C1584,-M1584+3,0)+AB1584,OFFSET(C1584,-M1584+4,0),0,0))</f>
        <v/>
      </c>
      <c r="P1584" s="67" t="str">
        <f t="shared" si="281"/>
        <v/>
      </c>
      <c r="Q1584" s="67" t="str">
        <f ca="1">IF(D1584="","",_xll.xEURO(OFFSET(C1584,-M1584+1,0),E1584,OFFSET(C1584,-M1584+2,0),OFFSET(C1584,-M1584+2,0),OFFSET(C1584,-M1584+3,0)+AB1584,OFFSET(C1584,-M1584+4,0),0,2)/10*D1584)</f>
        <v/>
      </c>
      <c r="R1584" s="71" t="str">
        <f ca="1">IF(D1584="","",_xll.xEURO(OFFSET(C1584,-M1584+1,0),E1584,OFFSET(C1584,-M1584+2,0),OFFSET(C1584,-M1584+2,0),OFFSET(C1584,-M1584+3,0)+AB1584,OFFSET(C1584,-M1584+4,0),0,3)/100*D1584*10000)</f>
        <v/>
      </c>
      <c r="S1584" s="71" t="str">
        <f ca="1">IF(D1584="","",_xll.xEURO(OFFSET(C1584,-M1584+1,0),E1584,OFFSET(C1584,-M1584+2,0),OFFSET(C1584,-M1584+2,0),OFFSET(C1584,-M1584+3,0)+AB1584,OFFSET(C1584,-M1584+4,0),0,5)/365.25*D1584*10000)</f>
        <v/>
      </c>
      <c r="U1584" s="67" t="str">
        <f ca="1">IF(I1584="","",_xll.xEURO(OFFSET(C1584,-M1584+1,0),J1584,OFFSET(C1584,-M1584+2,0),OFFSET(C1584,-M1584+2,0),OFFSET(C1584,-M1584+3,0)+AC1584,OFFSET(C1584,-M1584+4,0),1,1)*I1584)</f>
        <v/>
      </c>
      <c r="V1584" s="69" t="str">
        <f ca="1">IF(I1584="","",_xll.xEURO(OFFSET(C1584,-M1584+1,0),J1584,OFFSET(C1584,-M1584+2,0),OFFSET(C1584,-M1584+2,0),OFFSET(C1584,-M1584+3,0)+AC1584,OFFSET(C1584,-M1584+4,0),1,0))</f>
        <v/>
      </c>
      <c r="W1584" s="67" t="str">
        <f t="shared" si="282"/>
        <v/>
      </c>
      <c r="X1584" s="67" t="str">
        <f ca="1">IF(I1584="","",_xll.xEURO(OFFSET(C1584,-M1584+1,0),J1584,OFFSET(C1584,-M1584+2,0),OFFSET(C1584,-M1584+2,0),OFFSET(C1584,-M1584+3,0)+AC1584,OFFSET(C1584,-M1584+4,0),1,2)/10*I1584)</f>
        <v/>
      </c>
      <c r="Y1584" s="71" t="str">
        <f ca="1">IF(I1584="","",_xll.xEURO(OFFSET(C1584,-M1584+1,0),J1584,OFFSET(C1584,-M1584+2,0),OFFSET(C1584,-M1584+2,0),OFFSET(C1584,-M1584+3,0)+AC1584,OFFSET(C1584,-M1584+4,0),1,3)/100*I1584*10000)</f>
        <v/>
      </c>
      <c r="Z1584" s="71" t="str">
        <f ca="1">IF(I1584="","",_xll.xEURO(OFFSET(C1584,-M1584+1,0),J1584,OFFSET(C1584,-M1584+2,0),OFFSET(C1584,-M1584+2,0),OFFSET(C1584,-M1584+3,0)+AC1584,OFFSET(C1584,-M1584+4,0),1,5)/365.25*I1584*10000)</f>
        <v/>
      </c>
      <c r="AB1584" s="40" t="str">
        <f ca="1">IF(D1584="","",_xll.xCalcSkew(OFFSET(C1584,-M1584,0),E1584-OFFSET(C1584,-M1584+1,0),b)/100)</f>
        <v/>
      </c>
      <c r="AC1584" s="40" t="str">
        <f ca="1">IF(I1584="","",_xll.xCalcSkew(OFFSET(C1584,-M1584,0),J1584-OFFSET(C1584,-M1584+1,0),b)/100)</f>
        <v/>
      </c>
      <c r="AE1584">
        <f t="shared" si="276"/>
        <v>0</v>
      </c>
      <c r="AF1584">
        <f t="shared" si="277"/>
        <v>0</v>
      </c>
      <c r="AG1584">
        <f t="shared" si="278"/>
        <v>0</v>
      </c>
    </row>
    <row r="1585" spans="4:33" x14ac:dyDescent="0.25">
      <c r="D1585" s="52"/>
      <c r="E1585" s="39"/>
      <c r="F1585" s="39"/>
      <c r="G1585" s="35"/>
      <c r="I1585" s="52"/>
      <c r="J1585" s="39"/>
      <c r="K1585" s="39"/>
      <c r="L1585" s="62"/>
      <c r="M1585" s="101">
        <f t="shared" si="283"/>
        <v>14</v>
      </c>
      <c r="N1585" s="67" t="str">
        <f ca="1">IF(D1585="","",_xll.xEURO(OFFSET(C1585,-M1585+1,0),E1585,OFFSET(C1585,-M1585+2,0),OFFSET(C1585,-M1585+2,0),OFFSET(C1585,-M1585+3,0)+AB1585,OFFSET(C1585,-M1585+4,0),0,1)*D1585)</f>
        <v/>
      </c>
      <c r="O1585" s="69" t="str">
        <f ca="1">IF(D1585="","",_xll.xEURO(OFFSET(C1585,-M1585+1,0),E1585,OFFSET(C1585,-M1585+2,0),OFFSET(C1585,-M1585+2,0),OFFSET(C1585,-M1585+3,0)+AB1585,OFFSET(C1585,-M1585+4,0),0,0))</f>
        <v/>
      </c>
      <c r="P1585" s="67" t="str">
        <f t="shared" si="281"/>
        <v/>
      </c>
      <c r="Q1585" s="67" t="str">
        <f ca="1">IF(D1585="","",_xll.xEURO(OFFSET(C1585,-M1585+1,0),E1585,OFFSET(C1585,-M1585+2,0),OFFSET(C1585,-M1585+2,0),OFFSET(C1585,-M1585+3,0)+AB1585,OFFSET(C1585,-M1585+4,0),0,2)/10*D1585)</f>
        <v/>
      </c>
      <c r="R1585" s="71" t="str">
        <f ca="1">IF(D1585="","",_xll.xEURO(OFFSET(C1585,-M1585+1,0),E1585,OFFSET(C1585,-M1585+2,0),OFFSET(C1585,-M1585+2,0),OFFSET(C1585,-M1585+3,0)+AB1585,OFFSET(C1585,-M1585+4,0),0,3)/100*D1585*10000)</f>
        <v/>
      </c>
      <c r="S1585" s="71" t="str">
        <f ca="1">IF(D1585="","",_xll.xEURO(OFFSET(C1585,-M1585+1,0),E1585,OFFSET(C1585,-M1585+2,0),OFFSET(C1585,-M1585+2,0),OFFSET(C1585,-M1585+3,0)+AB1585,OFFSET(C1585,-M1585+4,0),0,5)/365.25*D1585*10000)</f>
        <v/>
      </c>
      <c r="U1585" s="67" t="str">
        <f ca="1">IF(I1585="","",_xll.xEURO(OFFSET(C1585,-M1585+1,0),J1585,OFFSET(C1585,-M1585+2,0),OFFSET(C1585,-M1585+2,0),OFFSET(C1585,-M1585+3,0)+AC1585,OFFSET(C1585,-M1585+4,0),1,1)*I1585)</f>
        <v/>
      </c>
      <c r="V1585" s="69" t="str">
        <f ca="1">IF(I1585="","",_xll.xEURO(OFFSET(C1585,-M1585+1,0),J1585,OFFSET(C1585,-M1585+2,0),OFFSET(C1585,-M1585+2,0),OFFSET(C1585,-M1585+3,0)+AC1585,OFFSET(C1585,-M1585+4,0),1,0))</f>
        <v/>
      </c>
      <c r="W1585" s="67" t="str">
        <f t="shared" si="282"/>
        <v/>
      </c>
      <c r="X1585" s="67" t="str">
        <f ca="1">IF(I1585="","",_xll.xEURO(OFFSET(C1585,-M1585+1,0),J1585,OFFSET(C1585,-M1585+2,0),OFFSET(C1585,-M1585+2,0),OFFSET(C1585,-M1585+3,0)+AC1585,OFFSET(C1585,-M1585+4,0),1,2)/10*I1585)</f>
        <v/>
      </c>
      <c r="Y1585" s="71" t="str">
        <f ca="1">IF(I1585="","",_xll.xEURO(OFFSET(C1585,-M1585+1,0),J1585,OFFSET(C1585,-M1585+2,0),OFFSET(C1585,-M1585+2,0),OFFSET(C1585,-M1585+3,0)+AC1585,OFFSET(C1585,-M1585+4,0),1,3)/100*I1585*10000)</f>
        <v/>
      </c>
      <c r="Z1585" s="71" t="str">
        <f ca="1">IF(I1585="","",_xll.xEURO(OFFSET(C1585,-M1585+1,0),J1585,OFFSET(C1585,-M1585+2,0),OFFSET(C1585,-M1585+2,0),OFFSET(C1585,-M1585+3,0)+AC1585,OFFSET(C1585,-M1585+4,0),1,5)/365.25*I1585*10000)</f>
        <v/>
      </c>
      <c r="AB1585" s="40" t="str">
        <f ca="1">IF(D1585="","",_xll.xCalcSkew(OFFSET(C1585,-M1585,0),E1585-OFFSET(C1585,-M1585+1,0),b)/100)</f>
        <v/>
      </c>
      <c r="AC1585" s="40" t="str">
        <f ca="1">IF(I1585="","",_xll.xCalcSkew(OFFSET(C1585,-M1585,0),J1585-OFFSET(C1585,-M1585+1,0),b)/100)</f>
        <v/>
      </c>
      <c r="AE1585">
        <f t="shared" si="276"/>
        <v>0</v>
      </c>
      <c r="AF1585">
        <f t="shared" si="277"/>
        <v>0</v>
      </c>
      <c r="AG1585">
        <f t="shared" si="278"/>
        <v>0</v>
      </c>
    </row>
    <row r="1586" spans="4:33" x14ac:dyDescent="0.25">
      <c r="D1586" s="52"/>
      <c r="E1586" s="39"/>
      <c r="F1586" s="39"/>
      <c r="G1586" s="35"/>
      <c r="I1586" s="52"/>
      <c r="J1586" s="39"/>
      <c r="K1586" s="39"/>
      <c r="L1586" s="62"/>
      <c r="M1586" s="101">
        <f t="shared" si="283"/>
        <v>15</v>
      </c>
      <c r="N1586" s="67" t="str">
        <f ca="1">IF(D1586="","",_xll.xEURO(OFFSET(C1586,-M1586+1,0),E1586,OFFSET(C1586,-M1586+2,0),OFFSET(C1586,-M1586+2,0),OFFSET(C1586,-M1586+3,0)+AB1586,OFFSET(C1586,-M1586+4,0),0,1)*D1586)</f>
        <v/>
      </c>
      <c r="O1586" s="69" t="str">
        <f ca="1">IF(D1586="","",_xll.xEURO(OFFSET(C1586,-M1586+1,0),E1586,OFFSET(C1586,-M1586+2,0),OFFSET(C1586,-M1586+2,0),OFFSET(C1586,-M1586+3,0)+AB1586,OFFSET(C1586,-M1586+4,0),0,0))</f>
        <v/>
      </c>
      <c r="P1586" s="67" t="str">
        <f t="shared" si="281"/>
        <v/>
      </c>
      <c r="Q1586" s="67" t="str">
        <f ca="1">IF(D1586="","",_xll.xEURO(OFFSET(C1586,-M1586+1,0),E1586,OFFSET(C1586,-M1586+2,0),OFFSET(C1586,-M1586+2,0),OFFSET(C1586,-M1586+3,0)+AB1586,OFFSET(C1586,-M1586+4,0),0,2)/10*D1586)</f>
        <v/>
      </c>
      <c r="R1586" s="71" t="str">
        <f ca="1">IF(D1586="","",_xll.xEURO(OFFSET(C1586,-M1586+1,0),E1586,OFFSET(C1586,-M1586+2,0),OFFSET(C1586,-M1586+2,0),OFFSET(C1586,-M1586+3,0)+AB1586,OFFSET(C1586,-M1586+4,0),0,3)/100*D1586*10000)</f>
        <v/>
      </c>
      <c r="S1586" s="71" t="str">
        <f ca="1">IF(D1586="","",_xll.xEURO(OFFSET(C1586,-M1586+1,0),E1586,OFFSET(C1586,-M1586+2,0),OFFSET(C1586,-M1586+2,0),OFFSET(C1586,-M1586+3,0)+AB1586,OFFSET(C1586,-M1586+4,0),0,5)/365.25*D1586*10000)</f>
        <v/>
      </c>
      <c r="U1586" s="67" t="str">
        <f ca="1">IF(I1586="","",_xll.xEURO(OFFSET(C1586,-M1586+1,0),J1586,OFFSET(C1586,-M1586+2,0),OFFSET(C1586,-M1586+2,0),OFFSET(C1586,-M1586+3,0)+AC1586,OFFSET(C1586,-M1586+4,0),1,1)*I1586)</f>
        <v/>
      </c>
      <c r="V1586" s="69" t="str">
        <f ca="1">IF(I1586="","",_xll.xEURO(OFFSET(C1586,-M1586+1,0),J1586,OFFSET(C1586,-M1586+2,0),OFFSET(C1586,-M1586+2,0),OFFSET(C1586,-M1586+3,0)+AC1586,OFFSET(C1586,-M1586+4,0),1,0))</f>
        <v/>
      </c>
      <c r="W1586" s="67" t="str">
        <f t="shared" si="282"/>
        <v/>
      </c>
      <c r="X1586" s="67" t="str">
        <f ca="1">IF(I1586="","",_xll.xEURO(OFFSET(C1586,-M1586+1,0),J1586,OFFSET(C1586,-M1586+2,0),OFFSET(C1586,-M1586+2,0),OFFSET(C1586,-M1586+3,0)+AC1586,OFFSET(C1586,-M1586+4,0),1,2)/10*I1586)</f>
        <v/>
      </c>
      <c r="Y1586" s="71" t="str">
        <f ca="1">IF(I1586="","",_xll.xEURO(OFFSET(C1586,-M1586+1,0),J1586,OFFSET(C1586,-M1586+2,0),OFFSET(C1586,-M1586+2,0),OFFSET(C1586,-M1586+3,0)+AC1586,OFFSET(C1586,-M1586+4,0),1,3)/100*I1586*10000)</f>
        <v/>
      </c>
      <c r="Z1586" s="71" t="str">
        <f ca="1">IF(I1586="","",_xll.xEURO(OFFSET(C1586,-M1586+1,0),J1586,OFFSET(C1586,-M1586+2,0),OFFSET(C1586,-M1586+2,0),OFFSET(C1586,-M1586+3,0)+AC1586,OFFSET(C1586,-M1586+4,0),1,5)/365.25*I1586*10000)</f>
        <v/>
      </c>
      <c r="AB1586" s="40" t="str">
        <f ca="1">IF(D1586="","",_xll.xCalcSkew(OFFSET(C1586,-M1586,0),E1586-OFFSET(C1586,-M1586+1,0),b)/100)</f>
        <v/>
      </c>
      <c r="AC1586" s="40" t="str">
        <f ca="1">IF(I1586="","",_xll.xCalcSkew(OFFSET(C1586,-M1586,0),J1586-OFFSET(C1586,-M1586+1,0),b)/100)</f>
        <v/>
      </c>
      <c r="AE1586">
        <f t="shared" si="276"/>
        <v>0</v>
      </c>
      <c r="AF1586">
        <f t="shared" si="277"/>
        <v>0</v>
      </c>
      <c r="AG1586">
        <f t="shared" si="278"/>
        <v>0</v>
      </c>
    </row>
    <row r="1587" spans="4:33" x14ac:dyDescent="0.25">
      <c r="D1587" s="52"/>
      <c r="E1587" s="39"/>
      <c r="F1587" s="39"/>
      <c r="G1587" s="35"/>
      <c r="I1587" s="52"/>
      <c r="J1587" s="39"/>
      <c r="K1587" s="39"/>
      <c r="L1587" s="62"/>
      <c r="M1587" s="101">
        <f t="shared" si="283"/>
        <v>16</v>
      </c>
      <c r="N1587" s="67" t="str">
        <f ca="1">IF(D1587="","",_xll.xEURO(OFFSET(C1587,-M1587+1,0),E1587,OFFSET(C1587,-M1587+2,0),OFFSET(C1587,-M1587+2,0),OFFSET(C1587,-M1587+3,0)+AB1587,OFFSET(C1587,-M1587+4,0),0,1)*D1587)</f>
        <v/>
      </c>
      <c r="O1587" s="69" t="str">
        <f ca="1">IF(D1587="","",_xll.xEURO(OFFSET(C1587,-M1587+1,0),E1587,OFFSET(C1587,-M1587+2,0),OFFSET(C1587,-M1587+2,0),OFFSET(C1587,-M1587+3,0)+AB1587,OFFSET(C1587,-M1587+4,0),0,0))</f>
        <v/>
      </c>
      <c r="P1587" s="67" t="str">
        <f t="shared" si="281"/>
        <v/>
      </c>
      <c r="Q1587" s="67" t="str">
        <f ca="1">IF(D1587="","",_xll.xEURO(OFFSET(C1587,-M1587+1,0),E1587,OFFSET(C1587,-M1587+2,0),OFFSET(C1587,-M1587+2,0),OFFSET(C1587,-M1587+3,0)+AB1587,OFFSET(C1587,-M1587+4,0),0,2)/10*D1587)</f>
        <v/>
      </c>
      <c r="R1587" s="71" t="str">
        <f ca="1">IF(D1587="","",_xll.xEURO(OFFSET(C1587,-M1587+1,0),E1587,OFFSET(C1587,-M1587+2,0),OFFSET(C1587,-M1587+2,0),OFFSET(C1587,-M1587+3,0)+AB1587,OFFSET(C1587,-M1587+4,0),0,3)/100*D1587*10000)</f>
        <v/>
      </c>
      <c r="S1587" s="71" t="str">
        <f ca="1">IF(D1587="","",_xll.xEURO(OFFSET(C1587,-M1587+1,0),E1587,OFFSET(C1587,-M1587+2,0),OFFSET(C1587,-M1587+2,0),OFFSET(C1587,-M1587+3,0)+AB1587,OFFSET(C1587,-M1587+4,0),0,5)/365.25*D1587*10000)</f>
        <v/>
      </c>
      <c r="U1587" s="67" t="str">
        <f ca="1">IF(I1587="","",_xll.xEURO(OFFSET(C1587,-M1587+1,0),J1587,OFFSET(C1587,-M1587+2,0),OFFSET(C1587,-M1587+2,0),OFFSET(C1587,-M1587+3,0)+AC1587,OFFSET(C1587,-M1587+4,0),1,1)*I1587)</f>
        <v/>
      </c>
      <c r="V1587" s="69" t="str">
        <f ca="1">IF(I1587="","",_xll.xEURO(OFFSET(C1587,-M1587+1,0),J1587,OFFSET(C1587,-M1587+2,0),OFFSET(C1587,-M1587+2,0),OFFSET(C1587,-M1587+3,0)+AC1587,OFFSET(C1587,-M1587+4,0),1,0))</f>
        <v/>
      </c>
      <c r="W1587" s="67" t="str">
        <f t="shared" si="282"/>
        <v/>
      </c>
      <c r="X1587" s="67" t="str">
        <f ca="1">IF(I1587="","",_xll.xEURO(OFFSET(C1587,-M1587+1,0),J1587,OFFSET(C1587,-M1587+2,0),OFFSET(C1587,-M1587+2,0),OFFSET(C1587,-M1587+3,0)+AC1587,OFFSET(C1587,-M1587+4,0),1,2)/10*I1587)</f>
        <v/>
      </c>
      <c r="Y1587" s="71" t="str">
        <f ca="1">IF(I1587="","",_xll.xEURO(OFFSET(C1587,-M1587+1,0),J1587,OFFSET(C1587,-M1587+2,0),OFFSET(C1587,-M1587+2,0),OFFSET(C1587,-M1587+3,0)+AC1587,OFFSET(C1587,-M1587+4,0),1,3)/100*I1587*10000)</f>
        <v/>
      </c>
      <c r="Z1587" s="71" t="str">
        <f ca="1">IF(I1587="","",_xll.xEURO(OFFSET(C1587,-M1587+1,0),J1587,OFFSET(C1587,-M1587+2,0),OFFSET(C1587,-M1587+2,0),OFFSET(C1587,-M1587+3,0)+AC1587,OFFSET(C1587,-M1587+4,0),1,5)/365.25*I1587*10000)</f>
        <v/>
      </c>
      <c r="AB1587" s="40" t="str">
        <f ca="1">IF(D1587="","",_xll.xCalcSkew(OFFSET(C1587,-M1587,0),E1587-OFFSET(C1587,-M1587+1,0),b)/100)</f>
        <v/>
      </c>
      <c r="AC1587" s="40" t="str">
        <f ca="1">IF(I1587="","",_xll.xCalcSkew(OFFSET(C1587,-M1587,0),J1587-OFFSET(C1587,-M1587+1,0),b)/100)</f>
        <v/>
      </c>
      <c r="AE1587">
        <f t="shared" si="276"/>
        <v>0</v>
      </c>
      <c r="AF1587">
        <f t="shared" si="277"/>
        <v>0</v>
      </c>
      <c r="AG1587">
        <f t="shared" si="278"/>
        <v>0</v>
      </c>
    </row>
    <row r="1588" spans="4:33" x14ac:dyDescent="0.25">
      <c r="D1588" s="52"/>
      <c r="E1588" s="39"/>
      <c r="F1588" s="39"/>
      <c r="G1588" s="35"/>
      <c r="I1588" s="52"/>
      <c r="J1588" s="39"/>
      <c r="K1588" s="39"/>
      <c r="L1588" s="62"/>
      <c r="M1588" s="101">
        <f t="shared" si="283"/>
        <v>17</v>
      </c>
      <c r="N1588" s="67" t="str">
        <f ca="1">IF(D1588="","",_xll.xEURO(OFFSET(C1588,-M1588+1,0),E1588,OFFSET(C1588,-M1588+2,0),OFFSET(C1588,-M1588+2,0),OFFSET(C1588,-M1588+3,0)+AB1588,OFFSET(C1588,-M1588+4,0),0,1)*D1588)</f>
        <v/>
      </c>
      <c r="O1588" s="69" t="str">
        <f ca="1">IF(D1588="","",_xll.xEURO(OFFSET(C1588,-M1588+1,0),E1588,OFFSET(C1588,-M1588+2,0),OFFSET(C1588,-M1588+2,0),OFFSET(C1588,-M1588+3,0)+AB1588,OFFSET(C1588,-M1588+4,0),0,0))</f>
        <v/>
      </c>
      <c r="P1588" s="67" t="str">
        <f t="shared" si="281"/>
        <v/>
      </c>
      <c r="Q1588" s="67" t="str">
        <f ca="1">IF(D1588="","",_xll.xEURO(OFFSET(C1588,-M1588+1,0),E1588,OFFSET(C1588,-M1588+2,0),OFFSET(C1588,-M1588+2,0),OFFSET(C1588,-M1588+3,0)+AB1588,OFFSET(C1588,-M1588+4,0),0,2)/10*D1588)</f>
        <v/>
      </c>
      <c r="R1588" s="71" t="str">
        <f ca="1">IF(D1588="","",_xll.xEURO(OFFSET(C1588,-M1588+1,0),E1588,OFFSET(C1588,-M1588+2,0),OFFSET(C1588,-M1588+2,0),OFFSET(C1588,-M1588+3,0)+AB1588,OFFSET(C1588,-M1588+4,0),0,3)/100*D1588*10000)</f>
        <v/>
      </c>
      <c r="S1588" s="71" t="str">
        <f ca="1">IF(D1588="","",_xll.xEURO(OFFSET(C1588,-M1588+1,0),E1588,OFFSET(C1588,-M1588+2,0),OFFSET(C1588,-M1588+2,0),OFFSET(C1588,-M1588+3,0)+AB1588,OFFSET(C1588,-M1588+4,0),0,5)/365.25*D1588*10000)</f>
        <v/>
      </c>
      <c r="U1588" s="67" t="str">
        <f ca="1">IF(I1588="","",_xll.xEURO(OFFSET(C1588,-M1588+1,0),J1588,OFFSET(C1588,-M1588+2,0),OFFSET(C1588,-M1588+2,0),OFFSET(C1588,-M1588+3,0)+AC1588,OFFSET(C1588,-M1588+4,0),1,1)*I1588)</f>
        <v/>
      </c>
      <c r="V1588" s="69" t="str">
        <f ca="1">IF(I1588="","",_xll.xEURO(OFFSET(C1588,-M1588+1,0),J1588,OFFSET(C1588,-M1588+2,0),OFFSET(C1588,-M1588+2,0),OFFSET(C1588,-M1588+3,0)+AC1588,OFFSET(C1588,-M1588+4,0),1,0))</f>
        <v/>
      </c>
      <c r="W1588" s="67" t="str">
        <f t="shared" si="282"/>
        <v/>
      </c>
      <c r="X1588" s="67" t="str">
        <f ca="1">IF(I1588="","",_xll.xEURO(OFFSET(C1588,-M1588+1,0),J1588,OFFSET(C1588,-M1588+2,0),OFFSET(C1588,-M1588+2,0),OFFSET(C1588,-M1588+3,0)+AC1588,OFFSET(C1588,-M1588+4,0),1,2)/10*I1588)</f>
        <v/>
      </c>
      <c r="Y1588" s="71" t="str">
        <f ca="1">IF(I1588="","",_xll.xEURO(OFFSET(C1588,-M1588+1,0),J1588,OFFSET(C1588,-M1588+2,0),OFFSET(C1588,-M1588+2,0),OFFSET(C1588,-M1588+3,0)+AC1588,OFFSET(C1588,-M1588+4,0),1,3)/100*I1588*10000)</f>
        <v/>
      </c>
      <c r="Z1588" s="71" t="str">
        <f ca="1">IF(I1588="","",_xll.xEURO(OFFSET(C1588,-M1588+1,0),J1588,OFFSET(C1588,-M1588+2,0),OFFSET(C1588,-M1588+2,0),OFFSET(C1588,-M1588+3,0)+AC1588,OFFSET(C1588,-M1588+4,0),1,5)/365.25*I1588*10000)</f>
        <v/>
      </c>
      <c r="AB1588" s="40" t="str">
        <f ca="1">IF(D1588="","",_xll.xCalcSkew(OFFSET(C1588,-M1588,0),E1588-OFFSET(C1588,-M1588+1,0),b)/100)</f>
        <v/>
      </c>
      <c r="AC1588" s="40" t="str">
        <f ca="1">IF(I1588="","",_xll.xCalcSkew(OFFSET(C1588,-M1588,0),J1588-OFFSET(C1588,-M1588+1,0),b)/100)</f>
        <v/>
      </c>
      <c r="AE1588">
        <f t="shared" si="276"/>
        <v>0</v>
      </c>
      <c r="AF1588">
        <f t="shared" si="277"/>
        <v>0</v>
      </c>
      <c r="AG1588">
        <f t="shared" si="278"/>
        <v>0</v>
      </c>
    </row>
    <row r="1589" spans="4:33" x14ac:dyDescent="0.25">
      <c r="D1589" s="52"/>
      <c r="E1589" s="39"/>
      <c r="F1589" s="39"/>
      <c r="G1589" s="35"/>
      <c r="I1589" s="52"/>
      <c r="J1589" s="39"/>
      <c r="K1589" s="39"/>
      <c r="L1589" s="62"/>
      <c r="M1589" s="101">
        <f t="shared" si="283"/>
        <v>18</v>
      </c>
      <c r="N1589" s="67" t="str">
        <f ca="1">IF(D1589="","",_xll.xEURO(OFFSET(C1589,-M1589+1,0),E1589,OFFSET(C1589,-M1589+2,0),OFFSET(C1589,-M1589+2,0),OFFSET(C1589,-M1589+3,0)+AB1589,OFFSET(C1589,-M1589+4,0),0,1)*D1589)</f>
        <v/>
      </c>
      <c r="O1589" s="69" t="str">
        <f ca="1">IF(D1589="","",_xll.xEURO(OFFSET(C1589,-M1589+1,0),E1589,OFFSET(C1589,-M1589+2,0),OFFSET(C1589,-M1589+2,0),OFFSET(C1589,-M1589+3,0)+AB1589,OFFSET(C1589,-M1589+4,0),0,0))</f>
        <v/>
      </c>
      <c r="P1589" s="67" t="str">
        <f t="shared" si="281"/>
        <v/>
      </c>
      <c r="Q1589" s="67" t="str">
        <f ca="1">IF(D1589="","",_xll.xEURO(OFFSET(C1589,-M1589+1,0),E1589,OFFSET(C1589,-M1589+2,0),OFFSET(C1589,-M1589+2,0),OFFSET(C1589,-M1589+3,0)+AB1589,OFFSET(C1589,-M1589+4,0),0,2)/10*D1589)</f>
        <v/>
      </c>
      <c r="R1589" s="71" t="str">
        <f ca="1">IF(D1589="","",_xll.xEURO(OFFSET(C1589,-M1589+1,0),E1589,OFFSET(C1589,-M1589+2,0),OFFSET(C1589,-M1589+2,0),OFFSET(C1589,-M1589+3,0)+AB1589,OFFSET(C1589,-M1589+4,0),0,3)/100*D1589*10000)</f>
        <v/>
      </c>
      <c r="S1589" s="71" t="str">
        <f ca="1">IF(D1589="","",_xll.xEURO(OFFSET(C1589,-M1589+1,0),E1589,OFFSET(C1589,-M1589+2,0),OFFSET(C1589,-M1589+2,0),OFFSET(C1589,-M1589+3,0)+AB1589,OFFSET(C1589,-M1589+4,0),0,5)/365.25*D1589*10000)</f>
        <v/>
      </c>
      <c r="U1589" s="67" t="str">
        <f ca="1">IF(I1589="","",_xll.xEURO(OFFSET(C1589,-M1589+1,0),J1589,OFFSET(C1589,-M1589+2,0),OFFSET(C1589,-M1589+2,0),OFFSET(C1589,-M1589+3,0)+AC1589,OFFSET(C1589,-M1589+4,0),1,1)*I1589)</f>
        <v/>
      </c>
      <c r="V1589" s="69" t="str">
        <f ca="1">IF(I1589="","",_xll.xEURO(OFFSET(C1589,-M1589+1,0),J1589,OFFSET(C1589,-M1589+2,0),OFFSET(C1589,-M1589+2,0),OFFSET(C1589,-M1589+3,0)+AC1589,OFFSET(C1589,-M1589+4,0),1,0))</f>
        <v/>
      </c>
      <c r="W1589" s="67" t="str">
        <f t="shared" si="282"/>
        <v/>
      </c>
      <c r="X1589" s="67" t="str">
        <f ca="1">IF(I1589="","",_xll.xEURO(OFFSET(C1589,-M1589+1,0),J1589,OFFSET(C1589,-M1589+2,0),OFFSET(C1589,-M1589+2,0),OFFSET(C1589,-M1589+3,0)+AC1589,OFFSET(C1589,-M1589+4,0),1,2)/10*I1589)</f>
        <v/>
      </c>
      <c r="Y1589" s="71" t="str">
        <f ca="1">IF(I1589="","",_xll.xEURO(OFFSET(C1589,-M1589+1,0),J1589,OFFSET(C1589,-M1589+2,0),OFFSET(C1589,-M1589+2,0),OFFSET(C1589,-M1589+3,0)+AC1589,OFFSET(C1589,-M1589+4,0),1,3)/100*I1589*10000)</f>
        <v/>
      </c>
      <c r="Z1589" s="71" t="str">
        <f ca="1">IF(I1589="","",_xll.xEURO(OFFSET(C1589,-M1589+1,0),J1589,OFFSET(C1589,-M1589+2,0),OFFSET(C1589,-M1589+2,0),OFFSET(C1589,-M1589+3,0)+AC1589,OFFSET(C1589,-M1589+4,0),1,5)/365.25*I1589*10000)</f>
        <v/>
      </c>
      <c r="AB1589" s="40" t="str">
        <f ca="1">IF(D1589="","",_xll.xCalcSkew(OFFSET(C1589,-M1589,0),E1589-OFFSET(C1589,-M1589+1,0),b)/100)</f>
        <v/>
      </c>
      <c r="AC1589" s="40" t="str">
        <f ca="1">IF(I1589="","",_xll.xCalcSkew(OFFSET(C1589,-M1589,0),J1589-OFFSET(C1589,-M1589+1,0),b)/100)</f>
        <v/>
      </c>
      <c r="AE1589">
        <f t="shared" si="276"/>
        <v>0</v>
      </c>
      <c r="AF1589">
        <f t="shared" si="277"/>
        <v>0</v>
      </c>
      <c r="AG1589">
        <f t="shared" si="278"/>
        <v>0</v>
      </c>
    </row>
    <row r="1590" spans="4:33" x14ac:dyDescent="0.25">
      <c r="D1590" s="52"/>
      <c r="E1590" s="39"/>
      <c r="F1590" s="39"/>
      <c r="G1590" s="35"/>
      <c r="I1590" s="52"/>
      <c r="J1590" s="39"/>
      <c r="K1590" s="39"/>
      <c r="L1590" s="62"/>
      <c r="M1590" s="101">
        <f t="shared" si="283"/>
        <v>19</v>
      </c>
      <c r="N1590" s="67" t="str">
        <f ca="1">IF(D1590="","",_xll.xEURO(OFFSET(C1590,-M1590+1,0),E1590,OFFSET(C1590,-M1590+2,0),OFFSET(C1590,-M1590+2,0),OFFSET(C1590,-M1590+3,0)+AB1590,OFFSET(C1590,-M1590+4,0),0,1)*D1590)</f>
        <v/>
      </c>
      <c r="O1590" s="69" t="str">
        <f ca="1">IF(D1590="","",_xll.xEURO(OFFSET(C1590,-M1590+1,0),E1590,OFFSET(C1590,-M1590+2,0),OFFSET(C1590,-M1590+2,0),OFFSET(C1590,-M1590+3,0)+AB1590,OFFSET(C1590,-M1590+4,0),0,0))</f>
        <v/>
      </c>
      <c r="P1590" s="67" t="str">
        <f t="shared" si="281"/>
        <v/>
      </c>
      <c r="Q1590" s="67" t="str">
        <f ca="1">IF(D1590="","",_xll.xEURO(OFFSET(C1590,-M1590+1,0),E1590,OFFSET(C1590,-M1590+2,0),OFFSET(C1590,-M1590+2,0),OFFSET(C1590,-M1590+3,0)+AB1590,OFFSET(C1590,-M1590+4,0),0,2)/10*D1590)</f>
        <v/>
      </c>
      <c r="R1590" s="71" t="str">
        <f ca="1">IF(D1590="","",_xll.xEURO(OFFSET(C1590,-M1590+1,0),E1590,OFFSET(C1590,-M1590+2,0),OFFSET(C1590,-M1590+2,0),OFFSET(C1590,-M1590+3,0)+AB1590,OFFSET(C1590,-M1590+4,0),0,3)/100*D1590*10000)</f>
        <v/>
      </c>
      <c r="S1590" s="71" t="str">
        <f ca="1">IF(D1590="","",_xll.xEURO(OFFSET(C1590,-M1590+1,0),E1590,OFFSET(C1590,-M1590+2,0),OFFSET(C1590,-M1590+2,0),OFFSET(C1590,-M1590+3,0)+AB1590,OFFSET(C1590,-M1590+4,0),0,5)/365.25*D1590*10000)</f>
        <v/>
      </c>
      <c r="U1590" s="67" t="str">
        <f ca="1">IF(I1590="","",_xll.xEURO(OFFSET(C1590,-M1590+1,0),J1590,OFFSET(C1590,-M1590+2,0),OFFSET(C1590,-M1590+2,0),OFFSET(C1590,-M1590+3,0)+AC1590,OFFSET(C1590,-M1590+4,0),1,1)*I1590)</f>
        <v/>
      </c>
      <c r="V1590" s="69" t="str">
        <f ca="1">IF(I1590="","",_xll.xEURO(OFFSET(C1590,-M1590+1,0),J1590,OFFSET(C1590,-M1590+2,0),OFFSET(C1590,-M1590+2,0),OFFSET(C1590,-M1590+3,0)+AC1590,OFFSET(C1590,-M1590+4,0),1,0))</f>
        <v/>
      </c>
      <c r="W1590" s="67" t="str">
        <f t="shared" si="282"/>
        <v/>
      </c>
      <c r="X1590" s="67" t="str">
        <f ca="1">IF(I1590="","",_xll.xEURO(OFFSET(C1590,-M1590+1,0),J1590,OFFSET(C1590,-M1590+2,0),OFFSET(C1590,-M1590+2,0),OFFSET(C1590,-M1590+3,0)+AC1590,OFFSET(C1590,-M1590+4,0),1,2)/10*I1590)</f>
        <v/>
      </c>
      <c r="Y1590" s="71" t="str">
        <f ca="1">IF(I1590="","",_xll.xEURO(OFFSET(C1590,-M1590+1,0),J1590,OFFSET(C1590,-M1590+2,0),OFFSET(C1590,-M1590+2,0),OFFSET(C1590,-M1590+3,0)+AC1590,OFFSET(C1590,-M1590+4,0),1,3)/100*I1590*10000)</f>
        <v/>
      </c>
      <c r="Z1590" s="71" t="str">
        <f ca="1">IF(I1590="","",_xll.xEURO(OFFSET(C1590,-M1590+1,0),J1590,OFFSET(C1590,-M1590+2,0),OFFSET(C1590,-M1590+2,0),OFFSET(C1590,-M1590+3,0)+AC1590,OFFSET(C1590,-M1590+4,0),1,5)/365.25*I1590*10000)</f>
        <v/>
      </c>
      <c r="AB1590" s="40" t="str">
        <f ca="1">IF(D1590="","",_xll.xCalcSkew(OFFSET(C1590,-M1590,0),E1590-OFFSET(C1590,-M1590+1,0),b)/100)</f>
        <v/>
      </c>
      <c r="AC1590" s="40" t="str">
        <f ca="1">IF(I1590="","",_xll.xCalcSkew(OFFSET(C1590,-M1590,0),J1590-OFFSET(C1590,-M1590+1,0),b)/100)</f>
        <v/>
      </c>
      <c r="AE1590">
        <f t="shared" si="276"/>
        <v>0</v>
      </c>
      <c r="AF1590">
        <f t="shared" si="277"/>
        <v>0</v>
      </c>
      <c r="AG1590">
        <f t="shared" si="278"/>
        <v>0</v>
      </c>
    </row>
    <row r="1591" spans="4:33" x14ac:dyDescent="0.25">
      <c r="D1591" s="52"/>
      <c r="E1591" s="39"/>
      <c r="F1591" s="39"/>
      <c r="G1591" s="35"/>
      <c r="I1591" s="52"/>
      <c r="J1591" s="39"/>
      <c r="K1591" s="39"/>
      <c r="L1591" s="62"/>
      <c r="M1591" s="101">
        <f t="shared" si="283"/>
        <v>20</v>
      </c>
      <c r="N1591" s="67" t="str">
        <f ca="1">IF(D1591="","",_xll.xEURO(OFFSET(C1591,-M1591+1,0),E1591,OFFSET(C1591,-M1591+2,0),OFFSET(C1591,-M1591+2,0),OFFSET(C1591,-M1591+3,0)+AB1591,OFFSET(C1591,-M1591+4,0),0,1)*D1591)</f>
        <v/>
      </c>
      <c r="O1591" s="69" t="str">
        <f ca="1">IF(D1591="","",_xll.xEURO(OFFSET(C1591,-M1591+1,0),E1591,OFFSET(C1591,-M1591+2,0),OFFSET(C1591,-M1591+2,0),OFFSET(C1591,-M1591+3,0)+AB1591,OFFSET(C1591,-M1591+4,0),0,0))</f>
        <v/>
      </c>
      <c r="P1591" s="67" t="str">
        <f t="shared" si="281"/>
        <v/>
      </c>
      <c r="Q1591" s="67" t="str">
        <f ca="1">IF(D1591="","",_xll.xEURO(OFFSET(C1591,-M1591+1,0),E1591,OFFSET(C1591,-M1591+2,0),OFFSET(C1591,-M1591+2,0),OFFSET(C1591,-M1591+3,0)+AB1591,OFFSET(C1591,-M1591+4,0),0,2)/10*D1591)</f>
        <v/>
      </c>
      <c r="R1591" s="71" t="str">
        <f ca="1">IF(D1591="","",_xll.xEURO(OFFSET(C1591,-M1591+1,0),E1591,OFFSET(C1591,-M1591+2,0),OFFSET(C1591,-M1591+2,0),OFFSET(C1591,-M1591+3,0)+AB1591,OFFSET(C1591,-M1591+4,0),0,3)/100*D1591*10000)</f>
        <v/>
      </c>
      <c r="S1591" s="71" t="str">
        <f ca="1">IF(D1591="","",_xll.xEURO(OFFSET(C1591,-M1591+1,0),E1591,OFFSET(C1591,-M1591+2,0),OFFSET(C1591,-M1591+2,0),OFFSET(C1591,-M1591+3,0)+AB1591,OFFSET(C1591,-M1591+4,0),0,5)/365.25*D1591*10000)</f>
        <v/>
      </c>
      <c r="U1591" s="67" t="str">
        <f ca="1">IF(I1591="","",_xll.xEURO(OFFSET(C1591,-M1591+1,0),J1591,OFFSET(C1591,-M1591+2,0),OFFSET(C1591,-M1591+2,0),OFFSET(C1591,-M1591+3,0)+AC1591,OFFSET(C1591,-M1591+4,0),1,1)*I1591)</f>
        <v/>
      </c>
      <c r="V1591" s="69" t="str">
        <f ca="1">IF(I1591="","",_xll.xEURO(OFFSET(C1591,-M1591+1,0),J1591,OFFSET(C1591,-M1591+2,0),OFFSET(C1591,-M1591+2,0),OFFSET(C1591,-M1591+3,0)+AC1591,OFFSET(C1591,-M1591+4,0),1,0))</f>
        <v/>
      </c>
      <c r="W1591" s="67" t="str">
        <f t="shared" si="282"/>
        <v/>
      </c>
      <c r="X1591" s="67" t="str">
        <f ca="1">IF(I1591="","",_xll.xEURO(OFFSET(C1591,-M1591+1,0),J1591,OFFSET(C1591,-M1591+2,0),OFFSET(C1591,-M1591+2,0),OFFSET(C1591,-M1591+3,0)+AC1591,OFFSET(C1591,-M1591+4,0),1,2)/10*I1591)</f>
        <v/>
      </c>
      <c r="Y1591" s="71" t="str">
        <f ca="1">IF(I1591="","",_xll.xEURO(OFFSET(C1591,-M1591+1,0),J1591,OFFSET(C1591,-M1591+2,0),OFFSET(C1591,-M1591+2,0),OFFSET(C1591,-M1591+3,0)+AC1591,OFFSET(C1591,-M1591+4,0),1,3)/100*I1591*10000)</f>
        <v/>
      </c>
      <c r="Z1591" s="71" t="str">
        <f ca="1">IF(I1591="","",_xll.xEURO(OFFSET(C1591,-M1591+1,0),J1591,OFFSET(C1591,-M1591+2,0),OFFSET(C1591,-M1591+2,0),OFFSET(C1591,-M1591+3,0)+AC1591,OFFSET(C1591,-M1591+4,0),1,5)/365.25*I1591*10000)</f>
        <v/>
      </c>
      <c r="AB1591" s="40" t="str">
        <f ca="1">IF(D1591="","",_xll.xCalcSkew(OFFSET(C1591,-M1591,0),E1591-OFFSET(C1591,-M1591+1,0),b)/100)</f>
        <v/>
      </c>
      <c r="AC1591" s="40" t="str">
        <f ca="1">IF(I1591="","",_xll.xCalcSkew(OFFSET(C1591,-M1591,0),J1591-OFFSET(C1591,-M1591+1,0),b)/100)</f>
        <v/>
      </c>
      <c r="AE1591">
        <f t="shared" si="276"/>
        <v>0</v>
      </c>
      <c r="AF1591">
        <f t="shared" si="277"/>
        <v>0</v>
      </c>
      <c r="AG1591">
        <f t="shared" si="278"/>
        <v>0</v>
      </c>
    </row>
    <row r="1592" spans="4:33" x14ac:dyDescent="0.25">
      <c r="D1592" s="52"/>
      <c r="E1592" s="39"/>
      <c r="F1592" s="39"/>
      <c r="G1592" s="35"/>
      <c r="I1592" s="52"/>
      <c r="J1592" s="39"/>
      <c r="K1592" s="39"/>
      <c r="L1592" s="62"/>
      <c r="M1592" s="101">
        <f t="shared" si="283"/>
        <v>21</v>
      </c>
      <c r="N1592" s="67" t="str">
        <f ca="1">IF(D1592="","",_xll.xEURO(OFFSET(C1592,-M1592+1,0),E1592,OFFSET(C1592,-M1592+2,0),OFFSET(C1592,-M1592+2,0),OFFSET(C1592,-M1592+3,0)+AB1592,OFFSET(C1592,-M1592+4,0),0,1)*D1592)</f>
        <v/>
      </c>
      <c r="O1592" s="69" t="str">
        <f ca="1">IF(D1592="","",_xll.xEURO(OFFSET(C1592,-M1592+1,0),E1592,OFFSET(C1592,-M1592+2,0),OFFSET(C1592,-M1592+2,0),OFFSET(C1592,-M1592+3,0)+AB1592,OFFSET(C1592,-M1592+4,0),0,0))</f>
        <v/>
      </c>
      <c r="P1592" s="67" t="str">
        <f t="shared" si="281"/>
        <v/>
      </c>
      <c r="Q1592" s="67" t="str">
        <f ca="1">IF(D1592="","",_xll.xEURO(OFFSET(C1592,-M1592+1,0),E1592,OFFSET(C1592,-M1592+2,0),OFFSET(C1592,-M1592+2,0),OFFSET(C1592,-M1592+3,0)+AB1592,OFFSET(C1592,-M1592+4,0),0,2)/10*D1592)</f>
        <v/>
      </c>
      <c r="R1592" s="71" t="str">
        <f ca="1">IF(D1592="","",_xll.xEURO(OFFSET(C1592,-M1592+1,0),E1592,OFFSET(C1592,-M1592+2,0),OFFSET(C1592,-M1592+2,0),OFFSET(C1592,-M1592+3,0)+AB1592,OFFSET(C1592,-M1592+4,0),0,3)/100*D1592*10000)</f>
        <v/>
      </c>
      <c r="S1592" s="71" t="str">
        <f ca="1">IF(D1592="","",_xll.xEURO(OFFSET(C1592,-M1592+1,0),E1592,OFFSET(C1592,-M1592+2,0),OFFSET(C1592,-M1592+2,0),OFFSET(C1592,-M1592+3,0)+AB1592,OFFSET(C1592,-M1592+4,0),0,5)/365.25*D1592*10000)</f>
        <v/>
      </c>
      <c r="U1592" s="67" t="str">
        <f ca="1">IF(I1592="","",_xll.xEURO(OFFSET(C1592,-M1592+1,0),J1592,OFFSET(C1592,-M1592+2,0),OFFSET(C1592,-M1592+2,0),OFFSET(C1592,-M1592+3,0)+AC1592,OFFSET(C1592,-M1592+4,0),1,1)*I1592)</f>
        <v/>
      </c>
      <c r="V1592" s="69" t="str">
        <f ca="1">IF(I1592="","",_xll.xEURO(OFFSET(C1592,-M1592+1,0),J1592,OFFSET(C1592,-M1592+2,0),OFFSET(C1592,-M1592+2,0),OFFSET(C1592,-M1592+3,0)+AC1592,OFFSET(C1592,-M1592+4,0),1,0))</f>
        <v/>
      </c>
      <c r="W1592" s="67" t="str">
        <f t="shared" si="282"/>
        <v/>
      </c>
      <c r="X1592" s="67" t="str">
        <f ca="1">IF(I1592="","",_xll.xEURO(OFFSET(C1592,-M1592+1,0),J1592,OFFSET(C1592,-M1592+2,0),OFFSET(C1592,-M1592+2,0),OFFSET(C1592,-M1592+3,0)+AC1592,OFFSET(C1592,-M1592+4,0),1,2)/10*I1592)</f>
        <v/>
      </c>
      <c r="Y1592" s="71" t="str">
        <f ca="1">IF(I1592="","",_xll.xEURO(OFFSET(C1592,-M1592+1,0),J1592,OFFSET(C1592,-M1592+2,0),OFFSET(C1592,-M1592+2,0),OFFSET(C1592,-M1592+3,0)+AC1592,OFFSET(C1592,-M1592+4,0),1,3)/100*I1592*10000)</f>
        <v/>
      </c>
      <c r="Z1592" s="71" t="str">
        <f ca="1">IF(I1592="","",_xll.xEURO(OFFSET(C1592,-M1592+1,0),J1592,OFFSET(C1592,-M1592+2,0),OFFSET(C1592,-M1592+2,0),OFFSET(C1592,-M1592+3,0)+AC1592,OFFSET(C1592,-M1592+4,0),1,5)/365.25*I1592*10000)</f>
        <v/>
      </c>
      <c r="AB1592" s="40" t="str">
        <f ca="1">IF(D1592="","",_xll.xCalcSkew(OFFSET(C1592,-M1592,0),E1592-OFFSET(C1592,-M1592+1,0),b)/100)</f>
        <v/>
      </c>
      <c r="AC1592" s="40" t="str">
        <f ca="1">IF(I1592="","",_xll.xCalcSkew(OFFSET(C1592,-M1592,0),J1592-OFFSET(C1592,-M1592+1,0),b)/100)</f>
        <v/>
      </c>
      <c r="AE1592">
        <f t="shared" si="276"/>
        <v>0</v>
      </c>
      <c r="AF1592">
        <f t="shared" si="277"/>
        <v>0</v>
      </c>
      <c r="AG1592">
        <f t="shared" si="278"/>
        <v>0</v>
      </c>
    </row>
    <row r="1593" spans="4:33" x14ac:dyDescent="0.25">
      <c r="D1593" s="52"/>
      <c r="E1593" s="39"/>
      <c r="F1593" s="39"/>
      <c r="G1593" s="35"/>
      <c r="I1593" s="52"/>
      <c r="J1593" s="39"/>
      <c r="K1593" s="39"/>
      <c r="L1593" s="62"/>
      <c r="M1593" s="101">
        <f t="shared" si="283"/>
        <v>22</v>
      </c>
      <c r="N1593" s="67" t="str">
        <f ca="1">IF(D1593="","",_xll.xEURO(OFFSET(C1593,-M1593+1,0),E1593,OFFSET(C1593,-M1593+2,0),OFFSET(C1593,-M1593+2,0),OFFSET(C1593,-M1593+3,0)+AB1593,OFFSET(C1593,-M1593+4,0),0,1)*D1593)</f>
        <v/>
      </c>
      <c r="O1593" s="69" t="str">
        <f ca="1">IF(D1593="","",_xll.xEURO(OFFSET(C1593,-M1593+1,0),E1593,OFFSET(C1593,-M1593+2,0),OFFSET(C1593,-M1593+2,0),OFFSET(C1593,-M1593+3,0)+AB1593,OFFSET(C1593,-M1593+4,0),0,0))</f>
        <v/>
      </c>
      <c r="P1593" s="67" t="str">
        <f t="shared" si="281"/>
        <v/>
      </c>
      <c r="Q1593" s="67" t="str">
        <f ca="1">IF(D1593="","",_xll.xEURO(OFFSET(C1593,-M1593+1,0),E1593,OFFSET(C1593,-M1593+2,0),OFFSET(C1593,-M1593+2,0),OFFSET(C1593,-M1593+3,0)+AB1593,OFFSET(C1593,-M1593+4,0),0,2)/10*D1593)</f>
        <v/>
      </c>
      <c r="R1593" s="71" t="str">
        <f ca="1">IF(D1593="","",_xll.xEURO(OFFSET(C1593,-M1593+1,0),E1593,OFFSET(C1593,-M1593+2,0),OFFSET(C1593,-M1593+2,0),OFFSET(C1593,-M1593+3,0)+AB1593,OFFSET(C1593,-M1593+4,0),0,3)/100*D1593*10000)</f>
        <v/>
      </c>
      <c r="S1593" s="71" t="str">
        <f ca="1">IF(D1593="","",_xll.xEURO(OFFSET(C1593,-M1593+1,0),E1593,OFFSET(C1593,-M1593+2,0),OFFSET(C1593,-M1593+2,0),OFFSET(C1593,-M1593+3,0)+AB1593,OFFSET(C1593,-M1593+4,0),0,5)/365.25*D1593*10000)</f>
        <v/>
      </c>
      <c r="U1593" s="67" t="str">
        <f ca="1">IF(I1593="","",_xll.xEURO(OFFSET(C1593,-M1593+1,0),J1593,OFFSET(C1593,-M1593+2,0),OFFSET(C1593,-M1593+2,0),OFFSET(C1593,-M1593+3,0)+AC1593,OFFSET(C1593,-M1593+4,0),1,1)*I1593)</f>
        <v/>
      </c>
      <c r="V1593" s="69" t="str">
        <f ca="1">IF(I1593="","",_xll.xEURO(OFFSET(C1593,-M1593+1,0),J1593,OFFSET(C1593,-M1593+2,0),OFFSET(C1593,-M1593+2,0),OFFSET(C1593,-M1593+3,0)+AC1593,OFFSET(C1593,-M1593+4,0),1,0))</f>
        <v/>
      </c>
      <c r="W1593" s="67" t="str">
        <f t="shared" si="282"/>
        <v/>
      </c>
      <c r="X1593" s="67" t="str">
        <f ca="1">IF(I1593="","",_xll.xEURO(OFFSET(C1593,-M1593+1,0),J1593,OFFSET(C1593,-M1593+2,0),OFFSET(C1593,-M1593+2,0),OFFSET(C1593,-M1593+3,0)+AC1593,OFFSET(C1593,-M1593+4,0),1,2)/10*I1593)</f>
        <v/>
      </c>
      <c r="Y1593" s="71" t="str">
        <f ca="1">IF(I1593="","",_xll.xEURO(OFFSET(C1593,-M1593+1,0),J1593,OFFSET(C1593,-M1593+2,0),OFFSET(C1593,-M1593+2,0),OFFSET(C1593,-M1593+3,0)+AC1593,OFFSET(C1593,-M1593+4,0),1,3)/100*I1593*10000)</f>
        <v/>
      </c>
      <c r="Z1593" s="71" t="str">
        <f ca="1">IF(I1593="","",_xll.xEURO(OFFSET(C1593,-M1593+1,0),J1593,OFFSET(C1593,-M1593+2,0),OFFSET(C1593,-M1593+2,0),OFFSET(C1593,-M1593+3,0)+AC1593,OFFSET(C1593,-M1593+4,0),1,5)/365.25*I1593*10000)</f>
        <v/>
      </c>
      <c r="AB1593" s="40" t="str">
        <f ca="1">IF(D1593="","",_xll.xCalcSkew(OFFSET(C1593,-M1593,0),E1593-OFFSET(C1593,-M1593+1,0),b)/100)</f>
        <v/>
      </c>
      <c r="AC1593" s="40" t="str">
        <f ca="1">IF(I1593="","",_xll.xCalcSkew(OFFSET(C1593,-M1593,0),J1593-OFFSET(C1593,-M1593+1,0),b)/100)</f>
        <v/>
      </c>
      <c r="AE1593">
        <f t="shared" si="276"/>
        <v>0</v>
      </c>
      <c r="AF1593">
        <f t="shared" si="277"/>
        <v>0</v>
      </c>
      <c r="AG1593">
        <f t="shared" si="278"/>
        <v>0</v>
      </c>
    </row>
    <row r="1594" spans="4:33" x14ac:dyDescent="0.25">
      <c r="D1594" s="52"/>
      <c r="E1594" s="39"/>
      <c r="F1594" s="39"/>
      <c r="G1594" s="35"/>
      <c r="I1594" s="52"/>
      <c r="J1594" s="39"/>
      <c r="K1594" s="39"/>
      <c r="L1594" s="62"/>
      <c r="M1594" s="101">
        <f t="shared" si="283"/>
        <v>23</v>
      </c>
      <c r="N1594" s="67" t="str">
        <f ca="1">IF(D1594="","",_xll.xEURO(OFFSET(C1594,-M1594+1,0),E1594,OFFSET(C1594,-M1594+2,0),OFFSET(C1594,-M1594+2,0),OFFSET(C1594,-M1594+3,0)+AB1594,OFFSET(C1594,-M1594+4,0),0,1)*D1594)</f>
        <v/>
      </c>
      <c r="O1594" s="69" t="str">
        <f ca="1">IF(D1594="","",_xll.xEURO(OFFSET(C1594,-M1594+1,0),E1594,OFFSET(C1594,-M1594+2,0),OFFSET(C1594,-M1594+2,0),OFFSET(C1594,-M1594+3,0)+AB1594,OFFSET(C1594,-M1594+4,0),0,0))</f>
        <v/>
      </c>
      <c r="P1594" s="67" t="str">
        <f t="shared" si="281"/>
        <v/>
      </c>
      <c r="Q1594" s="67" t="str">
        <f ca="1">IF(D1594="","",_xll.xEURO(OFFSET(C1594,-M1594+1,0),E1594,OFFSET(C1594,-M1594+2,0),OFFSET(C1594,-M1594+2,0),OFFSET(C1594,-M1594+3,0)+AB1594,OFFSET(C1594,-M1594+4,0),0,2)/10*D1594)</f>
        <v/>
      </c>
      <c r="R1594" s="71" t="str">
        <f ca="1">IF(D1594="","",_xll.xEURO(OFFSET(C1594,-M1594+1,0),E1594,OFFSET(C1594,-M1594+2,0),OFFSET(C1594,-M1594+2,0),OFFSET(C1594,-M1594+3,0)+AB1594,OFFSET(C1594,-M1594+4,0),0,3)/100*D1594*10000)</f>
        <v/>
      </c>
      <c r="S1594" s="71" t="str">
        <f ca="1">IF(D1594="","",_xll.xEURO(OFFSET(C1594,-M1594+1,0),E1594,OFFSET(C1594,-M1594+2,0),OFFSET(C1594,-M1594+2,0),OFFSET(C1594,-M1594+3,0)+AB1594,OFFSET(C1594,-M1594+4,0),0,5)/365.25*D1594*10000)</f>
        <v/>
      </c>
      <c r="U1594" s="67" t="str">
        <f ca="1">IF(I1594="","",_xll.xEURO(OFFSET(C1594,-M1594+1,0),J1594,OFFSET(C1594,-M1594+2,0),OFFSET(C1594,-M1594+2,0),OFFSET(C1594,-M1594+3,0)+AC1594,OFFSET(C1594,-M1594+4,0),1,1)*I1594)</f>
        <v/>
      </c>
      <c r="V1594" s="69" t="str">
        <f ca="1">IF(I1594="","",_xll.xEURO(OFFSET(C1594,-M1594+1,0),J1594,OFFSET(C1594,-M1594+2,0),OFFSET(C1594,-M1594+2,0),OFFSET(C1594,-M1594+3,0)+AC1594,OFFSET(C1594,-M1594+4,0),1,0))</f>
        <v/>
      </c>
      <c r="W1594" s="67" t="str">
        <f t="shared" si="282"/>
        <v/>
      </c>
      <c r="X1594" s="67" t="str">
        <f ca="1">IF(I1594="","",_xll.xEURO(OFFSET(C1594,-M1594+1,0),J1594,OFFSET(C1594,-M1594+2,0),OFFSET(C1594,-M1594+2,0),OFFSET(C1594,-M1594+3,0)+AC1594,OFFSET(C1594,-M1594+4,0),1,2)/10*I1594)</f>
        <v/>
      </c>
      <c r="Y1594" s="71" t="str">
        <f ca="1">IF(I1594="","",_xll.xEURO(OFFSET(C1594,-M1594+1,0),J1594,OFFSET(C1594,-M1594+2,0),OFFSET(C1594,-M1594+2,0),OFFSET(C1594,-M1594+3,0)+AC1594,OFFSET(C1594,-M1594+4,0),1,3)/100*I1594*10000)</f>
        <v/>
      </c>
      <c r="Z1594" s="71" t="str">
        <f ca="1">IF(I1594="","",_xll.xEURO(OFFSET(C1594,-M1594+1,0),J1594,OFFSET(C1594,-M1594+2,0),OFFSET(C1594,-M1594+2,0),OFFSET(C1594,-M1594+3,0)+AC1594,OFFSET(C1594,-M1594+4,0),1,5)/365.25*I1594*10000)</f>
        <v/>
      </c>
      <c r="AB1594" s="40" t="str">
        <f ca="1">IF(D1594="","",_xll.xCalcSkew(OFFSET(C1594,-M1594,0),E1594-OFFSET(C1594,-M1594+1,0),b)/100)</f>
        <v/>
      </c>
      <c r="AC1594" s="40" t="str">
        <f ca="1">IF(I1594="","",_xll.xCalcSkew(OFFSET(C1594,-M1594,0),J1594-OFFSET(C1594,-M1594+1,0),b)/100)</f>
        <v/>
      </c>
      <c r="AE1594">
        <f t="shared" si="276"/>
        <v>0</v>
      </c>
      <c r="AF1594">
        <f t="shared" si="277"/>
        <v>0</v>
      </c>
      <c r="AG1594">
        <f t="shared" si="278"/>
        <v>0</v>
      </c>
    </row>
    <row r="1595" spans="4:33" x14ac:dyDescent="0.25">
      <c r="D1595" s="52"/>
      <c r="E1595" s="39"/>
      <c r="F1595" s="39"/>
      <c r="G1595" s="35"/>
      <c r="I1595" s="52"/>
      <c r="J1595" s="39"/>
      <c r="K1595" s="39"/>
      <c r="L1595" s="62"/>
      <c r="M1595" s="101">
        <f t="shared" si="283"/>
        <v>24</v>
      </c>
      <c r="N1595" s="67" t="str">
        <f ca="1">IF(D1595="","",_xll.xEURO(OFFSET(C1595,-M1595+1,0),E1595,OFFSET(C1595,-M1595+2,0),OFFSET(C1595,-M1595+2,0),OFFSET(C1595,-M1595+3,0)+AB1595,OFFSET(C1595,-M1595+4,0),0,1)*D1595)</f>
        <v/>
      </c>
      <c r="O1595" s="69" t="str">
        <f ca="1">IF(D1595="","",_xll.xEURO(OFFSET(C1595,-M1595+1,0),E1595,OFFSET(C1595,-M1595+2,0),OFFSET(C1595,-M1595+2,0),OFFSET(C1595,-M1595+3,0)+AB1595,OFFSET(C1595,-M1595+4,0),0,0))</f>
        <v/>
      </c>
      <c r="P1595" s="67" t="str">
        <f t="shared" si="281"/>
        <v/>
      </c>
      <c r="Q1595" s="67" t="str">
        <f ca="1">IF(D1595="","",_xll.xEURO(OFFSET(C1595,-M1595+1,0),E1595,OFFSET(C1595,-M1595+2,0),OFFSET(C1595,-M1595+2,0),OFFSET(C1595,-M1595+3,0)+AB1595,OFFSET(C1595,-M1595+4,0),0,2)/10*D1595)</f>
        <v/>
      </c>
      <c r="R1595" s="71" t="str">
        <f ca="1">IF(D1595="","",_xll.xEURO(OFFSET(C1595,-M1595+1,0),E1595,OFFSET(C1595,-M1595+2,0),OFFSET(C1595,-M1595+2,0),OFFSET(C1595,-M1595+3,0)+AB1595,OFFSET(C1595,-M1595+4,0),0,3)/100*D1595*10000)</f>
        <v/>
      </c>
      <c r="S1595" s="71" t="str">
        <f ca="1">IF(D1595="","",_xll.xEURO(OFFSET(C1595,-M1595+1,0),E1595,OFFSET(C1595,-M1595+2,0),OFFSET(C1595,-M1595+2,0),OFFSET(C1595,-M1595+3,0)+AB1595,OFFSET(C1595,-M1595+4,0),0,5)/365.25*D1595*10000)</f>
        <v/>
      </c>
      <c r="U1595" s="67" t="str">
        <f ca="1">IF(I1595="","",_xll.xEURO(OFFSET(C1595,-M1595+1,0),J1595,OFFSET(C1595,-M1595+2,0),OFFSET(C1595,-M1595+2,0),OFFSET(C1595,-M1595+3,0)+AC1595,OFFSET(C1595,-M1595+4,0),1,1)*I1595)</f>
        <v/>
      </c>
      <c r="V1595" s="69" t="str">
        <f ca="1">IF(I1595="","",_xll.xEURO(OFFSET(C1595,-M1595+1,0),J1595,OFFSET(C1595,-M1595+2,0),OFFSET(C1595,-M1595+2,0),OFFSET(C1595,-M1595+3,0)+AC1595,OFFSET(C1595,-M1595+4,0),1,0))</f>
        <v/>
      </c>
      <c r="W1595" s="67" t="str">
        <f t="shared" si="282"/>
        <v/>
      </c>
      <c r="X1595" s="67" t="str">
        <f ca="1">IF(I1595="","",_xll.xEURO(OFFSET(C1595,-M1595+1,0),J1595,OFFSET(C1595,-M1595+2,0),OFFSET(C1595,-M1595+2,0),OFFSET(C1595,-M1595+3,0)+AC1595,OFFSET(C1595,-M1595+4,0),1,2)/10*I1595)</f>
        <v/>
      </c>
      <c r="Y1595" s="71" t="str">
        <f ca="1">IF(I1595="","",_xll.xEURO(OFFSET(C1595,-M1595+1,0),J1595,OFFSET(C1595,-M1595+2,0),OFFSET(C1595,-M1595+2,0),OFFSET(C1595,-M1595+3,0)+AC1595,OFFSET(C1595,-M1595+4,0),1,3)/100*I1595*10000)</f>
        <v/>
      </c>
      <c r="Z1595" s="71" t="str">
        <f ca="1">IF(I1595="","",_xll.xEURO(OFFSET(C1595,-M1595+1,0),J1595,OFFSET(C1595,-M1595+2,0),OFFSET(C1595,-M1595+2,0),OFFSET(C1595,-M1595+3,0)+AC1595,OFFSET(C1595,-M1595+4,0),1,5)/365.25*I1595*10000)</f>
        <v/>
      </c>
      <c r="AB1595" s="40" t="str">
        <f ca="1">IF(D1595="","",_xll.xCalcSkew(OFFSET(C1595,-M1595,0),E1595-OFFSET(C1595,-M1595+1,0),b)/100)</f>
        <v/>
      </c>
      <c r="AC1595" s="40" t="str">
        <f ca="1">IF(I1595="","",_xll.xCalcSkew(OFFSET(C1595,-M1595,0),J1595-OFFSET(C1595,-M1595+1,0),b)/100)</f>
        <v/>
      </c>
      <c r="AE1595">
        <f t="shared" si="276"/>
        <v>0</v>
      </c>
      <c r="AF1595">
        <f t="shared" si="277"/>
        <v>0</v>
      </c>
      <c r="AG1595">
        <f t="shared" si="278"/>
        <v>0</v>
      </c>
    </row>
    <row r="1596" spans="4:33" x14ac:dyDescent="0.25">
      <c r="D1596" s="52"/>
      <c r="E1596" s="39"/>
      <c r="F1596" s="39"/>
      <c r="G1596" s="35"/>
      <c r="I1596" s="52"/>
      <c r="J1596" s="39"/>
      <c r="K1596" s="39"/>
      <c r="L1596" s="62"/>
      <c r="M1596" s="101">
        <f t="shared" si="283"/>
        <v>25</v>
      </c>
      <c r="N1596" s="67" t="str">
        <f ca="1">IF(D1596="","",_xll.xEURO(OFFSET(C1596,-M1596+1,0),E1596,OFFSET(C1596,-M1596+2,0),OFFSET(C1596,-M1596+2,0),OFFSET(C1596,-M1596+3,0)+AB1596,OFFSET(C1596,-M1596+4,0),0,1)*D1596)</f>
        <v/>
      </c>
      <c r="O1596" s="69" t="str">
        <f ca="1">IF(D1596="","",_xll.xEURO(OFFSET(C1596,-M1596+1,0),E1596,OFFSET(C1596,-M1596+2,0),OFFSET(C1596,-M1596+2,0),OFFSET(C1596,-M1596+3,0)+AB1596,OFFSET(C1596,-M1596+4,0),0,0))</f>
        <v/>
      </c>
      <c r="P1596" s="67" t="str">
        <f t="shared" si="281"/>
        <v/>
      </c>
      <c r="Q1596" s="67" t="str">
        <f ca="1">IF(D1596="","",_xll.xEURO(OFFSET(C1596,-M1596+1,0),E1596,OFFSET(C1596,-M1596+2,0),OFFSET(C1596,-M1596+2,0),OFFSET(C1596,-M1596+3,0)+AB1596,OFFSET(C1596,-M1596+4,0),0,2)/10*D1596)</f>
        <v/>
      </c>
      <c r="R1596" s="71" t="str">
        <f ca="1">IF(D1596="","",_xll.xEURO(OFFSET(C1596,-M1596+1,0),E1596,OFFSET(C1596,-M1596+2,0),OFFSET(C1596,-M1596+2,0),OFFSET(C1596,-M1596+3,0)+AB1596,OFFSET(C1596,-M1596+4,0),0,3)/100*D1596*10000)</f>
        <v/>
      </c>
      <c r="S1596" s="71" t="str">
        <f ca="1">IF(D1596="","",_xll.xEURO(OFFSET(C1596,-M1596+1,0),E1596,OFFSET(C1596,-M1596+2,0),OFFSET(C1596,-M1596+2,0),OFFSET(C1596,-M1596+3,0)+AB1596,OFFSET(C1596,-M1596+4,0),0,5)/365.25*D1596*10000)</f>
        <v/>
      </c>
      <c r="U1596" s="67" t="str">
        <f ca="1">IF(I1596="","",_xll.xEURO(OFFSET(C1596,-M1596+1,0),J1596,OFFSET(C1596,-M1596+2,0),OFFSET(C1596,-M1596+2,0),OFFSET(C1596,-M1596+3,0)+AC1596,OFFSET(C1596,-M1596+4,0),1,1)*I1596)</f>
        <v/>
      </c>
      <c r="V1596" s="69" t="str">
        <f ca="1">IF(I1596="","",_xll.xEURO(OFFSET(C1596,-M1596+1,0),J1596,OFFSET(C1596,-M1596+2,0),OFFSET(C1596,-M1596+2,0),OFFSET(C1596,-M1596+3,0)+AC1596,OFFSET(C1596,-M1596+4,0),1,0))</f>
        <v/>
      </c>
      <c r="W1596" s="67" t="str">
        <f t="shared" si="282"/>
        <v/>
      </c>
      <c r="X1596" s="67" t="str">
        <f ca="1">IF(I1596="","",_xll.xEURO(OFFSET(C1596,-M1596+1,0),J1596,OFFSET(C1596,-M1596+2,0),OFFSET(C1596,-M1596+2,0),OFFSET(C1596,-M1596+3,0)+AC1596,OFFSET(C1596,-M1596+4,0),1,2)/10*I1596)</f>
        <v/>
      </c>
      <c r="Y1596" s="71" t="str">
        <f ca="1">IF(I1596="","",_xll.xEURO(OFFSET(C1596,-M1596+1,0),J1596,OFFSET(C1596,-M1596+2,0),OFFSET(C1596,-M1596+2,0),OFFSET(C1596,-M1596+3,0)+AC1596,OFFSET(C1596,-M1596+4,0),1,3)/100*I1596*10000)</f>
        <v/>
      </c>
      <c r="Z1596" s="71" t="str">
        <f ca="1">IF(I1596="","",_xll.xEURO(OFFSET(C1596,-M1596+1,0),J1596,OFFSET(C1596,-M1596+2,0),OFFSET(C1596,-M1596+2,0),OFFSET(C1596,-M1596+3,0)+AC1596,OFFSET(C1596,-M1596+4,0),1,5)/365.25*I1596*10000)</f>
        <v/>
      </c>
      <c r="AB1596" s="40" t="str">
        <f ca="1">IF(D1596="","",_xll.xCalcSkew(OFFSET(C1596,-M1596,0),E1596-OFFSET(C1596,-M1596+1,0),b)/100)</f>
        <v/>
      </c>
      <c r="AC1596" s="40" t="str">
        <f ca="1">IF(I1596="","",_xll.xCalcSkew(OFFSET(C1596,-M1596,0),J1596-OFFSET(C1596,-M1596+1,0),b)/100)</f>
        <v/>
      </c>
      <c r="AE1596">
        <f t="shared" si="276"/>
        <v>0</v>
      </c>
      <c r="AF1596">
        <f t="shared" si="277"/>
        <v>0</v>
      </c>
      <c r="AG1596">
        <f t="shared" si="278"/>
        <v>0</v>
      </c>
    </row>
    <row r="1597" spans="4:33" x14ac:dyDescent="0.25">
      <c r="D1597" s="52"/>
      <c r="E1597" s="39"/>
      <c r="F1597" s="39"/>
      <c r="G1597" s="35"/>
      <c r="I1597" s="52"/>
      <c r="J1597" s="39"/>
      <c r="K1597" s="39"/>
      <c r="L1597" s="62"/>
      <c r="M1597" s="101">
        <f t="shared" si="283"/>
        <v>26</v>
      </c>
      <c r="N1597" s="67" t="str">
        <f ca="1">IF(D1597="","",_xll.xEURO(OFFSET(C1597,-M1597+1,0),E1597,OFFSET(C1597,-M1597+2,0),OFFSET(C1597,-M1597+2,0),OFFSET(C1597,-M1597+3,0)+AB1597,OFFSET(C1597,-M1597+4,0),0,1)*D1597)</f>
        <v/>
      </c>
      <c r="O1597" s="69" t="str">
        <f ca="1">IF(D1597="","",_xll.xEURO(OFFSET(C1597,-M1597+1,0),E1597,OFFSET(C1597,-M1597+2,0),OFFSET(C1597,-M1597+2,0),OFFSET(C1597,-M1597+3,0)+AB1597,OFFSET(C1597,-M1597+4,0),0,0))</f>
        <v/>
      </c>
      <c r="P1597" s="67" t="str">
        <f t="shared" si="281"/>
        <v/>
      </c>
      <c r="Q1597" s="67" t="str">
        <f ca="1">IF(D1597="","",_xll.xEURO(OFFSET(C1597,-M1597+1,0),E1597,OFFSET(C1597,-M1597+2,0),OFFSET(C1597,-M1597+2,0),OFFSET(C1597,-M1597+3,0)+AB1597,OFFSET(C1597,-M1597+4,0),0,2)/10*D1597)</f>
        <v/>
      </c>
      <c r="R1597" s="71" t="str">
        <f ca="1">IF(D1597="","",_xll.xEURO(OFFSET(C1597,-M1597+1,0),E1597,OFFSET(C1597,-M1597+2,0),OFFSET(C1597,-M1597+2,0),OFFSET(C1597,-M1597+3,0)+AB1597,OFFSET(C1597,-M1597+4,0),0,3)/100*D1597*10000)</f>
        <v/>
      </c>
      <c r="S1597" s="71" t="str">
        <f ca="1">IF(D1597="","",_xll.xEURO(OFFSET(C1597,-M1597+1,0),E1597,OFFSET(C1597,-M1597+2,0),OFFSET(C1597,-M1597+2,0),OFFSET(C1597,-M1597+3,0)+AB1597,OFFSET(C1597,-M1597+4,0),0,5)/365.25*D1597*10000)</f>
        <v/>
      </c>
      <c r="U1597" s="67" t="str">
        <f ca="1">IF(I1597="","",_xll.xEURO(OFFSET(C1597,-M1597+1,0),J1597,OFFSET(C1597,-M1597+2,0),OFFSET(C1597,-M1597+2,0),OFFSET(C1597,-M1597+3,0)+AC1597,OFFSET(C1597,-M1597+4,0),1,1)*I1597)</f>
        <v/>
      </c>
      <c r="V1597" s="69" t="str">
        <f ca="1">IF(I1597="","",_xll.xEURO(OFFSET(C1597,-M1597+1,0),J1597,OFFSET(C1597,-M1597+2,0),OFFSET(C1597,-M1597+2,0),OFFSET(C1597,-M1597+3,0)+AC1597,OFFSET(C1597,-M1597+4,0),1,0))</f>
        <v/>
      </c>
      <c r="W1597" s="67" t="str">
        <f t="shared" si="282"/>
        <v/>
      </c>
      <c r="X1597" s="67" t="str">
        <f ca="1">IF(I1597="","",_xll.xEURO(OFFSET(C1597,-M1597+1,0),J1597,OFFSET(C1597,-M1597+2,0),OFFSET(C1597,-M1597+2,0),OFFSET(C1597,-M1597+3,0)+AC1597,OFFSET(C1597,-M1597+4,0),1,2)/10*I1597)</f>
        <v/>
      </c>
      <c r="Y1597" s="71" t="str">
        <f ca="1">IF(I1597="","",_xll.xEURO(OFFSET(C1597,-M1597+1,0),J1597,OFFSET(C1597,-M1597+2,0),OFFSET(C1597,-M1597+2,0),OFFSET(C1597,-M1597+3,0)+AC1597,OFFSET(C1597,-M1597+4,0),1,3)/100*I1597*10000)</f>
        <v/>
      </c>
      <c r="Z1597" s="71" t="str">
        <f ca="1">IF(I1597="","",_xll.xEURO(OFFSET(C1597,-M1597+1,0),J1597,OFFSET(C1597,-M1597+2,0),OFFSET(C1597,-M1597+2,0),OFFSET(C1597,-M1597+3,0)+AC1597,OFFSET(C1597,-M1597+4,0),1,5)/365.25*I1597*10000)</f>
        <v/>
      </c>
      <c r="AB1597" s="40" t="str">
        <f ca="1">IF(D1597="","",_xll.xCalcSkew(OFFSET(C1597,-M1597,0),E1597-OFFSET(C1597,-M1597+1,0),b)/100)</f>
        <v/>
      </c>
      <c r="AC1597" s="40" t="str">
        <f ca="1">IF(I1597="","",_xll.xCalcSkew(OFFSET(C1597,-M1597,0),J1597-OFFSET(C1597,-M1597+1,0),b)/100)</f>
        <v/>
      </c>
      <c r="AE1597">
        <f t="shared" si="276"/>
        <v>0</v>
      </c>
      <c r="AF1597">
        <f t="shared" si="277"/>
        <v>0</v>
      </c>
      <c r="AG1597">
        <f t="shared" si="278"/>
        <v>0</v>
      </c>
    </row>
    <row r="1598" spans="4:33" x14ac:dyDescent="0.25">
      <c r="D1598" s="52"/>
      <c r="E1598" s="39"/>
      <c r="F1598" s="39"/>
      <c r="G1598" s="35"/>
      <c r="I1598" s="52"/>
      <c r="J1598" s="39"/>
      <c r="K1598" s="39"/>
      <c r="L1598" s="62"/>
      <c r="M1598" s="101">
        <f t="shared" si="283"/>
        <v>27</v>
      </c>
      <c r="N1598" s="67" t="str">
        <f ca="1">IF(D1598="","",_xll.xEURO(OFFSET(C1598,-M1598+1,0),E1598,OFFSET(C1598,-M1598+2,0),OFFSET(C1598,-M1598+2,0),OFFSET(C1598,-M1598+3,0)+AB1598,OFFSET(C1598,-M1598+4,0),0,1)*D1598)</f>
        <v/>
      </c>
      <c r="O1598" s="69" t="str">
        <f ca="1">IF(D1598="","",_xll.xEURO(OFFSET(C1598,-M1598+1,0),E1598,OFFSET(C1598,-M1598+2,0),OFFSET(C1598,-M1598+2,0),OFFSET(C1598,-M1598+3,0)+AB1598,OFFSET(C1598,-M1598+4,0),0,0))</f>
        <v/>
      </c>
      <c r="P1598" s="67" t="str">
        <f t="shared" si="281"/>
        <v/>
      </c>
      <c r="Q1598" s="67" t="str">
        <f ca="1">IF(D1598="","",_xll.xEURO(OFFSET(C1598,-M1598+1,0),E1598,OFFSET(C1598,-M1598+2,0),OFFSET(C1598,-M1598+2,0),OFFSET(C1598,-M1598+3,0)+AB1598,OFFSET(C1598,-M1598+4,0),0,2)/10*D1598)</f>
        <v/>
      </c>
      <c r="R1598" s="71" t="str">
        <f ca="1">IF(D1598="","",_xll.xEURO(OFFSET(C1598,-M1598+1,0),E1598,OFFSET(C1598,-M1598+2,0),OFFSET(C1598,-M1598+2,0),OFFSET(C1598,-M1598+3,0)+AB1598,OFFSET(C1598,-M1598+4,0),0,3)/100*D1598*10000)</f>
        <v/>
      </c>
      <c r="S1598" s="71" t="str">
        <f ca="1">IF(D1598="","",_xll.xEURO(OFFSET(C1598,-M1598+1,0),E1598,OFFSET(C1598,-M1598+2,0),OFFSET(C1598,-M1598+2,0),OFFSET(C1598,-M1598+3,0)+AB1598,OFFSET(C1598,-M1598+4,0),0,5)/365.25*D1598*10000)</f>
        <v/>
      </c>
      <c r="U1598" s="67" t="str">
        <f ca="1">IF(I1598="","",_xll.xEURO(OFFSET(C1598,-M1598+1,0),J1598,OFFSET(C1598,-M1598+2,0),OFFSET(C1598,-M1598+2,0),OFFSET(C1598,-M1598+3,0)+AC1598,OFFSET(C1598,-M1598+4,0),1,1)*I1598)</f>
        <v/>
      </c>
      <c r="V1598" s="69" t="str">
        <f ca="1">IF(I1598="","",_xll.xEURO(OFFSET(C1598,-M1598+1,0),J1598,OFFSET(C1598,-M1598+2,0),OFFSET(C1598,-M1598+2,0),OFFSET(C1598,-M1598+3,0)+AC1598,OFFSET(C1598,-M1598+4,0),1,0))</f>
        <v/>
      </c>
      <c r="W1598" s="67" t="str">
        <f t="shared" si="282"/>
        <v/>
      </c>
      <c r="X1598" s="67" t="str">
        <f ca="1">IF(I1598="","",_xll.xEURO(OFFSET(C1598,-M1598+1,0),J1598,OFFSET(C1598,-M1598+2,0),OFFSET(C1598,-M1598+2,0),OFFSET(C1598,-M1598+3,0)+AC1598,OFFSET(C1598,-M1598+4,0),1,2)/10*I1598)</f>
        <v/>
      </c>
      <c r="Y1598" s="71" t="str">
        <f ca="1">IF(I1598="","",_xll.xEURO(OFFSET(C1598,-M1598+1,0),J1598,OFFSET(C1598,-M1598+2,0),OFFSET(C1598,-M1598+2,0),OFFSET(C1598,-M1598+3,0)+AC1598,OFFSET(C1598,-M1598+4,0),1,3)/100*I1598*10000)</f>
        <v/>
      </c>
      <c r="Z1598" s="71" t="str">
        <f ca="1">IF(I1598="","",_xll.xEURO(OFFSET(C1598,-M1598+1,0),J1598,OFFSET(C1598,-M1598+2,0),OFFSET(C1598,-M1598+2,0),OFFSET(C1598,-M1598+3,0)+AC1598,OFFSET(C1598,-M1598+4,0),1,5)/365.25*I1598*10000)</f>
        <v/>
      </c>
      <c r="AB1598" s="40" t="str">
        <f ca="1">IF(D1598="","",_xll.xCalcSkew(OFFSET(C1598,-M1598,0),E1598-OFFSET(C1598,-M1598+1,0),b)/100)</f>
        <v/>
      </c>
      <c r="AC1598" s="40" t="str">
        <f ca="1">IF(I1598="","",_xll.xCalcSkew(OFFSET(C1598,-M1598,0),J1598-OFFSET(C1598,-M1598+1,0),b)/100)</f>
        <v/>
      </c>
      <c r="AE1598">
        <f t="shared" si="276"/>
        <v>0</v>
      </c>
      <c r="AF1598">
        <f t="shared" si="277"/>
        <v>0</v>
      </c>
      <c r="AG1598">
        <f t="shared" si="278"/>
        <v>0</v>
      </c>
    </row>
    <row r="1599" spans="4:33" x14ac:dyDescent="0.25">
      <c r="D1599" s="52"/>
      <c r="E1599" s="39"/>
      <c r="F1599" s="39"/>
      <c r="G1599" s="35"/>
      <c r="I1599" s="52"/>
      <c r="J1599" s="39"/>
      <c r="K1599" s="39"/>
      <c r="L1599" s="62"/>
      <c r="M1599" s="101">
        <f t="shared" si="283"/>
        <v>28</v>
      </c>
      <c r="N1599" s="67" t="str">
        <f ca="1">IF(D1599="","",_xll.xEURO(OFFSET(C1599,-M1599+1,0),E1599,OFFSET(C1599,-M1599+2,0),OFFSET(C1599,-M1599+2,0),OFFSET(C1599,-M1599+3,0)+AB1599,OFFSET(C1599,-M1599+4,0),0,1)*D1599)</f>
        <v/>
      </c>
      <c r="O1599" s="69" t="str">
        <f ca="1">IF(D1599="","",_xll.xEURO(OFFSET(C1599,-M1599+1,0),E1599,OFFSET(C1599,-M1599+2,0),OFFSET(C1599,-M1599+2,0),OFFSET(C1599,-M1599+3,0)+AB1599,OFFSET(C1599,-M1599+4,0),0,0))</f>
        <v/>
      </c>
      <c r="P1599" s="67" t="str">
        <f t="shared" si="281"/>
        <v/>
      </c>
      <c r="Q1599" s="67" t="str">
        <f ca="1">IF(D1599="","",_xll.xEURO(OFFSET(C1599,-M1599+1,0),E1599,OFFSET(C1599,-M1599+2,0),OFFSET(C1599,-M1599+2,0),OFFSET(C1599,-M1599+3,0)+AB1599,OFFSET(C1599,-M1599+4,0),0,2)/10*D1599)</f>
        <v/>
      </c>
      <c r="R1599" s="71" t="str">
        <f ca="1">IF(D1599="","",_xll.xEURO(OFFSET(C1599,-M1599+1,0),E1599,OFFSET(C1599,-M1599+2,0),OFFSET(C1599,-M1599+2,0),OFFSET(C1599,-M1599+3,0)+AB1599,OFFSET(C1599,-M1599+4,0),0,3)/100*D1599*10000)</f>
        <v/>
      </c>
      <c r="S1599" s="71" t="str">
        <f ca="1">IF(D1599="","",_xll.xEURO(OFFSET(C1599,-M1599+1,0),E1599,OFFSET(C1599,-M1599+2,0),OFFSET(C1599,-M1599+2,0),OFFSET(C1599,-M1599+3,0)+AB1599,OFFSET(C1599,-M1599+4,0),0,5)/365.25*D1599*10000)</f>
        <v/>
      </c>
      <c r="U1599" s="67" t="str">
        <f ca="1">IF(I1599="","",_xll.xEURO(OFFSET(C1599,-M1599+1,0),J1599,OFFSET(C1599,-M1599+2,0),OFFSET(C1599,-M1599+2,0),OFFSET(C1599,-M1599+3,0)+AC1599,OFFSET(C1599,-M1599+4,0),1,1)*I1599)</f>
        <v/>
      </c>
      <c r="V1599" s="69" t="str">
        <f ca="1">IF(I1599="","",_xll.xEURO(OFFSET(C1599,-M1599+1,0),J1599,OFFSET(C1599,-M1599+2,0),OFFSET(C1599,-M1599+2,0),OFFSET(C1599,-M1599+3,0)+AC1599,OFFSET(C1599,-M1599+4,0),1,0))</f>
        <v/>
      </c>
      <c r="W1599" s="67" t="str">
        <f t="shared" si="282"/>
        <v/>
      </c>
      <c r="X1599" s="67" t="str">
        <f ca="1">IF(I1599="","",_xll.xEURO(OFFSET(C1599,-M1599+1,0),J1599,OFFSET(C1599,-M1599+2,0),OFFSET(C1599,-M1599+2,0),OFFSET(C1599,-M1599+3,0)+AC1599,OFFSET(C1599,-M1599+4,0),1,2)/10*I1599)</f>
        <v/>
      </c>
      <c r="Y1599" s="71" t="str">
        <f ca="1">IF(I1599="","",_xll.xEURO(OFFSET(C1599,-M1599+1,0),J1599,OFFSET(C1599,-M1599+2,0),OFFSET(C1599,-M1599+2,0),OFFSET(C1599,-M1599+3,0)+AC1599,OFFSET(C1599,-M1599+4,0),1,3)/100*I1599*10000)</f>
        <v/>
      </c>
      <c r="Z1599" s="71" t="str">
        <f ca="1">IF(I1599="","",_xll.xEURO(OFFSET(C1599,-M1599+1,0),J1599,OFFSET(C1599,-M1599+2,0),OFFSET(C1599,-M1599+2,0),OFFSET(C1599,-M1599+3,0)+AC1599,OFFSET(C1599,-M1599+4,0),1,5)/365.25*I1599*10000)</f>
        <v/>
      </c>
      <c r="AB1599" s="40" t="str">
        <f ca="1">IF(D1599="","",_xll.xCalcSkew(OFFSET(C1599,-M1599,0),E1599-OFFSET(C1599,-M1599+1,0),b)/100)</f>
        <v/>
      </c>
      <c r="AC1599" s="40" t="str">
        <f ca="1">IF(I1599="","",_xll.xCalcSkew(OFFSET(C1599,-M1599,0),J1599-OFFSET(C1599,-M1599+1,0),b)/100)</f>
        <v/>
      </c>
      <c r="AE1599">
        <f t="shared" si="276"/>
        <v>0</v>
      </c>
      <c r="AF1599">
        <f t="shared" si="277"/>
        <v>0</v>
      </c>
      <c r="AG1599">
        <f t="shared" si="278"/>
        <v>0</v>
      </c>
    </row>
    <row r="1600" spans="4:33" x14ac:dyDescent="0.25">
      <c r="D1600" s="52"/>
      <c r="E1600" s="39"/>
      <c r="F1600" s="39"/>
      <c r="G1600" s="35"/>
      <c r="I1600" s="52"/>
      <c r="J1600" s="39"/>
      <c r="K1600" s="39"/>
      <c r="L1600" s="62"/>
      <c r="M1600" s="101">
        <f t="shared" si="283"/>
        <v>29</v>
      </c>
      <c r="N1600" s="67" t="str">
        <f ca="1">IF(D1600="","",_xll.xEURO(OFFSET(C1600,-M1600+1,0),E1600,OFFSET(C1600,-M1600+2,0),OFFSET(C1600,-M1600+2,0),OFFSET(C1600,-M1600+3,0)+AB1600,OFFSET(C1600,-M1600+4,0),0,1)*D1600)</f>
        <v/>
      </c>
      <c r="O1600" s="69" t="str">
        <f ca="1">IF(D1600="","",_xll.xEURO(OFFSET(C1600,-M1600+1,0),E1600,OFFSET(C1600,-M1600+2,0),OFFSET(C1600,-M1600+2,0),OFFSET(C1600,-M1600+3,0)+AB1600,OFFSET(C1600,-M1600+4,0),0,0))</f>
        <v/>
      </c>
      <c r="P1600" s="67" t="str">
        <f t="shared" si="281"/>
        <v/>
      </c>
      <c r="Q1600" s="67" t="str">
        <f ca="1">IF(D1600="","",_xll.xEURO(OFFSET(C1600,-M1600+1,0),E1600,OFFSET(C1600,-M1600+2,0),OFFSET(C1600,-M1600+2,0),OFFSET(C1600,-M1600+3,0)+AB1600,OFFSET(C1600,-M1600+4,0),0,2)/10*D1600)</f>
        <v/>
      </c>
      <c r="R1600" s="71" t="str">
        <f ca="1">IF(D1600="","",_xll.xEURO(OFFSET(C1600,-M1600+1,0),E1600,OFFSET(C1600,-M1600+2,0),OFFSET(C1600,-M1600+2,0),OFFSET(C1600,-M1600+3,0)+AB1600,OFFSET(C1600,-M1600+4,0),0,3)/100*D1600*10000)</f>
        <v/>
      </c>
      <c r="S1600" s="71" t="str">
        <f ca="1">IF(D1600="","",_xll.xEURO(OFFSET(C1600,-M1600+1,0),E1600,OFFSET(C1600,-M1600+2,0),OFFSET(C1600,-M1600+2,0),OFFSET(C1600,-M1600+3,0)+AB1600,OFFSET(C1600,-M1600+4,0),0,5)/365.25*D1600*10000)</f>
        <v/>
      </c>
      <c r="U1600" s="67" t="str">
        <f ca="1">IF(I1600="","",_xll.xEURO(OFFSET(C1600,-M1600+1,0),J1600,OFFSET(C1600,-M1600+2,0),OFFSET(C1600,-M1600+2,0),OFFSET(C1600,-M1600+3,0)+AC1600,OFFSET(C1600,-M1600+4,0),1,1)*I1600)</f>
        <v/>
      </c>
      <c r="V1600" s="69" t="str">
        <f ca="1">IF(I1600="","",_xll.xEURO(OFFSET(C1600,-M1600+1,0),J1600,OFFSET(C1600,-M1600+2,0),OFFSET(C1600,-M1600+2,0),OFFSET(C1600,-M1600+3,0)+AC1600,OFFSET(C1600,-M1600+4,0),1,0))</f>
        <v/>
      </c>
      <c r="W1600" s="67" t="str">
        <f t="shared" si="282"/>
        <v/>
      </c>
      <c r="X1600" s="67" t="str">
        <f ca="1">IF(I1600="","",_xll.xEURO(OFFSET(C1600,-M1600+1,0),J1600,OFFSET(C1600,-M1600+2,0),OFFSET(C1600,-M1600+2,0),OFFSET(C1600,-M1600+3,0)+AC1600,OFFSET(C1600,-M1600+4,0),1,2)/10*I1600)</f>
        <v/>
      </c>
      <c r="Y1600" s="71" t="str">
        <f ca="1">IF(I1600="","",_xll.xEURO(OFFSET(C1600,-M1600+1,0),J1600,OFFSET(C1600,-M1600+2,0),OFFSET(C1600,-M1600+2,0),OFFSET(C1600,-M1600+3,0)+AC1600,OFFSET(C1600,-M1600+4,0),1,3)/100*I1600*10000)</f>
        <v/>
      </c>
      <c r="Z1600" s="71" t="str">
        <f ca="1">IF(I1600="","",_xll.xEURO(OFFSET(C1600,-M1600+1,0),J1600,OFFSET(C1600,-M1600+2,0),OFFSET(C1600,-M1600+2,0),OFFSET(C1600,-M1600+3,0)+AC1600,OFFSET(C1600,-M1600+4,0),1,5)/365.25*I1600*10000)</f>
        <v/>
      </c>
      <c r="AB1600" s="40" t="str">
        <f ca="1">IF(D1600="","",_xll.xCalcSkew(OFFSET(C1600,-M1600,0),E1600-OFFSET(C1600,-M1600+1,0),b)/100)</f>
        <v/>
      </c>
      <c r="AC1600" s="40" t="str">
        <f ca="1">IF(I1600="","",_xll.xCalcSkew(OFFSET(C1600,-M1600,0),J1600-OFFSET(C1600,-M1600+1,0),b)/100)</f>
        <v/>
      </c>
      <c r="AE1600">
        <f t="shared" si="276"/>
        <v>0</v>
      </c>
      <c r="AF1600">
        <f t="shared" si="277"/>
        <v>0</v>
      </c>
      <c r="AG1600">
        <f t="shared" si="278"/>
        <v>0</v>
      </c>
    </row>
    <row r="1601" spans="3:33" x14ac:dyDescent="0.25">
      <c r="D1601" s="52"/>
      <c r="E1601" s="39"/>
      <c r="F1601" s="39"/>
      <c r="G1601" s="35"/>
      <c r="I1601" s="52"/>
      <c r="J1601" s="39"/>
      <c r="K1601" s="39"/>
      <c r="L1601" s="62"/>
      <c r="M1601" s="101">
        <f t="shared" si="283"/>
        <v>30</v>
      </c>
      <c r="N1601" s="67" t="str">
        <f ca="1">IF(D1601="","",_xll.xEURO(OFFSET(C1601,-M1601+1,0),E1601,OFFSET(C1601,-M1601+2,0),OFFSET(C1601,-M1601+2,0),OFFSET(C1601,-M1601+3,0)+AB1601,OFFSET(C1601,-M1601+4,0),0,1)*D1601)</f>
        <v/>
      </c>
      <c r="O1601" s="69" t="str">
        <f ca="1">IF(D1601="","",_xll.xEURO(OFFSET(C1601,-M1601+1,0),E1601,OFFSET(C1601,-M1601+2,0),OFFSET(C1601,-M1601+2,0),OFFSET(C1601,-M1601+3,0)+AB1601,OFFSET(C1601,-M1601+4,0),0,0))</f>
        <v/>
      </c>
      <c r="P1601" s="67" t="str">
        <f t="shared" si="281"/>
        <v/>
      </c>
      <c r="Q1601" s="67" t="str">
        <f ca="1">IF(D1601="","",_xll.xEURO(OFFSET(C1601,-M1601+1,0),E1601,OFFSET(C1601,-M1601+2,0),OFFSET(C1601,-M1601+2,0),OFFSET(C1601,-M1601+3,0)+AB1601,OFFSET(C1601,-M1601+4,0),0,2)/10*D1601)</f>
        <v/>
      </c>
      <c r="R1601" s="71" t="str">
        <f ca="1">IF(D1601="","",_xll.xEURO(OFFSET(C1601,-M1601+1,0),E1601,OFFSET(C1601,-M1601+2,0),OFFSET(C1601,-M1601+2,0),OFFSET(C1601,-M1601+3,0)+AB1601,OFFSET(C1601,-M1601+4,0),0,3)/100*D1601*10000)</f>
        <v/>
      </c>
      <c r="S1601" s="71" t="str">
        <f ca="1">IF(D1601="","",_xll.xEURO(OFFSET(C1601,-M1601+1,0),E1601,OFFSET(C1601,-M1601+2,0),OFFSET(C1601,-M1601+2,0),OFFSET(C1601,-M1601+3,0)+AB1601,OFFSET(C1601,-M1601+4,0),0,5)/365.25*D1601*10000)</f>
        <v/>
      </c>
      <c r="U1601" s="67" t="str">
        <f ca="1">IF(I1601="","",_xll.xEURO(OFFSET(C1601,-M1601+1,0),J1601,OFFSET(C1601,-M1601+2,0),OFFSET(C1601,-M1601+2,0),OFFSET(C1601,-M1601+3,0)+AC1601,OFFSET(C1601,-M1601+4,0),1,1)*I1601)</f>
        <v/>
      </c>
      <c r="V1601" s="69" t="str">
        <f ca="1">IF(I1601="","",_xll.xEURO(OFFSET(C1601,-M1601+1,0),J1601,OFFSET(C1601,-M1601+2,0),OFFSET(C1601,-M1601+2,0),OFFSET(C1601,-M1601+3,0)+AC1601,OFFSET(C1601,-M1601+4,0),1,0))</f>
        <v/>
      </c>
      <c r="W1601" s="67" t="str">
        <f t="shared" si="282"/>
        <v/>
      </c>
      <c r="X1601" s="67" t="str">
        <f ca="1">IF(I1601="","",_xll.xEURO(OFFSET(C1601,-M1601+1,0),J1601,OFFSET(C1601,-M1601+2,0),OFFSET(C1601,-M1601+2,0),OFFSET(C1601,-M1601+3,0)+AC1601,OFFSET(C1601,-M1601+4,0),1,2)/10*I1601)</f>
        <v/>
      </c>
      <c r="Y1601" s="71" t="str">
        <f ca="1">IF(I1601="","",_xll.xEURO(OFFSET(C1601,-M1601+1,0),J1601,OFFSET(C1601,-M1601+2,0),OFFSET(C1601,-M1601+2,0),OFFSET(C1601,-M1601+3,0)+AC1601,OFFSET(C1601,-M1601+4,0),1,3)/100*I1601*10000)</f>
        <v/>
      </c>
      <c r="Z1601" s="71" t="str">
        <f ca="1">IF(I1601="","",_xll.xEURO(OFFSET(C1601,-M1601+1,0),J1601,OFFSET(C1601,-M1601+2,0),OFFSET(C1601,-M1601+2,0),OFFSET(C1601,-M1601+3,0)+AC1601,OFFSET(C1601,-M1601+4,0),1,5)/365.25*I1601*10000)</f>
        <v/>
      </c>
      <c r="AB1601" s="40" t="str">
        <f ca="1">IF(D1601="","",_xll.xCalcSkew(OFFSET(C1601,-M1601,0),E1601-OFFSET(C1601,-M1601+1,0),b)/100)</f>
        <v/>
      </c>
      <c r="AC1601" s="40" t="str">
        <f ca="1">IF(I1601="","",_xll.xCalcSkew(OFFSET(C1601,-M1601,0),J1601-OFFSET(C1601,-M1601+1,0),b)/100)</f>
        <v/>
      </c>
      <c r="AE1601">
        <f t="shared" si="276"/>
        <v>0</v>
      </c>
      <c r="AF1601">
        <f t="shared" si="277"/>
        <v>0</v>
      </c>
      <c r="AG1601">
        <f t="shared" si="278"/>
        <v>0</v>
      </c>
    </row>
    <row r="1602" spans="3:33" x14ac:dyDescent="0.25">
      <c r="D1602" s="52"/>
      <c r="E1602" s="39"/>
      <c r="F1602" s="39"/>
      <c r="G1602" s="35"/>
      <c r="I1602" s="52"/>
      <c r="J1602" s="39"/>
      <c r="K1602" s="39"/>
      <c r="L1602" s="62"/>
      <c r="M1602" s="101">
        <f t="shared" si="283"/>
        <v>31</v>
      </c>
      <c r="N1602" s="67" t="str">
        <f ca="1">IF(D1602="","",_xll.xEURO(OFFSET(C1602,-M1602+1,0),E1602,OFFSET(C1602,-M1602+2,0),OFFSET(C1602,-M1602+2,0),OFFSET(C1602,-M1602+3,0)+AB1602,OFFSET(C1602,-M1602+4,0),0,1)*D1602)</f>
        <v/>
      </c>
      <c r="O1602" s="69" t="str">
        <f ca="1">IF(D1602="","",_xll.xEURO(OFFSET(C1602,-M1602+1,0),E1602,OFFSET(C1602,-M1602+2,0),OFFSET(C1602,-M1602+2,0),OFFSET(C1602,-M1602+3,0)+AB1602,OFFSET(C1602,-M1602+4,0),0,0))</f>
        <v/>
      </c>
      <c r="P1602" s="67" t="str">
        <f t="shared" si="281"/>
        <v/>
      </c>
      <c r="Q1602" s="67" t="str">
        <f ca="1">IF(D1602="","",_xll.xEURO(OFFSET(C1602,-M1602+1,0),E1602,OFFSET(C1602,-M1602+2,0),OFFSET(C1602,-M1602+2,0),OFFSET(C1602,-M1602+3,0)+AB1602,OFFSET(C1602,-M1602+4,0),0,2)/10*D1602)</f>
        <v/>
      </c>
      <c r="R1602" s="71" t="str">
        <f ca="1">IF(D1602="","",_xll.xEURO(OFFSET(C1602,-M1602+1,0),E1602,OFFSET(C1602,-M1602+2,0),OFFSET(C1602,-M1602+2,0),OFFSET(C1602,-M1602+3,0)+AB1602,OFFSET(C1602,-M1602+4,0),0,3)/100*D1602*10000)</f>
        <v/>
      </c>
      <c r="S1602" s="71" t="str">
        <f ca="1">IF(D1602="","",_xll.xEURO(OFFSET(C1602,-M1602+1,0),E1602,OFFSET(C1602,-M1602+2,0),OFFSET(C1602,-M1602+2,0),OFFSET(C1602,-M1602+3,0)+AB1602,OFFSET(C1602,-M1602+4,0),0,5)/365.25*D1602*10000)</f>
        <v/>
      </c>
      <c r="U1602" s="67" t="str">
        <f ca="1">IF(I1602="","",_xll.xEURO(OFFSET(C1602,-M1602+1,0),J1602,OFFSET(C1602,-M1602+2,0),OFFSET(C1602,-M1602+2,0),OFFSET(C1602,-M1602+3,0)+AC1602,OFFSET(C1602,-M1602+4,0),1,1)*I1602)</f>
        <v/>
      </c>
      <c r="V1602" s="69" t="str">
        <f ca="1">IF(I1602="","",_xll.xEURO(OFFSET(C1602,-M1602+1,0),J1602,OFFSET(C1602,-M1602+2,0),OFFSET(C1602,-M1602+2,0),OFFSET(C1602,-M1602+3,0)+AC1602,OFFSET(C1602,-M1602+4,0),1,0))</f>
        <v/>
      </c>
      <c r="W1602" s="67" t="str">
        <f t="shared" si="282"/>
        <v/>
      </c>
      <c r="X1602" s="67" t="str">
        <f ca="1">IF(I1602="","",_xll.xEURO(OFFSET(C1602,-M1602+1,0),J1602,OFFSET(C1602,-M1602+2,0),OFFSET(C1602,-M1602+2,0),OFFSET(C1602,-M1602+3,0)+AC1602,OFFSET(C1602,-M1602+4,0),1,2)/10*I1602)</f>
        <v/>
      </c>
      <c r="Y1602" s="71" t="str">
        <f ca="1">IF(I1602="","",_xll.xEURO(OFFSET(C1602,-M1602+1,0),J1602,OFFSET(C1602,-M1602+2,0),OFFSET(C1602,-M1602+2,0),OFFSET(C1602,-M1602+3,0)+AC1602,OFFSET(C1602,-M1602+4,0),1,3)/100*I1602*10000)</f>
        <v/>
      </c>
      <c r="Z1602" s="71" t="str">
        <f ca="1">IF(I1602="","",_xll.xEURO(OFFSET(C1602,-M1602+1,0),J1602,OFFSET(C1602,-M1602+2,0),OFFSET(C1602,-M1602+2,0),OFFSET(C1602,-M1602+3,0)+AC1602,OFFSET(C1602,-M1602+4,0),1,5)/365.25*I1602*10000)</f>
        <v/>
      </c>
      <c r="AB1602" s="40" t="str">
        <f ca="1">IF(D1602="","",_xll.xCalcSkew(OFFSET(C1602,-M1602,0),E1602-OFFSET(C1602,-M1602+1,0),b)/100)</f>
        <v/>
      </c>
      <c r="AC1602" s="40" t="str">
        <f ca="1">IF(I1602="","",_xll.xCalcSkew(OFFSET(C1602,-M1602,0),J1602-OFFSET(C1602,-M1602+1,0),b)/100)</f>
        <v/>
      </c>
      <c r="AE1602">
        <f t="shared" si="276"/>
        <v>0</v>
      </c>
      <c r="AF1602">
        <f t="shared" si="277"/>
        <v>0</v>
      </c>
      <c r="AG1602">
        <f t="shared" si="278"/>
        <v>0</v>
      </c>
    </row>
    <row r="1603" spans="3:33" x14ac:dyDescent="0.25">
      <c r="D1603" s="52"/>
      <c r="E1603" s="39"/>
      <c r="F1603" s="39"/>
      <c r="G1603" s="35"/>
      <c r="I1603" s="52"/>
      <c r="J1603" s="39"/>
      <c r="K1603" s="39"/>
      <c r="L1603" s="62"/>
      <c r="M1603" s="101">
        <f t="shared" si="283"/>
        <v>32</v>
      </c>
      <c r="N1603" s="67" t="str">
        <f ca="1">IF(D1603="","",_xll.xEURO(OFFSET(C1603,-M1603+1,0),E1603,OFFSET(C1603,-M1603+2,0),OFFSET(C1603,-M1603+2,0),OFFSET(C1603,-M1603+3,0)+AB1603,OFFSET(C1603,-M1603+4,0),0,1)*D1603)</f>
        <v/>
      </c>
      <c r="O1603" s="69" t="str">
        <f ca="1">IF(D1603="","",_xll.xEURO(OFFSET(C1603,-M1603+1,0),E1603,OFFSET(C1603,-M1603+2,0),OFFSET(C1603,-M1603+2,0),OFFSET(C1603,-M1603+3,0)+AB1603,OFFSET(C1603,-M1603+4,0),0,0))</f>
        <v/>
      </c>
      <c r="P1603" s="67" t="str">
        <f t="shared" si="281"/>
        <v/>
      </c>
      <c r="Q1603" s="67" t="str">
        <f ca="1">IF(D1603="","",_xll.xEURO(OFFSET(C1603,-M1603+1,0),E1603,OFFSET(C1603,-M1603+2,0),OFFSET(C1603,-M1603+2,0),OFFSET(C1603,-M1603+3,0)+AB1603,OFFSET(C1603,-M1603+4,0),0,2)/10*D1603)</f>
        <v/>
      </c>
      <c r="R1603" s="71" t="str">
        <f ca="1">IF(D1603="","",_xll.xEURO(OFFSET(C1603,-M1603+1,0),E1603,OFFSET(C1603,-M1603+2,0),OFFSET(C1603,-M1603+2,0),OFFSET(C1603,-M1603+3,0)+AB1603,OFFSET(C1603,-M1603+4,0),0,3)/100*D1603*10000)</f>
        <v/>
      </c>
      <c r="S1603" s="71" t="str">
        <f ca="1">IF(D1603="","",_xll.xEURO(OFFSET(C1603,-M1603+1,0),E1603,OFFSET(C1603,-M1603+2,0),OFFSET(C1603,-M1603+2,0),OFFSET(C1603,-M1603+3,0)+AB1603,OFFSET(C1603,-M1603+4,0),0,5)/365.25*D1603*10000)</f>
        <v/>
      </c>
      <c r="U1603" s="67" t="str">
        <f ca="1">IF(I1603="","",_xll.xEURO(OFFSET(C1603,-M1603+1,0),J1603,OFFSET(C1603,-M1603+2,0),OFFSET(C1603,-M1603+2,0),OFFSET(C1603,-M1603+3,0)+AC1603,OFFSET(C1603,-M1603+4,0),1,1)*I1603)</f>
        <v/>
      </c>
      <c r="V1603" s="69" t="str">
        <f ca="1">IF(I1603="","",_xll.xEURO(OFFSET(C1603,-M1603+1,0),J1603,OFFSET(C1603,-M1603+2,0),OFFSET(C1603,-M1603+2,0),OFFSET(C1603,-M1603+3,0)+AC1603,OFFSET(C1603,-M1603+4,0),1,0))</f>
        <v/>
      </c>
      <c r="W1603" s="67" t="str">
        <f t="shared" si="282"/>
        <v/>
      </c>
      <c r="X1603" s="67" t="str">
        <f ca="1">IF(I1603="","",_xll.xEURO(OFFSET(C1603,-M1603+1,0),J1603,OFFSET(C1603,-M1603+2,0),OFFSET(C1603,-M1603+2,0),OFFSET(C1603,-M1603+3,0)+AC1603,OFFSET(C1603,-M1603+4,0),1,2)/10*I1603)</f>
        <v/>
      </c>
      <c r="Y1603" s="71" t="str">
        <f ca="1">IF(I1603="","",_xll.xEURO(OFFSET(C1603,-M1603+1,0),J1603,OFFSET(C1603,-M1603+2,0),OFFSET(C1603,-M1603+2,0),OFFSET(C1603,-M1603+3,0)+AC1603,OFFSET(C1603,-M1603+4,0),1,3)/100*I1603*10000)</f>
        <v/>
      </c>
      <c r="Z1603" s="71" t="str">
        <f ca="1">IF(I1603="","",_xll.xEURO(OFFSET(C1603,-M1603+1,0),J1603,OFFSET(C1603,-M1603+2,0),OFFSET(C1603,-M1603+2,0),OFFSET(C1603,-M1603+3,0)+AC1603,OFFSET(C1603,-M1603+4,0),1,5)/365.25*I1603*10000)</f>
        <v/>
      </c>
      <c r="AB1603" s="40" t="str">
        <f ca="1">IF(D1603="","",_xll.xCalcSkew(OFFSET(C1603,-M1603,0),E1603-OFFSET(C1603,-M1603+1,0),b)/100)</f>
        <v/>
      </c>
      <c r="AC1603" s="40" t="str">
        <f ca="1">IF(I1603="","",_xll.xCalcSkew(OFFSET(C1603,-M1603,0),J1603-OFFSET(C1603,-M1603+1,0),b)/100)</f>
        <v/>
      </c>
      <c r="AE1603">
        <f t="shared" si="276"/>
        <v>0</v>
      </c>
      <c r="AF1603">
        <f t="shared" si="277"/>
        <v>0</v>
      </c>
      <c r="AG1603">
        <f t="shared" si="278"/>
        <v>0</v>
      </c>
    </row>
    <row r="1604" spans="3:33" x14ac:dyDescent="0.25">
      <c r="D1604" s="52"/>
      <c r="E1604" s="39"/>
      <c r="F1604" s="39"/>
      <c r="G1604" s="35"/>
      <c r="I1604" s="52"/>
      <c r="J1604" s="39"/>
      <c r="K1604" s="39"/>
      <c r="L1604" s="62"/>
      <c r="M1604" s="101">
        <f t="shared" si="283"/>
        <v>33</v>
      </c>
      <c r="N1604" s="67" t="str">
        <f ca="1">IF(D1604="","",_xll.xEURO(OFFSET(C1604,-M1604+1,0),E1604,OFFSET(C1604,-M1604+2,0),OFFSET(C1604,-M1604+2,0),OFFSET(C1604,-M1604+3,0)+AB1604,OFFSET(C1604,-M1604+4,0),0,1)*D1604)</f>
        <v/>
      </c>
      <c r="O1604" s="69" t="str">
        <f ca="1">IF(D1604="","",_xll.xEURO(OFFSET(C1604,-M1604+1,0),E1604,OFFSET(C1604,-M1604+2,0),OFFSET(C1604,-M1604+2,0),OFFSET(C1604,-M1604+3,0)+AB1604,OFFSET(C1604,-M1604+4,0),0,0))</f>
        <v/>
      </c>
      <c r="P1604" s="67" t="str">
        <f t="shared" si="281"/>
        <v/>
      </c>
      <c r="Q1604" s="67" t="str">
        <f ca="1">IF(D1604="","",_xll.xEURO(OFFSET(C1604,-M1604+1,0),E1604,OFFSET(C1604,-M1604+2,0),OFFSET(C1604,-M1604+2,0),OFFSET(C1604,-M1604+3,0)+AB1604,OFFSET(C1604,-M1604+4,0),0,2)/10*D1604)</f>
        <v/>
      </c>
      <c r="R1604" s="71" t="str">
        <f ca="1">IF(D1604="","",_xll.xEURO(OFFSET(C1604,-M1604+1,0),E1604,OFFSET(C1604,-M1604+2,0),OFFSET(C1604,-M1604+2,0),OFFSET(C1604,-M1604+3,0)+AB1604,OFFSET(C1604,-M1604+4,0),0,3)/100*D1604*10000)</f>
        <v/>
      </c>
      <c r="S1604" s="71" t="str">
        <f ca="1">IF(D1604="","",_xll.xEURO(OFFSET(C1604,-M1604+1,0),E1604,OFFSET(C1604,-M1604+2,0),OFFSET(C1604,-M1604+2,0),OFFSET(C1604,-M1604+3,0)+AB1604,OFFSET(C1604,-M1604+4,0),0,5)/365.25*D1604*10000)</f>
        <v/>
      </c>
      <c r="U1604" s="67" t="str">
        <f ca="1">IF(I1604="","",_xll.xEURO(OFFSET(C1604,-M1604+1,0),J1604,OFFSET(C1604,-M1604+2,0),OFFSET(C1604,-M1604+2,0),OFFSET(C1604,-M1604+3,0)+AC1604,OFFSET(C1604,-M1604+4,0),1,1)*I1604)</f>
        <v/>
      </c>
      <c r="V1604" s="69" t="str">
        <f ca="1">IF(I1604="","",_xll.xEURO(OFFSET(C1604,-M1604+1,0),J1604,OFFSET(C1604,-M1604+2,0),OFFSET(C1604,-M1604+2,0),OFFSET(C1604,-M1604+3,0)+AC1604,OFFSET(C1604,-M1604+4,0),1,0))</f>
        <v/>
      </c>
      <c r="W1604" s="67" t="str">
        <f t="shared" si="282"/>
        <v/>
      </c>
      <c r="X1604" s="67" t="str">
        <f ca="1">IF(I1604="","",_xll.xEURO(OFFSET(C1604,-M1604+1,0),J1604,OFFSET(C1604,-M1604+2,0),OFFSET(C1604,-M1604+2,0),OFFSET(C1604,-M1604+3,0)+AC1604,OFFSET(C1604,-M1604+4,0),1,2)/10*I1604)</f>
        <v/>
      </c>
      <c r="Y1604" s="71" t="str">
        <f ca="1">IF(I1604="","",_xll.xEURO(OFFSET(C1604,-M1604+1,0),J1604,OFFSET(C1604,-M1604+2,0),OFFSET(C1604,-M1604+2,0),OFFSET(C1604,-M1604+3,0)+AC1604,OFFSET(C1604,-M1604+4,0),1,3)/100*I1604*10000)</f>
        <v/>
      </c>
      <c r="Z1604" s="71" t="str">
        <f ca="1">IF(I1604="","",_xll.xEURO(OFFSET(C1604,-M1604+1,0),J1604,OFFSET(C1604,-M1604+2,0),OFFSET(C1604,-M1604+2,0),OFFSET(C1604,-M1604+3,0)+AC1604,OFFSET(C1604,-M1604+4,0),1,5)/365.25*I1604*10000)</f>
        <v/>
      </c>
      <c r="AB1604" s="40" t="str">
        <f ca="1">IF(D1604="","",_xll.xCalcSkew(OFFSET(C1604,-M1604,0),E1604-OFFSET(C1604,-M1604+1,0),b)/100)</f>
        <v/>
      </c>
      <c r="AC1604" s="40" t="str">
        <f ca="1">IF(I1604="","",_xll.xCalcSkew(OFFSET(C1604,-M1604,0),J1604-OFFSET(C1604,-M1604+1,0),b)/100)</f>
        <v/>
      </c>
      <c r="AE1604">
        <f t="shared" si="276"/>
        <v>0</v>
      </c>
      <c r="AF1604">
        <f t="shared" si="277"/>
        <v>0</v>
      </c>
      <c r="AG1604">
        <f t="shared" si="278"/>
        <v>0</v>
      </c>
    </row>
    <row r="1605" spans="3:33" x14ac:dyDescent="0.25">
      <c r="D1605" s="52"/>
      <c r="E1605" s="39"/>
      <c r="F1605" s="39"/>
      <c r="G1605" s="35"/>
      <c r="I1605" s="52"/>
      <c r="J1605" s="39"/>
      <c r="K1605" s="39"/>
      <c r="L1605" s="62"/>
      <c r="M1605" s="101">
        <f t="shared" si="283"/>
        <v>34</v>
      </c>
      <c r="N1605" s="67" t="str">
        <f ca="1">IF(D1605="","",_xll.xEURO(OFFSET(C1605,-M1605+1,0),E1605,OFFSET(C1605,-M1605+2,0),OFFSET(C1605,-M1605+2,0),OFFSET(C1605,-M1605+3,0)+AB1605,OFFSET(C1605,-M1605+4,0),0,1)*D1605)</f>
        <v/>
      </c>
      <c r="O1605" s="69" t="str">
        <f ca="1">IF(D1605="","",_xll.xEURO(OFFSET(C1605,-M1605+1,0),E1605,OFFSET(C1605,-M1605+2,0),OFFSET(C1605,-M1605+2,0),OFFSET(C1605,-M1605+3,0)+AB1605,OFFSET(C1605,-M1605+4,0),0,0))</f>
        <v/>
      </c>
      <c r="P1605" s="67" t="str">
        <f t="shared" si="281"/>
        <v/>
      </c>
      <c r="Q1605" s="67" t="str">
        <f ca="1">IF(D1605="","",_xll.xEURO(OFFSET(C1605,-M1605+1,0),E1605,OFFSET(C1605,-M1605+2,0),OFFSET(C1605,-M1605+2,0),OFFSET(C1605,-M1605+3,0)+AB1605,OFFSET(C1605,-M1605+4,0),0,2)/10*D1605)</f>
        <v/>
      </c>
      <c r="R1605" s="71" t="str">
        <f ca="1">IF(D1605="","",_xll.xEURO(OFFSET(C1605,-M1605+1,0),E1605,OFFSET(C1605,-M1605+2,0),OFFSET(C1605,-M1605+2,0),OFFSET(C1605,-M1605+3,0)+AB1605,OFFSET(C1605,-M1605+4,0),0,3)/100*D1605*10000)</f>
        <v/>
      </c>
      <c r="S1605" s="71" t="str">
        <f ca="1">IF(D1605="","",_xll.xEURO(OFFSET(C1605,-M1605+1,0),E1605,OFFSET(C1605,-M1605+2,0),OFFSET(C1605,-M1605+2,0),OFFSET(C1605,-M1605+3,0)+AB1605,OFFSET(C1605,-M1605+4,0),0,5)/365.25*D1605*10000)</f>
        <v/>
      </c>
      <c r="U1605" s="67" t="str">
        <f ca="1">IF(I1605="","",_xll.xEURO(OFFSET(C1605,-M1605+1,0),J1605,OFFSET(C1605,-M1605+2,0),OFFSET(C1605,-M1605+2,0),OFFSET(C1605,-M1605+3,0)+AC1605,OFFSET(C1605,-M1605+4,0),1,1)*I1605)</f>
        <v/>
      </c>
      <c r="V1605" s="69" t="str">
        <f ca="1">IF(I1605="","",_xll.xEURO(OFFSET(C1605,-M1605+1,0),J1605,OFFSET(C1605,-M1605+2,0),OFFSET(C1605,-M1605+2,0),OFFSET(C1605,-M1605+3,0)+AC1605,OFFSET(C1605,-M1605+4,0),1,0))</f>
        <v/>
      </c>
      <c r="W1605" s="67" t="str">
        <f t="shared" si="282"/>
        <v/>
      </c>
      <c r="X1605" s="67" t="str">
        <f ca="1">IF(I1605="","",_xll.xEURO(OFFSET(C1605,-M1605+1,0),J1605,OFFSET(C1605,-M1605+2,0),OFFSET(C1605,-M1605+2,0),OFFSET(C1605,-M1605+3,0)+AC1605,OFFSET(C1605,-M1605+4,0),1,2)/10*I1605)</f>
        <v/>
      </c>
      <c r="Y1605" s="71" t="str">
        <f ca="1">IF(I1605="","",_xll.xEURO(OFFSET(C1605,-M1605+1,0),J1605,OFFSET(C1605,-M1605+2,0),OFFSET(C1605,-M1605+2,0),OFFSET(C1605,-M1605+3,0)+AC1605,OFFSET(C1605,-M1605+4,0),1,3)/100*I1605*10000)</f>
        <v/>
      </c>
      <c r="Z1605" s="71" t="str">
        <f ca="1">IF(I1605="","",_xll.xEURO(OFFSET(C1605,-M1605+1,0),J1605,OFFSET(C1605,-M1605+2,0),OFFSET(C1605,-M1605+2,0),OFFSET(C1605,-M1605+3,0)+AC1605,OFFSET(C1605,-M1605+4,0),1,5)/365.25*I1605*10000)</f>
        <v/>
      </c>
      <c r="AB1605" s="40" t="str">
        <f ca="1">IF(D1605="","",_xll.xCalcSkew(OFFSET(C1605,-M1605,0),E1605-OFFSET(C1605,-M1605+1,0),b)/100)</f>
        <v/>
      </c>
      <c r="AC1605" s="40" t="str">
        <f ca="1">IF(I1605="","",_xll.xCalcSkew(OFFSET(C1605,-M1605,0),J1605-OFFSET(C1605,-M1605+1,0),b)/100)</f>
        <v/>
      </c>
      <c r="AE1605">
        <f t="shared" si="276"/>
        <v>0</v>
      </c>
      <c r="AF1605">
        <f t="shared" si="277"/>
        <v>0</v>
      </c>
      <c r="AG1605">
        <f t="shared" si="278"/>
        <v>0</v>
      </c>
    </row>
    <row r="1606" spans="3:33" x14ac:dyDescent="0.25">
      <c r="D1606" s="52"/>
      <c r="E1606" s="39"/>
      <c r="F1606" s="39"/>
      <c r="G1606" s="35"/>
      <c r="I1606" s="52"/>
      <c r="J1606" s="39"/>
      <c r="K1606" s="39"/>
      <c r="L1606" s="62"/>
      <c r="M1606" s="101">
        <f t="shared" si="283"/>
        <v>35</v>
      </c>
      <c r="N1606" s="67" t="str">
        <f ca="1">IF(D1606="","",_xll.xEURO(OFFSET(C1606,-M1606+1,0),E1606,OFFSET(C1606,-M1606+2,0),OFFSET(C1606,-M1606+2,0),OFFSET(C1606,-M1606+3,0)+AB1606,OFFSET(C1606,-M1606+4,0),0,1)*D1606)</f>
        <v/>
      </c>
      <c r="O1606" s="69" t="str">
        <f ca="1">IF(D1606="","",_xll.xEURO(OFFSET(C1606,-M1606+1,0),E1606,OFFSET(C1606,-M1606+2,0),OFFSET(C1606,-M1606+2,0),OFFSET(C1606,-M1606+3,0)+AB1606,OFFSET(C1606,-M1606+4,0),0,0))</f>
        <v/>
      </c>
      <c r="P1606" s="67" t="str">
        <f t="shared" si="281"/>
        <v/>
      </c>
      <c r="Q1606" s="67" t="str">
        <f ca="1">IF(D1606="","",_xll.xEURO(OFFSET(C1606,-M1606+1,0),E1606,OFFSET(C1606,-M1606+2,0),OFFSET(C1606,-M1606+2,0),OFFSET(C1606,-M1606+3,0)+AB1606,OFFSET(C1606,-M1606+4,0),0,2)/10*D1606)</f>
        <v/>
      </c>
      <c r="R1606" s="71" t="str">
        <f ca="1">IF(D1606="","",_xll.xEURO(OFFSET(C1606,-M1606+1,0),E1606,OFFSET(C1606,-M1606+2,0),OFFSET(C1606,-M1606+2,0),OFFSET(C1606,-M1606+3,0)+AB1606,OFFSET(C1606,-M1606+4,0),0,3)/100*D1606*10000)</f>
        <v/>
      </c>
      <c r="S1606" s="71" t="str">
        <f ca="1">IF(D1606="","",_xll.xEURO(OFFSET(C1606,-M1606+1,0),E1606,OFFSET(C1606,-M1606+2,0),OFFSET(C1606,-M1606+2,0),OFFSET(C1606,-M1606+3,0)+AB1606,OFFSET(C1606,-M1606+4,0),0,5)/365.25*D1606*10000)</f>
        <v/>
      </c>
      <c r="U1606" s="67" t="str">
        <f ca="1">IF(I1606="","",_xll.xEURO(OFFSET(C1606,-M1606+1,0),J1606,OFFSET(C1606,-M1606+2,0),OFFSET(C1606,-M1606+2,0),OFFSET(C1606,-M1606+3,0)+AC1606,OFFSET(C1606,-M1606+4,0),1,1)*I1606)</f>
        <v/>
      </c>
      <c r="V1606" s="69" t="str">
        <f ca="1">IF(I1606="","",_xll.xEURO(OFFSET(C1606,-M1606+1,0),J1606,OFFSET(C1606,-M1606+2,0),OFFSET(C1606,-M1606+2,0),OFFSET(C1606,-M1606+3,0)+AC1606,OFFSET(C1606,-M1606+4,0),1,0))</f>
        <v/>
      </c>
      <c r="W1606" s="67" t="str">
        <f t="shared" si="282"/>
        <v/>
      </c>
      <c r="X1606" s="67" t="str">
        <f ca="1">IF(I1606="","",_xll.xEURO(OFFSET(C1606,-M1606+1,0),J1606,OFFSET(C1606,-M1606+2,0),OFFSET(C1606,-M1606+2,0),OFFSET(C1606,-M1606+3,0)+AC1606,OFFSET(C1606,-M1606+4,0),1,2)/10*I1606)</f>
        <v/>
      </c>
      <c r="Y1606" s="71" t="str">
        <f ca="1">IF(I1606="","",_xll.xEURO(OFFSET(C1606,-M1606+1,0),J1606,OFFSET(C1606,-M1606+2,0),OFFSET(C1606,-M1606+2,0),OFFSET(C1606,-M1606+3,0)+AC1606,OFFSET(C1606,-M1606+4,0),1,3)/100*I1606*10000)</f>
        <v/>
      </c>
      <c r="Z1606" s="71" t="str">
        <f ca="1">IF(I1606="","",_xll.xEURO(OFFSET(C1606,-M1606+1,0),J1606,OFFSET(C1606,-M1606+2,0),OFFSET(C1606,-M1606+2,0),OFFSET(C1606,-M1606+3,0)+AC1606,OFFSET(C1606,-M1606+4,0),1,5)/365.25*I1606*10000)</f>
        <v/>
      </c>
      <c r="AB1606" s="40" t="str">
        <f ca="1">IF(D1606="","",_xll.xCalcSkew(OFFSET(C1606,-M1606,0),E1606-OFFSET(C1606,-M1606+1,0),b)/100)</f>
        <v/>
      </c>
      <c r="AC1606" s="40" t="str">
        <f ca="1">IF(I1606="","",_xll.xCalcSkew(OFFSET(C1606,-M1606,0),J1606-OFFSET(C1606,-M1606+1,0),b)/100)</f>
        <v/>
      </c>
      <c r="AE1606">
        <f t="shared" ref="AE1606:AE1669" si="284">D1606*F1606*10000*-1</f>
        <v>0</v>
      </c>
      <c r="AF1606">
        <f t="shared" ref="AF1606:AF1669" si="285">I1606*K1606*10000*-1</f>
        <v>0</v>
      </c>
      <c r="AG1606">
        <f t="shared" ref="AG1606:AG1669" si="286">AE1606+AF1606</f>
        <v>0</v>
      </c>
    </row>
    <row r="1607" spans="3:33" x14ac:dyDescent="0.25">
      <c r="D1607" s="46">
        <f ca="1">SUM(INDIRECT(CONCATENATE(ADDRESS(ROW(D1571),COLUMN(D1571)),":",ADDRESS(ROW()-1,COLUMN()))))</f>
        <v>0</v>
      </c>
      <c r="I1607" s="46">
        <f ca="1">SUM(INDIRECT(CONCATENATE(ADDRESS(ROW(I1571),COLUMN(I1571)),":",ADDRESS(ROW()-1,COLUMN()))))</f>
        <v>0</v>
      </c>
      <c r="J1607" s="1"/>
      <c r="K1607" s="1"/>
      <c r="L1607" s="1"/>
      <c r="N1607" s="46">
        <f t="shared" ref="N1607:S1607" ca="1" si="287">SUM(INDIRECT(CONCATENATE(ADDRESS(ROW(N1571),COLUMN(N1571)),":",ADDRESS(ROW()-1,COLUMN()))))</f>
        <v>0</v>
      </c>
      <c r="O1607" s="46">
        <f t="shared" ca="1" si="287"/>
        <v>0</v>
      </c>
      <c r="P1607" s="46">
        <f t="shared" ca="1" si="287"/>
        <v>0</v>
      </c>
      <c r="Q1607" s="46">
        <f t="shared" ca="1" si="287"/>
        <v>0</v>
      </c>
      <c r="R1607" s="46">
        <f t="shared" ca="1" si="287"/>
        <v>0</v>
      </c>
      <c r="S1607" s="46">
        <f t="shared" ca="1" si="287"/>
        <v>0</v>
      </c>
      <c r="T1607" s="67"/>
      <c r="U1607" s="46">
        <f t="shared" ref="U1607:Z1607" ca="1" si="288">SUM(INDIRECT(CONCATENATE(ADDRESS(ROW(U1571),COLUMN(U1571)),":",ADDRESS(ROW()-1,COLUMN()))))</f>
        <v>0</v>
      </c>
      <c r="V1607" s="46">
        <f t="shared" ca="1" si="288"/>
        <v>0</v>
      </c>
      <c r="W1607" s="46">
        <f t="shared" ca="1" si="288"/>
        <v>0</v>
      </c>
      <c r="X1607" s="46">
        <f t="shared" ca="1" si="288"/>
        <v>0</v>
      </c>
      <c r="Y1607" s="46">
        <f t="shared" ca="1" si="288"/>
        <v>0</v>
      </c>
      <c r="Z1607" s="46">
        <f t="shared" ca="1" si="288"/>
        <v>0</v>
      </c>
      <c r="AE1607">
        <f t="shared" ca="1" si="284"/>
        <v>0</v>
      </c>
      <c r="AF1607">
        <f t="shared" ca="1" si="285"/>
        <v>0</v>
      </c>
      <c r="AG1607">
        <f t="shared" ca="1" si="286"/>
        <v>0</v>
      </c>
    </row>
    <row r="1608" spans="3:33" x14ac:dyDescent="0.25">
      <c r="AE1608">
        <f t="shared" si="284"/>
        <v>0</v>
      </c>
      <c r="AF1608">
        <f t="shared" si="285"/>
        <v>0</v>
      </c>
      <c r="AG1608">
        <f t="shared" si="286"/>
        <v>0</v>
      </c>
    </row>
    <row r="1609" spans="3:33" x14ac:dyDescent="0.25">
      <c r="C1609" s="34">
        <f ca="1">EOMONTH(C1571,0)+1</f>
        <v>38504</v>
      </c>
      <c r="D1609" s="52"/>
      <c r="E1609" s="39"/>
      <c r="F1609" s="39"/>
      <c r="G1609" s="35"/>
      <c r="I1609" s="52"/>
      <c r="J1609" s="39"/>
      <c r="K1609" s="39"/>
      <c r="L1609" s="62"/>
      <c r="M1609" s="101">
        <v>0</v>
      </c>
      <c r="N1609" s="67" t="str">
        <f ca="1">IF(D1609="","",_xll.xEURO(OFFSET(C1609,-M1609+1,0),E1609,OFFSET(C1609,-M1609+2,0),OFFSET(C1609,-M1609+2,0),OFFSET(C1609,-M1609+3,0)+AB1609,OFFSET(C1609,-M1609+4,0),0,1)*D1609)</f>
        <v/>
      </c>
      <c r="O1609" s="69" t="str">
        <f ca="1">IF(D1609="","",_xll.xEURO(OFFSET(C1609,-M1609+1,0),E1609,OFFSET(C1609,-M1609+2,0),OFFSET(C1609,-M1609+2,0),OFFSET(C1609,-M1609+3,0)+AB1609,OFFSET(C1609,-M1609+4,0),0,0))</f>
        <v/>
      </c>
      <c r="P1609" s="67" t="str">
        <f t="shared" ref="P1609:P1644" si="289">IF(D1609="","",(O1609-F1609)*D1609*10)</f>
        <v/>
      </c>
      <c r="Q1609" s="67" t="str">
        <f ca="1">IF(D1609="","",_xll.xEURO(OFFSET(C1609,-M1609+1,0),E1609,OFFSET(C1609,-M1609+2,0),OFFSET(C1609,-M1609+2,0),OFFSET(C1609,-M1609+3,0)+AB1609,OFFSET(C1609,-M1609+4,0),0,2)/10*D1609)</f>
        <v/>
      </c>
      <c r="R1609" s="71" t="str">
        <f ca="1">IF(D1609="","",_xll.xEURO(OFFSET(C1609,-M1609+1,0),E1609,OFFSET(C1609,-M1609+2,0),OFFSET(C1609,-M1609+2,0),OFFSET(C1609,-M1609+3,0)+AB1609,OFFSET(C1609,-M1609+4,0),0,3)/100*D1609*10000)</f>
        <v/>
      </c>
      <c r="S1609" s="71" t="str">
        <f ca="1">IF(D1609="","",_xll.xEURO(OFFSET(C1609,-M1609+1,0),E1609,OFFSET(C1609,-M1609+2,0),OFFSET(C1609,-M1609+2,0),OFFSET(C1609,-M1609+3,0)+AB1609,OFFSET(C1609,-M1609+4,0),0,5)/365.25*D1609*10000)</f>
        <v/>
      </c>
      <c r="U1609" s="67" t="str">
        <f ca="1">IF(I1609="","",_xll.xEURO(OFFSET(C1609,-M1609+1,0),J1609,OFFSET(C1609,-M1609+2,0),OFFSET(C1609,-M1609+2,0),OFFSET(C1609,-M1609+3,0)+AC1609,OFFSET(C1609,-M1609+4,0),1,1)*I1609)</f>
        <v/>
      </c>
      <c r="V1609" s="69" t="str">
        <f ca="1">IF(I1609="","",_xll.xEURO(OFFSET(C1609,-M1609+1,0),J1609,OFFSET(C1609,-M1609+2,0),OFFSET(C1609,-M1609+2,0),OFFSET(C1609,-M1609+3,0)+AC1609,OFFSET(C1609,-M1609+4,0),1,0))</f>
        <v/>
      </c>
      <c r="W1609" s="67" t="str">
        <f t="shared" ref="W1609:W1644" si="290">IF(I1609="","",(V1609-K1609)*I1609*10)</f>
        <v/>
      </c>
      <c r="X1609" s="67" t="str">
        <f ca="1">IF(I1609="","",_xll.xEURO(OFFSET(C1609,-M1609+1,0),J1609,OFFSET(C1609,-M1609+2,0),OFFSET(C1609,-M1609+2,0),OFFSET(C1609,-M1609+3,0)+AC1609,OFFSET(C1609,-M1609+4,0),1,2)/10*I1609)</f>
        <v/>
      </c>
      <c r="Y1609" s="71" t="str">
        <f ca="1">IF(I1609="","",_xll.xEURO(OFFSET(C1609,-M1609+1,0),J1609,OFFSET(C1609,-M1609+2,0),OFFSET(C1609,-M1609+2,0),OFFSET(C1609,-M1609+3,0)+AC1609,OFFSET(C1609,-M1609+4,0),1,3)/100*I1609*10000)</f>
        <v/>
      </c>
      <c r="Z1609" s="71" t="str">
        <f ca="1">IF(I1609="","",_xll.xEURO(OFFSET(C1609,-M1609+1,0),J1609,OFFSET(C1609,-M1609+2,0),OFFSET(C1609,-M1609+2,0),OFFSET(C1609,-M1609+3,0)+AC1609,OFFSET(C1609,-M1609+4,0),1,5)/365.25*I1609*10000)</f>
        <v/>
      </c>
      <c r="AB1609" s="40" t="str">
        <f ca="1">IF(D1609="","",_xll.xCalcSkew(OFFSET(C1609,-M1609,0),E1609-OFFSET(C1609,-M1609+1,0),b)/100)</f>
        <v/>
      </c>
      <c r="AC1609" s="40" t="str">
        <f ca="1">IF(I1609="","",_xll.xCalcSkew(OFFSET(C1609,-M1609,0),J1609-OFFSET(C1609,-M1609+1,0),b)/100)</f>
        <v/>
      </c>
      <c r="AE1609">
        <f t="shared" si="284"/>
        <v>0</v>
      </c>
      <c r="AF1609">
        <f t="shared" si="285"/>
        <v>0</v>
      </c>
      <c r="AG1609">
        <f t="shared" si="286"/>
        <v>0</v>
      </c>
    </row>
    <row r="1610" spans="3:33" x14ac:dyDescent="0.25">
      <c r="C1610" s="41">
        <f ca="1">INDEX(Inputs!$1:$1048576,MATCH(C1609,Inputs!C:C,0),5)</f>
        <v>3.6829999999999998</v>
      </c>
      <c r="D1610" s="52"/>
      <c r="E1610" s="39"/>
      <c r="F1610" s="39"/>
      <c r="G1610" s="35"/>
      <c r="I1610" s="52"/>
      <c r="J1610" s="39"/>
      <c r="K1610" s="39"/>
      <c r="L1610" s="62"/>
      <c r="M1610" s="101">
        <f>M1609+1</f>
        <v>1</v>
      </c>
      <c r="N1610" s="67" t="str">
        <f ca="1">IF(D1610="","",_xll.xEURO(OFFSET(C1610,-M1610+1,0),E1610,OFFSET(C1610,-M1610+2,0),OFFSET(C1610,-M1610+2,0),OFFSET(C1610,-M1610+3,0)+AB1610,OFFSET(C1610,-M1610+4,0),0,1)*D1610)</f>
        <v/>
      </c>
      <c r="O1610" s="69" t="str">
        <f ca="1">IF(D1610="","",_xll.xEURO(OFFSET(C1610,-M1610+1,0),E1610,OFFSET(C1610,-M1610+2,0),OFFSET(C1610,-M1610+2,0),OFFSET(C1610,-M1610+3,0)+AB1610,OFFSET(C1610,-M1610+4,0),0,0))</f>
        <v/>
      </c>
      <c r="P1610" s="67" t="str">
        <f t="shared" si="289"/>
        <v/>
      </c>
      <c r="Q1610" s="67" t="str">
        <f ca="1">IF(D1610="","",_xll.xEURO(OFFSET(C1610,-M1610+1,0),E1610,OFFSET(C1610,-M1610+2,0),OFFSET(C1610,-M1610+2,0),OFFSET(C1610,-M1610+3,0)+AB1610,OFFSET(C1610,-M1610+4,0),0,2)/10*D1610)</f>
        <v/>
      </c>
      <c r="R1610" s="71" t="str">
        <f ca="1">IF(D1610="","",_xll.xEURO(OFFSET(C1610,-M1610+1,0),E1610,OFFSET(C1610,-M1610+2,0),OFFSET(C1610,-M1610+2,0),OFFSET(C1610,-M1610+3,0)+AB1610,OFFSET(C1610,-M1610+4,0),0,3)/100*D1610*10000)</f>
        <v/>
      </c>
      <c r="S1610" s="71" t="str">
        <f ca="1">IF(D1610="","",_xll.xEURO(OFFSET(C1610,-M1610+1,0),E1610,OFFSET(C1610,-M1610+2,0),OFFSET(C1610,-M1610+2,0),OFFSET(C1610,-M1610+3,0)+AB1610,OFFSET(C1610,-M1610+4,0),0,5)/365.25*D1610*10000)</f>
        <v/>
      </c>
      <c r="U1610" s="67" t="str">
        <f ca="1">IF(I1610="","",_xll.xEURO(OFFSET(C1610,-M1610+1,0),J1610,OFFSET(C1610,-M1610+2,0),OFFSET(C1610,-M1610+2,0),OFFSET(C1610,-M1610+3,0)+AC1610,OFFSET(C1610,-M1610+4,0),1,1)*I1610)</f>
        <v/>
      </c>
      <c r="V1610" s="69" t="str">
        <f ca="1">IF(I1610="","",_xll.xEURO(OFFSET(C1610,-M1610+1,0),J1610,OFFSET(C1610,-M1610+2,0),OFFSET(C1610,-M1610+2,0),OFFSET(C1610,-M1610+3,0)+AC1610,OFFSET(C1610,-M1610+4,0),1,0))</f>
        <v/>
      </c>
      <c r="W1610" s="67" t="str">
        <f t="shared" si="290"/>
        <v/>
      </c>
      <c r="X1610" s="67" t="str">
        <f ca="1">IF(I1610="","",_xll.xEURO(OFFSET(C1610,-M1610+1,0),J1610,OFFSET(C1610,-M1610+2,0),OFFSET(C1610,-M1610+2,0),OFFSET(C1610,-M1610+3,0)+AC1610,OFFSET(C1610,-M1610+4,0),1,2)/10*I1610)</f>
        <v/>
      </c>
      <c r="Y1610" s="71" t="str">
        <f ca="1">IF(I1610="","",_xll.xEURO(OFFSET(C1610,-M1610+1,0),J1610,OFFSET(C1610,-M1610+2,0),OFFSET(C1610,-M1610+2,0),OFFSET(C1610,-M1610+3,0)+AC1610,OFFSET(C1610,-M1610+4,0),1,3)/100*I1610*10000)</f>
        <v/>
      </c>
      <c r="Z1610" s="71" t="str">
        <f ca="1">IF(I1610="","",_xll.xEURO(OFFSET(C1610,-M1610+1,0),J1610,OFFSET(C1610,-M1610+2,0),OFFSET(C1610,-M1610+2,0),OFFSET(C1610,-M1610+3,0)+AC1610,OFFSET(C1610,-M1610+4,0),1,5)/365.25*I1610*10000)</f>
        <v/>
      </c>
      <c r="AB1610" s="40" t="str">
        <f ca="1">IF(D1610="","",_xll.xCalcSkew(OFFSET(C1610,-M1610,0),E1610-OFFSET(C1610,-M1610+1,0),b)/100)</f>
        <v/>
      </c>
      <c r="AC1610" s="40" t="str">
        <f ca="1">IF(I1610="","",_xll.xCalcSkew(OFFSET(C1610,-M1610,0),J1610-OFFSET(C1610,-M1610+1,0),b)/100)</f>
        <v/>
      </c>
      <c r="AE1610">
        <f t="shared" si="284"/>
        <v>0</v>
      </c>
      <c r="AF1610">
        <f t="shared" si="285"/>
        <v>0</v>
      </c>
      <c r="AG1610">
        <f t="shared" si="286"/>
        <v>0</v>
      </c>
    </row>
    <row r="1611" spans="3:33" x14ac:dyDescent="0.25">
      <c r="C1611" s="40">
        <f ca="1">INDEX(Inputs!$1:$1048576,MATCH(C1609,Inputs!C:C,0),7)</f>
        <v>4.32807768181451E-2</v>
      </c>
      <c r="D1611" s="52"/>
      <c r="E1611" s="39"/>
      <c r="F1611" s="39"/>
      <c r="G1611" s="35"/>
      <c r="I1611" s="52"/>
      <c r="J1611" s="39"/>
      <c r="K1611" s="39"/>
      <c r="L1611" s="62"/>
      <c r="M1611" s="101">
        <f t="shared" ref="M1611:M1644" si="291">M1610+1</f>
        <v>2</v>
      </c>
      <c r="N1611" s="67" t="str">
        <f ca="1">IF(D1611="","",_xll.xEURO(OFFSET(C1611,-M1611+1,0),E1611,OFFSET(C1611,-M1611+2,0),OFFSET(C1611,-M1611+2,0),OFFSET(C1611,-M1611+3,0)+AB1611,OFFSET(C1611,-M1611+4,0),0,1)*D1611)</f>
        <v/>
      </c>
      <c r="O1611" s="69" t="str">
        <f ca="1">IF(D1611="","",_xll.xEURO(OFFSET(C1611,-M1611+1,0),E1611,OFFSET(C1611,-M1611+2,0),OFFSET(C1611,-M1611+2,0),OFFSET(C1611,-M1611+3,0)+AB1611,OFFSET(C1611,-M1611+4,0),0,0))</f>
        <v/>
      </c>
      <c r="P1611" s="67" t="str">
        <f t="shared" si="289"/>
        <v/>
      </c>
      <c r="Q1611" s="67" t="str">
        <f ca="1">IF(D1611="","",_xll.xEURO(OFFSET(C1611,-M1611+1,0),E1611,OFFSET(C1611,-M1611+2,0),OFFSET(C1611,-M1611+2,0),OFFSET(C1611,-M1611+3,0)+AB1611,OFFSET(C1611,-M1611+4,0),0,2)/10*D1611)</f>
        <v/>
      </c>
      <c r="R1611" s="71" t="str">
        <f ca="1">IF(D1611="","",_xll.xEURO(OFFSET(C1611,-M1611+1,0),E1611,OFFSET(C1611,-M1611+2,0),OFFSET(C1611,-M1611+2,0),OFFSET(C1611,-M1611+3,0)+AB1611,OFFSET(C1611,-M1611+4,0),0,3)/100*D1611*10000)</f>
        <v/>
      </c>
      <c r="S1611" s="71" t="str">
        <f ca="1">IF(D1611="","",_xll.xEURO(OFFSET(C1611,-M1611+1,0),E1611,OFFSET(C1611,-M1611+2,0),OFFSET(C1611,-M1611+2,0),OFFSET(C1611,-M1611+3,0)+AB1611,OFFSET(C1611,-M1611+4,0),0,5)/365.25*D1611*10000)</f>
        <v/>
      </c>
      <c r="U1611" s="67" t="str">
        <f ca="1">IF(I1611="","",_xll.xEURO(OFFSET(C1611,-M1611+1,0),J1611,OFFSET(C1611,-M1611+2,0),OFFSET(C1611,-M1611+2,0),OFFSET(C1611,-M1611+3,0)+AC1611,OFFSET(C1611,-M1611+4,0),1,1)*I1611)</f>
        <v/>
      </c>
      <c r="V1611" s="69" t="str">
        <f ca="1">IF(I1611="","",_xll.xEURO(OFFSET(C1611,-M1611+1,0),J1611,OFFSET(C1611,-M1611+2,0),OFFSET(C1611,-M1611+2,0),OFFSET(C1611,-M1611+3,0)+AC1611,OFFSET(C1611,-M1611+4,0),1,0))</f>
        <v/>
      </c>
      <c r="W1611" s="67" t="str">
        <f t="shared" si="290"/>
        <v/>
      </c>
      <c r="X1611" s="67" t="str">
        <f ca="1">IF(I1611="","",_xll.xEURO(OFFSET(C1611,-M1611+1,0),J1611,OFFSET(C1611,-M1611+2,0),OFFSET(C1611,-M1611+2,0),OFFSET(C1611,-M1611+3,0)+AC1611,OFFSET(C1611,-M1611+4,0),1,2)/10*I1611)</f>
        <v/>
      </c>
      <c r="Y1611" s="71" t="str">
        <f ca="1">IF(I1611="","",_xll.xEURO(OFFSET(C1611,-M1611+1,0),J1611,OFFSET(C1611,-M1611+2,0),OFFSET(C1611,-M1611+2,0),OFFSET(C1611,-M1611+3,0)+AC1611,OFFSET(C1611,-M1611+4,0),1,3)/100*I1611*10000)</f>
        <v/>
      </c>
      <c r="Z1611" s="71" t="str">
        <f ca="1">IF(I1611="","",_xll.xEURO(OFFSET(C1611,-M1611+1,0),J1611,OFFSET(C1611,-M1611+2,0),OFFSET(C1611,-M1611+2,0),OFFSET(C1611,-M1611+3,0)+AC1611,OFFSET(C1611,-M1611+4,0),1,5)/365.25*I1611*10000)</f>
        <v/>
      </c>
      <c r="AB1611" s="40" t="str">
        <f ca="1">IF(D1611="","",_xll.xCalcSkew(OFFSET(C1611,-M1611,0),E1611-OFFSET(C1611,-M1611+1,0),b)/100)</f>
        <v/>
      </c>
      <c r="AC1611" s="40" t="str">
        <f ca="1">IF(I1611="","",_xll.xCalcSkew(OFFSET(C1611,-M1611,0),J1611-OFFSET(C1611,-M1611+1,0),b)/100)</f>
        <v/>
      </c>
      <c r="AE1611">
        <f t="shared" si="284"/>
        <v>0</v>
      </c>
      <c r="AF1611">
        <f t="shared" si="285"/>
        <v>0</v>
      </c>
      <c r="AG1611">
        <f t="shared" si="286"/>
        <v>0</v>
      </c>
    </row>
    <row r="1612" spans="3:33" x14ac:dyDescent="0.25">
      <c r="C1612" s="66">
        <f ca="1">INDEX(Inputs!$1:$1048576,MATCH(C1609,Inputs!C:C,0),6)</f>
        <v>0.28000000000000003</v>
      </c>
      <c r="D1612" s="52"/>
      <c r="E1612" s="39"/>
      <c r="F1612" s="39"/>
      <c r="G1612" s="35"/>
      <c r="I1612" s="52"/>
      <c r="J1612" s="39"/>
      <c r="K1612" s="39"/>
      <c r="L1612" s="62"/>
      <c r="M1612" s="101">
        <f t="shared" si="291"/>
        <v>3</v>
      </c>
      <c r="N1612" s="67" t="str">
        <f ca="1">IF(D1612="","",_xll.xEURO(OFFSET(C1612,-M1612+1,0),E1612,OFFSET(C1612,-M1612+2,0),OFFSET(C1612,-M1612+2,0),OFFSET(C1612,-M1612+3,0)+AB1612,OFFSET(C1612,-M1612+4,0),0,1)*D1612)</f>
        <v/>
      </c>
      <c r="O1612" s="69" t="str">
        <f ca="1">IF(D1612="","",_xll.xEURO(OFFSET(C1612,-M1612+1,0),E1612,OFFSET(C1612,-M1612+2,0),OFFSET(C1612,-M1612+2,0),OFFSET(C1612,-M1612+3,0)+AB1612,OFFSET(C1612,-M1612+4,0),0,0))</f>
        <v/>
      </c>
      <c r="P1612" s="67" t="str">
        <f t="shared" si="289"/>
        <v/>
      </c>
      <c r="Q1612" s="67" t="str">
        <f ca="1">IF(D1612="","",_xll.xEURO(OFFSET(C1612,-M1612+1,0),E1612,OFFSET(C1612,-M1612+2,0),OFFSET(C1612,-M1612+2,0),OFFSET(C1612,-M1612+3,0)+AB1612,OFFSET(C1612,-M1612+4,0),0,2)/10*D1612)</f>
        <v/>
      </c>
      <c r="R1612" s="71" t="str">
        <f ca="1">IF(D1612="","",_xll.xEURO(OFFSET(C1612,-M1612+1,0),E1612,OFFSET(C1612,-M1612+2,0),OFFSET(C1612,-M1612+2,0),OFFSET(C1612,-M1612+3,0)+AB1612,OFFSET(C1612,-M1612+4,0),0,3)/100*D1612*10000)</f>
        <v/>
      </c>
      <c r="S1612" s="71" t="str">
        <f ca="1">IF(D1612="","",_xll.xEURO(OFFSET(C1612,-M1612+1,0),E1612,OFFSET(C1612,-M1612+2,0),OFFSET(C1612,-M1612+2,0),OFFSET(C1612,-M1612+3,0)+AB1612,OFFSET(C1612,-M1612+4,0),0,5)/365.25*D1612*10000)</f>
        <v/>
      </c>
      <c r="U1612" s="67" t="str">
        <f ca="1">IF(I1612="","",_xll.xEURO(OFFSET(C1612,-M1612+1,0),J1612,OFFSET(C1612,-M1612+2,0),OFFSET(C1612,-M1612+2,0),OFFSET(C1612,-M1612+3,0)+AC1612,OFFSET(C1612,-M1612+4,0),1,1)*I1612)</f>
        <v/>
      </c>
      <c r="V1612" s="69" t="str">
        <f ca="1">IF(I1612="","",_xll.xEURO(OFFSET(C1612,-M1612+1,0),J1612,OFFSET(C1612,-M1612+2,0),OFFSET(C1612,-M1612+2,0),OFFSET(C1612,-M1612+3,0)+AC1612,OFFSET(C1612,-M1612+4,0),1,0))</f>
        <v/>
      </c>
      <c r="W1612" s="67" t="str">
        <f t="shared" si="290"/>
        <v/>
      </c>
      <c r="X1612" s="67" t="str">
        <f ca="1">IF(I1612="","",_xll.xEURO(OFFSET(C1612,-M1612+1,0),J1612,OFFSET(C1612,-M1612+2,0),OFFSET(C1612,-M1612+2,0),OFFSET(C1612,-M1612+3,0)+AC1612,OFFSET(C1612,-M1612+4,0),1,2)/10*I1612)</f>
        <v/>
      </c>
      <c r="Y1612" s="71" t="str">
        <f ca="1">IF(I1612="","",_xll.xEURO(OFFSET(C1612,-M1612+1,0),J1612,OFFSET(C1612,-M1612+2,0),OFFSET(C1612,-M1612+2,0),OFFSET(C1612,-M1612+3,0)+AC1612,OFFSET(C1612,-M1612+4,0),1,3)/100*I1612*10000)</f>
        <v/>
      </c>
      <c r="Z1612" s="71" t="str">
        <f ca="1">IF(I1612="","",_xll.xEURO(OFFSET(C1612,-M1612+1,0),J1612,OFFSET(C1612,-M1612+2,0),OFFSET(C1612,-M1612+2,0),OFFSET(C1612,-M1612+3,0)+AC1612,OFFSET(C1612,-M1612+4,0),1,5)/365.25*I1612*10000)</f>
        <v/>
      </c>
      <c r="AB1612" s="40" t="str">
        <f ca="1">IF(D1612="","",_xll.xCalcSkew(OFFSET(C1612,-M1612,0),E1612-OFFSET(C1612,-M1612+1,0),b)/100)</f>
        <v/>
      </c>
      <c r="AC1612" s="40" t="str">
        <f ca="1">IF(I1612="","",_xll.xCalcSkew(OFFSET(C1612,-M1612,0),J1612-OFFSET(C1612,-M1612+1,0),b)/100)</f>
        <v/>
      </c>
      <c r="AE1612">
        <f t="shared" si="284"/>
        <v>0</v>
      </c>
      <c r="AF1612">
        <f t="shared" si="285"/>
        <v>0</v>
      </c>
      <c r="AG1612">
        <f t="shared" si="286"/>
        <v>0</v>
      </c>
    </row>
    <row r="1613" spans="3:33" x14ac:dyDescent="0.25">
      <c r="C1613" s="65">
        <f ca="1">INDEX(Inputs!$1:$1048576,MATCH(C1609,Inputs!C:C,0),9)</f>
        <v>1286</v>
      </c>
      <c r="D1613" s="52"/>
      <c r="E1613" s="39"/>
      <c r="F1613" s="39"/>
      <c r="G1613" s="35"/>
      <c r="I1613" s="52"/>
      <c r="J1613" s="39"/>
      <c r="K1613" s="39"/>
      <c r="L1613" s="62"/>
      <c r="M1613" s="101">
        <f t="shared" si="291"/>
        <v>4</v>
      </c>
      <c r="N1613" s="67" t="str">
        <f ca="1">IF(D1613="","",_xll.xEURO(OFFSET(C1613,-M1613+1,0),E1613,OFFSET(C1613,-M1613+2,0),OFFSET(C1613,-M1613+2,0),OFFSET(C1613,-M1613+3,0)+AB1613,OFFSET(C1613,-M1613+4,0),0,1)*D1613)</f>
        <v/>
      </c>
      <c r="O1613" s="69" t="str">
        <f ca="1">IF(D1613="","",_xll.xEURO(OFFSET(C1613,-M1613+1,0),E1613,OFFSET(C1613,-M1613+2,0),OFFSET(C1613,-M1613+2,0),OFFSET(C1613,-M1613+3,0)+AB1613,OFFSET(C1613,-M1613+4,0),0,0))</f>
        <v/>
      </c>
      <c r="P1613" s="67" t="str">
        <f t="shared" si="289"/>
        <v/>
      </c>
      <c r="Q1613" s="67" t="str">
        <f ca="1">IF(D1613="","",_xll.xEURO(OFFSET(C1613,-M1613+1,0),E1613,OFFSET(C1613,-M1613+2,0),OFFSET(C1613,-M1613+2,0),OFFSET(C1613,-M1613+3,0)+AB1613,OFFSET(C1613,-M1613+4,0),0,2)/10*D1613)</f>
        <v/>
      </c>
      <c r="R1613" s="71" t="str">
        <f ca="1">IF(D1613="","",_xll.xEURO(OFFSET(C1613,-M1613+1,0),E1613,OFFSET(C1613,-M1613+2,0),OFFSET(C1613,-M1613+2,0),OFFSET(C1613,-M1613+3,0)+AB1613,OFFSET(C1613,-M1613+4,0),0,3)/100*D1613*10000)</f>
        <v/>
      </c>
      <c r="S1613" s="71" t="str">
        <f ca="1">IF(D1613="","",_xll.xEURO(OFFSET(C1613,-M1613+1,0),E1613,OFFSET(C1613,-M1613+2,0),OFFSET(C1613,-M1613+2,0),OFFSET(C1613,-M1613+3,0)+AB1613,OFFSET(C1613,-M1613+4,0),0,5)/365.25*D1613*10000)</f>
        <v/>
      </c>
      <c r="U1613" s="67" t="str">
        <f ca="1">IF(I1613="","",_xll.xEURO(OFFSET(C1613,-M1613+1,0),J1613,OFFSET(C1613,-M1613+2,0),OFFSET(C1613,-M1613+2,0),OFFSET(C1613,-M1613+3,0)+AC1613,OFFSET(C1613,-M1613+4,0),1,1)*I1613)</f>
        <v/>
      </c>
      <c r="V1613" s="69" t="str">
        <f ca="1">IF(I1613="","",_xll.xEURO(OFFSET(C1613,-M1613+1,0),J1613,OFFSET(C1613,-M1613+2,0),OFFSET(C1613,-M1613+2,0),OFFSET(C1613,-M1613+3,0)+AC1613,OFFSET(C1613,-M1613+4,0),1,0))</f>
        <v/>
      </c>
      <c r="W1613" s="67" t="str">
        <f t="shared" si="290"/>
        <v/>
      </c>
      <c r="X1613" s="67" t="str">
        <f ca="1">IF(I1613="","",_xll.xEURO(OFFSET(C1613,-M1613+1,0),J1613,OFFSET(C1613,-M1613+2,0),OFFSET(C1613,-M1613+2,0),OFFSET(C1613,-M1613+3,0)+AC1613,OFFSET(C1613,-M1613+4,0),1,2)/10*I1613)</f>
        <v/>
      </c>
      <c r="Y1613" s="71" t="str">
        <f ca="1">IF(I1613="","",_xll.xEURO(OFFSET(C1613,-M1613+1,0),J1613,OFFSET(C1613,-M1613+2,0),OFFSET(C1613,-M1613+2,0),OFFSET(C1613,-M1613+3,0)+AC1613,OFFSET(C1613,-M1613+4,0),1,3)/100*I1613*10000)</f>
        <v/>
      </c>
      <c r="Z1613" s="71" t="str">
        <f ca="1">IF(I1613="","",_xll.xEURO(OFFSET(C1613,-M1613+1,0),J1613,OFFSET(C1613,-M1613+2,0),OFFSET(C1613,-M1613+2,0),OFFSET(C1613,-M1613+3,0)+AC1613,OFFSET(C1613,-M1613+4,0),1,5)/365.25*I1613*10000)</f>
        <v/>
      </c>
      <c r="AB1613" s="40" t="str">
        <f ca="1">IF(D1613="","",_xll.xCalcSkew(OFFSET(C1613,-M1613,0),E1613-OFFSET(C1613,-M1613+1,0),b)/100)</f>
        <v/>
      </c>
      <c r="AC1613" s="40" t="str">
        <f ca="1">IF(I1613="","",_xll.xCalcSkew(OFFSET(C1613,-M1613,0),J1613-OFFSET(C1613,-M1613+1,0),b)/100)</f>
        <v/>
      </c>
      <c r="AE1613">
        <f t="shared" si="284"/>
        <v>0</v>
      </c>
      <c r="AF1613">
        <f t="shared" si="285"/>
        <v>0</v>
      </c>
      <c r="AG1613">
        <f t="shared" si="286"/>
        <v>0</v>
      </c>
    </row>
    <row r="1614" spans="3:33" x14ac:dyDescent="0.25">
      <c r="C1614" s="64">
        <f ca="1">D1645+I1645</f>
        <v>0</v>
      </c>
      <c r="D1614" s="52"/>
      <c r="E1614" s="39"/>
      <c r="F1614" s="39"/>
      <c r="G1614" s="35"/>
      <c r="I1614" s="52"/>
      <c r="J1614" s="39"/>
      <c r="K1614" s="39"/>
      <c r="L1614" s="62"/>
      <c r="M1614" s="101">
        <f t="shared" si="291"/>
        <v>5</v>
      </c>
      <c r="N1614" s="67" t="str">
        <f ca="1">IF(D1614="","",_xll.xEURO(OFFSET(C1614,-M1614+1,0),E1614,OFFSET(C1614,-M1614+2,0),OFFSET(C1614,-M1614+2,0),OFFSET(C1614,-M1614+3,0)+AB1614,OFFSET(C1614,-M1614+4,0),0,1)*D1614)</f>
        <v/>
      </c>
      <c r="O1614" s="69" t="str">
        <f ca="1">IF(D1614="","",_xll.xEURO(OFFSET(C1614,-M1614+1,0),E1614,OFFSET(C1614,-M1614+2,0),OFFSET(C1614,-M1614+2,0),OFFSET(C1614,-M1614+3,0)+AB1614,OFFSET(C1614,-M1614+4,0),0,0))</f>
        <v/>
      </c>
      <c r="P1614" s="67" t="str">
        <f t="shared" si="289"/>
        <v/>
      </c>
      <c r="Q1614" s="67" t="str">
        <f ca="1">IF(D1614="","",_xll.xEURO(OFFSET(C1614,-M1614+1,0),E1614,OFFSET(C1614,-M1614+2,0),OFFSET(C1614,-M1614+2,0),OFFSET(C1614,-M1614+3,0)+AB1614,OFFSET(C1614,-M1614+4,0),0,2)/10*D1614)</f>
        <v/>
      </c>
      <c r="R1614" s="71" t="str">
        <f ca="1">IF(D1614="","",_xll.xEURO(OFFSET(C1614,-M1614+1,0),E1614,OFFSET(C1614,-M1614+2,0),OFFSET(C1614,-M1614+2,0),OFFSET(C1614,-M1614+3,0)+AB1614,OFFSET(C1614,-M1614+4,0),0,3)/100*D1614*10000)</f>
        <v/>
      </c>
      <c r="S1614" s="71" t="str">
        <f ca="1">IF(D1614="","",_xll.xEURO(OFFSET(C1614,-M1614+1,0),E1614,OFFSET(C1614,-M1614+2,0),OFFSET(C1614,-M1614+2,0),OFFSET(C1614,-M1614+3,0)+AB1614,OFFSET(C1614,-M1614+4,0),0,5)/365.25*D1614*10000)</f>
        <v/>
      </c>
      <c r="U1614" s="67" t="str">
        <f ca="1">IF(I1614="","",_xll.xEURO(OFFSET(C1614,-M1614+1,0),J1614,OFFSET(C1614,-M1614+2,0),OFFSET(C1614,-M1614+2,0),OFFSET(C1614,-M1614+3,0)+AC1614,OFFSET(C1614,-M1614+4,0),1,1)*I1614)</f>
        <v/>
      </c>
      <c r="V1614" s="69" t="str">
        <f ca="1">IF(I1614="","",_xll.xEURO(OFFSET(C1614,-M1614+1,0),J1614,OFFSET(C1614,-M1614+2,0),OFFSET(C1614,-M1614+2,0),OFFSET(C1614,-M1614+3,0)+AC1614,OFFSET(C1614,-M1614+4,0),1,0))</f>
        <v/>
      </c>
      <c r="W1614" s="67" t="str">
        <f t="shared" si="290"/>
        <v/>
      </c>
      <c r="X1614" s="67" t="str">
        <f ca="1">IF(I1614="","",_xll.xEURO(OFFSET(C1614,-M1614+1,0),J1614,OFFSET(C1614,-M1614+2,0),OFFSET(C1614,-M1614+2,0),OFFSET(C1614,-M1614+3,0)+AC1614,OFFSET(C1614,-M1614+4,0),1,2)/10*I1614)</f>
        <v/>
      </c>
      <c r="Y1614" s="71" t="str">
        <f ca="1">IF(I1614="","",_xll.xEURO(OFFSET(C1614,-M1614+1,0),J1614,OFFSET(C1614,-M1614+2,0),OFFSET(C1614,-M1614+2,0),OFFSET(C1614,-M1614+3,0)+AC1614,OFFSET(C1614,-M1614+4,0),1,3)/100*I1614*10000)</f>
        <v/>
      </c>
      <c r="Z1614" s="71" t="str">
        <f ca="1">IF(I1614="","",_xll.xEURO(OFFSET(C1614,-M1614+1,0),J1614,OFFSET(C1614,-M1614+2,0),OFFSET(C1614,-M1614+2,0),OFFSET(C1614,-M1614+3,0)+AC1614,OFFSET(C1614,-M1614+4,0),1,5)/365.25*I1614*10000)</f>
        <v/>
      </c>
      <c r="AB1614" s="40" t="str">
        <f ca="1">IF(D1614="","",_xll.xCalcSkew(OFFSET(C1614,-M1614,0),E1614-OFFSET(C1614,-M1614+1,0),b)/100)</f>
        <v/>
      </c>
      <c r="AC1614" s="40" t="str">
        <f ca="1">IF(I1614="","",_xll.xCalcSkew(OFFSET(C1614,-M1614,0),J1614-OFFSET(C1614,-M1614+1,0),b)/100)</f>
        <v/>
      </c>
      <c r="AE1614">
        <f t="shared" si="284"/>
        <v>0</v>
      </c>
      <c r="AF1614">
        <f t="shared" si="285"/>
        <v>0</v>
      </c>
      <c r="AG1614">
        <f t="shared" si="286"/>
        <v>0</v>
      </c>
    </row>
    <row r="1615" spans="3:33" x14ac:dyDescent="0.25">
      <c r="C1615" s="64">
        <f ca="1">N1645+U1645</f>
        <v>0</v>
      </c>
      <c r="D1615" s="52"/>
      <c r="E1615" s="39"/>
      <c r="F1615" s="39"/>
      <c r="G1615" s="35"/>
      <c r="I1615" s="52"/>
      <c r="J1615" s="39"/>
      <c r="K1615" s="39"/>
      <c r="L1615" s="62"/>
      <c r="M1615" s="101">
        <f t="shared" si="291"/>
        <v>6</v>
      </c>
      <c r="N1615" s="67" t="str">
        <f ca="1">IF(D1615="","",_xll.xEURO(OFFSET(C1615,-M1615+1,0),E1615,OFFSET(C1615,-M1615+2,0),OFFSET(C1615,-M1615+2,0),OFFSET(C1615,-M1615+3,0)+AB1615,OFFSET(C1615,-M1615+4,0),0,1)*D1615)</f>
        <v/>
      </c>
      <c r="O1615" s="69" t="str">
        <f ca="1">IF(D1615="","",_xll.xEURO(OFFSET(C1615,-M1615+1,0),E1615,OFFSET(C1615,-M1615+2,0),OFFSET(C1615,-M1615+2,0),OFFSET(C1615,-M1615+3,0)+AB1615,OFFSET(C1615,-M1615+4,0),0,0))</f>
        <v/>
      </c>
      <c r="P1615" s="67" t="str">
        <f t="shared" si="289"/>
        <v/>
      </c>
      <c r="Q1615" s="67" t="str">
        <f ca="1">IF(D1615="","",_xll.xEURO(OFFSET(C1615,-M1615+1,0),E1615,OFFSET(C1615,-M1615+2,0),OFFSET(C1615,-M1615+2,0),OFFSET(C1615,-M1615+3,0)+AB1615,OFFSET(C1615,-M1615+4,0),0,2)/10*D1615)</f>
        <v/>
      </c>
      <c r="R1615" s="71" t="str">
        <f ca="1">IF(D1615="","",_xll.xEURO(OFFSET(C1615,-M1615+1,0),E1615,OFFSET(C1615,-M1615+2,0),OFFSET(C1615,-M1615+2,0),OFFSET(C1615,-M1615+3,0)+AB1615,OFFSET(C1615,-M1615+4,0),0,3)/100*D1615*10000)</f>
        <v/>
      </c>
      <c r="S1615" s="71" t="str">
        <f ca="1">IF(D1615="","",_xll.xEURO(OFFSET(C1615,-M1615+1,0),E1615,OFFSET(C1615,-M1615+2,0),OFFSET(C1615,-M1615+2,0),OFFSET(C1615,-M1615+3,0)+AB1615,OFFSET(C1615,-M1615+4,0),0,5)/365.25*D1615*10000)</f>
        <v/>
      </c>
      <c r="U1615" s="67" t="str">
        <f ca="1">IF(I1615="","",_xll.xEURO(OFFSET(C1615,-M1615+1,0),J1615,OFFSET(C1615,-M1615+2,0),OFFSET(C1615,-M1615+2,0),OFFSET(C1615,-M1615+3,0)+AC1615,OFFSET(C1615,-M1615+4,0),1,1)*I1615)</f>
        <v/>
      </c>
      <c r="V1615" s="69" t="str">
        <f ca="1">IF(I1615="","",_xll.xEURO(OFFSET(C1615,-M1615+1,0),J1615,OFFSET(C1615,-M1615+2,0),OFFSET(C1615,-M1615+2,0),OFFSET(C1615,-M1615+3,0)+AC1615,OFFSET(C1615,-M1615+4,0),1,0))</f>
        <v/>
      </c>
      <c r="W1615" s="67" t="str">
        <f t="shared" si="290"/>
        <v/>
      </c>
      <c r="X1615" s="67" t="str">
        <f ca="1">IF(I1615="","",_xll.xEURO(OFFSET(C1615,-M1615+1,0),J1615,OFFSET(C1615,-M1615+2,0),OFFSET(C1615,-M1615+2,0),OFFSET(C1615,-M1615+3,0)+AC1615,OFFSET(C1615,-M1615+4,0),1,2)/10*I1615)</f>
        <v/>
      </c>
      <c r="Y1615" s="71" t="str">
        <f ca="1">IF(I1615="","",_xll.xEURO(OFFSET(C1615,-M1615+1,0),J1615,OFFSET(C1615,-M1615+2,0),OFFSET(C1615,-M1615+2,0),OFFSET(C1615,-M1615+3,0)+AC1615,OFFSET(C1615,-M1615+4,0),1,3)/100*I1615*10000)</f>
        <v/>
      </c>
      <c r="Z1615" s="71" t="str">
        <f ca="1">IF(I1615="","",_xll.xEURO(OFFSET(C1615,-M1615+1,0),J1615,OFFSET(C1615,-M1615+2,0),OFFSET(C1615,-M1615+2,0),OFFSET(C1615,-M1615+3,0)+AC1615,OFFSET(C1615,-M1615+4,0),1,5)/365.25*I1615*10000)</f>
        <v/>
      </c>
      <c r="AB1615" s="40" t="str">
        <f ca="1">IF(D1615="","",_xll.xCalcSkew(OFFSET(C1615,-M1615,0),E1615-OFFSET(C1615,-M1615+1,0),b)/100)</f>
        <v/>
      </c>
      <c r="AC1615" s="40" t="str">
        <f ca="1">IF(I1615="","",_xll.xCalcSkew(OFFSET(C1615,-M1615,0),J1615-OFFSET(C1615,-M1615+1,0),b)/100)</f>
        <v/>
      </c>
      <c r="AE1615">
        <f t="shared" si="284"/>
        <v>0</v>
      </c>
      <c r="AF1615">
        <f t="shared" si="285"/>
        <v>0</v>
      </c>
      <c r="AG1615">
        <f t="shared" si="286"/>
        <v>0</v>
      </c>
    </row>
    <row r="1616" spans="3:33" x14ac:dyDescent="0.25">
      <c r="C1616" s="103">
        <f ca="1">Q1645+X1645</f>
        <v>0</v>
      </c>
      <c r="D1616" s="52"/>
      <c r="E1616" s="39"/>
      <c r="F1616" s="39"/>
      <c r="G1616" s="35"/>
      <c r="I1616" s="52"/>
      <c r="J1616" s="39"/>
      <c r="K1616" s="39"/>
      <c r="L1616" s="62"/>
      <c r="M1616" s="101">
        <f t="shared" si="291"/>
        <v>7</v>
      </c>
      <c r="N1616" s="67" t="str">
        <f ca="1">IF(D1616="","",_xll.xEURO(OFFSET(C1616,-M1616+1,0),E1616,OFFSET(C1616,-M1616+2,0),OFFSET(C1616,-M1616+2,0),OFFSET(C1616,-M1616+3,0)+AB1616,OFFSET(C1616,-M1616+4,0),0,1)*D1616)</f>
        <v/>
      </c>
      <c r="O1616" s="69" t="str">
        <f ca="1">IF(D1616="","",_xll.xEURO(OFFSET(C1616,-M1616+1,0),E1616,OFFSET(C1616,-M1616+2,0),OFFSET(C1616,-M1616+2,0),OFFSET(C1616,-M1616+3,0)+AB1616,OFFSET(C1616,-M1616+4,0),0,0))</f>
        <v/>
      </c>
      <c r="P1616" s="67" t="str">
        <f t="shared" si="289"/>
        <v/>
      </c>
      <c r="Q1616" s="67" t="str">
        <f ca="1">IF(D1616="","",_xll.xEURO(OFFSET(C1616,-M1616+1,0),E1616,OFFSET(C1616,-M1616+2,0),OFFSET(C1616,-M1616+2,0),OFFSET(C1616,-M1616+3,0)+AB1616,OFFSET(C1616,-M1616+4,0),0,2)/10*D1616)</f>
        <v/>
      </c>
      <c r="R1616" s="71" t="str">
        <f ca="1">IF(D1616="","",_xll.xEURO(OFFSET(C1616,-M1616+1,0),E1616,OFFSET(C1616,-M1616+2,0),OFFSET(C1616,-M1616+2,0),OFFSET(C1616,-M1616+3,0)+AB1616,OFFSET(C1616,-M1616+4,0),0,3)/100*D1616*10000)</f>
        <v/>
      </c>
      <c r="S1616" s="71" t="str">
        <f ca="1">IF(D1616="","",_xll.xEURO(OFFSET(C1616,-M1616+1,0),E1616,OFFSET(C1616,-M1616+2,0),OFFSET(C1616,-M1616+2,0),OFFSET(C1616,-M1616+3,0)+AB1616,OFFSET(C1616,-M1616+4,0),0,5)/365.25*D1616*10000)</f>
        <v/>
      </c>
      <c r="U1616" s="67" t="str">
        <f ca="1">IF(I1616="","",_xll.xEURO(OFFSET(C1616,-M1616+1,0),J1616,OFFSET(C1616,-M1616+2,0),OFFSET(C1616,-M1616+2,0),OFFSET(C1616,-M1616+3,0)+AC1616,OFFSET(C1616,-M1616+4,0),1,1)*I1616)</f>
        <v/>
      </c>
      <c r="V1616" s="69" t="str">
        <f ca="1">IF(I1616="","",_xll.xEURO(OFFSET(C1616,-M1616+1,0),J1616,OFFSET(C1616,-M1616+2,0),OFFSET(C1616,-M1616+2,0),OFFSET(C1616,-M1616+3,0)+AC1616,OFFSET(C1616,-M1616+4,0),1,0))</f>
        <v/>
      </c>
      <c r="W1616" s="67" t="str">
        <f t="shared" si="290"/>
        <v/>
      </c>
      <c r="X1616" s="67" t="str">
        <f ca="1">IF(I1616="","",_xll.xEURO(OFFSET(C1616,-M1616+1,0),J1616,OFFSET(C1616,-M1616+2,0),OFFSET(C1616,-M1616+2,0),OFFSET(C1616,-M1616+3,0)+AC1616,OFFSET(C1616,-M1616+4,0),1,2)/10*I1616)</f>
        <v/>
      </c>
      <c r="Y1616" s="71" t="str">
        <f ca="1">IF(I1616="","",_xll.xEURO(OFFSET(C1616,-M1616+1,0),J1616,OFFSET(C1616,-M1616+2,0),OFFSET(C1616,-M1616+2,0),OFFSET(C1616,-M1616+3,0)+AC1616,OFFSET(C1616,-M1616+4,0),1,3)/100*I1616*10000)</f>
        <v/>
      </c>
      <c r="Z1616" s="71" t="str">
        <f ca="1">IF(I1616="","",_xll.xEURO(OFFSET(C1616,-M1616+1,0),J1616,OFFSET(C1616,-M1616+2,0),OFFSET(C1616,-M1616+2,0),OFFSET(C1616,-M1616+3,0)+AC1616,OFFSET(C1616,-M1616+4,0),1,5)/365.25*I1616*10000)</f>
        <v/>
      </c>
      <c r="AB1616" s="40" t="str">
        <f ca="1">IF(D1616="","",_xll.xCalcSkew(OFFSET(C1616,-M1616,0),E1616-OFFSET(C1616,-M1616+1,0),b)/100)</f>
        <v/>
      </c>
      <c r="AC1616" s="40" t="str">
        <f ca="1">IF(I1616="","",_xll.xCalcSkew(OFFSET(C1616,-M1616,0),J1616-OFFSET(C1616,-M1616+1,0),b)/100)</f>
        <v/>
      </c>
      <c r="AE1616">
        <f t="shared" si="284"/>
        <v>0</v>
      </c>
      <c r="AF1616">
        <f t="shared" si="285"/>
        <v>0</v>
      </c>
      <c r="AG1616">
        <f t="shared" si="286"/>
        <v>0</v>
      </c>
    </row>
    <row r="1617" spans="3:33" x14ac:dyDescent="0.25">
      <c r="C1617" s="64">
        <f ca="1">R1645+Y1645</f>
        <v>0</v>
      </c>
      <c r="D1617" s="52"/>
      <c r="E1617" s="39"/>
      <c r="F1617" s="39"/>
      <c r="G1617" s="35"/>
      <c r="I1617" s="52"/>
      <c r="J1617" s="39"/>
      <c r="K1617" s="39"/>
      <c r="L1617" s="62"/>
      <c r="M1617" s="101">
        <f t="shared" si="291"/>
        <v>8</v>
      </c>
      <c r="N1617" s="67" t="str">
        <f ca="1">IF(D1617="","",_xll.xEURO(OFFSET(C1617,-M1617+1,0),E1617,OFFSET(C1617,-M1617+2,0),OFFSET(C1617,-M1617+2,0),OFFSET(C1617,-M1617+3,0)+AB1617,OFFSET(C1617,-M1617+4,0),0,1)*D1617)</f>
        <v/>
      </c>
      <c r="O1617" s="69" t="str">
        <f ca="1">IF(D1617="","",_xll.xEURO(OFFSET(C1617,-M1617+1,0),E1617,OFFSET(C1617,-M1617+2,0),OFFSET(C1617,-M1617+2,0),OFFSET(C1617,-M1617+3,0)+AB1617,OFFSET(C1617,-M1617+4,0),0,0))</f>
        <v/>
      </c>
      <c r="P1617" s="67" t="str">
        <f t="shared" si="289"/>
        <v/>
      </c>
      <c r="Q1617" s="67" t="str">
        <f ca="1">IF(D1617="","",_xll.xEURO(OFFSET(C1617,-M1617+1,0),E1617,OFFSET(C1617,-M1617+2,0),OFFSET(C1617,-M1617+2,0),OFFSET(C1617,-M1617+3,0)+AB1617,OFFSET(C1617,-M1617+4,0),0,2)/10*D1617)</f>
        <v/>
      </c>
      <c r="R1617" s="71" t="str">
        <f ca="1">IF(D1617="","",_xll.xEURO(OFFSET(C1617,-M1617+1,0),E1617,OFFSET(C1617,-M1617+2,0),OFFSET(C1617,-M1617+2,0),OFFSET(C1617,-M1617+3,0)+AB1617,OFFSET(C1617,-M1617+4,0),0,3)/100*D1617*10000)</f>
        <v/>
      </c>
      <c r="S1617" s="71" t="str">
        <f ca="1">IF(D1617="","",_xll.xEURO(OFFSET(C1617,-M1617+1,0),E1617,OFFSET(C1617,-M1617+2,0),OFFSET(C1617,-M1617+2,0),OFFSET(C1617,-M1617+3,0)+AB1617,OFFSET(C1617,-M1617+4,0),0,5)/365.25*D1617*10000)</f>
        <v/>
      </c>
      <c r="U1617" s="67" t="str">
        <f ca="1">IF(I1617="","",_xll.xEURO(OFFSET(C1617,-M1617+1,0),J1617,OFFSET(C1617,-M1617+2,0),OFFSET(C1617,-M1617+2,0),OFFSET(C1617,-M1617+3,0)+AC1617,OFFSET(C1617,-M1617+4,0),1,1)*I1617)</f>
        <v/>
      </c>
      <c r="V1617" s="69" t="str">
        <f ca="1">IF(I1617="","",_xll.xEURO(OFFSET(C1617,-M1617+1,0),J1617,OFFSET(C1617,-M1617+2,0),OFFSET(C1617,-M1617+2,0),OFFSET(C1617,-M1617+3,0)+AC1617,OFFSET(C1617,-M1617+4,0),1,0))</f>
        <v/>
      </c>
      <c r="W1617" s="67" t="str">
        <f t="shared" si="290"/>
        <v/>
      </c>
      <c r="X1617" s="67" t="str">
        <f ca="1">IF(I1617="","",_xll.xEURO(OFFSET(C1617,-M1617+1,0),J1617,OFFSET(C1617,-M1617+2,0),OFFSET(C1617,-M1617+2,0),OFFSET(C1617,-M1617+3,0)+AC1617,OFFSET(C1617,-M1617+4,0),1,2)/10*I1617)</f>
        <v/>
      </c>
      <c r="Y1617" s="71" t="str">
        <f ca="1">IF(I1617="","",_xll.xEURO(OFFSET(C1617,-M1617+1,0),J1617,OFFSET(C1617,-M1617+2,0),OFFSET(C1617,-M1617+2,0),OFFSET(C1617,-M1617+3,0)+AC1617,OFFSET(C1617,-M1617+4,0),1,3)/100*I1617*10000)</f>
        <v/>
      </c>
      <c r="Z1617" s="71" t="str">
        <f ca="1">IF(I1617="","",_xll.xEURO(OFFSET(C1617,-M1617+1,0),J1617,OFFSET(C1617,-M1617+2,0),OFFSET(C1617,-M1617+2,0),OFFSET(C1617,-M1617+3,0)+AC1617,OFFSET(C1617,-M1617+4,0),1,5)/365.25*I1617*10000)</f>
        <v/>
      </c>
      <c r="AB1617" s="40" t="str">
        <f ca="1">IF(D1617="","",_xll.xCalcSkew(OFFSET(C1617,-M1617,0),E1617-OFFSET(C1617,-M1617+1,0),b)/100)</f>
        <v/>
      </c>
      <c r="AC1617" s="40" t="str">
        <f ca="1">IF(I1617="","",_xll.xCalcSkew(OFFSET(C1617,-M1617,0),J1617-OFFSET(C1617,-M1617+1,0),b)/100)</f>
        <v/>
      </c>
      <c r="AE1617">
        <f t="shared" si="284"/>
        <v>0</v>
      </c>
      <c r="AF1617">
        <f t="shared" si="285"/>
        <v>0</v>
      </c>
      <c r="AG1617">
        <f t="shared" si="286"/>
        <v>0</v>
      </c>
    </row>
    <row r="1618" spans="3:33" x14ac:dyDescent="0.25">
      <c r="C1618" s="64">
        <f ca="1">S1645+Z1645</f>
        <v>0</v>
      </c>
      <c r="D1618" s="52"/>
      <c r="E1618" s="39"/>
      <c r="F1618" s="39"/>
      <c r="G1618" s="35"/>
      <c r="I1618" s="52"/>
      <c r="J1618" s="39"/>
      <c r="K1618" s="39"/>
      <c r="L1618" s="62"/>
      <c r="M1618" s="101">
        <f t="shared" si="291"/>
        <v>9</v>
      </c>
      <c r="N1618" s="67" t="str">
        <f ca="1">IF(D1618="","",_xll.xEURO(OFFSET(C1618,-M1618+1,0),E1618,OFFSET(C1618,-M1618+2,0),OFFSET(C1618,-M1618+2,0),OFFSET(C1618,-M1618+3,0)+AB1618,OFFSET(C1618,-M1618+4,0),0,1)*D1618)</f>
        <v/>
      </c>
      <c r="O1618" s="69" t="str">
        <f ca="1">IF(D1618="","",_xll.xEURO(OFFSET(C1618,-M1618+1,0),E1618,OFFSET(C1618,-M1618+2,0),OFFSET(C1618,-M1618+2,0),OFFSET(C1618,-M1618+3,0)+AB1618,OFFSET(C1618,-M1618+4,0),0,0))</f>
        <v/>
      </c>
      <c r="P1618" s="67" t="str">
        <f t="shared" si="289"/>
        <v/>
      </c>
      <c r="Q1618" s="67" t="str">
        <f ca="1">IF(D1618="","",_xll.xEURO(OFFSET(C1618,-M1618+1,0),E1618,OFFSET(C1618,-M1618+2,0),OFFSET(C1618,-M1618+2,0),OFFSET(C1618,-M1618+3,0)+AB1618,OFFSET(C1618,-M1618+4,0),0,2)/10*D1618)</f>
        <v/>
      </c>
      <c r="R1618" s="71" t="str">
        <f ca="1">IF(D1618="","",_xll.xEURO(OFFSET(C1618,-M1618+1,0),E1618,OFFSET(C1618,-M1618+2,0),OFFSET(C1618,-M1618+2,0),OFFSET(C1618,-M1618+3,0)+AB1618,OFFSET(C1618,-M1618+4,0),0,3)/100*D1618*10000)</f>
        <v/>
      </c>
      <c r="S1618" s="71" t="str">
        <f ca="1">IF(D1618="","",_xll.xEURO(OFFSET(C1618,-M1618+1,0),E1618,OFFSET(C1618,-M1618+2,0),OFFSET(C1618,-M1618+2,0),OFFSET(C1618,-M1618+3,0)+AB1618,OFFSET(C1618,-M1618+4,0),0,5)/365.25*D1618*10000)</f>
        <v/>
      </c>
      <c r="U1618" s="67" t="str">
        <f ca="1">IF(I1618="","",_xll.xEURO(OFFSET(C1618,-M1618+1,0),J1618,OFFSET(C1618,-M1618+2,0),OFFSET(C1618,-M1618+2,0),OFFSET(C1618,-M1618+3,0)+AC1618,OFFSET(C1618,-M1618+4,0),1,1)*I1618)</f>
        <v/>
      </c>
      <c r="V1618" s="69" t="str">
        <f ca="1">IF(I1618="","",_xll.xEURO(OFFSET(C1618,-M1618+1,0),J1618,OFFSET(C1618,-M1618+2,0),OFFSET(C1618,-M1618+2,0),OFFSET(C1618,-M1618+3,0)+AC1618,OFFSET(C1618,-M1618+4,0),1,0))</f>
        <v/>
      </c>
      <c r="W1618" s="67" t="str">
        <f t="shared" si="290"/>
        <v/>
      </c>
      <c r="X1618" s="67" t="str">
        <f ca="1">IF(I1618="","",_xll.xEURO(OFFSET(C1618,-M1618+1,0),J1618,OFFSET(C1618,-M1618+2,0),OFFSET(C1618,-M1618+2,0),OFFSET(C1618,-M1618+3,0)+AC1618,OFFSET(C1618,-M1618+4,0),1,2)/10*I1618)</f>
        <v/>
      </c>
      <c r="Y1618" s="71" t="str">
        <f ca="1">IF(I1618="","",_xll.xEURO(OFFSET(C1618,-M1618+1,0),J1618,OFFSET(C1618,-M1618+2,0),OFFSET(C1618,-M1618+2,0),OFFSET(C1618,-M1618+3,0)+AC1618,OFFSET(C1618,-M1618+4,0),1,3)/100*I1618*10000)</f>
        <v/>
      </c>
      <c r="Z1618" s="71" t="str">
        <f ca="1">IF(I1618="","",_xll.xEURO(OFFSET(C1618,-M1618+1,0),J1618,OFFSET(C1618,-M1618+2,0),OFFSET(C1618,-M1618+2,0),OFFSET(C1618,-M1618+3,0)+AC1618,OFFSET(C1618,-M1618+4,0),1,5)/365.25*I1618*10000)</f>
        <v/>
      </c>
      <c r="AB1618" s="40" t="str">
        <f ca="1">IF(D1618="","",_xll.xCalcSkew(OFFSET(C1618,-M1618,0),E1618-OFFSET(C1618,-M1618+1,0),b)/100)</f>
        <v/>
      </c>
      <c r="AC1618" s="40" t="str">
        <f ca="1">IF(I1618="","",_xll.xCalcSkew(OFFSET(C1618,-M1618,0),J1618-OFFSET(C1618,-M1618+1,0),b)/100)</f>
        <v/>
      </c>
      <c r="AE1618">
        <f t="shared" si="284"/>
        <v>0</v>
      </c>
      <c r="AF1618">
        <f t="shared" si="285"/>
        <v>0</v>
      </c>
      <c r="AG1618">
        <f t="shared" si="286"/>
        <v>0</v>
      </c>
    </row>
    <row r="1619" spans="3:33" x14ac:dyDescent="0.25">
      <c r="C1619" s="64">
        <f ca="1">P1645+W1645</f>
        <v>0</v>
      </c>
      <c r="D1619" s="52"/>
      <c r="E1619" s="39"/>
      <c r="F1619" s="39"/>
      <c r="G1619" s="35"/>
      <c r="I1619" s="52"/>
      <c r="J1619" s="39"/>
      <c r="K1619" s="39"/>
      <c r="L1619" s="62"/>
      <c r="M1619" s="101">
        <f t="shared" si="291"/>
        <v>10</v>
      </c>
      <c r="N1619" s="67" t="str">
        <f ca="1">IF(D1619="","",_xll.xEURO(OFFSET(C1619,-M1619+1,0),E1619,OFFSET(C1619,-M1619+2,0),OFFSET(C1619,-M1619+2,0),OFFSET(C1619,-M1619+3,0)+AB1619,OFFSET(C1619,-M1619+4,0),0,1)*D1619)</f>
        <v/>
      </c>
      <c r="O1619" s="69" t="str">
        <f ca="1">IF(D1619="","",_xll.xEURO(OFFSET(C1619,-M1619+1,0),E1619,OFFSET(C1619,-M1619+2,0),OFFSET(C1619,-M1619+2,0),OFFSET(C1619,-M1619+3,0)+AB1619,OFFSET(C1619,-M1619+4,0),0,0))</f>
        <v/>
      </c>
      <c r="P1619" s="67" t="str">
        <f t="shared" si="289"/>
        <v/>
      </c>
      <c r="Q1619" s="67" t="str">
        <f ca="1">IF(D1619="","",_xll.xEURO(OFFSET(C1619,-M1619+1,0),E1619,OFFSET(C1619,-M1619+2,0),OFFSET(C1619,-M1619+2,0),OFFSET(C1619,-M1619+3,0)+AB1619,OFFSET(C1619,-M1619+4,0),0,2)/10*D1619)</f>
        <v/>
      </c>
      <c r="R1619" s="71" t="str">
        <f ca="1">IF(D1619="","",_xll.xEURO(OFFSET(C1619,-M1619+1,0),E1619,OFFSET(C1619,-M1619+2,0),OFFSET(C1619,-M1619+2,0),OFFSET(C1619,-M1619+3,0)+AB1619,OFFSET(C1619,-M1619+4,0),0,3)/100*D1619*10000)</f>
        <v/>
      </c>
      <c r="S1619" s="71" t="str">
        <f ca="1">IF(D1619="","",_xll.xEURO(OFFSET(C1619,-M1619+1,0),E1619,OFFSET(C1619,-M1619+2,0),OFFSET(C1619,-M1619+2,0),OFFSET(C1619,-M1619+3,0)+AB1619,OFFSET(C1619,-M1619+4,0),0,5)/365.25*D1619*10000)</f>
        <v/>
      </c>
      <c r="U1619" s="67" t="str">
        <f ca="1">IF(I1619="","",_xll.xEURO(OFFSET(C1619,-M1619+1,0),J1619,OFFSET(C1619,-M1619+2,0),OFFSET(C1619,-M1619+2,0),OFFSET(C1619,-M1619+3,0)+AC1619,OFFSET(C1619,-M1619+4,0),1,1)*I1619)</f>
        <v/>
      </c>
      <c r="V1619" s="69" t="str">
        <f ca="1">IF(I1619="","",_xll.xEURO(OFFSET(C1619,-M1619+1,0),J1619,OFFSET(C1619,-M1619+2,0),OFFSET(C1619,-M1619+2,0),OFFSET(C1619,-M1619+3,0)+AC1619,OFFSET(C1619,-M1619+4,0),1,0))</f>
        <v/>
      </c>
      <c r="W1619" s="67" t="str">
        <f t="shared" si="290"/>
        <v/>
      </c>
      <c r="X1619" s="67" t="str">
        <f ca="1">IF(I1619="","",_xll.xEURO(OFFSET(C1619,-M1619+1,0),J1619,OFFSET(C1619,-M1619+2,0),OFFSET(C1619,-M1619+2,0),OFFSET(C1619,-M1619+3,0)+AC1619,OFFSET(C1619,-M1619+4,0),1,2)/10*I1619)</f>
        <v/>
      </c>
      <c r="Y1619" s="71" t="str">
        <f ca="1">IF(I1619="","",_xll.xEURO(OFFSET(C1619,-M1619+1,0),J1619,OFFSET(C1619,-M1619+2,0),OFFSET(C1619,-M1619+2,0),OFFSET(C1619,-M1619+3,0)+AC1619,OFFSET(C1619,-M1619+4,0),1,3)/100*I1619*10000)</f>
        <v/>
      </c>
      <c r="Z1619" s="71" t="str">
        <f ca="1">IF(I1619="","",_xll.xEURO(OFFSET(C1619,-M1619+1,0),J1619,OFFSET(C1619,-M1619+2,0),OFFSET(C1619,-M1619+2,0),OFFSET(C1619,-M1619+3,0)+AC1619,OFFSET(C1619,-M1619+4,0),1,5)/365.25*I1619*10000)</f>
        <v/>
      </c>
      <c r="AB1619" s="40" t="str">
        <f ca="1">IF(D1619="","",_xll.xCalcSkew(OFFSET(C1619,-M1619,0),E1619-OFFSET(C1619,-M1619+1,0),b)/100)</f>
        <v/>
      </c>
      <c r="AC1619" s="40" t="str">
        <f ca="1">IF(I1619="","",_xll.xCalcSkew(OFFSET(C1619,-M1619,0),J1619-OFFSET(C1619,-M1619+1,0),b)/100)</f>
        <v/>
      </c>
      <c r="AE1619">
        <f t="shared" si="284"/>
        <v>0</v>
      </c>
      <c r="AF1619">
        <f t="shared" si="285"/>
        <v>0</v>
      </c>
      <c r="AG1619">
        <f t="shared" si="286"/>
        <v>0</v>
      </c>
    </row>
    <row r="1620" spans="3:33" x14ac:dyDescent="0.25">
      <c r="D1620" s="52"/>
      <c r="E1620" s="39"/>
      <c r="F1620" s="39"/>
      <c r="G1620" s="35"/>
      <c r="I1620" s="52"/>
      <c r="J1620" s="39"/>
      <c r="K1620" s="39"/>
      <c r="L1620" s="62"/>
      <c r="M1620" s="101">
        <f t="shared" si="291"/>
        <v>11</v>
      </c>
      <c r="N1620" s="67" t="str">
        <f ca="1">IF(D1620="","",_xll.xEURO(OFFSET(C1620,-M1620+1,0),E1620,OFFSET(C1620,-M1620+2,0),OFFSET(C1620,-M1620+2,0),OFFSET(C1620,-M1620+3,0)+AB1620,OFFSET(C1620,-M1620+4,0),0,1)*D1620)</f>
        <v/>
      </c>
      <c r="O1620" s="69" t="str">
        <f ca="1">IF(D1620="","",_xll.xEURO(OFFSET(C1620,-M1620+1,0),E1620,OFFSET(C1620,-M1620+2,0),OFFSET(C1620,-M1620+2,0),OFFSET(C1620,-M1620+3,0)+AB1620,OFFSET(C1620,-M1620+4,0),0,0))</f>
        <v/>
      </c>
      <c r="P1620" s="67" t="str">
        <f t="shared" si="289"/>
        <v/>
      </c>
      <c r="Q1620" s="67" t="str">
        <f ca="1">IF(D1620="","",_xll.xEURO(OFFSET(C1620,-M1620+1,0),E1620,OFFSET(C1620,-M1620+2,0),OFFSET(C1620,-M1620+2,0),OFFSET(C1620,-M1620+3,0)+AB1620,OFFSET(C1620,-M1620+4,0),0,2)/10*D1620)</f>
        <v/>
      </c>
      <c r="R1620" s="71" t="str">
        <f ca="1">IF(D1620="","",_xll.xEURO(OFFSET(C1620,-M1620+1,0),E1620,OFFSET(C1620,-M1620+2,0),OFFSET(C1620,-M1620+2,0),OFFSET(C1620,-M1620+3,0)+AB1620,OFFSET(C1620,-M1620+4,0),0,3)/100*D1620*10000)</f>
        <v/>
      </c>
      <c r="S1620" s="71" t="str">
        <f ca="1">IF(D1620="","",_xll.xEURO(OFFSET(C1620,-M1620+1,0),E1620,OFFSET(C1620,-M1620+2,0),OFFSET(C1620,-M1620+2,0),OFFSET(C1620,-M1620+3,0)+AB1620,OFFSET(C1620,-M1620+4,0),0,5)/365.25*D1620*10000)</f>
        <v/>
      </c>
      <c r="U1620" s="67" t="str">
        <f ca="1">IF(I1620="","",_xll.xEURO(OFFSET(C1620,-M1620+1,0),J1620,OFFSET(C1620,-M1620+2,0),OFFSET(C1620,-M1620+2,0),OFFSET(C1620,-M1620+3,0)+AC1620,OFFSET(C1620,-M1620+4,0),1,1)*I1620)</f>
        <v/>
      </c>
      <c r="V1620" s="69" t="str">
        <f ca="1">IF(I1620="","",_xll.xEURO(OFFSET(C1620,-M1620+1,0),J1620,OFFSET(C1620,-M1620+2,0),OFFSET(C1620,-M1620+2,0),OFFSET(C1620,-M1620+3,0)+AC1620,OFFSET(C1620,-M1620+4,0),1,0))</f>
        <v/>
      </c>
      <c r="W1620" s="67" t="str">
        <f t="shared" si="290"/>
        <v/>
      </c>
      <c r="X1620" s="67" t="str">
        <f ca="1">IF(I1620="","",_xll.xEURO(OFFSET(C1620,-M1620+1,0),J1620,OFFSET(C1620,-M1620+2,0),OFFSET(C1620,-M1620+2,0),OFFSET(C1620,-M1620+3,0)+AC1620,OFFSET(C1620,-M1620+4,0),1,2)/10*I1620)</f>
        <v/>
      </c>
      <c r="Y1620" s="71" t="str">
        <f ca="1">IF(I1620="","",_xll.xEURO(OFFSET(C1620,-M1620+1,0),J1620,OFFSET(C1620,-M1620+2,0),OFFSET(C1620,-M1620+2,0),OFFSET(C1620,-M1620+3,0)+AC1620,OFFSET(C1620,-M1620+4,0),1,3)/100*I1620*10000)</f>
        <v/>
      </c>
      <c r="Z1620" s="71" t="str">
        <f ca="1">IF(I1620="","",_xll.xEURO(OFFSET(C1620,-M1620+1,0),J1620,OFFSET(C1620,-M1620+2,0),OFFSET(C1620,-M1620+2,0),OFFSET(C1620,-M1620+3,0)+AC1620,OFFSET(C1620,-M1620+4,0),1,5)/365.25*I1620*10000)</f>
        <v/>
      </c>
      <c r="AB1620" s="40" t="str">
        <f ca="1">IF(D1620="","",_xll.xCalcSkew(OFFSET(C1620,-M1620,0),E1620-OFFSET(C1620,-M1620+1,0),b)/100)</f>
        <v/>
      </c>
      <c r="AC1620" s="40" t="str">
        <f ca="1">IF(I1620="","",_xll.xCalcSkew(OFFSET(C1620,-M1620,0),J1620-OFFSET(C1620,-M1620+1,0),b)/100)</f>
        <v/>
      </c>
      <c r="AE1620">
        <f t="shared" si="284"/>
        <v>0</v>
      </c>
      <c r="AF1620">
        <f t="shared" si="285"/>
        <v>0</v>
      </c>
      <c r="AG1620">
        <f t="shared" si="286"/>
        <v>0</v>
      </c>
    </row>
    <row r="1621" spans="3:33" x14ac:dyDescent="0.25">
      <c r="D1621" s="52"/>
      <c r="E1621" s="39"/>
      <c r="F1621" s="39"/>
      <c r="G1621" s="35"/>
      <c r="I1621" s="52"/>
      <c r="J1621" s="39"/>
      <c r="K1621" s="39"/>
      <c r="L1621" s="62"/>
      <c r="M1621" s="101">
        <f t="shared" si="291"/>
        <v>12</v>
      </c>
      <c r="N1621" s="67" t="str">
        <f ca="1">IF(D1621="","",_xll.xEURO(OFFSET(C1621,-M1621+1,0),E1621,OFFSET(C1621,-M1621+2,0),OFFSET(C1621,-M1621+2,0),OFFSET(C1621,-M1621+3,0)+AB1621,OFFSET(C1621,-M1621+4,0),0,1)*D1621)</f>
        <v/>
      </c>
      <c r="O1621" s="69" t="str">
        <f ca="1">IF(D1621="","",_xll.xEURO(OFFSET(C1621,-M1621+1,0),E1621,OFFSET(C1621,-M1621+2,0),OFFSET(C1621,-M1621+2,0),OFFSET(C1621,-M1621+3,0)+AB1621,OFFSET(C1621,-M1621+4,0),0,0))</f>
        <v/>
      </c>
      <c r="P1621" s="67" t="str">
        <f t="shared" si="289"/>
        <v/>
      </c>
      <c r="Q1621" s="67" t="str">
        <f ca="1">IF(D1621="","",_xll.xEURO(OFFSET(C1621,-M1621+1,0),E1621,OFFSET(C1621,-M1621+2,0),OFFSET(C1621,-M1621+2,0),OFFSET(C1621,-M1621+3,0)+AB1621,OFFSET(C1621,-M1621+4,0),0,2)/10*D1621)</f>
        <v/>
      </c>
      <c r="R1621" s="71" t="str">
        <f ca="1">IF(D1621="","",_xll.xEURO(OFFSET(C1621,-M1621+1,0),E1621,OFFSET(C1621,-M1621+2,0),OFFSET(C1621,-M1621+2,0),OFFSET(C1621,-M1621+3,0)+AB1621,OFFSET(C1621,-M1621+4,0),0,3)/100*D1621*10000)</f>
        <v/>
      </c>
      <c r="S1621" s="71" t="str">
        <f ca="1">IF(D1621="","",_xll.xEURO(OFFSET(C1621,-M1621+1,0),E1621,OFFSET(C1621,-M1621+2,0),OFFSET(C1621,-M1621+2,0),OFFSET(C1621,-M1621+3,0)+AB1621,OFFSET(C1621,-M1621+4,0),0,5)/365.25*D1621*10000)</f>
        <v/>
      </c>
      <c r="U1621" s="67" t="str">
        <f ca="1">IF(I1621="","",_xll.xEURO(OFFSET(C1621,-M1621+1,0),J1621,OFFSET(C1621,-M1621+2,0),OFFSET(C1621,-M1621+2,0),OFFSET(C1621,-M1621+3,0)+AC1621,OFFSET(C1621,-M1621+4,0),1,1)*I1621)</f>
        <v/>
      </c>
      <c r="V1621" s="69" t="str">
        <f ca="1">IF(I1621="","",_xll.xEURO(OFFSET(C1621,-M1621+1,0),J1621,OFFSET(C1621,-M1621+2,0),OFFSET(C1621,-M1621+2,0),OFFSET(C1621,-M1621+3,0)+AC1621,OFFSET(C1621,-M1621+4,0),1,0))</f>
        <v/>
      </c>
      <c r="W1621" s="67" t="str">
        <f t="shared" si="290"/>
        <v/>
      </c>
      <c r="X1621" s="67" t="str">
        <f ca="1">IF(I1621="","",_xll.xEURO(OFFSET(C1621,-M1621+1,0),J1621,OFFSET(C1621,-M1621+2,0),OFFSET(C1621,-M1621+2,0),OFFSET(C1621,-M1621+3,0)+AC1621,OFFSET(C1621,-M1621+4,0),1,2)/10*I1621)</f>
        <v/>
      </c>
      <c r="Y1621" s="71" t="str">
        <f ca="1">IF(I1621="","",_xll.xEURO(OFFSET(C1621,-M1621+1,0),J1621,OFFSET(C1621,-M1621+2,0),OFFSET(C1621,-M1621+2,0),OFFSET(C1621,-M1621+3,0)+AC1621,OFFSET(C1621,-M1621+4,0),1,3)/100*I1621*10000)</f>
        <v/>
      </c>
      <c r="Z1621" s="71" t="str">
        <f ca="1">IF(I1621="","",_xll.xEURO(OFFSET(C1621,-M1621+1,0),J1621,OFFSET(C1621,-M1621+2,0),OFFSET(C1621,-M1621+2,0),OFFSET(C1621,-M1621+3,0)+AC1621,OFFSET(C1621,-M1621+4,0),1,5)/365.25*I1621*10000)</f>
        <v/>
      </c>
      <c r="AB1621" s="40" t="str">
        <f ca="1">IF(D1621="","",_xll.xCalcSkew(OFFSET(C1621,-M1621,0),E1621-OFFSET(C1621,-M1621+1,0),b)/100)</f>
        <v/>
      </c>
      <c r="AC1621" s="40" t="str">
        <f ca="1">IF(I1621="","",_xll.xCalcSkew(OFFSET(C1621,-M1621,0),J1621-OFFSET(C1621,-M1621+1,0),b)/100)</f>
        <v/>
      </c>
      <c r="AE1621">
        <f t="shared" si="284"/>
        <v>0</v>
      </c>
      <c r="AF1621">
        <f t="shared" si="285"/>
        <v>0</v>
      </c>
      <c r="AG1621">
        <f t="shared" si="286"/>
        <v>0</v>
      </c>
    </row>
    <row r="1622" spans="3:33" x14ac:dyDescent="0.25">
      <c r="D1622" s="52"/>
      <c r="E1622" s="39"/>
      <c r="F1622" s="39"/>
      <c r="G1622" s="35"/>
      <c r="I1622" s="52"/>
      <c r="J1622" s="39"/>
      <c r="K1622" s="39"/>
      <c r="L1622" s="62"/>
      <c r="M1622" s="101">
        <f t="shared" si="291"/>
        <v>13</v>
      </c>
      <c r="N1622" s="67" t="str">
        <f ca="1">IF(D1622="","",_xll.xEURO(OFFSET(C1622,-M1622+1,0),E1622,OFFSET(C1622,-M1622+2,0),OFFSET(C1622,-M1622+2,0),OFFSET(C1622,-M1622+3,0)+AB1622,OFFSET(C1622,-M1622+4,0),0,1)*D1622)</f>
        <v/>
      </c>
      <c r="O1622" s="69" t="str">
        <f ca="1">IF(D1622="","",_xll.xEURO(OFFSET(C1622,-M1622+1,0),E1622,OFFSET(C1622,-M1622+2,0),OFFSET(C1622,-M1622+2,0),OFFSET(C1622,-M1622+3,0)+AB1622,OFFSET(C1622,-M1622+4,0),0,0))</f>
        <v/>
      </c>
      <c r="P1622" s="67" t="str">
        <f t="shared" si="289"/>
        <v/>
      </c>
      <c r="Q1622" s="67" t="str">
        <f ca="1">IF(D1622="","",_xll.xEURO(OFFSET(C1622,-M1622+1,0),E1622,OFFSET(C1622,-M1622+2,0),OFFSET(C1622,-M1622+2,0),OFFSET(C1622,-M1622+3,0)+AB1622,OFFSET(C1622,-M1622+4,0),0,2)/10*D1622)</f>
        <v/>
      </c>
      <c r="R1622" s="71" t="str">
        <f ca="1">IF(D1622="","",_xll.xEURO(OFFSET(C1622,-M1622+1,0),E1622,OFFSET(C1622,-M1622+2,0),OFFSET(C1622,-M1622+2,0),OFFSET(C1622,-M1622+3,0)+AB1622,OFFSET(C1622,-M1622+4,0),0,3)/100*D1622*10000)</f>
        <v/>
      </c>
      <c r="S1622" s="71" t="str">
        <f ca="1">IF(D1622="","",_xll.xEURO(OFFSET(C1622,-M1622+1,0),E1622,OFFSET(C1622,-M1622+2,0),OFFSET(C1622,-M1622+2,0),OFFSET(C1622,-M1622+3,0)+AB1622,OFFSET(C1622,-M1622+4,0),0,5)/365.25*D1622*10000)</f>
        <v/>
      </c>
      <c r="U1622" s="67" t="str">
        <f ca="1">IF(I1622="","",_xll.xEURO(OFFSET(C1622,-M1622+1,0),J1622,OFFSET(C1622,-M1622+2,0),OFFSET(C1622,-M1622+2,0),OFFSET(C1622,-M1622+3,0)+AC1622,OFFSET(C1622,-M1622+4,0),1,1)*I1622)</f>
        <v/>
      </c>
      <c r="V1622" s="69" t="str">
        <f ca="1">IF(I1622="","",_xll.xEURO(OFFSET(C1622,-M1622+1,0),J1622,OFFSET(C1622,-M1622+2,0),OFFSET(C1622,-M1622+2,0),OFFSET(C1622,-M1622+3,0)+AC1622,OFFSET(C1622,-M1622+4,0),1,0))</f>
        <v/>
      </c>
      <c r="W1622" s="67" t="str">
        <f t="shared" si="290"/>
        <v/>
      </c>
      <c r="X1622" s="67" t="str">
        <f ca="1">IF(I1622="","",_xll.xEURO(OFFSET(C1622,-M1622+1,0),J1622,OFFSET(C1622,-M1622+2,0),OFFSET(C1622,-M1622+2,0),OFFSET(C1622,-M1622+3,0)+AC1622,OFFSET(C1622,-M1622+4,0),1,2)/10*I1622)</f>
        <v/>
      </c>
      <c r="Y1622" s="71" t="str">
        <f ca="1">IF(I1622="","",_xll.xEURO(OFFSET(C1622,-M1622+1,0),J1622,OFFSET(C1622,-M1622+2,0),OFFSET(C1622,-M1622+2,0),OFFSET(C1622,-M1622+3,0)+AC1622,OFFSET(C1622,-M1622+4,0),1,3)/100*I1622*10000)</f>
        <v/>
      </c>
      <c r="Z1622" s="71" t="str">
        <f ca="1">IF(I1622="","",_xll.xEURO(OFFSET(C1622,-M1622+1,0),J1622,OFFSET(C1622,-M1622+2,0),OFFSET(C1622,-M1622+2,0),OFFSET(C1622,-M1622+3,0)+AC1622,OFFSET(C1622,-M1622+4,0),1,5)/365.25*I1622*10000)</f>
        <v/>
      </c>
      <c r="AB1622" s="40" t="str">
        <f ca="1">IF(D1622="","",_xll.xCalcSkew(OFFSET(C1622,-M1622,0),E1622-OFFSET(C1622,-M1622+1,0),b)/100)</f>
        <v/>
      </c>
      <c r="AC1622" s="40" t="str">
        <f ca="1">IF(I1622="","",_xll.xCalcSkew(OFFSET(C1622,-M1622,0),J1622-OFFSET(C1622,-M1622+1,0),b)/100)</f>
        <v/>
      </c>
      <c r="AE1622">
        <f t="shared" si="284"/>
        <v>0</v>
      </c>
      <c r="AF1622">
        <f t="shared" si="285"/>
        <v>0</v>
      </c>
      <c r="AG1622">
        <f t="shared" si="286"/>
        <v>0</v>
      </c>
    </row>
    <row r="1623" spans="3:33" x14ac:dyDescent="0.25">
      <c r="D1623" s="52"/>
      <c r="E1623" s="39"/>
      <c r="F1623" s="39"/>
      <c r="G1623" s="35"/>
      <c r="I1623" s="52"/>
      <c r="J1623" s="39"/>
      <c r="K1623" s="39"/>
      <c r="L1623" s="62"/>
      <c r="M1623" s="101">
        <f t="shared" si="291"/>
        <v>14</v>
      </c>
      <c r="N1623" s="67" t="str">
        <f ca="1">IF(D1623="","",_xll.xEURO(OFFSET(C1623,-M1623+1,0),E1623,OFFSET(C1623,-M1623+2,0),OFFSET(C1623,-M1623+2,0),OFFSET(C1623,-M1623+3,0)+AB1623,OFFSET(C1623,-M1623+4,0),0,1)*D1623)</f>
        <v/>
      </c>
      <c r="O1623" s="69" t="str">
        <f ca="1">IF(D1623="","",_xll.xEURO(OFFSET(C1623,-M1623+1,0),E1623,OFFSET(C1623,-M1623+2,0),OFFSET(C1623,-M1623+2,0),OFFSET(C1623,-M1623+3,0)+AB1623,OFFSET(C1623,-M1623+4,0),0,0))</f>
        <v/>
      </c>
      <c r="P1623" s="67" t="str">
        <f t="shared" si="289"/>
        <v/>
      </c>
      <c r="Q1623" s="67" t="str">
        <f ca="1">IF(D1623="","",_xll.xEURO(OFFSET(C1623,-M1623+1,0),E1623,OFFSET(C1623,-M1623+2,0),OFFSET(C1623,-M1623+2,0),OFFSET(C1623,-M1623+3,0)+AB1623,OFFSET(C1623,-M1623+4,0),0,2)/10*D1623)</f>
        <v/>
      </c>
      <c r="R1623" s="71" t="str">
        <f ca="1">IF(D1623="","",_xll.xEURO(OFFSET(C1623,-M1623+1,0),E1623,OFFSET(C1623,-M1623+2,0),OFFSET(C1623,-M1623+2,0),OFFSET(C1623,-M1623+3,0)+AB1623,OFFSET(C1623,-M1623+4,0),0,3)/100*D1623*10000)</f>
        <v/>
      </c>
      <c r="S1623" s="71" t="str">
        <f ca="1">IF(D1623="","",_xll.xEURO(OFFSET(C1623,-M1623+1,0),E1623,OFFSET(C1623,-M1623+2,0),OFFSET(C1623,-M1623+2,0),OFFSET(C1623,-M1623+3,0)+AB1623,OFFSET(C1623,-M1623+4,0),0,5)/365.25*D1623*10000)</f>
        <v/>
      </c>
      <c r="U1623" s="67" t="str">
        <f ca="1">IF(I1623="","",_xll.xEURO(OFFSET(C1623,-M1623+1,0),J1623,OFFSET(C1623,-M1623+2,0),OFFSET(C1623,-M1623+2,0),OFFSET(C1623,-M1623+3,0)+AC1623,OFFSET(C1623,-M1623+4,0),1,1)*I1623)</f>
        <v/>
      </c>
      <c r="V1623" s="69" t="str">
        <f ca="1">IF(I1623="","",_xll.xEURO(OFFSET(C1623,-M1623+1,0),J1623,OFFSET(C1623,-M1623+2,0),OFFSET(C1623,-M1623+2,0),OFFSET(C1623,-M1623+3,0)+AC1623,OFFSET(C1623,-M1623+4,0),1,0))</f>
        <v/>
      </c>
      <c r="W1623" s="67" t="str">
        <f t="shared" si="290"/>
        <v/>
      </c>
      <c r="X1623" s="67" t="str">
        <f ca="1">IF(I1623="","",_xll.xEURO(OFFSET(C1623,-M1623+1,0),J1623,OFFSET(C1623,-M1623+2,0),OFFSET(C1623,-M1623+2,0),OFFSET(C1623,-M1623+3,0)+AC1623,OFFSET(C1623,-M1623+4,0),1,2)/10*I1623)</f>
        <v/>
      </c>
      <c r="Y1623" s="71" t="str">
        <f ca="1">IF(I1623="","",_xll.xEURO(OFFSET(C1623,-M1623+1,0),J1623,OFFSET(C1623,-M1623+2,0),OFFSET(C1623,-M1623+2,0),OFFSET(C1623,-M1623+3,0)+AC1623,OFFSET(C1623,-M1623+4,0),1,3)/100*I1623*10000)</f>
        <v/>
      </c>
      <c r="Z1623" s="71" t="str">
        <f ca="1">IF(I1623="","",_xll.xEURO(OFFSET(C1623,-M1623+1,0),J1623,OFFSET(C1623,-M1623+2,0),OFFSET(C1623,-M1623+2,0),OFFSET(C1623,-M1623+3,0)+AC1623,OFFSET(C1623,-M1623+4,0),1,5)/365.25*I1623*10000)</f>
        <v/>
      </c>
      <c r="AB1623" s="40" t="str">
        <f ca="1">IF(D1623="","",_xll.xCalcSkew(OFFSET(C1623,-M1623,0),E1623-OFFSET(C1623,-M1623+1,0),b)/100)</f>
        <v/>
      </c>
      <c r="AC1623" s="40" t="str">
        <f ca="1">IF(I1623="","",_xll.xCalcSkew(OFFSET(C1623,-M1623,0),J1623-OFFSET(C1623,-M1623+1,0),b)/100)</f>
        <v/>
      </c>
      <c r="AE1623">
        <f t="shared" si="284"/>
        <v>0</v>
      </c>
      <c r="AF1623">
        <f t="shared" si="285"/>
        <v>0</v>
      </c>
      <c r="AG1623">
        <f t="shared" si="286"/>
        <v>0</v>
      </c>
    </row>
    <row r="1624" spans="3:33" x14ac:dyDescent="0.25">
      <c r="D1624" s="52"/>
      <c r="E1624" s="39"/>
      <c r="F1624" s="39"/>
      <c r="G1624" s="35"/>
      <c r="I1624" s="52"/>
      <c r="J1624" s="39"/>
      <c r="K1624" s="39"/>
      <c r="L1624" s="62"/>
      <c r="M1624" s="101">
        <f t="shared" si="291"/>
        <v>15</v>
      </c>
      <c r="N1624" s="67" t="str">
        <f ca="1">IF(D1624="","",_xll.xEURO(OFFSET(C1624,-M1624+1,0),E1624,OFFSET(C1624,-M1624+2,0),OFFSET(C1624,-M1624+2,0),OFFSET(C1624,-M1624+3,0)+AB1624,OFFSET(C1624,-M1624+4,0),0,1)*D1624)</f>
        <v/>
      </c>
      <c r="O1624" s="69" t="str">
        <f ca="1">IF(D1624="","",_xll.xEURO(OFFSET(C1624,-M1624+1,0),E1624,OFFSET(C1624,-M1624+2,0),OFFSET(C1624,-M1624+2,0),OFFSET(C1624,-M1624+3,0)+AB1624,OFFSET(C1624,-M1624+4,0),0,0))</f>
        <v/>
      </c>
      <c r="P1624" s="67" t="str">
        <f t="shared" si="289"/>
        <v/>
      </c>
      <c r="Q1624" s="67" t="str">
        <f ca="1">IF(D1624="","",_xll.xEURO(OFFSET(C1624,-M1624+1,0),E1624,OFFSET(C1624,-M1624+2,0),OFFSET(C1624,-M1624+2,0),OFFSET(C1624,-M1624+3,0)+AB1624,OFFSET(C1624,-M1624+4,0),0,2)/10*D1624)</f>
        <v/>
      </c>
      <c r="R1624" s="71" t="str">
        <f ca="1">IF(D1624="","",_xll.xEURO(OFFSET(C1624,-M1624+1,0),E1624,OFFSET(C1624,-M1624+2,0),OFFSET(C1624,-M1624+2,0),OFFSET(C1624,-M1624+3,0)+AB1624,OFFSET(C1624,-M1624+4,0),0,3)/100*D1624*10000)</f>
        <v/>
      </c>
      <c r="S1624" s="71" t="str">
        <f ca="1">IF(D1624="","",_xll.xEURO(OFFSET(C1624,-M1624+1,0),E1624,OFFSET(C1624,-M1624+2,0),OFFSET(C1624,-M1624+2,0),OFFSET(C1624,-M1624+3,0)+AB1624,OFFSET(C1624,-M1624+4,0),0,5)/365.25*D1624*10000)</f>
        <v/>
      </c>
      <c r="U1624" s="67" t="str">
        <f ca="1">IF(I1624="","",_xll.xEURO(OFFSET(C1624,-M1624+1,0),J1624,OFFSET(C1624,-M1624+2,0),OFFSET(C1624,-M1624+2,0),OFFSET(C1624,-M1624+3,0)+AC1624,OFFSET(C1624,-M1624+4,0),1,1)*I1624)</f>
        <v/>
      </c>
      <c r="V1624" s="69" t="str">
        <f ca="1">IF(I1624="","",_xll.xEURO(OFFSET(C1624,-M1624+1,0),J1624,OFFSET(C1624,-M1624+2,0),OFFSET(C1624,-M1624+2,0),OFFSET(C1624,-M1624+3,0)+AC1624,OFFSET(C1624,-M1624+4,0),1,0))</f>
        <v/>
      </c>
      <c r="W1624" s="67" t="str">
        <f t="shared" si="290"/>
        <v/>
      </c>
      <c r="X1624" s="67" t="str">
        <f ca="1">IF(I1624="","",_xll.xEURO(OFFSET(C1624,-M1624+1,0),J1624,OFFSET(C1624,-M1624+2,0),OFFSET(C1624,-M1624+2,0),OFFSET(C1624,-M1624+3,0)+AC1624,OFFSET(C1624,-M1624+4,0),1,2)/10*I1624)</f>
        <v/>
      </c>
      <c r="Y1624" s="71" t="str">
        <f ca="1">IF(I1624="","",_xll.xEURO(OFFSET(C1624,-M1624+1,0),J1624,OFFSET(C1624,-M1624+2,0),OFFSET(C1624,-M1624+2,0),OFFSET(C1624,-M1624+3,0)+AC1624,OFFSET(C1624,-M1624+4,0),1,3)/100*I1624*10000)</f>
        <v/>
      </c>
      <c r="Z1624" s="71" t="str">
        <f ca="1">IF(I1624="","",_xll.xEURO(OFFSET(C1624,-M1624+1,0),J1624,OFFSET(C1624,-M1624+2,0),OFFSET(C1624,-M1624+2,0),OFFSET(C1624,-M1624+3,0)+AC1624,OFFSET(C1624,-M1624+4,0),1,5)/365.25*I1624*10000)</f>
        <v/>
      </c>
      <c r="AB1624" s="40" t="str">
        <f ca="1">IF(D1624="","",_xll.xCalcSkew(OFFSET(C1624,-M1624,0),E1624-OFFSET(C1624,-M1624+1,0),b)/100)</f>
        <v/>
      </c>
      <c r="AC1624" s="40" t="str">
        <f ca="1">IF(I1624="","",_xll.xCalcSkew(OFFSET(C1624,-M1624,0),J1624-OFFSET(C1624,-M1624+1,0),b)/100)</f>
        <v/>
      </c>
      <c r="AE1624">
        <f t="shared" si="284"/>
        <v>0</v>
      </c>
      <c r="AF1624">
        <f t="shared" si="285"/>
        <v>0</v>
      </c>
      <c r="AG1624">
        <f t="shared" si="286"/>
        <v>0</v>
      </c>
    </row>
    <row r="1625" spans="3:33" x14ac:dyDescent="0.25">
      <c r="D1625" s="52"/>
      <c r="E1625" s="39"/>
      <c r="F1625" s="39"/>
      <c r="G1625" s="35"/>
      <c r="I1625" s="52"/>
      <c r="J1625" s="39"/>
      <c r="K1625" s="39"/>
      <c r="L1625" s="62"/>
      <c r="M1625" s="101">
        <f t="shared" si="291"/>
        <v>16</v>
      </c>
      <c r="N1625" s="67" t="str">
        <f ca="1">IF(D1625="","",_xll.xEURO(OFFSET(C1625,-M1625+1,0),E1625,OFFSET(C1625,-M1625+2,0),OFFSET(C1625,-M1625+2,0),OFFSET(C1625,-M1625+3,0)+AB1625,OFFSET(C1625,-M1625+4,0),0,1)*D1625)</f>
        <v/>
      </c>
      <c r="O1625" s="69" t="str">
        <f ca="1">IF(D1625="","",_xll.xEURO(OFFSET(C1625,-M1625+1,0),E1625,OFFSET(C1625,-M1625+2,0),OFFSET(C1625,-M1625+2,0),OFFSET(C1625,-M1625+3,0)+AB1625,OFFSET(C1625,-M1625+4,0),0,0))</f>
        <v/>
      </c>
      <c r="P1625" s="67" t="str">
        <f t="shared" si="289"/>
        <v/>
      </c>
      <c r="Q1625" s="67" t="str">
        <f ca="1">IF(D1625="","",_xll.xEURO(OFFSET(C1625,-M1625+1,0),E1625,OFFSET(C1625,-M1625+2,0),OFFSET(C1625,-M1625+2,0),OFFSET(C1625,-M1625+3,0)+AB1625,OFFSET(C1625,-M1625+4,0),0,2)/10*D1625)</f>
        <v/>
      </c>
      <c r="R1625" s="71" t="str">
        <f ca="1">IF(D1625="","",_xll.xEURO(OFFSET(C1625,-M1625+1,0),E1625,OFFSET(C1625,-M1625+2,0),OFFSET(C1625,-M1625+2,0),OFFSET(C1625,-M1625+3,0)+AB1625,OFFSET(C1625,-M1625+4,0),0,3)/100*D1625*10000)</f>
        <v/>
      </c>
      <c r="S1625" s="71" t="str">
        <f ca="1">IF(D1625="","",_xll.xEURO(OFFSET(C1625,-M1625+1,0),E1625,OFFSET(C1625,-M1625+2,0),OFFSET(C1625,-M1625+2,0),OFFSET(C1625,-M1625+3,0)+AB1625,OFFSET(C1625,-M1625+4,0),0,5)/365.25*D1625*10000)</f>
        <v/>
      </c>
      <c r="U1625" s="67" t="str">
        <f ca="1">IF(I1625="","",_xll.xEURO(OFFSET(C1625,-M1625+1,0),J1625,OFFSET(C1625,-M1625+2,0),OFFSET(C1625,-M1625+2,0),OFFSET(C1625,-M1625+3,0)+AC1625,OFFSET(C1625,-M1625+4,0),1,1)*I1625)</f>
        <v/>
      </c>
      <c r="V1625" s="69" t="str">
        <f ca="1">IF(I1625="","",_xll.xEURO(OFFSET(C1625,-M1625+1,0),J1625,OFFSET(C1625,-M1625+2,0),OFFSET(C1625,-M1625+2,0),OFFSET(C1625,-M1625+3,0)+AC1625,OFFSET(C1625,-M1625+4,0),1,0))</f>
        <v/>
      </c>
      <c r="W1625" s="67" t="str">
        <f t="shared" si="290"/>
        <v/>
      </c>
      <c r="X1625" s="67" t="str">
        <f ca="1">IF(I1625="","",_xll.xEURO(OFFSET(C1625,-M1625+1,0),J1625,OFFSET(C1625,-M1625+2,0),OFFSET(C1625,-M1625+2,0),OFFSET(C1625,-M1625+3,0)+AC1625,OFFSET(C1625,-M1625+4,0),1,2)/10*I1625)</f>
        <v/>
      </c>
      <c r="Y1625" s="71" t="str">
        <f ca="1">IF(I1625="","",_xll.xEURO(OFFSET(C1625,-M1625+1,0),J1625,OFFSET(C1625,-M1625+2,0),OFFSET(C1625,-M1625+2,0),OFFSET(C1625,-M1625+3,0)+AC1625,OFFSET(C1625,-M1625+4,0),1,3)/100*I1625*10000)</f>
        <v/>
      </c>
      <c r="Z1625" s="71" t="str">
        <f ca="1">IF(I1625="","",_xll.xEURO(OFFSET(C1625,-M1625+1,0),J1625,OFFSET(C1625,-M1625+2,0),OFFSET(C1625,-M1625+2,0),OFFSET(C1625,-M1625+3,0)+AC1625,OFFSET(C1625,-M1625+4,0),1,5)/365.25*I1625*10000)</f>
        <v/>
      </c>
      <c r="AB1625" s="40" t="str">
        <f ca="1">IF(D1625="","",_xll.xCalcSkew(OFFSET(C1625,-M1625,0),E1625-OFFSET(C1625,-M1625+1,0),b)/100)</f>
        <v/>
      </c>
      <c r="AC1625" s="40" t="str">
        <f ca="1">IF(I1625="","",_xll.xCalcSkew(OFFSET(C1625,-M1625,0),J1625-OFFSET(C1625,-M1625+1,0),b)/100)</f>
        <v/>
      </c>
      <c r="AE1625">
        <f t="shared" si="284"/>
        <v>0</v>
      </c>
      <c r="AF1625">
        <f t="shared" si="285"/>
        <v>0</v>
      </c>
      <c r="AG1625">
        <f t="shared" si="286"/>
        <v>0</v>
      </c>
    </row>
    <row r="1626" spans="3:33" x14ac:dyDescent="0.25">
      <c r="D1626" s="52"/>
      <c r="E1626" s="39"/>
      <c r="F1626" s="39"/>
      <c r="G1626" s="35"/>
      <c r="I1626" s="52"/>
      <c r="J1626" s="39"/>
      <c r="K1626" s="39"/>
      <c r="L1626" s="62"/>
      <c r="M1626" s="101">
        <f t="shared" si="291"/>
        <v>17</v>
      </c>
      <c r="N1626" s="67" t="str">
        <f ca="1">IF(D1626="","",_xll.xEURO(OFFSET(C1626,-M1626+1,0),E1626,OFFSET(C1626,-M1626+2,0),OFFSET(C1626,-M1626+2,0),OFFSET(C1626,-M1626+3,0)+AB1626,OFFSET(C1626,-M1626+4,0),0,1)*D1626)</f>
        <v/>
      </c>
      <c r="O1626" s="69" t="str">
        <f ca="1">IF(D1626="","",_xll.xEURO(OFFSET(C1626,-M1626+1,0),E1626,OFFSET(C1626,-M1626+2,0),OFFSET(C1626,-M1626+2,0),OFFSET(C1626,-M1626+3,0)+AB1626,OFFSET(C1626,-M1626+4,0),0,0))</f>
        <v/>
      </c>
      <c r="P1626" s="67" t="str">
        <f t="shared" si="289"/>
        <v/>
      </c>
      <c r="Q1626" s="67" t="str">
        <f ca="1">IF(D1626="","",_xll.xEURO(OFFSET(C1626,-M1626+1,0),E1626,OFFSET(C1626,-M1626+2,0),OFFSET(C1626,-M1626+2,0),OFFSET(C1626,-M1626+3,0)+AB1626,OFFSET(C1626,-M1626+4,0),0,2)/10*D1626)</f>
        <v/>
      </c>
      <c r="R1626" s="71" t="str">
        <f ca="1">IF(D1626="","",_xll.xEURO(OFFSET(C1626,-M1626+1,0),E1626,OFFSET(C1626,-M1626+2,0),OFFSET(C1626,-M1626+2,0),OFFSET(C1626,-M1626+3,0)+AB1626,OFFSET(C1626,-M1626+4,0),0,3)/100*D1626*10000)</f>
        <v/>
      </c>
      <c r="S1626" s="71" t="str">
        <f ca="1">IF(D1626="","",_xll.xEURO(OFFSET(C1626,-M1626+1,0),E1626,OFFSET(C1626,-M1626+2,0),OFFSET(C1626,-M1626+2,0),OFFSET(C1626,-M1626+3,0)+AB1626,OFFSET(C1626,-M1626+4,0),0,5)/365.25*D1626*10000)</f>
        <v/>
      </c>
      <c r="U1626" s="67" t="str">
        <f ca="1">IF(I1626="","",_xll.xEURO(OFFSET(C1626,-M1626+1,0),J1626,OFFSET(C1626,-M1626+2,0),OFFSET(C1626,-M1626+2,0),OFFSET(C1626,-M1626+3,0)+AC1626,OFFSET(C1626,-M1626+4,0),1,1)*I1626)</f>
        <v/>
      </c>
      <c r="V1626" s="69" t="str">
        <f ca="1">IF(I1626="","",_xll.xEURO(OFFSET(C1626,-M1626+1,0),J1626,OFFSET(C1626,-M1626+2,0),OFFSET(C1626,-M1626+2,0),OFFSET(C1626,-M1626+3,0)+AC1626,OFFSET(C1626,-M1626+4,0),1,0))</f>
        <v/>
      </c>
      <c r="W1626" s="67" t="str">
        <f t="shared" si="290"/>
        <v/>
      </c>
      <c r="X1626" s="67" t="str">
        <f ca="1">IF(I1626="","",_xll.xEURO(OFFSET(C1626,-M1626+1,0),J1626,OFFSET(C1626,-M1626+2,0),OFFSET(C1626,-M1626+2,0),OFFSET(C1626,-M1626+3,0)+AC1626,OFFSET(C1626,-M1626+4,0),1,2)/10*I1626)</f>
        <v/>
      </c>
      <c r="Y1626" s="71" t="str">
        <f ca="1">IF(I1626="","",_xll.xEURO(OFFSET(C1626,-M1626+1,0),J1626,OFFSET(C1626,-M1626+2,0),OFFSET(C1626,-M1626+2,0),OFFSET(C1626,-M1626+3,0)+AC1626,OFFSET(C1626,-M1626+4,0),1,3)/100*I1626*10000)</f>
        <v/>
      </c>
      <c r="Z1626" s="71" t="str">
        <f ca="1">IF(I1626="","",_xll.xEURO(OFFSET(C1626,-M1626+1,0),J1626,OFFSET(C1626,-M1626+2,0),OFFSET(C1626,-M1626+2,0),OFFSET(C1626,-M1626+3,0)+AC1626,OFFSET(C1626,-M1626+4,0),1,5)/365.25*I1626*10000)</f>
        <v/>
      </c>
      <c r="AB1626" s="40" t="str">
        <f ca="1">IF(D1626="","",_xll.xCalcSkew(OFFSET(C1626,-M1626,0),E1626-OFFSET(C1626,-M1626+1,0),b)/100)</f>
        <v/>
      </c>
      <c r="AC1626" s="40" t="str">
        <f ca="1">IF(I1626="","",_xll.xCalcSkew(OFFSET(C1626,-M1626,0),J1626-OFFSET(C1626,-M1626+1,0),b)/100)</f>
        <v/>
      </c>
      <c r="AE1626">
        <f t="shared" si="284"/>
        <v>0</v>
      </c>
      <c r="AF1626">
        <f t="shared" si="285"/>
        <v>0</v>
      </c>
      <c r="AG1626">
        <f t="shared" si="286"/>
        <v>0</v>
      </c>
    </row>
    <row r="1627" spans="3:33" x14ac:dyDescent="0.25">
      <c r="D1627" s="52"/>
      <c r="E1627" s="39"/>
      <c r="F1627" s="39"/>
      <c r="G1627" s="35"/>
      <c r="I1627" s="52"/>
      <c r="J1627" s="39"/>
      <c r="K1627" s="39"/>
      <c r="L1627" s="62"/>
      <c r="M1627" s="101">
        <f t="shared" si="291"/>
        <v>18</v>
      </c>
      <c r="N1627" s="67" t="str">
        <f ca="1">IF(D1627="","",_xll.xEURO(OFFSET(C1627,-M1627+1,0),E1627,OFFSET(C1627,-M1627+2,0),OFFSET(C1627,-M1627+2,0),OFFSET(C1627,-M1627+3,0)+AB1627,OFFSET(C1627,-M1627+4,0),0,1)*D1627)</f>
        <v/>
      </c>
      <c r="O1627" s="69" t="str">
        <f ca="1">IF(D1627="","",_xll.xEURO(OFFSET(C1627,-M1627+1,0),E1627,OFFSET(C1627,-M1627+2,0),OFFSET(C1627,-M1627+2,0),OFFSET(C1627,-M1627+3,0)+AB1627,OFFSET(C1627,-M1627+4,0),0,0))</f>
        <v/>
      </c>
      <c r="P1627" s="67" t="str">
        <f t="shared" si="289"/>
        <v/>
      </c>
      <c r="Q1627" s="67" t="str">
        <f ca="1">IF(D1627="","",_xll.xEURO(OFFSET(C1627,-M1627+1,0),E1627,OFFSET(C1627,-M1627+2,0),OFFSET(C1627,-M1627+2,0),OFFSET(C1627,-M1627+3,0)+AB1627,OFFSET(C1627,-M1627+4,0),0,2)/10*D1627)</f>
        <v/>
      </c>
      <c r="R1627" s="71" t="str">
        <f ca="1">IF(D1627="","",_xll.xEURO(OFFSET(C1627,-M1627+1,0),E1627,OFFSET(C1627,-M1627+2,0),OFFSET(C1627,-M1627+2,0),OFFSET(C1627,-M1627+3,0)+AB1627,OFFSET(C1627,-M1627+4,0),0,3)/100*D1627*10000)</f>
        <v/>
      </c>
      <c r="S1627" s="71" t="str">
        <f ca="1">IF(D1627="","",_xll.xEURO(OFFSET(C1627,-M1627+1,0),E1627,OFFSET(C1627,-M1627+2,0),OFFSET(C1627,-M1627+2,0),OFFSET(C1627,-M1627+3,0)+AB1627,OFFSET(C1627,-M1627+4,0),0,5)/365.25*D1627*10000)</f>
        <v/>
      </c>
      <c r="U1627" s="67" t="str">
        <f ca="1">IF(I1627="","",_xll.xEURO(OFFSET(C1627,-M1627+1,0),J1627,OFFSET(C1627,-M1627+2,0),OFFSET(C1627,-M1627+2,0),OFFSET(C1627,-M1627+3,0)+AC1627,OFFSET(C1627,-M1627+4,0),1,1)*I1627)</f>
        <v/>
      </c>
      <c r="V1627" s="69" t="str">
        <f ca="1">IF(I1627="","",_xll.xEURO(OFFSET(C1627,-M1627+1,0),J1627,OFFSET(C1627,-M1627+2,0),OFFSET(C1627,-M1627+2,0),OFFSET(C1627,-M1627+3,0)+AC1627,OFFSET(C1627,-M1627+4,0),1,0))</f>
        <v/>
      </c>
      <c r="W1627" s="67" t="str">
        <f t="shared" si="290"/>
        <v/>
      </c>
      <c r="X1627" s="67" t="str">
        <f ca="1">IF(I1627="","",_xll.xEURO(OFFSET(C1627,-M1627+1,0),J1627,OFFSET(C1627,-M1627+2,0),OFFSET(C1627,-M1627+2,0),OFFSET(C1627,-M1627+3,0)+AC1627,OFFSET(C1627,-M1627+4,0),1,2)/10*I1627)</f>
        <v/>
      </c>
      <c r="Y1627" s="71" t="str">
        <f ca="1">IF(I1627="","",_xll.xEURO(OFFSET(C1627,-M1627+1,0),J1627,OFFSET(C1627,-M1627+2,0),OFFSET(C1627,-M1627+2,0),OFFSET(C1627,-M1627+3,0)+AC1627,OFFSET(C1627,-M1627+4,0),1,3)/100*I1627*10000)</f>
        <v/>
      </c>
      <c r="Z1627" s="71" t="str">
        <f ca="1">IF(I1627="","",_xll.xEURO(OFFSET(C1627,-M1627+1,0),J1627,OFFSET(C1627,-M1627+2,0),OFFSET(C1627,-M1627+2,0),OFFSET(C1627,-M1627+3,0)+AC1627,OFFSET(C1627,-M1627+4,0),1,5)/365.25*I1627*10000)</f>
        <v/>
      </c>
      <c r="AB1627" s="40" t="str">
        <f ca="1">IF(D1627="","",_xll.xCalcSkew(OFFSET(C1627,-M1627,0),E1627-OFFSET(C1627,-M1627+1,0),b)/100)</f>
        <v/>
      </c>
      <c r="AC1627" s="40" t="str">
        <f ca="1">IF(I1627="","",_xll.xCalcSkew(OFFSET(C1627,-M1627,0),J1627-OFFSET(C1627,-M1627+1,0),b)/100)</f>
        <v/>
      </c>
      <c r="AE1627">
        <f t="shared" si="284"/>
        <v>0</v>
      </c>
      <c r="AF1627">
        <f t="shared" si="285"/>
        <v>0</v>
      </c>
      <c r="AG1627">
        <f t="shared" si="286"/>
        <v>0</v>
      </c>
    </row>
    <row r="1628" spans="3:33" x14ac:dyDescent="0.25">
      <c r="D1628" s="52"/>
      <c r="E1628" s="39"/>
      <c r="F1628" s="39"/>
      <c r="G1628" s="35"/>
      <c r="I1628" s="52"/>
      <c r="J1628" s="39"/>
      <c r="K1628" s="39"/>
      <c r="L1628" s="62"/>
      <c r="M1628" s="101">
        <f t="shared" si="291"/>
        <v>19</v>
      </c>
      <c r="N1628" s="67" t="str">
        <f ca="1">IF(D1628="","",_xll.xEURO(OFFSET(C1628,-M1628+1,0),E1628,OFFSET(C1628,-M1628+2,0),OFFSET(C1628,-M1628+2,0),OFFSET(C1628,-M1628+3,0)+AB1628,OFFSET(C1628,-M1628+4,0),0,1)*D1628)</f>
        <v/>
      </c>
      <c r="O1628" s="69" t="str">
        <f ca="1">IF(D1628="","",_xll.xEURO(OFFSET(C1628,-M1628+1,0),E1628,OFFSET(C1628,-M1628+2,0),OFFSET(C1628,-M1628+2,0),OFFSET(C1628,-M1628+3,0)+AB1628,OFFSET(C1628,-M1628+4,0),0,0))</f>
        <v/>
      </c>
      <c r="P1628" s="67" t="str">
        <f t="shared" si="289"/>
        <v/>
      </c>
      <c r="Q1628" s="67" t="str">
        <f ca="1">IF(D1628="","",_xll.xEURO(OFFSET(C1628,-M1628+1,0),E1628,OFFSET(C1628,-M1628+2,0),OFFSET(C1628,-M1628+2,0),OFFSET(C1628,-M1628+3,0)+AB1628,OFFSET(C1628,-M1628+4,0),0,2)/10*D1628)</f>
        <v/>
      </c>
      <c r="R1628" s="71" t="str">
        <f ca="1">IF(D1628="","",_xll.xEURO(OFFSET(C1628,-M1628+1,0),E1628,OFFSET(C1628,-M1628+2,0),OFFSET(C1628,-M1628+2,0),OFFSET(C1628,-M1628+3,0)+AB1628,OFFSET(C1628,-M1628+4,0),0,3)/100*D1628*10000)</f>
        <v/>
      </c>
      <c r="S1628" s="71" t="str">
        <f ca="1">IF(D1628="","",_xll.xEURO(OFFSET(C1628,-M1628+1,0),E1628,OFFSET(C1628,-M1628+2,0),OFFSET(C1628,-M1628+2,0),OFFSET(C1628,-M1628+3,0)+AB1628,OFFSET(C1628,-M1628+4,0),0,5)/365.25*D1628*10000)</f>
        <v/>
      </c>
      <c r="U1628" s="67" t="str">
        <f ca="1">IF(I1628="","",_xll.xEURO(OFFSET(C1628,-M1628+1,0),J1628,OFFSET(C1628,-M1628+2,0),OFFSET(C1628,-M1628+2,0),OFFSET(C1628,-M1628+3,0)+AC1628,OFFSET(C1628,-M1628+4,0),1,1)*I1628)</f>
        <v/>
      </c>
      <c r="V1628" s="69" t="str">
        <f ca="1">IF(I1628="","",_xll.xEURO(OFFSET(C1628,-M1628+1,0),J1628,OFFSET(C1628,-M1628+2,0),OFFSET(C1628,-M1628+2,0),OFFSET(C1628,-M1628+3,0)+AC1628,OFFSET(C1628,-M1628+4,0),1,0))</f>
        <v/>
      </c>
      <c r="W1628" s="67" t="str">
        <f t="shared" si="290"/>
        <v/>
      </c>
      <c r="X1628" s="67" t="str">
        <f ca="1">IF(I1628="","",_xll.xEURO(OFFSET(C1628,-M1628+1,0),J1628,OFFSET(C1628,-M1628+2,0),OFFSET(C1628,-M1628+2,0),OFFSET(C1628,-M1628+3,0)+AC1628,OFFSET(C1628,-M1628+4,0),1,2)/10*I1628)</f>
        <v/>
      </c>
      <c r="Y1628" s="71" t="str">
        <f ca="1">IF(I1628="","",_xll.xEURO(OFFSET(C1628,-M1628+1,0),J1628,OFFSET(C1628,-M1628+2,0),OFFSET(C1628,-M1628+2,0),OFFSET(C1628,-M1628+3,0)+AC1628,OFFSET(C1628,-M1628+4,0),1,3)/100*I1628*10000)</f>
        <v/>
      </c>
      <c r="Z1628" s="71" t="str">
        <f ca="1">IF(I1628="","",_xll.xEURO(OFFSET(C1628,-M1628+1,0),J1628,OFFSET(C1628,-M1628+2,0),OFFSET(C1628,-M1628+2,0),OFFSET(C1628,-M1628+3,0)+AC1628,OFFSET(C1628,-M1628+4,0),1,5)/365.25*I1628*10000)</f>
        <v/>
      </c>
      <c r="AB1628" s="40" t="str">
        <f ca="1">IF(D1628="","",_xll.xCalcSkew(OFFSET(C1628,-M1628,0),E1628-OFFSET(C1628,-M1628+1,0),b)/100)</f>
        <v/>
      </c>
      <c r="AC1628" s="40" t="str">
        <f ca="1">IF(I1628="","",_xll.xCalcSkew(OFFSET(C1628,-M1628,0),J1628-OFFSET(C1628,-M1628+1,0),b)/100)</f>
        <v/>
      </c>
      <c r="AE1628">
        <f t="shared" si="284"/>
        <v>0</v>
      </c>
      <c r="AF1628">
        <f t="shared" si="285"/>
        <v>0</v>
      </c>
      <c r="AG1628">
        <f t="shared" si="286"/>
        <v>0</v>
      </c>
    </row>
    <row r="1629" spans="3:33" x14ac:dyDescent="0.25">
      <c r="D1629" s="52"/>
      <c r="E1629" s="39"/>
      <c r="F1629" s="39"/>
      <c r="G1629" s="35"/>
      <c r="I1629" s="52"/>
      <c r="J1629" s="39"/>
      <c r="K1629" s="39"/>
      <c r="L1629" s="62"/>
      <c r="M1629" s="101">
        <f t="shared" si="291"/>
        <v>20</v>
      </c>
      <c r="N1629" s="67" t="str">
        <f ca="1">IF(D1629="","",_xll.xEURO(OFFSET(C1629,-M1629+1,0),E1629,OFFSET(C1629,-M1629+2,0),OFFSET(C1629,-M1629+2,0),OFFSET(C1629,-M1629+3,0)+AB1629,OFFSET(C1629,-M1629+4,0),0,1)*D1629)</f>
        <v/>
      </c>
      <c r="O1629" s="69" t="str">
        <f ca="1">IF(D1629="","",_xll.xEURO(OFFSET(C1629,-M1629+1,0),E1629,OFFSET(C1629,-M1629+2,0),OFFSET(C1629,-M1629+2,0),OFFSET(C1629,-M1629+3,0)+AB1629,OFFSET(C1629,-M1629+4,0),0,0))</f>
        <v/>
      </c>
      <c r="P1629" s="67" t="str">
        <f t="shared" si="289"/>
        <v/>
      </c>
      <c r="Q1629" s="67" t="str">
        <f ca="1">IF(D1629="","",_xll.xEURO(OFFSET(C1629,-M1629+1,0),E1629,OFFSET(C1629,-M1629+2,0),OFFSET(C1629,-M1629+2,0),OFFSET(C1629,-M1629+3,0)+AB1629,OFFSET(C1629,-M1629+4,0),0,2)/10*D1629)</f>
        <v/>
      </c>
      <c r="R1629" s="71" t="str">
        <f ca="1">IF(D1629="","",_xll.xEURO(OFFSET(C1629,-M1629+1,0),E1629,OFFSET(C1629,-M1629+2,0),OFFSET(C1629,-M1629+2,0),OFFSET(C1629,-M1629+3,0)+AB1629,OFFSET(C1629,-M1629+4,0),0,3)/100*D1629*10000)</f>
        <v/>
      </c>
      <c r="S1629" s="71" t="str">
        <f ca="1">IF(D1629="","",_xll.xEURO(OFFSET(C1629,-M1629+1,0),E1629,OFFSET(C1629,-M1629+2,0),OFFSET(C1629,-M1629+2,0),OFFSET(C1629,-M1629+3,0)+AB1629,OFFSET(C1629,-M1629+4,0),0,5)/365.25*D1629*10000)</f>
        <v/>
      </c>
      <c r="U1629" s="67" t="str">
        <f ca="1">IF(I1629="","",_xll.xEURO(OFFSET(C1629,-M1629+1,0),J1629,OFFSET(C1629,-M1629+2,0),OFFSET(C1629,-M1629+2,0),OFFSET(C1629,-M1629+3,0)+AC1629,OFFSET(C1629,-M1629+4,0),1,1)*I1629)</f>
        <v/>
      </c>
      <c r="V1629" s="69" t="str">
        <f ca="1">IF(I1629="","",_xll.xEURO(OFFSET(C1629,-M1629+1,0),J1629,OFFSET(C1629,-M1629+2,0),OFFSET(C1629,-M1629+2,0),OFFSET(C1629,-M1629+3,0)+AC1629,OFFSET(C1629,-M1629+4,0),1,0))</f>
        <v/>
      </c>
      <c r="W1629" s="67" t="str">
        <f t="shared" si="290"/>
        <v/>
      </c>
      <c r="X1629" s="67" t="str">
        <f ca="1">IF(I1629="","",_xll.xEURO(OFFSET(C1629,-M1629+1,0),J1629,OFFSET(C1629,-M1629+2,0),OFFSET(C1629,-M1629+2,0),OFFSET(C1629,-M1629+3,0)+AC1629,OFFSET(C1629,-M1629+4,0),1,2)/10*I1629)</f>
        <v/>
      </c>
      <c r="Y1629" s="71" t="str">
        <f ca="1">IF(I1629="","",_xll.xEURO(OFFSET(C1629,-M1629+1,0),J1629,OFFSET(C1629,-M1629+2,0),OFFSET(C1629,-M1629+2,0),OFFSET(C1629,-M1629+3,0)+AC1629,OFFSET(C1629,-M1629+4,0),1,3)/100*I1629*10000)</f>
        <v/>
      </c>
      <c r="Z1629" s="71" t="str">
        <f ca="1">IF(I1629="","",_xll.xEURO(OFFSET(C1629,-M1629+1,0),J1629,OFFSET(C1629,-M1629+2,0),OFFSET(C1629,-M1629+2,0),OFFSET(C1629,-M1629+3,0)+AC1629,OFFSET(C1629,-M1629+4,0),1,5)/365.25*I1629*10000)</f>
        <v/>
      </c>
      <c r="AB1629" s="40" t="str">
        <f ca="1">IF(D1629="","",_xll.xCalcSkew(OFFSET(C1629,-M1629,0),E1629-OFFSET(C1629,-M1629+1,0),b)/100)</f>
        <v/>
      </c>
      <c r="AC1629" s="40" t="str">
        <f ca="1">IF(I1629="","",_xll.xCalcSkew(OFFSET(C1629,-M1629,0),J1629-OFFSET(C1629,-M1629+1,0),b)/100)</f>
        <v/>
      </c>
      <c r="AE1629">
        <f t="shared" si="284"/>
        <v>0</v>
      </c>
      <c r="AF1629">
        <f t="shared" si="285"/>
        <v>0</v>
      </c>
      <c r="AG1629">
        <f t="shared" si="286"/>
        <v>0</v>
      </c>
    </row>
    <row r="1630" spans="3:33" x14ac:dyDescent="0.25">
      <c r="D1630" s="52"/>
      <c r="E1630" s="39"/>
      <c r="F1630" s="39"/>
      <c r="G1630" s="35"/>
      <c r="I1630" s="52"/>
      <c r="J1630" s="39"/>
      <c r="K1630" s="39"/>
      <c r="L1630" s="62"/>
      <c r="M1630" s="101">
        <f t="shared" si="291"/>
        <v>21</v>
      </c>
      <c r="N1630" s="67" t="str">
        <f ca="1">IF(D1630="","",_xll.xEURO(OFFSET(C1630,-M1630+1,0),E1630,OFFSET(C1630,-M1630+2,0),OFFSET(C1630,-M1630+2,0),OFFSET(C1630,-M1630+3,0)+AB1630,OFFSET(C1630,-M1630+4,0),0,1)*D1630)</f>
        <v/>
      </c>
      <c r="O1630" s="69" t="str">
        <f ca="1">IF(D1630="","",_xll.xEURO(OFFSET(C1630,-M1630+1,0),E1630,OFFSET(C1630,-M1630+2,0),OFFSET(C1630,-M1630+2,0),OFFSET(C1630,-M1630+3,0)+AB1630,OFFSET(C1630,-M1630+4,0),0,0))</f>
        <v/>
      </c>
      <c r="P1630" s="67" t="str">
        <f t="shared" si="289"/>
        <v/>
      </c>
      <c r="Q1630" s="67" t="str">
        <f ca="1">IF(D1630="","",_xll.xEURO(OFFSET(C1630,-M1630+1,0),E1630,OFFSET(C1630,-M1630+2,0),OFFSET(C1630,-M1630+2,0),OFFSET(C1630,-M1630+3,0)+AB1630,OFFSET(C1630,-M1630+4,0),0,2)/10*D1630)</f>
        <v/>
      </c>
      <c r="R1630" s="71" t="str">
        <f ca="1">IF(D1630="","",_xll.xEURO(OFFSET(C1630,-M1630+1,0),E1630,OFFSET(C1630,-M1630+2,0),OFFSET(C1630,-M1630+2,0),OFFSET(C1630,-M1630+3,0)+AB1630,OFFSET(C1630,-M1630+4,0),0,3)/100*D1630*10000)</f>
        <v/>
      </c>
      <c r="S1630" s="71" t="str">
        <f ca="1">IF(D1630="","",_xll.xEURO(OFFSET(C1630,-M1630+1,0),E1630,OFFSET(C1630,-M1630+2,0),OFFSET(C1630,-M1630+2,0),OFFSET(C1630,-M1630+3,0)+AB1630,OFFSET(C1630,-M1630+4,0),0,5)/365.25*D1630*10000)</f>
        <v/>
      </c>
      <c r="U1630" s="67" t="str">
        <f ca="1">IF(I1630="","",_xll.xEURO(OFFSET(C1630,-M1630+1,0),J1630,OFFSET(C1630,-M1630+2,0),OFFSET(C1630,-M1630+2,0),OFFSET(C1630,-M1630+3,0)+AC1630,OFFSET(C1630,-M1630+4,0),1,1)*I1630)</f>
        <v/>
      </c>
      <c r="V1630" s="69" t="str">
        <f ca="1">IF(I1630="","",_xll.xEURO(OFFSET(C1630,-M1630+1,0),J1630,OFFSET(C1630,-M1630+2,0),OFFSET(C1630,-M1630+2,0),OFFSET(C1630,-M1630+3,0)+AC1630,OFFSET(C1630,-M1630+4,0),1,0))</f>
        <v/>
      </c>
      <c r="W1630" s="67" t="str">
        <f t="shared" si="290"/>
        <v/>
      </c>
      <c r="X1630" s="67" t="str">
        <f ca="1">IF(I1630="","",_xll.xEURO(OFFSET(C1630,-M1630+1,0),J1630,OFFSET(C1630,-M1630+2,0),OFFSET(C1630,-M1630+2,0),OFFSET(C1630,-M1630+3,0)+AC1630,OFFSET(C1630,-M1630+4,0),1,2)/10*I1630)</f>
        <v/>
      </c>
      <c r="Y1630" s="71" t="str">
        <f ca="1">IF(I1630="","",_xll.xEURO(OFFSET(C1630,-M1630+1,0),J1630,OFFSET(C1630,-M1630+2,0),OFFSET(C1630,-M1630+2,0),OFFSET(C1630,-M1630+3,0)+AC1630,OFFSET(C1630,-M1630+4,0),1,3)/100*I1630*10000)</f>
        <v/>
      </c>
      <c r="Z1630" s="71" t="str">
        <f ca="1">IF(I1630="","",_xll.xEURO(OFFSET(C1630,-M1630+1,0),J1630,OFFSET(C1630,-M1630+2,0),OFFSET(C1630,-M1630+2,0),OFFSET(C1630,-M1630+3,0)+AC1630,OFFSET(C1630,-M1630+4,0),1,5)/365.25*I1630*10000)</f>
        <v/>
      </c>
      <c r="AB1630" s="40" t="str">
        <f ca="1">IF(D1630="","",_xll.xCalcSkew(OFFSET(C1630,-M1630,0),E1630-OFFSET(C1630,-M1630+1,0),b)/100)</f>
        <v/>
      </c>
      <c r="AC1630" s="40" t="str">
        <f ca="1">IF(I1630="","",_xll.xCalcSkew(OFFSET(C1630,-M1630,0),J1630-OFFSET(C1630,-M1630+1,0),b)/100)</f>
        <v/>
      </c>
      <c r="AE1630">
        <f t="shared" si="284"/>
        <v>0</v>
      </c>
      <c r="AF1630">
        <f t="shared" si="285"/>
        <v>0</v>
      </c>
      <c r="AG1630">
        <f t="shared" si="286"/>
        <v>0</v>
      </c>
    </row>
    <row r="1631" spans="3:33" x14ac:dyDescent="0.25">
      <c r="D1631" s="52"/>
      <c r="E1631" s="39"/>
      <c r="F1631" s="39"/>
      <c r="G1631" s="35"/>
      <c r="I1631" s="52"/>
      <c r="J1631" s="39"/>
      <c r="K1631" s="39"/>
      <c r="L1631" s="62"/>
      <c r="M1631" s="101">
        <f t="shared" si="291"/>
        <v>22</v>
      </c>
      <c r="N1631" s="67" t="str">
        <f ca="1">IF(D1631="","",_xll.xEURO(OFFSET(C1631,-M1631+1,0),E1631,OFFSET(C1631,-M1631+2,0),OFFSET(C1631,-M1631+2,0),OFFSET(C1631,-M1631+3,0)+AB1631,OFFSET(C1631,-M1631+4,0),0,1)*D1631)</f>
        <v/>
      </c>
      <c r="O1631" s="69" t="str">
        <f ca="1">IF(D1631="","",_xll.xEURO(OFFSET(C1631,-M1631+1,0),E1631,OFFSET(C1631,-M1631+2,0),OFFSET(C1631,-M1631+2,0),OFFSET(C1631,-M1631+3,0)+AB1631,OFFSET(C1631,-M1631+4,0),0,0))</f>
        <v/>
      </c>
      <c r="P1631" s="67" t="str">
        <f t="shared" si="289"/>
        <v/>
      </c>
      <c r="Q1631" s="67" t="str">
        <f ca="1">IF(D1631="","",_xll.xEURO(OFFSET(C1631,-M1631+1,0),E1631,OFFSET(C1631,-M1631+2,0),OFFSET(C1631,-M1631+2,0),OFFSET(C1631,-M1631+3,0)+AB1631,OFFSET(C1631,-M1631+4,0),0,2)/10*D1631)</f>
        <v/>
      </c>
      <c r="R1631" s="71" t="str">
        <f ca="1">IF(D1631="","",_xll.xEURO(OFFSET(C1631,-M1631+1,0),E1631,OFFSET(C1631,-M1631+2,0),OFFSET(C1631,-M1631+2,0),OFFSET(C1631,-M1631+3,0)+AB1631,OFFSET(C1631,-M1631+4,0),0,3)/100*D1631*10000)</f>
        <v/>
      </c>
      <c r="S1631" s="71" t="str">
        <f ca="1">IF(D1631="","",_xll.xEURO(OFFSET(C1631,-M1631+1,0),E1631,OFFSET(C1631,-M1631+2,0),OFFSET(C1631,-M1631+2,0),OFFSET(C1631,-M1631+3,0)+AB1631,OFFSET(C1631,-M1631+4,0),0,5)/365.25*D1631*10000)</f>
        <v/>
      </c>
      <c r="U1631" s="67" t="str">
        <f ca="1">IF(I1631="","",_xll.xEURO(OFFSET(C1631,-M1631+1,0),J1631,OFFSET(C1631,-M1631+2,0),OFFSET(C1631,-M1631+2,0),OFFSET(C1631,-M1631+3,0)+AC1631,OFFSET(C1631,-M1631+4,0),1,1)*I1631)</f>
        <v/>
      </c>
      <c r="V1631" s="69" t="str">
        <f ca="1">IF(I1631="","",_xll.xEURO(OFFSET(C1631,-M1631+1,0),J1631,OFFSET(C1631,-M1631+2,0),OFFSET(C1631,-M1631+2,0),OFFSET(C1631,-M1631+3,0)+AC1631,OFFSET(C1631,-M1631+4,0),1,0))</f>
        <v/>
      </c>
      <c r="W1631" s="67" t="str">
        <f t="shared" si="290"/>
        <v/>
      </c>
      <c r="X1631" s="67" t="str">
        <f ca="1">IF(I1631="","",_xll.xEURO(OFFSET(C1631,-M1631+1,0),J1631,OFFSET(C1631,-M1631+2,0),OFFSET(C1631,-M1631+2,0),OFFSET(C1631,-M1631+3,0)+AC1631,OFFSET(C1631,-M1631+4,0),1,2)/10*I1631)</f>
        <v/>
      </c>
      <c r="Y1631" s="71" t="str">
        <f ca="1">IF(I1631="","",_xll.xEURO(OFFSET(C1631,-M1631+1,0),J1631,OFFSET(C1631,-M1631+2,0),OFFSET(C1631,-M1631+2,0),OFFSET(C1631,-M1631+3,0)+AC1631,OFFSET(C1631,-M1631+4,0),1,3)/100*I1631*10000)</f>
        <v/>
      </c>
      <c r="Z1631" s="71" t="str">
        <f ca="1">IF(I1631="","",_xll.xEURO(OFFSET(C1631,-M1631+1,0),J1631,OFFSET(C1631,-M1631+2,0),OFFSET(C1631,-M1631+2,0),OFFSET(C1631,-M1631+3,0)+AC1631,OFFSET(C1631,-M1631+4,0),1,5)/365.25*I1631*10000)</f>
        <v/>
      </c>
      <c r="AB1631" s="40" t="str">
        <f ca="1">IF(D1631="","",_xll.xCalcSkew(OFFSET(C1631,-M1631,0),E1631-OFFSET(C1631,-M1631+1,0),b)/100)</f>
        <v/>
      </c>
      <c r="AC1631" s="40" t="str">
        <f ca="1">IF(I1631="","",_xll.xCalcSkew(OFFSET(C1631,-M1631,0),J1631-OFFSET(C1631,-M1631+1,0),b)/100)</f>
        <v/>
      </c>
      <c r="AE1631">
        <f t="shared" si="284"/>
        <v>0</v>
      </c>
      <c r="AF1631">
        <f t="shared" si="285"/>
        <v>0</v>
      </c>
      <c r="AG1631">
        <f t="shared" si="286"/>
        <v>0</v>
      </c>
    </row>
    <row r="1632" spans="3:33" x14ac:dyDescent="0.25">
      <c r="D1632" s="52"/>
      <c r="E1632" s="39"/>
      <c r="F1632" s="39"/>
      <c r="G1632" s="35"/>
      <c r="I1632" s="52"/>
      <c r="J1632" s="39"/>
      <c r="K1632" s="39"/>
      <c r="L1632" s="62"/>
      <c r="M1632" s="101">
        <f t="shared" si="291"/>
        <v>23</v>
      </c>
      <c r="N1632" s="67" t="str">
        <f ca="1">IF(D1632="","",_xll.xEURO(OFFSET(C1632,-M1632+1,0),E1632,OFFSET(C1632,-M1632+2,0),OFFSET(C1632,-M1632+2,0),OFFSET(C1632,-M1632+3,0)+AB1632,OFFSET(C1632,-M1632+4,0),0,1)*D1632)</f>
        <v/>
      </c>
      <c r="O1632" s="69" t="str">
        <f ca="1">IF(D1632="","",_xll.xEURO(OFFSET(C1632,-M1632+1,0),E1632,OFFSET(C1632,-M1632+2,0),OFFSET(C1632,-M1632+2,0),OFFSET(C1632,-M1632+3,0)+AB1632,OFFSET(C1632,-M1632+4,0),0,0))</f>
        <v/>
      </c>
      <c r="P1632" s="67" t="str">
        <f t="shared" si="289"/>
        <v/>
      </c>
      <c r="Q1632" s="67" t="str">
        <f ca="1">IF(D1632="","",_xll.xEURO(OFFSET(C1632,-M1632+1,0),E1632,OFFSET(C1632,-M1632+2,0),OFFSET(C1632,-M1632+2,0),OFFSET(C1632,-M1632+3,0)+AB1632,OFFSET(C1632,-M1632+4,0),0,2)/10*D1632)</f>
        <v/>
      </c>
      <c r="R1632" s="71" t="str">
        <f ca="1">IF(D1632="","",_xll.xEURO(OFFSET(C1632,-M1632+1,0),E1632,OFFSET(C1632,-M1632+2,0),OFFSET(C1632,-M1632+2,0),OFFSET(C1632,-M1632+3,0)+AB1632,OFFSET(C1632,-M1632+4,0),0,3)/100*D1632*10000)</f>
        <v/>
      </c>
      <c r="S1632" s="71" t="str">
        <f ca="1">IF(D1632="","",_xll.xEURO(OFFSET(C1632,-M1632+1,0),E1632,OFFSET(C1632,-M1632+2,0),OFFSET(C1632,-M1632+2,0),OFFSET(C1632,-M1632+3,0)+AB1632,OFFSET(C1632,-M1632+4,0),0,5)/365.25*D1632*10000)</f>
        <v/>
      </c>
      <c r="U1632" s="67" t="str">
        <f ca="1">IF(I1632="","",_xll.xEURO(OFFSET(C1632,-M1632+1,0),J1632,OFFSET(C1632,-M1632+2,0),OFFSET(C1632,-M1632+2,0),OFFSET(C1632,-M1632+3,0)+AC1632,OFFSET(C1632,-M1632+4,0),1,1)*I1632)</f>
        <v/>
      </c>
      <c r="V1632" s="69" t="str">
        <f ca="1">IF(I1632="","",_xll.xEURO(OFFSET(C1632,-M1632+1,0),J1632,OFFSET(C1632,-M1632+2,0),OFFSET(C1632,-M1632+2,0),OFFSET(C1632,-M1632+3,0)+AC1632,OFFSET(C1632,-M1632+4,0),1,0))</f>
        <v/>
      </c>
      <c r="W1632" s="67" t="str">
        <f t="shared" si="290"/>
        <v/>
      </c>
      <c r="X1632" s="67" t="str">
        <f ca="1">IF(I1632="","",_xll.xEURO(OFFSET(C1632,-M1632+1,0),J1632,OFFSET(C1632,-M1632+2,0),OFFSET(C1632,-M1632+2,0),OFFSET(C1632,-M1632+3,0)+AC1632,OFFSET(C1632,-M1632+4,0),1,2)/10*I1632)</f>
        <v/>
      </c>
      <c r="Y1632" s="71" t="str">
        <f ca="1">IF(I1632="","",_xll.xEURO(OFFSET(C1632,-M1632+1,0),J1632,OFFSET(C1632,-M1632+2,0),OFFSET(C1632,-M1632+2,0),OFFSET(C1632,-M1632+3,0)+AC1632,OFFSET(C1632,-M1632+4,0),1,3)/100*I1632*10000)</f>
        <v/>
      </c>
      <c r="Z1632" s="71" t="str">
        <f ca="1">IF(I1632="","",_xll.xEURO(OFFSET(C1632,-M1632+1,0),J1632,OFFSET(C1632,-M1632+2,0),OFFSET(C1632,-M1632+2,0),OFFSET(C1632,-M1632+3,0)+AC1632,OFFSET(C1632,-M1632+4,0),1,5)/365.25*I1632*10000)</f>
        <v/>
      </c>
      <c r="AB1632" s="40" t="str">
        <f ca="1">IF(D1632="","",_xll.xCalcSkew(OFFSET(C1632,-M1632,0),E1632-OFFSET(C1632,-M1632+1,0),b)/100)</f>
        <v/>
      </c>
      <c r="AC1632" s="40" t="str">
        <f ca="1">IF(I1632="","",_xll.xCalcSkew(OFFSET(C1632,-M1632,0),J1632-OFFSET(C1632,-M1632+1,0),b)/100)</f>
        <v/>
      </c>
      <c r="AE1632">
        <f t="shared" si="284"/>
        <v>0</v>
      </c>
      <c r="AF1632">
        <f t="shared" si="285"/>
        <v>0</v>
      </c>
      <c r="AG1632">
        <f t="shared" si="286"/>
        <v>0</v>
      </c>
    </row>
    <row r="1633" spans="3:33" x14ac:dyDescent="0.25">
      <c r="D1633" s="52"/>
      <c r="E1633" s="39"/>
      <c r="F1633" s="39"/>
      <c r="G1633" s="35"/>
      <c r="I1633" s="52"/>
      <c r="J1633" s="39"/>
      <c r="K1633" s="39"/>
      <c r="L1633" s="62"/>
      <c r="M1633" s="101">
        <f t="shared" si="291"/>
        <v>24</v>
      </c>
      <c r="N1633" s="67" t="str">
        <f ca="1">IF(D1633="","",_xll.xEURO(OFFSET(C1633,-M1633+1,0),E1633,OFFSET(C1633,-M1633+2,0),OFFSET(C1633,-M1633+2,0),OFFSET(C1633,-M1633+3,0)+AB1633,OFFSET(C1633,-M1633+4,0),0,1)*D1633)</f>
        <v/>
      </c>
      <c r="O1633" s="69" t="str">
        <f ca="1">IF(D1633="","",_xll.xEURO(OFFSET(C1633,-M1633+1,0),E1633,OFFSET(C1633,-M1633+2,0),OFFSET(C1633,-M1633+2,0),OFFSET(C1633,-M1633+3,0)+AB1633,OFFSET(C1633,-M1633+4,0),0,0))</f>
        <v/>
      </c>
      <c r="P1633" s="67" t="str">
        <f t="shared" si="289"/>
        <v/>
      </c>
      <c r="Q1633" s="67" t="str">
        <f ca="1">IF(D1633="","",_xll.xEURO(OFFSET(C1633,-M1633+1,0),E1633,OFFSET(C1633,-M1633+2,0),OFFSET(C1633,-M1633+2,0),OFFSET(C1633,-M1633+3,0)+AB1633,OFFSET(C1633,-M1633+4,0),0,2)/10*D1633)</f>
        <v/>
      </c>
      <c r="R1633" s="71" t="str">
        <f ca="1">IF(D1633="","",_xll.xEURO(OFFSET(C1633,-M1633+1,0),E1633,OFFSET(C1633,-M1633+2,0),OFFSET(C1633,-M1633+2,0),OFFSET(C1633,-M1633+3,0)+AB1633,OFFSET(C1633,-M1633+4,0),0,3)/100*D1633*10000)</f>
        <v/>
      </c>
      <c r="S1633" s="71" t="str">
        <f ca="1">IF(D1633="","",_xll.xEURO(OFFSET(C1633,-M1633+1,0),E1633,OFFSET(C1633,-M1633+2,0),OFFSET(C1633,-M1633+2,0),OFFSET(C1633,-M1633+3,0)+AB1633,OFFSET(C1633,-M1633+4,0),0,5)/365.25*D1633*10000)</f>
        <v/>
      </c>
      <c r="U1633" s="67" t="str">
        <f ca="1">IF(I1633="","",_xll.xEURO(OFFSET(C1633,-M1633+1,0),J1633,OFFSET(C1633,-M1633+2,0),OFFSET(C1633,-M1633+2,0),OFFSET(C1633,-M1633+3,0)+AC1633,OFFSET(C1633,-M1633+4,0),1,1)*I1633)</f>
        <v/>
      </c>
      <c r="V1633" s="69" t="str">
        <f ca="1">IF(I1633="","",_xll.xEURO(OFFSET(C1633,-M1633+1,0),J1633,OFFSET(C1633,-M1633+2,0),OFFSET(C1633,-M1633+2,0),OFFSET(C1633,-M1633+3,0)+AC1633,OFFSET(C1633,-M1633+4,0),1,0))</f>
        <v/>
      </c>
      <c r="W1633" s="67" t="str">
        <f t="shared" si="290"/>
        <v/>
      </c>
      <c r="X1633" s="67" t="str">
        <f ca="1">IF(I1633="","",_xll.xEURO(OFFSET(C1633,-M1633+1,0),J1633,OFFSET(C1633,-M1633+2,0),OFFSET(C1633,-M1633+2,0),OFFSET(C1633,-M1633+3,0)+AC1633,OFFSET(C1633,-M1633+4,0),1,2)/10*I1633)</f>
        <v/>
      </c>
      <c r="Y1633" s="71" t="str">
        <f ca="1">IF(I1633="","",_xll.xEURO(OFFSET(C1633,-M1633+1,0),J1633,OFFSET(C1633,-M1633+2,0),OFFSET(C1633,-M1633+2,0),OFFSET(C1633,-M1633+3,0)+AC1633,OFFSET(C1633,-M1633+4,0),1,3)/100*I1633*10000)</f>
        <v/>
      </c>
      <c r="Z1633" s="71" t="str">
        <f ca="1">IF(I1633="","",_xll.xEURO(OFFSET(C1633,-M1633+1,0),J1633,OFFSET(C1633,-M1633+2,0),OFFSET(C1633,-M1633+2,0),OFFSET(C1633,-M1633+3,0)+AC1633,OFFSET(C1633,-M1633+4,0),1,5)/365.25*I1633*10000)</f>
        <v/>
      </c>
      <c r="AB1633" s="40" t="str">
        <f ca="1">IF(D1633="","",_xll.xCalcSkew(OFFSET(C1633,-M1633,0),E1633-OFFSET(C1633,-M1633+1,0),b)/100)</f>
        <v/>
      </c>
      <c r="AC1633" s="40" t="str">
        <f ca="1">IF(I1633="","",_xll.xCalcSkew(OFFSET(C1633,-M1633,0),J1633-OFFSET(C1633,-M1633+1,0),b)/100)</f>
        <v/>
      </c>
      <c r="AE1633">
        <f t="shared" si="284"/>
        <v>0</v>
      </c>
      <c r="AF1633">
        <f t="shared" si="285"/>
        <v>0</v>
      </c>
      <c r="AG1633">
        <f t="shared" si="286"/>
        <v>0</v>
      </c>
    </row>
    <row r="1634" spans="3:33" x14ac:dyDescent="0.25">
      <c r="D1634" s="52"/>
      <c r="E1634" s="39"/>
      <c r="F1634" s="39"/>
      <c r="G1634" s="35"/>
      <c r="I1634" s="52"/>
      <c r="J1634" s="39"/>
      <c r="K1634" s="39"/>
      <c r="L1634" s="62"/>
      <c r="M1634" s="101">
        <f t="shared" si="291"/>
        <v>25</v>
      </c>
      <c r="N1634" s="67" t="str">
        <f ca="1">IF(D1634="","",_xll.xEURO(OFFSET(C1634,-M1634+1,0),E1634,OFFSET(C1634,-M1634+2,0),OFFSET(C1634,-M1634+2,0),OFFSET(C1634,-M1634+3,0)+AB1634,OFFSET(C1634,-M1634+4,0),0,1)*D1634)</f>
        <v/>
      </c>
      <c r="O1634" s="69" t="str">
        <f ca="1">IF(D1634="","",_xll.xEURO(OFFSET(C1634,-M1634+1,0),E1634,OFFSET(C1634,-M1634+2,0),OFFSET(C1634,-M1634+2,0),OFFSET(C1634,-M1634+3,0)+AB1634,OFFSET(C1634,-M1634+4,0),0,0))</f>
        <v/>
      </c>
      <c r="P1634" s="67" t="str">
        <f t="shared" si="289"/>
        <v/>
      </c>
      <c r="Q1634" s="67" t="str">
        <f ca="1">IF(D1634="","",_xll.xEURO(OFFSET(C1634,-M1634+1,0),E1634,OFFSET(C1634,-M1634+2,0),OFFSET(C1634,-M1634+2,0),OFFSET(C1634,-M1634+3,0)+AB1634,OFFSET(C1634,-M1634+4,0),0,2)/10*D1634)</f>
        <v/>
      </c>
      <c r="R1634" s="71" t="str">
        <f ca="1">IF(D1634="","",_xll.xEURO(OFFSET(C1634,-M1634+1,0),E1634,OFFSET(C1634,-M1634+2,0),OFFSET(C1634,-M1634+2,0),OFFSET(C1634,-M1634+3,0)+AB1634,OFFSET(C1634,-M1634+4,0),0,3)/100*D1634*10000)</f>
        <v/>
      </c>
      <c r="S1634" s="71" t="str">
        <f ca="1">IF(D1634="","",_xll.xEURO(OFFSET(C1634,-M1634+1,0),E1634,OFFSET(C1634,-M1634+2,0),OFFSET(C1634,-M1634+2,0),OFFSET(C1634,-M1634+3,0)+AB1634,OFFSET(C1634,-M1634+4,0),0,5)/365.25*D1634*10000)</f>
        <v/>
      </c>
      <c r="U1634" s="67" t="str">
        <f ca="1">IF(I1634="","",_xll.xEURO(OFFSET(C1634,-M1634+1,0),J1634,OFFSET(C1634,-M1634+2,0),OFFSET(C1634,-M1634+2,0),OFFSET(C1634,-M1634+3,0)+AC1634,OFFSET(C1634,-M1634+4,0),1,1)*I1634)</f>
        <v/>
      </c>
      <c r="V1634" s="69" t="str">
        <f ca="1">IF(I1634="","",_xll.xEURO(OFFSET(C1634,-M1634+1,0),J1634,OFFSET(C1634,-M1634+2,0),OFFSET(C1634,-M1634+2,0),OFFSET(C1634,-M1634+3,0)+AC1634,OFFSET(C1634,-M1634+4,0),1,0))</f>
        <v/>
      </c>
      <c r="W1634" s="67" t="str">
        <f t="shared" si="290"/>
        <v/>
      </c>
      <c r="X1634" s="67" t="str">
        <f ca="1">IF(I1634="","",_xll.xEURO(OFFSET(C1634,-M1634+1,0),J1634,OFFSET(C1634,-M1634+2,0),OFFSET(C1634,-M1634+2,0),OFFSET(C1634,-M1634+3,0)+AC1634,OFFSET(C1634,-M1634+4,0),1,2)/10*I1634)</f>
        <v/>
      </c>
      <c r="Y1634" s="71" t="str">
        <f ca="1">IF(I1634="","",_xll.xEURO(OFFSET(C1634,-M1634+1,0),J1634,OFFSET(C1634,-M1634+2,0),OFFSET(C1634,-M1634+2,0),OFFSET(C1634,-M1634+3,0)+AC1634,OFFSET(C1634,-M1634+4,0),1,3)/100*I1634*10000)</f>
        <v/>
      </c>
      <c r="Z1634" s="71" t="str">
        <f ca="1">IF(I1634="","",_xll.xEURO(OFFSET(C1634,-M1634+1,0),J1634,OFFSET(C1634,-M1634+2,0),OFFSET(C1634,-M1634+2,0),OFFSET(C1634,-M1634+3,0)+AC1634,OFFSET(C1634,-M1634+4,0),1,5)/365.25*I1634*10000)</f>
        <v/>
      </c>
      <c r="AB1634" s="40" t="str">
        <f ca="1">IF(D1634="","",_xll.xCalcSkew(OFFSET(C1634,-M1634,0),E1634-OFFSET(C1634,-M1634+1,0),b)/100)</f>
        <v/>
      </c>
      <c r="AC1634" s="40" t="str">
        <f ca="1">IF(I1634="","",_xll.xCalcSkew(OFFSET(C1634,-M1634,0),J1634-OFFSET(C1634,-M1634+1,0),b)/100)</f>
        <v/>
      </c>
      <c r="AE1634">
        <f t="shared" si="284"/>
        <v>0</v>
      </c>
      <c r="AF1634">
        <f t="shared" si="285"/>
        <v>0</v>
      </c>
      <c r="AG1634">
        <f t="shared" si="286"/>
        <v>0</v>
      </c>
    </row>
    <row r="1635" spans="3:33" x14ac:dyDescent="0.25">
      <c r="D1635" s="52"/>
      <c r="E1635" s="39"/>
      <c r="F1635" s="39"/>
      <c r="G1635" s="35"/>
      <c r="I1635" s="52"/>
      <c r="J1635" s="39"/>
      <c r="K1635" s="39"/>
      <c r="L1635" s="62"/>
      <c r="M1635" s="101">
        <f t="shared" si="291"/>
        <v>26</v>
      </c>
      <c r="N1635" s="67" t="str">
        <f ca="1">IF(D1635="","",_xll.xEURO(OFFSET(C1635,-M1635+1,0),E1635,OFFSET(C1635,-M1635+2,0),OFFSET(C1635,-M1635+2,0),OFFSET(C1635,-M1635+3,0)+AB1635,OFFSET(C1635,-M1635+4,0),0,1)*D1635)</f>
        <v/>
      </c>
      <c r="O1635" s="69" t="str">
        <f ca="1">IF(D1635="","",_xll.xEURO(OFFSET(C1635,-M1635+1,0),E1635,OFFSET(C1635,-M1635+2,0),OFFSET(C1635,-M1635+2,0),OFFSET(C1635,-M1635+3,0)+AB1635,OFFSET(C1635,-M1635+4,0),0,0))</f>
        <v/>
      </c>
      <c r="P1635" s="67" t="str">
        <f t="shared" si="289"/>
        <v/>
      </c>
      <c r="Q1635" s="67" t="str">
        <f ca="1">IF(D1635="","",_xll.xEURO(OFFSET(C1635,-M1635+1,0),E1635,OFFSET(C1635,-M1635+2,0),OFFSET(C1635,-M1635+2,0),OFFSET(C1635,-M1635+3,0)+AB1635,OFFSET(C1635,-M1635+4,0),0,2)/10*D1635)</f>
        <v/>
      </c>
      <c r="R1635" s="71" t="str">
        <f ca="1">IF(D1635="","",_xll.xEURO(OFFSET(C1635,-M1635+1,0),E1635,OFFSET(C1635,-M1635+2,0),OFFSET(C1635,-M1635+2,0),OFFSET(C1635,-M1635+3,0)+AB1635,OFFSET(C1635,-M1635+4,0),0,3)/100*D1635*10000)</f>
        <v/>
      </c>
      <c r="S1635" s="71" t="str">
        <f ca="1">IF(D1635="","",_xll.xEURO(OFFSET(C1635,-M1635+1,0),E1635,OFFSET(C1635,-M1635+2,0),OFFSET(C1635,-M1635+2,0),OFFSET(C1635,-M1635+3,0)+AB1635,OFFSET(C1635,-M1635+4,0),0,5)/365.25*D1635*10000)</f>
        <v/>
      </c>
      <c r="U1635" s="67" t="str">
        <f ca="1">IF(I1635="","",_xll.xEURO(OFFSET(C1635,-M1635+1,0),J1635,OFFSET(C1635,-M1635+2,0),OFFSET(C1635,-M1635+2,0),OFFSET(C1635,-M1635+3,0)+AC1635,OFFSET(C1635,-M1635+4,0),1,1)*I1635)</f>
        <v/>
      </c>
      <c r="V1635" s="69" t="str">
        <f ca="1">IF(I1635="","",_xll.xEURO(OFFSET(C1635,-M1635+1,0),J1635,OFFSET(C1635,-M1635+2,0),OFFSET(C1635,-M1635+2,0),OFFSET(C1635,-M1635+3,0)+AC1635,OFFSET(C1635,-M1635+4,0),1,0))</f>
        <v/>
      </c>
      <c r="W1635" s="67" t="str">
        <f t="shared" si="290"/>
        <v/>
      </c>
      <c r="X1635" s="67" t="str">
        <f ca="1">IF(I1635="","",_xll.xEURO(OFFSET(C1635,-M1635+1,0),J1635,OFFSET(C1635,-M1635+2,0),OFFSET(C1635,-M1635+2,0),OFFSET(C1635,-M1635+3,0)+AC1635,OFFSET(C1635,-M1635+4,0),1,2)/10*I1635)</f>
        <v/>
      </c>
      <c r="Y1635" s="71" t="str">
        <f ca="1">IF(I1635="","",_xll.xEURO(OFFSET(C1635,-M1635+1,0),J1635,OFFSET(C1635,-M1635+2,0),OFFSET(C1635,-M1635+2,0),OFFSET(C1635,-M1635+3,0)+AC1635,OFFSET(C1635,-M1635+4,0),1,3)/100*I1635*10000)</f>
        <v/>
      </c>
      <c r="Z1635" s="71" t="str">
        <f ca="1">IF(I1635="","",_xll.xEURO(OFFSET(C1635,-M1635+1,0),J1635,OFFSET(C1635,-M1635+2,0),OFFSET(C1635,-M1635+2,0),OFFSET(C1635,-M1635+3,0)+AC1635,OFFSET(C1635,-M1635+4,0),1,5)/365.25*I1635*10000)</f>
        <v/>
      </c>
      <c r="AB1635" s="40" t="str">
        <f ca="1">IF(D1635="","",_xll.xCalcSkew(OFFSET(C1635,-M1635,0),E1635-OFFSET(C1635,-M1635+1,0),b)/100)</f>
        <v/>
      </c>
      <c r="AC1635" s="40" t="str">
        <f ca="1">IF(I1635="","",_xll.xCalcSkew(OFFSET(C1635,-M1635,0),J1635-OFFSET(C1635,-M1635+1,0),b)/100)</f>
        <v/>
      </c>
      <c r="AE1635">
        <f t="shared" si="284"/>
        <v>0</v>
      </c>
      <c r="AF1635">
        <f t="shared" si="285"/>
        <v>0</v>
      </c>
      <c r="AG1635">
        <f t="shared" si="286"/>
        <v>0</v>
      </c>
    </row>
    <row r="1636" spans="3:33" x14ac:dyDescent="0.25">
      <c r="D1636" s="52"/>
      <c r="E1636" s="39"/>
      <c r="F1636" s="39"/>
      <c r="G1636" s="35"/>
      <c r="I1636" s="52"/>
      <c r="J1636" s="39"/>
      <c r="K1636" s="39"/>
      <c r="L1636" s="62"/>
      <c r="M1636" s="101">
        <f t="shared" si="291"/>
        <v>27</v>
      </c>
      <c r="N1636" s="67" t="str">
        <f ca="1">IF(D1636="","",_xll.xEURO(OFFSET(C1636,-M1636+1,0),E1636,OFFSET(C1636,-M1636+2,0),OFFSET(C1636,-M1636+2,0),OFFSET(C1636,-M1636+3,0)+AB1636,OFFSET(C1636,-M1636+4,0),0,1)*D1636)</f>
        <v/>
      </c>
      <c r="O1636" s="69" t="str">
        <f ca="1">IF(D1636="","",_xll.xEURO(OFFSET(C1636,-M1636+1,0),E1636,OFFSET(C1636,-M1636+2,0),OFFSET(C1636,-M1636+2,0),OFFSET(C1636,-M1636+3,0)+AB1636,OFFSET(C1636,-M1636+4,0),0,0))</f>
        <v/>
      </c>
      <c r="P1636" s="67" t="str">
        <f t="shared" si="289"/>
        <v/>
      </c>
      <c r="Q1636" s="67" t="str">
        <f ca="1">IF(D1636="","",_xll.xEURO(OFFSET(C1636,-M1636+1,0),E1636,OFFSET(C1636,-M1636+2,0),OFFSET(C1636,-M1636+2,0),OFFSET(C1636,-M1636+3,0)+AB1636,OFFSET(C1636,-M1636+4,0),0,2)/10*D1636)</f>
        <v/>
      </c>
      <c r="R1636" s="71" t="str">
        <f ca="1">IF(D1636="","",_xll.xEURO(OFFSET(C1636,-M1636+1,0),E1636,OFFSET(C1636,-M1636+2,0),OFFSET(C1636,-M1636+2,0),OFFSET(C1636,-M1636+3,0)+AB1636,OFFSET(C1636,-M1636+4,0),0,3)/100*D1636*10000)</f>
        <v/>
      </c>
      <c r="S1636" s="71" t="str">
        <f ca="1">IF(D1636="","",_xll.xEURO(OFFSET(C1636,-M1636+1,0),E1636,OFFSET(C1636,-M1636+2,0),OFFSET(C1636,-M1636+2,0),OFFSET(C1636,-M1636+3,0)+AB1636,OFFSET(C1636,-M1636+4,0),0,5)/365.25*D1636*10000)</f>
        <v/>
      </c>
      <c r="U1636" s="67" t="str">
        <f ca="1">IF(I1636="","",_xll.xEURO(OFFSET(C1636,-M1636+1,0),J1636,OFFSET(C1636,-M1636+2,0),OFFSET(C1636,-M1636+2,0),OFFSET(C1636,-M1636+3,0)+AC1636,OFFSET(C1636,-M1636+4,0),1,1)*I1636)</f>
        <v/>
      </c>
      <c r="V1636" s="69" t="str">
        <f ca="1">IF(I1636="","",_xll.xEURO(OFFSET(C1636,-M1636+1,0),J1636,OFFSET(C1636,-M1636+2,0),OFFSET(C1636,-M1636+2,0),OFFSET(C1636,-M1636+3,0)+AC1636,OFFSET(C1636,-M1636+4,0),1,0))</f>
        <v/>
      </c>
      <c r="W1636" s="67" t="str">
        <f t="shared" si="290"/>
        <v/>
      </c>
      <c r="X1636" s="67" t="str">
        <f ca="1">IF(I1636="","",_xll.xEURO(OFFSET(C1636,-M1636+1,0),J1636,OFFSET(C1636,-M1636+2,0),OFFSET(C1636,-M1636+2,0),OFFSET(C1636,-M1636+3,0)+AC1636,OFFSET(C1636,-M1636+4,0),1,2)/10*I1636)</f>
        <v/>
      </c>
      <c r="Y1636" s="71" t="str">
        <f ca="1">IF(I1636="","",_xll.xEURO(OFFSET(C1636,-M1636+1,0),J1636,OFFSET(C1636,-M1636+2,0),OFFSET(C1636,-M1636+2,0),OFFSET(C1636,-M1636+3,0)+AC1636,OFFSET(C1636,-M1636+4,0),1,3)/100*I1636*10000)</f>
        <v/>
      </c>
      <c r="Z1636" s="71" t="str">
        <f ca="1">IF(I1636="","",_xll.xEURO(OFFSET(C1636,-M1636+1,0),J1636,OFFSET(C1636,-M1636+2,0),OFFSET(C1636,-M1636+2,0),OFFSET(C1636,-M1636+3,0)+AC1636,OFFSET(C1636,-M1636+4,0),1,5)/365.25*I1636*10000)</f>
        <v/>
      </c>
      <c r="AB1636" s="40" t="str">
        <f ca="1">IF(D1636="","",_xll.xCalcSkew(OFFSET(C1636,-M1636,0),E1636-OFFSET(C1636,-M1636+1,0),b)/100)</f>
        <v/>
      </c>
      <c r="AC1636" s="40" t="str">
        <f ca="1">IF(I1636="","",_xll.xCalcSkew(OFFSET(C1636,-M1636,0),J1636-OFFSET(C1636,-M1636+1,0),b)/100)</f>
        <v/>
      </c>
      <c r="AE1636">
        <f t="shared" si="284"/>
        <v>0</v>
      </c>
      <c r="AF1636">
        <f t="shared" si="285"/>
        <v>0</v>
      </c>
      <c r="AG1636">
        <f t="shared" si="286"/>
        <v>0</v>
      </c>
    </row>
    <row r="1637" spans="3:33" x14ac:dyDescent="0.25">
      <c r="D1637" s="52"/>
      <c r="E1637" s="39"/>
      <c r="F1637" s="39"/>
      <c r="G1637" s="35"/>
      <c r="I1637" s="52"/>
      <c r="J1637" s="39"/>
      <c r="K1637" s="39"/>
      <c r="L1637" s="62"/>
      <c r="M1637" s="101">
        <f t="shared" si="291"/>
        <v>28</v>
      </c>
      <c r="N1637" s="67" t="str">
        <f ca="1">IF(D1637="","",_xll.xEURO(OFFSET(C1637,-M1637+1,0),E1637,OFFSET(C1637,-M1637+2,0),OFFSET(C1637,-M1637+2,0),OFFSET(C1637,-M1637+3,0)+AB1637,OFFSET(C1637,-M1637+4,0),0,1)*D1637)</f>
        <v/>
      </c>
      <c r="O1637" s="69" t="str">
        <f ca="1">IF(D1637="","",_xll.xEURO(OFFSET(C1637,-M1637+1,0),E1637,OFFSET(C1637,-M1637+2,0),OFFSET(C1637,-M1637+2,0),OFFSET(C1637,-M1637+3,0)+AB1637,OFFSET(C1637,-M1637+4,0),0,0))</f>
        <v/>
      </c>
      <c r="P1637" s="67" t="str">
        <f t="shared" si="289"/>
        <v/>
      </c>
      <c r="Q1637" s="67" t="str">
        <f ca="1">IF(D1637="","",_xll.xEURO(OFFSET(C1637,-M1637+1,0),E1637,OFFSET(C1637,-M1637+2,0),OFFSET(C1637,-M1637+2,0),OFFSET(C1637,-M1637+3,0)+AB1637,OFFSET(C1637,-M1637+4,0),0,2)/10*D1637)</f>
        <v/>
      </c>
      <c r="R1637" s="71" t="str">
        <f ca="1">IF(D1637="","",_xll.xEURO(OFFSET(C1637,-M1637+1,0),E1637,OFFSET(C1637,-M1637+2,0),OFFSET(C1637,-M1637+2,0),OFFSET(C1637,-M1637+3,0)+AB1637,OFFSET(C1637,-M1637+4,0),0,3)/100*D1637*10000)</f>
        <v/>
      </c>
      <c r="S1637" s="71" t="str">
        <f ca="1">IF(D1637="","",_xll.xEURO(OFFSET(C1637,-M1637+1,0),E1637,OFFSET(C1637,-M1637+2,0),OFFSET(C1637,-M1637+2,0),OFFSET(C1637,-M1637+3,0)+AB1637,OFFSET(C1637,-M1637+4,0),0,5)/365.25*D1637*10000)</f>
        <v/>
      </c>
      <c r="U1637" s="67" t="str">
        <f ca="1">IF(I1637="","",_xll.xEURO(OFFSET(C1637,-M1637+1,0),J1637,OFFSET(C1637,-M1637+2,0),OFFSET(C1637,-M1637+2,0),OFFSET(C1637,-M1637+3,0)+AC1637,OFFSET(C1637,-M1637+4,0),1,1)*I1637)</f>
        <v/>
      </c>
      <c r="V1637" s="69" t="str">
        <f ca="1">IF(I1637="","",_xll.xEURO(OFFSET(C1637,-M1637+1,0),J1637,OFFSET(C1637,-M1637+2,0),OFFSET(C1637,-M1637+2,0),OFFSET(C1637,-M1637+3,0)+AC1637,OFFSET(C1637,-M1637+4,0),1,0))</f>
        <v/>
      </c>
      <c r="W1637" s="67" t="str">
        <f t="shared" si="290"/>
        <v/>
      </c>
      <c r="X1637" s="67" t="str">
        <f ca="1">IF(I1637="","",_xll.xEURO(OFFSET(C1637,-M1637+1,0),J1637,OFFSET(C1637,-M1637+2,0),OFFSET(C1637,-M1637+2,0),OFFSET(C1637,-M1637+3,0)+AC1637,OFFSET(C1637,-M1637+4,0),1,2)/10*I1637)</f>
        <v/>
      </c>
      <c r="Y1637" s="71" t="str">
        <f ca="1">IF(I1637="","",_xll.xEURO(OFFSET(C1637,-M1637+1,0),J1637,OFFSET(C1637,-M1637+2,0),OFFSET(C1637,-M1637+2,0),OFFSET(C1637,-M1637+3,0)+AC1637,OFFSET(C1637,-M1637+4,0),1,3)/100*I1637*10000)</f>
        <v/>
      </c>
      <c r="Z1637" s="71" t="str">
        <f ca="1">IF(I1637="","",_xll.xEURO(OFFSET(C1637,-M1637+1,0),J1637,OFFSET(C1637,-M1637+2,0),OFFSET(C1637,-M1637+2,0),OFFSET(C1637,-M1637+3,0)+AC1637,OFFSET(C1637,-M1637+4,0),1,5)/365.25*I1637*10000)</f>
        <v/>
      </c>
      <c r="AB1637" s="40" t="str">
        <f ca="1">IF(D1637="","",_xll.xCalcSkew(OFFSET(C1637,-M1637,0),E1637-OFFSET(C1637,-M1637+1,0),b)/100)</f>
        <v/>
      </c>
      <c r="AC1637" s="40" t="str">
        <f ca="1">IF(I1637="","",_xll.xCalcSkew(OFFSET(C1637,-M1637,0),J1637-OFFSET(C1637,-M1637+1,0),b)/100)</f>
        <v/>
      </c>
      <c r="AE1637">
        <f t="shared" si="284"/>
        <v>0</v>
      </c>
      <c r="AF1637">
        <f t="shared" si="285"/>
        <v>0</v>
      </c>
      <c r="AG1637">
        <f t="shared" si="286"/>
        <v>0</v>
      </c>
    </row>
    <row r="1638" spans="3:33" x14ac:dyDescent="0.25">
      <c r="D1638" s="52"/>
      <c r="E1638" s="39"/>
      <c r="F1638" s="39"/>
      <c r="G1638" s="35"/>
      <c r="I1638" s="52"/>
      <c r="J1638" s="39"/>
      <c r="K1638" s="39"/>
      <c r="L1638" s="62"/>
      <c r="M1638" s="101">
        <f t="shared" si="291"/>
        <v>29</v>
      </c>
      <c r="N1638" s="67" t="str">
        <f ca="1">IF(D1638="","",_xll.xEURO(OFFSET(C1638,-M1638+1,0),E1638,OFFSET(C1638,-M1638+2,0),OFFSET(C1638,-M1638+2,0),OFFSET(C1638,-M1638+3,0)+AB1638,OFFSET(C1638,-M1638+4,0),0,1)*D1638)</f>
        <v/>
      </c>
      <c r="O1638" s="69" t="str">
        <f ca="1">IF(D1638="","",_xll.xEURO(OFFSET(C1638,-M1638+1,0),E1638,OFFSET(C1638,-M1638+2,0),OFFSET(C1638,-M1638+2,0),OFFSET(C1638,-M1638+3,0)+AB1638,OFFSET(C1638,-M1638+4,0),0,0))</f>
        <v/>
      </c>
      <c r="P1638" s="67" t="str">
        <f t="shared" si="289"/>
        <v/>
      </c>
      <c r="Q1638" s="67" t="str">
        <f ca="1">IF(D1638="","",_xll.xEURO(OFFSET(C1638,-M1638+1,0),E1638,OFFSET(C1638,-M1638+2,0),OFFSET(C1638,-M1638+2,0),OFFSET(C1638,-M1638+3,0)+AB1638,OFFSET(C1638,-M1638+4,0),0,2)/10*D1638)</f>
        <v/>
      </c>
      <c r="R1638" s="71" t="str">
        <f ca="1">IF(D1638="","",_xll.xEURO(OFFSET(C1638,-M1638+1,0),E1638,OFFSET(C1638,-M1638+2,0),OFFSET(C1638,-M1638+2,0),OFFSET(C1638,-M1638+3,0)+AB1638,OFFSET(C1638,-M1638+4,0),0,3)/100*D1638*10000)</f>
        <v/>
      </c>
      <c r="S1638" s="71" t="str">
        <f ca="1">IF(D1638="","",_xll.xEURO(OFFSET(C1638,-M1638+1,0),E1638,OFFSET(C1638,-M1638+2,0),OFFSET(C1638,-M1638+2,0),OFFSET(C1638,-M1638+3,0)+AB1638,OFFSET(C1638,-M1638+4,0),0,5)/365.25*D1638*10000)</f>
        <v/>
      </c>
      <c r="U1638" s="67" t="str">
        <f ca="1">IF(I1638="","",_xll.xEURO(OFFSET(C1638,-M1638+1,0),J1638,OFFSET(C1638,-M1638+2,0),OFFSET(C1638,-M1638+2,0),OFFSET(C1638,-M1638+3,0)+AC1638,OFFSET(C1638,-M1638+4,0),1,1)*I1638)</f>
        <v/>
      </c>
      <c r="V1638" s="69" t="str">
        <f ca="1">IF(I1638="","",_xll.xEURO(OFFSET(C1638,-M1638+1,0),J1638,OFFSET(C1638,-M1638+2,0),OFFSET(C1638,-M1638+2,0),OFFSET(C1638,-M1638+3,0)+AC1638,OFFSET(C1638,-M1638+4,0),1,0))</f>
        <v/>
      </c>
      <c r="W1638" s="67" t="str">
        <f t="shared" si="290"/>
        <v/>
      </c>
      <c r="X1638" s="67" t="str">
        <f ca="1">IF(I1638="","",_xll.xEURO(OFFSET(C1638,-M1638+1,0),J1638,OFFSET(C1638,-M1638+2,0),OFFSET(C1638,-M1638+2,0),OFFSET(C1638,-M1638+3,0)+AC1638,OFFSET(C1638,-M1638+4,0),1,2)/10*I1638)</f>
        <v/>
      </c>
      <c r="Y1638" s="71" t="str">
        <f ca="1">IF(I1638="","",_xll.xEURO(OFFSET(C1638,-M1638+1,0),J1638,OFFSET(C1638,-M1638+2,0),OFFSET(C1638,-M1638+2,0),OFFSET(C1638,-M1638+3,0)+AC1638,OFFSET(C1638,-M1638+4,0),1,3)/100*I1638*10000)</f>
        <v/>
      </c>
      <c r="Z1638" s="71" t="str">
        <f ca="1">IF(I1638="","",_xll.xEURO(OFFSET(C1638,-M1638+1,0),J1638,OFFSET(C1638,-M1638+2,0),OFFSET(C1638,-M1638+2,0),OFFSET(C1638,-M1638+3,0)+AC1638,OFFSET(C1638,-M1638+4,0),1,5)/365.25*I1638*10000)</f>
        <v/>
      </c>
      <c r="AB1638" s="40" t="str">
        <f ca="1">IF(D1638="","",_xll.xCalcSkew(OFFSET(C1638,-M1638,0),E1638-OFFSET(C1638,-M1638+1,0),b)/100)</f>
        <v/>
      </c>
      <c r="AC1638" s="40" t="str">
        <f ca="1">IF(I1638="","",_xll.xCalcSkew(OFFSET(C1638,-M1638,0),J1638-OFFSET(C1638,-M1638+1,0),b)/100)</f>
        <v/>
      </c>
      <c r="AE1638">
        <f t="shared" si="284"/>
        <v>0</v>
      </c>
      <c r="AF1638">
        <f t="shared" si="285"/>
        <v>0</v>
      </c>
      <c r="AG1638">
        <f t="shared" si="286"/>
        <v>0</v>
      </c>
    </row>
    <row r="1639" spans="3:33" x14ac:dyDescent="0.25">
      <c r="D1639" s="52"/>
      <c r="E1639" s="39"/>
      <c r="F1639" s="39"/>
      <c r="G1639" s="35"/>
      <c r="I1639" s="52"/>
      <c r="J1639" s="39"/>
      <c r="K1639" s="39"/>
      <c r="L1639" s="62"/>
      <c r="M1639" s="101">
        <f t="shared" si="291"/>
        <v>30</v>
      </c>
      <c r="N1639" s="67" t="str">
        <f ca="1">IF(D1639="","",_xll.xEURO(OFFSET(C1639,-M1639+1,0),E1639,OFFSET(C1639,-M1639+2,0),OFFSET(C1639,-M1639+2,0),OFFSET(C1639,-M1639+3,0)+AB1639,OFFSET(C1639,-M1639+4,0),0,1)*D1639)</f>
        <v/>
      </c>
      <c r="O1639" s="69" t="str">
        <f ca="1">IF(D1639="","",_xll.xEURO(OFFSET(C1639,-M1639+1,0),E1639,OFFSET(C1639,-M1639+2,0),OFFSET(C1639,-M1639+2,0),OFFSET(C1639,-M1639+3,0)+AB1639,OFFSET(C1639,-M1639+4,0),0,0))</f>
        <v/>
      </c>
      <c r="P1639" s="67" t="str">
        <f t="shared" si="289"/>
        <v/>
      </c>
      <c r="Q1639" s="67" t="str">
        <f ca="1">IF(D1639="","",_xll.xEURO(OFFSET(C1639,-M1639+1,0),E1639,OFFSET(C1639,-M1639+2,0),OFFSET(C1639,-M1639+2,0),OFFSET(C1639,-M1639+3,0)+AB1639,OFFSET(C1639,-M1639+4,0),0,2)/10*D1639)</f>
        <v/>
      </c>
      <c r="R1639" s="71" t="str">
        <f ca="1">IF(D1639="","",_xll.xEURO(OFFSET(C1639,-M1639+1,0),E1639,OFFSET(C1639,-M1639+2,0),OFFSET(C1639,-M1639+2,0),OFFSET(C1639,-M1639+3,0)+AB1639,OFFSET(C1639,-M1639+4,0),0,3)/100*D1639*10000)</f>
        <v/>
      </c>
      <c r="S1639" s="71" t="str">
        <f ca="1">IF(D1639="","",_xll.xEURO(OFFSET(C1639,-M1639+1,0),E1639,OFFSET(C1639,-M1639+2,0),OFFSET(C1639,-M1639+2,0),OFFSET(C1639,-M1639+3,0)+AB1639,OFFSET(C1639,-M1639+4,0),0,5)/365.25*D1639*10000)</f>
        <v/>
      </c>
      <c r="U1639" s="67" t="str">
        <f ca="1">IF(I1639="","",_xll.xEURO(OFFSET(C1639,-M1639+1,0),J1639,OFFSET(C1639,-M1639+2,0),OFFSET(C1639,-M1639+2,0),OFFSET(C1639,-M1639+3,0)+AC1639,OFFSET(C1639,-M1639+4,0),1,1)*I1639)</f>
        <v/>
      </c>
      <c r="V1639" s="69" t="str">
        <f ca="1">IF(I1639="","",_xll.xEURO(OFFSET(C1639,-M1639+1,0),J1639,OFFSET(C1639,-M1639+2,0),OFFSET(C1639,-M1639+2,0),OFFSET(C1639,-M1639+3,0)+AC1639,OFFSET(C1639,-M1639+4,0),1,0))</f>
        <v/>
      </c>
      <c r="W1639" s="67" t="str">
        <f t="shared" si="290"/>
        <v/>
      </c>
      <c r="X1639" s="67" t="str">
        <f ca="1">IF(I1639="","",_xll.xEURO(OFFSET(C1639,-M1639+1,0),J1639,OFFSET(C1639,-M1639+2,0),OFFSET(C1639,-M1639+2,0),OFFSET(C1639,-M1639+3,0)+AC1639,OFFSET(C1639,-M1639+4,0),1,2)/10*I1639)</f>
        <v/>
      </c>
      <c r="Y1639" s="71" t="str">
        <f ca="1">IF(I1639="","",_xll.xEURO(OFFSET(C1639,-M1639+1,0),J1639,OFFSET(C1639,-M1639+2,0),OFFSET(C1639,-M1639+2,0),OFFSET(C1639,-M1639+3,0)+AC1639,OFFSET(C1639,-M1639+4,0),1,3)/100*I1639*10000)</f>
        <v/>
      </c>
      <c r="Z1639" s="71" t="str">
        <f ca="1">IF(I1639="","",_xll.xEURO(OFFSET(C1639,-M1639+1,0),J1639,OFFSET(C1639,-M1639+2,0),OFFSET(C1639,-M1639+2,0),OFFSET(C1639,-M1639+3,0)+AC1639,OFFSET(C1639,-M1639+4,0),1,5)/365.25*I1639*10000)</f>
        <v/>
      </c>
      <c r="AB1639" s="40" t="str">
        <f ca="1">IF(D1639="","",_xll.xCalcSkew(OFFSET(C1639,-M1639,0),E1639-OFFSET(C1639,-M1639+1,0),b)/100)</f>
        <v/>
      </c>
      <c r="AC1639" s="40" t="str">
        <f ca="1">IF(I1639="","",_xll.xCalcSkew(OFFSET(C1639,-M1639,0),J1639-OFFSET(C1639,-M1639+1,0),b)/100)</f>
        <v/>
      </c>
      <c r="AE1639">
        <f t="shared" si="284"/>
        <v>0</v>
      </c>
      <c r="AF1639">
        <f t="shared" si="285"/>
        <v>0</v>
      </c>
      <c r="AG1639">
        <f t="shared" si="286"/>
        <v>0</v>
      </c>
    </row>
    <row r="1640" spans="3:33" x14ac:dyDescent="0.25">
      <c r="D1640" s="52"/>
      <c r="E1640" s="39"/>
      <c r="F1640" s="39"/>
      <c r="G1640" s="35"/>
      <c r="I1640" s="52"/>
      <c r="J1640" s="39"/>
      <c r="K1640" s="39"/>
      <c r="L1640" s="62"/>
      <c r="M1640" s="101">
        <f t="shared" si="291"/>
        <v>31</v>
      </c>
      <c r="N1640" s="67" t="str">
        <f ca="1">IF(D1640="","",_xll.xEURO(OFFSET(C1640,-M1640+1,0),E1640,OFFSET(C1640,-M1640+2,0),OFFSET(C1640,-M1640+2,0),OFFSET(C1640,-M1640+3,0)+AB1640,OFFSET(C1640,-M1640+4,0),0,1)*D1640)</f>
        <v/>
      </c>
      <c r="O1640" s="69" t="str">
        <f ca="1">IF(D1640="","",_xll.xEURO(OFFSET(C1640,-M1640+1,0),E1640,OFFSET(C1640,-M1640+2,0),OFFSET(C1640,-M1640+2,0),OFFSET(C1640,-M1640+3,0)+AB1640,OFFSET(C1640,-M1640+4,0),0,0))</f>
        <v/>
      </c>
      <c r="P1640" s="67" t="str">
        <f t="shared" si="289"/>
        <v/>
      </c>
      <c r="Q1640" s="67" t="str">
        <f ca="1">IF(D1640="","",_xll.xEURO(OFFSET(C1640,-M1640+1,0),E1640,OFFSET(C1640,-M1640+2,0),OFFSET(C1640,-M1640+2,0),OFFSET(C1640,-M1640+3,0)+AB1640,OFFSET(C1640,-M1640+4,0),0,2)/10*D1640)</f>
        <v/>
      </c>
      <c r="R1640" s="71" t="str">
        <f ca="1">IF(D1640="","",_xll.xEURO(OFFSET(C1640,-M1640+1,0),E1640,OFFSET(C1640,-M1640+2,0),OFFSET(C1640,-M1640+2,0),OFFSET(C1640,-M1640+3,0)+AB1640,OFFSET(C1640,-M1640+4,0),0,3)/100*D1640*10000)</f>
        <v/>
      </c>
      <c r="S1640" s="71" t="str">
        <f ca="1">IF(D1640="","",_xll.xEURO(OFFSET(C1640,-M1640+1,0),E1640,OFFSET(C1640,-M1640+2,0),OFFSET(C1640,-M1640+2,0),OFFSET(C1640,-M1640+3,0)+AB1640,OFFSET(C1640,-M1640+4,0),0,5)/365.25*D1640*10000)</f>
        <v/>
      </c>
      <c r="U1640" s="67" t="str">
        <f ca="1">IF(I1640="","",_xll.xEURO(OFFSET(C1640,-M1640+1,0),J1640,OFFSET(C1640,-M1640+2,0),OFFSET(C1640,-M1640+2,0),OFFSET(C1640,-M1640+3,0)+AC1640,OFFSET(C1640,-M1640+4,0),1,1)*I1640)</f>
        <v/>
      </c>
      <c r="V1640" s="69" t="str">
        <f ca="1">IF(I1640="","",_xll.xEURO(OFFSET(C1640,-M1640+1,0),J1640,OFFSET(C1640,-M1640+2,0),OFFSET(C1640,-M1640+2,0),OFFSET(C1640,-M1640+3,0)+AC1640,OFFSET(C1640,-M1640+4,0),1,0))</f>
        <v/>
      </c>
      <c r="W1640" s="67" t="str">
        <f t="shared" si="290"/>
        <v/>
      </c>
      <c r="X1640" s="67" t="str">
        <f ca="1">IF(I1640="","",_xll.xEURO(OFFSET(C1640,-M1640+1,0),J1640,OFFSET(C1640,-M1640+2,0),OFFSET(C1640,-M1640+2,0),OFFSET(C1640,-M1640+3,0)+AC1640,OFFSET(C1640,-M1640+4,0),1,2)/10*I1640)</f>
        <v/>
      </c>
      <c r="Y1640" s="71" t="str">
        <f ca="1">IF(I1640="","",_xll.xEURO(OFFSET(C1640,-M1640+1,0),J1640,OFFSET(C1640,-M1640+2,0),OFFSET(C1640,-M1640+2,0),OFFSET(C1640,-M1640+3,0)+AC1640,OFFSET(C1640,-M1640+4,0),1,3)/100*I1640*10000)</f>
        <v/>
      </c>
      <c r="Z1640" s="71" t="str">
        <f ca="1">IF(I1640="","",_xll.xEURO(OFFSET(C1640,-M1640+1,0),J1640,OFFSET(C1640,-M1640+2,0),OFFSET(C1640,-M1640+2,0),OFFSET(C1640,-M1640+3,0)+AC1640,OFFSET(C1640,-M1640+4,0),1,5)/365.25*I1640*10000)</f>
        <v/>
      </c>
      <c r="AB1640" s="40" t="str">
        <f ca="1">IF(D1640="","",_xll.xCalcSkew(OFFSET(C1640,-M1640,0),E1640-OFFSET(C1640,-M1640+1,0),b)/100)</f>
        <v/>
      </c>
      <c r="AC1640" s="40" t="str">
        <f ca="1">IF(I1640="","",_xll.xCalcSkew(OFFSET(C1640,-M1640,0),J1640-OFFSET(C1640,-M1640+1,0),b)/100)</f>
        <v/>
      </c>
      <c r="AE1640">
        <f t="shared" si="284"/>
        <v>0</v>
      </c>
      <c r="AF1640">
        <f t="shared" si="285"/>
        <v>0</v>
      </c>
      <c r="AG1640">
        <f t="shared" si="286"/>
        <v>0</v>
      </c>
    </row>
    <row r="1641" spans="3:33" x14ac:dyDescent="0.25">
      <c r="D1641" s="52"/>
      <c r="E1641" s="39"/>
      <c r="F1641" s="39"/>
      <c r="G1641" s="35"/>
      <c r="I1641" s="52"/>
      <c r="J1641" s="39"/>
      <c r="K1641" s="39"/>
      <c r="L1641" s="62"/>
      <c r="M1641" s="101">
        <f t="shared" si="291"/>
        <v>32</v>
      </c>
      <c r="N1641" s="67" t="str">
        <f ca="1">IF(D1641="","",_xll.xEURO(OFFSET(C1641,-M1641+1,0),E1641,OFFSET(C1641,-M1641+2,0),OFFSET(C1641,-M1641+2,0),OFFSET(C1641,-M1641+3,0)+AB1641,OFFSET(C1641,-M1641+4,0),0,1)*D1641)</f>
        <v/>
      </c>
      <c r="O1641" s="69" t="str">
        <f ca="1">IF(D1641="","",_xll.xEURO(OFFSET(C1641,-M1641+1,0),E1641,OFFSET(C1641,-M1641+2,0),OFFSET(C1641,-M1641+2,0),OFFSET(C1641,-M1641+3,0)+AB1641,OFFSET(C1641,-M1641+4,0),0,0))</f>
        <v/>
      </c>
      <c r="P1641" s="67" t="str">
        <f t="shared" si="289"/>
        <v/>
      </c>
      <c r="Q1641" s="67" t="str">
        <f ca="1">IF(D1641="","",_xll.xEURO(OFFSET(C1641,-M1641+1,0),E1641,OFFSET(C1641,-M1641+2,0),OFFSET(C1641,-M1641+2,0),OFFSET(C1641,-M1641+3,0)+AB1641,OFFSET(C1641,-M1641+4,0),0,2)/10*D1641)</f>
        <v/>
      </c>
      <c r="R1641" s="71" t="str">
        <f ca="1">IF(D1641="","",_xll.xEURO(OFFSET(C1641,-M1641+1,0),E1641,OFFSET(C1641,-M1641+2,0),OFFSET(C1641,-M1641+2,0),OFFSET(C1641,-M1641+3,0)+AB1641,OFFSET(C1641,-M1641+4,0),0,3)/100*D1641*10000)</f>
        <v/>
      </c>
      <c r="S1641" s="71" t="str">
        <f ca="1">IF(D1641="","",_xll.xEURO(OFFSET(C1641,-M1641+1,0),E1641,OFFSET(C1641,-M1641+2,0),OFFSET(C1641,-M1641+2,0),OFFSET(C1641,-M1641+3,0)+AB1641,OFFSET(C1641,-M1641+4,0),0,5)/365.25*D1641*10000)</f>
        <v/>
      </c>
      <c r="U1641" s="67" t="str">
        <f ca="1">IF(I1641="","",_xll.xEURO(OFFSET(C1641,-M1641+1,0),J1641,OFFSET(C1641,-M1641+2,0),OFFSET(C1641,-M1641+2,0),OFFSET(C1641,-M1641+3,0)+AC1641,OFFSET(C1641,-M1641+4,0),1,1)*I1641)</f>
        <v/>
      </c>
      <c r="V1641" s="69" t="str">
        <f ca="1">IF(I1641="","",_xll.xEURO(OFFSET(C1641,-M1641+1,0),J1641,OFFSET(C1641,-M1641+2,0),OFFSET(C1641,-M1641+2,0),OFFSET(C1641,-M1641+3,0)+AC1641,OFFSET(C1641,-M1641+4,0),1,0))</f>
        <v/>
      </c>
      <c r="W1641" s="67" t="str">
        <f t="shared" si="290"/>
        <v/>
      </c>
      <c r="X1641" s="67" t="str">
        <f ca="1">IF(I1641="","",_xll.xEURO(OFFSET(C1641,-M1641+1,0),J1641,OFFSET(C1641,-M1641+2,0),OFFSET(C1641,-M1641+2,0),OFFSET(C1641,-M1641+3,0)+AC1641,OFFSET(C1641,-M1641+4,0),1,2)/10*I1641)</f>
        <v/>
      </c>
      <c r="Y1641" s="71" t="str">
        <f ca="1">IF(I1641="","",_xll.xEURO(OFFSET(C1641,-M1641+1,0),J1641,OFFSET(C1641,-M1641+2,0),OFFSET(C1641,-M1641+2,0),OFFSET(C1641,-M1641+3,0)+AC1641,OFFSET(C1641,-M1641+4,0),1,3)/100*I1641*10000)</f>
        <v/>
      </c>
      <c r="Z1641" s="71" t="str">
        <f ca="1">IF(I1641="","",_xll.xEURO(OFFSET(C1641,-M1641+1,0),J1641,OFFSET(C1641,-M1641+2,0),OFFSET(C1641,-M1641+2,0),OFFSET(C1641,-M1641+3,0)+AC1641,OFFSET(C1641,-M1641+4,0),1,5)/365.25*I1641*10000)</f>
        <v/>
      </c>
      <c r="AB1641" s="40" t="str">
        <f ca="1">IF(D1641="","",_xll.xCalcSkew(OFFSET(C1641,-M1641,0),E1641-OFFSET(C1641,-M1641+1,0),b)/100)</f>
        <v/>
      </c>
      <c r="AC1641" s="40" t="str">
        <f ca="1">IF(I1641="","",_xll.xCalcSkew(OFFSET(C1641,-M1641,0),J1641-OFFSET(C1641,-M1641+1,0),b)/100)</f>
        <v/>
      </c>
      <c r="AE1641">
        <f t="shared" si="284"/>
        <v>0</v>
      </c>
      <c r="AF1641">
        <f t="shared" si="285"/>
        <v>0</v>
      </c>
      <c r="AG1641">
        <f t="shared" si="286"/>
        <v>0</v>
      </c>
    </row>
    <row r="1642" spans="3:33" x14ac:dyDescent="0.25">
      <c r="D1642" s="52"/>
      <c r="E1642" s="39"/>
      <c r="F1642" s="39"/>
      <c r="G1642" s="35"/>
      <c r="I1642" s="52"/>
      <c r="J1642" s="39"/>
      <c r="K1642" s="39"/>
      <c r="L1642" s="62"/>
      <c r="M1642" s="101">
        <f t="shared" si="291"/>
        <v>33</v>
      </c>
      <c r="N1642" s="67" t="str">
        <f ca="1">IF(D1642="","",_xll.xEURO(OFFSET(C1642,-M1642+1,0),E1642,OFFSET(C1642,-M1642+2,0),OFFSET(C1642,-M1642+2,0),OFFSET(C1642,-M1642+3,0)+AB1642,OFFSET(C1642,-M1642+4,0),0,1)*D1642)</f>
        <v/>
      </c>
      <c r="O1642" s="69" t="str">
        <f ca="1">IF(D1642="","",_xll.xEURO(OFFSET(C1642,-M1642+1,0),E1642,OFFSET(C1642,-M1642+2,0),OFFSET(C1642,-M1642+2,0),OFFSET(C1642,-M1642+3,0)+AB1642,OFFSET(C1642,-M1642+4,0),0,0))</f>
        <v/>
      </c>
      <c r="P1642" s="67" t="str">
        <f t="shared" si="289"/>
        <v/>
      </c>
      <c r="Q1642" s="67" t="str">
        <f ca="1">IF(D1642="","",_xll.xEURO(OFFSET(C1642,-M1642+1,0),E1642,OFFSET(C1642,-M1642+2,0),OFFSET(C1642,-M1642+2,0),OFFSET(C1642,-M1642+3,0)+AB1642,OFFSET(C1642,-M1642+4,0),0,2)/10*D1642)</f>
        <v/>
      </c>
      <c r="R1642" s="71" t="str">
        <f ca="1">IF(D1642="","",_xll.xEURO(OFFSET(C1642,-M1642+1,0),E1642,OFFSET(C1642,-M1642+2,0),OFFSET(C1642,-M1642+2,0),OFFSET(C1642,-M1642+3,0)+AB1642,OFFSET(C1642,-M1642+4,0),0,3)/100*D1642*10000)</f>
        <v/>
      </c>
      <c r="S1642" s="71" t="str">
        <f ca="1">IF(D1642="","",_xll.xEURO(OFFSET(C1642,-M1642+1,0),E1642,OFFSET(C1642,-M1642+2,0),OFFSET(C1642,-M1642+2,0),OFFSET(C1642,-M1642+3,0)+AB1642,OFFSET(C1642,-M1642+4,0),0,5)/365.25*D1642*10000)</f>
        <v/>
      </c>
      <c r="U1642" s="67" t="str">
        <f ca="1">IF(I1642="","",_xll.xEURO(OFFSET(C1642,-M1642+1,0),J1642,OFFSET(C1642,-M1642+2,0),OFFSET(C1642,-M1642+2,0),OFFSET(C1642,-M1642+3,0)+AC1642,OFFSET(C1642,-M1642+4,0),1,1)*I1642)</f>
        <v/>
      </c>
      <c r="V1642" s="69" t="str">
        <f ca="1">IF(I1642="","",_xll.xEURO(OFFSET(C1642,-M1642+1,0),J1642,OFFSET(C1642,-M1642+2,0),OFFSET(C1642,-M1642+2,0),OFFSET(C1642,-M1642+3,0)+AC1642,OFFSET(C1642,-M1642+4,0),1,0))</f>
        <v/>
      </c>
      <c r="W1642" s="67" t="str">
        <f t="shared" si="290"/>
        <v/>
      </c>
      <c r="X1642" s="67" t="str">
        <f ca="1">IF(I1642="","",_xll.xEURO(OFFSET(C1642,-M1642+1,0),J1642,OFFSET(C1642,-M1642+2,0),OFFSET(C1642,-M1642+2,0),OFFSET(C1642,-M1642+3,0)+AC1642,OFFSET(C1642,-M1642+4,0),1,2)/10*I1642)</f>
        <v/>
      </c>
      <c r="Y1642" s="71" t="str">
        <f ca="1">IF(I1642="","",_xll.xEURO(OFFSET(C1642,-M1642+1,0),J1642,OFFSET(C1642,-M1642+2,0),OFFSET(C1642,-M1642+2,0),OFFSET(C1642,-M1642+3,0)+AC1642,OFFSET(C1642,-M1642+4,0),1,3)/100*I1642*10000)</f>
        <v/>
      </c>
      <c r="Z1642" s="71" t="str">
        <f ca="1">IF(I1642="","",_xll.xEURO(OFFSET(C1642,-M1642+1,0),J1642,OFFSET(C1642,-M1642+2,0),OFFSET(C1642,-M1642+2,0),OFFSET(C1642,-M1642+3,0)+AC1642,OFFSET(C1642,-M1642+4,0),1,5)/365.25*I1642*10000)</f>
        <v/>
      </c>
      <c r="AB1642" s="40" t="str">
        <f ca="1">IF(D1642="","",_xll.xCalcSkew(OFFSET(C1642,-M1642,0),E1642-OFFSET(C1642,-M1642+1,0),b)/100)</f>
        <v/>
      </c>
      <c r="AC1642" s="40" t="str">
        <f ca="1">IF(I1642="","",_xll.xCalcSkew(OFFSET(C1642,-M1642,0),J1642-OFFSET(C1642,-M1642+1,0),b)/100)</f>
        <v/>
      </c>
      <c r="AE1642">
        <f t="shared" si="284"/>
        <v>0</v>
      </c>
      <c r="AF1642">
        <f t="shared" si="285"/>
        <v>0</v>
      </c>
      <c r="AG1642">
        <f t="shared" si="286"/>
        <v>0</v>
      </c>
    </row>
    <row r="1643" spans="3:33" x14ac:dyDescent="0.25">
      <c r="D1643" s="52"/>
      <c r="E1643" s="39"/>
      <c r="F1643" s="39"/>
      <c r="G1643" s="35"/>
      <c r="I1643" s="52"/>
      <c r="J1643" s="39"/>
      <c r="K1643" s="39"/>
      <c r="L1643" s="62"/>
      <c r="M1643" s="101">
        <f t="shared" si="291"/>
        <v>34</v>
      </c>
      <c r="N1643" s="67" t="str">
        <f ca="1">IF(D1643="","",_xll.xEURO(OFFSET(C1643,-M1643+1,0),E1643,OFFSET(C1643,-M1643+2,0),OFFSET(C1643,-M1643+2,0),OFFSET(C1643,-M1643+3,0)+AB1643,OFFSET(C1643,-M1643+4,0),0,1)*D1643)</f>
        <v/>
      </c>
      <c r="O1643" s="69" t="str">
        <f ca="1">IF(D1643="","",_xll.xEURO(OFFSET(C1643,-M1643+1,0),E1643,OFFSET(C1643,-M1643+2,0),OFFSET(C1643,-M1643+2,0),OFFSET(C1643,-M1643+3,0)+AB1643,OFFSET(C1643,-M1643+4,0),0,0))</f>
        <v/>
      </c>
      <c r="P1643" s="67" t="str">
        <f t="shared" si="289"/>
        <v/>
      </c>
      <c r="Q1643" s="67" t="str">
        <f ca="1">IF(D1643="","",_xll.xEURO(OFFSET(C1643,-M1643+1,0),E1643,OFFSET(C1643,-M1643+2,0),OFFSET(C1643,-M1643+2,0),OFFSET(C1643,-M1643+3,0)+AB1643,OFFSET(C1643,-M1643+4,0),0,2)/10*D1643)</f>
        <v/>
      </c>
      <c r="R1643" s="71" t="str">
        <f ca="1">IF(D1643="","",_xll.xEURO(OFFSET(C1643,-M1643+1,0),E1643,OFFSET(C1643,-M1643+2,0),OFFSET(C1643,-M1643+2,0),OFFSET(C1643,-M1643+3,0)+AB1643,OFFSET(C1643,-M1643+4,0),0,3)/100*D1643*10000)</f>
        <v/>
      </c>
      <c r="S1643" s="71" t="str">
        <f ca="1">IF(D1643="","",_xll.xEURO(OFFSET(C1643,-M1643+1,0),E1643,OFFSET(C1643,-M1643+2,0),OFFSET(C1643,-M1643+2,0),OFFSET(C1643,-M1643+3,0)+AB1643,OFFSET(C1643,-M1643+4,0),0,5)/365.25*D1643*10000)</f>
        <v/>
      </c>
      <c r="U1643" s="67" t="str">
        <f ca="1">IF(I1643="","",_xll.xEURO(OFFSET(C1643,-M1643+1,0),J1643,OFFSET(C1643,-M1643+2,0),OFFSET(C1643,-M1643+2,0),OFFSET(C1643,-M1643+3,0)+AC1643,OFFSET(C1643,-M1643+4,0),1,1)*I1643)</f>
        <v/>
      </c>
      <c r="V1643" s="69" t="str">
        <f ca="1">IF(I1643="","",_xll.xEURO(OFFSET(C1643,-M1643+1,0),J1643,OFFSET(C1643,-M1643+2,0),OFFSET(C1643,-M1643+2,0),OFFSET(C1643,-M1643+3,0)+AC1643,OFFSET(C1643,-M1643+4,0),1,0))</f>
        <v/>
      </c>
      <c r="W1643" s="67" t="str">
        <f t="shared" si="290"/>
        <v/>
      </c>
      <c r="X1643" s="67" t="str">
        <f ca="1">IF(I1643="","",_xll.xEURO(OFFSET(C1643,-M1643+1,0),J1643,OFFSET(C1643,-M1643+2,0),OFFSET(C1643,-M1643+2,0),OFFSET(C1643,-M1643+3,0)+AC1643,OFFSET(C1643,-M1643+4,0),1,2)/10*I1643)</f>
        <v/>
      </c>
      <c r="Y1643" s="71" t="str">
        <f ca="1">IF(I1643="","",_xll.xEURO(OFFSET(C1643,-M1643+1,0),J1643,OFFSET(C1643,-M1643+2,0),OFFSET(C1643,-M1643+2,0),OFFSET(C1643,-M1643+3,0)+AC1643,OFFSET(C1643,-M1643+4,0),1,3)/100*I1643*10000)</f>
        <v/>
      </c>
      <c r="Z1643" s="71" t="str">
        <f ca="1">IF(I1643="","",_xll.xEURO(OFFSET(C1643,-M1643+1,0),J1643,OFFSET(C1643,-M1643+2,0),OFFSET(C1643,-M1643+2,0),OFFSET(C1643,-M1643+3,0)+AC1643,OFFSET(C1643,-M1643+4,0),1,5)/365.25*I1643*10000)</f>
        <v/>
      </c>
      <c r="AB1643" s="40" t="str">
        <f ca="1">IF(D1643="","",_xll.xCalcSkew(OFFSET(C1643,-M1643,0),E1643-OFFSET(C1643,-M1643+1,0),b)/100)</f>
        <v/>
      </c>
      <c r="AC1643" s="40" t="str">
        <f ca="1">IF(I1643="","",_xll.xCalcSkew(OFFSET(C1643,-M1643,0),J1643-OFFSET(C1643,-M1643+1,0),b)/100)</f>
        <v/>
      </c>
      <c r="AE1643">
        <f t="shared" si="284"/>
        <v>0</v>
      </c>
      <c r="AF1643">
        <f t="shared" si="285"/>
        <v>0</v>
      </c>
      <c r="AG1643">
        <f t="shared" si="286"/>
        <v>0</v>
      </c>
    </row>
    <row r="1644" spans="3:33" x14ac:dyDescent="0.25">
      <c r="D1644" s="52"/>
      <c r="E1644" s="39"/>
      <c r="F1644" s="39"/>
      <c r="G1644" s="35"/>
      <c r="I1644" s="52"/>
      <c r="J1644" s="39"/>
      <c r="K1644" s="39"/>
      <c r="L1644" s="62"/>
      <c r="M1644" s="101">
        <f t="shared" si="291"/>
        <v>35</v>
      </c>
      <c r="N1644" s="67" t="str">
        <f ca="1">IF(D1644="","",_xll.xEURO(OFFSET(C1644,-M1644+1,0),E1644,OFFSET(C1644,-M1644+2,0),OFFSET(C1644,-M1644+2,0),OFFSET(C1644,-M1644+3,0)+AB1644,OFFSET(C1644,-M1644+4,0),0,1)*D1644)</f>
        <v/>
      </c>
      <c r="O1644" s="69" t="str">
        <f ca="1">IF(D1644="","",_xll.xEURO(OFFSET(C1644,-M1644+1,0),E1644,OFFSET(C1644,-M1644+2,0),OFFSET(C1644,-M1644+2,0),OFFSET(C1644,-M1644+3,0)+AB1644,OFFSET(C1644,-M1644+4,0),0,0))</f>
        <v/>
      </c>
      <c r="P1644" s="67" t="str">
        <f t="shared" si="289"/>
        <v/>
      </c>
      <c r="Q1644" s="67" t="str">
        <f ca="1">IF(D1644="","",_xll.xEURO(OFFSET(C1644,-M1644+1,0),E1644,OFFSET(C1644,-M1644+2,0),OFFSET(C1644,-M1644+2,0),OFFSET(C1644,-M1644+3,0)+AB1644,OFFSET(C1644,-M1644+4,0),0,2)/10*D1644)</f>
        <v/>
      </c>
      <c r="R1644" s="71" t="str">
        <f ca="1">IF(D1644="","",_xll.xEURO(OFFSET(C1644,-M1644+1,0),E1644,OFFSET(C1644,-M1644+2,0),OFFSET(C1644,-M1644+2,0),OFFSET(C1644,-M1644+3,0)+AB1644,OFFSET(C1644,-M1644+4,0),0,3)/100*D1644*10000)</f>
        <v/>
      </c>
      <c r="S1644" s="71" t="str">
        <f ca="1">IF(D1644="","",_xll.xEURO(OFFSET(C1644,-M1644+1,0),E1644,OFFSET(C1644,-M1644+2,0),OFFSET(C1644,-M1644+2,0),OFFSET(C1644,-M1644+3,0)+AB1644,OFFSET(C1644,-M1644+4,0),0,5)/365.25*D1644*10000)</f>
        <v/>
      </c>
      <c r="U1644" s="67" t="str">
        <f ca="1">IF(I1644="","",_xll.xEURO(OFFSET(C1644,-M1644+1,0),J1644,OFFSET(C1644,-M1644+2,0),OFFSET(C1644,-M1644+2,0),OFFSET(C1644,-M1644+3,0)+AC1644,OFFSET(C1644,-M1644+4,0),1,1)*I1644)</f>
        <v/>
      </c>
      <c r="V1644" s="69" t="str">
        <f ca="1">IF(I1644="","",_xll.xEURO(OFFSET(C1644,-M1644+1,0),J1644,OFFSET(C1644,-M1644+2,0),OFFSET(C1644,-M1644+2,0),OFFSET(C1644,-M1644+3,0)+AC1644,OFFSET(C1644,-M1644+4,0),1,0))</f>
        <v/>
      </c>
      <c r="W1644" s="67" t="str">
        <f t="shared" si="290"/>
        <v/>
      </c>
      <c r="X1644" s="67" t="str">
        <f ca="1">IF(I1644="","",_xll.xEURO(OFFSET(C1644,-M1644+1,0),J1644,OFFSET(C1644,-M1644+2,0),OFFSET(C1644,-M1644+2,0),OFFSET(C1644,-M1644+3,0)+AC1644,OFFSET(C1644,-M1644+4,0),1,2)/10*I1644)</f>
        <v/>
      </c>
      <c r="Y1644" s="71" t="str">
        <f ca="1">IF(I1644="","",_xll.xEURO(OFFSET(C1644,-M1644+1,0),J1644,OFFSET(C1644,-M1644+2,0),OFFSET(C1644,-M1644+2,0),OFFSET(C1644,-M1644+3,0)+AC1644,OFFSET(C1644,-M1644+4,0),1,3)/100*I1644*10000)</f>
        <v/>
      </c>
      <c r="Z1644" s="71" t="str">
        <f ca="1">IF(I1644="","",_xll.xEURO(OFFSET(C1644,-M1644+1,0),J1644,OFFSET(C1644,-M1644+2,0),OFFSET(C1644,-M1644+2,0),OFFSET(C1644,-M1644+3,0)+AC1644,OFFSET(C1644,-M1644+4,0),1,5)/365.25*I1644*10000)</f>
        <v/>
      </c>
      <c r="AB1644" s="40" t="str">
        <f ca="1">IF(D1644="","",_xll.xCalcSkew(OFFSET(C1644,-M1644,0),E1644-OFFSET(C1644,-M1644+1,0),b)/100)</f>
        <v/>
      </c>
      <c r="AC1644" s="40" t="str">
        <f ca="1">IF(I1644="","",_xll.xCalcSkew(OFFSET(C1644,-M1644,0),J1644-OFFSET(C1644,-M1644+1,0),b)/100)</f>
        <v/>
      </c>
      <c r="AE1644">
        <f t="shared" si="284"/>
        <v>0</v>
      </c>
      <c r="AF1644">
        <f t="shared" si="285"/>
        <v>0</v>
      </c>
      <c r="AG1644">
        <f t="shared" si="286"/>
        <v>0</v>
      </c>
    </row>
    <row r="1645" spans="3:33" x14ac:dyDescent="0.25">
      <c r="D1645" s="46">
        <f ca="1">SUM(INDIRECT(CONCATENATE(ADDRESS(ROW(D1609),COLUMN(D1609)),":",ADDRESS(ROW()-1,COLUMN()))))</f>
        <v>0</v>
      </c>
      <c r="I1645" s="46">
        <f ca="1">SUM(INDIRECT(CONCATENATE(ADDRESS(ROW(I1609),COLUMN(I1609)),":",ADDRESS(ROW()-1,COLUMN()))))</f>
        <v>0</v>
      </c>
      <c r="J1645" s="1"/>
      <c r="K1645" s="1"/>
      <c r="L1645" s="1"/>
      <c r="N1645" s="46">
        <f t="shared" ref="N1645:S1645" ca="1" si="292">SUM(INDIRECT(CONCATENATE(ADDRESS(ROW(N1609),COLUMN(N1609)),":",ADDRESS(ROW()-1,COLUMN()))))</f>
        <v>0</v>
      </c>
      <c r="O1645" s="46">
        <f t="shared" ca="1" si="292"/>
        <v>0</v>
      </c>
      <c r="P1645" s="46">
        <f t="shared" ca="1" si="292"/>
        <v>0</v>
      </c>
      <c r="Q1645" s="46">
        <f t="shared" ca="1" si="292"/>
        <v>0</v>
      </c>
      <c r="R1645" s="46">
        <f t="shared" ca="1" si="292"/>
        <v>0</v>
      </c>
      <c r="S1645" s="46">
        <f t="shared" ca="1" si="292"/>
        <v>0</v>
      </c>
      <c r="T1645" s="67"/>
      <c r="U1645" s="46">
        <f t="shared" ref="U1645:Z1645" ca="1" si="293">SUM(INDIRECT(CONCATENATE(ADDRESS(ROW(U1609),COLUMN(U1609)),":",ADDRESS(ROW()-1,COLUMN()))))</f>
        <v>0</v>
      </c>
      <c r="V1645" s="46">
        <f t="shared" ca="1" si="293"/>
        <v>0</v>
      </c>
      <c r="W1645" s="46">
        <f t="shared" ca="1" si="293"/>
        <v>0</v>
      </c>
      <c r="X1645" s="46">
        <f t="shared" ca="1" si="293"/>
        <v>0</v>
      </c>
      <c r="Y1645" s="46">
        <f t="shared" ca="1" si="293"/>
        <v>0</v>
      </c>
      <c r="Z1645" s="46">
        <f t="shared" ca="1" si="293"/>
        <v>0</v>
      </c>
      <c r="AE1645">
        <f t="shared" ca="1" si="284"/>
        <v>0</v>
      </c>
      <c r="AF1645">
        <f t="shared" ca="1" si="285"/>
        <v>0</v>
      </c>
      <c r="AG1645">
        <f t="shared" ca="1" si="286"/>
        <v>0</v>
      </c>
    </row>
    <row r="1646" spans="3:33" x14ac:dyDescent="0.25">
      <c r="AE1646">
        <f t="shared" si="284"/>
        <v>0</v>
      </c>
      <c r="AF1646">
        <f t="shared" si="285"/>
        <v>0</v>
      </c>
      <c r="AG1646">
        <f t="shared" si="286"/>
        <v>0</v>
      </c>
    </row>
    <row r="1647" spans="3:33" x14ac:dyDescent="0.25">
      <c r="C1647" s="34">
        <f ca="1">EOMONTH(C1609,0)+1</f>
        <v>38534</v>
      </c>
      <c r="D1647" s="52"/>
      <c r="E1647" s="39"/>
      <c r="F1647" s="39"/>
      <c r="G1647" s="35"/>
      <c r="I1647" s="52"/>
      <c r="J1647" s="39"/>
      <c r="K1647" s="39"/>
      <c r="L1647" s="62"/>
      <c r="M1647" s="101">
        <v>0</v>
      </c>
      <c r="N1647" s="67" t="str">
        <f ca="1">IF(D1647="","",_xll.xEURO(OFFSET(C1647,-M1647+1,0),E1647,OFFSET(C1647,-M1647+2,0),OFFSET(C1647,-M1647+2,0),OFFSET(C1647,-M1647+3,0)+AB1647,OFFSET(C1647,-M1647+4,0),0,1)*D1647)</f>
        <v/>
      </c>
      <c r="O1647" s="69" t="str">
        <f ca="1">IF(D1647="","",_xll.xEURO(OFFSET(C1647,-M1647+1,0),E1647,OFFSET(C1647,-M1647+2,0),OFFSET(C1647,-M1647+2,0),OFFSET(C1647,-M1647+3,0)+AB1647,OFFSET(C1647,-M1647+4,0),0,0))</f>
        <v/>
      </c>
      <c r="P1647" s="67" t="str">
        <f t="shared" ref="P1647:P1682" si="294">IF(D1647="","",(O1647-F1647)*D1647*10)</f>
        <v/>
      </c>
      <c r="Q1647" s="67" t="str">
        <f ca="1">IF(D1647="","",_xll.xEURO(OFFSET(C1647,-M1647+1,0),E1647,OFFSET(C1647,-M1647+2,0),OFFSET(C1647,-M1647+2,0),OFFSET(C1647,-M1647+3,0)+AB1647,OFFSET(C1647,-M1647+4,0),0,2)/10*D1647)</f>
        <v/>
      </c>
      <c r="R1647" s="71" t="str">
        <f ca="1">IF(D1647="","",_xll.xEURO(OFFSET(C1647,-M1647+1,0),E1647,OFFSET(C1647,-M1647+2,0),OFFSET(C1647,-M1647+2,0),OFFSET(C1647,-M1647+3,0)+AB1647,OFFSET(C1647,-M1647+4,0),0,3)/100*D1647*10000)</f>
        <v/>
      </c>
      <c r="S1647" s="71" t="str">
        <f ca="1">IF(D1647="","",_xll.xEURO(OFFSET(C1647,-M1647+1,0),E1647,OFFSET(C1647,-M1647+2,0),OFFSET(C1647,-M1647+2,0),OFFSET(C1647,-M1647+3,0)+AB1647,OFFSET(C1647,-M1647+4,0),0,5)/365.25*D1647*10000)</f>
        <v/>
      </c>
      <c r="U1647" s="67" t="str">
        <f ca="1">IF(I1647="","",_xll.xEURO(OFFSET(C1647,-M1647+1,0),J1647,OFFSET(C1647,-M1647+2,0),OFFSET(C1647,-M1647+2,0),OFFSET(C1647,-M1647+3,0)+AC1647,OFFSET(C1647,-M1647+4,0),1,1)*I1647)</f>
        <v/>
      </c>
      <c r="V1647" s="69" t="str">
        <f ca="1">IF(I1647="","",_xll.xEURO(OFFSET(C1647,-M1647+1,0),J1647,OFFSET(C1647,-M1647+2,0),OFFSET(C1647,-M1647+2,0),OFFSET(C1647,-M1647+3,0)+AC1647,OFFSET(C1647,-M1647+4,0),1,0))</f>
        <v/>
      </c>
      <c r="W1647" s="67" t="str">
        <f t="shared" ref="W1647:W1682" si="295">IF(I1647="","",(V1647-K1647)*I1647*10)</f>
        <v/>
      </c>
      <c r="X1647" s="67" t="str">
        <f ca="1">IF(I1647="","",_xll.xEURO(OFFSET(C1647,-M1647+1,0),J1647,OFFSET(C1647,-M1647+2,0),OFFSET(C1647,-M1647+2,0),OFFSET(C1647,-M1647+3,0)+AC1647,OFFSET(C1647,-M1647+4,0),1,2)/10*I1647)</f>
        <v/>
      </c>
      <c r="Y1647" s="71" t="str">
        <f ca="1">IF(I1647="","",_xll.xEURO(OFFSET(C1647,-M1647+1,0),J1647,OFFSET(C1647,-M1647+2,0),OFFSET(C1647,-M1647+2,0),OFFSET(C1647,-M1647+3,0)+AC1647,OFFSET(C1647,-M1647+4,0),1,3)/100*I1647*10000)</f>
        <v/>
      </c>
      <c r="Z1647" s="71" t="str">
        <f ca="1">IF(I1647="","",_xll.xEURO(OFFSET(C1647,-M1647+1,0),J1647,OFFSET(C1647,-M1647+2,0),OFFSET(C1647,-M1647+2,0),OFFSET(C1647,-M1647+3,0)+AC1647,OFFSET(C1647,-M1647+4,0),1,5)/365.25*I1647*10000)</f>
        <v/>
      </c>
      <c r="AB1647" s="40" t="str">
        <f ca="1">IF(D1647="","",_xll.xCalcSkew(OFFSET(C1647,-M1647,0),E1647-OFFSET(C1647,-M1647+1,0),b)/100)</f>
        <v/>
      </c>
      <c r="AC1647" s="40" t="str">
        <f ca="1">IF(I1647="","",_xll.xCalcSkew(OFFSET(C1647,-M1647,0),J1647-OFFSET(C1647,-M1647+1,0),b)/100)</f>
        <v/>
      </c>
      <c r="AE1647">
        <f t="shared" si="284"/>
        <v>0</v>
      </c>
      <c r="AF1647">
        <f t="shared" si="285"/>
        <v>0</v>
      </c>
      <c r="AG1647">
        <f t="shared" si="286"/>
        <v>0</v>
      </c>
    </row>
    <row r="1648" spans="3:33" x14ac:dyDescent="0.25">
      <c r="C1648" s="41">
        <f ca="1">INDEX(Inputs!$1:$1048576,MATCH(C1647,Inputs!C:C,0),5)</f>
        <v>3.7280000000000002</v>
      </c>
      <c r="D1648" s="52"/>
      <c r="E1648" s="39"/>
      <c r="F1648" s="39"/>
      <c r="G1648" s="35"/>
      <c r="I1648" s="52"/>
      <c r="J1648" s="39"/>
      <c r="K1648" s="39"/>
      <c r="L1648" s="62"/>
      <c r="M1648" s="101">
        <f>M1647+1</f>
        <v>1</v>
      </c>
      <c r="N1648" s="67" t="str">
        <f ca="1">IF(D1648="","",_xll.xEURO(OFFSET(C1648,-M1648+1,0),E1648,OFFSET(C1648,-M1648+2,0),OFFSET(C1648,-M1648+2,0),OFFSET(C1648,-M1648+3,0)+AB1648,OFFSET(C1648,-M1648+4,0),0,1)*D1648)</f>
        <v/>
      </c>
      <c r="O1648" s="69" t="str">
        <f ca="1">IF(D1648="","",_xll.xEURO(OFFSET(C1648,-M1648+1,0),E1648,OFFSET(C1648,-M1648+2,0),OFFSET(C1648,-M1648+2,0),OFFSET(C1648,-M1648+3,0)+AB1648,OFFSET(C1648,-M1648+4,0),0,0))</f>
        <v/>
      </c>
      <c r="P1648" s="67" t="str">
        <f t="shared" si="294"/>
        <v/>
      </c>
      <c r="Q1648" s="67" t="str">
        <f ca="1">IF(D1648="","",_xll.xEURO(OFFSET(C1648,-M1648+1,0),E1648,OFFSET(C1648,-M1648+2,0),OFFSET(C1648,-M1648+2,0),OFFSET(C1648,-M1648+3,0)+AB1648,OFFSET(C1648,-M1648+4,0),0,2)/10*D1648)</f>
        <v/>
      </c>
      <c r="R1648" s="71" t="str">
        <f ca="1">IF(D1648="","",_xll.xEURO(OFFSET(C1648,-M1648+1,0),E1648,OFFSET(C1648,-M1648+2,0),OFFSET(C1648,-M1648+2,0),OFFSET(C1648,-M1648+3,0)+AB1648,OFFSET(C1648,-M1648+4,0),0,3)/100*D1648*10000)</f>
        <v/>
      </c>
      <c r="S1648" s="71" t="str">
        <f ca="1">IF(D1648="","",_xll.xEURO(OFFSET(C1648,-M1648+1,0),E1648,OFFSET(C1648,-M1648+2,0),OFFSET(C1648,-M1648+2,0),OFFSET(C1648,-M1648+3,0)+AB1648,OFFSET(C1648,-M1648+4,0),0,5)/365.25*D1648*10000)</f>
        <v/>
      </c>
      <c r="U1648" s="67" t="str">
        <f ca="1">IF(I1648="","",_xll.xEURO(OFFSET(C1648,-M1648+1,0),J1648,OFFSET(C1648,-M1648+2,0),OFFSET(C1648,-M1648+2,0),OFFSET(C1648,-M1648+3,0)+AC1648,OFFSET(C1648,-M1648+4,0),1,1)*I1648)</f>
        <v/>
      </c>
      <c r="V1648" s="69" t="str">
        <f ca="1">IF(I1648="","",_xll.xEURO(OFFSET(C1648,-M1648+1,0),J1648,OFFSET(C1648,-M1648+2,0),OFFSET(C1648,-M1648+2,0),OFFSET(C1648,-M1648+3,0)+AC1648,OFFSET(C1648,-M1648+4,0),1,0))</f>
        <v/>
      </c>
      <c r="W1648" s="67" t="str">
        <f t="shared" si="295"/>
        <v/>
      </c>
      <c r="X1648" s="67" t="str">
        <f ca="1">IF(I1648="","",_xll.xEURO(OFFSET(C1648,-M1648+1,0),J1648,OFFSET(C1648,-M1648+2,0),OFFSET(C1648,-M1648+2,0),OFFSET(C1648,-M1648+3,0)+AC1648,OFFSET(C1648,-M1648+4,0),1,2)/10*I1648)</f>
        <v/>
      </c>
      <c r="Y1648" s="71" t="str">
        <f ca="1">IF(I1648="","",_xll.xEURO(OFFSET(C1648,-M1648+1,0),J1648,OFFSET(C1648,-M1648+2,0),OFFSET(C1648,-M1648+2,0),OFFSET(C1648,-M1648+3,0)+AC1648,OFFSET(C1648,-M1648+4,0),1,3)/100*I1648*10000)</f>
        <v/>
      </c>
      <c r="Z1648" s="71" t="str">
        <f ca="1">IF(I1648="","",_xll.xEURO(OFFSET(C1648,-M1648+1,0),J1648,OFFSET(C1648,-M1648+2,0),OFFSET(C1648,-M1648+2,0),OFFSET(C1648,-M1648+3,0)+AC1648,OFFSET(C1648,-M1648+4,0),1,5)/365.25*I1648*10000)</f>
        <v/>
      </c>
      <c r="AB1648" s="40" t="str">
        <f ca="1">IF(D1648="","",_xll.xCalcSkew(OFFSET(C1648,-M1648,0),E1648-OFFSET(C1648,-M1648+1,0),b)/100)</f>
        <v/>
      </c>
      <c r="AC1648" s="40" t="str">
        <f ca="1">IF(I1648="","",_xll.xCalcSkew(OFFSET(C1648,-M1648,0),J1648-OFFSET(C1648,-M1648+1,0),b)/100)</f>
        <v/>
      </c>
      <c r="AE1648">
        <f t="shared" si="284"/>
        <v>0</v>
      </c>
      <c r="AF1648">
        <f t="shared" si="285"/>
        <v>0</v>
      </c>
      <c r="AG1648">
        <f t="shared" si="286"/>
        <v>0</v>
      </c>
    </row>
    <row r="1649" spans="3:33" x14ac:dyDescent="0.25">
      <c r="C1649" s="40">
        <f ca="1">INDEX(Inputs!$1:$1048576,MATCH(C1647,Inputs!C:C,0),7)</f>
        <v>4.36358605575351E-2</v>
      </c>
      <c r="D1649" s="52"/>
      <c r="E1649" s="39"/>
      <c r="F1649" s="39"/>
      <c r="G1649" s="35"/>
      <c r="I1649" s="52"/>
      <c r="J1649" s="39"/>
      <c r="K1649" s="39"/>
      <c r="L1649" s="62"/>
      <c r="M1649" s="101">
        <f t="shared" ref="M1649:M1682" si="296">M1648+1</f>
        <v>2</v>
      </c>
      <c r="N1649" s="67" t="str">
        <f ca="1">IF(D1649="","",_xll.xEURO(OFFSET(C1649,-M1649+1,0),E1649,OFFSET(C1649,-M1649+2,0),OFFSET(C1649,-M1649+2,0),OFFSET(C1649,-M1649+3,0)+AB1649,OFFSET(C1649,-M1649+4,0),0,1)*D1649)</f>
        <v/>
      </c>
      <c r="O1649" s="69" t="str">
        <f ca="1">IF(D1649="","",_xll.xEURO(OFFSET(C1649,-M1649+1,0),E1649,OFFSET(C1649,-M1649+2,0),OFFSET(C1649,-M1649+2,0),OFFSET(C1649,-M1649+3,0)+AB1649,OFFSET(C1649,-M1649+4,0),0,0))</f>
        <v/>
      </c>
      <c r="P1649" s="67" t="str">
        <f t="shared" si="294"/>
        <v/>
      </c>
      <c r="Q1649" s="67" t="str">
        <f ca="1">IF(D1649="","",_xll.xEURO(OFFSET(C1649,-M1649+1,0),E1649,OFFSET(C1649,-M1649+2,0),OFFSET(C1649,-M1649+2,0),OFFSET(C1649,-M1649+3,0)+AB1649,OFFSET(C1649,-M1649+4,0),0,2)/10*D1649)</f>
        <v/>
      </c>
      <c r="R1649" s="71" t="str">
        <f ca="1">IF(D1649="","",_xll.xEURO(OFFSET(C1649,-M1649+1,0),E1649,OFFSET(C1649,-M1649+2,0),OFFSET(C1649,-M1649+2,0),OFFSET(C1649,-M1649+3,0)+AB1649,OFFSET(C1649,-M1649+4,0),0,3)/100*D1649*10000)</f>
        <v/>
      </c>
      <c r="S1649" s="71" t="str">
        <f ca="1">IF(D1649="","",_xll.xEURO(OFFSET(C1649,-M1649+1,0),E1649,OFFSET(C1649,-M1649+2,0),OFFSET(C1649,-M1649+2,0),OFFSET(C1649,-M1649+3,0)+AB1649,OFFSET(C1649,-M1649+4,0),0,5)/365.25*D1649*10000)</f>
        <v/>
      </c>
      <c r="U1649" s="67" t="str">
        <f ca="1">IF(I1649="","",_xll.xEURO(OFFSET(C1649,-M1649+1,0),J1649,OFFSET(C1649,-M1649+2,0),OFFSET(C1649,-M1649+2,0),OFFSET(C1649,-M1649+3,0)+AC1649,OFFSET(C1649,-M1649+4,0),1,1)*I1649)</f>
        <v/>
      </c>
      <c r="V1649" s="69" t="str">
        <f ca="1">IF(I1649="","",_xll.xEURO(OFFSET(C1649,-M1649+1,0),J1649,OFFSET(C1649,-M1649+2,0),OFFSET(C1649,-M1649+2,0),OFFSET(C1649,-M1649+3,0)+AC1649,OFFSET(C1649,-M1649+4,0),1,0))</f>
        <v/>
      </c>
      <c r="W1649" s="67" t="str">
        <f t="shared" si="295"/>
        <v/>
      </c>
      <c r="X1649" s="67" t="str">
        <f ca="1">IF(I1649="","",_xll.xEURO(OFFSET(C1649,-M1649+1,0),J1649,OFFSET(C1649,-M1649+2,0),OFFSET(C1649,-M1649+2,0),OFFSET(C1649,-M1649+3,0)+AC1649,OFFSET(C1649,-M1649+4,0),1,2)/10*I1649)</f>
        <v/>
      </c>
      <c r="Y1649" s="71" t="str">
        <f ca="1">IF(I1649="","",_xll.xEURO(OFFSET(C1649,-M1649+1,0),J1649,OFFSET(C1649,-M1649+2,0),OFFSET(C1649,-M1649+2,0),OFFSET(C1649,-M1649+3,0)+AC1649,OFFSET(C1649,-M1649+4,0),1,3)/100*I1649*10000)</f>
        <v/>
      </c>
      <c r="Z1649" s="71" t="str">
        <f ca="1">IF(I1649="","",_xll.xEURO(OFFSET(C1649,-M1649+1,0),J1649,OFFSET(C1649,-M1649+2,0),OFFSET(C1649,-M1649+2,0),OFFSET(C1649,-M1649+3,0)+AC1649,OFFSET(C1649,-M1649+4,0),1,5)/365.25*I1649*10000)</f>
        <v/>
      </c>
      <c r="AB1649" s="40" t="str">
        <f ca="1">IF(D1649="","",_xll.xCalcSkew(OFFSET(C1649,-M1649,0),E1649-OFFSET(C1649,-M1649+1,0),b)/100)</f>
        <v/>
      </c>
      <c r="AC1649" s="40" t="str">
        <f ca="1">IF(I1649="","",_xll.xCalcSkew(OFFSET(C1649,-M1649,0),J1649-OFFSET(C1649,-M1649+1,0),b)/100)</f>
        <v/>
      </c>
      <c r="AE1649">
        <f t="shared" si="284"/>
        <v>0</v>
      </c>
      <c r="AF1649">
        <f t="shared" si="285"/>
        <v>0</v>
      </c>
      <c r="AG1649">
        <f t="shared" si="286"/>
        <v>0</v>
      </c>
    </row>
    <row r="1650" spans="3:33" x14ac:dyDescent="0.25">
      <c r="C1650" s="66">
        <f ca="1">INDEX(Inputs!$1:$1048576,MATCH(C1647,Inputs!C:C,0),6)</f>
        <v>0.27500000000000002</v>
      </c>
      <c r="D1650" s="52"/>
      <c r="E1650" s="39"/>
      <c r="F1650" s="39"/>
      <c r="G1650" s="35"/>
      <c r="I1650" s="52"/>
      <c r="J1650" s="39"/>
      <c r="K1650" s="39"/>
      <c r="L1650" s="62"/>
      <c r="M1650" s="101">
        <f t="shared" si="296"/>
        <v>3</v>
      </c>
      <c r="N1650" s="67" t="str">
        <f ca="1">IF(D1650="","",_xll.xEURO(OFFSET(C1650,-M1650+1,0),E1650,OFFSET(C1650,-M1650+2,0),OFFSET(C1650,-M1650+2,0),OFFSET(C1650,-M1650+3,0)+AB1650,OFFSET(C1650,-M1650+4,0),0,1)*D1650)</f>
        <v/>
      </c>
      <c r="O1650" s="69" t="str">
        <f ca="1">IF(D1650="","",_xll.xEURO(OFFSET(C1650,-M1650+1,0),E1650,OFFSET(C1650,-M1650+2,0),OFFSET(C1650,-M1650+2,0),OFFSET(C1650,-M1650+3,0)+AB1650,OFFSET(C1650,-M1650+4,0),0,0))</f>
        <v/>
      </c>
      <c r="P1650" s="67" t="str">
        <f t="shared" si="294"/>
        <v/>
      </c>
      <c r="Q1650" s="67" t="str">
        <f ca="1">IF(D1650="","",_xll.xEURO(OFFSET(C1650,-M1650+1,0),E1650,OFFSET(C1650,-M1650+2,0),OFFSET(C1650,-M1650+2,0),OFFSET(C1650,-M1650+3,0)+AB1650,OFFSET(C1650,-M1650+4,0),0,2)/10*D1650)</f>
        <v/>
      </c>
      <c r="R1650" s="71" t="str">
        <f ca="1">IF(D1650="","",_xll.xEURO(OFFSET(C1650,-M1650+1,0),E1650,OFFSET(C1650,-M1650+2,0),OFFSET(C1650,-M1650+2,0),OFFSET(C1650,-M1650+3,0)+AB1650,OFFSET(C1650,-M1650+4,0),0,3)/100*D1650*10000)</f>
        <v/>
      </c>
      <c r="S1650" s="71" t="str">
        <f ca="1">IF(D1650="","",_xll.xEURO(OFFSET(C1650,-M1650+1,0),E1650,OFFSET(C1650,-M1650+2,0),OFFSET(C1650,-M1650+2,0),OFFSET(C1650,-M1650+3,0)+AB1650,OFFSET(C1650,-M1650+4,0),0,5)/365.25*D1650*10000)</f>
        <v/>
      </c>
      <c r="U1650" s="67" t="str">
        <f ca="1">IF(I1650="","",_xll.xEURO(OFFSET(C1650,-M1650+1,0),J1650,OFFSET(C1650,-M1650+2,0),OFFSET(C1650,-M1650+2,0),OFFSET(C1650,-M1650+3,0)+AC1650,OFFSET(C1650,-M1650+4,0),1,1)*I1650)</f>
        <v/>
      </c>
      <c r="V1650" s="69" t="str">
        <f ca="1">IF(I1650="","",_xll.xEURO(OFFSET(C1650,-M1650+1,0),J1650,OFFSET(C1650,-M1650+2,0),OFFSET(C1650,-M1650+2,0),OFFSET(C1650,-M1650+3,0)+AC1650,OFFSET(C1650,-M1650+4,0),1,0))</f>
        <v/>
      </c>
      <c r="W1650" s="67" t="str">
        <f t="shared" si="295"/>
        <v/>
      </c>
      <c r="X1650" s="67" t="str">
        <f ca="1">IF(I1650="","",_xll.xEURO(OFFSET(C1650,-M1650+1,0),J1650,OFFSET(C1650,-M1650+2,0),OFFSET(C1650,-M1650+2,0),OFFSET(C1650,-M1650+3,0)+AC1650,OFFSET(C1650,-M1650+4,0),1,2)/10*I1650)</f>
        <v/>
      </c>
      <c r="Y1650" s="71" t="str">
        <f ca="1">IF(I1650="","",_xll.xEURO(OFFSET(C1650,-M1650+1,0),J1650,OFFSET(C1650,-M1650+2,0),OFFSET(C1650,-M1650+2,0),OFFSET(C1650,-M1650+3,0)+AC1650,OFFSET(C1650,-M1650+4,0),1,3)/100*I1650*10000)</f>
        <v/>
      </c>
      <c r="Z1650" s="71" t="str">
        <f ca="1">IF(I1650="","",_xll.xEURO(OFFSET(C1650,-M1650+1,0),J1650,OFFSET(C1650,-M1650+2,0),OFFSET(C1650,-M1650+2,0),OFFSET(C1650,-M1650+3,0)+AC1650,OFFSET(C1650,-M1650+4,0),1,5)/365.25*I1650*10000)</f>
        <v/>
      </c>
      <c r="AB1650" s="40" t="str">
        <f ca="1">IF(D1650="","",_xll.xCalcSkew(OFFSET(C1650,-M1650,0),E1650-OFFSET(C1650,-M1650+1,0),b)/100)</f>
        <v/>
      </c>
      <c r="AC1650" s="40" t="str">
        <f ca="1">IF(I1650="","",_xll.xCalcSkew(OFFSET(C1650,-M1650,0),J1650-OFFSET(C1650,-M1650+1,0),b)/100)</f>
        <v/>
      </c>
      <c r="AE1650">
        <f t="shared" si="284"/>
        <v>0</v>
      </c>
      <c r="AF1650">
        <f t="shared" si="285"/>
        <v>0</v>
      </c>
      <c r="AG1650">
        <f t="shared" si="286"/>
        <v>0</v>
      </c>
    </row>
    <row r="1651" spans="3:33" x14ac:dyDescent="0.25">
      <c r="C1651" s="65">
        <f ca="1">INDEX(Inputs!$1:$1048576,MATCH(C1647,Inputs!C:C,0),9)</f>
        <v>1319</v>
      </c>
      <c r="D1651" s="52"/>
      <c r="E1651" s="39"/>
      <c r="F1651" s="39"/>
      <c r="G1651" s="35"/>
      <c r="I1651" s="52"/>
      <c r="J1651" s="39"/>
      <c r="K1651" s="39"/>
      <c r="L1651" s="62"/>
      <c r="M1651" s="101">
        <f t="shared" si="296"/>
        <v>4</v>
      </c>
      <c r="N1651" s="67" t="str">
        <f ca="1">IF(D1651="","",_xll.xEURO(OFFSET(C1651,-M1651+1,0),E1651,OFFSET(C1651,-M1651+2,0),OFFSET(C1651,-M1651+2,0),OFFSET(C1651,-M1651+3,0)+AB1651,OFFSET(C1651,-M1651+4,0),0,1)*D1651)</f>
        <v/>
      </c>
      <c r="O1651" s="69" t="str">
        <f ca="1">IF(D1651="","",_xll.xEURO(OFFSET(C1651,-M1651+1,0),E1651,OFFSET(C1651,-M1651+2,0),OFFSET(C1651,-M1651+2,0),OFFSET(C1651,-M1651+3,0)+AB1651,OFFSET(C1651,-M1651+4,0),0,0))</f>
        <v/>
      </c>
      <c r="P1651" s="67" t="str">
        <f t="shared" si="294"/>
        <v/>
      </c>
      <c r="Q1651" s="67" t="str">
        <f ca="1">IF(D1651="","",_xll.xEURO(OFFSET(C1651,-M1651+1,0),E1651,OFFSET(C1651,-M1651+2,0),OFFSET(C1651,-M1651+2,0),OFFSET(C1651,-M1651+3,0)+AB1651,OFFSET(C1651,-M1651+4,0),0,2)/10*D1651)</f>
        <v/>
      </c>
      <c r="R1651" s="71" t="str">
        <f ca="1">IF(D1651="","",_xll.xEURO(OFFSET(C1651,-M1651+1,0),E1651,OFFSET(C1651,-M1651+2,0),OFFSET(C1651,-M1651+2,0),OFFSET(C1651,-M1651+3,0)+AB1651,OFFSET(C1651,-M1651+4,0),0,3)/100*D1651*10000)</f>
        <v/>
      </c>
      <c r="S1651" s="71" t="str">
        <f ca="1">IF(D1651="","",_xll.xEURO(OFFSET(C1651,-M1651+1,0),E1651,OFFSET(C1651,-M1651+2,0),OFFSET(C1651,-M1651+2,0),OFFSET(C1651,-M1651+3,0)+AB1651,OFFSET(C1651,-M1651+4,0),0,5)/365.25*D1651*10000)</f>
        <v/>
      </c>
      <c r="U1651" s="67" t="str">
        <f ca="1">IF(I1651="","",_xll.xEURO(OFFSET(C1651,-M1651+1,0),J1651,OFFSET(C1651,-M1651+2,0),OFFSET(C1651,-M1651+2,0),OFFSET(C1651,-M1651+3,0)+AC1651,OFFSET(C1651,-M1651+4,0),1,1)*I1651)</f>
        <v/>
      </c>
      <c r="V1651" s="69" t="str">
        <f ca="1">IF(I1651="","",_xll.xEURO(OFFSET(C1651,-M1651+1,0),J1651,OFFSET(C1651,-M1651+2,0),OFFSET(C1651,-M1651+2,0),OFFSET(C1651,-M1651+3,0)+AC1651,OFFSET(C1651,-M1651+4,0),1,0))</f>
        <v/>
      </c>
      <c r="W1651" s="67" t="str">
        <f t="shared" si="295"/>
        <v/>
      </c>
      <c r="X1651" s="67" t="str">
        <f ca="1">IF(I1651="","",_xll.xEURO(OFFSET(C1651,-M1651+1,0),J1651,OFFSET(C1651,-M1651+2,0),OFFSET(C1651,-M1651+2,0),OFFSET(C1651,-M1651+3,0)+AC1651,OFFSET(C1651,-M1651+4,0),1,2)/10*I1651)</f>
        <v/>
      </c>
      <c r="Y1651" s="71" t="str">
        <f ca="1">IF(I1651="","",_xll.xEURO(OFFSET(C1651,-M1651+1,0),J1651,OFFSET(C1651,-M1651+2,0),OFFSET(C1651,-M1651+2,0),OFFSET(C1651,-M1651+3,0)+AC1651,OFFSET(C1651,-M1651+4,0),1,3)/100*I1651*10000)</f>
        <v/>
      </c>
      <c r="Z1651" s="71" t="str">
        <f ca="1">IF(I1651="","",_xll.xEURO(OFFSET(C1651,-M1651+1,0),J1651,OFFSET(C1651,-M1651+2,0),OFFSET(C1651,-M1651+2,0),OFFSET(C1651,-M1651+3,0)+AC1651,OFFSET(C1651,-M1651+4,0),1,5)/365.25*I1651*10000)</f>
        <v/>
      </c>
      <c r="AB1651" s="40" t="str">
        <f ca="1">IF(D1651="","",_xll.xCalcSkew(OFFSET(C1651,-M1651,0),E1651-OFFSET(C1651,-M1651+1,0),b)/100)</f>
        <v/>
      </c>
      <c r="AC1651" s="40" t="str">
        <f ca="1">IF(I1651="","",_xll.xCalcSkew(OFFSET(C1651,-M1651,0),J1651-OFFSET(C1651,-M1651+1,0),b)/100)</f>
        <v/>
      </c>
      <c r="AE1651">
        <f t="shared" si="284"/>
        <v>0</v>
      </c>
      <c r="AF1651">
        <f t="shared" si="285"/>
        <v>0</v>
      </c>
      <c r="AG1651">
        <f t="shared" si="286"/>
        <v>0</v>
      </c>
    </row>
    <row r="1652" spans="3:33" x14ac:dyDescent="0.25">
      <c r="C1652" s="64">
        <f ca="1">D1683+I1683</f>
        <v>0</v>
      </c>
      <c r="D1652" s="52"/>
      <c r="E1652" s="39"/>
      <c r="F1652" s="39"/>
      <c r="G1652" s="35"/>
      <c r="I1652" s="52"/>
      <c r="J1652" s="39"/>
      <c r="K1652" s="39"/>
      <c r="L1652" s="62"/>
      <c r="M1652" s="101">
        <f t="shared" si="296"/>
        <v>5</v>
      </c>
      <c r="N1652" s="67" t="str">
        <f ca="1">IF(D1652="","",_xll.xEURO(OFFSET(C1652,-M1652+1,0),E1652,OFFSET(C1652,-M1652+2,0),OFFSET(C1652,-M1652+2,0),OFFSET(C1652,-M1652+3,0)+AB1652,OFFSET(C1652,-M1652+4,0),0,1)*D1652)</f>
        <v/>
      </c>
      <c r="O1652" s="69" t="str">
        <f ca="1">IF(D1652="","",_xll.xEURO(OFFSET(C1652,-M1652+1,0),E1652,OFFSET(C1652,-M1652+2,0),OFFSET(C1652,-M1652+2,0),OFFSET(C1652,-M1652+3,0)+AB1652,OFFSET(C1652,-M1652+4,0),0,0))</f>
        <v/>
      </c>
      <c r="P1652" s="67" t="str">
        <f t="shared" si="294"/>
        <v/>
      </c>
      <c r="Q1652" s="67" t="str">
        <f ca="1">IF(D1652="","",_xll.xEURO(OFFSET(C1652,-M1652+1,0),E1652,OFFSET(C1652,-M1652+2,0),OFFSET(C1652,-M1652+2,0),OFFSET(C1652,-M1652+3,0)+AB1652,OFFSET(C1652,-M1652+4,0),0,2)/10*D1652)</f>
        <v/>
      </c>
      <c r="R1652" s="71" t="str">
        <f ca="1">IF(D1652="","",_xll.xEURO(OFFSET(C1652,-M1652+1,0),E1652,OFFSET(C1652,-M1652+2,0),OFFSET(C1652,-M1652+2,0),OFFSET(C1652,-M1652+3,0)+AB1652,OFFSET(C1652,-M1652+4,0),0,3)/100*D1652*10000)</f>
        <v/>
      </c>
      <c r="S1652" s="71" t="str">
        <f ca="1">IF(D1652="","",_xll.xEURO(OFFSET(C1652,-M1652+1,0),E1652,OFFSET(C1652,-M1652+2,0),OFFSET(C1652,-M1652+2,0),OFFSET(C1652,-M1652+3,0)+AB1652,OFFSET(C1652,-M1652+4,0),0,5)/365.25*D1652*10000)</f>
        <v/>
      </c>
      <c r="U1652" s="67" t="str">
        <f ca="1">IF(I1652="","",_xll.xEURO(OFFSET(C1652,-M1652+1,0),J1652,OFFSET(C1652,-M1652+2,0),OFFSET(C1652,-M1652+2,0),OFFSET(C1652,-M1652+3,0)+AC1652,OFFSET(C1652,-M1652+4,0),1,1)*I1652)</f>
        <v/>
      </c>
      <c r="V1652" s="69" t="str">
        <f ca="1">IF(I1652="","",_xll.xEURO(OFFSET(C1652,-M1652+1,0),J1652,OFFSET(C1652,-M1652+2,0),OFFSET(C1652,-M1652+2,0),OFFSET(C1652,-M1652+3,0)+AC1652,OFFSET(C1652,-M1652+4,0),1,0))</f>
        <v/>
      </c>
      <c r="W1652" s="67" t="str">
        <f t="shared" si="295"/>
        <v/>
      </c>
      <c r="X1652" s="67" t="str">
        <f ca="1">IF(I1652="","",_xll.xEURO(OFFSET(C1652,-M1652+1,0),J1652,OFFSET(C1652,-M1652+2,0),OFFSET(C1652,-M1652+2,0),OFFSET(C1652,-M1652+3,0)+AC1652,OFFSET(C1652,-M1652+4,0),1,2)/10*I1652)</f>
        <v/>
      </c>
      <c r="Y1652" s="71" t="str">
        <f ca="1">IF(I1652="","",_xll.xEURO(OFFSET(C1652,-M1652+1,0),J1652,OFFSET(C1652,-M1652+2,0),OFFSET(C1652,-M1652+2,0),OFFSET(C1652,-M1652+3,0)+AC1652,OFFSET(C1652,-M1652+4,0),1,3)/100*I1652*10000)</f>
        <v/>
      </c>
      <c r="Z1652" s="71" t="str">
        <f ca="1">IF(I1652="","",_xll.xEURO(OFFSET(C1652,-M1652+1,0),J1652,OFFSET(C1652,-M1652+2,0),OFFSET(C1652,-M1652+2,0),OFFSET(C1652,-M1652+3,0)+AC1652,OFFSET(C1652,-M1652+4,0),1,5)/365.25*I1652*10000)</f>
        <v/>
      </c>
      <c r="AB1652" s="40" t="str">
        <f ca="1">IF(D1652="","",_xll.xCalcSkew(OFFSET(C1652,-M1652,0),E1652-OFFSET(C1652,-M1652+1,0),b)/100)</f>
        <v/>
      </c>
      <c r="AC1652" s="40" t="str">
        <f ca="1">IF(I1652="","",_xll.xCalcSkew(OFFSET(C1652,-M1652,0),J1652-OFFSET(C1652,-M1652+1,0),b)/100)</f>
        <v/>
      </c>
      <c r="AE1652">
        <f t="shared" si="284"/>
        <v>0</v>
      </c>
      <c r="AF1652">
        <f t="shared" si="285"/>
        <v>0</v>
      </c>
      <c r="AG1652">
        <f t="shared" si="286"/>
        <v>0</v>
      </c>
    </row>
    <row r="1653" spans="3:33" x14ac:dyDescent="0.25">
      <c r="C1653" s="64">
        <f ca="1">N1683+U1683</f>
        <v>0</v>
      </c>
      <c r="D1653" s="52"/>
      <c r="E1653" s="39"/>
      <c r="F1653" s="39"/>
      <c r="G1653" s="35"/>
      <c r="I1653" s="52"/>
      <c r="J1653" s="39"/>
      <c r="K1653" s="39"/>
      <c r="L1653" s="62"/>
      <c r="M1653" s="101">
        <f t="shared" si="296"/>
        <v>6</v>
      </c>
      <c r="N1653" s="67" t="str">
        <f ca="1">IF(D1653="","",_xll.xEURO(OFFSET(C1653,-M1653+1,0),E1653,OFFSET(C1653,-M1653+2,0),OFFSET(C1653,-M1653+2,0),OFFSET(C1653,-M1653+3,0)+AB1653,OFFSET(C1653,-M1653+4,0),0,1)*D1653)</f>
        <v/>
      </c>
      <c r="O1653" s="69" t="str">
        <f ca="1">IF(D1653="","",_xll.xEURO(OFFSET(C1653,-M1653+1,0),E1653,OFFSET(C1653,-M1653+2,0),OFFSET(C1653,-M1653+2,0),OFFSET(C1653,-M1653+3,0)+AB1653,OFFSET(C1653,-M1653+4,0),0,0))</f>
        <v/>
      </c>
      <c r="P1653" s="67" t="str">
        <f t="shared" si="294"/>
        <v/>
      </c>
      <c r="Q1653" s="67" t="str">
        <f ca="1">IF(D1653="","",_xll.xEURO(OFFSET(C1653,-M1653+1,0),E1653,OFFSET(C1653,-M1653+2,0),OFFSET(C1653,-M1653+2,0),OFFSET(C1653,-M1653+3,0)+AB1653,OFFSET(C1653,-M1653+4,0),0,2)/10*D1653)</f>
        <v/>
      </c>
      <c r="R1653" s="71" t="str">
        <f ca="1">IF(D1653="","",_xll.xEURO(OFFSET(C1653,-M1653+1,0),E1653,OFFSET(C1653,-M1653+2,0),OFFSET(C1653,-M1653+2,0),OFFSET(C1653,-M1653+3,0)+AB1653,OFFSET(C1653,-M1653+4,0),0,3)/100*D1653*10000)</f>
        <v/>
      </c>
      <c r="S1653" s="71" t="str">
        <f ca="1">IF(D1653="","",_xll.xEURO(OFFSET(C1653,-M1653+1,0),E1653,OFFSET(C1653,-M1653+2,0),OFFSET(C1653,-M1653+2,0),OFFSET(C1653,-M1653+3,0)+AB1653,OFFSET(C1653,-M1653+4,0),0,5)/365.25*D1653*10000)</f>
        <v/>
      </c>
      <c r="U1653" s="67" t="str">
        <f ca="1">IF(I1653="","",_xll.xEURO(OFFSET(C1653,-M1653+1,0),J1653,OFFSET(C1653,-M1653+2,0),OFFSET(C1653,-M1653+2,0),OFFSET(C1653,-M1653+3,0)+AC1653,OFFSET(C1653,-M1653+4,0),1,1)*I1653)</f>
        <v/>
      </c>
      <c r="V1653" s="69" t="str">
        <f ca="1">IF(I1653="","",_xll.xEURO(OFFSET(C1653,-M1653+1,0),J1653,OFFSET(C1653,-M1653+2,0),OFFSET(C1653,-M1653+2,0),OFFSET(C1653,-M1653+3,0)+AC1653,OFFSET(C1653,-M1653+4,0),1,0))</f>
        <v/>
      </c>
      <c r="W1653" s="67" t="str">
        <f t="shared" si="295"/>
        <v/>
      </c>
      <c r="X1653" s="67" t="str">
        <f ca="1">IF(I1653="","",_xll.xEURO(OFFSET(C1653,-M1653+1,0),J1653,OFFSET(C1653,-M1653+2,0),OFFSET(C1653,-M1653+2,0),OFFSET(C1653,-M1653+3,0)+AC1653,OFFSET(C1653,-M1653+4,0),1,2)/10*I1653)</f>
        <v/>
      </c>
      <c r="Y1653" s="71" t="str">
        <f ca="1">IF(I1653="","",_xll.xEURO(OFFSET(C1653,-M1653+1,0),J1653,OFFSET(C1653,-M1653+2,0),OFFSET(C1653,-M1653+2,0),OFFSET(C1653,-M1653+3,0)+AC1653,OFFSET(C1653,-M1653+4,0),1,3)/100*I1653*10000)</f>
        <v/>
      </c>
      <c r="Z1653" s="71" t="str">
        <f ca="1">IF(I1653="","",_xll.xEURO(OFFSET(C1653,-M1653+1,0),J1653,OFFSET(C1653,-M1653+2,0),OFFSET(C1653,-M1653+2,0),OFFSET(C1653,-M1653+3,0)+AC1653,OFFSET(C1653,-M1653+4,0),1,5)/365.25*I1653*10000)</f>
        <v/>
      </c>
      <c r="AB1653" s="40" t="str">
        <f ca="1">IF(D1653="","",_xll.xCalcSkew(OFFSET(C1653,-M1653,0),E1653-OFFSET(C1653,-M1653+1,0),b)/100)</f>
        <v/>
      </c>
      <c r="AC1653" s="40" t="str">
        <f ca="1">IF(I1653="","",_xll.xCalcSkew(OFFSET(C1653,-M1653,0),J1653-OFFSET(C1653,-M1653+1,0),b)/100)</f>
        <v/>
      </c>
      <c r="AE1653">
        <f t="shared" si="284"/>
        <v>0</v>
      </c>
      <c r="AF1653">
        <f t="shared" si="285"/>
        <v>0</v>
      </c>
      <c r="AG1653">
        <f t="shared" si="286"/>
        <v>0</v>
      </c>
    </row>
    <row r="1654" spans="3:33" x14ac:dyDescent="0.25">
      <c r="C1654" s="103">
        <f ca="1">Q1683+X1683</f>
        <v>0</v>
      </c>
      <c r="D1654" s="52"/>
      <c r="E1654" s="39"/>
      <c r="F1654" s="39"/>
      <c r="G1654" s="35"/>
      <c r="I1654" s="52"/>
      <c r="J1654" s="39"/>
      <c r="K1654" s="39"/>
      <c r="L1654" s="62"/>
      <c r="M1654" s="101">
        <f t="shared" si="296"/>
        <v>7</v>
      </c>
      <c r="N1654" s="67" t="str">
        <f ca="1">IF(D1654="","",_xll.xEURO(OFFSET(C1654,-M1654+1,0),E1654,OFFSET(C1654,-M1654+2,0),OFFSET(C1654,-M1654+2,0),OFFSET(C1654,-M1654+3,0)+AB1654,OFFSET(C1654,-M1654+4,0),0,1)*D1654)</f>
        <v/>
      </c>
      <c r="O1654" s="69" t="str">
        <f ca="1">IF(D1654="","",_xll.xEURO(OFFSET(C1654,-M1654+1,0),E1654,OFFSET(C1654,-M1654+2,0),OFFSET(C1654,-M1654+2,0),OFFSET(C1654,-M1654+3,0)+AB1654,OFFSET(C1654,-M1654+4,0),0,0))</f>
        <v/>
      </c>
      <c r="P1654" s="67" t="str">
        <f t="shared" si="294"/>
        <v/>
      </c>
      <c r="Q1654" s="67" t="str">
        <f ca="1">IF(D1654="","",_xll.xEURO(OFFSET(C1654,-M1654+1,0),E1654,OFFSET(C1654,-M1654+2,0),OFFSET(C1654,-M1654+2,0),OFFSET(C1654,-M1654+3,0)+AB1654,OFFSET(C1654,-M1654+4,0),0,2)/10*D1654)</f>
        <v/>
      </c>
      <c r="R1654" s="71" t="str">
        <f ca="1">IF(D1654="","",_xll.xEURO(OFFSET(C1654,-M1654+1,0),E1654,OFFSET(C1654,-M1654+2,0),OFFSET(C1654,-M1654+2,0),OFFSET(C1654,-M1654+3,0)+AB1654,OFFSET(C1654,-M1654+4,0),0,3)/100*D1654*10000)</f>
        <v/>
      </c>
      <c r="S1654" s="71" t="str">
        <f ca="1">IF(D1654="","",_xll.xEURO(OFFSET(C1654,-M1654+1,0),E1654,OFFSET(C1654,-M1654+2,0),OFFSET(C1654,-M1654+2,0),OFFSET(C1654,-M1654+3,0)+AB1654,OFFSET(C1654,-M1654+4,0),0,5)/365.25*D1654*10000)</f>
        <v/>
      </c>
      <c r="U1654" s="67" t="str">
        <f ca="1">IF(I1654="","",_xll.xEURO(OFFSET(C1654,-M1654+1,0),J1654,OFFSET(C1654,-M1654+2,0),OFFSET(C1654,-M1654+2,0),OFFSET(C1654,-M1654+3,0)+AC1654,OFFSET(C1654,-M1654+4,0),1,1)*I1654)</f>
        <v/>
      </c>
      <c r="V1654" s="69" t="str">
        <f ca="1">IF(I1654="","",_xll.xEURO(OFFSET(C1654,-M1654+1,0),J1654,OFFSET(C1654,-M1654+2,0),OFFSET(C1654,-M1654+2,0),OFFSET(C1654,-M1654+3,0)+AC1654,OFFSET(C1654,-M1654+4,0),1,0))</f>
        <v/>
      </c>
      <c r="W1654" s="67" t="str">
        <f t="shared" si="295"/>
        <v/>
      </c>
      <c r="X1654" s="67" t="str">
        <f ca="1">IF(I1654="","",_xll.xEURO(OFFSET(C1654,-M1654+1,0),J1654,OFFSET(C1654,-M1654+2,0),OFFSET(C1654,-M1654+2,0),OFFSET(C1654,-M1654+3,0)+AC1654,OFFSET(C1654,-M1654+4,0),1,2)/10*I1654)</f>
        <v/>
      </c>
      <c r="Y1654" s="71" t="str">
        <f ca="1">IF(I1654="","",_xll.xEURO(OFFSET(C1654,-M1654+1,0),J1654,OFFSET(C1654,-M1654+2,0),OFFSET(C1654,-M1654+2,0),OFFSET(C1654,-M1654+3,0)+AC1654,OFFSET(C1654,-M1654+4,0),1,3)/100*I1654*10000)</f>
        <v/>
      </c>
      <c r="Z1654" s="71" t="str">
        <f ca="1">IF(I1654="","",_xll.xEURO(OFFSET(C1654,-M1654+1,0),J1654,OFFSET(C1654,-M1654+2,0),OFFSET(C1654,-M1654+2,0),OFFSET(C1654,-M1654+3,0)+AC1654,OFFSET(C1654,-M1654+4,0),1,5)/365.25*I1654*10000)</f>
        <v/>
      </c>
      <c r="AB1654" s="40" t="str">
        <f ca="1">IF(D1654="","",_xll.xCalcSkew(OFFSET(C1654,-M1654,0),E1654-OFFSET(C1654,-M1654+1,0),b)/100)</f>
        <v/>
      </c>
      <c r="AC1654" s="40" t="str">
        <f ca="1">IF(I1654="","",_xll.xCalcSkew(OFFSET(C1654,-M1654,0),J1654-OFFSET(C1654,-M1654+1,0),b)/100)</f>
        <v/>
      </c>
      <c r="AE1654">
        <f t="shared" si="284"/>
        <v>0</v>
      </c>
      <c r="AF1654">
        <f t="shared" si="285"/>
        <v>0</v>
      </c>
      <c r="AG1654">
        <f t="shared" si="286"/>
        <v>0</v>
      </c>
    </row>
    <row r="1655" spans="3:33" x14ac:dyDescent="0.25">
      <c r="C1655" s="64">
        <f ca="1">R1683+Y1683</f>
        <v>0</v>
      </c>
      <c r="D1655" s="52"/>
      <c r="E1655" s="39"/>
      <c r="F1655" s="39"/>
      <c r="G1655" s="35"/>
      <c r="I1655" s="52"/>
      <c r="J1655" s="39"/>
      <c r="K1655" s="39"/>
      <c r="L1655" s="62"/>
      <c r="M1655" s="101">
        <f t="shared" si="296"/>
        <v>8</v>
      </c>
      <c r="N1655" s="67" t="str">
        <f ca="1">IF(D1655="","",_xll.xEURO(OFFSET(C1655,-M1655+1,0),E1655,OFFSET(C1655,-M1655+2,0),OFFSET(C1655,-M1655+2,0),OFFSET(C1655,-M1655+3,0)+AB1655,OFFSET(C1655,-M1655+4,0),0,1)*D1655)</f>
        <v/>
      </c>
      <c r="O1655" s="69" t="str">
        <f ca="1">IF(D1655="","",_xll.xEURO(OFFSET(C1655,-M1655+1,0),E1655,OFFSET(C1655,-M1655+2,0),OFFSET(C1655,-M1655+2,0),OFFSET(C1655,-M1655+3,0)+AB1655,OFFSET(C1655,-M1655+4,0),0,0))</f>
        <v/>
      </c>
      <c r="P1655" s="67" t="str">
        <f t="shared" si="294"/>
        <v/>
      </c>
      <c r="Q1655" s="67" t="str">
        <f ca="1">IF(D1655="","",_xll.xEURO(OFFSET(C1655,-M1655+1,0),E1655,OFFSET(C1655,-M1655+2,0),OFFSET(C1655,-M1655+2,0),OFFSET(C1655,-M1655+3,0)+AB1655,OFFSET(C1655,-M1655+4,0),0,2)/10*D1655)</f>
        <v/>
      </c>
      <c r="R1655" s="71" t="str">
        <f ca="1">IF(D1655="","",_xll.xEURO(OFFSET(C1655,-M1655+1,0),E1655,OFFSET(C1655,-M1655+2,0),OFFSET(C1655,-M1655+2,0),OFFSET(C1655,-M1655+3,0)+AB1655,OFFSET(C1655,-M1655+4,0),0,3)/100*D1655*10000)</f>
        <v/>
      </c>
      <c r="S1655" s="71" t="str">
        <f ca="1">IF(D1655="","",_xll.xEURO(OFFSET(C1655,-M1655+1,0),E1655,OFFSET(C1655,-M1655+2,0),OFFSET(C1655,-M1655+2,0),OFFSET(C1655,-M1655+3,0)+AB1655,OFFSET(C1655,-M1655+4,0),0,5)/365.25*D1655*10000)</f>
        <v/>
      </c>
      <c r="U1655" s="67" t="str">
        <f ca="1">IF(I1655="","",_xll.xEURO(OFFSET(C1655,-M1655+1,0),J1655,OFFSET(C1655,-M1655+2,0),OFFSET(C1655,-M1655+2,0),OFFSET(C1655,-M1655+3,0)+AC1655,OFFSET(C1655,-M1655+4,0),1,1)*I1655)</f>
        <v/>
      </c>
      <c r="V1655" s="69" t="str">
        <f ca="1">IF(I1655="","",_xll.xEURO(OFFSET(C1655,-M1655+1,0),J1655,OFFSET(C1655,-M1655+2,0),OFFSET(C1655,-M1655+2,0),OFFSET(C1655,-M1655+3,0)+AC1655,OFFSET(C1655,-M1655+4,0),1,0))</f>
        <v/>
      </c>
      <c r="W1655" s="67" t="str">
        <f t="shared" si="295"/>
        <v/>
      </c>
      <c r="X1655" s="67" t="str">
        <f ca="1">IF(I1655="","",_xll.xEURO(OFFSET(C1655,-M1655+1,0),J1655,OFFSET(C1655,-M1655+2,0),OFFSET(C1655,-M1655+2,0),OFFSET(C1655,-M1655+3,0)+AC1655,OFFSET(C1655,-M1655+4,0),1,2)/10*I1655)</f>
        <v/>
      </c>
      <c r="Y1655" s="71" t="str">
        <f ca="1">IF(I1655="","",_xll.xEURO(OFFSET(C1655,-M1655+1,0),J1655,OFFSET(C1655,-M1655+2,0),OFFSET(C1655,-M1655+2,0),OFFSET(C1655,-M1655+3,0)+AC1655,OFFSET(C1655,-M1655+4,0),1,3)/100*I1655*10000)</f>
        <v/>
      </c>
      <c r="Z1655" s="71" t="str">
        <f ca="1">IF(I1655="","",_xll.xEURO(OFFSET(C1655,-M1655+1,0),J1655,OFFSET(C1655,-M1655+2,0),OFFSET(C1655,-M1655+2,0),OFFSET(C1655,-M1655+3,0)+AC1655,OFFSET(C1655,-M1655+4,0),1,5)/365.25*I1655*10000)</f>
        <v/>
      </c>
      <c r="AB1655" s="40" t="str">
        <f ca="1">IF(D1655="","",_xll.xCalcSkew(OFFSET(C1655,-M1655,0),E1655-OFFSET(C1655,-M1655+1,0),b)/100)</f>
        <v/>
      </c>
      <c r="AC1655" s="40" t="str">
        <f ca="1">IF(I1655="","",_xll.xCalcSkew(OFFSET(C1655,-M1655,0),J1655-OFFSET(C1655,-M1655+1,0),b)/100)</f>
        <v/>
      </c>
      <c r="AE1655">
        <f t="shared" si="284"/>
        <v>0</v>
      </c>
      <c r="AF1655">
        <f t="shared" si="285"/>
        <v>0</v>
      </c>
      <c r="AG1655">
        <f t="shared" si="286"/>
        <v>0</v>
      </c>
    </row>
    <row r="1656" spans="3:33" x14ac:dyDescent="0.25">
      <c r="C1656" s="64">
        <f ca="1">S1683+Z1683</f>
        <v>0</v>
      </c>
      <c r="D1656" s="52"/>
      <c r="E1656" s="39"/>
      <c r="F1656" s="39"/>
      <c r="G1656" s="35"/>
      <c r="I1656" s="52"/>
      <c r="J1656" s="39"/>
      <c r="K1656" s="39"/>
      <c r="L1656" s="62"/>
      <c r="M1656" s="101">
        <f t="shared" si="296"/>
        <v>9</v>
      </c>
      <c r="N1656" s="67" t="str">
        <f ca="1">IF(D1656="","",_xll.xEURO(OFFSET(C1656,-M1656+1,0),E1656,OFFSET(C1656,-M1656+2,0),OFFSET(C1656,-M1656+2,0),OFFSET(C1656,-M1656+3,0)+AB1656,OFFSET(C1656,-M1656+4,0),0,1)*D1656)</f>
        <v/>
      </c>
      <c r="O1656" s="69" t="str">
        <f ca="1">IF(D1656="","",_xll.xEURO(OFFSET(C1656,-M1656+1,0),E1656,OFFSET(C1656,-M1656+2,0),OFFSET(C1656,-M1656+2,0),OFFSET(C1656,-M1656+3,0)+AB1656,OFFSET(C1656,-M1656+4,0),0,0))</f>
        <v/>
      </c>
      <c r="P1656" s="67" t="str">
        <f t="shared" si="294"/>
        <v/>
      </c>
      <c r="Q1656" s="67" t="str">
        <f ca="1">IF(D1656="","",_xll.xEURO(OFFSET(C1656,-M1656+1,0),E1656,OFFSET(C1656,-M1656+2,0),OFFSET(C1656,-M1656+2,0),OFFSET(C1656,-M1656+3,0)+AB1656,OFFSET(C1656,-M1656+4,0),0,2)/10*D1656)</f>
        <v/>
      </c>
      <c r="R1656" s="71" t="str">
        <f ca="1">IF(D1656="","",_xll.xEURO(OFFSET(C1656,-M1656+1,0),E1656,OFFSET(C1656,-M1656+2,0),OFFSET(C1656,-M1656+2,0),OFFSET(C1656,-M1656+3,0)+AB1656,OFFSET(C1656,-M1656+4,0),0,3)/100*D1656*10000)</f>
        <v/>
      </c>
      <c r="S1656" s="71" t="str">
        <f ca="1">IF(D1656="","",_xll.xEURO(OFFSET(C1656,-M1656+1,0),E1656,OFFSET(C1656,-M1656+2,0),OFFSET(C1656,-M1656+2,0),OFFSET(C1656,-M1656+3,0)+AB1656,OFFSET(C1656,-M1656+4,0),0,5)/365.25*D1656*10000)</f>
        <v/>
      </c>
      <c r="U1656" s="67" t="str">
        <f ca="1">IF(I1656="","",_xll.xEURO(OFFSET(C1656,-M1656+1,0),J1656,OFFSET(C1656,-M1656+2,0),OFFSET(C1656,-M1656+2,0),OFFSET(C1656,-M1656+3,0)+AC1656,OFFSET(C1656,-M1656+4,0),1,1)*I1656)</f>
        <v/>
      </c>
      <c r="V1656" s="69" t="str">
        <f ca="1">IF(I1656="","",_xll.xEURO(OFFSET(C1656,-M1656+1,0),J1656,OFFSET(C1656,-M1656+2,0),OFFSET(C1656,-M1656+2,0),OFFSET(C1656,-M1656+3,0)+AC1656,OFFSET(C1656,-M1656+4,0),1,0))</f>
        <v/>
      </c>
      <c r="W1656" s="67" t="str">
        <f t="shared" si="295"/>
        <v/>
      </c>
      <c r="X1656" s="67" t="str">
        <f ca="1">IF(I1656="","",_xll.xEURO(OFFSET(C1656,-M1656+1,0),J1656,OFFSET(C1656,-M1656+2,0),OFFSET(C1656,-M1656+2,0),OFFSET(C1656,-M1656+3,0)+AC1656,OFFSET(C1656,-M1656+4,0),1,2)/10*I1656)</f>
        <v/>
      </c>
      <c r="Y1656" s="71" t="str">
        <f ca="1">IF(I1656="","",_xll.xEURO(OFFSET(C1656,-M1656+1,0),J1656,OFFSET(C1656,-M1656+2,0),OFFSET(C1656,-M1656+2,0),OFFSET(C1656,-M1656+3,0)+AC1656,OFFSET(C1656,-M1656+4,0),1,3)/100*I1656*10000)</f>
        <v/>
      </c>
      <c r="Z1656" s="71" t="str">
        <f ca="1">IF(I1656="","",_xll.xEURO(OFFSET(C1656,-M1656+1,0),J1656,OFFSET(C1656,-M1656+2,0),OFFSET(C1656,-M1656+2,0),OFFSET(C1656,-M1656+3,0)+AC1656,OFFSET(C1656,-M1656+4,0),1,5)/365.25*I1656*10000)</f>
        <v/>
      </c>
      <c r="AB1656" s="40" t="str">
        <f ca="1">IF(D1656="","",_xll.xCalcSkew(OFFSET(C1656,-M1656,0),E1656-OFFSET(C1656,-M1656+1,0),b)/100)</f>
        <v/>
      </c>
      <c r="AC1656" s="40" t="str">
        <f ca="1">IF(I1656="","",_xll.xCalcSkew(OFFSET(C1656,-M1656,0),J1656-OFFSET(C1656,-M1656+1,0),b)/100)</f>
        <v/>
      </c>
      <c r="AE1656">
        <f t="shared" si="284"/>
        <v>0</v>
      </c>
      <c r="AF1656">
        <f t="shared" si="285"/>
        <v>0</v>
      </c>
      <c r="AG1656">
        <f t="shared" si="286"/>
        <v>0</v>
      </c>
    </row>
    <row r="1657" spans="3:33" x14ac:dyDescent="0.25">
      <c r="C1657" s="64">
        <f ca="1">P1683+W1683</f>
        <v>0</v>
      </c>
      <c r="D1657" s="52"/>
      <c r="E1657" s="39"/>
      <c r="F1657" s="39"/>
      <c r="G1657" s="35"/>
      <c r="I1657" s="52"/>
      <c r="J1657" s="39"/>
      <c r="K1657" s="39"/>
      <c r="L1657" s="62"/>
      <c r="M1657" s="101">
        <f t="shared" si="296"/>
        <v>10</v>
      </c>
      <c r="N1657" s="67" t="str">
        <f ca="1">IF(D1657="","",_xll.xEURO(OFFSET(C1657,-M1657+1,0),E1657,OFFSET(C1657,-M1657+2,0),OFFSET(C1657,-M1657+2,0),OFFSET(C1657,-M1657+3,0)+AB1657,OFFSET(C1657,-M1657+4,0),0,1)*D1657)</f>
        <v/>
      </c>
      <c r="O1657" s="69" t="str">
        <f ca="1">IF(D1657="","",_xll.xEURO(OFFSET(C1657,-M1657+1,0),E1657,OFFSET(C1657,-M1657+2,0),OFFSET(C1657,-M1657+2,0),OFFSET(C1657,-M1657+3,0)+AB1657,OFFSET(C1657,-M1657+4,0),0,0))</f>
        <v/>
      </c>
      <c r="P1657" s="67" t="str">
        <f t="shared" si="294"/>
        <v/>
      </c>
      <c r="Q1657" s="67" t="str">
        <f ca="1">IF(D1657="","",_xll.xEURO(OFFSET(C1657,-M1657+1,0),E1657,OFFSET(C1657,-M1657+2,0),OFFSET(C1657,-M1657+2,0),OFFSET(C1657,-M1657+3,0)+AB1657,OFFSET(C1657,-M1657+4,0),0,2)/10*D1657)</f>
        <v/>
      </c>
      <c r="R1657" s="71" t="str">
        <f ca="1">IF(D1657="","",_xll.xEURO(OFFSET(C1657,-M1657+1,0),E1657,OFFSET(C1657,-M1657+2,0),OFFSET(C1657,-M1657+2,0),OFFSET(C1657,-M1657+3,0)+AB1657,OFFSET(C1657,-M1657+4,0),0,3)/100*D1657*10000)</f>
        <v/>
      </c>
      <c r="S1657" s="71" t="str">
        <f ca="1">IF(D1657="","",_xll.xEURO(OFFSET(C1657,-M1657+1,0),E1657,OFFSET(C1657,-M1657+2,0),OFFSET(C1657,-M1657+2,0),OFFSET(C1657,-M1657+3,0)+AB1657,OFFSET(C1657,-M1657+4,0),0,5)/365.25*D1657*10000)</f>
        <v/>
      </c>
      <c r="U1657" s="67" t="str">
        <f ca="1">IF(I1657="","",_xll.xEURO(OFFSET(C1657,-M1657+1,0),J1657,OFFSET(C1657,-M1657+2,0),OFFSET(C1657,-M1657+2,0),OFFSET(C1657,-M1657+3,0)+AC1657,OFFSET(C1657,-M1657+4,0),1,1)*I1657)</f>
        <v/>
      </c>
      <c r="V1657" s="69" t="str">
        <f ca="1">IF(I1657="","",_xll.xEURO(OFFSET(C1657,-M1657+1,0),J1657,OFFSET(C1657,-M1657+2,0),OFFSET(C1657,-M1657+2,0),OFFSET(C1657,-M1657+3,0)+AC1657,OFFSET(C1657,-M1657+4,0),1,0))</f>
        <v/>
      </c>
      <c r="W1657" s="67" t="str">
        <f t="shared" si="295"/>
        <v/>
      </c>
      <c r="X1657" s="67" t="str">
        <f ca="1">IF(I1657="","",_xll.xEURO(OFFSET(C1657,-M1657+1,0),J1657,OFFSET(C1657,-M1657+2,0),OFFSET(C1657,-M1657+2,0),OFFSET(C1657,-M1657+3,0)+AC1657,OFFSET(C1657,-M1657+4,0),1,2)/10*I1657)</f>
        <v/>
      </c>
      <c r="Y1657" s="71" t="str">
        <f ca="1">IF(I1657="","",_xll.xEURO(OFFSET(C1657,-M1657+1,0),J1657,OFFSET(C1657,-M1657+2,0),OFFSET(C1657,-M1657+2,0),OFFSET(C1657,-M1657+3,0)+AC1657,OFFSET(C1657,-M1657+4,0),1,3)/100*I1657*10000)</f>
        <v/>
      </c>
      <c r="Z1657" s="71" t="str">
        <f ca="1">IF(I1657="","",_xll.xEURO(OFFSET(C1657,-M1657+1,0),J1657,OFFSET(C1657,-M1657+2,0),OFFSET(C1657,-M1657+2,0),OFFSET(C1657,-M1657+3,0)+AC1657,OFFSET(C1657,-M1657+4,0),1,5)/365.25*I1657*10000)</f>
        <v/>
      </c>
      <c r="AB1657" s="40" t="str">
        <f ca="1">IF(D1657="","",_xll.xCalcSkew(OFFSET(C1657,-M1657,0),E1657-OFFSET(C1657,-M1657+1,0),b)/100)</f>
        <v/>
      </c>
      <c r="AC1657" s="40" t="str">
        <f ca="1">IF(I1657="","",_xll.xCalcSkew(OFFSET(C1657,-M1657,0),J1657-OFFSET(C1657,-M1657+1,0),b)/100)</f>
        <v/>
      </c>
      <c r="AE1657">
        <f t="shared" si="284"/>
        <v>0</v>
      </c>
      <c r="AF1657">
        <f t="shared" si="285"/>
        <v>0</v>
      </c>
      <c r="AG1657">
        <f t="shared" si="286"/>
        <v>0</v>
      </c>
    </row>
    <row r="1658" spans="3:33" x14ac:dyDescent="0.25">
      <c r="D1658" s="52"/>
      <c r="E1658" s="39"/>
      <c r="F1658" s="39"/>
      <c r="G1658" s="35"/>
      <c r="I1658" s="52"/>
      <c r="J1658" s="39"/>
      <c r="K1658" s="39"/>
      <c r="L1658" s="62"/>
      <c r="M1658" s="101">
        <f t="shared" si="296"/>
        <v>11</v>
      </c>
      <c r="N1658" s="67" t="str">
        <f ca="1">IF(D1658="","",_xll.xEURO(OFFSET(C1658,-M1658+1,0),E1658,OFFSET(C1658,-M1658+2,0),OFFSET(C1658,-M1658+2,0),OFFSET(C1658,-M1658+3,0)+AB1658,OFFSET(C1658,-M1658+4,0),0,1)*D1658)</f>
        <v/>
      </c>
      <c r="O1658" s="69" t="str">
        <f ca="1">IF(D1658="","",_xll.xEURO(OFFSET(C1658,-M1658+1,0),E1658,OFFSET(C1658,-M1658+2,0),OFFSET(C1658,-M1658+2,0),OFFSET(C1658,-M1658+3,0)+AB1658,OFFSET(C1658,-M1658+4,0),0,0))</f>
        <v/>
      </c>
      <c r="P1658" s="67" t="str">
        <f t="shared" si="294"/>
        <v/>
      </c>
      <c r="Q1658" s="67" t="str">
        <f ca="1">IF(D1658="","",_xll.xEURO(OFFSET(C1658,-M1658+1,0),E1658,OFFSET(C1658,-M1658+2,0),OFFSET(C1658,-M1658+2,0),OFFSET(C1658,-M1658+3,0)+AB1658,OFFSET(C1658,-M1658+4,0),0,2)/10*D1658)</f>
        <v/>
      </c>
      <c r="R1658" s="71" t="str">
        <f ca="1">IF(D1658="","",_xll.xEURO(OFFSET(C1658,-M1658+1,0),E1658,OFFSET(C1658,-M1658+2,0),OFFSET(C1658,-M1658+2,0),OFFSET(C1658,-M1658+3,0)+AB1658,OFFSET(C1658,-M1658+4,0),0,3)/100*D1658*10000)</f>
        <v/>
      </c>
      <c r="S1658" s="71" t="str">
        <f ca="1">IF(D1658="","",_xll.xEURO(OFFSET(C1658,-M1658+1,0),E1658,OFFSET(C1658,-M1658+2,0),OFFSET(C1658,-M1658+2,0),OFFSET(C1658,-M1658+3,0)+AB1658,OFFSET(C1658,-M1658+4,0),0,5)/365.25*D1658*10000)</f>
        <v/>
      </c>
      <c r="U1658" s="67" t="str">
        <f ca="1">IF(I1658="","",_xll.xEURO(OFFSET(C1658,-M1658+1,0),J1658,OFFSET(C1658,-M1658+2,0),OFFSET(C1658,-M1658+2,0),OFFSET(C1658,-M1658+3,0)+AC1658,OFFSET(C1658,-M1658+4,0),1,1)*I1658)</f>
        <v/>
      </c>
      <c r="V1658" s="69" t="str">
        <f ca="1">IF(I1658="","",_xll.xEURO(OFFSET(C1658,-M1658+1,0),J1658,OFFSET(C1658,-M1658+2,0),OFFSET(C1658,-M1658+2,0),OFFSET(C1658,-M1658+3,0)+AC1658,OFFSET(C1658,-M1658+4,0),1,0))</f>
        <v/>
      </c>
      <c r="W1658" s="67" t="str">
        <f t="shared" si="295"/>
        <v/>
      </c>
      <c r="X1658" s="67" t="str">
        <f ca="1">IF(I1658="","",_xll.xEURO(OFFSET(C1658,-M1658+1,0),J1658,OFFSET(C1658,-M1658+2,0),OFFSET(C1658,-M1658+2,0),OFFSET(C1658,-M1658+3,0)+AC1658,OFFSET(C1658,-M1658+4,0),1,2)/10*I1658)</f>
        <v/>
      </c>
      <c r="Y1658" s="71" t="str">
        <f ca="1">IF(I1658="","",_xll.xEURO(OFFSET(C1658,-M1658+1,0),J1658,OFFSET(C1658,-M1658+2,0),OFFSET(C1658,-M1658+2,0),OFFSET(C1658,-M1658+3,0)+AC1658,OFFSET(C1658,-M1658+4,0),1,3)/100*I1658*10000)</f>
        <v/>
      </c>
      <c r="Z1658" s="71" t="str">
        <f ca="1">IF(I1658="","",_xll.xEURO(OFFSET(C1658,-M1658+1,0),J1658,OFFSET(C1658,-M1658+2,0),OFFSET(C1658,-M1658+2,0),OFFSET(C1658,-M1658+3,0)+AC1658,OFFSET(C1658,-M1658+4,0),1,5)/365.25*I1658*10000)</f>
        <v/>
      </c>
      <c r="AB1658" s="40" t="str">
        <f ca="1">IF(D1658="","",_xll.xCalcSkew(OFFSET(C1658,-M1658,0),E1658-OFFSET(C1658,-M1658+1,0),b)/100)</f>
        <v/>
      </c>
      <c r="AC1658" s="40" t="str">
        <f ca="1">IF(I1658="","",_xll.xCalcSkew(OFFSET(C1658,-M1658,0),J1658-OFFSET(C1658,-M1658+1,0),b)/100)</f>
        <v/>
      </c>
      <c r="AE1658">
        <f t="shared" si="284"/>
        <v>0</v>
      </c>
      <c r="AF1658">
        <f t="shared" si="285"/>
        <v>0</v>
      </c>
      <c r="AG1658">
        <f t="shared" si="286"/>
        <v>0</v>
      </c>
    </row>
    <row r="1659" spans="3:33" x14ac:dyDescent="0.25">
      <c r="D1659" s="52"/>
      <c r="E1659" s="39"/>
      <c r="F1659" s="39"/>
      <c r="G1659" s="35"/>
      <c r="I1659" s="52"/>
      <c r="J1659" s="39"/>
      <c r="K1659" s="39"/>
      <c r="L1659" s="62"/>
      <c r="M1659" s="101">
        <f t="shared" si="296"/>
        <v>12</v>
      </c>
      <c r="N1659" s="67" t="str">
        <f ca="1">IF(D1659="","",_xll.xEURO(OFFSET(C1659,-M1659+1,0),E1659,OFFSET(C1659,-M1659+2,0),OFFSET(C1659,-M1659+2,0),OFFSET(C1659,-M1659+3,0)+AB1659,OFFSET(C1659,-M1659+4,0),0,1)*D1659)</f>
        <v/>
      </c>
      <c r="O1659" s="69" t="str">
        <f ca="1">IF(D1659="","",_xll.xEURO(OFFSET(C1659,-M1659+1,0),E1659,OFFSET(C1659,-M1659+2,0),OFFSET(C1659,-M1659+2,0),OFFSET(C1659,-M1659+3,0)+AB1659,OFFSET(C1659,-M1659+4,0),0,0))</f>
        <v/>
      </c>
      <c r="P1659" s="67" t="str">
        <f t="shared" si="294"/>
        <v/>
      </c>
      <c r="Q1659" s="67" t="str">
        <f ca="1">IF(D1659="","",_xll.xEURO(OFFSET(C1659,-M1659+1,0),E1659,OFFSET(C1659,-M1659+2,0),OFFSET(C1659,-M1659+2,0),OFFSET(C1659,-M1659+3,0)+AB1659,OFFSET(C1659,-M1659+4,0),0,2)/10*D1659)</f>
        <v/>
      </c>
      <c r="R1659" s="71" t="str">
        <f ca="1">IF(D1659="","",_xll.xEURO(OFFSET(C1659,-M1659+1,0),E1659,OFFSET(C1659,-M1659+2,0),OFFSET(C1659,-M1659+2,0),OFFSET(C1659,-M1659+3,0)+AB1659,OFFSET(C1659,-M1659+4,0),0,3)/100*D1659*10000)</f>
        <v/>
      </c>
      <c r="S1659" s="71" t="str">
        <f ca="1">IF(D1659="","",_xll.xEURO(OFFSET(C1659,-M1659+1,0),E1659,OFFSET(C1659,-M1659+2,0),OFFSET(C1659,-M1659+2,0),OFFSET(C1659,-M1659+3,0)+AB1659,OFFSET(C1659,-M1659+4,0),0,5)/365.25*D1659*10000)</f>
        <v/>
      </c>
      <c r="U1659" s="67" t="str">
        <f ca="1">IF(I1659="","",_xll.xEURO(OFFSET(C1659,-M1659+1,0),J1659,OFFSET(C1659,-M1659+2,0),OFFSET(C1659,-M1659+2,0),OFFSET(C1659,-M1659+3,0)+AC1659,OFFSET(C1659,-M1659+4,0),1,1)*I1659)</f>
        <v/>
      </c>
      <c r="V1659" s="69" t="str">
        <f ca="1">IF(I1659="","",_xll.xEURO(OFFSET(C1659,-M1659+1,0),J1659,OFFSET(C1659,-M1659+2,0),OFFSET(C1659,-M1659+2,0),OFFSET(C1659,-M1659+3,0)+AC1659,OFFSET(C1659,-M1659+4,0),1,0))</f>
        <v/>
      </c>
      <c r="W1659" s="67" t="str">
        <f t="shared" si="295"/>
        <v/>
      </c>
      <c r="X1659" s="67" t="str">
        <f ca="1">IF(I1659="","",_xll.xEURO(OFFSET(C1659,-M1659+1,0),J1659,OFFSET(C1659,-M1659+2,0),OFFSET(C1659,-M1659+2,0),OFFSET(C1659,-M1659+3,0)+AC1659,OFFSET(C1659,-M1659+4,0),1,2)/10*I1659)</f>
        <v/>
      </c>
      <c r="Y1659" s="71" t="str">
        <f ca="1">IF(I1659="","",_xll.xEURO(OFFSET(C1659,-M1659+1,0),J1659,OFFSET(C1659,-M1659+2,0),OFFSET(C1659,-M1659+2,0),OFFSET(C1659,-M1659+3,0)+AC1659,OFFSET(C1659,-M1659+4,0),1,3)/100*I1659*10000)</f>
        <v/>
      </c>
      <c r="Z1659" s="71" t="str">
        <f ca="1">IF(I1659="","",_xll.xEURO(OFFSET(C1659,-M1659+1,0),J1659,OFFSET(C1659,-M1659+2,0),OFFSET(C1659,-M1659+2,0),OFFSET(C1659,-M1659+3,0)+AC1659,OFFSET(C1659,-M1659+4,0),1,5)/365.25*I1659*10000)</f>
        <v/>
      </c>
      <c r="AB1659" s="40" t="str">
        <f ca="1">IF(D1659="","",_xll.xCalcSkew(OFFSET(C1659,-M1659,0),E1659-OFFSET(C1659,-M1659+1,0),b)/100)</f>
        <v/>
      </c>
      <c r="AC1659" s="40" t="str">
        <f ca="1">IF(I1659="","",_xll.xCalcSkew(OFFSET(C1659,-M1659,0),J1659-OFFSET(C1659,-M1659+1,0),b)/100)</f>
        <v/>
      </c>
      <c r="AE1659">
        <f t="shared" si="284"/>
        <v>0</v>
      </c>
      <c r="AF1659">
        <f t="shared" si="285"/>
        <v>0</v>
      </c>
      <c r="AG1659">
        <f t="shared" si="286"/>
        <v>0</v>
      </c>
    </row>
    <row r="1660" spans="3:33" x14ac:dyDescent="0.25">
      <c r="D1660" s="52"/>
      <c r="E1660" s="39"/>
      <c r="F1660" s="39"/>
      <c r="G1660" s="35"/>
      <c r="I1660" s="52"/>
      <c r="J1660" s="39"/>
      <c r="K1660" s="39"/>
      <c r="L1660" s="62"/>
      <c r="M1660" s="101">
        <f t="shared" si="296"/>
        <v>13</v>
      </c>
      <c r="N1660" s="67" t="str">
        <f ca="1">IF(D1660="","",_xll.xEURO(OFFSET(C1660,-M1660+1,0),E1660,OFFSET(C1660,-M1660+2,0),OFFSET(C1660,-M1660+2,0),OFFSET(C1660,-M1660+3,0)+AB1660,OFFSET(C1660,-M1660+4,0),0,1)*D1660)</f>
        <v/>
      </c>
      <c r="O1660" s="69" t="str">
        <f ca="1">IF(D1660="","",_xll.xEURO(OFFSET(C1660,-M1660+1,0),E1660,OFFSET(C1660,-M1660+2,0),OFFSET(C1660,-M1660+2,0),OFFSET(C1660,-M1660+3,0)+AB1660,OFFSET(C1660,-M1660+4,0),0,0))</f>
        <v/>
      </c>
      <c r="P1660" s="67" t="str">
        <f t="shared" si="294"/>
        <v/>
      </c>
      <c r="Q1660" s="67" t="str">
        <f ca="1">IF(D1660="","",_xll.xEURO(OFFSET(C1660,-M1660+1,0),E1660,OFFSET(C1660,-M1660+2,0),OFFSET(C1660,-M1660+2,0),OFFSET(C1660,-M1660+3,0)+AB1660,OFFSET(C1660,-M1660+4,0),0,2)/10*D1660)</f>
        <v/>
      </c>
      <c r="R1660" s="71" t="str">
        <f ca="1">IF(D1660="","",_xll.xEURO(OFFSET(C1660,-M1660+1,0),E1660,OFFSET(C1660,-M1660+2,0),OFFSET(C1660,-M1660+2,0),OFFSET(C1660,-M1660+3,0)+AB1660,OFFSET(C1660,-M1660+4,0),0,3)/100*D1660*10000)</f>
        <v/>
      </c>
      <c r="S1660" s="71" t="str">
        <f ca="1">IF(D1660="","",_xll.xEURO(OFFSET(C1660,-M1660+1,0),E1660,OFFSET(C1660,-M1660+2,0),OFFSET(C1660,-M1660+2,0),OFFSET(C1660,-M1660+3,0)+AB1660,OFFSET(C1660,-M1660+4,0),0,5)/365.25*D1660*10000)</f>
        <v/>
      </c>
      <c r="U1660" s="67" t="str">
        <f ca="1">IF(I1660="","",_xll.xEURO(OFFSET(C1660,-M1660+1,0),J1660,OFFSET(C1660,-M1660+2,0),OFFSET(C1660,-M1660+2,0),OFFSET(C1660,-M1660+3,0)+AC1660,OFFSET(C1660,-M1660+4,0),1,1)*I1660)</f>
        <v/>
      </c>
      <c r="V1660" s="69" t="str">
        <f ca="1">IF(I1660="","",_xll.xEURO(OFFSET(C1660,-M1660+1,0),J1660,OFFSET(C1660,-M1660+2,0),OFFSET(C1660,-M1660+2,0),OFFSET(C1660,-M1660+3,0)+AC1660,OFFSET(C1660,-M1660+4,0),1,0))</f>
        <v/>
      </c>
      <c r="W1660" s="67" t="str">
        <f t="shared" si="295"/>
        <v/>
      </c>
      <c r="X1660" s="67" t="str">
        <f ca="1">IF(I1660="","",_xll.xEURO(OFFSET(C1660,-M1660+1,0),J1660,OFFSET(C1660,-M1660+2,0),OFFSET(C1660,-M1660+2,0),OFFSET(C1660,-M1660+3,0)+AC1660,OFFSET(C1660,-M1660+4,0),1,2)/10*I1660)</f>
        <v/>
      </c>
      <c r="Y1660" s="71" t="str">
        <f ca="1">IF(I1660="","",_xll.xEURO(OFFSET(C1660,-M1660+1,0),J1660,OFFSET(C1660,-M1660+2,0),OFFSET(C1660,-M1660+2,0),OFFSET(C1660,-M1660+3,0)+AC1660,OFFSET(C1660,-M1660+4,0),1,3)/100*I1660*10000)</f>
        <v/>
      </c>
      <c r="Z1660" s="71" t="str">
        <f ca="1">IF(I1660="","",_xll.xEURO(OFFSET(C1660,-M1660+1,0),J1660,OFFSET(C1660,-M1660+2,0),OFFSET(C1660,-M1660+2,0),OFFSET(C1660,-M1660+3,0)+AC1660,OFFSET(C1660,-M1660+4,0),1,5)/365.25*I1660*10000)</f>
        <v/>
      </c>
      <c r="AB1660" s="40" t="str">
        <f ca="1">IF(D1660="","",_xll.xCalcSkew(OFFSET(C1660,-M1660,0),E1660-OFFSET(C1660,-M1660+1,0),b)/100)</f>
        <v/>
      </c>
      <c r="AC1660" s="40" t="str">
        <f ca="1">IF(I1660="","",_xll.xCalcSkew(OFFSET(C1660,-M1660,0),J1660-OFFSET(C1660,-M1660+1,0),b)/100)</f>
        <v/>
      </c>
      <c r="AE1660">
        <f t="shared" si="284"/>
        <v>0</v>
      </c>
      <c r="AF1660">
        <f t="shared" si="285"/>
        <v>0</v>
      </c>
      <c r="AG1660">
        <f t="shared" si="286"/>
        <v>0</v>
      </c>
    </row>
    <row r="1661" spans="3:33" x14ac:dyDescent="0.25">
      <c r="D1661" s="52"/>
      <c r="E1661" s="39"/>
      <c r="F1661" s="39"/>
      <c r="G1661" s="35"/>
      <c r="I1661" s="52"/>
      <c r="J1661" s="39"/>
      <c r="K1661" s="39"/>
      <c r="L1661" s="62"/>
      <c r="M1661" s="101">
        <f t="shared" si="296"/>
        <v>14</v>
      </c>
      <c r="N1661" s="67" t="str">
        <f ca="1">IF(D1661="","",_xll.xEURO(OFFSET(C1661,-M1661+1,0),E1661,OFFSET(C1661,-M1661+2,0),OFFSET(C1661,-M1661+2,0),OFFSET(C1661,-M1661+3,0)+AB1661,OFFSET(C1661,-M1661+4,0),0,1)*D1661)</f>
        <v/>
      </c>
      <c r="O1661" s="69" t="str">
        <f ca="1">IF(D1661="","",_xll.xEURO(OFFSET(C1661,-M1661+1,0),E1661,OFFSET(C1661,-M1661+2,0),OFFSET(C1661,-M1661+2,0),OFFSET(C1661,-M1661+3,0)+AB1661,OFFSET(C1661,-M1661+4,0),0,0))</f>
        <v/>
      </c>
      <c r="P1661" s="67" t="str">
        <f t="shared" si="294"/>
        <v/>
      </c>
      <c r="Q1661" s="67" t="str">
        <f ca="1">IF(D1661="","",_xll.xEURO(OFFSET(C1661,-M1661+1,0),E1661,OFFSET(C1661,-M1661+2,0),OFFSET(C1661,-M1661+2,0),OFFSET(C1661,-M1661+3,0)+AB1661,OFFSET(C1661,-M1661+4,0),0,2)/10*D1661)</f>
        <v/>
      </c>
      <c r="R1661" s="71" t="str">
        <f ca="1">IF(D1661="","",_xll.xEURO(OFFSET(C1661,-M1661+1,0),E1661,OFFSET(C1661,-M1661+2,0),OFFSET(C1661,-M1661+2,0),OFFSET(C1661,-M1661+3,0)+AB1661,OFFSET(C1661,-M1661+4,0),0,3)/100*D1661*10000)</f>
        <v/>
      </c>
      <c r="S1661" s="71" t="str">
        <f ca="1">IF(D1661="","",_xll.xEURO(OFFSET(C1661,-M1661+1,0),E1661,OFFSET(C1661,-M1661+2,0),OFFSET(C1661,-M1661+2,0),OFFSET(C1661,-M1661+3,0)+AB1661,OFFSET(C1661,-M1661+4,0),0,5)/365.25*D1661*10000)</f>
        <v/>
      </c>
      <c r="U1661" s="67" t="str">
        <f ca="1">IF(I1661="","",_xll.xEURO(OFFSET(C1661,-M1661+1,0),J1661,OFFSET(C1661,-M1661+2,0),OFFSET(C1661,-M1661+2,0),OFFSET(C1661,-M1661+3,0)+AC1661,OFFSET(C1661,-M1661+4,0),1,1)*I1661)</f>
        <v/>
      </c>
      <c r="V1661" s="69" t="str">
        <f ca="1">IF(I1661="","",_xll.xEURO(OFFSET(C1661,-M1661+1,0),J1661,OFFSET(C1661,-M1661+2,0),OFFSET(C1661,-M1661+2,0),OFFSET(C1661,-M1661+3,0)+AC1661,OFFSET(C1661,-M1661+4,0),1,0))</f>
        <v/>
      </c>
      <c r="W1661" s="67" t="str">
        <f t="shared" si="295"/>
        <v/>
      </c>
      <c r="X1661" s="67" t="str">
        <f ca="1">IF(I1661="","",_xll.xEURO(OFFSET(C1661,-M1661+1,0),J1661,OFFSET(C1661,-M1661+2,0),OFFSET(C1661,-M1661+2,0),OFFSET(C1661,-M1661+3,0)+AC1661,OFFSET(C1661,-M1661+4,0),1,2)/10*I1661)</f>
        <v/>
      </c>
      <c r="Y1661" s="71" t="str">
        <f ca="1">IF(I1661="","",_xll.xEURO(OFFSET(C1661,-M1661+1,0),J1661,OFFSET(C1661,-M1661+2,0),OFFSET(C1661,-M1661+2,0),OFFSET(C1661,-M1661+3,0)+AC1661,OFFSET(C1661,-M1661+4,0),1,3)/100*I1661*10000)</f>
        <v/>
      </c>
      <c r="Z1661" s="71" t="str">
        <f ca="1">IF(I1661="","",_xll.xEURO(OFFSET(C1661,-M1661+1,0),J1661,OFFSET(C1661,-M1661+2,0),OFFSET(C1661,-M1661+2,0),OFFSET(C1661,-M1661+3,0)+AC1661,OFFSET(C1661,-M1661+4,0),1,5)/365.25*I1661*10000)</f>
        <v/>
      </c>
      <c r="AB1661" s="40" t="str">
        <f ca="1">IF(D1661="","",_xll.xCalcSkew(OFFSET(C1661,-M1661,0),E1661-OFFSET(C1661,-M1661+1,0),b)/100)</f>
        <v/>
      </c>
      <c r="AC1661" s="40" t="str">
        <f ca="1">IF(I1661="","",_xll.xCalcSkew(OFFSET(C1661,-M1661,0),J1661-OFFSET(C1661,-M1661+1,0),b)/100)</f>
        <v/>
      </c>
      <c r="AE1661">
        <f t="shared" si="284"/>
        <v>0</v>
      </c>
      <c r="AF1661">
        <f t="shared" si="285"/>
        <v>0</v>
      </c>
      <c r="AG1661">
        <f t="shared" si="286"/>
        <v>0</v>
      </c>
    </row>
    <row r="1662" spans="3:33" x14ac:dyDescent="0.25">
      <c r="D1662" s="52"/>
      <c r="E1662" s="39"/>
      <c r="F1662" s="39"/>
      <c r="G1662" s="35"/>
      <c r="I1662" s="52"/>
      <c r="J1662" s="39"/>
      <c r="K1662" s="39"/>
      <c r="L1662" s="62"/>
      <c r="M1662" s="101">
        <f t="shared" si="296"/>
        <v>15</v>
      </c>
      <c r="N1662" s="67" t="str">
        <f ca="1">IF(D1662="","",_xll.xEURO(OFFSET(C1662,-M1662+1,0),E1662,OFFSET(C1662,-M1662+2,0),OFFSET(C1662,-M1662+2,0),OFFSET(C1662,-M1662+3,0)+AB1662,OFFSET(C1662,-M1662+4,0),0,1)*D1662)</f>
        <v/>
      </c>
      <c r="O1662" s="69" t="str">
        <f ca="1">IF(D1662="","",_xll.xEURO(OFFSET(C1662,-M1662+1,0),E1662,OFFSET(C1662,-M1662+2,0),OFFSET(C1662,-M1662+2,0),OFFSET(C1662,-M1662+3,0)+AB1662,OFFSET(C1662,-M1662+4,0),0,0))</f>
        <v/>
      </c>
      <c r="P1662" s="67" t="str">
        <f t="shared" si="294"/>
        <v/>
      </c>
      <c r="Q1662" s="67" t="str">
        <f ca="1">IF(D1662="","",_xll.xEURO(OFFSET(C1662,-M1662+1,0),E1662,OFFSET(C1662,-M1662+2,0),OFFSET(C1662,-M1662+2,0),OFFSET(C1662,-M1662+3,0)+AB1662,OFFSET(C1662,-M1662+4,0),0,2)/10*D1662)</f>
        <v/>
      </c>
      <c r="R1662" s="71" t="str">
        <f ca="1">IF(D1662="","",_xll.xEURO(OFFSET(C1662,-M1662+1,0),E1662,OFFSET(C1662,-M1662+2,0),OFFSET(C1662,-M1662+2,0),OFFSET(C1662,-M1662+3,0)+AB1662,OFFSET(C1662,-M1662+4,0),0,3)/100*D1662*10000)</f>
        <v/>
      </c>
      <c r="S1662" s="71" t="str">
        <f ca="1">IF(D1662="","",_xll.xEURO(OFFSET(C1662,-M1662+1,0),E1662,OFFSET(C1662,-M1662+2,0),OFFSET(C1662,-M1662+2,0),OFFSET(C1662,-M1662+3,0)+AB1662,OFFSET(C1662,-M1662+4,0),0,5)/365.25*D1662*10000)</f>
        <v/>
      </c>
      <c r="U1662" s="67" t="str">
        <f ca="1">IF(I1662="","",_xll.xEURO(OFFSET(C1662,-M1662+1,0),J1662,OFFSET(C1662,-M1662+2,0),OFFSET(C1662,-M1662+2,0),OFFSET(C1662,-M1662+3,0)+AC1662,OFFSET(C1662,-M1662+4,0),1,1)*I1662)</f>
        <v/>
      </c>
      <c r="V1662" s="69" t="str">
        <f ca="1">IF(I1662="","",_xll.xEURO(OFFSET(C1662,-M1662+1,0),J1662,OFFSET(C1662,-M1662+2,0),OFFSET(C1662,-M1662+2,0),OFFSET(C1662,-M1662+3,0)+AC1662,OFFSET(C1662,-M1662+4,0),1,0))</f>
        <v/>
      </c>
      <c r="W1662" s="67" t="str">
        <f t="shared" si="295"/>
        <v/>
      </c>
      <c r="X1662" s="67" t="str">
        <f ca="1">IF(I1662="","",_xll.xEURO(OFFSET(C1662,-M1662+1,0),J1662,OFFSET(C1662,-M1662+2,0),OFFSET(C1662,-M1662+2,0),OFFSET(C1662,-M1662+3,0)+AC1662,OFFSET(C1662,-M1662+4,0),1,2)/10*I1662)</f>
        <v/>
      </c>
      <c r="Y1662" s="71" t="str">
        <f ca="1">IF(I1662="","",_xll.xEURO(OFFSET(C1662,-M1662+1,0),J1662,OFFSET(C1662,-M1662+2,0),OFFSET(C1662,-M1662+2,0),OFFSET(C1662,-M1662+3,0)+AC1662,OFFSET(C1662,-M1662+4,0),1,3)/100*I1662*10000)</f>
        <v/>
      </c>
      <c r="Z1662" s="71" t="str">
        <f ca="1">IF(I1662="","",_xll.xEURO(OFFSET(C1662,-M1662+1,0),J1662,OFFSET(C1662,-M1662+2,0),OFFSET(C1662,-M1662+2,0),OFFSET(C1662,-M1662+3,0)+AC1662,OFFSET(C1662,-M1662+4,0),1,5)/365.25*I1662*10000)</f>
        <v/>
      </c>
      <c r="AB1662" s="40" t="str">
        <f ca="1">IF(D1662="","",_xll.xCalcSkew(OFFSET(C1662,-M1662,0),E1662-OFFSET(C1662,-M1662+1,0),b)/100)</f>
        <v/>
      </c>
      <c r="AC1662" s="40" t="str">
        <f ca="1">IF(I1662="","",_xll.xCalcSkew(OFFSET(C1662,-M1662,0),J1662-OFFSET(C1662,-M1662+1,0),b)/100)</f>
        <v/>
      </c>
      <c r="AE1662">
        <f t="shared" si="284"/>
        <v>0</v>
      </c>
      <c r="AF1662">
        <f t="shared" si="285"/>
        <v>0</v>
      </c>
      <c r="AG1662">
        <f t="shared" si="286"/>
        <v>0</v>
      </c>
    </row>
    <row r="1663" spans="3:33" x14ac:dyDescent="0.25">
      <c r="D1663" s="52"/>
      <c r="E1663" s="39"/>
      <c r="F1663" s="39"/>
      <c r="G1663" s="35"/>
      <c r="I1663" s="52"/>
      <c r="J1663" s="39"/>
      <c r="K1663" s="39"/>
      <c r="L1663" s="62"/>
      <c r="M1663" s="101">
        <f t="shared" si="296"/>
        <v>16</v>
      </c>
      <c r="N1663" s="67" t="str">
        <f ca="1">IF(D1663="","",_xll.xEURO(OFFSET(C1663,-M1663+1,0),E1663,OFFSET(C1663,-M1663+2,0),OFFSET(C1663,-M1663+2,0),OFFSET(C1663,-M1663+3,0)+AB1663,OFFSET(C1663,-M1663+4,0),0,1)*D1663)</f>
        <v/>
      </c>
      <c r="O1663" s="69" t="str">
        <f ca="1">IF(D1663="","",_xll.xEURO(OFFSET(C1663,-M1663+1,0),E1663,OFFSET(C1663,-M1663+2,0),OFFSET(C1663,-M1663+2,0),OFFSET(C1663,-M1663+3,0)+AB1663,OFFSET(C1663,-M1663+4,0),0,0))</f>
        <v/>
      </c>
      <c r="P1663" s="67" t="str">
        <f t="shared" si="294"/>
        <v/>
      </c>
      <c r="Q1663" s="67" t="str">
        <f ca="1">IF(D1663="","",_xll.xEURO(OFFSET(C1663,-M1663+1,0),E1663,OFFSET(C1663,-M1663+2,0),OFFSET(C1663,-M1663+2,0),OFFSET(C1663,-M1663+3,0)+AB1663,OFFSET(C1663,-M1663+4,0),0,2)/10*D1663)</f>
        <v/>
      </c>
      <c r="R1663" s="71" t="str">
        <f ca="1">IF(D1663="","",_xll.xEURO(OFFSET(C1663,-M1663+1,0),E1663,OFFSET(C1663,-M1663+2,0),OFFSET(C1663,-M1663+2,0),OFFSET(C1663,-M1663+3,0)+AB1663,OFFSET(C1663,-M1663+4,0),0,3)/100*D1663*10000)</f>
        <v/>
      </c>
      <c r="S1663" s="71" t="str">
        <f ca="1">IF(D1663="","",_xll.xEURO(OFFSET(C1663,-M1663+1,0),E1663,OFFSET(C1663,-M1663+2,0),OFFSET(C1663,-M1663+2,0),OFFSET(C1663,-M1663+3,0)+AB1663,OFFSET(C1663,-M1663+4,0),0,5)/365.25*D1663*10000)</f>
        <v/>
      </c>
      <c r="U1663" s="67" t="str">
        <f ca="1">IF(I1663="","",_xll.xEURO(OFFSET(C1663,-M1663+1,0),J1663,OFFSET(C1663,-M1663+2,0),OFFSET(C1663,-M1663+2,0),OFFSET(C1663,-M1663+3,0)+AC1663,OFFSET(C1663,-M1663+4,0),1,1)*I1663)</f>
        <v/>
      </c>
      <c r="V1663" s="69" t="str">
        <f ca="1">IF(I1663="","",_xll.xEURO(OFFSET(C1663,-M1663+1,0),J1663,OFFSET(C1663,-M1663+2,0),OFFSET(C1663,-M1663+2,0),OFFSET(C1663,-M1663+3,0)+AC1663,OFFSET(C1663,-M1663+4,0),1,0))</f>
        <v/>
      </c>
      <c r="W1663" s="67" t="str">
        <f t="shared" si="295"/>
        <v/>
      </c>
      <c r="X1663" s="67" t="str">
        <f ca="1">IF(I1663="","",_xll.xEURO(OFFSET(C1663,-M1663+1,0),J1663,OFFSET(C1663,-M1663+2,0),OFFSET(C1663,-M1663+2,0),OFFSET(C1663,-M1663+3,0)+AC1663,OFFSET(C1663,-M1663+4,0),1,2)/10*I1663)</f>
        <v/>
      </c>
      <c r="Y1663" s="71" t="str">
        <f ca="1">IF(I1663="","",_xll.xEURO(OFFSET(C1663,-M1663+1,0),J1663,OFFSET(C1663,-M1663+2,0),OFFSET(C1663,-M1663+2,0),OFFSET(C1663,-M1663+3,0)+AC1663,OFFSET(C1663,-M1663+4,0),1,3)/100*I1663*10000)</f>
        <v/>
      </c>
      <c r="Z1663" s="71" t="str">
        <f ca="1">IF(I1663="","",_xll.xEURO(OFFSET(C1663,-M1663+1,0),J1663,OFFSET(C1663,-M1663+2,0),OFFSET(C1663,-M1663+2,0),OFFSET(C1663,-M1663+3,0)+AC1663,OFFSET(C1663,-M1663+4,0),1,5)/365.25*I1663*10000)</f>
        <v/>
      </c>
      <c r="AB1663" s="40" t="str">
        <f ca="1">IF(D1663="","",_xll.xCalcSkew(OFFSET(C1663,-M1663,0),E1663-OFFSET(C1663,-M1663+1,0),b)/100)</f>
        <v/>
      </c>
      <c r="AC1663" s="40" t="str">
        <f ca="1">IF(I1663="","",_xll.xCalcSkew(OFFSET(C1663,-M1663,0),J1663-OFFSET(C1663,-M1663+1,0),b)/100)</f>
        <v/>
      </c>
      <c r="AE1663">
        <f t="shared" si="284"/>
        <v>0</v>
      </c>
      <c r="AF1663">
        <f t="shared" si="285"/>
        <v>0</v>
      </c>
      <c r="AG1663">
        <f t="shared" si="286"/>
        <v>0</v>
      </c>
    </row>
    <row r="1664" spans="3:33" x14ac:dyDescent="0.25">
      <c r="D1664" s="52"/>
      <c r="E1664" s="39"/>
      <c r="F1664" s="39"/>
      <c r="G1664" s="35"/>
      <c r="I1664" s="52"/>
      <c r="J1664" s="39"/>
      <c r="K1664" s="39"/>
      <c r="L1664" s="62"/>
      <c r="M1664" s="101">
        <f t="shared" si="296"/>
        <v>17</v>
      </c>
      <c r="N1664" s="67" t="str">
        <f ca="1">IF(D1664="","",_xll.xEURO(OFFSET(C1664,-M1664+1,0),E1664,OFFSET(C1664,-M1664+2,0),OFFSET(C1664,-M1664+2,0),OFFSET(C1664,-M1664+3,0)+AB1664,OFFSET(C1664,-M1664+4,0),0,1)*D1664)</f>
        <v/>
      </c>
      <c r="O1664" s="69" t="str">
        <f ca="1">IF(D1664="","",_xll.xEURO(OFFSET(C1664,-M1664+1,0),E1664,OFFSET(C1664,-M1664+2,0),OFFSET(C1664,-M1664+2,0),OFFSET(C1664,-M1664+3,0)+AB1664,OFFSET(C1664,-M1664+4,0),0,0))</f>
        <v/>
      </c>
      <c r="P1664" s="67" t="str">
        <f t="shared" si="294"/>
        <v/>
      </c>
      <c r="Q1664" s="67" t="str">
        <f ca="1">IF(D1664="","",_xll.xEURO(OFFSET(C1664,-M1664+1,0),E1664,OFFSET(C1664,-M1664+2,0),OFFSET(C1664,-M1664+2,0),OFFSET(C1664,-M1664+3,0)+AB1664,OFFSET(C1664,-M1664+4,0),0,2)/10*D1664)</f>
        <v/>
      </c>
      <c r="R1664" s="71" t="str">
        <f ca="1">IF(D1664="","",_xll.xEURO(OFFSET(C1664,-M1664+1,0),E1664,OFFSET(C1664,-M1664+2,0),OFFSET(C1664,-M1664+2,0),OFFSET(C1664,-M1664+3,0)+AB1664,OFFSET(C1664,-M1664+4,0),0,3)/100*D1664*10000)</f>
        <v/>
      </c>
      <c r="S1664" s="71" t="str">
        <f ca="1">IF(D1664="","",_xll.xEURO(OFFSET(C1664,-M1664+1,0),E1664,OFFSET(C1664,-M1664+2,0),OFFSET(C1664,-M1664+2,0),OFFSET(C1664,-M1664+3,0)+AB1664,OFFSET(C1664,-M1664+4,0),0,5)/365.25*D1664*10000)</f>
        <v/>
      </c>
      <c r="U1664" s="67" t="str">
        <f ca="1">IF(I1664="","",_xll.xEURO(OFFSET(C1664,-M1664+1,0),J1664,OFFSET(C1664,-M1664+2,0),OFFSET(C1664,-M1664+2,0),OFFSET(C1664,-M1664+3,0)+AC1664,OFFSET(C1664,-M1664+4,0),1,1)*I1664)</f>
        <v/>
      </c>
      <c r="V1664" s="69" t="str">
        <f ca="1">IF(I1664="","",_xll.xEURO(OFFSET(C1664,-M1664+1,0),J1664,OFFSET(C1664,-M1664+2,0),OFFSET(C1664,-M1664+2,0),OFFSET(C1664,-M1664+3,0)+AC1664,OFFSET(C1664,-M1664+4,0),1,0))</f>
        <v/>
      </c>
      <c r="W1664" s="67" t="str">
        <f t="shared" si="295"/>
        <v/>
      </c>
      <c r="X1664" s="67" t="str">
        <f ca="1">IF(I1664="","",_xll.xEURO(OFFSET(C1664,-M1664+1,0),J1664,OFFSET(C1664,-M1664+2,0),OFFSET(C1664,-M1664+2,0),OFFSET(C1664,-M1664+3,0)+AC1664,OFFSET(C1664,-M1664+4,0),1,2)/10*I1664)</f>
        <v/>
      </c>
      <c r="Y1664" s="71" t="str">
        <f ca="1">IF(I1664="","",_xll.xEURO(OFFSET(C1664,-M1664+1,0),J1664,OFFSET(C1664,-M1664+2,0),OFFSET(C1664,-M1664+2,0),OFFSET(C1664,-M1664+3,0)+AC1664,OFFSET(C1664,-M1664+4,0),1,3)/100*I1664*10000)</f>
        <v/>
      </c>
      <c r="Z1664" s="71" t="str">
        <f ca="1">IF(I1664="","",_xll.xEURO(OFFSET(C1664,-M1664+1,0),J1664,OFFSET(C1664,-M1664+2,0),OFFSET(C1664,-M1664+2,0),OFFSET(C1664,-M1664+3,0)+AC1664,OFFSET(C1664,-M1664+4,0),1,5)/365.25*I1664*10000)</f>
        <v/>
      </c>
      <c r="AB1664" s="40" t="str">
        <f ca="1">IF(D1664="","",_xll.xCalcSkew(OFFSET(C1664,-M1664,0),E1664-OFFSET(C1664,-M1664+1,0),b)/100)</f>
        <v/>
      </c>
      <c r="AC1664" s="40" t="str">
        <f ca="1">IF(I1664="","",_xll.xCalcSkew(OFFSET(C1664,-M1664,0),J1664-OFFSET(C1664,-M1664+1,0),b)/100)</f>
        <v/>
      </c>
      <c r="AE1664">
        <f t="shared" si="284"/>
        <v>0</v>
      </c>
      <c r="AF1664">
        <f t="shared" si="285"/>
        <v>0</v>
      </c>
      <c r="AG1664">
        <f t="shared" si="286"/>
        <v>0</v>
      </c>
    </row>
    <row r="1665" spans="4:33" x14ac:dyDescent="0.25">
      <c r="D1665" s="52"/>
      <c r="E1665" s="39"/>
      <c r="F1665" s="39"/>
      <c r="G1665" s="35"/>
      <c r="I1665" s="52"/>
      <c r="J1665" s="39"/>
      <c r="K1665" s="39"/>
      <c r="L1665" s="62"/>
      <c r="M1665" s="101">
        <f t="shared" si="296"/>
        <v>18</v>
      </c>
      <c r="N1665" s="67" t="str">
        <f ca="1">IF(D1665="","",_xll.xEURO(OFFSET(C1665,-M1665+1,0),E1665,OFFSET(C1665,-M1665+2,0),OFFSET(C1665,-M1665+2,0),OFFSET(C1665,-M1665+3,0)+AB1665,OFFSET(C1665,-M1665+4,0),0,1)*D1665)</f>
        <v/>
      </c>
      <c r="O1665" s="69" t="str">
        <f ca="1">IF(D1665="","",_xll.xEURO(OFFSET(C1665,-M1665+1,0),E1665,OFFSET(C1665,-M1665+2,0),OFFSET(C1665,-M1665+2,0),OFFSET(C1665,-M1665+3,0)+AB1665,OFFSET(C1665,-M1665+4,0),0,0))</f>
        <v/>
      </c>
      <c r="P1665" s="67" t="str">
        <f t="shared" si="294"/>
        <v/>
      </c>
      <c r="Q1665" s="67" t="str">
        <f ca="1">IF(D1665="","",_xll.xEURO(OFFSET(C1665,-M1665+1,0),E1665,OFFSET(C1665,-M1665+2,0),OFFSET(C1665,-M1665+2,0),OFFSET(C1665,-M1665+3,0)+AB1665,OFFSET(C1665,-M1665+4,0),0,2)/10*D1665)</f>
        <v/>
      </c>
      <c r="R1665" s="71" t="str">
        <f ca="1">IF(D1665="","",_xll.xEURO(OFFSET(C1665,-M1665+1,0),E1665,OFFSET(C1665,-M1665+2,0),OFFSET(C1665,-M1665+2,0),OFFSET(C1665,-M1665+3,0)+AB1665,OFFSET(C1665,-M1665+4,0),0,3)/100*D1665*10000)</f>
        <v/>
      </c>
      <c r="S1665" s="71" t="str">
        <f ca="1">IF(D1665="","",_xll.xEURO(OFFSET(C1665,-M1665+1,0),E1665,OFFSET(C1665,-M1665+2,0),OFFSET(C1665,-M1665+2,0),OFFSET(C1665,-M1665+3,0)+AB1665,OFFSET(C1665,-M1665+4,0),0,5)/365.25*D1665*10000)</f>
        <v/>
      </c>
      <c r="U1665" s="67" t="str">
        <f ca="1">IF(I1665="","",_xll.xEURO(OFFSET(C1665,-M1665+1,0),J1665,OFFSET(C1665,-M1665+2,0),OFFSET(C1665,-M1665+2,0),OFFSET(C1665,-M1665+3,0)+AC1665,OFFSET(C1665,-M1665+4,0),1,1)*I1665)</f>
        <v/>
      </c>
      <c r="V1665" s="69" t="str">
        <f ca="1">IF(I1665="","",_xll.xEURO(OFFSET(C1665,-M1665+1,0),J1665,OFFSET(C1665,-M1665+2,0),OFFSET(C1665,-M1665+2,0),OFFSET(C1665,-M1665+3,0)+AC1665,OFFSET(C1665,-M1665+4,0),1,0))</f>
        <v/>
      </c>
      <c r="W1665" s="67" t="str">
        <f t="shared" si="295"/>
        <v/>
      </c>
      <c r="X1665" s="67" t="str">
        <f ca="1">IF(I1665="","",_xll.xEURO(OFFSET(C1665,-M1665+1,0),J1665,OFFSET(C1665,-M1665+2,0),OFFSET(C1665,-M1665+2,0),OFFSET(C1665,-M1665+3,0)+AC1665,OFFSET(C1665,-M1665+4,0),1,2)/10*I1665)</f>
        <v/>
      </c>
      <c r="Y1665" s="71" t="str">
        <f ca="1">IF(I1665="","",_xll.xEURO(OFFSET(C1665,-M1665+1,0),J1665,OFFSET(C1665,-M1665+2,0),OFFSET(C1665,-M1665+2,0),OFFSET(C1665,-M1665+3,0)+AC1665,OFFSET(C1665,-M1665+4,0),1,3)/100*I1665*10000)</f>
        <v/>
      </c>
      <c r="Z1665" s="71" t="str">
        <f ca="1">IF(I1665="","",_xll.xEURO(OFFSET(C1665,-M1665+1,0),J1665,OFFSET(C1665,-M1665+2,0),OFFSET(C1665,-M1665+2,0),OFFSET(C1665,-M1665+3,0)+AC1665,OFFSET(C1665,-M1665+4,0),1,5)/365.25*I1665*10000)</f>
        <v/>
      </c>
      <c r="AB1665" s="40" t="str">
        <f ca="1">IF(D1665="","",_xll.xCalcSkew(OFFSET(C1665,-M1665,0),E1665-OFFSET(C1665,-M1665+1,0),b)/100)</f>
        <v/>
      </c>
      <c r="AC1665" s="40" t="str">
        <f ca="1">IF(I1665="","",_xll.xCalcSkew(OFFSET(C1665,-M1665,0),J1665-OFFSET(C1665,-M1665+1,0),b)/100)</f>
        <v/>
      </c>
      <c r="AE1665">
        <f t="shared" si="284"/>
        <v>0</v>
      </c>
      <c r="AF1665">
        <f t="shared" si="285"/>
        <v>0</v>
      </c>
      <c r="AG1665">
        <f t="shared" si="286"/>
        <v>0</v>
      </c>
    </row>
    <row r="1666" spans="4:33" x14ac:dyDescent="0.25">
      <c r="D1666" s="52"/>
      <c r="E1666" s="39"/>
      <c r="F1666" s="39"/>
      <c r="G1666" s="35"/>
      <c r="I1666" s="52"/>
      <c r="J1666" s="39"/>
      <c r="K1666" s="39"/>
      <c r="L1666" s="62"/>
      <c r="M1666" s="101">
        <f t="shared" si="296"/>
        <v>19</v>
      </c>
      <c r="N1666" s="67" t="str">
        <f ca="1">IF(D1666="","",_xll.xEURO(OFFSET(C1666,-M1666+1,0),E1666,OFFSET(C1666,-M1666+2,0),OFFSET(C1666,-M1666+2,0),OFFSET(C1666,-M1666+3,0)+AB1666,OFFSET(C1666,-M1666+4,0),0,1)*D1666)</f>
        <v/>
      </c>
      <c r="O1666" s="69" t="str">
        <f ca="1">IF(D1666="","",_xll.xEURO(OFFSET(C1666,-M1666+1,0),E1666,OFFSET(C1666,-M1666+2,0),OFFSET(C1666,-M1666+2,0),OFFSET(C1666,-M1666+3,0)+AB1666,OFFSET(C1666,-M1666+4,0),0,0))</f>
        <v/>
      </c>
      <c r="P1666" s="67" t="str">
        <f t="shared" si="294"/>
        <v/>
      </c>
      <c r="Q1666" s="67" t="str">
        <f ca="1">IF(D1666="","",_xll.xEURO(OFFSET(C1666,-M1666+1,0),E1666,OFFSET(C1666,-M1666+2,0),OFFSET(C1666,-M1666+2,0),OFFSET(C1666,-M1666+3,0)+AB1666,OFFSET(C1666,-M1666+4,0),0,2)/10*D1666)</f>
        <v/>
      </c>
      <c r="R1666" s="71" t="str">
        <f ca="1">IF(D1666="","",_xll.xEURO(OFFSET(C1666,-M1666+1,0),E1666,OFFSET(C1666,-M1666+2,0),OFFSET(C1666,-M1666+2,0),OFFSET(C1666,-M1666+3,0)+AB1666,OFFSET(C1666,-M1666+4,0),0,3)/100*D1666*10000)</f>
        <v/>
      </c>
      <c r="S1666" s="71" t="str">
        <f ca="1">IF(D1666="","",_xll.xEURO(OFFSET(C1666,-M1666+1,0),E1666,OFFSET(C1666,-M1666+2,0),OFFSET(C1666,-M1666+2,0),OFFSET(C1666,-M1666+3,0)+AB1666,OFFSET(C1666,-M1666+4,0),0,5)/365.25*D1666*10000)</f>
        <v/>
      </c>
      <c r="U1666" s="67" t="str">
        <f ca="1">IF(I1666="","",_xll.xEURO(OFFSET(C1666,-M1666+1,0),J1666,OFFSET(C1666,-M1666+2,0),OFFSET(C1666,-M1666+2,0),OFFSET(C1666,-M1666+3,0)+AC1666,OFFSET(C1666,-M1666+4,0),1,1)*I1666)</f>
        <v/>
      </c>
      <c r="V1666" s="69" t="str">
        <f ca="1">IF(I1666="","",_xll.xEURO(OFFSET(C1666,-M1666+1,0),J1666,OFFSET(C1666,-M1666+2,0),OFFSET(C1666,-M1666+2,0),OFFSET(C1666,-M1666+3,0)+AC1666,OFFSET(C1666,-M1666+4,0),1,0))</f>
        <v/>
      </c>
      <c r="W1666" s="67" t="str">
        <f t="shared" si="295"/>
        <v/>
      </c>
      <c r="X1666" s="67" t="str">
        <f ca="1">IF(I1666="","",_xll.xEURO(OFFSET(C1666,-M1666+1,0),J1666,OFFSET(C1666,-M1666+2,0),OFFSET(C1666,-M1666+2,0),OFFSET(C1666,-M1666+3,0)+AC1666,OFFSET(C1666,-M1666+4,0),1,2)/10*I1666)</f>
        <v/>
      </c>
      <c r="Y1666" s="71" t="str">
        <f ca="1">IF(I1666="","",_xll.xEURO(OFFSET(C1666,-M1666+1,0),J1666,OFFSET(C1666,-M1666+2,0),OFFSET(C1666,-M1666+2,0),OFFSET(C1666,-M1666+3,0)+AC1666,OFFSET(C1666,-M1666+4,0),1,3)/100*I1666*10000)</f>
        <v/>
      </c>
      <c r="Z1666" s="71" t="str">
        <f ca="1">IF(I1666="","",_xll.xEURO(OFFSET(C1666,-M1666+1,0),J1666,OFFSET(C1666,-M1666+2,0),OFFSET(C1666,-M1666+2,0),OFFSET(C1666,-M1666+3,0)+AC1666,OFFSET(C1666,-M1666+4,0),1,5)/365.25*I1666*10000)</f>
        <v/>
      </c>
      <c r="AB1666" s="40" t="str">
        <f ca="1">IF(D1666="","",_xll.xCalcSkew(OFFSET(C1666,-M1666,0),E1666-OFFSET(C1666,-M1666+1,0),b)/100)</f>
        <v/>
      </c>
      <c r="AC1666" s="40" t="str">
        <f ca="1">IF(I1666="","",_xll.xCalcSkew(OFFSET(C1666,-M1666,0),J1666-OFFSET(C1666,-M1666+1,0),b)/100)</f>
        <v/>
      </c>
      <c r="AE1666">
        <f t="shared" si="284"/>
        <v>0</v>
      </c>
      <c r="AF1666">
        <f t="shared" si="285"/>
        <v>0</v>
      </c>
      <c r="AG1666">
        <f t="shared" si="286"/>
        <v>0</v>
      </c>
    </row>
    <row r="1667" spans="4:33" x14ac:dyDescent="0.25">
      <c r="D1667" s="52"/>
      <c r="E1667" s="39"/>
      <c r="F1667" s="39"/>
      <c r="G1667" s="35"/>
      <c r="I1667" s="52"/>
      <c r="J1667" s="39"/>
      <c r="K1667" s="39"/>
      <c r="L1667" s="62"/>
      <c r="M1667" s="101">
        <f t="shared" si="296"/>
        <v>20</v>
      </c>
      <c r="N1667" s="67" t="str">
        <f ca="1">IF(D1667="","",_xll.xEURO(OFFSET(C1667,-M1667+1,0),E1667,OFFSET(C1667,-M1667+2,0),OFFSET(C1667,-M1667+2,0),OFFSET(C1667,-M1667+3,0)+AB1667,OFFSET(C1667,-M1667+4,0),0,1)*D1667)</f>
        <v/>
      </c>
      <c r="O1667" s="69" t="str">
        <f ca="1">IF(D1667="","",_xll.xEURO(OFFSET(C1667,-M1667+1,0),E1667,OFFSET(C1667,-M1667+2,0),OFFSET(C1667,-M1667+2,0),OFFSET(C1667,-M1667+3,0)+AB1667,OFFSET(C1667,-M1667+4,0),0,0))</f>
        <v/>
      </c>
      <c r="P1667" s="67" t="str">
        <f t="shared" si="294"/>
        <v/>
      </c>
      <c r="Q1667" s="67" t="str">
        <f ca="1">IF(D1667="","",_xll.xEURO(OFFSET(C1667,-M1667+1,0),E1667,OFFSET(C1667,-M1667+2,0),OFFSET(C1667,-M1667+2,0),OFFSET(C1667,-M1667+3,0)+AB1667,OFFSET(C1667,-M1667+4,0),0,2)/10*D1667)</f>
        <v/>
      </c>
      <c r="R1667" s="71" t="str">
        <f ca="1">IF(D1667="","",_xll.xEURO(OFFSET(C1667,-M1667+1,0),E1667,OFFSET(C1667,-M1667+2,0),OFFSET(C1667,-M1667+2,0),OFFSET(C1667,-M1667+3,0)+AB1667,OFFSET(C1667,-M1667+4,0),0,3)/100*D1667*10000)</f>
        <v/>
      </c>
      <c r="S1667" s="71" t="str">
        <f ca="1">IF(D1667="","",_xll.xEURO(OFFSET(C1667,-M1667+1,0),E1667,OFFSET(C1667,-M1667+2,0),OFFSET(C1667,-M1667+2,0),OFFSET(C1667,-M1667+3,0)+AB1667,OFFSET(C1667,-M1667+4,0),0,5)/365.25*D1667*10000)</f>
        <v/>
      </c>
      <c r="U1667" s="67" t="str">
        <f ca="1">IF(I1667="","",_xll.xEURO(OFFSET(C1667,-M1667+1,0),J1667,OFFSET(C1667,-M1667+2,0),OFFSET(C1667,-M1667+2,0),OFFSET(C1667,-M1667+3,0)+AC1667,OFFSET(C1667,-M1667+4,0),1,1)*I1667)</f>
        <v/>
      </c>
      <c r="V1667" s="69" t="str">
        <f ca="1">IF(I1667="","",_xll.xEURO(OFFSET(C1667,-M1667+1,0),J1667,OFFSET(C1667,-M1667+2,0),OFFSET(C1667,-M1667+2,0),OFFSET(C1667,-M1667+3,0)+AC1667,OFFSET(C1667,-M1667+4,0),1,0))</f>
        <v/>
      </c>
      <c r="W1667" s="67" t="str">
        <f t="shared" si="295"/>
        <v/>
      </c>
      <c r="X1667" s="67" t="str">
        <f ca="1">IF(I1667="","",_xll.xEURO(OFFSET(C1667,-M1667+1,0),J1667,OFFSET(C1667,-M1667+2,0),OFFSET(C1667,-M1667+2,0),OFFSET(C1667,-M1667+3,0)+AC1667,OFFSET(C1667,-M1667+4,0),1,2)/10*I1667)</f>
        <v/>
      </c>
      <c r="Y1667" s="71" t="str">
        <f ca="1">IF(I1667="","",_xll.xEURO(OFFSET(C1667,-M1667+1,0),J1667,OFFSET(C1667,-M1667+2,0),OFFSET(C1667,-M1667+2,0),OFFSET(C1667,-M1667+3,0)+AC1667,OFFSET(C1667,-M1667+4,0),1,3)/100*I1667*10000)</f>
        <v/>
      </c>
      <c r="Z1667" s="71" t="str">
        <f ca="1">IF(I1667="","",_xll.xEURO(OFFSET(C1667,-M1667+1,0),J1667,OFFSET(C1667,-M1667+2,0),OFFSET(C1667,-M1667+2,0),OFFSET(C1667,-M1667+3,0)+AC1667,OFFSET(C1667,-M1667+4,0),1,5)/365.25*I1667*10000)</f>
        <v/>
      </c>
      <c r="AB1667" s="40" t="str">
        <f ca="1">IF(D1667="","",_xll.xCalcSkew(OFFSET(C1667,-M1667,0),E1667-OFFSET(C1667,-M1667+1,0),b)/100)</f>
        <v/>
      </c>
      <c r="AC1667" s="40" t="str">
        <f ca="1">IF(I1667="","",_xll.xCalcSkew(OFFSET(C1667,-M1667,0),J1667-OFFSET(C1667,-M1667+1,0),b)/100)</f>
        <v/>
      </c>
      <c r="AE1667">
        <f t="shared" si="284"/>
        <v>0</v>
      </c>
      <c r="AF1667">
        <f t="shared" si="285"/>
        <v>0</v>
      </c>
      <c r="AG1667">
        <f t="shared" si="286"/>
        <v>0</v>
      </c>
    </row>
    <row r="1668" spans="4:33" x14ac:dyDescent="0.25">
      <c r="D1668" s="52"/>
      <c r="E1668" s="39"/>
      <c r="F1668" s="39"/>
      <c r="G1668" s="35"/>
      <c r="I1668" s="52"/>
      <c r="J1668" s="39"/>
      <c r="K1668" s="39"/>
      <c r="L1668" s="62"/>
      <c r="M1668" s="101">
        <f t="shared" si="296"/>
        <v>21</v>
      </c>
      <c r="N1668" s="67" t="str">
        <f ca="1">IF(D1668="","",_xll.xEURO(OFFSET(C1668,-M1668+1,0),E1668,OFFSET(C1668,-M1668+2,0),OFFSET(C1668,-M1668+2,0),OFFSET(C1668,-M1668+3,0)+AB1668,OFFSET(C1668,-M1668+4,0),0,1)*D1668)</f>
        <v/>
      </c>
      <c r="O1668" s="69" t="str">
        <f ca="1">IF(D1668="","",_xll.xEURO(OFFSET(C1668,-M1668+1,0),E1668,OFFSET(C1668,-M1668+2,0),OFFSET(C1668,-M1668+2,0),OFFSET(C1668,-M1668+3,0)+AB1668,OFFSET(C1668,-M1668+4,0),0,0))</f>
        <v/>
      </c>
      <c r="P1668" s="67" t="str">
        <f t="shared" si="294"/>
        <v/>
      </c>
      <c r="Q1668" s="67" t="str">
        <f ca="1">IF(D1668="","",_xll.xEURO(OFFSET(C1668,-M1668+1,0),E1668,OFFSET(C1668,-M1668+2,0),OFFSET(C1668,-M1668+2,0),OFFSET(C1668,-M1668+3,0)+AB1668,OFFSET(C1668,-M1668+4,0),0,2)/10*D1668)</f>
        <v/>
      </c>
      <c r="R1668" s="71" t="str">
        <f ca="1">IF(D1668="","",_xll.xEURO(OFFSET(C1668,-M1668+1,0),E1668,OFFSET(C1668,-M1668+2,0),OFFSET(C1668,-M1668+2,0),OFFSET(C1668,-M1668+3,0)+AB1668,OFFSET(C1668,-M1668+4,0),0,3)/100*D1668*10000)</f>
        <v/>
      </c>
      <c r="S1668" s="71" t="str">
        <f ca="1">IF(D1668="","",_xll.xEURO(OFFSET(C1668,-M1668+1,0),E1668,OFFSET(C1668,-M1668+2,0),OFFSET(C1668,-M1668+2,0),OFFSET(C1668,-M1668+3,0)+AB1668,OFFSET(C1668,-M1668+4,0),0,5)/365.25*D1668*10000)</f>
        <v/>
      </c>
      <c r="U1668" s="67" t="str">
        <f ca="1">IF(I1668="","",_xll.xEURO(OFFSET(C1668,-M1668+1,0),J1668,OFFSET(C1668,-M1668+2,0),OFFSET(C1668,-M1668+2,0),OFFSET(C1668,-M1668+3,0)+AC1668,OFFSET(C1668,-M1668+4,0),1,1)*I1668)</f>
        <v/>
      </c>
      <c r="V1668" s="69" t="str">
        <f ca="1">IF(I1668="","",_xll.xEURO(OFFSET(C1668,-M1668+1,0),J1668,OFFSET(C1668,-M1668+2,0),OFFSET(C1668,-M1668+2,0),OFFSET(C1668,-M1668+3,0)+AC1668,OFFSET(C1668,-M1668+4,0),1,0))</f>
        <v/>
      </c>
      <c r="W1668" s="67" t="str">
        <f t="shared" si="295"/>
        <v/>
      </c>
      <c r="X1668" s="67" t="str">
        <f ca="1">IF(I1668="","",_xll.xEURO(OFFSET(C1668,-M1668+1,0),J1668,OFFSET(C1668,-M1668+2,0),OFFSET(C1668,-M1668+2,0),OFFSET(C1668,-M1668+3,0)+AC1668,OFFSET(C1668,-M1668+4,0),1,2)/10*I1668)</f>
        <v/>
      </c>
      <c r="Y1668" s="71" t="str">
        <f ca="1">IF(I1668="","",_xll.xEURO(OFFSET(C1668,-M1668+1,0),J1668,OFFSET(C1668,-M1668+2,0),OFFSET(C1668,-M1668+2,0),OFFSET(C1668,-M1668+3,0)+AC1668,OFFSET(C1668,-M1668+4,0),1,3)/100*I1668*10000)</f>
        <v/>
      </c>
      <c r="Z1668" s="71" t="str">
        <f ca="1">IF(I1668="","",_xll.xEURO(OFFSET(C1668,-M1668+1,0),J1668,OFFSET(C1668,-M1668+2,0),OFFSET(C1668,-M1668+2,0),OFFSET(C1668,-M1668+3,0)+AC1668,OFFSET(C1668,-M1668+4,0),1,5)/365.25*I1668*10000)</f>
        <v/>
      </c>
      <c r="AB1668" s="40" t="str">
        <f ca="1">IF(D1668="","",_xll.xCalcSkew(OFFSET(C1668,-M1668,0),E1668-OFFSET(C1668,-M1668+1,0),b)/100)</f>
        <v/>
      </c>
      <c r="AC1668" s="40" t="str">
        <f ca="1">IF(I1668="","",_xll.xCalcSkew(OFFSET(C1668,-M1668,0),J1668-OFFSET(C1668,-M1668+1,0),b)/100)</f>
        <v/>
      </c>
      <c r="AE1668">
        <f t="shared" si="284"/>
        <v>0</v>
      </c>
      <c r="AF1668">
        <f t="shared" si="285"/>
        <v>0</v>
      </c>
      <c r="AG1668">
        <f t="shared" si="286"/>
        <v>0</v>
      </c>
    </row>
    <row r="1669" spans="4:33" x14ac:dyDescent="0.25">
      <c r="D1669" s="52"/>
      <c r="E1669" s="39"/>
      <c r="F1669" s="39"/>
      <c r="G1669" s="35"/>
      <c r="I1669" s="52"/>
      <c r="J1669" s="39"/>
      <c r="K1669" s="39"/>
      <c r="L1669" s="62"/>
      <c r="M1669" s="101">
        <f t="shared" si="296"/>
        <v>22</v>
      </c>
      <c r="N1669" s="67" t="str">
        <f ca="1">IF(D1669="","",_xll.xEURO(OFFSET(C1669,-M1669+1,0),E1669,OFFSET(C1669,-M1669+2,0),OFFSET(C1669,-M1669+2,0),OFFSET(C1669,-M1669+3,0)+AB1669,OFFSET(C1669,-M1669+4,0),0,1)*D1669)</f>
        <v/>
      </c>
      <c r="O1669" s="69" t="str">
        <f ca="1">IF(D1669="","",_xll.xEURO(OFFSET(C1669,-M1669+1,0),E1669,OFFSET(C1669,-M1669+2,0),OFFSET(C1669,-M1669+2,0),OFFSET(C1669,-M1669+3,0)+AB1669,OFFSET(C1669,-M1669+4,0),0,0))</f>
        <v/>
      </c>
      <c r="P1669" s="67" t="str">
        <f t="shared" si="294"/>
        <v/>
      </c>
      <c r="Q1669" s="67" t="str">
        <f ca="1">IF(D1669="","",_xll.xEURO(OFFSET(C1669,-M1669+1,0),E1669,OFFSET(C1669,-M1669+2,0),OFFSET(C1669,-M1669+2,0),OFFSET(C1669,-M1669+3,0)+AB1669,OFFSET(C1669,-M1669+4,0),0,2)/10*D1669)</f>
        <v/>
      </c>
      <c r="R1669" s="71" t="str">
        <f ca="1">IF(D1669="","",_xll.xEURO(OFFSET(C1669,-M1669+1,0),E1669,OFFSET(C1669,-M1669+2,0),OFFSET(C1669,-M1669+2,0),OFFSET(C1669,-M1669+3,0)+AB1669,OFFSET(C1669,-M1669+4,0),0,3)/100*D1669*10000)</f>
        <v/>
      </c>
      <c r="S1669" s="71" t="str">
        <f ca="1">IF(D1669="","",_xll.xEURO(OFFSET(C1669,-M1669+1,0),E1669,OFFSET(C1669,-M1669+2,0),OFFSET(C1669,-M1669+2,0),OFFSET(C1669,-M1669+3,0)+AB1669,OFFSET(C1669,-M1669+4,0),0,5)/365.25*D1669*10000)</f>
        <v/>
      </c>
      <c r="U1669" s="67" t="str">
        <f ca="1">IF(I1669="","",_xll.xEURO(OFFSET(C1669,-M1669+1,0),J1669,OFFSET(C1669,-M1669+2,0),OFFSET(C1669,-M1669+2,0),OFFSET(C1669,-M1669+3,0)+AC1669,OFFSET(C1669,-M1669+4,0),1,1)*I1669)</f>
        <v/>
      </c>
      <c r="V1669" s="69" t="str">
        <f ca="1">IF(I1669="","",_xll.xEURO(OFFSET(C1669,-M1669+1,0),J1669,OFFSET(C1669,-M1669+2,0),OFFSET(C1669,-M1669+2,0),OFFSET(C1669,-M1669+3,0)+AC1669,OFFSET(C1669,-M1669+4,0),1,0))</f>
        <v/>
      </c>
      <c r="W1669" s="67" t="str">
        <f t="shared" si="295"/>
        <v/>
      </c>
      <c r="X1669" s="67" t="str">
        <f ca="1">IF(I1669="","",_xll.xEURO(OFFSET(C1669,-M1669+1,0),J1669,OFFSET(C1669,-M1669+2,0),OFFSET(C1669,-M1669+2,0),OFFSET(C1669,-M1669+3,0)+AC1669,OFFSET(C1669,-M1669+4,0),1,2)/10*I1669)</f>
        <v/>
      </c>
      <c r="Y1669" s="71" t="str">
        <f ca="1">IF(I1669="","",_xll.xEURO(OFFSET(C1669,-M1669+1,0),J1669,OFFSET(C1669,-M1669+2,0),OFFSET(C1669,-M1669+2,0),OFFSET(C1669,-M1669+3,0)+AC1669,OFFSET(C1669,-M1669+4,0),1,3)/100*I1669*10000)</f>
        <v/>
      </c>
      <c r="Z1669" s="71" t="str">
        <f ca="1">IF(I1669="","",_xll.xEURO(OFFSET(C1669,-M1669+1,0),J1669,OFFSET(C1669,-M1669+2,0),OFFSET(C1669,-M1669+2,0),OFFSET(C1669,-M1669+3,0)+AC1669,OFFSET(C1669,-M1669+4,0),1,5)/365.25*I1669*10000)</f>
        <v/>
      </c>
      <c r="AB1669" s="40" t="str">
        <f ca="1">IF(D1669="","",_xll.xCalcSkew(OFFSET(C1669,-M1669,0),E1669-OFFSET(C1669,-M1669+1,0),b)/100)</f>
        <v/>
      </c>
      <c r="AC1669" s="40" t="str">
        <f ca="1">IF(I1669="","",_xll.xCalcSkew(OFFSET(C1669,-M1669,0),J1669-OFFSET(C1669,-M1669+1,0),b)/100)</f>
        <v/>
      </c>
      <c r="AE1669">
        <f t="shared" si="284"/>
        <v>0</v>
      </c>
      <c r="AF1669">
        <f t="shared" si="285"/>
        <v>0</v>
      </c>
      <c r="AG1669">
        <f t="shared" si="286"/>
        <v>0</v>
      </c>
    </row>
    <row r="1670" spans="4:33" x14ac:dyDescent="0.25">
      <c r="D1670" s="52"/>
      <c r="E1670" s="39"/>
      <c r="F1670" s="39"/>
      <c r="G1670" s="35"/>
      <c r="I1670" s="52"/>
      <c r="J1670" s="39"/>
      <c r="K1670" s="39"/>
      <c r="L1670" s="62"/>
      <c r="M1670" s="101">
        <f t="shared" si="296"/>
        <v>23</v>
      </c>
      <c r="N1670" s="67" t="str">
        <f ca="1">IF(D1670="","",_xll.xEURO(OFFSET(C1670,-M1670+1,0),E1670,OFFSET(C1670,-M1670+2,0),OFFSET(C1670,-M1670+2,0),OFFSET(C1670,-M1670+3,0)+AB1670,OFFSET(C1670,-M1670+4,0),0,1)*D1670)</f>
        <v/>
      </c>
      <c r="O1670" s="69" t="str">
        <f ca="1">IF(D1670="","",_xll.xEURO(OFFSET(C1670,-M1670+1,0),E1670,OFFSET(C1670,-M1670+2,0),OFFSET(C1670,-M1670+2,0),OFFSET(C1670,-M1670+3,0)+AB1670,OFFSET(C1670,-M1670+4,0),0,0))</f>
        <v/>
      </c>
      <c r="P1670" s="67" t="str">
        <f t="shared" si="294"/>
        <v/>
      </c>
      <c r="Q1670" s="67" t="str">
        <f ca="1">IF(D1670="","",_xll.xEURO(OFFSET(C1670,-M1670+1,0),E1670,OFFSET(C1670,-M1670+2,0),OFFSET(C1670,-M1670+2,0),OFFSET(C1670,-M1670+3,0)+AB1670,OFFSET(C1670,-M1670+4,0),0,2)/10*D1670)</f>
        <v/>
      </c>
      <c r="R1670" s="71" t="str">
        <f ca="1">IF(D1670="","",_xll.xEURO(OFFSET(C1670,-M1670+1,0),E1670,OFFSET(C1670,-M1670+2,0),OFFSET(C1670,-M1670+2,0),OFFSET(C1670,-M1670+3,0)+AB1670,OFFSET(C1670,-M1670+4,0),0,3)/100*D1670*10000)</f>
        <v/>
      </c>
      <c r="S1670" s="71" t="str">
        <f ca="1">IF(D1670="","",_xll.xEURO(OFFSET(C1670,-M1670+1,0),E1670,OFFSET(C1670,-M1670+2,0),OFFSET(C1670,-M1670+2,0),OFFSET(C1670,-M1670+3,0)+AB1670,OFFSET(C1670,-M1670+4,0),0,5)/365.25*D1670*10000)</f>
        <v/>
      </c>
      <c r="U1670" s="67" t="str">
        <f ca="1">IF(I1670="","",_xll.xEURO(OFFSET(C1670,-M1670+1,0),J1670,OFFSET(C1670,-M1670+2,0),OFFSET(C1670,-M1670+2,0),OFFSET(C1670,-M1670+3,0)+AC1670,OFFSET(C1670,-M1670+4,0),1,1)*I1670)</f>
        <v/>
      </c>
      <c r="V1670" s="69" t="str">
        <f ca="1">IF(I1670="","",_xll.xEURO(OFFSET(C1670,-M1670+1,0),J1670,OFFSET(C1670,-M1670+2,0),OFFSET(C1670,-M1670+2,0),OFFSET(C1670,-M1670+3,0)+AC1670,OFFSET(C1670,-M1670+4,0),1,0))</f>
        <v/>
      </c>
      <c r="W1670" s="67" t="str">
        <f t="shared" si="295"/>
        <v/>
      </c>
      <c r="X1670" s="67" t="str">
        <f ca="1">IF(I1670="","",_xll.xEURO(OFFSET(C1670,-M1670+1,0),J1670,OFFSET(C1670,-M1670+2,0),OFFSET(C1670,-M1670+2,0),OFFSET(C1670,-M1670+3,0)+AC1670,OFFSET(C1670,-M1670+4,0),1,2)/10*I1670)</f>
        <v/>
      </c>
      <c r="Y1670" s="71" t="str">
        <f ca="1">IF(I1670="","",_xll.xEURO(OFFSET(C1670,-M1670+1,0),J1670,OFFSET(C1670,-M1670+2,0),OFFSET(C1670,-M1670+2,0),OFFSET(C1670,-M1670+3,0)+AC1670,OFFSET(C1670,-M1670+4,0),1,3)/100*I1670*10000)</f>
        <v/>
      </c>
      <c r="Z1670" s="71" t="str">
        <f ca="1">IF(I1670="","",_xll.xEURO(OFFSET(C1670,-M1670+1,0),J1670,OFFSET(C1670,-M1670+2,0),OFFSET(C1670,-M1670+2,0),OFFSET(C1670,-M1670+3,0)+AC1670,OFFSET(C1670,-M1670+4,0),1,5)/365.25*I1670*10000)</f>
        <v/>
      </c>
      <c r="AB1670" s="40" t="str">
        <f ca="1">IF(D1670="","",_xll.xCalcSkew(OFFSET(C1670,-M1670,0),E1670-OFFSET(C1670,-M1670+1,0),b)/100)</f>
        <v/>
      </c>
      <c r="AC1670" s="40" t="str">
        <f ca="1">IF(I1670="","",_xll.xCalcSkew(OFFSET(C1670,-M1670,0),J1670-OFFSET(C1670,-M1670+1,0),b)/100)</f>
        <v/>
      </c>
      <c r="AE1670">
        <f t="shared" ref="AE1670:AE1733" si="297">D1670*F1670*10000*-1</f>
        <v>0</v>
      </c>
      <c r="AF1670">
        <f t="shared" ref="AF1670:AF1733" si="298">I1670*K1670*10000*-1</f>
        <v>0</v>
      </c>
      <c r="AG1670">
        <f t="shared" ref="AG1670:AG1733" si="299">AE1670+AF1670</f>
        <v>0</v>
      </c>
    </row>
    <row r="1671" spans="4:33" x14ac:dyDescent="0.25">
      <c r="D1671" s="52"/>
      <c r="E1671" s="39"/>
      <c r="F1671" s="39"/>
      <c r="G1671" s="35"/>
      <c r="I1671" s="52"/>
      <c r="J1671" s="39"/>
      <c r="K1671" s="39"/>
      <c r="L1671" s="62"/>
      <c r="M1671" s="101">
        <f t="shared" si="296"/>
        <v>24</v>
      </c>
      <c r="N1671" s="67" t="str">
        <f ca="1">IF(D1671="","",_xll.xEURO(OFFSET(C1671,-M1671+1,0),E1671,OFFSET(C1671,-M1671+2,0),OFFSET(C1671,-M1671+2,0),OFFSET(C1671,-M1671+3,0)+AB1671,OFFSET(C1671,-M1671+4,0),0,1)*D1671)</f>
        <v/>
      </c>
      <c r="O1671" s="69" t="str">
        <f ca="1">IF(D1671="","",_xll.xEURO(OFFSET(C1671,-M1671+1,0),E1671,OFFSET(C1671,-M1671+2,0),OFFSET(C1671,-M1671+2,0),OFFSET(C1671,-M1671+3,0)+AB1671,OFFSET(C1671,-M1671+4,0),0,0))</f>
        <v/>
      </c>
      <c r="P1671" s="67" t="str">
        <f t="shared" si="294"/>
        <v/>
      </c>
      <c r="Q1671" s="67" t="str">
        <f ca="1">IF(D1671="","",_xll.xEURO(OFFSET(C1671,-M1671+1,0),E1671,OFFSET(C1671,-M1671+2,0),OFFSET(C1671,-M1671+2,0),OFFSET(C1671,-M1671+3,0)+AB1671,OFFSET(C1671,-M1671+4,0),0,2)/10*D1671)</f>
        <v/>
      </c>
      <c r="R1671" s="71" t="str">
        <f ca="1">IF(D1671="","",_xll.xEURO(OFFSET(C1671,-M1671+1,0),E1671,OFFSET(C1671,-M1671+2,0),OFFSET(C1671,-M1671+2,0),OFFSET(C1671,-M1671+3,0)+AB1671,OFFSET(C1671,-M1671+4,0),0,3)/100*D1671*10000)</f>
        <v/>
      </c>
      <c r="S1671" s="71" t="str">
        <f ca="1">IF(D1671="","",_xll.xEURO(OFFSET(C1671,-M1671+1,0),E1671,OFFSET(C1671,-M1671+2,0),OFFSET(C1671,-M1671+2,0),OFFSET(C1671,-M1671+3,0)+AB1671,OFFSET(C1671,-M1671+4,0),0,5)/365.25*D1671*10000)</f>
        <v/>
      </c>
      <c r="U1671" s="67" t="str">
        <f ca="1">IF(I1671="","",_xll.xEURO(OFFSET(C1671,-M1671+1,0),J1671,OFFSET(C1671,-M1671+2,0),OFFSET(C1671,-M1671+2,0),OFFSET(C1671,-M1671+3,0)+AC1671,OFFSET(C1671,-M1671+4,0),1,1)*I1671)</f>
        <v/>
      </c>
      <c r="V1671" s="69" t="str">
        <f ca="1">IF(I1671="","",_xll.xEURO(OFFSET(C1671,-M1671+1,0),J1671,OFFSET(C1671,-M1671+2,0),OFFSET(C1671,-M1671+2,0),OFFSET(C1671,-M1671+3,0)+AC1671,OFFSET(C1671,-M1671+4,0),1,0))</f>
        <v/>
      </c>
      <c r="W1671" s="67" t="str">
        <f t="shared" si="295"/>
        <v/>
      </c>
      <c r="X1671" s="67" t="str">
        <f ca="1">IF(I1671="","",_xll.xEURO(OFFSET(C1671,-M1671+1,0),J1671,OFFSET(C1671,-M1671+2,0),OFFSET(C1671,-M1671+2,0),OFFSET(C1671,-M1671+3,0)+AC1671,OFFSET(C1671,-M1671+4,0),1,2)/10*I1671)</f>
        <v/>
      </c>
      <c r="Y1671" s="71" t="str">
        <f ca="1">IF(I1671="","",_xll.xEURO(OFFSET(C1671,-M1671+1,0),J1671,OFFSET(C1671,-M1671+2,0),OFFSET(C1671,-M1671+2,0),OFFSET(C1671,-M1671+3,0)+AC1671,OFFSET(C1671,-M1671+4,0),1,3)/100*I1671*10000)</f>
        <v/>
      </c>
      <c r="Z1671" s="71" t="str">
        <f ca="1">IF(I1671="","",_xll.xEURO(OFFSET(C1671,-M1671+1,0),J1671,OFFSET(C1671,-M1671+2,0),OFFSET(C1671,-M1671+2,0),OFFSET(C1671,-M1671+3,0)+AC1671,OFFSET(C1671,-M1671+4,0),1,5)/365.25*I1671*10000)</f>
        <v/>
      </c>
      <c r="AB1671" s="40" t="str">
        <f ca="1">IF(D1671="","",_xll.xCalcSkew(OFFSET(C1671,-M1671,0),E1671-OFFSET(C1671,-M1671+1,0),b)/100)</f>
        <v/>
      </c>
      <c r="AC1671" s="40" t="str">
        <f ca="1">IF(I1671="","",_xll.xCalcSkew(OFFSET(C1671,-M1671,0),J1671-OFFSET(C1671,-M1671+1,0),b)/100)</f>
        <v/>
      </c>
      <c r="AE1671">
        <f t="shared" si="297"/>
        <v>0</v>
      </c>
      <c r="AF1671">
        <f t="shared" si="298"/>
        <v>0</v>
      </c>
      <c r="AG1671">
        <f t="shared" si="299"/>
        <v>0</v>
      </c>
    </row>
    <row r="1672" spans="4:33" x14ac:dyDescent="0.25">
      <c r="D1672" s="52"/>
      <c r="E1672" s="39"/>
      <c r="F1672" s="39"/>
      <c r="G1672" s="35"/>
      <c r="I1672" s="52"/>
      <c r="J1672" s="39"/>
      <c r="K1672" s="39"/>
      <c r="L1672" s="62"/>
      <c r="M1672" s="101">
        <f t="shared" si="296"/>
        <v>25</v>
      </c>
      <c r="N1672" s="67" t="str">
        <f ca="1">IF(D1672="","",_xll.xEURO(OFFSET(C1672,-M1672+1,0),E1672,OFFSET(C1672,-M1672+2,0),OFFSET(C1672,-M1672+2,0),OFFSET(C1672,-M1672+3,0)+AB1672,OFFSET(C1672,-M1672+4,0),0,1)*D1672)</f>
        <v/>
      </c>
      <c r="O1672" s="69" t="str">
        <f ca="1">IF(D1672="","",_xll.xEURO(OFFSET(C1672,-M1672+1,0),E1672,OFFSET(C1672,-M1672+2,0),OFFSET(C1672,-M1672+2,0),OFFSET(C1672,-M1672+3,0)+AB1672,OFFSET(C1672,-M1672+4,0),0,0))</f>
        <v/>
      </c>
      <c r="P1672" s="67" t="str">
        <f t="shared" si="294"/>
        <v/>
      </c>
      <c r="Q1672" s="67" t="str">
        <f ca="1">IF(D1672="","",_xll.xEURO(OFFSET(C1672,-M1672+1,0),E1672,OFFSET(C1672,-M1672+2,0),OFFSET(C1672,-M1672+2,0),OFFSET(C1672,-M1672+3,0)+AB1672,OFFSET(C1672,-M1672+4,0),0,2)/10*D1672)</f>
        <v/>
      </c>
      <c r="R1672" s="71" t="str">
        <f ca="1">IF(D1672="","",_xll.xEURO(OFFSET(C1672,-M1672+1,0),E1672,OFFSET(C1672,-M1672+2,0),OFFSET(C1672,-M1672+2,0),OFFSET(C1672,-M1672+3,0)+AB1672,OFFSET(C1672,-M1672+4,0),0,3)/100*D1672*10000)</f>
        <v/>
      </c>
      <c r="S1672" s="71" t="str">
        <f ca="1">IF(D1672="","",_xll.xEURO(OFFSET(C1672,-M1672+1,0),E1672,OFFSET(C1672,-M1672+2,0),OFFSET(C1672,-M1672+2,0),OFFSET(C1672,-M1672+3,0)+AB1672,OFFSET(C1672,-M1672+4,0),0,5)/365.25*D1672*10000)</f>
        <v/>
      </c>
      <c r="U1672" s="67" t="str">
        <f ca="1">IF(I1672="","",_xll.xEURO(OFFSET(C1672,-M1672+1,0),J1672,OFFSET(C1672,-M1672+2,0),OFFSET(C1672,-M1672+2,0),OFFSET(C1672,-M1672+3,0)+AC1672,OFFSET(C1672,-M1672+4,0),1,1)*I1672)</f>
        <v/>
      </c>
      <c r="V1672" s="69" t="str">
        <f ca="1">IF(I1672="","",_xll.xEURO(OFFSET(C1672,-M1672+1,0),J1672,OFFSET(C1672,-M1672+2,0),OFFSET(C1672,-M1672+2,0),OFFSET(C1672,-M1672+3,0)+AC1672,OFFSET(C1672,-M1672+4,0),1,0))</f>
        <v/>
      </c>
      <c r="W1672" s="67" t="str">
        <f t="shared" si="295"/>
        <v/>
      </c>
      <c r="X1672" s="67" t="str">
        <f ca="1">IF(I1672="","",_xll.xEURO(OFFSET(C1672,-M1672+1,0),J1672,OFFSET(C1672,-M1672+2,0),OFFSET(C1672,-M1672+2,0),OFFSET(C1672,-M1672+3,0)+AC1672,OFFSET(C1672,-M1672+4,0),1,2)/10*I1672)</f>
        <v/>
      </c>
      <c r="Y1672" s="71" t="str">
        <f ca="1">IF(I1672="","",_xll.xEURO(OFFSET(C1672,-M1672+1,0),J1672,OFFSET(C1672,-M1672+2,0),OFFSET(C1672,-M1672+2,0),OFFSET(C1672,-M1672+3,0)+AC1672,OFFSET(C1672,-M1672+4,0),1,3)/100*I1672*10000)</f>
        <v/>
      </c>
      <c r="Z1672" s="71" t="str">
        <f ca="1">IF(I1672="","",_xll.xEURO(OFFSET(C1672,-M1672+1,0),J1672,OFFSET(C1672,-M1672+2,0),OFFSET(C1672,-M1672+2,0),OFFSET(C1672,-M1672+3,0)+AC1672,OFFSET(C1672,-M1672+4,0),1,5)/365.25*I1672*10000)</f>
        <v/>
      </c>
      <c r="AB1672" s="40" t="str">
        <f ca="1">IF(D1672="","",_xll.xCalcSkew(OFFSET(C1672,-M1672,0),E1672-OFFSET(C1672,-M1672+1,0),b)/100)</f>
        <v/>
      </c>
      <c r="AC1672" s="40" t="str">
        <f ca="1">IF(I1672="","",_xll.xCalcSkew(OFFSET(C1672,-M1672,0),J1672-OFFSET(C1672,-M1672+1,0),b)/100)</f>
        <v/>
      </c>
      <c r="AE1672">
        <f t="shared" si="297"/>
        <v>0</v>
      </c>
      <c r="AF1672">
        <f t="shared" si="298"/>
        <v>0</v>
      </c>
      <c r="AG1672">
        <f t="shared" si="299"/>
        <v>0</v>
      </c>
    </row>
    <row r="1673" spans="4:33" x14ac:dyDescent="0.25">
      <c r="D1673" s="52"/>
      <c r="E1673" s="39"/>
      <c r="F1673" s="39"/>
      <c r="G1673" s="35"/>
      <c r="I1673" s="52"/>
      <c r="J1673" s="39"/>
      <c r="K1673" s="39"/>
      <c r="L1673" s="62"/>
      <c r="M1673" s="101">
        <f t="shared" si="296"/>
        <v>26</v>
      </c>
      <c r="N1673" s="67" t="str">
        <f ca="1">IF(D1673="","",_xll.xEURO(OFFSET(C1673,-M1673+1,0),E1673,OFFSET(C1673,-M1673+2,0),OFFSET(C1673,-M1673+2,0),OFFSET(C1673,-M1673+3,0)+AB1673,OFFSET(C1673,-M1673+4,0),0,1)*D1673)</f>
        <v/>
      </c>
      <c r="O1673" s="69" t="str">
        <f ca="1">IF(D1673="","",_xll.xEURO(OFFSET(C1673,-M1673+1,0),E1673,OFFSET(C1673,-M1673+2,0),OFFSET(C1673,-M1673+2,0),OFFSET(C1673,-M1673+3,0)+AB1673,OFFSET(C1673,-M1673+4,0),0,0))</f>
        <v/>
      </c>
      <c r="P1673" s="67" t="str">
        <f t="shared" si="294"/>
        <v/>
      </c>
      <c r="Q1673" s="67" t="str">
        <f ca="1">IF(D1673="","",_xll.xEURO(OFFSET(C1673,-M1673+1,0),E1673,OFFSET(C1673,-M1673+2,0),OFFSET(C1673,-M1673+2,0),OFFSET(C1673,-M1673+3,0)+AB1673,OFFSET(C1673,-M1673+4,0),0,2)/10*D1673)</f>
        <v/>
      </c>
      <c r="R1673" s="71" t="str">
        <f ca="1">IF(D1673="","",_xll.xEURO(OFFSET(C1673,-M1673+1,0),E1673,OFFSET(C1673,-M1673+2,0),OFFSET(C1673,-M1673+2,0),OFFSET(C1673,-M1673+3,0)+AB1673,OFFSET(C1673,-M1673+4,0),0,3)/100*D1673*10000)</f>
        <v/>
      </c>
      <c r="S1673" s="71" t="str">
        <f ca="1">IF(D1673="","",_xll.xEURO(OFFSET(C1673,-M1673+1,0),E1673,OFFSET(C1673,-M1673+2,0),OFFSET(C1673,-M1673+2,0),OFFSET(C1673,-M1673+3,0)+AB1673,OFFSET(C1673,-M1673+4,0),0,5)/365.25*D1673*10000)</f>
        <v/>
      </c>
      <c r="U1673" s="67" t="str">
        <f ca="1">IF(I1673="","",_xll.xEURO(OFFSET(C1673,-M1673+1,0),J1673,OFFSET(C1673,-M1673+2,0),OFFSET(C1673,-M1673+2,0),OFFSET(C1673,-M1673+3,0)+AC1673,OFFSET(C1673,-M1673+4,0),1,1)*I1673)</f>
        <v/>
      </c>
      <c r="V1673" s="69" t="str">
        <f ca="1">IF(I1673="","",_xll.xEURO(OFFSET(C1673,-M1673+1,0),J1673,OFFSET(C1673,-M1673+2,0),OFFSET(C1673,-M1673+2,0),OFFSET(C1673,-M1673+3,0)+AC1673,OFFSET(C1673,-M1673+4,0),1,0))</f>
        <v/>
      </c>
      <c r="W1673" s="67" t="str">
        <f t="shared" si="295"/>
        <v/>
      </c>
      <c r="X1673" s="67" t="str">
        <f ca="1">IF(I1673="","",_xll.xEURO(OFFSET(C1673,-M1673+1,0),J1673,OFFSET(C1673,-M1673+2,0),OFFSET(C1673,-M1673+2,0),OFFSET(C1673,-M1673+3,0)+AC1673,OFFSET(C1673,-M1673+4,0),1,2)/10*I1673)</f>
        <v/>
      </c>
      <c r="Y1673" s="71" t="str">
        <f ca="1">IF(I1673="","",_xll.xEURO(OFFSET(C1673,-M1673+1,0),J1673,OFFSET(C1673,-M1673+2,0),OFFSET(C1673,-M1673+2,0),OFFSET(C1673,-M1673+3,0)+AC1673,OFFSET(C1673,-M1673+4,0),1,3)/100*I1673*10000)</f>
        <v/>
      </c>
      <c r="Z1673" s="71" t="str">
        <f ca="1">IF(I1673="","",_xll.xEURO(OFFSET(C1673,-M1673+1,0),J1673,OFFSET(C1673,-M1673+2,0),OFFSET(C1673,-M1673+2,0),OFFSET(C1673,-M1673+3,0)+AC1673,OFFSET(C1673,-M1673+4,0),1,5)/365.25*I1673*10000)</f>
        <v/>
      </c>
      <c r="AB1673" s="40" t="str">
        <f ca="1">IF(D1673="","",_xll.xCalcSkew(OFFSET(C1673,-M1673,0),E1673-OFFSET(C1673,-M1673+1,0),b)/100)</f>
        <v/>
      </c>
      <c r="AC1673" s="40" t="str">
        <f ca="1">IF(I1673="","",_xll.xCalcSkew(OFFSET(C1673,-M1673,0),J1673-OFFSET(C1673,-M1673+1,0),b)/100)</f>
        <v/>
      </c>
      <c r="AE1673">
        <f t="shared" si="297"/>
        <v>0</v>
      </c>
      <c r="AF1673">
        <f t="shared" si="298"/>
        <v>0</v>
      </c>
      <c r="AG1673">
        <f t="shared" si="299"/>
        <v>0</v>
      </c>
    </row>
    <row r="1674" spans="4:33" x14ac:dyDescent="0.25">
      <c r="D1674" s="52"/>
      <c r="E1674" s="39"/>
      <c r="F1674" s="39"/>
      <c r="G1674" s="35"/>
      <c r="I1674" s="52"/>
      <c r="J1674" s="39"/>
      <c r="K1674" s="39"/>
      <c r="L1674" s="62"/>
      <c r="M1674" s="101">
        <f t="shared" si="296"/>
        <v>27</v>
      </c>
      <c r="N1674" s="67" t="str">
        <f ca="1">IF(D1674="","",_xll.xEURO(OFFSET(C1674,-M1674+1,0),E1674,OFFSET(C1674,-M1674+2,0),OFFSET(C1674,-M1674+2,0),OFFSET(C1674,-M1674+3,0)+AB1674,OFFSET(C1674,-M1674+4,0),0,1)*D1674)</f>
        <v/>
      </c>
      <c r="O1674" s="69" t="str">
        <f ca="1">IF(D1674="","",_xll.xEURO(OFFSET(C1674,-M1674+1,0),E1674,OFFSET(C1674,-M1674+2,0),OFFSET(C1674,-M1674+2,0),OFFSET(C1674,-M1674+3,0)+AB1674,OFFSET(C1674,-M1674+4,0),0,0))</f>
        <v/>
      </c>
      <c r="P1674" s="67" t="str">
        <f t="shared" si="294"/>
        <v/>
      </c>
      <c r="Q1674" s="67" t="str">
        <f ca="1">IF(D1674="","",_xll.xEURO(OFFSET(C1674,-M1674+1,0),E1674,OFFSET(C1674,-M1674+2,0),OFFSET(C1674,-M1674+2,0),OFFSET(C1674,-M1674+3,0)+AB1674,OFFSET(C1674,-M1674+4,0),0,2)/10*D1674)</f>
        <v/>
      </c>
      <c r="R1674" s="71" t="str">
        <f ca="1">IF(D1674="","",_xll.xEURO(OFFSET(C1674,-M1674+1,0),E1674,OFFSET(C1674,-M1674+2,0),OFFSET(C1674,-M1674+2,0),OFFSET(C1674,-M1674+3,0)+AB1674,OFFSET(C1674,-M1674+4,0),0,3)/100*D1674*10000)</f>
        <v/>
      </c>
      <c r="S1674" s="71" t="str">
        <f ca="1">IF(D1674="","",_xll.xEURO(OFFSET(C1674,-M1674+1,0),E1674,OFFSET(C1674,-M1674+2,0),OFFSET(C1674,-M1674+2,0),OFFSET(C1674,-M1674+3,0)+AB1674,OFFSET(C1674,-M1674+4,0),0,5)/365.25*D1674*10000)</f>
        <v/>
      </c>
      <c r="U1674" s="67" t="str">
        <f ca="1">IF(I1674="","",_xll.xEURO(OFFSET(C1674,-M1674+1,0),J1674,OFFSET(C1674,-M1674+2,0),OFFSET(C1674,-M1674+2,0),OFFSET(C1674,-M1674+3,0)+AC1674,OFFSET(C1674,-M1674+4,0),1,1)*I1674)</f>
        <v/>
      </c>
      <c r="V1674" s="69" t="str">
        <f ca="1">IF(I1674="","",_xll.xEURO(OFFSET(C1674,-M1674+1,0),J1674,OFFSET(C1674,-M1674+2,0),OFFSET(C1674,-M1674+2,0),OFFSET(C1674,-M1674+3,0)+AC1674,OFFSET(C1674,-M1674+4,0),1,0))</f>
        <v/>
      </c>
      <c r="W1674" s="67" t="str">
        <f t="shared" si="295"/>
        <v/>
      </c>
      <c r="X1674" s="67" t="str">
        <f ca="1">IF(I1674="","",_xll.xEURO(OFFSET(C1674,-M1674+1,0),J1674,OFFSET(C1674,-M1674+2,0),OFFSET(C1674,-M1674+2,0),OFFSET(C1674,-M1674+3,0)+AC1674,OFFSET(C1674,-M1674+4,0),1,2)/10*I1674)</f>
        <v/>
      </c>
      <c r="Y1674" s="71" t="str">
        <f ca="1">IF(I1674="","",_xll.xEURO(OFFSET(C1674,-M1674+1,0),J1674,OFFSET(C1674,-M1674+2,0),OFFSET(C1674,-M1674+2,0),OFFSET(C1674,-M1674+3,0)+AC1674,OFFSET(C1674,-M1674+4,0),1,3)/100*I1674*10000)</f>
        <v/>
      </c>
      <c r="Z1674" s="71" t="str">
        <f ca="1">IF(I1674="","",_xll.xEURO(OFFSET(C1674,-M1674+1,0),J1674,OFFSET(C1674,-M1674+2,0),OFFSET(C1674,-M1674+2,0),OFFSET(C1674,-M1674+3,0)+AC1674,OFFSET(C1674,-M1674+4,0),1,5)/365.25*I1674*10000)</f>
        <v/>
      </c>
      <c r="AB1674" s="40" t="str">
        <f ca="1">IF(D1674="","",_xll.xCalcSkew(OFFSET(C1674,-M1674,0),E1674-OFFSET(C1674,-M1674+1,0),b)/100)</f>
        <v/>
      </c>
      <c r="AC1674" s="40" t="str">
        <f ca="1">IF(I1674="","",_xll.xCalcSkew(OFFSET(C1674,-M1674,0),J1674-OFFSET(C1674,-M1674+1,0),b)/100)</f>
        <v/>
      </c>
      <c r="AE1674">
        <f t="shared" si="297"/>
        <v>0</v>
      </c>
      <c r="AF1674">
        <f t="shared" si="298"/>
        <v>0</v>
      </c>
      <c r="AG1674">
        <f t="shared" si="299"/>
        <v>0</v>
      </c>
    </row>
    <row r="1675" spans="4:33" x14ac:dyDescent="0.25">
      <c r="D1675" s="52"/>
      <c r="E1675" s="39"/>
      <c r="F1675" s="39"/>
      <c r="G1675" s="35"/>
      <c r="I1675" s="52"/>
      <c r="J1675" s="39"/>
      <c r="K1675" s="39"/>
      <c r="L1675" s="62"/>
      <c r="M1675" s="101">
        <f t="shared" si="296"/>
        <v>28</v>
      </c>
      <c r="N1675" s="67" t="str">
        <f ca="1">IF(D1675="","",_xll.xEURO(OFFSET(C1675,-M1675+1,0),E1675,OFFSET(C1675,-M1675+2,0),OFFSET(C1675,-M1675+2,0),OFFSET(C1675,-M1675+3,0)+AB1675,OFFSET(C1675,-M1675+4,0),0,1)*D1675)</f>
        <v/>
      </c>
      <c r="O1675" s="69" t="str">
        <f ca="1">IF(D1675="","",_xll.xEURO(OFFSET(C1675,-M1675+1,0),E1675,OFFSET(C1675,-M1675+2,0),OFFSET(C1675,-M1675+2,0),OFFSET(C1675,-M1675+3,0)+AB1675,OFFSET(C1675,-M1675+4,0),0,0))</f>
        <v/>
      </c>
      <c r="P1675" s="67" t="str">
        <f t="shared" si="294"/>
        <v/>
      </c>
      <c r="Q1675" s="67" t="str">
        <f ca="1">IF(D1675="","",_xll.xEURO(OFFSET(C1675,-M1675+1,0),E1675,OFFSET(C1675,-M1675+2,0),OFFSET(C1675,-M1675+2,0),OFFSET(C1675,-M1675+3,0)+AB1675,OFFSET(C1675,-M1675+4,0),0,2)/10*D1675)</f>
        <v/>
      </c>
      <c r="R1675" s="71" t="str">
        <f ca="1">IF(D1675="","",_xll.xEURO(OFFSET(C1675,-M1675+1,0),E1675,OFFSET(C1675,-M1675+2,0),OFFSET(C1675,-M1675+2,0),OFFSET(C1675,-M1675+3,0)+AB1675,OFFSET(C1675,-M1675+4,0),0,3)/100*D1675*10000)</f>
        <v/>
      </c>
      <c r="S1675" s="71" t="str">
        <f ca="1">IF(D1675="","",_xll.xEURO(OFFSET(C1675,-M1675+1,0),E1675,OFFSET(C1675,-M1675+2,0),OFFSET(C1675,-M1675+2,0),OFFSET(C1675,-M1675+3,0)+AB1675,OFFSET(C1675,-M1675+4,0),0,5)/365.25*D1675*10000)</f>
        <v/>
      </c>
      <c r="U1675" s="67" t="str">
        <f ca="1">IF(I1675="","",_xll.xEURO(OFFSET(C1675,-M1675+1,0),J1675,OFFSET(C1675,-M1675+2,0),OFFSET(C1675,-M1675+2,0),OFFSET(C1675,-M1675+3,0)+AC1675,OFFSET(C1675,-M1675+4,0),1,1)*I1675)</f>
        <v/>
      </c>
      <c r="V1675" s="69" t="str">
        <f ca="1">IF(I1675="","",_xll.xEURO(OFFSET(C1675,-M1675+1,0),J1675,OFFSET(C1675,-M1675+2,0),OFFSET(C1675,-M1675+2,0),OFFSET(C1675,-M1675+3,0)+AC1675,OFFSET(C1675,-M1675+4,0),1,0))</f>
        <v/>
      </c>
      <c r="W1675" s="67" t="str">
        <f t="shared" si="295"/>
        <v/>
      </c>
      <c r="X1675" s="67" t="str">
        <f ca="1">IF(I1675="","",_xll.xEURO(OFFSET(C1675,-M1675+1,0),J1675,OFFSET(C1675,-M1675+2,0),OFFSET(C1675,-M1675+2,0),OFFSET(C1675,-M1675+3,0)+AC1675,OFFSET(C1675,-M1675+4,0),1,2)/10*I1675)</f>
        <v/>
      </c>
      <c r="Y1675" s="71" t="str">
        <f ca="1">IF(I1675="","",_xll.xEURO(OFFSET(C1675,-M1675+1,0),J1675,OFFSET(C1675,-M1675+2,0),OFFSET(C1675,-M1675+2,0),OFFSET(C1675,-M1675+3,0)+AC1675,OFFSET(C1675,-M1675+4,0),1,3)/100*I1675*10000)</f>
        <v/>
      </c>
      <c r="Z1675" s="71" t="str">
        <f ca="1">IF(I1675="","",_xll.xEURO(OFFSET(C1675,-M1675+1,0),J1675,OFFSET(C1675,-M1675+2,0),OFFSET(C1675,-M1675+2,0),OFFSET(C1675,-M1675+3,0)+AC1675,OFFSET(C1675,-M1675+4,0),1,5)/365.25*I1675*10000)</f>
        <v/>
      </c>
      <c r="AB1675" s="40" t="str">
        <f ca="1">IF(D1675="","",_xll.xCalcSkew(OFFSET(C1675,-M1675,0),E1675-OFFSET(C1675,-M1675+1,0),b)/100)</f>
        <v/>
      </c>
      <c r="AC1675" s="40" t="str">
        <f ca="1">IF(I1675="","",_xll.xCalcSkew(OFFSET(C1675,-M1675,0),J1675-OFFSET(C1675,-M1675+1,0),b)/100)</f>
        <v/>
      </c>
      <c r="AE1675">
        <f t="shared" si="297"/>
        <v>0</v>
      </c>
      <c r="AF1675">
        <f t="shared" si="298"/>
        <v>0</v>
      </c>
      <c r="AG1675">
        <f t="shared" si="299"/>
        <v>0</v>
      </c>
    </row>
    <row r="1676" spans="4:33" x14ac:dyDescent="0.25">
      <c r="D1676" s="52"/>
      <c r="E1676" s="39"/>
      <c r="F1676" s="39"/>
      <c r="G1676" s="35"/>
      <c r="I1676" s="52"/>
      <c r="J1676" s="39"/>
      <c r="K1676" s="39"/>
      <c r="L1676" s="62"/>
      <c r="M1676" s="101">
        <f t="shared" si="296"/>
        <v>29</v>
      </c>
      <c r="N1676" s="67" t="str">
        <f ca="1">IF(D1676="","",_xll.xEURO(OFFSET(C1676,-M1676+1,0),E1676,OFFSET(C1676,-M1676+2,0),OFFSET(C1676,-M1676+2,0),OFFSET(C1676,-M1676+3,0)+AB1676,OFFSET(C1676,-M1676+4,0),0,1)*D1676)</f>
        <v/>
      </c>
      <c r="O1676" s="69" t="str">
        <f ca="1">IF(D1676="","",_xll.xEURO(OFFSET(C1676,-M1676+1,0),E1676,OFFSET(C1676,-M1676+2,0),OFFSET(C1676,-M1676+2,0),OFFSET(C1676,-M1676+3,0)+AB1676,OFFSET(C1676,-M1676+4,0),0,0))</f>
        <v/>
      </c>
      <c r="P1676" s="67" t="str">
        <f t="shared" si="294"/>
        <v/>
      </c>
      <c r="Q1676" s="67" t="str">
        <f ca="1">IF(D1676="","",_xll.xEURO(OFFSET(C1676,-M1676+1,0),E1676,OFFSET(C1676,-M1676+2,0),OFFSET(C1676,-M1676+2,0),OFFSET(C1676,-M1676+3,0)+AB1676,OFFSET(C1676,-M1676+4,0),0,2)/10*D1676)</f>
        <v/>
      </c>
      <c r="R1676" s="71" t="str">
        <f ca="1">IF(D1676="","",_xll.xEURO(OFFSET(C1676,-M1676+1,0),E1676,OFFSET(C1676,-M1676+2,0),OFFSET(C1676,-M1676+2,0),OFFSET(C1676,-M1676+3,0)+AB1676,OFFSET(C1676,-M1676+4,0),0,3)/100*D1676*10000)</f>
        <v/>
      </c>
      <c r="S1676" s="71" t="str">
        <f ca="1">IF(D1676="","",_xll.xEURO(OFFSET(C1676,-M1676+1,0),E1676,OFFSET(C1676,-M1676+2,0),OFFSET(C1676,-M1676+2,0),OFFSET(C1676,-M1676+3,0)+AB1676,OFFSET(C1676,-M1676+4,0),0,5)/365.25*D1676*10000)</f>
        <v/>
      </c>
      <c r="U1676" s="67" t="str">
        <f ca="1">IF(I1676="","",_xll.xEURO(OFFSET(C1676,-M1676+1,0),J1676,OFFSET(C1676,-M1676+2,0),OFFSET(C1676,-M1676+2,0),OFFSET(C1676,-M1676+3,0)+AC1676,OFFSET(C1676,-M1676+4,0),1,1)*I1676)</f>
        <v/>
      </c>
      <c r="V1676" s="69" t="str">
        <f ca="1">IF(I1676="","",_xll.xEURO(OFFSET(C1676,-M1676+1,0),J1676,OFFSET(C1676,-M1676+2,0),OFFSET(C1676,-M1676+2,0),OFFSET(C1676,-M1676+3,0)+AC1676,OFFSET(C1676,-M1676+4,0),1,0))</f>
        <v/>
      </c>
      <c r="W1676" s="67" t="str">
        <f t="shared" si="295"/>
        <v/>
      </c>
      <c r="X1676" s="67" t="str">
        <f ca="1">IF(I1676="","",_xll.xEURO(OFFSET(C1676,-M1676+1,0),J1676,OFFSET(C1676,-M1676+2,0),OFFSET(C1676,-M1676+2,0),OFFSET(C1676,-M1676+3,0)+AC1676,OFFSET(C1676,-M1676+4,0),1,2)/10*I1676)</f>
        <v/>
      </c>
      <c r="Y1676" s="71" t="str">
        <f ca="1">IF(I1676="","",_xll.xEURO(OFFSET(C1676,-M1676+1,0),J1676,OFFSET(C1676,-M1676+2,0),OFFSET(C1676,-M1676+2,0),OFFSET(C1676,-M1676+3,0)+AC1676,OFFSET(C1676,-M1676+4,0),1,3)/100*I1676*10000)</f>
        <v/>
      </c>
      <c r="Z1676" s="71" t="str">
        <f ca="1">IF(I1676="","",_xll.xEURO(OFFSET(C1676,-M1676+1,0),J1676,OFFSET(C1676,-M1676+2,0),OFFSET(C1676,-M1676+2,0),OFFSET(C1676,-M1676+3,0)+AC1676,OFFSET(C1676,-M1676+4,0),1,5)/365.25*I1676*10000)</f>
        <v/>
      </c>
      <c r="AB1676" s="40" t="str">
        <f ca="1">IF(D1676="","",_xll.xCalcSkew(OFFSET(C1676,-M1676,0),E1676-OFFSET(C1676,-M1676+1,0),b)/100)</f>
        <v/>
      </c>
      <c r="AC1676" s="40" t="str">
        <f ca="1">IF(I1676="","",_xll.xCalcSkew(OFFSET(C1676,-M1676,0),J1676-OFFSET(C1676,-M1676+1,0),b)/100)</f>
        <v/>
      </c>
      <c r="AE1676">
        <f t="shared" si="297"/>
        <v>0</v>
      </c>
      <c r="AF1676">
        <f t="shared" si="298"/>
        <v>0</v>
      </c>
      <c r="AG1676">
        <f t="shared" si="299"/>
        <v>0</v>
      </c>
    </row>
    <row r="1677" spans="4:33" x14ac:dyDescent="0.25">
      <c r="D1677" s="52"/>
      <c r="E1677" s="39"/>
      <c r="F1677" s="39"/>
      <c r="G1677" s="35"/>
      <c r="I1677" s="52"/>
      <c r="J1677" s="39"/>
      <c r="K1677" s="39"/>
      <c r="L1677" s="62"/>
      <c r="M1677" s="101">
        <f t="shared" si="296"/>
        <v>30</v>
      </c>
      <c r="N1677" s="67" t="str">
        <f ca="1">IF(D1677="","",_xll.xEURO(OFFSET(C1677,-M1677+1,0),E1677,OFFSET(C1677,-M1677+2,0),OFFSET(C1677,-M1677+2,0),OFFSET(C1677,-M1677+3,0)+AB1677,OFFSET(C1677,-M1677+4,0),0,1)*D1677)</f>
        <v/>
      </c>
      <c r="O1677" s="69" t="str">
        <f ca="1">IF(D1677="","",_xll.xEURO(OFFSET(C1677,-M1677+1,0),E1677,OFFSET(C1677,-M1677+2,0),OFFSET(C1677,-M1677+2,0),OFFSET(C1677,-M1677+3,0)+AB1677,OFFSET(C1677,-M1677+4,0),0,0))</f>
        <v/>
      </c>
      <c r="P1677" s="67" t="str">
        <f t="shared" si="294"/>
        <v/>
      </c>
      <c r="Q1677" s="67" t="str">
        <f ca="1">IF(D1677="","",_xll.xEURO(OFFSET(C1677,-M1677+1,0),E1677,OFFSET(C1677,-M1677+2,0),OFFSET(C1677,-M1677+2,0),OFFSET(C1677,-M1677+3,0)+AB1677,OFFSET(C1677,-M1677+4,0),0,2)/10*D1677)</f>
        <v/>
      </c>
      <c r="R1677" s="71" t="str">
        <f ca="1">IF(D1677="","",_xll.xEURO(OFFSET(C1677,-M1677+1,0),E1677,OFFSET(C1677,-M1677+2,0),OFFSET(C1677,-M1677+2,0),OFFSET(C1677,-M1677+3,0)+AB1677,OFFSET(C1677,-M1677+4,0),0,3)/100*D1677*10000)</f>
        <v/>
      </c>
      <c r="S1677" s="71" t="str">
        <f ca="1">IF(D1677="","",_xll.xEURO(OFFSET(C1677,-M1677+1,0),E1677,OFFSET(C1677,-M1677+2,0),OFFSET(C1677,-M1677+2,0),OFFSET(C1677,-M1677+3,0)+AB1677,OFFSET(C1677,-M1677+4,0),0,5)/365.25*D1677*10000)</f>
        <v/>
      </c>
      <c r="U1677" s="67" t="str">
        <f ca="1">IF(I1677="","",_xll.xEURO(OFFSET(C1677,-M1677+1,0),J1677,OFFSET(C1677,-M1677+2,0),OFFSET(C1677,-M1677+2,0),OFFSET(C1677,-M1677+3,0)+AC1677,OFFSET(C1677,-M1677+4,0),1,1)*I1677)</f>
        <v/>
      </c>
      <c r="V1677" s="69" t="str">
        <f ca="1">IF(I1677="","",_xll.xEURO(OFFSET(C1677,-M1677+1,0),J1677,OFFSET(C1677,-M1677+2,0),OFFSET(C1677,-M1677+2,0),OFFSET(C1677,-M1677+3,0)+AC1677,OFFSET(C1677,-M1677+4,0),1,0))</f>
        <v/>
      </c>
      <c r="W1677" s="67" t="str">
        <f t="shared" si="295"/>
        <v/>
      </c>
      <c r="X1677" s="67" t="str">
        <f ca="1">IF(I1677="","",_xll.xEURO(OFFSET(C1677,-M1677+1,0),J1677,OFFSET(C1677,-M1677+2,0),OFFSET(C1677,-M1677+2,0),OFFSET(C1677,-M1677+3,0)+AC1677,OFFSET(C1677,-M1677+4,0),1,2)/10*I1677)</f>
        <v/>
      </c>
      <c r="Y1677" s="71" t="str">
        <f ca="1">IF(I1677="","",_xll.xEURO(OFFSET(C1677,-M1677+1,0),J1677,OFFSET(C1677,-M1677+2,0),OFFSET(C1677,-M1677+2,0),OFFSET(C1677,-M1677+3,0)+AC1677,OFFSET(C1677,-M1677+4,0),1,3)/100*I1677*10000)</f>
        <v/>
      </c>
      <c r="Z1677" s="71" t="str">
        <f ca="1">IF(I1677="","",_xll.xEURO(OFFSET(C1677,-M1677+1,0),J1677,OFFSET(C1677,-M1677+2,0),OFFSET(C1677,-M1677+2,0),OFFSET(C1677,-M1677+3,0)+AC1677,OFFSET(C1677,-M1677+4,0),1,5)/365.25*I1677*10000)</f>
        <v/>
      </c>
      <c r="AB1677" s="40" t="str">
        <f ca="1">IF(D1677="","",_xll.xCalcSkew(OFFSET(C1677,-M1677,0),E1677-OFFSET(C1677,-M1677+1,0),b)/100)</f>
        <v/>
      </c>
      <c r="AC1677" s="40" t="str">
        <f ca="1">IF(I1677="","",_xll.xCalcSkew(OFFSET(C1677,-M1677,0),J1677-OFFSET(C1677,-M1677+1,0),b)/100)</f>
        <v/>
      </c>
      <c r="AE1677">
        <f t="shared" si="297"/>
        <v>0</v>
      </c>
      <c r="AF1677">
        <f t="shared" si="298"/>
        <v>0</v>
      </c>
      <c r="AG1677">
        <f t="shared" si="299"/>
        <v>0</v>
      </c>
    </row>
    <row r="1678" spans="4:33" x14ac:dyDescent="0.25">
      <c r="D1678" s="52"/>
      <c r="E1678" s="39"/>
      <c r="F1678" s="39"/>
      <c r="G1678" s="35"/>
      <c r="I1678" s="52"/>
      <c r="J1678" s="39"/>
      <c r="K1678" s="39"/>
      <c r="L1678" s="62"/>
      <c r="M1678" s="101">
        <f t="shared" si="296"/>
        <v>31</v>
      </c>
      <c r="N1678" s="67" t="str">
        <f ca="1">IF(D1678="","",_xll.xEURO(OFFSET(C1678,-M1678+1,0),E1678,OFFSET(C1678,-M1678+2,0),OFFSET(C1678,-M1678+2,0),OFFSET(C1678,-M1678+3,0)+AB1678,OFFSET(C1678,-M1678+4,0),0,1)*D1678)</f>
        <v/>
      </c>
      <c r="O1678" s="69" t="str">
        <f ca="1">IF(D1678="","",_xll.xEURO(OFFSET(C1678,-M1678+1,0),E1678,OFFSET(C1678,-M1678+2,0),OFFSET(C1678,-M1678+2,0),OFFSET(C1678,-M1678+3,0)+AB1678,OFFSET(C1678,-M1678+4,0),0,0))</f>
        <v/>
      </c>
      <c r="P1678" s="67" t="str">
        <f t="shared" si="294"/>
        <v/>
      </c>
      <c r="Q1678" s="67" t="str">
        <f ca="1">IF(D1678="","",_xll.xEURO(OFFSET(C1678,-M1678+1,0),E1678,OFFSET(C1678,-M1678+2,0),OFFSET(C1678,-M1678+2,0),OFFSET(C1678,-M1678+3,0)+AB1678,OFFSET(C1678,-M1678+4,0),0,2)/10*D1678)</f>
        <v/>
      </c>
      <c r="R1678" s="71" t="str">
        <f ca="1">IF(D1678="","",_xll.xEURO(OFFSET(C1678,-M1678+1,0),E1678,OFFSET(C1678,-M1678+2,0),OFFSET(C1678,-M1678+2,0),OFFSET(C1678,-M1678+3,0)+AB1678,OFFSET(C1678,-M1678+4,0),0,3)/100*D1678*10000)</f>
        <v/>
      </c>
      <c r="S1678" s="71" t="str">
        <f ca="1">IF(D1678="","",_xll.xEURO(OFFSET(C1678,-M1678+1,0),E1678,OFFSET(C1678,-M1678+2,0),OFFSET(C1678,-M1678+2,0),OFFSET(C1678,-M1678+3,0)+AB1678,OFFSET(C1678,-M1678+4,0),0,5)/365.25*D1678*10000)</f>
        <v/>
      </c>
      <c r="U1678" s="67" t="str">
        <f ca="1">IF(I1678="","",_xll.xEURO(OFFSET(C1678,-M1678+1,0),J1678,OFFSET(C1678,-M1678+2,0),OFFSET(C1678,-M1678+2,0),OFFSET(C1678,-M1678+3,0)+AC1678,OFFSET(C1678,-M1678+4,0),1,1)*I1678)</f>
        <v/>
      </c>
      <c r="V1678" s="69" t="str">
        <f ca="1">IF(I1678="","",_xll.xEURO(OFFSET(C1678,-M1678+1,0),J1678,OFFSET(C1678,-M1678+2,0),OFFSET(C1678,-M1678+2,0),OFFSET(C1678,-M1678+3,0)+AC1678,OFFSET(C1678,-M1678+4,0),1,0))</f>
        <v/>
      </c>
      <c r="W1678" s="67" t="str">
        <f t="shared" si="295"/>
        <v/>
      </c>
      <c r="X1678" s="67" t="str">
        <f ca="1">IF(I1678="","",_xll.xEURO(OFFSET(C1678,-M1678+1,0),J1678,OFFSET(C1678,-M1678+2,0),OFFSET(C1678,-M1678+2,0),OFFSET(C1678,-M1678+3,0)+AC1678,OFFSET(C1678,-M1678+4,0),1,2)/10*I1678)</f>
        <v/>
      </c>
      <c r="Y1678" s="71" t="str">
        <f ca="1">IF(I1678="","",_xll.xEURO(OFFSET(C1678,-M1678+1,0),J1678,OFFSET(C1678,-M1678+2,0),OFFSET(C1678,-M1678+2,0),OFFSET(C1678,-M1678+3,0)+AC1678,OFFSET(C1678,-M1678+4,0),1,3)/100*I1678*10000)</f>
        <v/>
      </c>
      <c r="Z1678" s="71" t="str">
        <f ca="1">IF(I1678="","",_xll.xEURO(OFFSET(C1678,-M1678+1,0),J1678,OFFSET(C1678,-M1678+2,0),OFFSET(C1678,-M1678+2,0),OFFSET(C1678,-M1678+3,0)+AC1678,OFFSET(C1678,-M1678+4,0),1,5)/365.25*I1678*10000)</f>
        <v/>
      </c>
      <c r="AB1678" s="40" t="str">
        <f ca="1">IF(D1678="","",_xll.xCalcSkew(OFFSET(C1678,-M1678,0),E1678-OFFSET(C1678,-M1678+1,0),b)/100)</f>
        <v/>
      </c>
      <c r="AC1678" s="40" t="str">
        <f ca="1">IF(I1678="","",_xll.xCalcSkew(OFFSET(C1678,-M1678,0),J1678-OFFSET(C1678,-M1678+1,0),b)/100)</f>
        <v/>
      </c>
      <c r="AE1678">
        <f t="shared" si="297"/>
        <v>0</v>
      </c>
      <c r="AF1678">
        <f t="shared" si="298"/>
        <v>0</v>
      </c>
      <c r="AG1678">
        <f t="shared" si="299"/>
        <v>0</v>
      </c>
    </row>
    <row r="1679" spans="4:33" x14ac:dyDescent="0.25">
      <c r="D1679" s="52"/>
      <c r="E1679" s="39"/>
      <c r="F1679" s="39"/>
      <c r="G1679" s="35"/>
      <c r="I1679" s="52"/>
      <c r="J1679" s="39"/>
      <c r="K1679" s="39"/>
      <c r="L1679" s="62"/>
      <c r="M1679" s="101">
        <f t="shared" si="296"/>
        <v>32</v>
      </c>
      <c r="N1679" s="67" t="str">
        <f ca="1">IF(D1679="","",_xll.xEURO(OFFSET(C1679,-M1679+1,0),E1679,OFFSET(C1679,-M1679+2,0),OFFSET(C1679,-M1679+2,0),OFFSET(C1679,-M1679+3,0)+AB1679,OFFSET(C1679,-M1679+4,0),0,1)*D1679)</f>
        <v/>
      </c>
      <c r="O1679" s="69" t="str">
        <f ca="1">IF(D1679="","",_xll.xEURO(OFFSET(C1679,-M1679+1,0),E1679,OFFSET(C1679,-M1679+2,0),OFFSET(C1679,-M1679+2,0),OFFSET(C1679,-M1679+3,0)+AB1679,OFFSET(C1679,-M1679+4,0),0,0))</f>
        <v/>
      </c>
      <c r="P1679" s="67" t="str">
        <f t="shared" si="294"/>
        <v/>
      </c>
      <c r="Q1679" s="67" t="str">
        <f ca="1">IF(D1679="","",_xll.xEURO(OFFSET(C1679,-M1679+1,0),E1679,OFFSET(C1679,-M1679+2,0),OFFSET(C1679,-M1679+2,0),OFFSET(C1679,-M1679+3,0)+AB1679,OFFSET(C1679,-M1679+4,0),0,2)/10*D1679)</f>
        <v/>
      </c>
      <c r="R1679" s="71" t="str">
        <f ca="1">IF(D1679="","",_xll.xEURO(OFFSET(C1679,-M1679+1,0),E1679,OFFSET(C1679,-M1679+2,0),OFFSET(C1679,-M1679+2,0),OFFSET(C1679,-M1679+3,0)+AB1679,OFFSET(C1679,-M1679+4,0),0,3)/100*D1679*10000)</f>
        <v/>
      </c>
      <c r="S1679" s="71" t="str">
        <f ca="1">IF(D1679="","",_xll.xEURO(OFFSET(C1679,-M1679+1,0),E1679,OFFSET(C1679,-M1679+2,0),OFFSET(C1679,-M1679+2,0),OFFSET(C1679,-M1679+3,0)+AB1679,OFFSET(C1679,-M1679+4,0),0,5)/365.25*D1679*10000)</f>
        <v/>
      </c>
      <c r="U1679" s="67" t="str">
        <f ca="1">IF(I1679="","",_xll.xEURO(OFFSET(C1679,-M1679+1,0),J1679,OFFSET(C1679,-M1679+2,0),OFFSET(C1679,-M1679+2,0),OFFSET(C1679,-M1679+3,0)+AC1679,OFFSET(C1679,-M1679+4,0),1,1)*I1679)</f>
        <v/>
      </c>
      <c r="V1679" s="69" t="str">
        <f ca="1">IF(I1679="","",_xll.xEURO(OFFSET(C1679,-M1679+1,0),J1679,OFFSET(C1679,-M1679+2,0),OFFSET(C1679,-M1679+2,0),OFFSET(C1679,-M1679+3,0)+AC1679,OFFSET(C1679,-M1679+4,0),1,0))</f>
        <v/>
      </c>
      <c r="W1679" s="67" t="str">
        <f t="shared" si="295"/>
        <v/>
      </c>
      <c r="X1679" s="67" t="str">
        <f ca="1">IF(I1679="","",_xll.xEURO(OFFSET(C1679,-M1679+1,0),J1679,OFFSET(C1679,-M1679+2,0),OFFSET(C1679,-M1679+2,0),OFFSET(C1679,-M1679+3,0)+AC1679,OFFSET(C1679,-M1679+4,0),1,2)/10*I1679)</f>
        <v/>
      </c>
      <c r="Y1679" s="71" t="str">
        <f ca="1">IF(I1679="","",_xll.xEURO(OFFSET(C1679,-M1679+1,0),J1679,OFFSET(C1679,-M1679+2,0),OFFSET(C1679,-M1679+2,0),OFFSET(C1679,-M1679+3,0)+AC1679,OFFSET(C1679,-M1679+4,0),1,3)/100*I1679*10000)</f>
        <v/>
      </c>
      <c r="Z1679" s="71" t="str">
        <f ca="1">IF(I1679="","",_xll.xEURO(OFFSET(C1679,-M1679+1,0),J1679,OFFSET(C1679,-M1679+2,0),OFFSET(C1679,-M1679+2,0),OFFSET(C1679,-M1679+3,0)+AC1679,OFFSET(C1679,-M1679+4,0),1,5)/365.25*I1679*10000)</f>
        <v/>
      </c>
      <c r="AB1679" s="40" t="str">
        <f ca="1">IF(D1679="","",_xll.xCalcSkew(OFFSET(C1679,-M1679,0),E1679-OFFSET(C1679,-M1679+1,0),b)/100)</f>
        <v/>
      </c>
      <c r="AC1679" s="40" t="str">
        <f ca="1">IF(I1679="","",_xll.xCalcSkew(OFFSET(C1679,-M1679,0),J1679-OFFSET(C1679,-M1679+1,0),b)/100)</f>
        <v/>
      </c>
      <c r="AE1679">
        <f t="shared" si="297"/>
        <v>0</v>
      </c>
      <c r="AF1679">
        <f t="shared" si="298"/>
        <v>0</v>
      </c>
      <c r="AG1679">
        <f t="shared" si="299"/>
        <v>0</v>
      </c>
    </row>
    <row r="1680" spans="4:33" x14ac:dyDescent="0.25">
      <c r="D1680" s="52"/>
      <c r="E1680" s="39"/>
      <c r="F1680" s="39"/>
      <c r="G1680" s="35"/>
      <c r="I1680" s="52"/>
      <c r="J1680" s="39"/>
      <c r="K1680" s="39"/>
      <c r="L1680" s="62"/>
      <c r="M1680" s="101">
        <f t="shared" si="296"/>
        <v>33</v>
      </c>
      <c r="N1680" s="67" t="str">
        <f ca="1">IF(D1680="","",_xll.xEURO(OFFSET(C1680,-M1680+1,0),E1680,OFFSET(C1680,-M1680+2,0),OFFSET(C1680,-M1680+2,0),OFFSET(C1680,-M1680+3,0)+AB1680,OFFSET(C1680,-M1680+4,0),0,1)*D1680)</f>
        <v/>
      </c>
      <c r="O1680" s="69" t="str">
        <f ca="1">IF(D1680="","",_xll.xEURO(OFFSET(C1680,-M1680+1,0),E1680,OFFSET(C1680,-M1680+2,0),OFFSET(C1680,-M1680+2,0),OFFSET(C1680,-M1680+3,0)+AB1680,OFFSET(C1680,-M1680+4,0),0,0))</f>
        <v/>
      </c>
      <c r="P1680" s="67" t="str">
        <f t="shared" si="294"/>
        <v/>
      </c>
      <c r="Q1680" s="67" t="str">
        <f ca="1">IF(D1680="","",_xll.xEURO(OFFSET(C1680,-M1680+1,0),E1680,OFFSET(C1680,-M1680+2,0),OFFSET(C1680,-M1680+2,0),OFFSET(C1680,-M1680+3,0)+AB1680,OFFSET(C1680,-M1680+4,0),0,2)/10*D1680)</f>
        <v/>
      </c>
      <c r="R1680" s="71" t="str">
        <f ca="1">IF(D1680="","",_xll.xEURO(OFFSET(C1680,-M1680+1,0),E1680,OFFSET(C1680,-M1680+2,0),OFFSET(C1680,-M1680+2,0),OFFSET(C1680,-M1680+3,0)+AB1680,OFFSET(C1680,-M1680+4,0),0,3)/100*D1680*10000)</f>
        <v/>
      </c>
      <c r="S1680" s="71" t="str">
        <f ca="1">IF(D1680="","",_xll.xEURO(OFFSET(C1680,-M1680+1,0),E1680,OFFSET(C1680,-M1680+2,0),OFFSET(C1680,-M1680+2,0),OFFSET(C1680,-M1680+3,0)+AB1680,OFFSET(C1680,-M1680+4,0),0,5)/365.25*D1680*10000)</f>
        <v/>
      </c>
      <c r="U1680" s="67" t="str">
        <f ca="1">IF(I1680="","",_xll.xEURO(OFFSET(C1680,-M1680+1,0),J1680,OFFSET(C1680,-M1680+2,0),OFFSET(C1680,-M1680+2,0),OFFSET(C1680,-M1680+3,0)+AC1680,OFFSET(C1680,-M1680+4,0),1,1)*I1680)</f>
        <v/>
      </c>
      <c r="V1680" s="69" t="str">
        <f ca="1">IF(I1680="","",_xll.xEURO(OFFSET(C1680,-M1680+1,0),J1680,OFFSET(C1680,-M1680+2,0),OFFSET(C1680,-M1680+2,0),OFFSET(C1680,-M1680+3,0)+AC1680,OFFSET(C1680,-M1680+4,0),1,0))</f>
        <v/>
      </c>
      <c r="W1680" s="67" t="str">
        <f t="shared" si="295"/>
        <v/>
      </c>
      <c r="X1680" s="67" t="str">
        <f ca="1">IF(I1680="","",_xll.xEURO(OFFSET(C1680,-M1680+1,0),J1680,OFFSET(C1680,-M1680+2,0),OFFSET(C1680,-M1680+2,0),OFFSET(C1680,-M1680+3,0)+AC1680,OFFSET(C1680,-M1680+4,0),1,2)/10*I1680)</f>
        <v/>
      </c>
      <c r="Y1680" s="71" t="str">
        <f ca="1">IF(I1680="","",_xll.xEURO(OFFSET(C1680,-M1680+1,0),J1680,OFFSET(C1680,-M1680+2,0),OFFSET(C1680,-M1680+2,0),OFFSET(C1680,-M1680+3,0)+AC1680,OFFSET(C1680,-M1680+4,0),1,3)/100*I1680*10000)</f>
        <v/>
      </c>
      <c r="Z1680" s="71" t="str">
        <f ca="1">IF(I1680="","",_xll.xEURO(OFFSET(C1680,-M1680+1,0),J1680,OFFSET(C1680,-M1680+2,0),OFFSET(C1680,-M1680+2,0),OFFSET(C1680,-M1680+3,0)+AC1680,OFFSET(C1680,-M1680+4,0),1,5)/365.25*I1680*10000)</f>
        <v/>
      </c>
      <c r="AB1680" s="40" t="str">
        <f ca="1">IF(D1680="","",_xll.xCalcSkew(OFFSET(C1680,-M1680,0),E1680-OFFSET(C1680,-M1680+1,0),b)/100)</f>
        <v/>
      </c>
      <c r="AC1680" s="40" t="str">
        <f ca="1">IF(I1680="","",_xll.xCalcSkew(OFFSET(C1680,-M1680,0),J1680-OFFSET(C1680,-M1680+1,0),b)/100)</f>
        <v/>
      </c>
      <c r="AE1680">
        <f t="shared" si="297"/>
        <v>0</v>
      </c>
      <c r="AF1680">
        <f t="shared" si="298"/>
        <v>0</v>
      </c>
      <c r="AG1680">
        <f t="shared" si="299"/>
        <v>0</v>
      </c>
    </row>
    <row r="1681" spans="3:33" x14ac:dyDescent="0.25">
      <c r="D1681" s="52"/>
      <c r="E1681" s="39"/>
      <c r="F1681" s="39"/>
      <c r="G1681" s="35"/>
      <c r="I1681" s="52"/>
      <c r="J1681" s="39"/>
      <c r="K1681" s="39"/>
      <c r="L1681" s="62"/>
      <c r="M1681" s="101">
        <f t="shared" si="296"/>
        <v>34</v>
      </c>
      <c r="N1681" s="67" t="str">
        <f ca="1">IF(D1681="","",_xll.xEURO(OFFSET(C1681,-M1681+1,0),E1681,OFFSET(C1681,-M1681+2,0),OFFSET(C1681,-M1681+2,0),OFFSET(C1681,-M1681+3,0)+AB1681,OFFSET(C1681,-M1681+4,0),0,1)*D1681)</f>
        <v/>
      </c>
      <c r="O1681" s="69" t="str">
        <f ca="1">IF(D1681="","",_xll.xEURO(OFFSET(C1681,-M1681+1,0),E1681,OFFSET(C1681,-M1681+2,0),OFFSET(C1681,-M1681+2,0),OFFSET(C1681,-M1681+3,0)+AB1681,OFFSET(C1681,-M1681+4,0),0,0))</f>
        <v/>
      </c>
      <c r="P1681" s="67" t="str">
        <f t="shared" si="294"/>
        <v/>
      </c>
      <c r="Q1681" s="67" t="str">
        <f ca="1">IF(D1681="","",_xll.xEURO(OFFSET(C1681,-M1681+1,0),E1681,OFFSET(C1681,-M1681+2,0),OFFSET(C1681,-M1681+2,0),OFFSET(C1681,-M1681+3,0)+AB1681,OFFSET(C1681,-M1681+4,0),0,2)/10*D1681)</f>
        <v/>
      </c>
      <c r="R1681" s="71" t="str">
        <f ca="1">IF(D1681="","",_xll.xEURO(OFFSET(C1681,-M1681+1,0),E1681,OFFSET(C1681,-M1681+2,0),OFFSET(C1681,-M1681+2,0),OFFSET(C1681,-M1681+3,0)+AB1681,OFFSET(C1681,-M1681+4,0),0,3)/100*D1681*10000)</f>
        <v/>
      </c>
      <c r="S1681" s="71" t="str">
        <f ca="1">IF(D1681="","",_xll.xEURO(OFFSET(C1681,-M1681+1,0),E1681,OFFSET(C1681,-M1681+2,0),OFFSET(C1681,-M1681+2,0),OFFSET(C1681,-M1681+3,0)+AB1681,OFFSET(C1681,-M1681+4,0),0,5)/365.25*D1681*10000)</f>
        <v/>
      </c>
      <c r="U1681" s="67" t="str">
        <f ca="1">IF(I1681="","",_xll.xEURO(OFFSET(C1681,-M1681+1,0),J1681,OFFSET(C1681,-M1681+2,0),OFFSET(C1681,-M1681+2,0),OFFSET(C1681,-M1681+3,0)+AC1681,OFFSET(C1681,-M1681+4,0),1,1)*I1681)</f>
        <v/>
      </c>
      <c r="V1681" s="69" t="str">
        <f ca="1">IF(I1681="","",_xll.xEURO(OFFSET(C1681,-M1681+1,0),J1681,OFFSET(C1681,-M1681+2,0),OFFSET(C1681,-M1681+2,0),OFFSET(C1681,-M1681+3,0)+AC1681,OFFSET(C1681,-M1681+4,0),1,0))</f>
        <v/>
      </c>
      <c r="W1681" s="67" t="str">
        <f t="shared" si="295"/>
        <v/>
      </c>
      <c r="X1681" s="67" t="str">
        <f ca="1">IF(I1681="","",_xll.xEURO(OFFSET(C1681,-M1681+1,0),J1681,OFFSET(C1681,-M1681+2,0),OFFSET(C1681,-M1681+2,0),OFFSET(C1681,-M1681+3,0)+AC1681,OFFSET(C1681,-M1681+4,0),1,2)/10*I1681)</f>
        <v/>
      </c>
      <c r="Y1681" s="71" t="str">
        <f ca="1">IF(I1681="","",_xll.xEURO(OFFSET(C1681,-M1681+1,0),J1681,OFFSET(C1681,-M1681+2,0),OFFSET(C1681,-M1681+2,0),OFFSET(C1681,-M1681+3,0)+AC1681,OFFSET(C1681,-M1681+4,0),1,3)/100*I1681*10000)</f>
        <v/>
      </c>
      <c r="Z1681" s="71" t="str">
        <f ca="1">IF(I1681="","",_xll.xEURO(OFFSET(C1681,-M1681+1,0),J1681,OFFSET(C1681,-M1681+2,0),OFFSET(C1681,-M1681+2,0),OFFSET(C1681,-M1681+3,0)+AC1681,OFFSET(C1681,-M1681+4,0),1,5)/365.25*I1681*10000)</f>
        <v/>
      </c>
      <c r="AB1681" s="40" t="str">
        <f ca="1">IF(D1681="","",_xll.xCalcSkew(OFFSET(C1681,-M1681,0),E1681-OFFSET(C1681,-M1681+1,0),b)/100)</f>
        <v/>
      </c>
      <c r="AC1681" s="40" t="str">
        <f ca="1">IF(I1681="","",_xll.xCalcSkew(OFFSET(C1681,-M1681,0),J1681-OFFSET(C1681,-M1681+1,0),b)/100)</f>
        <v/>
      </c>
      <c r="AE1681">
        <f t="shared" si="297"/>
        <v>0</v>
      </c>
      <c r="AF1681">
        <f t="shared" si="298"/>
        <v>0</v>
      </c>
      <c r="AG1681">
        <f t="shared" si="299"/>
        <v>0</v>
      </c>
    </row>
    <row r="1682" spans="3:33" x14ac:dyDescent="0.25">
      <c r="D1682" s="52"/>
      <c r="E1682" s="39"/>
      <c r="F1682" s="39"/>
      <c r="G1682" s="35"/>
      <c r="I1682" s="52"/>
      <c r="J1682" s="39"/>
      <c r="K1682" s="39"/>
      <c r="L1682" s="62"/>
      <c r="M1682" s="101">
        <f t="shared" si="296"/>
        <v>35</v>
      </c>
      <c r="N1682" s="67" t="str">
        <f ca="1">IF(D1682="","",_xll.xEURO(OFFSET(C1682,-M1682+1,0),E1682,OFFSET(C1682,-M1682+2,0),OFFSET(C1682,-M1682+2,0),OFFSET(C1682,-M1682+3,0)+AB1682,OFFSET(C1682,-M1682+4,0),0,1)*D1682)</f>
        <v/>
      </c>
      <c r="O1682" s="69" t="str">
        <f ca="1">IF(D1682="","",_xll.xEURO(OFFSET(C1682,-M1682+1,0),E1682,OFFSET(C1682,-M1682+2,0),OFFSET(C1682,-M1682+2,0),OFFSET(C1682,-M1682+3,0)+AB1682,OFFSET(C1682,-M1682+4,0),0,0))</f>
        <v/>
      </c>
      <c r="P1682" s="67" t="str">
        <f t="shared" si="294"/>
        <v/>
      </c>
      <c r="Q1682" s="67" t="str">
        <f ca="1">IF(D1682="","",_xll.xEURO(OFFSET(C1682,-M1682+1,0),E1682,OFFSET(C1682,-M1682+2,0),OFFSET(C1682,-M1682+2,0),OFFSET(C1682,-M1682+3,0)+AB1682,OFFSET(C1682,-M1682+4,0),0,2)/10*D1682)</f>
        <v/>
      </c>
      <c r="R1682" s="71" t="str">
        <f ca="1">IF(D1682="","",_xll.xEURO(OFFSET(C1682,-M1682+1,0),E1682,OFFSET(C1682,-M1682+2,0),OFFSET(C1682,-M1682+2,0),OFFSET(C1682,-M1682+3,0)+AB1682,OFFSET(C1682,-M1682+4,0),0,3)/100*D1682*10000)</f>
        <v/>
      </c>
      <c r="S1682" s="71" t="str">
        <f ca="1">IF(D1682="","",_xll.xEURO(OFFSET(C1682,-M1682+1,0),E1682,OFFSET(C1682,-M1682+2,0),OFFSET(C1682,-M1682+2,0),OFFSET(C1682,-M1682+3,0)+AB1682,OFFSET(C1682,-M1682+4,0),0,5)/365.25*D1682*10000)</f>
        <v/>
      </c>
      <c r="U1682" s="67" t="str">
        <f ca="1">IF(I1682="","",_xll.xEURO(OFFSET(C1682,-M1682+1,0),J1682,OFFSET(C1682,-M1682+2,0),OFFSET(C1682,-M1682+2,0),OFFSET(C1682,-M1682+3,0)+AC1682,OFFSET(C1682,-M1682+4,0),1,1)*I1682)</f>
        <v/>
      </c>
      <c r="V1682" s="69" t="str">
        <f ca="1">IF(I1682="","",_xll.xEURO(OFFSET(C1682,-M1682+1,0),J1682,OFFSET(C1682,-M1682+2,0),OFFSET(C1682,-M1682+2,0),OFFSET(C1682,-M1682+3,0)+AC1682,OFFSET(C1682,-M1682+4,0),1,0))</f>
        <v/>
      </c>
      <c r="W1682" s="67" t="str">
        <f t="shared" si="295"/>
        <v/>
      </c>
      <c r="X1682" s="67" t="str">
        <f ca="1">IF(I1682="","",_xll.xEURO(OFFSET(C1682,-M1682+1,0),J1682,OFFSET(C1682,-M1682+2,0),OFFSET(C1682,-M1682+2,0),OFFSET(C1682,-M1682+3,0)+AC1682,OFFSET(C1682,-M1682+4,0),1,2)/10*I1682)</f>
        <v/>
      </c>
      <c r="Y1682" s="71" t="str">
        <f ca="1">IF(I1682="","",_xll.xEURO(OFFSET(C1682,-M1682+1,0),J1682,OFFSET(C1682,-M1682+2,0),OFFSET(C1682,-M1682+2,0),OFFSET(C1682,-M1682+3,0)+AC1682,OFFSET(C1682,-M1682+4,0),1,3)/100*I1682*10000)</f>
        <v/>
      </c>
      <c r="Z1682" s="71" t="str">
        <f ca="1">IF(I1682="","",_xll.xEURO(OFFSET(C1682,-M1682+1,0),J1682,OFFSET(C1682,-M1682+2,0),OFFSET(C1682,-M1682+2,0),OFFSET(C1682,-M1682+3,0)+AC1682,OFFSET(C1682,-M1682+4,0),1,5)/365.25*I1682*10000)</f>
        <v/>
      </c>
      <c r="AB1682" s="40" t="str">
        <f ca="1">IF(D1682="","",_xll.xCalcSkew(OFFSET(C1682,-M1682,0),E1682-OFFSET(C1682,-M1682+1,0),b)/100)</f>
        <v/>
      </c>
      <c r="AC1682" s="40" t="str">
        <f ca="1">IF(I1682="","",_xll.xCalcSkew(OFFSET(C1682,-M1682,0),J1682-OFFSET(C1682,-M1682+1,0),b)/100)</f>
        <v/>
      </c>
      <c r="AE1682">
        <f t="shared" si="297"/>
        <v>0</v>
      </c>
      <c r="AF1682">
        <f t="shared" si="298"/>
        <v>0</v>
      </c>
      <c r="AG1682">
        <f t="shared" si="299"/>
        <v>0</v>
      </c>
    </row>
    <row r="1683" spans="3:33" x14ac:dyDescent="0.25">
      <c r="D1683" s="46">
        <f ca="1">SUM(INDIRECT(CONCATENATE(ADDRESS(ROW(D1647),COLUMN(D1647)),":",ADDRESS(ROW()-1,COLUMN()))))</f>
        <v>0</v>
      </c>
      <c r="I1683" s="46">
        <f ca="1">SUM(INDIRECT(CONCATENATE(ADDRESS(ROW(I1647),COLUMN(I1647)),":",ADDRESS(ROW()-1,COLUMN()))))</f>
        <v>0</v>
      </c>
      <c r="J1683" s="1"/>
      <c r="K1683" s="1"/>
      <c r="L1683" s="1"/>
      <c r="N1683" s="46">
        <f t="shared" ref="N1683:S1683" ca="1" si="300">SUM(INDIRECT(CONCATENATE(ADDRESS(ROW(N1647),COLUMN(N1647)),":",ADDRESS(ROW()-1,COLUMN()))))</f>
        <v>0</v>
      </c>
      <c r="O1683" s="46">
        <f t="shared" ca="1" si="300"/>
        <v>0</v>
      </c>
      <c r="P1683" s="46">
        <f t="shared" ca="1" si="300"/>
        <v>0</v>
      </c>
      <c r="Q1683" s="46">
        <f t="shared" ca="1" si="300"/>
        <v>0</v>
      </c>
      <c r="R1683" s="46">
        <f t="shared" ca="1" si="300"/>
        <v>0</v>
      </c>
      <c r="S1683" s="46">
        <f t="shared" ca="1" si="300"/>
        <v>0</v>
      </c>
      <c r="T1683" s="67"/>
      <c r="U1683" s="46">
        <f t="shared" ref="U1683:Z1683" ca="1" si="301">SUM(INDIRECT(CONCATENATE(ADDRESS(ROW(U1647),COLUMN(U1647)),":",ADDRESS(ROW()-1,COLUMN()))))</f>
        <v>0</v>
      </c>
      <c r="V1683" s="46">
        <f t="shared" ca="1" si="301"/>
        <v>0</v>
      </c>
      <c r="W1683" s="46">
        <f t="shared" ca="1" si="301"/>
        <v>0</v>
      </c>
      <c r="X1683" s="46">
        <f t="shared" ca="1" si="301"/>
        <v>0</v>
      </c>
      <c r="Y1683" s="46">
        <f t="shared" ca="1" si="301"/>
        <v>0</v>
      </c>
      <c r="Z1683" s="46">
        <f t="shared" ca="1" si="301"/>
        <v>0</v>
      </c>
      <c r="AE1683">
        <f t="shared" ca="1" si="297"/>
        <v>0</v>
      </c>
      <c r="AF1683">
        <f t="shared" ca="1" si="298"/>
        <v>0</v>
      </c>
      <c r="AG1683">
        <f t="shared" ca="1" si="299"/>
        <v>0</v>
      </c>
    </row>
    <row r="1684" spans="3:33" x14ac:dyDescent="0.25">
      <c r="AE1684">
        <f t="shared" si="297"/>
        <v>0</v>
      </c>
      <c r="AF1684">
        <f t="shared" si="298"/>
        <v>0</v>
      </c>
      <c r="AG1684">
        <f t="shared" si="299"/>
        <v>0</v>
      </c>
    </row>
    <row r="1685" spans="3:33" x14ac:dyDescent="0.25">
      <c r="C1685" s="34">
        <f ca="1">EOMONTH(C1647,0)+1</f>
        <v>38565</v>
      </c>
      <c r="D1685" s="52"/>
      <c r="E1685" s="39"/>
      <c r="F1685" s="39"/>
      <c r="G1685" s="35"/>
      <c r="I1685" s="52"/>
      <c r="J1685" s="39"/>
      <c r="K1685" s="39"/>
      <c r="L1685" s="62"/>
      <c r="M1685" s="101">
        <v>0</v>
      </c>
      <c r="N1685" s="67" t="str">
        <f ca="1">IF(D1685="","",_xll.xEURO(OFFSET(C1685,-M1685+1,0),E1685,OFFSET(C1685,-M1685+2,0),OFFSET(C1685,-M1685+2,0),OFFSET(C1685,-M1685+3,0)+AB1685,OFFSET(C1685,-M1685+4,0),0,1)*D1685)</f>
        <v/>
      </c>
      <c r="O1685" s="69" t="str">
        <f ca="1">IF(D1685="","",_xll.xEURO(OFFSET(C1685,-M1685+1,0),E1685,OFFSET(C1685,-M1685+2,0),OFFSET(C1685,-M1685+2,0),OFFSET(C1685,-M1685+3,0)+AB1685,OFFSET(C1685,-M1685+4,0),0,0))</f>
        <v/>
      </c>
      <c r="P1685" s="67" t="str">
        <f t="shared" ref="P1685:P1720" si="302">IF(D1685="","",(O1685-F1685)*D1685*10)</f>
        <v/>
      </c>
      <c r="Q1685" s="67" t="str">
        <f ca="1">IF(D1685="","",_xll.xEURO(OFFSET(C1685,-M1685+1,0),E1685,OFFSET(C1685,-M1685+2,0),OFFSET(C1685,-M1685+2,0),OFFSET(C1685,-M1685+3,0)+AB1685,OFFSET(C1685,-M1685+4,0),0,2)/10*D1685)</f>
        <v/>
      </c>
      <c r="R1685" s="71" t="str">
        <f ca="1">IF(D1685="","",_xll.xEURO(OFFSET(C1685,-M1685+1,0),E1685,OFFSET(C1685,-M1685+2,0),OFFSET(C1685,-M1685+2,0),OFFSET(C1685,-M1685+3,0)+AB1685,OFFSET(C1685,-M1685+4,0),0,3)/100*D1685*10000)</f>
        <v/>
      </c>
      <c r="S1685" s="71" t="str">
        <f ca="1">IF(D1685="","",_xll.xEURO(OFFSET(C1685,-M1685+1,0),E1685,OFFSET(C1685,-M1685+2,0),OFFSET(C1685,-M1685+2,0),OFFSET(C1685,-M1685+3,0)+AB1685,OFFSET(C1685,-M1685+4,0),0,5)/365.25*D1685*10000)</f>
        <v/>
      </c>
      <c r="U1685" s="67" t="str">
        <f ca="1">IF(I1685="","",_xll.xEURO(OFFSET(C1685,-M1685+1,0),J1685,OFFSET(C1685,-M1685+2,0),OFFSET(C1685,-M1685+2,0),OFFSET(C1685,-M1685+3,0)+AC1685,OFFSET(C1685,-M1685+4,0),1,1)*I1685)</f>
        <v/>
      </c>
      <c r="V1685" s="69" t="str">
        <f ca="1">IF(I1685="","",_xll.xEURO(OFFSET(C1685,-M1685+1,0),J1685,OFFSET(C1685,-M1685+2,0),OFFSET(C1685,-M1685+2,0),OFFSET(C1685,-M1685+3,0)+AC1685,OFFSET(C1685,-M1685+4,0),1,0))</f>
        <v/>
      </c>
      <c r="W1685" s="67" t="str">
        <f t="shared" ref="W1685:W1720" si="303">IF(I1685="","",(V1685-K1685)*I1685*10)</f>
        <v/>
      </c>
      <c r="X1685" s="67" t="str">
        <f ca="1">IF(I1685="","",_xll.xEURO(OFFSET(C1685,-M1685+1,0),J1685,OFFSET(C1685,-M1685+2,0),OFFSET(C1685,-M1685+2,0),OFFSET(C1685,-M1685+3,0)+AC1685,OFFSET(C1685,-M1685+4,0),1,2)/10*I1685)</f>
        <v/>
      </c>
      <c r="Y1685" s="71" t="str">
        <f ca="1">IF(I1685="","",_xll.xEURO(OFFSET(C1685,-M1685+1,0),J1685,OFFSET(C1685,-M1685+2,0),OFFSET(C1685,-M1685+2,0),OFFSET(C1685,-M1685+3,0)+AC1685,OFFSET(C1685,-M1685+4,0),1,3)/100*I1685*10000)</f>
        <v/>
      </c>
      <c r="Z1685" s="71" t="str">
        <f ca="1">IF(I1685="","",_xll.xEURO(OFFSET(C1685,-M1685+1,0),J1685,OFFSET(C1685,-M1685+2,0),OFFSET(C1685,-M1685+2,0),OFFSET(C1685,-M1685+3,0)+AC1685,OFFSET(C1685,-M1685+4,0),1,5)/365.25*I1685*10000)</f>
        <v/>
      </c>
      <c r="AB1685" s="40" t="str">
        <f ca="1">IF(D1685="","",_xll.xCalcSkew(OFFSET(C1685,-M1685,0),E1685-OFFSET(C1685,-M1685+1,0),b)/100)</f>
        <v/>
      </c>
      <c r="AC1685" s="40" t="str">
        <f ca="1">IF(I1685="","",_xll.xCalcSkew(OFFSET(C1685,-M1685,0),J1685-OFFSET(C1685,-M1685+1,0),b)/100)</f>
        <v/>
      </c>
      <c r="AE1685">
        <f t="shared" si="297"/>
        <v>0</v>
      </c>
      <c r="AF1685">
        <f t="shared" si="298"/>
        <v>0</v>
      </c>
      <c r="AG1685">
        <f t="shared" si="299"/>
        <v>0</v>
      </c>
    </row>
    <row r="1686" spans="3:33" x14ac:dyDescent="0.25">
      <c r="C1686" s="41">
        <f ca="1">INDEX(Inputs!$1:$1048576,MATCH(C1685,Inputs!C:C,0),5)</f>
        <v>3.7670000000000003</v>
      </c>
      <c r="D1686" s="52"/>
      <c r="E1686" s="39"/>
      <c r="F1686" s="39"/>
      <c r="G1686" s="35"/>
      <c r="I1686" s="52"/>
      <c r="J1686" s="39"/>
      <c r="K1686" s="39"/>
      <c r="L1686" s="62"/>
      <c r="M1686" s="101">
        <f>M1685+1</f>
        <v>1</v>
      </c>
      <c r="N1686" s="67" t="str">
        <f ca="1">IF(D1686="","",_xll.xEURO(OFFSET(C1686,-M1686+1,0),E1686,OFFSET(C1686,-M1686+2,0),OFFSET(C1686,-M1686+2,0),OFFSET(C1686,-M1686+3,0)+AB1686,OFFSET(C1686,-M1686+4,0),0,1)*D1686)</f>
        <v/>
      </c>
      <c r="O1686" s="69" t="str">
        <f ca="1">IF(D1686="","",_xll.xEURO(OFFSET(C1686,-M1686+1,0),E1686,OFFSET(C1686,-M1686+2,0),OFFSET(C1686,-M1686+2,0),OFFSET(C1686,-M1686+3,0)+AB1686,OFFSET(C1686,-M1686+4,0),0,0))</f>
        <v/>
      </c>
      <c r="P1686" s="67" t="str">
        <f t="shared" si="302"/>
        <v/>
      </c>
      <c r="Q1686" s="67" t="str">
        <f ca="1">IF(D1686="","",_xll.xEURO(OFFSET(C1686,-M1686+1,0),E1686,OFFSET(C1686,-M1686+2,0),OFFSET(C1686,-M1686+2,0),OFFSET(C1686,-M1686+3,0)+AB1686,OFFSET(C1686,-M1686+4,0),0,2)/10*D1686)</f>
        <v/>
      </c>
      <c r="R1686" s="71" t="str">
        <f ca="1">IF(D1686="","",_xll.xEURO(OFFSET(C1686,-M1686+1,0),E1686,OFFSET(C1686,-M1686+2,0),OFFSET(C1686,-M1686+2,0),OFFSET(C1686,-M1686+3,0)+AB1686,OFFSET(C1686,-M1686+4,0),0,3)/100*D1686*10000)</f>
        <v/>
      </c>
      <c r="S1686" s="71" t="str">
        <f ca="1">IF(D1686="","",_xll.xEURO(OFFSET(C1686,-M1686+1,0),E1686,OFFSET(C1686,-M1686+2,0),OFFSET(C1686,-M1686+2,0),OFFSET(C1686,-M1686+3,0)+AB1686,OFFSET(C1686,-M1686+4,0),0,5)/365.25*D1686*10000)</f>
        <v/>
      </c>
      <c r="U1686" s="67" t="str">
        <f ca="1">IF(I1686="","",_xll.xEURO(OFFSET(C1686,-M1686+1,0),J1686,OFFSET(C1686,-M1686+2,0),OFFSET(C1686,-M1686+2,0),OFFSET(C1686,-M1686+3,0)+AC1686,OFFSET(C1686,-M1686+4,0),1,1)*I1686)</f>
        <v/>
      </c>
      <c r="V1686" s="69" t="str">
        <f ca="1">IF(I1686="","",_xll.xEURO(OFFSET(C1686,-M1686+1,0),J1686,OFFSET(C1686,-M1686+2,0),OFFSET(C1686,-M1686+2,0),OFFSET(C1686,-M1686+3,0)+AC1686,OFFSET(C1686,-M1686+4,0),1,0))</f>
        <v/>
      </c>
      <c r="W1686" s="67" t="str">
        <f t="shared" si="303"/>
        <v/>
      </c>
      <c r="X1686" s="67" t="str">
        <f ca="1">IF(I1686="","",_xll.xEURO(OFFSET(C1686,-M1686+1,0),J1686,OFFSET(C1686,-M1686+2,0),OFFSET(C1686,-M1686+2,0),OFFSET(C1686,-M1686+3,0)+AC1686,OFFSET(C1686,-M1686+4,0),1,2)/10*I1686)</f>
        <v/>
      </c>
      <c r="Y1686" s="71" t="str">
        <f ca="1">IF(I1686="","",_xll.xEURO(OFFSET(C1686,-M1686+1,0),J1686,OFFSET(C1686,-M1686+2,0),OFFSET(C1686,-M1686+2,0),OFFSET(C1686,-M1686+3,0)+AC1686,OFFSET(C1686,-M1686+4,0),1,3)/100*I1686*10000)</f>
        <v/>
      </c>
      <c r="Z1686" s="71" t="str">
        <f ca="1">IF(I1686="","",_xll.xEURO(OFFSET(C1686,-M1686+1,0),J1686,OFFSET(C1686,-M1686+2,0),OFFSET(C1686,-M1686+2,0),OFFSET(C1686,-M1686+3,0)+AC1686,OFFSET(C1686,-M1686+4,0),1,5)/365.25*I1686*10000)</f>
        <v/>
      </c>
      <c r="AB1686" s="40" t="str">
        <f ca="1">IF(D1686="","",_xll.xCalcSkew(OFFSET(C1686,-M1686,0),E1686-OFFSET(C1686,-M1686+1,0),b)/100)</f>
        <v/>
      </c>
      <c r="AC1686" s="40" t="str">
        <f ca="1">IF(I1686="","",_xll.xCalcSkew(OFFSET(C1686,-M1686,0),J1686-OFFSET(C1686,-M1686+1,0),b)/100)</f>
        <v/>
      </c>
      <c r="AE1686">
        <f t="shared" si="297"/>
        <v>0</v>
      </c>
      <c r="AF1686">
        <f t="shared" si="298"/>
        <v>0</v>
      </c>
      <c r="AG1686">
        <f t="shared" si="299"/>
        <v>0</v>
      </c>
    </row>
    <row r="1687" spans="3:33" x14ac:dyDescent="0.25">
      <c r="C1687" s="40">
        <f ca="1">INDEX(Inputs!$1:$1048576,MATCH(C1685,Inputs!C:C,0),7)</f>
        <v>4.3986332185875103E-2</v>
      </c>
      <c r="D1687" s="52"/>
      <c r="E1687" s="39"/>
      <c r="F1687" s="39"/>
      <c r="G1687" s="35"/>
      <c r="I1687" s="52"/>
      <c r="J1687" s="39"/>
      <c r="K1687" s="39"/>
      <c r="L1687" s="62"/>
      <c r="M1687" s="101">
        <f t="shared" ref="M1687:M1720" si="304">M1686+1</f>
        <v>2</v>
      </c>
      <c r="N1687" s="67" t="str">
        <f ca="1">IF(D1687="","",_xll.xEURO(OFFSET(C1687,-M1687+1,0),E1687,OFFSET(C1687,-M1687+2,0),OFFSET(C1687,-M1687+2,0),OFFSET(C1687,-M1687+3,0)+AB1687,OFFSET(C1687,-M1687+4,0),0,1)*D1687)</f>
        <v/>
      </c>
      <c r="O1687" s="69" t="str">
        <f ca="1">IF(D1687="","",_xll.xEURO(OFFSET(C1687,-M1687+1,0),E1687,OFFSET(C1687,-M1687+2,0),OFFSET(C1687,-M1687+2,0),OFFSET(C1687,-M1687+3,0)+AB1687,OFFSET(C1687,-M1687+4,0),0,0))</f>
        <v/>
      </c>
      <c r="P1687" s="67" t="str">
        <f t="shared" si="302"/>
        <v/>
      </c>
      <c r="Q1687" s="67" t="str">
        <f ca="1">IF(D1687="","",_xll.xEURO(OFFSET(C1687,-M1687+1,0),E1687,OFFSET(C1687,-M1687+2,0),OFFSET(C1687,-M1687+2,0),OFFSET(C1687,-M1687+3,0)+AB1687,OFFSET(C1687,-M1687+4,0),0,2)/10*D1687)</f>
        <v/>
      </c>
      <c r="R1687" s="71" t="str">
        <f ca="1">IF(D1687="","",_xll.xEURO(OFFSET(C1687,-M1687+1,0),E1687,OFFSET(C1687,-M1687+2,0),OFFSET(C1687,-M1687+2,0),OFFSET(C1687,-M1687+3,0)+AB1687,OFFSET(C1687,-M1687+4,0),0,3)/100*D1687*10000)</f>
        <v/>
      </c>
      <c r="S1687" s="71" t="str">
        <f ca="1">IF(D1687="","",_xll.xEURO(OFFSET(C1687,-M1687+1,0),E1687,OFFSET(C1687,-M1687+2,0),OFFSET(C1687,-M1687+2,0),OFFSET(C1687,-M1687+3,0)+AB1687,OFFSET(C1687,-M1687+4,0),0,5)/365.25*D1687*10000)</f>
        <v/>
      </c>
      <c r="U1687" s="67" t="str">
        <f ca="1">IF(I1687="","",_xll.xEURO(OFFSET(C1687,-M1687+1,0),J1687,OFFSET(C1687,-M1687+2,0),OFFSET(C1687,-M1687+2,0),OFFSET(C1687,-M1687+3,0)+AC1687,OFFSET(C1687,-M1687+4,0),1,1)*I1687)</f>
        <v/>
      </c>
      <c r="V1687" s="69" t="str">
        <f ca="1">IF(I1687="","",_xll.xEURO(OFFSET(C1687,-M1687+1,0),J1687,OFFSET(C1687,-M1687+2,0),OFFSET(C1687,-M1687+2,0),OFFSET(C1687,-M1687+3,0)+AC1687,OFFSET(C1687,-M1687+4,0),1,0))</f>
        <v/>
      </c>
      <c r="W1687" s="67" t="str">
        <f t="shared" si="303"/>
        <v/>
      </c>
      <c r="X1687" s="67" t="str">
        <f ca="1">IF(I1687="","",_xll.xEURO(OFFSET(C1687,-M1687+1,0),J1687,OFFSET(C1687,-M1687+2,0),OFFSET(C1687,-M1687+2,0),OFFSET(C1687,-M1687+3,0)+AC1687,OFFSET(C1687,-M1687+4,0),1,2)/10*I1687)</f>
        <v/>
      </c>
      <c r="Y1687" s="71" t="str">
        <f ca="1">IF(I1687="","",_xll.xEURO(OFFSET(C1687,-M1687+1,0),J1687,OFFSET(C1687,-M1687+2,0),OFFSET(C1687,-M1687+2,0),OFFSET(C1687,-M1687+3,0)+AC1687,OFFSET(C1687,-M1687+4,0),1,3)/100*I1687*10000)</f>
        <v/>
      </c>
      <c r="Z1687" s="71" t="str">
        <f ca="1">IF(I1687="","",_xll.xEURO(OFFSET(C1687,-M1687+1,0),J1687,OFFSET(C1687,-M1687+2,0),OFFSET(C1687,-M1687+2,0),OFFSET(C1687,-M1687+3,0)+AC1687,OFFSET(C1687,-M1687+4,0),1,5)/365.25*I1687*10000)</f>
        <v/>
      </c>
      <c r="AB1687" s="40" t="str">
        <f ca="1">IF(D1687="","",_xll.xCalcSkew(OFFSET(C1687,-M1687,0),E1687-OFFSET(C1687,-M1687+1,0),b)/100)</f>
        <v/>
      </c>
      <c r="AC1687" s="40" t="str">
        <f ca="1">IF(I1687="","",_xll.xCalcSkew(OFFSET(C1687,-M1687,0),J1687-OFFSET(C1687,-M1687+1,0),b)/100)</f>
        <v/>
      </c>
      <c r="AE1687">
        <f t="shared" si="297"/>
        <v>0</v>
      </c>
      <c r="AF1687">
        <f t="shared" si="298"/>
        <v>0</v>
      </c>
      <c r="AG1687">
        <f t="shared" si="299"/>
        <v>0</v>
      </c>
    </row>
    <row r="1688" spans="3:33" x14ac:dyDescent="0.25">
      <c r="C1688" s="66">
        <f ca="1">INDEX(Inputs!$1:$1048576,MATCH(C1685,Inputs!C:C,0),6)</f>
        <v>0.27500000000000002</v>
      </c>
      <c r="D1688" s="52"/>
      <c r="E1688" s="39"/>
      <c r="F1688" s="39"/>
      <c r="G1688" s="35"/>
      <c r="I1688" s="52"/>
      <c r="J1688" s="39"/>
      <c r="K1688" s="39"/>
      <c r="L1688" s="62"/>
      <c r="M1688" s="101">
        <f t="shared" si="304"/>
        <v>3</v>
      </c>
      <c r="N1688" s="67" t="str">
        <f ca="1">IF(D1688="","",_xll.xEURO(OFFSET(C1688,-M1688+1,0),E1688,OFFSET(C1688,-M1688+2,0),OFFSET(C1688,-M1688+2,0),OFFSET(C1688,-M1688+3,0)+AB1688,OFFSET(C1688,-M1688+4,0),0,1)*D1688)</f>
        <v/>
      </c>
      <c r="O1688" s="69" t="str">
        <f ca="1">IF(D1688="","",_xll.xEURO(OFFSET(C1688,-M1688+1,0),E1688,OFFSET(C1688,-M1688+2,0),OFFSET(C1688,-M1688+2,0),OFFSET(C1688,-M1688+3,0)+AB1688,OFFSET(C1688,-M1688+4,0),0,0))</f>
        <v/>
      </c>
      <c r="P1688" s="67" t="str">
        <f t="shared" si="302"/>
        <v/>
      </c>
      <c r="Q1688" s="67" t="str">
        <f ca="1">IF(D1688="","",_xll.xEURO(OFFSET(C1688,-M1688+1,0),E1688,OFFSET(C1688,-M1688+2,0),OFFSET(C1688,-M1688+2,0),OFFSET(C1688,-M1688+3,0)+AB1688,OFFSET(C1688,-M1688+4,0),0,2)/10*D1688)</f>
        <v/>
      </c>
      <c r="R1688" s="71" t="str">
        <f ca="1">IF(D1688="","",_xll.xEURO(OFFSET(C1688,-M1688+1,0),E1688,OFFSET(C1688,-M1688+2,0),OFFSET(C1688,-M1688+2,0),OFFSET(C1688,-M1688+3,0)+AB1688,OFFSET(C1688,-M1688+4,0),0,3)/100*D1688*10000)</f>
        <v/>
      </c>
      <c r="S1688" s="71" t="str">
        <f ca="1">IF(D1688="","",_xll.xEURO(OFFSET(C1688,-M1688+1,0),E1688,OFFSET(C1688,-M1688+2,0),OFFSET(C1688,-M1688+2,0),OFFSET(C1688,-M1688+3,0)+AB1688,OFFSET(C1688,-M1688+4,0),0,5)/365.25*D1688*10000)</f>
        <v/>
      </c>
      <c r="U1688" s="67" t="str">
        <f ca="1">IF(I1688="","",_xll.xEURO(OFFSET(C1688,-M1688+1,0),J1688,OFFSET(C1688,-M1688+2,0),OFFSET(C1688,-M1688+2,0),OFFSET(C1688,-M1688+3,0)+AC1688,OFFSET(C1688,-M1688+4,0),1,1)*I1688)</f>
        <v/>
      </c>
      <c r="V1688" s="69" t="str">
        <f ca="1">IF(I1688="","",_xll.xEURO(OFFSET(C1688,-M1688+1,0),J1688,OFFSET(C1688,-M1688+2,0),OFFSET(C1688,-M1688+2,0),OFFSET(C1688,-M1688+3,0)+AC1688,OFFSET(C1688,-M1688+4,0),1,0))</f>
        <v/>
      </c>
      <c r="W1688" s="67" t="str">
        <f t="shared" si="303"/>
        <v/>
      </c>
      <c r="X1688" s="67" t="str">
        <f ca="1">IF(I1688="","",_xll.xEURO(OFFSET(C1688,-M1688+1,0),J1688,OFFSET(C1688,-M1688+2,0),OFFSET(C1688,-M1688+2,0),OFFSET(C1688,-M1688+3,0)+AC1688,OFFSET(C1688,-M1688+4,0),1,2)/10*I1688)</f>
        <v/>
      </c>
      <c r="Y1688" s="71" t="str">
        <f ca="1">IF(I1688="","",_xll.xEURO(OFFSET(C1688,-M1688+1,0),J1688,OFFSET(C1688,-M1688+2,0),OFFSET(C1688,-M1688+2,0),OFFSET(C1688,-M1688+3,0)+AC1688,OFFSET(C1688,-M1688+4,0),1,3)/100*I1688*10000)</f>
        <v/>
      </c>
      <c r="Z1688" s="71" t="str">
        <f ca="1">IF(I1688="","",_xll.xEURO(OFFSET(C1688,-M1688+1,0),J1688,OFFSET(C1688,-M1688+2,0),OFFSET(C1688,-M1688+2,0),OFFSET(C1688,-M1688+3,0)+AC1688,OFFSET(C1688,-M1688+4,0),1,5)/365.25*I1688*10000)</f>
        <v/>
      </c>
      <c r="AB1688" s="40" t="str">
        <f ca="1">IF(D1688="","",_xll.xCalcSkew(OFFSET(C1688,-M1688,0),E1688-OFFSET(C1688,-M1688+1,0),b)/100)</f>
        <v/>
      </c>
      <c r="AC1688" s="40" t="str">
        <f ca="1">IF(I1688="","",_xll.xCalcSkew(OFFSET(C1688,-M1688,0),J1688-OFFSET(C1688,-M1688+1,0),b)/100)</f>
        <v/>
      </c>
      <c r="AE1688">
        <f t="shared" si="297"/>
        <v>0</v>
      </c>
      <c r="AF1688">
        <f t="shared" si="298"/>
        <v>0</v>
      </c>
      <c r="AG1688">
        <f t="shared" si="299"/>
        <v>0</v>
      </c>
    </row>
    <row r="1689" spans="3:33" x14ac:dyDescent="0.25">
      <c r="C1689" s="65">
        <f ca="1">INDEX(Inputs!$1:$1048576,MATCH(C1685,Inputs!C:C,0),9)</f>
        <v>1348</v>
      </c>
      <c r="D1689" s="52"/>
      <c r="E1689" s="39"/>
      <c r="F1689" s="39"/>
      <c r="G1689" s="35"/>
      <c r="I1689" s="52"/>
      <c r="J1689" s="39"/>
      <c r="K1689" s="39"/>
      <c r="L1689" s="62"/>
      <c r="M1689" s="101">
        <f t="shared" si="304"/>
        <v>4</v>
      </c>
      <c r="N1689" s="67" t="str">
        <f ca="1">IF(D1689="","",_xll.xEURO(OFFSET(C1689,-M1689+1,0),E1689,OFFSET(C1689,-M1689+2,0),OFFSET(C1689,-M1689+2,0),OFFSET(C1689,-M1689+3,0)+AB1689,OFFSET(C1689,-M1689+4,0),0,1)*D1689)</f>
        <v/>
      </c>
      <c r="O1689" s="69" t="str">
        <f ca="1">IF(D1689="","",_xll.xEURO(OFFSET(C1689,-M1689+1,0),E1689,OFFSET(C1689,-M1689+2,0),OFFSET(C1689,-M1689+2,0),OFFSET(C1689,-M1689+3,0)+AB1689,OFFSET(C1689,-M1689+4,0),0,0))</f>
        <v/>
      </c>
      <c r="P1689" s="67" t="str">
        <f t="shared" si="302"/>
        <v/>
      </c>
      <c r="Q1689" s="67" t="str">
        <f ca="1">IF(D1689="","",_xll.xEURO(OFFSET(C1689,-M1689+1,0),E1689,OFFSET(C1689,-M1689+2,0),OFFSET(C1689,-M1689+2,0),OFFSET(C1689,-M1689+3,0)+AB1689,OFFSET(C1689,-M1689+4,0),0,2)/10*D1689)</f>
        <v/>
      </c>
      <c r="R1689" s="71" t="str">
        <f ca="1">IF(D1689="","",_xll.xEURO(OFFSET(C1689,-M1689+1,0),E1689,OFFSET(C1689,-M1689+2,0),OFFSET(C1689,-M1689+2,0),OFFSET(C1689,-M1689+3,0)+AB1689,OFFSET(C1689,-M1689+4,0),0,3)/100*D1689*10000)</f>
        <v/>
      </c>
      <c r="S1689" s="71" t="str">
        <f ca="1">IF(D1689="","",_xll.xEURO(OFFSET(C1689,-M1689+1,0),E1689,OFFSET(C1689,-M1689+2,0),OFFSET(C1689,-M1689+2,0),OFFSET(C1689,-M1689+3,0)+AB1689,OFFSET(C1689,-M1689+4,0),0,5)/365.25*D1689*10000)</f>
        <v/>
      </c>
      <c r="U1689" s="67" t="str">
        <f ca="1">IF(I1689="","",_xll.xEURO(OFFSET(C1689,-M1689+1,0),J1689,OFFSET(C1689,-M1689+2,0),OFFSET(C1689,-M1689+2,0),OFFSET(C1689,-M1689+3,0)+AC1689,OFFSET(C1689,-M1689+4,0),1,1)*I1689)</f>
        <v/>
      </c>
      <c r="V1689" s="69" t="str">
        <f ca="1">IF(I1689="","",_xll.xEURO(OFFSET(C1689,-M1689+1,0),J1689,OFFSET(C1689,-M1689+2,0),OFFSET(C1689,-M1689+2,0),OFFSET(C1689,-M1689+3,0)+AC1689,OFFSET(C1689,-M1689+4,0),1,0))</f>
        <v/>
      </c>
      <c r="W1689" s="67" t="str">
        <f t="shared" si="303"/>
        <v/>
      </c>
      <c r="X1689" s="67" t="str">
        <f ca="1">IF(I1689="","",_xll.xEURO(OFFSET(C1689,-M1689+1,0),J1689,OFFSET(C1689,-M1689+2,0),OFFSET(C1689,-M1689+2,0),OFFSET(C1689,-M1689+3,0)+AC1689,OFFSET(C1689,-M1689+4,0),1,2)/10*I1689)</f>
        <v/>
      </c>
      <c r="Y1689" s="71" t="str">
        <f ca="1">IF(I1689="","",_xll.xEURO(OFFSET(C1689,-M1689+1,0),J1689,OFFSET(C1689,-M1689+2,0),OFFSET(C1689,-M1689+2,0),OFFSET(C1689,-M1689+3,0)+AC1689,OFFSET(C1689,-M1689+4,0),1,3)/100*I1689*10000)</f>
        <v/>
      </c>
      <c r="Z1689" s="71" t="str">
        <f ca="1">IF(I1689="","",_xll.xEURO(OFFSET(C1689,-M1689+1,0),J1689,OFFSET(C1689,-M1689+2,0),OFFSET(C1689,-M1689+2,0),OFFSET(C1689,-M1689+3,0)+AC1689,OFFSET(C1689,-M1689+4,0),1,5)/365.25*I1689*10000)</f>
        <v/>
      </c>
      <c r="AB1689" s="40" t="str">
        <f ca="1">IF(D1689="","",_xll.xCalcSkew(OFFSET(C1689,-M1689,0),E1689-OFFSET(C1689,-M1689+1,0),b)/100)</f>
        <v/>
      </c>
      <c r="AC1689" s="40" t="str">
        <f ca="1">IF(I1689="","",_xll.xCalcSkew(OFFSET(C1689,-M1689,0),J1689-OFFSET(C1689,-M1689+1,0),b)/100)</f>
        <v/>
      </c>
      <c r="AE1689">
        <f t="shared" si="297"/>
        <v>0</v>
      </c>
      <c r="AF1689">
        <f t="shared" si="298"/>
        <v>0</v>
      </c>
      <c r="AG1689">
        <f t="shared" si="299"/>
        <v>0</v>
      </c>
    </row>
    <row r="1690" spans="3:33" x14ac:dyDescent="0.25">
      <c r="C1690" s="64">
        <f ca="1">D1721+I1721</f>
        <v>0</v>
      </c>
      <c r="D1690" s="52"/>
      <c r="E1690" s="39"/>
      <c r="F1690" s="39"/>
      <c r="G1690" s="35"/>
      <c r="I1690" s="52"/>
      <c r="J1690" s="39"/>
      <c r="K1690" s="39"/>
      <c r="L1690" s="62"/>
      <c r="M1690" s="101">
        <f t="shared" si="304"/>
        <v>5</v>
      </c>
      <c r="N1690" s="67" t="str">
        <f ca="1">IF(D1690="","",_xll.xEURO(OFFSET(C1690,-M1690+1,0),E1690,OFFSET(C1690,-M1690+2,0),OFFSET(C1690,-M1690+2,0),OFFSET(C1690,-M1690+3,0)+AB1690,OFFSET(C1690,-M1690+4,0),0,1)*D1690)</f>
        <v/>
      </c>
      <c r="O1690" s="69" t="str">
        <f ca="1">IF(D1690="","",_xll.xEURO(OFFSET(C1690,-M1690+1,0),E1690,OFFSET(C1690,-M1690+2,0),OFFSET(C1690,-M1690+2,0),OFFSET(C1690,-M1690+3,0)+AB1690,OFFSET(C1690,-M1690+4,0),0,0))</f>
        <v/>
      </c>
      <c r="P1690" s="67" t="str">
        <f t="shared" si="302"/>
        <v/>
      </c>
      <c r="Q1690" s="67" t="str">
        <f ca="1">IF(D1690="","",_xll.xEURO(OFFSET(C1690,-M1690+1,0),E1690,OFFSET(C1690,-M1690+2,0),OFFSET(C1690,-M1690+2,0),OFFSET(C1690,-M1690+3,0)+AB1690,OFFSET(C1690,-M1690+4,0),0,2)/10*D1690)</f>
        <v/>
      </c>
      <c r="R1690" s="71" t="str">
        <f ca="1">IF(D1690="","",_xll.xEURO(OFFSET(C1690,-M1690+1,0),E1690,OFFSET(C1690,-M1690+2,0),OFFSET(C1690,-M1690+2,0),OFFSET(C1690,-M1690+3,0)+AB1690,OFFSET(C1690,-M1690+4,0),0,3)/100*D1690*10000)</f>
        <v/>
      </c>
      <c r="S1690" s="71" t="str">
        <f ca="1">IF(D1690="","",_xll.xEURO(OFFSET(C1690,-M1690+1,0),E1690,OFFSET(C1690,-M1690+2,0),OFFSET(C1690,-M1690+2,0),OFFSET(C1690,-M1690+3,0)+AB1690,OFFSET(C1690,-M1690+4,0),0,5)/365.25*D1690*10000)</f>
        <v/>
      </c>
      <c r="U1690" s="67" t="str">
        <f ca="1">IF(I1690="","",_xll.xEURO(OFFSET(C1690,-M1690+1,0),J1690,OFFSET(C1690,-M1690+2,0),OFFSET(C1690,-M1690+2,0),OFFSET(C1690,-M1690+3,0)+AC1690,OFFSET(C1690,-M1690+4,0),1,1)*I1690)</f>
        <v/>
      </c>
      <c r="V1690" s="69" t="str">
        <f ca="1">IF(I1690="","",_xll.xEURO(OFFSET(C1690,-M1690+1,0),J1690,OFFSET(C1690,-M1690+2,0),OFFSET(C1690,-M1690+2,0),OFFSET(C1690,-M1690+3,0)+AC1690,OFFSET(C1690,-M1690+4,0),1,0))</f>
        <v/>
      </c>
      <c r="W1690" s="67" t="str">
        <f t="shared" si="303"/>
        <v/>
      </c>
      <c r="X1690" s="67" t="str">
        <f ca="1">IF(I1690="","",_xll.xEURO(OFFSET(C1690,-M1690+1,0),J1690,OFFSET(C1690,-M1690+2,0),OFFSET(C1690,-M1690+2,0),OFFSET(C1690,-M1690+3,0)+AC1690,OFFSET(C1690,-M1690+4,0),1,2)/10*I1690)</f>
        <v/>
      </c>
      <c r="Y1690" s="71" t="str">
        <f ca="1">IF(I1690="","",_xll.xEURO(OFFSET(C1690,-M1690+1,0),J1690,OFFSET(C1690,-M1690+2,0),OFFSET(C1690,-M1690+2,0),OFFSET(C1690,-M1690+3,0)+AC1690,OFFSET(C1690,-M1690+4,0),1,3)/100*I1690*10000)</f>
        <v/>
      </c>
      <c r="Z1690" s="71" t="str">
        <f ca="1">IF(I1690="","",_xll.xEURO(OFFSET(C1690,-M1690+1,0),J1690,OFFSET(C1690,-M1690+2,0),OFFSET(C1690,-M1690+2,0),OFFSET(C1690,-M1690+3,0)+AC1690,OFFSET(C1690,-M1690+4,0),1,5)/365.25*I1690*10000)</f>
        <v/>
      </c>
      <c r="AB1690" s="40" t="str">
        <f ca="1">IF(D1690="","",_xll.xCalcSkew(OFFSET(C1690,-M1690,0),E1690-OFFSET(C1690,-M1690+1,0),b)/100)</f>
        <v/>
      </c>
      <c r="AC1690" s="40" t="str">
        <f ca="1">IF(I1690="","",_xll.xCalcSkew(OFFSET(C1690,-M1690,0),J1690-OFFSET(C1690,-M1690+1,0),b)/100)</f>
        <v/>
      </c>
      <c r="AE1690">
        <f t="shared" si="297"/>
        <v>0</v>
      </c>
      <c r="AF1690">
        <f t="shared" si="298"/>
        <v>0</v>
      </c>
      <c r="AG1690">
        <f t="shared" si="299"/>
        <v>0</v>
      </c>
    </row>
    <row r="1691" spans="3:33" x14ac:dyDescent="0.25">
      <c r="C1691" s="64">
        <f ca="1">N1721+U1721</f>
        <v>0</v>
      </c>
      <c r="D1691" s="52"/>
      <c r="E1691" s="39"/>
      <c r="F1691" s="39"/>
      <c r="G1691" s="35"/>
      <c r="I1691" s="52"/>
      <c r="J1691" s="39"/>
      <c r="K1691" s="39"/>
      <c r="L1691" s="62"/>
      <c r="M1691" s="101">
        <f t="shared" si="304"/>
        <v>6</v>
      </c>
      <c r="N1691" s="67" t="str">
        <f ca="1">IF(D1691="","",_xll.xEURO(OFFSET(C1691,-M1691+1,0),E1691,OFFSET(C1691,-M1691+2,0),OFFSET(C1691,-M1691+2,0),OFFSET(C1691,-M1691+3,0)+AB1691,OFFSET(C1691,-M1691+4,0),0,1)*D1691)</f>
        <v/>
      </c>
      <c r="O1691" s="69" t="str">
        <f ca="1">IF(D1691="","",_xll.xEURO(OFFSET(C1691,-M1691+1,0),E1691,OFFSET(C1691,-M1691+2,0),OFFSET(C1691,-M1691+2,0),OFFSET(C1691,-M1691+3,0)+AB1691,OFFSET(C1691,-M1691+4,0),0,0))</f>
        <v/>
      </c>
      <c r="P1691" s="67" t="str">
        <f t="shared" si="302"/>
        <v/>
      </c>
      <c r="Q1691" s="67" t="str">
        <f ca="1">IF(D1691="","",_xll.xEURO(OFFSET(C1691,-M1691+1,0),E1691,OFFSET(C1691,-M1691+2,0),OFFSET(C1691,-M1691+2,0),OFFSET(C1691,-M1691+3,0)+AB1691,OFFSET(C1691,-M1691+4,0),0,2)/10*D1691)</f>
        <v/>
      </c>
      <c r="R1691" s="71" t="str">
        <f ca="1">IF(D1691="","",_xll.xEURO(OFFSET(C1691,-M1691+1,0),E1691,OFFSET(C1691,-M1691+2,0),OFFSET(C1691,-M1691+2,0),OFFSET(C1691,-M1691+3,0)+AB1691,OFFSET(C1691,-M1691+4,0),0,3)/100*D1691*10000)</f>
        <v/>
      </c>
      <c r="S1691" s="71" t="str">
        <f ca="1">IF(D1691="","",_xll.xEURO(OFFSET(C1691,-M1691+1,0),E1691,OFFSET(C1691,-M1691+2,0),OFFSET(C1691,-M1691+2,0),OFFSET(C1691,-M1691+3,0)+AB1691,OFFSET(C1691,-M1691+4,0),0,5)/365.25*D1691*10000)</f>
        <v/>
      </c>
      <c r="U1691" s="67" t="str">
        <f ca="1">IF(I1691="","",_xll.xEURO(OFFSET(C1691,-M1691+1,0),J1691,OFFSET(C1691,-M1691+2,0),OFFSET(C1691,-M1691+2,0),OFFSET(C1691,-M1691+3,0)+AC1691,OFFSET(C1691,-M1691+4,0),1,1)*I1691)</f>
        <v/>
      </c>
      <c r="V1691" s="69" t="str">
        <f ca="1">IF(I1691="","",_xll.xEURO(OFFSET(C1691,-M1691+1,0),J1691,OFFSET(C1691,-M1691+2,0),OFFSET(C1691,-M1691+2,0),OFFSET(C1691,-M1691+3,0)+AC1691,OFFSET(C1691,-M1691+4,0),1,0))</f>
        <v/>
      </c>
      <c r="W1691" s="67" t="str">
        <f t="shared" si="303"/>
        <v/>
      </c>
      <c r="X1691" s="67" t="str">
        <f ca="1">IF(I1691="","",_xll.xEURO(OFFSET(C1691,-M1691+1,0),J1691,OFFSET(C1691,-M1691+2,0),OFFSET(C1691,-M1691+2,0),OFFSET(C1691,-M1691+3,0)+AC1691,OFFSET(C1691,-M1691+4,0),1,2)/10*I1691)</f>
        <v/>
      </c>
      <c r="Y1691" s="71" t="str">
        <f ca="1">IF(I1691="","",_xll.xEURO(OFFSET(C1691,-M1691+1,0),J1691,OFFSET(C1691,-M1691+2,0),OFFSET(C1691,-M1691+2,0),OFFSET(C1691,-M1691+3,0)+AC1691,OFFSET(C1691,-M1691+4,0),1,3)/100*I1691*10000)</f>
        <v/>
      </c>
      <c r="Z1691" s="71" t="str">
        <f ca="1">IF(I1691="","",_xll.xEURO(OFFSET(C1691,-M1691+1,0),J1691,OFFSET(C1691,-M1691+2,0),OFFSET(C1691,-M1691+2,0),OFFSET(C1691,-M1691+3,0)+AC1691,OFFSET(C1691,-M1691+4,0),1,5)/365.25*I1691*10000)</f>
        <v/>
      </c>
      <c r="AB1691" s="40" t="str">
        <f ca="1">IF(D1691="","",_xll.xCalcSkew(OFFSET(C1691,-M1691,0),E1691-OFFSET(C1691,-M1691+1,0),b)/100)</f>
        <v/>
      </c>
      <c r="AC1691" s="40" t="str">
        <f ca="1">IF(I1691="","",_xll.xCalcSkew(OFFSET(C1691,-M1691,0),J1691-OFFSET(C1691,-M1691+1,0),b)/100)</f>
        <v/>
      </c>
      <c r="AE1691">
        <f t="shared" si="297"/>
        <v>0</v>
      </c>
      <c r="AF1691">
        <f t="shared" si="298"/>
        <v>0</v>
      </c>
      <c r="AG1691">
        <f t="shared" si="299"/>
        <v>0</v>
      </c>
    </row>
    <row r="1692" spans="3:33" x14ac:dyDescent="0.25">
      <c r="C1692" s="103">
        <f ca="1">Q1721+X1721</f>
        <v>0</v>
      </c>
      <c r="D1692" s="52"/>
      <c r="E1692" s="39"/>
      <c r="F1692" s="39"/>
      <c r="G1692" s="35"/>
      <c r="I1692" s="52"/>
      <c r="J1692" s="39"/>
      <c r="K1692" s="39"/>
      <c r="L1692" s="62"/>
      <c r="M1692" s="101">
        <f t="shared" si="304"/>
        <v>7</v>
      </c>
      <c r="N1692" s="67" t="str">
        <f ca="1">IF(D1692="","",_xll.xEURO(OFFSET(C1692,-M1692+1,0),E1692,OFFSET(C1692,-M1692+2,0),OFFSET(C1692,-M1692+2,0),OFFSET(C1692,-M1692+3,0)+AB1692,OFFSET(C1692,-M1692+4,0),0,1)*D1692)</f>
        <v/>
      </c>
      <c r="O1692" s="69" t="str">
        <f ca="1">IF(D1692="","",_xll.xEURO(OFFSET(C1692,-M1692+1,0),E1692,OFFSET(C1692,-M1692+2,0),OFFSET(C1692,-M1692+2,0),OFFSET(C1692,-M1692+3,0)+AB1692,OFFSET(C1692,-M1692+4,0),0,0))</f>
        <v/>
      </c>
      <c r="P1692" s="67" t="str">
        <f t="shared" si="302"/>
        <v/>
      </c>
      <c r="Q1692" s="67" t="str">
        <f ca="1">IF(D1692="","",_xll.xEURO(OFFSET(C1692,-M1692+1,0),E1692,OFFSET(C1692,-M1692+2,0),OFFSET(C1692,-M1692+2,0),OFFSET(C1692,-M1692+3,0)+AB1692,OFFSET(C1692,-M1692+4,0),0,2)/10*D1692)</f>
        <v/>
      </c>
      <c r="R1692" s="71" t="str">
        <f ca="1">IF(D1692="","",_xll.xEURO(OFFSET(C1692,-M1692+1,0),E1692,OFFSET(C1692,-M1692+2,0),OFFSET(C1692,-M1692+2,0),OFFSET(C1692,-M1692+3,0)+AB1692,OFFSET(C1692,-M1692+4,0),0,3)/100*D1692*10000)</f>
        <v/>
      </c>
      <c r="S1692" s="71" t="str">
        <f ca="1">IF(D1692="","",_xll.xEURO(OFFSET(C1692,-M1692+1,0),E1692,OFFSET(C1692,-M1692+2,0),OFFSET(C1692,-M1692+2,0),OFFSET(C1692,-M1692+3,0)+AB1692,OFFSET(C1692,-M1692+4,0),0,5)/365.25*D1692*10000)</f>
        <v/>
      </c>
      <c r="U1692" s="67" t="str">
        <f ca="1">IF(I1692="","",_xll.xEURO(OFFSET(C1692,-M1692+1,0),J1692,OFFSET(C1692,-M1692+2,0),OFFSET(C1692,-M1692+2,0),OFFSET(C1692,-M1692+3,0)+AC1692,OFFSET(C1692,-M1692+4,0),1,1)*I1692)</f>
        <v/>
      </c>
      <c r="V1692" s="69" t="str">
        <f ca="1">IF(I1692="","",_xll.xEURO(OFFSET(C1692,-M1692+1,0),J1692,OFFSET(C1692,-M1692+2,0),OFFSET(C1692,-M1692+2,0),OFFSET(C1692,-M1692+3,0)+AC1692,OFFSET(C1692,-M1692+4,0),1,0))</f>
        <v/>
      </c>
      <c r="W1692" s="67" t="str">
        <f t="shared" si="303"/>
        <v/>
      </c>
      <c r="X1692" s="67" t="str">
        <f ca="1">IF(I1692="","",_xll.xEURO(OFFSET(C1692,-M1692+1,0),J1692,OFFSET(C1692,-M1692+2,0),OFFSET(C1692,-M1692+2,0),OFFSET(C1692,-M1692+3,0)+AC1692,OFFSET(C1692,-M1692+4,0),1,2)/10*I1692)</f>
        <v/>
      </c>
      <c r="Y1692" s="71" t="str">
        <f ca="1">IF(I1692="","",_xll.xEURO(OFFSET(C1692,-M1692+1,0),J1692,OFFSET(C1692,-M1692+2,0),OFFSET(C1692,-M1692+2,0),OFFSET(C1692,-M1692+3,0)+AC1692,OFFSET(C1692,-M1692+4,0),1,3)/100*I1692*10000)</f>
        <v/>
      </c>
      <c r="Z1692" s="71" t="str">
        <f ca="1">IF(I1692="","",_xll.xEURO(OFFSET(C1692,-M1692+1,0),J1692,OFFSET(C1692,-M1692+2,0),OFFSET(C1692,-M1692+2,0),OFFSET(C1692,-M1692+3,0)+AC1692,OFFSET(C1692,-M1692+4,0),1,5)/365.25*I1692*10000)</f>
        <v/>
      </c>
      <c r="AB1692" s="40" t="str">
        <f ca="1">IF(D1692="","",_xll.xCalcSkew(OFFSET(C1692,-M1692,0),E1692-OFFSET(C1692,-M1692+1,0),b)/100)</f>
        <v/>
      </c>
      <c r="AC1692" s="40" t="str">
        <f ca="1">IF(I1692="","",_xll.xCalcSkew(OFFSET(C1692,-M1692,0),J1692-OFFSET(C1692,-M1692+1,0),b)/100)</f>
        <v/>
      </c>
      <c r="AE1692">
        <f t="shared" si="297"/>
        <v>0</v>
      </c>
      <c r="AF1692">
        <f t="shared" si="298"/>
        <v>0</v>
      </c>
      <c r="AG1692">
        <f t="shared" si="299"/>
        <v>0</v>
      </c>
    </row>
    <row r="1693" spans="3:33" x14ac:dyDescent="0.25">
      <c r="C1693" s="64">
        <f ca="1">R1721+Y1721</f>
        <v>0</v>
      </c>
      <c r="D1693" s="52"/>
      <c r="E1693" s="39"/>
      <c r="F1693" s="39"/>
      <c r="G1693" s="35"/>
      <c r="I1693" s="52"/>
      <c r="J1693" s="39"/>
      <c r="K1693" s="39"/>
      <c r="L1693" s="62"/>
      <c r="M1693" s="101">
        <f t="shared" si="304"/>
        <v>8</v>
      </c>
      <c r="N1693" s="67" t="str">
        <f ca="1">IF(D1693="","",_xll.xEURO(OFFSET(C1693,-M1693+1,0),E1693,OFFSET(C1693,-M1693+2,0),OFFSET(C1693,-M1693+2,0),OFFSET(C1693,-M1693+3,0)+AB1693,OFFSET(C1693,-M1693+4,0),0,1)*D1693)</f>
        <v/>
      </c>
      <c r="O1693" s="69" t="str">
        <f ca="1">IF(D1693="","",_xll.xEURO(OFFSET(C1693,-M1693+1,0),E1693,OFFSET(C1693,-M1693+2,0),OFFSET(C1693,-M1693+2,0),OFFSET(C1693,-M1693+3,0)+AB1693,OFFSET(C1693,-M1693+4,0),0,0))</f>
        <v/>
      </c>
      <c r="P1693" s="67" t="str">
        <f t="shared" si="302"/>
        <v/>
      </c>
      <c r="Q1693" s="67" t="str">
        <f ca="1">IF(D1693="","",_xll.xEURO(OFFSET(C1693,-M1693+1,0),E1693,OFFSET(C1693,-M1693+2,0),OFFSET(C1693,-M1693+2,0),OFFSET(C1693,-M1693+3,0)+AB1693,OFFSET(C1693,-M1693+4,0),0,2)/10*D1693)</f>
        <v/>
      </c>
      <c r="R1693" s="71" t="str">
        <f ca="1">IF(D1693="","",_xll.xEURO(OFFSET(C1693,-M1693+1,0),E1693,OFFSET(C1693,-M1693+2,0),OFFSET(C1693,-M1693+2,0),OFFSET(C1693,-M1693+3,0)+AB1693,OFFSET(C1693,-M1693+4,0),0,3)/100*D1693*10000)</f>
        <v/>
      </c>
      <c r="S1693" s="71" t="str">
        <f ca="1">IF(D1693="","",_xll.xEURO(OFFSET(C1693,-M1693+1,0),E1693,OFFSET(C1693,-M1693+2,0),OFFSET(C1693,-M1693+2,0),OFFSET(C1693,-M1693+3,0)+AB1693,OFFSET(C1693,-M1693+4,0),0,5)/365.25*D1693*10000)</f>
        <v/>
      </c>
      <c r="U1693" s="67" t="str">
        <f ca="1">IF(I1693="","",_xll.xEURO(OFFSET(C1693,-M1693+1,0),J1693,OFFSET(C1693,-M1693+2,0),OFFSET(C1693,-M1693+2,0),OFFSET(C1693,-M1693+3,0)+AC1693,OFFSET(C1693,-M1693+4,0),1,1)*I1693)</f>
        <v/>
      </c>
      <c r="V1693" s="69" t="str">
        <f ca="1">IF(I1693="","",_xll.xEURO(OFFSET(C1693,-M1693+1,0),J1693,OFFSET(C1693,-M1693+2,0),OFFSET(C1693,-M1693+2,0),OFFSET(C1693,-M1693+3,0)+AC1693,OFFSET(C1693,-M1693+4,0),1,0))</f>
        <v/>
      </c>
      <c r="W1693" s="67" t="str">
        <f t="shared" si="303"/>
        <v/>
      </c>
      <c r="X1693" s="67" t="str">
        <f ca="1">IF(I1693="","",_xll.xEURO(OFFSET(C1693,-M1693+1,0),J1693,OFFSET(C1693,-M1693+2,0),OFFSET(C1693,-M1693+2,0),OFFSET(C1693,-M1693+3,0)+AC1693,OFFSET(C1693,-M1693+4,0),1,2)/10*I1693)</f>
        <v/>
      </c>
      <c r="Y1693" s="71" t="str">
        <f ca="1">IF(I1693="","",_xll.xEURO(OFFSET(C1693,-M1693+1,0),J1693,OFFSET(C1693,-M1693+2,0),OFFSET(C1693,-M1693+2,0),OFFSET(C1693,-M1693+3,0)+AC1693,OFFSET(C1693,-M1693+4,0),1,3)/100*I1693*10000)</f>
        <v/>
      </c>
      <c r="Z1693" s="71" t="str">
        <f ca="1">IF(I1693="","",_xll.xEURO(OFFSET(C1693,-M1693+1,0),J1693,OFFSET(C1693,-M1693+2,0),OFFSET(C1693,-M1693+2,0),OFFSET(C1693,-M1693+3,0)+AC1693,OFFSET(C1693,-M1693+4,0),1,5)/365.25*I1693*10000)</f>
        <v/>
      </c>
      <c r="AB1693" s="40" t="str">
        <f ca="1">IF(D1693="","",_xll.xCalcSkew(OFFSET(C1693,-M1693,0),E1693-OFFSET(C1693,-M1693+1,0),b)/100)</f>
        <v/>
      </c>
      <c r="AC1693" s="40" t="str">
        <f ca="1">IF(I1693="","",_xll.xCalcSkew(OFFSET(C1693,-M1693,0),J1693-OFFSET(C1693,-M1693+1,0),b)/100)</f>
        <v/>
      </c>
      <c r="AE1693">
        <f t="shared" si="297"/>
        <v>0</v>
      </c>
      <c r="AF1693">
        <f t="shared" si="298"/>
        <v>0</v>
      </c>
      <c r="AG1693">
        <f t="shared" si="299"/>
        <v>0</v>
      </c>
    </row>
    <row r="1694" spans="3:33" x14ac:dyDescent="0.25">
      <c r="C1694" s="64">
        <f ca="1">S1721+Z1721</f>
        <v>0</v>
      </c>
      <c r="D1694" s="52"/>
      <c r="E1694" s="39"/>
      <c r="F1694" s="39"/>
      <c r="G1694" s="35"/>
      <c r="I1694" s="52"/>
      <c r="J1694" s="39"/>
      <c r="K1694" s="39"/>
      <c r="L1694" s="62"/>
      <c r="M1694" s="101">
        <f t="shared" si="304"/>
        <v>9</v>
      </c>
      <c r="N1694" s="67" t="str">
        <f ca="1">IF(D1694="","",_xll.xEURO(OFFSET(C1694,-M1694+1,0),E1694,OFFSET(C1694,-M1694+2,0),OFFSET(C1694,-M1694+2,0),OFFSET(C1694,-M1694+3,0)+AB1694,OFFSET(C1694,-M1694+4,0),0,1)*D1694)</f>
        <v/>
      </c>
      <c r="O1694" s="69" t="str">
        <f ca="1">IF(D1694="","",_xll.xEURO(OFFSET(C1694,-M1694+1,0),E1694,OFFSET(C1694,-M1694+2,0),OFFSET(C1694,-M1694+2,0),OFFSET(C1694,-M1694+3,0)+AB1694,OFFSET(C1694,-M1694+4,0),0,0))</f>
        <v/>
      </c>
      <c r="P1694" s="67" t="str">
        <f t="shared" si="302"/>
        <v/>
      </c>
      <c r="Q1694" s="67" t="str">
        <f ca="1">IF(D1694="","",_xll.xEURO(OFFSET(C1694,-M1694+1,0),E1694,OFFSET(C1694,-M1694+2,0),OFFSET(C1694,-M1694+2,0),OFFSET(C1694,-M1694+3,0)+AB1694,OFFSET(C1694,-M1694+4,0),0,2)/10*D1694)</f>
        <v/>
      </c>
      <c r="R1694" s="71" t="str">
        <f ca="1">IF(D1694="","",_xll.xEURO(OFFSET(C1694,-M1694+1,0),E1694,OFFSET(C1694,-M1694+2,0),OFFSET(C1694,-M1694+2,0),OFFSET(C1694,-M1694+3,0)+AB1694,OFFSET(C1694,-M1694+4,0),0,3)/100*D1694*10000)</f>
        <v/>
      </c>
      <c r="S1694" s="71" t="str">
        <f ca="1">IF(D1694="","",_xll.xEURO(OFFSET(C1694,-M1694+1,0),E1694,OFFSET(C1694,-M1694+2,0),OFFSET(C1694,-M1694+2,0),OFFSET(C1694,-M1694+3,0)+AB1694,OFFSET(C1694,-M1694+4,0),0,5)/365.25*D1694*10000)</f>
        <v/>
      </c>
      <c r="U1694" s="67" t="str">
        <f ca="1">IF(I1694="","",_xll.xEURO(OFFSET(C1694,-M1694+1,0),J1694,OFFSET(C1694,-M1694+2,0),OFFSET(C1694,-M1694+2,0),OFFSET(C1694,-M1694+3,0)+AC1694,OFFSET(C1694,-M1694+4,0),1,1)*I1694)</f>
        <v/>
      </c>
      <c r="V1694" s="69" t="str">
        <f ca="1">IF(I1694="","",_xll.xEURO(OFFSET(C1694,-M1694+1,0),J1694,OFFSET(C1694,-M1694+2,0),OFFSET(C1694,-M1694+2,0),OFFSET(C1694,-M1694+3,0)+AC1694,OFFSET(C1694,-M1694+4,0),1,0))</f>
        <v/>
      </c>
      <c r="W1694" s="67" t="str">
        <f t="shared" si="303"/>
        <v/>
      </c>
      <c r="X1694" s="67" t="str">
        <f ca="1">IF(I1694="","",_xll.xEURO(OFFSET(C1694,-M1694+1,0),J1694,OFFSET(C1694,-M1694+2,0),OFFSET(C1694,-M1694+2,0),OFFSET(C1694,-M1694+3,0)+AC1694,OFFSET(C1694,-M1694+4,0),1,2)/10*I1694)</f>
        <v/>
      </c>
      <c r="Y1694" s="71" t="str">
        <f ca="1">IF(I1694="","",_xll.xEURO(OFFSET(C1694,-M1694+1,0),J1694,OFFSET(C1694,-M1694+2,0),OFFSET(C1694,-M1694+2,0),OFFSET(C1694,-M1694+3,0)+AC1694,OFFSET(C1694,-M1694+4,0),1,3)/100*I1694*10000)</f>
        <v/>
      </c>
      <c r="Z1694" s="71" t="str">
        <f ca="1">IF(I1694="","",_xll.xEURO(OFFSET(C1694,-M1694+1,0),J1694,OFFSET(C1694,-M1694+2,0),OFFSET(C1694,-M1694+2,0),OFFSET(C1694,-M1694+3,0)+AC1694,OFFSET(C1694,-M1694+4,0),1,5)/365.25*I1694*10000)</f>
        <v/>
      </c>
      <c r="AB1694" s="40" t="str">
        <f ca="1">IF(D1694="","",_xll.xCalcSkew(OFFSET(C1694,-M1694,0),E1694-OFFSET(C1694,-M1694+1,0),b)/100)</f>
        <v/>
      </c>
      <c r="AC1694" s="40" t="str">
        <f ca="1">IF(I1694="","",_xll.xCalcSkew(OFFSET(C1694,-M1694,0),J1694-OFFSET(C1694,-M1694+1,0),b)/100)</f>
        <v/>
      </c>
      <c r="AE1694">
        <f t="shared" si="297"/>
        <v>0</v>
      </c>
      <c r="AF1694">
        <f t="shared" si="298"/>
        <v>0</v>
      </c>
      <c r="AG1694">
        <f t="shared" si="299"/>
        <v>0</v>
      </c>
    </row>
    <row r="1695" spans="3:33" x14ac:dyDescent="0.25">
      <c r="C1695" s="64">
        <f ca="1">P1721+W1721</f>
        <v>0</v>
      </c>
      <c r="D1695" s="52"/>
      <c r="E1695" s="39"/>
      <c r="F1695" s="39"/>
      <c r="G1695" s="35"/>
      <c r="I1695" s="52"/>
      <c r="J1695" s="39"/>
      <c r="K1695" s="39"/>
      <c r="L1695" s="62"/>
      <c r="M1695" s="101">
        <f t="shared" si="304"/>
        <v>10</v>
      </c>
      <c r="N1695" s="67" t="str">
        <f ca="1">IF(D1695="","",_xll.xEURO(OFFSET(C1695,-M1695+1,0),E1695,OFFSET(C1695,-M1695+2,0),OFFSET(C1695,-M1695+2,0),OFFSET(C1695,-M1695+3,0)+AB1695,OFFSET(C1695,-M1695+4,0),0,1)*D1695)</f>
        <v/>
      </c>
      <c r="O1695" s="69" t="str">
        <f ca="1">IF(D1695="","",_xll.xEURO(OFFSET(C1695,-M1695+1,0),E1695,OFFSET(C1695,-M1695+2,0),OFFSET(C1695,-M1695+2,0),OFFSET(C1695,-M1695+3,0)+AB1695,OFFSET(C1695,-M1695+4,0),0,0))</f>
        <v/>
      </c>
      <c r="P1695" s="67" t="str">
        <f t="shared" si="302"/>
        <v/>
      </c>
      <c r="Q1695" s="67" t="str">
        <f ca="1">IF(D1695="","",_xll.xEURO(OFFSET(C1695,-M1695+1,0),E1695,OFFSET(C1695,-M1695+2,0),OFFSET(C1695,-M1695+2,0),OFFSET(C1695,-M1695+3,0)+AB1695,OFFSET(C1695,-M1695+4,0),0,2)/10*D1695)</f>
        <v/>
      </c>
      <c r="R1695" s="71" t="str">
        <f ca="1">IF(D1695="","",_xll.xEURO(OFFSET(C1695,-M1695+1,0),E1695,OFFSET(C1695,-M1695+2,0),OFFSET(C1695,-M1695+2,0),OFFSET(C1695,-M1695+3,0)+AB1695,OFFSET(C1695,-M1695+4,0),0,3)/100*D1695*10000)</f>
        <v/>
      </c>
      <c r="S1695" s="71" t="str">
        <f ca="1">IF(D1695="","",_xll.xEURO(OFFSET(C1695,-M1695+1,0),E1695,OFFSET(C1695,-M1695+2,0),OFFSET(C1695,-M1695+2,0),OFFSET(C1695,-M1695+3,0)+AB1695,OFFSET(C1695,-M1695+4,0),0,5)/365.25*D1695*10000)</f>
        <v/>
      </c>
      <c r="U1695" s="67" t="str">
        <f ca="1">IF(I1695="","",_xll.xEURO(OFFSET(C1695,-M1695+1,0),J1695,OFFSET(C1695,-M1695+2,0),OFFSET(C1695,-M1695+2,0),OFFSET(C1695,-M1695+3,0)+AC1695,OFFSET(C1695,-M1695+4,0),1,1)*I1695)</f>
        <v/>
      </c>
      <c r="V1695" s="69" t="str">
        <f ca="1">IF(I1695="","",_xll.xEURO(OFFSET(C1695,-M1695+1,0),J1695,OFFSET(C1695,-M1695+2,0),OFFSET(C1695,-M1695+2,0),OFFSET(C1695,-M1695+3,0)+AC1695,OFFSET(C1695,-M1695+4,0),1,0))</f>
        <v/>
      </c>
      <c r="W1695" s="67" t="str">
        <f t="shared" si="303"/>
        <v/>
      </c>
      <c r="X1695" s="67" t="str">
        <f ca="1">IF(I1695="","",_xll.xEURO(OFFSET(C1695,-M1695+1,0),J1695,OFFSET(C1695,-M1695+2,0),OFFSET(C1695,-M1695+2,0),OFFSET(C1695,-M1695+3,0)+AC1695,OFFSET(C1695,-M1695+4,0),1,2)/10*I1695)</f>
        <v/>
      </c>
      <c r="Y1695" s="71" t="str">
        <f ca="1">IF(I1695="","",_xll.xEURO(OFFSET(C1695,-M1695+1,0),J1695,OFFSET(C1695,-M1695+2,0),OFFSET(C1695,-M1695+2,0),OFFSET(C1695,-M1695+3,0)+AC1695,OFFSET(C1695,-M1695+4,0),1,3)/100*I1695*10000)</f>
        <v/>
      </c>
      <c r="Z1695" s="71" t="str">
        <f ca="1">IF(I1695="","",_xll.xEURO(OFFSET(C1695,-M1695+1,0),J1695,OFFSET(C1695,-M1695+2,0),OFFSET(C1695,-M1695+2,0),OFFSET(C1695,-M1695+3,0)+AC1695,OFFSET(C1695,-M1695+4,0),1,5)/365.25*I1695*10000)</f>
        <v/>
      </c>
      <c r="AB1695" s="40" t="str">
        <f ca="1">IF(D1695="","",_xll.xCalcSkew(OFFSET(C1695,-M1695,0),E1695-OFFSET(C1695,-M1695+1,0),b)/100)</f>
        <v/>
      </c>
      <c r="AC1695" s="40" t="str">
        <f ca="1">IF(I1695="","",_xll.xCalcSkew(OFFSET(C1695,-M1695,0),J1695-OFFSET(C1695,-M1695+1,0),b)/100)</f>
        <v/>
      </c>
      <c r="AE1695">
        <f t="shared" si="297"/>
        <v>0</v>
      </c>
      <c r="AF1695">
        <f t="shared" si="298"/>
        <v>0</v>
      </c>
      <c r="AG1695">
        <f t="shared" si="299"/>
        <v>0</v>
      </c>
    </row>
    <row r="1696" spans="3:33" x14ac:dyDescent="0.25">
      <c r="D1696" s="52"/>
      <c r="E1696" s="39"/>
      <c r="F1696" s="39"/>
      <c r="G1696" s="35"/>
      <c r="I1696" s="52"/>
      <c r="J1696" s="39"/>
      <c r="K1696" s="39"/>
      <c r="L1696" s="62"/>
      <c r="M1696" s="101">
        <f t="shared" si="304"/>
        <v>11</v>
      </c>
      <c r="N1696" s="67" t="str">
        <f ca="1">IF(D1696="","",_xll.xEURO(OFFSET(C1696,-M1696+1,0),E1696,OFFSET(C1696,-M1696+2,0),OFFSET(C1696,-M1696+2,0),OFFSET(C1696,-M1696+3,0)+AB1696,OFFSET(C1696,-M1696+4,0),0,1)*D1696)</f>
        <v/>
      </c>
      <c r="O1696" s="69" t="str">
        <f ca="1">IF(D1696="","",_xll.xEURO(OFFSET(C1696,-M1696+1,0),E1696,OFFSET(C1696,-M1696+2,0),OFFSET(C1696,-M1696+2,0),OFFSET(C1696,-M1696+3,0)+AB1696,OFFSET(C1696,-M1696+4,0),0,0))</f>
        <v/>
      </c>
      <c r="P1696" s="67" t="str">
        <f t="shared" si="302"/>
        <v/>
      </c>
      <c r="Q1696" s="67" t="str">
        <f ca="1">IF(D1696="","",_xll.xEURO(OFFSET(C1696,-M1696+1,0),E1696,OFFSET(C1696,-M1696+2,0),OFFSET(C1696,-M1696+2,0),OFFSET(C1696,-M1696+3,0)+AB1696,OFFSET(C1696,-M1696+4,0),0,2)/10*D1696)</f>
        <v/>
      </c>
      <c r="R1696" s="71" t="str">
        <f ca="1">IF(D1696="","",_xll.xEURO(OFFSET(C1696,-M1696+1,0),E1696,OFFSET(C1696,-M1696+2,0),OFFSET(C1696,-M1696+2,0),OFFSET(C1696,-M1696+3,0)+AB1696,OFFSET(C1696,-M1696+4,0),0,3)/100*D1696*10000)</f>
        <v/>
      </c>
      <c r="S1696" s="71" t="str">
        <f ca="1">IF(D1696="","",_xll.xEURO(OFFSET(C1696,-M1696+1,0),E1696,OFFSET(C1696,-M1696+2,0),OFFSET(C1696,-M1696+2,0),OFFSET(C1696,-M1696+3,0)+AB1696,OFFSET(C1696,-M1696+4,0),0,5)/365.25*D1696*10000)</f>
        <v/>
      </c>
      <c r="U1696" s="67" t="str">
        <f ca="1">IF(I1696="","",_xll.xEURO(OFFSET(C1696,-M1696+1,0),J1696,OFFSET(C1696,-M1696+2,0),OFFSET(C1696,-M1696+2,0),OFFSET(C1696,-M1696+3,0)+AC1696,OFFSET(C1696,-M1696+4,0),1,1)*I1696)</f>
        <v/>
      </c>
      <c r="V1696" s="69" t="str">
        <f ca="1">IF(I1696="","",_xll.xEURO(OFFSET(C1696,-M1696+1,0),J1696,OFFSET(C1696,-M1696+2,0),OFFSET(C1696,-M1696+2,0),OFFSET(C1696,-M1696+3,0)+AC1696,OFFSET(C1696,-M1696+4,0),1,0))</f>
        <v/>
      </c>
      <c r="W1696" s="67" t="str">
        <f t="shared" si="303"/>
        <v/>
      </c>
      <c r="X1696" s="67" t="str">
        <f ca="1">IF(I1696="","",_xll.xEURO(OFFSET(C1696,-M1696+1,0),J1696,OFFSET(C1696,-M1696+2,0),OFFSET(C1696,-M1696+2,0),OFFSET(C1696,-M1696+3,0)+AC1696,OFFSET(C1696,-M1696+4,0),1,2)/10*I1696)</f>
        <v/>
      </c>
      <c r="Y1696" s="71" t="str">
        <f ca="1">IF(I1696="","",_xll.xEURO(OFFSET(C1696,-M1696+1,0),J1696,OFFSET(C1696,-M1696+2,0),OFFSET(C1696,-M1696+2,0),OFFSET(C1696,-M1696+3,0)+AC1696,OFFSET(C1696,-M1696+4,0),1,3)/100*I1696*10000)</f>
        <v/>
      </c>
      <c r="Z1696" s="71" t="str">
        <f ca="1">IF(I1696="","",_xll.xEURO(OFFSET(C1696,-M1696+1,0),J1696,OFFSET(C1696,-M1696+2,0),OFFSET(C1696,-M1696+2,0),OFFSET(C1696,-M1696+3,0)+AC1696,OFFSET(C1696,-M1696+4,0),1,5)/365.25*I1696*10000)</f>
        <v/>
      </c>
      <c r="AB1696" s="40" t="str">
        <f ca="1">IF(D1696="","",_xll.xCalcSkew(OFFSET(C1696,-M1696,0),E1696-OFFSET(C1696,-M1696+1,0),b)/100)</f>
        <v/>
      </c>
      <c r="AC1696" s="40" t="str">
        <f ca="1">IF(I1696="","",_xll.xCalcSkew(OFFSET(C1696,-M1696,0),J1696-OFFSET(C1696,-M1696+1,0),b)/100)</f>
        <v/>
      </c>
      <c r="AE1696">
        <f t="shared" si="297"/>
        <v>0</v>
      </c>
      <c r="AF1696">
        <f t="shared" si="298"/>
        <v>0</v>
      </c>
      <c r="AG1696">
        <f t="shared" si="299"/>
        <v>0</v>
      </c>
    </row>
    <row r="1697" spans="4:33" x14ac:dyDescent="0.25">
      <c r="D1697" s="52"/>
      <c r="E1697" s="39"/>
      <c r="F1697" s="39"/>
      <c r="G1697" s="35"/>
      <c r="I1697" s="52"/>
      <c r="J1697" s="39"/>
      <c r="K1697" s="39"/>
      <c r="L1697" s="62"/>
      <c r="M1697" s="101">
        <f t="shared" si="304"/>
        <v>12</v>
      </c>
      <c r="N1697" s="67" t="str">
        <f ca="1">IF(D1697="","",_xll.xEURO(OFFSET(C1697,-M1697+1,0),E1697,OFFSET(C1697,-M1697+2,0),OFFSET(C1697,-M1697+2,0),OFFSET(C1697,-M1697+3,0)+AB1697,OFFSET(C1697,-M1697+4,0),0,1)*D1697)</f>
        <v/>
      </c>
      <c r="O1697" s="69" t="str">
        <f ca="1">IF(D1697="","",_xll.xEURO(OFFSET(C1697,-M1697+1,0),E1697,OFFSET(C1697,-M1697+2,0),OFFSET(C1697,-M1697+2,0),OFFSET(C1697,-M1697+3,0)+AB1697,OFFSET(C1697,-M1697+4,0),0,0))</f>
        <v/>
      </c>
      <c r="P1697" s="67" t="str">
        <f t="shared" si="302"/>
        <v/>
      </c>
      <c r="Q1697" s="67" t="str">
        <f ca="1">IF(D1697="","",_xll.xEURO(OFFSET(C1697,-M1697+1,0),E1697,OFFSET(C1697,-M1697+2,0),OFFSET(C1697,-M1697+2,0),OFFSET(C1697,-M1697+3,0)+AB1697,OFFSET(C1697,-M1697+4,0),0,2)/10*D1697)</f>
        <v/>
      </c>
      <c r="R1697" s="71" t="str">
        <f ca="1">IF(D1697="","",_xll.xEURO(OFFSET(C1697,-M1697+1,0),E1697,OFFSET(C1697,-M1697+2,0),OFFSET(C1697,-M1697+2,0),OFFSET(C1697,-M1697+3,0)+AB1697,OFFSET(C1697,-M1697+4,0),0,3)/100*D1697*10000)</f>
        <v/>
      </c>
      <c r="S1697" s="71" t="str">
        <f ca="1">IF(D1697="","",_xll.xEURO(OFFSET(C1697,-M1697+1,0),E1697,OFFSET(C1697,-M1697+2,0),OFFSET(C1697,-M1697+2,0),OFFSET(C1697,-M1697+3,0)+AB1697,OFFSET(C1697,-M1697+4,0),0,5)/365.25*D1697*10000)</f>
        <v/>
      </c>
      <c r="U1697" s="67" t="str">
        <f ca="1">IF(I1697="","",_xll.xEURO(OFFSET(C1697,-M1697+1,0),J1697,OFFSET(C1697,-M1697+2,0),OFFSET(C1697,-M1697+2,0),OFFSET(C1697,-M1697+3,0)+AC1697,OFFSET(C1697,-M1697+4,0),1,1)*I1697)</f>
        <v/>
      </c>
      <c r="V1697" s="69" t="str">
        <f ca="1">IF(I1697="","",_xll.xEURO(OFFSET(C1697,-M1697+1,0),J1697,OFFSET(C1697,-M1697+2,0),OFFSET(C1697,-M1697+2,0),OFFSET(C1697,-M1697+3,0)+AC1697,OFFSET(C1697,-M1697+4,0),1,0))</f>
        <v/>
      </c>
      <c r="W1697" s="67" t="str">
        <f t="shared" si="303"/>
        <v/>
      </c>
      <c r="X1697" s="67" t="str">
        <f ca="1">IF(I1697="","",_xll.xEURO(OFFSET(C1697,-M1697+1,0),J1697,OFFSET(C1697,-M1697+2,0),OFFSET(C1697,-M1697+2,0),OFFSET(C1697,-M1697+3,0)+AC1697,OFFSET(C1697,-M1697+4,0),1,2)/10*I1697)</f>
        <v/>
      </c>
      <c r="Y1697" s="71" t="str">
        <f ca="1">IF(I1697="","",_xll.xEURO(OFFSET(C1697,-M1697+1,0),J1697,OFFSET(C1697,-M1697+2,0),OFFSET(C1697,-M1697+2,0),OFFSET(C1697,-M1697+3,0)+AC1697,OFFSET(C1697,-M1697+4,0),1,3)/100*I1697*10000)</f>
        <v/>
      </c>
      <c r="Z1697" s="71" t="str">
        <f ca="1">IF(I1697="","",_xll.xEURO(OFFSET(C1697,-M1697+1,0),J1697,OFFSET(C1697,-M1697+2,0),OFFSET(C1697,-M1697+2,0),OFFSET(C1697,-M1697+3,0)+AC1697,OFFSET(C1697,-M1697+4,0),1,5)/365.25*I1697*10000)</f>
        <v/>
      </c>
      <c r="AB1697" s="40" t="str">
        <f ca="1">IF(D1697="","",_xll.xCalcSkew(OFFSET(C1697,-M1697,0),E1697-OFFSET(C1697,-M1697+1,0),b)/100)</f>
        <v/>
      </c>
      <c r="AC1697" s="40" t="str">
        <f ca="1">IF(I1697="","",_xll.xCalcSkew(OFFSET(C1697,-M1697,0),J1697-OFFSET(C1697,-M1697+1,0),b)/100)</f>
        <v/>
      </c>
      <c r="AE1697">
        <f t="shared" si="297"/>
        <v>0</v>
      </c>
      <c r="AF1697">
        <f t="shared" si="298"/>
        <v>0</v>
      </c>
      <c r="AG1697">
        <f t="shared" si="299"/>
        <v>0</v>
      </c>
    </row>
    <row r="1698" spans="4:33" x14ac:dyDescent="0.25">
      <c r="D1698" s="52"/>
      <c r="E1698" s="39"/>
      <c r="F1698" s="39"/>
      <c r="G1698" s="35"/>
      <c r="I1698" s="52"/>
      <c r="J1698" s="39"/>
      <c r="K1698" s="39"/>
      <c r="L1698" s="62"/>
      <c r="M1698" s="101">
        <f t="shared" si="304"/>
        <v>13</v>
      </c>
      <c r="N1698" s="67" t="str">
        <f ca="1">IF(D1698="","",_xll.xEURO(OFFSET(C1698,-M1698+1,0),E1698,OFFSET(C1698,-M1698+2,0),OFFSET(C1698,-M1698+2,0),OFFSET(C1698,-M1698+3,0)+AB1698,OFFSET(C1698,-M1698+4,0),0,1)*D1698)</f>
        <v/>
      </c>
      <c r="O1698" s="69" t="str">
        <f ca="1">IF(D1698="","",_xll.xEURO(OFFSET(C1698,-M1698+1,0),E1698,OFFSET(C1698,-M1698+2,0),OFFSET(C1698,-M1698+2,0),OFFSET(C1698,-M1698+3,0)+AB1698,OFFSET(C1698,-M1698+4,0),0,0))</f>
        <v/>
      </c>
      <c r="P1698" s="67" t="str">
        <f t="shared" si="302"/>
        <v/>
      </c>
      <c r="Q1698" s="67" t="str">
        <f ca="1">IF(D1698="","",_xll.xEURO(OFFSET(C1698,-M1698+1,0),E1698,OFFSET(C1698,-M1698+2,0),OFFSET(C1698,-M1698+2,0),OFFSET(C1698,-M1698+3,0)+AB1698,OFFSET(C1698,-M1698+4,0),0,2)/10*D1698)</f>
        <v/>
      </c>
      <c r="R1698" s="71" t="str">
        <f ca="1">IF(D1698="","",_xll.xEURO(OFFSET(C1698,-M1698+1,0),E1698,OFFSET(C1698,-M1698+2,0),OFFSET(C1698,-M1698+2,0),OFFSET(C1698,-M1698+3,0)+AB1698,OFFSET(C1698,-M1698+4,0),0,3)/100*D1698*10000)</f>
        <v/>
      </c>
      <c r="S1698" s="71" t="str">
        <f ca="1">IF(D1698="","",_xll.xEURO(OFFSET(C1698,-M1698+1,0),E1698,OFFSET(C1698,-M1698+2,0),OFFSET(C1698,-M1698+2,0),OFFSET(C1698,-M1698+3,0)+AB1698,OFFSET(C1698,-M1698+4,0),0,5)/365.25*D1698*10000)</f>
        <v/>
      </c>
      <c r="U1698" s="67" t="str">
        <f ca="1">IF(I1698="","",_xll.xEURO(OFFSET(C1698,-M1698+1,0),J1698,OFFSET(C1698,-M1698+2,0),OFFSET(C1698,-M1698+2,0),OFFSET(C1698,-M1698+3,0)+AC1698,OFFSET(C1698,-M1698+4,0),1,1)*I1698)</f>
        <v/>
      </c>
      <c r="V1698" s="69" t="str">
        <f ca="1">IF(I1698="","",_xll.xEURO(OFFSET(C1698,-M1698+1,0),J1698,OFFSET(C1698,-M1698+2,0),OFFSET(C1698,-M1698+2,0),OFFSET(C1698,-M1698+3,0)+AC1698,OFFSET(C1698,-M1698+4,0),1,0))</f>
        <v/>
      </c>
      <c r="W1698" s="67" t="str">
        <f t="shared" si="303"/>
        <v/>
      </c>
      <c r="X1698" s="67" t="str">
        <f ca="1">IF(I1698="","",_xll.xEURO(OFFSET(C1698,-M1698+1,0),J1698,OFFSET(C1698,-M1698+2,0),OFFSET(C1698,-M1698+2,0),OFFSET(C1698,-M1698+3,0)+AC1698,OFFSET(C1698,-M1698+4,0),1,2)/10*I1698)</f>
        <v/>
      </c>
      <c r="Y1698" s="71" t="str">
        <f ca="1">IF(I1698="","",_xll.xEURO(OFFSET(C1698,-M1698+1,0),J1698,OFFSET(C1698,-M1698+2,0),OFFSET(C1698,-M1698+2,0),OFFSET(C1698,-M1698+3,0)+AC1698,OFFSET(C1698,-M1698+4,0),1,3)/100*I1698*10000)</f>
        <v/>
      </c>
      <c r="Z1698" s="71" t="str">
        <f ca="1">IF(I1698="","",_xll.xEURO(OFFSET(C1698,-M1698+1,0),J1698,OFFSET(C1698,-M1698+2,0),OFFSET(C1698,-M1698+2,0),OFFSET(C1698,-M1698+3,0)+AC1698,OFFSET(C1698,-M1698+4,0),1,5)/365.25*I1698*10000)</f>
        <v/>
      </c>
      <c r="AB1698" s="40" t="str">
        <f ca="1">IF(D1698="","",_xll.xCalcSkew(OFFSET(C1698,-M1698,0),E1698-OFFSET(C1698,-M1698+1,0),b)/100)</f>
        <v/>
      </c>
      <c r="AC1698" s="40" t="str">
        <f ca="1">IF(I1698="","",_xll.xCalcSkew(OFFSET(C1698,-M1698,0),J1698-OFFSET(C1698,-M1698+1,0),b)/100)</f>
        <v/>
      </c>
      <c r="AE1698">
        <f t="shared" si="297"/>
        <v>0</v>
      </c>
      <c r="AF1698">
        <f t="shared" si="298"/>
        <v>0</v>
      </c>
      <c r="AG1698">
        <f t="shared" si="299"/>
        <v>0</v>
      </c>
    </row>
    <row r="1699" spans="4:33" x14ac:dyDescent="0.25">
      <c r="D1699" s="52"/>
      <c r="E1699" s="39"/>
      <c r="F1699" s="39"/>
      <c r="G1699" s="35"/>
      <c r="I1699" s="52"/>
      <c r="J1699" s="39"/>
      <c r="K1699" s="39"/>
      <c r="L1699" s="62"/>
      <c r="M1699" s="101">
        <f t="shared" si="304"/>
        <v>14</v>
      </c>
      <c r="N1699" s="67" t="str">
        <f ca="1">IF(D1699="","",_xll.xEURO(OFFSET(C1699,-M1699+1,0),E1699,OFFSET(C1699,-M1699+2,0),OFFSET(C1699,-M1699+2,0),OFFSET(C1699,-M1699+3,0)+AB1699,OFFSET(C1699,-M1699+4,0),0,1)*D1699)</f>
        <v/>
      </c>
      <c r="O1699" s="69" t="str">
        <f ca="1">IF(D1699="","",_xll.xEURO(OFFSET(C1699,-M1699+1,0),E1699,OFFSET(C1699,-M1699+2,0),OFFSET(C1699,-M1699+2,0),OFFSET(C1699,-M1699+3,0)+AB1699,OFFSET(C1699,-M1699+4,0),0,0))</f>
        <v/>
      </c>
      <c r="P1699" s="67" t="str">
        <f t="shared" si="302"/>
        <v/>
      </c>
      <c r="Q1699" s="67" t="str">
        <f ca="1">IF(D1699="","",_xll.xEURO(OFFSET(C1699,-M1699+1,0),E1699,OFFSET(C1699,-M1699+2,0),OFFSET(C1699,-M1699+2,0),OFFSET(C1699,-M1699+3,0)+AB1699,OFFSET(C1699,-M1699+4,0),0,2)/10*D1699)</f>
        <v/>
      </c>
      <c r="R1699" s="71" t="str">
        <f ca="1">IF(D1699="","",_xll.xEURO(OFFSET(C1699,-M1699+1,0),E1699,OFFSET(C1699,-M1699+2,0),OFFSET(C1699,-M1699+2,0),OFFSET(C1699,-M1699+3,0)+AB1699,OFFSET(C1699,-M1699+4,0),0,3)/100*D1699*10000)</f>
        <v/>
      </c>
      <c r="S1699" s="71" t="str">
        <f ca="1">IF(D1699="","",_xll.xEURO(OFFSET(C1699,-M1699+1,0),E1699,OFFSET(C1699,-M1699+2,0),OFFSET(C1699,-M1699+2,0),OFFSET(C1699,-M1699+3,0)+AB1699,OFFSET(C1699,-M1699+4,0),0,5)/365.25*D1699*10000)</f>
        <v/>
      </c>
      <c r="U1699" s="67" t="str">
        <f ca="1">IF(I1699="","",_xll.xEURO(OFFSET(C1699,-M1699+1,0),J1699,OFFSET(C1699,-M1699+2,0),OFFSET(C1699,-M1699+2,0),OFFSET(C1699,-M1699+3,0)+AC1699,OFFSET(C1699,-M1699+4,0),1,1)*I1699)</f>
        <v/>
      </c>
      <c r="V1699" s="69" t="str">
        <f ca="1">IF(I1699="","",_xll.xEURO(OFFSET(C1699,-M1699+1,0),J1699,OFFSET(C1699,-M1699+2,0),OFFSET(C1699,-M1699+2,0),OFFSET(C1699,-M1699+3,0)+AC1699,OFFSET(C1699,-M1699+4,0),1,0))</f>
        <v/>
      </c>
      <c r="W1699" s="67" t="str">
        <f t="shared" si="303"/>
        <v/>
      </c>
      <c r="X1699" s="67" t="str">
        <f ca="1">IF(I1699="","",_xll.xEURO(OFFSET(C1699,-M1699+1,0),J1699,OFFSET(C1699,-M1699+2,0),OFFSET(C1699,-M1699+2,0),OFFSET(C1699,-M1699+3,0)+AC1699,OFFSET(C1699,-M1699+4,0),1,2)/10*I1699)</f>
        <v/>
      </c>
      <c r="Y1699" s="71" t="str">
        <f ca="1">IF(I1699="","",_xll.xEURO(OFFSET(C1699,-M1699+1,0),J1699,OFFSET(C1699,-M1699+2,0),OFFSET(C1699,-M1699+2,0),OFFSET(C1699,-M1699+3,0)+AC1699,OFFSET(C1699,-M1699+4,0),1,3)/100*I1699*10000)</f>
        <v/>
      </c>
      <c r="Z1699" s="71" t="str">
        <f ca="1">IF(I1699="","",_xll.xEURO(OFFSET(C1699,-M1699+1,0),J1699,OFFSET(C1699,-M1699+2,0),OFFSET(C1699,-M1699+2,0),OFFSET(C1699,-M1699+3,0)+AC1699,OFFSET(C1699,-M1699+4,0),1,5)/365.25*I1699*10000)</f>
        <v/>
      </c>
      <c r="AB1699" s="40" t="str">
        <f ca="1">IF(D1699="","",_xll.xCalcSkew(OFFSET(C1699,-M1699,0),E1699-OFFSET(C1699,-M1699+1,0),b)/100)</f>
        <v/>
      </c>
      <c r="AC1699" s="40" t="str">
        <f ca="1">IF(I1699="","",_xll.xCalcSkew(OFFSET(C1699,-M1699,0),J1699-OFFSET(C1699,-M1699+1,0),b)/100)</f>
        <v/>
      </c>
      <c r="AE1699">
        <f t="shared" si="297"/>
        <v>0</v>
      </c>
      <c r="AF1699">
        <f t="shared" si="298"/>
        <v>0</v>
      </c>
      <c r="AG1699">
        <f t="shared" si="299"/>
        <v>0</v>
      </c>
    </row>
    <row r="1700" spans="4:33" x14ac:dyDescent="0.25">
      <c r="D1700" s="52"/>
      <c r="E1700" s="39"/>
      <c r="F1700" s="39"/>
      <c r="G1700" s="35"/>
      <c r="I1700" s="52"/>
      <c r="J1700" s="39"/>
      <c r="K1700" s="39"/>
      <c r="L1700" s="62"/>
      <c r="M1700" s="101">
        <f t="shared" si="304"/>
        <v>15</v>
      </c>
      <c r="N1700" s="67" t="str">
        <f ca="1">IF(D1700="","",_xll.xEURO(OFFSET(C1700,-M1700+1,0),E1700,OFFSET(C1700,-M1700+2,0),OFFSET(C1700,-M1700+2,0),OFFSET(C1700,-M1700+3,0)+AB1700,OFFSET(C1700,-M1700+4,0),0,1)*D1700)</f>
        <v/>
      </c>
      <c r="O1700" s="69" t="str">
        <f ca="1">IF(D1700="","",_xll.xEURO(OFFSET(C1700,-M1700+1,0),E1700,OFFSET(C1700,-M1700+2,0),OFFSET(C1700,-M1700+2,0),OFFSET(C1700,-M1700+3,0)+AB1700,OFFSET(C1700,-M1700+4,0),0,0))</f>
        <v/>
      </c>
      <c r="P1700" s="67" t="str">
        <f t="shared" si="302"/>
        <v/>
      </c>
      <c r="Q1700" s="67" t="str">
        <f ca="1">IF(D1700="","",_xll.xEURO(OFFSET(C1700,-M1700+1,0),E1700,OFFSET(C1700,-M1700+2,0),OFFSET(C1700,-M1700+2,0),OFFSET(C1700,-M1700+3,0)+AB1700,OFFSET(C1700,-M1700+4,0),0,2)/10*D1700)</f>
        <v/>
      </c>
      <c r="R1700" s="71" t="str">
        <f ca="1">IF(D1700="","",_xll.xEURO(OFFSET(C1700,-M1700+1,0),E1700,OFFSET(C1700,-M1700+2,0),OFFSET(C1700,-M1700+2,0),OFFSET(C1700,-M1700+3,0)+AB1700,OFFSET(C1700,-M1700+4,0),0,3)/100*D1700*10000)</f>
        <v/>
      </c>
      <c r="S1700" s="71" t="str">
        <f ca="1">IF(D1700="","",_xll.xEURO(OFFSET(C1700,-M1700+1,0),E1700,OFFSET(C1700,-M1700+2,0),OFFSET(C1700,-M1700+2,0),OFFSET(C1700,-M1700+3,0)+AB1700,OFFSET(C1700,-M1700+4,0),0,5)/365.25*D1700*10000)</f>
        <v/>
      </c>
      <c r="U1700" s="67" t="str">
        <f ca="1">IF(I1700="","",_xll.xEURO(OFFSET(C1700,-M1700+1,0),J1700,OFFSET(C1700,-M1700+2,0),OFFSET(C1700,-M1700+2,0),OFFSET(C1700,-M1700+3,0)+AC1700,OFFSET(C1700,-M1700+4,0),1,1)*I1700)</f>
        <v/>
      </c>
      <c r="V1700" s="69" t="str">
        <f ca="1">IF(I1700="","",_xll.xEURO(OFFSET(C1700,-M1700+1,0),J1700,OFFSET(C1700,-M1700+2,0),OFFSET(C1700,-M1700+2,0),OFFSET(C1700,-M1700+3,0)+AC1700,OFFSET(C1700,-M1700+4,0),1,0))</f>
        <v/>
      </c>
      <c r="W1700" s="67" t="str">
        <f t="shared" si="303"/>
        <v/>
      </c>
      <c r="X1700" s="67" t="str">
        <f ca="1">IF(I1700="","",_xll.xEURO(OFFSET(C1700,-M1700+1,0),J1700,OFFSET(C1700,-M1700+2,0),OFFSET(C1700,-M1700+2,0),OFFSET(C1700,-M1700+3,0)+AC1700,OFFSET(C1700,-M1700+4,0),1,2)/10*I1700)</f>
        <v/>
      </c>
      <c r="Y1700" s="71" t="str">
        <f ca="1">IF(I1700="","",_xll.xEURO(OFFSET(C1700,-M1700+1,0),J1700,OFFSET(C1700,-M1700+2,0),OFFSET(C1700,-M1700+2,0),OFFSET(C1700,-M1700+3,0)+AC1700,OFFSET(C1700,-M1700+4,0),1,3)/100*I1700*10000)</f>
        <v/>
      </c>
      <c r="Z1700" s="71" t="str">
        <f ca="1">IF(I1700="","",_xll.xEURO(OFFSET(C1700,-M1700+1,0),J1700,OFFSET(C1700,-M1700+2,0),OFFSET(C1700,-M1700+2,0),OFFSET(C1700,-M1700+3,0)+AC1700,OFFSET(C1700,-M1700+4,0),1,5)/365.25*I1700*10000)</f>
        <v/>
      </c>
      <c r="AB1700" s="40" t="str">
        <f ca="1">IF(D1700="","",_xll.xCalcSkew(OFFSET(C1700,-M1700,0),E1700-OFFSET(C1700,-M1700+1,0),b)/100)</f>
        <v/>
      </c>
      <c r="AC1700" s="40" t="str">
        <f ca="1">IF(I1700="","",_xll.xCalcSkew(OFFSET(C1700,-M1700,0),J1700-OFFSET(C1700,-M1700+1,0),b)/100)</f>
        <v/>
      </c>
      <c r="AE1700">
        <f t="shared" si="297"/>
        <v>0</v>
      </c>
      <c r="AF1700">
        <f t="shared" si="298"/>
        <v>0</v>
      </c>
      <c r="AG1700">
        <f t="shared" si="299"/>
        <v>0</v>
      </c>
    </row>
    <row r="1701" spans="4:33" x14ac:dyDescent="0.25">
      <c r="D1701" s="52"/>
      <c r="E1701" s="39"/>
      <c r="F1701" s="39"/>
      <c r="G1701" s="35"/>
      <c r="I1701" s="52"/>
      <c r="J1701" s="39"/>
      <c r="K1701" s="39"/>
      <c r="L1701" s="62"/>
      <c r="M1701" s="101">
        <f t="shared" si="304"/>
        <v>16</v>
      </c>
      <c r="N1701" s="67" t="str">
        <f ca="1">IF(D1701="","",_xll.xEURO(OFFSET(C1701,-M1701+1,0),E1701,OFFSET(C1701,-M1701+2,0),OFFSET(C1701,-M1701+2,0),OFFSET(C1701,-M1701+3,0)+AB1701,OFFSET(C1701,-M1701+4,0),0,1)*D1701)</f>
        <v/>
      </c>
      <c r="O1701" s="69" t="str">
        <f ca="1">IF(D1701="","",_xll.xEURO(OFFSET(C1701,-M1701+1,0),E1701,OFFSET(C1701,-M1701+2,0),OFFSET(C1701,-M1701+2,0),OFFSET(C1701,-M1701+3,0)+AB1701,OFFSET(C1701,-M1701+4,0),0,0))</f>
        <v/>
      </c>
      <c r="P1701" s="67" t="str">
        <f t="shared" si="302"/>
        <v/>
      </c>
      <c r="Q1701" s="67" t="str">
        <f ca="1">IF(D1701="","",_xll.xEURO(OFFSET(C1701,-M1701+1,0),E1701,OFFSET(C1701,-M1701+2,0),OFFSET(C1701,-M1701+2,0),OFFSET(C1701,-M1701+3,0)+AB1701,OFFSET(C1701,-M1701+4,0),0,2)/10*D1701)</f>
        <v/>
      </c>
      <c r="R1701" s="71" t="str">
        <f ca="1">IF(D1701="","",_xll.xEURO(OFFSET(C1701,-M1701+1,0),E1701,OFFSET(C1701,-M1701+2,0),OFFSET(C1701,-M1701+2,0),OFFSET(C1701,-M1701+3,0)+AB1701,OFFSET(C1701,-M1701+4,0),0,3)/100*D1701*10000)</f>
        <v/>
      </c>
      <c r="S1701" s="71" t="str">
        <f ca="1">IF(D1701="","",_xll.xEURO(OFFSET(C1701,-M1701+1,0),E1701,OFFSET(C1701,-M1701+2,0),OFFSET(C1701,-M1701+2,0),OFFSET(C1701,-M1701+3,0)+AB1701,OFFSET(C1701,-M1701+4,0),0,5)/365.25*D1701*10000)</f>
        <v/>
      </c>
      <c r="U1701" s="67" t="str">
        <f ca="1">IF(I1701="","",_xll.xEURO(OFFSET(C1701,-M1701+1,0),J1701,OFFSET(C1701,-M1701+2,0),OFFSET(C1701,-M1701+2,0),OFFSET(C1701,-M1701+3,0)+AC1701,OFFSET(C1701,-M1701+4,0),1,1)*I1701)</f>
        <v/>
      </c>
      <c r="V1701" s="69" t="str">
        <f ca="1">IF(I1701="","",_xll.xEURO(OFFSET(C1701,-M1701+1,0),J1701,OFFSET(C1701,-M1701+2,0),OFFSET(C1701,-M1701+2,0),OFFSET(C1701,-M1701+3,0)+AC1701,OFFSET(C1701,-M1701+4,0),1,0))</f>
        <v/>
      </c>
      <c r="W1701" s="67" t="str">
        <f t="shared" si="303"/>
        <v/>
      </c>
      <c r="X1701" s="67" t="str">
        <f ca="1">IF(I1701="","",_xll.xEURO(OFFSET(C1701,-M1701+1,0),J1701,OFFSET(C1701,-M1701+2,0),OFFSET(C1701,-M1701+2,0),OFFSET(C1701,-M1701+3,0)+AC1701,OFFSET(C1701,-M1701+4,0),1,2)/10*I1701)</f>
        <v/>
      </c>
      <c r="Y1701" s="71" t="str">
        <f ca="1">IF(I1701="","",_xll.xEURO(OFFSET(C1701,-M1701+1,0),J1701,OFFSET(C1701,-M1701+2,0),OFFSET(C1701,-M1701+2,0),OFFSET(C1701,-M1701+3,0)+AC1701,OFFSET(C1701,-M1701+4,0),1,3)/100*I1701*10000)</f>
        <v/>
      </c>
      <c r="Z1701" s="71" t="str">
        <f ca="1">IF(I1701="","",_xll.xEURO(OFFSET(C1701,-M1701+1,0),J1701,OFFSET(C1701,-M1701+2,0),OFFSET(C1701,-M1701+2,0),OFFSET(C1701,-M1701+3,0)+AC1701,OFFSET(C1701,-M1701+4,0),1,5)/365.25*I1701*10000)</f>
        <v/>
      </c>
      <c r="AB1701" s="40" t="str">
        <f ca="1">IF(D1701="","",_xll.xCalcSkew(OFFSET(C1701,-M1701,0),E1701-OFFSET(C1701,-M1701+1,0),b)/100)</f>
        <v/>
      </c>
      <c r="AC1701" s="40" t="str">
        <f ca="1">IF(I1701="","",_xll.xCalcSkew(OFFSET(C1701,-M1701,0),J1701-OFFSET(C1701,-M1701+1,0),b)/100)</f>
        <v/>
      </c>
      <c r="AE1701">
        <f t="shared" si="297"/>
        <v>0</v>
      </c>
      <c r="AF1701">
        <f t="shared" si="298"/>
        <v>0</v>
      </c>
      <c r="AG1701">
        <f t="shared" si="299"/>
        <v>0</v>
      </c>
    </row>
    <row r="1702" spans="4:33" x14ac:dyDescent="0.25">
      <c r="D1702" s="52"/>
      <c r="E1702" s="39"/>
      <c r="F1702" s="39"/>
      <c r="G1702" s="35"/>
      <c r="I1702" s="52"/>
      <c r="J1702" s="39"/>
      <c r="K1702" s="39"/>
      <c r="L1702" s="62"/>
      <c r="M1702" s="101">
        <f t="shared" si="304"/>
        <v>17</v>
      </c>
      <c r="N1702" s="67" t="str">
        <f ca="1">IF(D1702="","",_xll.xEURO(OFFSET(C1702,-M1702+1,0),E1702,OFFSET(C1702,-M1702+2,0),OFFSET(C1702,-M1702+2,0),OFFSET(C1702,-M1702+3,0)+AB1702,OFFSET(C1702,-M1702+4,0),0,1)*D1702)</f>
        <v/>
      </c>
      <c r="O1702" s="69" t="str">
        <f ca="1">IF(D1702="","",_xll.xEURO(OFFSET(C1702,-M1702+1,0),E1702,OFFSET(C1702,-M1702+2,0),OFFSET(C1702,-M1702+2,0),OFFSET(C1702,-M1702+3,0)+AB1702,OFFSET(C1702,-M1702+4,0),0,0))</f>
        <v/>
      </c>
      <c r="P1702" s="67" t="str">
        <f t="shared" si="302"/>
        <v/>
      </c>
      <c r="Q1702" s="67" t="str">
        <f ca="1">IF(D1702="","",_xll.xEURO(OFFSET(C1702,-M1702+1,0),E1702,OFFSET(C1702,-M1702+2,0),OFFSET(C1702,-M1702+2,0),OFFSET(C1702,-M1702+3,0)+AB1702,OFFSET(C1702,-M1702+4,0),0,2)/10*D1702)</f>
        <v/>
      </c>
      <c r="R1702" s="71" t="str">
        <f ca="1">IF(D1702="","",_xll.xEURO(OFFSET(C1702,-M1702+1,0),E1702,OFFSET(C1702,-M1702+2,0),OFFSET(C1702,-M1702+2,0),OFFSET(C1702,-M1702+3,0)+AB1702,OFFSET(C1702,-M1702+4,0),0,3)/100*D1702*10000)</f>
        <v/>
      </c>
      <c r="S1702" s="71" t="str">
        <f ca="1">IF(D1702="","",_xll.xEURO(OFFSET(C1702,-M1702+1,0),E1702,OFFSET(C1702,-M1702+2,0),OFFSET(C1702,-M1702+2,0),OFFSET(C1702,-M1702+3,0)+AB1702,OFFSET(C1702,-M1702+4,0),0,5)/365.25*D1702*10000)</f>
        <v/>
      </c>
      <c r="U1702" s="67" t="str">
        <f ca="1">IF(I1702="","",_xll.xEURO(OFFSET(C1702,-M1702+1,0),J1702,OFFSET(C1702,-M1702+2,0),OFFSET(C1702,-M1702+2,0),OFFSET(C1702,-M1702+3,0)+AC1702,OFFSET(C1702,-M1702+4,0),1,1)*I1702)</f>
        <v/>
      </c>
      <c r="V1702" s="69" t="str">
        <f ca="1">IF(I1702="","",_xll.xEURO(OFFSET(C1702,-M1702+1,0),J1702,OFFSET(C1702,-M1702+2,0),OFFSET(C1702,-M1702+2,0),OFFSET(C1702,-M1702+3,0)+AC1702,OFFSET(C1702,-M1702+4,0),1,0))</f>
        <v/>
      </c>
      <c r="W1702" s="67" t="str">
        <f t="shared" si="303"/>
        <v/>
      </c>
      <c r="X1702" s="67" t="str">
        <f ca="1">IF(I1702="","",_xll.xEURO(OFFSET(C1702,-M1702+1,0),J1702,OFFSET(C1702,-M1702+2,0),OFFSET(C1702,-M1702+2,0),OFFSET(C1702,-M1702+3,0)+AC1702,OFFSET(C1702,-M1702+4,0),1,2)/10*I1702)</f>
        <v/>
      </c>
      <c r="Y1702" s="71" t="str">
        <f ca="1">IF(I1702="","",_xll.xEURO(OFFSET(C1702,-M1702+1,0),J1702,OFFSET(C1702,-M1702+2,0),OFFSET(C1702,-M1702+2,0),OFFSET(C1702,-M1702+3,0)+AC1702,OFFSET(C1702,-M1702+4,0),1,3)/100*I1702*10000)</f>
        <v/>
      </c>
      <c r="Z1702" s="71" t="str">
        <f ca="1">IF(I1702="","",_xll.xEURO(OFFSET(C1702,-M1702+1,0),J1702,OFFSET(C1702,-M1702+2,0),OFFSET(C1702,-M1702+2,0),OFFSET(C1702,-M1702+3,0)+AC1702,OFFSET(C1702,-M1702+4,0),1,5)/365.25*I1702*10000)</f>
        <v/>
      </c>
      <c r="AB1702" s="40" t="str">
        <f ca="1">IF(D1702="","",_xll.xCalcSkew(OFFSET(C1702,-M1702,0),E1702-OFFSET(C1702,-M1702+1,0),b)/100)</f>
        <v/>
      </c>
      <c r="AC1702" s="40" t="str">
        <f ca="1">IF(I1702="","",_xll.xCalcSkew(OFFSET(C1702,-M1702,0),J1702-OFFSET(C1702,-M1702+1,0),b)/100)</f>
        <v/>
      </c>
      <c r="AE1702">
        <f t="shared" si="297"/>
        <v>0</v>
      </c>
      <c r="AF1702">
        <f t="shared" si="298"/>
        <v>0</v>
      </c>
      <c r="AG1702">
        <f t="shared" si="299"/>
        <v>0</v>
      </c>
    </row>
    <row r="1703" spans="4:33" x14ac:dyDescent="0.25">
      <c r="D1703" s="52"/>
      <c r="E1703" s="39"/>
      <c r="F1703" s="39"/>
      <c r="G1703" s="35"/>
      <c r="I1703" s="52"/>
      <c r="J1703" s="39"/>
      <c r="K1703" s="39"/>
      <c r="L1703" s="62"/>
      <c r="M1703" s="101">
        <f t="shared" si="304"/>
        <v>18</v>
      </c>
      <c r="N1703" s="67" t="str">
        <f ca="1">IF(D1703="","",_xll.xEURO(OFFSET(C1703,-M1703+1,0),E1703,OFFSET(C1703,-M1703+2,0),OFFSET(C1703,-M1703+2,0),OFFSET(C1703,-M1703+3,0)+AB1703,OFFSET(C1703,-M1703+4,0),0,1)*D1703)</f>
        <v/>
      </c>
      <c r="O1703" s="69" t="str">
        <f ca="1">IF(D1703="","",_xll.xEURO(OFFSET(C1703,-M1703+1,0),E1703,OFFSET(C1703,-M1703+2,0),OFFSET(C1703,-M1703+2,0),OFFSET(C1703,-M1703+3,0)+AB1703,OFFSET(C1703,-M1703+4,0),0,0))</f>
        <v/>
      </c>
      <c r="P1703" s="67" t="str">
        <f t="shared" si="302"/>
        <v/>
      </c>
      <c r="Q1703" s="67" t="str">
        <f ca="1">IF(D1703="","",_xll.xEURO(OFFSET(C1703,-M1703+1,0),E1703,OFFSET(C1703,-M1703+2,0),OFFSET(C1703,-M1703+2,0),OFFSET(C1703,-M1703+3,0)+AB1703,OFFSET(C1703,-M1703+4,0),0,2)/10*D1703)</f>
        <v/>
      </c>
      <c r="R1703" s="71" t="str">
        <f ca="1">IF(D1703="","",_xll.xEURO(OFFSET(C1703,-M1703+1,0),E1703,OFFSET(C1703,-M1703+2,0),OFFSET(C1703,-M1703+2,0),OFFSET(C1703,-M1703+3,0)+AB1703,OFFSET(C1703,-M1703+4,0),0,3)/100*D1703*10000)</f>
        <v/>
      </c>
      <c r="S1703" s="71" t="str">
        <f ca="1">IF(D1703="","",_xll.xEURO(OFFSET(C1703,-M1703+1,0),E1703,OFFSET(C1703,-M1703+2,0),OFFSET(C1703,-M1703+2,0),OFFSET(C1703,-M1703+3,0)+AB1703,OFFSET(C1703,-M1703+4,0),0,5)/365.25*D1703*10000)</f>
        <v/>
      </c>
      <c r="U1703" s="67" t="str">
        <f ca="1">IF(I1703="","",_xll.xEURO(OFFSET(C1703,-M1703+1,0),J1703,OFFSET(C1703,-M1703+2,0),OFFSET(C1703,-M1703+2,0),OFFSET(C1703,-M1703+3,0)+AC1703,OFFSET(C1703,-M1703+4,0),1,1)*I1703)</f>
        <v/>
      </c>
      <c r="V1703" s="69" t="str">
        <f ca="1">IF(I1703="","",_xll.xEURO(OFFSET(C1703,-M1703+1,0),J1703,OFFSET(C1703,-M1703+2,0),OFFSET(C1703,-M1703+2,0),OFFSET(C1703,-M1703+3,0)+AC1703,OFFSET(C1703,-M1703+4,0),1,0))</f>
        <v/>
      </c>
      <c r="W1703" s="67" t="str">
        <f t="shared" si="303"/>
        <v/>
      </c>
      <c r="X1703" s="67" t="str">
        <f ca="1">IF(I1703="","",_xll.xEURO(OFFSET(C1703,-M1703+1,0),J1703,OFFSET(C1703,-M1703+2,0),OFFSET(C1703,-M1703+2,0),OFFSET(C1703,-M1703+3,0)+AC1703,OFFSET(C1703,-M1703+4,0),1,2)/10*I1703)</f>
        <v/>
      </c>
      <c r="Y1703" s="71" t="str">
        <f ca="1">IF(I1703="","",_xll.xEURO(OFFSET(C1703,-M1703+1,0),J1703,OFFSET(C1703,-M1703+2,0),OFFSET(C1703,-M1703+2,0),OFFSET(C1703,-M1703+3,0)+AC1703,OFFSET(C1703,-M1703+4,0),1,3)/100*I1703*10000)</f>
        <v/>
      </c>
      <c r="Z1703" s="71" t="str">
        <f ca="1">IF(I1703="","",_xll.xEURO(OFFSET(C1703,-M1703+1,0),J1703,OFFSET(C1703,-M1703+2,0),OFFSET(C1703,-M1703+2,0),OFFSET(C1703,-M1703+3,0)+AC1703,OFFSET(C1703,-M1703+4,0),1,5)/365.25*I1703*10000)</f>
        <v/>
      </c>
      <c r="AB1703" s="40" t="str">
        <f ca="1">IF(D1703="","",_xll.xCalcSkew(OFFSET(C1703,-M1703,0),E1703-OFFSET(C1703,-M1703+1,0),b)/100)</f>
        <v/>
      </c>
      <c r="AC1703" s="40" t="str">
        <f ca="1">IF(I1703="","",_xll.xCalcSkew(OFFSET(C1703,-M1703,0),J1703-OFFSET(C1703,-M1703+1,0),b)/100)</f>
        <v/>
      </c>
      <c r="AE1703">
        <f t="shared" si="297"/>
        <v>0</v>
      </c>
      <c r="AF1703">
        <f t="shared" si="298"/>
        <v>0</v>
      </c>
      <c r="AG1703">
        <f t="shared" si="299"/>
        <v>0</v>
      </c>
    </row>
    <row r="1704" spans="4:33" x14ac:dyDescent="0.25">
      <c r="D1704" s="52"/>
      <c r="E1704" s="39"/>
      <c r="F1704" s="39"/>
      <c r="G1704" s="35"/>
      <c r="I1704" s="52"/>
      <c r="J1704" s="39"/>
      <c r="K1704" s="39"/>
      <c r="L1704" s="62"/>
      <c r="M1704" s="101">
        <f t="shared" si="304"/>
        <v>19</v>
      </c>
      <c r="N1704" s="67" t="str">
        <f ca="1">IF(D1704="","",_xll.xEURO(OFFSET(C1704,-M1704+1,0),E1704,OFFSET(C1704,-M1704+2,0),OFFSET(C1704,-M1704+2,0),OFFSET(C1704,-M1704+3,0)+AB1704,OFFSET(C1704,-M1704+4,0),0,1)*D1704)</f>
        <v/>
      </c>
      <c r="O1704" s="69" t="str">
        <f ca="1">IF(D1704="","",_xll.xEURO(OFFSET(C1704,-M1704+1,0),E1704,OFFSET(C1704,-M1704+2,0),OFFSET(C1704,-M1704+2,0),OFFSET(C1704,-M1704+3,0)+AB1704,OFFSET(C1704,-M1704+4,0),0,0))</f>
        <v/>
      </c>
      <c r="P1704" s="67" t="str">
        <f t="shared" si="302"/>
        <v/>
      </c>
      <c r="Q1704" s="67" t="str">
        <f ca="1">IF(D1704="","",_xll.xEURO(OFFSET(C1704,-M1704+1,0),E1704,OFFSET(C1704,-M1704+2,0),OFFSET(C1704,-M1704+2,0),OFFSET(C1704,-M1704+3,0)+AB1704,OFFSET(C1704,-M1704+4,0),0,2)/10*D1704)</f>
        <v/>
      </c>
      <c r="R1704" s="71" t="str">
        <f ca="1">IF(D1704="","",_xll.xEURO(OFFSET(C1704,-M1704+1,0),E1704,OFFSET(C1704,-M1704+2,0),OFFSET(C1704,-M1704+2,0),OFFSET(C1704,-M1704+3,0)+AB1704,OFFSET(C1704,-M1704+4,0),0,3)/100*D1704*10000)</f>
        <v/>
      </c>
      <c r="S1704" s="71" t="str">
        <f ca="1">IF(D1704="","",_xll.xEURO(OFFSET(C1704,-M1704+1,0),E1704,OFFSET(C1704,-M1704+2,0),OFFSET(C1704,-M1704+2,0),OFFSET(C1704,-M1704+3,0)+AB1704,OFFSET(C1704,-M1704+4,0),0,5)/365.25*D1704*10000)</f>
        <v/>
      </c>
      <c r="U1704" s="67" t="str">
        <f ca="1">IF(I1704="","",_xll.xEURO(OFFSET(C1704,-M1704+1,0),J1704,OFFSET(C1704,-M1704+2,0),OFFSET(C1704,-M1704+2,0),OFFSET(C1704,-M1704+3,0)+AC1704,OFFSET(C1704,-M1704+4,0),1,1)*I1704)</f>
        <v/>
      </c>
      <c r="V1704" s="69" t="str">
        <f ca="1">IF(I1704="","",_xll.xEURO(OFFSET(C1704,-M1704+1,0),J1704,OFFSET(C1704,-M1704+2,0),OFFSET(C1704,-M1704+2,0),OFFSET(C1704,-M1704+3,0)+AC1704,OFFSET(C1704,-M1704+4,0),1,0))</f>
        <v/>
      </c>
      <c r="W1704" s="67" t="str">
        <f t="shared" si="303"/>
        <v/>
      </c>
      <c r="X1704" s="67" t="str">
        <f ca="1">IF(I1704="","",_xll.xEURO(OFFSET(C1704,-M1704+1,0),J1704,OFFSET(C1704,-M1704+2,0),OFFSET(C1704,-M1704+2,0),OFFSET(C1704,-M1704+3,0)+AC1704,OFFSET(C1704,-M1704+4,0),1,2)/10*I1704)</f>
        <v/>
      </c>
      <c r="Y1704" s="71" t="str">
        <f ca="1">IF(I1704="","",_xll.xEURO(OFFSET(C1704,-M1704+1,0),J1704,OFFSET(C1704,-M1704+2,0),OFFSET(C1704,-M1704+2,0),OFFSET(C1704,-M1704+3,0)+AC1704,OFFSET(C1704,-M1704+4,0),1,3)/100*I1704*10000)</f>
        <v/>
      </c>
      <c r="Z1704" s="71" t="str">
        <f ca="1">IF(I1704="","",_xll.xEURO(OFFSET(C1704,-M1704+1,0),J1704,OFFSET(C1704,-M1704+2,0),OFFSET(C1704,-M1704+2,0),OFFSET(C1704,-M1704+3,0)+AC1704,OFFSET(C1704,-M1704+4,0),1,5)/365.25*I1704*10000)</f>
        <v/>
      </c>
      <c r="AB1704" s="40" t="str">
        <f ca="1">IF(D1704="","",_xll.xCalcSkew(OFFSET(C1704,-M1704,0),E1704-OFFSET(C1704,-M1704+1,0),b)/100)</f>
        <v/>
      </c>
      <c r="AC1704" s="40" t="str">
        <f ca="1">IF(I1704="","",_xll.xCalcSkew(OFFSET(C1704,-M1704,0),J1704-OFFSET(C1704,-M1704+1,0),b)/100)</f>
        <v/>
      </c>
      <c r="AE1704">
        <f t="shared" si="297"/>
        <v>0</v>
      </c>
      <c r="AF1704">
        <f t="shared" si="298"/>
        <v>0</v>
      </c>
      <c r="AG1704">
        <f t="shared" si="299"/>
        <v>0</v>
      </c>
    </row>
    <row r="1705" spans="4:33" x14ac:dyDescent="0.25">
      <c r="D1705" s="52"/>
      <c r="E1705" s="39"/>
      <c r="F1705" s="39"/>
      <c r="G1705" s="35"/>
      <c r="I1705" s="52"/>
      <c r="J1705" s="39"/>
      <c r="K1705" s="39"/>
      <c r="L1705" s="62"/>
      <c r="M1705" s="101">
        <f t="shared" si="304"/>
        <v>20</v>
      </c>
      <c r="N1705" s="67" t="str">
        <f ca="1">IF(D1705="","",_xll.xEURO(OFFSET(C1705,-M1705+1,0),E1705,OFFSET(C1705,-M1705+2,0),OFFSET(C1705,-M1705+2,0),OFFSET(C1705,-M1705+3,0)+AB1705,OFFSET(C1705,-M1705+4,0),0,1)*D1705)</f>
        <v/>
      </c>
      <c r="O1705" s="69" t="str">
        <f ca="1">IF(D1705="","",_xll.xEURO(OFFSET(C1705,-M1705+1,0),E1705,OFFSET(C1705,-M1705+2,0),OFFSET(C1705,-M1705+2,0),OFFSET(C1705,-M1705+3,0)+AB1705,OFFSET(C1705,-M1705+4,0),0,0))</f>
        <v/>
      </c>
      <c r="P1705" s="67" t="str">
        <f t="shared" si="302"/>
        <v/>
      </c>
      <c r="Q1705" s="67" t="str">
        <f ca="1">IF(D1705="","",_xll.xEURO(OFFSET(C1705,-M1705+1,0),E1705,OFFSET(C1705,-M1705+2,0),OFFSET(C1705,-M1705+2,0),OFFSET(C1705,-M1705+3,0)+AB1705,OFFSET(C1705,-M1705+4,0),0,2)/10*D1705)</f>
        <v/>
      </c>
      <c r="R1705" s="71" t="str">
        <f ca="1">IF(D1705="","",_xll.xEURO(OFFSET(C1705,-M1705+1,0),E1705,OFFSET(C1705,-M1705+2,0),OFFSET(C1705,-M1705+2,0),OFFSET(C1705,-M1705+3,0)+AB1705,OFFSET(C1705,-M1705+4,0),0,3)/100*D1705*10000)</f>
        <v/>
      </c>
      <c r="S1705" s="71" t="str">
        <f ca="1">IF(D1705="","",_xll.xEURO(OFFSET(C1705,-M1705+1,0),E1705,OFFSET(C1705,-M1705+2,0),OFFSET(C1705,-M1705+2,0),OFFSET(C1705,-M1705+3,0)+AB1705,OFFSET(C1705,-M1705+4,0),0,5)/365.25*D1705*10000)</f>
        <v/>
      </c>
      <c r="U1705" s="67" t="str">
        <f ca="1">IF(I1705="","",_xll.xEURO(OFFSET(C1705,-M1705+1,0),J1705,OFFSET(C1705,-M1705+2,0),OFFSET(C1705,-M1705+2,0),OFFSET(C1705,-M1705+3,0)+AC1705,OFFSET(C1705,-M1705+4,0),1,1)*I1705)</f>
        <v/>
      </c>
      <c r="V1705" s="69" t="str">
        <f ca="1">IF(I1705="","",_xll.xEURO(OFFSET(C1705,-M1705+1,0),J1705,OFFSET(C1705,-M1705+2,0),OFFSET(C1705,-M1705+2,0),OFFSET(C1705,-M1705+3,0)+AC1705,OFFSET(C1705,-M1705+4,0),1,0))</f>
        <v/>
      </c>
      <c r="W1705" s="67" t="str">
        <f t="shared" si="303"/>
        <v/>
      </c>
      <c r="X1705" s="67" t="str">
        <f ca="1">IF(I1705="","",_xll.xEURO(OFFSET(C1705,-M1705+1,0),J1705,OFFSET(C1705,-M1705+2,0),OFFSET(C1705,-M1705+2,0),OFFSET(C1705,-M1705+3,0)+AC1705,OFFSET(C1705,-M1705+4,0),1,2)/10*I1705)</f>
        <v/>
      </c>
      <c r="Y1705" s="71" t="str">
        <f ca="1">IF(I1705="","",_xll.xEURO(OFFSET(C1705,-M1705+1,0),J1705,OFFSET(C1705,-M1705+2,0),OFFSET(C1705,-M1705+2,0),OFFSET(C1705,-M1705+3,0)+AC1705,OFFSET(C1705,-M1705+4,0),1,3)/100*I1705*10000)</f>
        <v/>
      </c>
      <c r="Z1705" s="71" t="str">
        <f ca="1">IF(I1705="","",_xll.xEURO(OFFSET(C1705,-M1705+1,0),J1705,OFFSET(C1705,-M1705+2,0),OFFSET(C1705,-M1705+2,0),OFFSET(C1705,-M1705+3,0)+AC1705,OFFSET(C1705,-M1705+4,0),1,5)/365.25*I1705*10000)</f>
        <v/>
      </c>
      <c r="AB1705" s="40" t="str">
        <f ca="1">IF(D1705="","",_xll.xCalcSkew(OFFSET(C1705,-M1705,0),E1705-OFFSET(C1705,-M1705+1,0),b)/100)</f>
        <v/>
      </c>
      <c r="AC1705" s="40" t="str">
        <f ca="1">IF(I1705="","",_xll.xCalcSkew(OFFSET(C1705,-M1705,0),J1705-OFFSET(C1705,-M1705+1,0),b)/100)</f>
        <v/>
      </c>
      <c r="AE1705">
        <f t="shared" si="297"/>
        <v>0</v>
      </c>
      <c r="AF1705">
        <f t="shared" si="298"/>
        <v>0</v>
      </c>
      <c r="AG1705">
        <f t="shared" si="299"/>
        <v>0</v>
      </c>
    </row>
    <row r="1706" spans="4:33" x14ac:dyDescent="0.25">
      <c r="D1706" s="52"/>
      <c r="E1706" s="39"/>
      <c r="F1706" s="39"/>
      <c r="G1706" s="35"/>
      <c r="I1706" s="52"/>
      <c r="J1706" s="39"/>
      <c r="K1706" s="39"/>
      <c r="L1706" s="62"/>
      <c r="M1706" s="101">
        <f t="shared" si="304"/>
        <v>21</v>
      </c>
      <c r="N1706" s="67" t="str">
        <f ca="1">IF(D1706="","",_xll.xEURO(OFFSET(C1706,-M1706+1,0),E1706,OFFSET(C1706,-M1706+2,0),OFFSET(C1706,-M1706+2,0),OFFSET(C1706,-M1706+3,0)+AB1706,OFFSET(C1706,-M1706+4,0),0,1)*D1706)</f>
        <v/>
      </c>
      <c r="O1706" s="69" t="str">
        <f ca="1">IF(D1706="","",_xll.xEURO(OFFSET(C1706,-M1706+1,0),E1706,OFFSET(C1706,-M1706+2,0),OFFSET(C1706,-M1706+2,0),OFFSET(C1706,-M1706+3,0)+AB1706,OFFSET(C1706,-M1706+4,0),0,0))</f>
        <v/>
      </c>
      <c r="P1706" s="67" t="str">
        <f t="shared" si="302"/>
        <v/>
      </c>
      <c r="Q1706" s="67" t="str">
        <f ca="1">IF(D1706="","",_xll.xEURO(OFFSET(C1706,-M1706+1,0),E1706,OFFSET(C1706,-M1706+2,0),OFFSET(C1706,-M1706+2,0),OFFSET(C1706,-M1706+3,0)+AB1706,OFFSET(C1706,-M1706+4,0),0,2)/10*D1706)</f>
        <v/>
      </c>
      <c r="R1706" s="71" t="str">
        <f ca="1">IF(D1706="","",_xll.xEURO(OFFSET(C1706,-M1706+1,0),E1706,OFFSET(C1706,-M1706+2,0),OFFSET(C1706,-M1706+2,0),OFFSET(C1706,-M1706+3,0)+AB1706,OFFSET(C1706,-M1706+4,0),0,3)/100*D1706*10000)</f>
        <v/>
      </c>
      <c r="S1706" s="71" t="str">
        <f ca="1">IF(D1706="","",_xll.xEURO(OFFSET(C1706,-M1706+1,0),E1706,OFFSET(C1706,-M1706+2,0),OFFSET(C1706,-M1706+2,0),OFFSET(C1706,-M1706+3,0)+AB1706,OFFSET(C1706,-M1706+4,0),0,5)/365.25*D1706*10000)</f>
        <v/>
      </c>
      <c r="U1706" s="67" t="str">
        <f ca="1">IF(I1706="","",_xll.xEURO(OFFSET(C1706,-M1706+1,0),J1706,OFFSET(C1706,-M1706+2,0),OFFSET(C1706,-M1706+2,0),OFFSET(C1706,-M1706+3,0)+AC1706,OFFSET(C1706,-M1706+4,0),1,1)*I1706)</f>
        <v/>
      </c>
      <c r="V1706" s="69" t="str">
        <f ca="1">IF(I1706="","",_xll.xEURO(OFFSET(C1706,-M1706+1,0),J1706,OFFSET(C1706,-M1706+2,0),OFFSET(C1706,-M1706+2,0),OFFSET(C1706,-M1706+3,0)+AC1706,OFFSET(C1706,-M1706+4,0),1,0))</f>
        <v/>
      </c>
      <c r="W1706" s="67" t="str">
        <f t="shared" si="303"/>
        <v/>
      </c>
      <c r="X1706" s="67" t="str">
        <f ca="1">IF(I1706="","",_xll.xEURO(OFFSET(C1706,-M1706+1,0),J1706,OFFSET(C1706,-M1706+2,0),OFFSET(C1706,-M1706+2,0),OFFSET(C1706,-M1706+3,0)+AC1706,OFFSET(C1706,-M1706+4,0),1,2)/10*I1706)</f>
        <v/>
      </c>
      <c r="Y1706" s="71" t="str">
        <f ca="1">IF(I1706="","",_xll.xEURO(OFFSET(C1706,-M1706+1,0),J1706,OFFSET(C1706,-M1706+2,0),OFFSET(C1706,-M1706+2,0),OFFSET(C1706,-M1706+3,0)+AC1706,OFFSET(C1706,-M1706+4,0),1,3)/100*I1706*10000)</f>
        <v/>
      </c>
      <c r="Z1706" s="71" t="str">
        <f ca="1">IF(I1706="","",_xll.xEURO(OFFSET(C1706,-M1706+1,0),J1706,OFFSET(C1706,-M1706+2,0),OFFSET(C1706,-M1706+2,0),OFFSET(C1706,-M1706+3,0)+AC1706,OFFSET(C1706,-M1706+4,0),1,5)/365.25*I1706*10000)</f>
        <v/>
      </c>
      <c r="AB1706" s="40" t="str">
        <f ca="1">IF(D1706="","",_xll.xCalcSkew(OFFSET(C1706,-M1706,0),E1706-OFFSET(C1706,-M1706+1,0),b)/100)</f>
        <v/>
      </c>
      <c r="AC1706" s="40" t="str">
        <f ca="1">IF(I1706="","",_xll.xCalcSkew(OFFSET(C1706,-M1706,0),J1706-OFFSET(C1706,-M1706+1,0),b)/100)</f>
        <v/>
      </c>
      <c r="AE1706">
        <f t="shared" si="297"/>
        <v>0</v>
      </c>
      <c r="AF1706">
        <f t="shared" si="298"/>
        <v>0</v>
      </c>
      <c r="AG1706">
        <f t="shared" si="299"/>
        <v>0</v>
      </c>
    </row>
    <row r="1707" spans="4:33" x14ac:dyDescent="0.25">
      <c r="D1707" s="52"/>
      <c r="E1707" s="39"/>
      <c r="F1707" s="39"/>
      <c r="G1707" s="35"/>
      <c r="I1707" s="52"/>
      <c r="J1707" s="39"/>
      <c r="K1707" s="39"/>
      <c r="L1707" s="62"/>
      <c r="M1707" s="101">
        <f t="shared" si="304"/>
        <v>22</v>
      </c>
      <c r="N1707" s="67" t="str">
        <f ca="1">IF(D1707="","",_xll.xEURO(OFFSET(C1707,-M1707+1,0),E1707,OFFSET(C1707,-M1707+2,0),OFFSET(C1707,-M1707+2,0),OFFSET(C1707,-M1707+3,0)+AB1707,OFFSET(C1707,-M1707+4,0),0,1)*D1707)</f>
        <v/>
      </c>
      <c r="O1707" s="69" t="str">
        <f ca="1">IF(D1707="","",_xll.xEURO(OFFSET(C1707,-M1707+1,0),E1707,OFFSET(C1707,-M1707+2,0),OFFSET(C1707,-M1707+2,0),OFFSET(C1707,-M1707+3,0)+AB1707,OFFSET(C1707,-M1707+4,0),0,0))</f>
        <v/>
      </c>
      <c r="P1707" s="67" t="str">
        <f t="shared" si="302"/>
        <v/>
      </c>
      <c r="Q1707" s="67" t="str">
        <f ca="1">IF(D1707="","",_xll.xEURO(OFFSET(C1707,-M1707+1,0),E1707,OFFSET(C1707,-M1707+2,0),OFFSET(C1707,-M1707+2,0),OFFSET(C1707,-M1707+3,0)+AB1707,OFFSET(C1707,-M1707+4,0),0,2)/10*D1707)</f>
        <v/>
      </c>
      <c r="R1707" s="71" t="str">
        <f ca="1">IF(D1707="","",_xll.xEURO(OFFSET(C1707,-M1707+1,0),E1707,OFFSET(C1707,-M1707+2,0),OFFSET(C1707,-M1707+2,0),OFFSET(C1707,-M1707+3,0)+AB1707,OFFSET(C1707,-M1707+4,0),0,3)/100*D1707*10000)</f>
        <v/>
      </c>
      <c r="S1707" s="71" t="str">
        <f ca="1">IF(D1707="","",_xll.xEURO(OFFSET(C1707,-M1707+1,0),E1707,OFFSET(C1707,-M1707+2,0),OFFSET(C1707,-M1707+2,0),OFFSET(C1707,-M1707+3,0)+AB1707,OFFSET(C1707,-M1707+4,0),0,5)/365.25*D1707*10000)</f>
        <v/>
      </c>
      <c r="U1707" s="67" t="str">
        <f ca="1">IF(I1707="","",_xll.xEURO(OFFSET(C1707,-M1707+1,0),J1707,OFFSET(C1707,-M1707+2,0),OFFSET(C1707,-M1707+2,0),OFFSET(C1707,-M1707+3,0)+AC1707,OFFSET(C1707,-M1707+4,0),1,1)*I1707)</f>
        <v/>
      </c>
      <c r="V1707" s="69" t="str">
        <f ca="1">IF(I1707="","",_xll.xEURO(OFFSET(C1707,-M1707+1,0),J1707,OFFSET(C1707,-M1707+2,0),OFFSET(C1707,-M1707+2,0),OFFSET(C1707,-M1707+3,0)+AC1707,OFFSET(C1707,-M1707+4,0),1,0))</f>
        <v/>
      </c>
      <c r="W1707" s="67" t="str">
        <f t="shared" si="303"/>
        <v/>
      </c>
      <c r="X1707" s="67" t="str">
        <f ca="1">IF(I1707="","",_xll.xEURO(OFFSET(C1707,-M1707+1,0),J1707,OFFSET(C1707,-M1707+2,0),OFFSET(C1707,-M1707+2,0),OFFSET(C1707,-M1707+3,0)+AC1707,OFFSET(C1707,-M1707+4,0),1,2)/10*I1707)</f>
        <v/>
      </c>
      <c r="Y1707" s="71" t="str">
        <f ca="1">IF(I1707="","",_xll.xEURO(OFFSET(C1707,-M1707+1,0),J1707,OFFSET(C1707,-M1707+2,0),OFFSET(C1707,-M1707+2,0),OFFSET(C1707,-M1707+3,0)+AC1707,OFFSET(C1707,-M1707+4,0),1,3)/100*I1707*10000)</f>
        <v/>
      </c>
      <c r="Z1707" s="71" t="str">
        <f ca="1">IF(I1707="","",_xll.xEURO(OFFSET(C1707,-M1707+1,0),J1707,OFFSET(C1707,-M1707+2,0),OFFSET(C1707,-M1707+2,0),OFFSET(C1707,-M1707+3,0)+AC1707,OFFSET(C1707,-M1707+4,0),1,5)/365.25*I1707*10000)</f>
        <v/>
      </c>
      <c r="AB1707" s="40" t="str">
        <f ca="1">IF(D1707="","",_xll.xCalcSkew(OFFSET(C1707,-M1707,0),E1707-OFFSET(C1707,-M1707+1,0),b)/100)</f>
        <v/>
      </c>
      <c r="AC1707" s="40" t="str">
        <f ca="1">IF(I1707="","",_xll.xCalcSkew(OFFSET(C1707,-M1707,0),J1707-OFFSET(C1707,-M1707+1,0),b)/100)</f>
        <v/>
      </c>
      <c r="AE1707">
        <f t="shared" si="297"/>
        <v>0</v>
      </c>
      <c r="AF1707">
        <f t="shared" si="298"/>
        <v>0</v>
      </c>
      <c r="AG1707">
        <f t="shared" si="299"/>
        <v>0</v>
      </c>
    </row>
    <row r="1708" spans="4:33" x14ac:dyDescent="0.25">
      <c r="D1708" s="52"/>
      <c r="E1708" s="39"/>
      <c r="F1708" s="39"/>
      <c r="G1708" s="35"/>
      <c r="I1708" s="52"/>
      <c r="J1708" s="39"/>
      <c r="K1708" s="39"/>
      <c r="L1708" s="62"/>
      <c r="M1708" s="101">
        <f t="shared" si="304"/>
        <v>23</v>
      </c>
      <c r="N1708" s="67" t="str">
        <f ca="1">IF(D1708="","",_xll.xEURO(OFFSET(C1708,-M1708+1,0),E1708,OFFSET(C1708,-M1708+2,0),OFFSET(C1708,-M1708+2,0),OFFSET(C1708,-M1708+3,0)+AB1708,OFFSET(C1708,-M1708+4,0),0,1)*D1708)</f>
        <v/>
      </c>
      <c r="O1708" s="69" t="str">
        <f ca="1">IF(D1708="","",_xll.xEURO(OFFSET(C1708,-M1708+1,0),E1708,OFFSET(C1708,-M1708+2,0),OFFSET(C1708,-M1708+2,0),OFFSET(C1708,-M1708+3,0)+AB1708,OFFSET(C1708,-M1708+4,0),0,0))</f>
        <v/>
      </c>
      <c r="P1708" s="67" t="str">
        <f t="shared" si="302"/>
        <v/>
      </c>
      <c r="Q1708" s="67" t="str">
        <f ca="1">IF(D1708="","",_xll.xEURO(OFFSET(C1708,-M1708+1,0),E1708,OFFSET(C1708,-M1708+2,0),OFFSET(C1708,-M1708+2,0),OFFSET(C1708,-M1708+3,0)+AB1708,OFFSET(C1708,-M1708+4,0),0,2)/10*D1708)</f>
        <v/>
      </c>
      <c r="R1708" s="71" t="str">
        <f ca="1">IF(D1708="","",_xll.xEURO(OFFSET(C1708,-M1708+1,0),E1708,OFFSET(C1708,-M1708+2,0),OFFSET(C1708,-M1708+2,0),OFFSET(C1708,-M1708+3,0)+AB1708,OFFSET(C1708,-M1708+4,0),0,3)/100*D1708*10000)</f>
        <v/>
      </c>
      <c r="S1708" s="71" t="str">
        <f ca="1">IF(D1708="","",_xll.xEURO(OFFSET(C1708,-M1708+1,0),E1708,OFFSET(C1708,-M1708+2,0),OFFSET(C1708,-M1708+2,0),OFFSET(C1708,-M1708+3,0)+AB1708,OFFSET(C1708,-M1708+4,0),0,5)/365.25*D1708*10000)</f>
        <v/>
      </c>
      <c r="U1708" s="67" t="str">
        <f ca="1">IF(I1708="","",_xll.xEURO(OFFSET(C1708,-M1708+1,0),J1708,OFFSET(C1708,-M1708+2,0),OFFSET(C1708,-M1708+2,0),OFFSET(C1708,-M1708+3,0)+AC1708,OFFSET(C1708,-M1708+4,0),1,1)*I1708)</f>
        <v/>
      </c>
      <c r="V1708" s="69" t="str">
        <f ca="1">IF(I1708="","",_xll.xEURO(OFFSET(C1708,-M1708+1,0),J1708,OFFSET(C1708,-M1708+2,0),OFFSET(C1708,-M1708+2,0),OFFSET(C1708,-M1708+3,0)+AC1708,OFFSET(C1708,-M1708+4,0),1,0))</f>
        <v/>
      </c>
      <c r="W1708" s="67" t="str">
        <f t="shared" si="303"/>
        <v/>
      </c>
      <c r="X1708" s="67" t="str">
        <f ca="1">IF(I1708="","",_xll.xEURO(OFFSET(C1708,-M1708+1,0),J1708,OFFSET(C1708,-M1708+2,0),OFFSET(C1708,-M1708+2,0),OFFSET(C1708,-M1708+3,0)+AC1708,OFFSET(C1708,-M1708+4,0),1,2)/10*I1708)</f>
        <v/>
      </c>
      <c r="Y1708" s="71" t="str">
        <f ca="1">IF(I1708="","",_xll.xEURO(OFFSET(C1708,-M1708+1,0),J1708,OFFSET(C1708,-M1708+2,0),OFFSET(C1708,-M1708+2,0),OFFSET(C1708,-M1708+3,0)+AC1708,OFFSET(C1708,-M1708+4,0),1,3)/100*I1708*10000)</f>
        <v/>
      </c>
      <c r="Z1708" s="71" t="str">
        <f ca="1">IF(I1708="","",_xll.xEURO(OFFSET(C1708,-M1708+1,0),J1708,OFFSET(C1708,-M1708+2,0),OFFSET(C1708,-M1708+2,0),OFFSET(C1708,-M1708+3,0)+AC1708,OFFSET(C1708,-M1708+4,0),1,5)/365.25*I1708*10000)</f>
        <v/>
      </c>
      <c r="AB1708" s="40" t="str">
        <f ca="1">IF(D1708="","",_xll.xCalcSkew(OFFSET(C1708,-M1708,0),E1708-OFFSET(C1708,-M1708+1,0),b)/100)</f>
        <v/>
      </c>
      <c r="AC1708" s="40" t="str">
        <f ca="1">IF(I1708="","",_xll.xCalcSkew(OFFSET(C1708,-M1708,0),J1708-OFFSET(C1708,-M1708+1,0),b)/100)</f>
        <v/>
      </c>
      <c r="AE1708">
        <f t="shared" si="297"/>
        <v>0</v>
      </c>
      <c r="AF1708">
        <f t="shared" si="298"/>
        <v>0</v>
      </c>
      <c r="AG1708">
        <f t="shared" si="299"/>
        <v>0</v>
      </c>
    </row>
    <row r="1709" spans="4:33" x14ac:dyDescent="0.25">
      <c r="D1709" s="52"/>
      <c r="E1709" s="39"/>
      <c r="F1709" s="39"/>
      <c r="G1709" s="35"/>
      <c r="I1709" s="52"/>
      <c r="J1709" s="39"/>
      <c r="K1709" s="39"/>
      <c r="L1709" s="62"/>
      <c r="M1709" s="101">
        <f t="shared" si="304"/>
        <v>24</v>
      </c>
      <c r="N1709" s="67" t="str">
        <f ca="1">IF(D1709="","",_xll.xEURO(OFFSET(C1709,-M1709+1,0),E1709,OFFSET(C1709,-M1709+2,0),OFFSET(C1709,-M1709+2,0),OFFSET(C1709,-M1709+3,0)+AB1709,OFFSET(C1709,-M1709+4,0),0,1)*D1709)</f>
        <v/>
      </c>
      <c r="O1709" s="69" t="str">
        <f ca="1">IF(D1709="","",_xll.xEURO(OFFSET(C1709,-M1709+1,0),E1709,OFFSET(C1709,-M1709+2,0),OFFSET(C1709,-M1709+2,0),OFFSET(C1709,-M1709+3,0)+AB1709,OFFSET(C1709,-M1709+4,0),0,0))</f>
        <v/>
      </c>
      <c r="P1709" s="67" t="str">
        <f t="shared" si="302"/>
        <v/>
      </c>
      <c r="Q1709" s="67" t="str">
        <f ca="1">IF(D1709="","",_xll.xEURO(OFFSET(C1709,-M1709+1,0),E1709,OFFSET(C1709,-M1709+2,0),OFFSET(C1709,-M1709+2,0),OFFSET(C1709,-M1709+3,0)+AB1709,OFFSET(C1709,-M1709+4,0),0,2)/10*D1709)</f>
        <v/>
      </c>
      <c r="R1709" s="71" t="str">
        <f ca="1">IF(D1709="","",_xll.xEURO(OFFSET(C1709,-M1709+1,0),E1709,OFFSET(C1709,-M1709+2,0),OFFSET(C1709,-M1709+2,0),OFFSET(C1709,-M1709+3,0)+AB1709,OFFSET(C1709,-M1709+4,0),0,3)/100*D1709*10000)</f>
        <v/>
      </c>
      <c r="S1709" s="71" t="str">
        <f ca="1">IF(D1709="","",_xll.xEURO(OFFSET(C1709,-M1709+1,0),E1709,OFFSET(C1709,-M1709+2,0),OFFSET(C1709,-M1709+2,0),OFFSET(C1709,-M1709+3,0)+AB1709,OFFSET(C1709,-M1709+4,0),0,5)/365.25*D1709*10000)</f>
        <v/>
      </c>
      <c r="U1709" s="67" t="str">
        <f ca="1">IF(I1709="","",_xll.xEURO(OFFSET(C1709,-M1709+1,0),J1709,OFFSET(C1709,-M1709+2,0),OFFSET(C1709,-M1709+2,0),OFFSET(C1709,-M1709+3,0)+AC1709,OFFSET(C1709,-M1709+4,0),1,1)*I1709)</f>
        <v/>
      </c>
      <c r="V1709" s="69" t="str">
        <f ca="1">IF(I1709="","",_xll.xEURO(OFFSET(C1709,-M1709+1,0),J1709,OFFSET(C1709,-M1709+2,0),OFFSET(C1709,-M1709+2,0),OFFSET(C1709,-M1709+3,0)+AC1709,OFFSET(C1709,-M1709+4,0),1,0))</f>
        <v/>
      </c>
      <c r="W1709" s="67" t="str">
        <f t="shared" si="303"/>
        <v/>
      </c>
      <c r="X1709" s="67" t="str">
        <f ca="1">IF(I1709="","",_xll.xEURO(OFFSET(C1709,-M1709+1,0),J1709,OFFSET(C1709,-M1709+2,0),OFFSET(C1709,-M1709+2,0),OFFSET(C1709,-M1709+3,0)+AC1709,OFFSET(C1709,-M1709+4,0),1,2)/10*I1709)</f>
        <v/>
      </c>
      <c r="Y1709" s="71" t="str">
        <f ca="1">IF(I1709="","",_xll.xEURO(OFFSET(C1709,-M1709+1,0),J1709,OFFSET(C1709,-M1709+2,0),OFFSET(C1709,-M1709+2,0),OFFSET(C1709,-M1709+3,0)+AC1709,OFFSET(C1709,-M1709+4,0),1,3)/100*I1709*10000)</f>
        <v/>
      </c>
      <c r="Z1709" s="71" t="str">
        <f ca="1">IF(I1709="","",_xll.xEURO(OFFSET(C1709,-M1709+1,0),J1709,OFFSET(C1709,-M1709+2,0),OFFSET(C1709,-M1709+2,0),OFFSET(C1709,-M1709+3,0)+AC1709,OFFSET(C1709,-M1709+4,0),1,5)/365.25*I1709*10000)</f>
        <v/>
      </c>
      <c r="AB1709" s="40" t="str">
        <f ca="1">IF(D1709="","",_xll.xCalcSkew(OFFSET(C1709,-M1709,0),E1709-OFFSET(C1709,-M1709+1,0),b)/100)</f>
        <v/>
      </c>
      <c r="AC1709" s="40" t="str">
        <f ca="1">IF(I1709="","",_xll.xCalcSkew(OFFSET(C1709,-M1709,0),J1709-OFFSET(C1709,-M1709+1,0),b)/100)</f>
        <v/>
      </c>
      <c r="AE1709">
        <f t="shared" si="297"/>
        <v>0</v>
      </c>
      <c r="AF1709">
        <f t="shared" si="298"/>
        <v>0</v>
      </c>
      <c r="AG1709">
        <f t="shared" si="299"/>
        <v>0</v>
      </c>
    </row>
    <row r="1710" spans="4:33" x14ac:dyDescent="0.25">
      <c r="D1710" s="52"/>
      <c r="E1710" s="39"/>
      <c r="F1710" s="39"/>
      <c r="G1710" s="35"/>
      <c r="I1710" s="52"/>
      <c r="J1710" s="39"/>
      <c r="K1710" s="39"/>
      <c r="L1710" s="62"/>
      <c r="M1710" s="101">
        <f t="shared" si="304"/>
        <v>25</v>
      </c>
      <c r="N1710" s="67" t="str">
        <f ca="1">IF(D1710="","",_xll.xEURO(OFFSET(C1710,-M1710+1,0),E1710,OFFSET(C1710,-M1710+2,0),OFFSET(C1710,-M1710+2,0),OFFSET(C1710,-M1710+3,0)+AB1710,OFFSET(C1710,-M1710+4,0),0,1)*D1710)</f>
        <v/>
      </c>
      <c r="O1710" s="69" t="str">
        <f ca="1">IF(D1710="","",_xll.xEURO(OFFSET(C1710,-M1710+1,0),E1710,OFFSET(C1710,-M1710+2,0),OFFSET(C1710,-M1710+2,0),OFFSET(C1710,-M1710+3,0)+AB1710,OFFSET(C1710,-M1710+4,0),0,0))</f>
        <v/>
      </c>
      <c r="P1710" s="67" t="str">
        <f t="shared" si="302"/>
        <v/>
      </c>
      <c r="Q1710" s="67" t="str">
        <f ca="1">IF(D1710="","",_xll.xEURO(OFFSET(C1710,-M1710+1,0),E1710,OFFSET(C1710,-M1710+2,0),OFFSET(C1710,-M1710+2,0),OFFSET(C1710,-M1710+3,0)+AB1710,OFFSET(C1710,-M1710+4,0),0,2)/10*D1710)</f>
        <v/>
      </c>
      <c r="R1710" s="71" t="str">
        <f ca="1">IF(D1710="","",_xll.xEURO(OFFSET(C1710,-M1710+1,0),E1710,OFFSET(C1710,-M1710+2,0),OFFSET(C1710,-M1710+2,0),OFFSET(C1710,-M1710+3,0)+AB1710,OFFSET(C1710,-M1710+4,0),0,3)/100*D1710*10000)</f>
        <v/>
      </c>
      <c r="S1710" s="71" t="str">
        <f ca="1">IF(D1710="","",_xll.xEURO(OFFSET(C1710,-M1710+1,0),E1710,OFFSET(C1710,-M1710+2,0),OFFSET(C1710,-M1710+2,0),OFFSET(C1710,-M1710+3,0)+AB1710,OFFSET(C1710,-M1710+4,0),0,5)/365.25*D1710*10000)</f>
        <v/>
      </c>
      <c r="U1710" s="67" t="str">
        <f ca="1">IF(I1710="","",_xll.xEURO(OFFSET(C1710,-M1710+1,0),J1710,OFFSET(C1710,-M1710+2,0),OFFSET(C1710,-M1710+2,0),OFFSET(C1710,-M1710+3,0)+AC1710,OFFSET(C1710,-M1710+4,0),1,1)*I1710)</f>
        <v/>
      </c>
      <c r="V1710" s="69" t="str">
        <f ca="1">IF(I1710="","",_xll.xEURO(OFFSET(C1710,-M1710+1,0),J1710,OFFSET(C1710,-M1710+2,0),OFFSET(C1710,-M1710+2,0),OFFSET(C1710,-M1710+3,0)+AC1710,OFFSET(C1710,-M1710+4,0),1,0))</f>
        <v/>
      </c>
      <c r="W1710" s="67" t="str">
        <f t="shared" si="303"/>
        <v/>
      </c>
      <c r="X1710" s="67" t="str">
        <f ca="1">IF(I1710="","",_xll.xEURO(OFFSET(C1710,-M1710+1,0),J1710,OFFSET(C1710,-M1710+2,0),OFFSET(C1710,-M1710+2,0),OFFSET(C1710,-M1710+3,0)+AC1710,OFFSET(C1710,-M1710+4,0),1,2)/10*I1710)</f>
        <v/>
      </c>
      <c r="Y1710" s="71" t="str">
        <f ca="1">IF(I1710="","",_xll.xEURO(OFFSET(C1710,-M1710+1,0),J1710,OFFSET(C1710,-M1710+2,0),OFFSET(C1710,-M1710+2,0),OFFSET(C1710,-M1710+3,0)+AC1710,OFFSET(C1710,-M1710+4,0),1,3)/100*I1710*10000)</f>
        <v/>
      </c>
      <c r="Z1710" s="71" t="str">
        <f ca="1">IF(I1710="","",_xll.xEURO(OFFSET(C1710,-M1710+1,0),J1710,OFFSET(C1710,-M1710+2,0),OFFSET(C1710,-M1710+2,0),OFFSET(C1710,-M1710+3,0)+AC1710,OFFSET(C1710,-M1710+4,0),1,5)/365.25*I1710*10000)</f>
        <v/>
      </c>
      <c r="AB1710" s="40" t="str">
        <f ca="1">IF(D1710="","",_xll.xCalcSkew(OFFSET(C1710,-M1710,0),E1710-OFFSET(C1710,-M1710+1,0),b)/100)</f>
        <v/>
      </c>
      <c r="AC1710" s="40" t="str">
        <f ca="1">IF(I1710="","",_xll.xCalcSkew(OFFSET(C1710,-M1710,0),J1710-OFFSET(C1710,-M1710+1,0),b)/100)</f>
        <v/>
      </c>
      <c r="AE1710">
        <f t="shared" si="297"/>
        <v>0</v>
      </c>
      <c r="AF1710">
        <f t="shared" si="298"/>
        <v>0</v>
      </c>
      <c r="AG1710">
        <f t="shared" si="299"/>
        <v>0</v>
      </c>
    </row>
    <row r="1711" spans="4:33" x14ac:dyDescent="0.25">
      <c r="D1711" s="52"/>
      <c r="E1711" s="39"/>
      <c r="F1711" s="39"/>
      <c r="G1711" s="35"/>
      <c r="I1711" s="52"/>
      <c r="J1711" s="39"/>
      <c r="K1711" s="39"/>
      <c r="L1711" s="62"/>
      <c r="M1711" s="101">
        <f t="shared" si="304"/>
        <v>26</v>
      </c>
      <c r="N1711" s="67" t="str">
        <f ca="1">IF(D1711="","",_xll.xEURO(OFFSET(C1711,-M1711+1,0),E1711,OFFSET(C1711,-M1711+2,0),OFFSET(C1711,-M1711+2,0),OFFSET(C1711,-M1711+3,0)+AB1711,OFFSET(C1711,-M1711+4,0),0,1)*D1711)</f>
        <v/>
      </c>
      <c r="O1711" s="69" t="str">
        <f ca="1">IF(D1711="","",_xll.xEURO(OFFSET(C1711,-M1711+1,0),E1711,OFFSET(C1711,-M1711+2,0),OFFSET(C1711,-M1711+2,0),OFFSET(C1711,-M1711+3,0)+AB1711,OFFSET(C1711,-M1711+4,0),0,0))</f>
        <v/>
      </c>
      <c r="P1711" s="67" t="str">
        <f t="shared" si="302"/>
        <v/>
      </c>
      <c r="Q1711" s="67" t="str">
        <f ca="1">IF(D1711="","",_xll.xEURO(OFFSET(C1711,-M1711+1,0),E1711,OFFSET(C1711,-M1711+2,0),OFFSET(C1711,-M1711+2,0),OFFSET(C1711,-M1711+3,0)+AB1711,OFFSET(C1711,-M1711+4,0),0,2)/10*D1711)</f>
        <v/>
      </c>
      <c r="R1711" s="71" t="str">
        <f ca="1">IF(D1711="","",_xll.xEURO(OFFSET(C1711,-M1711+1,0),E1711,OFFSET(C1711,-M1711+2,0),OFFSET(C1711,-M1711+2,0),OFFSET(C1711,-M1711+3,0)+AB1711,OFFSET(C1711,-M1711+4,0),0,3)/100*D1711*10000)</f>
        <v/>
      </c>
      <c r="S1711" s="71" t="str">
        <f ca="1">IF(D1711="","",_xll.xEURO(OFFSET(C1711,-M1711+1,0),E1711,OFFSET(C1711,-M1711+2,0),OFFSET(C1711,-M1711+2,0),OFFSET(C1711,-M1711+3,0)+AB1711,OFFSET(C1711,-M1711+4,0),0,5)/365.25*D1711*10000)</f>
        <v/>
      </c>
      <c r="U1711" s="67" t="str">
        <f ca="1">IF(I1711="","",_xll.xEURO(OFFSET(C1711,-M1711+1,0),J1711,OFFSET(C1711,-M1711+2,0),OFFSET(C1711,-M1711+2,0),OFFSET(C1711,-M1711+3,0)+AC1711,OFFSET(C1711,-M1711+4,0),1,1)*I1711)</f>
        <v/>
      </c>
      <c r="V1711" s="69" t="str">
        <f ca="1">IF(I1711="","",_xll.xEURO(OFFSET(C1711,-M1711+1,0),J1711,OFFSET(C1711,-M1711+2,0),OFFSET(C1711,-M1711+2,0),OFFSET(C1711,-M1711+3,0)+AC1711,OFFSET(C1711,-M1711+4,0),1,0))</f>
        <v/>
      </c>
      <c r="W1711" s="67" t="str">
        <f t="shared" si="303"/>
        <v/>
      </c>
      <c r="X1711" s="67" t="str">
        <f ca="1">IF(I1711="","",_xll.xEURO(OFFSET(C1711,-M1711+1,0),J1711,OFFSET(C1711,-M1711+2,0),OFFSET(C1711,-M1711+2,0),OFFSET(C1711,-M1711+3,0)+AC1711,OFFSET(C1711,-M1711+4,0),1,2)/10*I1711)</f>
        <v/>
      </c>
      <c r="Y1711" s="71" t="str">
        <f ca="1">IF(I1711="","",_xll.xEURO(OFFSET(C1711,-M1711+1,0),J1711,OFFSET(C1711,-M1711+2,0),OFFSET(C1711,-M1711+2,0),OFFSET(C1711,-M1711+3,0)+AC1711,OFFSET(C1711,-M1711+4,0),1,3)/100*I1711*10000)</f>
        <v/>
      </c>
      <c r="Z1711" s="71" t="str">
        <f ca="1">IF(I1711="","",_xll.xEURO(OFFSET(C1711,-M1711+1,0),J1711,OFFSET(C1711,-M1711+2,0),OFFSET(C1711,-M1711+2,0),OFFSET(C1711,-M1711+3,0)+AC1711,OFFSET(C1711,-M1711+4,0),1,5)/365.25*I1711*10000)</f>
        <v/>
      </c>
      <c r="AB1711" s="40" t="str">
        <f ca="1">IF(D1711="","",_xll.xCalcSkew(OFFSET(C1711,-M1711,0),E1711-OFFSET(C1711,-M1711+1,0),b)/100)</f>
        <v/>
      </c>
      <c r="AC1711" s="40" t="str">
        <f ca="1">IF(I1711="","",_xll.xCalcSkew(OFFSET(C1711,-M1711,0),J1711-OFFSET(C1711,-M1711+1,0),b)/100)</f>
        <v/>
      </c>
      <c r="AE1711">
        <f t="shared" si="297"/>
        <v>0</v>
      </c>
      <c r="AF1711">
        <f t="shared" si="298"/>
        <v>0</v>
      </c>
      <c r="AG1711">
        <f t="shared" si="299"/>
        <v>0</v>
      </c>
    </row>
    <row r="1712" spans="4:33" x14ac:dyDescent="0.25">
      <c r="D1712" s="52"/>
      <c r="E1712" s="39"/>
      <c r="F1712" s="39"/>
      <c r="G1712" s="35"/>
      <c r="I1712" s="52"/>
      <c r="J1712" s="39"/>
      <c r="K1712" s="39"/>
      <c r="L1712" s="62"/>
      <c r="M1712" s="101">
        <f t="shared" si="304"/>
        <v>27</v>
      </c>
      <c r="N1712" s="67" t="str">
        <f ca="1">IF(D1712="","",_xll.xEURO(OFFSET(C1712,-M1712+1,0),E1712,OFFSET(C1712,-M1712+2,0),OFFSET(C1712,-M1712+2,0),OFFSET(C1712,-M1712+3,0)+AB1712,OFFSET(C1712,-M1712+4,0),0,1)*D1712)</f>
        <v/>
      </c>
      <c r="O1712" s="69" t="str">
        <f ca="1">IF(D1712="","",_xll.xEURO(OFFSET(C1712,-M1712+1,0),E1712,OFFSET(C1712,-M1712+2,0),OFFSET(C1712,-M1712+2,0),OFFSET(C1712,-M1712+3,0)+AB1712,OFFSET(C1712,-M1712+4,0),0,0))</f>
        <v/>
      </c>
      <c r="P1712" s="67" t="str">
        <f t="shared" si="302"/>
        <v/>
      </c>
      <c r="Q1712" s="67" t="str">
        <f ca="1">IF(D1712="","",_xll.xEURO(OFFSET(C1712,-M1712+1,0),E1712,OFFSET(C1712,-M1712+2,0),OFFSET(C1712,-M1712+2,0),OFFSET(C1712,-M1712+3,0)+AB1712,OFFSET(C1712,-M1712+4,0),0,2)/10*D1712)</f>
        <v/>
      </c>
      <c r="R1712" s="71" t="str">
        <f ca="1">IF(D1712="","",_xll.xEURO(OFFSET(C1712,-M1712+1,0),E1712,OFFSET(C1712,-M1712+2,0),OFFSET(C1712,-M1712+2,0),OFFSET(C1712,-M1712+3,0)+AB1712,OFFSET(C1712,-M1712+4,0),0,3)/100*D1712*10000)</f>
        <v/>
      </c>
      <c r="S1712" s="71" t="str">
        <f ca="1">IF(D1712="","",_xll.xEURO(OFFSET(C1712,-M1712+1,0),E1712,OFFSET(C1712,-M1712+2,0),OFFSET(C1712,-M1712+2,0),OFFSET(C1712,-M1712+3,0)+AB1712,OFFSET(C1712,-M1712+4,0),0,5)/365.25*D1712*10000)</f>
        <v/>
      </c>
      <c r="U1712" s="67" t="str">
        <f ca="1">IF(I1712="","",_xll.xEURO(OFFSET(C1712,-M1712+1,0),J1712,OFFSET(C1712,-M1712+2,0),OFFSET(C1712,-M1712+2,0),OFFSET(C1712,-M1712+3,0)+AC1712,OFFSET(C1712,-M1712+4,0),1,1)*I1712)</f>
        <v/>
      </c>
      <c r="V1712" s="69" t="str">
        <f ca="1">IF(I1712="","",_xll.xEURO(OFFSET(C1712,-M1712+1,0),J1712,OFFSET(C1712,-M1712+2,0),OFFSET(C1712,-M1712+2,0),OFFSET(C1712,-M1712+3,0)+AC1712,OFFSET(C1712,-M1712+4,0),1,0))</f>
        <v/>
      </c>
      <c r="W1712" s="67" t="str">
        <f t="shared" si="303"/>
        <v/>
      </c>
      <c r="X1712" s="67" t="str">
        <f ca="1">IF(I1712="","",_xll.xEURO(OFFSET(C1712,-M1712+1,0),J1712,OFFSET(C1712,-M1712+2,0),OFFSET(C1712,-M1712+2,0),OFFSET(C1712,-M1712+3,0)+AC1712,OFFSET(C1712,-M1712+4,0),1,2)/10*I1712)</f>
        <v/>
      </c>
      <c r="Y1712" s="71" t="str">
        <f ca="1">IF(I1712="","",_xll.xEURO(OFFSET(C1712,-M1712+1,0),J1712,OFFSET(C1712,-M1712+2,0),OFFSET(C1712,-M1712+2,0),OFFSET(C1712,-M1712+3,0)+AC1712,OFFSET(C1712,-M1712+4,0),1,3)/100*I1712*10000)</f>
        <v/>
      </c>
      <c r="Z1712" s="71" t="str">
        <f ca="1">IF(I1712="","",_xll.xEURO(OFFSET(C1712,-M1712+1,0),J1712,OFFSET(C1712,-M1712+2,0),OFFSET(C1712,-M1712+2,0),OFFSET(C1712,-M1712+3,0)+AC1712,OFFSET(C1712,-M1712+4,0),1,5)/365.25*I1712*10000)</f>
        <v/>
      </c>
      <c r="AB1712" s="40" t="str">
        <f ca="1">IF(D1712="","",_xll.xCalcSkew(OFFSET(C1712,-M1712,0),E1712-OFFSET(C1712,-M1712+1,0),b)/100)</f>
        <v/>
      </c>
      <c r="AC1712" s="40" t="str">
        <f ca="1">IF(I1712="","",_xll.xCalcSkew(OFFSET(C1712,-M1712,0),J1712-OFFSET(C1712,-M1712+1,0),b)/100)</f>
        <v/>
      </c>
      <c r="AE1712">
        <f t="shared" si="297"/>
        <v>0</v>
      </c>
      <c r="AF1712">
        <f t="shared" si="298"/>
        <v>0</v>
      </c>
      <c r="AG1712">
        <f t="shared" si="299"/>
        <v>0</v>
      </c>
    </row>
    <row r="1713" spans="3:33" x14ac:dyDescent="0.25">
      <c r="D1713" s="52"/>
      <c r="E1713" s="39"/>
      <c r="F1713" s="39"/>
      <c r="G1713" s="35"/>
      <c r="I1713" s="52"/>
      <c r="J1713" s="39"/>
      <c r="K1713" s="39"/>
      <c r="L1713" s="62"/>
      <c r="M1713" s="101">
        <f t="shared" si="304"/>
        <v>28</v>
      </c>
      <c r="N1713" s="67" t="str">
        <f ca="1">IF(D1713="","",_xll.xEURO(OFFSET(C1713,-M1713+1,0),E1713,OFFSET(C1713,-M1713+2,0),OFFSET(C1713,-M1713+2,0),OFFSET(C1713,-M1713+3,0)+AB1713,OFFSET(C1713,-M1713+4,0),0,1)*D1713)</f>
        <v/>
      </c>
      <c r="O1713" s="69" t="str">
        <f ca="1">IF(D1713="","",_xll.xEURO(OFFSET(C1713,-M1713+1,0),E1713,OFFSET(C1713,-M1713+2,0),OFFSET(C1713,-M1713+2,0),OFFSET(C1713,-M1713+3,0)+AB1713,OFFSET(C1713,-M1713+4,0),0,0))</f>
        <v/>
      </c>
      <c r="P1713" s="67" t="str">
        <f t="shared" si="302"/>
        <v/>
      </c>
      <c r="Q1713" s="67" t="str">
        <f ca="1">IF(D1713="","",_xll.xEURO(OFFSET(C1713,-M1713+1,0),E1713,OFFSET(C1713,-M1713+2,0),OFFSET(C1713,-M1713+2,0),OFFSET(C1713,-M1713+3,0)+AB1713,OFFSET(C1713,-M1713+4,0),0,2)/10*D1713)</f>
        <v/>
      </c>
      <c r="R1713" s="71" t="str">
        <f ca="1">IF(D1713="","",_xll.xEURO(OFFSET(C1713,-M1713+1,0),E1713,OFFSET(C1713,-M1713+2,0),OFFSET(C1713,-M1713+2,0),OFFSET(C1713,-M1713+3,0)+AB1713,OFFSET(C1713,-M1713+4,0),0,3)/100*D1713*10000)</f>
        <v/>
      </c>
      <c r="S1713" s="71" t="str">
        <f ca="1">IF(D1713="","",_xll.xEURO(OFFSET(C1713,-M1713+1,0),E1713,OFFSET(C1713,-M1713+2,0),OFFSET(C1713,-M1713+2,0),OFFSET(C1713,-M1713+3,0)+AB1713,OFFSET(C1713,-M1713+4,0),0,5)/365.25*D1713*10000)</f>
        <v/>
      </c>
      <c r="U1713" s="67" t="str">
        <f ca="1">IF(I1713="","",_xll.xEURO(OFFSET(C1713,-M1713+1,0),J1713,OFFSET(C1713,-M1713+2,0),OFFSET(C1713,-M1713+2,0),OFFSET(C1713,-M1713+3,0)+AC1713,OFFSET(C1713,-M1713+4,0),1,1)*I1713)</f>
        <v/>
      </c>
      <c r="V1713" s="69" t="str">
        <f ca="1">IF(I1713="","",_xll.xEURO(OFFSET(C1713,-M1713+1,0),J1713,OFFSET(C1713,-M1713+2,0),OFFSET(C1713,-M1713+2,0),OFFSET(C1713,-M1713+3,0)+AC1713,OFFSET(C1713,-M1713+4,0),1,0))</f>
        <v/>
      </c>
      <c r="W1713" s="67" t="str">
        <f t="shared" si="303"/>
        <v/>
      </c>
      <c r="X1713" s="67" t="str">
        <f ca="1">IF(I1713="","",_xll.xEURO(OFFSET(C1713,-M1713+1,0),J1713,OFFSET(C1713,-M1713+2,0),OFFSET(C1713,-M1713+2,0),OFFSET(C1713,-M1713+3,0)+AC1713,OFFSET(C1713,-M1713+4,0),1,2)/10*I1713)</f>
        <v/>
      </c>
      <c r="Y1713" s="71" t="str">
        <f ca="1">IF(I1713="","",_xll.xEURO(OFFSET(C1713,-M1713+1,0),J1713,OFFSET(C1713,-M1713+2,0),OFFSET(C1713,-M1713+2,0),OFFSET(C1713,-M1713+3,0)+AC1713,OFFSET(C1713,-M1713+4,0),1,3)/100*I1713*10000)</f>
        <v/>
      </c>
      <c r="Z1713" s="71" t="str">
        <f ca="1">IF(I1713="","",_xll.xEURO(OFFSET(C1713,-M1713+1,0),J1713,OFFSET(C1713,-M1713+2,0),OFFSET(C1713,-M1713+2,0),OFFSET(C1713,-M1713+3,0)+AC1713,OFFSET(C1713,-M1713+4,0),1,5)/365.25*I1713*10000)</f>
        <v/>
      </c>
      <c r="AB1713" s="40" t="str">
        <f ca="1">IF(D1713="","",_xll.xCalcSkew(OFFSET(C1713,-M1713,0),E1713-OFFSET(C1713,-M1713+1,0),b)/100)</f>
        <v/>
      </c>
      <c r="AC1713" s="40" t="str">
        <f ca="1">IF(I1713="","",_xll.xCalcSkew(OFFSET(C1713,-M1713,0),J1713-OFFSET(C1713,-M1713+1,0),b)/100)</f>
        <v/>
      </c>
      <c r="AE1713">
        <f t="shared" si="297"/>
        <v>0</v>
      </c>
      <c r="AF1713">
        <f t="shared" si="298"/>
        <v>0</v>
      </c>
      <c r="AG1713">
        <f t="shared" si="299"/>
        <v>0</v>
      </c>
    </row>
    <row r="1714" spans="3:33" x14ac:dyDescent="0.25">
      <c r="D1714" s="52"/>
      <c r="E1714" s="39"/>
      <c r="F1714" s="39"/>
      <c r="G1714" s="35"/>
      <c r="I1714" s="52"/>
      <c r="J1714" s="39"/>
      <c r="K1714" s="39"/>
      <c r="L1714" s="62"/>
      <c r="M1714" s="101">
        <f t="shared" si="304"/>
        <v>29</v>
      </c>
      <c r="N1714" s="67" t="str">
        <f ca="1">IF(D1714="","",_xll.xEURO(OFFSET(C1714,-M1714+1,0),E1714,OFFSET(C1714,-M1714+2,0),OFFSET(C1714,-M1714+2,0),OFFSET(C1714,-M1714+3,0)+AB1714,OFFSET(C1714,-M1714+4,0),0,1)*D1714)</f>
        <v/>
      </c>
      <c r="O1714" s="69" t="str">
        <f ca="1">IF(D1714="","",_xll.xEURO(OFFSET(C1714,-M1714+1,0),E1714,OFFSET(C1714,-M1714+2,0),OFFSET(C1714,-M1714+2,0),OFFSET(C1714,-M1714+3,0)+AB1714,OFFSET(C1714,-M1714+4,0),0,0))</f>
        <v/>
      </c>
      <c r="P1714" s="67" t="str">
        <f t="shared" si="302"/>
        <v/>
      </c>
      <c r="Q1714" s="67" t="str">
        <f ca="1">IF(D1714="","",_xll.xEURO(OFFSET(C1714,-M1714+1,0),E1714,OFFSET(C1714,-M1714+2,0),OFFSET(C1714,-M1714+2,0),OFFSET(C1714,-M1714+3,0)+AB1714,OFFSET(C1714,-M1714+4,0),0,2)/10*D1714)</f>
        <v/>
      </c>
      <c r="R1714" s="71" t="str">
        <f ca="1">IF(D1714="","",_xll.xEURO(OFFSET(C1714,-M1714+1,0),E1714,OFFSET(C1714,-M1714+2,0),OFFSET(C1714,-M1714+2,0),OFFSET(C1714,-M1714+3,0)+AB1714,OFFSET(C1714,-M1714+4,0),0,3)/100*D1714*10000)</f>
        <v/>
      </c>
      <c r="S1714" s="71" t="str">
        <f ca="1">IF(D1714="","",_xll.xEURO(OFFSET(C1714,-M1714+1,0),E1714,OFFSET(C1714,-M1714+2,0),OFFSET(C1714,-M1714+2,0),OFFSET(C1714,-M1714+3,0)+AB1714,OFFSET(C1714,-M1714+4,0),0,5)/365.25*D1714*10000)</f>
        <v/>
      </c>
      <c r="U1714" s="67" t="str">
        <f ca="1">IF(I1714="","",_xll.xEURO(OFFSET(C1714,-M1714+1,0),J1714,OFFSET(C1714,-M1714+2,0),OFFSET(C1714,-M1714+2,0),OFFSET(C1714,-M1714+3,0)+AC1714,OFFSET(C1714,-M1714+4,0),1,1)*I1714)</f>
        <v/>
      </c>
      <c r="V1714" s="69" t="str">
        <f ca="1">IF(I1714="","",_xll.xEURO(OFFSET(C1714,-M1714+1,0),J1714,OFFSET(C1714,-M1714+2,0),OFFSET(C1714,-M1714+2,0),OFFSET(C1714,-M1714+3,0)+AC1714,OFFSET(C1714,-M1714+4,0),1,0))</f>
        <v/>
      </c>
      <c r="W1714" s="67" t="str">
        <f t="shared" si="303"/>
        <v/>
      </c>
      <c r="X1714" s="67" t="str">
        <f ca="1">IF(I1714="","",_xll.xEURO(OFFSET(C1714,-M1714+1,0),J1714,OFFSET(C1714,-M1714+2,0),OFFSET(C1714,-M1714+2,0),OFFSET(C1714,-M1714+3,0)+AC1714,OFFSET(C1714,-M1714+4,0),1,2)/10*I1714)</f>
        <v/>
      </c>
      <c r="Y1714" s="71" t="str">
        <f ca="1">IF(I1714="","",_xll.xEURO(OFFSET(C1714,-M1714+1,0),J1714,OFFSET(C1714,-M1714+2,0),OFFSET(C1714,-M1714+2,0),OFFSET(C1714,-M1714+3,0)+AC1714,OFFSET(C1714,-M1714+4,0),1,3)/100*I1714*10000)</f>
        <v/>
      </c>
      <c r="Z1714" s="71" t="str">
        <f ca="1">IF(I1714="","",_xll.xEURO(OFFSET(C1714,-M1714+1,0),J1714,OFFSET(C1714,-M1714+2,0),OFFSET(C1714,-M1714+2,0),OFFSET(C1714,-M1714+3,0)+AC1714,OFFSET(C1714,-M1714+4,0),1,5)/365.25*I1714*10000)</f>
        <v/>
      </c>
      <c r="AB1714" s="40" t="str">
        <f ca="1">IF(D1714="","",_xll.xCalcSkew(OFFSET(C1714,-M1714,0),E1714-OFFSET(C1714,-M1714+1,0),b)/100)</f>
        <v/>
      </c>
      <c r="AC1714" s="40" t="str">
        <f ca="1">IF(I1714="","",_xll.xCalcSkew(OFFSET(C1714,-M1714,0),J1714-OFFSET(C1714,-M1714+1,0),b)/100)</f>
        <v/>
      </c>
      <c r="AE1714">
        <f t="shared" si="297"/>
        <v>0</v>
      </c>
      <c r="AF1714">
        <f t="shared" si="298"/>
        <v>0</v>
      </c>
      <c r="AG1714">
        <f t="shared" si="299"/>
        <v>0</v>
      </c>
    </row>
    <row r="1715" spans="3:33" x14ac:dyDescent="0.25">
      <c r="D1715" s="52"/>
      <c r="E1715" s="39"/>
      <c r="F1715" s="39"/>
      <c r="G1715" s="35"/>
      <c r="I1715" s="52"/>
      <c r="J1715" s="39"/>
      <c r="K1715" s="39"/>
      <c r="L1715" s="62"/>
      <c r="M1715" s="101">
        <f t="shared" si="304"/>
        <v>30</v>
      </c>
      <c r="N1715" s="67" t="str">
        <f ca="1">IF(D1715="","",_xll.xEURO(OFFSET(C1715,-M1715+1,0),E1715,OFFSET(C1715,-M1715+2,0),OFFSET(C1715,-M1715+2,0),OFFSET(C1715,-M1715+3,0)+AB1715,OFFSET(C1715,-M1715+4,0),0,1)*D1715)</f>
        <v/>
      </c>
      <c r="O1715" s="69" t="str">
        <f ca="1">IF(D1715="","",_xll.xEURO(OFFSET(C1715,-M1715+1,0),E1715,OFFSET(C1715,-M1715+2,0),OFFSET(C1715,-M1715+2,0),OFFSET(C1715,-M1715+3,0)+AB1715,OFFSET(C1715,-M1715+4,0),0,0))</f>
        <v/>
      </c>
      <c r="P1715" s="67" t="str">
        <f t="shared" si="302"/>
        <v/>
      </c>
      <c r="Q1715" s="67" t="str">
        <f ca="1">IF(D1715="","",_xll.xEURO(OFFSET(C1715,-M1715+1,0),E1715,OFFSET(C1715,-M1715+2,0),OFFSET(C1715,-M1715+2,0),OFFSET(C1715,-M1715+3,0)+AB1715,OFFSET(C1715,-M1715+4,0),0,2)/10*D1715)</f>
        <v/>
      </c>
      <c r="R1715" s="71" t="str">
        <f ca="1">IF(D1715="","",_xll.xEURO(OFFSET(C1715,-M1715+1,0),E1715,OFFSET(C1715,-M1715+2,0),OFFSET(C1715,-M1715+2,0),OFFSET(C1715,-M1715+3,0)+AB1715,OFFSET(C1715,-M1715+4,0),0,3)/100*D1715*10000)</f>
        <v/>
      </c>
      <c r="S1715" s="71" t="str">
        <f ca="1">IF(D1715="","",_xll.xEURO(OFFSET(C1715,-M1715+1,0),E1715,OFFSET(C1715,-M1715+2,0),OFFSET(C1715,-M1715+2,0),OFFSET(C1715,-M1715+3,0)+AB1715,OFFSET(C1715,-M1715+4,0),0,5)/365.25*D1715*10000)</f>
        <v/>
      </c>
      <c r="U1715" s="67" t="str">
        <f ca="1">IF(I1715="","",_xll.xEURO(OFFSET(C1715,-M1715+1,0),J1715,OFFSET(C1715,-M1715+2,0),OFFSET(C1715,-M1715+2,0),OFFSET(C1715,-M1715+3,0)+AC1715,OFFSET(C1715,-M1715+4,0),1,1)*I1715)</f>
        <v/>
      </c>
      <c r="V1715" s="69" t="str">
        <f ca="1">IF(I1715="","",_xll.xEURO(OFFSET(C1715,-M1715+1,0),J1715,OFFSET(C1715,-M1715+2,0),OFFSET(C1715,-M1715+2,0),OFFSET(C1715,-M1715+3,0)+AC1715,OFFSET(C1715,-M1715+4,0),1,0))</f>
        <v/>
      </c>
      <c r="W1715" s="67" t="str">
        <f t="shared" si="303"/>
        <v/>
      </c>
      <c r="X1715" s="67" t="str">
        <f ca="1">IF(I1715="","",_xll.xEURO(OFFSET(C1715,-M1715+1,0),J1715,OFFSET(C1715,-M1715+2,0),OFFSET(C1715,-M1715+2,0),OFFSET(C1715,-M1715+3,0)+AC1715,OFFSET(C1715,-M1715+4,0),1,2)/10*I1715)</f>
        <v/>
      </c>
      <c r="Y1715" s="71" t="str">
        <f ca="1">IF(I1715="","",_xll.xEURO(OFFSET(C1715,-M1715+1,0),J1715,OFFSET(C1715,-M1715+2,0),OFFSET(C1715,-M1715+2,0),OFFSET(C1715,-M1715+3,0)+AC1715,OFFSET(C1715,-M1715+4,0),1,3)/100*I1715*10000)</f>
        <v/>
      </c>
      <c r="Z1715" s="71" t="str">
        <f ca="1">IF(I1715="","",_xll.xEURO(OFFSET(C1715,-M1715+1,0),J1715,OFFSET(C1715,-M1715+2,0),OFFSET(C1715,-M1715+2,0),OFFSET(C1715,-M1715+3,0)+AC1715,OFFSET(C1715,-M1715+4,0),1,5)/365.25*I1715*10000)</f>
        <v/>
      </c>
      <c r="AB1715" s="40" t="str">
        <f ca="1">IF(D1715="","",_xll.xCalcSkew(OFFSET(C1715,-M1715,0),E1715-OFFSET(C1715,-M1715+1,0),b)/100)</f>
        <v/>
      </c>
      <c r="AC1715" s="40" t="str">
        <f ca="1">IF(I1715="","",_xll.xCalcSkew(OFFSET(C1715,-M1715,0),J1715-OFFSET(C1715,-M1715+1,0),b)/100)</f>
        <v/>
      </c>
      <c r="AE1715">
        <f t="shared" si="297"/>
        <v>0</v>
      </c>
      <c r="AF1715">
        <f t="shared" si="298"/>
        <v>0</v>
      </c>
      <c r="AG1715">
        <f t="shared" si="299"/>
        <v>0</v>
      </c>
    </row>
    <row r="1716" spans="3:33" x14ac:dyDescent="0.25">
      <c r="D1716" s="52"/>
      <c r="E1716" s="39"/>
      <c r="F1716" s="39"/>
      <c r="G1716" s="35"/>
      <c r="I1716" s="52"/>
      <c r="J1716" s="39"/>
      <c r="K1716" s="39"/>
      <c r="L1716" s="62"/>
      <c r="M1716" s="101">
        <f t="shared" si="304"/>
        <v>31</v>
      </c>
      <c r="N1716" s="67" t="str">
        <f ca="1">IF(D1716="","",_xll.xEURO(OFFSET(C1716,-M1716+1,0),E1716,OFFSET(C1716,-M1716+2,0),OFFSET(C1716,-M1716+2,0),OFFSET(C1716,-M1716+3,0)+AB1716,OFFSET(C1716,-M1716+4,0),0,1)*D1716)</f>
        <v/>
      </c>
      <c r="O1716" s="69" t="str">
        <f ca="1">IF(D1716="","",_xll.xEURO(OFFSET(C1716,-M1716+1,0),E1716,OFFSET(C1716,-M1716+2,0),OFFSET(C1716,-M1716+2,0),OFFSET(C1716,-M1716+3,0)+AB1716,OFFSET(C1716,-M1716+4,0),0,0))</f>
        <v/>
      </c>
      <c r="P1716" s="67" t="str">
        <f t="shared" si="302"/>
        <v/>
      </c>
      <c r="Q1716" s="67" t="str">
        <f ca="1">IF(D1716="","",_xll.xEURO(OFFSET(C1716,-M1716+1,0),E1716,OFFSET(C1716,-M1716+2,0),OFFSET(C1716,-M1716+2,0),OFFSET(C1716,-M1716+3,0)+AB1716,OFFSET(C1716,-M1716+4,0),0,2)/10*D1716)</f>
        <v/>
      </c>
      <c r="R1716" s="71" t="str">
        <f ca="1">IF(D1716="","",_xll.xEURO(OFFSET(C1716,-M1716+1,0),E1716,OFFSET(C1716,-M1716+2,0),OFFSET(C1716,-M1716+2,0),OFFSET(C1716,-M1716+3,0)+AB1716,OFFSET(C1716,-M1716+4,0),0,3)/100*D1716*10000)</f>
        <v/>
      </c>
      <c r="S1716" s="71" t="str">
        <f ca="1">IF(D1716="","",_xll.xEURO(OFFSET(C1716,-M1716+1,0),E1716,OFFSET(C1716,-M1716+2,0),OFFSET(C1716,-M1716+2,0),OFFSET(C1716,-M1716+3,0)+AB1716,OFFSET(C1716,-M1716+4,0),0,5)/365.25*D1716*10000)</f>
        <v/>
      </c>
      <c r="U1716" s="67" t="str">
        <f ca="1">IF(I1716="","",_xll.xEURO(OFFSET(C1716,-M1716+1,0),J1716,OFFSET(C1716,-M1716+2,0),OFFSET(C1716,-M1716+2,0),OFFSET(C1716,-M1716+3,0)+AC1716,OFFSET(C1716,-M1716+4,0),1,1)*I1716)</f>
        <v/>
      </c>
      <c r="V1716" s="69" t="str">
        <f ca="1">IF(I1716="","",_xll.xEURO(OFFSET(C1716,-M1716+1,0),J1716,OFFSET(C1716,-M1716+2,0),OFFSET(C1716,-M1716+2,0),OFFSET(C1716,-M1716+3,0)+AC1716,OFFSET(C1716,-M1716+4,0),1,0))</f>
        <v/>
      </c>
      <c r="W1716" s="67" t="str">
        <f t="shared" si="303"/>
        <v/>
      </c>
      <c r="X1716" s="67" t="str">
        <f ca="1">IF(I1716="","",_xll.xEURO(OFFSET(C1716,-M1716+1,0),J1716,OFFSET(C1716,-M1716+2,0),OFFSET(C1716,-M1716+2,0),OFFSET(C1716,-M1716+3,0)+AC1716,OFFSET(C1716,-M1716+4,0),1,2)/10*I1716)</f>
        <v/>
      </c>
      <c r="Y1716" s="71" t="str">
        <f ca="1">IF(I1716="","",_xll.xEURO(OFFSET(C1716,-M1716+1,0),J1716,OFFSET(C1716,-M1716+2,0),OFFSET(C1716,-M1716+2,0),OFFSET(C1716,-M1716+3,0)+AC1716,OFFSET(C1716,-M1716+4,0),1,3)/100*I1716*10000)</f>
        <v/>
      </c>
      <c r="Z1716" s="71" t="str">
        <f ca="1">IF(I1716="","",_xll.xEURO(OFFSET(C1716,-M1716+1,0),J1716,OFFSET(C1716,-M1716+2,0),OFFSET(C1716,-M1716+2,0),OFFSET(C1716,-M1716+3,0)+AC1716,OFFSET(C1716,-M1716+4,0),1,5)/365.25*I1716*10000)</f>
        <v/>
      </c>
      <c r="AB1716" s="40" t="str">
        <f ca="1">IF(D1716="","",_xll.xCalcSkew(OFFSET(C1716,-M1716,0),E1716-OFFSET(C1716,-M1716+1,0),b)/100)</f>
        <v/>
      </c>
      <c r="AC1716" s="40" t="str">
        <f ca="1">IF(I1716="","",_xll.xCalcSkew(OFFSET(C1716,-M1716,0),J1716-OFFSET(C1716,-M1716+1,0),b)/100)</f>
        <v/>
      </c>
      <c r="AE1716">
        <f t="shared" si="297"/>
        <v>0</v>
      </c>
      <c r="AF1716">
        <f t="shared" si="298"/>
        <v>0</v>
      </c>
      <c r="AG1716">
        <f t="shared" si="299"/>
        <v>0</v>
      </c>
    </row>
    <row r="1717" spans="3:33" x14ac:dyDescent="0.25">
      <c r="D1717" s="52"/>
      <c r="E1717" s="39"/>
      <c r="F1717" s="39"/>
      <c r="G1717" s="35"/>
      <c r="I1717" s="52"/>
      <c r="J1717" s="39"/>
      <c r="K1717" s="39"/>
      <c r="L1717" s="62"/>
      <c r="M1717" s="101">
        <f t="shared" si="304"/>
        <v>32</v>
      </c>
      <c r="N1717" s="67" t="str">
        <f ca="1">IF(D1717="","",_xll.xEURO(OFFSET(C1717,-M1717+1,0),E1717,OFFSET(C1717,-M1717+2,0),OFFSET(C1717,-M1717+2,0),OFFSET(C1717,-M1717+3,0)+AB1717,OFFSET(C1717,-M1717+4,0),0,1)*D1717)</f>
        <v/>
      </c>
      <c r="O1717" s="69" t="str">
        <f ca="1">IF(D1717="","",_xll.xEURO(OFFSET(C1717,-M1717+1,0),E1717,OFFSET(C1717,-M1717+2,0),OFFSET(C1717,-M1717+2,0),OFFSET(C1717,-M1717+3,0)+AB1717,OFFSET(C1717,-M1717+4,0),0,0))</f>
        <v/>
      </c>
      <c r="P1717" s="67" t="str">
        <f t="shared" si="302"/>
        <v/>
      </c>
      <c r="Q1717" s="67" t="str">
        <f ca="1">IF(D1717="","",_xll.xEURO(OFFSET(C1717,-M1717+1,0),E1717,OFFSET(C1717,-M1717+2,0),OFFSET(C1717,-M1717+2,0),OFFSET(C1717,-M1717+3,0)+AB1717,OFFSET(C1717,-M1717+4,0),0,2)/10*D1717)</f>
        <v/>
      </c>
      <c r="R1717" s="71" t="str">
        <f ca="1">IF(D1717="","",_xll.xEURO(OFFSET(C1717,-M1717+1,0),E1717,OFFSET(C1717,-M1717+2,0),OFFSET(C1717,-M1717+2,0),OFFSET(C1717,-M1717+3,0)+AB1717,OFFSET(C1717,-M1717+4,0),0,3)/100*D1717*10000)</f>
        <v/>
      </c>
      <c r="S1717" s="71" t="str">
        <f ca="1">IF(D1717="","",_xll.xEURO(OFFSET(C1717,-M1717+1,0),E1717,OFFSET(C1717,-M1717+2,0),OFFSET(C1717,-M1717+2,0),OFFSET(C1717,-M1717+3,0)+AB1717,OFFSET(C1717,-M1717+4,0),0,5)/365.25*D1717*10000)</f>
        <v/>
      </c>
      <c r="U1717" s="67" t="str">
        <f ca="1">IF(I1717="","",_xll.xEURO(OFFSET(C1717,-M1717+1,0),J1717,OFFSET(C1717,-M1717+2,0),OFFSET(C1717,-M1717+2,0),OFFSET(C1717,-M1717+3,0)+AC1717,OFFSET(C1717,-M1717+4,0),1,1)*I1717)</f>
        <v/>
      </c>
      <c r="V1717" s="69" t="str">
        <f ca="1">IF(I1717="","",_xll.xEURO(OFFSET(C1717,-M1717+1,0),J1717,OFFSET(C1717,-M1717+2,0),OFFSET(C1717,-M1717+2,0),OFFSET(C1717,-M1717+3,0)+AC1717,OFFSET(C1717,-M1717+4,0),1,0))</f>
        <v/>
      </c>
      <c r="W1717" s="67" t="str">
        <f t="shared" si="303"/>
        <v/>
      </c>
      <c r="X1717" s="67" t="str">
        <f ca="1">IF(I1717="","",_xll.xEURO(OFFSET(C1717,-M1717+1,0),J1717,OFFSET(C1717,-M1717+2,0),OFFSET(C1717,-M1717+2,0),OFFSET(C1717,-M1717+3,0)+AC1717,OFFSET(C1717,-M1717+4,0),1,2)/10*I1717)</f>
        <v/>
      </c>
      <c r="Y1717" s="71" t="str">
        <f ca="1">IF(I1717="","",_xll.xEURO(OFFSET(C1717,-M1717+1,0),J1717,OFFSET(C1717,-M1717+2,0),OFFSET(C1717,-M1717+2,0),OFFSET(C1717,-M1717+3,0)+AC1717,OFFSET(C1717,-M1717+4,0),1,3)/100*I1717*10000)</f>
        <v/>
      </c>
      <c r="Z1717" s="71" t="str">
        <f ca="1">IF(I1717="","",_xll.xEURO(OFFSET(C1717,-M1717+1,0),J1717,OFFSET(C1717,-M1717+2,0),OFFSET(C1717,-M1717+2,0),OFFSET(C1717,-M1717+3,0)+AC1717,OFFSET(C1717,-M1717+4,0),1,5)/365.25*I1717*10000)</f>
        <v/>
      </c>
      <c r="AB1717" s="40" t="str">
        <f ca="1">IF(D1717="","",_xll.xCalcSkew(OFFSET(C1717,-M1717,0),E1717-OFFSET(C1717,-M1717+1,0),b)/100)</f>
        <v/>
      </c>
      <c r="AC1717" s="40" t="str">
        <f ca="1">IF(I1717="","",_xll.xCalcSkew(OFFSET(C1717,-M1717,0),J1717-OFFSET(C1717,-M1717+1,0),b)/100)</f>
        <v/>
      </c>
      <c r="AE1717">
        <f t="shared" si="297"/>
        <v>0</v>
      </c>
      <c r="AF1717">
        <f t="shared" si="298"/>
        <v>0</v>
      </c>
      <c r="AG1717">
        <f t="shared" si="299"/>
        <v>0</v>
      </c>
    </row>
    <row r="1718" spans="3:33" x14ac:dyDescent="0.25">
      <c r="D1718" s="52"/>
      <c r="E1718" s="39"/>
      <c r="F1718" s="39"/>
      <c r="G1718" s="35"/>
      <c r="I1718" s="52"/>
      <c r="J1718" s="39"/>
      <c r="K1718" s="39"/>
      <c r="L1718" s="62"/>
      <c r="M1718" s="101">
        <f t="shared" si="304"/>
        <v>33</v>
      </c>
      <c r="N1718" s="67" t="str">
        <f ca="1">IF(D1718="","",_xll.xEURO(OFFSET(C1718,-M1718+1,0),E1718,OFFSET(C1718,-M1718+2,0),OFFSET(C1718,-M1718+2,0),OFFSET(C1718,-M1718+3,0)+AB1718,OFFSET(C1718,-M1718+4,0),0,1)*D1718)</f>
        <v/>
      </c>
      <c r="O1718" s="69" t="str">
        <f ca="1">IF(D1718="","",_xll.xEURO(OFFSET(C1718,-M1718+1,0),E1718,OFFSET(C1718,-M1718+2,0),OFFSET(C1718,-M1718+2,0),OFFSET(C1718,-M1718+3,0)+AB1718,OFFSET(C1718,-M1718+4,0),0,0))</f>
        <v/>
      </c>
      <c r="P1718" s="67" t="str">
        <f t="shared" si="302"/>
        <v/>
      </c>
      <c r="Q1718" s="67" t="str">
        <f ca="1">IF(D1718="","",_xll.xEURO(OFFSET(C1718,-M1718+1,0),E1718,OFFSET(C1718,-M1718+2,0),OFFSET(C1718,-M1718+2,0),OFFSET(C1718,-M1718+3,0)+AB1718,OFFSET(C1718,-M1718+4,0),0,2)/10*D1718)</f>
        <v/>
      </c>
      <c r="R1718" s="71" t="str">
        <f ca="1">IF(D1718="","",_xll.xEURO(OFFSET(C1718,-M1718+1,0),E1718,OFFSET(C1718,-M1718+2,0),OFFSET(C1718,-M1718+2,0),OFFSET(C1718,-M1718+3,0)+AB1718,OFFSET(C1718,-M1718+4,0),0,3)/100*D1718*10000)</f>
        <v/>
      </c>
      <c r="S1718" s="71" t="str">
        <f ca="1">IF(D1718="","",_xll.xEURO(OFFSET(C1718,-M1718+1,0),E1718,OFFSET(C1718,-M1718+2,0),OFFSET(C1718,-M1718+2,0),OFFSET(C1718,-M1718+3,0)+AB1718,OFFSET(C1718,-M1718+4,0),0,5)/365.25*D1718*10000)</f>
        <v/>
      </c>
      <c r="U1718" s="67" t="str">
        <f ca="1">IF(I1718="","",_xll.xEURO(OFFSET(C1718,-M1718+1,0),J1718,OFFSET(C1718,-M1718+2,0),OFFSET(C1718,-M1718+2,0),OFFSET(C1718,-M1718+3,0)+AC1718,OFFSET(C1718,-M1718+4,0),1,1)*I1718)</f>
        <v/>
      </c>
      <c r="V1718" s="69" t="str">
        <f ca="1">IF(I1718="","",_xll.xEURO(OFFSET(C1718,-M1718+1,0),J1718,OFFSET(C1718,-M1718+2,0),OFFSET(C1718,-M1718+2,0),OFFSET(C1718,-M1718+3,0)+AC1718,OFFSET(C1718,-M1718+4,0),1,0))</f>
        <v/>
      </c>
      <c r="W1718" s="67" t="str">
        <f t="shared" si="303"/>
        <v/>
      </c>
      <c r="X1718" s="67" t="str">
        <f ca="1">IF(I1718="","",_xll.xEURO(OFFSET(C1718,-M1718+1,0),J1718,OFFSET(C1718,-M1718+2,0),OFFSET(C1718,-M1718+2,0),OFFSET(C1718,-M1718+3,0)+AC1718,OFFSET(C1718,-M1718+4,0),1,2)/10*I1718)</f>
        <v/>
      </c>
      <c r="Y1718" s="71" t="str">
        <f ca="1">IF(I1718="","",_xll.xEURO(OFFSET(C1718,-M1718+1,0),J1718,OFFSET(C1718,-M1718+2,0),OFFSET(C1718,-M1718+2,0),OFFSET(C1718,-M1718+3,0)+AC1718,OFFSET(C1718,-M1718+4,0),1,3)/100*I1718*10000)</f>
        <v/>
      </c>
      <c r="Z1718" s="71" t="str">
        <f ca="1">IF(I1718="","",_xll.xEURO(OFFSET(C1718,-M1718+1,0),J1718,OFFSET(C1718,-M1718+2,0),OFFSET(C1718,-M1718+2,0),OFFSET(C1718,-M1718+3,0)+AC1718,OFFSET(C1718,-M1718+4,0),1,5)/365.25*I1718*10000)</f>
        <v/>
      </c>
      <c r="AB1718" s="40" t="str">
        <f ca="1">IF(D1718="","",_xll.xCalcSkew(OFFSET(C1718,-M1718,0),E1718-OFFSET(C1718,-M1718+1,0),b)/100)</f>
        <v/>
      </c>
      <c r="AC1718" s="40" t="str">
        <f ca="1">IF(I1718="","",_xll.xCalcSkew(OFFSET(C1718,-M1718,0),J1718-OFFSET(C1718,-M1718+1,0),b)/100)</f>
        <v/>
      </c>
      <c r="AE1718">
        <f t="shared" si="297"/>
        <v>0</v>
      </c>
      <c r="AF1718">
        <f t="shared" si="298"/>
        <v>0</v>
      </c>
      <c r="AG1718">
        <f t="shared" si="299"/>
        <v>0</v>
      </c>
    </row>
    <row r="1719" spans="3:33" x14ac:dyDescent="0.25">
      <c r="D1719" s="52"/>
      <c r="E1719" s="39"/>
      <c r="F1719" s="39"/>
      <c r="G1719" s="35"/>
      <c r="I1719" s="52"/>
      <c r="J1719" s="39"/>
      <c r="K1719" s="39"/>
      <c r="L1719" s="62"/>
      <c r="M1719" s="101">
        <f t="shared" si="304"/>
        <v>34</v>
      </c>
      <c r="N1719" s="67" t="str">
        <f ca="1">IF(D1719="","",_xll.xEURO(OFFSET(C1719,-M1719+1,0),E1719,OFFSET(C1719,-M1719+2,0),OFFSET(C1719,-M1719+2,0),OFFSET(C1719,-M1719+3,0)+AB1719,OFFSET(C1719,-M1719+4,0),0,1)*D1719)</f>
        <v/>
      </c>
      <c r="O1719" s="69" t="str">
        <f ca="1">IF(D1719="","",_xll.xEURO(OFFSET(C1719,-M1719+1,0),E1719,OFFSET(C1719,-M1719+2,0),OFFSET(C1719,-M1719+2,0),OFFSET(C1719,-M1719+3,0)+AB1719,OFFSET(C1719,-M1719+4,0),0,0))</f>
        <v/>
      </c>
      <c r="P1719" s="67" t="str">
        <f t="shared" si="302"/>
        <v/>
      </c>
      <c r="Q1719" s="67" t="str">
        <f ca="1">IF(D1719="","",_xll.xEURO(OFFSET(C1719,-M1719+1,0),E1719,OFFSET(C1719,-M1719+2,0),OFFSET(C1719,-M1719+2,0),OFFSET(C1719,-M1719+3,0)+AB1719,OFFSET(C1719,-M1719+4,0),0,2)/10*D1719)</f>
        <v/>
      </c>
      <c r="R1719" s="71" t="str">
        <f ca="1">IF(D1719="","",_xll.xEURO(OFFSET(C1719,-M1719+1,0),E1719,OFFSET(C1719,-M1719+2,0),OFFSET(C1719,-M1719+2,0),OFFSET(C1719,-M1719+3,0)+AB1719,OFFSET(C1719,-M1719+4,0),0,3)/100*D1719*10000)</f>
        <v/>
      </c>
      <c r="S1719" s="71" t="str">
        <f ca="1">IF(D1719="","",_xll.xEURO(OFFSET(C1719,-M1719+1,0),E1719,OFFSET(C1719,-M1719+2,0),OFFSET(C1719,-M1719+2,0),OFFSET(C1719,-M1719+3,0)+AB1719,OFFSET(C1719,-M1719+4,0),0,5)/365.25*D1719*10000)</f>
        <v/>
      </c>
      <c r="U1719" s="67" t="str">
        <f ca="1">IF(I1719="","",_xll.xEURO(OFFSET(C1719,-M1719+1,0),J1719,OFFSET(C1719,-M1719+2,0),OFFSET(C1719,-M1719+2,0),OFFSET(C1719,-M1719+3,0)+AC1719,OFFSET(C1719,-M1719+4,0),1,1)*I1719)</f>
        <v/>
      </c>
      <c r="V1719" s="69" t="str">
        <f ca="1">IF(I1719="","",_xll.xEURO(OFFSET(C1719,-M1719+1,0),J1719,OFFSET(C1719,-M1719+2,0),OFFSET(C1719,-M1719+2,0),OFFSET(C1719,-M1719+3,0)+AC1719,OFFSET(C1719,-M1719+4,0),1,0))</f>
        <v/>
      </c>
      <c r="W1719" s="67" t="str">
        <f t="shared" si="303"/>
        <v/>
      </c>
      <c r="X1719" s="67" t="str">
        <f ca="1">IF(I1719="","",_xll.xEURO(OFFSET(C1719,-M1719+1,0),J1719,OFFSET(C1719,-M1719+2,0),OFFSET(C1719,-M1719+2,0),OFFSET(C1719,-M1719+3,0)+AC1719,OFFSET(C1719,-M1719+4,0),1,2)/10*I1719)</f>
        <v/>
      </c>
      <c r="Y1719" s="71" t="str">
        <f ca="1">IF(I1719="","",_xll.xEURO(OFFSET(C1719,-M1719+1,0),J1719,OFFSET(C1719,-M1719+2,0),OFFSET(C1719,-M1719+2,0),OFFSET(C1719,-M1719+3,0)+AC1719,OFFSET(C1719,-M1719+4,0),1,3)/100*I1719*10000)</f>
        <v/>
      </c>
      <c r="Z1719" s="71" t="str">
        <f ca="1">IF(I1719="","",_xll.xEURO(OFFSET(C1719,-M1719+1,0),J1719,OFFSET(C1719,-M1719+2,0),OFFSET(C1719,-M1719+2,0),OFFSET(C1719,-M1719+3,0)+AC1719,OFFSET(C1719,-M1719+4,0),1,5)/365.25*I1719*10000)</f>
        <v/>
      </c>
      <c r="AB1719" s="40" t="str">
        <f ca="1">IF(D1719="","",_xll.xCalcSkew(OFFSET(C1719,-M1719,0),E1719-OFFSET(C1719,-M1719+1,0),b)/100)</f>
        <v/>
      </c>
      <c r="AC1719" s="40" t="str">
        <f ca="1">IF(I1719="","",_xll.xCalcSkew(OFFSET(C1719,-M1719,0),J1719-OFFSET(C1719,-M1719+1,0),b)/100)</f>
        <v/>
      </c>
      <c r="AE1719">
        <f t="shared" si="297"/>
        <v>0</v>
      </c>
      <c r="AF1719">
        <f t="shared" si="298"/>
        <v>0</v>
      </c>
      <c r="AG1719">
        <f t="shared" si="299"/>
        <v>0</v>
      </c>
    </row>
    <row r="1720" spans="3:33" x14ac:dyDescent="0.25">
      <c r="D1720" s="52"/>
      <c r="E1720" s="39"/>
      <c r="F1720" s="39"/>
      <c r="G1720" s="35"/>
      <c r="I1720" s="52"/>
      <c r="J1720" s="39"/>
      <c r="K1720" s="39"/>
      <c r="L1720" s="62"/>
      <c r="M1720" s="101">
        <f t="shared" si="304"/>
        <v>35</v>
      </c>
      <c r="N1720" s="67" t="str">
        <f ca="1">IF(D1720="","",_xll.xEURO(OFFSET(C1720,-M1720+1,0),E1720,OFFSET(C1720,-M1720+2,0),OFFSET(C1720,-M1720+2,0),OFFSET(C1720,-M1720+3,0)+AB1720,OFFSET(C1720,-M1720+4,0),0,1)*D1720)</f>
        <v/>
      </c>
      <c r="O1720" s="69" t="str">
        <f ca="1">IF(D1720="","",_xll.xEURO(OFFSET(C1720,-M1720+1,0),E1720,OFFSET(C1720,-M1720+2,0),OFFSET(C1720,-M1720+2,0),OFFSET(C1720,-M1720+3,0)+AB1720,OFFSET(C1720,-M1720+4,0),0,0))</f>
        <v/>
      </c>
      <c r="P1720" s="67" t="str">
        <f t="shared" si="302"/>
        <v/>
      </c>
      <c r="Q1720" s="67" t="str">
        <f ca="1">IF(D1720="","",_xll.xEURO(OFFSET(C1720,-M1720+1,0),E1720,OFFSET(C1720,-M1720+2,0),OFFSET(C1720,-M1720+2,0),OFFSET(C1720,-M1720+3,0)+AB1720,OFFSET(C1720,-M1720+4,0),0,2)/10*D1720)</f>
        <v/>
      </c>
      <c r="R1720" s="71" t="str">
        <f ca="1">IF(D1720="","",_xll.xEURO(OFFSET(C1720,-M1720+1,0),E1720,OFFSET(C1720,-M1720+2,0),OFFSET(C1720,-M1720+2,0),OFFSET(C1720,-M1720+3,0)+AB1720,OFFSET(C1720,-M1720+4,0),0,3)/100*D1720*10000)</f>
        <v/>
      </c>
      <c r="S1720" s="71" t="str">
        <f ca="1">IF(D1720="","",_xll.xEURO(OFFSET(C1720,-M1720+1,0),E1720,OFFSET(C1720,-M1720+2,0),OFFSET(C1720,-M1720+2,0),OFFSET(C1720,-M1720+3,0)+AB1720,OFFSET(C1720,-M1720+4,0),0,5)/365.25*D1720*10000)</f>
        <v/>
      </c>
      <c r="U1720" s="67" t="str">
        <f ca="1">IF(I1720="","",_xll.xEURO(OFFSET(C1720,-M1720+1,0),J1720,OFFSET(C1720,-M1720+2,0),OFFSET(C1720,-M1720+2,0),OFFSET(C1720,-M1720+3,0)+AC1720,OFFSET(C1720,-M1720+4,0),1,1)*I1720)</f>
        <v/>
      </c>
      <c r="V1720" s="69" t="str">
        <f ca="1">IF(I1720="","",_xll.xEURO(OFFSET(C1720,-M1720+1,0),J1720,OFFSET(C1720,-M1720+2,0),OFFSET(C1720,-M1720+2,0),OFFSET(C1720,-M1720+3,0)+AC1720,OFFSET(C1720,-M1720+4,0),1,0))</f>
        <v/>
      </c>
      <c r="W1720" s="67" t="str">
        <f t="shared" si="303"/>
        <v/>
      </c>
      <c r="X1720" s="67" t="str">
        <f ca="1">IF(I1720="","",_xll.xEURO(OFFSET(C1720,-M1720+1,0),J1720,OFFSET(C1720,-M1720+2,0),OFFSET(C1720,-M1720+2,0),OFFSET(C1720,-M1720+3,0)+AC1720,OFFSET(C1720,-M1720+4,0),1,2)/10*I1720)</f>
        <v/>
      </c>
      <c r="Y1720" s="71" t="str">
        <f ca="1">IF(I1720="","",_xll.xEURO(OFFSET(C1720,-M1720+1,0),J1720,OFFSET(C1720,-M1720+2,0),OFFSET(C1720,-M1720+2,0),OFFSET(C1720,-M1720+3,0)+AC1720,OFFSET(C1720,-M1720+4,0),1,3)/100*I1720*10000)</f>
        <v/>
      </c>
      <c r="Z1720" s="71" t="str">
        <f ca="1">IF(I1720="","",_xll.xEURO(OFFSET(C1720,-M1720+1,0),J1720,OFFSET(C1720,-M1720+2,0),OFFSET(C1720,-M1720+2,0),OFFSET(C1720,-M1720+3,0)+AC1720,OFFSET(C1720,-M1720+4,0),1,5)/365.25*I1720*10000)</f>
        <v/>
      </c>
      <c r="AB1720" s="40" t="str">
        <f ca="1">IF(D1720="","",_xll.xCalcSkew(OFFSET(C1720,-M1720,0),E1720-OFFSET(C1720,-M1720+1,0),b)/100)</f>
        <v/>
      </c>
      <c r="AC1720" s="40" t="str">
        <f ca="1">IF(I1720="","",_xll.xCalcSkew(OFFSET(C1720,-M1720,0),J1720-OFFSET(C1720,-M1720+1,0),b)/100)</f>
        <v/>
      </c>
      <c r="AE1720">
        <f t="shared" si="297"/>
        <v>0</v>
      </c>
      <c r="AF1720">
        <f t="shared" si="298"/>
        <v>0</v>
      </c>
      <c r="AG1720">
        <f t="shared" si="299"/>
        <v>0</v>
      </c>
    </row>
    <row r="1721" spans="3:33" x14ac:dyDescent="0.25">
      <c r="D1721" s="46">
        <f ca="1">SUM(INDIRECT(CONCATENATE(ADDRESS(ROW(D1685),COLUMN(D1685)),":",ADDRESS(ROW()-1,COLUMN()))))</f>
        <v>0</v>
      </c>
      <c r="I1721" s="46">
        <f ca="1">SUM(INDIRECT(CONCATENATE(ADDRESS(ROW(I1685),COLUMN(I1685)),":",ADDRESS(ROW()-1,COLUMN()))))</f>
        <v>0</v>
      </c>
      <c r="J1721" s="1"/>
      <c r="K1721" s="1"/>
      <c r="L1721" s="1"/>
      <c r="N1721" s="46">
        <f t="shared" ref="N1721:S1721" ca="1" si="305">SUM(INDIRECT(CONCATENATE(ADDRESS(ROW(N1685),COLUMN(N1685)),":",ADDRESS(ROW()-1,COLUMN()))))</f>
        <v>0</v>
      </c>
      <c r="O1721" s="46">
        <f t="shared" ca="1" si="305"/>
        <v>0</v>
      </c>
      <c r="P1721" s="46">
        <f t="shared" ca="1" si="305"/>
        <v>0</v>
      </c>
      <c r="Q1721" s="46">
        <f t="shared" ca="1" si="305"/>
        <v>0</v>
      </c>
      <c r="R1721" s="46">
        <f t="shared" ca="1" si="305"/>
        <v>0</v>
      </c>
      <c r="S1721" s="46">
        <f t="shared" ca="1" si="305"/>
        <v>0</v>
      </c>
      <c r="T1721" s="67"/>
      <c r="U1721" s="46">
        <f t="shared" ref="U1721:Z1721" ca="1" si="306">SUM(INDIRECT(CONCATENATE(ADDRESS(ROW(U1685),COLUMN(U1685)),":",ADDRESS(ROW()-1,COLUMN()))))</f>
        <v>0</v>
      </c>
      <c r="V1721" s="46">
        <f t="shared" ca="1" si="306"/>
        <v>0</v>
      </c>
      <c r="W1721" s="46">
        <f t="shared" ca="1" si="306"/>
        <v>0</v>
      </c>
      <c r="X1721" s="46">
        <f t="shared" ca="1" si="306"/>
        <v>0</v>
      </c>
      <c r="Y1721" s="46">
        <f t="shared" ca="1" si="306"/>
        <v>0</v>
      </c>
      <c r="Z1721" s="46">
        <f t="shared" ca="1" si="306"/>
        <v>0</v>
      </c>
      <c r="AE1721">
        <f t="shared" ca="1" si="297"/>
        <v>0</v>
      </c>
      <c r="AF1721">
        <f t="shared" ca="1" si="298"/>
        <v>0</v>
      </c>
      <c r="AG1721">
        <f t="shared" ca="1" si="299"/>
        <v>0</v>
      </c>
    </row>
    <row r="1722" spans="3:33" x14ac:dyDescent="0.25">
      <c r="AE1722">
        <f t="shared" si="297"/>
        <v>0</v>
      </c>
      <c r="AF1722">
        <f t="shared" si="298"/>
        <v>0</v>
      </c>
      <c r="AG1722">
        <f t="shared" si="299"/>
        <v>0</v>
      </c>
    </row>
    <row r="1723" spans="3:33" x14ac:dyDescent="0.25">
      <c r="C1723" s="34">
        <f ca="1">EOMONTH(C1685,0)+1</f>
        <v>38596</v>
      </c>
      <c r="D1723" s="52"/>
      <c r="E1723" s="39"/>
      <c r="F1723" s="39"/>
      <c r="G1723" s="35"/>
      <c r="I1723" s="52"/>
      <c r="J1723" s="39"/>
      <c r="K1723" s="39"/>
      <c r="L1723" s="62"/>
      <c r="M1723" s="101">
        <v>0</v>
      </c>
      <c r="N1723" s="67" t="str">
        <f ca="1">IF(D1723="","",_xll.xEURO(OFFSET(C1723,-M1723+1,0),E1723,OFFSET(C1723,-M1723+2,0),OFFSET(C1723,-M1723+2,0),OFFSET(C1723,-M1723+3,0)+AB1723,OFFSET(C1723,-M1723+4,0),0,1)*D1723)</f>
        <v/>
      </c>
      <c r="O1723" s="69" t="str">
        <f ca="1">IF(D1723="","",_xll.xEURO(OFFSET(C1723,-M1723+1,0),E1723,OFFSET(C1723,-M1723+2,0),OFFSET(C1723,-M1723+2,0),OFFSET(C1723,-M1723+3,0)+AB1723,OFFSET(C1723,-M1723+4,0),0,0))</f>
        <v/>
      </c>
      <c r="P1723" s="67" t="str">
        <f t="shared" ref="P1723:P1758" si="307">IF(D1723="","",(O1723-F1723)*D1723*10)</f>
        <v/>
      </c>
      <c r="Q1723" s="67" t="str">
        <f ca="1">IF(D1723="","",_xll.xEURO(OFFSET(C1723,-M1723+1,0),E1723,OFFSET(C1723,-M1723+2,0),OFFSET(C1723,-M1723+2,0),OFFSET(C1723,-M1723+3,0)+AB1723,OFFSET(C1723,-M1723+4,0),0,2)/10*D1723)</f>
        <v/>
      </c>
      <c r="R1723" s="71" t="str">
        <f ca="1">IF(D1723="","",_xll.xEURO(OFFSET(C1723,-M1723+1,0),E1723,OFFSET(C1723,-M1723+2,0),OFFSET(C1723,-M1723+2,0),OFFSET(C1723,-M1723+3,0)+AB1723,OFFSET(C1723,-M1723+4,0),0,3)/100*D1723*10000)</f>
        <v/>
      </c>
      <c r="S1723" s="71" t="str">
        <f ca="1">IF(D1723="","",_xll.xEURO(OFFSET(C1723,-M1723+1,0),E1723,OFFSET(C1723,-M1723+2,0),OFFSET(C1723,-M1723+2,0),OFFSET(C1723,-M1723+3,0)+AB1723,OFFSET(C1723,-M1723+4,0),0,5)/365.25*D1723*10000)</f>
        <v/>
      </c>
      <c r="U1723" s="67" t="str">
        <f ca="1">IF(I1723="","",_xll.xEURO(OFFSET(C1723,-M1723+1,0),J1723,OFFSET(C1723,-M1723+2,0),OFFSET(C1723,-M1723+2,0),OFFSET(C1723,-M1723+3,0)+AC1723,OFFSET(C1723,-M1723+4,0),1,1)*I1723)</f>
        <v/>
      </c>
      <c r="V1723" s="69" t="str">
        <f ca="1">IF(I1723="","",_xll.xEURO(OFFSET(C1723,-M1723+1,0),J1723,OFFSET(C1723,-M1723+2,0),OFFSET(C1723,-M1723+2,0),OFFSET(C1723,-M1723+3,0)+AC1723,OFFSET(C1723,-M1723+4,0),1,0))</f>
        <v/>
      </c>
      <c r="W1723" s="67" t="str">
        <f t="shared" ref="W1723:W1758" si="308">IF(I1723="","",(V1723-K1723)*I1723*10)</f>
        <v/>
      </c>
      <c r="X1723" s="67" t="str">
        <f ca="1">IF(I1723="","",_xll.xEURO(OFFSET(C1723,-M1723+1,0),J1723,OFFSET(C1723,-M1723+2,0),OFFSET(C1723,-M1723+2,0),OFFSET(C1723,-M1723+3,0)+AC1723,OFFSET(C1723,-M1723+4,0),1,2)/10*I1723)</f>
        <v/>
      </c>
      <c r="Y1723" s="71" t="str">
        <f ca="1">IF(I1723="","",_xll.xEURO(OFFSET(C1723,-M1723+1,0),J1723,OFFSET(C1723,-M1723+2,0),OFFSET(C1723,-M1723+2,0),OFFSET(C1723,-M1723+3,0)+AC1723,OFFSET(C1723,-M1723+4,0),1,3)/100*I1723*10000)</f>
        <v/>
      </c>
      <c r="Z1723" s="71" t="str">
        <f ca="1">IF(I1723="","",_xll.xEURO(OFFSET(C1723,-M1723+1,0),J1723,OFFSET(C1723,-M1723+2,0),OFFSET(C1723,-M1723+2,0),OFFSET(C1723,-M1723+3,0)+AC1723,OFFSET(C1723,-M1723+4,0),1,5)/365.25*I1723*10000)</f>
        <v/>
      </c>
      <c r="AB1723" s="40" t="str">
        <f ca="1">IF(D1723="","",_xll.xCalcSkew(OFFSET(C1723,-M1723,0),E1723-OFFSET(C1723,-M1723+1,0),b)/100)</f>
        <v/>
      </c>
      <c r="AC1723" s="40" t="str">
        <f ca="1">IF(I1723="","",_xll.xCalcSkew(OFFSET(C1723,-M1723,0),J1723-OFFSET(C1723,-M1723+1,0),b)/100)</f>
        <v/>
      </c>
      <c r="AE1723">
        <f t="shared" si="297"/>
        <v>0</v>
      </c>
      <c r="AF1723">
        <f t="shared" si="298"/>
        <v>0</v>
      </c>
      <c r="AG1723">
        <f t="shared" si="299"/>
        <v>0</v>
      </c>
    </row>
    <row r="1724" spans="3:33" x14ac:dyDescent="0.25">
      <c r="C1724" s="41">
        <f ca="1">INDEX(Inputs!$1:$1048576,MATCH(C1723,Inputs!C:C,0),5)</f>
        <v>3.7560000000000002</v>
      </c>
      <c r="D1724" s="52"/>
      <c r="E1724" s="39"/>
      <c r="F1724" s="39"/>
      <c r="G1724" s="35"/>
      <c r="I1724" s="52"/>
      <c r="J1724" s="39"/>
      <c r="K1724" s="39"/>
      <c r="L1724" s="62"/>
      <c r="M1724" s="101">
        <f>M1723+1</f>
        <v>1</v>
      </c>
      <c r="N1724" s="67" t="str">
        <f ca="1">IF(D1724="","",_xll.xEURO(OFFSET(C1724,-M1724+1,0),E1724,OFFSET(C1724,-M1724+2,0),OFFSET(C1724,-M1724+2,0),OFFSET(C1724,-M1724+3,0)+AB1724,OFFSET(C1724,-M1724+4,0),0,1)*D1724)</f>
        <v/>
      </c>
      <c r="O1724" s="69" t="str">
        <f ca="1">IF(D1724="","",_xll.xEURO(OFFSET(C1724,-M1724+1,0),E1724,OFFSET(C1724,-M1724+2,0),OFFSET(C1724,-M1724+2,0),OFFSET(C1724,-M1724+3,0)+AB1724,OFFSET(C1724,-M1724+4,0),0,0))</f>
        <v/>
      </c>
      <c r="P1724" s="67" t="str">
        <f t="shared" si="307"/>
        <v/>
      </c>
      <c r="Q1724" s="67" t="str">
        <f ca="1">IF(D1724="","",_xll.xEURO(OFFSET(C1724,-M1724+1,0),E1724,OFFSET(C1724,-M1724+2,0),OFFSET(C1724,-M1724+2,0),OFFSET(C1724,-M1724+3,0)+AB1724,OFFSET(C1724,-M1724+4,0),0,2)/10*D1724)</f>
        <v/>
      </c>
      <c r="R1724" s="71" t="str">
        <f ca="1">IF(D1724="","",_xll.xEURO(OFFSET(C1724,-M1724+1,0),E1724,OFFSET(C1724,-M1724+2,0),OFFSET(C1724,-M1724+2,0),OFFSET(C1724,-M1724+3,0)+AB1724,OFFSET(C1724,-M1724+4,0),0,3)/100*D1724*10000)</f>
        <v/>
      </c>
      <c r="S1724" s="71" t="str">
        <f ca="1">IF(D1724="","",_xll.xEURO(OFFSET(C1724,-M1724+1,0),E1724,OFFSET(C1724,-M1724+2,0),OFFSET(C1724,-M1724+2,0),OFFSET(C1724,-M1724+3,0)+AB1724,OFFSET(C1724,-M1724+4,0),0,5)/365.25*D1724*10000)</f>
        <v/>
      </c>
      <c r="U1724" s="67" t="str">
        <f ca="1">IF(I1724="","",_xll.xEURO(OFFSET(C1724,-M1724+1,0),J1724,OFFSET(C1724,-M1724+2,0),OFFSET(C1724,-M1724+2,0),OFFSET(C1724,-M1724+3,0)+AC1724,OFFSET(C1724,-M1724+4,0),1,1)*I1724)</f>
        <v/>
      </c>
      <c r="V1724" s="69" t="str">
        <f ca="1">IF(I1724="","",_xll.xEURO(OFFSET(C1724,-M1724+1,0),J1724,OFFSET(C1724,-M1724+2,0),OFFSET(C1724,-M1724+2,0),OFFSET(C1724,-M1724+3,0)+AC1724,OFFSET(C1724,-M1724+4,0),1,0))</f>
        <v/>
      </c>
      <c r="W1724" s="67" t="str">
        <f t="shared" si="308"/>
        <v/>
      </c>
      <c r="X1724" s="67" t="str">
        <f ca="1">IF(I1724="","",_xll.xEURO(OFFSET(C1724,-M1724+1,0),J1724,OFFSET(C1724,-M1724+2,0),OFFSET(C1724,-M1724+2,0),OFFSET(C1724,-M1724+3,0)+AC1724,OFFSET(C1724,-M1724+4,0),1,2)/10*I1724)</f>
        <v/>
      </c>
      <c r="Y1724" s="71" t="str">
        <f ca="1">IF(I1724="","",_xll.xEURO(OFFSET(C1724,-M1724+1,0),J1724,OFFSET(C1724,-M1724+2,0),OFFSET(C1724,-M1724+2,0),OFFSET(C1724,-M1724+3,0)+AC1724,OFFSET(C1724,-M1724+4,0),1,3)/100*I1724*10000)</f>
        <v/>
      </c>
      <c r="Z1724" s="71" t="str">
        <f ca="1">IF(I1724="","",_xll.xEURO(OFFSET(C1724,-M1724+1,0),J1724,OFFSET(C1724,-M1724+2,0),OFFSET(C1724,-M1724+2,0),OFFSET(C1724,-M1724+3,0)+AC1724,OFFSET(C1724,-M1724+4,0),1,5)/365.25*I1724*10000)</f>
        <v/>
      </c>
      <c r="AB1724" s="40" t="str">
        <f ca="1">IF(D1724="","",_xll.xCalcSkew(OFFSET(C1724,-M1724,0),E1724-OFFSET(C1724,-M1724+1,0),b)/100)</f>
        <v/>
      </c>
      <c r="AC1724" s="40" t="str">
        <f ca="1">IF(I1724="","",_xll.xCalcSkew(OFFSET(C1724,-M1724,0),J1724-OFFSET(C1724,-M1724+1,0),b)/100)</f>
        <v/>
      </c>
      <c r="AE1724">
        <f t="shared" si="297"/>
        <v>0</v>
      </c>
      <c r="AF1724">
        <f t="shared" si="298"/>
        <v>0</v>
      </c>
      <c r="AG1724">
        <f t="shared" si="299"/>
        <v>0</v>
      </c>
    </row>
    <row r="1725" spans="3:33" x14ac:dyDescent="0.25">
      <c r="C1725" s="40">
        <f ca="1">INDEX(Inputs!$1:$1048576,MATCH(C1723,Inputs!C:C,0),7)</f>
        <v>4.4336803855346198E-2</v>
      </c>
      <c r="D1725" s="52"/>
      <c r="E1725" s="39"/>
      <c r="F1725" s="39"/>
      <c r="G1725" s="35"/>
      <c r="I1725" s="52"/>
      <c r="J1725" s="39"/>
      <c r="K1725" s="39"/>
      <c r="L1725" s="62"/>
      <c r="M1725" s="101">
        <f t="shared" ref="M1725:M1758" si="309">M1724+1</f>
        <v>2</v>
      </c>
      <c r="N1725" s="67" t="str">
        <f ca="1">IF(D1725="","",_xll.xEURO(OFFSET(C1725,-M1725+1,0),E1725,OFFSET(C1725,-M1725+2,0),OFFSET(C1725,-M1725+2,0),OFFSET(C1725,-M1725+3,0)+AB1725,OFFSET(C1725,-M1725+4,0),0,1)*D1725)</f>
        <v/>
      </c>
      <c r="O1725" s="69" t="str">
        <f ca="1">IF(D1725="","",_xll.xEURO(OFFSET(C1725,-M1725+1,0),E1725,OFFSET(C1725,-M1725+2,0),OFFSET(C1725,-M1725+2,0),OFFSET(C1725,-M1725+3,0)+AB1725,OFFSET(C1725,-M1725+4,0),0,0))</f>
        <v/>
      </c>
      <c r="P1725" s="67" t="str">
        <f t="shared" si="307"/>
        <v/>
      </c>
      <c r="Q1725" s="67" t="str">
        <f ca="1">IF(D1725="","",_xll.xEURO(OFFSET(C1725,-M1725+1,0),E1725,OFFSET(C1725,-M1725+2,0),OFFSET(C1725,-M1725+2,0),OFFSET(C1725,-M1725+3,0)+AB1725,OFFSET(C1725,-M1725+4,0),0,2)/10*D1725)</f>
        <v/>
      </c>
      <c r="R1725" s="71" t="str">
        <f ca="1">IF(D1725="","",_xll.xEURO(OFFSET(C1725,-M1725+1,0),E1725,OFFSET(C1725,-M1725+2,0),OFFSET(C1725,-M1725+2,0),OFFSET(C1725,-M1725+3,0)+AB1725,OFFSET(C1725,-M1725+4,0),0,3)/100*D1725*10000)</f>
        <v/>
      </c>
      <c r="S1725" s="71" t="str">
        <f ca="1">IF(D1725="","",_xll.xEURO(OFFSET(C1725,-M1725+1,0),E1725,OFFSET(C1725,-M1725+2,0),OFFSET(C1725,-M1725+2,0),OFFSET(C1725,-M1725+3,0)+AB1725,OFFSET(C1725,-M1725+4,0),0,5)/365.25*D1725*10000)</f>
        <v/>
      </c>
      <c r="U1725" s="67" t="str">
        <f ca="1">IF(I1725="","",_xll.xEURO(OFFSET(C1725,-M1725+1,0),J1725,OFFSET(C1725,-M1725+2,0),OFFSET(C1725,-M1725+2,0),OFFSET(C1725,-M1725+3,0)+AC1725,OFFSET(C1725,-M1725+4,0),1,1)*I1725)</f>
        <v/>
      </c>
      <c r="V1725" s="69" t="str">
        <f ca="1">IF(I1725="","",_xll.xEURO(OFFSET(C1725,-M1725+1,0),J1725,OFFSET(C1725,-M1725+2,0),OFFSET(C1725,-M1725+2,0),OFFSET(C1725,-M1725+3,0)+AC1725,OFFSET(C1725,-M1725+4,0),1,0))</f>
        <v/>
      </c>
      <c r="W1725" s="67" t="str">
        <f t="shared" si="308"/>
        <v/>
      </c>
      <c r="X1725" s="67" t="str">
        <f ca="1">IF(I1725="","",_xll.xEURO(OFFSET(C1725,-M1725+1,0),J1725,OFFSET(C1725,-M1725+2,0),OFFSET(C1725,-M1725+2,0),OFFSET(C1725,-M1725+3,0)+AC1725,OFFSET(C1725,-M1725+4,0),1,2)/10*I1725)</f>
        <v/>
      </c>
      <c r="Y1725" s="71" t="str">
        <f ca="1">IF(I1725="","",_xll.xEURO(OFFSET(C1725,-M1725+1,0),J1725,OFFSET(C1725,-M1725+2,0),OFFSET(C1725,-M1725+2,0),OFFSET(C1725,-M1725+3,0)+AC1725,OFFSET(C1725,-M1725+4,0),1,3)/100*I1725*10000)</f>
        <v/>
      </c>
      <c r="Z1725" s="71" t="str">
        <f ca="1">IF(I1725="","",_xll.xEURO(OFFSET(C1725,-M1725+1,0),J1725,OFFSET(C1725,-M1725+2,0),OFFSET(C1725,-M1725+2,0),OFFSET(C1725,-M1725+3,0)+AC1725,OFFSET(C1725,-M1725+4,0),1,5)/365.25*I1725*10000)</f>
        <v/>
      </c>
      <c r="AB1725" s="40" t="str">
        <f ca="1">IF(D1725="","",_xll.xCalcSkew(OFFSET(C1725,-M1725,0),E1725-OFFSET(C1725,-M1725+1,0),b)/100)</f>
        <v/>
      </c>
      <c r="AC1725" s="40" t="str">
        <f ca="1">IF(I1725="","",_xll.xCalcSkew(OFFSET(C1725,-M1725,0),J1725-OFFSET(C1725,-M1725+1,0),b)/100)</f>
        <v/>
      </c>
      <c r="AE1725">
        <f t="shared" si="297"/>
        <v>0</v>
      </c>
      <c r="AF1725">
        <f t="shared" si="298"/>
        <v>0</v>
      </c>
      <c r="AG1725">
        <f t="shared" si="299"/>
        <v>0</v>
      </c>
    </row>
    <row r="1726" spans="3:33" x14ac:dyDescent="0.25">
      <c r="C1726" s="66">
        <f ca="1">INDEX(Inputs!$1:$1048576,MATCH(C1723,Inputs!C:C,0),6)</f>
        <v>0.27500000000000002</v>
      </c>
      <c r="D1726" s="52"/>
      <c r="E1726" s="39"/>
      <c r="F1726" s="39"/>
      <c r="G1726" s="35"/>
      <c r="I1726" s="52"/>
      <c r="J1726" s="39"/>
      <c r="K1726" s="39"/>
      <c r="L1726" s="62"/>
      <c r="M1726" s="101">
        <f t="shared" si="309"/>
        <v>3</v>
      </c>
      <c r="N1726" s="67" t="str">
        <f ca="1">IF(D1726="","",_xll.xEURO(OFFSET(C1726,-M1726+1,0),E1726,OFFSET(C1726,-M1726+2,0),OFFSET(C1726,-M1726+2,0),OFFSET(C1726,-M1726+3,0)+AB1726,OFFSET(C1726,-M1726+4,0),0,1)*D1726)</f>
        <v/>
      </c>
      <c r="O1726" s="69" t="str">
        <f ca="1">IF(D1726="","",_xll.xEURO(OFFSET(C1726,-M1726+1,0),E1726,OFFSET(C1726,-M1726+2,0),OFFSET(C1726,-M1726+2,0),OFFSET(C1726,-M1726+3,0)+AB1726,OFFSET(C1726,-M1726+4,0),0,0))</f>
        <v/>
      </c>
      <c r="P1726" s="67" t="str">
        <f t="shared" si="307"/>
        <v/>
      </c>
      <c r="Q1726" s="67" t="str">
        <f ca="1">IF(D1726="","",_xll.xEURO(OFFSET(C1726,-M1726+1,0),E1726,OFFSET(C1726,-M1726+2,0),OFFSET(C1726,-M1726+2,0),OFFSET(C1726,-M1726+3,0)+AB1726,OFFSET(C1726,-M1726+4,0),0,2)/10*D1726)</f>
        <v/>
      </c>
      <c r="R1726" s="71" t="str">
        <f ca="1">IF(D1726="","",_xll.xEURO(OFFSET(C1726,-M1726+1,0),E1726,OFFSET(C1726,-M1726+2,0),OFFSET(C1726,-M1726+2,0),OFFSET(C1726,-M1726+3,0)+AB1726,OFFSET(C1726,-M1726+4,0),0,3)/100*D1726*10000)</f>
        <v/>
      </c>
      <c r="S1726" s="71" t="str">
        <f ca="1">IF(D1726="","",_xll.xEURO(OFFSET(C1726,-M1726+1,0),E1726,OFFSET(C1726,-M1726+2,0),OFFSET(C1726,-M1726+2,0),OFFSET(C1726,-M1726+3,0)+AB1726,OFFSET(C1726,-M1726+4,0),0,5)/365.25*D1726*10000)</f>
        <v/>
      </c>
      <c r="U1726" s="67" t="str">
        <f ca="1">IF(I1726="","",_xll.xEURO(OFFSET(C1726,-M1726+1,0),J1726,OFFSET(C1726,-M1726+2,0),OFFSET(C1726,-M1726+2,0),OFFSET(C1726,-M1726+3,0)+AC1726,OFFSET(C1726,-M1726+4,0),1,1)*I1726)</f>
        <v/>
      </c>
      <c r="V1726" s="69" t="str">
        <f ca="1">IF(I1726="","",_xll.xEURO(OFFSET(C1726,-M1726+1,0),J1726,OFFSET(C1726,-M1726+2,0),OFFSET(C1726,-M1726+2,0),OFFSET(C1726,-M1726+3,0)+AC1726,OFFSET(C1726,-M1726+4,0),1,0))</f>
        <v/>
      </c>
      <c r="W1726" s="67" t="str">
        <f t="shared" si="308"/>
        <v/>
      </c>
      <c r="X1726" s="67" t="str">
        <f ca="1">IF(I1726="","",_xll.xEURO(OFFSET(C1726,-M1726+1,0),J1726,OFFSET(C1726,-M1726+2,0),OFFSET(C1726,-M1726+2,0),OFFSET(C1726,-M1726+3,0)+AC1726,OFFSET(C1726,-M1726+4,0),1,2)/10*I1726)</f>
        <v/>
      </c>
      <c r="Y1726" s="71" t="str">
        <f ca="1">IF(I1726="","",_xll.xEURO(OFFSET(C1726,-M1726+1,0),J1726,OFFSET(C1726,-M1726+2,0),OFFSET(C1726,-M1726+2,0),OFFSET(C1726,-M1726+3,0)+AC1726,OFFSET(C1726,-M1726+4,0),1,3)/100*I1726*10000)</f>
        <v/>
      </c>
      <c r="Z1726" s="71" t="str">
        <f ca="1">IF(I1726="","",_xll.xEURO(OFFSET(C1726,-M1726+1,0),J1726,OFFSET(C1726,-M1726+2,0),OFFSET(C1726,-M1726+2,0),OFFSET(C1726,-M1726+3,0)+AC1726,OFFSET(C1726,-M1726+4,0),1,5)/365.25*I1726*10000)</f>
        <v/>
      </c>
      <c r="AB1726" s="40" t="str">
        <f ca="1">IF(D1726="","",_xll.xCalcSkew(OFFSET(C1726,-M1726,0),E1726-OFFSET(C1726,-M1726+1,0),b)/100)</f>
        <v/>
      </c>
      <c r="AC1726" s="40" t="str">
        <f ca="1">IF(I1726="","",_xll.xCalcSkew(OFFSET(C1726,-M1726,0),J1726-OFFSET(C1726,-M1726+1,0),b)/100)</f>
        <v/>
      </c>
      <c r="AE1726">
        <f t="shared" si="297"/>
        <v>0</v>
      </c>
      <c r="AF1726">
        <f t="shared" si="298"/>
        <v>0</v>
      </c>
      <c r="AG1726">
        <f t="shared" si="299"/>
        <v>0</v>
      </c>
    </row>
    <row r="1727" spans="3:33" x14ac:dyDescent="0.25">
      <c r="C1727" s="65">
        <f ca="1">INDEX(Inputs!$1:$1048576,MATCH(C1723,Inputs!C:C,0),9)</f>
        <v>1379</v>
      </c>
      <c r="D1727" s="52"/>
      <c r="E1727" s="39"/>
      <c r="F1727" s="39"/>
      <c r="G1727" s="35"/>
      <c r="I1727" s="52"/>
      <c r="J1727" s="39"/>
      <c r="K1727" s="39"/>
      <c r="L1727" s="62"/>
      <c r="M1727" s="101">
        <f t="shared" si="309"/>
        <v>4</v>
      </c>
      <c r="N1727" s="67" t="str">
        <f ca="1">IF(D1727="","",_xll.xEURO(OFFSET(C1727,-M1727+1,0),E1727,OFFSET(C1727,-M1727+2,0),OFFSET(C1727,-M1727+2,0),OFFSET(C1727,-M1727+3,0)+AB1727,OFFSET(C1727,-M1727+4,0),0,1)*D1727)</f>
        <v/>
      </c>
      <c r="O1727" s="69" t="str">
        <f ca="1">IF(D1727="","",_xll.xEURO(OFFSET(C1727,-M1727+1,0),E1727,OFFSET(C1727,-M1727+2,0),OFFSET(C1727,-M1727+2,0),OFFSET(C1727,-M1727+3,0)+AB1727,OFFSET(C1727,-M1727+4,0),0,0))</f>
        <v/>
      </c>
      <c r="P1727" s="67" t="str">
        <f t="shared" si="307"/>
        <v/>
      </c>
      <c r="Q1727" s="67" t="str">
        <f ca="1">IF(D1727="","",_xll.xEURO(OFFSET(C1727,-M1727+1,0),E1727,OFFSET(C1727,-M1727+2,0),OFFSET(C1727,-M1727+2,0),OFFSET(C1727,-M1727+3,0)+AB1727,OFFSET(C1727,-M1727+4,0),0,2)/10*D1727)</f>
        <v/>
      </c>
      <c r="R1727" s="71" t="str">
        <f ca="1">IF(D1727="","",_xll.xEURO(OFFSET(C1727,-M1727+1,0),E1727,OFFSET(C1727,-M1727+2,0),OFFSET(C1727,-M1727+2,0),OFFSET(C1727,-M1727+3,0)+AB1727,OFFSET(C1727,-M1727+4,0),0,3)/100*D1727*10000)</f>
        <v/>
      </c>
      <c r="S1727" s="71" t="str">
        <f ca="1">IF(D1727="","",_xll.xEURO(OFFSET(C1727,-M1727+1,0),E1727,OFFSET(C1727,-M1727+2,0),OFFSET(C1727,-M1727+2,0),OFFSET(C1727,-M1727+3,0)+AB1727,OFFSET(C1727,-M1727+4,0),0,5)/365.25*D1727*10000)</f>
        <v/>
      </c>
      <c r="U1727" s="67" t="str">
        <f ca="1">IF(I1727="","",_xll.xEURO(OFFSET(C1727,-M1727+1,0),J1727,OFFSET(C1727,-M1727+2,0),OFFSET(C1727,-M1727+2,0),OFFSET(C1727,-M1727+3,0)+AC1727,OFFSET(C1727,-M1727+4,0),1,1)*I1727)</f>
        <v/>
      </c>
      <c r="V1727" s="69" t="str">
        <f ca="1">IF(I1727="","",_xll.xEURO(OFFSET(C1727,-M1727+1,0),J1727,OFFSET(C1727,-M1727+2,0),OFFSET(C1727,-M1727+2,0),OFFSET(C1727,-M1727+3,0)+AC1727,OFFSET(C1727,-M1727+4,0),1,0))</f>
        <v/>
      </c>
      <c r="W1727" s="67" t="str">
        <f t="shared" si="308"/>
        <v/>
      </c>
      <c r="X1727" s="67" t="str">
        <f ca="1">IF(I1727="","",_xll.xEURO(OFFSET(C1727,-M1727+1,0),J1727,OFFSET(C1727,-M1727+2,0),OFFSET(C1727,-M1727+2,0),OFFSET(C1727,-M1727+3,0)+AC1727,OFFSET(C1727,-M1727+4,0),1,2)/10*I1727)</f>
        <v/>
      </c>
      <c r="Y1727" s="71" t="str">
        <f ca="1">IF(I1727="","",_xll.xEURO(OFFSET(C1727,-M1727+1,0),J1727,OFFSET(C1727,-M1727+2,0),OFFSET(C1727,-M1727+2,0),OFFSET(C1727,-M1727+3,0)+AC1727,OFFSET(C1727,-M1727+4,0),1,3)/100*I1727*10000)</f>
        <v/>
      </c>
      <c r="Z1727" s="71" t="str">
        <f ca="1">IF(I1727="","",_xll.xEURO(OFFSET(C1727,-M1727+1,0),J1727,OFFSET(C1727,-M1727+2,0),OFFSET(C1727,-M1727+2,0),OFFSET(C1727,-M1727+3,0)+AC1727,OFFSET(C1727,-M1727+4,0),1,5)/365.25*I1727*10000)</f>
        <v/>
      </c>
      <c r="AB1727" s="40" t="str">
        <f ca="1">IF(D1727="","",_xll.xCalcSkew(OFFSET(C1727,-M1727,0),E1727-OFFSET(C1727,-M1727+1,0),b)/100)</f>
        <v/>
      </c>
      <c r="AC1727" s="40" t="str">
        <f ca="1">IF(I1727="","",_xll.xCalcSkew(OFFSET(C1727,-M1727,0),J1727-OFFSET(C1727,-M1727+1,0),b)/100)</f>
        <v/>
      </c>
      <c r="AE1727">
        <f t="shared" si="297"/>
        <v>0</v>
      </c>
      <c r="AF1727">
        <f t="shared" si="298"/>
        <v>0</v>
      </c>
      <c r="AG1727">
        <f t="shared" si="299"/>
        <v>0</v>
      </c>
    </row>
    <row r="1728" spans="3:33" x14ac:dyDescent="0.25">
      <c r="C1728" s="64">
        <f ca="1">D1759+I1759</f>
        <v>0</v>
      </c>
      <c r="D1728" s="52"/>
      <c r="E1728" s="39"/>
      <c r="F1728" s="39"/>
      <c r="G1728" s="35"/>
      <c r="I1728" s="52"/>
      <c r="J1728" s="39"/>
      <c r="K1728" s="39"/>
      <c r="L1728" s="62"/>
      <c r="M1728" s="101">
        <f t="shared" si="309"/>
        <v>5</v>
      </c>
      <c r="N1728" s="67" t="str">
        <f ca="1">IF(D1728="","",_xll.xEURO(OFFSET(C1728,-M1728+1,0),E1728,OFFSET(C1728,-M1728+2,0),OFFSET(C1728,-M1728+2,0),OFFSET(C1728,-M1728+3,0)+AB1728,OFFSET(C1728,-M1728+4,0),0,1)*D1728)</f>
        <v/>
      </c>
      <c r="O1728" s="69" t="str">
        <f ca="1">IF(D1728="","",_xll.xEURO(OFFSET(C1728,-M1728+1,0),E1728,OFFSET(C1728,-M1728+2,0),OFFSET(C1728,-M1728+2,0),OFFSET(C1728,-M1728+3,0)+AB1728,OFFSET(C1728,-M1728+4,0),0,0))</f>
        <v/>
      </c>
      <c r="P1728" s="67" t="str">
        <f t="shared" si="307"/>
        <v/>
      </c>
      <c r="Q1728" s="67" t="str">
        <f ca="1">IF(D1728="","",_xll.xEURO(OFFSET(C1728,-M1728+1,0),E1728,OFFSET(C1728,-M1728+2,0),OFFSET(C1728,-M1728+2,0),OFFSET(C1728,-M1728+3,0)+AB1728,OFFSET(C1728,-M1728+4,0),0,2)/10*D1728)</f>
        <v/>
      </c>
      <c r="R1728" s="71" t="str">
        <f ca="1">IF(D1728="","",_xll.xEURO(OFFSET(C1728,-M1728+1,0),E1728,OFFSET(C1728,-M1728+2,0),OFFSET(C1728,-M1728+2,0),OFFSET(C1728,-M1728+3,0)+AB1728,OFFSET(C1728,-M1728+4,0),0,3)/100*D1728*10000)</f>
        <v/>
      </c>
      <c r="S1728" s="71" t="str">
        <f ca="1">IF(D1728="","",_xll.xEURO(OFFSET(C1728,-M1728+1,0),E1728,OFFSET(C1728,-M1728+2,0),OFFSET(C1728,-M1728+2,0),OFFSET(C1728,-M1728+3,0)+AB1728,OFFSET(C1728,-M1728+4,0),0,5)/365.25*D1728*10000)</f>
        <v/>
      </c>
      <c r="U1728" s="67" t="str">
        <f ca="1">IF(I1728="","",_xll.xEURO(OFFSET(C1728,-M1728+1,0),J1728,OFFSET(C1728,-M1728+2,0),OFFSET(C1728,-M1728+2,0),OFFSET(C1728,-M1728+3,0)+AC1728,OFFSET(C1728,-M1728+4,0),1,1)*I1728)</f>
        <v/>
      </c>
      <c r="V1728" s="69" t="str">
        <f ca="1">IF(I1728="","",_xll.xEURO(OFFSET(C1728,-M1728+1,0),J1728,OFFSET(C1728,-M1728+2,0),OFFSET(C1728,-M1728+2,0),OFFSET(C1728,-M1728+3,0)+AC1728,OFFSET(C1728,-M1728+4,0),1,0))</f>
        <v/>
      </c>
      <c r="W1728" s="67" t="str">
        <f t="shared" si="308"/>
        <v/>
      </c>
      <c r="X1728" s="67" t="str">
        <f ca="1">IF(I1728="","",_xll.xEURO(OFFSET(C1728,-M1728+1,0),J1728,OFFSET(C1728,-M1728+2,0),OFFSET(C1728,-M1728+2,0),OFFSET(C1728,-M1728+3,0)+AC1728,OFFSET(C1728,-M1728+4,0),1,2)/10*I1728)</f>
        <v/>
      </c>
      <c r="Y1728" s="71" t="str">
        <f ca="1">IF(I1728="","",_xll.xEURO(OFFSET(C1728,-M1728+1,0),J1728,OFFSET(C1728,-M1728+2,0),OFFSET(C1728,-M1728+2,0),OFFSET(C1728,-M1728+3,0)+AC1728,OFFSET(C1728,-M1728+4,0),1,3)/100*I1728*10000)</f>
        <v/>
      </c>
      <c r="Z1728" s="71" t="str">
        <f ca="1">IF(I1728="","",_xll.xEURO(OFFSET(C1728,-M1728+1,0),J1728,OFFSET(C1728,-M1728+2,0),OFFSET(C1728,-M1728+2,0),OFFSET(C1728,-M1728+3,0)+AC1728,OFFSET(C1728,-M1728+4,0),1,5)/365.25*I1728*10000)</f>
        <v/>
      </c>
      <c r="AB1728" s="40" t="str">
        <f ca="1">IF(D1728="","",_xll.xCalcSkew(OFFSET(C1728,-M1728,0),E1728-OFFSET(C1728,-M1728+1,0),b)/100)</f>
        <v/>
      </c>
      <c r="AC1728" s="40" t="str">
        <f ca="1">IF(I1728="","",_xll.xCalcSkew(OFFSET(C1728,-M1728,0),J1728-OFFSET(C1728,-M1728+1,0),b)/100)</f>
        <v/>
      </c>
      <c r="AE1728">
        <f t="shared" si="297"/>
        <v>0</v>
      </c>
      <c r="AF1728">
        <f t="shared" si="298"/>
        <v>0</v>
      </c>
      <c r="AG1728">
        <f t="shared" si="299"/>
        <v>0</v>
      </c>
    </row>
    <row r="1729" spans="3:33" x14ac:dyDescent="0.25">
      <c r="C1729" s="64">
        <f ca="1">N1759+U1759</f>
        <v>0</v>
      </c>
      <c r="D1729" s="52"/>
      <c r="E1729" s="39"/>
      <c r="F1729" s="39"/>
      <c r="G1729" s="35"/>
      <c r="I1729" s="52"/>
      <c r="J1729" s="39"/>
      <c r="K1729" s="39"/>
      <c r="L1729" s="62"/>
      <c r="M1729" s="101">
        <f t="shared" si="309"/>
        <v>6</v>
      </c>
      <c r="N1729" s="67" t="str">
        <f ca="1">IF(D1729="","",_xll.xEURO(OFFSET(C1729,-M1729+1,0),E1729,OFFSET(C1729,-M1729+2,0),OFFSET(C1729,-M1729+2,0),OFFSET(C1729,-M1729+3,0)+AB1729,OFFSET(C1729,-M1729+4,0),0,1)*D1729)</f>
        <v/>
      </c>
      <c r="O1729" s="69" t="str">
        <f ca="1">IF(D1729="","",_xll.xEURO(OFFSET(C1729,-M1729+1,0),E1729,OFFSET(C1729,-M1729+2,0),OFFSET(C1729,-M1729+2,0),OFFSET(C1729,-M1729+3,0)+AB1729,OFFSET(C1729,-M1729+4,0),0,0))</f>
        <v/>
      </c>
      <c r="P1729" s="67" t="str">
        <f t="shared" si="307"/>
        <v/>
      </c>
      <c r="Q1729" s="67" t="str">
        <f ca="1">IF(D1729="","",_xll.xEURO(OFFSET(C1729,-M1729+1,0),E1729,OFFSET(C1729,-M1729+2,0),OFFSET(C1729,-M1729+2,0),OFFSET(C1729,-M1729+3,0)+AB1729,OFFSET(C1729,-M1729+4,0),0,2)/10*D1729)</f>
        <v/>
      </c>
      <c r="R1729" s="71" t="str">
        <f ca="1">IF(D1729="","",_xll.xEURO(OFFSET(C1729,-M1729+1,0),E1729,OFFSET(C1729,-M1729+2,0),OFFSET(C1729,-M1729+2,0),OFFSET(C1729,-M1729+3,0)+AB1729,OFFSET(C1729,-M1729+4,0),0,3)/100*D1729*10000)</f>
        <v/>
      </c>
      <c r="S1729" s="71" t="str">
        <f ca="1">IF(D1729="","",_xll.xEURO(OFFSET(C1729,-M1729+1,0),E1729,OFFSET(C1729,-M1729+2,0),OFFSET(C1729,-M1729+2,0),OFFSET(C1729,-M1729+3,0)+AB1729,OFFSET(C1729,-M1729+4,0),0,5)/365.25*D1729*10000)</f>
        <v/>
      </c>
      <c r="U1729" s="67" t="str">
        <f ca="1">IF(I1729="","",_xll.xEURO(OFFSET(C1729,-M1729+1,0),J1729,OFFSET(C1729,-M1729+2,0),OFFSET(C1729,-M1729+2,0),OFFSET(C1729,-M1729+3,0)+AC1729,OFFSET(C1729,-M1729+4,0),1,1)*I1729)</f>
        <v/>
      </c>
      <c r="V1729" s="69" t="str">
        <f ca="1">IF(I1729="","",_xll.xEURO(OFFSET(C1729,-M1729+1,0),J1729,OFFSET(C1729,-M1729+2,0),OFFSET(C1729,-M1729+2,0),OFFSET(C1729,-M1729+3,0)+AC1729,OFFSET(C1729,-M1729+4,0),1,0))</f>
        <v/>
      </c>
      <c r="W1729" s="67" t="str">
        <f t="shared" si="308"/>
        <v/>
      </c>
      <c r="X1729" s="67" t="str">
        <f ca="1">IF(I1729="","",_xll.xEURO(OFFSET(C1729,-M1729+1,0),J1729,OFFSET(C1729,-M1729+2,0),OFFSET(C1729,-M1729+2,0),OFFSET(C1729,-M1729+3,0)+AC1729,OFFSET(C1729,-M1729+4,0),1,2)/10*I1729)</f>
        <v/>
      </c>
      <c r="Y1729" s="71" t="str">
        <f ca="1">IF(I1729="","",_xll.xEURO(OFFSET(C1729,-M1729+1,0),J1729,OFFSET(C1729,-M1729+2,0),OFFSET(C1729,-M1729+2,0),OFFSET(C1729,-M1729+3,0)+AC1729,OFFSET(C1729,-M1729+4,0),1,3)/100*I1729*10000)</f>
        <v/>
      </c>
      <c r="Z1729" s="71" t="str">
        <f ca="1">IF(I1729="","",_xll.xEURO(OFFSET(C1729,-M1729+1,0),J1729,OFFSET(C1729,-M1729+2,0),OFFSET(C1729,-M1729+2,0),OFFSET(C1729,-M1729+3,0)+AC1729,OFFSET(C1729,-M1729+4,0),1,5)/365.25*I1729*10000)</f>
        <v/>
      </c>
      <c r="AB1729" s="40" t="str">
        <f ca="1">IF(D1729="","",_xll.xCalcSkew(OFFSET(C1729,-M1729,0),E1729-OFFSET(C1729,-M1729+1,0),b)/100)</f>
        <v/>
      </c>
      <c r="AC1729" s="40" t="str">
        <f ca="1">IF(I1729="","",_xll.xCalcSkew(OFFSET(C1729,-M1729,0),J1729-OFFSET(C1729,-M1729+1,0),b)/100)</f>
        <v/>
      </c>
      <c r="AE1729">
        <f t="shared" si="297"/>
        <v>0</v>
      </c>
      <c r="AF1729">
        <f t="shared" si="298"/>
        <v>0</v>
      </c>
      <c r="AG1729">
        <f t="shared" si="299"/>
        <v>0</v>
      </c>
    </row>
    <row r="1730" spans="3:33" x14ac:dyDescent="0.25">
      <c r="C1730" s="103">
        <f ca="1">Q1759+X1759</f>
        <v>0</v>
      </c>
      <c r="D1730" s="52"/>
      <c r="E1730" s="39"/>
      <c r="F1730" s="39"/>
      <c r="G1730" s="35"/>
      <c r="I1730" s="52"/>
      <c r="J1730" s="39"/>
      <c r="K1730" s="39"/>
      <c r="L1730" s="62"/>
      <c r="M1730" s="101">
        <f t="shared" si="309"/>
        <v>7</v>
      </c>
      <c r="N1730" s="67" t="str">
        <f ca="1">IF(D1730="","",_xll.xEURO(OFFSET(C1730,-M1730+1,0),E1730,OFFSET(C1730,-M1730+2,0),OFFSET(C1730,-M1730+2,0),OFFSET(C1730,-M1730+3,0)+AB1730,OFFSET(C1730,-M1730+4,0),0,1)*D1730)</f>
        <v/>
      </c>
      <c r="O1730" s="69" t="str">
        <f ca="1">IF(D1730="","",_xll.xEURO(OFFSET(C1730,-M1730+1,0),E1730,OFFSET(C1730,-M1730+2,0),OFFSET(C1730,-M1730+2,0),OFFSET(C1730,-M1730+3,0)+AB1730,OFFSET(C1730,-M1730+4,0),0,0))</f>
        <v/>
      </c>
      <c r="P1730" s="67" t="str">
        <f t="shared" si="307"/>
        <v/>
      </c>
      <c r="Q1730" s="67" t="str">
        <f ca="1">IF(D1730="","",_xll.xEURO(OFFSET(C1730,-M1730+1,0),E1730,OFFSET(C1730,-M1730+2,0),OFFSET(C1730,-M1730+2,0),OFFSET(C1730,-M1730+3,0)+AB1730,OFFSET(C1730,-M1730+4,0),0,2)/10*D1730)</f>
        <v/>
      </c>
      <c r="R1730" s="71" t="str">
        <f ca="1">IF(D1730="","",_xll.xEURO(OFFSET(C1730,-M1730+1,0),E1730,OFFSET(C1730,-M1730+2,0),OFFSET(C1730,-M1730+2,0),OFFSET(C1730,-M1730+3,0)+AB1730,OFFSET(C1730,-M1730+4,0),0,3)/100*D1730*10000)</f>
        <v/>
      </c>
      <c r="S1730" s="71" t="str">
        <f ca="1">IF(D1730="","",_xll.xEURO(OFFSET(C1730,-M1730+1,0),E1730,OFFSET(C1730,-M1730+2,0),OFFSET(C1730,-M1730+2,0),OFFSET(C1730,-M1730+3,0)+AB1730,OFFSET(C1730,-M1730+4,0),0,5)/365.25*D1730*10000)</f>
        <v/>
      </c>
      <c r="U1730" s="67" t="str">
        <f ca="1">IF(I1730="","",_xll.xEURO(OFFSET(C1730,-M1730+1,0),J1730,OFFSET(C1730,-M1730+2,0),OFFSET(C1730,-M1730+2,0),OFFSET(C1730,-M1730+3,0)+AC1730,OFFSET(C1730,-M1730+4,0),1,1)*I1730)</f>
        <v/>
      </c>
      <c r="V1730" s="69" t="str">
        <f ca="1">IF(I1730="","",_xll.xEURO(OFFSET(C1730,-M1730+1,0),J1730,OFFSET(C1730,-M1730+2,0),OFFSET(C1730,-M1730+2,0),OFFSET(C1730,-M1730+3,0)+AC1730,OFFSET(C1730,-M1730+4,0),1,0))</f>
        <v/>
      </c>
      <c r="W1730" s="67" t="str">
        <f t="shared" si="308"/>
        <v/>
      </c>
      <c r="X1730" s="67" t="str">
        <f ca="1">IF(I1730="","",_xll.xEURO(OFFSET(C1730,-M1730+1,0),J1730,OFFSET(C1730,-M1730+2,0),OFFSET(C1730,-M1730+2,0),OFFSET(C1730,-M1730+3,0)+AC1730,OFFSET(C1730,-M1730+4,0),1,2)/10*I1730)</f>
        <v/>
      </c>
      <c r="Y1730" s="71" t="str">
        <f ca="1">IF(I1730="","",_xll.xEURO(OFFSET(C1730,-M1730+1,0),J1730,OFFSET(C1730,-M1730+2,0),OFFSET(C1730,-M1730+2,0),OFFSET(C1730,-M1730+3,0)+AC1730,OFFSET(C1730,-M1730+4,0),1,3)/100*I1730*10000)</f>
        <v/>
      </c>
      <c r="Z1730" s="71" t="str">
        <f ca="1">IF(I1730="","",_xll.xEURO(OFFSET(C1730,-M1730+1,0),J1730,OFFSET(C1730,-M1730+2,0),OFFSET(C1730,-M1730+2,0),OFFSET(C1730,-M1730+3,0)+AC1730,OFFSET(C1730,-M1730+4,0),1,5)/365.25*I1730*10000)</f>
        <v/>
      </c>
      <c r="AB1730" s="40" t="str">
        <f ca="1">IF(D1730="","",_xll.xCalcSkew(OFFSET(C1730,-M1730,0),E1730-OFFSET(C1730,-M1730+1,0),b)/100)</f>
        <v/>
      </c>
      <c r="AC1730" s="40" t="str">
        <f ca="1">IF(I1730="","",_xll.xCalcSkew(OFFSET(C1730,-M1730,0),J1730-OFFSET(C1730,-M1730+1,0),b)/100)</f>
        <v/>
      </c>
      <c r="AE1730">
        <f t="shared" si="297"/>
        <v>0</v>
      </c>
      <c r="AF1730">
        <f t="shared" si="298"/>
        <v>0</v>
      </c>
      <c r="AG1730">
        <f t="shared" si="299"/>
        <v>0</v>
      </c>
    </row>
    <row r="1731" spans="3:33" x14ac:dyDescent="0.25">
      <c r="C1731" s="64">
        <f ca="1">R1759+Y1759</f>
        <v>0</v>
      </c>
      <c r="D1731" s="52"/>
      <c r="E1731" s="39"/>
      <c r="F1731" s="39"/>
      <c r="G1731" s="35"/>
      <c r="I1731" s="52"/>
      <c r="J1731" s="39"/>
      <c r="K1731" s="39"/>
      <c r="L1731" s="62"/>
      <c r="M1731" s="101">
        <f t="shared" si="309"/>
        <v>8</v>
      </c>
      <c r="N1731" s="67" t="str">
        <f ca="1">IF(D1731="","",_xll.xEURO(OFFSET(C1731,-M1731+1,0),E1731,OFFSET(C1731,-M1731+2,0),OFFSET(C1731,-M1731+2,0),OFFSET(C1731,-M1731+3,0)+AB1731,OFFSET(C1731,-M1731+4,0),0,1)*D1731)</f>
        <v/>
      </c>
      <c r="O1731" s="69" t="str">
        <f ca="1">IF(D1731="","",_xll.xEURO(OFFSET(C1731,-M1731+1,0),E1731,OFFSET(C1731,-M1731+2,0),OFFSET(C1731,-M1731+2,0),OFFSET(C1731,-M1731+3,0)+AB1731,OFFSET(C1731,-M1731+4,0),0,0))</f>
        <v/>
      </c>
      <c r="P1731" s="67" t="str">
        <f t="shared" si="307"/>
        <v/>
      </c>
      <c r="Q1731" s="67" t="str">
        <f ca="1">IF(D1731="","",_xll.xEURO(OFFSET(C1731,-M1731+1,0),E1731,OFFSET(C1731,-M1731+2,0),OFFSET(C1731,-M1731+2,0),OFFSET(C1731,-M1731+3,0)+AB1731,OFFSET(C1731,-M1731+4,0),0,2)/10*D1731)</f>
        <v/>
      </c>
      <c r="R1731" s="71" t="str">
        <f ca="1">IF(D1731="","",_xll.xEURO(OFFSET(C1731,-M1731+1,0),E1731,OFFSET(C1731,-M1731+2,0),OFFSET(C1731,-M1731+2,0),OFFSET(C1731,-M1731+3,0)+AB1731,OFFSET(C1731,-M1731+4,0),0,3)/100*D1731*10000)</f>
        <v/>
      </c>
      <c r="S1731" s="71" t="str">
        <f ca="1">IF(D1731="","",_xll.xEURO(OFFSET(C1731,-M1731+1,0),E1731,OFFSET(C1731,-M1731+2,0),OFFSET(C1731,-M1731+2,0),OFFSET(C1731,-M1731+3,0)+AB1731,OFFSET(C1731,-M1731+4,0),0,5)/365.25*D1731*10000)</f>
        <v/>
      </c>
      <c r="U1731" s="67" t="str">
        <f ca="1">IF(I1731="","",_xll.xEURO(OFFSET(C1731,-M1731+1,0),J1731,OFFSET(C1731,-M1731+2,0),OFFSET(C1731,-M1731+2,0),OFFSET(C1731,-M1731+3,0)+AC1731,OFFSET(C1731,-M1731+4,0),1,1)*I1731)</f>
        <v/>
      </c>
      <c r="V1731" s="69" t="str">
        <f ca="1">IF(I1731="","",_xll.xEURO(OFFSET(C1731,-M1731+1,0),J1731,OFFSET(C1731,-M1731+2,0),OFFSET(C1731,-M1731+2,0),OFFSET(C1731,-M1731+3,0)+AC1731,OFFSET(C1731,-M1731+4,0),1,0))</f>
        <v/>
      </c>
      <c r="W1731" s="67" t="str">
        <f t="shared" si="308"/>
        <v/>
      </c>
      <c r="X1731" s="67" t="str">
        <f ca="1">IF(I1731="","",_xll.xEURO(OFFSET(C1731,-M1731+1,0),J1731,OFFSET(C1731,-M1731+2,0),OFFSET(C1731,-M1731+2,0),OFFSET(C1731,-M1731+3,0)+AC1731,OFFSET(C1731,-M1731+4,0),1,2)/10*I1731)</f>
        <v/>
      </c>
      <c r="Y1731" s="71" t="str">
        <f ca="1">IF(I1731="","",_xll.xEURO(OFFSET(C1731,-M1731+1,0),J1731,OFFSET(C1731,-M1731+2,0),OFFSET(C1731,-M1731+2,0),OFFSET(C1731,-M1731+3,0)+AC1731,OFFSET(C1731,-M1731+4,0),1,3)/100*I1731*10000)</f>
        <v/>
      </c>
      <c r="Z1731" s="71" t="str">
        <f ca="1">IF(I1731="","",_xll.xEURO(OFFSET(C1731,-M1731+1,0),J1731,OFFSET(C1731,-M1731+2,0),OFFSET(C1731,-M1731+2,0),OFFSET(C1731,-M1731+3,0)+AC1731,OFFSET(C1731,-M1731+4,0),1,5)/365.25*I1731*10000)</f>
        <v/>
      </c>
      <c r="AB1731" s="40" t="str">
        <f ca="1">IF(D1731="","",_xll.xCalcSkew(OFFSET(C1731,-M1731,0),E1731-OFFSET(C1731,-M1731+1,0),b)/100)</f>
        <v/>
      </c>
      <c r="AC1731" s="40" t="str">
        <f ca="1">IF(I1731="","",_xll.xCalcSkew(OFFSET(C1731,-M1731,0),J1731-OFFSET(C1731,-M1731+1,0),b)/100)</f>
        <v/>
      </c>
      <c r="AE1731">
        <f t="shared" si="297"/>
        <v>0</v>
      </c>
      <c r="AF1731">
        <f t="shared" si="298"/>
        <v>0</v>
      </c>
      <c r="AG1731">
        <f t="shared" si="299"/>
        <v>0</v>
      </c>
    </row>
    <row r="1732" spans="3:33" x14ac:dyDescent="0.25">
      <c r="C1732" s="64">
        <f ca="1">S1759+Z1759</f>
        <v>0</v>
      </c>
      <c r="D1732" s="52"/>
      <c r="E1732" s="39"/>
      <c r="F1732" s="39"/>
      <c r="G1732" s="35"/>
      <c r="I1732" s="52"/>
      <c r="J1732" s="39"/>
      <c r="K1732" s="39"/>
      <c r="L1732" s="62"/>
      <c r="M1732" s="101">
        <f t="shared" si="309"/>
        <v>9</v>
      </c>
      <c r="N1732" s="67" t="str">
        <f ca="1">IF(D1732="","",_xll.xEURO(OFFSET(C1732,-M1732+1,0),E1732,OFFSET(C1732,-M1732+2,0),OFFSET(C1732,-M1732+2,0),OFFSET(C1732,-M1732+3,0)+AB1732,OFFSET(C1732,-M1732+4,0),0,1)*D1732)</f>
        <v/>
      </c>
      <c r="O1732" s="69" t="str">
        <f ca="1">IF(D1732="","",_xll.xEURO(OFFSET(C1732,-M1732+1,0),E1732,OFFSET(C1732,-M1732+2,0),OFFSET(C1732,-M1732+2,0),OFFSET(C1732,-M1732+3,0)+AB1732,OFFSET(C1732,-M1732+4,0),0,0))</f>
        <v/>
      </c>
      <c r="P1732" s="67" t="str">
        <f t="shared" si="307"/>
        <v/>
      </c>
      <c r="Q1732" s="67" t="str">
        <f ca="1">IF(D1732="","",_xll.xEURO(OFFSET(C1732,-M1732+1,0),E1732,OFFSET(C1732,-M1732+2,0),OFFSET(C1732,-M1732+2,0),OFFSET(C1732,-M1732+3,0)+AB1732,OFFSET(C1732,-M1732+4,0),0,2)/10*D1732)</f>
        <v/>
      </c>
      <c r="R1732" s="71" t="str">
        <f ca="1">IF(D1732="","",_xll.xEURO(OFFSET(C1732,-M1732+1,0),E1732,OFFSET(C1732,-M1732+2,0),OFFSET(C1732,-M1732+2,0),OFFSET(C1732,-M1732+3,0)+AB1732,OFFSET(C1732,-M1732+4,0),0,3)/100*D1732*10000)</f>
        <v/>
      </c>
      <c r="S1732" s="71" t="str">
        <f ca="1">IF(D1732="","",_xll.xEURO(OFFSET(C1732,-M1732+1,0),E1732,OFFSET(C1732,-M1732+2,0),OFFSET(C1732,-M1732+2,0),OFFSET(C1732,-M1732+3,0)+AB1732,OFFSET(C1732,-M1732+4,0),0,5)/365.25*D1732*10000)</f>
        <v/>
      </c>
      <c r="U1732" s="67" t="str">
        <f ca="1">IF(I1732="","",_xll.xEURO(OFFSET(C1732,-M1732+1,0),J1732,OFFSET(C1732,-M1732+2,0),OFFSET(C1732,-M1732+2,0),OFFSET(C1732,-M1732+3,0)+AC1732,OFFSET(C1732,-M1732+4,0),1,1)*I1732)</f>
        <v/>
      </c>
      <c r="V1732" s="69" t="str">
        <f ca="1">IF(I1732="","",_xll.xEURO(OFFSET(C1732,-M1732+1,0),J1732,OFFSET(C1732,-M1732+2,0),OFFSET(C1732,-M1732+2,0),OFFSET(C1732,-M1732+3,0)+AC1732,OFFSET(C1732,-M1732+4,0),1,0))</f>
        <v/>
      </c>
      <c r="W1732" s="67" t="str">
        <f t="shared" si="308"/>
        <v/>
      </c>
      <c r="X1732" s="67" t="str">
        <f ca="1">IF(I1732="","",_xll.xEURO(OFFSET(C1732,-M1732+1,0),J1732,OFFSET(C1732,-M1732+2,0),OFFSET(C1732,-M1732+2,0),OFFSET(C1732,-M1732+3,0)+AC1732,OFFSET(C1732,-M1732+4,0),1,2)/10*I1732)</f>
        <v/>
      </c>
      <c r="Y1732" s="71" t="str">
        <f ca="1">IF(I1732="","",_xll.xEURO(OFFSET(C1732,-M1732+1,0),J1732,OFFSET(C1732,-M1732+2,0),OFFSET(C1732,-M1732+2,0),OFFSET(C1732,-M1732+3,0)+AC1732,OFFSET(C1732,-M1732+4,0),1,3)/100*I1732*10000)</f>
        <v/>
      </c>
      <c r="Z1732" s="71" t="str">
        <f ca="1">IF(I1732="","",_xll.xEURO(OFFSET(C1732,-M1732+1,0),J1732,OFFSET(C1732,-M1732+2,0),OFFSET(C1732,-M1732+2,0),OFFSET(C1732,-M1732+3,0)+AC1732,OFFSET(C1732,-M1732+4,0),1,5)/365.25*I1732*10000)</f>
        <v/>
      </c>
      <c r="AB1732" s="40" t="str">
        <f ca="1">IF(D1732="","",_xll.xCalcSkew(OFFSET(C1732,-M1732,0),E1732-OFFSET(C1732,-M1732+1,0),b)/100)</f>
        <v/>
      </c>
      <c r="AC1732" s="40" t="str">
        <f ca="1">IF(I1732="","",_xll.xCalcSkew(OFFSET(C1732,-M1732,0),J1732-OFFSET(C1732,-M1732+1,0),b)/100)</f>
        <v/>
      </c>
      <c r="AE1732">
        <f t="shared" si="297"/>
        <v>0</v>
      </c>
      <c r="AF1732">
        <f t="shared" si="298"/>
        <v>0</v>
      </c>
      <c r="AG1732">
        <f t="shared" si="299"/>
        <v>0</v>
      </c>
    </row>
    <row r="1733" spans="3:33" x14ac:dyDescent="0.25">
      <c r="C1733" s="64">
        <f ca="1">P1759+W1759</f>
        <v>0</v>
      </c>
      <c r="D1733" s="52"/>
      <c r="E1733" s="39"/>
      <c r="F1733" s="39"/>
      <c r="G1733" s="35"/>
      <c r="I1733" s="52"/>
      <c r="J1733" s="39"/>
      <c r="K1733" s="39"/>
      <c r="L1733" s="62"/>
      <c r="M1733" s="101">
        <f t="shared" si="309"/>
        <v>10</v>
      </c>
      <c r="N1733" s="67" t="str">
        <f ca="1">IF(D1733="","",_xll.xEURO(OFFSET(C1733,-M1733+1,0),E1733,OFFSET(C1733,-M1733+2,0),OFFSET(C1733,-M1733+2,0),OFFSET(C1733,-M1733+3,0)+AB1733,OFFSET(C1733,-M1733+4,0),0,1)*D1733)</f>
        <v/>
      </c>
      <c r="O1733" s="69" t="str">
        <f ca="1">IF(D1733="","",_xll.xEURO(OFFSET(C1733,-M1733+1,0),E1733,OFFSET(C1733,-M1733+2,0),OFFSET(C1733,-M1733+2,0),OFFSET(C1733,-M1733+3,0)+AB1733,OFFSET(C1733,-M1733+4,0),0,0))</f>
        <v/>
      </c>
      <c r="P1733" s="67" t="str">
        <f t="shared" si="307"/>
        <v/>
      </c>
      <c r="Q1733" s="67" t="str">
        <f ca="1">IF(D1733="","",_xll.xEURO(OFFSET(C1733,-M1733+1,0),E1733,OFFSET(C1733,-M1733+2,0),OFFSET(C1733,-M1733+2,0),OFFSET(C1733,-M1733+3,0)+AB1733,OFFSET(C1733,-M1733+4,0),0,2)/10*D1733)</f>
        <v/>
      </c>
      <c r="R1733" s="71" t="str">
        <f ca="1">IF(D1733="","",_xll.xEURO(OFFSET(C1733,-M1733+1,0),E1733,OFFSET(C1733,-M1733+2,0),OFFSET(C1733,-M1733+2,0),OFFSET(C1733,-M1733+3,0)+AB1733,OFFSET(C1733,-M1733+4,0),0,3)/100*D1733*10000)</f>
        <v/>
      </c>
      <c r="S1733" s="71" t="str">
        <f ca="1">IF(D1733="","",_xll.xEURO(OFFSET(C1733,-M1733+1,0),E1733,OFFSET(C1733,-M1733+2,0),OFFSET(C1733,-M1733+2,0),OFFSET(C1733,-M1733+3,0)+AB1733,OFFSET(C1733,-M1733+4,0),0,5)/365.25*D1733*10000)</f>
        <v/>
      </c>
      <c r="U1733" s="67" t="str">
        <f ca="1">IF(I1733="","",_xll.xEURO(OFFSET(C1733,-M1733+1,0),J1733,OFFSET(C1733,-M1733+2,0),OFFSET(C1733,-M1733+2,0),OFFSET(C1733,-M1733+3,0)+AC1733,OFFSET(C1733,-M1733+4,0),1,1)*I1733)</f>
        <v/>
      </c>
      <c r="V1733" s="69" t="str">
        <f ca="1">IF(I1733="","",_xll.xEURO(OFFSET(C1733,-M1733+1,0),J1733,OFFSET(C1733,-M1733+2,0),OFFSET(C1733,-M1733+2,0),OFFSET(C1733,-M1733+3,0)+AC1733,OFFSET(C1733,-M1733+4,0),1,0))</f>
        <v/>
      </c>
      <c r="W1733" s="67" t="str">
        <f t="shared" si="308"/>
        <v/>
      </c>
      <c r="X1733" s="67" t="str">
        <f ca="1">IF(I1733="","",_xll.xEURO(OFFSET(C1733,-M1733+1,0),J1733,OFFSET(C1733,-M1733+2,0),OFFSET(C1733,-M1733+2,0),OFFSET(C1733,-M1733+3,0)+AC1733,OFFSET(C1733,-M1733+4,0),1,2)/10*I1733)</f>
        <v/>
      </c>
      <c r="Y1733" s="71" t="str">
        <f ca="1">IF(I1733="","",_xll.xEURO(OFFSET(C1733,-M1733+1,0),J1733,OFFSET(C1733,-M1733+2,0),OFFSET(C1733,-M1733+2,0),OFFSET(C1733,-M1733+3,0)+AC1733,OFFSET(C1733,-M1733+4,0),1,3)/100*I1733*10000)</f>
        <v/>
      </c>
      <c r="Z1733" s="71" t="str">
        <f ca="1">IF(I1733="","",_xll.xEURO(OFFSET(C1733,-M1733+1,0),J1733,OFFSET(C1733,-M1733+2,0),OFFSET(C1733,-M1733+2,0),OFFSET(C1733,-M1733+3,0)+AC1733,OFFSET(C1733,-M1733+4,0),1,5)/365.25*I1733*10000)</f>
        <v/>
      </c>
      <c r="AB1733" s="40" t="str">
        <f ca="1">IF(D1733="","",_xll.xCalcSkew(OFFSET(C1733,-M1733,0),E1733-OFFSET(C1733,-M1733+1,0),b)/100)</f>
        <v/>
      </c>
      <c r="AC1733" s="40" t="str">
        <f ca="1">IF(I1733="","",_xll.xCalcSkew(OFFSET(C1733,-M1733,0),J1733-OFFSET(C1733,-M1733+1,0),b)/100)</f>
        <v/>
      </c>
      <c r="AE1733">
        <f t="shared" si="297"/>
        <v>0</v>
      </c>
      <c r="AF1733">
        <f t="shared" si="298"/>
        <v>0</v>
      </c>
      <c r="AG1733">
        <f t="shared" si="299"/>
        <v>0</v>
      </c>
    </row>
    <row r="1734" spans="3:33" x14ac:dyDescent="0.25">
      <c r="D1734" s="52"/>
      <c r="E1734" s="39"/>
      <c r="F1734" s="39"/>
      <c r="G1734" s="35"/>
      <c r="I1734" s="52"/>
      <c r="J1734" s="39"/>
      <c r="K1734" s="39"/>
      <c r="L1734" s="62"/>
      <c r="M1734" s="101">
        <f t="shared" si="309"/>
        <v>11</v>
      </c>
      <c r="N1734" s="67" t="str">
        <f ca="1">IF(D1734="","",_xll.xEURO(OFFSET(C1734,-M1734+1,0),E1734,OFFSET(C1734,-M1734+2,0),OFFSET(C1734,-M1734+2,0),OFFSET(C1734,-M1734+3,0)+AB1734,OFFSET(C1734,-M1734+4,0),0,1)*D1734)</f>
        <v/>
      </c>
      <c r="O1734" s="69" t="str">
        <f ca="1">IF(D1734="","",_xll.xEURO(OFFSET(C1734,-M1734+1,0),E1734,OFFSET(C1734,-M1734+2,0),OFFSET(C1734,-M1734+2,0),OFFSET(C1734,-M1734+3,0)+AB1734,OFFSET(C1734,-M1734+4,0),0,0))</f>
        <v/>
      </c>
      <c r="P1734" s="67" t="str">
        <f t="shared" si="307"/>
        <v/>
      </c>
      <c r="Q1734" s="67" t="str">
        <f ca="1">IF(D1734="","",_xll.xEURO(OFFSET(C1734,-M1734+1,0),E1734,OFFSET(C1734,-M1734+2,0),OFFSET(C1734,-M1734+2,0),OFFSET(C1734,-M1734+3,0)+AB1734,OFFSET(C1734,-M1734+4,0),0,2)/10*D1734)</f>
        <v/>
      </c>
      <c r="R1734" s="71" t="str">
        <f ca="1">IF(D1734="","",_xll.xEURO(OFFSET(C1734,-M1734+1,0),E1734,OFFSET(C1734,-M1734+2,0),OFFSET(C1734,-M1734+2,0),OFFSET(C1734,-M1734+3,0)+AB1734,OFFSET(C1734,-M1734+4,0),0,3)/100*D1734*10000)</f>
        <v/>
      </c>
      <c r="S1734" s="71" t="str">
        <f ca="1">IF(D1734="","",_xll.xEURO(OFFSET(C1734,-M1734+1,0),E1734,OFFSET(C1734,-M1734+2,0),OFFSET(C1734,-M1734+2,0),OFFSET(C1734,-M1734+3,0)+AB1734,OFFSET(C1734,-M1734+4,0),0,5)/365.25*D1734*10000)</f>
        <v/>
      </c>
      <c r="U1734" s="67" t="str">
        <f ca="1">IF(I1734="","",_xll.xEURO(OFFSET(C1734,-M1734+1,0),J1734,OFFSET(C1734,-M1734+2,0),OFFSET(C1734,-M1734+2,0),OFFSET(C1734,-M1734+3,0)+AC1734,OFFSET(C1734,-M1734+4,0),1,1)*I1734)</f>
        <v/>
      </c>
      <c r="V1734" s="69" t="str">
        <f ca="1">IF(I1734="","",_xll.xEURO(OFFSET(C1734,-M1734+1,0),J1734,OFFSET(C1734,-M1734+2,0),OFFSET(C1734,-M1734+2,0),OFFSET(C1734,-M1734+3,0)+AC1734,OFFSET(C1734,-M1734+4,0),1,0))</f>
        <v/>
      </c>
      <c r="W1734" s="67" t="str">
        <f t="shared" si="308"/>
        <v/>
      </c>
      <c r="X1734" s="67" t="str">
        <f ca="1">IF(I1734="","",_xll.xEURO(OFFSET(C1734,-M1734+1,0),J1734,OFFSET(C1734,-M1734+2,0),OFFSET(C1734,-M1734+2,0),OFFSET(C1734,-M1734+3,0)+AC1734,OFFSET(C1734,-M1734+4,0),1,2)/10*I1734)</f>
        <v/>
      </c>
      <c r="Y1734" s="71" t="str">
        <f ca="1">IF(I1734="","",_xll.xEURO(OFFSET(C1734,-M1734+1,0),J1734,OFFSET(C1734,-M1734+2,0),OFFSET(C1734,-M1734+2,0),OFFSET(C1734,-M1734+3,0)+AC1734,OFFSET(C1734,-M1734+4,0),1,3)/100*I1734*10000)</f>
        <v/>
      </c>
      <c r="Z1734" s="71" t="str">
        <f ca="1">IF(I1734="","",_xll.xEURO(OFFSET(C1734,-M1734+1,0),J1734,OFFSET(C1734,-M1734+2,0),OFFSET(C1734,-M1734+2,0),OFFSET(C1734,-M1734+3,0)+AC1734,OFFSET(C1734,-M1734+4,0),1,5)/365.25*I1734*10000)</f>
        <v/>
      </c>
      <c r="AB1734" s="40" t="str">
        <f ca="1">IF(D1734="","",_xll.xCalcSkew(OFFSET(C1734,-M1734,0),E1734-OFFSET(C1734,-M1734+1,0),b)/100)</f>
        <v/>
      </c>
      <c r="AC1734" s="40" t="str">
        <f ca="1">IF(I1734="","",_xll.xCalcSkew(OFFSET(C1734,-M1734,0),J1734-OFFSET(C1734,-M1734+1,0),b)/100)</f>
        <v/>
      </c>
      <c r="AE1734">
        <f t="shared" ref="AE1734:AE1797" si="310">D1734*F1734*10000*-1</f>
        <v>0</v>
      </c>
      <c r="AF1734">
        <f t="shared" ref="AF1734:AF1797" si="311">I1734*K1734*10000*-1</f>
        <v>0</v>
      </c>
      <c r="AG1734">
        <f t="shared" ref="AG1734:AG1797" si="312">AE1734+AF1734</f>
        <v>0</v>
      </c>
    </row>
    <row r="1735" spans="3:33" x14ac:dyDescent="0.25">
      <c r="D1735" s="52"/>
      <c r="E1735" s="39"/>
      <c r="F1735" s="39"/>
      <c r="G1735" s="35"/>
      <c r="I1735" s="52"/>
      <c r="J1735" s="39"/>
      <c r="K1735" s="39"/>
      <c r="L1735" s="62"/>
      <c r="M1735" s="101">
        <f t="shared" si="309"/>
        <v>12</v>
      </c>
      <c r="N1735" s="67" t="str">
        <f ca="1">IF(D1735="","",_xll.xEURO(OFFSET(C1735,-M1735+1,0),E1735,OFFSET(C1735,-M1735+2,0),OFFSET(C1735,-M1735+2,0),OFFSET(C1735,-M1735+3,0)+AB1735,OFFSET(C1735,-M1735+4,0),0,1)*D1735)</f>
        <v/>
      </c>
      <c r="O1735" s="69" t="str">
        <f ca="1">IF(D1735="","",_xll.xEURO(OFFSET(C1735,-M1735+1,0),E1735,OFFSET(C1735,-M1735+2,0),OFFSET(C1735,-M1735+2,0),OFFSET(C1735,-M1735+3,0)+AB1735,OFFSET(C1735,-M1735+4,0),0,0))</f>
        <v/>
      </c>
      <c r="P1735" s="67" t="str">
        <f t="shared" si="307"/>
        <v/>
      </c>
      <c r="Q1735" s="67" t="str">
        <f ca="1">IF(D1735="","",_xll.xEURO(OFFSET(C1735,-M1735+1,0),E1735,OFFSET(C1735,-M1735+2,0),OFFSET(C1735,-M1735+2,0),OFFSET(C1735,-M1735+3,0)+AB1735,OFFSET(C1735,-M1735+4,0),0,2)/10*D1735)</f>
        <v/>
      </c>
      <c r="R1735" s="71" t="str">
        <f ca="1">IF(D1735="","",_xll.xEURO(OFFSET(C1735,-M1735+1,0),E1735,OFFSET(C1735,-M1735+2,0),OFFSET(C1735,-M1735+2,0),OFFSET(C1735,-M1735+3,0)+AB1735,OFFSET(C1735,-M1735+4,0),0,3)/100*D1735*10000)</f>
        <v/>
      </c>
      <c r="S1735" s="71" t="str">
        <f ca="1">IF(D1735="","",_xll.xEURO(OFFSET(C1735,-M1735+1,0),E1735,OFFSET(C1735,-M1735+2,0),OFFSET(C1735,-M1735+2,0),OFFSET(C1735,-M1735+3,0)+AB1735,OFFSET(C1735,-M1735+4,0),0,5)/365.25*D1735*10000)</f>
        <v/>
      </c>
      <c r="U1735" s="67" t="str">
        <f ca="1">IF(I1735="","",_xll.xEURO(OFFSET(C1735,-M1735+1,0),J1735,OFFSET(C1735,-M1735+2,0),OFFSET(C1735,-M1735+2,0),OFFSET(C1735,-M1735+3,0)+AC1735,OFFSET(C1735,-M1735+4,0),1,1)*I1735)</f>
        <v/>
      </c>
      <c r="V1735" s="69" t="str">
        <f ca="1">IF(I1735="","",_xll.xEURO(OFFSET(C1735,-M1735+1,0),J1735,OFFSET(C1735,-M1735+2,0),OFFSET(C1735,-M1735+2,0),OFFSET(C1735,-M1735+3,0)+AC1735,OFFSET(C1735,-M1735+4,0),1,0))</f>
        <v/>
      </c>
      <c r="W1735" s="67" t="str">
        <f t="shared" si="308"/>
        <v/>
      </c>
      <c r="X1735" s="67" t="str">
        <f ca="1">IF(I1735="","",_xll.xEURO(OFFSET(C1735,-M1735+1,0),J1735,OFFSET(C1735,-M1735+2,0),OFFSET(C1735,-M1735+2,0),OFFSET(C1735,-M1735+3,0)+AC1735,OFFSET(C1735,-M1735+4,0),1,2)/10*I1735)</f>
        <v/>
      </c>
      <c r="Y1735" s="71" t="str">
        <f ca="1">IF(I1735="","",_xll.xEURO(OFFSET(C1735,-M1735+1,0),J1735,OFFSET(C1735,-M1735+2,0),OFFSET(C1735,-M1735+2,0),OFFSET(C1735,-M1735+3,0)+AC1735,OFFSET(C1735,-M1735+4,0),1,3)/100*I1735*10000)</f>
        <v/>
      </c>
      <c r="Z1735" s="71" t="str">
        <f ca="1">IF(I1735="","",_xll.xEURO(OFFSET(C1735,-M1735+1,0),J1735,OFFSET(C1735,-M1735+2,0),OFFSET(C1735,-M1735+2,0),OFFSET(C1735,-M1735+3,0)+AC1735,OFFSET(C1735,-M1735+4,0),1,5)/365.25*I1735*10000)</f>
        <v/>
      </c>
      <c r="AB1735" s="40" t="str">
        <f ca="1">IF(D1735="","",_xll.xCalcSkew(OFFSET(C1735,-M1735,0),E1735-OFFSET(C1735,-M1735+1,0),b)/100)</f>
        <v/>
      </c>
      <c r="AC1735" s="40" t="str">
        <f ca="1">IF(I1735="","",_xll.xCalcSkew(OFFSET(C1735,-M1735,0),J1735-OFFSET(C1735,-M1735+1,0),b)/100)</f>
        <v/>
      </c>
      <c r="AE1735">
        <f t="shared" si="310"/>
        <v>0</v>
      </c>
      <c r="AF1735">
        <f t="shared" si="311"/>
        <v>0</v>
      </c>
      <c r="AG1735">
        <f t="shared" si="312"/>
        <v>0</v>
      </c>
    </row>
    <row r="1736" spans="3:33" x14ac:dyDescent="0.25">
      <c r="D1736" s="52"/>
      <c r="E1736" s="39"/>
      <c r="F1736" s="39"/>
      <c r="G1736" s="35"/>
      <c r="I1736" s="52"/>
      <c r="J1736" s="39"/>
      <c r="K1736" s="39"/>
      <c r="L1736" s="62"/>
      <c r="M1736" s="101">
        <f t="shared" si="309"/>
        <v>13</v>
      </c>
      <c r="N1736" s="67" t="str">
        <f ca="1">IF(D1736="","",_xll.xEURO(OFFSET(C1736,-M1736+1,0),E1736,OFFSET(C1736,-M1736+2,0),OFFSET(C1736,-M1736+2,0),OFFSET(C1736,-M1736+3,0)+AB1736,OFFSET(C1736,-M1736+4,0),0,1)*D1736)</f>
        <v/>
      </c>
      <c r="O1736" s="69" t="str">
        <f ca="1">IF(D1736="","",_xll.xEURO(OFFSET(C1736,-M1736+1,0),E1736,OFFSET(C1736,-M1736+2,0),OFFSET(C1736,-M1736+2,0),OFFSET(C1736,-M1736+3,0)+AB1736,OFFSET(C1736,-M1736+4,0),0,0))</f>
        <v/>
      </c>
      <c r="P1736" s="67" t="str">
        <f t="shared" si="307"/>
        <v/>
      </c>
      <c r="Q1736" s="67" t="str">
        <f ca="1">IF(D1736="","",_xll.xEURO(OFFSET(C1736,-M1736+1,0),E1736,OFFSET(C1736,-M1736+2,0),OFFSET(C1736,-M1736+2,0),OFFSET(C1736,-M1736+3,0)+AB1736,OFFSET(C1736,-M1736+4,0),0,2)/10*D1736)</f>
        <v/>
      </c>
      <c r="R1736" s="71" t="str">
        <f ca="1">IF(D1736="","",_xll.xEURO(OFFSET(C1736,-M1736+1,0),E1736,OFFSET(C1736,-M1736+2,0),OFFSET(C1736,-M1736+2,0),OFFSET(C1736,-M1736+3,0)+AB1736,OFFSET(C1736,-M1736+4,0),0,3)/100*D1736*10000)</f>
        <v/>
      </c>
      <c r="S1736" s="71" t="str">
        <f ca="1">IF(D1736="","",_xll.xEURO(OFFSET(C1736,-M1736+1,0),E1736,OFFSET(C1736,-M1736+2,0),OFFSET(C1736,-M1736+2,0),OFFSET(C1736,-M1736+3,0)+AB1736,OFFSET(C1736,-M1736+4,0),0,5)/365.25*D1736*10000)</f>
        <v/>
      </c>
      <c r="U1736" s="67" t="str">
        <f ca="1">IF(I1736="","",_xll.xEURO(OFFSET(C1736,-M1736+1,0),J1736,OFFSET(C1736,-M1736+2,0),OFFSET(C1736,-M1736+2,0),OFFSET(C1736,-M1736+3,0)+AC1736,OFFSET(C1736,-M1736+4,0),1,1)*I1736)</f>
        <v/>
      </c>
      <c r="V1736" s="69" t="str">
        <f ca="1">IF(I1736="","",_xll.xEURO(OFFSET(C1736,-M1736+1,0),J1736,OFFSET(C1736,-M1736+2,0),OFFSET(C1736,-M1736+2,0),OFFSET(C1736,-M1736+3,0)+AC1736,OFFSET(C1736,-M1736+4,0),1,0))</f>
        <v/>
      </c>
      <c r="W1736" s="67" t="str">
        <f t="shared" si="308"/>
        <v/>
      </c>
      <c r="X1736" s="67" t="str">
        <f ca="1">IF(I1736="","",_xll.xEURO(OFFSET(C1736,-M1736+1,0),J1736,OFFSET(C1736,-M1736+2,0),OFFSET(C1736,-M1736+2,0),OFFSET(C1736,-M1736+3,0)+AC1736,OFFSET(C1736,-M1736+4,0),1,2)/10*I1736)</f>
        <v/>
      </c>
      <c r="Y1736" s="71" t="str">
        <f ca="1">IF(I1736="","",_xll.xEURO(OFFSET(C1736,-M1736+1,0),J1736,OFFSET(C1736,-M1736+2,0),OFFSET(C1736,-M1736+2,0),OFFSET(C1736,-M1736+3,0)+AC1736,OFFSET(C1736,-M1736+4,0),1,3)/100*I1736*10000)</f>
        <v/>
      </c>
      <c r="Z1736" s="71" t="str">
        <f ca="1">IF(I1736="","",_xll.xEURO(OFFSET(C1736,-M1736+1,0),J1736,OFFSET(C1736,-M1736+2,0),OFFSET(C1736,-M1736+2,0),OFFSET(C1736,-M1736+3,0)+AC1736,OFFSET(C1736,-M1736+4,0),1,5)/365.25*I1736*10000)</f>
        <v/>
      </c>
      <c r="AB1736" s="40" t="str">
        <f ca="1">IF(D1736="","",_xll.xCalcSkew(OFFSET(C1736,-M1736,0),E1736-OFFSET(C1736,-M1736+1,0),b)/100)</f>
        <v/>
      </c>
      <c r="AC1736" s="40" t="str">
        <f ca="1">IF(I1736="","",_xll.xCalcSkew(OFFSET(C1736,-M1736,0),J1736-OFFSET(C1736,-M1736+1,0),b)/100)</f>
        <v/>
      </c>
      <c r="AE1736">
        <f t="shared" si="310"/>
        <v>0</v>
      </c>
      <c r="AF1736">
        <f t="shared" si="311"/>
        <v>0</v>
      </c>
      <c r="AG1736">
        <f t="shared" si="312"/>
        <v>0</v>
      </c>
    </row>
    <row r="1737" spans="3:33" x14ac:dyDescent="0.25">
      <c r="D1737" s="52"/>
      <c r="E1737" s="39"/>
      <c r="F1737" s="39"/>
      <c r="G1737" s="35"/>
      <c r="I1737" s="52"/>
      <c r="J1737" s="39"/>
      <c r="K1737" s="39"/>
      <c r="L1737" s="62"/>
      <c r="M1737" s="101">
        <f t="shared" si="309"/>
        <v>14</v>
      </c>
      <c r="N1737" s="67" t="str">
        <f ca="1">IF(D1737="","",_xll.xEURO(OFFSET(C1737,-M1737+1,0),E1737,OFFSET(C1737,-M1737+2,0),OFFSET(C1737,-M1737+2,0),OFFSET(C1737,-M1737+3,0)+AB1737,OFFSET(C1737,-M1737+4,0),0,1)*D1737)</f>
        <v/>
      </c>
      <c r="O1737" s="69" t="str">
        <f ca="1">IF(D1737="","",_xll.xEURO(OFFSET(C1737,-M1737+1,0),E1737,OFFSET(C1737,-M1737+2,0),OFFSET(C1737,-M1737+2,0),OFFSET(C1737,-M1737+3,0)+AB1737,OFFSET(C1737,-M1737+4,0),0,0))</f>
        <v/>
      </c>
      <c r="P1737" s="67" t="str">
        <f t="shared" si="307"/>
        <v/>
      </c>
      <c r="Q1737" s="67" t="str">
        <f ca="1">IF(D1737="","",_xll.xEURO(OFFSET(C1737,-M1737+1,0),E1737,OFFSET(C1737,-M1737+2,0),OFFSET(C1737,-M1737+2,0),OFFSET(C1737,-M1737+3,0)+AB1737,OFFSET(C1737,-M1737+4,0),0,2)/10*D1737)</f>
        <v/>
      </c>
      <c r="R1737" s="71" t="str">
        <f ca="1">IF(D1737="","",_xll.xEURO(OFFSET(C1737,-M1737+1,0),E1737,OFFSET(C1737,-M1737+2,0),OFFSET(C1737,-M1737+2,0),OFFSET(C1737,-M1737+3,0)+AB1737,OFFSET(C1737,-M1737+4,0),0,3)/100*D1737*10000)</f>
        <v/>
      </c>
      <c r="S1737" s="71" t="str">
        <f ca="1">IF(D1737="","",_xll.xEURO(OFFSET(C1737,-M1737+1,0),E1737,OFFSET(C1737,-M1737+2,0),OFFSET(C1737,-M1737+2,0),OFFSET(C1737,-M1737+3,0)+AB1737,OFFSET(C1737,-M1737+4,0),0,5)/365.25*D1737*10000)</f>
        <v/>
      </c>
      <c r="U1737" s="67" t="str">
        <f ca="1">IF(I1737="","",_xll.xEURO(OFFSET(C1737,-M1737+1,0),J1737,OFFSET(C1737,-M1737+2,0),OFFSET(C1737,-M1737+2,0),OFFSET(C1737,-M1737+3,0)+AC1737,OFFSET(C1737,-M1737+4,0),1,1)*I1737)</f>
        <v/>
      </c>
      <c r="V1737" s="69" t="str">
        <f ca="1">IF(I1737="","",_xll.xEURO(OFFSET(C1737,-M1737+1,0),J1737,OFFSET(C1737,-M1737+2,0),OFFSET(C1737,-M1737+2,0),OFFSET(C1737,-M1737+3,0)+AC1737,OFFSET(C1737,-M1737+4,0),1,0))</f>
        <v/>
      </c>
      <c r="W1737" s="67" t="str">
        <f t="shared" si="308"/>
        <v/>
      </c>
      <c r="X1737" s="67" t="str">
        <f ca="1">IF(I1737="","",_xll.xEURO(OFFSET(C1737,-M1737+1,0),J1737,OFFSET(C1737,-M1737+2,0),OFFSET(C1737,-M1737+2,0),OFFSET(C1737,-M1737+3,0)+AC1737,OFFSET(C1737,-M1737+4,0),1,2)/10*I1737)</f>
        <v/>
      </c>
      <c r="Y1737" s="71" t="str">
        <f ca="1">IF(I1737="","",_xll.xEURO(OFFSET(C1737,-M1737+1,0),J1737,OFFSET(C1737,-M1737+2,0),OFFSET(C1737,-M1737+2,0),OFFSET(C1737,-M1737+3,0)+AC1737,OFFSET(C1737,-M1737+4,0),1,3)/100*I1737*10000)</f>
        <v/>
      </c>
      <c r="Z1737" s="71" t="str">
        <f ca="1">IF(I1737="","",_xll.xEURO(OFFSET(C1737,-M1737+1,0),J1737,OFFSET(C1737,-M1737+2,0),OFFSET(C1737,-M1737+2,0),OFFSET(C1737,-M1737+3,0)+AC1737,OFFSET(C1737,-M1737+4,0),1,5)/365.25*I1737*10000)</f>
        <v/>
      </c>
      <c r="AB1737" s="40" t="str">
        <f ca="1">IF(D1737="","",_xll.xCalcSkew(OFFSET(C1737,-M1737,0),E1737-OFFSET(C1737,-M1737+1,0),b)/100)</f>
        <v/>
      </c>
      <c r="AC1737" s="40" t="str">
        <f ca="1">IF(I1737="","",_xll.xCalcSkew(OFFSET(C1737,-M1737,0),J1737-OFFSET(C1737,-M1737+1,0),b)/100)</f>
        <v/>
      </c>
      <c r="AE1737">
        <f t="shared" si="310"/>
        <v>0</v>
      </c>
      <c r="AF1737">
        <f t="shared" si="311"/>
        <v>0</v>
      </c>
      <c r="AG1737">
        <f t="shared" si="312"/>
        <v>0</v>
      </c>
    </row>
    <row r="1738" spans="3:33" x14ac:dyDescent="0.25">
      <c r="D1738" s="52"/>
      <c r="E1738" s="39"/>
      <c r="F1738" s="39"/>
      <c r="G1738" s="35"/>
      <c r="I1738" s="52"/>
      <c r="J1738" s="39"/>
      <c r="K1738" s="39"/>
      <c r="L1738" s="62"/>
      <c r="M1738" s="101">
        <f t="shared" si="309"/>
        <v>15</v>
      </c>
      <c r="N1738" s="67" t="str">
        <f ca="1">IF(D1738="","",_xll.xEURO(OFFSET(C1738,-M1738+1,0),E1738,OFFSET(C1738,-M1738+2,0),OFFSET(C1738,-M1738+2,0),OFFSET(C1738,-M1738+3,0)+AB1738,OFFSET(C1738,-M1738+4,0),0,1)*D1738)</f>
        <v/>
      </c>
      <c r="O1738" s="69" t="str">
        <f ca="1">IF(D1738="","",_xll.xEURO(OFFSET(C1738,-M1738+1,0),E1738,OFFSET(C1738,-M1738+2,0),OFFSET(C1738,-M1738+2,0),OFFSET(C1738,-M1738+3,0)+AB1738,OFFSET(C1738,-M1738+4,0),0,0))</f>
        <v/>
      </c>
      <c r="P1738" s="67" t="str">
        <f t="shared" si="307"/>
        <v/>
      </c>
      <c r="Q1738" s="67" t="str">
        <f ca="1">IF(D1738="","",_xll.xEURO(OFFSET(C1738,-M1738+1,0),E1738,OFFSET(C1738,-M1738+2,0),OFFSET(C1738,-M1738+2,0),OFFSET(C1738,-M1738+3,0)+AB1738,OFFSET(C1738,-M1738+4,0),0,2)/10*D1738)</f>
        <v/>
      </c>
      <c r="R1738" s="71" t="str">
        <f ca="1">IF(D1738="","",_xll.xEURO(OFFSET(C1738,-M1738+1,0),E1738,OFFSET(C1738,-M1738+2,0),OFFSET(C1738,-M1738+2,0),OFFSET(C1738,-M1738+3,0)+AB1738,OFFSET(C1738,-M1738+4,0),0,3)/100*D1738*10000)</f>
        <v/>
      </c>
      <c r="S1738" s="71" t="str">
        <f ca="1">IF(D1738="","",_xll.xEURO(OFFSET(C1738,-M1738+1,0),E1738,OFFSET(C1738,-M1738+2,0),OFFSET(C1738,-M1738+2,0),OFFSET(C1738,-M1738+3,0)+AB1738,OFFSET(C1738,-M1738+4,0),0,5)/365.25*D1738*10000)</f>
        <v/>
      </c>
      <c r="U1738" s="67" t="str">
        <f ca="1">IF(I1738="","",_xll.xEURO(OFFSET(C1738,-M1738+1,0),J1738,OFFSET(C1738,-M1738+2,0),OFFSET(C1738,-M1738+2,0),OFFSET(C1738,-M1738+3,0)+AC1738,OFFSET(C1738,-M1738+4,0),1,1)*I1738)</f>
        <v/>
      </c>
      <c r="V1738" s="69" t="str">
        <f ca="1">IF(I1738="","",_xll.xEURO(OFFSET(C1738,-M1738+1,0),J1738,OFFSET(C1738,-M1738+2,0),OFFSET(C1738,-M1738+2,0),OFFSET(C1738,-M1738+3,0)+AC1738,OFFSET(C1738,-M1738+4,0),1,0))</f>
        <v/>
      </c>
      <c r="W1738" s="67" t="str">
        <f t="shared" si="308"/>
        <v/>
      </c>
      <c r="X1738" s="67" t="str">
        <f ca="1">IF(I1738="","",_xll.xEURO(OFFSET(C1738,-M1738+1,0),J1738,OFFSET(C1738,-M1738+2,0),OFFSET(C1738,-M1738+2,0),OFFSET(C1738,-M1738+3,0)+AC1738,OFFSET(C1738,-M1738+4,0),1,2)/10*I1738)</f>
        <v/>
      </c>
      <c r="Y1738" s="71" t="str">
        <f ca="1">IF(I1738="","",_xll.xEURO(OFFSET(C1738,-M1738+1,0),J1738,OFFSET(C1738,-M1738+2,0),OFFSET(C1738,-M1738+2,0),OFFSET(C1738,-M1738+3,0)+AC1738,OFFSET(C1738,-M1738+4,0),1,3)/100*I1738*10000)</f>
        <v/>
      </c>
      <c r="Z1738" s="71" t="str">
        <f ca="1">IF(I1738="","",_xll.xEURO(OFFSET(C1738,-M1738+1,0),J1738,OFFSET(C1738,-M1738+2,0),OFFSET(C1738,-M1738+2,0),OFFSET(C1738,-M1738+3,0)+AC1738,OFFSET(C1738,-M1738+4,0),1,5)/365.25*I1738*10000)</f>
        <v/>
      </c>
      <c r="AB1738" s="40" t="str">
        <f ca="1">IF(D1738="","",_xll.xCalcSkew(OFFSET(C1738,-M1738,0),E1738-OFFSET(C1738,-M1738+1,0),b)/100)</f>
        <v/>
      </c>
      <c r="AC1738" s="40" t="str">
        <f ca="1">IF(I1738="","",_xll.xCalcSkew(OFFSET(C1738,-M1738,0),J1738-OFFSET(C1738,-M1738+1,0),b)/100)</f>
        <v/>
      </c>
      <c r="AE1738">
        <f t="shared" si="310"/>
        <v>0</v>
      </c>
      <c r="AF1738">
        <f t="shared" si="311"/>
        <v>0</v>
      </c>
      <c r="AG1738">
        <f t="shared" si="312"/>
        <v>0</v>
      </c>
    </row>
    <row r="1739" spans="3:33" x14ac:dyDescent="0.25">
      <c r="D1739" s="52"/>
      <c r="E1739" s="39"/>
      <c r="F1739" s="39"/>
      <c r="G1739" s="35"/>
      <c r="I1739" s="52"/>
      <c r="J1739" s="39"/>
      <c r="K1739" s="39"/>
      <c r="L1739" s="62"/>
      <c r="M1739" s="101">
        <f t="shared" si="309"/>
        <v>16</v>
      </c>
      <c r="N1739" s="67" t="str">
        <f ca="1">IF(D1739="","",_xll.xEURO(OFFSET(C1739,-M1739+1,0),E1739,OFFSET(C1739,-M1739+2,0),OFFSET(C1739,-M1739+2,0),OFFSET(C1739,-M1739+3,0)+AB1739,OFFSET(C1739,-M1739+4,0),0,1)*D1739)</f>
        <v/>
      </c>
      <c r="O1739" s="69" t="str">
        <f ca="1">IF(D1739="","",_xll.xEURO(OFFSET(C1739,-M1739+1,0),E1739,OFFSET(C1739,-M1739+2,0),OFFSET(C1739,-M1739+2,0),OFFSET(C1739,-M1739+3,0)+AB1739,OFFSET(C1739,-M1739+4,0),0,0))</f>
        <v/>
      </c>
      <c r="P1739" s="67" t="str">
        <f t="shared" si="307"/>
        <v/>
      </c>
      <c r="Q1739" s="67" t="str">
        <f ca="1">IF(D1739="","",_xll.xEURO(OFFSET(C1739,-M1739+1,0),E1739,OFFSET(C1739,-M1739+2,0),OFFSET(C1739,-M1739+2,0),OFFSET(C1739,-M1739+3,0)+AB1739,OFFSET(C1739,-M1739+4,0),0,2)/10*D1739)</f>
        <v/>
      </c>
      <c r="R1739" s="71" t="str">
        <f ca="1">IF(D1739="","",_xll.xEURO(OFFSET(C1739,-M1739+1,0),E1739,OFFSET(C1739,-M1739+2,0),OFFSET(C1739,-M1739+2,0),OFFSET(C1739,-M1739+3,0)+AB1739,OFFSET(C1739,-M1739+4,0),0,3)/100*D1739*10000)</f>
        <v/>
      </c>
      <c r="S1739" s="71" t="str">
        <f ca="1">IF(D1739="","",_xll.xEURO(OFFSET(C1739,-M1739+1,0),E1739,OFFSET(C1739,-M1739+2,0),OFFSET(C1739,-M1739+2,0),OFFSET(C1739,-M1739+3,0)+AB1739,OFFSET(C1739,-M1739+4,0),0,5)/365.25*D1739*10000)</f>
        <v/>
      </c>
      <c r="U1739" s="67" t="str">
        <f ca="1">IF(I1739="","",_xll.xEURO(OFFSET(C1739,-M1739+1,0),J1739,OFFSET(C1739,-M1739+2,0),OFFSET(C1739,-M1739+2,0),OFFSET(C1739,-M1739+3,0)+AC1739,OFFSET(C1739,-M1739+4,0),1,1)*I1739)</f>
        <v/>
      </c>
      <c r="V1739" s="69" t="str">
        <f ca="1">IF(I1739="","",_xll.xEURO(OFFSET(C1739,-M1739+1,0),J1739,OFFSET(C1739,-M1739+2,0),OFFSET(C1739,-M1739+2,0),OFFSET(C1739,-M1739+3,0)+AC1739,OFFSET(C1739,-M1739+4,0),1,0))</f>
        <v/>
      </c>
      <c r="W1739" s="67" t="str">
        <f t="shared" si="308"/>
        <v/>
      </c>
      <c r="X1739" s="67" t="str">
        <f ca="1">IF(I1739="","",_xll.xEURO(OFFSET(C1739,-M1739+1,0),J1739,OFFSET(C1739,-M1739+2,0),OFFSET(C1739,-M1739+2,0),OFFSET(C1739,-M1739+3,0)+AC1739,OFFSET(C1739,-M1739+4,0),1,2)/10*I1739)</f>
        <v/>
      </c>
      <c r="Y1739" s="71" t="str">
        <f ca="1">IF(I1739="","",_xll.xEURO(OFFSET(C1739,-M1739+1,0),J1739,OFFSET(C1739,-M1739+2,0),OFFSET(C1739,-M1739+2,0),OFFSET(C1739,-M1739+3,0)+AC1739,OFFSET(C1739,-M1739+4,0),1,3)/100*I1739*10000)</f>
        <v/>
      </c>
      <c r="Z1739" s="71" t="str">
        <f ca="1">IF(I1739="","",_xll.xEURO(OFFSET(C1739,-M1739+1,0),J1739,OFFSET(C1739,-M1739+2,0),OFFSET(C1739,-M1739+2,0),OFFSET(C1739,-M1739+3,0)+AC1739,OFFSET(C1739,-M1739+4,0),1,5)/365.25*I1739*10000)</f>
        <v/>
      </c>
      <c r="AB1739" s="40" t="str">
        <f ca="1">IF(D1739="","",_xll.xCalcSkew(OFFSET(C1739,-M1739,0),E1739-OFFSET(C1739,-M1739+1,0),b)/100)</f>
        <v/>
      </c>
      <c r="AC1739" s="40" t="str">
        <f ca="1">IF(I1739="","",_xll.xCalcSkew(OFFSET(C1739,-M1739,0),J1739-OFFSET(C1739,-M1739+1,0),b)/100)</f>
        <v/>
      </c>
      <c r="AE1739">
        <f t="shared" si="310"/>
        <v>0</v>
      </c>
      <c r="AF1739">
        <f t="shared" si="311"/>
        <v>0</v>
      </c>
      <c r="AG1739">
        <f t="shared" si="312"/>
        <v>0</v>
      </c>
    </row>
    <row r="1740" spans="3:33" x14ac:dyDescent="0.25">
      <c r="D1740" s="52"/>
      <c r="E1740" s="39"/>
      <c r="F1740" s="39"/>
      <c r="G1740" s="35"/>
      <c r="I1740" s="52"/>
      <c r="J1740" s="39"/>
      <c r="K1740" s="39"/>
      <c r="L1740" s="62"/>
      <c r="M1740" s="101">
        <f t="shared" si="309"/>
        <v>17</v>
      </c>
      <c r="N1740" s="67" t="str">
        <f ca="1">IF(D1740="","",_xll.xEURO(OFFSET(C1740,-M1740+1,0),E1740,OFFSET(C1740,-M1740+2,0),OFFSET(C1740,-M1740+2,0),OFFSET(C1740,-M1740+3,0)+AB1740,OFFSET(C1740,-M1740+4,0),0,1)*D1740)</f>
        <v/>
      </c>
      <c r="O1740" s="69" t="str">
        <f ca="1">IF(D1740="","",_xll.xEURO(OFFSET(C1740,-M1740+1,0),E1740,OFFSET(C1740,-M1740+2,0),OFFSET(C1740,-M1740+2,0),OFFSET(C1740,-M1740+3,0)+AB1740,OFFSET(C1740,-M1740+4,0),0,0))</f>
        <v/>
      </c>
      <c r="P1740" s="67" t="str">
        <f t="shared" si="307"/>
        <v/>
      </c>
      <c r="Q1740" s="67" t="str">
        <f ca="1">IF(D1740="","",_xll.xEURO(OFFSET(C1740,-M1740+1,0),E1740,OFFSET(C1740,-M1740+2,0),OFFSET(C1740,-M1740+2,0),OFFSET(C1740,-M1740+3,0)+AB1740,OFFSET(C1740,-M1740+4,0),0,2)/10*D1740)</f>
        <v/>
      </c>
      <c r="R1740" s="71" t="str">
        <f ca="1">IF(D1740="","",_xll.xEURO(OFFSET(C1740,-M1740+1,0),E1740,OFFSET(C1740,-M1740+2,0),OFFSET(C1740,-M1740+2,0),OFFSET(C1740,-M1740+3,0)+AB1740,OFFSET(C1740,-M1740+4,0),0,3)/100*D1740*10000)</f>
        <v/>
      </c>
      <c r="S1740" s="71" t="str">
        <f ca="1">IF(D1740="","",_xll.xEURO(OFFSET(C1740,-M1740+1,0),E1740,OFFSET(C1740,-M1740+2,0),OFFSET(C1740,-M1740+2,0),OFFSET(C1740,-M1740+3,0)+AB1740,OFFSET(C1740,-M1740+4,0),0,5)/365.25*D1740*10000)</f>
        <v/>
      </c>
      <c r="U1740" s="67" t="str">
        <f ca="1">IF(I1740="","",_xll.xEURO(OFFSET(C1740,-M1740+1,0),J1740,OFFSET(C1740,-M1740+2,0),OFFSET(C1740,-M1740+2,0),OFFSET(C1740,-M1740+3,0)+AC1740,OFFSET(C1740,-M1740+4,0),1,1)*I1740)</f>
        <v/>
      </c>
      <c r="V1740" s="69" t="str">
        <f ca="1">IF(I1740="","",_xll.xEURO(OFFSET(C1740,-M1740+1,0),J1740,OFFSET(C1740,-M1740+2,0),OFFSET(C1740,-M1740+2,0),OFFSET(C1740,-M1740+3,0)+AC1740,OFFSET(C1740,-M1740+4,0),1,0))</f>
        <v/>
      </c>
      <c r="W1740" s="67" t="str">
        <f t="shared" si="308"/>
        <v/>
      </c>
      <c r="X1740" s="67" t="str">
        <f ca="1">IF(I1740="","",_xll.xEURO(OFFSET(C1740,-M1740+1,0),J1740,OFFSET(C1740,-M1740+2,0),OFFSET(C1740,-M1740+2,0),OFFSET(C1740,-M1740+3,0)+AC1740,OFFSET(C1740,-M1740+4,0),1,2)/10*I1740)</f>
        <v/>
      </c>
      <c r="Y1740" s="71" t="str">
        <f ca="1">IF(I1740="","",_xll.xEURO(OFFSET(C1740,-M1740+1,0),J1740,OFFSET(C1740,-M1740+2,0),OFFSET(C1740,-M1740+2,0),OFFSET(C1740,-M1740+3,0)+AC1740,OFFSET(C1740,-M1740+4,0),1,3)/100*I1740*10000)</f>
        <v/>
      </c>
      <c r="Z1740" s="71" t="str">
        <f ca="1">IF(I1740="","",_xll.xEURO(OFFSET(C1740,-M1740+1,0),J1740,OFFSET(C1740,-M1740+2,0),OFFSET(C1740,-M1740+2,0),OFFSET(C1740,-M1740+3,0)+AC1740,OFFSET(C1740,-M1740+4,0),1,5)/365.25*I1740*10000)</f>
        <v/>
      </c>
      <c r="AB1740" s="40" t="str">
        <f ca="1">IF(D1740="","",_xll.xCalcSkew(OFFSET(C1740,-M1740,0),E1740-OFFSET(C1740,-M1740+1,0),b)/100)</f>
        <v/>
      </c>
      <c r="AC1740" s="40" t="str">
        <f ca="1">IF(I1740="","",_xll.xCalcSkew(OFFSET(C1740,-M1740,0),J1740-OFFSET(C1740,-M1740+1,0),b)/100)</f>
        <v/>
      </c>
      <c r="AE1740">
        <f t="shared" si="310"/>
        <v>0</v>
      </c>
      <c r="AF1740">
        <f t="shared" si="311"/>
        <v>0</v>
      </c>
      <c r="AG1740">
        <f t="shared" si="312"/>
        <v>0</v>
      </c>
    </row>
    <row r="1741" spans="3:33" x14ac:dyDescent="0.25">
      <c r="D1741" s="52"/>
      <c r="E1741" s="39"/>
      <c r="F1741" s="39"/>
      <c r="G1741" s="35"/>
      <c r="I1741" s="52"/>
      <c r="J1741" s="39"/>
      <c r="K1741" s="39"/>
      <c r="L1741" s="62"/>
      <c r="M1741" s="101">
        <f t="shared" si="309"/>
        <v>18</v>
      </c>
      <c r="N1741" s="67" t="str">
        <f ca="1">IF(D1741="","",_xll.xEURO(OFFSET(C1741,-M1741+1,0),E1741,OFFSET(C1741,-M1741+2,0),OFFSET(C1741,-M1741+2,0),OFFSET(C1741,-M1741+3,0)+AB1741,OFFSET(C1741,-M1741+4,0),0,1)*D1741)</f>
        <v/>
      </c>
      <c r="O1741" s="69" t="str">
        <f ca="1">IF(D1741="","",_xll.xEURO(OFFSET(C1741,-M1741+1,0),E1741,OFFSET(C1741,-M1741+2,0),OFFSET(C1741,-M1741+2,0),OFFSET(C1741,-M1741+3,0)+AB1741,OFFSET(C1741,-M1741+4,0),0,0))</f>
        <v/>
      </c>
      <c r="P1741" s="67" t="str">
        <f t="shared" si="307"/>
        <v/>
      </c>
      <c r="Q1741" s="67" t="str">
        <f ca="1">IF(D1741="","",_xll.xEURO(OFFSET(C1741,-M1741+1,0),E1741,OFFSET(C1741,-M1741+2,0),OFFSET(C1741,-M1741+2,0),OFFSET(C1741,-M1741+3,0)+AB1741,OFFSET(C1741,-M1741+4,0),0,2)/10*D1741)</f>
        <v/>
      </c>
      <c r="R1741" s="71" t="str">
        <f ca="1">IF(D1741="","",_xll.xEURO(OFFSET(C1741,-M1741+1,0),E1741,OFFSET(C1741,-M1741+2,0),OFFSET(C1741,-M1741+2,0),OFFSET(C1741,-M1741+3,0)+AB1741,OFFSET(C1741,-M1741+4,0),0,3)/100*D1741*10000)</f>
        <v/>
      </c>
      <c r="S1741" s="71" t="str">
        <f ca="1">IF(D1741="","",_xll.xEURO(OFFSET(C1741,-M1741+1,0),E1741,OFFSET(C1741,-M1741+2,0),OFFSET(C1741,-M1741+2,0),OFFSET(C1741,-M1741+3,0)+AB1741,OFFSET(C1741,-M1741+4,0),0,5)/365.25*D1741*10000)</f>
        <v/>
      </c>
      <c r="U1741" s="67" t="str">
        <f ca="1">IF(I1741="","",_xll.xEURO(OFFSET(C1741,-M1741+1,0),J1741,OFFSET(C1741,-M1741+2,0),OFFSET(C1741,-M1741+2,0),OFFSET(C1741,-M1741+3,0)+AC1741,OFFSET(C1741,-M1741+4,0),1,1)*I1741)</f>
        <v/>
      </c>
      <c r="V1741" s="69" t="str">
        <f ca="1">IF(I1741="","",_xll.xEURO(OFFSET(C1741,-M1741+1,0),J1741,OFFSET(C1741,-M1741+2,0),OFFSET(C1741,-M1741+2,0),OFFSET(C1741,-M1741+3,0)+AC1741,OFFSET(C1741,-M1741+4,0),1,0))</f>
        <v/>
      </c>
      <c r="W1741" s="67" t="str">
        <f t="shared" si="308"/>
        <v/>
      </c>
      <c r="X1741" s="67" t="str">
        <f ca="1">IF(I1741="","",_xll.xEURO(OFFSET(C1741,-M1741+1,0),J1741,OFFSET(C1741,-M1741+2,0),OFFSET(C1741,-M1741+2,0),OFFSET(C1741,-M1741+3,0)+AC1741,OFFSET(C1741,-M1741+4,0),1,2)/10*I1741)</f>
        <v/>
      </c>
      <c r="Y1741" s="71" t="str">
        <f ca="1">IF(I1741="","",_xll.xEURO(OFFSET(C1741,-M1741+1,0),J1741,OFFSET(C1741,-M1741+2,0),OFFSET(C1741,-M1741+2,0),OFFSET(C1741,-M1741+3,0)+AC1741,OFFSET(C1741,-M1741+4,0),1,3)/100*I1741*10000)</f>
        <v/>
      </c>
      <c r="Z1741" s="71" t="str">
        <f ca="1">IF(I1741="","",_xll.xEURO(OFFSET(C1741,-M1741+1,0),J1741,OFFSET(C1741,-M1741+2,0),OFFSET(C1741,-M1741+2,0),OFFSET(C1741,-M1741+3,0)+AC1741,OFFSET(C1741,-M1741+4,0),1,5)/365.25*I1741*10000)</f>
        <v/>
      </c>
      <c r="AB1741" s="40" t="str">
        <f ca="1">IF(D1741="","",_xll.xCalcSkew(OFFSET(C1741,-M1741,0),E1741-OFFSET(C1741,-M1741+1,0),b)/100)</f>
        <v/>
      </c>
      <c r="AC1741" s="40" t="str">
        <f ca="1">IF(I1741="","",_xll.xCalcSkew(OFFSET(C1741,-M1741,0),J1741-OFFSET(C1741,-M1741+1,0),b)/100)</f>
        <v/>
      </c>
      <c r="AE1741">
        <f t="shared" si="310"/>
        <v>0</v>
      </c>
      <c r="AF1741">
        <f t="shared" si="311"/>
        <v>0</v>
      </c>
      <c r="AG1741">
        <f t="shared" si="312"/>
        <v>0</v>
      </c>
    </row>
    <row r="1742" spans="3:33" x14ac:dyDescent="0.25">
      <c r="D1742" s="52"/>
      <c r="E1742" s="39"/>
      <c r="F1742" s="39"/>
      <c r="G1742" s="35"/>
      <c r="I1742" s="52"/>
      <c r="J1742" s="39"/>
      <c r="K1742" s="39"/>
      <c r="L1742" s="62"/>
      <c r="M1742" s="101">
        <f t="shared" si="309"/>
        <v>19</v>
      </c>
      <c r="N1742" s="67" t="str">
        <f ca="1">IF(D1742="","",_xll.xEURO(OFFSET(C1742,-M1742+1,0),E1742,OFFSET(C1742,-M1742+2,0),OFFSET(C1742,-M1742+2,0),OFFSET(C1742,-M1742+3,0)+AB1742,OFFSET(C1742,-M1742+4,0),0,1)*D1742)</f>
        <v/>
      </c>
      <c r="O1742" s="69" t="str">
        <f ca="1">IF(D1742="","",_xll.xEURO(OFFSET(C1742,-M1742+1,0),E1742,OFFSET(C1742,-M1742+2,0),OFFSET(C1742,-M1742+2,0),OFFSET(C1742,-M1742+3,0)+AB1742,OFFSET(C1742,-M1742+4,0),0,0))</f>
        <v/>
      </c>
      <c r="P1742" s="67" t="str">
        <f t="shared" si="307"/>
        <v/>
      </c>
      <c r="Q1742" s="67" t="str">
        <f ca="1">IF(D1742="","",_xll.xEURO(OFFSET(C1742,-M1742+1,0),E1742,OFFSET(C1742,-M1742+2,0),OFFSET(C1742,-M1742+2,0),OFFSET(C1742,-M1742+3,0)+AB1742,OFFSET(C1742,-M1742+4,0),0,2)/10*D1742)</f>
        <v/>
      </c>
      <c r="R1742" s="71" t="str">
        <f ca="1">IF(D1742="","",_xll.xEURO(OFFSET(C1742,-M1742+1,0),E1742,OFFSET(C1742,-M1742+2,0),OFFSET(C1742,-M1742+2,0),OFFSET(C1742,-M1742+3,0)+AB1742,OFFSET(C1742,-M1742+4,0),0,3)/100*D1742*10000)</f>
        <v/>
      </c>
      <c r="S1742" s="71" t="str">
        <f ca="1">IF(D1742="","",_xll.xEURO(OFFSET(C1742,-M1742+1,0),E1742,OFFSET(C1742,-M1742+2,0),OFFSET(C1742,-M1742+2,0),OFFSET(C1742,-M1742+3,0)+AB1742,OFFSET(C1742,-M1742+4,0),0,5)/365.25*D1742*10000)</f>
        <v/>
      </c>
      <c r="U1742" s="67" t="str">
        <f ca="1">IF(I1742="","",_xll.xEURO(OFFSET(C1742,-M1742+1,0),J1742,OFFSET(C1742,-M1742+2,0),OFFSET(C1742,-M1742+2,0),OFFSET(C1742,-M1742+3,0)+AC1742,OFFSET(C1742,-M1742+4,0),1,1)*I1742)</f>
        <v/>
      </c>
      <c r="V1742" s="69" t="str">
        <f ca="1">IF(I1742="","",_xll.xEURO(OFFSET(C1742,-M1742+1,0),J1742,OFFSET(C1742,-M1742+2,0),OFFSET(C1742,-M1742+2,0),OFFSET(C1742,-M1742+3,0)+AC1742,OFFSET(C1742,-M1742+4,0),1,0))</f>
        <v/>
      </c>
      <c r="W1742" s="67" t="str">
        <f t="shared" si="308"/>
        <v/>
      </c>
      <c r="X1742" s="67" t="str">
        <f ca="1">IF(I1742="","",_xll.xEURO(OFFSET(C1742,-M1742+1,0),J1742,OFFSET(C1742,-M1742+2,0),OFFSET(C1742,-M1742+2,0),OFFSET(C1742,-M1742+3,0)+AC1742,OFFSET(C1742,-M1742+4,0),1,2)/10*I1742)</f>
        <v/>
      </c>
      <c r="Y1742" s="71" t="str">
        <f ca="1">IF(I1742="","",_xll.xEURO(OFFSET(C1742,-M1742+1,0),J1742,OFFSET(C1742,-M1742+2,0),OFFSET(C1742,-M1742+2,0),OFFSET(C1742,-M1742+3,0)+AC1742,OFFSET(C1742,-M1742+4,0),1,3)/100*I1742*10000)</f>
        <v/>
      </c>
      <c r="Z1742" s="71" t="str">
        <f ca="1">IF(I1742="","",_xll.xEURO(OFFSET(C1742,-M1742+1,0),J1742,OFFSET(C1742,-M1742+2,0),OFFSET(C1742,-M1742+2,0),OFFSET(C1742,-M1742+3,0)+AC1742,OFFSET(C1742,-M1742+4,0),1,5)/365.25*I1742*10000)</f>
        <v/>
      </c>
      <c r="AB1742" s="40" t="str">
        <f ca="1">IF(D1742="","",_xll.xCalcSkew(OFFSET(C1742,-M1742,0),E1742-OFFSET(C1742,-M1742+1,0),b)/100)</f>
        <v/>
      </c>
      <c r="AC1742" s="40" t="str">
        <f ca="1">IF(I1742="","",_xll.xCalcSkew(OFFSET(C1742,-M1742,0),J1742-OFFSET(C1742,-M1742+1,0),b)/100)</f>
        <v/>
      </c>
      <c r="AE1742">
        <f t="shared" si="310"/>
        <v>0</v>
      </c>
      <c r="AF1742">
        <f t="shared" si="311"/>
        <v>0</v>
      </c>
      <c r="AG1742">
        <f t="shared" si="312"/>
        <v>0</v>
      </c>
    </row>
    <row r="1743" spans="3:33" x14ac:dyDescent="0.25">
      <c r="D1743" s="52"/>
      <c r="E1743" s="39"/>
      <c r="F1743" s="39"/>
      <c r="G1743" s="35"/>
      <c r="I1743" s="52"/>
      <c r="J1743" s="39"/>
      <c r="K1743" s="39"/>
      <c r="L1743" s="62"/>
      <c r="M1743" s="101">
        <f t="shared" si="309"/>
        <v>20</v>
      </c>
      <c r="N1743" s="67" t="str">
        <f ca="1">IF(D1743="","",_xll.xEURO(OFFSET(C1743,-M1743+1,0),E1743,OFFSET(C1743,-M1743+2,0),OFFSET(C1743,-M1743+2,0),OFFSET(C1743,-M1743+3,0)+AB1743,OFFSET(C1743,-M1743+4,0),0,1)*D1743)</f>
        <v/>
      </c>
      <c r="O1743" s="69" t="str">
        <f ca="1">IF(D1743="","",_xll.xEURO(OFFSET(C1743,-M1743+1,0),E1743,OFFSET(C1743,-M1743+2,0),OFFSET(C1743,-M1743+2,0),OFFSET(C1743,-M1743+3,0)+AB1743,OFFSET(C1743,-M1743+4,0),0,0))</f>
        <v/>
      </c>
      <c r="P1743" s="67" t="str">
        <f t="shared" si="307"/>
        <v/>
      </c>
      <c r="Q1743" s="67" t="str">
        <f ca="1">IF(D1743="","",_xll.xEURO(OFFSET(C1743,-M1743+1,0),E1743,OFFSET(C1743,-M1743+2,0),OFFSET(C1743,-M1743+2,0),OFFSET(C1743,-M1743+3,0)+AB1743,OFFSET(C1743,-M1743+4,0),0,2)/10*D1743)</f>
        <v/>
      </c>
      <c r="R1743" s="71" t="str">
        <f ca="1">IF(D1743="","",_xll.xEURO(OFFSET(C1743,-M1743+1,0),E1743,OFFSET(C1743,-M1743+2,0),OFFSET(C1743,-M1743+2,0),OFFSET(C1743,-M1743+3,0)+AB1743,OFFSET(C1743,-M1743+4,0),0,3)/100*D1743*10000)</f>
        <v/>
      </c>
      <c r="S1743" s="71" t="str">
        <f ca="1">IF(D1743="","",_xll.xEURO(OFFSET(C1743,-M1743+1,0),E1743,OFFSET(C1743,-M1743+2,0),OFFSET(C1743,-M1743+2,0),OFFSET(C1743,-M1743+3,0)+AB1743,OFFSET(C1743,-M1743+4,0),0,5)/365.25*D1743*10000)</f>
        <v/>
      </c>
      <c r="U1743" s="67" t="str">
        <f ca="1">IF(I1743="","",_xll.xEURO(OFFSET(C1743,-M1743+1,0),J1743,OFFSET(C1743,-M1743+2,0),OFFSET(C1743,-M1743+2,0),OFFSET(C1743,-M1743+3,0)+AC1743,OFFSET(C1743,-M1743+4,0),1,1)*I1743)</f>
        <v/>
      </c>
      <c r="V1743" s="69" t="str">
        <f ca="1">IF(I1743="","",_xll.xEURO(OFFSET(C1743,-M1743+1,0),J1743,OFFSET(C1743,-M1743+2,0),OFFSET(C1743,-M1743+2,0),OFFSET(C1743,-M1743+3,0)+AC1743,OFFSET(C1743,-M1743+4,0),1,0))</f>
        <v/>
      </c>
      <c r="W1743" s="67" t="str">
        <f t="shared" si="308"/>
        <v/>
      </c>
      <c r="X1743" s="67" t="str">
        <f ca="1">IF(I1743="","",_xll.xEURO(OFFSET(C1743,-M1743+1,0),J1743,OFFSET(C1743,-M1743+2,0),OFFSET(C1743,-M1743+2,0),OFFSET(C1743,-M1743+3,0)+AC1743,OFFSET(C1743,-M1743+4,0),1,2)/10*I1743)</f>
        <v/>
      </c>
      <c r="Y1743" s="71" t="str">
        <f ca="1">IF(I1743="","",_xll.xEURO(OFFSET(C1743,-M1743+1,0),J1743,OFFSET(C1743,-M1743+2,0),OFFSET(C1743,-M1743+2,0),OFFSET(C1743,-M1743+3,0)+AC1743,OFFSET(C1743,-M1743+4,0),1,3)/100*I1743*10000)</f>
        <v/>
      </c>
      <c r="Z1743" s="71" t="str">
        <f ca="1">IF(I1743="","",_xll.xEURO(OFFSET(C1743,-M1743+1,0),J1743,OFFSET(C1743,-M1743+2,0),OFFSET(C1743,-M1743+2,0),OFFSET(C1743,-M1743+3,0)+AC1743,OFFSET(C1743,-M1743+4,0),1,5)/365.25*I1743*10000)</f>
        <v/>
      </c>
      <c r="AB1743" s="40" t="str">
        <f ca="1">IF(D1743="","",_xll.xCalcSkew(OFFSET(C1743,-M1743,0),E1743-OFFSET(C1743,-M1743+1,0),b)/100)</f>
        <v/>
      </c>
      <c r="AC1743" s="40" t="str">
        <f ca="1">IF(I1743="","",_xll.xCalcSkew(OFFSET(C1743,-M1743,0),J1743-OFFSET(C1743,-M1743+1,0),b)/100)</f>
        <v/>
      </c>
      <c r="AE1743">
        <f t="shared" si="310"/>
        <v>0</v>
      </c>
      <c r="AF1743">
        <f t="shared" si="311"/>
        <v>0</v>
      </c>
      <c r="AG1743">
        <f t="shared" si="312"/>
        <v>0</v>
      </c>
    </row>
    <row r="1744" spans="3:33" x14ac:dyDescent="0.25">
      <c r="D1744" s="52"/>
      <c r="E1744" s="39"/>
      <c r="F1744" s="39"/>
      <c r="G1744" s="35"/>
      <c r="I1744" s="52"/>
      <c r="J1744" s="39"/>
      <c r="K1744" s="39"/>
      <c r="L1744" s="62"/>
      <c r="M1744" s="101">
        <f t="shared" si="309"/>
        <v>21</v>
      </c>
      <c r="N1744" s="67" t="str">
        <f ca="1">IF(D1744="","",_xll.xEURO(OFFSET(C1744,-M1744+1,0),E1744,OFFSET(C1744,-M1744+2,0),OFFSET(C1744,-M1744+2,0),OFFSET(C1744,-M1744+3,0)+AB1744,OFFSET(C1744,-M1744+4,0),0,1)*D1744)</f>
        <v/>
      </c>
      <c r="O1744" s="69" t="str">
        <f ca="1">IF(D1744="","",_xll.xEURO(OFFSET(C1744,-M1744+1,0),E1744,OFFSET(C1744,-M1744+2,0),OFFSET(C1744,-M1744+2,0),OFFSET(C1744,-M1744+3,0)+AB1744,OFFSET(C1744,-M1744+4,0),0,0))</f>
        <v/>
      </c>
      <c r="P1744" s="67" t="str">
        <f t="shared" si="307"/>
        <v/>
      </c>
      <c r="Q1744" s="67" t="str">
        <f ca="1">IF(D1744="","",_xll.xEURO(OFFSET(C1744,-M1744+1,0),E1744,OFFSET(C1744,-M1744+2,0),OFFSET(C1744,-M1744+2,0),OFFSET(C1744,-M1744+3,0)+AB1744,OFFSET(C1744,-M1744+4,0),0,2)/10*D1744)</f>
        <v/>
      </c>
      <c r="R1744" s="71" t="str">
        <f ca="1">IF(D1744="","",_xll.xEURO(OFFSET(C1744,-M1744+1,0),E1744,OFFSET(C1744,-M1744+2,0),OFFSET(C1744,-M1744+2,0),OFFSET(C1744,-M1744+3,0)+AB1744,OFFSET(C1744,-M1744+4,0),0,3)/100*D1744*10000)</f>
        <v/>
      </c>
      <c r="S1744" s="71" t="str">
        <f ca="1">IF(D1744="","",_xll.xEURO(OFFSET(C1744,-M1744+1,0),E1744,OFFSET(C1744,-M1744+2,0),OFFSET(C1744,-M1744+2,0),OFFSET(C1744,-M1744+3,0)+AB1744,OFFSET(C1744,-M1744+4,0),0,5)/365.25*D1744*10000)</f>
        <v/>
      </c>
      <c r="U1744" s="67" t="str">
        <f ca="1">IF(I1744="","",_xll.xEURO(OFFSET(C1744,-M1744+1,0),J1744,OFFSET(C1744,-M1744+2,0),OFFSET(C1744,-M1744+2,0),OFFSET(C1744,-M1744+3,0)+AC1744,OFFSET(C1744,-M1744+4,0),1,1)*I1744)</f>
        <v/>
      </c>
      <c r="V1744" s="69" t="str">
        <f ca="1">IF(I1744="","",_xll.xEURO(OFFSET(C1744,-M1744+1,0),J1744,OFFSET(C1744,-M1744+2,0),OFFSET(C1744,-M1744+2,0),OFFSET(C1744,-M1744+3,0)+AC1744,OFFSET(C1744,-M1744+4,0),1,0))</f>
        <v/>
      </c>
      <c r="W1744" s="67" t="str">
        <f t="shared" si="308"/>
        <v/>
      </c>
      <c r="X1744" s="67" t="str">
        <f ca="1">IF(I1744="","",_xll.xEURO(OFFSET(C1744,-M1744+1,0),J1744,OFFSET(C1744,-M1744+2,0),OFFSET(C1744,-M1744+2,0),OFFSET(C1744,-M1744+3,0)+AC1744,OFFSET(C1744,-M1744+4,0),1,2)/10*I1744)</f>
        <v/>
      </c>
      <c r="Y1744" s="71" t="str">
        <f ca="1">IF(I1744="","",_xll.xEURO(OFFSET(C1744,-M1744+1,0),J1744,OFFSET(C1744,-M1744+2,0),OFFSET(C1744,-M1744+2,0),OFFSET(C1744,-M1744+3,0)+AC1744,OFFSET(C1744,-M1744+4,0),1,3)/100*I1744*10000)</f>
        <v/>
      </c>
      <c r="Z1744" s="71" t="str">
        <f ca="1">IF(I1744="","",_xll.xEURO(OFFSET(C1744,-M1744+1,0),J1744,OFFSET(C1744,-M1744+2,0),OFFSET(C1744,-M1744+2,0),OFFSET(C1744,-M1744+3,0)+AC1744,OFFSET(C1744,-M1744+4,0),1,5)/365.25*I1744*10000)</f>
        <v/>
      </c>
      <c r="AB1744" s="40" t="str">
        <f ca="1">IF(D1744="","",_xll.xCalcSkew(OFFSET(C1744,-M1744,0),E1744-OFFSET(C1744,-M1744+1,0),b)/100)</f>
        <v/>
      </c>
      <c r="AC1744" s="40" t="str">
        <f ca="1">IF(I1744="","",_xll.xCalcSkew(OFFSET(C1744,-M1744,0),J1744-OFFSET(C1744,-M1744+1,0),b)/100)</f>
        <v/>
      </c>
      <c r="AE1744">
        <f t="shared" si="310"/>
        <v>0</v>
      </c>
      <c r="AF1744">
        <f t="shared" si="311"/>
        <v>0</v>
      </c>
      <c r="AG1744">
        <f t="shared" si="312"/>
        <v>0</v>
      </c>
    </row>
    <row r="1745" spans="4:33" x14ac:dyDescent="0.25">
      <c r="D1745" s="52"/>
      <c r="E1745" s="39"/>
      <c r="F1745" s="39"/>
      <c r="G1745" s="35"/>
      <c r="I1745" s="52"/>
      <c r="J1745" s="39"/>
      <c r="K1745" s="39"/>
      <c r="L1745" s="62"/>
      <c r="M1745" s="101">
        <f t="shared" si="309"/>
        <v>22</v>
      </c>
      <c r="N1745" s="67" t="str">
        <f ca="1">IF(D1745="","",_xll.xEURO(OFFSET(C1745,-M1745+1,0),E1745,OFFSET(C1745,-M1745+2,0),OFFSET(C1745,-M1745+2,0),OFFSET(C1745,-M1745+3,0)+AB1745,OFFSET(C1745,-M1745+4,0),0,1)*D1745)</f>
        <v/>
      </c>
      <c r="O1745" s="69" t="str">
        <f ca="1">IF(D1745="","",_xll.xEURO(OFFSET(C1745,-M1745+1,0),E1745,OFFSET(C1745,-M1745+2,0),OFFSET(C1745,-M1745+2,0),OFFSET(C1745,-M1745+3,0)+AB1745,OFFSET(C1745,-M1745+4,0),0,0))</f>
        <v/>
      </c>
      <c r="P1745" s="67" t="str">
        <f t="shared" si="307"/>
        <v/>
      </c>
      <c r="Q1745" s="67" t="str">
        <f ca="1">IF(D1745="","",_xll.xEURO(OFFSET(C1745,-M1745+1,0),E1745,OFFSET(C1745,-M1745+2,0),OFFSET(C1745,-M1745+2,0),OFFSET(C1745,-M1745+3,0)+AB1745,OFFSET(C1745,-M1745+4,0),0,2)/10*D1745)</f>
        <v/>
      </c>
      <c r="R1745" s="71" t="str">
        <f ca="1">IF(D1745="","",_xll.xEURO(OFFSET(C1745,-M1745+1,0),E1745,OFFSET(C1745,-M1745+2,0),OFFSET(C1745,-M1745+2,0),OFFSET(C1745,-M1745+3,0)+AB1745,OFFSET(C1745,-M1745+4,0),0,3)/100*D1745*10000)</f>
        <v/>
      </c>
      <c r="S1745" s="71" t="str">
        <f ca="1">IF(D1745="","",_xll.xEURO(OFFSET(C1745,-M1745+1,0),E1745,OFFSET(C1745,-M1745+2,0),OFFSET(C1745,-M1745+2,0),OFFSET(C1745,-M1745+3,0)+AB1745,OFFSET(C1745,-M1745+4,0),0,5)/365.25*D1745*10000)</f>
        <v/>
      </c>
      <c r="U1745" s="67" t="str">
        <f ca="1">IF(I1745="","",_xll.xEURO(OFFSET(C1745,-M1745+1,0),J1745,OFFSET(C1745,-M1745+2,0),OFFSET(C1745,-M1745+2,0),OFFSET(C1745,-M1745+3,0)+AC1745,OFFSET(C1745,-M1745+4,0),1,1)*I1745)</f>
        <v/>
      </c>
      <c r="V1745" s="69" t="str">
        <f ca="1">IF(I1745="","",_xll.xEURO(OFFSET(C1745,-M1745+1,0),J1745,OFFSET(C1745,-M1745+2,0),OFFSET(C1745,-M1745+2,0),OFFSET(C1745,-M1745+3,0)+AC1745,OFFSET(C1745,-M1745+4,0),1,0))</f>
        <v/>
      </c>
      <c r="W1745" s="67" t="str">
        <f t="shared" si="308"/>
        <v/>
      </c>
      <c r="X1745" s="67" t="str">
        <f ca="1">IF(I1745="","",_xll.xEURO(OFFSET(C1745,-M1745+1,0),J1745,OFFSET(C1745,-M1745+2,0),OFFSET(C1745,-M1745+2,0),OFFSET(C1745,-M1745+3,0)+AC1745,OFFSET(C1745,-M1745+4,0),1,2)/10*I1745)</f>
        <v/>
      </c>
      <c r="Y1745" s="71" t="str">
        <f ca="1">IF(I1745="","",_xll.xEURO(OFFSET(C1745,-M1745+1,0),J1745,OFFSET(C1745,-M1745+2,0),OFFSET(C1745,-M1745+2,0),OFFSET(C1745,-M1745+3,0)+AC1745,OFFSET(C1745,-M1745+4,0),1,3)/100*I1745*10000)</f>
        <v/>
      </c>
      <c r="Z1745" s="71" t="str">
        <f ca="1">IF(I1745="","",_xll.xEURO(OFFSET(C1745,-M1745+1,0),J1745,OFFSET(C1745,-M1745+2,0),OFFSET(C1745,-M1745+2,0),OFFSET(C1745,-M1745+3,0)+AC1745,OFFSET(C1745,-M1745+4,0),1,5)/365.25*I1745*10000)</f>
        <v/>
      </c>
      <c r="AB1745" s="40" t="str">
        <f ca="1">IF(D1745="","",_xll.xCalcSkew(OFFSET(C1745,-M1745,0),E1745-OFFSET(C1745,-M1745+1,0),b)/100)</f>
        <v/>
      </c>
      <c r="AC1745" s="40" t="str">
        <f ca="1">IF(I1745="","",_xll.xCalcSkew(OFFSET(C1745,-M1745,0),J1745-OFFSET(C1745,-M1745+1,0),b)/100)</f>
        <v/>
      </c>
      <c r="AE1745">
        <f t="shared" si="310"/>
        <v>0</v>
      </c>
      <c r="AF1745">
        <f t="shared" si="311"/>
        <v>0</v>
      </c>
      <c r="AG1745">
        <f t="shared" si="312"/>
        <v>0</v>
      </c>
    </row>
    <row r="1746" spans="4:33" x14ac:dyDescent="0.25">
      <c r="D1746" s="52"/>
      <c r="E1746" s="39"/>
      <c r="F1746" s="39"/>
      <c r="G1746" s="35"/>
      <c r="I1746" s="52"/>
      <c r="J1746" s="39"/>
      <c r="K1746" s="39"/>
      <c r="L1746" s="62"/>
      <c r="M1746" s="101">
        <f t="shared" si="309"/>
        <v>23</v>
      </c>
      <c r="N1746" s="67" t="str">
        <f ca="1">IF(D1746="","",_xll.xEURO(OFFSET(C1746,-M1746+1,0),E1746,OFFSET(C1746,-M1746+2,0),OFFSET(C1746,-M1746+2,0),OFFSET(C1746,-M1746+3,0)+AB1746,OFFSET(C1746,-M1746+4,0),0,1)*D1746)</f>
        <v/>
      </c>
      <c r="O1746" s="69" t="str">
        <f ca="1">IF(D1746="","",_xll.xEURO(OFFSET(C1746,-M1746+1,0),E1746,OFFSET(C1746,-M1746+2,0),OFFSET(C1746,-M1746+2,0),OFFSET(C1746,-M1746+3,0)+AB1746,OFFSET(C1746,-M1746+4,0),0,0))</f>
        <v/>
      </c>
      <c r="P1746" s="67" t="str">
        <f t="shared" si="307"/>
        <v/>
      </c>
      <c r="Q1746" s="67" t="str">
        <f ca="1">IF(D1746="","",_xll.xEURO(OFFSET(C1746,-M1746+1,0),E1746,OFFSET(C1746,-M1746+2,0),OFFSET(C1746,-M1746+2,0),OFFSET(C1746,-M1746+3,0)+AB1746,OFFSET(C1746,-M1746+4,0),0,2)/10*D1746)</f>
        <v/>
      </c>
      <c r="R1746" s="71" t="str">
        <f ca="1">IF(D1746="","",_xll.xEURO(OFFSET(C1746,-M1746+1,0),E1746,OFFSET(C1746,-M1746+2,0),OFFSET(C1746,-M1746+2,0),OFFSET(C1746,-M1746+3,0)+AB1746,OFFSET(C1746,-M1746+4,0),0,3)/100*D1746*10000)</f>
        <v/>
      </c>
      <c r="S1746" s="71" t="str">
        <f ca="1">IF(D1746="","",_xll.xEURO(OFFSET(C1746,-M1746+1,0),E1746,OFFSET(C1746,-M1746+2,0),OFFSET(C1746,-M1746+2,0),OFFSET(C1746,-M1746+3,0)+AB1746,OFFSET(C1746,-M1746+4,0),0,5)/365.25*D1746*10000)</f>
        <v/>
      </c>
      <c r="U1746" s="67" t="str">
        <f ca="1">IF(I1746="","",_xll.xEURO(OFFSET(C1746,-M1746+1,0),J1746,OFFSET(C1746,-M1746+2,0),OFFSET(C1746,-M1746+2,0),OFFSET(C1746,-M1746+3,0)+AC1746,OFFSET(C1746,-M1746+4,0),1,1)*I1746)</f>
        <v/>
      </c>
      <c r="V1746" s="69" t="str">
        <f ca="1">IF(I1746="","",_xll.xEURO(OFFSET(C1746,-M1746+1,0),J1746,OFFSET(C1746,-M1746+2,0),OFFSET(C1746,-M1746+2,0),OFFSET(C1746,-M1746+3,0)+AC1746,OFFSET(C1746,-M1746+4,0),1,0))</f>
        <v/>
      </c>
      <c r="W1746" s="67" t="str">
        <f t="shared" si="308"/>
        <v/>
      </c>
      <c r="X1746" s="67" t="str">
        <f ca="1">IF(I1746="","",_xll.xEURO(OFFSET(C1746,-M1746+1,0),J1746,OFFSET(C1746,-M1746+2,0),OFFSET(C1746,-M1746+2,0),OFFSET(C1746,-M1746+3,0)+AC1746,OFFSET(C1746,-M1746+4,0),1,2)/10*I1746)</f>
        <v/>
      </c>
      <c r="Y1746" s="71" t="str">
        <f ca="1">IF(I1746="","",_xll.xEURO(OFFSET(C1746,-M1746+1,0),J1746,OFFSET(C1746,-M1746+2,0),OFFSET(C1746,-M1746+2,0),OFFSET(C1746,-M1746+3,0)+AC1746,OFFSET(C1746,-M1746+4,0),1,3)/100*I1746*10000)</f>
        <v/>
      </c>
      <c r="Z1746" s="71" t="str">
        <f ca="1">IF(I1746="","",_xll.xEURO(OFFSET(C1746,-M1746+1,0),J1746,OFFSET(C1746,-M1746+2,0),OFFSET(C1746,-M1746+2,0),OFFSET(C1746,-M1746+3,0)+AC1746,OFFSET(C1746,-M1746+4,0),1,5)/365.25*I1746*10000)</f>
        <v/>
      </c>
      <c r="AB1746" s="40" t="str">
        <f ca="1">IF(D1746="","",_xll.xCalcSkew(OFFSET(C1746,-M1746,0),E1746-OFFSET(C1746,-M1746+1,0),b)/100)</f>
        <v/>
      </c>
      <c r="AC1746" s="40" t="str">
        <f ca="1">IF(I1746="","",_xll.xCalcSkew(OFFSET(C1746,-M1746,0),J1746-OFFSET(C1746,-M1746+1,0),b)/100)</f>
        <v/>
      </c>
      <c r="AE1746">
        <f t="shared" si="310"/>
        <v>0</v>
      </c>
      <c r="AF1746">
        <f t="shared" si="311"/>
        <v>0</v>
      </c>
      <c r="AG1746">
        <f t="shared" si="312"/>
        <v>0</v>
      </c>
    </row>
    <row r="1747" spans="4:33" x14ac:dyDescent="0.25">
      <c r="D1747" s="52"/>
      <c r="E1747" s="39"/>
      <c r="F1747" s="39"/>
      <c r="G1747" s="35"/>
      <c r="I1747" s="52"/>
      <c r="J1747" s="39"/>
      <c r="K1747" s="39"/>
      <c r="L1747" s="62"/>
      <c r="M1747" s="101">
        <f t="shared" si="309"/>
        <v>24</v>
      </c>
      <c r="N1747" s="67" t="str">
        <f ca="1">IF(D1747="","",_xll.xEURO(OFFSET(C1747,-M1747+1,0),E1747,OFFSET(C1747,-M1747+2,0),OFFSET(C1747,-M1747+2,0),OFFSET(C1747,-M1747+3,0)+AB1747,OFFSET(C1747,-M1747+4,0),0,1)*D1747)</f>
        <v/>
      </c>
      <c r="O1747" s="69" t="str">
        <f ca="1">IF(D1747="","",_xll.xEURO(OFFSET(C1747,-M1747+1,0),E1747,OFFSET(C1747,-M1747+2,0),OFFSET(C1747,-M1747+2,0),OFFSET(C1747,-M1747+3,0)+AB1747,OFFSET(C1747,-M1747+4,0),0,0))</f>
        <v/>
      </c>
      <c r="P1747" s="67" t="str">
        <f t="shared" si="307"/>
        <v/>
      </c>
      <c r="Q1747" s="67" t="str">
        <f ca="1">IF(D1747="","",_xll.xEURO(OFFSET(C1747,-M1747+1,0),E1747,OFFSET(C1747,-M1747+2,0),OFFSET(C1747,-M1747+2,0),OFFSET(C1747,-M1747+3,0)+AB1747,OFFSET(C1747,-M1747+4,0),0,2)/10*D1747)</f>
        <v/>
      </c>
      <c r="R1747" s="71" t="str">
        <f ca="1">IF(D1747="","",_xll.xEURO(OFFSET(C1747,-M1747+1,0),E1747,OFFSET(C1747,-M1747+2,0),OFFSET(C1747,-M1747+2,0),OFFSET(C1747,-M1747+3,0)+AB1747,OFFSET(C1747,-M1747+4,0),0,3)/100*D1747*10000)</f>
        <v/>
      </c>
      <c r="S1747" s="71" t="str">
        <f ca="1">IF(D1747="","",_xll.xEURO(OFFSET(C1747,-M1747+1,0),E1747,OFFSET(C1747,-M1747+2,0),OFFSET(C1747,-M1747+2,0),OFFSET(C1747,-M1747+3,0)+AB1747,OFFSET(C1747,-M1747+4,0),0,5)/365.25*D1747*10000)</f>
        <v/>
      </c>
      <c r="U1747" s="67" t="str">
        <f ca="1">IF(I1747="","",_xll.xEURO(OFFSET(C1747,-M1747+1,0),J1747,OFFSET(C1747,-M1747+2,0),OFFSET(C1747,-M1747+2,0),OFFSET(C1747,-M1747+3,0)+AC1747,OFFSET(C1747,-M1747+4,0),1,1)*I1747)</f>
        <v/>
      </c>
      <c r="V1747" s="69" t="str">
        <f ca="1">IF(I1747="","",_xll.xEURO(OFFSET(C1747,-M1747+1,0),J1747,OFFSET(C1747,-M1747+2,0),OFFSET(C1747,-M1747+2,0),OFFSET(C1747,-M1747+3,0)+AC1747,OFFSET(C1747,-M1747+4,0),1,0))</f>
        <v/>
      </c>
      <c r="W1747" s="67" t="str">
        <f t="shared" si="308"/>
        <v/>
      </c>
      <c r="X1747" s="67" t="str">
        <f ca="1">IF(I1747="","",_xll.xEURO(OFFSET(C1747,-M1747+1,0),J1747,OFFSET(C1747,-M1747+2,0),OFFSET(C1747,-M1747+2,0),OFFSET(C1747,-M1747+3,0)+AC1747,OFFSET(C1747,-M1747+4,0),1,2)/10*I1747)</f>
        <v/>
      </c>
      <c r="Y1747" s="71" t="str">
        <f ca="1">IF(I1747="","",_xll.xEURO(OFFSET(C1747,-M1747+1,0),J1747,OFFSET(C1747,-M1747+2,0),OFFSET(C1747,-M1747+2,0),OFFSET(C1747,-M1747+3,0)+AC1747,OFFSET(C1747,-M1747+4,0),1,3)/100*I1747*10000)</f>
        <v/>
      </c>
      <c r="Z1747" s="71" t="str">
        <f ca="1">IF(I1747="","",_xll.xEURO(OFFSET(C1747,-M1747+1,0),J1747,OFFSET(C1747,-M1747+2,0),OFFSET(C1747,-M1747+2,0),OFFSET(C1747,-M1747+3,0)+AC1747,OFFSET(C1747,-M1747+4,0),1,5)/365.25*I1747*10000)</f>
        <v/>
      </c>
      <c r="AB1747" s="40" t="str">
        <f ca="1">IF(D1747="","",_xll.xCalcSkew(OFFSET(C1747,-M1747,0),E1747-OFFSET(C1747,-M1747+1,0),b)/100)</f>
        <v/>
      </c>
      <c r="AC1747" s="40" t="str">
        <f ca="1">IF(I1747="","",_xll.xCalcSkew(OFFSET(C1747,-M1747,0),J1747-OFFSET(C1747,-M1747+1,0),b)/100)</f>
        <v/>
      </c>
      <c r="AE1747">
        <f t="shared" si="310"/>
        <v>0</v>
      </c>
      <c r="AF1747">
        <f t="shared" si="311"/>
        <v>0</v>
      </c>
      <c r="AG1747">
        <f t="shared" si="312"/>
        <v>0</v>
      </c>
    </row>
    <row r="1748" spans="4:33" x14ac:dyDescent="0.25">
      <c r="D1748" s="52"/>
      <c r="E1748" s="39"/>
      <c r="F1748" s="39"/>
      <c r="G1748" s="35"/>
      <c r="I1748" s="52"/>
      <c r="J1748" s="39"/>
      <c r="K1748" s="39"/>
      <c r="L1748" s="62"/>
      <c r="M1748" s="101">
        <f t="shared" si="309"/>
        <v>25</v>
      </c>
      <c r="N1748" s="67" t="str">
        <f ca="1">IF(D1748="","",_xll.xEURO(OFFSET(C1748,-M1748+1,0),E1748,OFFSET(C1748,-M1748+2,0),OFFSET(C1748,-M1748+2,0),OFFSET(C1748,-M1748+3,0)+AB1748,OFFSET(C1748,-M1748+4,0),0,1)*D1748)</f>
        <v/>
      </c>
      <c r="O1748" s="69" t="str">
        <f ca="1">IF(D1748="","",_xll.xEURO(OFFSET(C1748,-M1748+1,0),E1748,OFFSET(C1748,-M1748+2,0),OFFSET(C1748,-M1748+2,0),OFFSET(C1748,-M1748+3,0)+AB1748,OFFSET(C1748,-M1748+4,0),0,0))</f>
        <v/>
      </c>
      <c r="P1748" s="67" t="str">
        <f t="shared" si="307"/>
        <v/>
      </c>
      <c r="Q1748" s="67" t="str">
        <f ca="1">IF(D1748="","",_xll.xEURO(OFFSET(C1748,-M1748+1,0),E1748,OFFSET(C1748,-M1748+2,0),OFFSET(C1748,-M1748+2,0),OFFSET(C1748,-M1748+3,0)+AB1748,OFFSET(C1748,-M1748+4,0),0,2)/10*D1748)</f>
        <v/>
      </c>
      <c r="R1748" s="71" t="str">
        <f ca="1">IF(D1748="","",_xll.xEURO(OFFSET(C1748,-M1748+1,0),E1748,OFFSET(C1748,-M1748+2,0),OFFSET(C1748,-M1748+2,0),OFFSET(C1748,-M1748+3,0)+AB1748,OFFSET(C1748,-M1748+4,0),0,3)/100*D1748*10000)</f>
        <v/>
      </c>
      <c r="S1748" s="71" t="str">
        <f ca="1">IF(D1748="","",_xll.xEURO(OFFSET(C1748,-M1748+1,0),E1748,OFFSET(C1748,-M1748+2,0),OFFSET(C1748,-M1748+2,0),OFFSET(C1748,-M1748+3,0)+AB1748,OFFSET(C1748,-M1748+4,0),0,5)/365.25*D1748*10000)</f>
        <v/>
      </c>
      <c r="U1748" s="67" t="str">
        <f ca="1">IF(I1748="","",_xll.xEURO(OFFSET(C1748,-M1748+1,0),J1748,OFFSET(C1748,-M1748+2,0),OFFSET(C1748,-M1748+2,0),OFFSET(C1748,-M1748+3,0)+AC1748,OFFSET(C1748,-M1748+4,0),1,1)*I1748)</f>
        <v/>
      </c>
      <c r="V1748" s="69" t="str">
        <f ca="1">IF(I1748="","",_xll.xEURO(OFFSET(C1748,-M1748+1,0),J1748,OFFSET(C1748,-M1748+2,0),OFFSET(C1748,-M1748+2,0),OFFSET(C1748,-M1748+3,0)+AC1748,OFFSET(C1748,-M1748+4,0),1,0))</f>
        <v/>
      </c>
      <c r="W1748" s="67" t="str">
        <f t="shared" si="308"/>
        <v/>
      </c>
      <c r="X1748" s="67" t="str">
        <f ca="1">IF(I1748="","",_xll.xEURO(OFFSET(C1748,-M1748+1,0),J1748,OFFSET(C1748,-M1748+2,0),OFFSET(C1748,-M1748+2,0),OFFSET(C1748,-M1748+3,0)+AC1748,OFFSET(C1748,-M1748+4,0),1,2)/10*I1748)</f>
        <v/>
      </c>
      <c r="Y1748" s="71" t="str">
        <f ca="1">IF(I1748="","",_xll.xEURO(OFFSET(C1748,-M1748+1,0),J1748,OFFSET(C1748,-M1748+2,0),OFFSET(C1748,-M1748+2,0),OFFSET(C1748,-M1748+3,0)+AC1748,OFFSET(C1748,-M1748+4,0),1,3)/100*I1748*10000)</f>
        <v/>
      </c>
      <c r="Z1748" s="71" t="str">
        <f ca="1">IF(I1748="","",_xll.xEURO(OFFSET(C1748,-M1748+1,0),J1748,OFFSET(C1748,-M1748+2,0),OFFSET(C1748,-M1748+2,0),OFFSET(C1748,-M1748+3,0)+AC1748,OFFSET(C1748,-M1748+4,0),1,5)/365.25*I1748*10000)</f>
        <v/>
      </c>
      <c r="AB1748" s="40" t="str">
        <f ca="1">IF(D1748="","",_xll.xCalcSkew(OFFSET(C1748,-M1748,0),E1748-OFFSET(C1748,-M1748+1,0),b)/100)</f>
        <v/>
      </c>
      <c r="AC1748" s="40" t="str">
        <f ca="1">IF(I1748="","",_xll.xCalcSkew(OFFSET(C1748,-M1748,0),J1748-OFFSET(C1748,-M1748+1,0),b)/100)</f>
        <v/>
      </c>
      <c r="AE1748">
        <f t="shared" si="310"/>
        <v>0</v>
      </c>
      <c r="AF1748">
        <f t="shared" si="311"/>
        <v>0</v>
      </c>
      <c r="AG1748">
        <f t="shared" si="312"/>
        <v>0</v>
      </c>
    </row>
    <row r="1749" spans="4:33" x14ac:dyDescent="0.25">
      <c r="D1749" s="52"/>
      <c r="E1749" s="39"/>
      <c r="F1749" s="39"/>
      <c r="G1749" s="35"/>
      <c r="I1749" s="52"/>
      <c r="J1749" s="39"/>
      <c r="K1749" s="39"/>
      <c r="L1749" s="62"/>
      <c r="M1749" s="101">
        <f t="shared" si="309"/>
        <v>26</v>
      </c>
      <c r="N1749" s="67" t="str">
        <f ca="1">IF(D1749="","",_xll.xEURO(OFFSET(C1749,-M1749+1,0),E1749,OFFSET(C1749,-M1749+2,0),OFFSET(C1749,-M1749+2,0),OFFSET(C1749,-M1749+3,0)+AB1749,OFFSET(C1749,-M1749+4,0),0,1)*D1749)</f>
        <v/>
      </c>
      <c r="O1749" s="69" t="str">
        <f ca="1">IF(D1749="","",_xll.xEURO(OFFSET(C1749,-M1749+1,0),E1749,OFFSET(C1749,-M1749+2,0),OFFSET(C1749,-M1749+2,0),OFFSET(C1749,-M1749+3,0)+AB1749,OFFSET(C1749,-M1749+4,0),0,0))</f>
        <v/>
      </c>
      <c r="P1749" s="67" t="str">
        <f t="shared" si="307"/>
        <v/>
      </c>
      <c r="Q1749" s="67" t="str">
        <f ca="1">IF(D1749="","",_xll.xEURO(OFFSET(C1749,-M1749+1,0),E1749,OFFSET(C1749,-M1749+2,0),OFFSET(C1749,-M1749+2,0),OFFSET(C1749,-M1749+3,0)+AB1749,OFFSET(C1749,-M1749+4,0),0,2)/10*D1749)</f>
        <v/>
      </c>
      <c r="R1749" s="71" t="str">
        <f ca="1">IF(D1749="","",_xll.xEURO(OFFSET(C1749,-M1749+1,0),E1749,OFFSET(C1749,-M1749+2,0),OFFSET(C1749,-M1749+2,0),OFFSET(C1749,-M1749+3,0)+AB1749,OFFSET(C1749,-M1749+4,0),0,3)/100*D1749*10000)</f>
        <v/>
      </c>
      <c r="S1749" s="71" t="str">
        <f ca="1">IF(D1749="","",_xll.xEURO(OFFSET(C1749,-M1749+1,0),E1749,OFFSET(C1749,-M1749+2,0),OFFSET(C1749,-M1749+2,0),OFFSET(C1749,-M1749+3,0)+AB1749,OFFSET(C1749,-M1749+4,0),0,5)/365.25*D1749*10000)</f>
        <v/>
      </c>
      <c r="U1749" s="67" t="str">
        <f ca="1">IF(I1749="","",_xll.xEURO(OFFSET(C1749,-M1749+1,0),J1749,OFFSET(C1749,-M1749+2,0),OFFSET(C1749,-M1749+2,0),OFFSET(C1749,-M1749+3,0)+AC1749,OFFSET(C1749,-M1749+4,0),1,1)*I1749)</f>
        <v/>
      </c>
      <c r="V1749" s="69" t="str">
        <f ca="1">IF(I1749="","",_xll.xEURO(OFFSET(C1749,-M1749+1,0),J1749,OFFSET(C1749,-M1749+2,0),OFFSET(C1749,-M1749+2,0),OFFSET(C1749,-M1749+3,0)+AC1749,OFFSET(C1749,-M1749+4,0),1,0))</f>
        <v/>
      </c>
      <c r="W1749" s="67" t="str">
        <f t="shared" si="308"/>
        <v/>
      </c>
      <c r="X1749" s="67" t="str">
        <f ca="1">IF(I1749="","",_xll.xEURO(OFFSET(C1749,-M1749+1,0),J1749,OFFSET(C1749,-M1749+2,0),OFFSET(C1749,-M1749+2,0),OFFSET(C1749,-M1749+3,0)+AC1749,OFFSET(C1749,-M1749+4,0),1,2)/10*I1749)</f>
        <v/>
      </c>
      <c r="Y1749" s="71" t="str">
        <f ca="1">IF(I1749="","",_xll.xEURO(OFFSET(C1749,-M1749+1,0),J1749,OFFSET(C1749,-M1749+2,0),OFFSET(C1749,-M1749+2,0),OFFSET(C1749,-M1749+3,0)+AC1749,OFFSET(C1749,-M1749+4,0),1,3)/100*I1749*10000)</f>
        <v/>
      </c>
      <c r="Z1749" s="71" t="str">
        <f ca="1">IF(I1749="","",_xll.xEURO(OFFSET(C1749,-M1749+1,0),J1749,OFFSET(C1749,-M1749+2,0),OFFSET(C1749,-M1749+2,0),OFFSET(C1749,-M1749+3,0)+AC1749,OFFSET(C1749,-M1749+4,0),1,5)/365.25*I1749*10000)</f>
        <v/>
      </c>
      <c r="AB1749" s="40" t="str">
        <f ca="1">IF(D1749="","",_xll.xCalcSkew(OFFSET(C1749,-M1749,0),E1749-OFFSET(C1749,-M1749+1,0),b)/100)</f>
        <v/>
      </c>
      <c r="AC1749" s="40" t="str">
        <f ca="1">IF(I1749="","",_xll.xCalcSkew(OFFSET(C1749,-M1749,0),J1749-OFFSET(C1749,-M1749+1,0),b)/100)</f>
        <v/>
      </c>
      <c r="AE1749">
        <f t="shared" si="310"/>
        <v>0</v>
      </c>
      <c r="AF1749">
        <f t="shared" si="311"/>
        <v>0</v>
      </c>
      <c r="AG1749">
        <f t="shared" si="312"/>
        <v>0</v>
      </c>
    </row>
    <row r="1750" spans="4:33" x14ac:dyDescent="0.25">
      <c r="D1750" s="52"/>
      <c r="E1750" s="39"/>
      <c r="F1750" s="39"/>
      <c r="G1750" s="35"/>
      <c r="I1750" s="52"/>
      <c r="J1750" s="39"/>
      <c r="K1750" s="39"/>
      <c r="L1750" s="62"/>
      <c r="M1750" s="101">
        <f t="shared" si="309"/>
        <v>27</v>
      </c>
      <c r="N1750" s="67" t="str">
        <f ca="1">IF(D1750="","",_xll.xEURO(OFFSET(C1750,-M1750+1,0),E1750,OFFSET(C1750,-M1750+2,0),OFFSET(C1750,-M1750+2,0),OFFSET(C1750,-M1750+3,0)+AB1750,OFFSET(C1750,-M1750+4,0),0,1)*D1750)</f>
        <v/>
      </c>
      <c r="O1750" s="69" t="str">
        <f ca="1">IF(D1750="","",_xll.xEURO(OFFSET(C1750,-M1750+1,0),E1750,OFFSET(C1750,-M1750+2,0),OFFSET(C1750,-M1750+2,0),OFFSET(C1750,-M1750+3,0)+AB1750,OFFSET(C1750,-M1750+4,0),0,0))</f>
        <v/>
      </c>
      <c r="P1750" s="67" t="str">
        <f t="shared" si="307"/>
        <v/>
      </c>
      <c r="Q1750" s="67" t="str">
        <f ca="1">IF(D1750="","",_xll.xEURO(OFFSET(C1750,-M1750+1,0),E1750,OFFSET(C1750,-M1750+2,0),OFFSET(C1750,-M1750+2,0),OFFSET(C1750,-M1750+3,0)+AB1750,OFFSET(C1750,-M1750+4,0),0,2)/10*D1750)</f>
        <v/>
      </c>
      <c r="R1750" s="71" t="str">
        <f ca="1">IF(D1750="","",_xll.xEURO(OFFSET(C1750,-M1750+1,0),E1750,OFFSET(C1750,-M1750+2,0),OFFSET(C1750,-M1750+2,0),OFFSET(C1750,-M1750+3,0)+AB1750,OFFSET(C1750,-M1750+4,0),0,3)/100*D1750*10000)</f>
        <v/>
      </c>
      <c r="S1750" s="71" t="str">
        <f ca="1">IF(D1750="","",_xll.xEURO(OFFSET(C1750,-M1750+1,0),E1750,OFFSET(C1750,-M1750+2,0),OFFSET(C1750,-M1750+2,0),OFFSET(C1750,-M1750+3,0)+AB1750,OFFSET(C1750,-M1750+4,0),0,5)/365.25*D1750*10000)</f>
        <v/>
      </c>
      <c r="U1750" s="67" t="str">
        <f ca="1">IF(I1750="","",_xll.xEURO(OFFSET(C1750,-M1750+1,0),J1750,OFFSET(C1750,-M1750+2,0),OFFSET(C1750,-M1750+2,0),OFFSET(C1750,-M1750+3,0)+AC1750,OFFSET(C1750,-M1750+4,0),1,1)*I1750)</f>
        <v/>
      </c>
      <c r="V1750" s="69" t="str">
        <f ca="1">IF(I1750="","",_xll.xEURO(OFFSET(C1750,-M1750+1,0),J1750,OFFSET(C1750,-M1750+2,0),OFFSET(C1750,-M1750+2,0),OFFSET(C1750,-M1750+3,0)+AC1750,OFFSET(C1750,-M1750+4,0),1,0))</f>
        <v/>
      </c>
      <c r="W1750" s="67" t="str">
        <f t="shared" si="308"/>
        <v/>
      </c>
      <c r="X1750" s="67" t="str">
        <f ca="1">IF(I1750="","",_xll.xEURO(OFFSET(C1750,-M1750+1,0),J1750,OFFSET(C1750,-M1750+2,0),OFFSET(C1750,-M1750+2,0),OFFSET(C1750,-M1750+3,0)+AC1750,OFFSET(C1750,-M1750+4,0),1,2)/10*I1750)</f>
        <v/>
      </c>
      <c r="Y1750" s="71" t="str">
        <f ca="1">IF(I1750="","",_xll.xEURO(OFFSET(C1750,-M1750+1,0),J1750,OFFSET(C1750,-M1750+2,0),OFFSET(C1750,-M1750+2,0),OFFSET(C1750,-M1750+3,0)+AC1750,OFFSET(C1750,-M1750+4,0),1,3)/100*I1750*10000)</f>
        <v/>
      </c>
      <c r="Z1750" s="71" t="str">
        <f ca="1">IF(I1750="","",_xll.xEURO(OFFSET(C1750,-M1750+1,0),J1750,OFFSET(C1750,-M1750+2,0),OFFSET(C1750,-M1750+2,0),OFFSET(C1750,-M1750+3,0)+AC1750,OFFSET(C1750,-M1750+4,0),1,5)/365.25*I1750*10000)</f>
        <v/>
      </c>
      <c r="AB1750" s="40" t="str">
        <f ca="1">IF(D1750="","",_xll.xCalcSkew(OFFSET(C1750,-M1750,0),E1750-OFFSET(C1750,-M1750+1,0),b)/100)</f>
        <v/>
      </c>
      <c r="AC1750" s="40" t="str">
        <f ca="1">IF(I1750="","",_xll.xCalcSkew(OFFSET(C1750,-M1750,0),J1750-OFFSET(C1750,-M1750+1,0),b)/100)</f>
        <v/>
      </c>
      <c r="AE1750">
        <f t="shared" si="310"/>
        <v>0</v>
      </c>
      <c r="AF1750">
        <f t="shared" si="311"/>
        <v>0</v>
      </c>
      <c r="AG1750">
        <f t="shared" si="312"/>
        <v>0</v>
      </c>
    </row>
    <row r="1751" spans="4:33" x14ac:dyDescent="0.25">
      <c r="D1751" s="52"/>
      <c r="E1751" s="39"/>
      <c r="F1751" s="39"/>
      <c r="G1751" s="35"/>
      <c r="I1751" s="52"/>
      <c r="J1751" s="39"/>
      <c r="K1751" s="39"/>
      <c r="L1751" s="62"/>
      <c r="M1751" s="101">
        <f t="shared" si="309"/>
        <v>28</v>
      </c>
      <c r="N1751" s="67" t="str">
        <f ca="1">IF(D1751="","",_xll.xEURO(OFFSET(C1751,-M1751+1,0),E1751,OFFSET(C1751,-M1751+2,0),OFFSET(C1751,-M1751+2,0),OFFSET(C1751,-M1751+3,0)+AB1751,OFFSET(C1751,-M1751+4,0),0,1)*D1751)</f>
        <v/>
      </c>
      <c r="O1751" s="69" t="str">
        <f ca="1">IF(D1751="","",_xll.xEURO(OFFSET(C1751,-M1751+1,0),E1751,OFFSET(C1751,-M1751+2,0),OFFSET(C1751,-M1751+2,0),OFFSET(C1751,-M1751+3,0)+AB1751,OFFSET(C1751,-M1751+4,0),0,0))</f>
        <v/>
      </c>
      <c r="P1751" s="67" t="str">
        <f t="shared" si="307"/>
        <v/>
      </c>
      <c r="Q1751" s="67" t="str">
        <f ca="1">IF(D1751="","",_xll.xEURO(OFFSET(C1751,-M1751+1,0),E1751,OFFSET(C1751,-M1751+2,0),OFFSET(C1751,-M1751+2,0),OFFSET(C1751,-M1751+3,0)+AB1751,OFFSET(C1751,-M1751+4,0),0,2)/10*D1751)</f>
        <v/>
      </c>
      <c r="R1751" s="71" t="str">
        <f ca="1">IF(D1751="","",_xll.xEURO(OFFSET(C1751,-M1751+1,0),E1751,OFFSET(C1751,-M1751+2,0),OFFSET(C1751,-M1751+2,0),OFFSET(C1751,-M1751+3,0)+AB1751,OFFSET(C1751,-M1751+4,0),0,3)/100*D1751*10000)</f>
        <v/>
      </c>
      <c r="S1751" s="71" t="str">
        <f ca="1">IF(D1751="","",_xll.xEURO(OFFSET(C1751,-M1751+1,0),E1751,OFFSET(C1751,-M1751+2,0),OFFSET(C1751,-M1751+2,0),OFFSET(C1751,-M1751+3,0)+AB1751,OFFSET(C1751,-M1751+4,0),0,5)/365.25*D1751*10000)</f>
        <v/>
      </c>
      <c r="U1751" s="67" t="str">
        <f ca="1">IF(I1751="","",_xll.xEURO(OFFSET(C1751,-M1751+1,0),J1751,OFFSET(C1751,-M1751+2,0),OFFSET(C1751,-M1751+2,0),OFFSET(C1751,-M1751+3,0)+AC1751,OFFSET(C1751,-M1751+4,0),1,1)*I1751)</f>
        <v/>
      </c>
      <c r="V1751" s="69" t="str">
        <f ca="1">IF(I1751="","",_xll.xEURO(OFFSET(C1751,-M1751+1,0),J1751,OFFSET(C1751,-M1751+2,0),OFFSET(C1751,-M1751+2,0),OFFSET(C1751,-M1751+3,0)+AC1751,OFFSET(C1751,-M1751+4,0),1,0))</f>
        <v/>
      </c>
      <c r="W1751" s="67" t="str">
        <f t="shared" si="308"/>
        <v/>
      </c>
      <c r="X1751" s="67" t="str">
        <f ca="1">IF(I1751="","",_xll.xEURO(OFFSET(C1751,-M1751+1,0),J1751,OFFSET(C1751,-M1751+2,0),OFFSET(C1751,-M1751+2,0),OFFSET(C1751,-M1751+3,0)+AC1751,OFFSET(C1751,-M1751+4,0),1,2)/10*I1751)</f>
        <v/>
      </c>
      <c r="Y1751" s="71" t="str">
        <f ca="1">IF(I1751="","",_xll.xEURO(OFFSET(C1751,-M1751+1,0),J1751,OFFSET(C1751,-M1751+2,0),OFFSET(C1751,-M1751+2,0),OFFSET(C1751,-M1751+3,0)+AC1751,OFFSET(C1751,-M1751+4,0),1,3)/100*I1751*10000)</f>
        <v/>
      </c>
      <c r="Z1751" s="71" t="str">
        <f ca="1">IF(I1751="","",_xll.xEURO(OFFSET(C1751,-M1751+1,0),J1751,OFFSET(C1751,-M1751+2,0),OFFSET(C1751,-M1751+2,0),OFFSET(C1751,-M1751+3,0)+AC1751,OFFSET(C1751,-M1751+4,0),1,5)/365.25*I1751*10000)</f>
        <v/>
      </c>
      <c r="AB1751" s="40" t="str">
        <f ca="1">IF(D1751="","",_xll.xCalcSkew(OFFSET(C1751,-M1751,0),E1751-OFFSET(C1751,-M1751+1,0),b)/100)</f>
        <v/>
      </c>
      <c r="AC1751" s="40" t="str">
        <f ca="1">IF(I1751="","",_xll.xCalcSkew(OFFSET(C1751,-M1751,0),J1751-OFFSET(C1751,-M1751+1,0),b)/100)</f>
        <v/>
      </c>
      <c r="AE1751">
        <f t="shared" si="310"/>
        <v>0</v>
      </c>
      <c r="AF1751">
        <f t="shared" si="311"/>
        <v>0</v>
      </c>
      <c r="AG1751">
        <f t="shared" si="312"/>
        <v>0</v>
      </c>
    </row>
    <row r="1752" spans="4:33" x14ac:dyDescent="0.25">
      <c r="D1752" s="52"/>
      <c r="E1752" s="39"/>
      <c r="F1752" s="39"/>
      <c r="G1752" s="35"/>
      <c r="I1752" s="52"/>
      <c r="J1752" s="39"/>
      <c r="K1752" s="39"/>
      <c r="L1752" s="62"/>
      <c r="M1752" s="101">
        <f t="shared" si="309"/>
        <v>29</v>
      </c>
      <c r="N1752" s="67" t="str">
        <f ca="1">IF(D1752="","",_xll.xEURO(OFFSET(C1752,-M1752+1,0),E1752,OFFSET(C1752,-M1752+2,0),OFFSET(C1752,-M1752+2,0),OFFSET(C1752,-M1752+3,0)+AB1752,OFFSET(C1752,-M1752+4,0),0,1)*D1752)</f>
        <v/>
      </c>
      <c r="O1752" s="69" t="str">
        <f ca="1">IF(D1752="","",_xll.xEURO(OFFSET(C1752,-M1752+1,0),E1752,OFFSET(C1752,-M1752+2,0),OFFSET(C1752,-M1752+2,0),OFFSET(C1752,-M1752+3,0)+AB1752,OFFSET(C1752,-M1752+4,0),0,0))</f>
        <v/>
      </c>
      <c r="P1752" s="67" t="str">
        <f t="shared" si="307"/>
        <v/>
      </c>
      <c r="Q1752" s="67" t="str">
        <f ca="1">IF(D1752="","",_xll.xEURO(OFFSET(C1752,-M1752+1,0),E1752,OFFSET(C1752,-M1752+2,0),OFFSET(C1752,-M1752+2,0),OFFSET(C1752,-M1752+3,0)+AB1752,OFFSET(C1752,-M1752+4,0),0,2)/10*D1752)</f>
        <v/>
      </c>
      <c r="R1752" s="71" t="str">
        <f ca="1">IF(D1752="","",_xll.xEURO(OFFSET(C1752,-M1752+1,0),E1752,OFFSET(C1752,-M1752+2,0),OFFSET(C1752,-M1752+2,0),OFFSET(C1752,-M1752+3,0)+AB1752,OFFSET(C1752,-M1752+4,0),0,3)/100*D1752*10000)</f>
        <v/>
      </c>
      <c r="S1752" s="71" t="str">
        <f ca="1">IF(D1752="","",_xll.xEURO(OFFSET(C1752,-M1752+1,0),E1752,OFFSET(C1752,-M1752+2,0),OFFSET(C1752,-M1752+2,0),OFFSET(C1752,-M1752+3,0)+AB1752,OFFSET(C1752,-M1752+4,0),0,5)/365.25*D1752*10000)</f>
        <v/>
      </c>
      <c r="U1752" s="67" t="str">
        <f ca="1">IF(I1752="","",_xll.xEURO(OFFSET(C1752,-M1752+1,0),J1752,OFFSET(C1752,-M1752+2,0),OFFSET(C1752,-M1752+2,0),OFFSET(C1752,-M1752+3,0)+AC1752,OFFSET(C1752,-M1752+4,0),1,1)*I1752)</f>
        <v/>
      </c>
      <c r="V1752" s="69" t="str">
        <f ca="1">IF(I1752="","",_xll.xEURO(OFFSET(C1752,-M1752+1,0),J1752,OFFSET(C1752,-M1752+2,0),OFFSET(C1752,-M1752+2,0),OFFSET(C1752,-M1752+3,0)+AC1752,OFFSET(C1752,-M1752+4,0),1,0))</f>
        <v/>
      </c>
      <c r="W1752" s="67" t="str">
        <f t="shared" si="308"/>
        <v/>
      </c>
      <c r="X1752" s="67" t="str">
        <f ca="1">IF(I1752="","",_xll.xEURO(OFFSET(C1752,-M1752+1,0),J1752,OFFSET(C1752,-M1752+2,0),OFFSET(C1752,-M1752+2,0),OFFSET(C1752,-M1752+3,0)+AC1752,OFFSET(C1752,-M1752+4,0),1,2)/10*I1752)</f>
        <v/>
      </c>
      <c r="Y1752" s="71" t="str">
        <f ca="1">IF(I1752="","",_xll.xEURO(OFFSET(C1752,-M1752+1,0),J1752,OFFSET(C1752,-M1752+2,0),OFFSET(C1752,-M1752+2,0),OFFSET(C1752,-M1752+3,0)+AC1752,OFFSET(C1752,-M1752+4,0),1,3)/100*I1752*10000)</f>
        <v/>
      </c>
      <c r="Z1752" s="71" t="str">
        <f ca="1">IF(I1752="","",_xll.xEURO(OFFSET(C1752,-M1752+1,0),J1752,OFFSET(C1752,-M1752+2,0),OFFSET(C1752,-M1752+2,0),OFFSET(C1752,-M1752+3,0)+AC1752,OFFSET(C1752,-M1752+4,0),1,5)/365.25*I1752*10000)</f>
        <v/>
      </c>
      <c r="AB1752" s="40" t="str">
        <f ca="1">IF(D1752="","",_xll.xCalcSkew(OFFSET(C1752,-M1752,0),E1752-OFFSET(C1752,-M1752+1,0),b)/100)</f>
        <v/>
      </c>
      <c r="AC1752" s="40" t="str">
        <f ca="1">IF(I1752="","",_xll.xCalcSkew(OFFSET(C1752,-M1752,0),J1752-OFFSET(C1752,-M1752+1,0),b)/100)</f>
        <v/>
      </c>
      <c r="AE1752">
        <f t="shared" si="310"/>
        <v>0</v>
      </c>
      <c r="AF1752">
        <f t="shared" si="311"/>
        <v>0</v>
      </c>
      <c r="AG1752">
        <f t="shared" si="312"/>
        <v>0</v>
      </c>
    </row>
    <row r="1753" spans="4:33" x14ac:dyDescent="0.25">
      <c r="D1753" s="52"/>
      <c r="E1753" s="39"/>
      <c r="F1753" s="39"/>
      <c r="G1753" s="35"/>
      <c r="I1753" s="52"/>
      <c r="J1753" s="39"/>
      <c r="K1753" s="39"/>
      <c r="L1753" s="62"/>
      <c r="M1753" s="101">
        <f t="shared" si="309"/>
        <v>30</v>
      </c>
      <c r="N1753" s="67" t="str">
        <f ca="1">IF(D1753="","",_xll.xEURO(OFFSET(C1753,-M1753+1,0),E1753,OFFSET(C1753,-M1753+2,0),OFFSET(C1753,-M1753+2,0),OFFSET(C1753,-M1753+3,0)+AB1753,OFFSET(C1753,-M1753+4,0),0,1)*D1753)</f>
        <v/>
      </c>
      <c r="O1753" s="69" t="str">
        <f ca="1">IF(D1753="","",_xll.xEURO(OFFSET(C1753,-M1753+1,0),E1753,OFFSET(C1753,-M1753+2,0),OFFSET(C1753,-M1753+2,0),OFFSET(C1753,-M1753+3,0)+AB1753,OFFSET(C1753,-M1753+4,0),0,0))</f>
        <v/>
      </c>
      <c r="P1753" s="67" t="str">
        <f t="shared" si="307"/>
        <v/>
      </c>
      <c r="Q1753" s="67" t="str">
        <f ca="1">IF(D1753="","",_xll.xEURO(OFFSET(C1753,-M1753+1,0),E1753,OFFSET(C1753,-M1753+2,0),OFFSET(C1753,-M1753+2,0),OFFSET(C1753,-M1753+3,0)+AB1753,OFFSET(C1753,-M1753+4,0),0,2)/10*D1753)</f>
        <v/>
      </c>
      <c r="R1753" s="71" t="str">
        <f ca="1">IF(D1753="","",_xll.xEURO(OFFSET(C1753,-M1753+1,0),E1753,OFFSET(C1753,-M1753+2,0),OFFSET(C1753,-M1753+2,0),OFFSET(C1753,-M1753+3,0)+AB1753,OFFSET(C1753,-M1753+4,0),0,3)/100*D1753*10000)</f>
        <v/>
      </c>
      <c r="S1753" s="71" t="str">
        <f ca="1">IF(D1753="","",_xll.xEURO(OFFSET(C1753,-M1753+1,0),E1753,OFFSET(C1753,-M1753+2,0),OFFSET(C1753,-M1753+2,0),OFFSET(C1753,-M1753+3,0)+AB1753,OFFSET(C1753,-M1753+4,0),0,5)/365.25*D1753*10000)</f>
        <v/>
      </c>
      <c r="U1753" s="67" t="str">
        <f ca="1">IF(I1753="","",_xll.xEURO(OFFSET(C1753,-M1753+1,0),J1753,OFFSET(C1753,-M1753+2,0),OFFSET(C1753,-M1753+2,0),OFFSET(C1753,-M1753+3,0)+AC1753,OFFSET(C1753,-M1753+4,0),1,1)*I1753)</f>
        <v/>
      </c>
      <c r="V1753" s="69" t="str">
        <f ca="1">IF(I1753="","",_xll.xEURO(OFFSET(C1753,-M1753+1,0),J1753,OFFSET(C1753,-M1753+2,0),OFFSET(C1753,-M1753+2,0),OFFSET(C1753,-M1753+3,0)+AC1753,OFFSET(C1753,-M1753+4,0),1,0))</f>
        <v/>
      </c>
      <c r="W1753" s="67" t="str">
        <f t="shared" si="308"/>
        <v/>
      </c>
      <c r="X1753" s="67" t="str">
        <f ca="1">IF(I1753="","",_xll.xEURO(OFFSET(C1753,-M1753+1,0),J1753,OFFSET(C1753,-M1753+2,0),OFFSET(C1753,-M1753+2,0),OFFSET(C1753,-M1753+3,0)+AC1753,OFFSET(C1753,-M1753+4,0),1,2)/10*I1753)</f>
        <v/>
      </c>
      <c r="Y1753" s="71" t="str">
        <f ca="1">IF(I1753="","",_xll.xEURO(OFFSET(C1753,-M1753+1,0),J1753,OFFSET(C1753,-M1753+2,0),OFFSET(C1753,-M1753+2,0),OFFSET(C1753,-M1753+3,0)+AC1753,OFFSET(C1753,-M1753+4,0),1,3)/100*I1753*10000)</f>
        <v/>
      </c>
      <c r="Z1753" s="71" t="str">
        <f ca="1">IF(I1753="","",_xll.xEURO(OFFSET(C1753,-M1753+1,0),J1753,OFFSET(C1753,-M1753+2,0),OFFSET(C1753,-M1753+2,0),OFFSET(C1753,-M1753+3,0)+AC1753,OFFSET(C1753,-M1753+4,0),1,5)/365.25*I1753*10000)</f>
        <v/>
      </c>
      <c r="AB1753" s="40" t="str">
        <f ca="1">IF(D1753="","",_xll.xCalcSkew(OFFSET(C1753,-M1753,0),E1753-OFFSET(C1753,-M1753+1,0),b)/100)</f>
        <v/>
      </c>
      <c r="AC1753" s="40" t="str">
        <f ca="1">IF(I1753="","",_xll.xCalcSkew(OFFSET(C1753,-M1753,0),J1753-OFFSET(C1753,-M1753+1,0),b)/100)</f>
        <v/>
      </c>
      <c r="AE1753">
        <f t="shared" si="310"/>
        <v>0</v>
      </c>
      <c r="AF1753">
        <f t="shared" si="311"/>
        <v>0</v>
      </c>
      <c r="AG1753">
        <f t="shared" si="312"/>
        <v>0</v>
      </c>
    </row>
    <row r="1754" spans="4:33" x14ac:dyDescent="0.25">
      <c r="D1754" s="52"/>
      <c r="E1754" s="39"/>
      <c r="F1754" s="39"/>
      <c r="G1754" s="35"/>
      <c r="I1754" s="52"/>
      <c r="J1754" s="39"/>
      <c r="K1754" s="39"/>
      <c r="L1754" s="62"/>
      <c r="M1754" s="101">
        <f t="shared" si="309"/>
        <v>31</v>
      </c>
      <c r="N1754" s="67" t="str">
        <f ca="1">IF(D1754="","",_xll.xEURO(OFFSET(C1754,-M1754+1,0),E1754,OFFSET(C1754,-M1754+2,0),OFFSET(C1754,-M1754+2,0),OFFSET(C1754,-M1754+3,0)+AB1754,OFFSET(C1754,-M1754+4,0),0,1)*D1754)</f>
        <v/>
      </c>
      <c r="O1754" s="69" t="str">
        <f ca="1">IF(D1754="","",_xll.xEURO(OFFSET(C1754,-M1754+1,0),E1754,OFFSET(C1754,-M1754+2,0),OFFSET(C1754,-M1754+2,0),OFFSET(C1754,-M1754+3,0)+AB1754,OFFSET(C1754,-M1754+4,0),0,0))</f>
        <v/>
      </c>
      <c r="P1754" s="67" t="str">
        <f t="shared" si="307"/>
        <v/>
      </c>
      <c r="Q1754" s="67" t="str">
        <f ca="1">IF(D1754="","",_xll.xEURO(OFFSET(C1754,-M1754+1,0),E1754,OFFSET(C1754,-M1754+2,0),OFFSET(C1754,-M1754+2,0),OFFSET(C1754,-M1754+3,0)+AB1754,OFFSET(C1754,-M1754+4,0),0,2)/10*D1754)</f>
        <v/>
      </c>
      <c r="R1754" s="71" t="str">
        <f ca="1">IF(D1754="","",_xll.xEURO(OFFSET(C1754,-M1754+1,0),E1754,OFFSET(C1754,-M1754+2,0),OFFSET(C1754,-M1754+2,0),OFFSET(C1754,-M1754+3,0)+AB1754,OFFSET(C1754,-M1754+4,0),0,3)/100*D1754*10000)</f>
        <v/>
      </c>
      <c r="S1754" s="71" t="str">
        <f ca="1">IF(D1754="","",_xll.xEURO(OFFSET(C1754,-M1754+1,0),E1754,OFFSET(C1754,-M1754+2,0),OFFSET(C1754,-M1754+2,0),OFFSET(C1754,-M1754+3,0)+AB1754,OFFSET(C1754,-M1754+4,0),0,5)/365.25*D1754*10000)</f>
        <v/>
      </c>
      <c r="U1754" s="67" t="str">
        <f ca="1">IF(I1754="","",_xll.xEURO(OFFSET(C1754,-M1754+1,0),J1754,OFFSET(C1754,-M1754+2,0),OFFSET(C1754,-M1754+2,0),OFFSET(C1754,-M1754+3,0)+AC1754,OFFSET(C1754,-M1754+4,0),1,1)*I1754)</f>
        <v/>
      </c>
      <c r="V1754" s="69" t="str">
        <f ca="1">IF(I1754="","",_xll.xEURO(OFFSET(C1754,-M1754+1,0),J1754,OFFSET(C1754,-M1754+2,0),OFFSET(C1754,-M1754+2,0),OFFSET(C1754,-M1754+3,0)+AC1754,OFFSET(C1754,-M1754+4,0),1,0))</f>
        <v/>
      </c>
      <c r="W1754" s="67" t="str">
        <f t="shared" si="308"/>
        <v/>
      </c>
      <c r="X1754" s="67" t="str">
        <f ca="1">IF(I1754="","",_xll.xEURO(OFFSET(C1754,-M1754+1,0),J1754,OFFSET(C1754,-M1754+2,0),OFFSET(C1754,-M1754+2,0),OFFSET(C1754,-M1754+3,0)+AC1754,OFFSET(C1754,-M1754+4,0),1,2)/10*I1754)</f>
        <v/>
      </c>
      <c r="Y1754" s="71" t="str">
        <f ca="1">IF(I1754="","",_xll.xEURO(OFFSET(C1754,-M1754+1,0),J1754,OFFSET(C1754,-M1754+2,0),OFFSET(C1754,-M1754+2,0),OFFSET(C1754,-M1754+3,0)+AC1754,OFFSET(C1754,-M1754+4,0),1,3)/100*I1754*10000)</f>
        <v/>
      </c>
      <c r="Z1754" s="71" t="str">
        <f ca="1">IF(I1754="","",_xll.xEURO(OFFSET(C1754,-M1754+1,0),J1754,OFFSET(C1754,-M1754+2,0),OFFSET(C1754,-M1754+2,0),OFFSET(C1754,-M1754+3,0)+AC1754,OFFSET(C1754,-M1754+4,0),1,5)/365.25*I1754*10000)</f>
        <v/>
      </c>
      <c r="AB1754" s="40" t="str">
        <f ca="1">IF(D1754="","",_xll.xCalcSkew(OFFSET(C1754,-M1754,0),E1754-OFFSET(C1754,-M1754+1,0),b)/100)</f>
        <v/>
      </c>
      <c r="AC1754" s="40" t="str">
        <f ca="1">IF(I1754="","",_xll.xCalcSkew(OFFSET(C1754,-M1754,0),J1754-OFFSET(C1754,-M1754+1,0),b)/100)</f>
        <v/>
      </c>
      <c r="AE1754">
        <f t="shared" si="310"/>
        <v>0</v>
      </c>
      <c r="AF1754">
        <f t="shared" si="311"/>
        <v>0</v>
      </c>
      <c r="AG1754">
        <f t="shared" si="312"/>
        <v>0</v>
      </c>
    </row>
    <row r="1755" spans="4:33" x14ac:dyDescent="0.25">
      <c r="D1755" s="52"/>
      <c r="E1755" s="39"/>
      <c r="F1755" s="39"/>
      <c r="G1755" s="35"/>
      <c r="I1755" s="52"/>
      <c r="J1755" s="39"/>
      <c r="K1755" s="39"/>
      <c r="L1755" s="62"/>
      <c r="M1755" s="101">
        <f t="shared" si="309"/>
        <v>32</v>
      </c>
      <c r="N1755" s="67" t="str">
        <f ca="1">IF(D1755="","",_xll.xEURO(OFFSET(C1755,-M1755+1,0),E1755,OFFSET(C1755,-M1755+2,0),OFFSET(C1755,-M1755+2,0),OFFSET(C1755,-M1755+3,0)+AB1755,OFFSET(C1755,-M1755+4,0),0,1)*D1755)</f>
        <v/>
      </c>
      <c r="O1755" s="69" t="str">
        <f ca="1">IF(D1755="","",_xll.xEURO(OFFSET(C1755,-M1755+1,0),E1755,OFFSET(C1755,-M1755+2,0),OFFSET(C1755,-M1755+2,0),OFFSET(C1755,-M1755+3,0)+AB1755,OFFSET(C1755,-M1755+4,0),0,0))</f>
        <v/>
      </c>
      <c r="P1755" s="67" t="str">
        <f t="shared" si="307"/>
        <v/>
      </c>
      <c r="Q1755" s="67" t="str">
        <f ca="1">IF(D1755="","",_xll.xEURO(OFFSET(C1755,-M1755+1,0),E1755,OFFSET(C1755,-M1755+2,0),OFFSET(C1755,-M1755+2,0),OFFSET(C1755,-M1755+3,0)+AB1755,OFFSET(C1755,-M1755+4,0),0,2)/10*D1755)</f>
        <v/>
      </c>
      <c r="R1755" s="71" t="str">
        <f ca="1">IF(D1755="","",_xll.xEURO(OFFSET(C1755,-M1755+1,0),E1755,OFFSET(C1755,-M1755+2,0),OFFSET(C1755,-M1755+2,0),OFFSET(C1755,-M1755+3,0)+AB1755,OFFSET(C1755,-M1755+4,0),0,3)/100*D1755*10000)</f>
        <v/>
      </c>
      <c r="S1755" s="71" t="str">
        <f ca="1">IF(D1755="","",_xll.xEURO(OFFSET(C1755,-M1755+1,0),E1755,OFFSET(C1755,-M1755+2,0),OFFSET(C1755,-M1755+2,0),OFFSET(C1755,-M1755+3,0)+AB1755,OFFSET(C1755,-M1755+4,0),0,5)/365.25*D1755*10000)</f>
        <v/>
      </c>
      <c r="U1755" s="67" t="str">
        <f ca="1">IF(I1755="","",_xll.xEURO(OFFSET(C1755,-M1755+1,0),J1755,OFFSET(C1755,-M1755+2,0),OFFSET(C1755,-M1755+2,0),OFFSET(C1755,-M1755+3,0)+AC1755,OFFSET(C1755,-M1755+4,0),1,1)*I1755)</f>
        <v/>
      </c>
      <c r="V1755" s="69" t="str">
        <f ca="1">IF(I1755="","",_xll.xEURO(OFFSET(C1755,-M1755+1,0),J1755,OFFSET(C1755,-M1755+2,0),OFFSET(C1755,-M1755+2,0),OFFSET(C1755,-M1755+3,0)+AC1755,OFFSET(C1755,-M1755+4,0),1,0))</f>
        <v/>
      </c>
      <c r="W1755" s="67" t="str">
        <f t="shared" si="308"/>
        <v/>
      </c>
      <c r="X1755" s="67" t="str">
        <f ca="1">IF(I1755="","",_xll.xEURO(OFFSET(C1755,-M1755+1,0),J1755,OFFSET(C1755,-M1755+2,0),OFFSET(C1755,-M1755+2,0),OFFSET(C1755,-M1755+3,0)+AC1755,OFFSET(C1755,-M1755+4,0),1,2)/10*I1755)</f>
        <v/>
      </c>
      <c r="Y1755" s="71" t="str">
        <f ca="1">IF(I1755="","",_xll.xEURO(OFFSET(C1755,-M1755+1,0),J1755,OFFSET(C1755,-M1755+2,0),OFFSET(C1755,-M1755+2,0),OFFSET(C1755,-M1755+3,0)+AC1755,OFFSET(C1755,-M1755+4,0),1,3)/100*I1755*10000)</f>
        <v/>
      </c>
      <c r="Z1755" s="71" t="str">
        <f ca="1">IF(I1755="","",_xll.xEURO(OFFSET(C1755,-M1755+1,0),J1755,OFFSET(C1755,-M1755+2,0),OFFSET(C1755,-M1755+2,0),OFFSET(C1755,-M1755+3,0)+AC1755,OFFSET(C1755,-M1755+4,0),1,5)/365.25*I1755*10000)</f>
        <v/>
      </c>
      <c r="AB1755" s="40" t="str">
        <f ca="1">IF(D1755="","",_xll.xCalcSkew(OFFSET(C1755,-M1755,0),E1755-OFFSET(C1755,-M1755+1,0),b)/100)</f>
        <v/>
      </c>
      <c r="AC1755" s="40" t="str">
        <f ca="1">IF(I1755="","",_xll.xCalcSkew(OFFSET(C1755,-M1755,0),J1755-OFFSET(C1755,-M1755+1,0),b)/100)</f>
        <v/>
      </c>
      <c r="AE1755">
        <f t="shared" si="310"/>
        <v>0</v>
      </c>
      <c r="AF1755">
        <f t="shared" si="311"/>
        <v>0</v>
      </c>
      <c r="AG1755">
        <f t="shared" si="312"/>
        <v>0</v>
      </c>
    </row>
    <row r="1756" spans="4:33" x14ac:dyDescent="0.25">
      <c r="D1756" s="52"/>
      <c r="E1756" s="39"/>
      <c r="F1756" s="39"/>
      <c r="G1756" s="35"/>
      <c r="I1756" s="52"/>
      <c r="J1756" s="39"/>
      <c r="K1756" s="39"/>
      <c r="L1756" s="62"/>
      <c r="M1756" s="101">
        <f t="shared" si="309"/>
        <v>33</v>
      </c>
      <c r="N1756" s="67" t="str">
        <f ca="1">IF(D1756="","",_xll.xEURO(OFFSET(C1756,-M1756+1,0),E1756,OFFSET(C1756,-M1756+2,0),OFFSET(C1756,-M1756+2,0),OFFSET(C1756,-M1756+3,0)+AB1756,OFFSET(C1756,-M1756+4,0),0,1)*D1756)</f>
        <v/>
      </c>
      <c r="O1756" s="69" t="str">
        <f ca="1">IF(D1756="","",_xll.xEURO(OFFSET(C1756,-M1756+1,0),E1756,OFFSET(C1756,-M1756+2,0),OFFSET(C1756,-M1756+2,0),OFFSET(C1756,-M1756+3,0)+AB1756,OFFSET(C1756,-M1756+4,0),0,0))</f>
        <v/>
      </c>
      <c r="P1756" s="67" t="str">
        <f t="shared" si="307"/>
        <v/>
      </c>
      <c r="Q1756" s="67" t="str">
        <f ca="1">IF(D1756="","",_xll.xEURO(OFFSET(C1756,-M1756+1,0),E1756,OFFSET(C1756,-M1756+2,0),OFFSET(C1756,-M1756+2,0),OFFSET(C1756,-M1756+3,0)+AB1756,OFFSET(C1756,-M1756+4,0),0,2)/10*D1756)</f>
        <v/>
      </c>
      <c r="R1756" s="71" t="str">
        <f ca="1">IF(D1756="","",_xll.xEURO(OFFSET(C1756,-M1756+1,0),E1756,OFFSET(C1756,-M1756+2,0),OFFSET(C1756,-M1756+2,0),OFFSET(C1756,-M1756+3,0)+AB1756,OFFSET(C1756,-M1756+4,0),0,3)/100*D1756*10000)</f>
        <v/>
      </c>
      <c r="S1756" s="71" t="str">
        <f ca="1">IF(D1756="","",_xll.xEURO(OFFSET(C1756,-M1756+1,0),E1756,OFFSET(C1756,-M1756+2,0),OFFSET(C1756,-M1756+2,0),OFFSET(C1756,-M1756+3,0)+AB1756,OFFSET(C1756,-M1756+4,0),0,5)/365.25*D1756*10000)</f>
        <v/>
      </c>
      <c r="U1756" s="67" t="str">
        <f ca="1">IF(I1756="","",_xll.xEURO(OFFSET(C1756,-M1756+1,0),J1756,OFFSET(C1756,-M1756+2,0),OFFSET(C1756,-M1756+2,0),OFFSET(C1756,-M1756+3,0)+AC1756,OFFSET(C1756,-M1756+4,0),1,1)*I1756)</f>
        <v/>
      </c>
      <c r="V1756" s="69" t="str">
        <f ca="1">IF(I1756="","",_xll.xEURO(OFFSET(C1756,-M1756+1,0),J1756,OFFSET(C1756,-M1756+2,0),OFFSET(C1756,-M1756+2,0),OFFSET(C1756,-M1756+3,0)+AC1756,OFFSET(C1756,-M1756+4,0),1,0))</f>
        <v/>
      </c>
      <c r="W1756" s="67" t="str">
        <f t="shared" si="308"/>
        <v/>
      </c>
      <c r="X1756" s="67" t="str">
        <f ca="1">IF(I1756="","",_xll.xEURO(OFFSET(C1756,-M1756+1,0),J1756,OFFSET(C1756,-M1756+2,0),OFFSET(C1756,-M1756+2,0),OFFSET(C1756,-M1756+3,0)+AC1756,OFFSET(C1756,-M1756+4,0),1,2)/10*I1756)</f>
        <v/>
      </c>
      <c r="Y1756" s="71" t="str">
        <f ca="1">IF(I1756="","",_xll.xEURO(OFFSET(C1756,-M1756+1,0),J1756,OFFSET(C1756,-M1756+2,0),OFFSET(C1756,-M1756+2,0),OFFSET(C1756,-M1756+3,0)+AC1756,OFFSET(C1756,-M1756+4,0),1,3)/100*I1756*10000)</f>
        <v/>
      </c>
      <c r="Z1756" s="71" t="str">
        <f ca="1">IF(I1756="","",_xll.xEURO(OFFSET(C1756,-M1756+1,0),J1756,OFFSET(C1756,-M1756+2,0),OFFSET(C1756,-M1756+2,0),OFFSET(C1756,-M1756+3,0)+AC1756,OFFSET(C1756,-M1756+4,0),1,5)/365.25*I1756*10000)</f>
        <v/>
      </c>
      <c r="AB1756" s="40" t="str">
        <f ca="1">IF(D1756="","",_xll.xCalcSkew(OFFSET(C1756,-M1756,0),E1756-OFFSET(C1756,-M1756+1,0),b)/100)</f>
        <v/>
      </c>
      <c r="AC1756" s="40" t="str">
        <f ca="1">IF(I1756="","",_xll.xCalcSkew(OFFSET(C1756,-M1756,0),J1756-OFFSET(C1756,-M1756+1,0),b)/100)</f>
        <v/>
      </c>
      <c r="AE1756">
        <f t="shared" si="310"/>
        <v>0</v>
      </c>
      <c r="AF1756">
        <f t="shared" si="311"/>
        <v>0</v>
      </c>
      <c r="AG1756">
        <f t="shared" si="312"/>
        <v>0</v>
      </c>
    </row>
    <row r="1757" spans="4:33" x14ac:dyDescent="0.25">
      <c r="D1757" s="52"/>
      <c r="E1757" s="39"/>
      <c r="F1757" s="39"/>
      <c r="G1757" s="35"/>
      <c r="I1757" s="52"/>
      <c r="J1757" s="39"/>
      <c r="K1757" s="39"/>
      <c r="L1757" s="62"/>
      <c r="M1757" s="101">
        <f t="shared" si="309"/>
        <v>34</v>
      </c>
      <c r="N1757" s="67" t="str">
        <f ca="1">IF(D1757="","",_xll.xEURO(OFFSET(C1757,-M1757+1,0),E1757,OFFSET(C1757,-M1757+2,0),OFFSET(C1757,-M1757+2,0),OFFSET(C1757,-M1757+3,0)+AB1757,OFFSET(C1757,-M1757+4,0),0,1)*D1757)</f>
        <v/>
      </c>
      <c r="O1757" s="69" t="str">
        <f ca="1">IF(D1757="","",_xll.xEURO(OFFSET(C1757,-M1757+1,0),E1757,OFFSET(C1757,-M1757+2,0),OFFSET(C1757,-M1757+2,0),OFFSET(C1757,-M1757+3,0)+AB1757,OFFSET(C1757,-M1757+4,0),0,0))</f>
        <v/>
      </c>
      <c r="P1757" s="67" t="str">
        <f t="shared" si="307"/>
        <v/>
      </c>
      <c r="Q1757" s="67" t="str">
        <f ca="1">IF(D1757="","",_xll.xEURO(OFFSET(C1757,-M1757+1,0),E1757,OFFSET(C1757,-M1757+2,0),OFFSET(C1757,-M1757+2,0),OFFSET(C1757,-M1757+3,0)+AB1757,OFFSET(C1757,-M1757+4,0),0,2)/10*D1757)</f>
        <v/>
      </c>
      <c r="R1757" s="71" t="str">
        <f ca="1">IF(D1757="","",_xll.xEURO(OFFSET(C1757,-M1757+1,0),E1757,OFFSET(C1757,-M1757+2,0),OFFSET(C1757,-M1757+2,0),OFFSET(C1757,-M1757+3,0)+AB1757,OFFSET(C1757,-M1757+4,0),0,3)/100*D1757*10000)</f>
        <v/>
      </c>
      <c r="S1757" s="71" t="str">
        <f ca="1">IF(D1757="","",_xll.xEURO(OFFSET(C1757,-M1757+1,0),E1757,OFFSET(C1757,-M1757+2,0),OFFSET(C1757,-M1757+2,0),OFFSET(C1757,-M1757+3,0)+AB1757,OFFSET(C1757,-M1757+4,0),0,5)/365.25*D1757*10000)</f>
        <v/>
      </c>
      <c r="U1757" s="67" t="str">
        <f ca="1">IF(I1757="","",_xll.xEURO(OFFSET(C1757,-M1757+1,0),J1757,OFFSET(C1757,-M1757+2,0),OFFSET(C1757,-M1757+2,0),OFFSET(C1757,-M1757+3,0)+AC1757,OFFSET(C1757,-M1757+4,0),1,1)*I1757)</f>
        <v/>
      </c>
      <c r="V1757" s="69" t="str">
        <f ca="1">IF(I1757="","",_xll.xEURO(OFFSET(C1757,-M1757+1,0),J1757,OFFSET(C1757,-M1757+2,0),OFFSET(C1757,-M1757+2,0),OFFSET(C1757,-M1757+3,0)+AC1757,OFFSET(C1757,-M1757+4,0),1,0))</f>
        <v/>
      </c>
      <c r="W1757" s="67" t="str">
        <f t="shared" si="308"/>
        <v/>
      </c>
      <c r="X1757" s="67" t="str">
        <f ca="1">IF(I1757="","",_xll.xEURO(OFFSET(C1757,-M1757+1,0),J1757,OFFSET(C1757,-M1757+2,0),OFFSET(C1757,-M1757+2,0),OFFSET(C1757,-M1757+3,0)+AC1757,OFFSET(C1757,-M1757+4,0),1,2)/10*I1757)</f>
        <v/>
      </c>
      <c r="Y1757" s="71" t="str">
        <f ca="1">IF(I1757="","",_xll.xEURO(OFFSET(C1757,-M1757+1,0),J1757,OFFSET(C1757,-M1757+2,0),OFFSET(C1757,-M1757+2,0),OFFSET(C1757,-M1757+3,0)+AC1757,OFFSET(C1757,-M1757+4,0),1,3)/100*I1757*10000)</f>
        <v/>
      </c>
      <c r="Z1757" s="71" t="str">
        <f ca="1">IF(I1757="","",_xll.xEURO(OFFSET(C1757,-M1757+1,0),J1757,OFFSET(C1757,-M1757+2,0),OFFSET(C1757,-M1757+2,0),OFFSET(C1757,-M1757+3,0)+AC1757,OFFSET(C1757,-M1757+4,0),1,5)/365.25*I1757*10000)</f>
        <v/>
      </c>
      <c r="AB1757" s="40" t="str">
        <f ca="1">IF(D1757="","",_xll.xCalcSkew(OFFSET(C1757,-M1757,0),E1757-OFFSET(C1757,-M1757+1,0),b)/100)</f>
        <v/>
      </c>
      <c r="AC1757" s="40" t="str">
        <f ca="1">IF(I1757="","",_xll.xCalcSkew(OFFSET(C1757,-M1757,0),J1757-OFFSET(C1757,-M1757+1,0),b)/100)</f>
        <v/>
      </c>
      <c r="AE1757">
        <f t="shared" si="310"/>
        <v>0</v>
      </c>
      <c r="AF1757">
        <f t="shared" si="311"/>
        <v>0</v>
      </c>
      <c r="AG1757">
        <f t="shared" si="312"/>
        <v>0</v>
      </c>
    </row>
    <row r="1758" spans="4:33" x14ac:dyDescent="0.25">
      <c r="D1758" s="52"/>
      <c r="E1758" s="39"/>
      <c r="F1758" s="39"/>
      <c r="G1758" s="35"/>
      <c r="I1758" s="52"/>
      <c r="J1758" s="39"/>
      <c r="K1758" s="39"/>
      <c r="L1758" s="62"/>
      <c r="M1758" s="101">
        <f t="shared" si="309"/>
        <v>35</v>
      </c>
      <c r="N1758" s="67" t="str">
        <f ca="1">IF(D1758="","",_xll.xEURO(OFFSET(C1758,-M1758+1,0),E1758,OFFSET(C1758,-M1758+2,0),OFFSET(C1758,-M1758+2,0),OFFSET(C1758,-M1758+3,0)+AB1758,OFFSET(C1758,-M1758+4,0),0,1)*D1758)</f>
        <v/>
      </c>
      <c r="O1758" s="69" t="str">
        <f ca="1">IF(D1758="","",_xll.xEURO(OFFSET(C1758,-M1758+1,0),E1758,OFFSET(C1758,-M1758+2,0),OFFSET(C1758,-M1758+2,0),OFFSET(C1758,-M1758+3,0)+AB1758,OFFSET(C1758,-M1758+4,0),0,0))</f>
        <v/>
      </c>
      <c r="P1758" s="67" t="str">
        <f t="shared" si="307"/>
        <v/>
      </c>
      <c r="Q1758" s="67" t="str">
        <f ca="1">IF(D1758="","",_xll.xEURO(OFFSET(C1758,-M1758+1,0),E1758,OFFSET(C1758,-M1758+2,0),OFFSET(C1758,-M1758+2,0),OFFSET(C1758,-M1758+3,0)+AB1758,OFFSET(C1758,-M1758+4,0),0,2)/10*D1758)</f>
        <v/>
      </c>
      <c r="R1758" s="71" t="str">
        <f ca="1">IF(D1758="","",_xll.xEURO(OFFSET(C1758,-M1758+1,0),E1758,OFFSET(C1758,-M1758+2,0),OFFSET(C1758,-M1758+2,0),OFFSET(C1758,-M1758+3,0)+AB1758,OFFSET(C1758,-M1758+4,0),0,3)/100*D1758*10000)</f>
        <v/>
      </c>
      <c r="S1758" s="71" t="str">
        <f ca="1">IF(D1758="","",_xll.xEURO(OFFSET(C1758,-M1758+1,0),E1758,OFFSET(C1758,-M1758+2,0),OFFSET(C1758,-M1758+2,0),OFFSET(C1758,-M1758+3,0)+AB1758,OFFSET(C1758,-M1758+4,0),0,5)/365.25*D1758*10000)</f>
        <v/>
      </c>
      <c r="U1758" s="67" t="str">
        <f ca="1">IF(I1758="","",_xll.xEURO(OFFSET(C1758,-M1758+1,0),J1758,OFFSET(C1758,-M1758+2,0),OFFSET(C1758,-M1758+2,0),OFFSET(C1758,-M1758+3,0)+AC1758,OFFSET(C1758,-M1758+4,0),1,1)*I1758)</f>
        <v/>
      </c>
      <c r="V1758" s="69" t="str">
        <f ca="1">IF(I1758="","",_xll.xEURO(OFFSET(C1758,-M1758+1,0),J1758,OFFSET(C1758,-M1758+2,0),OFFSET(C1758,-M1758+2,0),OFFSET(C1758,-M1758+3,0)+AC1758,OFFSET(C1758,-M1758+4,0),1,0))</f>
        <v/>
      </c>
      <c r="W1758" s="67" t="str">
        <f t="shared" si="308"/>
        <v/>
      </c>
      <c r="X1758" s="67" t="str">
        <f ca="1">IF(I1758="","",_xll.xEURO(OFFSET(C1758,-M1758+1,0),J1758,OFFSET(C1758,-M1758+2,0),OFFSET(C1758,-M1758+2,0),OFFSET(C1758,-M1758+3,0)+AC1758,OFFSET(C1758,-M1758+4,0),1,2)/10*I1758)</f>
        <v/>
      </c>
      <c r="Y1758" s="71" t="str">
        <f ca="1">IF(I1758="","",_xll.xEURO(OFFSET(C1758,-M1758+1,0),J1758,OFFSET(C1758,-M1758+2,0),OFFSET(C1758,-M1758+2,0),OFFSET(C1758,-M1758+3,0)+AC1758,OFFSET(C1758,-M1758+4,0),1,3)/100*I1758*10000)</f>
        <v/>
      </c>
      <c r="Z1758" s="71" t="str">
        <f ca="1">IF(I1758="","",_xll.xEURO(OFFSET(C1758,-M1758+1,0),J1758,OFFSET(C1758,-M1758+2,0),OFFSET(C1758,-M1758+2,0),OFFSET(C1758,-M1758+3,0)+AC1758,OFFSET(C1758,-M1758+4,0),1,5)/365.25*I1758*10000)</f>
        <v/>
      </c>
      <c r="AB1758" s="40" t="str">
        <f ca="1">IF(D1758="","",_xll.xCalcSkew(OFFSET(C1758,-M1758,0),E1758-OFFSET(C1758,-M1758+1,0),b)/100)</f>
        <v/>
      </c>
      <c r="AC1758" s="40" t="str">
        <f ca="1">IF(I1758="","",_xll.xCalcSkew(OFFSET(C1758,-M1758,0),J1758-OFFSET(C1758,-M1758+1,0),b)/100)</f>
        <v/>
      </c>
      <c r="AE1758">
        <f t="shared" si="310"/>
        <v>0</v>
      </c>
      <c r="AF1758">
        <f t="shared" si="311"/>
        <v>0</v>
      </c>
      <c r="AG1758">
        <f t="shared" si="312"/>
        <v>0</v>
      </c>
    </row>
    <row r="1759" spans="4:33" x14ac:dyDescent="0.25">
      <c r="D1759" s="46">
        <f ca="1">SUM(INDIRECT(CONCATENATE(ADDRESS(ROW(D1723),COLUMN(D1723)),":",ADDRESS(ROW()-1,COLUMN()))))</f>
        <v>0</v>
      </c>
      <c r="I1759" s="46">
        <f ca="1">SUM(INDIRECT(CONCATENATE(ADDRESS(ROW(I1723),COLUMN(I1723)),":",ADDRESS(ROW()-1,COLUMN()))))</f>
        <v>0</v>
      </c>
      <c r="J1759" s="1"/>
      <c r="K1759" s="1"/>
      <c r="L1759" s="1"/>
      <c r="N1759" s="46">
        <f t="shared" ref="N1759:S1759" ca="1" si="313">SUM(INDIRECT(CONCATENATE(ADDRESS(ROW(N1723),COLUMN(N1723)),":",ADDRESS(ROW()-1,COLUMN()))))</f>
        <v>0</v>
      </c>
      <c r="O1759" s="46">
        <f t="shared" ca="1" si="313"/>
        <v>0</v>
      </c>
      <c r="P1759" s="46">
        <f t="shared" ca="1" si="313"/>
        <v>0</v>
      </c>
      <c r="Q1759" s="46">
        <f t="shared" ca="1" si="313"/>
        <v>0</v>
      </c>
      <c r="R1759" s="46">
        <f t="shared" ca="1" si="313"/>
        <v>0</v>
      </c>
      <c r="S1759" s="46">
        <f t="shared" ca="1" si="313"/>
        <v>0</v>
      </c>
      <c r="T1759" s="67"/>
      <c r="U1759" s="46">
        <f t="shared" ref="U1759:Z1759" ca="1" si="314">SUM(INDIRECT(CONCATENATE(ADDRESS(ROW(U1723),COLUMN(U1723)),":",ADDRESS(ROW()-1,COLUMN()))))</f>
        <v>0</v>
      </c>
      <c r="V1759" s="46">
        <f t="shared" ca="1" si="314"/>
        <v>0</v>
      </c>
      <c r="W1759" s="46">
        <f t="shared" ca="1" si="314"/>
        <v>0</v>
      </c>
      <c r="X1759" s="46">
        <f t="shared" ca="1" si="314"/>
        <v>0</v>
      </c>
      <c r="Y1759" s="46">
        <f t="shared" ca="1" si="314"/>
        <v>0</v>
      </c>
      <c r="Z1759" s="46">
        <f t="shared" ca="1" si="314"/>
        <v>0</v>
      </c>
      <c r="AE1759">
        <f t="shared" ca="1" si="310"/>
        <v>0</v>
      </c>
      <c r="AF1759">
        <f t="shared" ca="1" si="311"/>
        <v>0</v>
      </c>
      <c r="AG1759">
        <f t="shared" ca="1" si="312"/>
        <v>0</v>
      </c>
    </row>
    <row r="1760" spans="4:33" x14ac:dyDescent="0.25">
      <c r="AE1760">
        <f t="shared" si="310"/>
        <v>0</v>
      </c>
      <c r="AF1760">
        <f t="shared" si="311"/>
        <v>0</v>
      </c>
      <c r="AG1760">
        <f t="shared" si="312"/>
        <v>0</v>
      </c>
    </row>
    <row r="1761" spans="3:33" x14ac:dyDescent="0.25">
      <c r="C1761" s="34">
        <f ca="1">EOMONTH(C1723,0)+1</f>
        <v>38626</v>
      </c>
      <c r="D1761" s="52"/>
      <c r="E1761" s="39"/>
      <c r="F1761" s="39"/>
      <c r="G1761" s="35"/>
      <c r="I1761" s="52"/>
      <c r="J1761" s="39"/>
      <c r="K1761" s="39"/>
      <c r="L1761" s="62"/>
      <c r="M1761" s="101">
        <v>0</v>
      </c>
      <c r="N1761" s="67" t="str">
        <f ca="1">IF(D1761="","",_xll.xEURO(OFFSET(C1761,-M1761+1,0),E1761,OFFSET(C1761,-M1761+2,0),OFFSET(C1761,-M1761+2,0),OFFSET(C1761,-M1761+3,0)+AB1761,OFFSET(C1761,-M1761+4,0),0,1)*D1761)</f>
        <v/>
      </c>
      <c r="O1761" s="69" t="str">
        <f ca="1">IF(D1761="","",_xll.xEURO(OFFSET(C1761,-M1761+1,0),E1761,OFFSET(C1761,-M1761+2,0),OFFSET(C1761,-M1761+2,0),OFFSET(C1761,-M1761+3,0)+AB1761,OFFSET(C1761,-M1761+4,0),0,0))</f>
        <v/>
      </c>
      <c r="P1761" s="67" t="str">
        <f t="shared" ref="P1761:P1796" si="315">IF(D1761="","",(O1761-F1761)*D1761*10)</f>
        <v/>
      </c>
      <c r="Q1761" s="67" t="str">
        <f ca="1">IF(D1761="","",_xll.xEURO(OFFSET(C1761,-M1761+1,0),E1761,OFFSET(C1761,-M1761+2,0),OFFSET(C1761,-M1761+2,0),OFFSET(C1761,-M1761+3,0)+AB1761,OFFSET(C1761,-M1761+4,0),0,2)/10*D1761)</f>
        <v/>
      </c>
      <c r="R1761" s="71" t="str">
        <f ca="1">IF(D1761="","",_xll.xEURO(OFFSET(C1761,-M1761+1,0),E1761,OFFSET(C1761,-M1761+2,0),OFFSET(C1761,-M1761+2,0),OFFSET(C1761,-M1761+3,0)+AB1761,OFFSET(C1761,-M1761+4,0),0,3)/100*D1761*10000)</f>
        <v/>
      </c>
      <c r="S1761" s="71" t="str">
        <f ca="1">IF(D1761="","",_xll.xEURO(OFFSET(C1761,-M1761+1,0),E1761,OFFSET(C1761,-M1761+2,0),OFFSET(C1761,-M1761+2,0),OFFSET(C1761,-M1761+3,0)+AB1761,OFFSET(C1761,-M1761+4,0),0,5)/365.25*D1761*10000)</f>
        <v/>
      </c>
      <c r="U1761" s="67" t="str">
        <f ca="1">IF(I1761="","",_xll.xEURO(OFFSET(C1761,-M1761+1,0),J1761,OFFSET(C1761,-M1761+2,0),OFFSET(C1761,-M1761+2,0),OFFSET(C1761,-M1761+3,0)+AC1761,OFFSET(C1761,-M1761+4,0),1,1)*I1761)</f>
        <v/>
      </c>
      <c r="V1761" s="69" t="str">
        <f ca="1">IF(I1761="","",_xll.xEURO(OFFSET(C1761,-M1761+1,0),J1761,OFFSET(C1761,-M1761+2,0),OFFSET(C1761,-M1761+2,0),OFFSET(C1761,-M1761+3,0)+AC1761,OFFSET(C1761,-M1761+4,0),1,0))</f>
        <v/>
      </c>
      <c r="W1761" s="67" t="str">
        <f t="shared" ref="W1761:W1796" si="316">IF(I1761="","",(V1761-K1761)*I1761*10)</f>
        <v/>
      </c>
      <c r="X1761" s="67" t="str">
        <f ca="1">IF(I1761="","",_xll.xEURO(OFFSET(C1761,-M1761+1,0),J1761,OFFSET(C1761,-M1761+2,0),OFFSET(C1761,-M1761+2,0),OFFSET(C1761,-M1761+3,0)+AC1761,OFFSET(C1761,-M1761+4,0),1,2)/10*I1761)</f>
        <v/>
      </c>
      <c r="Y1761" s="71" t="str">
        <f ca="1">IF(I1761="","",_xll.xEURO(OFFSET(C1761,-M1761+1,0),J1761,OFFSET(C1761,-M1761+2,0),OFFSET(C1761,-M1761+2,0),OFFSET(C1761,-M1761+3,0)+AC1761,OFFSET(C1761,-M1761+4,0),1,3)/100*I1761*10000)</f>
        <v/>
      </c>
      <c r="Z1761" s="71" t="str">
        <f ca="1">IF(I1761="","",_xll.xEURO(OFFSET(C1761,-M1761+1,0),J1761,OFFSET(C1761,-M1761+2,0),OFFSET(C1761,-M1761+2,0),OFFSET(C1761,-M1761+3,0)+AC1761,OFFSET(C1761,-M1761+4,0),1,5)/365.25*I1761*10000)</f>
        <v/>
      </c>
      <c r="AB1761" s="40" t="str">
        <f ca="1">IF(D1761="","",_xll.xCalcSkew(OFFSET(C1761,-M1761,0),E1761-OFFSET(C1761,-M1761+1,0),b)/100)</f>
        <v/>
      </c>
      <c r="AC1761" s="40" t="str">
        <f ca="1">IF(I1761="","",_xll.xCalcSkew(OFFSET(C1761,-M1761,0),J1761-OFFSET(C1761,-M1761+1,0),b)/100)</f>
        <v/>
      </c>
      <c r="AE1761">
        <f t="shared" si="310"/>
        <v>0</v>
      </c>
      <c r="AF1761">
        <f t="shared" si="311"/>
        <v>0</v>
      </c>
      <c r="AG1761">
        <f t="shared" si="312"/>
        <v>0</v>
      </c>
    </row>
    <row r="1762" spans="3:33" x14ac:dyDescent="0.25">
      <c r="C1762" s="41">
        <f ca="1">INDEX(Inputs!$1:$1048576,MATCH(C1761,Inputs!C:C,0),5)</f>
        <v>3.7710000000000004</v>
      </c>
      <c r="D1762" s="52"/>
      <c r="E1762" s="39"/>
      <c r="F1762" s="39"/>
      <c r="G1762" s="35"/>
      <c r="I1762" s="52"/>
      <c r="J1762" s="39"/>
      <c r="K1762" s="39"/>
      <c r="L1762" s="62"/>
      <c r="M1762" s="101">
        <f>M1761+1</f>
        <v>1</v>
      </c>
      <c r="N1762" s="67" t="str">
        <f ca="1">IF(D1762="","",_xll.xEURO(OFFSET(C1762,-M1762+1,0),E1762,OFFSET(C1762,-M1762+2,0),OFFSET(C1762,-M1762+2,0),OFFSET(C1762,-M1762+3,0)+AB1762,OFFSET(C1762,-M1762+4,0),0,1)*D1762)</f>
        <v/>
      </c>
      <c r="O1762" s="69" t="str">
        <f ca="1">IF(D1762="","",_xll.xEURO(OFFSET(C1762,-M1762+1,0),E1762,OFFSET(C1762,-M1762+2,0),OFFSET(C1762,-M1762+2,0),OFFSET(C1762,-M1762+3,0)+AB1762,OFFSET(C1762,-M1762+4,0),0,0))</f>
        <v/>
      </c>
      <c r="P1762" s="67" t="str">
        <f t="shared" si="315"/>
        <v/>
      </c>
      <c r="Q1762" s="67" t="str">
        <f ca="1">IF(D1762="","",_xll.xEURO(OFFSET(C1762,-M1762+1,0),E1762,OFFSET(C1762,-M1762+2,0),OFFSET(C1762,-M1762+2,0),OFFSET(C1762,-M1762+3,0)+AB1762,OFFSET(C1762,-M1762+4,0),0,2)/10*D1762)</f>
        <v/>
      </c>
      <c r="R1762" s="71" t="str">
        <f ca="1">IF(D1762="","",_xll.xEURO(OFFSET(C1762,-M1762+1,0),E1762,OFFSET(C1762,-M1762+2,0),OFFSET(C1762,-M1762+2,0),OFFSET(C1762,-M1762+3,0)+AB1762,OFFSET(C1762,-M1762+4,0),0,3)/100*D1762*10000)</f>
        <v/>
      </c>
      <c r="S1762" s="71" t="str">
        <f ca="1">IF(D1762="","",_xll.xEURO(OFFSET(C1762,-M1762+1,0),E1762,OFFSET(C1762,-M1762+2,0),OFFSET(C1762,-M1762+2,0),OFFSET(C1762,-M1762+3,0)+AB1762,OFFSET(C1762,-M1762+4,0),0,5)/365.25*D1762*10000)</f>
        <v/>
      </c>
      <c r="U1762" s="67" t="str">
        <f ca="1">IF(I1762="","",_xll.xEURO(OFFSET(C1762,-M1762+1,0),J1762,OFFSET(C1762,-M1762+2,0),OFFSET(C1762,-M1762+2,0),OFFSET(C1762,-M1762+3,0)+AC1762,OFFSET(C1762,-M1762+4,0),1,1)*I1762)</f>
        <v/>
      </c>
      <c r="V1762" s="69" t="str">
        <f ca="1">IF(I1762="","",_xll.xEURO(OFFSET(C1762,-M1762+1,0),J1762,OFFSET(C1762,-M1762+2,0),OFFSET(C1762,-M1762+2,0),OFFSET(C1762,-M1762+3,0)+AC1762,OFFSET(C1762,-M1762+4,0),1,0))</f>
        <v/>
      </c>
      <c r="W1762" s="67" t="str">
        <f t="shared" si="316"/>
        <v/>
      </c>
      <c r="X1762" s="67" t="str">
        <f ca="1">IF(I1762="","",_xll.xEURO(OFFSET(C1762,-M1762+1,0),J1762,OFFSET(C1762,-M1762+2,0),OFFSET(C1762,-M1762+2,0),OFFSET(C1762,-M1762+3,0)+AC1762,OFFSET(C1762,-M1762+4,0),1,2)/10*I1762)</f>
        <v/>
      </c>
      <c r="Y1762" s="71" t="str">
        <f ca="1">IF(I1762="","",_xll.xEURO(OFFSET(C1762,-M1762+1,0),J1762,OFFSET(C1762,-M1762+2,0),OFFSET(C1762,-M1762+2,0),OFFSET(C1762,-M1762+3,0)+AC1762,OFFSET(C1762,-M1762+4,0),1,3)/100*I1762*10000)</f>
        <v/>
      </c>
      <c r="Z1762" s="71" t="str">
        <f ca="1">IF(I1762="","",_xll.xEURO(OFFSET(C1762,-M1762+1,0),J1762,OFFSET(C1762,-M1762+2,0),OFFSET(C1762,-M1762+2,0),OFFSET(C1762,-M1762+3,0)+AC1762,OFFSET(C1762,-M1762+4,0),1,5)/365.25*I1762*10000)</f>
        <v/>
      </c>
      <c r="AB1762" s="40" t="str">
        <f ca="1">IF(D1762="","",_xll.xCalcSkew(OFFSET(C1762,-M1762,0),E1762-OFFSET(C1762,-M1762+1,0),b)/100)</f>
        <v/>
      </c>
      <c r="AC1762" s="40" t="str">
        <f ca="1">IF(I1762="","",_xll.xCalcSkew(OFFSET(C1762,-M1762,0),J1762-OFFSET(C1762,-M1762+1,0),b)/100)</f>
        <v/>
      </c>
      <c r="AE1762">
        <f t="shared" si="310"/>
        <v>0</v>
      </c>
      <c r="AF1762">
        <f t="shared" si="311"/>
        <v>0</v>
      </c>
      <c r="AG1762">
        <f t="shared" si="312"/>
        <v>0</v>
      </c>
    </row>
    <row r="1763" spans="3:33" x14ac:dyDescent="0.25">
      <c r="C1763" s="40">
        <f ca="1">INDEX(Inputs!$1:$1048576,MATCH(C1761,Inputs!C:C,0),7)</f>
        <v>4.4665884634001299E-2</v>
      </c>
      <c r="D1763" s="52"/>
      <c r="E1763" s="39"/>
      <c r="F1763" s="39"/>
      <c r="G1763" s="35"/>
      <c r="I1763" s="52"/>
      <c r="J1763" s="39"/>
      <c r="K1763" s="39"/>
      <c r="L1763" s="62"/>
      <c r="M1763" s="101">
        <f t="shared" ref="M1763:M1796" si="317">M1762+1</f>
        <v>2</v>
      </c>
      <c r="N1763" s="67" t="str">
        <f ca="1">IF(D1763="","",_xll.xEURO(OFFSET(C1763,-M1763+1,0),E1763,OFFSET(C1763,-M1763+2,0),OFFSET(C1763,-M1763+2,0),OFFSET(C1763,-M1763+3,0)+AB1763,OFFSET(C1763,-M1763+4,0),0,1)*D1763)</f>
        <v/>
      </c>
      <c r="O1763" s="69" t="str">
        <f ca="1">IF(D1763="","",_xll.xEURO(OFFSET(C1763,-M1763+1,0),E1763,OFFSET(C1763,-M1763+2,0),OFFSET(C1763,-M1763+2,0),OFFSET(C1763,-M1763+3,0)+AB1763,OFFSET(C1763,-M1763+4,0),0,0))</f>
        <v/>
      </c>
      <c r="P1763" s="67" t="str">
        <f t="shared" si="315"/>
        <v/>
      </c>
      <c r="Q1763" s="67" t="str">
        <f ca="1">IF(D1763="","",_xll.xEURO(OFFSET(C1763,-M1763+1,0),E1763,OFFSET(C1763,-M1763+2,0),OFFSET(C1763,-M1763+2,0),OFFSET(C1763,-M1763+3,0)+AB1763,OFFSET(C1763,-M1763+4,0),0,2)/10*D1763)</f>
        <v/>
      </c>
      <c r="R1763" s="71" t="str">
        <f ca="1">IF(D1763="","",_xll.xEURO(OFFSET(C1763,-M1763+1,0),E1763,OFFSET(C1763,-M1763+2,0),OFFSET(C1763,-M1763+2,0),OFFSET(C1763,-M1763+3,0)+AB1763,OFFSET(C1763,-M1763+4,0),0,3)/100*D1763*10000)</f>
        <v/>
      </c>
      <c r="S1763" s="71" t="str">
        <f ca="1">IF(D1763="","",_xll.xEURO(OFFSET(C1763,-M1763+1,0),E1763,OFFSET(C1763,-M1763+2,0),OFFSET(C1763,-M1763+2,0),OFFSET(C1763,-M1763+3,0)+AB1763,OFFSET(C1763,-M1763+4,0),0,5)/365.25*D1763*10000)</f>
        <v/>
      </c>
      <c r="U1763" s="67" t="str">
        <f ca="1">IF(I1763="","",_xll.xEURO(OFFSET(C1763,-M1763+1,0),J1763,OFFSET(C1763,-M1763+2,0),OFFSET(C1763,-M1763+2,0),OFFSET(C1763,-M1763+3,0)+AC1763,OFFSET(C1763,-M1763+4,0),1,1)*I1763)</f>
        <v/>
      </c>
      <c r="V1763" s="69" t="str">
        <f ca="1">IF(I1763="","",_xll.xEURO(OFFSET(C1763,-M1763+1,0),J1763,OFFSET(C1763,-M1763+2,0),OFFSET(C1763,-M1763+2,0),OFFSET(C1763,-M1763+3,0)+AC1763,OFFSET(C1763,-M1763+4,0),1,0))</f>
        <v/>
      </c>
      <c r="W1763" s="67" t="str">
        <f t="shared" si="316"/>
        <v/>
      </c>
      <c r="X1763" s="67" t="str">
        <f ca="1">IF(I1763="","",_xll.xEURO(OFFSET(C1763,-M1763+1,0),J1763,OFFSET(C1763,-M1763+2,0),OFFSET(C1763,-M1763+2,0),OFFSET(C1763,-M1763+3,0)+AC1763,OFFSET(C1763,-M1763+4,0),1,2)/10*I1763)</f>
        <v/>
      </c>
      <c r="Y1763" s="71" t="str">
        <f ca="1">IF(I1763="","",_xll.xEURO(OFFSET(C1763,-M1763+1,0),J1763,OFFSET(C1763,-M1763+2,0),OFFSET(C1763,-M1763+2,0),OFFSET(C1763,-M1763+3,0)+AC1763,OFFSET(C1763,-M1763+4,0),1,3)/100*I1763*10000)</f>
        <v/>
      </c>
      <c r="Z1763" s="71" t="str">
        <f ca="1">IF(I1763="","",_xll.xEURO(OFFSET(C1763,-M1763+1,0),J1763,OFFSET(C1763,-M1763+2,0),OFFSET(C1763,-M1763+2,0),OFFSET(C1763,-M1763+3,0)+AC1763,OFFSET(C1763,-M1763+4,0),1,5)/365.25*I1763*10000)</f>
        <v/>
      </c>
      <c r="AB1763" s="40" t="str">
        <f ca="1">IF(D1763="","",_xll.xCalcSkew(OFFSET(C1763,-M1763,0),E1763-OFFSET(C1763,-M1763+1,0),b)/100)</f>
        <v/>
      </c>
      <c r="AC1763" s="40" t="str">
        <f ca="1">IF(I1763="","",_xll.xCalcSkew(OFFSET(C1763,-M1763,0),J1763-OFFSET(C1763,-M1763+1,0),b)/100)</f>
        <v/>
      </c>
      <c r="AE1763">
        <f t="shared" si="310"/>
        <v>0</v>
      </c>
      <c r="AF1763">
        <f t="shared" si="311"/>
        <v>0</v>
      </c>
      <c r="AG1763">
        <f t="shared" si="312"/>
        <v>0</v>
      </c>
    </row>
    <row r="1764" spans="3:33" x14ac:dyDescent="0.25">
      <c r="C1764" s="66">
        <f ca="1">INDEX(Inputs!$1:$1048576,MATCH(C1761,Inputs!C:C,0),6)</f>
        <v>0.27500000000000002</v>
      </c>
      <c r="D1764" s="52"/>
      <c r="E1764" s="39"/>
      <c r="F1764" s="39"/>
      <c r="G1764" s="35"/>
      <c r="I1764" s="52"/>
      <c r="J1764" s="39"/>
      <c r="K1764" s="39"/>
      <c r="L1764" s="62"/>
      <c r="M1764" s="101">
        <f t="shared" si="317"/>
        <v>3</v>
      </c>
      <c r="N1764" s="67" t="str">
        <f ca="1">IF(D1764="","",_xll.xEURO(OFFSET(C1764,-M1764+1,0),E1764,OFFSET(C1764,-M1764+2,0),OFFSET(C1764,-M1764+2,0),OFFSET(C1764,-M1764+3,0)+AB1764,OFFSET(C1764,-M1764+4,0),0,1)*D1764)</f>
        <v/>
      </c>
      <c r="O1764" s="69" t="str">
        <f ca="1">IF(D1764="","",_xll.xEURO(OFFSET(C1764,-M1764+1,0),E1764,OFFSET(C1764,-M1764+2,0),OFFSET(C1764,-M1764+2,0),OFFSET(C1764,-M1764+3,0)+AB1764,OFFSET(C1764,-M1764+4,0),0,0))</f>
        <v/>
      </c>
      <c r="P1764" s="67" t="str">
        <f t="shared" si="315"/>
        <v/>
      </c>
      <c r="Q1764" s="67" t="str">
        <f ca="1">IF(D1764="","",_xll.xEURO(OFFSET(C1764,-M1764+1,0),E1764,OFFSET(C1764,-M1764+2,0),OFFSET(C1764,-M1764+2,0),OFFSET(C1764,-M1764+3,0)+AB1764,OFFSET(C1764,-M1764+4,0),0,2)/10*D1764)</f>
        <v/>
      </c>
      <c r="R1764" s="71" t="str">
        <f ca="1">IF(D1764="","",_xll.xEURO(OFFSET(C1764,-M1764+1,0),E1764,OFFSET(C1764,-M1764+2,0),OFFSET(C1764,-M1764+2,0),OFFSET(C1764,-M1764+3,0)+AB1764,OFFSET(C1764,-M1764+4,0),0,3)/100*D1764*10000)</f>
        <v/>
      </c>
      <c r="S1764" s="71" t="str">
        <f ca="1">IF(D1764="","",_xll.xEURO(OFFSET(C1764,-M1764+1,0),E1764,OFFSET(C1764,-M1764+2,0),OFFSET(C1764,-M1764+2,0),OFFSET(C1764,-M1764+3,0)+AB1764,OFFSET(C1764,-M1764+4,0),0,5)/365.25*D1764*10000)</f>
        <v/>
      </c>
      <c r="U1764" s="67" t="str">
        <f ca="1">IF(I1764="","",_xll.xEURO(OFFSET(C1764,-M1764+1,0),J1764,OFFSET(C1764,-M1764+2,0),OFFSET(C1764,-M1764+2,0),OFFSET(C1764,-M1764+3,0)+AC1764,OFFSET(C1764,-M1764+4,0),1,1)*I1764)</f>
        <v/>
      </c>
      <c r="V1764" s="69" t="str">
        <f ca="1">IF(I1764="","",_xll.xEURO(OFFSET(C1764,-M1764+1,0),J1764,OFFSET(C1764,-M1764+2,0),OFFSET(C1764,-M1764+2,0),OFFSET(C1764,-M1764+3,0)+AC1764,OFFSET(C1764,-M1764+4,0),1,0))</f>
        <v/>
      </c>
      <c r="W1764" s="67" t="str">
        <f t="shared" si="316"/>
        <v/>
      </c>
      <c r="X1764" s="67" t="str">
        <f ca="1">IF(I1764="","",_xll.xEURO(OFFSET(C1764,-M1764+1,0),J1764,OFFSET(C1764,-M1764+2,0),OFFSET(C1764,-M1764+2,0),OFFSET(C1764,-M1764+3,0)+AC1764,OFFSET(C1764,-M1764+4,0),1,2)/10*I1764)</f>
        <v/>
      </c>
      <c r="Y1764" s="71" t="str">
        <f ca="1">IF(I1764="","",_xll.xEURO(OFFSET(C1764,-M1764+1,0),J1764,OFFSET(C1764,-M1764+2,0),OFFSET(C1764,-M1764+2,0),OFFSET(C1764,-M1764+3,0)+AC1764,OFFSET(C1764,-M1764+4,0),1,3)/100*I1764*10000)</f>
        <v/>
      </c>
      <c r="Z1764" s="71" t="str">
        <f ca="1">IF(I1764="","",_xll.xEURO(OFFSET(C1764,-M1764+1,0),J1764,OFFSET(C1764,-M1764+2,0),OFFSET(C1764,-M1764+2,0),OFFSET(C1764,-M1764+3,0)+AC1764,OFFSET(C1764,-M1764+4,0),1,5)/365.25*I1764*10000)</f>
        <v/>
      </c>
      <c r="AB1764" s="40" t="str">
        <f ca="1">IF(D1764="","",_xll.xCalcSkew(OFFSET(C1764,-M1764,0),E1764-OFFSET(C1764,-M1764+1,0),b)/100)</f>
        <v/>
      </c>
      <c r="AC1764" s="40" t="str">
        <f ca="1">IF(I1764="","",_xll.xCalcSkew(OFFSET(C1764,-M1764,0),J1764-OFFSET(C1764,-M1764+1,0),b)/100)</f>
        <v/>
      </c>
      <c r="AE1764">
        <f t="shared" si="310"/>
        <v>0</v>
      </c>
      <c r="AF1764">
        <f t="shared" si="311"/>
        <v>0</v>
      </c>
      <c r="AG1764">
        <f t="shared" si="312"/>
        <v>0</v>
      </c>
    </row>
    <row r="1765" spans="3:33" x14ac:dyDescent="0.25">
      <c r="C1765" s="65">
        <f ca="1">INDEX(Inputs!$1:$1048576,MATCH(C1761,Inputs!C:C,0),9)</f>
        <v>1411</v>
      </c>
      <c r="D1765" s="52"/>
      <c r="E1765" s="39"/>
      <c r="F1765" s="39"/>
      <c r="G1765" s="35"/>
      <c r="I1765" s="52"/>
      <c r="J1765" s="39"/>
      <c r="K1765" s="39"/>
      <c r="L1765" s="62"/>
      <c r="M1765" s="101">
        <f t="shared" si="317"/>
        <v>4</v>
      </c>
      <c r="N1765" s="67" t="str">
        <f ca="1">IF(D1765="","",_xll.xEURO(OFFSET(C1765,-M1765+1,0),E1765,OFFSET(C1765,-M1765+2,0),OFFSET(C1765,-M1765+2,0),OFFSET(C1765,-M1765+3,0)+AB1765,OFFSET(C1765,-M1765+4,0),0,1)*D1765)</f>
        <v/>
      </c>
      <c r="O1765" s="69" t="str">
        <f ca="1">IF(D1765="","",_xll.xEURO(OFFSET(C1765,-M1765+1,0),E1765,OFFSET(C1765,-M1765+2,0),OFFSET(C1765,-M1765+2,0),OFFSET(C1765,-M1765+3,0)+AB1765,OFFSET(C1765,-M1765+4,0),0,0))</f>
        <v/>
      </c>
      <c r="P1765" s="67" t="str">
        <f t="shared" si="315"/>
        <v/>
      </c>
      <c r="Q1765" s="67" t="str">
        <f ca="1">IF(D1765="","",_xll.xEURO(OFFSET(C1765,-M1765+1,0),E1765,OFFSET(C1765,-M1765+2,0),OFFSET(C1765,-M1765+2,0),OFFSET(C1765,-M1765+3,0)+AB1765,OFFSET(C1765,-M1765+4,0),0,2)/10*D1765)</f>
        <v/>
      </c>
      <c r="R1765" s="71" t="str">
        <f ca="1">IF(D1765="","",_xll.xEURO(OFFSET(C1765,-M1765+1,0),E1765,OFFSET(C1765,-M1765+2,0),OFFSET(C1765,-M1765+2,0),OFFSET(C1765,-M1765+3,0)+AB1765,OFFSET(C1765,-M1765+4,0),0,3)/100*D1765*10000)</f>
        <v/>
      </c>
      <c r="S1765" s="71" t="str">
        <f ca="1">IF(D1765="","",_xll.xEURO(OFFSET(C1765,-M1765+1,0),E1765,OFFSET(C1765,-M1765+2,0),OFFSET(C1765,-M1765+2,0),OFFSET(C1765,-M1765+3,0)+AB1765,OFFSET(C1765,-M1765+4,0),0,5)/365.25*D1765*10000)</f>
        <v/>
      </c>
      <c r="U1765" s="67" t="str">
        <f ca="1">IF(I1765="","",_xll.xEURO(OFFSET(C1765,-M1765+1,0),J1765,OFFSET(C1765,-M1765+2,0),OFFSET(C1765,-M1765+2,0),OFFSET(C1765,-M1765+3,0)+AC1765,OFFSET(C1765,-M1765+4,0),1,1)*I1765)</f>
        <v/>
      </c>
      <c r="V1765" s="69" t="str">
        <f ca="1">IF(I1765="","",_xll.xEURO(OFFSET(C1765,-M1765+1,0),J1765,OFFSET(C1765,-M1765+2,0),OFFSET(C1765,-M1765+2,0),OFFSET(C1765,-M1765+3,0)+AC1765,OFFSET(C1765,-M1765+4,0),1,0))</f>
        <v/>
      </c>
      <c r="W1765" s="67" t="str">
        <f t="shared" si="316"/>
        <v/>
      </c>
      <c r="X1765" s="67" t="str">
        <f ca="1">IF(I1765="","",_xll.xEURO(OFFSET(C1765,-M1765+1,0),J1765,OFFSET(C1765,-M1765+2,0),OFFSET(C1765,-M1765+2,0),OFFSET(C1765,-M1765+3,0)+AC1765,OFFSET(C1765,-M1765+4,0),1,2)/10*I1765)</f>
        <v/>
      </c>
      <c r="Y1765" s="71" t="str">
        <f ca="1">IF(I1765="","",_xll.xEURO(OFFSET(C1765,-M1765+1,0),J1765,OFFSET(C1765,-M1765+2,0),OFFSET(C1765,-M1765+2,0),OFFSET(C1765,-M1765+3,0)+AC1765,OFFSET(C1765,-M1765+4,0),1,3)/100*I1765*10000)</f>
        <v/>
      </c>
      <c r="Z1765" s="71" t="str">
        <f ca="1">IF(I1765="","",_xll.xEURO(OFFSET(C1765,-M1765+1,0),J1765,OFFSET(C1765,-M1765+2,0),OFFSET(C1765,-M1765+2,0),OFFSET(C1765,-M1765+3,0)+AC1765,OFFSET(C1765,-M1765+4,0),1,5)/365.25*I1765*10000)</f>
        <v/>
      </c>
      <c r="AB1765" s="40" t="str">
        <f ca="1">IF(D1765="","",_xll.xCalcSkew(OFFSET(C1765,-M1765,0),E1765-OFFSET(C1765,-M1765+1,0),b)/100)</f>
        <v/>
      </c>
      <c r="AC1765" s="40" t="str">
        <f ca="1">IF(I1765="","",_xll.xCalcSkew(OFFSET(C1765,-M1765,0),J1765-OFFSET(C1765,-M1765+1,0),b)/100)</f>
        <v/>
      </c>
      <c r="AE1765">
        <f t="shared" si="310"/>
        <v>0</v>
      </c>
      <c r="AF1765">
        <f t="shared" si="311"/>
        <v>0</v>
      </c>
      <c r="AG1765">
        <f t="shared" si="312"/>
        <v>0</v>
      </c>
    </row>
    <row r="1766" spans="3:33" x14ac:dyDescent="0.25">
      <c r="C1766" s="64">
        <f ca="1">D1797+I1797</f>
        <v>0</v>
      </c>
      <c r="D1766" s="52"/>
      <c r="E1766" s="39"/>
      <c r="F1766" s="39"/>
      <c r="G1766" s="35"/>
      <c r="I1766" s="52"/>
      <c r="J1766" s="39"/>
      <c r="K1766" s="39"/>
      <c r="L1766" s="62"/>
      <c r="M1766" s="101">
        <f t="shared" si="317"/>
        <v>5</v>
      </c>
      <c r="N1766" s="67" t="str">
        <f ca="1">IF(D1766="","",_xll.xEURO(OFFSET(C1766,-M1766+1,0),E1766,OFFSET(C1766,-M1766+2,0),OFFSET(C1766,-M1766+2,0),OFFSET(C1766,-M1766+3,0)+AB1766,OFFSET(C1766,-M1766+4,0),0,1)*D1766)</f>
        <v/>
      </c>
      <c r="O1766" s="69" t="str">
        <f ca="1">IF(D1766="","",_xll.xEURO(OFFSET(C1766,-M1766+1,0),E1766,OFFSET(C1766,-M1766+2,0),OFFSET(C1766,-M1766+2,0),OFFSET(C1766,-M1766+3,0)+AB1766,OFFSET(C1766,-M1766+4,0),0,0))</f>
        <v/>
      </c>
      <c r="P1766" s="67" t="str">
        <f t="shared" si="315"/>
        <v/>
      </c>
      <c r="Q1766" s="67" t="str">
        <f ca="1">IF(D1766="","",_xll.xEURO(OFFSET(C1766,-M1766+1,0),E1766,OFFSET(C1766,-M1766+2,0),OFFSET(C1766,-M1766+2,0),OFFSET(C1766,-M1766+3,0)+AB1766,OFFSET(C1766,-M1766+4,0),0,2)/10*D1766)</f>
        <v/>
      </c>
      <c r="R1766" s="71" t="str">
        <f ca="1">IF(D1766="","",_xll.xEURO(OFFSET(C1766,-M1766+1,0),E1766,OFFSET(C1766,-M1766+2,0),OFFSET(C1766,-M1766+2,0),OFFSET(C1766,-M1766+3,0)+AB1766,OFFSET(C1766,-M1766+4,0),0,3)/100*D1766*10000)</f>
        <v/>
      </c>
      <c r="S1766" s="71" t="str">
        <f ca="1">IF(D1766="","",_xll.xEURO(OFFSET(C1766,-M1766+1,0),E1766,OFFSET(C1766,-M1766+2,0),OFFSET(C1766,-M1766+2,0),OFFSET(C1766,-M1766+3,0)+AB1766,OFFSET(C1766,-M1766+4,0),0,5)/365.25*D1766*10000)</f>
        <v/>
      </c>
      <c r="U1766" s="67" t="str">
        <f ca="1">IF(I1766="","",_xll.xEURO(OFFSET(C1766,-M1766+1,0),J1766,OFFSET(C1766,-M1766+2,0),OFFSET(C1766,-M1766+2,0),OFFSET(C1766,-M1766+3,0)+AC1766,OFFSET(C1766,-M1766+4,0),1,1)*I1766)</f>
        <v/>
      </c>
      <c r="V1766" s="69" t="str">
        <f ca="1">IF(I1766="","",_xll.xEURO(OFFSET(C1766,-M1766+1,0),J1766,OFFSET(C1766,-M1766+2,0),OFFSET(C1766,-M1766+2,0),OFFSET(C1766,-M1766+3,0)+AC1766,OFFSET(C1766,-M1766+4,0),1,0))</f>
        <v/>
      </c>
      <c r="W1766" s="67" t="str">
        <f t="shared" si="316"/>
        <v/>
      </c>
      <c r="X1766" s="67" t="str">
        <f ca="1">IF(I1766="","",_xll.xEURO(OFFSET(C1766,-M1766+1,0),J1766,OFFSET(C1766,-M1766+2,0),OFFSET(C1766,-M1766+2,0),OFFSET(C1766,-M1766+3,0)+AC1766,OFFSET(C1766,-M1766+4,0),1,2)/10*I1766)</f>
        <v/>
      </c>
      <c r="Y1766" s="71" t="str">
        <f ca="1">IF(I1766="","",_xll.xEURO(OFFSET(C1766,-M1766+1,0),J1766,OFFSET(C1766,-M1766+2,0),OFFSET(C1766,-M1766+2,0),OFFSET(C1766,-M1766+3,0)+AC1766,OFFSET(C1766,-M1766+4,0),1,3)/100*I1766*10000)</f>
        <v/>
      </c>
      <c r="Z1766" s="71" t="str">
        <f ca="1">IF(I1766="","",_xll.xEURO(OFFSET(C1766,-M1766+1,0),J1766,OFFSET(C1766,-M1766+2,0),OFFSET(C1766,-M1766+2,0),OFFSET(C1766,-M1766+3,0)+AC1766,OFFSET(C1766,-M1766+4,0),1,5)/365.25*I1766*10000)</f>
        <v/>
      </c>
      <c r="AB1766" s="40" t="str">
        <f ca="1">IF(D1766="","",_xll.xCalcSkew(OFFSET(C1766,-M1766,0),E1766-OFFSET(C1766,-M1766+1,0),b)/100)</f>
        <v/>
      </c>
      <c r="AC1766" s="40" t="str">
        <f ca="1">IF(I1766="","",_xll.xCalcSkew(OFFSET(C1766,-M1766,0),J1766-OFFSET(C1766,-M1766+1,0),b)/100)</f>
        <v/>
      </c>
      <c r="AE1766">
        <f t="shared" si="310"/>
        <v>0</v>
      </c>
      <c r="AF1766">
        <f t="shared" si="311"/>
        <v>0</v>
      </c>
      <c r="AG1766">
        <f t="shared" si="312"/>
        <v>0</v>
      </c>
    </row>
    <row r="1767" spans="3:33" x14ac:dyDescent="0.25">
      <c r="C1767" s="64">
        <f ca="1">N1797+U1797</f>
        <v>0</v>
      </c>
      <c r="D1767" s="52"/>
      <c r="E1767" s="39"/>
      <c r="F1767" s="39"/>
      <c r="G1767" s="35"/>
      <c r="I1767" s="52"/>
      <c r="J1767" s="39"/>
      <c r="K1767" s="39"/>
      <c r="L1767" s="62"/>
      <c r="M1767" s="101">
        <f t="shared" si="317"/>
        <v>6</v>
      </c>
      <c r="N1767" s="67" t="str">
        <f ca="1">IF(D1767="","",_xll.xEURO(OFFSET(C1767,-M1767+1,0),E1767,OFFSET(C1767,-M1767+2,0),OFFSET(C1767,-M1767+2,0),OFFSET(C1767,-M1767+3,0)+AB1767,OFFSET(C1767,-M1767+4,0),0,1)*D1767)</f>
        <v/>
      </c>
      <c r="O1767" s="69" t="str">
        <f ca="1">IF(D1767="","",_xll.xEURO(OFFSET(C1767,-M1767+1,0),E1767,OFFSET(C1767,-M1767+2,0),OFFSET(C1767,-M1767+2,0),OFFSET(C1767,-M1767+3,0)+AB1767,OFFSET(C1767,-M1767+4,0),0,0))</f>
        <v/>
      </c>
      <c r="P1767" s="67" t="str">
        <f t="shared" si="315"/>
        <v/>
      </c>
      <c r="Q1767" s="67" t="str">
        <f ca="1">IF(D1767="","",_xll.xEURO(OFFSET(C1767,-M1767+1,0),E1767,OFFSET(C1767,-M1767+2,0),OFFSET(C1767,-M1767+2,0),OFFSET(C1767,-M1767+3,0)+AB1767,OFFSET(C1767,-M1767+4,0),0,2)/10*D1767)</f>
        <v/>
      </c>
      <c r="R1767" s="71" t="str">
        <f ca="1">IF(D1767="","",_xll.xEURO(OFFSET(C1767,-M1767+1,0),E1767,OFFSET(C1767,-M1767+2,0),OFFSET(C1767,-M1767+2,0),OFFSET(C1767,-M1767+3,0)+AB1767,OFFSET(C1767,-M1767+4,0),0,3)/100*D1767*10000)</f>
        <v/>
      </c>
      <c r="S1767" s="71" t="str">
        <f ca="1">IF(D1767="","",_xll.xEURO(OFFSET(C1767,-M1767+1,0),E1767,OFFSET(C1767,-M1767+2,0),OFFSET(C1767,-M1767+2,0),OFFSET(C1767,-M1767+3,0)+AB1767,OFFSET(C1767,-M1767+4,0),0,5)/365.25*D1767*10000)</f>
        <v/>
      </c>
      <c r="U1767" s="67" t="str">
        <f ca="1">IF(I1767="","",_xll.xEURO(OFFSET(C1767,-M1767+1,0),J1767,OFFSET(C1767,-M1767+2,0),OFFSET(C1767,-M1767+2,0),OFFSET(C1767,-M1767+3,0)+AC1767,OFFSET(C1767,-M1767+4,0),1,1)*I1767)</f>
        <v/>
      </c>
      <c r="V1767" s="69" t="str">
        <f ca="1">IF(I1767="","",_xll.xEURO(OFFSET(C1767,-M1767+1,0),J1767,OFFSET(C1767,-M1767+2,0),OFFSET(C1767,-M1767+2,0),OFFSET(C1767,-M1767+3,0)+AC1767,OFFSET(C1767,-M1767+4,0),1,0))</f>
        <v/>
      </c>
      <c r="W1767" s="67" t="str">
        <f t="shared" si="316"/>
        <v/>
      </c>
      <c r="X1767" s="67" t="str">
        <f ca="1">IF(I1767="","",_xll.xEURO(OFFSET(C1767,-M1767+1,0),J1767,OFFSET(C1767,-M1767+2,0),OFFSET(C1767,-M1767+2,0),OFFSET(C1767,-M1767+3,0)+AC1767,OFFSET(C1767,-M1767+4,0),1,2)/10*I1767)</f>
        <v/>
      </c>
      <c r="Y1767" s="71" t="str">
        <f ca="1">IF(I1767="","",_xll.xEURO(OFFSET(C1767,-M1767+1,0),J1767,OFFSET(C1767,-M1767+2,0),OFFSET(C1767,-M1767+2,0),OFFSET(C1767,-M1767+3,0)+AC1767,OFFSET(C1767,-M1767+4,0),1,3)/100*I1767*10000)</f>
        <v/>
      </c>
      <c r="Z1767" s="71" t="str">
        <f ca="1">IF(I1767="","",_xll.xEURO(OFFSET(C1767,-M1767+1,0),J1767,OFFSET(C1767,-M1767+2,0),OFFSET(C1767,-M1767+2,0),OFFSET(C1767,-M1767+3,0)+AC1767,OFFSET(C1767,-M1767+4,0),1,5)/365.25*I1767*10000)</f>
        <v/>
      </c>
      <c r="AB1767" s="40" t="str">
        <f ca="1">IF(D1767="","",_xll.xCalcSkew(OFFSET(C1767,-M1767,0),E1767-OFFSET(C1767,-M1767+1,0),b)/100)</f>
        <v/>
      </c>
      <c r="AC1767" s="40" t="str">
        <f ca="1">IF(I1767="","",_xll.xCalcSkew(OFFSET(C1767,-M1767,0),J1767-OFFSET(C1767,-M1767+1,0),b)/100)</f>
        <v/>
      </c>
      <c r="AE1767">
        <f t="shared" si="310"/>
        <v>0</v>
      </c>
      <c r="AF1767">
        <f t="shared" si="311"/>
        <v>0</v>
      </c>
      <c r="AG1767">
        <f t="shared" si="312"/>
        <v>0</v>
      </c>
    </row>
    <row r="1768" spans="3:33" x14ac:dyDescent="0.25">
      <c r="C1768" s="103">
        <f ca="1">Q1797+X1797</f>
        <v>0</v>
      </c>
      <c r="D1768" s="52"/>
      <c r="E1768" s="39"/>
      <c r="F1768" s="39"/>
      <c r="G1768" s="35"/>
      <c r="I1768" s="52"/>
      <c r="J1768" s="39"/>
      <c r="K1768" s="39"/>
      <c r="L1768" s="62"/>
      <c r="M1768" s="101">
        <f t="shared" si="317"/>
        <v>7</v>
      </c>
      <c r="N1768" s="67" t="str">
        <f ca="1">IF(D1768="","",_xll.xEURO(OFFSET(C1768,-M1768+1,0),E1768,OFFSET(C1768,-M1768+2,0),OFFSET(C1768,-M1768+2,0),OFFSET(C1768,-M1768+3,0)+AB1768,OFFSET(C1768,-M1768+4,0),0,1)*D1768)</f>
        <v/>
      </c>
      <c r="O1768" s="69" t="str">
        <f ca="1">IF(D1768="","",_xll.xEURO(OFFSET(C1768,-M1768+1,0),E1768,OFFSET(C1768,-M1768+2,0),OFFSET(C1768,-M1768+2,0),OFFSET(C1768,-M1768+3,0)+AB1768,OFFSET(C1768,-M1768+4,0),0,0))</f>
        <v/>
      </c>
      <c r="P1768" s="67" t="str">
        <f t="shared" si="315"/>
        <v/>
      </c>
      <c r="Q1768" s="67" t="str">
        <f ca="1">IF(D1768="","",_xll.xEURO(OFFSET(C1768,-M1768+1,0),E1768,OFFSET(C1768,-M1768+2,0),OFFSET(C1768,-M1768+2,0),OFFSET(C1768,-M1768+3,0)+AB1768,OFFSET(C1768,-M1768+4,0),0,2)/10*D1768)</f>
        <v/>
      </c>
      <c r="R1768" s="71" t="str">
        <f ca="1">IF(D1768="","",_xll.xEURO(OFFSET(C1768,-M1768+1,0),E1768,OFFSET(C1768,-M1768+2,0),OFFSET(C1768,-M1768+2,0),OFFSET(C1768,-M1768+3,0)+AB1768,OFFSET(C1768,-M1768+4,0),0,3)/100*D1768*10000)</f>
        <v/>
      </c>
      <c r="S1768" s="71" t="str">
        <f ca="1">IF(D1768="","",_xll.xEURO(OFFSET(C1768,-M1768+1,0),E1768,OFFSET(C1768,-M1768+2,0),OFFSET(C1768,-M1768+2,0),OFFSET(C1768,-M1768+3,0)+AB1768,OFFSET(C1768,-M1768+4,0),0,5)/365.25*D1768*10000)</f>
        <v/>
      </c>
      <c r="U1768" s="67" t="str">
        <f ca="1">IF(I1768="","",_xll.xEURO(OFFSET(C1768,-M1768+1,0),J1768,OFFSET(C1768,-M1768+2,0),OFFSET(C1768,-M1768+2,0),OFFSET(C1768,-M1768+3,0)+AC1768,OFFSET(C1768,-M1768+4,0),1,1)*I1768)</f>
        <v/>
      </c>
      <c r="V1768" s="69" t="str">
        <f ca="1">IF(I1768="","",_xll.xEURO(OFFSET(C1768,-M1768+1,0),J1768,OFFSET(C1768,-M1768+2,0),OFFSET(C1768,-M1768+2,0),OFFSET(C1768,-M1768+3,0)+AC1768,OFFSET(C1768,-M1768+4,0),1,0))</f>
        <v/>
      </c>
      <c r="W1768" s="67" t="str">
        <f t="shared" si="316"/>
        <v/>
      </c>
      <c r="X1768" s="67" t="str">
        <f ca="1">IF(I1768="","",_xll.xEURO(OFFSET(C1768,-M1768+1,0),J1768,OFFSET(C1768,-M1768+2,0),OFFSET(C1768,-M1768+2,0),OFFSET(C1768,-M1768+3,0)+AC1768,OFFSET(C1768,-M1768+4,0),1,2)/10*I1768)</f>
        <v/>
      </c>
      <c r="Y1768" s="71" t="str">
        <f ca="1">IF(I1768="","",_xll.xEURO(OFFSET(C1768,-M1768+1,0),J1768,OFFSET(C1768,-M1768+2,0),OFFSET(C1768,-M1768+2,0),OFFSET(C1768,-M1768+3,0)+AC1768,OFFSET(C1768,-M1768+4,0),1,3)/100*I1768*10000)</f>
        <v/>
      </c>
      <c r="Z1768" s="71" t="str">
        <f ca="1">IF(I1768="","",_xll.xEURO(OFFSET(C1768,-M1768+1,0),J1768,OFFSET(C1768,-M1768+2,0),OFFSET(C1768,-M1768+2,0),OFFSET(C1768,-M1768+3,0)+AC1768,OFFSET(C1768,-M1768+4,0),1,5)/365.25*I1768*10000)</f>
        <v/>
      </c>
      <c r="AB1768" s="40" t="str">
        <f ca="1">IF(D1768="","",_xll.xCalcSkew(OFFSET(C1768,-M1768,0),E1768-OFFSET(C1768,-M1768+1,0),b)/100)</f>
        <v/>
      </c>
      <c r="AC1768" s="40" t="str">
        <f ca="1">IF(I1768="","",_xll.xCalcSkew(OFFSET(C1768,-M1768,0),J1768-OFFSET(C1768,-M1768+1,0),b)/100)</f>
        <v/>
      </c>
      <c r="AE1768">
        <f t="shared" si="310"/>
        <v>0</v>
      </c>
      <c r="AF1768">
        <f t="shared" si="311"/>
        <v>0</v>
      </c>
      <c r="AG1768">
        <f t="shared" si="312"/>
        <v>0</v>
      </c>
    </row>
    <row r="1769" spans="3:33" x14ac:dyDescent="0.25">
      <c r="C1769" s="64">
        <f ca="1">R1797+Y1797</f>
        <v>0</v>
      </c>
      <c r="D1769" s="52"/>
      <c r="E1769" s="39"/>
      <c r="F1769" s="39"/>
      <c r="G1769" s="35"/>
      <c r="I1769" s="52"/>
      <c r="J1769" s="39"/>
      <c r="K1769" s="39"/>
      <c r="L1769" s="62"/>
      <c r="M1769" s="101">
        <f t="shared" si="317"/>
        <v>8</v>
      </c>
      <c r="N1769" s="67" t="str">
        <f ca="1">IF(D1769="","",_xll.xEURO(OFFSET(C1769,-M1769+1,0),E1769,OFFSET(C1769,-M1769+2,0),OFFSET(C1769,-M1769+2,0),OFFSET(C1769,-M1769+3,0)+AB1769,OFFSET(C1769,-M1769+4,0),0,1)*D1769)</f>
        <v/>
      </c>
      <c r="O1769" s="69" t="str">
        <f ca="1">IF(D1769="","",_xll.xEURO(OFFSET(C1769,-M1769+1,0),E1769,OFFSET(C1769,-M1769+2,0),OFFSET(C1769,-M1769+2,0),OFFSET(C1769,-M1769+3,0)+AB1769,OFFSET(C1769,-M1769+4,0),0,0))</f>
        <v/>
      </c>
      <c r="P1769" s="67" t="str">
        <f t="shared" si="315"/>
        <v/>
      </c>
      <c r="Q1769" s="67" t="str">
        <f ca="1">IF(D1769="","",_xll.xEURO(OFFSET(C1769,-M1769+1,0),E1769,OFFSET(C1769,-M1769+2,0),OFFSET(C1769,-M1769+2,0),OFFSET(C1769,-M1769+3,0)+AB1769,OFFSET(C1769,-M1769+4,0),0,2)/10*D1769)</f>
        <v/>
      </c>
      <c r="R1769" s="71" t="str">
        <f ca="1">IF(D1769="","",_xll.xEURO(OFFSET(C1769,-M1769+1,0),E1769,OFFSET(C1769,-M1769+2,0),OFFSET(C1769,-M1769+2,0),OFFSET(C1769,-M1769+3,0)+AB1769,OFFSET(C1769,-M1769+4,0),0,3)/100*D1769*10000)</f>
        <v/>
      </c>
      <c r="S1769" s="71" t="str">
        <f ca="1">IF(D1769="","",_xll.xEURO(OFFSET(C1769,-M1769+1,0),E1769,OFFSET(C1769,-M1769+2,0),OFFSET(C1769,-M1769+2,0),OFFSET(C1769,-M1769+3,0)+AB1769,OFFSET(C1769,-M1769+4,0),0,5)/365.25*D1769*10000)</f>
        <v/>
      </c>
      <c r="U1769" s="67" t="str">
        <f ca="1">IF(I1769="","",_xll.xEURO(OFFSET(C1769,-M1769+1,0),J1769,OFFSET(C1769,-M1769+2,0),OFFSET(C1769,-M1769+2,0),OFFSET(C1769,-M1769+3,0)+AC1769,OFFSET(C1769,-M1769+4,0),1,1)*I1769)</f>
        <v/>
      </c>
      <c r="V1769" s="69" t="str">
        <f ca="1">IF(I1769="","",_xll.xEURO(OFFSET(C1769,-M1769+1,0),J1769,OFFSET(C1769,-M1769+2,0),OFFSET(C1769,-M1769+2,0),OFFSET(C1769,-M1769+3,0)+AC1769,OFFSET(C1769,-M1769+4,0),1,0))</f>
        <v/>
      </c>
      <c r="W1769" s="67" t="str">
        <f t="shared" si="316"/>
        <v/>
      </c>
      <c r="X1769" s="67" t="str">
        <f ca="1">IF(I1769="","",_xll.xEURO(OFFSET(C1769,-M1769+1,0),J1769,OFFSET(C1769,-M1769+2,0),OFFSET(C1769,-M1769+2,0),OFFSET(C1769,-M1769+3,0)+AC1769,OFFSET(C1769,-M1769+4,0),1,2)/10*I1769)</f>
        <v/>
      </c>
      <c r="Y1769" s="71" t="str">
        <f ca="1">IF(I1769="","",_xll.xEURO(OFFSET(C1769,-M1769+1,0),J1769,OFFSET(C1769,-M1769+2,0),OFFSET(C1769,-M1769+2,0),OFFSET(C1769,-M1769+3,0)+AC1769,OFFSET(C1769,-M1769+4,0),1,3)/100*I1769*10000)</f>
        <v/>
      </c>
      <c r="Z1769" s="71" t="str">
        <f ca="1">IF(I1769="","",_xll.xEURO(OFFSET(C1769,-M1769+1,0),J1769,OFFSET(C1769,-M1769+2,0),OFFSET(C1769,-M1769+2,0),OFFSET(C1769,-M1769+3,0)+AC1769,OFFSET(C1769,-M1769+4,0),1,5)/365.25*I1769*10000)</f>
        <v/>
      </c>
      <c r="AB1769" s="40" t="str">
        <f ca="1">IF(D1769="","",_xll.xCalcSkew(OFFSET(C1769,-M1769,0),E1769-OFFSET(C1769,-M1769+1,0),b)/100)</f>
        <v/>
      </c>
      <c r="AC1769" s="40" t="str">
        <f ca="1">IF(I1769="","",_xll.xCalcSkew(OFFSET(C1769,-M1769,0),J1769-OFFSET(C1769,-M1769+1,0),b)/100)</f>
        <v/>
      </c>
      <c r="AE1769">
        <f t="shared" si="310"/>
        <v>0</v>
      </c>
      <c r="AF1769">
        <f t="shared" si="311"/>
        <v>0</v>
      </c>
      <c r="AG1769">
        <f t="shared" si="312"/>
        <v>0</v>
      </c>
    </row>
    <row r="1770" spans="3:33" x14ac:dyDescent="0.25">
      <c r="C1770" s="64">
        <f ca="1">S1797+Z1797</f>
        <v>0</v>
      </c>
      <c r="D1770" s="52"/>
      <c r="E1770" s="39"/>
      <c r="F1770" s="39"/>
      <c r="G1770" s="35"/>
      <c r="I1770" s="52"/>
      <c r="J1770" s="39"/>
      <c r="K1770" s="39"/>
      <c r="L1770" s="62"/>
      <c r="M1770" s="101">
        <f t="shared" si="317"/>
        <v>9</v>
      </c>
      <c r="N1770" s="67" t="str">
        <f ca="1">IF(D1770="","",_xll.xEURO(OFFSET(C1770,-M1770+1,0),E1770,OFFSET(C1770,-M1770+2,0),OFFSET(C1770,-M1770+2,0),OFFSET(C1770,-M1770+3,0)+AB1770,OFFSET(C1770,-M1770+4,0),0,1)*D1770)</f>
        <v/>
      </c>
      <c r="O1770" s="69" t="str">
        <f ca="1">IF(D1770="","",_xll.xEURO(OFFSET(C1770,-M1770+1,0),E1770,OFFSET(C1770,-M1770+2,0),OFFSET(C1770,-M1770+2,0),OFFSET(C1770,-M1770+3,0)+AB1770,OFFSET(C1770,-M1770+4,0),0,0))</f>
        <v/>
      </c>
      <c r="P1770" s="67" t="str">
        <f t="shared" si="315"/>
        <v/>
      </c>
      <c r="Q1770" s="67" t="str">
        <f ca="1">IF(D1770="","",_xll.xEURO(OFFSET(C1770,-M1770+1,0),E1770,OFFSET(C1770,-M1770+2,0),OFFSET(C1770,-M1770+2,0),OFFSET(C1770,-M1770+3,0)+AB1770,OFFSET(C1770,-M1770+4,0),0,2)/10*D1770)</f>
        <v/>
      </c>
      <c r="R1770" s="71" t="str">
        <f ca="1">IF(D1770="","",_xll.xEURO(OFFSET(C1770,-M1770+1,0),E1770,OFFSET(C1770,-M1770+2,0),OFFSET(C1770,-M1770+2,0),OFFSET(C1770,-M1770+3,0)+AB1770,OFFSET(C1770,-M1770+4,0),0,3)/100*D1770*10000)</f>
        <v/>
      </c>
      <c r="S1770" s="71" t="str">
        <f ca="1">IF(D1770="","",_xll.xEURO(OFFSET(C1770,-M1770+1,0),E1770,OFFSET(C1770,-M1770+2,0),OFFSET(C1770,-M1770+2,0),OFFSET(C1770,-M1770+3,0)+AB1770,OFFSET(C1770,-M1770+4,0),0,5)/365.25*D1770*10000)</f>
        <v/>
      </c>
      <c r="U1770" s="67" t="str">
        <f ca="1">IF(I1770="","",_xll.xEURO(OFFSET(C1770,-M1770+1,0),J1770,OFFSET(C1770,-M1770+2,0),OFFSET(C1770,-M1770+2,0),OFFSET(C1770,-M1770+3,0)+AC1770,OFFSET(C1770,-M1770+4,0),1,1)*I1770)</f>
        <v/>
      </c>
      <c r="V1770" s="69" t="str">
        <f ca="1">IF(I1770="","",_xll.xEURO(OFFSET(C1770,-M1770+1,0),J1770,OFFSET(C1770,-M1770+2,0),OFFSET(C1770,-M1770+2,0),OFFSET(C1770,-M1770+3,0)+AC1770,OFFSET(C1770,-M1770+4,0),1,0))</f>
        <v/>
      </c>
      <c r="W1770" s="67" t="str">
        <f t="shared" si="316"/>
        <v/>
      </c>
      <c r="X1770" s="67" t="str">
        <f ca="1">IF(I1770="","",_xll.xEURO(OFFSET(C1770,-M1770+1,0),J1770,OFFSET(C1770,-M1770+2,0),OFFSET(C1770,-M1770+2,0),OFFSET(C1770,-M1770+3,0)+AC1770,OFFSET(C1770,-M1770+4,0),1,2)/10*I1770)</f>
        <v/>
      </c>
      <c r="Y1770" s="71" t="str">
        <f ca="1">IF(I1770="","",_xll.xEURO(OFFSET(C1770,-M1770+1,0),J1770,OFFSET(C1770,-M1770+2,0),OFFSET(C1770,-M1770+2,0),OFFSET(C1770,-M1770+3,0)+AC1770,OFFSET(C1770,-M1770+4,0),1,3)/100*I1770*10000)</f>
        <v/>
      </c>
      <c r="Z1770" s="71" t="str">
        <f ca="1">IF(I1770="","",_xll.xEURO(OFFSET(C1770,-M1770+1,0),J1770,OFFSET(C1770,-M1770+2,0),OFFSET(C1770,-M1770+2,0),OFFSET(C1770,-M1770+3,0)+AC1770,OFFSET(C1770,-M1770+4,0),1,5)/365.25*I1770*10000)</f>
        <v/>
      </c>
      <c r="AB1770" s="40" t="str">
        <f ca="1">IF(D1770="","",_xll.xCalcSkew(OFFSET(C1770,-M1770,0),E1770-OFFSET(C1770,-M1770+1,0),b)/100)</f>
        <v/>
      </c>
      <c r="AC1770" s="40" t="str">
        <f ca="1">IF(I1770="","",_xll.xCalcSkew(OFFSET(C1770,-M1770,0),J1770-OFFSET(C1770,-M1770+1,0),b)/100)</f>
        <v/>
      </c>
      <c r="AE1770">
        <f t="shared" si="310"/>
        <v>0</v>
      </c>
      <c r="AF1770">
        <f t="shared" si="311"/>
        <v>0</v>
      </c>
      <c r="AG1770">
        <f t="shared" si="312"/>
        <v>0</v>
      </c>
    </row>
    <row r="1771" spans="3:33" x14ac:dyDescent="0.25">
      <c r="C1771" s="64">
        <f ca="1">P1797+W1797</f>
        <v>0</v>
      </c>
      <c r="D1771" s="52"/>
      <c r="E1771" s="39"/>
      <c r="F1771" s="39"/>
      <c r="G1771" s="35"/>
      <c r="I1771" s="52"/>
      <c r="J1771" s="39"/>
      <c r="K1771" s="39"/>
      <c r="L1771" s="62"/>
      <c r="M1771" s="101">
        <f t="shared" si="317"/>
        <v>10</v>
      </c>
      <c r="N1771" s="67" t="str">
        <f ca="1">IF(D1771="","",_xll.xEURO(OFFSET(C1771,-M1771+1,0),E1771,OFFSET(C1771,-M1771+2,0),OFFSET(C1771,-M1771+2,0),OFFSET(C1771,-M1771+3,0)+AB1771,OFFSET(C1771,-M1771+4,0),0,1)*D1771)</f>
        <v/>
      </c>
      <c r="O1771" s="69" t="str">
        <f ca="1">IF(D1771="","",_xll.xEURO(OFFSET(C1771,-M1771+1,0),E1771,OFFSET(C1771,-M1771+2,0),OFFSET(C1771,-M1771+2,0),OFFSET(C1771,-M1771+3,0)+AB1771,OFFSET(C1771,-M1771+4,0),0,0))</f>
        <v/>
      </c>
      <c r="P1771" s="67" t="str">
        <f t="shared" si="315"/>
        <v/>
      </c>
      <c r="Q1771" s="67" t="str">
        <f ca="1">IF(D1771="","",_xll.xEURO(OFFSET(C1771,-M1771+1,0),E1771,OFFSET(C1771,-M1771+2,0),OFFSET(C1771,-M1771+2,0),OFFSET(C1771,-M1771+3,0)+AB1771,OFFSET(C1771,-M1771+4,0),0,2)/10*D1771)</f>
        <v/>
      </c>
      <c r="R1771" s="71" t="str">
        <f ca="1">IF(D1771="","",_xll.xEURO(OFFSET(C1771,-M1771+1,0),E1771,OFFSET(C1771,-M1771+2,0),OFFSET(C1771,-M1771+2,0),OFFSET(C1771,-M1771+3,0)+AB1771,OFFSET(C1771,-M1771+4,0),0,3)/100*D1771*10000)</f>
        <v/>
      </c>
      <c r="S1771" s="71" t="str">
        <f ca="1">IF(D1771="","",_xll.xEURO(OFFSET(C1771,-M1771+1,0),E1771,OFFSET(C1771,-M1771+2,0),OFFSET(C1771,-M1771+2,0),OFFSET(C1771,-M1771+3,0)+AB1771,OFFSET(C1771,-M1771+4,0),0,5)/365.25*D1771*10000)</f>
        <v/>
      </c>
      <c r="U1771" s="67" t="str">
        <f ca="1">IF(I1771="","",_xll.xEURO(OFFSET(C1771,-M1771+1,0),J1771,OFFSET(C1771,-M1771+2,0),OFFSET(C1771,-M1771+2,0),OFFSET(C1771,-M1771+3,0)+AC1771,OFFSET(C1771,-M1771+4,0),1,1)*I1771)</f>
        <v/>
      </c>
      <c r="V1771" s="69" t="str">
        <f ca="1">IF(I1771="","",_xll.xEURO(OFFSET(C1771,-M1771+1,0),J1771,OFFSET(C1771,-M1771+2,0),OFFSET(C1771,-M1771+2,0),OFFSET(C1771,-M1771+3,0)+AC1771,OFFSET(C1771,-M1771+4,0),1,0))</f>
        <v/>
      </c>
      <c r="W1771" s="67" t="str">
        <f t="shared" si="316"/>
        <v/>
      </c>
      <c r="X1771" s="67" t="str">
        <f ca="1">IF(I1771="","",_xll.xEURO(OFFSET(C1771,-M1771+1,0),J1771,OFFSET(C1771,-M1771+2,0),OFFSET(C1771,-M1771+2,0),OFFSET(C1771,-M1771+3,0)+AC1771,OFFSET(C1771,-M1771+4,0),1,2)/10*I1771)</f>
        <v/>
      </c>
      <c r="Y1771" s="71" t="str">
        <f ca="1">IF(I1771="","",_xll.xEURO(OFFSET(C1771,-M1771+1,0),J1771,OFFSET(C1771,-M1771+2,0),OFFSET(C1771,-M1771+2,0),OFFSET(C1771,-M1771+3,0)+AC1771,OFFSET(C1771,-M1771+4,0),1,3)/100*I1771*10000)</f>
        <v/>
      </c>
      <c r="Z1771" s="71" t="str">
        <f ca="1">IF(I1771="","",_xll.xEURO(OFFSET(C1771,-M1771+1,0),J1771,OFFSET(C1771,-M1771+2,0),OFFSET(C1771,-M1771+2,0),OFFSET(C1771,-M1771+3,0)+AC1771,OFFSET(C1771,-M1771+4,0),1,5)/365.25*I1771*10000)</f>
        <v/>
      </c>
      <c r="AB1771" s="40" t="str">
        <f ca="1">IF(D1771="","",_xll.xCalcSkew(OFFSET(C1771,-M1771,0),E1771-OFFSET(C1771,-M1771+1,0),b)/100)</f>
        <v/>
      </c>
      <c r="AC1771" s="40" t="str">
        <f ca="1">IF(I1771="","",_xll.xCalcSkew(OFFSET(C1771,-M1771,0),J1771-OFFSET(C1771,-M1771+1,0),b)/100)</f>
        <v/>
      </c>
      <c r="AE1771">
        <f t="shared" si="310"/>
        <v>0</v>
      </c>
      <c r="AF1771">
        <f t="shared" si="311"/>
        <v>0</v>
      </c>
      <c r="AG1771">
        <f t="shared" si="312"/>
        <v>0</v>
      </c>
    </row>
    <row r="1772" spans="3:33" x14ac:dyDescent="0.25">
      <c r="D1772" s="52"/>
      <c r="E1772" s="39"/>
      <c r="F1772" s="39"/>
      <c r="G1772" s="35"/>
      <c r="I1772" s="52"/>
      <c r="J1772" s="39"/>
      <c r="K1772" s="39"/>
      <c r="L1772" s="62"/>
      <c r="M1772" s="101">
        <f t="shared" si="317"/>
        <v>11</v>
      </c>
      <c r="N1772" s="67" t="str">
        <f ca="1">IF(D1772="","",_xll.xEURO(OFFSET(C1772,-M1772+1,0),E1772,OFFSET(C1772,-M1772+2,0),OFFSET(C1772,-M1772+2,0),OFFSET(C1772,-M1772+3,0)+AB1772,OFFSET(C1772,-M1772+4,0),0,1)*D1772)</f>
        <v/>
      </c>
      <c r="O1772" s="69" t="str">
        <f ca="1">IF(D1772="","",_xll.xEURO(OFFSET(C1772,-M1772+1,0),E1772,OFFSET(C1772,-M1772+2,0),OFFSET(C1772,-M1772+2,0),OFFSET(C1772,-M1772+3,0)+AB1772,OFFSET(C1772,-M1772+4,0),0,0))</f>
        <v/>
      </c>
      <c r="P1772" s="67" t="str">
        <f t="shared" si="315"/>
        <v/>
      </c>
      <c r="Q1772" s="67" t="str">
        <f ca="1">IF(D1772="","",_xll.xEURO(OFFSET(C1772,-M1772+1,0),E1772,OFFSET(C1772,-M1772+2,0),OFFSET(C1772,-M1772+2,0),OFFSET(C1772,-M1772+3,0)+AB1772,OFFSET(C1772,-M1772+4,0),0,2)/10*D1772)</f>
        <v/>
      </c>
      <c r="R1772" s="71" t="str">
        <f ca="1">IF(D1772="","",_xll.xEURO(OFFSET(C1772,-M1772+1,0),E1772,OFFSET(C1772,-M1772+2,0),OFFSET(C1772,-M1772+2,0),OFFSET(C1772,-M1772+3,0)+AB1772,OFFSET(C1772,-M1772+4,0),0,3)/100*D1772*10000)</f>
        <v/>
      </c>
      <c r="S1772" s="71" t="str">
        <f ca="1">IF(D1772="","",_xll.xEURO(OFFSET(C1772,-M1772+1,0),E1772,OFFSET(C1772,-M1772+2,0),OFFSET(C1772,-M1772+2,0),OFFSET(C1772,-M1772+3,0)+AB1772,OFFSET(C1772,-M1772+4,0),0,5)/365.25*D1772*10000)</f>
        <v/>
      </c>
      <c r="U1772" s="67" t="str">
        <f ca="1">IF(I1772="","",_xll.xEURO(OFFSET(C1772,-M1772+1,0),J1772,OFFSET(C1772,-M1772+2,0),OFFSET(C1772,-M1772+2,0),OFFSET(C1772,-M1772+3,0)+AC1772,OFFSET(C1772,-M1772+4,0),1,1)*I1772)</f>
        <v/>
      </c>
      <c r="V1772" s="69" t="str">
        <f ca="1">IF(I1772="","",_xll.xEURO(OFFSET(C1772,-M1772+1,0),J1772,OFFSET(C1772,-M1772+2,0),OFFSET(C1772,-M1772+2,0),OFFSET(C1772,-M1772+3,0)+AC1772,OFFSET(C1772,-M1772+4,0),1,0))</f>
        <v/>
      </c>
      <c r="W1772" s="67" t="str">
        <f t="shared" si="316"/>
        <v/>
      </c>
      <c r="X1772" s="67" t="str">
        <f ca="1">IF(I1772="","",_xll.xEURO(OFFSET(C1772,-M1772+1,0),J1772,OFFSET(C1772,-M1772+2,0),OFFSET(C1772,-M1772+2,0),OFFSET(C1772,-M1772+3,0)+AC1772,OFFSET(C1772,-M1772+4,0),1,2)/10*I1772)</f>
        <v/>
      </c>
      <c r="Y1772" s="71" t="str">
        <f ca="1">IF(I1772="","",_xll.xEURO(OFFSET(C1772,-M1772+1,0),J1772,OFFSET(C1772,-M1772+2,0),OFFSET(C1772,-M1772+2,0),OFFSET(C1772,-M1772+3,0)+AC1772,OFFSET(C1772,-M1772+4,0),1,3)/100*I1772*10000)</f>
        <v/>
      </c>
      <c r="Z1772" s="71" t="str">
        <f ca="1">IF(I1772="","",_xll.xEURO(OFFSET(C1772,-M1772+1,0),J1772,OFFSET(C1772,-M1772+2,0),OFFSET(C1772,-M1772+2,0),OFFSET(C1772,-M1772+3,0)+AC1772,OFFSET(C1772,-M1772+4,0),1,5)/365.25*I1772*10000)</f>
        <v/>
      </c>
      <c r="AB1772" s="40" t="str">
        <f ca="1">IF(D1772="","",_xll.xCalcSkew(OFFSET(C1772,-M1772,0),E1772-OFFSET(C1772,-M1772+1,0),b)/100)</f>
        <v/>
      </c>
      <c r="AC1772" s="40" t="str">
        <f ca="1">IF(I1772="","",_xll.xCalcSkew(OFFSET(C1772,-M1772,0),J1772-OFFSET(C1772,-M1772+1,0),b)/100)</f>
        <v/>
      </c>
      <c r="AE1772">
        <f t="shared" si="310"/>
        <v>0</v>
      </c>
      <c r="AF1772">
        <f t="shared" si="311"/>
        <v>0</v>
      </c>
      <c r="AG1772">
        <f t="shared" si="312"/>
        <v>0</v>
      </c>
    </row>
    <row r="1773" spans="3:33" x14ac:dyDescent="0.25">
      <c r="D1773" s="52"/>
      <c r="E1773" s="39"/>
      <c r="F1773" s="39"/>
      <c r="G1773" s="35"/>
      <c r="I1773" s="52"/>
      <c r="J1773" s="39"/>
      <c r="K1773" s="39"/>
      <c r="L1773" s="62"/>
      <c r="M1773" s="101">
        <f t="shared" si="317"/>
        <v>12</v>
      </c>
      <c r="N1773" s="67" t="str">
        <f ca="1">IF(D1773="","",_xll.xEURO(OFFSET(C1773,-M1773+1,0),E1773,OFFSET(C1773,-M1773+2,0),OFFSET(C1773,-M1773+2,0),OFFSET(C1773,-M1773+3,0)+AB1773,OFFSET(C1773,-M1773+4,0),0,1)*D1773)</f>
        <v/>
      </c>
      <c r="O1773" s="69" t="str">
        <f ca="1">IF(D1773="","",_xll.xEURO(OFFSET(C1773,-M1773+1,0),E1773,OFFSET(C1773,-M1773+2,0),OFFSET(C1773,-M1773+2,0),OFFSET(C1773,-M1773+3,0)+AB1773,OFFSET(C1773,-M1773+4,0),0,0))</f>
        <v/>
      </c>
      <c r="P1773" s="67" t="str">
        <f t="shared" si="315"/>
        <v/>
      </c>
      <c r="Q1773" s="67" t="str">
        <f ca="1">IF(D1773="","",_xll.xEURO(OFFSET(C1773,-M1773+1,0),E1773,OFFSET(C1773,-M1773+2,0),OFFSET(C1773,-M1773+2,0),OFFSET(C1773,-M1773+3,0)+AB1773,OFFSET(C1773,-M1773+4,0),0,2)/10*D1773)</f>
        <v/>
      </c>
      <c r="R1773" s="71" t="str">
        <f ca="1">IF(D1773="","",_xll.xEURO(OFFSET(C1773,-M1773+1,0),E1773,OFFSET(C1773,-M1773+2,0),OFFSET(C1773,-M1773+2,0),OFFSET(C1773,-M1773+3,0)+AB1773,OFFSET(C1773,-M1773+4,0),0,3)/100*D1773*10000)</f>
        <v/>
      </c>
      <c r="S1773" s="71" t="str">
        <f ca="1">IF(D1773="","",_xll.xEURO(OFFSET(C1773,-M1773+1,0),E1773,OFFSET(C1773,-M1773+2,0),OFFSET(C1773,-M1773+2,0),OFFSET(C1773,-M1773+3,0)+AB1773,OFFSET(C1773,-M1773+4,0),0,5)/365.25*D1773*10000)</f>
        <v/>
      </c>
      <c r="U1773" s="67" t="str">
        <f ca="1">IF(I1773="","",_xll.xEURO(OFFSET(C1773,-M1773+1,0),J1773,OFFSET(C1773,-M1773+2,0),OFFSET(C1773,-M1773+2,0),OFFSET(C1773,-M1773+3,0)+AC1773,OFFSET(C1773,-M1773+4,0),1,1)*I1773)</f>
        <v/>
      </c>
      <c r="V1773" s="69" t="str">
        <f ca="1">IF(I1773="","",_xll.xEURO(OFFSET(C1773,-M1773+1,0),J1773,OFFSET(C1773,-M1773+2,0),OFFSET(C1773,-M1773+2,0),OFFSET(C1773,-M1773+3,0)+AC1773,OFFSET(C1773,-M1773+4,0),1,0))</f>
        <v/>
      </c>
      <c r="W1773" s="67" t="str">
        <f t="shared" si="316"/>
        <v/>
      </c>
      <c r="X1773" s="67" t="str">
        <f ca="1">IF(I1773="","",_xll.xEURO(OFFSET(C1773,-M1773+1,0),J1773,OFFSET(C1773,-M1773+2,0),OFFSET(C1773,-M1773+2,0),OFFSET(C1773,-M1773+3,0)+AC1773,OFFSET(C1773,-M1773+4,0),1,2)/10*I1773)</f>
        <v/>
      </c>
      <c r="Y1773" s="71" t="str">
        <f ca="1">IF(I1773="","",_xll.xEURO(OFFSET(C1773,-M1773+1,0),J1773,OFFSET(C1773,-M1773+2,0),OFFSET(C1773,-M1773+2,0),OFFSET(C1773,-M1773+3,0)+AC1773,OFFSET(C1773,-M1773+4,0),1,3)/100*I1773*10000)</f>
        <v/>
      </c>
      <c r="Z1773" s="71" t="str">
        <f ca="1">IF(I1773="","",_xll.xEURO(OFFSET(C1773,-M1773+1,0),J1773,OFFSET(C1773,-M1773+2,0),OFFSET(C1773,-M1773+2,0),OFFSET(C1773,-M1773+3,0)+AC1773,OFFSET(C1773,-M1773+4,0),1,5)/365.25*I1773*10000)</f>
        <v/>
      </c>
      <c r="AB1773" s="40" t="str">
        <f ca="1">IF(D1773="","",_xll.xCalcSkew(OFFSET(C1773,-M1773,0),E1773-OFFSET(C1773,-M1773+1,0),b)/100)</f>
        <v/>
      </c>
      <c r="AC1773" s="40" t="str">
        <f ca="1">IF(I1773="","",_xll.xCalcSkew(OFFSET(C1773,-M1773,0),J1773-OFFSET(C1773,-M1773+1,0),b)/100)</f>
        <v/>
      </c>
      <c r="AE1773">
        <f t="shared" si="310"/>
        <v>0</v>
      </c>
      <c r="AF1773">
        <f t="shared" si="311"/>
        <v>0</v>
      </c>
      <c r="AG1773">
        <f t="shared" si="312"/>
        <v>0</v>
      </c>
    </row>
    <row r="1774" spans="3:33" x14ac:dyDescent="0.25">
      <c r="D1774" s="52"/>
      <c r="E1774" s="39"/>
      <c r="F1774" s="39"/>
      <c r="G1774" s="35"/>
      <c r="I1774" s="52"/>
      <c r="J1774" s="39"/>
      <c r="K1774" s="39"/>
      <c r="L1774" s="62"/>
      <c r="M1774" s="101">
        <f t="shared" si="317"/>
        <v>13</v>
      </c>
      <c r="N1774" s="67" t="str">
        <f ca="1">IF(D1774="","",_xll.xEURO(OFFSET(C1774,-M1774+1,0),E1774,OFFSET(C1774,-M1774+2,0),OFFSET(C1774,-M1774+2,0),OFFSET(C1774,-M1774+3,0)+AB1774,OFFSET(C1774,-M1774+4,0),0,1)*D1774)</f>
        <v/>
      </c>
      <c r="O1774" s="69" t="str">
        <f ca="1">IF(D1774="","",_xll.xEURO(OFFSET(C1774,-M1774+1,0),E1774,OFFSET(C1774,-M1774+2,0),OFFSET(C1774,-M1774+2,0),OFFSET(C1774,-M1774+3,0)+AB1774,OFFSET(C1774,-M1774+4,0),0,0))</f>
        <v/>
      </c>
      <c r="P1774" s="67" t="str">
        <f t="shared" si="315"/>
        <v/>
      </c>
      <c r="Q1774" s="67" t="str">
        <f ca="1">IF(D1774="","",_xll.xEURO(OFFSET(C1774,-M1774+1,0),E1774,OFFSET(C1774,-M1774+2,0),OFFSET(C1774,-M1774+2,0),OFFSET(C1774,-M1774+3,0)+AB1774,OFFSET(C1774,-M1774+4,0),0,2)/10*D1774)</f>
        <v/>
      </c>
      <c r="R1774" s="71" t="str">
        <f ca="1">IF(D1774="","",_xll.xEURO(OFFSET(C1774,-M1774+1,0),E1774,OFFSET(C1774,-M1774+2,0),OFFSET(C1774,-M1774+2,0),OFFSET(C1774,-M1774+3,0)+AB1774,OFFSET(C1774,-M1774+4,0),0,3)/100*D1774*10000)</f>
        <v/>
      </c>
      <c r="S1774" s="71" t="str">
        <f ca="1">IF(D1774="","",_xll.xEURO(OFFSET(C1774,-M1774+1,0),E1774,OFFSET(C1774,-M1774+2,0),OFFSET(C1774,-M1774+2,0),OFFSET(C1774,-M1774+3,0)+AB1774,OFFSET(C1774,-M1774+4,0),0,5)/365.25*D1774*10000)</f>
        <v/>
      </c>
      <c r="U1774" s="67" t="str">
        <f ca="1">IF(I1774="","",_xll.xEURO(OFFSET(C1774,-M1774+1,0),J1774,OFFSET(C1774,-M1774+2,0),OFFSET(C1774,-M1774+2,0),OFFSET(C1774,-M1774+3,0)+AC1774,OFFSET(C1774,-M1774+4,0),1,1)*I1774)</f>
        <v/>
      </c>
      <c r="V1774" s="69" t="str">
        <f ca="1">IF(I1774="","",_xll.xEURO(OFFSET(C1774,-M1774+1,0),J1774,OFFSET(C1774,-M1774+2,0),OFFSET(C1774,-M1774+2,0),OFFSET(C1774,-M1774+3,0)+AC1774,OFFSET(C1774,-M1774+4,0),1,0))</f>
        <v/>
      </c>
      <c r="W1774" s="67" t="str">
        <f t="shared" si="316"/>
        <v/>
      </c>
      <c r="X1774" s="67" t="str">
        <f ca="1">IF(I1774="","",_xll.xEURO(OFFSET(C1774,-M1774+1,0),J1774,OFFSET(C1774,-M1774+2,0),OFFSET(C1774,-M1774+2,0),OFFSET(C1774,-M1774+3,0)+AC1774,OFFSET(C1774,-M1774+4,0),1,2)/10*I1774)</f>
        <v/>
      </c>
      <c r="Y1774" s="71" t="str">
        <f ca="1">IF(I1774="","",_xll.xEURO(OFFSET(C1774,-M1774+1,0),J1774,OFFSET(C1774,-M1774+2,0),OFFSET(C1774,-M1774+2,0),OFFSET(C1774,-M1774+3,0)+AC1774,OFFSET(C1774,-M1774+4,0),1,3)/100*I1774*10000)</f>
        <v/>
      </c>
      <c r="Z1774" s="71" t="str">
        <f ca="1">IF(I1774="","",_xll.xEURO(OFFSET(C1774,-M1774+1,0),J1774,OFFSET(C1774,-M1774+2,0),OFFSET(C1774,-M1774+2,0),OFFSET(C1774,-M1774+3,0)+AC1774,OFFSET(C1774,-M1774+4,0),1,5)/365.25*I1774*10000)</f>
        <v/>
      </c>
      <c r="AB1774" s="40" t="str">
        <f ca="1">IF(D1774="","",_xll.xCalcSkew(OFFSET(C1774,-M1774,0),E1774-OFFSET(C1774,-M1774+1,0),b)/100)</f>
        <v/>
      </c>
      <c r="AC1774" s="40" t="str">
        <f ca="1">IF(I1774="","",_xll.xCalcSkew(OFFSET(C1774,-M1774,0),J1774-OFFSET(C1774,-M1774+1,0),b)/100)</f>
        <v/>
      </c>
      <c r="AE1774">
        <f t="shared" si="310"/>
        <v>0</v>
      </c>
      <c r="AF1774">
        <f t="shared" si="311"/>
        <v>0</v>
      </c>
      <c r="AG1774">
        <f t="shared" si="312"/>
        <v>0</v>
      </c>
    </row>
    <row r="1775" spans="3:33" x14ac:dyDescent="0.25">
      <c r="D1775" s="52"/>
      <c r="E1775" s="39"/>
      <c r="F1775" s="39"/>
      <c r="G1775" s="35"/>
      <c r="I1775" s="52"/>
      <c r="J1775" s="39"/>
      <c r="K1775" s="39"/>
      <c r="L1775" s="62"/>
      <c r="M1775" s="101">
        <f t="shared" si="317"/>
        <v>14</v>
      </c>
      <c r="N1775" s="67" t="str">
        <f ca="1">IF(D1775="","",_xll.xEURO(OFFSET(C1775,-M1775+1,0),E1775,OFFSET(C1775,-M1775+2,0),OFFSET(C1775,-M1775+2,0),OFFSET(C1775,-M1775+3,0)+AB1775,OFFSET(C1775,-M1775+4,0),0,1)*D1775)</f>
        <v/>
      </c>
      <c r="O1775" s="69" t="str">
        <f ca="1">IF(D1775="","",_xll.xEURO(OFFSET(C1775,-M1775+1,0),E1775,OFFSET(C1775,-M1775+2,0),OFFSET(C1775,-M1775+2,0),OFFSET(C1775,-M1775+3,0)+AB1775,OFFSET(C1775,-M1775+4,0),0,0))</f>
        <v/>
      </c>
      <c r="P1775" s="67" t="str">
        <f t="shared" si="315"/>
        <v/>
      </c>
      <c r="Q1775" s="67" t="str">
        <f ca="1">IF(D1775="","",_xll.xEURO(OFFSET(C1775,-M1775+1,0),E1775,OFFSET(C1775,-M1775+2,0),OFFSET(C1775,-M1775+2,0),OFFSET(C1775,-M1775+3,0)+AB1775,OFFSET(C1775,-M1775+4,0),0,2)/10*D1775)</f>
        <v/>
      </c>
      <c r="R1775" s="71" t="str">
        <f ca="1">IF(D1775="","",_xll.xEURO(OFFSET(C1775,-M1775+1,0),E1775,OFFSET(C1775,-M1775+2,0),OFFSET(C1775,-M1775+2,0),OFFSET(C1775,-M1775+3,0)+AB1775,OFFSET(C1775,-M1775+4,0),0,3)/100*D1775*10000)</f>
        <v/>
      </c>
      <c r="S1775" s="71" t="str">
        <f ca="1">IF(D1775="","",_xll.xEURO(OFFSET(C1775,-M1775+1,0),E1775,OFFSET(C1775,-M1775+2,0),OFFSET(C1775,-M1775+2,0),OFFSET(C1775,-M1775+3,0)+AB1775,OFFSET(C1775,-M1775+4,0),0,5)/365.25*D1775*10000)</f>
        <v/>
      </c>
      <c r="U1775" s="67" t="str">
        <f ca="1">IF(I1775="","",_xll.xEURO(OFFSET(C1775,-M1775+1,0),J1775,OFFSET(C1775,-M1775+2,0),OFFSET(C1775,-M1775+2,0),OFFSET(C1775,-M1775+3,0)+AC1775,OFFSET(C1775,-M1775+4,0),1,1)*I1775)</f>
        <v/>
      </c>
      <c r="V1775" s="69" t="str">
        <f ca="1">IF(I1775="","",_xll.xEURO(OFFSET(C1775,-M1775+1,0),J1775,OFFSET(C1775,-M1775+2,0),OFFSET(C1775,-M1775+2,0),OFFSET(C1775,-M1775+3,0)+AC1775,OFFSET(C1775,-M1775+4,0),1,0))</f>
        <v/>
      </c>
      <c r="W1775" s="67" t="str">
        <f t="shared" si="316"/>
        <v/>
      </c>
      <c r="X1775" s="67" t="str">
        <f ca="1">IF(I1775="","",_xll.xEURO(OFFSET(C1775,-M1775+1,0),J1775,OFFSET(C1775,-M1775+2,0),OFFSET(C1775,-M1775+2,0),OFFSET(C1775,-M1775+3,0)+AC1775,OFFSET(C1775,-M1775+4,0),1,2)/10*I1775)</f>
        <v/>
      </c>
      <c r="Y1775" s="71" t="str">
        <f ca="1">IF(I1775="","",_xll.xEURO(OFFSET(C1775,-M1775+1,0),J1775,OFFSET(C1775,-M1775+2,0),OFFSET(C1775,-M1775+2,0),OFFSET(C1775,-M1775+3,0)+AC1775,OFFSET(C1775,-M1775+4,0),1,3)/100*I1775*10000)</f>
        <v/>
      </c>
      <c r="Z1775" s="71" t="str">
        <f ca="1">IF(I1775="","",_xll.xEURO(OFFSET(C1775,-M1775+1,0),J1775,OFFSET(C1775,-M1775+2,0),OFFSET(C1775,-M1775+2,0),OFFSET(C1775,-M1775+3,0)+AC1775,OFFSET(C1775,-M1775+4,0),1,5)/365.25*I1775*10000)</f>
        <v/>
      </c>
      <c r="AB1775" s="40" t="str">
        <f ca="1">IF(D1775="","",_xll.xCalcSkew(OFFSET(C1775,-M1775,0),E1775-OFFSET(C1775,-M1775+1,0),b)/100)</f>
        <v/>
      </c>
      <c r="AC1775" s="40" t="str">
        <f ca="1">IF(I1775="","",_xll.xCalcSkew(OFFSET(C1775,-M1775,0),J1775-OFFSET(C1775,-M1775+1,0),b)/100)</f>
        <v/>
      </c>
      <c r="AE1775">
        <f t="shared" si="310"/>
        <v>0</v>
      </c>
      <c r="AF1775">
        <f t="shared" si="311"/>
        <v>0</v>
      </c>
      <c r="AG1775">
        <f t="shared" si="312"/>
        <v>0</v>
      </c>
    </row>
    <row r="1776" spans="3:33" x14ac:dyDescent="0.25">
      <c r="D1776" s="52"/>
      <c r="E1776" s="39"/>
      <c r="F1776" s="39"/>
      <c r="G1776" s="35"/>
      <c r="I1776" s="52"/>
      <c r="J1776" s="39"/>
      <c r="K1776" s="39"/>
      <c r="L1776" s="62"/>
      <c r="M1776" s="101">
        <f t="shared" si="317"/>
        <v>15</v>
      </c>
      <c r="N1776" s="67" t="str">
        <f ca="1">IF(D1776="","",_xll.xEURO(OFFSET(C1776,-M1776+1,0),E1776,OFFSET(C1776,-M1776+2,0),OFFSET(C1776,-M1776+2,0),OFFSET(C1776,-M1776+3,0)+AB1776,OFFSET(C1776,-M1776+4,0),0,1)*D1776)</f>
        <v/>
      </c>
      <c r="O1776" s="69" t="str">
        <f ca="1">IF(D1776="","",_xll.xEURO(OFFSET(C1776,-M1776+1,0),E1776,OFFSET(C1776,-M1776+2,0),OFFSET(C1776,-M1776+2,0),OFFSET(C1776,-M1776+3,0)+AB1776,OFFSET(C1776,-M1776+4,0),0,0))</f>
        <v/>
      </c>
      <c r="P1776" s="67" t="str">
        <f t="shared" si="315"/>
        <v/>
      </c>
      <c r="Q1776" s="67" t="str">
        <f ca="1">IF(D1776="","",_xll.xEURO(OFFSET(C1776,-M1776+1,0),E1776,OFFSET(C1776,-M1776+2,0),OFFSET(C1776,-M1776+2,0),OFFSET(C1776,-M1776+3,0)+AB1776,OFFSET(C1776,-M1776+4,0),0,2)/10*D1776)</f>
        <v/>
      </c>
      <c r="R1776" s="71" t="str">
        <f ca="1">IF(D1776="","",_xll.xEURO(OFFSET(C1776,-M1776+1,0),E1776,OFFSET(C1776,-M1776+2,0),OFFSET(C1776,-M1776+2,0),OFFSET(C1776,-M1776+3,0)+AB1776,OFFSET(C1776,-M1776+4,0),0,3)/100*D1776*10000)</f>
        <v/>
      </c>
      <c r="S1776" s="71" t="str">
        <f ca="1">IF(D1776="","",_xll.xEURO(OFFSET(C1776,-M1776+1,0),E1776,OFFSET(C1776,-M1776+2,0),OFFSET(C1776,-M1776+2,0),OFFSET(C1776,-M1776+3,0)+AB1776,OFFSET(C1776,-M1776+4,0),0,5)/365.25*D1776*10000)</f>
        <v/>
      </c>
      <c r="U1776" s="67" t="str">
        <f ca="1">IF(I1776="","",_xll.xEURO(OFFSET(C1776,-M1776+1,0),J1776,OFFSET(C1776,-M1776+2,0),OFFSET(C1776,-M1776+2,0),OFFSET(C1776,-M1776+3,0)+AC1776,OFFSET(C1776,-M1776+4,0),1,1)*I1776)</f>
        <v/>
      </c>
      <c r="V1776" s="69" t="str">
        <f ca="1">IF(I1776="","",_xll.xEURO(OFFSET(C1776,-M1776+1,0),J1776,OFFSET(C1776,-M1776+2,0),OFFSET(C1776,-M1776+2,0),OFFSET(C1776,-M1776+3,0)+AC1776,OFFSET(C1776,-M1776+4,0),1,0))</f>
        <v/>
      </c>
      <c r="W1776" s="67" t="str">
        <f t="shared" si="316"/>
        <v/>
      </c>
      <c r="X1776" s="67" t="str">
        <f ca="1">IF(I1776="","",_xll.xEURO(OFFSET(C1776,-M1776+1,0),J1776,OFFSET(C1776,-M1776+2,0),OFFSET(C1776,-M1776+2,0),OFFSET(C1776,-M1776+3,0)+AC1776,OFFSET(C1776,-M1776+4,0),1,2)/10*I1776)</f>
        <v/>
      </c>
      <c r="Y1776" s="71" t="str">
        <f ca="1">IF(I1776="","",_xll.xEURO(OFFSET(C1776,-M1776+1,0),J1776,OFFSET(C1776,-M1776+2,0),OFFSET(C1776,-M1776+2,0),OFFSET(C1776,-M1776+3,0)+AC1776,OFFSET(C1776,-M1776+4,0),1,3)/100*I1776*10000)</f>
        <v/>
      </c>
      <c r="Z1776" s="71" t="str">
        <f ca="1">IF(I1776="","",_xll.xEURO(OFFSET(C1776,-M1776+1,0),J1776,OFFSET(C1776,-M1776+2,0),OFFSET(C1776,-M1776+2,0),OFFSET(C1776,-M1776+3,0)+AC1776,OFFSET(C1776,-M1776+4,0),1,5)/365.25*I1776*10000)</f>
        <v/>
      </c>
      <c r="AB1776" s="40" t="str">
        <f ca="1">IF(D1776="","",_xll.xCalcSkew(OFFSET(C1776,-M1776,0),E1776-OFFSET(C1776,-M1776+1,0),b)/100)</f>
        <v/>
      </c>
      <c r="AC1776" s="40" t="str">
        <f ca="1">IF(I1776="","",_xll.xCalcSkew(OFFSET(C1776,-M1776,0),J1776-OFFSET(C1776,-M1776+1,0),b)/100)</f>
        <v/>
      </c>
      <c r="AE1776">
        <f t="shared" si="310"/>
        <v>0</v>
      </c>
      <c r="AF1776">
        <f t="shared" si="311"/>
        <v>0</v>
      </c>
      <c r="AG1776">
        <f t="shared" si="312"/>
        <v>0</v>
      </c>
    </row>
    <row r="1777" spans="4:33" x14ac:dyDescent="0.25">
      <c r="D1777" s="52"/>
      <c r="E1777" s="39"/>
      <c r="F1777" s="39"/>
      <c r="G1777" s="35"/>
      <c r="I1777" s="52"/>
      <c r="J1777" s="39"/>
      <c r="K1777" s="39"/>
      <c r="L1777" s="62"/>
      <c r="M1777" s="101">
        <f t="shared" si="317"/>
        <v>16</v>
      </c>
      <c r="N1777" s="67" t="str">
        <f ca="1">IF(D1777="","",_xll.xEURO(OFFSET(C1777,-M1777+1,0),E1777,OFFSET(C1777,-M1777+2,0),OFFSET(C1777,-M1777+2,0),OFFSET(C1777,-M1777+3,0)+AB1777,OFFSET(C1777,-M1777+4,0),0,1)*D1777)</f>
        <v/>
      </c>
      <c r="O1777" s="69" t="str">
        <f ca="1">IF(D1777="","",_xll.xEURO(OFFSET(C1777,-M1777+1,0),E1777,OFFSET(C1777,-M1777+2,0),OFFSET(C1777,-M1777+2,0),OFFSET(C1777,-M1777+3,0)+AB1777,OFFSET(C1777,-M1777+4,0),0,0))</f>
        <v/>
      </c>
      <c r="P1777" s="67" t="str">
        <f t="shared" si="315"/>
        <v/>
      </c>
      <c r="Q1777" s="67" t="str">
        <f ca="1">IF(D1777="","",_xll.xEURO(OFFSET(C1777,-M1777+1,0),E1777,OFFSET(C1777,-M1777+2,0),OFFSET(C1777,-M1777+2,0),OFFSET(C1777,-M1777+3,0)+AB1777,OFFSET(C1777,-M1777+4,0),0,2)/10*D1777)</f>
        <v/>
      </c>
      <c r="R1777" s="71" t="str">
        <f ca="1">IF(D1777="","",_xll.xEURO(OFFSET(C1777,-M1777+1,0),E1777,OFFSET(C1777,-M1777+2,0),OFFSET(C1777,-M1777+2,0),OFFSET(C1777,-M1777+3,0)+AB1777,OFFSET(C1777,-M1777+4,0),0,3)/100*D1777*10000)</f>
        <v/>
      </c>
      <c r="S1777" s="71" t="str">
        <f ca="1">IF(D1777="","",_xll.xEURO(OFFSET(C1777,-M1777+1,0),E1777,OFFSET(C1777,-M1777+2,0),OFFSET(C1777,-M1777+2,0),OFFSET(C1777,-M1777+3,0)+AB1777,OFFSET(C1777,-M1777+4,0),0,5)/365.25*D1777*10000)</f>
        <v/>
      </c>
      <c r="U1777" s="67" t="str">
        <f ca="1">IF(I1777="","",_xll.xEURO(OFFSET(C1777,-M1777+1,0),J1777,OFFSET(C1777,-M1777+2,0),OFFSET(C1777,-M1777+2,0),OFFSET(C1777,-M1777+3,0)+AC1777,OFFSET(C1777,-M1777+4,0),1,1)*I1777)</f>
        <v/>
      </c>
      <c r="V1777" s="69" t="str">
        <f ca="1">IF(I1777="","",_xll.xEURO(OFFSET(C1777,-M1777+1,0),J1777,OFFSET(C1777,-M1777+2,0),OFFSET(C1777,-M1777+2,0),OFFSET(C1777,-M1777+3,0)+AC1777,OFFSET(C1777,-M1777+4,0),1,0))</f>
        <v/>
      </c>
      <c r="W1777" s="67" t="str">
        <f t="shared" si="316"/>
        <v/>
      </c>
      <c r="X1777" s="67" t="str">
        <f ca="1">IF(I1777="","",_xll.xEURO(OFFSET(C1777,-M1777+1,0),J1777,OFFSET(C1777,-M1777+2,0),OFFSET(C1777,-M1777+2,0),OFFSET(C1777,-M1777+3,0)+AC1777,OFFSET(C1777,-M1777+4,0),1,2)/10*I1777)</f>
        <v/>
      </c>
      <c r="Y1777" s="71" t="str">
        <f ca="1">IF(I1777="","",_xll.xEURO(OFFSET(C1777,-M1777+1,0),J1777,OFFSET(C1777,-M1777+2,0),OFFSET(C1777,-M1777+2,0),OFFSET(C1777,-M1777+3,0)+AC1777,OFFSET(C1777,-M1777+4,0),1,3)/100*I1777*10000)</f>
        <v/>
      </c>
      <c r="Z1777" s="71" t="str">
        <f ca="1">IF(I1777="","",_xll.xEURO(OFFSET(C1777,-M1777+1,0),J1777,OFFSET(C1777,-M1777+2,0),OFFSET(C1777,-M1777+2,0),OFFSET(C1777,-M1777+3,0)+AC1777,OFFSET(C1777,-M1777+4,0),1,5)/365.25*I1777*10000)</f>
        <v/>
      </c>
      <c r="AB1777" s="40" t="str">
        <f ca="1">IF(D1777="","",_xll.xCalcSkew(OFFSET(C1777,-M1777,0),E1777-OFFSET(C1777,-M1777+1,0),b)/100)</f>
        <v/>
      </c>
      <c r="AC1777" s="40" t="str">
        <f ca="1">IF(I1777="","",_xll.xCalcSkew(OFFSET(C1777,-M1777,0),J1777-OFFSET(C1777,-M1777+1,0),b)/100)</f>
        <v/>
      </c>
      <c r="AE1777">
        <f t="shared" si="310"/>
        <v>0</v>
      </c>
      <c r="AF1777">
        <f t="shared" si="311"/>
        <v>0</v>
      </c>
      <c r="AG1777">
        <f t="shared" si="312"/>
        <v>0</v>
      </c>
    </row>
    <row r="1778" spans="4:33" x14ac:dyDescent="0.25">
      <c r="D1778" s="52"/>
      <c r="E1778" s="39"/>
      <c r="F1778" s="39"/>
      <c r="G1778" s="35"/>
      <c r="I1778" s="52"/>
      <c r="J1778" s="39"/>
      <c r="K1778" s="39"/>
      <c r="L1778" s="62"/>
      <c r="M1778" s="101">
        <f t="shared" si="317"/>
        <v>17</v>
      </c>
      <c r="N1778" s="67" t="str">
        <f ca="1">IF(D1778="","",_xll.xEURO(OFFSET(C1778,-M1778+1,0),E1778,OFFSET(C1778,-M1778+2,0),OFFSET(C1778,-M1778+2,0),OFFSET(C1778,-M1778+3,0)+AB1778,OFFSET(C1778,-M1778+4,0),0,1)*D1778)</f>
        <v/>
      </c>
      <c r="O1778" s="69" t="str">
        <f ca="1">IF(D1778="","",_xll.xEURO(OFFSET(C1778,-M1778+1,0),E1778,OFFSET(C1778,-M1778+2,0),OFFSET(C1778,-M1778+2,0),OFFSET(C1778,-M1778+3,0)+AB1778,OFFSET(C1778,-M1778+4,0),0,0))</f>
        <v/>
      </c>
      <c r="P1778" s="67" t="str">
        <f t="shared" si="315"/>
        <v/>
      </c>
      <c r="Q1778" s="67" t="str">
        <f ca="1">IF(D1778="","",_xll.xEURO(OFFSET(C1778,-M1778+1,0),E1778,OFFSET(C1778,-M1778+2,0),OFFSET(C1778,-M1778+2,0),OFFSET(C1778,-M1778+3,0)+AB1778,OFFSET(C1778,-M1778+4,0),0,2)/10*D1778)</f>
        <v/>
      </c>
      <c r="R1778" s="71" t="str">
        <f ca="1">IF(D1778="","",_xll.xEURO(OFFSET(C1778,-M1778+1,0),E1778,OFFSET(C1778,-M1778+2,0),OFFSET(C1778,-M1778+2,0),OFFSET(C1778,-M1778+3,0)+AB1778,OFFSET(C1778,-M1778+4,0),0,3)/100*D1778*10000)</f>
        <v/>
      </c>
      <c r="S1778" s="71" t="str">
        <f ca="1">IF(D1778="","",_xll.xEURO(OFFSET(C1778,-M1778+1,0),E1778,OFFSET(C1778,-M1778+2,0),OFFSET(C1778,-M1778+2,0),OFFSET(C1778,-M1778+3,0)+AB1778,OFFSET(C1778,-M1778+4,0),0,5)/365.25*D1778*10000)</f>
        <v/>
      </c>
      <c r="U1778" s="67" t="str">
        <f ca="1">IF(I1778="","",_xll.xEURO(OFFSET(C1778,-M1778+1,0),J1778,OFFSET(C1778,-M1778+2,0),OFFSET(C1778,-M1778+2,0),OFFSET(C1778,-M1778+3,0)+AC1778,OFFSET(C1778,-M1778+4,0),1,1)*I1778)</f>
        <v/>
      </c>
      <c r="V1778" s="69" t="str">
        <f ca="1">IF(I1778="","",_xll.xEURO(OFFSET(C1778,-M1778+1,0),J1778,OFFSET(C1778,-M1778+2,0),OFFSET(C1778,-M1778+2,0),OFFSET(C1778,-M1778+3,0)+AC1778,OFFSET(C1778,-M1778+4,0),1,0))</f>
        <v/>
      </c>
      <c r="W1778" s="67" t="str">
        <f t="shared" si="316"/>
        <v/>
      </c>
      <c r="X1778" s="67" t="str">
        <f ca="1">IF(I1778="","",_xll.xEURO(OFFSET(C1778,-M1778+1,0),J1778,OFFSET(C1778,-M1778+2,0),OFFSET(C1778,-M1778+2,0),OFFSET(C1778,-M1778+3,0)+AC1778,OFFSET(C1778,-M1778+4,0),1,2)/10*I1778)</f>
        <v/>
      </c>
      <c r="Y1778" s="71" t="str">
        <f ca="1">IF(I1778="","",_xll.xEURO(OFFSET(C1778,-M1778+1,0),J1778,OFFSET(C1778,-M1778+2,0),OFFSET(C1778,-M1778+2,0),OFFSET(C1778,-M1778+3,0)+AC1778,OFFSET(C1778,-M1778+4,0),1,3)/100*I1778*10000)</f>
        <v/>
      </c>
      <c r="Z1778" s="71" t="str">
        <f ca="1">IF(I1778="","",_xll.xEURO(OFFSET(C1778,-M1778+1,0),J1778,OFFSET(C1778,-M1778+2,0),OFFSET(C1778,-M1778+2,0),OFFSET(C1778,-M1778+3,0)+AC1778,OFFSET(C1778,-M1778+4,0),1,5)/365.25*I1778*10000)</f>
        <v/>
      </c>
      <c r="AB1778" s="40" t="str">
        <f ca="1">IF(D1778="","",_xll.xCalcSkew(OFFSET(C1778,-M1778,0),E1778-OFFSET(C1778,-M1778+1,0),b)/100)</f>
        <v/>
      </c>
      <c r="AC1778" s="40" t="str">
        <f ca="1">IF(I1778="","",_xll.xCalcSkew(OFFSET(C1778,-M1778,0),J1778-OFFSET(C1778,-M1778+1,0),b)/100)</f>
        <v/>
      </c>
      <c r="AE1778">
        <f t="shared" si="310"/>
        <v>0</v>
      </c>
      <c r="AF1778">
        <f t="shared" si="311"/>
        <v>0</v>
      </c>
      <c r="AG1778">
        <f t="shared" si="312"/>
        <v>0</v>
      </c>
    </row>
    <row r="1779" spans="4:33" x14ac:dyDescent="0.25">
      <c r="D1779" s="52"/>
      <c r="E1779" s="39"/>
      <c r="F1779" s="39"/>
      <c r="G1779" s="35"/>
      <c r="I1779" s="52"/>
      <c r="J1779" s="39"/>
      <c r="K1779" s="39"/>
      <c r="L1779" s="62"/>
      <c r="M1779" s="101">
        <f t="shared" si="317"/>
        <v>18</v>
      </c>
      <c r="N1779" s="67" t="str">
        <f ca="1">IF(D1779="","",_xll.xEURO(OFFSET(C1779,-M1779+1,0),E1779,OFFSET(C1779,-M1779+2,0),OFFSET(C1779,-M1779+2,0),OFFSET(C1779,-M1779+3,0)+AB1779,OFFSET(C1779,-M1779+4,0),0,1)*D1779)</f>
        <v/>
      </c>
      <c r="O1779" s="69" t="str">
        <f ca="1">IF(D1779="","",_xll.xEURO(OFFSET(C1779,-M1779+1,0),E1779,OFFSET(C1779,-M1779+2,0),OFFSET(C1779,-M1779+2,0),OFFSET(C1779,-M1779+3,0)+AB1779,OFFSET(C1779,-M1779+4,0),0,0))</f>
        <v/>
      </c>
      <c r="P1779" s="67" t="str">
        <f t="shared" si="315"/>
        <v/>
      </c>
      <c r="Q1779" s="67" t="str">
        <f ca="1">IF(D1779="","",_xll.xEURO(OFFSET(C1779,-M1779+1,0),E1779,OFFSET(C1779,-M1779+2,0),OFFSET(C1779,-M1779+2,0),OFFSET(C1779,-M1779+3,0)+AB1779,OFFSET(C1779,-M1779+4,0),0,2)/10*D1779)</f>
        <v/>
      </c>
      <c r="R1779" s="71" t="str">
        <f ca="1">IF(D1779="","",_xll.xEURO(OFFSET(C1779,-M1779+1,0),E1779,OFFSET(C1779,-M1779+2,0),OFFSET(C1779,-M1779+2,0),OFFSET(C1779,-M1779+3,0)+AB1779,OFFSET(C1779,-M1779+4,0),0,3)/100*D1779*10000)</f>
        <v/>
      </c>
      <c r="S1779" s="71" t="str">
        <f ca="1">IF(D1779="","",_xll.xEURO(OFFSET(C1779,-M1779+1,0),E1779,OFFSET(C1779,-M1779+2,0),OFFSET(C1779,-M1779+2,0),OFFSET(C1779,-M1779+3,0)+AB1779,OFFSET(C1779,-M1779+4,0),0,5)/365.25*D1779*10000)</f>
        <v/>
      </c>
      <c r="U1779" s="67" t="str">
        <f ca="1">IF(I1779="","",_xll.xEURO(OFFSET(C1779,-M1779+1,0),J1779,OFFSET(C1779,-M1779+2,0),OFFSET(C1779,-M1779+2,0),OFFSET(C1779,-M1779+3,0)+AC1779,OFFSET(C1779,-M1779+4,0),1,1)*I1779)</f>
        <v/>
      </c>
      <c r="V1779" s="69" t="str">
        <f ca="1">IF(I1779="","",_xll.xEURO(OFFSET(C1779,-M1779+1,0),J1779,OFFSET(C1779,-M1779+2,0),OFFSET(C1779,-M1779+2,0),OFFSET(C1779,-M1779+3,0)+AC1779,OFFSET(C1779,-M1779+4,0),1,0))</f>
        <v/>
      </c>
      <c r="W1779" s="67" t="str">
        <f t="shared" si="316"/>
        <v/>
      </c>
      <c r="X1779" s="67" t="str">
        <f ca="1">IF(I1779="","",_xll.xEURO(OFFSET(C1779,-M1779+1,0),J1779,OFFSET(C1779,-M1779+2,0),OFFSET(C1779,-M1779+2,0),OFFSET(C1779,-M1779+3,0)+AC1779,OFFSET(C1779,-M1779+4,0),1,2)/10*I1779)</f>
        <v/>
      </c>
      <c r="Y1779" s="71" t="str">
        <f ca="1">IF(I1779="","",_xll.xEURO(OFFSET(C1779,-M1779+1,0),J1779,OFFSET(C1779,-M1779+2,0),OFFSET(C1779,-M1779+2,0),OFFSET(C1779,-M1779+3,0)+AC1779,OFFSET(C1779,-M1779+4,0),1,3)/100*I1779*10000)</f>
        <v/>
      </c>
      <c r="Z1779" s="71" t="str">
        <f ca="1">IF(I1779="","",_xll.xEURO(OFFSET(C1779,-M1779+1,0),J1779,OFFSET(C1779,-M1779+2,0),OFFSET(C1779,-M1779+2,0),OFFSET(C1779,-M1779+3,0)+AC1779,OFFSET(C1779,-M1779+4,0),1,5)/365.25*I1779*10000)</f>
        <v/>
      </c>
      <c r="AB1779" s="40" t="str">
        <f ca="1">IF(D1779="","",_xll.xCalcSkew(OFFSET(C1779,-M1779,0),E1779-OFFSET(C1779,-M1779+1,0),b)/100)</f>
        <v/>
      </c>
      <c r="AC1779" s="40" t="str">
        <f ca="1">IF(I1779="","",_xll.xCalcSkew(OFFSET(C1779,-M1779,0),J1779-OFFSET(C1779,-M1779+1,0),b)/100)</f>
        <v/>
      </c>
      <c r="AE1779">
        <f t="shared" si="310"/>
        <v>0</v>
      </c>
      <c r="AF1779">
        <f t="shared" si="311"/>
        <v>0</v>
      </c>
      <c r="AG1779">
        <f t="shared" si="312"/>
        <v>0</v>
      </c>
    </row>
    <row r="1780" spans="4:33" x14ac:dyDescent="0.25">
      <c r="D1780" s="52"/>
      <c r="E1780" s="39"/>
      <c r="F1780" s="39"/>
      <c r="G1780" s="35"/>
      <c r="I1780" s="52"/>
      <c r="J1780" s="39"/>
      <c r="K1780" s="39"/>
      <c r="L1780" s="62"/>
      <c r="M1780" s="101">
        <f t="shared" si="317"/>
        <v>19</v>
      </c>
      <c r="N1780" s="67" t="str">
        <f ca="1">IF(D1780="","",_xll.xEURO(OFFSET(C1780,-M1780+1,0),E1780,OFFSET(C1780,-M1780+2,0),OFFSET(C1780,-M1780+2,0),OFFSET(C1780,-M1780+3,0)+AB1780,OFFSET(C1780,-M1780+4,0),0,1)*D1780)</f>
        <v/>
      </c>
      <c r="O1780" s="69" t="str">
        <f ca="1">IF(D1780="","",_xll.xEURO(OFFSET(C1780,-M1780+1,0),E1780,OFFSET(C1780,-M1780+2,0),OFFSET(C1780,-M1780+2,0),OFFSET(C1780,-M1780+3,0)+AB1780,OFFSET(C1780,-M1780+4,0),0,0))</f>
        <v/>
      </c>
      <c r="P1780" s="67" t="str">
        <f t="shared" si="315"/>
        <v/>
      </c>
      <c r="Q1780" s="67" t="str">
        <f ca="1">IF(D1780="","",_xll.xEURO(OFFSET(C1780,-M1780+1,0),E1780,OFFSET(C1780,-M1780+2,0),OFFSET(C1780,-M1780+2,0),OFFSET(C1780,-M1780+3,0)+AB1780,OFFSET(C1780,-M1780+4,0),0,2)/10*D1780)</f>
        <v/>
      </c>
      <c r="R1780" s="71" t="str">
        <f ca="1">IF(D1780="","",_xll.xEURO(OFFSET(C1780,-M1780+1,0),E1780,OFFSET(C1780,-M1780+2,0),OFFSET(C1780,-M1780+2,0),OFFSET(C1780,-M1780+3,0)+AB1780,OFFSET(C1780,-M1780+4,0),0,3)/100*D1780*10000)</f>
        <v/>
      </c>
      <c r="S1780" s="71" t="str">
        <f ca="1">IF(D1780="","",_xll.xEURO(OFFSET(C1780,-M1780+1,0),E1780,OFFSET(C1780,-M1780+2,0),OFFSET(C1780,-M1780+2,0),OFFSET(C1780,-M1780+3,0)+AB1780,OFFSET(C1780,-M1780+4,0),0,5)/365.25*D1780*10000)</f>
        <v/>
      </c>
      <c r="U1780" s="67" t="str">
        <f ca="1">IF(I1780="","",_xll.xEURO(OFFSET(C1780,-M1780+1,0),J1780,OFFSET(C1780,-M1780+2,0),OFFSET(C1780,-M1780+2,0),OFFSET(C1780,-M1780+3,0)+AC1780,OFFSET(C1780,-M1780+4,0),1,1)*I1780)</f>
        <v/>
      </c>
      <c r="V1780" s="69" t="str">
        <f ca="1">IF(I1780="","",_xll.xEURO(OFFSET(C1780,-M1780+1,0),J1780,OFFSET(C1780,-M1780+2,0),OFFSET(C1780,-M1780+2,0),OFFSET(C1780,-M1780+3,0)+AC1780,OFFSET(C1780,-M1780+4,0),1,0))</f>
        <v/>
      </c>
      <c r="W1780" s="67" t="str">
        <f t="shared" si="316"/>
        <v/>
      </c>
      <c r="X1780" s="67" t="str">
        <f ca="1">IF(I1780="","",_xll.xEURO(OFFSET(C1780,-M1780+1,0),J1780,OFFSET(C1780,-M1780+2,0),OFFSET(C1780,-M1780+2,0),OFFSET(C1780,-M1780+3,0)+AC1780,OFFSET(C1780,-M1780+4,0),1,2)/10*I1780)</f>
        <v/>
      </c>
      <c r="Y1780" s="71" t="str">
        <f ca="1">IF(I1780="","",_xll.xEURO(OFFSET(C1780,-M1780+1,0),J1780,OFFSET(C1780,-M1780+2,0),OFFSET(C1780,-M1780+2,0),OFFSET(C1780,-M1780+3,0)+AC1780,OFFSET(C1780,-M1780+4,0),1,3)/100*I1780*10000)</f>
        <v/>
      </c>
      <c r="Z1780" s="71" t="str">
        <f ca="1">IF(I1780="","",_xll.xEURO(OFFSET(C1780,-M1780+1,0),J1780,OFFSET(C1780,-M1780+2,0),OFFSET(C1780,-M1780+2,0),OFFSET(C1780,-M1780+3,0)+AC1780,OFFSET(C1780,-M1780+4,0),1,5)/365.25*I1780*10000)</f>
        <v/>
      </c>
      <c r="AB1780" s="40" t="str">
        <f ca="1">IF(D1780="","",_xll.xCalcSkew(OFFSET(C1780,-M1780,0),E1780-OFFSET(C1780,-M1780+1,0),b)/100)</f>
        <v/>
      </c>
      <c r="AC1780" s="40" t="str">
        <f ca="1">IF(I1780="","",_xll.xCalcSkew(OFFSET(C1780,-M1780,0),J1780-OFFSET(C1780,-M1780+1,0),b)/100)</f>
        <v/>
      </c>
      <c r="AE1780">
        <f t="shared" si="310"/>
        <v>0</v>
      </c>
      <c r="AF1780">
        <f t="shared" si="311"/>
        <v>0</v>
      </c>
      <c r="AG1780">
        <f t="shared" si="312"/>
        <v>0</v>
      </c>
    </row>
    <row r="1781" spans="4:33" x14ac:dyDescent="0.25">
      <c r="D1781" s="52"/>
      <c r="E1781" s="39"/>
      <c r="F1781" s="39"/>
      <c r="G1781" s="35"/>
      <c r="I1781" s="52"/>
      <c r="J1781" s="39"/>
      <c r="K1781" s="39"/>
      <c r="L1781" s="62"/>
      <c r="M1781" s="101">
        <f t="shared" si="317"/>
        <v>20</v>
      </c>
      <c r="N1781" s="67" t="str">
        <f ca="1">IF(D1781="","",_xll.xEURO(OFFSET(C1781,-M1781+1,0),E1781,OFFSET(C1781,-M1781+2,0),OFFSET(C1781,-M1781+2,0),OFFSET(C1781,-M1781+3,0)+AB1781,OFFSET(C1781,-M1781+4,0),0,1)*D1781)</f>
        <v/>
      </c>
      <c r="O1781" s="69" t="str">
        <f ca="1">IF(D1781="","",_xll.xEURO(OFFSET(C1781,-M1781+1,0),E1781,OFFSET(C1781,-M1781+2,0),OFFSET(C1781,-M1781+2,0),OFFSET(C1781,-M1781+3,0)+AB1781,OFFSET(C1781,-M1781+4,0),0,0))</f>
        <v/>
      </c>
      <c r="P1781" s="67" t="str">
        <f t="shared" si="315"/>
        <v/>
      </c>
      <c r="Q1781" s="67" t="str">
        <f ca="1">IF(D1781="","",_xll.xEURO(OFFSET(C1781,-M1781+1,0),E1781,OFFSET(C1781,-M1781+2,0),OFFSET(C1781,-M1781+2,0),OFFSET(C1781,-M1781+3,0)+AB1781,OFFSET(C1781,-M1781+4,0),0,2)/10*D1781)</f>
        <v/>
      </c>
      <c r="R1781" s="71" t="str">
        <f ca="1">IF(D1781="","",_xll.xEURO(OFFSET(C1781,-M1781+1,0),E1781,OFFSET(C1781,-M1781+2,0),OFFSET(C1781,-M1781+2,0),OFFSET(C1781,-M1781+3,0)+AB1781,OFFSET(C1781,-M1781+4,0),0,3)/100*D1781*10000)</f>
        <v/>
      </c>
      <c r="S1781" s="71" t="str">
        <f ca="1">IF(D1781="","",_xll.xEURO(OFFSET(C1781,-M1781+1,0),E1781,OFFSET(C1781,-M1781+2,0),OFFSET(C1781,-M1781+2,0),OFFSET(C1781,-M1781+3,0)+AB1781,OFFSET(C1781,-M1781+4,0),0,5)/365.25*D1781*10000)</f>
        <v/>
      </c>
      <c r="U1781" s="67" t="str">
        <f ca="1">IF(I1781="","",_xll.xEURO(OFFSET(C1781,-M1781+1,0),J1781,OFFSET(C1781,-M1781+2,0),OFFSET(C1781,-M1781+2,0),OFFSET(C1781,-M1781+3,0)+AC1781,OFFSET(C1781,-M1781+4,0),1,1)*I1781)</f>
        <v/>
      </c>
      <c r="V1781" s="69" t="str">
        <f ca="1">IF(I1781="","",_xll.xEURO(OFFSET(C1781,-M1781+1,0),J1781,OFFSET(C1781,-M1781+2,0),OFFSET(C1781,-M1781+2,0),OFFSET(C1781,-M1781+3,0)+AC1781,OFFSET(C1781,-M1781+4,0),1,0))</f>
        <v/>
      </c>
      <c r="W1781" s="67" t="str">
        <f t="shared" si="316"/>
        <v/>
      </c>
      <c r="X1781" s="67" t="str">
        <f ca="1">IF(I1781="","",_xll.xEURO(OFFSET(C1781,-M1781+1,0),J1781,OFFSET(C1781,-M1781+2,0),OFFSET(C1781,-M1781+2,0),OFFSET(C1781,-M1781+3,0)+AC1781,OFFSET(C1781,-M1781+4,0),1,2)/10*I1781)</f>
        <v/>
      </c>
      <c r="Y1781" s="71" t="str">
        <f ca="1">IF(I1781="","",_xll.xEURO(OFFSET(C1781,-M1781+1,0),J1781,OFFSET(C1781,-M1781+2,0),OFFSET(C1781,-M1781+2,0),OFFSET(C1781,-M1781+3,0)+AC1781,OFFSET(C1781,-M1781+4,0),1,3)/100*I1781*10000)</f>
        <v/>
      </c>
      <c r="Z1781" s="71" t="str">
        <f ca="1">IF(I1781="","",_xll.xEURO(OFFSET(C1781,-M1781+1,0),J1781,OFFSET(C1781,-M1781+2,0),OFFSET(C1781,-M1781+2,0),OFFSET(C1781,-M1781+3,0)+AC1781,OFFSET(C1781,-M1781+4,0),1,5)/365.25*I1781*10000)</f>
        <v/>
      </c>
      <c r="AB1781" s="40" t="str">
        <f ca="1">IF(D1781="","",_xll.xCalcSkew(OFFSET(C1781,-M1781,0),E1781-OFFSET(C1781,-M1781+1,0),b)/100)</f>
        <v/>
      </c>
      <c r="AC1781" s="40" t="str">
        <f ca="1">IF(I1781="","",_xll.xCalcSkew(OFFSET(C1781,-M1781,0),J1781-OFFSET(C1781,-M1781+1,0),b)/100)</f>
        <v/>
      </c>
      <c r="AE1781">
        <f t="shared" si="310"/>
        <v>0</v>
      </c>
      <c r="AF1781">
        <f t="shared" si="311"/>
        <v>0</v>
      </c>
      <c r="AG1781">
        <f t="shared" si="312"/>
        <v>0</v>
      </c>
    </row>
    <row r="1782" spans="4:33" x14ac:dyDescent="0.25">
      <c r="D1782" s="52"/>
      <c r="E1782" s="39"/>
      <c r="F1782" s="39"/>
      <c r="G1782" s="35"/>
      <c r="I1782" s="52"/>
      <c r="J1782" s="39"/>
      <c r="K1782" s="39"/>
      <c r="L1782" s="62"/>
      <c r="M1782" s="101">
        <f t="shared" si="317"/>
        <v>21</v>
      </c>
      <c r="N1782" s="67" t="str">
        <f ca="1">IF(D1782="","",_xll.xEURO(OFFSET(C1782,-M1782+1,0),E1782,OFFSET(C1782,-M1782+2,0),OFFSET(C1782,-M1782+2,0),OFFSET(C1782,-M1782+3,0)+AB1782,OFFSET(C1782,-M1782+4,0),0,1)*D1782)</f>
        <v/>
      </c>
      <c r="O1782" s="69" t="str">
        <f ca="1">IF(D1782="","",_xll.xEURO(OFFSET(C1782,-M1782+1,0),E1782,OFFSET(C1782,-M1782+2,0),OFFSET(C1782,-M1782+2,0),OFFSET(C1782,-M1782+3,0)+AB1782,OFFSET(C1782,-M1782+4,0),0,0))</f>
        <v/>
      </c>
      <c r="P1782" s="67" t="str">
        <f t="shared" si="315"/>
        <v/>
      </c>
      <c r="Q1782" s="67" t="str">
        <f ca="1">IF(D1782="","",_xll.xEURO(OFFSET(C1782,-M1782+1,0),E1782,OFFSET(C1782,-M1782+2,0),OFFSET(C1782,-M1782+2,0),OFFSET(C1782,-M1782+3,0)+AB1782,OFFSET(C1782,-M1782+4,0),0,2)/10*D1782)</f>
        <v/>
      </c>
      <c r="R1782" s="71" t="str">
        <f ca="1">IF(D1782="","",_xll.xEURO(OFFSET(C1782,-M1782+1,0),E1782,OFFSET(C1782,-M1782+2,0),OFFSET(C1782,-M1782+2,0),OFFSET(C1782,-M1782+3,0)+AB1782,OFFSET(C1782,-M1782+4,0),0,3)/100*D1782*10000)</f>
        <v/>
      </c>
      <c r="S1782" s="71" t="str">
        <f ca="1">IF(D1782="","",_xll.xEURO(OFFSET(C1782,-M1782+1,0),E1782,OFFSET(C1782,-M1782+2,0),OFFSET(C1782,-M1782+2,0),OFFSET(C1782,-M1782+3,0)+AB1782,OFFSET(C1782,-M1782+4,0),0,5)/365.25*D1782*10000)</f>
        <v/>
      </c>
      <c r="U1782" s="67" t="str">
        <f ca="1">IF(I1782="","",_xll.xEURO(OFFSET(C1782,-M1782+1,0),J1782,OFFSET(C1782,-M1782+2,0),OFFSET(C1782,-M1782+2,0),OFFSET(C1782,-M1782+3,0)+AC1782,OFFSET(C1782,-M1782+4,0),1,1)*I1782)</f>
        <v/>
      </c>
      <c r="V1782" s="69" t="str">
        <f ca="1">IF(I1782="","",_xll.xEURO(OFFSET(C1782,-M1782+1,0),J1782,OFFSET(C1782,-M1782+2,0),OFFSET(C1782,-M1782+2,0),OFFSET(C1782,-M1782+3,0)+AC1782,OFFSET(C1782,-M1782+4,0),1,0))</f>
        <v/>
      </c>
      <c r="W1782" s="67" t="str">
        <f t="shared" si="316"/>
        <v/>
      </c>
      <c r="X1782" s="67" t="str">
        <f ca="1">IF(I1782="","",_xll.xEURO(OFFSET(C1782,-M1782+1,0),J1782,OFFSET(C1782,-M1782+2,0),OFFSET(C1782,-M1782+2,0),OFFSET(C1782,-M1782+3,0)+AC1782,OFFSET(C1782,-M1782+4,0),1,2)/10*I1782)</f>
        <v/>
      </c>
      <c r="Y1782" s="71" t="str">
        <f ca="1">IF(I1782="","",_xll.xEURO(OFFSET(C1782,-M1782+1,0),J1782,OFFSET(C1782,-M1782+2,0),OFFSET(C1782,-M1782+2,0),OFFSET(C1782,-M1782+3,0)+AC1782,OFFSET(C1782,-M1782+4,0),1,3)/100*I1782*10000)</f>
        <v/>
      </c>
      <c r="Z1782" s="71" t="str">
        <f ca="1">IF(I1782="","",_xll.xEURO(OFFSET(C1782,-M1782+1,0),J1782,OFFSET(C1782,-M1782+2,0),OFFSET(C1782,-M1782+2,0),OFFSET(C1782,-M1782+3,0)+AC1782,OFFSET(C1782,-M1782+4,0),1,5)/365.25*I1782*10000)</f>
        <v/>
      </c>
      <c r="AB1782" s="40" t="str">
        <f ca="1">IF(D1782="","",_xll.xCalcSkew(OFFSET(C1782,-M1782,0),E1782-OFFSET(C1782,-M1782+1,0),b)/100)</f>
        <v/>
      </c>
      <c r="AC1782" s="40" t="str">
        <f ca="1">IF(I1782="","",_xll.xCalcSkew(OFFSET(C1782,-M1782,0),J1782-OFFSET(C1782,-M1782+1,0),b)/100)</f>
        <v/>
      </c>
      <c r="AE1782">
        <f t="shared" si="310"/>
        <v>0</v>
      </c>
      <c r="AF1782">
        <f t="shared" si="311"/>
        <v>0</v>
      </c>
      <c r="AG1782">
        <f t="shared" si="312"/>
        <v>0</v>
      </c>
    </row>
    <row r="1783" spans="4:33" x14ac:dyDescent="0.25">
      <c r="D1783" s="52"/>
      <c r="E1783" s="39"/>
      <c r="F1783" s="39"/>
      <c r="G1783" s="35"/>
      <c r="I1783" s="52"/>
      <c r="J1783" s="39"/>
      <c r="K1783" s="39"/>
      <c r="L1783" s="62"/>
      <c r="M1783" s="101">
        <f t="shared" si="317"/>
        <v>22</v>
      </c>
      <c r="N1783" s="67" t="str">
        <f ca="1">IF(D1783="","",_xll.xEURO(OFFSET(C1783,-M1783+1,0),E1783,OFFSET(C1783,-M1783+2,0),OFFSET(C1783,-M1783+2,0),OFFSET(C1783,-M1783+3,0)+AB1783,OFFSET(C1783,-M1783+4,0),0,1)*D1783)</f>
        <v/>
      </c>
      <c r="O1783" s="69" t="str">
        <f ca="1">IF(D1783="","",_xll.xEURO(OFFSET(C1783,-M1783+1,0),E1783,OFFSET(C1783,-M1783+2,0),OFFSET(C1783,-M1783+2,0),OFFSET(C1783,-M1783+3,0)+AB1783,OFFSET(C1783,-M1783+4,0),0,0))</f>
        <v/>
      </c>
      <c r="P1783" s="67" t="str">
        <f t="shared" si="315"/>
        <v/>
      </c>
      <c r="Q1783" s="67" t="str">
        <f ca="1">IF(D1783="","",_xll.xEURO(OFFSET(C1783,-M1783+1,0),E1783,OFFSET(C1783,-M1783+2,0),OFFSET(C1783,-M1783+2,0),OFFSET(C1783,-M1783+3,0)+AB1783,OFFSET(C1783,-M1783+4,0),0,2)/10*D1783)</f>
        <v/>
      </c>
      <c r="R1783" s="71" t="str">
        <f ca="1">IF(D1783="","",_xll.xEURO(OFFSET(C1783,-M1783+1,0),E1783,OFFSET(C1783,-M1783+2,0),OFFSET(C1783,-M1783+2,0),OFFSET(C1783,-M1783+3,0)+AB1783,OFFSET(C1783,-M1783+4,0),0,3)/100*D1783*10000)</f>
        <v/>
      </c>
      <c r="S1783" s="71" t="str">
        <f ca="1">IF(D1783="","",_xll.xEURO(OFFSET(C1783,-M1783+1,0),E1783,OFFSET(C1783,-M1783+2,0),OFFSET(C1783,-M1783+2,0),OFFSET(C1783,-M1783+3,0)+AB1783,OFFSET(C1783,-M1783+4,0),0,5)/365.25*D1783*10000)</f>
        <v/>
      </c>
      <c r="U1783" s="67" t="str">
        <f ca="1">IF(I1783="","",_xll.xEURO(OFFSET(C1783,-M1783+1,0),J1783,OFFSET(C1783,-M1783+2,0),OFFSET(C1783,-M1783+2,0),OFFSET(C1783,-M1783+3,0)+AC1783,OFFSET(C1783,-M1783+4,0),1,1)*I1783)</f>
        <v/>
      </c>
      <c r="V1783" s="69" t="str">
        <f ca="1">IF(I1783="","",_xll.xEURO(OFFSET(C1783,-M1783+1,0),J1783,OFFSET(C1783,-M1783+2,0),OFFSET(C1783,-M1783+2,0),OFFSET(C1783,-M1783+3,0)+AC1783,OFFSET(C1783,-M1783+4,0),1,0))</f>
        <v/>
      </c>
      <c r="W1783" s="67" t="str">
        <f t="shared" si="316"/>
        <v/>
      </c>
      <c r="X1783" s="67" t="str">
        <f ca="1">IF(I1783="","",_xll.xEURO(OFFSET(C1783,-M1783+1,0),J1783,OFFSET(C1783,-M1783+2,0),OFFSET(C1783,-M1783+2,0),OFFSET(C1783,-M1783+3,0)+AC1783,OFFSET(C1783,-M1783+4,0),1,2)/10*I1783)</f>
        <v/>
      </c>
      <c r="Y1783" s="71" t="str">
        <f ca="1">IF(I1783="","",_xll.xEURO(OFFSET(C1783,-M1783+1,0),J1783,OFFSET(C1783,-M1783+2,0),OFFSET(C1783,-M1783+2,0),OFFSET(C1783,-M1783+3,0)+AC1783,OFFSET(C1783,-M1783+4,0),1,3)/100*I1783*10000)</f>
        <v/>
      </c>
      <c r="Z1783" s="71" t="str">
        <f ca="1">IF(I1783="","",_xll.xEURO(OFFSET(C1783,-M1783+1,0),J1783,OFFSET(C1783,-M1783+2,0),OFFSET(C1783,-M1783+2,0),OFFSET(C1783,-M1783+3,0)+AC1783,OFFSET(C1783,-M1783+4,0),1,5)/365.25*I1783*10000)</f>
        <v/>
      </c>
      <c r="AB1783" s="40" t="str">
        <f ca="1">IF(D1783="","",_xll.xCalcSkew(OFFSET(C1783,-M1783,0),E1783-OFFSET(C1783,-M1783+1,0),b)/100)</f>
        <v/>
      </c>
      <c r="AC1783" s="40" t="str">
        <f ca="1">IF(I1783="","",_xll.xCalcSkew(OFFSET(C1783,-M1783,0),J1783-OFFSET(C1783,-M1783+1,0),b)/100)</f>
        <v/>
      </c>
      <c r="AE1783">
        <f t="shared" si="310"/>
        <v>0</v>
      </c>
      <c r="AF1783">
        <f t="shared" si="311"/>
        <v>0</v>
      </c>
      <c r="AG1783">
        <f t="shared" si="312"/>
        <v>0</v>
      </c>
    </row>
    <row r="1784" spans="4:33" x14ac:dyDescent="0.25">
      <c r="D1784" s="52"/>
      <c r="E1784" s="39"/>
      <c r="F1784" s="39"/>
      <c r="G1784" s="35"/>
      <c r="I1784" s="52"/>
      <c r="J1784" s="39"/>
      <c r="K1784" s="39"/>
      <c r="L1784" s="62"/>
      <c r="M1784" s="101">
        <f t="shared" si="317"/>
        <v>23</v>
      </c>
      <c r="N1784" s="67" t="str">
        <f ca="1">IF(D1784="","",_xll.xEURO(OFFSET(C1784,-M1784+1,0),E1784,OFFSET(C1784,-M1784+2,0),OFFSET(C1784,-M1784+2,0),OFFSET(C1784,-M1784+3,0)+AB1784,OFFSET(C1784,-M1784+4,0),0,1)*D1784)</f>
        <v/>
      </c>
      <c r="O1784" s="69" t="str">
        <f ca="1">IF(D1784="","",_xll.xEURO(OFFSET(C1784,-M1784+1,0),E1784,OFFSET(C1784,-M1784+2,0),OFFSET(C1784,-M1784+2,0),OFFSET(C1784,-M1784+3,0)+AB1784,OFFSET(C1784,-M1784+4,0),0,0))</f>
        <v/>
      </c>
      <c r="P1784" s="67" t="str">
        <f t="shared" si="315"/>
        <v/>
      </c>
      <c r="Q1784" s="67" t="str">
        <f ca="1">IF(D1784="","",_xll.xEURO(OFFSET(C1784,-M1784+1,0),E1784,OFFSET(C1784,-M1784+2,0),OFFSET(C1784,-M1784+2,0),OFFSET(C1784,-M1784+3,0)+AB1784,OFFSET(C1784,-M1784+4,0),0,2)/10*D1784)</f>
        <v/>
      </c>
      <c r="R1784" s="71" t="str">
        <f ca="1">IF(D1784="","",_xll.xEURO(OFFSET(C1784,-M1784+1,0),E1784,OFFSET(C1784,-M1784+2,0),OFFSET(C1784,-M1784+2,0),OFFSET(C1784,-M1784+3,0)+AB1784,OFFSET(C1784,-M1784+4,0),0,3)/100*D1784*10000)</f>
        <v/>
      </c>
      <c r="S1784" s="71" t="str">
        <f ca="1">IF(D1784="","",_xll.xEURO(OFFSET(C1784,-M1784+1,0),E1784,OFFSET(C1784,-M1784+2,0),OFFSET(C1784,-M1784+2,0),OFFSET(C1784,-M1784+3,0)+AB1784,OFFSET(C1784,-M1784+4,0),0,5)/365.25*D1784*10000)</f>
        <v/>
      </c>
      <c r="U1784" s="67" t="str">
        <f ca="1">IF(I1784="","",_xll.xEURO(OFFSET(C1784,-M1784+1,0),J1784,OFFSET(C1784,-M1784+2,0),OFFSET(C1784,-M1784+2,0),OFFSET(C1784,-M1784+3,0)+AC1784,OFFSET(C1784,-M1784+4,0),1,1)*I1784)</f>
        <v/>
      </c>
      <c r="V1784" s="69" t="str">
        <f ca="1">IF(I1784="","",_xll.xEURO(OFFSET(C1784,-M1784+1,0),J1784,OFFSET(C1784,-M1784+2,0),OFFSET(C1784,-M1784+2,0),OFFSET(C1784,-M1784+3,0)+AC1784,OFFSET(C1784,-M1784+4,0),1,0))</f>
        <v/>
      </c>
      <c r="W1784" s="67" t="str">
        <f t="shared" si="316"/>
        <v/>
      </c>
      <c r="X1784" s="67" t="str">
        <f ca="1">IF(I1784="","",_xll.xEURO(OFFSET(C1784,-M1784+1,0),J1784,OFFSET(C1784,-M1784+2,0),OFFSET(C1784,-M1784+2,0),OFFSET(C1784,-M1784+3,0)+AC1784,OFFSET(C1784,-M1784+4,0),1,2)/10*I1784)</f>
        <v/>
      </c>
      <c r="Y1784" s="71" t="str">
        <f ca="1">IF(I1784="","",_xll.xEURO(OFFSET(C1784,-M1784+1,0),J1784,OFFSET(C1784,-M1784+2,0),OFFSET(C1784,-M1784+2,0),OFFSET(C1784,-M1784+3,0)+AC1784,OFFSET(C1784,-M1784+4,0),1,3)/100*I1784*10000)</f>
        <v/>
      </c>
      <c r="Z1784" s="71" t="str">
        <f ca="1">IF(I1784="","",_xll.xEURO(OFFSET(C1784,-M1784+1,0),J1784,OFFSET(C1784,-M1784+2,0),OFFSET(C1784,-M1784+2,0),OFFSET(C1784,-M1784+3,0)+AC1784,OFFSET(C1784,-M1784+4,0),1,5)/365.25*I1784*10000)</f>
        <v/>
      </c>
      <c r="AB1784" s="40" t="str">
        <f ca="1">IF(D1784="","",_xll.xCalcSkew(OFFSET(C1784,-M1784,0),E1784-OFFSET(C1784,-M1784+1,0),b)/100)</f>
        <v/>
      </c>
      <c r="AC1784" s="40" t="str">
        <f ca="1">IF(I1784="","",_xll.xCalcSkew(OFFSET(C1784,-M1784,0),J1784-OFFSET(C1784,-M1784+1,0),b)/100)</f>
        <v/>
      </c>
      <c r="AE1784">
        <f t="shared" si="310"/>
        <v>0</v>
      </c>
      <c r="AF1784">
        <f t="shared" si="311"/>
        <v>0</v>
      </c>
      <c r="AG1784">
        <f t="shared" si="312"/>
        <v>0</v>
      </c>
    </row>
    <row r="1785" spans="4:33" x14ac:dyDescent="0.25">
      <c r="D1785" s="52"/>
      <c r="E1785" s="39"/>
      <c r="F1785" s="39"/>
      <c r="G1785" s="35"/>
      <c r="I1785" s="52"/>
      <c r="J1785" s="39"/>
      <c r="K1785" s="39"/>
      <c r="L1785" s="62"/>
      <c r="M1785" s="101">
        <f t="shared" si="317"/>
        <v>24</v>
      </c>
      <c r="N1785" s="67" t="str">
        <f ca="1">IF(D1785="","",_xll.xEURO(OFFSET(C1785,-M1785+1,0),E1785,OFFSET(C1785,-M1785+2,0),OFFSET(C1785,-M1785+2,0),OFFSET(C1785,-M1785+3,0)+AB1785,OFFSET(C1785,-M1785+4,0),0,1)*D1785)</f>
        <v/>
      </c>
      <c r="O1785" s="69" t="str">
        <f ca="1">IF(D1785="","",_xll.xEURO(OFFSET(C1785,-M1785+1,0),E1785,OFFSET(C1785,-M1785+2,0),OFFSET(C1785,-M1785+2,0),OFFSET(C1785,-M1785+3,0)+AB1785,OFFSET(C1785,-M1785+4,0),0,0))</f>
        <v/>
      </c>
      <c r="P1785" s="67" t="str">
        <f t="shared" si="315"/>
        <v/>
      </c>
      <c r="Q1785" s="67" t="str">
        <f ca="1">IF(D1785="","",_xll.xEURO(OFFSET(C1785,-M1785+1,0),E1785,OFFSET(C1785,-M1785+2,0),OFFSET(C1785,-M1785+2,0),OFFSET(C1785,-M1785+3,0)+AB1785,OFFSET(C1785,-M1785+4,0),0,2)/10*D1785)</f>
        <v/>
      </c>
      <c r="R1785" s="71" t="str">
        <f ca="1">IF(D1785="","",_xll.xEURO(OFFSET(C1785,-M1785+1,0),E1785,OFFSET(C1785,-M1785+2,0),OFFSET(C1785,-M1785+2,0),OFFSET(C1785,-M1785+3,0)+AB1785,OFFSET(C1785,-M1785+4,0),0,3)/100*D1785*10000)</f>
        <v/>
      </c>
      <c r="S1785" s="71" t="str">
        <f ca="1">IF(D1785="","",_xll.xEURO(OFFSET(C1785,-M1785+1,0),E1785,OFFSET(C1785,-M1785+2,0),OFFSET(C1785,-M1785+2,0),OFFSET(C1785,-M1785+3,0)+AB1785,OFFSET(C1785,-M1785+4,0),0,5)/365.25*D1785*10000)</f>
        <v/>
      </c>
      <c r="U1785" s="67" t="str">
        <f ca="1">IF(I1785="","",_xll.xEURO(OFFSET(C1785,-M1785+1,0),J1785,OFFSET(C1785,-M1785+2,0),OFFSET(C1785,-M1785+2,0),OFFSET(C1785,-M1785+3,0)+AC1785,OFFSET(C1785,-M1785+4,0),1,1)*I1785)</f>
        <v/>
      </c>
      <c r="V1785" s="69" t="str">
        <f ca="1">IF(I1785="","",_xll.xEURO(OFFSET(C1785,-M1785+1,0),J1785,OFFSET(C1785,-M1785+2,0),OFFSET(C1785,-M1785+2,0),OFFSET(C1785,-M1785+3,0)+AC1785,OFFSET(C1785,-M1785+4,0),1,0))</f>
        <v/>
      </c>
      <c r="W1785" s="67" t="str">
        <f t="shared" si="316"/>
        <v/>
      </c>
      <c r="X1785" s="67" t="str">
        <f ca="1">IF(I1785="","",_xll.xEURO(OFFSET(C1785,-M1785+1,0),J1785,OFFSET(C1785,-M1785+2,0),OFFSET(C1785,-M1785+2,0),OFFSET(C1785,-M1785+3,0)+AC1785,OFFSET(C1785,-M1785+4,0),1,2)/10*I1785)</f>
        <v/>
      </c>
      <c r="Y1785" s="71" t="str">
        <f ca="1">IF(I1785="","",_xll.xEURO(OFFSET(C1785,-M1785+1,0),J1785,OFFSET(C1785,-M1785+2,0),OFFSET(C1785,-M1785+2,0),OFFSET(C1785,-M1785+3,0)+AC1785,OFFSET(C1785,-M1785+4,0),1,3)/100*I1785*10000)</f>
        <v/>
      </c>
      <c r="Z1785" s="71" t="str">
        <f ca="1">IF(I1785="","",_xll.xEURO(OFFSET(C1785,-M1785+1,0),J1785,OFFSET(C1785,-M1785+2,0),OFFSET(C1785,-M1785+2,0),OFFSET(C1785,-M1785+3,0)+AC1785,OFFSET(C1785,-M1785+4,0),1,5)/365.25*I1785*10000)</f>
        <v/>
      </c>
      <c r="AB1785" s="40" t="str">
        <f ca="1">IF(D1785="","",_xll.xCalcSkew(OFFSET(C1785,-M1785,0),E1785-OFFSET(C1785,-M1785+1,0),b)/100)</f>
        <v/>
      </c>
      <c r="AC1785" s="40" t="str">
        <f ca="1">IF(I1785="","",_xll.xCalcSkew(OFFSET(C1785,-M1785,0),J1785-OFFSET(C1785,-M1785+1,0),b)/100)</f>
        <v/>
      </c>
      <c r="AE1785">
        <f t="shared" si="310"/>
        <v>0</v>
      </c>
      <c r="AF1785">
        <f t="shared" si="311"/>
        <v>0</v>
      </c>
      <c r="AG1785">
        <f t="shared" si="312"/>
        <v>0</v>
      </c>
    </row>
    <row r="1786" spans="4:33" x14ac:dyDescent="0.25">
      <c r="D1786" s="52"/>
      <c r="E1786" s="39"/>
      <c r="F1786" s="39"/>
      <c r="G1786" s="35"/>
      <c r="I1786" s="52"/>
      <c r="J1786" s="39"/>
      <c r="K1786" s="39"/>
      <c r="L1786" s="62"/>
      <c r="M1786" s="101">
        <f t="shared" si="317"/>
        <v>25</v>
      </c>
      <c r="N1786" s="67" t="str">
        <f ca="1">IF(D1786="","",_xll.xEURO(OFFSET(C1786,-M1786+1,0),E1786,OFFSET(C1786,-M1786+2,0),OFFSET(C1786,-M1786+2,0),OFFSET(C1786,-M1786+3,0)+AB1786,OFFSET(C1786,-M1786+4,0),0,1)*D1786)</f>
        <v/>
      </c>
      <c r="O1786" s="69" t="str">
        <f ca="1">IF(D1786="","",_xll.xEURO(OFFSET(C1786,-M1786+1,0),E1786,OFFSET(C1786,-M1786+2,0),OFFSET(C1786,-M1786+2,0),OFFSET(C1786,-M1786+3,0)+AB1786,OFFSET(C1786,-M1786+4,0),0,0))</f>
        <v/>
      </c>
      <c r="P1786" s="67" t="str">
        <f t="shared" si="315"/>
        <v/>
      </c>
      <c r="Q1786" s="67" t="str">
        <f ca="1">IF(D1786="","",_xll.xEURO(OFFSET(C1786,-M1786+1,0),E1786,OFFSET(C1786,-M1786+2,0),OFFSET(C1786,-M1786+2,0),OFFSET(C1786,-M1786+3,0)+AB1786,OFFSET(C1786,-M1786+4,0),0,2)/10*D1786)</f>
        <v/>
      </c>
      <c r="R1786" s="71" t="str">
        <f ca="1">IF(D1786="","",_xll.xEURO(OFFSET(C1786,-M1786+1,0),E1786,OFFSET(C1786,-M1786+2,0),OFFSET(C1786,-M1786+2,0),OFFSET(C1786,-M1786+3,0)+AB1786,OFFSET(C1786,-M1786+4,0),0,3)/100*D1786*10000)</f>
        <v/>
      </c>
      <c r="S1786" s="71" t="str">
        <f ca="1">IF(D1786="","",_xll.xEURO(OFFSET(C1786,-M1786+1,0),E1786,OFFSET(C1786,-M1786+2,0),OFFSET(C1786,-M1786+2,0),OFFSET(C1786,-M1786+3,0)+AB1786,OFFSET(C1786,-M1786+4,0),0,5)/365.25*D1786*10000)</f>
        <v/>
      </c>
      <c r="U1786" s="67" t="str">
        <f ca="1">IF(I1786="","",_xll.xEURO(OFFSET(C1786,-M1786+1,0),J1786,OFFSET(C1786,-M1786+2,0),OFFSET(C1786,-M1786+2,0),OFFSET(C1786,-M1786+3,0)+AC1786,OFFSET(C1786,-M1786+4,0),1,1)*I1786)</f>
        <v/>
      </c>
      <c r="V1786" s="69" t="str">
        <f ca="1">IF(I1786="","",_xll.xEURO(OFFSET(C1786,-M1786+1,0),J1786,OFFSET(C1786,-M1786+2,0),OFFSET(C1786,-M1786+2,0),OFFSET(C1786,-M1786+3,0)+AC1786,OFFSET(C1786,-M1786+4,0),1,0))</f>
        <v/>
      </c>
      <c r="W1786" s="67" t="str">
        <f t="shared" si="316"/>
        <v/>
      </c>
      <c r="X1786" s="67" t="str">
        <f ca="1">IF(I1786="","",_xll.xEURO(OFFSET(C1786,-M1786+1,0),J1786,OFFSET(C1786,-M1786+2,0),OFFSET(C1786,-M1786+2,0),OFFSET(C1786,-M1786+3,0)+AC1786,OFFSET(C1786,-M1786+4,0),1,2)/10*I1786)</f>
        <v/>
      </c>
      <c r="Y1786" s="71" t="str">
        <f ca="1">IF(I1786="","",_xll.xEURO(OFFSET(C1786,-M1786+1,0),J1786,OFFSET(C1786,-M1786+2,0),OFFSET(C1786,-M1786+2,0),OFFSET(C1786,-M1786+3,0)+AC1786,OFFSET(C1786,-M1786+4,0),1,3)/100*I1786*10000)</f>
        <v/>
      </c>
      <c r="Z1786" s="71" t="str">
        <f ca="1">IF(I1786="","",_xll.xEURO(OFFSET(C1786,-M1786+1,0),J1786,OFFSET(C1786,-M1786+2,0),OFFSET(C1786,-M1786+2,0),OFFSET(C1786,-M1786+3,0)+AC1786,OFFSET(C1786,-M1786+4,0),1,5)/365.25*I1786*10000)</f>
        <v/>
      </c>
      <c r="AB1786" s="40" t="str">
        <f ca="1">IF(D1786="","",_xll.xCalcSkew(OFFSET(C1786,-M1786,0),E1786-OFFSET(C1786,-M1786+1,0),b)/100)</f>
        <v/>
      </c>
      <c r="AC1786" s="40" t="str">
        <f ca="1">IF(I1786="","",_xll.xCalcSkew(OFFSET(C1786,-M1786,0),J1786-OFFSET(C1786,-M1786+1,0),b)/100)</f>
        <v/>
      </c>
      <c r="AE1786">
        <f t="shared" si="310"/>
        <v>0</v>
      </c>
      <c r="AF1786">
        <f t="shared" si="311"/>
        <v>0</v>
      </c>
      <c r="AG1786">
        <f t="shared" si="312"/>
        <v>0</v>
      </c>
    </row>
    <row r="1787" spans="4:33" x14ac:dyDescent="0.25">
      <c r="D1787" s="52"/>
      <c r="E1787" s="39"/>
      <c r="F1787" s="39"/>
      <c r="G1787" s="35"/>
      <c r="I1787" s="52"/>
      <c r="J1787" s="39"/>
      <c r="K1787" s="39"/>
      <c r="L1787" s="62"/>
      <c r="M1787" s="101">
        <f t="shared" si="317"/>
        <v>26</v>
      </c>
      <c r="N1787" s="67" t="str">
        <f ca="1">IF(D1787="","",_xll.xEURO(OFFSET(C1787,-M1787+1,0),E1787,OFFSET(C1787,-M1787+2,0),OFFSET(C1787,-M1787+2,0),OFFSET(C1787,-M1787+3,0)+AB1787,OFFSET(C1787,-M1787+4,0),0,1)*D1787)</f>
        <v/>
      </c>
      <c r="O1787" s="69" t="str">
        <f ca="1">IF(D1787="","",_xll.xEURO(OFFSET(C1787,-M1787+1,0),E1787,OFFSET(C1787,-M1787+2,0),OFFSET(C1787,-M1787+2,0),OFFSET(C1787,-M1787+3,0)+AB1787,OFFSET(C1787,-M1787+4,0),0,0))</f>
        <v/>
      </c>
      <c r="P1787" s="67" t="str">
        <f t="shared" si="315"/>
        <v/>
      </c>
      <c r="Q1787" s="67" t="str">
        <f ca="1">IF(D1787="","",_xll.xEURO(OFFSET(C1787,-M1787+1,0),E1787,OFFSET(C1787,-M1787+2,0),OFFSET(C1787,-M1787+2,0),OFFSET(C1787,-M1787+3,0)+AB1787,OFFSET(C1787,-M1787+4,0),0,2)/10*D1787)</f>
        <v/>
      </c>
      <c r="R1787" s="71" t="str">
        <f ca="1">IF(D1787="","",_xll.xEURO(OFFSET(C1787,-M1787+1,0),E1787,OFFSET(C1787,-M1787+2,0),OFFSET(C1787,-M1787+2,0),OFFSET(C1787,-M1787+3,0)+AB1787,OFFSET(C1787,-M1787+4,0),0,3)/100*D1787*10000)</f>
        <v/>
      </c>
      <c r="S1787" s="71" t="str">
        <f ca="1">IF(D1787="","",_xll.xEURO(OFFSET(C1787,-M1787+1,0),E1787,OFFSET(C1787,-M1787+2,0),OFFSET(C1787,-M1787+2,0),OFFSET(C1787,-M1787+3,0)+AB1787,OFFSET(C1787,-M1787+4,0),0,5)/365.25*D1787*10000)</f>
        <v/>
      </c>
      <c r="U1787" s="67" t="str">
        <f ca="1">IF(I1787="","",_xll.xEURO(OFFSET(C1787,-M1787+1,0),J1787,OFFSET(C1787,-M1787+2,0),OFFSET(C1787,-M1787+2,0),OFFSET(C1787,-M1787+3,0)+AC1787,OFFSET(C1787,-M1787+4,0),1,1)*I1787)</f>
        <v/>
      </c>
      <c r="V1787" s="69" t="str">
        <f ca="1">IF(I1787="","",_xll.xEURO(OFFSET(C1787,-M1787+1,0),J1787,OFFSET(C1787,-M1787+2,0),OFFSET(C1787,-M1787+2,0),OFFSET(C1787,-M1787+3,0)+AC1787,OFFSET(C1787,-M1787+4,0),1,0))</f>
        <v/>
      </c>
      <c r="W1787" s="67" t="str">
        <f t="shared" si="316"/>
        <v/>
      </c>
      <c r="X1787" s="67" t="str">
        <f ca="1">IF(I1787="","",_xll.xEURO(OFFSET(C1787,-M1787+1,0),J1787,OFFSET(C1787,-M1787+2,0),OFFSET(C1787,-M1787+2,0),OFFSET(C1787,-M1787+3,0)+AC1787,OFFSET(C1787,-M1787+4,0),1,2)/10*I1787)</f>
        <v/>
      </c>
      <c r="Y1787" s="71" t="str">
        <f ca="1">IF(I1787="","",_xll.xEURO(OFFSET(C1787,-M1787+1,0),J1787,OFFSET(C1787,-M1787+2,0),OFFSET(C1787,-M1787+2,0),OFFSET(C1787,-M1787+3,0)+AC1787,OFFSET(C1787,-M1787+4,0),1,3)/100*I1787*10000)</f>
        <v/>
      </c>
      <c r="Z1787" s="71" t="str">
        <f ca="1">IF(I1787="","",_xll.xEURO(OFFSET(C1787,-M1787+1,0),J1787,OFFSET(C1787,-M1787+2,0),OFFSET(C1787,-M1787+2,0),OFFSET(C1787,-M1787+3,0)+AC1787,OFFSET(C1787,-M1787+4,0),1,5)/365.25*I1787*10000)</f>
        <v/>
      </c>
      <c r="AB1787" s="40" t="str">
        <f ca="1">IF(D1787="","",_xll.xCalcSkew(OFFSET(C1787,-M1787,0),E1787-OFFSET(C1787,-M1787+1,0),b)/100)</f>
        <v/>
      </c>
      <c r="AC1787" s="40" t="str">
        <f ca="1">IF(I1787="","",_xll.xCalcSkew(OFFSET(C1787,-M1787,0),J1787-OFFSET(C1787,-M1787+1,0),b)/100)</f>
        <v/>
      </c>
      <c r="AE1787">
        <f t="shared" si="310"/>
        <v>0</v>
      </c>
      <c r="AF1787">
        <f t="shared" si="311"/>
        <v>0</v>
      </c>
      <c r="AG1787">
        <f t="shared" si="312"/>
        <v>0</v>
      </c>
    </row>
    <row r="1788" spans="4:33" x14ac:dyDescent="0.25">
      <c r="D1788" s="52"/>
      <c r="E1788" s="39"/>
      <c r="F1788" s="39"/>
      <c r="G1788" s="35"/>
      <c r="I1788" s="52"/>
      <c r="J1788" s="39"/>
      <c r="K1788" s="39"/>
      <c r="L1788" s="62"/>
      <c r="M1788" s="101">
        <f t="shared" si="317"/>
        <v>27</v>
      </c>
      <c r="N1788" s="67" t="str">
        <f ca="1">IF(D1788="","",_xll.xEURO(OFFSET(C1788,-M1788+1,0),E1788,OFFSET(C1788,-M1788+2,0),OFFSET(C1788,-M1788+2,0),OFFSET(C1788,-M1788+3,0)+AB1788,OFFSET(C1788,-M1788+4,0),0,1)*D1788)</f>
        <v/>
      </c>
      <c r="O1788" s="69" t="str">
        <f ca="1">IF(D1788="","",_xll.xEURO(OFFSET(C1788,-M1788+1,0),E1788,OFFSET(C1788,-M1788+2,0),OFFSET(C1788,-M1788+2,0),OFFSET(C1788,-M1788+3,0)+AB1788,OFFSET(C1788,-M1788+4,0),0,0))</f>
        <v/>
      </c>
      <c r="P1788" s="67" t="str">
        <f t="shared" si="315"/>
        <v/>
      </c>
      <c r="Q1788" s="67" t="str">
        <f ca="1">IF(D1788="","",_xll.xEURO(OFFSET(C1788,-M1788+1,0),E1788,OFFSET(C1788,-M1788+2,0),OFFSET(C1788,-M1788+2,0),OFFSET(C1788,-M1788+3,0)+AB1788,OFFSET(C1788,-M1788+4,0),0,2)/10*D1788)</f>
        <v/>
      </c>
      <c r="R1788" s="71" t="str">
        <f ca="1">IF(D1788="","",_xll.xEURO(OFFSET(C1788,-M1788+1,0),E1788,OFFSET(C1788,-M1788+2,0),OFFSET(C1788,-M1788+2,0),OFFSET(C1788,-M1788+3,0)+AB1788,OFFSET(C1788,-M1788+4,0),0,3)/100*D1788*10000)</f>
        <v/>
      </c>
      <c r="S1788" s="71" t="str">
        <f ca="1">IF(D1788="","",_xll.xEURO(OFFSET(C1788,-M1788+1,0),E1788,OFFSET(C1788,-M1788+2,0),OFFSET(C1788,-M1788+2,0),OFFSET(C1788,-M1788+3,0)+AB1788,OFFSET(C1788,-M1788+4,0),0,5)/365.25*D1788*10000)</f>
        <v/>
      </c>
      <c r="U1788" s="67" t="str">
        <f ca="1">IF(I1788="","",_xll.xEURO(OFFSET(C1788,-M1788+1,0),J1788,OFFSET(C1788,-M1788+2,0),OFFSET(C1788,-M1788+2,0),OFFSET(C1788,-M1788+3,0)+AC1788,OFFSET(C1788,-M1788+4,0),1,1)*I1788)</f>
        <v/>
      </c>
      <c r="V1788" s="69" t="str">
        <f ca="1">IF(I1788="","",_xll.xEURO(OFFSET(C1788,-M1788+1,0),J1788,OFFSET(C1788,-M1788+2,0),OFFSET(C1788,-M1788+2,0),OFFSET(C1788,-M1788+3,0)+AC1788,OFFSET(C1788,-M1788+4,0),1,0))</f>
        <v/>
      </c>
      <c r="W1788" s="67" t="str">
        <f t="shared" si="316"/>
        <v/>
      </c>
      <c r="X1788" s="67" t="str">
        <f ca="1">IF(I1788="","",_xll.xEURO(OFFSET(C1788,-M1788+1,0),J1788,OFFSET(C1788,-M1788+2,0),OFFSET(C1788,-M1788+2,0),OFFSET(C1788,-M1788+3,0)+AC1788,OFFSET(C1788,-M1788+4,0),1,2)/10*I1788)</f>
        <v/>
      </c>
      <c r="Y1788" s="71" t="str">
        <f ca="1">IF(I1788="","",_xll.xEURO(OFFSET(C1788,-M1788+1,0),J1788,OFFSET(C1788,-M1788+2,0),OFFSET(C1788,-M1788+2,0),OFFSET(C1788,-M1788+3,0)+AC1788,OFFSET(C1788,-M1788+4,0),1,3)/100*I1788*10000)</f>
        <v/>
      </c>
      <c r="Z1788" s="71" t="str">
        <f ca="1">IF(I1788="","",_xll.xEURO(OFFSET(C1788,-M1788+1,0),J1788,OFFSET(C1788,-M1788+2,0),OFFSET(C1788,-M1788+2,0),OFFSET(C1788,-M1788+3,0)+AC1788,OFFSET(C1788,-M1788+4,0),1,5)/365.25*I1788*10000)</f>
        <v/>
      </c>
      <c r="AB1788" s="40" t="str">
        <f ca="1">IF(D1788="","",_xll.xCalcSkew(OFFSET(C1788,-M1788,0),E1788-OFFSET(C1788,-M1788+1,0),b)/100)</f>
        <v/>
      </c>
      <c r="AC1788" s="40" t="str">
        <f ca="1">IF(I1788="","",_xll.xCalcSkew(OFFSET(C1788,-M1788,0),J1788-OFFSET(C1788,-M1788+1,0),b)/100)</f>
        <v/>
      </c>
      <c r="AE1788">
        <f t="shared" si="310"/>
        <v>0</v>
      </c>
      <c r="AF1788">
        <f t="shared" si="311"/>
        <v>0</v>
      </c>
      <c r="AG1788">
        <f t="shared" si="312"/>
        <v>0</v>
      </c>
    </row>
    <row r="1789" spans="4:33" x14ac:dyDescent="0.25">
      <c r="D1789" s="52"/>
      <c r="E1789" s="39"/>
      <c r="F1789" s="39"/>
      <c r="G1789" s="35"/>
      <c r="I1789" s="52"/>
      <c r="J1789" s="39"/>
      <c r="K1789" s="39"/>
      <c r="L1789" s="62"/>
      <c r="M1789" s="101">
        <f t="shared" si="317"/>
        <v>28</v>
      </c>
      <c r="N1789" s="67" t="str">
        <f ca="1">IF(D1789="","",_xll.xEURO(OFFSET(C1789,-M1789+1,0),E1789,OFFSET(C1789,-M1789+2,0),OFFSET(C1789,-M1789+2,0),OFFSET(C1789,-M1789+3,0)+AB1789,OFFSET(C1789,-M1789+4,0),0,1)*D1789)</f>
        <v/>
      </c>
      <c r="O1789" s="69" t="str">
        <f ca="1">IF(D1789="","",_xll.xEURO(OFFSET(C1789,-M1789+1,0),E1789,OFFSET(C1789,-M1789+2,0),OFFSET(C1789,-M1789+2,0),OFFSET(C1789,-M1789+3,0)+AB1789,OFFSET(C1789,-M1789+4,0),0,0))</f>
        <v/>
      </c>
      <c r="P1789" s="67" t="str">
        <f t="shared" si="315"/>
        <v/>
      </c>
      <c r="Q1789" s="67" t="str">
        <f ca="1">IF(D1789="","",_xll.xEURO(OFFSET(C1789,-M1789+1,0),E1789,OFFSET(C1789,-M1789+2,0),OFFSET(C1789,-M1789+2,0),OFFSET(C1789,-M1789+3,0)+AB1789,OFFSET(C1789,-M1789+4,0),0,2)/10*D1789)</f>
        <v/>
      </c>
      <c r="R1789" s="71" t="str">
        <f ca="1">IF(D1789="","",_xll.xEURO(OFFSET(C1789,-M1789+1,0),E1789,OFFSET(C1789,-M1789+2,0),OFFSET(C1789,-M1789+2,0),OFFSET(C1789,-M1789+3,0)+AB1789,OFFSET(C1789,-M1789+4,0),0,3)/100*D1789*10000)</f>
        <v/>
      </c>
      <c r="S1789" s="71" t="str">
        <f ca="1">IF(D1789="","",_xll.xEURO(OFFSET(C1789,-M1789+1,0),E1789,OFFSET(C1789,-M1789+2,0),OFFSET(C1789,-M1789+2,0),OFFSET(C1789,-M1789+3,0)+AB1789,OFFSET(C1789,-M1789+4,0),0,5)/365.25*D1789*10000)</f>
        <v/>
      </c>
      <c r="U1789" s="67" t="str">
        <f ca="1">IF(I1789="","",_xll.xEURO(OFFSET(C1789,-M1789+1,0),J1789,OFFSET(C1789,-M1789+2,0),OFFSET(C1789,-M1789+2,0),OFFSET(C1789,-M1789+3,0)+AC1789,OFFSET(C1789,-M1789+4,0),1,1)*I1789)</f>
        <v/>
      </c>
      <c r="V1789" s="69" t="str">
        <f ca="1">IF(I1789="","",_xll.xEURO(OFFSET(C1789,-M1789+1,0),J1789,OFFSET(C1789,-M1789+2,0),OFFSET(C1789,-M1789+2,0),OFFSET(C1789,-M1789+3,0)+AC1789,OFFSET(C1789,-M1789+4,0),1,0))</f>
        <v/>
      </c>
      <c r="W1789" s="67" t="str">
        <f t="shared" si="316"/>
        <v/>
      </c>
      <c r="X1789" s="67" t="str">
        <f ca="1">IF(I1789="","",_xll.xEURO(OFFSET(C1789,-M1789+1,0),J1789,OFFSET(C1789,-M1789+2,0),OFFSET(C1789,-M1789+2,0),OFFSET(C1789,-M1789+3,0)+AC1789,OFFSET(C1789,-M1789+4,0),1,2)/10*I1789)</f>
        <v/>
      </c>
      <c r="Y1789" s="71" t="str">
        <f ca="1">IF(I1789="","",_xll.xEURO(OFFSET(C1789,-M1789+1,0),J1789,OFFSET(C1789,-M1789+2,0),OFFSET(C1789,-M1789+2,0),OFFSET(C1789,-M1789+3,0)+AC1789,OFFSET(C1789,-M1789+4,0),1,3)/100*I1789*10000)</f>
        <v/>
      </c>
      <c r="Z1789" s="71" t="str">
        <f ca="1">IF(I1789="","",_xll.xEURO(OFFSET(C1789,-M1789+1,0),J1789,OFFSET(C1789,-M1789+2,0),OFFSET(C1789,-M1789+2,0),OFFSET(C1789,-M1789+3,0)+AC1789,OFFSET(C1789,-M1789+4,0),1,5)/365.25*I1789*10000)</f>
        <v/>
      </c>
      <c r="AB1789" s="40" t="str">
        <f ca="1">IF(D1789="","",_xll.xCalcSkew(OFFSET(C1789,-M1789,0),E1789-OFFSET(C1789,-M1789+1,0),b)/100)</f>
        <v/>
      </c>
      <c r="AC1789" s="40" t="str">
        <f ca="1">IF(I1789="","",_xll.xCalcSkew(OFFSET(C1789,-M1789,0),J1789-OFFSET(C1789,-M1789+1,0),b)/100)</f>
        <v/>
      </c>
      <c r="AE1789">
        <f t="shared" si="310"/>
        <v>0</v>
      </c>
      <c r="AF1789">
        <f t="shared" si="311"/>
        <v>0</v>
      </c>
      <c r="AG1789">
        <f t="shared" si="312"/>
        <v>0</v>
      </c>
    </row>
    <row r="1790" spans="4:33" x14ac:dyDescent="0.25">
      <c r="D1790" s="52"/>
      <c r="E1790" s="39"/>
      <c r="F1790" s="39"/>
      <c r="G1790" s="35"/>
      <c r="I1790" s="52"/>
      <c r="J1790" s="39"/>
      <c r="K1790" s="39"/>
      <c r="L1790" s="62"/>
      <c r="M1790" s="101">
        <f t="shared" si="317"/>
        <v>29</v>
      </c>
      <c r="N1790" s="67" t="str">
        <f ca="1">IF(D1790="","",_xll.xEURO(OFFSET(C1790,-M1790+1,0),E1790,OFFSET(C1790,-M1790+2,0),OFFSET(C1790,-M1790+2,0),OFFSET(C1790,-M1790+3,0)+AB1790,OFFSET(C1790,-M1790+4,0),0,1)*D1790)</f>
        <v/>
      </c>
      <c r="O1790" s="69" t="str">
        <f ca="1">IF(D1790="","",_xll.xEURO(OFFSET(C1790,-M1790+1,0),E1790,OFFSET(C1790,-M1790+2,0),OFFSET(C1790,-M1790+2,0),OFFSET(C1790,-M1790+3,0)+AB1790,OFFSET(C1790,-M1790+4,0),0,0))</f>
        <v/>
      </c>
      <c r="P1790" s="67" t="str">
        <f t="shared" si="315"/>
        <v/>
      </c>
      <c r="Q1790" s="67" t="str">
        <f ca="1">IF(D1790="","",_xll.xEURO(OFFSET(C1790,-M1790+1,0),E1790,OFFSET(C1790,-M1790+2,0),OFFSET(C1790,-M1790+2,0),OFFSET(C1790,-M1790+3,0)+AB1790,OFFSET(C1790,-M1790+4,0),0,2)/10*D1790)</f>
        <v/>
      </c>
      <c r="R1790" s="71" t="str">
        <f ca="1">IF(D1790="","",_xll.xEURO(OFFSET(C1790,-M1790+1,0),E1790,OFFSET(C1790,-M1790+2,0),OFFSET(C1790,-M1790+2,0),OFFSET(C1790,-M1790+3,0)+AB1790,OFFSET(C1790,-M1790+4,0),0,3)/100*D1790*10000)</f>
        <v/>
      </c>
      <c r="S1790" s="71" t="str">
        <f ca="1">IF(D1790="","",_xll.xEURO(OFFSET(C1790,-M1790+1,0),E1790,OFFSET(C1790,-M1790+2,0),OFFSET(C1790,-M1790+2,0),OFFSET(C1790,-M1790+3,0)+AB1790,OFFSET(C1790,-M1790+4,0),0,5)/365.25*D1790*10000)</f>
        <v/>
      </c>
      <c r="U1790" s="67" t="str">
        <f ca="1">IF(I1790="","",_xll.xEURO(OFFSET(C1790,-M1790+1,0),J1790,OFFSET(C1790,-M1790+2,0),OFFSET(C1790,-M1790+2,0),OFFSET(C1790,-M1790+3,0)+AC1790,OFFSET(C1790,-M1790+4,0),1,1)*I1790)</f>
        <v/>
      </c>
      <c r="V1790" s="69" t="str">
        <f ca="1">IF(I1790="","",_xll.xEURO(OFFSET(C1790,-M1790+1,0),J1790,OFFSET(C1790,-M1790+2,0),OFFSET(C1790,-M1790+2,0),OFFSET(C1790,-M1790+3,0)+AC1790,OFFSET(C1790,-M1790+4,0),1,0))</f>
        <v/>
      </c>
      <c r="W1790" s="67" t="str">
        <f t="shared" si="316"/>
        <v/>
      </c>
      <c r="X1790" s="67" t="str">
        <f ca="1">IF(I1790="","",_xll.xEURO(OFFSET(C1790,-M1790+1,0),J1790,OFFSET(C1790,-M1790+2,0),OFFSET(C1790,-M1790+2,0),OFFSET(C1790,-M1790+3,0)+AC1790,OFFSET(C1790,-M1790+4,0),1,2)/10*I1790)</f>
        <v/>
      </c>
      <c r="Y1790" s="71" t="str">
        <f ca="1">IF(I1790="","",_xll.xEURO(OFFSET(C1790,-M1790+1,0),J1790,OFFSET(C1790,-M1790+2,0),OFFSET(C1790,-M1790+2,0),OFFSET(C1790,-M1790+3,0)+AC1790,OFFSET(C1790,-M1790+4,0),1,3)/100*I1790*10000)</f>
        <v/>
      </c>
      <c r="Z1790" s="71" t="str">
        <f ca="1">IF(I1790="","",_xll.xEURO(OFFSET(C1790,-M1790+1,0),J1790,OFFSET(C1790,-M1790+2,0),OFFSET(C1790,-M1790+2,0),OFFSET(C1790,-M1790+3,0)+AC1790,OFFSET(C1790,-M1790+4,0),1,5)/365.25*I1790*10000)</f>
        <v/>
      </c>
      <c r="AB1790" s="40" t="str">
        <f ca="1">IF(D1790="","",_xll.xCalcSkew(OFFSET(C1790,-M1790,0),E1790-OFFSET(C1790,-M1790+1,0),b)/100)</f>
        <v/>
      </c>
      <c r="AC1790" s="40" t="str">
        <f ca="1">IF(I1790="","",_xll.xCalcSkew(OFFSET(C1790,-M1790,0),J1790-OFFSET(C1790,-M1790+1,0),b)/100)</f>
        <v/>
      </c>
      <c r="AE1790">
        <f t="shared" si="310"/>
        <v>0</v>
      </c>
      <c r="AF1790">
        <f t="shared" si="311"/>
        <v>0</v>
      </c>
      <c r="AG1790">
        <f t="shared" si="312"/>
        <v>0</v>
      </c>
    </row>
    <row r="1791" spans="4:33" x14ac:dyDescent="0.25">
      <c r="D1791" s="52"/>
      <c r="E1791" s="39"/>
      <c r="F1791" s="39"/>
      <c r="G1791" s="35"/>
      <c r="I1791" s="52"/>
      <c r="J1791" s="39"/>
      <c r="K1791" s="39"/>
      <c r="L1791" s="62"/>
      <c r="M1791" s="101">
        <f t="shared" si="317"/>
        <v>30</v>
      </c>
      <c r="N1791" s="67" t="str">
        <f ca="1">IF(D1791="","",_xll.xEURO(OFFSET(C1791,-M1791+1,0),E1791,OFFSET(C1791,-M1791+2,0),OFFSET(C1791,-M1791+2,0),OFFSET(C1791,-M1791+3,0)+AB1791,OFFSET(C1791,-M1791+4,0),0,1)*D1791)</f>
        <v/>
      </c>
      <c r="O1791" s="69" t="str">
        <f ca="1">IF(D1791="","",_xll.xEURO(OFFSET(C1791,-M1791+1,0),E1791,OFFSET(C1791,-M1791+2,0),OFFSET(C1791,-M1791+2,0),OFFSET(C1791,-M1791+3,0)+AB1791,OFFSET(C1791,-M1791+4,0),0,0))</f>
        <v/>
      </c>
      <c r="P1791" s="67" t="str">
        <f t="shared" si="315"/>
        <v/>
      </c>
      <c r="Q1791" s="67" t="str">
        <f ca="1">IF(D1791="","",_xll.xEURO(OFFSET(C1791,-M1791+1,0),E1791,OFFSET(C1791,-M1791+2,0),OFFSET(C1791,-M1791+2,0),OFFSET(C1791,-M1791+3,0)+AB1791,OFFSET(C1791,-M1791+4,0),0,2)/10*D1791)</f>
        <v/>
      </c>
      <c r="R1791" s="71" t="str">
        <f ca="1">IF(D1791="","",_xll.xEURO(OFFSET(C1791,-M1791+1,0),E1791,OFFSET(C1791,-M1791+2,0),OFFSET(C1791,-M1791+2,0),OFFSET(C1791,-M1791+3,0)+AB1791,OFFSET(C1791,-M1791+4,0),0,3)/100*D1791*10000)</f>
        <v/>
      </c>
      <c r="S1791" s="71" t="str">
        <f ca="1">IF(D1791="","",_xll.xEURO(OFFSET(C1791,-M1791+1,0),E1791,OFFSET(C1791,-M1791+2,0),OFFSET(C1791,-M1791+2,0),OFFSET(C1791,-M1791+3,0)+AB1791,OFFSET(C1791,-M1791+4,0),0,5)/365.25*D1791*10000)</f>
        <v/>
      </c>
      <c r="U1791" s="67" t="str">
        <f ca="1">IF(I1791="","",_xll.xEURO(OFFSET(C1791,-M1791+1,0),J1791,OFFSET(C1791,-M1791+2,0),OFFSET(C1791,-M1791+2,0),OFFSET(C1791,-M1791+3,0)+AC1791,OFFSET(C1791,-M1791+4,0),1,1)*I1791)</f>
        <v/>
      </c>
      <c r="V1791" s="69" t="str">
        <f ca="1">IF(I1791="","",_xll.xEURO(OFFSET(C1791,-M1791+1,0),J1791,OFFSET(C1791,-M1791+2,0),OFFSET(C1791,-M1791+2,0),OFFSET(C1791,-M1791+3,0)+AC1791,OFFSET(C1791,-M1791+4,0),1,0))</f>
        <v/>
      </c>
      <c r="W1791" s="67" t="str">
        <f t="shared" si="316"/>
        <v/>
      </c>
      <c r="X1791" s="67" t="str">
        <f ca="1">IF(I1791="","",_xll.xEURO(OFFSET(C1791,-M1791+1,0),J1791,OFFSET(C1791,-M1791+2,0),OFFSET(C1791,-M1791+2,0),OFFSET(C1791,-M1791+3,0)+AC1791,OFFSET(C1791,-M1791+4,0),1,2)/10*I1791)</f>
        <v/>
      </c>
      <c r="Y1791" s="71" t="str">
        <f ca="1">IF(I1791="","",_xll.xEURO(OFFSET(C1791,-M1791+1,0),J1791,OFFSET(C1791,-M1791+2,0),OFFSET(C1791,-M1791+2,0),OFFSET(C1791,-M1791+3,0)+AC1791,OFFSET(C1791,-M1791+4,0),1,3)/100*I1791*10000)</f>
        <v/>
      </c>
      <c r="Z1791" s="71" t="str">
        <f ca="1">IF(I1791="","",_xll.xEURO(OFFSET(C1791,-M1791+1,0),J1791,OFFSET(C1791,-M1791+2,0),OFFSET(C1791,-M1791+2,0),OFFSET(C1791,-M1791+3,0)+AC1791,OFFSET(C1791,-M1791+4,0),1,5)/365.25*I1791*10000)</f>
        <v/>
      </c>
      <c r="AB1791" s="40" t="str">
        <f ca="1">IF(D1791="","",_xll.xCalcSkew(OFFSET(C1791,-M1791,0),E1791-OFFSET(C1791,-M1791+1,0),b)/100)</f>
        <v/>
      </c>
      <c r="AC1791" s="40" t="str">
        <f ca="1">IF(I1791="","",_xll.xCalcSkew(OFFSET(C1791,-M1791,0),J1791-OFFSET(C1791,-M1791+1,0),b)/100)</f>
        <v/>
      </c>
      <c r="AE1791">
        <f t="shared" si="310"/>
        <v>0</v>
      </c>
      <c r="AF1791">
        <f t="shared" si="311"/>
        <v>0</v>
      </c>
      <c r="AG1791">
        <f t="shared" si="312"/>
        <v>0</v>
      </c>
    </row>
    <row r="1792" spans="4:33" x14ac:dyDescent="0.25">
      <c r="D1792" s="52"/>
      <c r="E1792" s="39"/>
      <c r="F1792" s="39"/>
      <c r="G1792" s="35"/>
      <c r="I1792" s="52"/>
      <c r="J1792" s="39"/>
      <c r="K1792" s="39"/>
      <c r="L1792" s="62"/>
      <c r="M1792" s="101">
        <f t="shared" si="317"/>
        <v>31</v>
      </c>
      <c r="N1792" s="67" t="str">
        <f ca="1">IF(D1792="","",_xll.xEURO(OFFSET(C1792,-M1792+1,0),E1792,OFFSET(C1792,-M1792+2,0),OFFSET(C1792,-M1792+2,0),OFFSET(C1792,-M1792+3,0)+AB1792,OFFSET(C1792,-M1792+4,0),0,1)*D1792)</f>
        <v/>
      </c>
      <c r="O1792" s="69" t="str">
        <f ca="1">IF(D1792="","",_xll.xEURO(OFFSET(C1792,-M1792+1,0),E1792,OFFSET(C1792,-M1792+2,0),OFFSET(C1792,-M1792+2,0),OFFSET(C1792,-M1792+3,0)+AB1792,OFFSET(C1792,-M1792+4,0),0,0))</f>
        <v/>
      </c>
      <c r="P1792" s="67" t="str">
        <f t="shared" si="315"/>
        <v/>
      </c>
      <c r="Q1792" s="67" t="str">
        <f ca="1">IF(D1792="","",_xll.xEURO(OFFSET(C1792,-M1792+1,0),E1792,OFFSET(C1792,-M1792+2,0),OFFSET(C1792,-M1792+2,0),OFFSET(C1792,-M1792+3,0)+AB1792,OFFSET(C1792,-M1792+4,0),0,2)/10*D1792)</f>
        <v/>
      </c>
      <c r="R1792" s="71" t="str">
        <f ca="1">IF(D1792="","",_xll.xEURO(OFFSET(C1792,-M1792+1,0),E1792,OFFSET(C1792,-M1792+2,0),OFFSET(C1792,-M1792+2,0),OFFSET(C1792,-M1792+3,0)+AB1792,OFFSET(C1792,-M1792+4,0),0,3)/100*D1792*10000)</f>
        <v/>
      </c>
      <c r="S1792" s="71" t="str">
        <f ca="1">IF(D1792="","",_xll.xEURO(OFFSET(C1792,-M1792+1,0),E1792,OFFSET(C1792,-M1792+2,0),OFFSET(C1792,-M1792+2,0),OFFSET(C1792,-M1792+3,0)+AB1792,OFFSET(C1792,-M1792+4,0),0,5)/365.25*D1792*10000)</f>
        <v/>
      </c>
      <c r="U1792" s="67" t="str">
        <f ca="1">IF(I1792="","",_xll.xEURO(OFFSET(C1792,-M1792+1,0),J1792,OFFSET(C1792,-M1792+2,0),OFFSET(C1792,-M1792+2,0),OFFSET(C1792,-M1792+3,0)+AC1792,OFFSET(C1792,-M1792+4,0),1,1)*I1792)</f>
        <v/>
      </c>
      <c r="V1792" s="69" t="str">
        <f ca="1">IF(I1792="","",_xll.xEURO(OFFSET(C1792,-M1792+1,0),J1792,OFFSET(C1792,-M1792+2,0),OFFSET(C1792,-M1792+2,0),OFFSET(C1792,-M1792+3,0)+AC1792,OFFSET(C1792,-M1792+4,0),1,0))</f>
        <v/>
      </c>
      <c r="W1792" s="67" t="str">
        <f t="shared" si="316"/>
        <v/>
      </c>
      <c r="X1792" s="67" t="str">
        <f ca="1">IF(I1792="","",_xll.xEURO(OFFSET(C1792,-M1792+1,0),J1792,OFFSET(C1792,-M1792+2,0),OFFSET(C1792,-M1792+2,0),OFFSET(C1792,-M1792+3,0)+AC1792,OFFSET(C1792,-M1792+4,0),1,2)/10*I1792)</f>
        <v/>
      </c>
      <c r="Y1792" s="71" t="str">
        <f ca="1">IF(I1792="","",_xll.xEURO(OFFSET(C1792,-M1792+1,0),J1792,OFFSET(C1792,-M1792+2,0),OFFSET(C1792,-M1792+2,0),OFFSET(C1792,-M1792+3,0)+AC1792,OFFSET(C1792,-M1792+4,0),1,3)/100*I1792*10000)</f>
        <v/>
      </c>
      <c r="Z1792" s="71" t="str">
        <f ca="1">IF(I1792="","",_xll.xEURO(OFFSET(C1792,-M1792+1,0),J1792,OFFSET(C1792,-M1792+2,0),OFFSET(C1792,-M1792+2,0),OFFSET(C1792,-M1792+3,0)+AC1792,OFFSET(C1792,-M1792+4,0),1,5)/365.25*I1792*10000)</f>
        <v/>
      </c>
      <c r="AB1792" s="40" t="str">
        <f ca="1">IF(D1792="","",_xll.xCalcSkew(OFFSET(C1792,-M1792,0),E1792-OFFSET(C1792,-M1792+1,0),b)/100)</f>
        <v/>
      </c>
      <c r="AC1792" s="40" t="str">
        <f ca="1">IF(I1792="","",_xll.xCalcSkew(OFFSET(C1792,-M1792,0),J1792-OFFSET(C1792,-M1792+1,0),b)/100)</f>
        <v/>
      </c>
      <c r="AE1792">
        <f t="shared" si="310"/>
        <v>0</v>
      </c>
      <c r="AF1792">
        <f t="shared" si="311"/>
        <v>0</v>
      </c>
      <c r="AG1792">
        <f t="shared" si="312"/>
        <v>0</v>
      </c>
    </row>
    <row r="1793" spans="3:33" x14ac:dyDescent="0.25">
      <c r="D1793" s="52"/>
      <c r="E1793" s="39"/>
      <c r="F1793" s="39"/>
      <c r="G1793" s="35"/>
      <c r="I1793" s="52"/>
      <c r="J1793" s="39"/>
      <c r="K1793" s="39"/>
      <c r="L1793" s="62"/>
      <c r="M1793" s="101">
        <f t="shared" si="317"/>
        <v>32</v>
      </c>
      <c r="N1793" s="67" t="str">
        <f ca="1">IF(D1793="","",_xll.xEURO(OFFSET(C1793,-M1793+1,0),E1793,OFFSET(C1793,-M1793+2,0),OFFSET(C1793,-M1793+2,0),OFFSET(C1793,-M1793+3,0)+AB1793,OFFSET(C1793,-M1793+4,0),0,1)*D1793)</f>
        <v/>
      </c>
      <c r="O1793" s="69" t="str">
        <f ca="1">IF(D1793="","",_xll.xEURO(OFFSET(C1793,-M1793+1,0),E1793,OFFSET(C1793,-M1793+2,0),OFFSET(C1793,-M1793+2,0),OFFSET(C1793,-M1793+3,0)+AB1793,OFFSET(C1793,-M1793+4,0),0,0))</f>
        <v/>
      </c>
      <c r="P1793" s="67" t="str">
        <f t="shared" si="315"/>
        <v/>
      </c>
      <c r="Q1793" s="67" t="str">
        <f ca="1">IF(D1793="","",_xll.xEURO(OFFSET(C1793,-M1793+1,0),E1793,OFFSET(C1793,-M1793+2,0),OFFSET(C1793,-M1793+2,0),OFFSET(C1793,-M1793+3,0)+AB1793,OFFSET(C1793,-M1793+4,0),0,2)/10*D1793)</f>
        <v/>
      </c>
      <c r="R1793" s="71" t="str">
        <f ca="1">IF(D1793="","",_xll.xEURO(OFFSET(C1793,-M1793+1,0),E1793,OFFSET(C1793,-M1793+2,0),OFFSET(C1793,-M1793+2,0),OFFSET(C1793,-M1793+3,0)+AB1793,OFFSET(C1793,-M1793+4,0),0,3)/100*D1793*10000)</f>
        <v/>
      </c>
      <c r="S1793" s="71" t="str">
        <f ca="1">IF(D1793="","",_xll.xEURO(OFFSET(C1793,-M1793+1,0),E1793,OFFSET(C1793,-M1793+2,0),OFFSET(C1793,-M1793+2,0),OFFSET(C1793,-M1793+3,0)+AB1793,OFFSET(C1793,-M1793+4,0),0,5)/365.25*D1793*10000)</f>
        <v/>
      </c>
      <c r="U1793" s="67" t="str">
        <f ca="1">IF(I1793="","",_xll.xEURO(OFFSET(C1793,-M1793+1,0),J1793,OFFSET(C1793,-M1793+2,0),OFFSET(C1793,-M1793+2,0),OFFSET(C1793,-M1793+3,0)+AC1793,OFFSET(C1793,-M1793+4,0),1,1)*I1793)</f>
        <v/>
      </c>
      <c r="V1793" s="69" t="str">
        <f ca="1">IF(I1793="","",_xll.xEURO(OFFSET(C1793,-M1793+1,0),J1793,OFFSET(C1793,-M1793+2,0),OFFSET(C1793,-M1793+2,0),OFFSET(C1793,-M1793+3,0)+AC1793,OFFSET(C1793,-M1793+4,0),1,0))</f>
        <v/>
      </c>
      <c r="W1793" s="67" t="str">
        <f t="shared" si="316"/>
        <v/>
      </c>
      <c r="X1793" s="67" t="str">
        <f ca="1">IF(I1793="","",_xll.xEURO(OFFSET(C1793,-M1793+1,0),J1793,OFFSET(C1793,-M1793+2,0),OFFSET(C1793,-M1793+2,0),OFFSET(C1793,-M1793+3,0)+AC1793,OFFSET(C1793,-M1793+4,0),1,2)/10*I1793)</f>
        <v/>
      </c>
      <c r="Y1793" s="71" t="str">
        <f ca="1">IF(I1793="","",_xll.xEURO(OFFSET(C1793,-M1793+1,0),J1793,OFFSET(C1793,-M1793+2,0),OFFSET(C1793,-M1793+2,0),OFFSET(C1793,-M1793+3,0)+AC1793,OFFSET(C1793,-M1793+4,0),1,3)/100*I1793*10000)</f>
        <v/>
      </c>
      <c r="Z1793" s="71" t="str">
        <f ca="1">IF(I1793="","",_xll.xEURO(OFFSET(C1793,-M1793+1,0),J1793,OFFSET(C1793,-M1793+2,0),OFFSET(C1793,-M1793+2,0),OFFSET(C1793,-M1793+3,0)+AC1793,OFFSET(C1793,-M1793+4,0),1,5)/365.25*I1793*10000)</f>
        <v/>
      </c>
      <c r="AB1793" s="40" t="str">
        <f ca="1">IF(D1793="","",_xll.xCalcSkew(OFFSET(C1793,-M1793,0),E1793-OFFSET(C1793,-M1793+1,0),b)/100)</f>
        <v/>
      </c>
      <c r="AC1793" s="40" t="str">
        <f ca="1">IF(I1793="","",_xll.xCalcSkew(OFFSET(C1793,-M1793,0),J1793-OFFSET(C1793,-M1793+1,0),b)/100)</f>
        <v/>
      </c>
      <c r="AE1793">
        <f t="shared" si="310"/>
        <v>0</v>
      </c>
      <c r="AF1793">
        <f t="shared" si="311"/>
        <v>0</v>
      </c>
      <c r="AG1793">
        <f t="shared" si="312"/>
        <v>0</v>
      </c>
    </row>
    <row r="1794" spans="3:33" x14ac:dyDescent="0.25">
      <c r="D1794" s="52"/>
      <c r="E1794" s="39"/>
      <c r="F1794" s="39"/>
      <c r="G1794" s="35"/>
      <c r="I1794" s="52"/>
      <c r="J1794" s="39"/>
      <c r="K1794" s="39"/>
      <c r="L1794" s="62"/>
      <c r="M1794" s="101">
        <f t="shared" si="317"/>
        <v>33</v>
      </c>
      <c r="N1794" s="67" t="str">
        <f ca="1">IF(D1794="","",_xll.xEURO(OFFSET(C1794,-M1794+1,0),E1794,OFFSET(C1794,-M1794+2,0),OFFSET(C1794,-M1794+2,0),OFFSET(C1794,-M1794+3,0)+AB1794,OFFSET(C1794,-M1794+4,0),0,1)*D1794)</f>
        <v/>
      </c>
      <c r="O1794" s="69" t="str">
        <f ca="1">IF(D1794="","",_xll.xEURO(OFFSET(C1794,-M1794+1,0),E1794,OFFSET(C1794,-M1794+2,0),OFFSET(C1794,-M1794+2,0),OFFSET(C1794,-M1794+3,0)+AB1794,OFFSET(C1794,-M1794+4,0),0,0))</f>
        <v/>
      </c>
      <c r="P1794" s="67" t="str">
        <f t="shared" si="315"/>
        <v/>
      </c>
      <c r="Q1794" s="67" t="str">
        <f ca="1">IF(D1794="","",_xll.xEURO(OFFSET(C1794,-M1794+1,0),E1794,OFFSET(C1794,-M1794+2,0),OFFSET(C1794,-M1794+2,0),OFFSET(C1794,-M1794+3,0)+AB1794,OFFSET(C1794,-M1794+4,0),0,2)/10*D1794)</f>
        <v/>
      </c>
      <c r="R1794" s="71" t="str">
        <f ca="1">IF(D1794="","",_xll.xEURO(OFFSET(C1794,-M1794+1,0),E1794,OFFSET(C1794,-M1794+2,0),OFFSET(C1794,-M1794+2,0),OFFSET(C1794,-M1794+3,0)+AB1794,OFFSET(C1794,-M1794+4,0),0,3)/100*D1794*10000)</f>
        <v/>
      </c>
      <c r="S1794" s="71" t="str">
        <f ca="1">IF(D1794="","",_xll.xEURO(OFFSET(C1794,-M1794+1,0),E1794,OFFSET(C1794,-M1794+2,0),OFFSET(C1794,-M1794+2,0),OFFSET(C1794,-M1794+3,0)+AB1794,OFFSET(C1794,-M1794+4,0),0,5)/365.25*D1794*10000)</f>
        <v/>
      </c>
      <c r="U1794" s="67" t="str">
        <f ca="1">IF(I1794="","",_xll.xEURO(OFFSET(C1794,-M1794+1,0),J1794,OFFSET(C1794,-M1794+2,0),OFFSET(C1794,-M1794+2,0),OFFSET(C1794,-M1794+3,0)+AC1794,OFFSET(C1794,-M1794+4,0),1,1)*I1794)</f>
        <v/>
      </c>
      <c r="V1794" s="69" t="str">
        <f ca="1">IF(I1794="","",_xll.xEURO(OFFSET(C1794,-M1794+1,0),J1794,OFFSET(C1794,-M1794+2,0),OFFSET(C1794,-M1794+2,0),OFFSET(C1794,-M1794+3,0)+AC1794,OFFSET(C1794,-M1794+4,0),1,0))</f>
        <v/>
      </c>
      <c r="W1794" s="67" t="str">
        <f t="shared" si="316"/>
        <v/>
      </c>
      <c r="X1794" s="67" t="str">
        <f ca="1">IF(I1794="","",_xll.xEURO(OFFSET(C1794,-M1794+1,0),J1794,OFFSET(C1794,-M1794+2,0),OFFSET(C1794,-M1794+2,0),OFFSET(C1794,-M1794+3,0)+AC1794,OFFSET(C1794,-M1794+4,0),1,2)/10*I1794)</f>
        <v/>
      </c>
      <c r="Y1794" s="71" t="str">
        <f ca="1">IF(I1794="","",_xll.xEURO(OFFSET(C1794,-M1794+1,0),J1794,OFFSET(C1794,-M1794+2,0),OFFSET(C1794,-M1794+2,0),OFFSET(C1794,-M1794+3,0)+AC1794,OFFSET(C1794,-M1794+4,0),1,3)/100*I1794*10000)</f>
        <v/>
      </c>
      <c r="Z1794" s="71" t="str">
        <f ca="1">IF(I1794="","",_xll.xEURO(OFFSET(C1794,-M1794+1,0),J1794,OFFSET(C1794,-M1794+2,0),OFFSET(C1794,-M1794+2,0),OFFSET(C1794,-M1794+3,0)+AC1794,OFFSET(C1794,-M1794+4,0),1,5)/365.25*I1794*10000)</f>
        <v/>
      </c>
      <c r="AB1794" s="40" t="str">
        <f ca="1">IF(D1794="","",_xll.xCalcSkew(OFFSET(C1794,-M1794,0),E1794-OFFSET(C1794,-M1794+1,0),b)/100)</f>
        <v/>
      </c>
      <c r="AC1794" s="40" t="str">
        <f ca="1">IF(I1794="","",_xll.xCalcSkew(OFFSET(C1794,-M1794,0),J1794-OFFSET(C1794,-M1794+1,0),b)/100)</f>
        <v/>
      </c>
      <c r="AE1794">
        <f t="shared" si="310"/>
        <v>0</v>
      </c>
      <c r="AF1794">
        <f t="shared" si="311"/>
        <v>0</v>
      </c>
      <c r="AG1794">
        <f t="shared" si="312"/>
        <v>0</v>
      </c>
    </row>
    <row r="1795" spans="3:33" x14ac:dyDescent="0.25">
      <c r="D1795" s="52"/>
      <c r="E1795" s="39"/>
      <c r="F1795" s="39"/>
      <c r="G1795" s="35"/>
      <c r="I1795" s="52"/>
      <c r="J1795" s="39"/>
      <c r="K1795" s="39"/>
      <c r="L1795" s="62"/>
      <c r="M1795" s="101">
        <f t="shared" si="317"/>
        <v>34</v>
      </c>
      <c r="N1795" s="67" t="str">
        <f ca="1">IF(D1795="","",_xll.xEURO(OFFSET(C1795,-M1795+1,0),E1795,OFFSET(C1795,-M1795+2,0),OFFSET(C1795,-M1795+2,0),OFFSET(C1795,-M1795+3,0)+AB1795,OFFSET(C1795,-M1795+4,0),0,1)*D1795)</f>
        <v/>
      </c>
      <c r="O1795" s="69" t="str">
        <f ca="1">IF(D1795="","",_xll.xEURO(OFFSET(C1795,-M1795+1,0),E1795,OFFSET(C1795,-M1795+2,0),OFFSET(C1795,-M1795+2,0),OFFSET(C1795,-M1795+3,0)+AB1795,OFFSET(C1795,-M1795+4,0),0,0))</f>
        <v/>
      </c>
      <c r="P1795" s="67" t="str">
        <f t="shared" si="315"/>
        <v/>
      </c>
      <c r="Q1795" s="67" t="str">
        <f ca="1">IF(D1795="","",_xll.xEURO(OFFSET(C1795,-M1795+1,0),E1795,OFFSET(C1795,-M1795+2,0),OFFSET(C1795,-M1795+2,0),OFFSET(C1795,-M1795+3,0)+AB1795,OFFSET(C1795,-M1795+4,0),0,2)/10*D1795)</f>
        <v/>
      </c>
      <c r="R1795" s="71" t="str">
        <f ca="1">IF(D1795="","",_xll.xEURO(OFFSET(C1795,-M1795+1,0),E1795,OFFSET(C1795,-M1795+2,0),OFFSET(C1795,-M1795+2,0),OFFSET(C1795,-M1795+3,0)+AB1795,OFFSET(C1795,-M1795+4,0),0,3)/100*D1795*10000)</f>
        <v/>
      </c>
      <c r="S1795" s="71" t="str">
        <f ca="1">IF(D1795="","",_xll.xEURO(OFFSET(C1795,-M1795+1,0),E1795,OFFSET(C1795,-M1795+2,0),OFFSET(C1795,-M1795+2,0),OFFSET(C1795,-M1795+3,0)+AB1795,OFFSET(C1795,-M1795+4,0),0,5)/365.25*D1795*10000)</f>
        <v/>
      </c>
      <c r="U1795" s="67" t="str">
        <f ca="1">IF(I1795="","",_xll.xEURO(OFFSET(C1795,-M1795+1,0),J1795,OFFSET(C1795,-M1795+2,0),OFFSET(C1795,-M1795+2,0),OFFSET(C1795,-M1795+3,0)+AC1795,OFFSET(C1795,-M1795+4,0),1,1)*I1795)</f>
        <v/>
      </c>
      <c r="V1795" s="69" t="str">
        <f ca="1">IF(I1795="","",_xll.xEURO(OFFSET(C1795,-M1795+1,0),J1795,OFFSET(C1795,-M1795+2,0),OFFSET(C1795,-M1795+2,0),OFFSET(C1795,-M1795+3,0)+AC1795,OFFSET(C1795,-M1795+4,0),1,0))</f>
        <v/>
      </c>
      <c r="W1795" s="67" t="str">
        <f t="shared" si="316"/>
        <v/>
      </c>
      <c r="X1795" s="67" t="str">
        <f ca="1">IF(I1795="","",_xll.xEURO(OFFSET(C1795,-M1795+1,0),J1795,OFFSET(C1795,-M1795+2,0),OFFSET(C1795,-M1795+2,0),OFFSET(C1795,-M1795+3,0)+AC1795,OFFSET(C1795,-M1795+4,0),1,2)/10*I1795)</f>
        <v/>
      </c>
      <c r="Y1795" s="71" t="str">
        <f ca="1">IF(I1795="","",_xll.xEURO(OFFSET(C1795,-M1795+1,0),J1795,OFFSET(C1795,-M1795+2,0),OFFSET(C1795,-M1795+2,0),OFFSET(C1795,-M1795+3,0)+AC1795,OFFSET(C1795,-M1795+4,0),1,3)/100*I1795*10000)</f>
        <v/>
      </c>
      <c r="Z1795" s="71" t="str">
        <f ca="1">IF(I1795="","",_xll.xEURO(OFFSET(C1795,-M1795+1,0),J1795,OFFSET(C1795,-M1795+2,0),OFFSET(C1795,-M1795+2,0),OFFSET(C1795,-M1795+3,0)+AC1795,OFFSET(C1795,-M1795+4,0),1,5)/365.25*I1795*10000)</f>
        <v/>
      </c>
      <c r="AB1795" s="40" t="str">
        <f ca="1">IF(D1795="","",_xll.xCalcSkew(OFFSET(C1795,-M1795,0),E1795-OFFSET(C1795,-M1795+1,0),b)/100)</f>
        <v/>
      </c>
      <c r="AC1795" s="40" t="str">
        <f ca="1">IF(I1795="","",_xll.xCalcSkew(OFFSET(C1795,-M1795,0),J1795-OFFSET(C1795,-M1795+1,0),b)/100)</f>
        <v/>
      </c>
      <c r="AE1795">
        <f t="shared" si="310"/>
        <v>0</v>
      </c>
      <c r="AF1795">
        <f t="shared" si="311"/>
        <v>0</v>
      </c>
      <c r="AG1795">
        <f t="shared" si="312"/>
        <v>0</v>
      </c>
    </row>
    <row r="1796" spans="3:33" x14ac:dyDescent="0.25">
      <c r="D1796" s="52"/>
      <c r="E1796" s="39"/>
      <c r="F1796" s="39"/>
      <c r="G1796" s="35"/>
      <c r="I1796" s="52"/>
      <c r="J1796" s="39"/>
      <c r="K1796" s="39"/>
      <c r="L1796" s="62"/>
      <c r="M1796" s="101">
        <f t="shared" si="317"/>
        <v>35</v>
      </c>
      <c r="N1796" s="67" t="str">
        <f ca="1">IF(D1796="","",_xll.xEURO(OFFSET(C1796,-M1796+1,0),E1796,OFFSET(C1796,-M1796+2,0),OFFSET(C1796,-M1796+2,0),OFFSET(C1796,-M1796+3,0)+AB1796,OFFSET(C1796,-M1796+4,0),0,1)*D1796)</f>
        <v/>
      </c>
      <c r="O1796" s="69" t="str">
        <f ca="1">IF(D1796="","",_xll.xEURO(OFFSET(C1796,-M1796+1,0),E1796,OFFSET(C1796,-M1796+2,0),OFFSET(C1796,-M1796+2,0),OFFSET(C1796,-M1796+3,0)+AB1796,OFFSET(C1796,-M1796+4,0),0,0))</f>
        <v/>
      </c>
      <c r="P1796" s="67" t="str">
        <f t="shared" si="315"/>
        <v/>
      </c>
      <c r="Q1796" s="67" t="str">
        <f ca="1">IF(D1796="","",_xll.xEURO(OFFSET(C1796,-M1796+1,0),E1796,OFFSET(C1796,-M1796+2,0),OFFSET(C1796,-M1796+2,0),OFFSET(C1796,-M1796+3,0)+AB1796,OFFSET(C1796,-M1796+4,0),0,2)/10*D1796)</f>
        <v/>
      </c>
      <c r="R1796" s="71" t="str">
        <f ca="1">IF(D1796="","",_xll.xEURO(OFFSET(C1796,-M1796+1,0),E1796,OFFSET(C1796,-M1796+2,0),OFFSET(C1796,-M1796+2,0),OFFSET(C1796,-M1796+3,0)+AB1796,OFFSET(C1796,-M1796+4,0),0,3)/100*D1796*10000)</f>
        <v/>
      </c>
      <c r="S1796" s="71" t="str">
        <f ca="1">IF(D1796="","",_xll.xEURO(OFFSET(C1796,-M1796+1,0),E1796,OFFSET(C1796,-M1796+2,0),OFFSET(C1796,-M1796+2,0),OFFSET(C1796,-M1796+3,0)+AB1796,OFFSET(C1796,-M1796+4,0),0,5)/365.25*D1796*10000)</f>
        <v/>
      </c>
      <c r="U1796" s="67" t="str">
        <f ca="1">IF(I1796="","",_xll.xEURO(OFFSET(C1796,-M1796+1,0),J1796,OFFSET(C1796,-M1796+2,0),OFFSET(C1796,-M1796+2,0),OFFSET(C1796,-M1796+3,0)+AC1796,OFFSET(C1796,-M1796+4,0),1,1)*I1796)</f>
        <v/>
      </c>
      <c r="V1796" s="69" t="str">
        <f ca="1">IF(I1796="","",_xll.xEURO(OFFSET(C1796,-M1796+1,0),J1796,OFFSET(C1796,-M1796+2,0),OFFSET(C1796,-M1796+2,0),OFFSET(C1796,-M1796+3,0)+AC1796,OFFSET(C1796,-M1796+4,0),1,0))</f>
        <v/>
      </c>
      <c r="W1796" s="67" t="str">
        <f t="shared" si="316"/>
        <v/>
      </c>
      <c r="X1796" s="67" t="str">
        <f ca="1">IF(I1796="","",_xll.xEURO(OFFSET(C1796,-M1796+1,0),J1796,OFFSET(C1796,-M1796+2,0),OFFSET(C1796,-M1796+2,0),OFFSET(C1796,-M1796+3,0)+AC1796,OFFSET(C1796,-M1796+4,0),1,2)/10*I1796)</f>
        <v/>
      </c>
      <c r="Y1796" s="71" t="str">
        <f ca="1">IF(I1796="","",_xll.xEURO(OFFSET(C1796,-M1796+1,0),J1796,OFFSET(C1796,-M1796+2,0),OFFSET(C1796,-M1796+2,0),OFFSET(C1796,-M1796+3,0)+AC1796,OFFSET(C1796,-M1796+4,0),1,3)/100*I1796*10000)</f>
        <v/>
      </c>
      <c r="Z1796" s="71" t="str">
        <f ca="1">IF(I1796="","",_xll.xEURO(OFFSET(C1796,-M1796+1,0),J1796,OFFSET(C1796,-M1796+2,0),OFFSET(C1796,-M1796+2,0),OFFSET(C1796,-M1796+3,0)+AC1796,OFFSET(C1796,-M1796+4,0),1,5)/365.25*I1796*10000)</f>
        <v/>
      </c>
      <c r="AB1796" s="40" t="str">
        <f ca="1">IF(D1796="","",_xll.xCalcSkew(OFFSET(C1796,-M1796,0),E1796-OFFSET(C1796,-M1796+1,0),b)/100)</f>
        <v/>
      </c>
      <c r="AC1796" s="40" t="str">
        <f ca="1">IF(I1796="","",_xll.xCalcSkew(OFFSET(C1796,-M1796,0),J1796-OFFSET(C1796,-M1796+1,0),b)/100)</f>
        <v/>
      </c>
      <c r="AE1796">
        <f t="shared" si="310"/>
        <v>0</v>
      </c>
      <c r="AF1796">
        <f t="shared" si="311"/>
        <v>0</v>
      </c>
      <c r="AG1796">
        <f t="shared" si="312"/>
        <v>0</v>
      </c>
    </row>
    <row r="1797" spans="3:33" x14ac:dyDescent="0.25">
      <c r="D1797" s="46">
        <f ca="1">SUM(INDIRECT(CONCATENATE(ADDRESS(ROW(D1761),COLUMN(D1761)),":",ADDRESS(ROW()-1,COLUMN()))))</f>
        <v>0</v>
      </c>
      <c r="I1797" s="46">
        <f ca="1">SUM(INDIRECT(CONCATENATE(ADDRESS(ROW(I1761),COLUMN(I1761)),":",ADDRESS(ROW()-1,COLUMN()))))</f>
        <v>0</v>
      </c>
      <c r="J1797" s="1"/>
      <c r="K1797" s="1"/>
      <c r="L1797" s="1"/>
      <c r="N1797" s="46">
        <f t="shared" ref="N1797:S1797" ca="1" si="318">SUM(INDIRECT(CONCATENATE(ADDRESS(ROW(N1761),COLUMN(N1761)),":",ADDRESS(ROW()-1,COLUMN()))))</f>
        <v>0</v>
      </c>
      <c r="O1797" s="46">
        <f t="shared" ca="1" si="318"/>
        <v>0</v>
      </c>
      <c r="P1797" s="46">
        <f t="shared" ca="1" si="318"/>
        <v>0</v>
      </c>
      <c r="Q1797" s="46">
        <f t="shared" ca="1" si="318"/>
        <v>0</v>
      </c>
      <c r="R1797" s="46">
        <f t="shared" ca="1" si="318"/>
        <v>0</v>
      </c>
      <c r="S1797" s="46">
        <f t="shared" ca="1" si="318"/>
        <v>0</v>
      </c>
      <c r="T1797" s="67"/>
      <c r="U1797" s="46">
        <f t="shared" ref="U1797:Z1797" ca="1" si="319">SUM(INDIRECT(CONCATENATE(ADDRESS(ROW(U1761),COLUMN(U1761)),":",ADDRESS(ROW()-1,COLUMN()))))</f>
        <v>0</v>
      </c>
      <c r="V1797" s="46">
        <f t="shared" ca="1" si="319"/>
        <v>0</v>
      </c>
      <c r="W1797" s="46">
        <f t="shared" ca="1" si="319"/>
        <v>0</v>
      </c>
      <c r="X1797" s="46">
        <f t="shared" ca="1" si="319"/>
        <v>0</v>
      </c>
      <c r="Y1797" s="46">
        <f t="shared" ca="1" si="319"/>
        <v>0</v>
      </c>
      <c r="Z1797" s="46">
        <f t="shared" ca="1" si="319"/>
        <v>0</v>
      </c>
      <c r="AE1797">
        <f t="shared" ca="1" si="310"/>
        <v>0</v>
      </c>
      <c r="AF1797">
        <f t="shared" ca="1" si="311"/>
        <v>0</v>
      </c>
      <c r="AG1797">
        <f t="shared" ca="1" si="312"/>
        <v>0</v>
      </c>
    </row>
    <row r="1798" spans="3:33" x14ac:dyDescent="0.25">
      <c r="AE1798">
        <f t="shared" ref="AE1798:AE1861" si="320">D1798*F1798*10000*-1</f>
        <v>0</v>
      </c>
      <c r="AF1798">
        <f t="shared" ref="AF1798:AF1861" si="321">I1798*K1798*10000*-1</f>
        <v>0</v>
      </c>
      <c r="AG1798">
        <f t="shared" ref="AG1798:AG1861" si="322">AE1798+AF1798</f>
        <v>0</v>
      </c>
    </row>
    <row r="1799" spans="3:33" x14ac:dyDescent="0.25">
      <c r="C1799" s="34">
        <f ca="1">EOMONTH(C1761,0)+1</f>
        <v>38657</v>
      </c>
      <c r="D1799" s="52"/>
      <c r="E1799" s="39"/>
      <c r="F1799" s="39"/>
      <c r="G1799" s="35"/>
      <c r="I1799" s="52"/>
      <c r="J1799" s="39"/>
      <c r="K1799" s="39"/>
      <c r="L1799" s="62"/>
      <c r="M1799" s="101">
        <v>0</v>
      </c>
      <c r="N1799" s="67" t="str">
        <f ca="1">IF(D1799="","",_xll.xEURO(OFFSET(C1799,-M1799+1,0),E1799,OFFSET(C1799,-M1799+2,0),OFFSET(C1799,-M1799+2,0),OFFSET(C1799,-M1799+3,0)+AB1799,OFFSET(C1799,-M1799+4,0),0,1)*D1799)</f>
        <v/>
      </c>
      <c r="O1799" s="69" t="str">
        <f ca="1">IF(D1799="","",_xll.xEURO(OFFSET(C1799,-M1799+1,0),E1799,OFFSET(C1799,-M1799+2,0),OFFSET(C1799,-M1799+2,0),OFFSET(C1799,-M1799+3,0)+AB1799,OFFSET(C1799,-M1799+4,0),0,0))</f>
        <v/>
      </c>
      <c r="P1799" s="67" t="str">
        <f t="shared" ref="P1799:P1834" si="323">IF(D1799="","",(O1799-F1799)*D1799*10)</f>
        <v/>
      </c>
      <c r="Q1799" s="67" t="str">
        <f ca="1">IF(D1799="","",_xll.xEURO(OFFSET(C1799,-M1799+1,0),E1799,OFFSET(C1799,-M1799+2,0),OFFSET(C1799,-M1799+2,0),OFFSET(C1799,-M1799+3,0)+AB1799,OFFSET(C1799,-M1799+4,0),0,2)/10*D1799)</f>
        <v/>
      </c>
      <c r="R1799" s="71" t="str">
        <f ca="1">IF(D1799="","",_xll.xEURO(OFFSET(C1799,-M1799+1,0),E1799,OFFSET(C1799,-M1799+2,0),OFFSET(C1799,-M1799+2,0),OFFSET(C1799,-M1799+3,0)+AB1799,OFFSET(C1799,-M1799+4,0),0,3)/100*D1799*10000)</f>
        <v/>
      </c>
      <c r="S1799" s="71" t="str">
        <f ca="1">IF(D1799="","",_xll.xEURO(OFFSET(C1799,-M1799+1,0),E1799,OFFSET(C1799,-M1799+2,0),OFFSET(C1799,-M1799+2,0),OFFSET(C1799,-M1799+3,0)+AB1799,OFFSET(C1799,-M1799+4,0),0,5)/365.25*D1799*10000)</f>
        <v/>
      </c>
      <c r="U1799" s="67" t="str">
        <f ca="1">IF(I1799="","",_xll.xEURO(OFFSET(C1799,-M1799+1,0),J1799,OFFSET(C1799,-M1799+2,0),OFFSET(C1799,-M1799+2,0),OFFSET(C1799,-M1799+3,0)+AC1799,OFFSET(C1799,-M1799+4,0),1,1)*I1799)</f>
        <v/>
      </c>
      <c r="V1799" s="69" t="str">
        <f ca="1">IF(I1799="","",_xll.xEURO(OFFSET(C1799,-M1799+1,0),J1799,OFFSET(C1799,-M1799+2,0),OFFSET(C1799,-M1799+2,0),OFFSET(C1799,-M1799+3,0)+AC1799,OFFSET(C1799,-M1799+4,0),1,0))</f>
        <v/>
      </c>
      <c r="W1799" s="67" t="str">
        <f t="shared" ref="W1799:W1834" si="324">IF(I1799="","",(V1799-K1799)*I1799*10)</f>
        <v/>
      </c>
      <c r="X1799" s="67" t="str">
        <f ca="1">IF(I1799="","",_xll.xEURO(OFFSET(C1799,-M1799+1,0),J1799,OFFSET(C1799,-M1799+2,0),OFFSET(C1799,-M1799+2,0),OFFSET(C1799,-M1799+3,0)+AC1799,OFFSET(C1799,-M1799+4,0),1,2)/10*I1799)</f>
        <v/>
      </c>
      <c r="Y1799" s="71" t="str">
        <f ca="1">IF(I1799="","",_xll.xEURO(OFFSET(C1799,-M1799+1,0),J1799,OFFSET(C1799,-M1799+2,0),OFFSET(C1799,-M1799+2,0),OFFSET(C1799,-M1799+3,0)+AC1799,OFFSET(C1799,-M1799+4,0),1,3)/100*I1799*10000)</f>
        <v/>
      </c>
      <c r="Z1799" s="71" t="str">
        <f ca="1">IF(I1799="","",_xll.xEURO(OFFSET(C1799,-M1799+1,0),J1799,OFFSET(C1799,-M1799+2,0),OFFSET(C1799,-M1799+2,0),OFFSET(C1799,-M1799+3,0)+AC1799,OFFSET(C1799,-M1799+4,0),1,5)/365.25*I1799*10000)</f>
        <v/>
      </c>
      <c r="AB1799" s="40" t="str">
        <f ca="1">IF(D1799="","",_xll.xCalcSkew(OFFSET(C1799,-M1799,0),E1799-OFFSET(C1799,-M1799+1,0),b)/100)</f>
        <v/>
      </c>
      <c r="AC1799" s="40" t="str">
        <f ca="1">IF(I1799="","",_xll.xCalcSkew(OFFSET(C1799,-M1799,0),J1799-OFFSET(C1799,-M1799+1,0),b)/100)</f>
        <v/>
      </c>
      <c r="AE1799">
        <f t="shared" si="320"/>
        <v>0</v>
      </c>
      <c r="AF1799">
        <f t="shared" si="321"/>
        <v>0</v>
      </c>
      <c r="AG1799">
        <f t="shared" si="322"/>
        <v>0</v>
      </c>
    </row>
    <row r="1800" spans="3:33" x14ac:dyDescent="0.25">
      <c r="C1800" s="41">
        <f ca="1">INDEX(Inputs!$1:$1048576,MATCH(C1799,Inputs!C:C,0),5)</f>
        <v>3.9279999999999999</v>
      </c>
      <c r="D1800" s="52"/>
      <c r="E1800" s="39"/>
      <c r="F1800" s="39"/>
      <c r="G1800" s="35"/>
      <c r="I1800" s="52"/>
      <c r="J1800" s="39"/>
      <c r="K1800" s="39"/>
      <c r="L1800" s="62"/>
      <c r="M1800" s="101">
        <f>M1799+1</f>
        <v>1</v>
      </c>
      <c r="N1800" s="67" t="str">
        <f ca="1">IF(D1800="","",_xll.xEURO(OFFSET(C1800,-M1800+1,0),E1800,OFFSET(C1800,-M1800+2,0),OFFSET(C1800,-M1800+2,0),OFFSET(C1800,-M1800+3,0)+AB1800,OFFSET(C1800,-M1800+4,0),0,1)*D1800)</f>
        <v/>
      </c>
      <c r="O1800" s="69" t="str">
        <f ca="1">IF(D1800="","",_xll.xEURO(OFFSET(C1800,-M1800+1,0),E1800,OFFSET(C1800,-M1800+2,0),OFFSET(C1800,-M1800+2,0),OFFSET(C1800,-M1800+3,0)+AB1800,OFFSET(C1800,-M1800+4,0),0,0))</f>
        <v/>
      </c>
      <c r="P1800" s="67" t="str">
        <f t="shared" si="323"/>
        <v/>
      </c>
      <c r="Q1800" s="67" t="str">
        <f ca="1">IF(D1800="","",_xll.xEURO(OFFSET(C1800,-M1800+1,0),E1800,OFFSET(C1800,-M1800+2,0),OFFSET(C1800,-M1800+2,0),OFFSET(C1800,-M1800+3,0)+AB1800,OFFSET(C1800,-M1800+4,0),0,2)/10*D1800)</f>
        <v/>
      </c>
      <c r="R1800" s="71" t="str">
        <f ca="1">IF(D1800="","",_xll.xEURO(OFFSET(C1800,-M1800+1,0),E1800,OFFSET(C1800,-M1800+2,0),OFFSET(C1800,-M1800+2,0),OFFSET(C1800,-M1800+3,0)+AB1800,OFFSET(C1800,-M1800+4,0),0,3)/100*D1800*10000)</f>
        <v/>
      </c>
      <c r="S1800" s="71" t="str">
        <f ca="1">IF(D1800="","",_xll.xEURO(OFFSET(C1800,-M1800+1,0),E1800,OFFSET(C1800,-M1800+2,0),OFFSET(C1800,-M1800+2,0),OFFSET(C1800,-M1800+3,0)+AB1800,OFFSET(C1800,-M1800+4,0),0,5)/365.25*D1800*10000)</f>
        <v/>
      </c>
      <c r="U1800" s="67" t="str">
        <f ca="1">IF(I1800="","",_xll.xEURO(OFFSET(C1800,-M1800+1,0),J1800,OFFSET(C1800,-M1800+2,0),OFFSET(C1800,-M1800+2,0),OFFSET(C1800,-M1800+3,0)+AC1800,OFFSET(C1800,-M1800+4,0),1,1)*I1800)</f>
        <v/>
      </c>
      <c r="V1800" s="69" t="str">
        <f ca="1">IF(I1800="","",_xll.xEURO(OFFSET(C1800,-M1800+1,0),J1800,OFFSET(C1800,-M1800+2,0),OFFSET(C1800,-M1800+2,0),OFFSET(C1800,-M1800+3,0)+AC1800,OFFSET(C1800,-M1800+4,0),1,0))</f>
        <v/>
      </c>
      <c r="W1800" s="67" t="str">
        <f t="shared" si="324"/>
        <v/>
      </c>
      <c r="X1800" s="67" t="str">
        <f ca="1">IF(I1800="","",_xll.xEURO(OFFSET(C1800,-M1800+1,0),J1800,OFFSET(C1800,-M1800+2,0),OFFSET(C1800,-M1800+2,0),OFFSET(C1800,-M1800+3,0)+AC1800,OFFSET(C1800,-M1800+4,0),1,2)/10*I1800)</f>
        <v/>
      </c>
      <c r="Y1800" s="71" t="str">
        <f ca="1">IF(I1800="","",_xll.xEURO(OFFSET(C1800,-M1800+1,0),J1800,OFFSET(C1800,-M1800+2,0),OFFSET(C1800,-M1800+2,0),OFFSET(C1800,-M1800+3,0)+AC1800,OFFSET(C1800,-M1800+4,0),1,3)/100*I1800*10000)</f>
        <v/>
      </c>
      <c r="Z1800" s="71" t="str">
        <f ca="1">IF(I1800="","",_xll.xEURO(OFFSET(C1800,-M1800+1,0),J1800,OFFSET(C1800,-M1800+2,0),OFFSET(C1800,-M1800+2,0),OFFSET(C1800,-M1800+3,0)+AC1800,OFFSET(C1800,-M1800+4,0),1,5)/365.25*I1800*10000)</f>
        <v/>
      </c>
      <c r="AB1800" s="40" t="str">
        <f ca="1">IF(D1800="","",_xll.xCalcSkew(OFFSET(C1800,-M1800,0),E1800-OFFSET(C1800,-M1800+1,0),b)/100)</f>
        <v/>
      </c>
      <c r="AC1800" s="40" t="str">
        <f ca="1">IF(I1800="","",_xll.xCalcSkew(OFFSET(C1800,-M1800,0),J1800-OFFSET(C1800,-M1800+1,0),b)/100)</f>
        <v/>
      </c>
      <c r="AE1800">
        <f t="shared" si="320"/>
        <v>0</v>
      </c>
      <c r="AF1800">
        <f t="shared" si="321"/>
        <v>0</v>
      </c>
      <c r="AG1800">
        <f t="shared" si="322"/>
        <v>0</v>
      </c>
    </row>
    <row r="1801" spans="3:33" x14ac:dyDescent="0.25">
      <c r="C1801" s="40">
        <f ca="1">INDEX(Inputs!$1:$1048576,MATCH(C1799,Inputs!C:C,0),7)</f>
        <v>4.4985083577326397E-2</v>
      </c>
      <c r="D1801" s="52"/>
      <c r="E1801" s="39"/>
      <c r="F1801" s="39"/>
      <c r="G1801" s="35"/>
      <c r="I1801" s="52"/>
      <c r="J1801" s="39"/>
      <c r="K1801" s="39"/>
      <c r="L1801" s="62"/>
      <c r="M1801" s="101">
        <f t="shared" ref="M1801:M1834" si="325">M1800+1</f>
        <v>2</v>
      </c>
      <c r="N1801" s="67" t="str">
        <f ca="1">IF(D1801="","",_xll.xEURO(OFFSET(C1801,-M1801+1,0),E1801,OFFSET(C1801,-M1801+2,0),OFFSET(C1801,-M1801+2,0),OFFSET(C1801,-M1801+3,0)+AB1801,OFFSET(C1801,-M1801+4,0),0,1)*D1801)</f>
        <v/>
      </c>
      <c r="O1801" s="69" t="str">
        <f ca="1">IF(D1801="","",_xll.xEURO(OFFSET(C1801,-M1801+1,0),E1801,OFFSET(C1801,-M1801+2,0),OFFSET(C1801,-M1801+2,0),OFFSET(C1801,-M1801+3,0)+AB1801,OFFSET(C1801,-M1801+4,0),0,0))</f>
        <v/>
      </c>
      <c r="P1801" s="67" t="str">
        <f t="shared" si="323"/>
        <v/>
      </c>
      <c r="Q1801" s="67" t="str">
        <f ca="1">IF(D1801="","",_xll.xEURO(OFFSET(C1801,-M1801+1,0),E1801,OFFSET(C1801,-M1801+2,0),OFFSET(C1801,-M1801+2,0),OFFSET(C1801,-M1801+3,0)+AB1801,OFFSET(C1801,-M1801+4,0),0,2)/10*D1801)</f>
        <v/>
      </c>
      <c r="R1801" s="71" t="str">
        <f ca="1">IF(D1801="","",_xll.xEURO(OFFSET(C1801,-M1801+1,0),E1801,OFFSET(C1801,-M1801+2,0),OFFSET(C1801,-M1801+2,0),OFFSET(C1801,-M1801+3,0)+AB1801,OFFSET(C1801,-M1801+4,0),0,3)/100*D1801*10000)</f>
        <v/>
      </c>
      <c r="S1801" s="71" t="str">
        <f ca="1">IF(D1801="","",_xll.xEURO(OFFSET(C1801,-M1801+1,0),E1801,OFFSET(C1801,-M1801+2,0),OFFSET(C1801,-M1801+2,0),OFFSET(C1801,-M1801+3,0)+AB1801,OFFSET(C1801,-M1801+4,0),0,5)/365.25*D1801*10000)</f>
        <v/>
      </c>
      <c r="U1801" s="67" t="str">
        <f ca="1">IF(I1801="","",_xll.xEURO(OFFSET(C1801,-M1801+1,0),J1801,OFFSET(C1801,-M1801+2,0),OFFSET(C1801,-M1801+2,0),OFFSET(C1801,-M1801+3,0)+AC1801,OFFSET(C1801,-M1801+4,0),1,1)*I1801)</f>
        <v/>
      </c>
      <c r="V1801" s="69" t="str">
        <f ca="1">IF(I1801="","",_xll.xEURO(OFFSET(C1801,-M1801+1,0),J1801,OFFSET(C1801,-M1801+2,0),OFFSET(C1801,-M1801+2,0),OFFSET(C1801,-M1801+3,0)+AC1801,OFFSET(C1801,-M1801+4,0),1,0))</f>
        <v/>
      </c>
      <c r="W1801" s="67" t="str">
        <f t="shared" si="324"/>
        <v/>
      </c>
      <c r="X1801" s="67" t="str">
        <f ca="1">IF(I1801="","",_xll.xEURO(OFFSET(C1801,-M1801+1,0),J1801,OFFSET(C1801,-M1801+2,0),OFFSET(C1801,-M1801+2,0),OFFSET(C1801,-M1801+3,0)+AC1801,OFFSET(C1801,-M1801+4,0),1,2)/10*I1801)</f>
        <v/>
      </c>
      <c r="Y1801" s="71" t="str">
        <f ca="1">IF(I1801="","",_xll.xEURO(OFFSET(C1801,-M1801+1,0),J1801,OFFSET(C1801,-M1801+2,0),OFFSET(C1801,-M1801+2,0),OFFSET(C1801,-M1801+3,0)+AC1801,OFFSET(C1801,-M1801+4,0),1,3)/100*I1801*10000)</f>
        <v/>
      </c>
      <c r="Z1801" s="71" t="str">
        <f ca="1">IF(I1801="","",_xll.xEURO(OFFSET(C1801,-M1801+1,0),J1801,OFFSET(C1801,-M1801+2,0),OFFSET(C1801,-M1801+2,0),OFFSET(C1801,-M1801+3,0)+AC1801,OFFSET(C1801,-M1801+4,0),1,5)/365.25*I1801*10000)</f>
        <v/>
      </c>
      <c r="AB1801" s="40" t="str">
        <f ca="1">IF(D1801="","",_xll.xCalcSkew(OFFSET(C1801,-M1801,0),E1801-OFFSET(C1801,-M1801+1,0),b)/100)</f>
        <v/>
      </c>
      <c r="AC1801" s="40" t="str">
        <f ca="1">IF(I1801="","",_xll.xCalcSkew(OFFSET(C1801,-M1801,0),J1801-OFFSET(C1801,-M1801+1,0),b)/100)</f>
        <v/>
      </c>
      <c r="AE1801">
        <f t="shared" si="320"/>
        <v>0</v>
      </c>
      <c r="AF1801">
        <f t="shared" si="321"/>
        <v>0</v>
      </c>
      <c r="AG1801">
        <f t="shared" si="322"/>
        <v>0</v>
      </c>
    </row>
    <row r="1802" spans="3:33" x14ac:dyDescent="0.25">
      <c r="C1802" s="66">
        <f ca="1">INDEX(Inputs!$1:$1048576,MATCH(C1799,Inputs!C:C,0),6)</f>
        <v>0.27500000000000002</v>
      </c>
      <c r="D1802" s="52"/>
      <c r="E1802" s="39"/>
      <c r="F1802" s="39"/>
      <c r="G1802" s="35"/>
      <c r="I1802" s="52"/>
      <c r="J1802" s="39"/>
      <c r="K1802" s="39"/>
      <c r="L1802" s="62"/>
      <c r="M1802" s="101">
        <f t="shared" si="325"/>
        <v>3</v>
      </c>
      <c r="N1802" s="67" t="str">
        <f ca="1">IF(D1802="","",_xll.xEURO(OFFSET(C1802,-M1802+1,0),E1802,OFFSET(C1802,-M1802+2,0),OFFSET(C1802,-M1802+2,0),OFFSET(C1802,-M1802+3,0)+AB1802,OFFSET(C1802,-M1802+4,0),0,1)*D1802)</f>
        <v/>
      </c>
      <c r="O1802" s="69" t="str">
        <f ca="1">IF(D1802="","",_xll.xEURO(OFFSET(C1802,-M1802+1,0),E1802,OFFSET(C1802,-M1802+2,0),OFFSET(C1802,-M1802+2,0),OFFSET(C1802,-M1802+3,0)+AB1802,OFFSET(C1802,-M1802+4,0),0,0))</f>
        <v/>
      </c>
      <c r="P1802" s="67" t="str">
        <f t="shared" si="323"/>
        <v/>
      </c>
      <c r="Q1802" s="67" t="str">
        <f ca="1">IF(D1802="","",_xll.xEURO(OFFSET(C1802,-M1802+1,0),E1802,OFFSET(C1802,-M1802+2,0),OFFSET(C1802,-M1802+2,0),OFFSET(C1802,-M1802+3,0)+AB1802,OFFSET(C1802,-M1802+4,0),0,2)/10*D1802)</f>
        <v/>
      </c>
      <c r="R1802" s="71" t="str">
        <f ca="1">IF(D1802="","",_xll.xEURO(OFFSET(C1802,-M1802+1,0),E1802,OFFSET(C1802,-M1802+2,0),OFFSET(C1802,-M1802+2,0),OFFSET(C1802,-M1802+3,0)+AB1802,OFFSET(C1802,-M1802+4,0),0,3)/100*D1802*10000)</f>
        <v/>
      </c>
      <c r="S1802" s="71" t="str">
        <f ca="1">IF(D1802="","",_xll.xEURO(OFFSET(C1802,-M1802+1,0),E1802,OFFSET(C1802,-M1802+2,0),OFFSET(C1802,-M1802+2,0),OFFSET(C1802,-M1802+3,0)+AB1802,OFFSET(C1802,-M1802+4,0),0,5)/365.25*D1802*10000)</f>
        <v/>
      </c>
      <c r="U1802" s="67" t="str">
        <f ca="1">IF(I1802="","",_xll.xEURO(OFFSET(C1802,-M1802+1,0),J1802,OFFSET(C1802,-M1802+2,0),OFFSET(C1802,-M1802+2,0),OFFSET(C1802,-M1802+3,0)+AC1802,OFFSET(C1802,-M1802+4,0),1,1)*I1802)</f>
        <v/>
      </c>
      <c r="V1802" s="69" t="str">
        <f ca="1">IF(I1802="","",_xll.xEURO(OFFSET(C1802,-M1802+1,0),J1802,OFFSET(C1802,-M1802+2,0),OFFSET(C1802,-M1802+2,0),OFFSET(C1802,-M1802+3,0)+AC1802,OFFSET(C1802,-M1802+4,0),1,0))</f>
        <v/>
      </c>
      <c r="W1802" s="67" t="str">
        <f t="shared" si="324"/>
        <v/>
      </c>
      <c r="X1802" s="67" t="str">
        <f ca="1">IF(I1802="","",_xll.xEURO(OFFSET(C1802,-M1802+1,0),J1802,OFFSET(C1802,-M1802+2,0),OFFSET(C1802,-M1802+2,0),OFFSET(C1802,-M1802+3,0)+AC1802,OFFSET(C1802,-M1802+4,0),1,2)/10*I1802)</f>
        <v/>
      </c>
      <c r="Y1802" s="71" t="str">
        <f ca="1">IF(I1802="","",_xll.xEURO(OFFSET(C1802,-M1802+1,0),J1802,OFFSET(C1802,-M1802+2,0),OFFSET(C1802,-M1802+2,0),OFFSET(C1802,-M1802+3,0)+AC1802,OFFSET(C1802,-M1802+4,0),1,3)/100*I1802*10000)</f>
        <v/>
      </c>
      <c r="Z1802" s="71" t="str">
        <f ca="1">IF(I1802="","",_xll.xEURO(OFFSET(C1802,-M1802+1,0),J1802,OFFSET(C1802,-M1802+2,0),OFFSET(C1802,-M1802+2,0),OFFSET(C1802,-M1802+3,0)+AC1802,OFFSET(C1802,-M1802+4,0),1,5)/365.25*I1802*10000)</f>
        <v/>
      </c>
      <c r="AB1802" s="40" t="str">
        <f ca="1">IF(D1802="","",_xll.xCalcSkew(OFFSET(C1802,-M1802,0),E1802-OFFSET(C1802,-M1802+1,0),b)/100)</f>
        <v/>
      </c>
      <c r="AC1802" s="40" t="str">
        <f ca="1">IF(I1802="","",_xll.xCalcSkew(OFFSET(C1802,-M1802,0),J1802-OFFSET(C1802,-M1802+1,0),b)/100)</f>
        <v/>
      </c>
      <c r="AE1802">
        <f t="shared" si="320"/>
        <v>0</v>
      </c>
      <c r="AF1802">
        <f t="shared" si="321"/>
        <v>0</v>
      </c>
      <c r="AG1802">
        <f t="shared" si="322"/>
        <v>0</v>
      </c>
    </row>
    <row r="1803" spans="3:33" x14ac:dyDescent="0.25">
      <c r="C1803" s="65">
        <f ca="1">INDEX(Inputs!$1:$1048576,MATCH(C1799,Inputs!C:C,0),9)</f>
        <v>1440</v>
      </c>
      <c r="D1803" s="52"/>
      <c r="E1803" s="39"/>
      <c r="F1803" s="39"/>
      <c r="G1803" s="35"/>
      <c r="I1803" s="52"/>
      <c r="J1803" s="39"/>
      <c r="K1803" s="39"/>
      <c r="L1803" s="62"/>
      <c r="M1803" s="101">
        <f t="shared" si="325"/>
        <v>4</v>
      </c>
      <c r="N1803" s="67" t="str">
        <f ca="1">IF(D1803="","",_xll.xEURO(OFFSET(C1803,-M1803+1,0),E1803,OFFSET(C1803,-M1803+2,0),OFFSET(C1803,-M1803+2,0),OFFSET(C1803,-M1803+3,0)+AB1803,OFFSET(C1803,-M1803+4,0),0,1)*D1803)</f>
        <v/>
      </c>
      <c r="O1803" s="69" t="str">
        <f ca="1">IF(D1803="","",_xll.xEURO(OFFSET(C1803,-M1803+1,0),E1803,OFFSET(C1803,-M1803+2,0),OFFSET(C1803,-M1803+2,0),OFFSET(C1803,-M1803+3,0)+AB1803,OFFSET(C1803,-M1803+4,0),0,0))</f>
        <v/>
      </c>
      <c r="P1803" s="67" t="str">
        <f t="shared" si="323"/>
        <v/>
      </c>
      <c r="Q1803" s="67" t="str">
        <f ca="1">IF(D1803="","",_xll.xEURO(OFFSET(C1803,-M1803+1,0),E1803,OFFSET(C1803,-M1803+2,0),OFFSET(C1803,-M1803+2,0),OFFSET(C1803,-M1803+3,0)+AB1803,OFFSET(C1803,-M1803+4,0),0,2)/10*D1803)</f>
        <v/>
      </c>
      <c r="R1803" s="71" t="str">
        <f ca="1">IF(D1803="","",_xll.xEURO(OFFSET(C1803,-M1803+1,0),E1803,OFFSET(C1803,-M1803+2,0),OFFSET(C1803,-M1803+2,0),OFFSET(C1803,-M1803+3,0)+AB1803,OFFSET(C1803,-M1803+4,0),0,3)/100*D1803*10000)</f>
        <v/>
      </c>
      <c r="S1803" s="71" t="str">
        <f ca="1">IF(D1803="","",_xll.xEURO(OFFSET(C1803,-M1803+1,0),E1803,OFFSET(C1803,-M1803+2,0),OFFSET(C1803,-M1803+2,0),OFFSET(C1803,-M1803+3,0)+AB1803,OFFSET(C1803,-M1803+4,0),0,5)/365.25*D1803*10000)</f>
        <v/>
      </c>
      <c r="U1803" s="67" t="str">
        <f ca="1">IF(I1803="","",_xll.xEURO(OFFSET(C1803,-M1803+1,0),J1803,OFFSET(C1803,-M1803+2,0),OFFSET(C1803,-M1803+2,0),OFFSET(C1803,-M1803+3,0)+AC1803,OFFSET(C1803,-M1803+4,0),1,1)*I1803)</f>
        <v/>
      </c>
      <c r="V1803" s="69" t="str">
        <f ca="1">IF(I1803="","",_xll.xEURO(OFFSET(C1803,-M1803+1,0),J1803,OFFSET(C1803,-M1803+2,0),OFFSET(C1803,-M1803+2,0),OFFSET(C1803,-M1803+3,0)+AC1803,OFFSET(C1803,-M1803+4,0),1,0))</f>
        <v/>
      </c>
      <c r="W1803" s="67" t="str">
        <f t="shared" si="324"/>
        <v/>
      </c>
      <c r="X1803" s="67" t="str">
        <f ca="1">IF(I1803="","",_xll.xEURO(OFFSET(C1803,-M1803+1,0),J1803,OFFSET(C1803,-M1803+2,0),OFFSET(C1803,-M1803+2,0),OFFSET(C1803,-M1803+3,0)+AC1803,OFFSET(C1803,-M1803+4,0),1,2)/10*I1803)</f>
        <v/>
      </c>
      <c r="Y1803" s="71" t="str">
        <f ca="1">IF(I1803="","",_xll.xEURO(OFFSET(C1803,-M1803+1,0),J1803,OFFSET(C1803,-M1803+2,0),OFFSET(C1803,-M1803+2,0),OFFSET(C1803,-M1803+3,0)+AC1803,OFFSET(C1803,-M1803+4,0),1,3)/100*I1803*10000)</f>
        <v/>
      </c>
      <c r="Z1803" s="71" t="str">
        <f ca="1">IF(I1803="","",_xll.xEURO(OFFSET(C1803,-M1803+1,0),J1803,OFFSET(C1803,-M1803+2,0),OFFSET(C1803,-M1803+2,0),OFFSET(C1803,-M1803+3,0)+AC1803,OFFSET(C1803,-M1803+4,0),1,5)/365.25*I1803*10000)</f>
        <v/>
      </c>
      <c r="AB1803" s="40" t="str">
        <f ca="1">IF(D1803="","",_xll.xCalcSkew(OFFSET(C1803,-M1803,0),E1803-OFFSET(C1803,-M1803+1,0),b)/100)</f>
        <v/>
      </c>
      <c r="AC1803" s="40" t="str">
        <f ca="1">IF(I1803="","",_xll.xCalcSkew(OFFSET(C1803,-M1803,0),J1803-OFFSET(C1803,-M1803+1,0),b)/100)</f>
        <v/>
      </c>
      <c r="AE1803">
        <f t="shared" si="320"/>
        <v>0</v>
      </c>
      <c r="AF1803">
        <f t="shared" si="321"/>
        <v>0</v>
      </c>
      <c r="AG1803">
        <f t="shared" si="322"/>
        <v>0</v>
      </c>
    </row>
    <row r="1804" spans="3:33" x14ac:dyDescent="0.25">
      <c r="C1804" s="64">
        <f ca="1">D1835+I1835</f>
        <v>0</v>
      </c>
      <c r="D1804" s="52"/>
      <c r="E1804" s="39"/>
      <c r="F1804" s="39"/>
      <c r="G1804" s="35"/>
      <c r="I1804" s="52"/>
      <c r="J1804" s="39"/>
      <c r="K1804" s="39"/>
      <c r="L1804" s="62"/>
      <c r="M1804" s="101">
        <f t="shared" si="325"/>
        <v>5</v>
      </c>
      <c r="N1804" s="67" t="str">
        <f ca="1">IF(D1804="","",_xll.xEURO(OFFSET(C1804,-M1804+1,0),E1804,OFFSET(C1804,-M1804+2,0),OFFSET(C1804,-M1804+2,0),OFFSET(C1804,-M1804+3,0)+AB1804,OFFSET(C1804,-M1804+4,0),0,1)*D1804)</f>
        <v/>
      </c>
      <c r="O1804" s="69" t="str">
        <f ca="1">IF(D1804="","",_xll.xEURO(OFFSET(C1804,-M1804+1,0),E1804,OFFSET(C1804,-M1804+2,0),OFFSET(C1804,-M1804+2,0),OFFSET(C1804,-M1804+3,0)+AB1804,OFFSET(C1804,-M1804+4,0),0,0))</f>
        <v/>
      </c>
      <c r="P1804" s="67" t="str">
        <f t="shared" si="323"/>
        <v/>
      </c>
      <c r="Q1804" s="67" t="str">
        <f ca="1">IF(D1804="","",_xll.xEURO(OFFSET(C1804,-M1804+1,0),E1804,OFFSET(C1804,-M1804+2,0),OFFSET(C1804,-M1804+2,0),OFFSET(C1804,-M1804+3,0)+AB1804,OFFSET(C1804,-M1804+4,0),0,2)/10*D1804)</f>
        <v/>
      </c>
      <c r="R1804" s="71" t="str">
        <f ca="1">IF(D1804="","",_xll.xEURO(OFFSET(C1804,-M1804+1,0),E1804,OFFSET(C1804,-M1804+2,0),OFFSET(C1804,-M1804+2,0),OFFSET(C1804,-M1804+3,0)+AB1804,OFFSET(C1804,-M1804+4,0),0,3)/100*D1804*10000)</f>
        <v/>
      </c>
      <c r="S1804" s="71" t="str">
        <f ca="1">IF(D1804="","",_xll.xEURO(OFFSET(C1804,-M1804+1,0),E1804,OFFSET(C1804,-M1804+2,0),OFFSET(C1804,-M1804+2,0),OFFSET(C1804,-M1804+3,0)+AB1804,OFFSET(C1804,-M1804+4,0),0,5)/365.25*D1804*10000)</f>
        <v/>
      </c>
      <c r="U1804" s="67" t="str">
        <f ca="1">IF(I1804="","",_xll.xEURO(OFFSET(C1804,-M1804+1,0),J1804,OFFSET(C1804,-M1804+2,0),OFFSET(C1804,-M1804+2,0),OFFSET(C1804,-M1804+3,0)+AC1804,OFFSET(C1804,-M1804+4,0),1,1)*I1804)</f>
        <v/>
      </c>
      <c r="V1804" s="69" t="str">
        <f ca="1">IF(I1804="","",_xll.xEURO(OFFSET(C1804,-M1804+1,0),J1804,OFFSET(C1804,-M1804+2,0),OFFSET(C1804,-M1804+2,0),OFFSET(C1804,-M1804+3,0)+AC1804,OFFSET(C1804,-M1804+4,0),1,0))</f>
        <v/>
      </c>
      <c r="W1804" s="67" t="str">
        <f t="shared" si="324"/>
        <v/>
      </c>
      <c r="X1804" s="67" t="str">
        <f ca="1">IF(I1804="","",_xll.xEURO(OFFSET(C1804,-M1804+1,0),J1804,OFFSET(C1804,-M1804+2,0),OFFSET(C1804,-M1804+2,0),OFFSET(C1804,-M1804+3,0)+AC1804,OFFSET(C1804,-M1804+4,0),1,2)/10*I1804)</f>
        <v/>
      </c>
      <c r="Y1804" s="71" t="str">
        <f ca="1">IF(I1804="","",_xll.xEURO(OFFSET(C1804,-M1804+1,0),J1804,OFFSET(C1804,-M1804+2,0),OFFSET(C1804,-M1804+2,0),OFFSET(C1804,-M1804+3,0)+AC1804,OFFSET(C1804,-M1804+4,0),1,3)/100*I1804*10000)</f>
        <v/>
      </c>
      <c r="Z1804" s="71" t="str">
        <f ca="1">IF(I1804="","",_xll.xEURO(OFFSET(C1804,-M1804+1,0),J1804,OFFSET(C1804,-M1804+2,0),OFFSET(C1804,-M1804+2,0),OFFSET(C1804,-M1804+3,0)+AC1804,OFFSET(C1804,-M1804+4,0),1,5)/365.25*I1804*10000)</f>
        <v/>
      </c>
      <c r="AB1804" s="40" t="str">
        <f ca="1">IF(D1804="","",_xll.xCalcSkew(OFFSET(C1804,-M1804,0),E1804-OFFSET(C1804,-M1804+1,0),b)/100)</f>
        <v/>
      </c>
      <c r="AC1804" s="40" t="str">
        <f ca="1">IF(I1804="","",_xll.xCalcSkew(OFFSET(C1804,-M1804,0),J1804-OFFSET(C1804,-M1804+1,0),b)/100)</f>
        <v/>
      </c>
      <c r="AE1804">
        <f t="shared" si="320"/>
        <v>0</v>
      </c>
      <c r="AF1804">
        <f t="shared" si="321"/>
        <v>0</v>
      </c>
      <c r="AG1804">
        <f t="shared" si="322"/>
        <v>0</v>
      </c>
    </row>
    <row r="1805" spans="3:33" x14ac:dyDescent="0.25">
      <c r="C1805" s="64">
        <f ca="1">N1835+U1835</f>
        <v>0</v>
      </c>
      <c r="D1805" s="52"/>
      <c r="E1805" s="39"/>
      <c r="F1805" s="39"/>
      <c r="G1805" s="35"/>
      <c r="I1805" s="52"/>
      <c r="J1805" s="39"/>
      <c r="K1805" s="39"/>
      <c r="L1805" s="62"/>
      <c r="M1805" s="101">
        <f t="shared" si="325"/>
        <v>6</v>
      </c>
      <c r="N1805" s="67" t="str">
        <f ca="1">IF(D1805="","",_xll.xEURO(OFFSET(C1805,-M1805+1,0),E1805,OFFSET(C1805,-M1805+2,0),OFFSET(C1805,-M1805+2,0),OFFSET(C1805,-M1805+3,0)+AB1805,OFFSET(C1805,-M1805+4,0),0,1)*D1805)</f>
        <v/>
      </c>
      <c r="O1805" s="69" t="str">
        <f ca="1">IF(D1805="","",_xll.xEURO(OFFSET(C1805,-M1805+1,0),E1805,OFFSET(C1805,-M1805+2,0),OFFSET(C1805,-M1805+2,0),OFFSET(C1805,-M1805+3,0)+AB1805,OFFSET(C1805,-M1805+4,0),0,0))</f>
        <v/>
      </c>
      <c r="P1805" s="67" t="str">
        <f t="shared" si="323"/>
        <v/>
      </c>
      <c r="Q1805" s="67" t="str">
        <f ca="1">IF(D1805="","",_xll.xEURO(OFFSET(C1805,-M1805+1,0),E1805,OFFSET(C1805,-M1805+2,0),OFFSET(C1805,-M1805+2,0),OFFSET(C1805,-M1805+3,0)+AB1805,OFFSET(C1805,-M1805+4,0),0,2)/10*D1805)</f>
        <v/>
      </c>
      <c r="R1805" s="71" t="str">
        <f ca="1">IF(D1805="","",_xll.xEURO(OFFSET(C1805,-M1805+1,0),E1805,OFFSET(C1805,-M1805+2,0),OFFSET(C1805,-M1805+2,0),OFFSET(C1805,-M1805+3,0)+AB1805,OFFSET(C1805,-M1805+4,0),0,3)/100*D1805*10000)</f>
        <v/>
      </c>
      <c r="S1805" s="71" t="str">
        <f ca="1">IF(D1805="","",_xll.xEURO(OFFSET(C1805,-M1805+1,0),E1805,OFFSET(C1805,-M1805+2,0),OFFSET(C1805,-M1805+2,0),OFFSET(C1805,-M1805+3,0)+AB1805,OFFSET(C1805,-M1805+4,0),0,5)/365.25*D1805*10000)</f>
        <v/>
      </c>
      <c r="U1805" s="67" t="str">
        <f ca="1">IF(I1805="","",_xll.xEURO(OFFSET(C1805,-M1805+1,0),J1805,OFFSET(C1805,-M1805+2,0),OFFSET(C1805,-M1805+2,0),OFFSET(C1805,-M1805+3,0)+AC1805,OFFSET(C1805,-M1805+4,0),1,1)*I1805)</f>
        <v/>
      </c>
      <c r="V1805" s="69" t="str">
        <f ca="1">IF(I1805="","",_xll.xEURO(OFFSET(C1805,-M1805+1,0),J1805,OFFSET(C1805,-M1805+2,0),OFFSET(C1805,-M1805+2,0),OFFSET(C1805,-M1805+3,0)+AC1805,OFFSET(C1805,-M1805+4,0),1,0))</f>
        <v/>
      </c>
      <c r="W1805" s="67" t="str">
        <f t="shared" si="324"/>
        <v/>
      </c>
      <c r="X1805" s="67" t="str">
        <f ca="1">IF(I1805="","",_xll.xEURO(OFFSET(C1805,-M1805+1,0),J1805,OFFSET(C1805,-M1805+2,0),OFFSET(C1805,-M1805+2,0),OFFSET(C1805,-M1805+3,0)+AC1805,OFFSET(C1805,-M1805+4,0),1,2)/10*I1805)</f>
        <v/>
      </c>
      <c r="Y1805" s="71" t="str">
        <f ca="1">IF(I1805="","",_xll.xEURO(OFFSET(C1805,-M1805+1,0),J1805,OFFSET(C1805,-M1805+2,0),OFFSET(C1805,-M1805+2,0),OFFSET(C1805,-M1805+3,0)+AC1805,OFFSET(C1805,-M1805+4,0),1,3)/100*I1805*10000)</f>
        <v/>
      </c>
      <c r="Z1805" s="71" t="str">
        <f ca="1">IF(I1805="","",_xll.xEURO(OFFSET(C1805,-M1805+1,0),J1805,OFFSET(C1805,-M1805+2,0),OFFSET(C1805,-M1805+2,0),OFFSET(C1805,-M1805+3,0)+AC1805,OFFSET(C1805,-M1805+4,0),1,5)/365.25*I1805*10000)</f>
        <v/>
      </c>
      <c r="AB1805" s="40" t="str">
        <f ca="1">IF(D1805="","",_xll.xCalcSkew(OFFSET(C1805,-M1805,0),E1805-OFFSET(C1805,-M1805+1,0),b)/100)</f>
        <v/>
      </c>
      <c r="AC1805" s="40" t="str">
        <f ca="1">IF(I1805="","",_xll.xCalcSkew(OFFSET(C1805,-M1805,0),J1805-OFFSET(C1805,-M1805+1,0),b)/100)</f>
        <v/>
      </c>
      <c r="AE1805">
        <f t="shared" si="320"/>
        <v>0</v>
      </c>
      <c r="AF1805">
        <f t="shared" si="321"/>
        <v>0</v>
      </c>
      <c r="AG1805">
        <f t="shared" si="322"/>
        <v>0</v>
      </c>
    </row>
    <row r="1806" spans="3:33" x14ac:dyDescent="0.25">
      <c r="C1806" s="103">
        <f ca="1">Q1835+X1835</f>
        <v>0</v>
      </c>
      <c r="D1806" s="52"/>
      <c r="E1806" s="39"/>
      <c r="F1806" s="39"/>
      <c r="G1806" s="35"/>
      <c r="I1806" s="52"/>
      <c r="J1806" s="39"/>
      <c r="K1806" s="39"/>
      <c r="L1806" s="62"/>
      <c r="M1806" s="101">
        <f t="shared" si="325"/>
        <v>7</v>
      </c>
      <c r="N1806" s="67" t="str">
        <f ca="1">IF(D1806="","",_xll.xEURO(OFFSET(C1806,-M1806+1,0),E1806,OFFSET(C1806,-M1806+2,0),OFFSET(C1806,-M1806+2,0),OFFSET(C1806,-M1806+3,0)+AB1806,OFFSET(C1806,-M1806+4,0),0,1)*D1806)</f>
        <v/>
      </c>
      <c r="O1806" s="69" t="str">
        <f ca="1">IF(D1806="","",_xll.xEURO(OFFSET(C1806,-M1806+1,0),E1806,OFFSET(C1806,-M1806+2,0),OFFSET(C1806,-M1806+2,0),OFFSET(C1806,-M1806+3,0)+AB1806,OFFSET(C1806,-M1806+4,0),0,0))</f>
        <v/>
      </c>
      <c r="P1806" s="67" t="str">
        <f t="shared" si="323"/>
        <v/>
      </c>
      <c r="Q1806" s="67" t="str">
        <f ca="1">IF(D1806="","",_xll.xEURO(OFFSET(C1806,-M1806+1,0),E1806,OFFSET(C1806,-M1806+2,0),OFFSET(C1806,-M1806+2,0),OFFSET(C1806,-M1806+3,0)+AB1806,OFFSET(C1806,-M1806+4,0),0,2)/10*D1806)</f>
        <v/>
      </c>
      <c r="R1806" s="71" t="str">
        <f ca="1">IF(D1806="","",_xll.xEURO(OFFSET(C1806,-M1806+1,0),E1806,OFFSET(C1806,-M1806+2,0),OFFSET(C1806,-M1806+2,0),OFFSET(C1806,-M1806+3,0)+AB1806,OFFSET(C1806,-M1806+4,0),0,3)/100*D1806*10000)</f>
        <v/>
      </c>
      <c r="S1806" s="71" t="str">
        <f ca="1">IF(D1806="","",_xll.xEURO(OFFSET(C1806,-M1806+1,0),E1806,OFFSET(C1806,-M1806+2,0),OFFSET(C1806,-M1806+2,0),OFFSET(C1806,-M1806+3,0)+AB1806,OFFSET(C1806,-M1806+4,0),0,5)/365.25*D1806*10000)</f>
        <v/>
      </c>
      <c r="U1806" s="67" t="str">
        <f ca="1">IF(I1806="","",_xll.xEURO(OFFSET(C1806,-M1806+1,0),J1806,OFFSET(C1806,-M1806+2,0),OFFSET(C1806,-M1806+2,0),OFFSET(C1806,-M1806+3,0)+AC1806,OFFSET(C1806,-M1806+4,0),1,1)*I1806)</f>
        <v/>
      </c>
      <c r="V1806" s="69" t="str">
        <f ca="1">IF(I1806="","",_xll.xEURO(OFFSET(C1806,-M1806+1,0),J1806,OFFSET(C1806,-M1806+2,0),OFFSET(C1806,-M1806+2,0),OFFSET(C1806,-M1806+3,0)+AC1806,OFFSET(C1806,-M1806+4,0),1,0))</f>
        <v/>
      </c>
      <c r="W1806" s="67" t="str">
        <f t="shared" si="324"/>
        <v/>
      </c>
      <c r="X1806" s="67" t="str">
        <f ca="1">IF(I1806="","",_xll.xEURO(OFFSET(C1806,-M1806+1,0),J1806,OFFSET(C1806,-M1806+2,0),OFFSET(C1806,-M1806+2,0),OFFSET(C1806,-M1806+3,0)+AC1806,OFFSET(C1806,-M1806+4,0),1,2)/10*I1806)</f>
        <v/>
      </c>
      <c r="Y1806" s="71" t="str">
        <f ca="1">IF(I1806="","",_xll.xEURO(OFFSET(C1806,-M1806+1,0),J1806,OFFSET(C1806,-M1806+2,0),OFFSET(C1806,-M1806+2,0),OFFSET(C1806,-M1806+3,0)+AC1806,OFFSET(C1806,-M1806+4,0),1,3)/100*I1806*10000)</f>
        <v/>
      </c>
      <c r="Z1806" s="71" t="str">
        <f ca="1">IF(I1806="","",_xll.xEURO(OFFSET(C1806,-M1806+1,0),J1806,OFFSET(C1806,-M1806+2,0),OFFSET(C1806,-M1806+2,0),OFFSET(C1806,-M1806+3,0)+AC1806,OFFSET(C1806,-M1806+4,0),1,5)/365.25*I1806*10000)</f>
        <v/>
      </c>
      <c r="AB1806" s="40" t="str">
        <f ca="1">IF(D1806="","",_xll.xCalcSkew(OFFSET(C1806,-M1806,0),E1806-OFFSET(C1806,-M1806+1,0),b)/100)</f>
        <v/>
      </c>
      <c r="AC1806" s="40" t="str">
        <f ca="1">IF(I1806="","",_xll.xCalcSkew(OFFSET(C1806,-M1806,0),J1806-OFFSET(C1806,-M1806+1,0),b)/100)</f>
        <v/>
      </c>
      <c r="AE1806">
        <f t="shared" si="320"/>
        <v>0</v>
      </c>
      <c r="AF1806">
        <f t="shared" si="321"/>
        <v>0</v>
      </c>
      <c r="AG1806">
        <f t="shared" si="322"/>
        <v>0</v>
      </c>
    </row>
    <row r="1807" spans="3:33" x14ac:dyDescent="0.25">
      <c r="C1807" s="64">
        <f ca="1">R1835+Y1835</f>
        <v>0</v>
      </c>
      <c r="D1807" s="52"/>
      <c r="E1807" s="39"/>
      <c r="F1807" s="39"/>
      <c r="G1807" s="35"/>
      <c r="I1807" s="52"/>
      <c r="J1807" s="39"/>
      <c r="K1807" s="39"/>
      <c r="L1807" s="62"/>
      <c r="M1807" s="101">
        <f t="shared" si="325"/>
        <v>8</v>
      </c>
      <c r="N1807" s="67" t="str">
        <f ca="1">IF(D1807="","",_xll.xEURO(OFFSET(C1807,-M1807+1,0),E1807,OFFSET(C1807,-M1807+2,0),OFFSET(C1807,-M1807+2,0),OFFSET(C1807,-M1807+3,0)+AB1807,OFFSET(C1807,-M1807+4,0),0,1)*D1807)</f>
        <v/>
      </c>
      <c r="O1807" s="69" t="str">
        <f ca="1">IF(D1807="","",_xll.xEURO(OFFSET(C1807,-M1807+1,0),E1807,OFFSET(C1807,-M1807+2,0),OFFSET(C1807,-M1807+2,0),OFFSET(C1807,-M1807+3,0)+AB1807,OFFSET(C1807,-M1807+4,0),0,0))</f>
        <v/>
      </c>
      <c r="P1807" s="67" t="str">
        <f t="shared" si="323"/>
        <v/>
      </c>
      <c r="Q1807" s="67" t="str">
        <f ca="1">IF(D1807="","",_xll.xEURO(OFFSET(C1807,-M1807+1,0),E1807,OFFSET(C1807,-M1807+2,0),OFFSET(C1807,-M1807+2,0),OFFSET(C1807,-M1807+3,0)+AB1807,OFFSET(C1807,-M1807+4,0),0,2)/10*D1807)</f>
        <v/>
      </c>
      <c r="R1807" s="71" t="str">
        <f ca="1">IF(D1807="","",_xll.xEURO(OFFSET(C1807,-M1807+1,0),E1807,OFFSET(C1807,-M1807+2,0),OFFSET(C1807,-M1807+2,0),OFFSET(C1807,-M1807+3,0)+AB1807,OFFSET(C1807,-M1807+4,0),0,3)/100*D1807*10000)</f>
        <v/>
      </c>
      <c r="S1807" s="71" t="str">
        <f ca="1">IF(D1807="","",_xll.xEURO(OFFSET(C1807,-M1807+1,0),E1807,OFFSET(C1807,-M1807+2,0),OFFSET(C1807,-M1807+2,0),OFFSET(C1807,-M1807+3,0)+AB1807,OFFSET(C1807,-M1807+4,0),0,5)/365.25*D1807*10000)</f>
        <v/>
      </c>
      <c r="U1807" s="67" t="str">
        <f ca="1">IF(I1807="","",_xll.xEURO(OFFSET(C1807,-M1807+1,0),J1807,OFFSET(C1807,-M1807+2,0),OFFSET(C1807,-M1807+2,0),OFFSET(C1807,-M1807+3,0)+AC1807,OFFSET(C1807,-M1807+4,0),1,1)*I1807)</f>
        <v/>
      </c>
      <c r="V1807" s="69" t="str">
        <f ca="1">IF(I1807="","",_xll.xEURO(OFFSET(C1807,-M1807+1,0),J1807,OFFSET(C1807,-M1807+2,0),OFFSET(C1807,-M1807+2,0),OFFSET(C1807,-M1807+3,0)+AC1807,OFFSET(C1807,-M1807+4,0),1,0))</f>
        <v/>
      </c>
      <c r="W1807" s="67" t="str">
        <f t="shared" si="324"/>
        <v/>
      </c>
      <c r="X1807" s="67" t="str">
        <f ca="1">IF(I1807="","",_xll.xEURO(OFFSET(C1807,-M1807+1,0),J1807,OFFSET(C1807,-M1807+2,0),OFFSET(C1807,-M1807+2,0),OFFSET(C1807,-M1807+3,0)+AC1807,OFFSET(C1807,-M1807+4,0),1,2)/10*I1807)</f>
        <v/>
      </c>
      <c r="Y1807" s="71" t="str">
        <f ca="1">IF(I1807="","",_xll.xEURO(OFFSET(C1807,-M1807+1,0),J1807,OFFSET(C1807,-M1807+2,0),OFFSET(C1807,-M1807+2,0),OFFSET(C1807,-M1807+3,0)+AC1807,OFFSET(C1807,-M1807+4,0),1,3)/100*I1807*10000)</f>
        <v/>
      </c>
      <c r="Z1807" s="71" t="str">
        <f ca="1">IF(I1807="","",_xll.xEURO(OFFSET(C1807,-M1807+1,0),J1807,OFFSET(C1807,-M1807+2,0),OFFSET(C1807,-M1807+2,0),OFFSET(C1807,-M1807+3,0)+AC1807,OFFSET(C1807,-M1807+4,0),1,5)/365.25*I1807*10000)</f>
        <v/>
      </c>
      <c r="AB1807" s="40" t="str">
        <f ca="1">IF(D1807="","",_xll.xCalcSkew(OFFSET(C1807,-M1807,0),E1807-OFFSET(C1807,-M1807+1,0),b)/100)</f>
        <v/>
      </c>
      <c r="AC1807" s="40" t="str">
        <f ca="1">IF(I1807="","",_xll.xCalcSkew(OFFSET(C1807,-M1807,0),J1807-OFFSET(C1807,-M1807+1,0),b)/100)</f>
        <v/>
      </c>
      <c r="AE1807">
        <f t="shared" si="320"/>
        <v>0</v>
      </c>
      <c r="AF1807">
        <f t="shared" si="321"/>
        <v>0</v>
      </c>
      <c r="AG1807">
        <f t="shared" si="322"/>
        <v>0</v>
      </c>
    </row>
    <row r="1808" spans="3:33" x14ac:dyDescent="0.25">
      <c r="C1808" s="64">
        <f ca="1">S1835+Z1835</f>
        <v>0</v>
      </c>
      <c r="D1808" s="52"/>
      <c r="E1808" s="39"/>
      <c r="F1808" s="39"/>
      <c r="G1808" s="35"/>
      <c r="I1808" s="52"/>
      <c r="J1808" s="39"/>
      <c r="K1808" s="39"/>
      <c r="L1808" s="62"/>
      <c r="M1808" s="101">
        <f t="shared" si="325"/>
        <v>9</v>
      </c>
      <c r="N1808" s="67" t="str">
        <f ca="1">IF(D1808="","",_xll.xEURO(OFFSET(C1808,-M1808+1,0),E1808,OFFSET(C1808,-M1808+2,0),OFFSET(C1808,-M1808+2,0),OFFSET(C1808,-M1808+3,0)+AB1808,OFFSET(C1808,-M1808+4,0),0,1)*D1808)</f>
        <v/>
      </c>
      <c r="O1808" s="69" t="str">
        <f ca="1">IF(D1808="","",_xll.xEURO(OFFSET(C1808,-M1808+1,0),E1808,OFFSET(C1808,-M1808+2,0),OFFSET(C1808,-M1808+2,0),OFFSET(C1808,-M1808+3,0)+AB1808,OFFSET(C1808,-M1808+4,0),0,0))</f>
        <v/>
      </c>
      <c r="P1808" s="67" t="str">
        <f t="shared" si="323"/>
        <v/>
      </c>
      <c r="Q1808" s="67" t="str">
        <f ca="1">IF(D1808="","",_xll.xEURO(OFFSET(C1808,-M1808+1,0),E1808,OFFSET(C1808,-M1808+2,0),OFFSET(C1808,-M1808+2,0),OFFSET(C1808,-M1808+3,0)+AB1808,OFFSET(C1808,-M1808+4,0),0,2)/10*D1808)</f>
        <v/>
      </c>
      <c r="R1808" s="71" t="str">
        <f ca="1">IF(D1808="","",_xll.xEURO(OFFSET(C1808,-M1808+1,0),E1808,OFFSET(C1808,-M1808+2,0),OFFSET(C1808,-M1808+2,0),OFFSET(C1808,-M1808+3,0)+AB1808,OFFSET(C1808,-M1808+4,0),0,3)/100*D1808*10000)</f>
        <v/>
      </c>
      <c r="S1808" s="71" t="str">
        <f ca="1">IF(D1808="","",_xll.xEURO(OFFSET(C1808,-M1808+1,0),E1808,OFFSET(C1808,-M1808+2,0),OFFSET(C1808,-M1808+2,0),OFFSET(C1808,-M1808+3,0)+AB1808,OFFSET(C1808,-M1808+4,0),0,5)/365.25*D1808*10000)</f>
        <v/>
      </c>
      <c r="U1808" s="67" t="str">
        <f ca="1">IF(I1808="","",_xll.xEURO(OFFSET(C1808,-M1808+1,0),J1808,OFFSET(C1808,-M1808+2,0),OFFSET(C1808,-M1808+2,0),OFFSET(C1808,-M1808+3,0)+AC1808,OFFSET(C1808,-M1808+4,0),1,1)*I1808)</f>
        <v/>
      </c>
      <c r="V1808" s="69" t="str">
        <f ca="1">IF(I1808="","",_xll.xEURO(OFFSET(C1808,-M1808+1,0),J1808,OFFSET(C1808,-M1808+2,0),OFFSET(C1808,-M1808+2,0),OFFSET(C1808,-M1808+3,0)+AC1808,OFFSET(C1808,-M1808+4,0),1,0))</f>
        <v/>
      </c>
      <c r="W1808" s="67" t="str">
        <f t="shared" si="324"/>
        <v/>
      </c>
      <c r="X1808" s="67" t="str">
        <f ca="1">IF(I1808="","",_xll.xEURO(OFFSET(C1808,-M1808+1,0),J1808,OFFSET(C1808,-M1808+2,0),OFFSET(C1808,-M1808+2,0),OFFSET(C1808,-M1808+3,0)+AC1808,OFFSET(C1808,-M1808+4,0),1,2)/10*I1808)</f>
        <v/>
      </c>
      <c r="Y1808" s="71" t="str">
        <f ca="1">IF(I1808="","",_xll.xEURO(OFFSET(C1808,-M1808+1,0),J1808,OFFSET(C1808,-M1808+2,0),OFFSET(C1808,-M1808+2,0),OFFSET(C1808,-M1808+3,0)+AC1808,OFFSET(C1808,-M1808+4,0),1,3)/100*I1808*10000)</f>
        <v/>
      </c>
      <c r="Z1808" s="71" t="str">
        <f ca="1">IF(I1808="","",_xll.xEURO(OFFSET(C1808,-M1808+1,0),J1808,OFFSET(C1808,-M1808+2,0),OFFSET(C1808,-M1808+2,0),OFFSET(C1808,-M1808+3,0)+AC1808,OFFSET(C1808,-M1808+4,0),1,5)/365.25*I1808*10000)</f>
        <v/>
      </c>
      <c r="AB1808" s="40" t="str">
        <f ca="1">IF(D1808="","",_xll.xCalcSkew(OFFSET(C1808,-M1808,0),E1808-OFFSET(C1808,-M1808+1,0),b)/100)</f>
        <v/>
      </c>
      <c r="AC1808" s="40" t="str">
        <f ca="1">IF(I1808="","",_xll.xCalcSkew(OFFSET(C1808,-M1808,0),J1808-OFFSET(C1808,-M1808+1,0),b)/100)</f>
        <v/>
      </c>
      <c r="AE1808">
        <f t="shared" si="320"/>
        <v>0</v>
      </c>
      <c r="AF1808">
        <f t="shared" si="321"/>
        <v>0</v>
      </c>
      <c r="AG1808">
        <f t="shared" si="322"/>
        <v>0</v>
      </c>
    </row>
    <row r="1809" spans="3:33" x14ac:dyDescent="0.25">
      <c r="C1809" s="64">
        <f ca="1">P1835+W1835</f>
        <v>0</v>
      </c>
      <c r="D1809" s="52"/>
      <c r="E1809" s="39"/>
      <c r="F1809" s="39"/>
      <c r="G1809" s="35"/>
      <c r="I1809" s="52"/>
      <c r="J1809" s="39"/>
      <c r="K1809" s="39"/>
      <c r="L1809" s="62"/>
      <c r="M1809" s="101">
        <f t="shared" si="325"/>
        <v>10</v>
      </c>
      <c r="N1809" s="67" t="str">
        <f ca="1">IF(D1809="","",_xll.xEURO(OFFSET(C1809,-M1809+1,0),E1809,OFFSET(C1809,-M1809+2,0),OFFSET(C1809,-M1809+2,0),OFFSET(C1809,-M1809+3,0)+AB1809,OFFSET(C1809,-M1809+4,0),0,1)*D1809)</f>
        <v/>
      </c>
      <c r="O1809" s="69" t="str">
        <f ca="1">IF(D1809="","",_xll.xEURO(OFFSET(C1809,-M1809+1,0),E1809,OFFSET(C1809,-M1809+2,0),OFFSET(C1809,-M1809+2,0),OFFSET(C1809,-M1809+3,0)+AB1809,OFFSET(C1809,-M1809+4,0),0,0))</f>
        <v/>
      </c>
      <c r="P1809" s="67" t="str">
        <f t="shared" si="323"/>
        <v/>
      </c>
      <c r="Q1809" s="67" t="str">
        <f ca="1">IF(D1809="","",_xll.xEURO(OFFSET(C1809,-M1809+1,0),E1809,OFFSET(C1809,-M1809+2,0),OFFSET(C1809,-M1809+2,0),OFFSET(C1809,-M1809+3,0)+AB1809,OFFSET(C1809,-M1809+4,0),0,2)/10*D1809)</f>
        <v/>
      </c>
      <c r="R1809" s="71" t="str">
        <f ca="1">IF(D1809="","",_xll.xEURO(OFFSET(C1809,-M1809+1,0),E1809,OFFSET(C1809,-M1809+2,0),OFFSET(C1809,-M1809+2,0),OFFSET(C1809,-M1809+3,0)+AB1809,OFFSET(C1809,-M1809+4,0),0,3)/100*D1809*10000)</f>
        <v/>
      </c>
      <c r="S1809" s="71" t="str">
        <f ca="1">IF(D1809="","",_xll.xEURO(OFFSET(C1809,-M1809+1,0),E1809,OFFSET(C1809,-M1809+2,0),OFFSET(C1809,-M1809+2,0),OFFSET(C1809,-M1809+3,0)+AB1809,OFFSET(C1809,-M1809+4,0),0,5)/365.25*D1809*10000)</f>
        <v/>
      </c>
      <c r="U1809" s="67" t="str">
        <f ca="1">IF(I1809="","",_xll.xEURO(OFFSET(C1809,-M1809+1,0),J1809,OFFSET(C1809,-M1809+2,0),OFFSET(C1809,-M1809+2,0),OFFSET(C1809,-M1809+3,0)+AC1809,OFFSET(C1809,-M1809+4,0),1,1)*I1809)</f>
        <v/>
      </c>
      <c r="V1809" s="69" t="str">
        <f ca="1">IF(I1809="","",_xll.xEURO(OFFSET(C1809,-M1809+1,0),J1809,OFFSET(C1809,-M1809+2,0),OFFSET(C1809,-M1809+2,0),OFFSET(C1809,-M1809+3,0)+AC1809,OFFSET(C1809,-M1809+4,0),1,0))</f>
        <v/>
      </c>
      <c r="W1809" s="67" t="str">
        <f t="shared" si="324"/>
        <v/>
      </c>
      <c r="X1809" s="67" t="str">
        <f ca="1">IF(I1809="","",_xll.xEURO(OFFSET(C1809,-M1809+1,0),J1809,OFFSET(C1809,-M1809+2,0),OFFSET(C1809,-M1809+2,0),OFFSET(C1809,-M1809+3,0)+AC1809,OFFSET(C1809,-M1809+4,0),1,2)/10*I1809)</f>
        <v/>
      </c>
      <c r="Y1809" s="71" t="str">
        <f ca="1">IF(I1809="","",_xll.xEURO(OFFSET(C1809,-M1809+1,0),J1809,OFFSET(C1809,-M1809+2,0),OFFSET(C1809,-M1809+2,0),OFFSET(C1809,-M1809+3,0)+AC1809,OFFSET(C1809,-M1809+4,0),1,3)/100*I1809*10000)</f>
        <v/>
      </c>
      <c r="Z1809" s="71" t="str">
        <f ca="1">IF(I1809="","",_xll.xEURO(OFFSET(C1809,-M1809+1,0),J1809,OFFSET(C1809,-M1809+2,0),OFFSET(C1809,-M1809+2,0),OFFSET(C1809,-M1809+3,0)+AC1809,OFFSET(C1809,-M1809+4,0),1,5)/365.25*I1809*10000)</f>
        <v/>
      </c>
      <c r="AB1809" s="40" t="str">
        <f ca="1">IF(D1809="","",_xll.xCalcSkew(OFFSET(C1809,-M1809,0),E1809-OFFSET(C1809,-M1809+1,0),b)/100)</f>
        <v/>
      </c>
      <c r="AC1809" s="40" t="str">
        <f ca="1">IF(I1809="","",_xll.xCalcSkew(OFFSET(C1809,-M1809,0),J1809-OFFSET(C1809,-M1809+1,0),b)/100)</f>
        <v/>
      </c>
      <c r="AE1809">
        <f t="shared" si="320"/>
        <v>0</v>
      </c>
      <c r="AF1809">
        <f t="shared" si="321"/>
        <v>0</v>
      </c>
      <c r="AG1809">
        <f t="shared" si="322"/>
        <v>0</v>
      </c>
    </row>
    <row r="1810" spans="3:33" x14ac:dyDescent="0.25">
      <c r="D1810" s="52"/>
      <c r="E1810" s="39"/>
      <c r="F1810" s="39"/>
      <c r="G1810" s="35"/>
      <c r="I1810" s="52"/>
      <c r="J1810" s="39"/>
      <c r="K1810" s="39"/>
      <c r="L1810" s="62"/>
      <c r="M1810" s="101">
        <f t="shared" si="325"/>
        <v>11</v>
      </c>
      <c r="N1810" s="67" t="str">
        <f ca="1">IF(D1810="","",_xll.xEURO(OFFSET(C1810,-M1810+1,0),E1810,OFFSET(C1810,-M1810+2,0),OFFSET(C1810,-M1810+2,0),OFFSET(C1810,-M1810+3,0)+AB1810,OFFSET(C1810,-M1810+4,0),0,1)*D1810)</f>
        <v/>
      </c>
      <c r="O1810" s="69" t="str">
        <f ca="1">IF(D1810="","",_xll.xEURO(OFFSET(C1810,-M1810+1,0),E1810,OFFSET(C1810,-M1810+2,0),OFFSET(C1810,-M1810+2,0),OFFSET(C1810,-M1810+3,0)+AB1810,OFFSET(C1810,-M1810+4,0),0,0))</f>
        <v/>
      </c>
      <c r="P1810" s="67" t="str">
        <f t="shared" si="323"/>
        <v/>
      </c>
      <c r="Q1810" s="67" t="str">
        <f ca="1">IF(D1810="","",_xll.xEURO(OFFSET(C1810,-M1810+1,0),E1810,OFFSET(C1810,-M1810+2,0),OFFSET(C1810,-M1810+2,0),OFFSET(C1810,-M1810+3,0)+AB1810,OFFSET(C1810,-M1810+4,0),0,2)/10*D1810)</f>
        <v/>
      </c>
      <c r="R1810" s="71" t="str">
        <f ca="1">IF(D1810="","",_xll.xEURO(OFFSET(C1810,-M1810+1,0),E1810,OFFSET(C1810,-M1810+2,0),OFFSET(C1810,-M1810+2,0),OFFSET(C1810,-M1810+3,0)+AB1810,OFFSET(C1810,-M1810+4,0),0,3)/100*D1810*10000)</f>
        <v/>
      </c>
      <c r="S1810" s="71" t="str">
        <f ca="1">IF(D1810="","",_xll.xEURO(OFFSET(C1810,-M1810+1,0),E1810,OFFSET(C1810,-M1810+2,0),OFFSET(C1810,-M1810+2,0),OFFSET(C1810,-M1810+3,0)+AB1810,OFFSET(C1810,-M1810+4,0),0,5)/365.25*D1810*10000)</f>
        <v/>
      </c>
      <c r="U1810" s="67" t="str">
        <f ca="1">IF(I1810="","",_xll.xEURO(OFFSET(C1810,-M1810+1,0),J1810,OFFSET(C1810,-M1810+2,0),OFFSET(C1810,-M1810+2,0),OFFSET(C1810,-M1810+3,0)+AC1810,OFFSET(C1810,-M1810+4,0),1,1)*I1810)</f>
        <v/>
      </c>
      <c r="V1810" s="69" t="str">
        <f ca="1">IF(I1810="","",_xll.xEURO(OFFSET(C1810,-M1810+1,0),J1810,OFFSET(C1810,-M1810+2,0),OFFSET(C1810,-M1810+2,0),OFFSET(C1810,-M1810+3,0)+AC1810,OFFSET(C1810,-M1810+4,0),1,0))</f>
        <v/>
      </c>
      <c r="W1810" s="67" t="str">
        <f t="shared" si="324"/>
        <v/>
      </c>
      <c r="X1810" s="67" t="str">
        <f ca="1">IF(I1810="","",_xll.xEURO(OFFSET(C1810,-M1810+1,0),J1810,OFFSET(C1810,-M1810+2,0),OFFSET(C1810,-M1810+2,0),OFFSET(C1810,-M1810+3,0)+AC1810,OFFSET(C1810,-M1810+4,0),1,2)/10*I1810)</f>
        <v/>
      </c>
      <c r="Y1810" s="71" t="str">
        <f ca="1">IF(I1810="","",_xll.xEURO(OFFSET(C1810,-M1810+1,0),J1810,OFFSET(C1810,-M1810+2,0),OFFSET(C1810,-M1810+2,0),OFFSET(C1810,-M1810+3,0)+AC1810,OFFSET(C1810,-M1810+4,0),1,3)/100*I1810*10000)</f>
        <v/>
      </c>
      <c r="Z1810" s="71" t="str">
        <f ca="1">IF(I1810="","",_xll.xEURO(OFFSET(C1810,-M1810+1,0),J1810,OFFSET(C1810,-M1810+2,0),OFFSET(C1810,-M1810+2,0),OFFSET(C1810,-M1810+3,0)+AC1810,OFFSET(C1810,-M1810+4,0),1,5)/365.25*I1810*10000)</f>
        <v/>
      </c>
      <c r="AB1810" s="40" t="str">
        <f ca="1">IF(D1810="","",_xll.xCalcSkew(OFFSET(C1810,-M1810,0),E1810-OFFSET(C1810,-M1810+1,0),b)/100)</f>
        <v/>
      </c>
      <c r="AC1810" s="40" t="str">
        <f ca="1">IF(I1810="","",_xll.xCalcSkew(OFFSET(C1810,-M1810,0),J1810-OFFSET(C1810,-M1810+1,0),b)/100)</f>
        <v/>
      </c>
      <c r="AE1810">
        <f t="shared" si="320"/>
        <v>0</v>
      </c>
      <c r="AF1810">
        <f t="shared" si="321"/>
        <v>0</v>
      </c>
      <c r="AG1810">
        <f t="shared" si="322"/>
        <v>0</v>
      </c>
    </row>
    <row r="1811" spans="3:33" x14ac:dyDescent="0.25">
      <c r="D1811" s="52"/>
      <c r="E1811" s="39"/>
      <c r="F1811" s="39"/>
      <c r="G1811" s="35"/>
      <c r="I1811" s="52"/>
      <c r="J1811" s="39"/>
      <c r="K1811" s="39"/>
      <c r="L1811" s="62"/>
      <c r="M1811" s="101">
        <f t="shared" si="325"/>
        <v>12</v>
      </c>
      <c r="N1811" s="67" t="str">
        <f ca="1">IF(D1811="","",_xll.xEURO(OFFSET(C1811,-M1811+1,0),E1811,OFFSET(C1811,-M1811+2,0),OFFSET(C1811,-M1811+2,0),OFFSET(C1811,-M1811+3,0)+AB1811,OFFSET(C1811,-M1811+4,0),0,1)*D1811)</f>
        <v/>
      </c>
      <c r="O1811" s="69" t="str">
        <f ca="1">IF(D1811="","",_xll.xEURO(OFFSET(C1811,-M1811+1,0),E1811,OFFSET(C1811,-M1811+2,0),OFFSET(C1811,-M1811+2,0),OFFSET(C1811,-M1811+3,0)+AB1811,OFFSET(C1811,-M1811+4,0),0,0))</f>
        <v/>
      </c>
      <c r="P1811" s="67" t="str">
        <f t="shared" si="323"/>
        <v/>
      </c>
      <c r="Q1811" s="67" t="str">
        <f ca="1">IF(D1811="","",_xll.xEURO(OFFSET(C1811,-M1811+1,0),E1811,OFFSET(C1811,-M1811+2,0),OFFSET(C1811,-M1811+2,0),OFFSET(C1811,-M1811+3,0)+AB1811,OFFSET(C1811,-M1811+4,0),0,2)/10*D1811)</f>
        <v/>
      </c>
      <c r="R1811" s="71" t="str">
        <f ca="1">IF(D1811="","",_xll.xEURO(OFFSET(C1811,-M1811+1,0),E1811,OFFSET(C1811,-M1811+2,0),OFFSET(C1811,-M1811+2,0),OFFSET(C1811,-M1811+3,0)+AB1811,OFFSET(C1811,-M1811+4,0),0,3)/100*D1811*10000)</f>
        <v/>
      </c>
      <c r="S1811" s="71" t="str">
        <f ca="1">IF(D1811="","",_xll.xEURO(OFFSET(C1811,-M1811+1,0),E1811,OFFSET(C1811,-M1811+2,0),OFFSET(C1811,-M1811+2,0),OFFSET(C1811,-M1811+3,0)+AB1811,OFFSET(C1811,-M1811+4,0),0,5)/365.25*D1811*10000)</f>
        <v/>
      </c>
      <c r="U1811" s="67" t="str">
        <f ca="1">IF(I1811="","",_xll.xEURO(OFFSET(C1811,-M1811+1,0),J1811,OFFSET(C1811,-M1811+2,0),OFFSET(C1811,-M1811+2,0),OFFSET(C1811,-M1811+3,0)+AC1811,OFFSET(C1811,-M1811+4,0),1,1)*I1811)</f>
        <v/>
      </c>
      <c r="V1811" s="69" t="str">
        <f ca="1">IF(I1811="","",_xll.xEURO(OFFSET(C1811,-M1811+1,0),J1811,OFFSET(C1811,-M1811+2,0),OFFSET(C1811,-M1811+2,0),OFFSET(C1811,-M1811+3,0)+AC1811,OFFSET(C1811,-M1811+4,0),1,0))</f>
        <v/>
      </c>
      <c r="W1811" s="67" t="str">
        <f t="shared" si="324"/>
        <v/>
      </c>
      <c r="X1811" s="67" t="str">
        <f ca="1">IF(I1811="","",_xll.xEURO(OFFSET(C1811,-M1811+1,0),J1811,OFFSET(C1811,-M1811+2,0),OFFSET(C1811,-M1811+2,0),OFFSET(C1811,-M1811+3,0)+AC1811,OFFSET(C1811,-M1811+4,0),1,2)/10*I1811)</f>
        <v/>
      </c>
      <c r="Y1811" s="71" t="str">
        <f ca="1">IF(I1811="","",_xll.xEURO(OFFSET(C1811,-M1811+1,0),J1811,OFFSET(C1811,-M1811+2,0),OFFSET(C1811,-M1811+2,0),OFFSET(C1811,-M1811+3,0)+AC1811,OFFSET(C1811,-M1811+4,0),1,3)/100*I1811*10000)</f>
        <v/>
      </c>
      <c r="Z1811" s="71" t="str">
        <f ca="1">IF(I1811="","",_xll.xEURO(OFFSET(C1811,-M1811+1,0),J1811,OFFSET(C1811,-M1811+2,0),OFFSET(C1811,-M1811+2,0),OFFSET(C1811,-M1811+3,0)+AC1811,OFFSET(C1811,-M1811+4,0),1,5)/365.25*I1811*10000)</f>
        <v/>
      </c>
      <c r="AB1811" s="40" t="str">
        <f ca="1">IF(D1811="","",_xll.xCalcSkew(OFFSET(C1811,-M1811,0),E1811-OFFSET(C1811,-M1811+1,0),b)/100)</f>
        <v/>
      </c>
      <c r="AC1811" s="40" t="str">
        <f ca="1">IF(I1811="","",_xll.xCalcSkew(OFFSET(C1811,-M1811,0),J1811-OFFSET(C1811,-M1811+1,0),b)/100)</f>
        <v/>
      </c>
      <c r="AE1811">
        <f t="shared" si="320"/>
        <v>0</v>
      </c>
      <c r="AF1811">
        <f t="shared" si="321"/>
        <v>0</v>
      </c>
      <c r="AG1811">
        <f t="shared" si="322"/>
        <v>0</v>
      </c>
    </row>
    <row r="1812" spans="3:33" x14ac:dyDescent="0.25">
      <c r="D1812" s="52"/>
      <c r="E1812" s="39"/>
      <c r="F1812" s="39"/>
      <c r="G1812" s="35"/>
      <c r="I1812" s="52"/>
      <c r="J1812" s="39"/>
      <c r="K1812" s="39"/>
      <c r="L1812" s="62"/>
      <c r="M1812" s="101">
        <f t="shared" si="325"/>
        <v>13</v>
      </c>
      <c r="N1812" s="67" t="str">
        <f ca="1">IF(D1812="","",_xll.xEURO(OFFSET(C1812,-M1812+1,0),E1812,OFFSET(C1812,-M1812+2,0),OFFSET(C1812,-M1812+2,0),OFFSET(C1812,-M1812+3,0)+AB1812,OFFSET(C1812,-M1812+4,0),0,1)*D1812)</f>
        <v/>
      </c>
      <c r="O1812" s="69" t="str">
        <f ca="1">IF(D1812="","",_xll.xEURO(OFFSET(C1812,-M1812+1,0),E1812,OFFSET(C1812,-M1812+2,0),OFFSET(C1812,-M1812+2,0),OFFSET(C1812,-M1812+3,0)+AB1812,OFFSET(C1812,-M1812+4,0),0,0))</f>
        <v/>
      </c>
      <c r="P1812" s="67" t="str">
        <f t="shared" si="323"/>
        <v/>
      </c>
      <c r="Q1812" s="67" t="str">
        <f ca="1">IF(D1812="","",_xll.xEURO(OFFSET(C1812,-M1812+1,0),E1812,OFFSET(C1812,-M1812+2,0),OFFSET(C1812,-M1812+2,0),OFFSET(C1812,-M1812+3,0)+AB1812,OFFSET(C1812,-M1812+4,0),0,2)/10*D1812)</f>
        <v/>
      </c>
      <c r="R1812" s="71" t="str">
        <f ca="1">IF(D1812="","",_xll.xEURO(OFFSET(C1812,-M1812+1,0),E1812,OFFSET(C1812,-M1812+2,0),OFFSET(C1812,-M1812+2,0),OFFSET(C1812,-M1812+3,0)+AB1812,OFFSET(C1812,-M1812+4,0),0,3)/100*D1812*10000)</f>
        <v/>
      </c>
      <c r="S1812" s="71" t="str">
        <f ca="1">IF(D1812="","",_xll.xEURO(OFFSET(C1812,-M1812+1,0),E1812,OFFSET(C1812,-M1812+2,0),OFFSET(C1812,-M1812+2,0),OFFSET(C1812,-M1812+3,0)+AB1812,OFFSET(C1812,-M1812+4,0),0,5)/365.25*D1812*10000)</f>
        <v/>
      </c>
      <c r="U1812" s="67" t="str">
        <f ca="1">IF(I1812="","",_xll.xEURO(OFFSET(C1812,-M1812+1,0),J1812,OFFSET(C1812,-M1812+2,0),OFFSET(C1812,-M1812+2,0),OFFSET(C1812,-M1812+3,0)+AC1812,OFFSET(C1812,-M1812+4,0),1,1)*I1812)</f>
        <v/>
      </c>
      <c r="V1812" s="69" t="str">
        <f ca="1">IF(I1812="","",_xll.xEURO(OFFSET(C1812,-M1812+1,0),J1812,OFFSET(C1812,-M1812+2,0),OFFSET(C1812,-M1812+2,0),OFFSET(C1812,-M1812+3,0)+AC1812,OFFSET(C1812,-M1812+4,0),1,0))</f>
        <v/>
      </c>
      <c r="W1812" s="67" t="str">
        <f t="shared" si="324"/>
        <v/>
      </c>
      <c r="X1812" s="67" t="str">
        <f ca="1">IF(I1812="","",_xll.xEURO(OFFSET(C1812,-M1812+1,0),J1812,OFFSET(C1812,-M1812+2,0),OFFSET(C1812,-M1812+2,0),OFFSET(C1812,-M1812+3,0)+AC1812,OFFSET(C1812,-M1812+4,0),1,2)/10*I1812)</f>
        <v/>
      </c>
      <c r="Y1812" s="71" t="str">
        <f ca="1">IF(I1812="","",_xll.xEURO(OFFSET(C1812,-M1812+1,0),J1812,OFFSET(C1812,-M1812+2,0),OFFSET(C1812,-M1812+2,0),OFFSET(C1812,-M1812+3,0)+AC1812,OFFSET(C1812,-M1812+4,0),1,3)/100*I1812*10000)</f>
        <v/>
      </c>
      <c r="Z1812" s="71" t="str">
        <f ca="1">IF(I1812="","",_xll.xEURO(OFFSET(C1812,-M1812+1,0),J1812,OFFSET(C1812,-M1812+2,0),OFFSET(C1812,-M1812+2,0),OFFSET(C1812,-M1812+3,0)+AC1812,OFFSET(C1812,-M1812+4,0),1,5)/365.25*I1812*10000)</f>
        <v/>
      </c>
      <c r="AB1812" s="40" t="str">
        <f ca="1">IF(D1812="","",_xll.xCalcSkew(OFFSET(C1812,-M1812,0),E1812-OFFSET(C1812,-M1812+1,0),b)/100)</f>
        <v/>
      </c>
      <c r="AC1812" s="40" t="str">
        <f ca="1">IF(I1812="","",_xll.xCalcSkew(OFFSET(C1812,-M1812,0),J1812-OFFSET(C1812,-M1812+1,0),b)/100)</f>
        <v/>
      </c>
      <c r="AE1812">
        <f t="shared" si="320"/>
        <v>0</v>
      </c>
      <c r="AF1812">
        <f t="shared" si="321"/>
        <v>0</v>
      </c>
      <c r="AG1812">
        <f t="shared" si="322"/>
        <v>0</v>
      </c>
    </row>
    <row r="1813" spans="3:33" x14ac:dyDescent="0.25">
      <c r="D1813" s="52"/>
      <c r="E1813" s="39"/>
      <c r="F1813" s="39"/>
      <c r="G1813" s="35"/>
      <c r="I1813" s="52"/>
      <c r="J1813" s="39"/>
      <c r="K1813" s="39"/>
      <c r="L1813" s="62"/>
      <c r="M1813" s="101">
        <f t="shared" si="325"/>
        <v>14</v>
      </c>
      <c r="N1813" s="67" t="str">
        <f ca="1">IF(D1813="","",_xll.xEURO(OFFSET(C1813,-M1813+1,0),E1813,OFFSET(C1813,-M1813+2,0),OFFSET(C1813,-M1813+2,0),OFFSET(C1813,-M1813+3,0)+AB1813,OFFSET(C1813,-M1813+4,0),0,1)*D1813)</f>
        <v/>
      </c>
      <c r="O1813" s="69" t="str">
        <f ca="1">IF(D1813="","",_xll.xEURO(OFFSET(C1813,-M1813+1,0),E1813,OFFSET(C1813,-M1813+2,0),OFFSET(C1813,-M1813+2,0),OFFSET(C1813,-M1813+3,0)+AB1813,OFFSET(C1813,-M1813+4,0),0,0))</f>
        <v/>
      </c>
      <c r="P1813" s="67" t="str">
        <f t="shared" si="323"/>
        <v/>
      </c>
      <c r="Q1813" s="67" t="str">
        <f ca="1">IF(D1813="","",_xll.xEURO(OFFSET(C1813,-M1813+1,0),E1813,OFFSET(C1813,-M1813+2,0),OFFSET(C1813,-M1813+2,0),OFFSET(C1813,-M1813+3,0)+AB1813,OFFSET(C1813,-M1813+4,0),0,2)/10*D1813)</f>
        <v/>
      </c>
      <c r="R1813" s="71" t="str">
        <f ca="1">IF(D1813="","",_xll.xEURO(OFFSET(C1813,-M1813+1,0),E1813,OFFSET(C1813,-M1813+2,0),OFFSET(C1813,-M1813+2,0),OFFSET(C1813,-M1813+3,0)+AB1813,OFFSET(C1813,-M1813+4,0),0,3)/100*D1813*10000)</f>
        <v/>
      </c>
      <c r="S1813" s="71" t="str">
        <f ca="1">IF(D1813="","",_xll.xEURO(OFFSET(C1813,-M1813+1,0),E1813,OFFSET(C1813,-M1813+2,0),OFFSET(C1813,-M1813+2,0),OFFSET(C1813,-M1813+3,0)+AB1813,OFFSET(C1813,-M1813+4,0),0,5)/365.25*D1813*10000)</f>
        <v/>
      </c>
      <c r="U1813" s="67" t="str">
        <f ca="1">IF(I1813="","",_xll.xEURO(OFFSET(C1813,-M1813+1,0),J1813,OFFSET(C1813,-M1813+2,0),OFFSET(C1813,-M1813+2,0),OFFSET(C1813,-M1813+3,0)+AC1813,OFFSET(C1813,-M1813+4,0),1,1)*I1813)</f>
        <v/>
      </c>
      <c r="V1813" s="69" t="str">
        <f ca="1">IF(I1813="","",_xll.xEURO(OFFSET(C1813,-M1813+1,0),J1813,OFFSET(C1813,-M1813+2,0),OFFSET(C1813,-M1813+2,0),OFFSET(C1813,-M1813+3,0)+AC1813,OFFSET(C1813,-M1813+4,0),1,0))</f>
        <v/>
      </c>
      <c r="W1813" s="67" t="str">
        <f t="shared" si="324"/>
        <v/>
      </c>
      <c r="X1813" s="67" t="str">
        <f ca="1">IF(I1813="","",_xll.xEURO(OFFSET(C1813,-M1813+1,0),J1813,OFFSET(C1813,-M1813+2,0),OFFSET(C1813,-M1813+2,0),OFFSET(C1813,-M1813+3,0)+AC1813,OFFSET(C1813,-M1813+4,0),1,2)/10*I1813)</f>
        <v/>
      </c>
      <c r="Y1813" s="71" t="str">
        <f ca="1">IF(I1813="","",_xll.xEURO(OFFSET(C1813,-M1813+1,0),J1813,OFFSET(C1813,-M1813+2,0),OFFSET(C1813,-M1813+2,0),OFFSET(C1813,-M1813+3,0)+AC1813,OFFSET(C1813,-M1813+4,0),1,3)/100*I1813*10000)</f>
        <v/>
      </c>
      <c r="Z1813" s="71" t="str">
        <f ca="1">IF(I1813="","",_xll.xEURO(OFFSET(C1813,-M1813+1,0),J1813,OFFSET(C1813,-M1813+2,0),OFFSET(C1813,-M1813+2,0),OFFSET(C1813,-M1813+3,0)+AC1813,OFFSET(C1813,-M1813+4,0),1,5)/365.25*I1813*10000)</f>
        <v/>
      </c>
      <c r="AB1813" s="40" t="str">
        <f ca="1">IF(D1813="","",_xll.xCalcSkew(OFFSET(C1813,-M1813,0),E1813-OFFSET(C1813,-M1813+1,0),b)/100)</f>
        <v/>
      </c>
      <c r="AC1813" s="40" t="str">
        <f ca="1">IF(I1813="","",_xll.xCalcSkew(OFFSET(C1813,-M1813,0),J1813-OFFSET(C1813,-M1813+1,0),b)/100)</f>
        <v/>
      </c>
      <c r="AE1813">
        <f t="shared" si="320"/>
        <v>0</v>
      </c>
      <c r="AF1813">
        <f t="shared" si="321"/>
        <v>0</v>
      </c>
      <c r="AG1813">
        <f t="shared" si="322"/>
        <v>0</v>
      </c>
    </row>
    <row r="1814" spans="3:33" x14ac:dyDescent="0.25">
      <c r="D1814" s="52"/>
      <c r="E1814" s="39"/>
      <c r="F1814" s="39"/>
      <c r="G1814" s="35"/>
      <c r="I1814" s="52"/>
      <c r="J1814" s="39"/>
      <c r="K1814" s="39"/>
      <c r="L1814" s="62"/>
      <c r="M1814" s="101">
        <f t="shared" si="325"/>
        <v>15</v>
      </c>
      <c r="N1814" s="67" t="str">
        <f ca="1">IF(D1814="","",_xll.xEURO(OFFSET(C1814,-M1814+1,0),E1814,OFFSET(C1814,-M1814+2,0),OFFSET(C1814,-M1814+2,0),OFFSET(C1814,-M1814+3,0)+AB1814,OFFSET(C1814,-M1814+4,0),0,1)*D1814)</f>
        <v/>
      </c>
      <c r="O1814" s="69" t="str">
        <f ca="1">IF(D1814="","",_xll.xEURO(OFFSET(C1814,-M1814+1,0),E1814,OFFSET(C1814,-M1814+2,0),OFFSET(C1814,-M1814+2,0),OFFSET(C1814,-M1814+3,0)+AB1814,OFFSET(C1814,-M1814+4,0),0,0))</f>
        <v/>
      </c>
      <c r="P1814" s="67" t="str">
        <f t="shared" si="323"/>
        <v/>
      </c>
      <c r="Q1814" s="67" t="str">
        <f ca="1">IF(D1814="","",_xll.xEURO(OFFSET(C1814,-M1814+1,0),E1814,OFFSET(C1814,-M1814+2,0),OFFSET(C1814,-M1814+2,0),OFFSET(C1814,-M1814+3,0)+AB1814,OFFSET(C1814,-M1814+4,0),0,2)/10*D1814)</f>
        <v/>
      </c>
      <c r="R1814" s="71" t="str">
        <f ca="1">IF(D1814="","",_xll.xEURO(OFFSET(C1814,-M1814+1,0),E1814,OFFSET(C1814,-M1814+2,0),OFFSET(C1814,-M1814+2,0),OFFSET(C1814,-M1814+3,0)+AB1814,OFFSET(C1814,-M1814+4,0),0,3)/100*D1814*10000)</f>
        <v/>
      </c>
      <c r="S1814" s="71" t="str">
        <f ca="1">IF(D1814="","",_xll.xEURO(OFFSET(C1814,-M1814+1,0),E1814,OFFSET(C1814,-M1814+2,0),OFFSET(C1814,-M1814+2,0),OFFSET(C1814,-M1814+3,0)+AB1814,OFFSET(C1814,-M1814+4,0),0,5)/365.25*D1814*10000)</f>
        <v/>
      </c>
      <c r="U1814" s="67" t="str">
        <f ca="1">IF(I1814="","",_xll.xEURO(OFFSET(C1814,-M1814+1,0),J1814,OFFSET(C1814,-M1814+2,0),OFFSET(C1814,-M1814+2,0),OFFSET(C1814,-M1814+3,0)+AC1814,OFFSET(C1814,-M1814+4,0),1,1)*I1814)</f>
        <v/>
      </c>
      <c r="V1814" s="69" t="str">
        <f ca="1">IF(I1814="","",_xll.xEURO(OFFSET(C1814,-M1814+1,0),J1814,OFFSET(C1814,-M1814+2,0),OFFSET(C1814,-M1814+2,0),OFFSET(C1814,-M1814+3,0)+AC1814,OFFSET(C1814,-M1814+4,0),1,0))</f>
        <v/>
      </c>
      <c r="W1814" s="67" t="str">
        <f t="shared" si="324"/>
        <v/>
      </c>
      <c r="X1814" s="67" t="str">
        <f ca="1">IF(I1814="","",_xll.xEURO(OFFSET(C1814,-M1814+1,0),J1814,OFFSET(C1814,-M1814+2,0),OFFSET(C1814,-M1814+2,0),OFFSET(C1814,-M1814+3,0)+AC1814,OFFSET(C1814,-M1814+4,0),1,2)/10*I1814)</f>
        <v/>
      </c>
      <c r="Y1814" s="71" t="str">
        <f ca="1">IF(I1814="","",_xll.xEURO(OFFSET(C1814,-M1814+1,0),J1814,OFFSET(C1814,-M1814+2,0),OFFSET(C1814,-M1814+2,0),OFFSET(C1814,-M1814+3,0)+AC1814,OFFSET(C1814,-M1814+4,0),1,3)/100*I1814*10000)</f>
        <v/>
      </c>
      <c r="Z1814" s="71" t="str">
        <f ca="1">IF(I1814="","",_xll.xEURO(OFFSET(C1814,-M1814+1,0),J1814,OFFSET(C1814,-M1814+2,0),OFFSET(C1814,-M1814+2,0),OFFSET(C1814,-M1814+3,0)+AC1814,OFFSET(C1814,-M1814+4,0),1,5)/365.25*I1814*10000)</f>
        <v/>
      </c>
      <c r="AB1814" s="40" t="str">
        <f ca="1">IF(D1814="","",_xll.xCalcSkew(OFFSET(C1814,-M1814,0),E1814-OFFSET(C1814,-M1814+1,0),b)/100)</f>
        <v/>
      </c>
      <c r="AC1814" s="40" t="str">
        <f ca="1">IF(I1814="","",_xll.xCalcSkew(OFFSET(C1814,-M1814,0),J1814-OFFSET(C1814,-M1814+1,0),b)/100)</f>
        <v/>
      </c>
      <c r="AE1814">
        <f t="shared" si="320"/>
        <v>0</v>
      </c>
      <c r="AF1814">
        <f t="shared" si="321"/>
        <v>0</v>
      </c>
      <c r="AG1814">
        <f t="shared" si="322"/>
        <v>0</v>
      </c>
    </row>
    <row r="1815" spans="3:33" x14ac:dyDescent="0.25">
      <c r="D1815" s="52"/>
      <c r="E1815" s="39"/>
      <c r="F1815" s="39"/>
      <c r="G1815" s="35"/>
      <c r="I1815" s="52"/>
      <c r="J1815" s="39"/>
      <c r="K1815" s="39"/>
      <c r="L1815" s="62"/>
      <c r="M1815" s="101">
        <f t="shared" si="325"/>
        <v>16</v>
      </c>
      <c r="N1815" s="67" t="str">
        <f ca="1">IF(D1815="","",_xll.xEURO(OFFSET(C1815,-M1815+1,0),E1815,OFFSET(C1815,-M1815+2,0),OFFSET(C1815,-M1815+2,0),OFFSET(C1815,-M1815+3,0)+AB1815,OFFSET(C1815,-M1815+4,0),0,1)*D1815)</f>
        <v/>
      </c>
      <c r="O1815" s="69" t="str">
        <f ca="1">IF(D1815="","",_xll.xEURO(OFFSET(C1815,-M1815+1,0),E1815,OFFSET(C1815,-M1815+2,0),OFFSET(C1815,-M1815+2,0),OFFSET(C1815,-M1815+3,0)+AB1815,OFFSET(C1815,-M1815+4,0),0,0))</f>
        <v/>
      </c>
      <c r="P1815" s="67" t="str">
        <f t="shared" si="323"/>
        <v/>
      </c>
      <c r="Q1815" s="67" t="str">
        <f ca="1">IF(D1815="","",_xll.xEURO(OFFSET(C1815,-M1815+1,0),E1815,OFFSET(C1815,-M1815+2,0),OFFSET(C1815,-M1815+2,0),OFFSET(C1815,-M1815+3,0)+AB1815,OFFSET(C1815,-M1815+4,0),0,2)/10*D1815)</f>
        <v/>
      </c>
      <c r="R1815" s="71" t="str">
        <f ca="1">IF(D1815="","",_xll.xEURO(OFFSET(C1815,-M1815+1,0),E1815,OFFSET(C1815,-M1815+2,0),OFFSET(C1815,-M1815+2,0),OFFSET(C1815,-M1815+3,0)+AB1815,OFFSET(C1815,-M1815+4,0),0,3)/100*D1815*10000)</f>
        <v/>
      </c>
      <c r="S1815" s="71" t="str">
        <f ca="1">IF(D1815="","",_xll.xEURO(OFFSET(C1815,-M1815+1,0),E1815,OFFSET(C1815,-M1815+2,0),OFFSET(C1815,-M1815+2,0),OFFSET(C1815,-M1815+3,0)+AB1815,OFFSET(C1815,-M1815+4,0),0,5)/365.25*D1815*10000)</f>
        <v/>
      </c>
      <c r="U1815" s="67" t="str">
        <f ca="1">IF(I1815="","",_xll.xEURO(OFFSET(C1815,-M1815+1,0),J1815,OFFSET(C1815,-M1815+2,0),OFFSET(C1815,-M1815+2,0),OFFSET(C1815,-M1815+3,0)+AC1815,OFFSET(C1815,-M1815+4,0),1,1)*I1815)</f>
        <v/>
      </c>
      <c r="V1815" s="69" t="str">
        <f ca="1">IF(I1815="","",_xll.xEURO(OFFSET(C1815,-M1815+1,0),J1815,OFFSET(C1815,-M1815+2,0),OFFSET(C1815,-M1815+2,0),OFFSET(C1815,-M1815+3,0)+AC1815,OFFSET(C1815,-M1815+4,0),1,0))</f>
        <v/>
      </c>
      <c r="W1815" s="67" t="str">
        <f t="shared" si="324"/>
        <v/>
      </c>
      <c r="X1815" s="67" t="str">
        <f ca="1">IF(I1815="","",_xll.xEURO(OFFSET(C1815,-M1815+1,0),J1815,OFFSET(C1815,-M1815+2,0),OFFSET(C1815,-M1815+2,0),OFFSET(C1815,-M1815+3,0)+AC1815,OFFSET(C1815,-M1815+4,0),1,2)/10*I1815)</f>
        <v/>
      </c>
      <c r="Y1815" s="71" t="str">
        <f ca="1">IF(I1815="","",_xll.xEURO(OFFSET(C1815,-M1815+1,0),J1815,OFFSET(C1815,-M1815+2,0),OFFSET(C1815,-M1815+2,0),OFFSET(C1815,-M1815+3,0)+AC1815,OFFSET(C1815,-M1815+4,0),1,3)/100*I1815*10000)</f>
        <v/>
      </c>
      <c r="Z1815" s="71" t="str">
        <f ca="1">IF(I1815="","",_xll.xEURO(OFFSET(C1815,-M1815+1,0),J1815,OFFSET(C1815,-M1815+2,0),OFFSET(C1815,-M1815+2,0),OFFSET(C1815,-M1815+3,0)+AC1815,OFFSET(C1815,-M1815+4,0),1,5)/365.25*I1815*10000)</f>
        <v/>
      </c>
      <c r="AB1815" s="40" t="str">
        <f ca="1">IF(D1815="","",_xll.xCalcSkew(OFFSET(C1815,-M1815,0),E1815-OFFSET(C1815,-M1815+1,0),b)/100)</f>
        <v/>
      </c>
      <c r="AC1815" s="40" t="str">
        <f ca="1">IF(I1815="","",_xll.xCalcSkew(OFFSET(C1815,-M1815,0),J1815-OFFSET(C1815,-M1815+1,0),b)/100)</f>
        <v/>
      </c>
      <c r="AE1815">
        <f t="shared" si="320"/>
        <v>0</v>
      </c>
      <c r="AF1815">
        <f t="shared" si="321"/>
        <v>0</v>
      </c>
      <c r="AG1815">
        <f t="shared" si="322"/>
        <v>0</v>
      </c>
    </row>
    <row r="1816" spans="3:33" x14ac:dyDescent="0.25">
      <c r="D1816" s="52"/>
      <c r="E1816" s="39"/>
      <c r="F1816" s="39"/>
      <c r="G1816" s="35"/>
      <c r="I1816" s="52"/>
      <c r="J1816" s="39"/>
      <c r="K1816" s="39"/>
      <c r="L1816" s="62"/>
      <c r="M1816" s="101">
        <f t="shared" si="325"/>
        <v>17</v>
      </c>
      <c r="N1816" s="67" t="str">
        <f ca="1">IF(D1816="","",_xll.xEURO(OFFSET(C1816,-M1816+1,0),E1816,OFFSET(C1816,-M1816+2,0),OFFSET(C1816,-M1816+2,0),OFFSET(C1816,-M1816+3,0)+AB1816,OFFSET(C1816,-M1816+4,0),0,1)*D1816)</f>
        <v/>
      </c>
      <c r="O1816" s="69" t="str">
        <f ca="1">IF(D1816="","",_xll.xEURO(OFFSET(C1816,-M1816+1,0),E1816,OFFSET(C1816,-M1816+2,0),OFFSET(C1816,-M1816+2,0),OFFSET(C1816,-M1816+3,0)+AB1816,OFFSET(C1816,-M1816+4,0),0,0))</f>
        <v/>
      </c>
      <c r="P1816" s="67" t="str">
        <f t="shared" si="323"/>
        <v/>
      </c>
      <c r="Q1816" s="67" t="str">
        <f ca="1">IF(D1816="","",_xll.xEURO(OFFSET(C1816,-M1816+1,0),E1816,OFFSET(C1816,-M1816+2,0),OFFSET(C1816,-M1816+2,0),OFFSET(C1816,-M1816+3,0)+AB1816,OFFSET(C1816,-M1816+4,0),0,2)/10*D1816)</f>
        <v/>
      </c>
      <c r="R1816" s="71" t="str">
        <f ca="1">IF(D1816="","",_xll.xEURO(OFFSET(C1816,-M1816+1,0),E1816,OFFSET(C1816,-M1816+2,0),OFFSET(C1816,-M1816+2,0),OFFSET(C1816,-M1816+3,0)+AB1816,OFFSET(C1816,-M1816+4,0),0,3)/100*D1816*10000)</f>
        <v/>
      </c>
      <c r="S1816" s="71" t="str">
        <f ca="1">IF(D1816="","",_xll.xEURO(OFFSET(C1816,-M1816+1,0),E1816,OFFSET(C1816,-M1816+2,0),OFFSET(C1816,-M1816+2,0),OFFSET(C1816,-M1816+3,0)+AB1816,OFFSET(C1816,-M1816+4,0),0,5)/365.25*D1816*10000)</f>
        <v/>
      </c>
      <c r="U1816" s="67" t="str">
        <f ca="1">IF(I1816="","",_xll.xEURO(OFFSET(C1816,-M1816+1,0),J1816,OFFSET(C1816,-M1816+2,0),OFFSET(C1816,-M1816+2,0),OFFSET(C1816,-M1816+3,0)+AC1816,OFFSET(C1816,-M1816+4,0),1,1)*I1816)</f>
        <v/>
      </c>
      <c r="V1816" s="69" t="str">
        <f ca="1">IF(I1816="","",_xll.xEURO(OFFSET(C1816,-M1816+1,0),J1816,OFFSET(C1816,-M1816+2,0),OFFSET(C1816,-M1816+2,0),OFFSET(C1816,-M1816+3,0)+AC1816,OFFSET(C1816,-M1816+4,0),1,0))</f>
        <v/>
      </c>
      <c r="W1816" s="67" t="str">
        <f t="shared" si="324"/>
        <v/>
      </c>
      <c r="X1816" s="67" t="str">
        <f ca="1">IF(I1816="","",_xll.xEURO(OFFSET(C1816,-M1816+1,0),J1816,OFFSET(C1816,-M1816+2,0),OFFSET(C1816,-M1816+2,0),OFFSET(C1816,-M1816+3,0)+AC1816,OFFSET(C1816,-M1816+4,0),1,2)/10*I1816)</f>
        <v/>
      </c>
      <c r="Y1816" s="71" t="str">
        <f ca="1">IF(I1816="","",_xll.xEURO(OFFSET(C1816,-M1816+1,0),J1816,OFFSET(C1816,-M1816+2,0),OFFSET(C1816,-M1816+2,0),OFFSET(C1816,-M1816+3,0)+AC1816,OFFSET(C1816,-M1816+4,0),1,3)/100*I1816*10000)</f>
        <v/>
      </c>
      <c r="Z1816" s="71" t="str">
        <f ca="1">IF(I1816="","",_xll.xEURO(OFFSET(C1816,-M1816+1,0),J1816,OFFSET(C1816,-M1816+2,0),OFFSET(C1816,-M1816+2,0),OFFSET(C1816,-M1816+3,0)+AC1816,OFFSET(C1816,-M1816+4,0),1,5)/365.25*I1816*10000)</f>
        <v/>
      </c>
      <c r="AB1816" s="40" t="str">
        <f ca="1">IF(D1816="","",_xll.xCalcSkew(OFFSET(C1816,-M1816,0),E1816-OFFSET(C1816,-M1816+1,0),b)/100)</f>
        <v/>
      </c>
      <c r="AC1816" s="40" t="str">
        <f ca="1">IF(I1816="","",_xll.xCalcSkew(OFFSET(C1816,-M1816,0),J1816-OFFSET(C1816,-M1816+1,0),b)/100)</f>
        <v/>
      </c>
      <c r="AE1816">
        <f t="shared" si="320"/>
        <v>0</v>
      </c>
      <c r="AF1816">
        <f t="shared" si="321"/>
        <v>0</v>
      </c>
      <c r="AG1816">
        <f t="shared" si="322"/>
        <v>0</v>
      </c>
    </row>
    <row r="1817" spans="3:33" x14ac:dyDescent="0.25">
      <c r="D1817" s="52"/>
      <c r="E1817" s="39"/>
      <c r="F1817" s="39"/>
      <c r="G1817" s="35"/>
      <c r="I1817" s="52"/>
      <c r="J1817" s="39"/>
      <c r="K1817" s="39"/>
      <c r="L1817" s="62"/>
      <c r="M1817" s="101">
        <f t="shared" si="325"/>
        <v>18</v>
      </c>
      <c r="N1817" s="67" t="str">
        <f ca="1">IF(D1817="","",_xll.xEURO(OFFSET(C1817,-M1817+1,0),E1817,OFFSET(C1817,-M1817+2,0),OFFSET(C1817,-M1817+2,0),OFFSET(C1817,-M1817+3,0)+AB1817,OFFSET(C1817,-M1817+4,0),0,1)*D1817)</f>
        <v/>
      </c>
      <c r="O1817" s="69" t="str">
        <f ca="1">IF(D1817="","",_xll.xEURO(OFFSET(C1817,-M1817+1,0),E1817,OFFSET(C1817,-M1817+2,0),OFFSET(C1817,-M1817+2,0),OFFSET(C1817,-M1817+3,0)+AB1817,OFFSET(C1817,-M1817+4,0),0,0))</f>
        <v/>
      </c>
      <c r="P1817" s="67" t="str">
        <f t="shared" si="323"/>
        <v/>
      </c>
      <c r="Q1817" s="67" t="str">
        <f ca="1">IF(D1817="","",_xll.xEURO(OFFSET(C1817,-M1817+1,0),E1817,OFFSET(C1817,-M1817+2,0),OFFSET(C1817,-M1817+2,0),OFFSET(C1817,-M1817+3,0)+AB1817,OFFSET(C1817,-M1817+4,0),0,2)/10*D1817)</f>
        <v/>
      </c>
      <c r="R1817" s="71" t="str">
        <f ca="1">IF(D1817="","",_xll.xEURO(OFFSET(C1817,-M1817+1,0),E1817,OFFSET(C1817,-M1817+2,0),OFFSET(C1817,-M1817+2,0),OFFSET(C1817,-M1817+3,0)+AB1817,OFFSET(C1817,-M1817+4,0),0,3)/100*D1817*10000)</f>
        <v/>
      </c>
      <c r="S1817" s="71" t="str">
        <f ca="1">IF(D1817="","",_xll.xEURO(OFFSET(C1817,-M1817+1,0),E1817,OFFSET(C1817,-M1817+2,0),OFFSET(C1817,-M1817+2,0),OFFSET(C1817,-M1817+3,0)+AB1817,OFFSET(C1817,-M1817+4,0),0,5)/365.25*D1817*10000)</f>
        <v/>
      </c>
      <c r="U1817" s="67" t="str">
        <f ca="1">IF(I1817="","",_xll.xEURO(OFFSET(C1817,-M1817+1,0),J1817,OFFSET(C1817,-M1817+2,0),OFFSET(C1817,-M1817+2,0),OFFSET(C1817,-M1817+3,0)+AC1817,OFFSET(C1817,-M1817+4,0),1,1)*I1817)</f>
        <v/>
      </c>
      <c r="V1817" s="69" t="str">
        <f ca="1">IF(I1817="","",_xll.xEURO(OFFSET(C1817,-M1817+1,0),J1817,OFFSET(C1817,-M1817+2,0),OFFSET(C1817,-M1817+2,0),OFFSET(C1817,-M1817+3,0)+AC1817,OFFSET(C1817,-M1817+4,0),1,0))</f>
        <v/>
      </c>
      <c r="W1817" s="67" t="str">
        <f t="shared" si="324"/>
        <v/>
      </c>
      <c r="X1817" s="67" t="str">
        <f ca="1">IF(I1817="","",_xll.xEURO(OFFSET(C1817,-M1817+1,0),J1817,OFFSET(C1817,-M1817+2,0),OFFSET(C1817,-M1817+2,0),OFFSET(C1817,-M1817+3,0)+AC1817,OFFSET(C1817,-M1817+4,0),1,2)/10*I1817)</f>
        <v/>
      </c>
      <c r="Y1817" s="71" t="str">
        <f ca="1">IF(I1817="","",_xll.xEURO(OFFSET(C1817,-M1817+1,0),J1817,OFFSET(C1817,-M1817+2,0),OFFSET(C1817,-M1817+2,0),OFFSET(C1817,-M1817+3,0)+AC1817,OFFSET(C1817,-M1817+4,0),1,3)/100*I1817*10000)</f>
        <v/>
      </c>
      <c r="Z1817" s="71" t="str">
        <f ca="1">IF(I1817="","",_xll.xEURO(OFFSET(C1817,-M1817+1,0),J1817,OFFSET(C1817,-M1817+2,0),OFFSET(C1817,-M1817+2,0),OFFSET(C1817,-M1817+3,0)+AC1817,OFFSET(C1817,-M1817+4,0),1,5)/365.25*I1817*10000)</f>
        <v/>
      </c>
      <c r="AB1817" s="40" t="str">
        <f ca="1">IF(D1817="","",_xll.xCalcSkew(OFFSET(C1817,-M1817,0),E1817-OFFSET(C1817,-M1817+1,0),b)/100)</f>
        <v/>
      </c>
      <c r="AC1817" s="40" t="str">
        <f ca="1">IF(I1817="","",_xll.xCalcSkew(OFFSET(C1817,-M1817,0),J1817-OFFSET(C1817,-M1817+1,0),b)/100)</f>
        <v/>
      </c>
      <c r="AE1817">
        <f t="shared" si="320"/>
        <v>0</v>
      </c>
      <c r="AF1817">
        <f t="shared" si="321"/>
        <v>0</v>
      </c>
      <c r="AG1817">
        <f t="shared" si="322"/>
        <v>0</v>
      </c>
    </row>
    <row r="1818" spans="3:33" x14ac:dyDescent="0.25">
      <c r="D1818" s="52"/>
      <c r="E1818" s="39"/>
      <c r="F1818" s="39"/>
      <c r="G1818" s="35"/>
      <c r="I1818" s="52"/>
      <c r="J1818" s="39"/>
      <c r="K1818" s="39"/>
      <c r="L1818" s="62"/>
      <c r="M1818" s="101">
        <f t="shared" si="325"/>
        <v>19</v>
      </c>
      <c r="N1818" s="67" t="str">
        <f ca="1">IF(D1818="","",_xll.xEURO(OFFSET(C1818,-M1818+1,0),E1818,OFFSET(C1818,-M1818+2,0),OFFSET(C1818,-M1818+2,0),OFFSET(C1818,-M1818+3,0)+AB1818,OFFSET(C1818,-M1818+4,0),0,1)*D1818)</f>
        <v/>
      </c>
      <c r="O1818" s="69" t="str">
        <f ca="1">IF(D1818="","",_xll.xEURO(OFFSET(C1818,-M1818+1,0),E1818,OFFSET(C1818,-M1818+2,0),OFFSET(C1818,-M1818+2,0),OFFSET(C1818,-M1818+3,0)+AB1818,OFFSET(C1818,-M1818+4,0),0,0))</f>
        <v/>
      </c>
      <c r="P1818" s="67" t="str">
        <f t="shared" si="323"/>
        <v/>
      </c>
      <c r="Q1818" s="67" t="str">
        <f ca="1">IF(D1818="","",_xll.xEURO(OFFSET(C1818,-M1818+1,0),E1818,OFFSET(C1818,-M1818+2,0),OFFSET(C1818,-M1818+2,0),OFFSET(C1818,-M1818+3,0)+AB1818,OFFSET(C1818,-M1818+4,0),0,2)/10*D1818)</f>
        <v/>
      </c>
      <c r="R1818" s="71" t="str">
        <f ca="1">IF(D1818="","",_xll.xEURO(OFFSET(C1818,-M1818+1,0),E1818,OFFSET(C1818,-M1818+2,0),OFFSET(C1818,-M1818+2,0),OFFSET(C1818,-M1818+3,0)+AB1818,OFFSET(C1818,-M1818+4,0),0,3)/100*D1818*10000)</f>
        <v/>
      </c>
      <c r="S1818" s="71" t="str">
        <f ca="1">IF(D1818="","",_xll.xEURO(OFFSET(C1818,-M1818+1,0),E1818,OFFSET(C1818,-M1818+2,0),OFFSET(C1818,-M1818+2,0),OFFSET(C1818,-M1818+3,0)+AB1818,OFFSET(C1818,-M1818+4,0),0,5)/365.25*D1818*10000)</f>
        <v/>
      </c>
      <c r="U1818" s="67" t="str">
        <f ca="1">IF(I1818="","",_xll.xEURO(OFFSET(C1818,-M1818+1,0),J1818,OFFSET(C1818,-M1818+2,0),OFFSET(C1818,-M1818+2,0),OFFSET(C1818,-M1818+3,0)+AC1818,OFFSET(C1818,-M1818+4,0),1,1)*I1818)</f>
        <v/>
      </c>
      <c r="V1818" s="69" t="str">
        <f ca="1">IF(I1818="","",_xll.xEURO(OFFSET(C1818,-M1818+1,0),J1818,OFFSET(C1818,-M1818+2,0),OFFSET(C1818,-M1818+2,0),OFFSET(C1818,-M1818+3,0)+AC1818,OFFSET(C1818,-M1818+4,0),1,0))</f>
        <v/>
      </c>
      <c r="W1818" s="67" t="str">
        <f t="shared" si="324"/>
        <v/>
      </c>
      <c r="X1818" s="67" t="str">
        <f ca="1">IF(I1818="","",_xll.xEURO(OFFSET(C1818,-M1818+1,0),J1818,OFFSET(C1818,-M1818+2,0),OFFSET(C1818,-M1818+2,0),OFFSET(C1818,-M1818+3,0)+AC1818,OFFSET(C1818,-M1818+4,0),1,2)/10*I1818)</f>
        <v/>
      </c>
      <c r="Y1818" s="71" t="str">
        <f ca="1">IF(I1818="","",_xll.xEURO(OFFSET(C1818,-M1818+1,0),J1818,OFFSET(C1818,-M1818+2,0),OFFSET(C1818,-M1818+2,0),OFFSET(C1818,-M1818+3,0)+AC1818,OFFSET(C1818,-M1818+4,0),1,3)/100*I1818*10000)</f>
        <v/>
      </c>
      <c r="Z1818" s="71" t="str">
        <f ca="1">IF(I1818="","",_xll.xEURO(OFFSET(C1818,-M1818+1,0),J1818,OFFSET(C1818,-M1818+2,0),OFFSET(C1818,-M1818+2,0),OFFSET(C1818,-M1818+3,0)+AC1818,OFFSET(C1818,-M1818+4,0),1,5)/365.25*I1818*10000)</f>
        <v/>
      </c>
      <c r="AB1818" s="40" t="str">
        <f ca="1">IF(D1818="","",_xll.xCalcSkew(OFFSET(C1818,-M1818,0),E1818-OFFSET(C1818,-M1818+1,0),b)/100)</f>
        <v/>
      </c>
      <c r="AC1818" s="40" t="str">
        <f ca="1">IF(I1818="","",_xll.xCalcSkew(OFFSET(C1818,-M1818,0),J1818-OFFSET(C1818,-M1818+1,0),b)/100)</f>
        <v/>
      </c>
      <c r="AE1818">
        <f t="shared" si="320"/>
        <v>0</v>
      </c>
      <c r="AF1818">
        <f t="shared" si="321"/>
        <v>0</v>
      </c>
      <c r="AG1818">
        <f t="shared" si="322"/>
        <v>0</v>
      </c>
    </row>
    <row r="1819" spans="3:33" x14ac:dyDescent="0.25">
      <c r="D1819" s="52"/>
      <c r="E1819" s="39"/>
      <c r="F1819" s="39"/>
      <c r="G1819" s="35"/>
      <c r="I1819" s="52"/>
      <c r="J1819" s="39"/>
      <c r="K1819" s="39"/>
      <c r="L1819" s="62"/>
      <c r="M1819" s="101">
        <f t="shared" si="325"/>
        <v>20</v>
      </c>
      <c r="N1819" s="67" t="str">
        <f ca="1">IF(D1819="","",_xll.xEURO(OFFSET(C1819,-M1819+1,0),E1819,OFFSET(C1819,-M1819+2,0),OFFSET(C1819,-M1819+2,0),OFFSET(C1819,-M1819+3,0)+AB1819,OFFSET(C1819,-M1819+4,0),0,1)*D1819)</f>
        <v/>
      </c>
      <c r="O1819" s="69" t="str">
        <f ca="1">IF(D1819="","",_xll.xEURO(OFFSET(C1819,-M1819+1,0),E1819,OFFSET(C1819,-M1819+2,0),OFFSET(C1819,-M1819+2,0),OFFSET(C1819,-M1819+3,0)+AB1819,OFFSET(C1819,-M1819+4,0),0,0))</f>
        <v/>
      </c>
      <c r="P1819" s="67" t="str">
        <f t="shared" si="323"/>
        <v/>
      </c>
      <c r="Q1819" s="67" t="str">
        <f ca="1">IF(D1819="","",_xll.xEURO(OFFSET(C1819,-M1819+1,0),E1819,OFFSET(C1819,-M1819+2,0),OFFSET(C1819,-M1819+2,0),OFFSET(C1819,-M1819+3,0)+AB1819,OFFSET(C1819,-M1819+4,0),0,2)/10*D1819)</f>
        <v/>
      </c>
      <c r="R1819" s="71" t="str">
        <f ca="1">IF(D1819="","",_xll.xEURO(OFFSET(C1819,-M1819+1,0),E1819,OFFSET(C1819,-M1819+2,0),OFFSET(C1819,-M1819+2,0),OFFSET(C1819,-M1819+3,0)+AB1819,OFFSET(C1819,-M1819+4,0),0,3)/100*D1819*10000)</f>
        <v/>
      </c>
      <c r="S1819" s="71" t="str">
        <f ca="1">IF(D1819="","",_xll.xEURO(OFFSET(C1819,-M1819+1,0),E1819,OFFSET(C1819,-M1819+2,0),OFFSET(C1819,-M1819+2,0),OFFSET(C1819,-M1819+3,0)+AB1819,OFFSET(C1819,-M1819+4,0),0,5)/365.25*D1819*10000)</f>
        <v/>
      </c>
      <c r="U1819" s="67" t="str">
        <f ca="1">IF(I1819="","",_xll.xEURO(OFFSET(C1819,-M1819+1,0),J1819,OFFSET(C1819,-M1819+2,0),OFFSET(C1819,-M1819+2,0),OFFSET(C1819,-M1819+3,0)+AC1819,OFFSET(C1819,-M1819+4,0),1,1)*I1819)</f>
        <v/>
      </c>
      <c r="V1819" s="69" t="str">
        <f ca="1">IF(I1819="","",_xll.xEURO(OFFSET(C1819,-M1819+1,0),J1819,OFFSET(C1819,-M1819+2,0),OFFSET(C1819,-M1819+2,0),OFFSET(C1819,-M1819+3,0)+AC1819,OFFSET(C1819,-M1819+4,0),1,0))</f>
        <v/>
      </c>
      <c r="W1819" s="67" t="str">
        <f t="shared" si="324"/>
        <v/>
      </c>
      <c r="X1819" s="67" t="str">
        <f ca="1">IF(I1819="","",_xll.xEURO(OFFSET(C1819,-M1819+1,0),J1819,OFFSET(C1819,-M1819+2,0),OFFSET(C1819,-M1819+2,0),OFFSET(C1819,-M1819+3,0)+AC1819,OFFSET(C1819,-M1819+4,0),1,2)/10*I1819)</f>
        <v/>
      </c>
      <c r="Y1819" s="71" t="str">
        <f ca="1">IF(I1819="","",_xll.xEURO(OFFSET(C1819,-M1819+1,0),J1819,OFFSET(C1819,-M1819+2,0),OFFSET(C1819,-M1819+2,0),OFFSET(C1819,-M1819+3,0)+AC1819,OFFSET(C1819,-M1819+4,0),1,3)/100*I1819*10000)</f>
        <v/>
      </c>
      <c r="Z1819" s="71" t="str">
        <f ca="1">IF(I1819="","",_xll.xEURO(OFFSET(C1819,-M1819+1,0),J1819,OFFSET(C1819,-M1819+2,0),OFFSET(C1819,-M1819+2,0),OFFSET(C1819,-M1819+3,0)+AC1819,OFFSET(C1819,-M1819+4,0),1,5)/365.25*I1819*10000)</f>
        <v/>
      </c>
      <c r="AB1819" s="40" t="str">
        <f ca="1">IF(D1819="","",_xll.xCalcSkew(OFFSET(C1819,-M1819,0),E1819-OFFSET(C1819,-M1819+1,0),b)/100)</f>
        <v/>
      </c>
      <c r="AC1819" s="40" t="str">
        <f ca="1">IF(I1819="","",_xll.xCalcSkew(OFFSET(C1819,-M1819,0),J1819-OFFSET(C1819,-M1819+1,0),b)/100)</f>
        <v/>
      </c>
      <c r="AE1819">
        <f t="shared" si="320"/>
        <v>0</v>
      </c>
      <c r="AF1819">
        <f t="shared" si="321"/>
        <v>0</v>
      </c>
      <c r="AG1819">
        <f t="shared" si="322"/>
        <v>0</v>
      </c>
    </row>
    <row r="1820" spans="3:33" x14ac:dyDescent="0.25">
      <c r="D1820" s="52"/>
      <c r="E1820" s="39"/>
      <c r="F1820" s="39"/>
      <c r="G1820" s="35"/>
      <c r="I1820" s="52"/>
      <c r="J1820" s="39"/>
      <c r="K1820" s="39"/>
      <c r="L1820" s="62"/>
      <c r="M1820" s="101">
        <f t="shared" si="325"/>
        <v>21</v>
      </c>
      <c r="N1820" s="67" t="str">
        <f ca="1">IF(D1820="","",_xll.xEURO(OFFSET(C1820,-M1820+1,0),E1820,OFFSET(C1820,-M1820+2,0),OFFSET(C1820,-M1820+2,0),OFFSET(C1820,-M1820+3,0)+AB1820,OFFSET(C1820,-M1820+4,0),0,1)*D1820)</f>
        <v/>
      </c>
      <c r="O1820" s="69" t="str">
        <f ca="1">IF(D1820="","",_xll.xEURO(OFFSET(C1820,-M1820+1,0),E1820,OFFSET(C1820,-M1820+2,0),OFFSET(C1820,-M1820+2,0),OFFSET(C1820,-M1820+3,0)+AB1820,OFFSET(C1820,-M1820+4,0),0,0))</f>
        <v/>
      </c>
      <c r="P1820" s="67" t="str">
        <f t="shared" si="323"/>
        <v/>
      </c>
      <c r="Q1820" s="67" t="str">
        <f ca="1">IF(D1820="","",_xll.xEURO(OFFSET(C1820,-M1820+1,0),E1820,OFFSET(C1820,-M1820+2,0),OFFSET(C1820,-M1820+2,0),OFFSET(C1820,-M1820+3,0)+AB1820,OFFSET(C1820,-M1820+4,0),0,2)/10*D1820)</f>
        <v/>
      </c>
      <c r="R1820" s="71" t="str">
        <f ca="1">IF(D1820="","",_xll.xEURO(OFFSET(C1820,-M1820+1,0),E1820,OFFSET(C1820,-M1820+2,0),OFFSET(C1820,-M1820+2,0),OFFSET(C1820,-M1820+3,0)+AB1820,OFFSET(C1820,-M1820+4,0),0,3)/100*D1820*10000)</f>
        <v/>
      </c>
      <c r="S1820" s="71" t="str">
        <f ca="1">IF(D1820="","",_xll.xEURO(OFFSET(C1820,-M1820+1,0),E1820,OFFSET(C1820,-M1820+2,0),OFFSET(C1820,-M1820+2,0),OFFSET(C1820,-M1820+3,0)+AB1820,OFFSET(C1820,-M1820+4,0),0,5)/365.25*D1820*10000)</f>
        <v/>
      </c>
      <c r="U1820" s="67" t="str">
        <f ca="1">IF(I1820="","",_xll.xEURO(OFFSET(C1820,-M1820+1,0),J1820,OFFSET(C1820,-M1820+2,0),OFFSET(C1820,-M1820+2,0),OFFSET(C1820,-M1820+3,0)+AC1820,OFFSET(C1820,-M1820+4,0),1,1)*I1820)</f>
        <v/>
      </c>
      <c r="V1820" s="69" t="str">
        <f ca="1">IF(I1820="","",_xll.xEURO(OFFSET(C1820,-M1820+1,0),J1820,OFFSET(C1820,-M1820+2,0),OFFSET(C1820,-M1820+2,0),OFFSET(C1820,-M1820+3,0)+AC1820,OFFSET(C1820,-M1820+4,0),1,0))</f>
        <v/>
      </c>
      <c r="W1820" s="67" t="str">
        <f t="shared" si="324"/>
        <v/>
      </c>
      <c r="X1820" s="67" t="str">
        <f ca="1">IF(I1820="","",_xll.xEURO(OFFSET(C1820,-M1820+1,0),J1820,OFFSET(C1820,-M1820+2,0),OFFSET(C1820,-M1820+2,0),OFFSET(C1820,-M1820+3,0)+AC1820,OFFSET(C1820,-M1820+4,0),1,2)/10*I1820)</f>
        <v/>
      </c>
      <c r="Y1820" s="71" t="str">
        <f ca="1">IF(I1820="","",_xll.xEURO(OFFSET(C1820,-M1820+1,0),J1820,OFFSET(C1820,-M1820+2,0),OFFSET(C1820,-M1820+2,0),OFFSET(C1820,-M1820+3,0)+AC1820,OFFSET(C1820,-M1820+4,0),1,3)/100*I1820*10000)</f>
        <v/>
      </c>
      <c r="Z1820" s="71" t="str">
        <f ca="1">IF(I1820="","",_xll.xEURO(OFFSET(C1820,-M1820+1,0),J1820,OFFSET(C1820,-M1820+2,0),OFFSET(C1820,-M1820+2,0),OFFSET(C1820,-M1820+3,0)+AC1820,OFFSET(C1820,-M1820+4,0),1,5)/365.25*I1820*10000)</f>
        <v/>
      </c>
      <c r="AB1820" s="40" t="str">
        <f ca="1">IF(D1820="","",_xll.xCalcSkew(OFFSET(C1820,-M1820,0),E1820-OFFSET(C1820,-M1820+1,0),b)/100)</f>
        <v/>
      </c>
      <c r="AC1820" s="40" t="str">
        <f ca="1">IF(I1820="","",_xll.xCalcSkew(OFFSET(C1820,-M1820,0),J1820-OFFSET(C1820,-M1820+1,0),b)/100)</f>
        <v/>
      </c>
      <c r="AE1820">
        <f t="shared" si="320"/>
        <v>0</v>
      </c>
      <c r="AF1820">
        <f t="shared" si="321"/>
        <v>0</v>
      </c>
      <c r="AG1820">
        <f t="shared" si="322"/>
        <v>0</v>
      </c>
    </row>
    <row r="1821" spans="3:33" x14ac:dyDescent="0.25">
      <c r="D1821" s="52"/>
      <c r="E1821" s="39"/>
      <c r="F1821" s="39"/>
      <c r="G1821" s="35"/>
      <c r="I1821" s="52"/>
      <c r="J1821" s="39"/>
      <c r="K1821" s="39"/>
      <c r="L1821" s="62"/>
      <c r="M1821" s="101">
        <f t="shared" si="325"/>
        <v>22</v>
      </c>
      <c r="N1821" s="67" t="str">
        <f ca="1">IF(D1821="","",_xll.xEURO(OFFSET(C1821,-M1821+1,0),E1821,OFFSET(C1821,-M1821+2,0),OFFSET(C1821,-M1821+2,0),OFFSET(C1821,-M1821+3,0)+AB1821,OFFSET(C1821,-M1821+4,0),0,1)*D1821)</f>
        <v/>
      </c>
      <c r="O1821" s="69" t="str">
        <f ca="1">IF(D1821="","",_xll.xEURO(OFFSET(C1821,-M1821+1,0),E1821,OFFSET(C1821,-M1821+2,0),OFFSET(C1821,-M1821+2,0),OFFSET(C1821,-M1821+3,0)+AB1821,OFFSET(C1821,-M1821+4,0),0,0))</f>
        <v/>
      </c>
      <c r="P1821" s="67" t="str">
        <f t="shared" si="323"/>
        <v/>
      </c>
      <c r="Q1821" s="67" t="str">
        <f ca="1">IF(D1821="","",_xll.xEURO(OFFSET(C1821,-M1821+1,0),E1821,OFFSET(C1821,-M1821+2,0),OFFSET(C1821,-M1821+2,0),OFFSET(C1821,-M1821+3,0)+AB1821,OFFSET(C1821,-M1821+4,0),0,2)/10*D1821)</f>
        <v/>
      </c>
      <c r="R1821" s="71" t="str">
        <f ca="1">IF(D1821="","",_xll.xEURO(OFFSET(C1821,-M1821+1,0),E1821,OFFSET(C1821,-M1821+2,0),OFFSET(C1821,-M1821+2,0),OFFSET(C1821,-M1821+3,0)+AB1821,OFFSET(C1821,-M1821+4,0),0,3)/100*D1821*10000)</f>
        <v/>
      </c>
      <c r="S1821" s="71" t="str">
        <f ca="1">IF(D1821="","",_xll.xEURO(OFFSET(C1821,-M1821+1,0),E1821,OFFSET(C1821,-M1821+2,0),OFFSET(C1821,-M1821+2,0),OFFSET(C1821,-M1821+3,0)+AB1821,OFFSET(C1821,-M1821+4,0),0,5)/365.25*D1821*10000)</f>
        <v/>
      </c>
      <c r="U1821" s="67" t="str">
        <f ca="1">IF(I1821="","",_xll.xEURO(OFFSET(C1821,-M1821+1,0),J1821,OFFSET(C1821,-M1821+2,0),OFFSET(C1821,-M1821+2,0),OFFSET(C1821,-M1821+3,0)+AC1821,OFFSET(C1821,-M1821+4,0),1,1)*I1821)</f>
        <v/>
      </c>
      <c r="V1821" s="69" t="str">
        <f ca="1">IF(I1821="","",_xll.xEURO(OFFSET(C1821,-M1821+1,0),J1821,OFFSET(C1821,-M1821+2,0),OFFSET(C1821,-M1821+2,0),OFFSET(C1821,-M1821+3,0)+AC1821,OFFSET(C1821,-M1821+4,0),1,0))</f>
        <v/>
      </c>
      <c r="W1821" s="67" t="str">
        <f t="shared" si="324"/>
        <v/>
      </c>
      <c r="X1821" s="67" t="str">
        <f ca="1">IF(I1821="","",_xll.xEURO(OFFSET(C1821,-M1821+1,0),J1821,OFFSET(C1821,-M1821+2,0),OFFSET(C1821,-M1821+2,0),OFFSET(C1821,-M1821+3,0)+AC1821,OFFSET(C1821,-M1821+4,0),1,2)/10*I1821)</f>
        <v/>
      </c>
      <c r="Y1821" s="71" t="str">
        <f ca="1">IF(I1821="","",_xll.xEURO(OFFSET(C1821,-M1821+1,0),J1821,OFFSET(C1821,-M1821+2,0),OFFSET(C1821,-M1821+2,0),OFFSET(C1821,-M1821+3,0)+AC1821,OFFSET(C1821,-M1821+4,0),1,3)/100*I1821*10000)</f>
        <v/>
      </c>
      <c r="Z1821" s="71" t="str">
        <f ca="1">IF(I1821="","",_xll.xEURO(OFFSET(C1821,-M1821+1,0),J1821,OFFSET(C1821,-M1821+2,0),OFFSET(C1821,-M1821+2,0),OFFSET(C1821,-M1821+3,0)+AC1821,OFFSET(C1821,-M1821+4,0),1,5)/365.25*I1821*10000)</f>
        <v/>
      </c>
      <c r="AB1821" s="40" t="str">
        <f ca="1">IF(D1821="","",_xll.xCalcSkew(OFFSET(C1821,-M1821,0),E1821-OFFSET(C1821,-M1821+1,0),b)/100)</f>
        <v/>
      </c>
      <c r="AC1821" s="40" t="str">
        <f ca="1">IF(I1821="","",_xll.xCalcSkew(OFFSET(C1821,-M1821,0),J1821-OFFSET(C1821,-M1821+1,0),b)/100)</f>
        <v/>
      </c>
      <c r="AE1821">
        <f t="shared" si="320"/>
        <v>0</v>
      </c>
      <c r="AF1821">
        <f t="shared" si="321"/>
        <v>0</v>
      </c>
      <c r="AG1821">
        <f t="shared" si="322"/>
        <v>0</v>
      </c>
    </row>
    <row r="1822" spans="3:33" x14ac:dyDescent="0.25">
      <c r="D1822" s="52"/>
      <c r="E1822" s="39"/>
      <c r="F1822" s="39"/>
      <c r="G1822" s="35"/>
      <c r="I1822" s="52"/>
      <c r="J1822" s="39"/>
      <c r="K1822" s="39"/>
      <c r="L1822" s="62"/>
      <c r="M1822" s="101">
        <f t="shared" si="325"/>
        <v>23</v>
      </c>
      <c r="N1822" s="67" t="str">
        <f ca="1">IF(D1822="","",_xll.xEURO(OFFSET(C1822,-M1822+1,0),E1822,OFFSET(C1822,-M1822+2,0),OFFSET(C1822,-M1822+2,0),OFFSET(C1822,-M1822+3,0)+AB1822,OFFSET(C1822,-M1822+4,0),0,1)*D1822)</f>
        <v/>
      </c>
      <c r="O1822" s="69" t="str">
        <f ca="1">IF(D1822="","",_xll.xEURO(OFFSET(C1822,-M1822+1,0),E1822,OFFSET(C1822,-M1822+2,0),OFFSET(C1822,-M1822+2,0),OFFSET(C1822,-M1822+3,0)+AB1822,OFFSET(C1822,-M1822+4,0),0,0))</f>
        <v/>
      </c>
      <c r="P1822" s="67" t="str">
        <f t="shared" si="323"/>
        <v/>
      </c>
      <c r="Q1822" s="67" t="str">
        <f ca="1">IF(D1822="","",_xll.xEURO(OFFSET(C1822,-M1822+1,0),E1822,OFFSET(C1822,-M1822+2,0),OFFSET(C1822,-M1822+2,0),OFFSET(C1822,-M1822+3,0)+AB1822,OFFSET(C1822,-M1822+4,0),0,2)/10*D1822)</f>
        <v/>
      </c>
      <c r="R1822" s="71" t="str">
        <f ca="1">IF(D1822="","",_xll.xEURO(OFFSET(C1822,-M1822+1,0),E1822,OFFSET(C1822,-M1822+2,0),OFFSET(C1822,-M1822+2,0),OFFSET(C1822,-M1822+3,0)+AB1822,OFFSET(C1822,-M1822+4,0),0,3)/100*D1822*10000)</f>
        <v/>
      </c>
      <c r="S1822" s="71" t="str">
        <f ca="1">IF(D1822="","",_xll.xEURO(OFFSET(C1822,-M1822+1,0),E1822,OFFSET(C1822,-M1822+2,0),OFFSET(C1822,-M1822+2,0),OFFSET(C1822,-M1822+3,0)+AB1822,OFFSET(C1822,-M1822+4,0),0,5)/365.25*D1822*10000)</f>
        <v/>
      </c>
      <c r="U1822" s="67" t="str">
        <f ca="1">IF(I1822="","",_xll.xEURO(OFFSET(C1822,-M1822+1,0),J1822,OFFSET(C1822,-M1822+2,0),OFFSET(C1822,-M1822+2,0),OFFSET(C1822,-M1822+3,0)+AC1822,OFFSET(C1822,-M1822+4,0),1,1)*I1822)</f>
        <v/>
      </c>
      <c r="V1822" s="69" t="str">
        <f ca="1">IF(I1822="","",_xll.xEURO(OFFSET(C1822,-M1822+1,0),J1822,OFFSET(C1822,-M1822+2,0),OFFSET(C1822,-M1822+2,0),OFFSET(C1822,-M1822+3,0)+AC1822,OFFSET(C1822,-M1822+4,0),1,0))</f>
        <v/>
      </c>
      <c r="W1822" s="67" t="str">
        <f t="shared" si="324"/>
        <v/>
      </c>
      <c r="X1822" s="67" t="str">
        <f ca="1">IF(I1822="","",_xll.xEURO(OFFSET(C1822,-M1822+1,0),J1822,OFFSET(C1822,-M1822+2,0),OFFSET(C1822,-M1822+2,0),OFFSET(C1822,-M1822+3,0)+AC1822,OFFSET(C1822,-M1822+4,0),1,2)/10*I1822)</f>
        <v/>
      </c>
      <c r="Y1822" s="71" t="str">
        <f ca="1">IF(I1822="","",_xll.xEURO(OFFSET(C1822,-M1822+1,0),J1822,OFFSET(C1822,-M1822+2,0),OFFSET(C1822,-M1822+2,0),OFFSET(C1822,-M1822+3,0)+AC1822,OFFSET(C1822,-M1822+4,0),1,3)/100*I1822*10000)</f>
        <v/>
      </c>
      <c r="Z1822" s="71" t="str">
        <f ca="1">IF(I1822="","",_xll.xEURO(OFFSET(C1822,-M1822+1,0),J1822,OFFSET(C1822,-M1822+2,0),OFFSET(C1822,-M1822+2,0),OFFSET(C1822,-M1822+3,0)+AC1822,OFFSET(C1822,-M1822+4,0),1,5)/365.25*I1822*10000)</f>
        <v/>
      </c>
      <c r="AB1822" s="40" t="str">
        <f ca="1">IF(D1822="","",_xll.xCalcSkew(OFFSET(C1822,-M1822,0),E1822-OFFSET(C1822,-M1822+1,0),b)/100)</f>
        <v/>
      </c>
      <c r="AC1822" s="40" t="str">
        <f ca="1">IF(I1822="","",_xll.xCalcSkew(OFFSET(C1822,-M1822,0),J1822-OFFSET(C1822,-M1822+1,0),b)/100)</f>
        <v/>
      </c>
      <c r="AE1822">
        <f t="shared" si="320"/>
        <v>0</v>
      </c>
      <c r="AF1822">
        <f t="shared" si="321"/>
        <v>0</v>
      </c>
      <c r="AG1822">
        <f t="shared" si="322"/>
        <v>0</v>
      </c>
    </row>
    <row r="1823" spans="3:33" x14ac:dyDescent="0.25">
      <c r="D1823" s="52"/>
      <c r="E1823" s="39"/>
      <c r="F1823" s="39"/>
      <c r="G1823" s="35"/>
      <c r="I1823" s="52"/>
      <c r="J1823" s="39"/>
      <c r="K1823" s="39"/>
      <c r="L1823" s="62"/>
      <c r="M1823" s="101">
        <f t="shared" si="325"/>
        <v>24</v>
      </c>
      <c r="N1823" s="67" t="str">
        <f ca="1">IF(D1823="","",_xll.xEURO(OFFSET(C1823,-M1823+1,0),E1823,OFFSET(C1823,-M1823+2,0),OFFSET(C1823,-M1823+2,0),OFFSET(C1823,-M1823+3,0)+AB1823,OFFSET(C1823,-M1823+4,0),0,1)*D1823)</f>
        <v/>
      </c>
      <c r="O1823" s="69" t="str">
        <f ca="1">IF(D1823="","",_xll.xEURO(OFFSET(C1823,-M1823+1,0),E1823,OFFSET(C1823,-M1823+2,0),OFFSET(C1823,-M1823+2,0),OFFSET(C1823,-M1823+3,0)+AB1823,OFFSET(C1823,-M1823+4,0),0,0))</f>
        <v/>
      </c>
      <c r="P1823" s="67" t="str">
        <f t="shared" si="323"/>
        <v/>
      </c>
      <c r="Q1823" s="67" t="str">
        <f ca="1">IF(D1823="","",_xll.xEURO(OFFSET(C1823,-M1823+1,0),E1823,OFFSET(C1823,-M1823+2,0),OFFSET(C1823,-M1823+2,0),OFFSET(C1823,-M1823+3,0)+AB1823,OFFSET(C1823,-M1823+4,0),0,2)/10*D1823)</f>
        <v/>
      </c>
      <c r="R1823" s="71" t="str">
        <f ca="1">IF(D1823="","",_xll.xEURO(OFFSET(C1823,-M1823+1,0),E1823,OFFSET(C1823,-M1823+2,0),OFFSET(C1823,-M1823+2,0),OFFSET(C1823,-M1823+3,0)+AB1823,OFFSET(C1823,-M1823+4,0),0,3)/100*D1823*10000)</f>
        <v/>
      </c>
      <c r="S1823" s="71" t="str">
        <f ca="1">IF(D1823="","",_xll.xEURO(OFFSET(C1823,-M1823+1,0),E1823,OFFSET(C1823,-M1823+2,0),OFFSET(C1823,-M1823+2,0),OFFSET(C1823,-M1823+3,0)+AB1823,OFFSET(C1823,-M1823+4,0),0,5)/365.25*D1823*10000)</f>
        <v/>
      </c>
      <c r="U1823" s="67" t="str">
        <f ca="1">IF(I1823="","",_xll.xEURO(OFFSET(C1823,-M1823+1,0),J1823,OFFSET(C1823,-M1823+2,0),OFFSET(C1823,-M1823+2,0),OFFSET(C1823,-M1823+3,0)+AC1823,OFFSET(C1823,-M1823+4,0),1,1)*I1823)</f>
        <v/>
      </c>
      <c r="V1823" s="69" t="str">
        <f ca="1">IF(I1823="","",_xll.xEURO(OFFSET(C1823,-M1823+1,0),J1823,OFFSET(C1823,-M1823+2,0),OFFSET(C1823,-M1823+2,0),OFFSET(C1823,-M1823+3,0)+AC1823,OFFSET(C1823,-M1823+4,0),1,0))</f>
        <v/>
      </c>
      <c r="W1823" s="67" t="str">
        <f t="shared" si="324"/>
        <v/>
      </c>
      <c r="X1823" s="67" t="str">
        <f ca="1">IF(I1823="","",_xll.xEURO(OFFSET(C1823,-M1823+1,0),J1823,OFFSET(C1823,-M1823+2,0),OFFSET(C1823,-M1823+2,0),OFFSET(C1823,-M1823+3,0)+AC1823,OFFSET(C1823,-M1823+4,0),1,2)/10*I1823)</f>
        <v/>
      </c>
      <c r="Y1823" s="71" t="str">
        <f ca="1">IF(I1823="","",_xll.xEURO(OFFSET(C1823,-M1823+1,0),J1823,OFFSET(C1823,-M1823+2,0),OFFSET(C1823,-M1823+2,0),OFFSET(C1823,-M1823+3,0)+AC1823,OFFSET(C1823,-M1823+4,0),1,3)/100*I1823*10000)</f>
        <v/>
      </c>
      <c r="Z1823" s="71" t="str">
        <f ca="1">IF(I1823="","",_xll.xEURO(OFFSET(C1823,-M1823+1,0),J1823,OFFSET(C1823,-M1823+2,0),OFFSET(C1823,-M1823+2,0),OFFSET(C1823,-M1823+3,0)+AC1823,OFFSET(C1823,-M1823+4,0),1,5)/365.25*I1823*10000)</f>
        <v/>
      </c>
      <c r="AB1823" s="40" t="str">
        <f ca="1">IF(D1823="","",_xll.xCalcSkew(OFFSET(C1823,-M1823,0),E1823-OFFSET(C1823,-M1823+1,0),b)/100)</f>
        <v/>
      </c>
      <c r="AC1823" s="40" t="str">
        <f ca="1">IF(I1823="","",_xll.xCalcSkew(OFFSET(C1823,-M1823,0),J1823-OFFSET(C1823,-M1823+1,0),b)/100)</f>
        <v/>
      </c>
      <c r="AE1823">
        <f t="shared" si="320"/>
        <v>0</v>
      </c>
      <c r="AF1823">
        <f t="shared" si="321"/>
        <v>0</v>
      </c>
      <c r="AG1823">
        <f t="shared" si="322"/>
        <v>0</v>
      </c>
    </row>
    <row r="1824" spans="3:33" x14ac:dyDescent="0.25">
      <c r="D1824" s="52"/>
      <c r="E1824" s="39"/>
      <c r="F1824" s="39"/>
      <c r="G1824" s="35"/>
      <c r="I1824" s="52"/>
      <c r="J1824" s="39"/>
      <c r="K1824" s="39"/>
      <c r="L1824" s="62"/>
      <c r="M1824" s="101">
        <f t="shared" si="325"/>
        <v>25</v>
      </c>
      <c r="N1824" s="67" t="str">
        <f ca="1">IF(D1824="","",_xll.xEURO(OFFSET(C1824,-M1824+1,0),E1824,OFFSET(C1824,-M1824+2,0),OFFSET(C1824,-M1824+2,0),OFFSET(C1824,-M1824+3,0)+AB1824,OFFSET(C1824,-M1824+4,0),0,1)*D1824)</f>
        <v/>
      </c>
      <c r="O1824" s="69" t="str">
        <f ca="1">IF(D1824="","",_xll.xEURO(OFFSET(C1824,-M1824+1,0),E1824,OFFSET(C1824,-M1824+2,0),OFFSET(C1824,-M1824+2,0),OFFSET(C1824,-M1824+3,0)+AB1824,OFFSET(C1824,-M1824+4,0),0,0))</f>
        <v/>
      </c>
      <c r="P1824" s="67" t="str">
        <f t="shared" si="323"/>
        <v/>
      </c>
      <c r="Q1824" s="67" t="str">
        <f ca="1">IF(D1824="","",_xll.xEURO(OFFSET(C1824,-M1824+1,0),E1824,OFFSET(C1824,-M1824+2,0),OFFSET(C1824,-M1824+2,0),OFFSET(C1824,-M1824+3,0)+AB1824,OFFSET(C1824,-M1824+4,0),0,2)/10*D1824)</f>
        <v/>
      </c>
      <c r="R1824" s="71" t="str">
        <f ca="1">IF(D1824="","",_xll.xEURO(OFFSET(C1824,-M1824+1,0),E1824,OFFSET(C1824,-M1824+2,0),OFFSET(C1824,-M1824+2,0),OFFSET(C1824,-M1824+3,0)+AB1824,OFFSET(C1824,-M1824+4,0),0,3)/100*D1824*10000)</f>
        <v/>
      </c>
      <c r="S1824" s="71" t="str">
        <f ca="1">IF(D1824="","",_xll.xEURO(OFFSET(C1824,-M1824+1,0),E1824,OFFSET(C1824,-M1824+2,0),OFFSET(C1824,-M1824+2,0),OFFSET(C1824,-M1824+3,0)+AB1824,OFFSET(C1824,-M1824+4,0),0,5)/365.25*D1824*10000)</f>
        <v/>
      </c>
      <c r="U1824" s="67" t="str">
        <f ca="1">IF(I1824="","",_xll.xEURO(OFFSET(C1824,-M1824+1,0),J1824,OFFSET(C1824,-M1824+2,0),OFFSET(C1824,-M1824+2,0),OFFSET(C1824,-M1824+3,0)+AC1824,OFFSET(C1824,-M1824+4,0),1,1)*I1824)</f>
        <v/>
      </c>
      <c r="V1824" s="69" t="str">
        <f ca="1">IF(I1824="","",_xll.xEURO(OFFSET(C1824,-M1824+1,0),J1824,OFFSET(C1824,-M1824+2,0),OFFSET(C1824,-M1824+2,0),OFFSET(C1824,-M1824+3,0)+AC1824,OFFSET(C1824,-M1824+4,0),1,0))</f>
        <v/>
      </c>
      <c r="W1824" s="67" t="str">
        <f t="shared" si="324"/>
        <v/>
      </c>
      <c r="X1824" s="67" t="str">
        <f ca="1">IF(I1824="","",_xll.xEURO(OFFSET(C1824,-M1824+1,0),J1824,OFFSET(C1824,-M1824+2,0),OFFSET(C1824,-M1824+2,0),OFFSET(C1824,-M1824+3,0)+AC1824,OFFSET(C1824,-M1824+4,0),1,2)/10*I1824)</f>
        <v/>
      </c>
      <c r="Y1824" s="71" t="str">
        <f ca="1">IF(I1824="","",_xll.xEURO(OFFSET(C1824,-M1824+1,0),J1824,OFFSET(C1824,-M1824+2,0),OFFSET(C1824,-M1824+2,0),OFFSET(C1824,-M1824+3,0)+AC1824,OFFSET(C1824,-M1824+4,0),1,3)/100*I1824*10000)</f>
        <v/>
      </c>
      <c r="Z1824" s="71" t="str">
        <f ca="1">IF(I1824="","",_xll.xEURO(OFFSET(C1824,-M1824+1,0),J1824,OFFSET(C1824,-M1824+2,0),OFFSET(C1824,-M1824+2,0),OFFSET(C1824,-M1824+3,0)+AC1824,OFFSET(C1824,-M1824+4,0),1,5)/365.25*I1824*10000)</f>
        <v/>
      </c>
      <c r="AB1824" s="40" t="str">
        <f ca="1">IF(D1824="","",_xll.xCalcSkew(OFFSET(C1824,-M1824,0),E1824-OFFSET(C1824,-M1824+1,0),b)/100)</f>
        <v/>
      </c>
      <c r="AC1824" s="40" t="str">
        <f ca="1">IF(I1824="","",_xll.xCalcSkew(OFFSET(C1824,-M1824,0),J1824-OFFSET(C1824,-M1824+1,0),b)/100)</f>
        <v/>
      </c>
      <c r="AE1824">
        <f t="shared" si="320"/>
        <v>0</v>
      </c>
      <c r="AF1824">
        <f t="shared" si="321"/>
        <v>0</v>
      </c>
      <c r="AG1824">
        <f t="shared" si="322"/>
        <v>0</v>
      </c>
    </row>
    <row r="1825" spans="3:33" x14ac:dyDescent="0.25">
      <c r="D1825" s="52"/>
      <c r="E1825" s="39"/>
      <c r="F1825" s="39"/>
      <c r="G1825" s="35"/>
      <c r="I1825" s="52"/>
      <c r="J1825" s="39"/>
      <c r="K1825" s="39"/>
      <c r="L1825" s="62"/>
      <c r="M1825" s="101">
        <f t="shared" si="325"/>
        <v>26</v>
      </c>
      <c r="N1825" s="67" t="str">
        <f ca="1">IF(D1825="","",_xll.xEURO(OFFSET(C1825,-M1825+1,0),E1825,OFFSET(C1825,-M1825+2,0),OFFSET(C1825,-M1825+2,0),OFFSET(C1825,-M1825+3,0)+AB1825,OFFSET(C1825,-M1825+4,0),0,1)*D1825)</f>
        <v/>
      </c>
      <c r="O1825" s="69" t="str">
        <f ca="1">IF(D1825="","",_xll.xEURO(OFFSET(C1825,-M1825+1,0),E1825,OFFSET(C1825,-M1825+2,0),OFFSET(C1825,-M1825+2,0),OFFSET(C1825,-M1825+3,0)+AB1825,OFFSET(C1825,-M1825+4,0),0,0))</f>
        <v/>
      </c>
      <c r="P1825" s="67" t="str">
        <f t="shared" si="323"/>
        <v/>
      </c>
      <c r="Q1825" s="67" t="str">
        <f ca="1">IF(D1825="","",_xll.xEURO(OFFSET(C1825,-M1825+1,0),E1825,OFFSET(C1825,-M1825+2,0),OFFSET(C1825,-M1825+2,0),OFFSET(C1825,-M1825+3,0)+AB1825,OFFSET(C1825,-M1825+4,0),0,2)/10*D1825)</f>
        <v/>
      </c>
      <c r="R1825" s="71" t="str">
        <f ca="1">IF(D1825="","",_xll.xEURO(OFFSET(C1825,-M1825+1,0),E1825,OFFSET(C1825,-M1825+2,0),OFFSET(C1825,-M1825+2,0),OFFSET(C1825,-M1825+3,0)+AB1825,OFFSET(C1825,-M1825+4,0),0,3)/100*D1825*10000)</f>
        <v/>
      </c>
      <c r="S1825" s="71" t="str">
        <f ca="1">IF(D1825="","",_xll.xEURO(OFFSET(C1825,-M1825+1,0),E1825,OFFSET(C1825,-M1825+2,0),OFFSET(C1825,-M1825+2,0),OFFSET(C1825,-M1825+3,0)+AB1825,OFFSET(C1825,-M1825+4,0),0,5)/365.25*D1825*10000)</f>
        <v/>
      </c>
      <c r="U1825" s="67" t="str">
        <f ca="1">IF(I1825="","",_xll.xEURO(OFFSET(C1825,-M1825+1,0),J1825,OFFSET(C1825,-M1825+2,0),OFFSET(C1825,-M1825+2,0),OFFSET(C1825,-M1825+3,0)+AC1825,OFFSET(C1825,-M1825+4,0),1,1)*I1825)</f>
        <v/>
      </c>
      <c r="V1825" s="69" t="str">
        <f ca="1">IF(I1825="","",_xll.xEURO(OFFSET(C1825,-M1825+1,0),J1825,OFFSET(C1825,-M1825+2,0),OFFSET(C1825,-M1825+2,0),OFFSET(C1825,-M1825+3,0)+AC1825,OFFSET(C1825,-M1825+4,0),1,0))</f>
        <v/>
      </c>
      <c r="W1825" s="67" t="str">
        <f t="shared" si="324"/>
        <v/>
      </c>
      <c r="X1825" s="67" t="str">
        <f ca="1">IF(I1825="","",_xll.xEURO(OFFSET(C1825,-M1825+1,0),J1825,OFFSET(C1825,-M1825+2,0),OFFSET(C1825,-M1825+2,0),OFFSET(C1825,-M1825+3,0)+AC1825,OFFSET(C1825,-M1825+4,0),1,2)/10*I1825)</f>
        <v/>
      </c>
      <c r="Y1825" s="71" t="str">
        <f ca="1">IF(I1825="","",_xll.xEURO(OFFSET(C1825,-M1825+1,0),J1825,OFFSET(C1825,-M1825+2,0),OFFSET(C1825,-M1825+2,0),OFFSET(C1825,-M1825+3,0)+AC1825,OFFSET(C1825,-M1825+4,0),1,3)/100*I1825*10000)</f>
        <v/>
      </c>
      <c r="Z1825" s="71" t="str">
        <f ca="1">IF(I1825="","",_xll.xEURO(OFFSET(C1825,-M1825+1,0),J1825,OFFSET(C1825,-M1825+2,0),OFFSET(C1825,-M1825+2,0),OFFSET(C1825,-M1825+3,0)+AC1825,OFFSET(C1825,-M1825+4,0),1,5)/365.25*I1825*10000)</f>
        <v/>
      </c>
      <c r="AB1825" s="40" t="str">
        <f ca="1">IF(D1825="","",_xll.xCalcSkew(OFFSET(C1825,-M1825,0),E1825-OFFSET(C1825,-M1825+1,0),b)/100)</f>
        <v/>
      </c>
      <c r="AC1825" s="40" t="str">
        <f ca="1">IF(I1825="","",_xll.xCalcSkew(OFFSET(C1825,-M1825,0),J1825-OFFSET(C1825,-M1825+1,0),b)/100)</f>
        <v/>
      </c>
      <c r="AE1825">
        <f t="shared" si="320"/>
        <v>0</v>
      </c>
      <c r="AF1825">
        <f t="shared" si="321"/>
        <v>0</v>
      </c>
      <c r="AG1825">
        <f t="shared" si="322"/>
        <v>0</v>
      </c>
    </row>
    <row r="1826" spans="3:33" x14ac:dyDescent="0.25">
      <c r="D1826" s="52"/>
      <c r="E1826" s="39"/>
      <c r="F1826" s="39"/>
      <c r="G1826" s="35"/>
      <c r="I1826" s="52"/>
      <c r="J1826" s="39"/>
      <c r="K1826" s="39"/>
      <c r="L1826" s="62"/>
      <c r="M1826" s="101">
        <f t="shared" si="325"/>
        <v>27</v>
      </c>
      <c r="N1826" s="67" t="str">
        <f ca="1">IF(D1826="","",_xll.xEURO(OFFSET(C1826,-M1826+1,0),E1826,OFFSET(C1826,-M1826+2,0),OFFSET(C1826,-M1826+2,0),OFFSET(C1826,-M1826+3,0)+AB1826,OFFSET(C1826,-M1826+4,0),0,1)*D1826)</f>
        <v/>
      </c>
      <c r="O1826" s="69" t="str">
        <f ca="1">IF(D1826="","",_xll.xEURO(OFFSET(C1826,-M1826+1,0),E1826,OFFSET(C1826,-M1826+2,0),OFFSET(C1826,-M1826+2,0),OFFSET(C1826,-M1826+3,0)+AB1826,OFFSET(C1826,-M1826+4,0),0,0))</f>
        <v/>
      </c>
      <c r="P1826" s="67" t="str">
        <f t="shared" si="323"/>
        <v/>
      </c>
      <c r="Q1826" s="67" t="str">
        <f ca="1">IF(D1826="","",_xll.xEURO(OFFSET(C1826,-M1826+1,0),E1826,OFFSET(C1826,-M1826+2,0),OFFSET(C1826,-M1826+2,0),OFFSET(C1826,-M1826+3,0)+AB1826,OFFSET(C1826,-M1826+4,0),0,2)/10*D1826)</f>
        <v/>
      </c>
      <c r="R1826" s="71" t="str">
        <f ca="1">IF(D1826="","",_xll.xEURO(OFFSET(C1826,-M1826+1,0),E1826,OFFSET(C1826,-M1826+2,0),OFFSET(C1826,-M1826+2,0),OFFSET(C1826,-M1826+3,0)+AB1826,OFFSET(C1826,-M1826+4,0),0,3)/100*D1826*10000)</f>
        <v/>
      </c>
      <c r="S1826" s="71" t="str">
        <f ca="1">IF(D1826="","",_xll.xEURO(OFFSET(C1826,-M1826+1,0),E1826,OFFSET(C1826,-M1826+2,0),OFFSET(C1826,-M1826+2,0),OFFSET(C1826,-M1826+3,0)+AB1826,OFFSET(C1826,-M1826+4,0),0,5)/365.25*D1826*10000)</f>
        <v/>
      </c>
      <c r="U1826" s="67" t="str">
        <f ca="1">IF(I1826="","",_xll.xEURO(OFFSET(C1826,-M1826+1,0),J1826,OFFSET(C1826,-M1826+2,0),OFFSET(C1826,-M1826+2,0),OFFSET(C1826,-M1826+3,0)+AC1826,OFFSET(C1826,-M1826+4,0),1,1)*I1826)</f>
        <v/>
      </c>
      <c r="V1826" s="69" t="str">
        <f ca="1">IF(I1826="","",_xll.xEURO(OFFSET(C1826,-M1826+1,0),J1826,OFFSET(C1826,-M1826+2,0),OFFSET(C1826,-M1826+2,0),OFFSET(C1826,-M1826+3,0)+AC1826,OFFSET(C1826,-M1826+4,0),1,0))</f>
        <v/>
      </c>
      <c r="W1826" s="67" t="str">
        <f t="shared" si="324"/>
        <v/>
      </c>
      <c r="X1826" s="67" t="str">
        <f ca="1">IF(I1826="","",_xll.xEURO(OFFSET(C1826,-M1826+1,0),J1826,OFFSET(C1826,-M1826+2,0),OFFSET(C1826,-M1826+2,0),OFFSET(C1826,-M1826+3,0)+AC1826,OFFSET(C1826,-M1826+4,0),1,2)/10*I1826)</f>
        <v/>
      </c>
      <c r="Y1826" s="71" t="str">
        <f ca="1">IF(I1826="","",_xll.xEURO(OFFSET(C1826,-M1826+1,0),J1826,OFFSET(C1826,-M1826+2,0),OFFSET(C1826,-M1826+2,0),OFFSET(C1826,-M1826+3,0)+AC1826,OFFSET(C1826,-M1826+4,0),1,3)/100*I1826*10000)</f>
        <v/>
      </c>
      <c r="Z1826" s="71" t="str">
        <f ca="1">IF(I1826="","",_xll.xEURO(OFFSET(C1826,-M1826+1,0),J1826,OFFSET(C1826,-M1826+2,0),OFFSET(C1826,-M1826+2,0),OFFSET(C1826,-M1826+3,0)+AC1826,OFFSET(C1826,-M1826+4,0),1,5)/365.25*I1826*10000)</f>
        <v/>
      </c>
      <c r="AB1826" s="40" t="str">
        <f ca="1">IF(D1826="","",_xll.xCalcSkew(OFFSET(C1826,-M1826,0),E1826-OFFSET(C1826,-M1826+1,0),b)/100)</f>
        <v/>
      </c>
      <c r="AC1826" s="40" t="str">
        <f ca="1">IF(I1826="","",_xll.xCalcSkew(OFFSET(C1826,-M1826,0),J1826-OFFSET(C1826,-M1826+1,0),b)/100)</f>
        <v/>
      </c>
      <c r="AE1826">
        <f t="shared" si="320"/>
        <v>0</v>
      </c>
      <c r="AF1826">
        <f t="shared" si="321"/>
        <v>0</v>
      </c>
      <c r="AG1826">
        <f t="shared" si="322"/>
        <v>0</v>
      </c>
    </row>
    <row r="1827" spans="3:33" x14ac:dyDescent="0.25">
      <c r="D1827" s="52"/>
      <c r="E1827" s="39"/>
      <c r="F1827" s="39"/>
      <c r="G1827" s="35"/>
      <c r="I1827" s="52"/>
      <c r="J1827" s="39"/>
      <c r="K1827" s="39"/>
      <c r="L1827" s="62"/>
      <c r="M1827" s="101">
        <f t="shared" si="325"/>
        <v>28</v>
      </c>
      <c r="N1827" s="67" t="str">
        <f ca="1">IF(D1827="","",_xll.xEURO(OFFSET(C1827,-M1827+1,0),E1827,OFFSET(C1827,-M1827+2,0),OFFSET(C1827,-M1827+2,0),OFFSET(C1827,-M1827+3,0)+AB1827,OFFSET(C1827,-M1827+4,0),0,1)*D1827)</f>
        <v/>
      </c>
      <c r="O1827" s="69" t="str">
        <f ca="1">IF(D1827="","",_xll.xEURO(OFFSET(C1827,-M1827+1,0),E1827,OFFSET(C1827,-M1827+2,0),OFFSET(C1827,-M1827+2,0),OFFSET(C1827,-M1827+3,0)+AB1827,OFFSET(C1827,-M1827+4,0),0,0))</f>
        <v/>
      </c>
      <c r="P1827" s="67" t="str">
        <f t="shared" si="323"/>
        <v/>
      </c>
      <c r="Q1827" s="67" t="str">
        <f ca="1">IF(D1827="","",_xll.xEURO(OFFSET(C1827,-M1827+1,0),E1827,OFFSET(C1827,-M1827+2,0),OFFSET(C1827,-M1827+2,0),OFFSET(C1827,-M1827+3,0)+AB1827,OFFSET(C1827,-M1827+4,0),0,2)/10*D1827)</f>
        <v/>
      </c>
      <c r="R1827" s="71" t="str">
        <f ca="1">IF(D1827="","",_xll.xEURO(OFFSET(C1827,-M1827+1,0),E1827,OFFSET(C1827,-M1827+2,0),OFFSET(C1827,-M1827+2,0),OFFSET(C1827,-M1827+3,0)+AB1827,OFFSET(C1827,-M1827+4,0),0,3)/100*D1827*10000)</f>
        <v/>
      </c>
      <c r="S1827" s="71" t="str">
        <f ca="1">IF(D1827="","",_xll.xEURO(OFFSET(C1827,-M1827+1,0),E1827,OFFSET(C1827,-M1827+2,0),OFFSET(C1827,-M1827+2,0),OFFSET(C1827,-M1827+3,0)+AB1827,OFFSET(C1827,-M1827+4,0),0,5)/365.25*D1827*10000)</f>
        <v/>
      </c>
      <c r="U1827" s="67" t="str">
        <f ca="1">IF(I1827="","",_xll.xEURO(OFFSET(C1827,-M1827+1,0),J1827,OFFSET(C1827,-M1827+2,0),OFFSET(C1827,-M1827+2,0),OFFSET(C1827,-M1827+3,0)+AC1827,OFFSET(C1827,-M1827+4,0),1,1)*I1827)</f>
        <v/>
      </c>
      <c r="V1827" s="69" t="str">
        <f ca="1">IF(I1827="","",_xll.xEURO(OFFSET(C1827,-M1827+1,0),J1827,OFFSET(C1827,-M1827+2,0),OFFSET(C1827,-M1827+2,0),OFFSET(C1827,-M1827+3,0)+AC1827,OFFSET(C1827,-M1827+4,0),1,0))</f>
        <v/>
      </c>
      <c r="W1827" s="67" t="str">
        <f t="shared" si="324"/>
        <v/>
      </c>
      <c r="X1827" s="67" t="str">
        <f ca="1">IF(I1827="","",_xll.xEURO(OFFSET(C1827,-M1827+1,0),J1827,OFFSET(C1827,-M1827+2,0),OFFSET(C1827,-M1827+2,0),OFFSET(C1827,-M1827+3,0)+AC1827,OFFSET(C1827,-M1827+4,0),1,2)/10*I1827)</f>
        <v/>
      </c>
      <c r="Y1827" s="71" t="str">
        <f ca="1">IF(I1827="","",_xll.xEURO(OFFSET(C1827,-M1827+1,0),J1827,OFFSET(C1827,-M1827+2,0),OFFSET(C1827,-M1827+2,0),OFFSET(C1827,-M1827+3,0)+AC1827,OFFSET(C1827,-M1827+4,0),1,3)/100*I1827*10000)</f>
        <v/>
      </c>
      <c r="Z1827" s="71" t="str">
        <f ca="1">IF(I1827="","",_xll.xEURO(OFFSET(C1827,-M1827+1,0),J1827,OFFSET(C1827,-M1827+2,0),OFFSET(C1827,-M1827+2,0),OFFSET(C1827,-M1827+3,0)+AC1827,OFFSET(C1827,-M1827+4,0),1,5)/365.25*I1827*10000)</f>
        <v/>
      </c>
      <c r="AB1827" s="40" t="str">
        <f ca="1">IF(D1827="","",_xll.xCalcSkew(OFFSET(C1827,-M1827,0),E1827-OFFSET(C1827,-M1827+1,0),b)/100)</f>
        <v/>
      </c>
      <c r="AC1827" s="40" t="str">
        <f ca="1">IF(I1827="","",_xll.xCalcSkew(OFFSET(C1827,-M1827,0),J1827-OFFSET(C1827,-M1827+1,0),b)/100)</f>
        <v/>
      </c>
      <c r="AE1827">
        <f t="shared" si="320"/>
        <v>0</v>
      </c>
      <c r="AF1827">
        <f t="shared" si="321"/>
        <v>0</v>
      </c>
      <c r="AG1827">
        <f t="shared" si="322"/>
        <v>0</v>
      </c>
    </row>
    <row r="1828" spans="3:33" x14ac:dyDescent="0.25">
      <c r="D1828" s="52"/>
      <c r="E1828" s="39"/>
      <c r="F1828" s="39"/>
      <c r="G1828" s="35"/>
      <c r="I1828" s="52"/>
      <c r="J1828" s="39"/>
      <c r="K1828" s="39"/>
      <c r="L1828" s="62"/>
      <c r="M1828" s="101">
        <f t="shared" si="325"/>
        <v>29</v>
      </c>
      <c r="N1828" s="67" t="str">
        <f ca="1">IF(D1828="","",_xll.xEURO(OFFSET(C1828,-M1828+1,0),E1828,OFFSET(C1828,-M1828+2,0),OFFSET(C1828,-M1828+2,0),OFFSET(C1828,-M1828+3,0)+AB1828,OFFSET(C1828,-M1828+4,0),0,1)*D1828)</f>
        <v/>
      </c>
      <c r="O1828" s="69" t="str">
        <f ca="1">IF(D1828="","",_xll.xEURO(OFFSET(C1828,-M1828+1,0),E1828,OFFSET(C1828,-M1828+2,0),OFFSET(C1828,-M1828+2,0),OFFSET(C1828,-M1828+3,0)+AB1828,OFFSET(C1828,-M1828+4,0),0,0))</f>
        <v/>
      </c>
      <c r="P1828" s="67" t="str">
        <f t="shared" si="323"/>
        <v/>
      </c>
      <c r="Q1828" s="67" t="str">
        <f ca="1">IF(D1828="","",_xll.xEURO(OFFSET(C1828,-M1828+1,0),E1828,OFFSET(C1828,-M1828+2,0),OFFSET(C1828,-M1828+2,0),OFFSET(C1828,-M1828+3,0)+AB1828,OFFSET(C1828,-M1828+4,0),0,2)/10*D1828)</f>
        <v/>
      </c>
      <c r="R1828" s="71" t="str">
        <f ca="1">IF(D1828="","",_xll.xEURO(OFFSET(C1828,-M1828+1,0),E1828,OFFSET(C1828,-M1828+2,0),OFFSET(C1828,-M1828+2,0),OFFSET(C1828,-M1828+3,0)+AB1828,OFFSET(C1828,-M1828+4,0),0,3)/100*D1828*10000)</f>
        <v/>
      </c>
      <c r="S1828" s="71" t="str">
        <f ca="1">IF(D1828="","",_xll.xEURO(OFFSET(C1828,-M1828+1,0),E1828,OFFSET(C1828,-M1828+2,0),OFFSET(C1828,-M1828+2,0),OFFSET(C1828,-M1828+3,0)+AB1828,OFFSET(C1828,-M1828+4,0),0,5)/365.25*D1828*10000)</f>
        <v/>
      </c>
      <c r="U1828" s="67" t="str">
        <f ca="1">IF(I1828="","",_xll.xEURO(OFFSET(C1828,-M1828+1,0),J1828,OFFSET(C1828,-M1828+2,0),OFFSET(C1828,-M1828+2,0),OFFSET(C1828,-M1828+3,0)+AC1828,OFFSET(C1828,-M1828+4,0),1,1)*I1828)</f>
        <v/>
      </c>
      <c r="V1828" s="69" t="str">
        <f ca="1">IF(I1828="","",_xll.xEURO(OFFSET(C1828,-M1828+1,0),J1828,OFFSET(C1828,-M1828+2,0),OFFSET(C1828,-M1828+2,0),OFFSET(C1828,-M1828+3,0)+AC1828,OFFSET(C1828,-M1828+4,0),1,0))</f>
        <v/>
      </c>
      <c r="W1828" s="67" t="str">
        <f t="shared" si="324"/>
        <v/>
      </c>
      <c r="X1828" s="67" t="str">
        <f ca="1">IF(I1828="","",_xll.xEURO(OFFSET(C1828,-M1828+1,0),J1828,OFFSET(C1828,-M1828+2,0),OFFSET(C1828,-M1828+2,0),OFFSET(C1828,-M1828+3,0)+AC1828,OFFSET(C1828,-M1828+4,0),1,2)/10*I1828)</f>
        <v/>
      </c>
      <c r="Y1828" s="71" t="str">
        <f ca="1">IF(I1828="","",_xll.xEURO(OFFSET(C1828,-M1828+1,0),J1828,OFFSET(C1828,-M1828+2,0),OFFSET(C1828,-M1828+2,0),OFFSET(C1828,-M1828+3,0)+AC1828,OFFSET(C1828,-M1828+4,0),1,3)/100*I1828*10000)</f>
        <v/>
      </c>
      <c r="Z1828" s="71" t="str">
        <f ca="1">IF(I1828="","",_xll.xEURO(OFFSET(C1828,-M1828+1,0),J1828,OFFSET(C1828,-M1828+2,0),OFFSET(C1828,-M1828+2,0),OFFSET(C1828,-M1828+3,0)+AC1828,OFFSET(C1828,-M1828+4,0),1,5)/365.25*I1828*10000)</f>
        <v/>
      </c>
      <c r="AB1828" s="40" t="str">
        <f ca="1">IF(D1828="","",_xll.xCalcSkew(OFFSET(C1828,-M1828,0),E1828-OFFSET(C1828,-M1828+1,0),b)/100)</f>
        <v/>
      </c>
      <c r="AC1828" s="40" t="str">
        <f ca="1">IF(I1828="","",_xll.xCalcSkew(OFFSET(C1828,-M1828,0),J1828-OFFSET(C1828,-M1828+1,0),b)/100)</f>
        <v/>
      </c>
      <c r="AE1828">
        <f t="shared" si="320"/>
        <v>0</v>
      </c>
      <c r="AF1828">
        <f t="shared" si="321"/>
        <v>0</v>
      </c>
      <c r="AG1828">
        <f t="shared" si="322"/>
        <v>0</v>
      </c>
    </row>
    <row r="1829" spans="3:33" x14ac:dyDescent="0.25">
      <c r="D1829" s="52"/>
      <c r="E1829" s="39"/>
      <c r="F1829" s="39"/>
      <c r="G1829" s="35"/>
      <c r="I1829" s="52"/>
      <c r="J1829" s="39"/>
      <c r="K1829" s="39"/>
      <c r="L1829" s="62"/>
      <c r="M1829" s="101">
        <f t="shared" si="325"/>
        <v>30</v>
      </c>
      <c r="N1829" s="67" t="str">
        <f ca="1">IF(D1829="","",_xll.xEURO(OFFSET(C1829,-M1829+1,0),E1829,OFFSET(C1829,-M1829+2,0),OFFSET(C1829,-M1829+2,0),OFFSET(C1829,-M1829+3,0)+AB1829,OFFSET(C1829,-M1829+4,0),0,1)*D1829)</f>
        <v/>
      </c>
      <c r="O1829" s="69" t="str">
        <f ca="1">IF(D1829="","",_xll.xEURO(OFFSET(C1829,-M1829+1,0),E1829,OFFSET(C1829,-M1829+2,0),OFFSET(C1829,-M1829+2,0),OFFSET(C1829,-M1829+3,0)+AB1829,OFFSET(C1829,-M1829+4,0),0,0))</f>
        <v/>
      </c>
      <c r="P1829" s="67" t="str">
        <f t="shared" si="323"/>
        <v/>
      </c>
      <c r="Q1829" s="67" t="str">
        <f ca="1">IF(D1829="","",_xll.xEURO(OFFSET(C1829,-M1829+1,0),E1829,OFFSET(C1829,-M1829+2,0),OFFSET(C1829,-M1829+2,0),OFFSET(C1829,-M1829+3,0)+AB1829,OFFSET(C1829,-M1829+4,0),0,2)/10*D1829)</f>
        <v/>
      </c>
      <c r="R1829" s="71" t="str">
        <f ca="1">IF(D1829="","",_xll.xEURO(OFFSET(C1829,-M1829+1,0),E1829,OFFSET(C1829,-M1829+2,0),OFFSET(C1829,-M1829+2,0),OFFSET(C1829,-M1829+3,0)+AB1829,OFFSET(C1829,-M1829+4,0),0,3)/100*D1829*10000)</f>
        <v/>
      </c>
      <c r="S1829" s="71" t="str">
        <f ca="1">IF(D1829="","",_xll.xEURO(OFFSET(C1829,-M1829+1,0),E1829,OFFSET(C1829,-M1829+2,0),OFFSET(C1829,-M1829+2,0),OFFSET(C1829,-M1829+3,0)+AB1829,OFFSET(C1829,-M1829+4,0),0,5)/365.25*D1829*10000)</f>
        <v/>
      </c>
      <c r="U1829" s="67" t="str">
        <f ca="1">IF(I1829="","",_xll.xEURO(OFFSET(C1829,-M1829+1,0),J1829,OFFSET(C1829,-M1829+2,0),OFFSET(C1829,-M1829+2,0),OFFSET(C1829,-M1829+3,0)+AC1829,OFFSET(C1829,-M1829+4,0),1,1)*I1829)</f>
        <v/>
      </c>
      <c r="V1829" s="69" t="str">
        <f ca="1">IF(I1829="","",_xll.xEURO(OFFSET(C1829,-M1829+1,0),J1829,OFFSET(C1829,-M1829+2,0),OFFSET(C1829,-M1829+2,0),OFFSET(C1829,-M1829+3,0)+AC1829,OFFSET(C1829,-M1829+4,0),1,0))</f>
        <v/>
      </c>
      <c r="W1829" s="67" t="str">
        <f t="shared" si="324"/>
        <v/>
      </c>
      <c r="X1829" s="67" t="str">
        <f ca="1">IF(I1829="","",_xll.xEURO(OFFSET(C1829,-M1829+1,0),J1829,OFFSET(C1829,-M1829+2,0),OFFSET(C1829,-M1829+2,0),OFFSET(C1829,-M1829+3,0)+AC1829,OFFSET(C1829,-M1829+4,0),1,2)/10*I1829)</f>
        <v/>
      </c>
      <c r="Y1829" s="71" t="str">
        <f ca="1">IF(I1829="","",_xll.xEURO(OFFSET(C1829,-M1829+1,0),J1829,OFFSET(C1829,-M1829+2,0),OFFSET(C1829,-M1829+2,0),OFFSET(C1829,-M1829+3,0)+AC1829,OFFSET(C1829,-M1829+4,0),1,3)/100*I1829*10000)</f>
        <v/>
      </c>
      <c r="Z1829" s="71" t="str">
        <f ca="1">IF(I1829="","",_xll.xEURO(OFFSET(C1829,-M1829+1,0),J1829,OFFSET(C1829,-M1829+2,0),OFFSET(C1829,-M1829+2,0),OFFSET(C1829,-M1829+3,0)+AC1829,OFFSET(C1829,-M1829+4,0),1,5)/365.25*I1829*10000)</f>
        <v/>
      </c>
      <c r="AB1829" s="40" t="str">
        <f ca="1">IF(D1829="","",_xll.xCalcSkew(OFFSET(C1829,-M1829,0),E1829-OFFSET(C1829,-M1829+1,0),b)/100)</f>
        <v/>
      </c>
      <c r="AC1829" s="40" t="str">
        <f ca="1">IF(I1829="","",_xll.xCalcSkew(OFFSET(C1829,-M1829,0),J1829-OFFSET(C1829,-M1829+1,0),b)/100)</f>
        <v/>
      </c>
      <c r="AE1829">
        <f t="shared" si="320"/>
        <v>0</v>
      </c>
      <c r="AF1829">
        <f t="shared" si="321"/>
        <v>0</v>
      </c>
      <c r="AG1829">
        <f t="shared" si="322"/>
        <v>0</v>
      </c>
    </row>
    <row r="1830" spans="3:33" x14ac:dyDescent="0.25">
      <c r="D1830" s="52"/>
      <c r="E1830" s="39"/>
      <c r="F1830" s="39"/>
      <c r="G1830" s="35"/>
      <c r="I1830" s="52"/>
      <c r="J1830" s="39"/>
      <c r="K1830" s="39"/>
      <c r="L1830" s="62"/>
      <c r="M1830" s="101">
        <f t="shared" si="325"/>
        <v>31</v>
      </c>
      <c r="N1830" s="67" t="str">
        <f ca="1">IF(D1830="","",_xll.xEURO(OFFSET(C1830,-M1830+1,0),E1830,OFFSET(C1830,-M1830+2,0),OFFSET(C1830,-M1830+2,0),OFFSET(C1830,-M1830+3,0)+AB1830,OFFSET(C1830,-M1830+4,0),0,1)*D1830)</f>
        <v/>
      </c>
      <c r="O1830" s="69" t="str">
        <f ca="1">IF(D1830="","",_xll.xEURO(OFFSET(C1830,-M1830+1,0),E1830,OFFSET(C1830,-M1830+2,0),OFFSET(C1830,-M1830+2,0),OFFSET(C1830,-M1830+3,0)+AB1830,OFFSET(C1830,-M1830+4,0),0,0))</f>
        <v/>
      </c>
      <c r="P1830" s="67" t="str">
        <f t="shared" si="323"/>
        <v/>
      </c>
      <c r="Q1830" s="67" t="str">
        <f ca="1">IF(D1830="","",_xll.xEURO(OFFSET(C1830,-M1830+1,0),E1830,OFFSET(C1830,-M1830+2,0),OFFSET(C1830,-M1830+2,0),OFFSET(C1830,-M1830+3,0)+AB1830,OFFSET(C1830,-M1830+4,0),0,2)/10*D1830)</f>
        <v/>
      </c>
      <c r="R1830" s="71" t="str">
        <f ca="1">IF(D1830="","",_xll.xEURO(OFFSET(C1830,-M1830+1,0),E1830,OFFSET(C1830,-M1830+2,0),OFFSET(C1830,-M1830+2,0),OFFSET(C1830,-M1830+3,0)+AB1830,OFFSET(C1830,-M1830+4,0),0,3)/100*D1830*10000)</f>
        <v/>
      </c>
      <c r="S1830" s="71" t="str">
        <f ca="1">IF(D1830="","",_xll.xEURO(OFFSET(C1830,-M1830+1,0),E1830,OFFSET(C1830,-M1830+2,0),OFFSET(C1830,-M1830+2,0),OFFSET(C1830,-M1830+3,0)+AB1830,OFFSET(C1830,-M1830+4,0),0,5)/365.25*D1830*10000)</f>
        <v/>
      </c>
      <c r="U1830" s="67" t="str">
        <f ca="1">IF(I1830="","",_xll.xEURO(OFFSET(C1830,-M1830+1,0),J1830,OFFSET(C1830,-M1830+2,0),OFFSET(C1830,-M1830+2,0),OFFSET(C1830,-M1830+3,0)+AC1830,OFFSET(C1830,-M1830+4,0),1,1)*I1830)</f>
        <v/>
      </c>
      <c r="V1830" s="69" t="str">
        <f ca="1">IF(I1830="","",_xll.xEURO(OFFSET(C1830,-M1830+1,0),J1830,OFFSET(C1830,-M1830+2,0),OFFSET(C1830,-M1830+2,0),OFFSET(C1830,-M1830+3,0)+AC1830,OFFSET(C1830,-M1830+4,0),1,0))</f>
        <v/>
      </c>
      <c r="W1830" s="67" t="str">
        <f t="shared" si="324"/>
        <v/>
      </c>
      <c r="X1830" s="67" t="str">
        <f ca="1">IF(I1830="","",_xll.xEURO(OFFSET(C1830,-M1830+1,0),J1830,OFFSET(C1830,-M1830+2,0),OFFSET(C1830,-M1830+2,0),OFFSET(C1830,-M1830+3,0)+AC1830,OFFSET(C1830,-M1830+4,0),1,2)/10*I1830)</f>
        <v/>
      </c>
      <c r="Y1830" s="71" t="str">
        <f ca="1">IF(I1830="","",_xll.xEURO(OFFSET(C1830,-M1830+1,0),J1830,OFFSET(C1830,-M1830+2,0),OFFSET(C1830,-M1830+2,0),OFFSET(C1830,-M1830+3,0)+AC1830,OFFSET(C1830,-M1830+4,0),1,3)/100*I1830*10000)</f>
        <v/>
      </c>
      <c r="Z1830" s="71" t="str">
        <f ca="1">IF(I1830="","",_xll.xEURO(OFFSET(C1830,-M1830+1,0),J1830,OFFSET(C1830,-M1830+2,0),OFFSET(C1830,-M1830+2,0),OFFSET(C1830,-M1830+3,0)+AC1830,OFFSET(C1830,-M1830+4,0),1,5)/365.25*I1830*10000)</f>
        <v/>
      </c>
      <c r="AB1830" s="40" t="str">
        <f ca="1">IF(D1830="","",_xll.xCalcSkew(OFFSET(C1830,-M1830,0),E1830-OFFSET(C1830,-M1830+1,0),b)/100)</f>
        <v/>
      </c>
      <c r="AC1830" s="40" t="str">
        <f ca="1">IF(I1830="","",_xll.xCalcSkew(OFFSET(C1830,-M1830,0),J1830-OFFSET(C1830,-M1830+1,0),b)/100)</f>
        <v/>
      </c>
      <c r="AE1830">
        <f t="shared" si="320"/>
        <v>0</v>
      </c>
      <c r="AF1830">
        <f t="shared" si="321"/>
        <v>0</v>
      </c>
      <c r="AG1830">
        <f t="shared" si="322"/>
        <v>0</v>
      </c>
    </row>
    <row r="1831" spans="3:33" x14ac:dyDescent="0.25">
      <c r="D1831" s="52"/>
      <c r="E1831" s="39"/>
      <c r="F1831" s="39"/>
      <c r="G1831" s="35"/>
      <c r="I1831" s="52"/>
      <c r="J1831" s="39"/>
      <c r="K1831" s="39"/>
      <c r="L1831" s="62"/>
      <c r="M1831" s="101">
        <f t="shared" si="325"/>
        <v>32</v>
      </c>
      <c r="N1831" s="67" t="str">
        <f ca="1">IF(D1831="","",_xll.xEURO(OFFSET(C1831,-M1831+1,0),E1831,OFFSET(C1831,-M1831+2,0),OFFSET(C1831,-M1831+2,0),OFFSET(C1831,-M1831+3,0)+AB1831,OFFSET(C1831,-M1831+4,0),0,1)*D1831)</f>
        <v/>
      </c>
      <c r="O1831" s="69" t="str">
        <f ca="1">IF(D1831="","",_xll.xEURO(OFFSET(C1831,-M1831+1,0),E1831,OFFSET(C1831,-M1831+2,0),OFFSET(C1831,-M1831+2,0),OFFSET(C1831,-M1831+3,0)+AB1831,OFFSET(C1831,-M1831+4,0),0,0))</f>
        <v/>
      </c>
      <c r="P1831" s="67" t="str">
        <f t="shared" si="323"/>
        <v/>
      </c>
      <c r="Q1831" s="67" t="str">
        <f ca="1">IF(D1831="","",_xll.xEURO(OFFSET(C1831,-M1831+1,0),E1831,OFFSET(C1831,-M1831+2,0),OFFSET(C1831,-M1831+2,0),OFFSET(C1831,-M1831+3,0)+AB1831,OFFSET(C1831,-M1831+4,0),0,2)/10*D1831)</f>
        <v/>
      </c>
      <c r="R1831" s="71" t="str">
        <f ca="1">IF(D1831="","",_xll.xEURO(OFFSET(C1831,-M1831+1,0),E1831,OFFSET(C1831,-M1831+2,0),OFFSET(C1831,-M1831+2,0),OFFSET(C1831,-M1831+3,0)+AB1831,OFFSET(C1831,-M1831+4,0),0,3)/100*D1831*10000)</f>
        <v/>
      </c>
      <c r="S1831" s="71" t="str">
        <f ca="1">IF(D1831="","",_xll.xEURO(OFFSET(C1831,-M1831+1,0),E1831,OFFSET(C1831,-M1831+2,0),OFFSET(C1831,-M1831+2,0),OFFSET(C1831,-M1831+3,0)+AB1831,OFFSET(C1831,-M1831+4,0),0,5)/365.25*D1831*10000)</f>
        <v/>
      </c>
      <c r="U1831" s="67" t="str">
        <f ca="1">IF(I1831="","",_xll.xEURO(OFFSET(C1831,-M1831+1,0),J1831,OFFSET(C1831,-M1831+2,0),OFFSET(C1831,-M1831+2,0),OFFSET(C1831,-M1831+3,0)+AC1831,OFFSET(C1831,-M1831+4,0),1,1)*I1831)</f>
        <v/>
      </c>
      <c r="V1831" s="69" t="str">
        <f ca="1">IF(I1831="","",_xll.xEURO(OFFSET(C1831,-M1831+1,0),J1831,OFFSET(C1831,-M1831+2,0),OFFSET(C1831,-M1831+2,0),OFFSET(C1831,-M1831+3,0)+AC1831,OFFSET(C1831,-M1831+4,0),1,0))</f>
        <v/>
      </c>
      <c r="W1831" s="67" t="str">
        <f t="shared" si="324"/>
        <v/>
      </c>
      <c r="X1831" s="67" t="str">
        <f ca="1">IF(I1831="","",_xll.xEURO(OFFSET(C1831,-M1831+1,0),J1831,OFFSET(C1831,-M1831+2,0),OFFSET(C1831,-M1831+2,0),OFFSET(C1831,-M1831+3,0)+AC1831,OFFSET(C1831,-M1831+4,0),1,2)/10*I1831)</f>
        <v/>
      </c>
      <c r="Y1831" s="71" t="str">
        <f ca="1">IF(I1831="","",_xll.xEURO(OFFSET(C1831,-M1831+1,0),J1831,OFFSET(C1831,-M1831+2,0),OFFSET(C1831,-M1831+2,0),OFFSET(C1831,-M1831+3,0)+AC1831,OFFSET(C1831,-M1831+4,0),1,3)/100*I1831*10000)</f>
        <v/>
      </c>
      <c r="Z1831" s="71" t="str">
        <f ca="1">IF(I1831="","",_xll.xEURO(OFFSET(C1831,-M1831+1,0),J1831,OFFSET(C1831,-M1831+2,0),OFFSET(C1831,-M1831+2,0),OFFSET(C1831,-M1831+3,0)+AC1831,OFFSET(C1831,-M1831+4,0),1,5)/365.25*I1831*10000)</f>
        <v/>
      </c>
      <c r="AB1831" s="40" t="str">
        <f ca="1">IF(D1831="","",_xll.xCalcSkew(OFFSET(C1831,-M1831,0),E1831-OFFSET(C1831,-M1831+1,0),b)/100)</f>
        <v/>
      </c>
      <c r="AC1831" s="40" t="str">
        <f ca="1">IF(I1831="","",_xll.xCalcSkew(OFFSET(C1831,-M1831,0),J1831-OFFSET(C1831,-M1831+1,0),b)/100)</f>
        <v/>
      </c>
      <c r="AE1831">
        <f t="shared" si="320"/>
        <v>0</v>
      </c>
      <c r="AF1831">
        <f t="shared" si="321"/>
        <v>0</v>
      </c>
      <c r="AG1831">
        <f t="shared" si="322"/>
        <v>0</v>
      </c>
    </row>
    <row r="1832" spans="3:33" x14ac:dyDescent="0.25">
      <c r="D1832" s="52"/>
      <c r="E1832" s="39"/>
      <c r="F1832" s="39"/>
      <c r="G1832" s="35"/>
      <c r="I1832" s="52"/>
      <c r="J1832" s="39"/>
      <c r="K1832" s="39"/>
      <c r="L1832" s="62"/>
      <c r="M1832" s="101">
        <f t="shared" si="325"/>
        <v>33</v>
      </c>
      <c r="N1832" s="67" t="str">
        <f ca="1">IF(D1832="","",_xll.xEURO(OFFSET(C1832,-M1832+1,0),E1832,OFFSET(C1832,-M1832+2,0),OFFSET(C1832,-M1832+2,0),OFFSET(C1832,-M1832+3,0)+AB1832,OFFSET(C1832,-M1832+4,0),0,1)*D1832)</f>
        <v/>
      </c>
      <c r="O1832" s="69" t="str">
        <f ca="1">IF(D1832="","",_xll.xEURO(OFFSET(C1832,-M1832+1,0),E1832,OFFSET(C1832,-M1832+2,0),OFFSET(C1832,-M1832+2,0),OFFSET(C1832,-M1832+3,0)+AB1832,OFFSET(C1832,-M1832+4,0),0,0))</f>
        <v/>
      </c>
      <c r="P1832" s="67" t="str">
        <f t="shared" si="323"/>
        <v/>
      </c>
      <c r="Q1832" s="67" t="str">
        <f ca="1">IF(D1832="","",_xll.xEURO(OFFSET(C1832,-M1832+1,0),E1832,OFFSET(C1832,-M1832+2,0),OFFSET(C1832,-M1832+2,0),OFFSET(C1832,-M1832+3,0)+AB1832,OFFSET(C1832,-M1832+4,0),0,2)/10*D1832)</f>
        <v/>
      </c>
      <c r="R1832" s="71" t="str">
        <f ca="1">IF(D1832="","",_xll.xEURO(OFFSET(C1832,-M1832+1,0),E1832,OFFSET(C1832,-M1832+2,0),OFFSET(C1832,-M1832+2,0),OFFSET(C1832,-M1832+3,0)+AB1832,OFFSET(C1832,-M1832+4,0),0,3)/100*D1832*10000)</f>
        <v/>
      </c>
      <c r="S1832" s="71" t="str">
        <f ca="1">IF(D1832="","",_xll.xEURO(OFFSET(C1832,-M1832+1,0),E1832,OFFSET(C1832,-M1832+2,0),OFFSET(C1832,-M1832+2,0),OFFSET(C1832,-M1832+3,0)+AB1832,OFFSET(C1832,-M1832+4,0),0,5)/365.25*D1832*10000)</f>
        <v/>
      </c>
      <c r="U1832" s="67" t="str">
        <f ca="1">IF(I1832="","",_xll.xEURO(OFFSET(C1832,-M1832+1,0),J1832,OFFSET(C1832,-M1832+2,0),OFFSET(C1832,-M1832+2,0),OFFSET(C1832,-M1832+3,0)+AC1832,OFFSET(C1832,-M1832+4,0),1,1)*I1832)</f>
        <v/>
      </c>
      <c r="V1832" s="69" t="str">
        <f ca="1">IF(I1832="","",_xll.xEURO(OFFSET(C1832,-M1832+1,0),J1832,OFFSET(C1832,-M1832+2,0),OFFSET(C1832,-M1832+2,0),OFFSET(C1832,-M1832+3,0)+AC1832,OFFSET(C1832,-M1832+4,0),1,0))</f>
        <v/>
      </c>
      <c r="W1832" s="67" t="str">
        <f t="shared" si="324"/>
        <v/>
      </c>
      <c r="X1832" s="67" t="str">
        <f ca="1">IF(I1832="","",_xll.xEURO(OFFSET(C1832,-M1832+1,0),J1832,OFFSET(C1832,-M1832+2,0),OFFSET(C1832,-M1832+2,0),OFFSET(C1832,-M1832+3,0)+AC1832,OFFSET(C1832,-M1832+4,0),1,2)/10*I1832)</f>
        <v/>
      </c>
      <c r="Y1832" s="71" t="str">
        <f ca="1">IF(I1832="","",_xll.xEURO(OFFSET(C1832,-M1832+1,0),J1832,OFFSET(C1832,-M1832+2,0),OFFSET(C1832,-M1832+2,0),OFFSET(C1832,-M1832+3,0)+AC1832,OFFSET(C1832,-M1832+4,0),1,3)/100*I1832*10000)</f>
        <v/>
      </c>
      <c r="Z1832" s="71" t="str">
        <f ca="1">IF(I1832="","",_xll.xEURO(OFFSET(C1832,-M1832+1,0),J1832,OFFSET(C1832,-M1832+2,0),OFFSET(C1832,-M1832+2,0),OFFSET(C1832,-M1832+3,0)+AC1832,OFFSET(C1832,-M1832+4,0),1,5)/365.25*I1832*10000)</f>
        <v/>
      </c>
      <c r="AB1832" s="40" t="str">
        <f ca="1">IF(D1832="","",_xll.xCalcSkew(OFFSET(C1832,-M1832,0),E1832-OFFSET(C1832,-M1832+1,0),b)/100)</f>
        <v/>
      </c>
      <c r="AC1832" s="40" t="str">
        <f ca="1">IF(I1832="","",_xll.xCalcSkew(OFFSET(C1832,-M1832,0),J1832-OFFSET(C1832,-M1832+1,0),b)/100)</f>
        <v/>
      </c>
      <c r="AE1832">
        <f t="shared" si="320"/>
        <v>0</v>
      </c>
      <c r="AF1832">
        <f t="shared" si="321"/>
        <v>0</v>
      </c>
      <c r="AG1832">
        <f t="shared" si="322"/>
        <v>0</v>
      </c>
    </row>
    <row r="1833" spans="3:33" x14ac:dyDescent="0.25">
      <c r="D1833" s="52"/>
      <c r="E1833" s="39"/>
      <c r="F1833" s="39"/>
      <c r="G1833" s="35"/>
      <c r="I1833" s="52"/>
      <c r="J1833" s="39"/>
      <c r="K1833" s="39"/>
      <c r="L1833" s="62"/>
      <c r="M1833" s="101">
        <f t="shared" si="325"/>
        <v>34</v>
      </c>
      <c r="N1833" s="67" t="str">
        <f ca="1">IF(D1833="","",_xll.xEURO(OFFSET(C1833,-M1833+1,0),E1833,OFFSET(C1833,-M1833+2,0),OFFSET(C1833,-M1833+2,0),OFFSET(C1833,-M1833+3,0)+AB1833,OFFSET(C1833,-M1833+4,0),0,1)*D1833)</f>
        <v/>
      </c>
      <c r="O1833" s="69" t="str">
        <f ca="1">IF(D1833="","",_xll.xEURO(OFFSET(C1833,-M1833+1,0),E1833,OFFSET(C1833,-M1833+2,0),OFFSET(C1833,-M1833+2,0),OFFSET(C1833,-M1833+3,0)+AB1833,OFFSET(C1833,-M1833+4,0),0,0))</f>
        <v/>
      </c>
      <c r="P1833" s="67" t="str">
        <f t="shared" si="323"/>
        <v/>
      </c>
      <c r="Q1833" s="67" t="str">
        <f ca="1">IF(D1833="","",_xll.xEURO(OFFSET(C1833,-M1833+1,0),E1833,OFFSET(C1833,-M1833+2,0),OFFSET(C1833,-M1833+2,0),OFFSET(C1833,-M1833+3,0)+AB1833,OFFSET(C1833,-M1833+4,0),0,2)/10*D1833)</f>
        <v/>
      </c>
      <c r="R1833" s="71" t="str">
        <f ca="1">IF(D1833="","",_xll.xEURO(OFFSET(C1833,-M1833+1,0),E1833,OFFSET(C1833,-M1833+2,0),OFFSET(C1833,-M1833+2,0),OFFSET(C1833,-M1833+3,0)+AB1833,OFFSET(C1833,-M1833+4,0),0,3)/100*D1833*10000)</f>
        <v/>
      </c>
      <c r="S1833" s="71" t="str">
        <f ca="1">IF(D1833="","",_xll.xEURO(OFFSET(C1833,-M1833+1,0),E1833,OFFSET(C1833,-M1833+2,0),OFFSET(C1833,-M1833+2,0),OFFSET(C1833,-M1833+3,0)+AB1833,OFFSET(C1833,-M1833+4,0),0,5)/365.25*D1833*10000)</f>
        <v/>
      </c>
      <c r="U1833" s="67" t="str">
        <f ca="1">IF(I1833="","",_xll.xEURO(OFFSET(C1833,-M1833+1,0),J1833,OFFSET(C1833,-M1833+2,0),OFFSET(C1833,-M1833+2,0),OFFSET(C1833,-M1833+3,0)+AC1833,OFFSET(C1833,-M1833+4,0),1,1)*I1833)</f>
        <v/>
      </c>
      <c r="V1833" s="69" t="str">
        <f ca="1">IF(I1833="","",_xll.xEURO(OFFSET(C1833,-M1833+1,0),J1833,OFFSET(C1833,-M1833+2,0),OFFSET(C1833,-M1833+2,0),OFFSET(C1833,-M1833+3,0)+AC1833,OFFSET(C1833,-M1833+4,0),1,0))</f>
        <v/>
      </c>
      <c r="W1833" s="67" t="str">
        <f t="shared" si="324"/>
        <v/>
      </c>
      <c r="X1833" s="67" t="str">
        <f ca="1">IF(I1833="","",_xll.xEURO(OFFSET(C1833,-M1833+1,0),J1833,OFFSET(C1833,-M1833+2,0),OFFSET(C1833,-M1833+2,0),OFFSET(C1833,-M1833+3,0)+AC1833,OFFSET(C1833,-M1833+4,0),1,2)/10*I1833)</f>
        <v/>
      </c>
      <c r="Y1833" s="71" t="str">
        <f ca="1">IF(I1833="","",_xll.xEURO(OFFSET(C1833,-M1833+1,0),J1833,OFFSET(C1833,-M1833+2,0),OFFSET(C1833,-M1833+2,0),OFFSET(C1833,-M1833+3,0)+AC1833,OFFSET(C1833,-M1833+4,0),1,3)/100*I1833*10000)</f>
        <v/>
      </c>
      <c r="Z1833" s="71" t="str">
        <f ca="1">IF(I1833="","",_xll.xEURO(OFFSET(C1833,-M1833+1,0),J1833,OFFSET(C1833,-M1833+2,0),OFFSET(C1833,-M1833+2,0),OFFSET(C1833,-M1833+3,0)+AC1833,OFFSET(C1833,-M1833+4,0),1,5)/365.25*I1833*10000)</f>
        <v/>
      </c>
      <c r="AB1833" s="40" t="str">
        <f ca="1">IF(D1833="","",_xll.xCalcSkew(OFFSET(C1833,-M1833,0),E1833-OFFSET(C1833,-M1833+1,0),b)/100)</f>
        <v/>
      </c>
      <c r="AC1833" s="40" t="str">
        <f ca="1">IF(I1833="","",_xll.xCalcSkew(OFFSET(C1833,-M1833,0),J1833-OFFSET(C1833,-M1833+1,0),b)/100)</f>
        <v/>
      </c>
      <c r="AE1833">
        <f t="shared" si="320"/>
        <v>0</v>
      </c>
      <c r="AF1833">
        <f t="shared" si="321"/>
        <v>0</v>
      </c>
      <c r="AG1833">
        <f t="shared" si="322"/>
        <v>0</v>
      </c>
    </row>
    <row r="1834" spans="3:33" x14ac:dyDescent="0.25">
      <c r="D1834" s="52"/>
      <c r="E1834" s="39"/>
      <c r="F1834" s="39"/>
      <c r="G1834" s="35"/>
      <c r="I1834" s="52"/>
      <c r="J1834" s="39"/>
      <c r="K1834" s="39"/>
      <c r="L1834" s="62"/>
      <c r="M1834" s="101">
        <f t="shared" si="325"/>
        <v>35</v>
      </c>
      <c r="N1834" s="67" t="str">
        <f ca="1">IF(D1834="","",_xll.xEURO(OFFSET(C1834,-M1834+1,0),E1834,OFFSET(C1834,-M1834+2,0),OFFSET(C1834,-M1834+2,0),OFFSET(C1834,-M1834+3,0)+AB1834,OFFSET(C1834,-M1834+4,0),0,1)*D1834)</f>
        <v/>
      </c>
      <c r="O1834" s="69" t="str">
        <f ca="1">IF(D1834="","",_xll.xEURO(OFFSET(C1834,-M1834+1,0),E1834,OFFSET(C1834,-M1834+2,0),OFFSET(C1834,-M1834+2,0),OFFSET(C1834,-M1834+3,0)+AB1834,OFFSET(C1834,-M1834+4,0),0,0))</f>
        <v/>
      </c>
      <c r="P1834" s="67" t="str">
        <f t="shared" si="323"/>
        <v/>
      </c>
      <c r="Q1834" s="67" t="str">
        <f ca="1">IF(D1834="","",_xll.xEURO(OFFSET(C1834,-M1834+1,0),E1834,OFFSET(C1834,-M1834+2,0),OFFSET(C1834,-M1834+2,0),OFFSET(C1834,-M1834+3,0)+AB1834,OFFSET(C1834,-M1834+4,0),0,2)/10*D1834)</f>
        <v/>
      </c>
      <c r="R1834" s="71" t="str">
        <f ca="1">IF(D1834="","",_xll.xEURO(OFFSET(C1834,-M1834+1,0),E1834,OFFSET(C1834,-M1834+2,0),OFFSET(C1834,-M1834+2,0),OFFSET(C1834,-M1834+3,0)+AB1834,OFFSET(C1834,-M1834+4,0),0,3)/100*D1834*10000)</f>
        <v/>
      </c>
      <c r="S1834" s="71" t="str">
        <f ca="1">IF(D1834="","",_xll.xEURO(OFFSET(C1834,-M1834+1,0),E1834,OFFSET(C1834,-M1834+2,0),OFFSET(C1834,-M1834+2,0),OFFSET(C1834,-M1834+3,0)+AB1834,OFFSET(C1834,-M1834+4,0),0,5)/365.25*D1834*10000)</f>
        <v/>
      </c>
      <c r="U1834" s="67" t="str">
        <f ca="1">IF(I1834="","",_xll.xEURO(OFFSET(C1834,-M1834+1,0),J1834,OFFSET(C1834,-M1834+2,0),OFFSET(C1834,-M1834+2,0),OFFSET(C1834,-M1834+3,0)+AC1834,OFFSET(C1834,-M1834+4,0),1,1)*I1834)</f>
        <v/>
      </c>
      <c r="V1834" s="69" t="str">
        <f ca="1">IF(I1834="","",_xll.xEURO(OFFSET(C1834,-M1834+1,0),J1834,OFFSET(C1834,-M1834+2,0),OFFSET(C1834,-M1834+2,0),OFFSET(C1834,-M1834+3,0)+AC1834,OFFSET(C1834,-M1834+4,0),1,0))</f>
        <v/>
      </c>
      <c r="W1834" s="67" t="str">
        <f t="shared" si="324"/>
        <v/>
      </c>
      <c r="X1834" s="67" t="str">
        <f ca="1">IF(I1834="","",_xll.xEURO(OFFSET(C1834,-M1834+1,0),J1834,OFFSET(C1834,-M1834+2,0),OFFSET(C1834,-M1834+2,0),OFFSET(C1834,-M1834+3,0)+AC1834,OFFSET(C1834,-M1834+4,0),1,2)/10*I1834)</f>
        <v/>
      </c>
      <c r="Y1834" s="71" t="str">
        <f ca="1">IF(I1834="","",_xll.xEURO(OFFSET(C1834,-M1834+1,0),J1834,OFFSET(C1834,-M1834+2,0),OFFSET(C1834,-M1834+2,0),OFFSET(C1834,-M1834+3,0)+AC1834,OFFSET(C1834,-M1834+4,0),1,3)/100*I1834*10000)</f>
        <v/>
      </c>
      <c r="Z1834" s="71" t="str">
        <f ca="1">IF(I1834="","",_xll.xEURO(OFFSET(C1834,-M1834+1,0),J1834,OFFSET(C1834,-M1834+2,0),OFFSET(C1834,-M1834+2,0),OFFSET(C1834,-M1834+3,0)+AC1834,OFFSET(C1834,-M1834+4,0),1,5)/365.25*I1834*10000)</f>
        <v/>
      </c>
      <c r="AB1834" s="40" t="str">
        <f ca="1">IF(D1834="","",_xll.xCalcSkew(OFFSET(C1834,-M1834,0),E1834-OFFSET(C1834,-M1834+1,0),b)/100)</f>
        <v/>
      </c>
      <c r="AC1834" s="40" t="str">
        <f ca="1">IF(I1834="","",_xll.xCalcSkew(OFFSET(C1834,-M1834,0),J1834-OFFSET(C1834,-M1834+1,0),b)/100)</f>
        <v/>
      </c>
      <c r="AE1834">
        <f t="shared" si="320"/>
        <v>0</v>
      </c>
      <c r="AF1834">
        <f t="shared" si="321"/>
        <v>0</v>
      </c>
      <c r="AG1834">
        <f t="shared" si="322"/>
        <v>0</v>
      </c>
    </row>
    <row r="1835" spans="3:33" x14ac:dyDescent="0.25">
      <c r="D1835" s="46">
        <f ca="1">SUM(INDIRECT(CONCATENATE(ADDRESS(ROW(D1799),COLUMN(D1799)),":",ADDRESS(ROW()-1,COLUMN()))))</f>
        <v>0</v>
      </c>
      <c r="I1835" s="46">
        <f ca="1">SUM(INDIRECT(CONCATENATE(ADDRESS(ROW(I1799),COLUMN(I1799)),":",ADDRESS(ROW()-1,COLUMN()))))</f>
        <v>0</v>
      </c>
      <c r="J1835" s="1"/>
      <c r="K1835" s="1"/>
      <c r="L1835" s="1"/>
      <c r="N1835" s="46">
        <f t="shared" ref="N1835:S1835" ca="1" si="326">SUM(INDIRECT(CONCATENATE(ADDRESS(ROW(N1799),COLUMN(N1799)),":",ADDRESS(ROW()-1,COLUMN()))))</f>
        <v>0</v>
      </c>
      <c r="O1835" s="46">
        <f t="shared" ca="1" si="326"/>
        <v>0</v>
      </c>
      <c r="P1835" s="46">
        <f t="shared" ca="1" si="326"/>
        <v>0</v>
      </c>
      <c r="Q1835" s="46">
        <f t="shared" ca="1" si="326"/>
        <v>0</v>
      </c>
      <c r="R1835" s="46">
        <f t="shared" ca="1" si="326"/>
        <v>0</v>
      </c>
      <c r="S1835" s="46">
        <f t="shared" ca="1" si="326"/>
        <v>0</v>
      </c>
      <c r="T1835" s="67"/>
      <c r="U1835" s="46">
        <f t="shared" ref="U1835:Z1835" ca="1" si="327">SUM(INDIRECT(CONCATENATE(ADDRESS(ROW(U1799),COLUMN(U1799)),":",ADDRESS(ROW()-1,COLUMN()))))</f>
        <v>0</v>
      </c>
      <c r="V1835" s="46">
        <f t="shared" ca="1" si="327"/>
        <v>0</v>
      </c>
      <c r="W1835" s="46">
        <f t="shared" ca="1" si="327"/>
        <v>0</v>
      </c>
      <c r="X1835" s="46">
        <f t="shared" ca="1" si="327"/>
        <v>0</v>
      </c>
      <c r="Y1835" s="46">
        <f t="shared" ca="1" si="327"/>
        <v>0</v>
      </c>
      <c r="Z1835" s="46">
        <f t="shared" ca="1" si="327"/>
        <v>0</v>
      </c>
      <c r="AE1835">
        <f t="shared" ca="1" si="320"/>
        <v>0</v>
      </c>
      <c r="AF1835">
        <f t="shared" ca="1" si="321"/>
        <v>0</v>
      </c>
      <c r="AG1835">
        <f t="shared" ca="1" si="322"/>
        <v>0</v>
      </c>
    </row>
    <row r="1836" spans="3:33" x14ac:dyDescent="0.25">
      <c r="AE1836">
        <f t="shared" si="320"/>
        <v>0</v>
      </c>
      <c r="AF1836">
        <f t="shared" si="321"/>
        <v>0</v>
      </c>
      <c r="AG1836">
        <f t="shared" si="322"/>
        <v>0</v>
      </c>
    </row>
    <row r="1837" spans="3:33" x14ac:dyDescent="0.25">
      <c r="C1837" s="34">
        <f ca="1">EOMONTH(C1799,0)+1</f>
        <v>38687</v>
      </c>
      <c r="D1837" s="52"/>
      <c r="E1837" s="39"/>
      <c r="F1837" s="39"/>
      <c r="G1837" s="35"/>
      <c r="I1837" s="52"/>
      <c r="J1837" s="39"/>
      <c r="K1837" s="39"/>
      <c r="L1837" s="62"/>
      <c r="M1837" s="101">
        <v>0</v>
      </c>
      <c r="N1837" s="67" t="str">
        <f ca="1">IF(D1837="","",_xll.xEURO(OFFSET(C1837,-M1837+1,0),E1837,OFFSET(C1837,-M1837+2,0),OFFSET(C1837,-M1837+2,0),OFFSET(C1837,-M1837+3,0)+AB1837,OFFSET(C1837,-M1837+4,0),0,1)*D1837)</f>
        <v/>
      </c>
      <c r="O1837" s="69" t="str">
        <f ca="1">IF(D1837="","",_xll.xEURO(OFFSET(C1837,-M1837+1,0),E1837,OFFSET(C1837,-M1837+2,0),OFFSET(C1837,-M1837+2,0),OFFSET(C1837,-M1837+3,0)+AB1837,OFFSET(C1837,-M1837+4,0),0,0))</f>
        <v/>
      </c>
      <c r="P1837" s="67" t="str">
        <f t="shared" ref="P1837:P1872" si="328">IF(D1837="","",(O1837-F1837)*D1837*10)</f>
        <v/>
      </c>
      <c r="Q1837" s="67" t="str">
        <f ca="1">IF(D1837="","",_xll.xEURO(OFFSET(C1837,-M1837+1,0),E1837,OFFSET(C1837,-M1837+2,0),OFFSET(C1837,-M1837+2,0),OFFSET(C1837,-M1837+3,0)+AB1837,OFFSET(C1837,-M1837+4,0),0,2)/10*D1837)</f>
        <v/>
      </c>
      <c r="R1837" s="71" t="str">
        <f ca="1">IF(D1837="","",_xll.xEURO(OFFSET(C1837,-M1837+1,0),E1837,OFFSET(C1837,-M1837+2,0),OFFSET(C1837,-M1837+2,0),OFFSET(C1837,-M1837+3,0)+AB1837,OFFSET(C1837,-M1837+4,0),0,3)/100*D1837*10000)</f>
        <v/>
      </c>
      <c r="S1837" s="71" t="str">
        <f ca="1">IF(D1837="","",_xll.xEURO(OFFSET(C1837,-M1837+1,0),E1837,OFFSET(C1837,-M1837+2,0),OFFSET(C1837,-M1837+2,0),OFFSET(C1837,-M1837+3,0)+AB1837,OFFSET(C1837,-M1837+4,0),0,5)/365.25*D1837*10000)</f>
        <v/>
      </c>
      <c r="U1837" s="67" t="str">
        <f ca="1">IF(I1837="","",_xll.xEURO(OFFSET(C1837,-M1837+1,0),J1837,OFFSET(C1837,-M1837+2,0),OFFSET(C1837,-M1837+2,0),OFFSET(C1837,-M1837+3,0)+AC1837,OFFSET(C1837,-M1837+4,0),1,1)*I1837)</f>
        <v/>
      </c>
      <c r="V1837" s="69" t="str">
        <f ca="1">IF(I1837="","",_xll.xEURO(OFFSET(C1837,-M1837+1,0),J1837,OFFSET(C1837,-M1837+2,0),OFFSET(C1837,-M1837+2,0),OFFSET(C1837,-M1837+3,0)+AC1837,OFFSET(C1837,-M1837+4,0),1,0))</f>
        <v/>
      </c>
      <c r="W1837" s="67" t="str">
        <f t="shared" ref="W1837:W1872" si="329">IF(I1837="","",(V1837-K1837)*I1837*10)</f>
        <v/>
      </c>
      <c r="X1837" s="67" t="str">
        <f ca="1">IF(I1837="","",_xll.xEURO(OFFSET(C1837,-M1837+1,0),J1837,OFFSET(C1837,-M1837+2,0),OFFSET(C1837,-M1837+2,0),OFFSET(C1837,-M1837+3,0)+AC1837,OFFSET(C1837,-M1837+4,0),1,2)/10*I1837)</f>
        <v/>
      </c>
      <c r="Y1837" s="71" t="str">
        <f ca="1">IF(I1837="","",_xll.xEURO(OFFSET(C1837,-M1837+1,0),J1837,OFFSET(C1837,-M1837+2,0),OFFSET(C1837,-M1837+2,0),OFFSET(C1837,-M1837+3,0)+AC1837,OFFSET(C1837,-M1837+4,0),1,3)/100*I1837*10000)</f>
        <v/>
      </c>
      <c r="Z1837" s="71" t="str">
        <f ca="1">IF(I1837="","",_xll.xEURO(OFFSET(C1837,-M1837+1,0),J1837,OFFSET(C1837,-M1837+2,0),OFFSET(C1837,-M1837+2,0),OFFSET(C1837,-M1837+3,0)+AC1837,OFFSET(C1837,-M1837+4,0),1,5)/365.25*I1837*10000)</f>
        <v/>
      </c>
      <c r="AB1837" s="40" t="str">
        <f ca="1">IF(D1837="","",_xll.xCalcSkew(OFFSET(C1837,-M1837,0),E1837-OFFSET(C1837,-M1837+1,0),b)/100)</f>
        <v/>
      </c>
      <c r="AC1837" s="40" t="str">
        <f ca="1">IF(I1837="","",_xll.xCalcSkew(OFFSET(C1837,-M1837,0),J1837-OFFSET(C1837,-M1837+1,0),b)/100)</f>
        <v/>
      </c>
      <c r="AE1837">
        <f t="shared" si="320"/>
        <v>0</v>
      </c>
      <c r="AF1837">
        <f t="shared" si="321"/>
        <v>0</v>
      </c>
      <c r="AG1837">
        <f t="shared" si="322"/>
        <v>0</v>
      </c>
    </row>
    <row r="1838" spans="3:33" x14ac:dyDescent="0.25">
      <c r="C1838" s="41">
        <f ca="1">INDEX(Inputs!$1:$1048576,MATCH(C1837,Inputs!C:C,0),5)</f>
        <v>4.088000000000001</v>
      </c>
      <c r="D1838" s="52"/>
      <c r="E1838" s="39"/>
      <c r="F1838" s="39"/>
      <c r="G1838" s="35"/>
      <c r="I1838" s="52"/>
      <c r="J1838" s="39"/>
      <c r="K1838" s="39"/>
      <c r="L1838" s="62"/>
      <c r="M1838" s="101">
        <f>M1837+1</f>
        <v>1</v>
      </c>
      <c r="N1838" s="67" t="str">
        <f ca="1">IF(D1838="","",_xll.xEURO(OFFSET(C1838,-M1838+1,0),E1838,OFFSET(C1838,-M1838+2,0),OFFSET(C1838,-M1838+2,0),OFFSET(C1838,-M1838+3,0)+AB1838,OFFSET(C1838,-M1838+4,0),0,1)*D1838)</f>
        <v/>
      </c>
      <c r="O1838" s="69" t="str">
        <f ca="1">IF(D1838="","",_xll.xEURO(OFFSET(C1838,-M1838+1,0),E1838,OFFSET(C1838,-M1838+2,0),OFFSET(C1838,-M1838+2,0),OFFSET(C1838,-M1838+3,0)+AB1838,OFFSET(C1838,-M1838+4,0),0,0))</f>
        <v/>
      </c>
      <c r="P1838" s="67" t="str">
        <f t="shared" si="328"/>
        <v/>
      </c>
      <c r="Q1838" s="67" t="str">
        <f ca="1">IF(D1838="","",_xll.xEURO(OFFSET(C1838,-M1838+1,0),E1838,OFFSET(C1838,-M1838+2,0),OFFSET(C1838,-M1838+2,0),OFFSET(C1838,-M1838+3,0)+AB1838,OFFSET(C1838,-M1838+4,0),0,2)/10*D1838)</f>
        <v/>
      </c>
      <c r="R1838" s="71" t="str">
        <f ca="1">IF(D1838="","",_xll.xEURO(OFFSET(C1838,-M1838+1,0),E1838,OFFSET(C1838,-M1838+2,0),OFFSET(C1838,-M1838+2,0),OFFSET(C1838,-M1838+3,0)+AB1838,OFFSET(C1838,-M1838+4,0),0,3)/100*D1838*10000)</f>
        <v/>
      </c>
      <c r="S1838" s="71" t="str">
        <f ca="1">IF(D1838="","",_xll.xEURO(OFFSET(C1838,-M1838+1,0),E1838,OFFSET(C1838,-M1838+2,0),OFFSET(C1838,-M1838+2,0),OFFSET(C1838,-M1838+3,0)+AB1838,OFFSET(C1838,-M1838+4,0),0,5)/365.25*D1838*10000)</f>
        <v/>
      </c>
      <c r="U1838" s="67" t="str">
        <f ca="1">IF(I1838="","",_xll.xEURO(OFFSET(C1838,-M1838+1,0),J1838,OFFSET(C1838,-M1838+2,0),OFFSET(C1838,-M1838+2,0),OFFSET(C1838,-M1838+3,0)+AC1838,OFFSET(C1838,-M1838+4,0),1,1)*I1838)</f>
        <v/>
      </c>
      <c r="V1838" s="69" t="str">
        <f ca="1">IF(I1838="","",_xll.xEURO(OFFSET(C1838,-M1838+1,0),J1838,OFFSET(C1838,-M1838+2,0),OFFSET(C1838,-M1838+2,0),OFFSET(C1838,-M1838+3,0)+AC1838,OFFSET(C1838,-M1838+4,0),1,0))</f>
        <v/>
      </c>
      <c r="W1838" s="67" t="str">
        <f t="shared" si="329"/>
        <v/>
      </c>
      <c r="X1838" s="67" t="str">
        <f ca="1">IF(I1838="","",_xll.xEURO(OFFSET(C1838,-M1838+1,0),J1838,OFFSET(C1838,-M1838+2,0),OFFSET(C1838,-M1838+2,0),OFFSET(C1838,-M1838+3,0)+AC1838,OFFSET(C1838,-M1838+4,0),1,2)/10*I1838)</f>
        <v/>
      </c>
      <c r="Y1838" s="71" t="str">
        <f ca="1">IF(I1838="","",_xll.xEURO(OFFSET(C1838,-M1838+1,0),J1838,OFFSET(C1838,-M1838+2,0),OFFSET(C1838,-M1838+2,0),OFFSET(C1838,-M1838+3,0)+AC1838,OFFSET(C1838,-M1838+4,0),1,3)/100*I1838*10000)</f>
        <v/>
      </c>
      <c r="Z1838" s="71" t="str">
        <f ca="1">IF(I1838="","",_xll.xEURO(OFFSET(C1838,-M1838+1,0),J1838,OFFSET(C1838,-M1838+2,0),OFFSET(C1838,-M1838+2,0),OFFSET(C1838,-M1838+3,0)+AC1838,OFFSET(C1838,-M1838+4,0),1,5)/365.25*I1838*10000)</f>
        <v/>
      </c>
      <c r="AB1838" s="40" t="str">
        <f ca="1">IF(D1838="","",_xll.xCalcSkew(OFFSET(C1838,-M1838,0),E1838-OFFSET(C1838,-M1838+1,0),b)/100)</f>
        <v/>
      </c>
      <c r="AC1838" s="40" t="str">
        <f ca="1">IF(I1838="","",_xll.xCalcSkew(OFFSET(C1838,-M1838,0),J1838-OFFSET(C1838,-M1838+1,0),b)/100)</f>
        <v/>
      </c>
      <c r="AE1838">
        <f t="shared" si="320"/>
        <v>0</v>
      </c>
      <c r="AF1838">
        <f t="shared" si="321"/>
        <v>0</v>
      </c>
      <c r="AG1838">
        <f t="shared" si="322"/>
        <v>0</v>
      </c>
    </row>
    <row r="1839" spans="3:33" x14ac:dyDescent="0.25">
      <c r="C1839" s="40">
        <f ca="1">INDEX(Inputs!$1:$1048576,MATCH(C1837,Inputs!C:C,0),7)</f>
        <v>4.5293985813013901E-2</v>
      </c>
      <c r="D1839" s="52"/>
      <c r="E1839" s="39"/>
      <c r="F1839" s="39"/>
      <c r="G1839" s="35"/>
      <c r="I1839" s="52"/>
      <c r="J1839" s="39"/>
      <c r="K1839" s="39"/>
      <c r="L1839" s="62"/>
      <c r="M1839" s="101">
        <f t="shared" ref="M1839:M1872" si="330">M1838+1</f>
        <v>2</v>
      </c>
      <c r="N1839" s="67" t="str">
        <f ca="1">IF(D1839="","",_xll.xEURO(OFFSET(C1839,-M1839+1,0),E1839,OFFSET(C1839,-M1839+2,0),OFFSET(C1839,-M1839+2,0),OFFSET(C1839,-M1839+3,0)+AB1839,OFFSET(C1839,-M1839+4,0),0,1)*D1839)</f>
        <v/>
      </c>
      <c r="O1839" s="69" t="str">
        <f ca="1">IF(D1839="","",_xll.xEURO(OFFSET(C1839,-M1839+1,0),E1839,OFFSET(C1839,-M1839+2,0),OFFSET(C1839,-M1839+2,0),OFFSET(C1839,-M1839+3,0)+AB1839,OFFSET(C1839,-M1839+4,0),0,0))</f>
        <v/>
      </c>
      <c r="P1839" s="67" t="str">
        <f t="shared" si="328"/>
        <v/>
      </c>
      <c r="Q1839" s="67" t="str">
        <f ca="1">IF(D1839="","",_xll.xEURO(OFFSET(C1839,-M1839+1,0),E1839,OFFSET(C1839,-M1839+2,0),OFFSET(C1839,-M1839+2,0),OFFSET(C1839,-M1839+3,0)+AB1839,OFFSET(C1839,-M1839+4,0),0,2)/10*D1839)</f>
        <v/>
      </c>
      <c r="R1839" s="71" t="str">
        <f ca="1">IF(D1839="","",_xll.xEURO(OFFSET(C1839,-M1839+1,0),E1839,OFFSET(C1839,-M1839+2,0),OFFSET(C1839,-M1839+2,0),OFFSET(C1839,-M1839+3,0)+AB1839,OFFSET(C1839,-M1839+4,0),0,3)/100*D1839*10000)</f>
        <v/>
      </c>
      <c r="S1839" s="71" t="str">
        <f ca="1">IF(D1839="","",_xll.xEURO(OFFSET(C1839,-M1839+1,0),E1839,OFFSET(C1839,-M1839+2,0),OFFSET(C1839,-M1839+2,0),OFFSET(C1839,-M1839+3,0)+AB1839,OFFSET(C1839,-M1839+4,0),0,5)/365.25*D1839*10000)</f>
        <v/>
      </c>
      <c r="U1839" s="67" t="str">
        <f ca="1">IF(I1839="","",_xll.xEURO(OFFSET(C1839,-M1839+1,0),J1839,OFFSET(C1839,-M1839+2,0),OFFSET(C1839,-M1839+2,0),OFFSET(C1839,-M1839+3,0)+AC1839,OFFSET(C1839,-M1839+4,0),1,1)*I1839)</f>
        <v/>
      </c>
      <c r="V1839" s="69" t="str">
        <f ca="1">IF(I1839="","",_xll.xEURO(OFFSET(C1839,-M1839+1,0),J1839,OFFSET(C1839,-M1839+2,0),OFFSET(C1839,-M1839+2,0),OFFSET(C1839,-M1839+3,0)+AC1839,OFFSET(C1839,-M1839+4,0),1,0))</f>
        <v/>
      </c>
      <c r="W1839" s="67" t="str">
        <f t="shared" si="329"/>
        <v/>
      </c>
      <c r="X1839" s="67" t="str">
        <f ca="1">IF(I1839="","",_xll.xEURO(OFFSET(C1839,-M1839+1,0),J1839,OFFSET(C1839,-M1839+2,0),OFFSET(C1839,-M1839+2,0),OFFSET(C1839,-M1839+3,0)+AC1839,OFFSET(C1839,-M1839+4,0),1,2)/10*I1839)</f>
        <v/>
      </c>
      <c r="Y1839" s="71" t="str">
        <f ca="1">IF(I1839="","",_xll.xEURO(OFFSET(C1839,-M1839+1,0),J1839,OFFSET(C1839,-M1839+2,0),OFFSET(C1839,-M1839+2,0),OFFSET(C1839,-M1839+3,0)+AC1839,OFFSET(C1839,-M1839+4,0),1,3)/100*I1839*10000)</f>
        <v/>
      </c>
      <c r="Z1839" s="71" t="str">
        <f ca="1">IF(I1839="","",_xll.xEURO(OFFSET(C1839,-M1839+1,0),J1839,OFFSET(C1839,-M1839+2,0),OFFSET(C1839,-M1839+2,0),OFFSET(C1839,-M1839+3,0)+AC1839,OFFSET(C1839,-M1839+4,0),1,5)/365.25*I1839*10000)</f>
        <v/>
      </c>
      <c r="AB1839" s="40" t="str">
        <f ca="1">IF(D1839="","",_xll.xCalcSkew(OFFSET(C1839,-M1839,0),E1839-OFFSET(C1839,-M1839+1,0),b)/100)</f>
        <v/>
      </c>
      <c r="AC1839" s="40" t="str">
        <f ca="1">IF(I1839="","",_xll.xCalcSkew(OFFSET(C1839,-M1839,0),J1839-OFFSET(C1839,-M1839+1,0),b)/100)</f>
        <v/>
      </c>
      <c r="AE1839">
        <f t="shared" si="320"/>
        <v>0</v>
      </c>
      <c r="AF1839">
        <f t="shared" si="321"/>
        <v>0</v>
      </c>
      <c r="AG1839">
        <f t="shared" si="322"/>
        <v>0</v>
      </c>
    </row>
    <row r="1840" spans="3:33" x14ac:dyDescent="0.25">
      <c r="C1840" s="66">
        <f ca="1">INDEX(Inputs!$1:$1048576,MATCH(C1837,Inputs!C:C,0),6)</f>
        <v>0.27500000000000002</v>
      </c>
      <c r="D1840" s="52"/>
      <c r="E1840" s="39"/>
      <c r="F1840" s="39"/>
      <c r="G1840" s="35"/>
      <c r="I1840" s="52"/>
      <c r="J1840" s="39"/>
      <c r="K1840" s="39"/>
      <c r="L1840" s="62"/>
      <c r="M1840" s="101">
        <f t="shared" si="330"/>
        <v>3</v>
      </c>
      <c r="N1840" s="67" t="str">
        <f ca="1">IF(D1840="","",_xll.xEURO(OFFSET(C1840,-M1840+1,0),E1840,OFFSET(C1840,-M1840+2,0),OFFSET(C1840,-M1840+2,0),OFFSET(C1840,-M1840+3,0)+AB1840,OFFSET(C1840,-M1840+4,0),0,1)*D1840)</f>
        <v/>
      </c>
      <c r="O1840" s="69" t="str">
        <f ca="1">IF(D1840="","",_xll.xEURO(OFFSET(C1840,-M1840+1,0),E1840,OFFSET(C1840,-M1840+2,0),OFFSET(C1840,-M1840+2,0),OFFSET(C1840,-M1840+3,0)+AB1840,OFFSET(C1840,-M1840+4,0),0,0))</f>
        <v/>
      </c>
      <c r="P1840" s="67" t="str">
        <f t="shared" si="328"/>
        <v/>
      </c>
      <c r="Q1840" s="67" t="str">
        <f ca="1">IF(D1840="","",_xll.xEURO(OFFSET(C1840,-M1840+1,0),E1840,OFFSET(C1840,-M1840+2,0),OFFSET(C1840,-M1840+2,0),OFFSET(C1840,-M1840+3,0)+AB1840,OFFSET(C1840,-M1840+4,0),0,2)/10*D1840)</f>
        <v/>
      </c>
      <c r="R1840" s="71" t="str">
        <f ca="1">IF(D1840="","",_xll.xEURO(OFFSET(C1840,-M1840+1,0),E1840,OFFSET(C1840,-M1840+2,0),OFFSET(C1840,-M1840+2,0),OFFSET(C1840,-M1840+3,0)+AB1840,OFFSET(C1840,-M1840+4,0),0,3)/100*D1840*10000)</f>
        <v/>
      </c>
      <c r="S1840" s="71" t="str">
        <f ca="1">IF(D1840="","",_xll.xEURO(OFFSET(C1840,-M1840+1,0),E1840,OFFSET(C1840,-M1840+2,0),OFFSET(C1840,-M1840+2,0),OFFSET(C1840,-M1840+3,0)+AB1840,OFFSET(C1840,-M1840+4,0),0,5)/365.25*D1840*10000)</f>
        <v/>
      </c>
      <c r="U1840" s="67" t="str">
        <f ca="1">IF(I1840="","",_xll.xEURO(OFFSET(C1840,-M1840+1,0),J1840,OFFSET(C1840,-M1840+2,0),OFFSET(C1840,-M1840+2,0),OFFSET(C1840,-M1840+3,0)+AC1840,OFFSET(C1840,-M1840+4,0),1,1)*I1840)</f>
        <v/>
      </c>
      <c r="V1840" s="69" t="str">
        <f ca="1">IF(I1840="","",_xll.xEURO(OFFSET(C1840,-M1840+1,0),J1840,OFFSET(C1840,-M1840+2,0),OFFSET(C1840,-M1840+2,0),OFFSET(C1840,-M1840+3,0)+AC1840,OFFSET(C1840,-M1840+4,0),1,0))</f>
        <v/>
      </c>
      <c r="W1840" s="67" t="str">
        <f t="shared" si="329"/>
        <v/>
      </c>
      <c r="X1840" s="67" t="str">
        <f ca="1">IF(I1840="","",_xll.xEURO(OFFSET(C1840,-M1840+1,0),J1840,OFFSET(C1840,-M1840+2,0),OFFSET(C1840,-M1840+2,0),OFFSET(C1840,-M1840+3,0)+AC1840,OFFSET(C1840,-M1840+4,0),1,2)/10*I1840)</f>
        <v/>
      </c>
      <c r="Y1840" s="71" t="str">
        <f ca="1">IF(I1840="","",_xll.xEURO(OFFSET(C1840,-M1840+1,0),J1840,OFFSET(C1840,-M1840+2,0),OFFSET(C1840,-M1840+2,0),OFFSET(C1840,-M1840+3,0)+AC1840,OFFSET(C1840,-M1840+4,0),1,3)/100*I1840*10000)</f>
        <v/>
      </c>
      <c r="Z1840" s="71" t="str">
        <f ca="1">IF(I1840="","",_xll.xEURO(OFFSET(C1840,-M1840+1,0),J1840,OFFSET(C1840,-M1840+2,0),OFFSET(C1840,-M1840+2,0),OFFSET(C1840,-M1840+3,0)+AC1840,OFFSET(C1840,-M1840+4,0),1,5)/365.25*I1840*10000)</f>
        <v/>
      </c>
      <c r="AB1840" s="40" t="str">
        <f ca="1">IF(D1840="","",_xll.xCalcSkew(OFFSET(C1840,-M1840,0),E1840-OFFSET(C1840,-M1840+1,0),b)/100)</f>
        <v/>
      </c>
      <c r="AC1840" s="40" t="str">
        <f ca="1">IF(I1840="","",_xll.xCalcSkew(OFFSET(C1840,-M1840,0),J1840-OFFSET(C1840,-M1840+1,0),b)/100)</f>
        <v/>
      </c>
      <c r="AE1840">
        <f t="shared" si="320"/>
        <v>0</v>
      </c>
      <c r="AF1840">
        <f t="shared" si="321"/>
        <v>0</v>
      </c>
      <c r="AG1840">
        <f t="shared" si="322"/>
        <v>0</v>
      </c>
    </row>
    <row r="1841" spans="3:33" x14ac:dyDescent="0.25">
      <c r="C1841" s="65">
        <f ca="1">INDEX(Inputs!$1:$1048576,MATCH(C1837,Inputs!C:C,0),9)</f>
        <v>1470</v>
      </c>
      <c r="D1841" s="52"/>
      <c r="E1841" s="39"/>
      <c r="F1841" s="39"/>
      <c r="G1841" s="35"/>
      <c r="I1841" s="52"/>
      <c r="J1841" s="39"/>
      <c r="K1841" s="39"/>
      <c r="L1841" s="62"/>
      <c r="M1841" s="101">
        <f t="shared" si="330"/>
        <v>4</v>
      </c>
      <c r="N1841" s="67" t="str">
        <f ca="1">IF(D1841="","",_xll.xEURO(OFFSET(C1841,-M1841+1,0),E1841,OFFSET(C1841,-M1841+2,0),OFFSET(C1841,-M1841+2,0),OFFSET(C1841,-M1841+3,0)+AB1841,OFFSET(C1841,-M1841+4,0),0,1)*D1841)</f>
        <v/>
      </c>
      <c r="O1841" s="69" t="str">
        <f ca="1">IF(D1841="","",_xll.xEURO(OFFSET(C1841,-M1841+1,0),E1841,OFFSET(C1841,-M1841+2,0),OFFSET(C1841,-M1841+2,0),OFFSET(C1841,-M1841+3,0)+AB1841,OFFSET(C1841,-M1841+4,0),0,0))</f>
        <v/>
      </c>
      <c r="P1841" s="67" t="str">
        <f t="shared" si="328"/>
        <v/>
      </c>
      <c r="Q1841" s="67" t="str">
        <f ca="1">IF(D1841="","",_xll.xEURO(OFFSET(C1841,-M1841+1,0),E1841,OFFSET(C1841,-M1841+2,0),OFFSET(C1841,-M1841+2,0),OFFSET(C1841,-M1841+3,0)+AB1841,OFFSET(C1841,-M1841+4,0),0,2)/10*D1841)</f>
        <v/>
      </c>
      <c r="R1841" s="71" t="str">
        <f ca="1">IF(D1841="","",_xll.xEURO(OFFSET(C1841,-M1841+1,0),E1841,OFFSET(C1841,-M1841+2,0),OFFSET(C1841,-M1841+2,0),OFFSET(C1841,-M1841+3,0)+AB1841,OFFSET(C1841,-M1841+4,0),0,3)/100*D1841*10000)</f>
        <v/>
      </c>
      <c r="S1841" s="71" t="str">
        <f ca="1">IF(D1841="","",_xll.xEURO(OFFSET(C1841,-M1841+1,0),E1841,OFFSET(C1841,-M1841+2,0),OFFSET(C1841,-M1841+2,0),OFFSET(C1841,-M1841+3,0)+AB1841,OFFSET(C1841,-M1841+4,0),0,5)/365.25*D1841*10000)</f>
        <v/>
      </c>
      <c r="U1841" s="67" t="str">
        <f ca="1">IF(I1841="","",_xll.xEURO(OFFSET(C1841,-M1841+1,0),J1841,OFFSET(C1841,-M1841+2,0),OFFSET(C1841,-M1841+2,0),OFFSET(C1841,-M1841+3,0)+AC1841,OFFSET(C1841,-M1841+4,0),1,1)*I1841)</f>
        <v/>
      </c>
      <c r="V1841" s="69" t="str">
        <f ca="1">IF(I1841="","",_xll.xEURO(OFFSET(C1841,-M1841+1,0),J1841,OFFSET(C1841,-M1841+2,0),OFFSET(C1841,-M1841+2,0),OFFSET(C1841,-M1841+3,0)+AC1841,OFFSET(C1841,-M1841+4,0),1,0))</f>
        <v/>
      </c>
      <c r="W1841" s="67" t="str">
        <f t="shared" si="329"/>
        <v/>
      </c>
      <c r="X1841" s="67" t="str">
        <f ca="1">IF(I1841="","",_xll.xEURO(OFFSET(C1841,-M1841+1,0),J1841,OFFSET(C1841,-M1841+2,0),OFFSET(C1841,-M1841+2,0),OFFSET(C1841,-M1841+3,0)+AC1841,OFFSET(C1841,-M1841+4,0),1,2)/10*I1841)</f>
        <v/>
      </c>
      <c r="Y1841" s="71" t="str">
        <f ca="1">IF(I1841="","",_xll.xEURO(OFFSET(C1841,-M1841+1,0),J1841,OFFSET(C1841,-M1841+2,0),OFFSET(C1841,-M1841+2,0),OFFSET(C1841,-M1841+3,0)+AC1841,OFFSET(C1841,-M1841+4,0),1,3)/100*I1841*10000)</f>
        <v/>
      </c>
      <c r="Z1841" s="71" t="str">
        <f ca="1">IF(I1841="","",_xll.xEURO(OFFSET(C1841,-M1841+1,0),J1841,OFFSET(C1841,-M1841+2,0),OFFSET(C1841,-M1841+2,0),OFFSET(C1841,-M1841+3,0)+AC1841,OFFSET(C1841,-M1841+4,0),1,5)/365.25*I1841*10000)</f>
        <v/>
      </c>
      <c r="AB1841" s="40" t="str">
        <f ca="1">IF(D1841="","",_xll.xCalcSkew(OFFSET(C1841,-M1841,0),E1841-OFFSET(C1841,-M1841+1,0),b)/100)</f>
        <v/>
      </c>
      <c r="AC1841" s="40" t="str">
        <f ca="1">IF(I1841="","",_xll.xCalcSkew(OFFSET(C1841,-M1841,0),J1841-OFFSET(C1841,-M1841+1,0),b)/100)</f>
        <v/>
      </c>
      <c r="AE1841">
        <f t="shared" si="320"/>
        <v>0</v>
      </c>
      <c r="AF1841">
        <f t="shared" si="321"/>
        <v>0</v>
      </c>
      <c r="AG1841">
        <f t="shared" si="322"/>
        <v>0</v>
      </c>
    </row>
    <row r="1842" spans="3:33" x14ac:dyDescent="0.25">
      <c r="C1842" s="64">
        <f ca="1">D1873+I1873</f>
        <v>0</v>
      </c>
      <c r="D1842" s="52"/>
      <c r="E1842" s="39"/>
      <c r="F1842" s="39"/>
      <c r="G1842" s="35"/>
      <c r="I1842" s="52"/>
      <c r="J1842" s="39"/>
      <c r="K1842" s="39"/>
      <c r="L1842" s="62"/>
      <c r="M1842" s="101">
        <f t="shared" si="330"/>
        <v>5</v>
      </c>
      <c r="N1842" s="67" t="str">
        <f ca="1">IF(D1842="","",_xll.xEURO(OFFSET(C1842,-M1842+1,0),E1842,OFFSET(C1842,-M1842+2,0),OFFSET(C1842,-M1842+2,0),OFFSET(C1842,-M1842+3,0)+AB1842,OFFSET(C1842,-M1842+4,0),0,1)*D1842)</f>
        <v/>
      </c>
      <c r="O1842" s="69" t="str">
        <f ca="1">IF(D1842="","",_xll.xEURO(OFFSET(C1842,-M1842+1,0),E1842,OFFSET(C1842,-M1842+2,0),OFFSET(C1842,-M1842+2,0),OFFSET(C1842,-M1842+3,0)+AB1842,OFFSET(C1842,-M1842+4,0),0,0))</f>
        <v/>
      </c>
      <c r="P1842" s="67" t="str">
        <f t="shared" si="328"/>
        <v/>
      </c>
      <c r="Q1842" s="67" t="str">
        <f ca="1">IF(D1842="","",_xll.xEURO(OFFSET(C1842,-M1842+1,0),E1842,OFFSET(C1842,-M1842+2,0),OFFSET(C1842,-M1842+2,0),OFFSET(C1842,-M1842+3,0)+AB1842,OFFSET(C1842,-M1842+4,0),0,2)/10*D1842)</f>
        <v/>
      </c>
      <c r="R1842" s="71" t="str">
        <f ca="1">IF(D1842="","",_xll.xEURO(OFFSET(C1842,-M1842+1,0),E1842,OFFSET(C1842,-M1842+2,0),OFFSET(C1842,-M1842+2,0),OFFSET(C1842,-M1842+3,0)+AB1842,OFFSET(C1842,-M1842+4,0),0,3)/100*D1842*10000)</f>
        <v/>
      </c>
      <c r="S1842" s="71" t="str">
        <f ca="1">IF(D1842="","",_xll.xEURO(OFFSET(C1842,-M1842+1,0),E1842,OFFSET(C1842,-M1842+2,0),OFFSET(C1842,-M1842+2,0),OFFSET(C1842,-M1842+3,0)+AB1842,OFFSET(C1842,-M1842+4,0),0,5)/365.25*D1842*10000)</f>
        <v/>
      </c>
      <c r="U1842" s="67" t="str">
        <f ca="1">IF(I1842="","",_xll.xEURO(OFFSET(C1842,-M1842+1,0),J1842,OFFSET(C1842,-M1842+2,0),OFFSET(C1842,-M1842+2,0),OFFSET(C1842,-M1842+3,0)+AC1842,OFFSET(C1842,-M1842+4,0),1,1)*I1842)</f>
        <v/>
      </c>
      <c r="V1842" s="69" t="str">
        <f ca="1">IF(I1842="","",_xll.xEURO(OFFSET(C1842,-M1842+1,0),J1842,OFFSET(C1842,-M1842+2,0),OFFSET(C1842,-M1842+2,0),OFFSET(C1842,-M1842+3,0)+AC1842,OFFSET(C1842,-M1842+4,0),1,0))</f>
        <v/>
      </c>
      <c r="W1842" s="67" t="str">
        <f t="shared" si="329"/>
        <v/>
      </c>
      <c r="X1842" s="67" t="str">
        <f ca="1">IF(I1842="","",_xll.xEURO(OFFSET(C1842,-M1842+1,0),J1842,OFFSET(C1842,-M1842+2,0),OFFSET(C1842,-M1842+2,0),OFFSET(C1842,-M1842+3,0)+AC1842,OFFSET(C1842,-M1842+4,0),1,2)/10*I1842)</f>
        <v/>
      </c>
      <c r="Y1842" s="71" t="str">
        <f ca="1">IF(I1842="","",_xll.xEURO(OFFSET(C1842,-M1842+1,0),J1842,OFFSET(C1842,-M1842+2,0),OFFSET(C1842,-M1842+2,0),OFFSET(C1842,-M1842+3,0)+AC1842,OFFSET(C1842,-M1842+4,0),1,3)/100*I1842*10000)</f>
        <v/>
      </c>
      <c r="Z1842" s="71" t="str">
        <f ca="1">IF(I1842="","",_xll.xEURO(OFFSET(C1842,-M1842+1,0),J1842,OFFSET(C1842,-M1842+2,0),OFFSET(C1842,-M1842+2,0),OFFSET(C1842,-M1842+3,0)+AC1842,OFFSET(C1842,-M1842+4,0),1,5)/365.25*I1842*10000)</f>
        <v/>
      </c>
      <c r="AB1842" s="40" t="str">
        <f ca="1">IF(D1842="","",_xll.xCalcSkew(OFFSET(C1842,-M1842,0),E1842-OFFSET(C1842,-M1842+1,0),b)/100)</f>
        <v/>
      </c>
      <c r="AC1842" s="40" t="str">
        <f ca="1">IF(I1842="","",_xll.xCalcSkew(OFFSET(C1842,-M1842,0),J1842-OFFSET(C1842,-M1842+1,0),b)/100)</f>
        <v/>
      </c>
      <c r="AE1842">
        <f t="shared" si="320"/>
        <v>0</v>
      </c>
      <c r="AF1842">
        <f t="shared" si="321"/>
        <v>0</v>
      </c>
      <c r="AG1842">
        <f t="shared" si="322"/>
        <v>0</v>
      </c>
    </row>
    <row r="1843" spans="3:33" x14ac:dyDescent="0.25">
      <c r="C1843" s="64">
        <f ca="1">N1873+U1873</f>
        <v>0</v>
      </c>
      <c r="D1843" s="52"/>
      <c r="E1843" s="39"/>
      <c r="F1843" s="39"/>
      <c r="G1843" s="35"/>
      <c r="I1843" s="52"/>
      <c r="J1843" s="39"/>
      <c r="K1843" s="39"/>
      <c r="L1843" s="62"/>
      <c r="M1843" s="101">
        <f t="shared" si="330"/>
        <v>6</v>
      </c>
      <c r="N1843" s="67" t="str">
        <f ca="1">IF(D1843="","",_xll.xEURO(OFFSET(C1843,-M1843+1,0),E1843,OFFSET(C1843,-M1843+2,0),OFFSET(C1843,-M1843+2,0),OFFSET(C1843,-M1843+3,0)+AB1843,OFFSET(C1843,-M1843+4,0),0,1)*D1843)</f>
        <v/>
      </c>
      <c r="O1843" s="69" t="str">
        <f ca="1">IF(D1843="","",_xll.xEURO(OFFSET(C1843,-M1843+1,0),E1843,OFFSET(C1843,-M1843+2,0),OFFSET(C1843,-M1843+2,0),OFFSET(C1843,-M1843+3,0)+AB1843,OFFSET(C1843,-M1843+4,0),0,0))</f>
        <v/>
      </c>
      <c r="P1843" s="67" t="str">
        <f t="shared" si="328"/>
        <v/>
      </c>
      <c r="Q1843" s="67" t="str">
        <f ca="1">IF(D1843="","",_xll.xEURO(OFFSET(C1843,-M1843+1,0),E1843,OFFSET(C1843,-M1843+2,0),OFFSET(C1843,-M1843+2,0),OFFSET(C1843,-M1843+3,0)+AB1843,OFFSET(C1843,-M1843+4,0),0,2)/10*D1843)</f>
        <v/>
      </c>
      <c r="R1843" s="71" t="str">
        <f ca="1">IF(D1843="","",_xll.xEURO(OFFSET(C1843,-M1843+1,0),E1843,OFFSET(C1843,-M1843+2,0),OFFSET(C1843,-M1843+2,0),OFFSET(C1843,-M1843+3,0)+AB1843,OFFSET(C1843,-M1843+4,0),0,3)/100*D1843*10000)</f>
        <v/>
      </c>
      <c r="S1843" s="71" t="str">
        <f ca="1">IF(D1843="","",_xll.xEURO(OFFSET(C1843,-M1843+1,0),E1843,OFFSET(C1843,-M1843+2,0),OFFSET(C1843,-M1843+2,0),OFFSET(C1843,-M1843+3,0)+AB1843,OFFSET(C1843,-M1843+4,0),0,5)/365.25*D1843*10000)</f>
        <v/>
      </c>
      <c r="U1843" s="67" t="str">
        <f ca="1">IF(I1843="","",_xll.xEURO(OFFSET(C1843,-M1843+1,0),J1843,OFFSET(C1843,-M1843+2,0),OFFSET(C1843,-M1843+2,0),OFFSET(C1843,-M1843+3,0)+AC1843,OFFSET(C1843,-M1843+4,0),1,1)*I1843)</f>
        <v/>
      </c>
      <c r="V1843" s="69" t="str">
        <f ca="1">IF(I1843="","",_xll.xEURO(OFFSET(C1843,-M1843+1,0),J1843,OFFSET(C1843,-M1843+2,0),OFFSET(C1843,-M1843+2,0),OFFSET(C1843,-M1843+3,0)+AC1843,OFFSET(C1843,-M1843+4,0),1,0))</f>
        <v/>
      </c>
      <c r="W1843" s="67" t="str">
        <f t="shared" si="329"/>
        <v/>
      </c>
      <c r="X1843" s="67" t="str">
        <f ca="1">IF(I1843="","",_xll.xEURO(OFFSET(C1843,-M1843+1,0),J1843,OFFSET(C1843,-M1843+2,0),OFFSET(C1843,-M1843+2,0),OFFSET(C1843,-M1843+3,0)+AC1843,OFFSET(C1843,-M1843+4,0),1,2)/10*I1843)</f>
        <v/>
      </c>
      <c r="Y1843" s="71" t="str">
        <f ca="1">IF(I1843="","",_xll.xEURO(OFFSET(C1843,-M1843+1,0),J1843,OFFSET(C1843,-M1843+2,0),OFFSET(C1843,-M1843+2,0),OFFSET(C1843,-M1843+3,0)+AC1843,OFFSET(C1843,-M1843+4,0),1,3)/100*I1843*10000)</f>
        <v/>
      </c>
      <c r="Z1843" s="71" t="str">
        <f ca="1">IF(I1843="","",_xll.xEURO(OFFSET(C1843,-M1843+1,0),J1843,OFFSET(C1843,-M1843+2,0),OFFSET(C1843,-M1843+2,0),OFFSET(C1843,-M1843+3,0)+AC1843,OFFSET(C1843,-M1843+4,0),1,5)/365.25*I1843*10000)</f>
        <v/>
      </c>
      <c r="AB1843" s="40" t="str">
        <f ca="1">IF(D1843="","",_xll.xCalcSkew(OFFSET(C1843,-M1843,0),E1843-OFFSET(C1843,-M1843+1,0),b)/100)</f>
        <v/>
      </c>
      <c r="AC1843" s="40" t="str">
        <f ca="1">IF(I1843="","",_xll.xCalcSkew(OFFSET(C1843,-M1843,0),J1843-OFFSET(C1843,-M1843+1,0),b)/100)</f>
        <v/>
      </c>
      <c r="AE1843">
        <f t="shared" si="320"/>
        <v>0</v>
      </c>
      <c r="AF1843">
        <f t="shared" si="321"/>
        <v>0</v>
      </c>
      <c r="AG1843">
        <f t="shared" si="322"/>
        <v>0</v>
      </c>
    </row>
    <row r="1844" spans="3:33" x14ac:dyDescent="0.25">
      <c r="C1844" s="103">
        <f ca="1">Q1873+X1873</f>
        <v>0</v>
      </c>
      <c r="D1844" s="52"/>
      <c r="E1844" s="39"/>
      <c r="F1844" s="39"/>
      <c r="G1844" s="35"/>
      <c r="I1844" s="52"/>
      <c r="J1844" s="39"/>
      <c r="K1844" s="39"/>
      <c r="L1844" s="62"/>
      <c r="M1844" s="101">
        <f t="shared" si="330"/>
        <v>7</v>
      </c>
      <c r="N1844" s="67" t="str">
        <f ca="1">IF(D1844="","",_xll.xEURO(OFFSET(C1844,-M1844+1,0),E1844,OFFSET(C1844,-M1844+2,0),OFFSET(C1844,-M1844+2,0),OFFSET(C1844,-M1844+3,0)+AB1844,OFFSET(C1844,-M1844+4,0),0,1)*D1844)</f>
        <v/>
      </c>
      <c r="O1844" s="69" t="str">
        <f ca="1">IF(D1844="","",_xll.xEURO(OFFSET(C1844,-M1844+1,0),E1844,OFFSET(C1844,-M1844+2,0),OFFSET(C1844,-M1844+2,0),OFFSET(C1844,-M1844+3,0)+AB1844,OFFSET(C1844,-M1844+4,0),0,0))</f>
        <v/>
      </c>
      <c r="P1844" s="67" t="str">
        <f t="shared" si="328"/>
        <v/>
      </c>
      <c r="Q1844" s="67" t="str">
        <f ca="1">IF(D1844="","",_xll.xEURO(OFFSET(C1844,-M1844+1,0),E1844,OFFSET(C1844,-M1844+2,0),OFFSET(C1844,-M1844+2,0),OFFSET(C1844,-M1844+3,0)+AB1844,OFFSET(C1844,-M1844+4,0),0,2)/10*D1844)</f>
        <v/>
      </c>
      <c r="R1844" s="71" t="str">
        <f ca="1">IF(D1844="","",_xll.xEURO(OFFSET(C1844,-M1844+1,0),E1844,OFFSET(C1844,-M1844+2,0),OFFSET(C1844,-M1844+2,0),OFFSET(C1844,-M1844+3,0)+AB1844,OFFSET(C1844,-M1844+4,0),0,3)/100*D1844*10000)</f>
        <v/>
      </c>
      <c r="S1844" s="71" t="str">
        <f ca="1">IF(D1844="","",_xll.xEURO(OFFSET(C1844,-M1844+1,0),E1844,OFFSET(C1844,-M1844+2,0),OFFSET(C1844,-M1844+2,0),OFFSET(C1844,-M1844+3,0)+AB1844,OFFSET(C1844,-M1844+4,0),0,5)/365.25*D1844*10000)</f>
        <v/>
      </c>
      <c r="U1844" s="67" t="str">
        <f ca="1">IF(I1844="","",_xll.xEURO(OFFSET(C1844,-M1844+1,0),J1844,OFFSET(C1844,-M1844+2,0),OFFSET(C1844,-M1844+2,0),OFFSET(C1844,-M1844+3,0)+AC1844,OFFSET(C1844,-M1844+4,0),1,1)*I1844)</f>
        <v/>
      </c>
      <c r="V1844" s="69" t="str">
        <f ca="1">IF(I1844="","",_xll.xEURO(OFFSET(C1844,-M1844+1,0),J1844,OFFSET(C1844,-M1844+2,0),OFFSET(C1844,-M1844+2,0),OFFSET(C1844,-M1844+3,0)+AC1844,OFFSET(C1844,-M1844+4,0),1,0))</f>
        <v/>
      </c>
      <c r="W1844" s="67" t="str">
        <f t="shared" si="329"/>
        <v/>
      </c>
      <c r="X1844" s="67" t="str">
        <f ca="1">IF(I1844="","",_xll.xEURO(OFFSET(C1844,-M1844+1,0),J1844,OFFSET(C1844,-M1844+2,0),OFFSET(C1844,-M1844+2,0),OFFSET(C1844,-M1844+3,0)+AC1844,OFFSET(C1844,-M1844+4,0),1,2)/10*I1844)</f>
        <v/>
      </c>
      <c r="Y1844" s="71" t="str">
        <f ca="1">IF(I1844="","",_xll.xEURO(OFFSET(C1844,-M1844+1,0),J1844,OFFSET(C1844,-M1844+2,0),OFFSET(C1844,-M1844+2,0),OFFSET(C1844,-M1844+3,0)+AC1844,OFFSET(C1844,-M1844+4,0),1,3)/100*I1844*10000)</f>
        <v/>
      </c>
      <c r="Z1844" s="71" t="str">
        <f ca="1">IF(I1844="","",_xll.xEURO(OFFSET(C1844,-M1844+1,0),J1844,OFFSET(C1844,-M1844+2,0),OFFSET(C1844,-M1844+2,0),OFFSET(C1844,-M1844+3,0)+AC1844,OFFSET(C1844,-M1844+4,0),1,5)/365.25*I1844*10000)</f>
        <v/>
      </c>
      <c r="AB1844" s="40" t="str">
        <f ca="1">IF(D1844="","",_xll.xCalcSkew(OFFSET(C1844,-M1844,0),E1844-OFFSET(C1844,-M1844+1,0),b)/100)</f>
        <v/>
      </c>
      <c r="AC1844" s="40" t="str">
        <f ca="1">IF(I1844="","",_xll.xCalcSkew(OFFSET(C1844,-M1844,0),J1844-OFFSET(C1844,-M1844+1,0),b)/100)</f>
        <v/>
      </c>
      <c r="AE1844">
        <f t="shared" si="320"/>
        <v>0</v>
      </c>
      <c r="AF1844">
        <f t="shared" si="321"/>
        <v>0</v>
      </c>
      <c r="AG1844">
        <f t="shared" si="322"/>
        <v>0</v>
      </c>
    </row>
    <row r="1845" spans="3:33" x14ac:dyDescent="0.25">
      <c r="C1845" s="64">
        <f ca="1">R1873+Y1873</f>
        <v>0</v>
      </c>
      <c r="D1845" s="52"/>
      <c r="E1845" s="39"/>
      <c r="F1845" s="39"/>
      <c r="G1845" s="35"/>
      <c r="I1845" s="52"/>
      <c r="J1845" s="39"/>
      <c r="K1845" s="39"/>
      <c r="L1845" s="62"/>
      <c r="M1845" s="101">
        <f t="shared" si="330"/>
        <v>8</v>
      </c>
      <c r="N1845" s="67" t="str">
        <f ca="1">IF(D1845="","",_xll.xEURO(OFFSET(C1845,-M1845+1,0),E1845,OFFSET(C1845,-M1845+2,0),OFFSET(C1845,-M1845+2,0),OFFSET(C1845,-M1845+3,0)+AB1845,OFFSET(C1845,-M1845+4,0),0,1)*D1845)</f>
        <v/>
      </c>
      <c r="O1845" s="69" t="str">
        <f ca="1">IF(D1845="","",_xll.xEURO(OFFSET(C1845,-M1845+1,0),E1845,OFFSET(C1845,-M1845+2,0),OFFSET(C1845,-M1845+2,0),OFFSET(C1845,-M1845+3,0)+AB1845,OFFSET(C1845,-M1845+4,0),0,0))</f>
        <v/>
      </c>
      <c r="P1845" s="67" t="str">
        <f t="shared" si="328"/>
        <v/>
      </c>
      <c r="Q1845" s="67" t="str">
        <f ca="1">IF(D1845="","",_xll.xEURO(OFFSET(C1845,-M1845+1,0),E1845,OFFSET(C1845,-M1845+2,0),OFFSET(C1845,-M1845+2,0),OFFSET(C1845,-M1845+3,0)+AB1845,OFFSET(C1845,-M1845+4,0),0,2)/10*D1845)</f>
        <v/>
      </c>
      <c r="R1845" s="71" t="str">
        <f ca="1">IF(D1845="","",_xll.xEURO(OFFSET(C1845,-M1845+1,0),E1845,OFFSET(C1845,-M1845+2,0),OFFSET(C1845,-M1845+2,0),OFFSET(C1845,-M1845+3,0)+AB1845,OFFSET(C1845,-M1845+4,0),0,3)/100*D1845*10000)</f>
        <v/>
      </c>
      <c r="S1845" s="71" t="str">
        <f ca="1">IF(D1845="","",_xll.xEURO(OFFSET(C1845,-M1845+1,0),E1845,OFFSET(C1845,-M1845+2,0),OFFSET(C1845,-M1845+2,0),OFFSET(C1845,-M1845+3,0)+AB1845,OFFSET(C1845,-M1845+4,0),0,5)/365.25*D1845*10000)</f>
        <v/>
      </c>
      <c r="U1845" s="67" t="str">
        <f ca="1">IF(I1845="","",_xll.xEURO(OFFSET(C1845,-M1845+1,0),J1845,OFFSET(C1845,-M1845+2,0),OFFSET(C1845,-M1845+2,0),OFFSET(C1845,-M1845+3,0)+AC1845,OFFSET(C1845,-M1845+4,0),1,1)*I1845)</f>
        <v/>
      </c>
      <c r="V1845" s="69" t="str">
        <f ca="1">IF(I1845="","",_xll.xEURO(OFFSET(C1845,-M1845+1,0),J1845,OFFSET(C1845,-M1845+2,0),OFFSET(C1845,-M1845+2,0),OFFSET(C1845,-M1845+3,0)+AC1845,OFFSET(C1845,-M1845+4,0),1,0))</f>
        <v/>
      </c>
      <c r="W1845" s="67" t="str">
        <f t="shared" si="329"/>
        <v/>
      </c>
      <c r="X1845" s="67" t="str">
        <f ca="1">IF(I1845="","",_xll.xEURO(OFFSET(C1845,-M1845+1,0),J1845,OFFSET(C1845,-M1845+2,0),OFFSET(C1845,-M1845+2,0),OFFSET(C1845,-M1845+3,0)+AC1845,OFFSET(C1845,-M1845+4,0),1,2)/10*I1845)</f>
        <v/>
      </c>
      <c r="Y1845" s="71" t="str">
        <f ca="1">IF(I1845="","",_xll.xEURO(OFFSET(C1845,-M1845+1,0),J1845,OFFSET(C1845,-M1845+2,0),OFFSET(C1845,-M1845+2,0),OFFSET(C1845,-M1845+3,0)+AC1845,OFFSET(C1845,-M1845+4,0),1,3)/100*I1845*10000)</f>
        <v/>
      </c>
      <c r="Z1845" s="71" t="str">
        <f ca="1">IF(I1845="","",_xll.xEURO(OFFSET(C1845,-M1845+1,0),J1845,OFFSET(C1845,-M1845+2,0),OFFSET(C1845,-M1845+2,0),OFFSET(C1845,-M1845+3,0)+AC1845,OFFSET(C1845,-M1845+4,0),1,5)/365.25*I1845*10000)</f>
        <v/>
      </c>
      <c r="AB1845" s="40" t="str">
        <f ca="1">IF(D1845="","",_xll.xCalcSkew(OFFSET(C1845,-M1845,0),E1845-OFFSET(C1845,-M1845+1,0),b)/100)</f>
        <v/>
      </c>
      <c r="AC1845" s="40" t="str">
        <f ca="1">IF(I1845="","",_xll.xCalcSkew(OFFSET(C1845,-M1845,0),J1845-OFFSET(C1845,-M1845+1,0),b)/100)</f>
        <v/>
      </c>
      <c r="AE1845">
        <f t="shared" si="320"/>
        <v>0</v>
      </c>
      <c r="AF1845">
        <f t="shared" si="321"/>
        <v>0</v>
      </c>
      <c r="AG1845">
        <f t="shared" si="322"/>
        <v>0</v>
      </c>
    </row>
    <row r="1846" spans="3:33" x14ac:dyDescent="0.25">
      <c r="C1846" s="64">
        <f ca="1">S1873+Z1873</f>
        <v>0</v>
      </c>
      <c r="D1846" s="52"/>
      <c r="E1846" s="39"/>
      <c r="F1846" s="39"/>
      <c r="G1846" s="35"/>
      <c r="I1846" s="52"/>
      <c r="J1846" s="39"/>
      <c r="K1846" s="39"/>
      <c r="L1846" s="62"/>
      <c r="M1846" s="101">
        <f t="shared" si="330"/>
        <v>9</v>
      </c>
      <c r="N1846" s="67" t="str">
        <f ca="1">IF(D1846="","",_xll.xEURO(OFFSET(C1846,-M1846+1,0),E1846,OFFSET(C1846,-M1846+2,0),OFFSET(C1846,-M1846+2,0),OFFSET(C1846,-M1846+3,0)+AB1846,OFFSET(C1846,-M1846+4,0),0,1)*D1846)</f>
        <v/>
      </c>
      <c r="O1846" s="69" t="str">
        <f ca="1">IF(D1846="","",_xll.xEURO(OFFSET(C1846,-M1846+1,0),E1846,OFFSET(C1846,-M1846+2,0),OFFSET(C1846,-M1846+2,0),OFFSET(C1846,-M1846+3,0)+AB1846,OFFSET(C1846,-M1846+4,0),0,0))</f>
        <v/>
      </c>
      <c r="P1846" s="67" t="str">
        <f t="shared" si="328"/>
        <v/>
      </c>
      <c r="Q1846" s="67" t="str">
        <f ca="1">IF(D1846="","",_xll.xEURO(OFFSET(C1846,-M1846+1,0),E1846,OFFSET(C1846,-M1846+2,0),OFFSET(C1846,-M1846+2,0),OFFSET(C1846,-M1846+3,0)+AB1846,OFFSET(C1846,-M1846+4,0),0,2)/10*D1846)</f>
        <v/>
      </c>
      <c r="R1846" s="71" t="str">
        <f ca="1">IF(D1846="","",_xll.xEURO(OFFSET(C1846,-M1846+1,0),E1846,OFFSET(C1846,-M1846+2,0),OFFSET(C1846,-M1846+2,0),OFFSET(C1846,-M1846+3,0)+AB1846,OFFSET(C1846,-M1846+4,0),0,3)/100*D1846*10000)</f>
        <v/>
      </c>
      <c r="S1846" s="71" t="str">
        <f ca="1">IF(D1846="","",_xll.xEURO(OFFSET(C1846,-M1846+1,0),E1846,OFFSET(C1846,-M1846+2,0),OFFSET(C1846,-M1846+2,0),OFFSET(C1846,-M1846+3,0)+AB1846,OFFSET(C1846,-M1846+4,0),0,5)/365.25*D1846*10000)</f>
        <v/>
      </c>
      <c r="U1846" s="67" t="str">
        <f ca="1">IF(I1846="","",_xll.xEURO(OFFSET(C1846,-M1846+1,0),J1846,OFFSET(C1846,-M1846+2,0),OFFSET(C1846,-M1846+2,0),OFFSET(C1846,-M1846+3,0)+AC1846,OFFSET(C1846,-M1846+4,0),1,1)*I1846)</f>
        <v/>
      </c>
      <c r="V1846" s="69" t="str">
        <f ca="1">IF(I1846="","",_xll.xEURO(OFFSET(C1846,-M1846+1,0),J1846,OFFSET(C1846,-M1846+2,0),OFFSET(C1846,-M1846+2,0),OFFSET(C1846,-M1846+3,0)+AC1846,OFFSET(C1846,-M1846+4,0),1,0))</f>
        <v/>
      </c>
      <c r="W1846" s="67" t="str">
        <f t="shared" si="329"/>
        <v/>
      </c>
      <c r="X1846" s="67" t="str">
        <f ca="1">IF(I1846="","",_xll.xEURO(OFFSET(C1846,-M1846+1,0),J1846,OFFSET(C1846,-M1846+2,0),OFFSET(C1846,-M1846+2,0),OFFSET(C1846,-M1846+3,0)+AC1846,OFFSET(C1846,-M1846+4,0),1,2)/10*I1846)</f>
        <v/>
      </c>
      <c r="Y1846" s="71" t="str">
        <f ca="1">IF(I1846="","",_xll.xEURO(OFFSET(C1846,-M1846+1,0),J1846,OFFSET(C1846,-M1846+2,0),OFFSET(C1846,-M1846+2,0),OFFSET(C1846,-M1846+3,0)+AC1846,OFFSET(C1846,-M1846+4,0),1,3)/100*I1846*10000)</f>
        <v/>
      </c>
      <c r="Z1846" s="71" t="str">
        <f ca="1">IF(I1846="","",_xll.xEURO(OFFSET(C1846,-M1846+1,0),J1846,OFFSET(C1846,-M1846+2,0),OFFSET(C1846,-M1846+2,0),OFFSET(C1846,-M1846+3,0)+AC1846,OFFSET(C1846,-M1846+4,0),1,5)/365.25*I1846*10000)</f>
        <v/>
      </c>
      <c r="AB1846" s="40" t="str">
        <f ca="1">IF(D1846="","",_xll.xCalcSkew(OFFSET(C1846,-M1846,0),E1846-OFFSET(C1846,-M1846+1,0),b)/100)</f>
        <v/>
      </c>
      <c r="AC1846" s="40" t="str">
        <f ca="1">IF(I1846="","",_xll.xCalcSkew(OFFSET(C1846,-M1846,0),J1846-OFFSET(C1846,-M1846+1,0),b)/100)</f>
        <v/>
      </c>
      <c r="AE1846">
        <f t="shared" si="320"/>
        <v>0</v>
      </c>
      <c r="AF1846">
        <f t="shared" si="321"/>
        <v>0</v>
      </c>
      <c r="AG1846">
        <f t="shared" si="322"/>
        <v>0</v>
      </c>
    </row>
    <row r="1847" spans="3:33" x14ac:dyDescent="0.25">
      <c r="C1847" s="64">
        <f ca="1">P1873+W1873</f>
        <v>0</v>
      </c>
      <c r="D1847" s="52"/>
      <c r="E1847" s="39"/>
      <c r="F1847" s="39"/>
      <c r="G1847" s="35"/>
      <c r="I1847" s="52"/>
      <c r="J1847" s="39"/>
      <c r="K1847" s="39"/>
      <c r="L1847" s="62"/>
      <c r="M1847" s="101">
        <f t="shared" si="330"/>
        <v>10</v>
      </c>
      <c r="N1847" s="67" t="str">
        <f ca="1">IF(D1847="","",_xll.xEURO(OFFSET(C1847,-M1847+1,0),E1847,OFFSET(C1847,-M1847+2,0),OFFSET(C1847,-M1847+2,0),OFFSET(C1847,-M1847+3,0)+AB1847,OFFSET(C1847,-M1847+4,0),0,1)*D1847)</f>
        <v/>
      </c>
      <c r="O1847" s="69" t="str">
        <f ca="1">IF(D1847="","",_xll.xEURO(OFFSET(C1847,-M1847+1,0),E1847,OFFSET(C1847,-M1847+2,0),OFFSET(C1847,-M1847+2,0),OFFSET(C1847,-M1847+3,0)+AB1847,OFFSET(C1847,-M1847+4,0),0,0))</f>
        <v/>
      </c>
      <c r="P1847" s="67" t="str">
        <f t="shared" si="328"/>
        <v/>
      </c>
      <c r="Q1847" s="67" t="str">
        <f ca="1">IF(D1847="","",_xll.xEURO(OFFSET(C1847,-M1847+1,0),E1847,OFFSET(C1847,-M1847+2,0),OFFSET(C1847,-M1847+2,0),OFFSET(C1847,-M1847+3,0)+AB1847,OFFSET(C1847,-M1847+4,0),0,2)/10*D1847)</f>
        <v/>
      </c>
      <c r="R1847" s="71" t="str">
        <f ca="1">IF(D1847="","",_xll.xEURO(OFFSET(C1847,-M1847+1,0),E1847,OFFSET(C1847,-M1847+2,0),OFFSET(C1847,-M1847+2,0),OFFSET(C1847,-M1847+3,0)+AB1847,OFFSET(C1847,-M1847+4,0),0,3)/100*D1847*10000)</f>
        <v/>
      </c>
      <c r="S1847" s="71" t="str">
        <f ca="1">IF(D1847="","",_xll.xEURO(OFFSET(C1847,-M1847+1,0),E1847,OFFSET(C1847,-M1847+2,0),OFFSET(C1847,-M1847+2,0),OFFSET(C1847,-M1847+3,0)+AB1847,OFFSET(C1847,-M1847+4,0),0,5)/365.25*D1847*10000)</f>
        <v/>
      </c>
      <c r="U1847" s="67" t="str">
        <f ca="1">IF(I1847="","",_xll.xEURO(OFFSET(C1847,-M1847+1,0),J1847,OFFSET(C1847,-M1847+2,0),OFFSET(C1847,-M1847+2,0),OFFSET(C1847,-M1847+3,0)+AC1847,OFFSET(C1847,-M1847+4,0),1,1)*I1847)</f>
        <v/>
      </c>
      <c r="V1847" s="69" t="str">
        <f ca="1">IF(I1847="","",_xll.xEURO(OFFSET(C1847,-M1847+1,0),J1847,OFFSET(C1847,-M1847+2,0),OFFSET(C1847,-M1847+2,0),OFFSET(C1847,-M1847+3,0)+AC1847,OFFSET(C1847,-M1847+4,0),1,0))</f>
        <v/>
      </c>
      <c r="W1847" s="67" t="str">
        <f t="shared" si="329"/>
        <v/>
      </c>
      <c r="X1847" s="67" t="str">
        <f ca="1">IF(I1847="","",_xll.xEURO(OFFSET(C1847,-M1847+1,0),J1847,OFFSET(C1847,-M1847+2,0),OFFSET(C1847,-M1847+2,0),OFFSET(C1847,-M1847+3,0)+AC1847,OFFSET(C1847,-M1847+4,0),1,2)/10*I1847)</f>
        <v/>
      </c>
      <c r="Y1847" s="71" t="str">
        <f ca="1">IF(I1847="","",_xll.xEURO(OFFSET(C1847,-M1847+1,0),J1847,OFFSET(C1847,-M1847+2,0),OFFSET(C1847,-M1847+2,0),OFFSET(C1847,-M1847+3,0)+AC1847,OFFSET(C1847,-M1847+4,0),1,3)/100*I1847*10000)</f>
        <v/>
      </c>
      <c r="Z1847" s="71" t="str">
        <f ca="1">IF(I1847="","",_xll.xEURO(OFFSET(C1847,-M1847+1,0),J1847,OFFSET(C1847,-M1847+2,0),OFFSET(C1847,-M1847+2,0),OFFSET(C1847,-M1847+3,0)+AC1847,OFFSET(C1847,-M1847+4,0),1,5)/365.25*I1847*10000)</f>
        <v/>
      </c>
      <c r="AB1847" s="40" t="str">
        <f ca="1">IF(D1847="","",_xll.xCalcSkew(OFFSET(C1847,-M1847,0),E1847-OFFSET(C1847,-M1847+1,0),b)/100)</f>
        <v/>
      </c>
      <c r="AC1847" s="40" t="str">
        <f ca="1">IF(I1847="","",_xll.xCalcSkew(OFFSET(C1847,-M1847,0),J1847-OFFSET(C1847,-M1847+1,0),b)/100)</f>
        <v/>
      </c>
      <c r="AE1847">
        <f t="shared" si="320"/>
        <v>0</v>
      </c>
      <c r="AF1847">
        <f t="shared" si="321"/>
        <v>0</v>
      </c>
      <c r="AG1847">
        <f t="shared" si="322"/>
        <v>0</v>
      </c>
    </row>
    <row r="1848" spans="3:33" x14ac:dyDescent="0.25">
      <c r="D1848" s="52"/>
      <c r="E1848" s="39"/>
      <c r="F1848" s="39"/>
      <c r="G1848" s="35"/>
      <c r="I1848" s="52"/>
      <c r="J1848" s="39"/>
      <c r="K1848" s="39"/>
      <c r="L1848" s="62"/>
      <c r="M1848" s="101">
        <f t="shared" si="330"/>
        <v>11</v>
      </c>
      <c r="N1848" s="67" t="str">
        <f ca="1">IF(D1848="","",_xll.xEURO(OFFSET(C1848,-M1848+1,0),E1848,OFFSET(C1848,-M1848+2,0),OFFSET(C1848,-M1848+2,0),OFFSET(C1848,-M1848+3,0)+AB1848,OFFSET(C1848,-M1848+4,0),0,1)*D1848)</f>
        <v/>
      </c>
      <c r="O1848" s="69" t="str">
        <f ca="1">IF(D1848="","",_xll.xEURO(OFFSET(C1848,-M1848+1,0),E1848,OFFSET(C1848,-M1848+2,0),OFFSET(C1848,-M1848+2,0),OFFSET(C1848,-M1848+3,0)+AB1848,OFFSET(C1848,-M1848+4,0),0,0))</f>
        <v/>
      </c>
      <c r="P1848" s="67" t="str">
        <f t="shared" si="328"/>
        <v/>
      </c>
      <c r="Q1848" s="67" t="str">
        <f ca="1">IF(D1848="","",_xll.xEURO(OFFSET(C1848,-M1848+1,0),E1848,OFFSET(C1848,-M1848+2,0),OFFSET(C1848,-M1848+2,0),OFFSET(C1848,-M1848+3,0)+AB1848,OFFSET(C1848,-M1848+4,0),0,2)/10*D1848)</f>
        <v/>
      </c>
      <c r="R1848" s="71" t="str">
        <f ca="1">IF(D1848="","",_xll.xEURO(OFFSET(C1848,-M1848+1,0),E1848,OFFSET(C1848,-M1848+2,0),OFFSET(C1848,-M1848+2,0),OFFSET(C1848,-M1848+3,0)+AB1848,OFFSET(C1848,-M1848+4,0),0,3)/100*D1848*10000)</f>
        <v/>
      </c>
      <c r="S1848" s="71" t="str">
        <f ca="1">IF(D1848="","",_xll.xEURO(OFFSET(C1848,-M1848+1,0),E1848,OFFSET(C1848,-M1848+2,0),OFFSET(C1848,-M1848+2,0),OFFSET(C1848,-M1848+3,0)+AB1848,OFFSET(C1848,-M1848+4,0),0,5)/365.25*D1848*10000)</f>
        <v/>
      </c>
      <c r="U1848" s="67" t="str">
        <f ca="1">IF(I1848="","",_xll.xEURO(OFFSET(C1848,-M1848+1,0),J1848,OFFSET(C1848,-M1848+2,0),OFFSET(C1848,-M1848+2,0),OFFSET(C1848,-M1848+3,0)+AC1848,OFFSET(C1848,-M1848+4,0),1,1)*I1848)</f>
        <v/>
      </c>
      <c r="V1848" s="69" t="str">
        <f ca="1">IF(I1848="","",_xll.xEURO(OFFSET(C1848,-M1848+1,0),J1848,OFFSET(C1848,-M1848+2,0),OFFSET(C1848,-M1848+2,0),OFFSET(C1848,-M1848+3,0)+AC1848,OFFSET(C1848,-M1848+4,0),1,0))</f>
        <v/>
      </c>
      <c r="W1848" s="67" t="str">
        <f t="shared" si="329"/>
        <v/>
      </c>
      <c r="X1848" s="67" t="str">
        <f ca="1">IF(I1848="","",_xll.xEURO(OFFSET(C1848,-M1848+1,0),J1848,OFFSET(C1848,-M1848+2,0),OFFSET(C1848,-M1848+2,0),OFFSET(C1848,-M1848+3,0)+AC1848,OFFSET(C1848,-M1848+4,0),1,2)/10*I1848)</f>
        <v/>
      </c>
      <c r="Y1848" s="71" t="str">
        <f ca="1">IF(I1848="","",_xll.xEURO(OFFSET(C1848,-M1848+1,0),J1848,OFFSET(C1848,-M1848+2,0),OFFSET(C1848,-M1848+2,0),OFFSET(C1848,-M1848+3,0)+AC1848,OFFSET(C1848,-M1848+4,0),1,3)/100*I1848*10000)</f>
        <v/>
      </c>
      <c r="Z1848" s="71" t="str">
        <f ca="1">IF(I1848="","",_xll.xEURO(OFFSET(C1848,-M1848+1,0),J1848,OFFSET(C1848,-M1848+2,0),OFFSET(C1848,-M1848+2,0),OFFSET(C1848,-M1848+3,0)+AC1848,OFFSET(C1848,-M1848+4,0),1,5)/365.25*I1848*10000)</f>
        <v/>
      </c>
      <c r="AB1848" s="40" t="str">
        <f ca="1">IF(D1848="","",_xll.xCalcSkew(OFFSET(C1848,-M1848,0),E1848-OFFSET(C1848,-M1848+1,0),b)/100)</f>
        <v/>
      </c>
      <c r="AC1848" s="40" t="str">
        <f ca="1">IF(I1848="","",_xll.xCalcSkew(OFFSET(C1848,-M1848,0),J1848-OFFSET(C1848,-M1848+1,0),b)/100)</f>
        <v/>
      </c>
      <c r="AE1848">
        <f t="shared" si="320"/>
        <v>0</v>
      </c>
      <c r="AF1848">
        <f t="shared" si="321"/>
        <v>0</v>
      </c>
      <c r="AG1848">
        <f t="shared" si="322"/>
        <v>0</v>
      </c>
    </row>
    <row r="1849" spans="3:33" x14ac:dyDescent="0.25">
      <c r="D1849" s="52"/>
      <c r="E1849" s="39"/>
      <c r="F1849" s="39"/>
      <c r="G1849" s="35"/>
      <c r="I1849" s="52"/>
      <c r="J1849" s="39"/>
      <c r="K1849" s="39"/>
      <c r="L1849" s="62"/>
      <c r="M1849" s="101">
        <f t="shared" si="330"/>
        <v>12</v>
      </c>
      <c r="N1849" s="67" t="str">
        <f ca="1">IF(D1849="","",_xll.xEURO(OFFSET(C1849,-M1849+1,0),E1849,OFFSET(C1849,-M1849+2,0),OFFSET(C1849,-M1849+2,0),OFFSET(C1849,-M1849+3,0)+AB1849,OFFSET(C1849,-M1849+4,0),0,1)*D1849)</f>
        <v/>
      </c>
      <c r="O1849" s="69" t="str">
        <f ca="1">IF(D1849="","",_xll.xEURO(OFFSET(C1849,-M1849+1,0),E1849,OFFSET(C1849,-M1849+2,0),OFFSET(C1849,-M1849+2,0),OFFSET(C1849,-M1849+3,0)+AB1849,OFFSET(C1849,-M1849+4,0),0,0))</f>
        <v/>
      </c>
      <c r="P1849" s="67" t="str">
        <f t="shared" si="328"/>
        <v/>
      </c>
      <c r="Q1849" s="67" t="str">
        <f ca="1">IF(D1849="","",_xll.xEURO(OFFSET(C1849,-M1849+1,0),E1849,OFFSET(C1849,-M1849+2,0),OFFSET(C1849,-M1849+2,0),OFFSET(C1849,-M1849+3,0)+AB1849,OFFSET(C1849,-M1849+4,0),0,2)/10*D1849)</f>
        <v/>
      </c>
      <c r="R1849" s="71" t="str">
        <f ca="1">IF(D1849="","",_xll.xEURO(OFFSET(C1849,-M1849+1,0),E1849,OFFSET(C1849,-M1849+2,0),OFFSET(C1849,-M1849+2,0),OFFSET(C1849,-M1849+3,0)+AB1849,OFFSET(C1849,-M1849+4,0),0,3)/100*D1849*10000)</f>
        <v/>
      </c>
      <c r="S1849" s="71" t="str">
        <f ca="1">IF(D1849="","",_xll.xEURO(OFFSET(C1849,-M1849+1,0),E1849,OFFSET(C1849,-M1849+2,0),OFFSET(C1849,-M1849+2,0),OFFSET(C1849,-M1849+3,0)+AB1849,OFFSET(C1849,-M1849+4,0),0,5)/365.25*D1849*10000)</f>
        <v/>
      </c>
      <c r="U1849" s="67" t="str">
        <f ca="1">IF(I1849="","",_xll.xEURO(OFFSET(C1849,-M1849+1,0),J1849,OFFSET(C1849,-M1849+2,0),OFFSET(C1849,-M1849+2,0),OFFSET(C1849,-M1849+3,0)+AC1849,OFFSET(C1849,-M1849+4,0),1,1)*I1849)</f>
        <v/>
      </c>
      <c r="V1849" s="69" t="str">
        <f ca="1">IF(I1849="","",_xll.xEURO(OFFSET(C1849,-M1849+1,0),J1849,OFFSET(C1849,-M1849+2,0),OFFSET(C1849,-M1849+2,0),OFFSET(C1849,-M1849+3,0)+AC1849,OFFSET(C1849,-M1849+4,0),1,0))</f>
        <v/>
      </c>
      <c r="W1849" s="67" t="str">
        <f t="shared" si="329"/>
        <v/>
      </c>
      <c r="X1849" s="67" t="str">
        <f ca="1">IF(I1849="","",_xll.xEURO(OFFSET(C1849,-M1849+1,0),J1849,OFFSET(C1849,-M1849+2,0),OFFSET(C1849,-M1849+2,0),OFFSET(C1849,-M1849+3,0)+AC1849,OFFSET(C1849,-M1849+4,0),1,2)/10*I1849)</f>
        <v/>
      </c>
      <c r="Y1849" s="71" t="str">
        <f ca="1">IF(I1849="","",_xll.xEURO(OFFSET(C1849,-M1849+1,0),J1849,OFFSET(C1849,-M1849+2,0),OFFSET(C1849,-M1849+2,0),OFFSET(C1849,-M1849+3,0)+AC1849,OFFSET(C1849,-M1849+4,0),1,3)/100*I1849*10000)</f>
        <v/>
      </c>
      <c r="Z1849" s="71" t="str">
        <f ca="1">IF(I1849="","",_xll.xEURO(OFFSET(C1849,-M1849+1,0),J1849,OFFSET(C1849,-M1849+2,0),OFFSET(C1849,-M1849+2,0),OFFSET(C1849,-M1849+3,0)+AC1849,OFFSET(C1849,-M1849+4,0),1,5)/365.25*I1849*10000)</f>
        <v/>
      </c>
      <c r="AB1849" s="40" t="str">
        <f ca="1">IF(D1849="","",_xll.xCalcSkew(OFFSET(C1849,-M1849,0),E1849-OFFSET(C1849,-M1849+1,0),b)/100)</f>
        <v/>
      </c>
      <c r="AC1849" s="40" t="str">
        <f ca="1">IF(I1849="","",_xll.xCalcSkew(OFFSET(C1849,-M1849,0),J1849-OFFSET(C1849,-M1849+1,0),b)/100)</f>
        <v/>
      </c>
      <c r="AE1849">
        <f t="shared" si="320"/>
        <v>0</v>
      </c>
      <c r="AF1849">
        <f t="shared" si="321"/>
        <v>0</v>
      </c>
      <c r="AG1849">
        <f t="shared" si="322"/>
        <v>0</v>
      </c>
    </row>
    <row r="1850" spans="3:33" x14ac:dyDescent="0.25">
      <c r="D1850" s="52"/>
      <c r="E1850" s="39"/>
      <c r="F1850" s="39"/>
      <c r="G1850" s="35"/>
      <c r="I1850" s="52"/>
      <c r="J1850" s="39"/>
      <c r="K1850" s="39"/>
      <c r="L1850" s="62"/>
      <c r="M1850" s="101">
        <f t="shared" si="330"/>
        <v>13</v>
      </c>
      <c r="N1850" s="67" t="str">
        <f ca="1">IF(D1850="","",_xll.xEURO(OFFSET(C1850,-M1850+1,0),E1850,OFFSET(C1850,-M1850+2,0),OFFSET(C1850,-M1850+2,0),OFFSET(C1850,-M1850+3,0)+AB1850,OFFSET(C1850,-M1850+4,0),0,1)*D1850)</f>
        <v/>
      </c>
      <c r="O1850" s="69" t="str">
        <f ca="1">IF(D1850="","",_xll.xEURO(OFFSET(C1850,-M1850+1,0),E1850,OFFSET(C1850,-M1850+2,0),OFFSET(C1850,-M1850+2,0),OFFSET(C1850,-M1850+3,0)+AB1850,OFFSET(C1850,-M1850+4,0),0,0))</f>
        <v/>
      </c>
      <c r="P1850" s="67" t="str">
        <f t="shared" si="328"/>
        <v/>
      </c>
      <c r="Q1850" s="67" t="str">
        <f ca="1">IF(D1850="","",_xll.xEURO(OFFSET(C1850,-M1850+1,0),E1850,OFFSET(C1850,-M1850+2,0),OFFSET(C1850,-M1850+2,0),OFFSET(C1850,-M1850+3,0)+AB1850,OFFSET(C1850,-M1850+4,0),0,2)/10*D1850)</f>
        <v/>
      </c>
      <c r="R1850" s="71" t="str">
        <f ca="1">IF(D1850="","",_xll.xEURO(OFFSET(C1850,-M1850+1,0),E1850,OFFSET(C1850,-M1850+2,0),OFFSET(C1850,-M1850+2,0),OFFSET(C1850,-M1850+3,0)+AB1850,OFFSET(C1850,-M1850+4,0),0,3)/100*D1850*10000)</f>
        <v/>
      </c>
      <c r="S1850" s="71" t="str">
        <f ca="1">IF(D1850="","",_xll.xEURO(OFFSET(C1850,-M1850+1,0),E1850,OFFSET(C1850,-M1850+2,0),OFFSET(C1850,-M1850+2,0),OFFSET(C1850,-M1850+3,0)+AB1850,OFFSET(C1850,-M1850+4,0),0,5)/365.25*D1850*10000)</f>
        <v/>
      </c>
      <c r="U1850" s="67" t="str">
        <f ca="1">IF(I1850="","",_xll.xEURO(OFFSET(C1850,-M1850+1,0),J1850,OFFSET(C1850,-M1850+2,0),OFFSET(C1850,-M1850+2,0),OFFSET(C1850,-M1850+3,0)+AC1850,OFFSET(C1850,-M1850+4,0),1,1)*I1850)</f>
        <v/>
      </c>
      <c r="V1850" s="69" t="str">
        <f ca="1">IF(I1850="","",_xll.xEURO(OFFSET(C1850,-M1850+1,0),J1850,OFFSET(C1850,-M1850+2,0),OFFSET(C1850,-M1850+2,0),OFFSET(C1850,-M1850+3,0)+AC1850,OFFSET(C1850,-M1850+4,0),1,0))</f>
        <v/>
      </c>
      <c r="W1850" s="67" t="str">
        <f t="shared" si="329"/>
        <v/>
      </c>
      <c r="X1850" s="67" t="str">
        <f ca="1">IF(I1850="","",_xll.xEURO(OFFSET(C1850,-M1850+1,0),J1850,OFFSET(C1850,-M1850+2,0),OFFSET(C1850,-M1850+2,0),OFFSET(C1850,-M1850+3,0)+AC1850,OFFSET(C1850,-M1850+4,0),1,2)/10*I1850)</f>
        <v/>
      </c>
      <c r="Y1850" s="71" t="str">
        <f ca="1">IF(I1850="","",_xll.xEURO(OFFSET(C1850,-M1850+1,0),J1850,OFFSET(C1850,-M1850+2,0),OFFSET(C1850,-M1850+2,0),OFFSET(C1850,-M1850+3,0)+AC1850,OFFSET(C1850,-M1850+4,0),1,3)/100*I1850*10000)</f>
        <v/>
      </c>
      <c r="Z1850" s="71" t="str">
        <f ca="1">IF(I1850="","",_xll.xEURO(OFFSET(C1850,-M1850+1,0),J1850,OFFSET(C1850,-M1850+2,0),OFFSET(C1850,-M1850+2,0),OFFSET(C1850,-M1850+3,0)+AC1850,OFFSET(C1850,-M1850+4,0),1,5)/365.25*I1850*10000)</f>
        <v/>
      </c>
      <c r="AB1850" s="40" t="str">
        <f ca="1">IF(D1850="","",_xll.xCalcSkew(OFFSET(C1850,-M1850,0),E1850-OFFSET(C1850,-M1850+1,0),b)/100)</f>
        <v/>
      </c>
      <c r="AC1850" s="40" t="str">
        <f ca="1">IF(I1850="","",_xll.xCalcSkew(OFFSET(C1850,-M1850,0),J1850-OFFSET(C1850,-M1850+1,0),b)/100)</f>
        <v/>
      </c>
      <c r="AE1850">
        <f t="shared" si="320"/>
        <v>0</v>
      </c>
      <c r="AF1850">
        <f t="shared" si="321"/>
        <v>0</v>
      </c>
      <c r="AG1850">
        <f t="shared" si="322"/>
        <v>0</v>
      </c>
    </row>
    <row r="1851" spans="3:33" x14ac:dyDescent="0.25">
      <c r="D1851" s="52"/>
      <c r="E1851" s="39"/>
      <c r="F1851" s="39"/>
      <c r="G1851" s="35"/>
      <c r="I1851" s="52"/>
      <c r="J1851" s="39"/>
      <c r="K1851" s="39"/>
      <c r="L1851" s="62"/>
      <c r="M1851" s="101">
        <f t="shared" si="330"/>
        <v>14</v>
      </c>
      <c r="N1851" s="67" t="str">
        <f ca="1">IF(D1851="","",_xll.xEURO(OFFSET(C1851,-M1851+1,0),E1851,OFFSET(C1851,-M1851+2,0),OFFSET(C1851,-M1851+2,0),OFFSET(C1851,-M1851+3,0)+AB1851,OFFSET(C1851,-M1851+4,0),0,1)*D1851)</f>
        <v/>
      </c>
      <c r="O1851" s="69" t="str">
        <f ca="1">IF(D1851="","",_xll.xEURO(OFFSET(C1851,-M1851+1,0),E1851,OFFSET(C1851,-M1851+2,0),OFFSET(C1851,-M1851+2,0),OFFSET(C1851,-M1851+3,0)+AB1851,OFFSET(C1851,-M1851+4,0),0,0))</f>
        <v/>
      </c>
      <c r="P1851" s="67" t="str">
        <f t="shared" si="328"/>
        <v/>
      </c>
      <c r="Q1851" s="67" t="str">
        <f ca="1">IF(D1851="","",_xll.xEURO(OFFSET(C1851,-M1851+1,0),E1851,OFFSET(C1851,-M1851+2,0),OFFSET(C1851,-M1851+2,0),OFFSET(C1851,-M1851+3,0)+AB1851,OFFSET(C1851,-M1851+4,0),0,2)/10*D1851)</f>
        <v/>
      </c>
      <c r="R1851" s="71" t="str">
        <f ca="1">IF(D1851="","",_xll.xEURO(OFFSET(C1851,-M1851+1,0),E1851,OFFSET(C1851,-M1851+2,0),OFFSET(C1851,-M1851+2,0),OFFSET(C1851,-M1851+3,0)+AB1851,OFFSET(C1851,-M1851+4,0),0,3)/100*D1851*10000)</f>
        <v/>
      </c>
      <c r="S1851" s="71" t="str">
        <f ca="1">IF(D1851="","",_xll.xEURO(OFFSET(C1851,-M1851+1,0),E1851,OFFSET(C1851,-M1851+2,0),OFFSET(C1851,-M1851+2,0),OFFSET(C1851,-M1851+3,0)+AB1851,OFFSET(C1851,-M1851+4,0),0,5)/365.25*D1851*10000)</f>
        <v/>
      </c>
      <c r="U1851" s="67" t="str">
        <f ca="1">IF(I1851="","",_xll.xEURO(OFFSET(C1851,-M1851+1,0),J1851,OFFSET(C1851,-M1851+2,0),OFFSET(C1851,-M1851+2,0),OFFSET(C1851,-M1851+3,0)+AC1851,OFFSET(C1851,-M1851+4,0),1,1)*I1851)</f>
        <v/>
      </c>
      <c r="V1851" s="69" t="str">
        <f ca="1">IF(I1851="","",_xll.xEURO(OFFSET(C1851,-M1851+1,0),J1851,OFFSET(C1851,-M1851+2,0),OFFSET(C1851,-M1851+2,0),OFFSET(C1851,-M1851+3,0)+AC1851,OFFSET(C1851,-M1851+4,0),1,0))</f>
        <v/>
      </c>
      <c r="W1851" s="67" t="str">
        <f t="shared" si="329"/>
        <v/>
      </c>
      <c r="X1851" s="67" t="str">
        <f ca="1">IF(I1851="","",_xll.xEURO(OFFSET(C1851,-M1851+1,0),J1851,OFFSET(C1851,-M1851+2,0),OFFSET(C1851,-M1851+2,0),OFFSET(C1851,-M1851+3,0)+AC1851,OFFSET(C1851,-M1851+4,0),1,2)/10*I1851)</f>
        <v/>
      </c>
      <c r="Y1851" s="71" t="str">
        <f ca="1">IF(I1851="","",_xll.xEURO(OFFSET(C1851,-M1851+1,0),J1851,OFFSET(C1851,-M1851+2,0),OFFSET(C1851,-M1851+2,0),OFFSET(C1851,-M1851+3,0)+AC1851,OFFSET(C1851,-M1851+4,0),1,3)/100*I1851*10000)</f>
        <v/>
      </c>
      <c r="Z1851" s="71" t="str">
        <f ca="1">IF(I1851="","",_xll.xEURO(OFFSET(C1851,-M1851+1,0),J1851,OFFSET(C1851,-M1851+2,0),OFFSET(C1851,-M1851+2,0),OFFSET(C1851,-M1851+3,0)+AC1851,OFFSET(C1851,-M1851+4,0),1,5)/365.25*I1851*10000)</f>
        <v/>
      </c>
      <c r="AB1851" s="40" t="str">
        <f ca="1">IF(D1851="","",_xll.xCalcSkew(OFFSET(C1851,-M1851,0),E1851-OFFSET(C1851,-M1851+1,0),b)/100)</f>
        <v/>
      </c>
      <c r="AC1851" s="40" t="str">
        <f ca="1">IF(I1851="","",_xll.xCalcSkew(OFFSET(C1851,-M1851,0),J1851-OFFSET(C1851,-M1851+1,0),b)/100)</f>
        <v/>
      </c>
      <c r="AE1851">
        <f t="shared" si="320"/>
        <v>0</v>
      </c>
      <c r="AF1851">
        <f t="shared" si="321"/>
        <v>0</v>
      </c>
      <c r="AG1851">
        <f t="shared" si="322"/>
        <v>0</v>
      </c>
    </row>
    <row r="1852" spans="3:33" x14ac:dyDescent="0.25">
      <c r="D1852" s="52"/>
      <c r="E1852" s="39"/>
      <c r="F1852" s="39"/>
      <c r="G1852" s="35"/>
      <c r="I1852" s="52"/>
      <c r="J1852" s="39"/>
      <c r="K1852" s="39"/>
      <c r="L1852" s="62"/>
      <c r="M1852" s="101">
        <f t="shared" si="330"/>
        <v>15</v>
      </c>
      <c r="N1852" s="67" t="str">
        <f ca="1">IF(D1852="","",_xll.xEURO(OFFSET(C1852,-M1852+1,0),E1852,OFFSET(C1852,-M1852+2,0),OFFSET(C1852,-M1852+2,0),OFFSET(C1852,-M1852+3,0)+AB1852,OFFSET(C1852,-M1852+4,0),0,1)*D1852)</f>
        <v/>
      </c>
      <c r="O1852" s="69" t="str">
        <f ca="1">IF(D1852="","",_xll.xEURO(OFFSET(C1852,-M1852+1,0),E1852,OFFSET(C1852,-M1852+2,0),OFFSET(C1852,-M1852+2,0),OFFSET(C1852,-M1852+3,0)+AB1852,OFFSET(C1852,-M1852+4,0),0,0))</f>
        <v/>
      </c>
      <c r="P1852" s="67" t="str">
        <f t="shared" si="328"/>
        <v/>
      </c>
      <c r="Q1852" s="67" t="str">
        <f ca="1">IF(D1852="","",_xll.xEURO(OFFSET(C1852,-M1852+1,0),E1852,OFFSET(C1852,-M1852+2,0),OFFSET(C1852,-M1852+2,0),OFFSET(C1852,-M1852+3,0)+AB1852,OFFSET(C1852,-M1852+4,0),0,2)/10*D1852)</f>
        <v/>
      </c>
      <c r="R1852" s="71" t="str">
        <f ca="1">IF(D1852="","",_xll.xEURO(OFFSET(C1852,-M1852+1,0),E1852,OFFSET(C1852,-M1852+2,0),OFFSET(C1852,-M1852+2,0),OFFSET(C1852,-M1852+3,0)+AB1852,OFFSET(C1852,-M1852+4,0),0,3)/100*D1852*10000)</f>
        <v/>
      </c>
      <c r="S1852" s="71" t="str">
        <f ca="1">IF(D1852="","",_xll.xEURO(OFFSET(C1852,-M1852+1,0),E1852,OFFSET(C1852,-M1852+2,0),OFFSET(C1852,-M1852+2,0),OFFSET(C1852,-M1852+3,0)+AB1852,OFFSET(C1852,-M1852+4,0),0,5)/365.25*D1852*10000)</f>
        <v/>
      </c>
      <c r="U1852" s="67" t="str">
        <f ca="1">IF(I1852="","",_xll.xEURO(OFFSET(C1852,-M1852+1,0),J1852,OFFSET(C1852,-M1852+2,0),OFFSET(C1852,-M1852+2,0),OFFSET(C1852,-M1852+3,0)+AC1852,OFFSET(C1852,-M1852+4,0),1,1)*I1852)</f>
        <v/>
      </c>
      <c r="V1852" s="69" t="str">
        <f ca="1">IF(I1852="","",_xll.xEURO(OFFSET(C1852,-M1852+1,0),J1852,OFFSET(C1852,-M1852+2,0),OFFSET(C1852,-M1852+2,0),OFFSET(C1852,-M1852+3,0)+AC1852,OFFSET(C1852,-M1852+4,0),1,0))</f>
        <v/>
      </c>
      <c r="W1852" s="67" t="str">
        <f t="shared" si="329"/>
        <v/>
      </c>
      <c r="X1852" s="67" t="str">
        <f ca="1">IF(I1852="","",_xll.xEURO(OFFSET(C1852,-M1852+1,0),J1852,OFFSET(C1852,-M1852+2,0),OFFSET(C1852,-M1852+2,0),OFFSET(C1852,-M1852+3,0)+AC1852,OFFSET(C1852,-M1852+4,0),1,2)/10*I1852)</f>
        <v/>
      </c>
      <c r="Y1852" s="71" t="str">
        <f ca="1">IF(I1852="","",_xll.xEURO(OFFSET(C1852,-M1852+1,0),J1852,OFFSET(C1852,-M1852+2,0),OFFSET(C1852,-M1852+2,0),OFFSET(C1852,-M1852+3,0)+AC1852,OFFSET(C1852,-M1852+4,0),1,3)/100*I1852*10000)</f>
        <v/>
      </c>
      <c r="Z1852" s="71" t="str">
        <f ca="1">IF(I1852="","",_xll.xEURO(OFFSET(C1852,-M1852+1,0),J1852,OFFSET(C1852,-M1852+2,0),OFFSET(C1852,-M1852+2,0),OFFSET(C1852,-M1852+3,0)+AC1852,OFFSET(C1852,-M1852+4,0),1,5)/365.25*I1852*10000)</f>
        <v/>
      </c>
      <c r="AB1852" s="40" t="str">
        <f ca="1">IF(D1852="","",_xll.xCalcSkew(OFFSET(C1852,-M1852,0),E1852-OFFSET(C1852,-M1852+1,0),b)/100)</f>
        <v/>
      </c>
      <c r="AC1852" s="40" t="str">
        <f ca="1">IF(I1852="","",_xll.xCalcSkew(OFFSET(C1852,-M1852,0),J1852-OFFSET(C1852,-M1852+1,0),b)/100)</f>
        <v/>
      </c>
      <c r="AE1852">
        <f t="shared" si="320"/>
        <v>0</v>
      </c>
      <c r="AF1852">
        <f t="shared" si="321"/>
        <v>0</v>
      </c>
      <c r="AG1852">
        <f t="shared" si="322"/>
        <v>0</v>
      </c>
    </row>
    <row r="1853" spans="3:33" x14ac:dyDescent="0.25">
      <c r="D1853" s="52"/>
      <c r="E1853" s="39"/>
      <c r="F1853" s="39"/>
      <c r="G1853" s="35"/>
      <c r="I1853" s="52"/>
      <c r="J1853" s="39"/>
      <c r="K1853" s="39"/>
      <c r="L1853" s="62"/>
      <c r="M1853" s="101">
        <f t="shared" si="330"/>
        <v>16</v>
      </c>
      <c r="N1853" s="67" t="str">
        <f ca="1">IF(D1853="","",_xll.xEURO(OFFSET(C1853,-M1853+1,0),E1853,OFFSET(C1853,-M1853+2,0),OFFSET(C1853,-M1853+2,0),OFFSET(C1853,-M1853+3,0)+AB1853,OFFSET(C1853,-M1853+4,0),0,1)*D1853)</f>
        <v/>
      </c>
      <c r="O1853" s="69" t="str">
        <f ca="1">IF(D1853="","",_xll.xEURO(OFFSET(C1853,-M1853+1,0),E1853,OFFSET(C1853,-M1853+2,0),OFFSET(C1853,-M1853+2,0),OFFSET(C1853,-M1853+3,0)+AB1853,OFFSET(C1853,-M1853+4,0),0,0))</f>
        <v/>
      </c>
      <c r="P1853" s="67" t="str">
        <f t="shared" si="328"/>
        <v/>
      </c>
      <c r="Q1853" s="67" t="str">
        <f ca="1">IF(D1853="","",_xll.xEURO(OFFSET(C1853,-M1853+1,0),E1853,OFFSET(C1853,-M1853+2,0),OFFSET(C1853,-M1853+2,0),OFFSET(C1853,-M1853+3,0)+AB1853,OFFSET(C1853,-M1853+4,0),0,2)/10*D1853)</f>
        <v/>
      </c>
      <c r="R1853" s="71" t="str">
        <f ca="1">IF(D1853="","",_xll.xEURO(OFFSET(C1853,-M1853+1,0),E1853,OFFSET(C1853,-M1853+2,0),OFFSET(C1853,-M1853+2,0),OFFSET(C1853,-M1853+3,0)+AB1853,OFFSET(C1853,-M1853+4,0),0,3)/100*D1853*10000)</f>
        <v/>
      </c>
      <c r="S1853" s="71" t="str">
        <f ca="1">IF(D1853="","",_xll.xEURO(OFFSET(C1853,-M1853+1,0),E1853,OFFSET(C1853,-M1853+2,0),OFFSET(C1853,-M1853+2,0),OFFSET(C1853,-M1853+3,0)+AB1853,OFFSET(C1853,-M1853+4,0),0,5)/365.25*D1853*10000)</f>
        <v/>
      </c>
      <c r="U1853" s="67" t="str">
        <f ca="1">IF(I1853="","",_xll.xEURO(OFFSET(C1853,-M1853+1,0),J1853,OFFSET(C1853,-M1853+2,0),OFFSET(C1853,-M1853+2,0),OFFSET(C1853,-M1853+3,0)+AC1853,OFFSET(C1853,-M1853+4,0),1,1)*I1853)</f>
        <v/>
      </c>
      <c r="V1853" s="69" t="str">
        <f ca="1">IF(I1853="","",_xll.xEURO(OFFSET(C1853,-M1853+1,0),J1853,OFFSET(C1853,-M1853+2,0),OFFSET(C1853,-M1853+2,0),OFFSET(C1853,-M1853+3,0)+AC1853,OFFSET(C1853,-M1853+4,0),1,0))</f>
        <v/>
      </c>
      <c r="W1853" s="67" t="str">
        <f t="shared" si="329"/>
        <v/>
      </c>
      <c r="X1853" s="67" t="str">
        <f ca="1">IF(I1853="","",_xll.xEURO(OFFSET(C1853,-M1853+1,0),J1853,OFFSET(C1853,-M1853+2,0),OFFSET(C1853,-M1853+2,0),OFFSET(C1853,-M1853+3,0)+AC1853,OFFSET(C1853,-M1853+4,0),1,2)/10*I1853)</f>
        <v/>
      </c>
      <c r="Y1853" s="71" t="str">
        <f ca="1">IF(I1853="","",_xll.xEURO(OFFSET(C1853,-M1853+1,0),J1853,OFFSET(C1853,-M1853+2,0),OFFSET(C1853,-M1853+2,0),OFFSET(C1853,-M1853+3,0)+AC1853,OFFSET(C1853,-M1853+4,0),1,3)/100*I1853*10000)</f>
        <v/>
      </c>
      <c r="Z1853" s="71" t="str">
        <f ca="1">IF(I1853="","",_xll.xEURO(OFFSET(C1853,-M1853+1,0),J1853,OFFSET(C1853,-M1853+2,0),OFFSET(C1853,-M1853+2,0),OFFSET(C1853,-M1853+3,0)+AC1853,OFFSET(C1853,-M1853+4,0),1,5)/365.25*I1853*10000)</f>
        <v/>
      </c>
      <c r="AB1853" s="40" t="str">
        <f ca="1">IF(D1853="","",_xll.xCalcSkew(OFFSET(C1853,-M1853,0),E1853-OFFSET(C1853,-M1853+1,0),b)/100)</f>
        <v/>
      </c>
      <c r="AC1853" s="40" t="str">
        <f ca="1">IF(I1853="","",_xll.xCalcSkew(OFFSET(C1853,-M1853,0),J1853-OFFSET(C1853,-M1853+1,0),b)/100)</f>
        <v/>
      </c>
      <c r="AE1853">
        <f t="shared" si="320"/>
        <v>0</v>
      </c>
      <c r="AF1853">
        <f t="shared" si="321"/>
        <v>0</v>
      </c>
      <c r="AG1853">
        <f t="shared" si="322"/>
        <v>0</v>
      </c>
    </row>
    <row r="1854" spans="3:33" x14ac:dyDescent="0.25">
      <c r="D1854" s="52"/>
      <c r="E1854" s="39"/>
      <c r="F1854" s="39"/>
      <c r="G1854" s="35"/>
      <c r="I1854" s="52"/>
      <c r="J1854" s="39"/>
      <c r="K1854" s="39"/>
      <c r="L1854" s="62"/>
      <c r="M1854" s="101">
        <f t="shared" si="330"/>
        <v>17</v>
      </c>
      <c r="N1854" s="67" t="str">
        <f ca="1">IF(D1854="","",_xll.xEURO(OFFSET(C1854,-M1854+1,0),E1854,OFFSET(C1854,-M1854+2,0),OFFSET(C1854,-M1854+2,0),OFFSET(C1854,-M1854+3,0)+AB1854,OFFSET(C1854,-M1854+4,0),0,1)*D1854)</f>
        <v/>
      </c>
      <c r="O1854" s="69" t="str">
        <f ca="1">IF(D1854="","",_xll.xEURO(OFFSET(C1854,-M1854+1,0),E1854,OFFSET(C1854,-M1854+2,0),OFFSET(C1854,-M1854+2,0),OFFSET(C1854,-M1854+3,0)+AB1854,OFFSET(C1854,-M1854+4,0),0,0))</f>
        <v/>
      </c>
      <c r="P1854" s="67" t="str">
        <f t="shared" si="328"/>
        <v/>
      </c>
      <c r="Q1854" s="67" t="str">
        <f ca="1">IF(D1854="","",_xll.xEURO(OFFSET(C1854,-M1854+1,0),E1854,OFFSET(C1854,-M1854+2,0),OFFSET(C1854,-M1854+2,0),OFFSET(C1854,-M1854+3,0)+AB1854,OFFSET(C1854,-M1854+4,0),0,2)/10*D1854)</f>
        <v/>
      </c>
      <c r="R1854" s="71" t="str">
        <f ca="1">IF(D1854="","",_xll.xEURO(OFFSET(C1854,-M1854+1,0),E1854,OFFSET(C1854,-M1854+2,0),OFFSET(C1854,-M1854+2,0),OFFSET(C1854,-M1854+3,0)+AB1854,OFFSET(C1854,-M1854+4,0),0,3)/100*D1854*10000)</f>
        <v/>
      </c>
      <c r="S1854" s="71" t="str">
        <f ca="1">IF(D1854="","",_xll.xEURO(OFFSET(C1854,-M1854+1,0),E1854,OFFSET(C1854,-M1854+2,0),OFFSET(C1854,-M1854+2,0),OFFSET(C1854,-M1854+3,0)+AB1854,OFFSET(C1854,-M1854+4,0),0,5)/365.25*D1854*10000)</f>
        <v/>
      </c>
      <c r="U1854" s="67" t="str">
        <f ca="1">IF(I1854="","",_xll.xEURO(OFFSET(C1854,-M1854+1,0),J1854,OFFSET(C1854,-M1854+2,0),OFFSET(C1854,-M1854+2,0),OFFSET(C1854,-M1854+3,0)+AC1854,OFFSET(C1854,-M1854+4,0),1,1)*I1854)</f>
        <v/>
      </c>
      <c r="V1854" s="69" t="str">
        <f ca="1">IF(I1854="","",_xll.xEURO(OFFSET(C1854,-M1854+1,0),J1854,OFFSET(C1854,-M1854+2,0),OFFSET(C1854,-M1854+2,0),OFFSET(C1854,-M1854+3,0)+AC1854,OFFSET(C1854,-M1854+4,0),1,0))</f>
        <v/>
      </c>
      <c r="W1854" s="67" t="str">
        <f t="shared" si="329"/>
        <v/>
      </c>
      <c r="X1854" s="67" t="str">
        <f ca="1">IF(I1854="","",_xll.xEURO(OFFSET(C1854,-M1854+1,0),J1854,OFFSET(C1854,-M1854+2,0),OFFSET(C1854,-M1854+2,0),OFFSET(C1854,-M1854+3,0)+AC1854,OFFSET(C1854,-M1854+4,0),1,2)/10*I1854)</f>
        <v/>
      </c>
      <c r="Y1854" s="71" t="str">
        <f ca="1">IF(I1854="","",_xll.xEURO(OFFSET(C1854,-M1854+1,0),J1854,OFFSET(C1854,-M1854+2,0),OFFSET(C1854,-M1854+2,0),OFFSET(C1854,-M1854+3,0)+AC1854,OFFSET(C1854,-M1854+4,0),1,3)/100*I1854*10000)</f>
        <v/>
      </c>
      <c r="Z1854" s="71" t="str">
        <f ca="1">IF(I1854="","",_xll.xEURO(OFFSET(C1854,-M1854+1,0),J1854,OFFSET(C1854,-M1854+2,0),OFFSET(C1854,-M1854+2,0),OFFSET(C1854,-M1854+3,0)+AC1854,OFFSET(C1854,-M1854+4,0),1,5)/365.25*I1854*10000)</f>
        <v/>
      </c>
      <c r="AB1854" s="40" t="str">
        <f ca="1">IF(D1854="","",_xll.xCalcSkew(OFFSET(C1854,-M1854,0),E1854-OFFSET(C1854,-M1854+1,0),b)/100)</f>
        <v/>
      </c>
      <c r="AC1854" s="40" t="str">
        <f ca="1">IF(I1854="","",_xll.xCalcSkew(OFFSET(C1854,-M1854,0),J1854-OFFSET(C1854,-M1854+1,0),b)/100)</f>
        <v/>
      </c>
      <c r="AE1854">
        <f t="shared" si="320"/>
        <v>0</v>
      </c>
      <c r="AF1854">
        <f t="shared" si="321"/>
        <v>0</v>
      </c>
      <c r="AG1854">
        <f t="shared" si="322"/>
        <v>0</v>
      </c>
    </row>
    <row r="1855" spans="3:33" x14ac:dyDescent="0.25">
      <c r="D1855" s="52"/>
      <c r="E1855" s="39"/>
      <c r="F1855" s="39"/>
      <c r="G1855" s="35"/>
      <c r="I1855" s="52"/>
      <c r="J1855" s="39"/>
      <c r="K1855" s="39"/>
      <c r="L1855" s="62"/>
      <c r="M1855" s="101">
        <f t="shared" si="330"/>
        <v>18</v>
      </c>
      <c r="N1855" s="67" t="str">
        <f ca="1">IF(D1855="","",_xll.xEURO(OFFSET(C1855,-M1855+1,0),E1855,OFFSET(C1855,-M1855+2,0),OFFSET(C1855,-M1855+2,0),OFFSET(C1855,-M1855+3,0)+AB1855,OFFSET(C1855,-M1855+4,0),0,1)*D1855)</f>
        <v/>
      </c>
      <c r="O1855" s="69" t="str">
        <f ca="1">IF(D1855="","",_xll.xEURO(OFFSET(C1855,-M1855+1,0),E1855,OFFSET(C1855,-M1855+2,0),OFFSET(C1855,-M1855+2,0),OFFSET(C1855,-M1855+3,0)+AB1855,OFFSET(C1855,-M1855+4,0),0,0))</f>
        <v/>
      </c>
      <c r="P1855" s="67" t="str">
        <f t="shared" si="328"/>
        <v/>
      </c>
      <c r="Q1855" s="67" t="str">
        <f ca="1">IF(D1855="","",_xll.xEURO(OFFSET(C1855,-M1855+1,0),E1855,OFFSET(C1855,-M1855+2,0),OFFSET(C1855,-M1855+2,0),OFFSET(C1855,-M1855+3,0)+AB1855,OFFSET(C1855,-M1855+4,0),0,2)/10*D1855)</f>
        <v/>
      </c>
      <c r="R1855" s="71" t="str">
        <f ca="1">IF(D1855="","",_xll.xEURO(OFFSET(C1855,-M1855+1,0),E1855,OFFSET(C1855,-M1855+2,0),OFFSET(C1855,-M1855+2,0),OFFSET(C1855,-M1855+3,0)+AB1855,OFFSET(C1855,-M1855+4,0),0,3)/100*D1855*10000)</f>
        <v/>
      </c>
      <c r="S1855" s="71" t="str">
        <f ca="1">IF(D1855="","",_xll.xEURO(OFFSET(C1855,-M1855+1,0),E1855,OFFSET(C1855,-M1855+2,0),OFFSET(C1855,-M1855+2,0),OFFSET(C1855,-M1855+3,0)+AB1855,OFFSET(C1855,-M1855+4,0),0,5)/365.25*D1855*10000)</f>
        <v/>
      </c>
      <c r="U1855" s="67" t="str">
        <f ca="1">IF(I1855="","",_xll.xEURO(OFFSET(C1855,-M1855+1,0),J1855,OFFSET(C1855,-M1855+2,0),OFFSET(C1855,-M1855+2,0),OFFSET(C1855,-M1855+3,0)+AC1855,OFFSET(C1855,-M1855+4,0),1,1)*I1855)</f>
        <v/>
      </c>
      <c r="V1855" s="69" t="str">
        <f ca="1">IF(I1855="","",_xll.xEURO(OFFSET(C1855,-M1855+1,0),J1855,OFFSET(C1855,-M1855+2,0),OFFSET(C1855,-M1855+2,0),OFFSET(C1855,-M1855+3,0)+AC1855,OFFSET(C1855,-M1855+4,0),1,0))</f>
        <v/>
      </c>
      <c r="W1855" s="67" t="str">
        <f t="shared" si="329"/>
        <v/>
      </c>
      <c r="X1855" s="67" t="str">
        <f ca="1">IF(I1855="","",_xll.xEURO(OFFSET(C1855,-M1855+1,0),J1855,OFFSET(C1855,-M1855+2,0),OFFSET(C1855,-M1855+2,0),OFFSET(C1855,-M1855+3,0)+AC1855,OFFSET(C1855,-M1855+4,0),1,2)/10*I1855)</f>
        <v/>
      </c>
      <c r="Y1855" s="71" t="str">
        <f ca="1">IF(I1855="","",_xll.xEURO(OFFSET(C1855,-M1855+1,0),J1855,OFFSET(C1855,-M1855+2,0),OFFSET(C1855,-M1855+2,0),OFFSET(C1855,-M1855+3,0)+AC1855,OFFSET(C1855,-M1855+4,0),1,3)/100*I1855*10000)</f>
        <v/>
      </c>
      <c r="Z1855" s="71" t="str">
        <f ca="1">IF(I1855="","",_xll.xEURO(OFFSET(C1855,-M1855+1,0),J1855,OFFSET(C1855,-M1855+2,0),OFFSET(C1855,-M1855+2,0),OFFSET(C1855,-M1855+3,0)+AC1855,OFFSET(C1855,-M1855+4,0),1,5)/365.25*I1855*10000)</f>
        <v/>
      </c>
      <c r="AB1855" s="40" t="str">
        <f ca="1">IF(D1855="","",_xll.xCalcSkew(OFFSET(C1855,-M1855,0),E1855-OFFSET(C1855,-M1855+1,0),b)/100)</f>
        <v/>
      </c>
      <c r="AC1855" s="40" t="str">
        <f ca="1">IF(I1855="","",_xll.xCalcSkew(OFFSET(C1855,-M1855,0),J1855-OFFSET(C1855,-M1855+1,0),b)/100)</f>
        <v/>
      </c>
      <c r="AE1855">
        <f t="shared" si="320"/>
        <v>0</v>
      </c>
      <c r="AF1855">
        <f t="shared" si="321"/>
        <v>0</v>
      </c>
      <c r="AG1855">
        <f t="shared" si="322"/>
        <v>0</v>
      </c>
    </row>
    <row r="1856" spans="3:33" x14ac:dyDescent="0.25">
      <c r="D1856" s="52"/>
      <c r="E1856" s="39"/>
      <c r="F1856" s="39"/>
      <c r="G1856" s="35"/>
      <c r="I1856" s="52"/>
      <c r="J1856" s="39"/>
      <c r="K1856" s="39"/>
      <c r="L1856" s="62"/>
      <c r="M1856" s="101">
        <f t="shared" si="330"/>
        <v>19</v>
      </c>
      <c r="N1856" s="67" t="str">
        <f ca="1">IF(D1856="","",_xll.xEURO(OFFSET(C1856,-M1856+1,0),E1856,OFFSET(C1856,-M1856+2,0),OFFSET(C1856,-M1856+2,0),OFFSET(C1856,-M1856+3,0)+AB1856,OFFSET(C1856,-M1856+4,0),0,1)*D1856)</f>
        <v/>
      </c>
      <c r="O1856" s="69" t="str">
        <f ca="1">IF(D1856="","",_xll.xEURO(OFFSET(C1856,-M1856+1,0),E1856,OFFSET(C1856,-M1856+2,0),OFFSET(C1856,-M1856+2,0),OFFSET(C1856,-M1856+3,0)+AB1856,OFFSET(C1856,-M1856+4,0),0,0))</f>
        <v/>
      </c>
      <c r="P1856" s="67" t="str">
        <f t="shared" si="328"/>
        <v/>
      </c>
      <c r="Q1856" s="67" t="str">
        <f ca="1">IF(D1856="","",_xll.xEURO(OFFSET(C1856,-M1856+1,0),E1856,OFFSET(C1856,-M1856+2,0),OFFSET(C1856,-M1856+2,0),OFFSET(C1856,-M1856+3,0)+AB1856,OFFSET(C1856,-M1856+4,0),0,2)/10*D1856)</f>
        <v/>
      </c>
      <c r="R1856" s="71" t="str">
        <f ca="1">IF(D1856="","",_xll.xEURO(OFFSET(C1856,-M1856+1,0),E1856,OFFSET(C1856,-M1856+2,0),OFFSET(C1856,-M1856+2,0),OFFSET(C1856,-M1856+3,0)+AB1856,OFFSET(C1856,-M1856+4,0),0,3)/100*D1856*10000)</f>
        <v/>
      </c>
      <c r="S1856" s="71" t="str">
        <f ca="1">IF(D1856="","",_xll.xEURO(OFFSET(C1856,-M1856+1,0),E1856,OFFSET(C1856,-M1856+2,0),OFFSET(C1856,-M1856+2,0),OFFSET(C1856,-M1856+3,0)+AB1856,OFFSET(C1856,-M1856+4,0),0,5)/365.25*D1856*10000)</f>
        <v/>
      </c>
      <c r="U1856" s="67" t="str">
        <f ca="1">IF(I1856="","",_xll.xEURO(OFFSET(C1856,-M1856+1,0),J1856,OFFSET(C1856,-M1856+2,0),OFFSET(C1856,-M1856+2,0),OFFSET(C1856,-M1856+3,0)+AC1856,OFFSET(C1856,-M1856+4,0),1,1)*I1856)</f>
        <v/>
      </c>
      <c r="V1856" s="69" t="str">
        <f ca="1">IF(I1856="","",_xll.xEURO(OFFSET(C1856,-M1856+1,0),J1856,OFFSET(C1856,-M1856+2,0),OFFSET(C1856,-M1856+2,0),OFFSET(C1856,-M1856+3,0)+AC1856,OFFSET(C1856,-M1856+4,0),1,0))</f>
        <v/>
      </c>
      <c r="W1856" s="67" t="str">
        <f t="shared" si="329"/>
        <v/>
      </c>
      <c r="X1856" s="67" t="str">
        <f ca="1">IF(I1856="","",_xll.xEURO(OFFSET(C1856,-M1856+1,0),J1856,OFFSET(C1856,-M1856+2,0),OFFSET(C1856,-M1856+2,0),OFFSET(C1856,-M1856+3,0)+AC1856,OFFSET(C1856,-M1856+4,0),1,2)/10*I1856)</f>
        <v/>
      </c>
      <c r="Y1856" s="71" t="str">
        <f ca="1">IF(I1856="","",_xll.xEURO(OFFSET(C1856,-M1856+1,0),J1856,OFFSET(C1856,-M1856+2,0),OFFSET(C1856,-M1856+2,0),OFFSET(C1856,-M1856+3,0)+AC1856,OFFSET(C1856,-M1856+4,0),1,3)/100*I1856*10000)</f>
        <v/>
      </c>
      <c r="Z1856" s="71" t="str">
        <f ca="1">IF(I1856="","",_xll.xEURO(OFFSET(C1856,-M1856+1,0),J1856,OFFSET(C1856,-M1856+2,0),OFFSET(C1856,-M1856+2,0),OFFSET(C1856,-M1856+3,0)+AC1856,OFFSET(C1856,-M1856+4,0),1,5)/365.25*I1856*10000)</f>
        <v/>
      </c>
      <c r="AB1856" s="40" t="str">
        <f ca="1">IF(D1856="","",_xll.xCalcSkew(OFFSET(C1856,-M1856,0),E1856-OFFSET(C1856,-M1856+1,0),b)/100)</f>
        <v/>
      </c>
      <c r="AC1856" s="40" t="str">
        <f ca="1">IF(I1856="","",_xll.xCalcSkew(OFFSET(C1856,-M1856,0),J1856-OFFSET(C1856,-M1856+1,0),b)/100)</f>
        <v/>
      </c>
      <c r="AE1856">
        <f t="shared" si="320"/>
        <v>0</v>
      </c>
      <c r="AF1856">
        <f t="shared" si="321"/>
        <v>0</v>
      </c>
      <c r="AG1856">
        <f t="shared" si="322"/>
        <v>0</v>
      </c>
    </row>
    <row r="1857" spans="4:33" x14ac:dyDescent="0.25">
      <c r="D1857" s="52"/>
      <c r="E1857" s="39"/>
      <c r="F1857" s="39"/>
      <c r="G1857" s="35"/>
      <c r="I1857" s="52"/>
      <c r="J1857" s="39"/>
      <c r="K1857" s="39"/>
      <c r="L1857" s="62"/>
      <c r="M1857" s="101">
        <f t="shared" si="330"/>
        <v>20</v>
      </c>
      <c r="N1857" s="67" t="str">
        <f ca="1">IF(D1857="","",_xll.xEURO(OFFSET(C1857,-M1857+1,0),E1857,OFFSET(C1857,-M1857+2,0),OFFSET(C1857,-M1857+2,0),OFFSET(C1857,-M1857+3,0)+AB1857,OFFSET(C1857,-M1857+4,0),0,1)*D1857)</f>
        <v/>
      </c>
      <c r="O1857" s="69" t="str">
        <f ca="1">IF(D1857="","",_xll.xEURO(OFFSET(C1857,-M1857+1,0),E1857,OFFSET(C1857,-M1857+2,0),OFFSET(C1857,-M1857+2,0),OFFSET(C1857,-M1857+3,0)+AB1857,OFFSET(C1857,-M1857+4,0),0,0))</f>
        <v/>
      </c>
      <c r="P1857" s="67" t="str">
        <f t="shared" si="328"/>
        <v/>
      </c>
      <c r="Q1857" s="67" t="str">
        <f ca="1">IF(D1857="","",_xll.xEURO(OFFSET(C1857,-M1857+1,0),E1857,OFFSET(C1857,-M1857+2,0),OFFSET(C1857,-M1857+2,0),OFFSET(C1857,-M1857+3,0)+AB1857,OFFSET(C1857,-M1857+4,0),0,2)/10*D1857)</f>
        <v/>
      </c>
      <c r="R1857" s="71" t="str">
        <f ca="1">IF(D1857="","",_xll.xEURO(OFFSET(C1857,-M1857+1,0),E1857,OFFSET(C1857,-M1857+2,0),OFFSET(C1857,-M1857+2,0),OFFSET(C1857,-M1857+3,0)+AB1857,OFFSET(C1857,-M1857+4,0),0,3)/100*D1857*10000)</f>
        <v/>
      </c>
      <c r="S1857" s="71" t="str">
        <f ca="1">IF(D1857="","",_xll.xEURO(OFFSET(C1857,-M1857+1,0),E1857,OFFSET(C1857,-M1857+2,0),OFFSET(C1857,-M1857+2,0),OFFSET(C1857,-M1857+3,0)+AB1857,OFFSET(C1857,-M1857+4,0),0,5)/365.25*D1857*10000)</f>
        <v/>
      </c>
      <c r="U1857" s="67" t="str">
        <f ca="1">IF(I1857="","",_xll.xEURO(OFFSET(C1857,-M1857+1,0),J1857,OFFSET(C1857,-M1857+2,0),OFFSET(C1857,-M1857+2,0),OFFSET(C1857,-M1857+3,0)+AC1857,OFFSET(C1857,-M1857+4,0),1,1)*I1857)</f>
        <v/>
      </c>
      <c r="V1857" s="69" t="str">
        <f ca="1">IF(I1857="","",_xll.xEURO(OFFSET(C1857,-M1857+1,0),J1857,OFFSET(C1857,-M1857+2,0),OFFSET(C1857,-M1857+2,0),OFFSET(C1857,-M1857+3,0)+AC1857,OFFSET(C1857,-M1857+4,0),1,0))</f>
        <v/>
      </c>
      <c r="W1857" s="67" t="str">
        <f t="shared" si="329"/>
        <v/>
      </c>
      <c r="X1857" s="67" t="str">
        <f ca="1">IF(I1857="","",_xll.xEURO(OFFSET(C1857,-M1857+1,0),J1857,OFFSET(C1857,-M1857+2,0),OFFSET(C1857,-M1857+2,0),OFFSET(C1857,-M1857+3,0)+AC1857,OFFSET(C1857,-M1857+4,0),1,2)/10*I1857)</f>
        <v/>
      </c>
      <c r="Y1857" s="71" t="str">
        <f ca="1">IF(I1857="","",_xll.xEURO(OFFSET(C1857,-M1857+1,0),J1857,OFFSET(C1857,-M1857+2,0),OFFSET(C1857,-M1857+2,0),OFFSET(C1857,-M1857+3,0)+AC1857,OFFSET(C1857,-M1857+4,0),1,3)/100*I1857*10000)</f>
        <v/>
      </c>
      <c r="Z1857" s="71" t="str">
        <f ca="1">IF(I1857="","",_xll.xEURO(OFFSET(C1857,-M1857+1,0),J1857,OFFSET(C1857,-M1857+2,0),OFFSET(C1857,-M1857+2,0),OFFSET(C1857,-M1857+3,0)+AC1857,OFFSET(C1857,-M1857+4,0),1,5)/365.25*I1857*10000)</f>
        <v/>
      </c>
      <c r="AB1857" s="40" t="str">
        <f ca="1">IF(D1857="","",_xll.xCalcSkew(OFFSET(C1857,-M1857,0),E1857-OFFSET(C1857,-M1857+1,0),b)/100)</f>
        <v/>
      </c>
      <c r="AC1857" s="40" t="str">
        <f ca="1">IF(I1857="","",_xll.xCalcSkew(OFFSET(C1857,-M1857,0),J1857-OFFSET(C1857,-M1857+1,0),b)/100)</f>
        <v/>
      </c>
      <c r="AE1857">
        <f t="shared" si="320"/>
        <v>0</v>
      </c>
      <c r="AF1857">
        <f t="shared" si="321"/>
        <v>0</v>
      </c>
      <c r="AG1857">
        <f t="shared" si="322"/>
        <v>0</v>
      </c>
    </row>
    <row r="1858" spans="4:33" x14ac:dyDescent="0.25">
      <c r="D1858" s="52"/>
      <c r="E1858" s="39"/>
      <c r="F1858" s="39"/>
      <c r="G1858" s="35"/>
      <c r="I1858" s="52"/>
      <c r="J1858" s="39"/>
      <c r="K1858" s="39"/>
      <c r="L1858" s="62"/>
      <c r="M1858" s="101">
        <f t="shared" si="330"/>
        <v>21</v>
      </c>
      <c r="N1858" s="67" t="str">
        <f ca="1">IF(D1858="","",_xll.xEURO(OFFSET(C1858,-M1858+1,0),E1858,OFFSET(C1858,-M1858+2,0),OFFSET(C1858,-M1858+2,0),OFFSET(C1858,-M1858+3,0)+AB1858,OFFSET(C1858,-M1858+4,0),0,1)*D1858)</f>
        <v/>
      </c>
      <c r="O1858" s="69" t="str">
        <f ca="1">IF(D1858="","",_xll.xEURO(OFFSET(C1858,-M1858+1,0),E1858,OFFSET(C1858,-M1858+2,0),OFFSET(C1858,-M1858+2,0),OFFSET(C1858,-M1858+3,0)+AB1858,OFFSET(C1858,-M1858+4,0),0,0))</f>
        <v/>
      </c>
      <c r="P1858" s="67" t="str">
        <f t="shared" si="328"/>
        <v/>
      </c>
      <c r="Q1858" s="67" t="str">
        <f ca="1">IF(D1858="","",_xll.xEURO(OFFSET(C1858,-M1858+1,0),E1858,OFFSET(C1858,-M1858+2,0),OFFSET(C1858,-M1858+2,0),OFFSET(C1858,-M1858+3,0)+AB1858,OFFSET(C1858,-M1858+4,0),0,2)/10*D1858)</f>
        <v/>
      </c>
      <c r="R1858" s="71" t="str">
        <f ca="1">IF(D1858="","",_xll.xEURO(OFFSET(C1858,-M1858+1,0),E1858,OFFSET(C1858,-M1858+2,0),OFFSET(C1858,-M1858+2,0),OFFSET(C1858,-M1858+3,0)+AB1858,OFFSET(C1858,-M1858+4,0),0,3)/100*D1858*10000)</f>
        <v/>
      </c>
      <c r="S1858" s="71" t="str">
        <f ca="1">IF(D1858="","",_xll.xEURO(OFFSET(C1858,-M1858+1,0),E1858,OFFSET(C1858,-M1858+2,0),OFFSET(C1858,-M1858+2,0),OFFSET(C1858,-M1858+3,0)+AB1858,OFFSET(C1858,-M1858+4,0),0,5)/365.25*D1858*10000)</f>
        <v/>
      </c>
      <c r="U1858" s="67" t="str">
        <f ca="1">IF(I1858="","",_xll.xEURO(OFFSET(C1858,-M1858+1,0),J1858,OFFSET(C1858,-M1858+2,0),OFFSET(C1858,-M1858+2,0),OFFSET(C1858,-M1858+3,0)+AC1858,OFFSET(C1858,-M1858+4,0),1,1)*I1858)</f>
        <v/>
      </c>
      <c r="V1858" s="69" t="str">
        <f ca="1">IF(I1858="","",_xll.xEURO(OFFSET(C1858,-M1858+1,0),J1858,OFFSET(C1858,-M1858+2,0),OFFSET(C1858,-M1858+2,0),OFFSET(C1858,-M1858+3,0)+AC1858,OFFSET(C1858,-M1858+4,0),1,0))</f>
        <v/>
      </c>
      <c r="W1858" s="67" t="str">
        <f t="shared" si="329"/>
        <v/>
      </c>
      <c r="X1858" s="67" t="str">
        <f ca="1">IF(I1858="","",_xll.xEURO(OFFSET(C1858,-M1858+1,0),J1858,OFFSET(C1858,-M1858+2,0),OFFSET(C1858,-M1858+2,0),OFFSET(C1858,-M1858+3,0)+AC1858,OFFSET(C1858,-M1858+4,0),1,2)/10*I1858)</f>
        <v/>
      </c>
      <c r="Y1858" s="71" t="str">
        <f ca="1">IF(I1858="","",_xll.xEURO(OFFSET(C1858,-M1858+1,0),J1858,OFFSET(C1858,-M1858+2,0),OFFSET(C1858,-M1858+2,0),OFFSET(C1858,-M1858+3,0)+AC1858,OFFSET(C1858,-M1858+4,0),1,3)/100*I1858*10000)</f>
        <v/>
      </c>
      <c r="Z1858" s="71" t="str">
        <f ca="1">IF(I1858="","",_xll.xEURO(OFFSET(C1858,-M1858+1,0),J1858,OFFSET(C1858,-M1858+2,0),OFFSET(C1858,-M1858+2,0),OFFSET(C1858,-M1858+3,0)+AC1858,OFFSET(C1858,-M1858+4,0),1,5)/365.25*I1858*10000)</f>
        <v/>
      </c>
      <c r="AB1858" s="40" t="str">
        <f ca="1">IF(D1858="","",_xll.xCalcSkew(OFFSET(C1858,-M1858,0),E1858-OFFSET(C1858,-M1858+1,0),b)/100)</f>
        <v/>
      </c>
      <c r="AC1858" s="40" t="str">
        <f ca="1">IF(I1858="","",_xll.xCalcSkew(OFFSET(C1858,-M1858,0),J1858-OFFSET(C1858,-M1858+1,0),b)/100)</f>
        <v/>
      </c>
      <c r="AE1858">
        <f t="shared" si="320"/>
        <v>0</v>
      </c>
      <c r="AF1858">
        <f t="shared" si="321"/>
        <v>0</v>
      </c>
      <c r="AG1858">
        <f t="shared" si="322"/>
        <v>0</v>
      </c>
    </row>
    <row r="1859" spans="4:33" x14ac:dyDescent="0.25">
      <c r="D1859" s="52"/>
      <c r="E1859" s="39"/>
      <c r="F1859" s="39"/>
      <c r="G1859" s="35"/>
      <c r="I1859" s="52"/>
      <c r="J1859" s="39"/>
      <c r="K1859" s="39"/>
      <c r="L1859" s="62"/>
      <c r="M1859" s="101">
        <f t="shared" si="330"/>
        <v>22</v>
      </c>
      <c r="N1859" s="67" t="str">
        <f ca="1">IF(D1859="","",_xll.xEURO(OFFSET(C1859,-M1859+1,0),E1859,OFFSET(C1859,-M1859+2,0),OFFSET(C1859,-M1859+2,0),OFFSET(C1859,-M1859+3,0)+AB1859,OFFSET(C1859,-M1859+4,0),0,1)*D1859)</f>
        <v/>
      </c>
      <c r="O1859" s="69" t="str">
        <f ca="1">IF(D1859="","",_xll.xEURO(OFFSET(C1859,-M1859+1,0),E1859,OFFSET(C1859,-M1859+2,0),OFFSET(C1859,-M1859+2,0),OFFSET(C1859,-M1859+3,0)+AB1859,OFFSET(C1859,-M1859+4,0),0,0))</f>
        <v/>
      </c>
      <c r="P1859" s="67" t="str">
        <f t="shared" si="328"/>
        <v/>
      </c>
      <c r="Q1859" s="67" t="str">
        <f ca="1">IF(D1859="","",_xll.xEURO(OFFSET(C1859,-M1859+1,0),E1859,OFFSET(C1859,-M1859+2,0),OFFSET(C1859,-M1859+2,0),OFFSET(C1859,-M1859+3,0)+AB1859,OFFSET(C1859,-M1859+4,0),0,2)/10*D1859)</f>
        <v/>
      </c>
      <c r="R1859" s="71" t="str">
        <f ca="1">IF(D1859="","",_xll.xEURO(OFFSET(C1859,-M1859+1,0),E1859,OFFSET(C1859,-M1859+2,0),OFFSET(C1859,-M1859+2,0),OFFSET(C1859,-M1859+3,0)+AB1859,OFFSET(C1859,-M1859+4,0),0,3)/100*D1859*10000)</f>
        <v/>
      </c>
      <c r="S1859" s="71" t="str">
        <f ca="1">IF(D1859="","",_xll.xEURO(OFFSET(C1859,-M1859+1,0),E1859,OFFSET(C1859,-M1859+2,0),OFFSET(C1859,-M1859+2,0),OFFSET(C1859,-M1859+3,0)+AB1859,OFFSET(C1859,-M1859+4,0),0,5)/365.25*D1859*10000)</f>
        <v/>
      </c>
      <c r="U1859" s="67" t="str">
        <f ca="1">IF(I1859="","",_xll.xEURO(OFFSET(C1859,-M1859+1,0),J1859,OFFSET(C1859,-M1859+2,0),OFFSET(C1859,-M1859+2,0),OFFSET(C1859,-M1859+3,0)+AC1859,OFFSET(C1859,-M1859+4,0),1,1)*I1859)</f>
        <v/>
      </c>
      <c r="V1859" s="69" t="str">
        <f ca="1">IF(I1859="","",_xll.xEURO(OFFSET(C1859,-M1859+1,0),J1859,OFFSET(C1859,-M1859+2,0),OFFSET(C1859,-M1859+2,0),OFFSET(C1859,-M1859+3,0)+AC1859,OFFSET(C1859,-M1859+4,0),1,0))</f>
        <v/>
      </c>
      <c r="W1859" s="67" t="str">
        <f t="shared" si="329"/>
        <v/>
      </c>
      <c r="X1859" s="67" t="str">
        <f ca="1">IF(I1859="","",_xll.xEURO(OFFSET(C1859,-M1859+1,0),J1859,OFFSET(C1859,-M1859+2,0),OFFSET(C1859,-M1859+2,0),OFFSET(C1859,-M1859+3,0)+AC1859,OFFSET(C1859,-M1859+4,0),1,2)/10*I1859)</f>
        <v/>
      </c>
      <c r="Y1859" s="71" t="str">
        <f ca="1">IF(I1859="","",_xll.xEURO(OFFSET(C1859,-M1859+1,0),J1859,OFFSET(C1859,-M1859+2,0),OFFSET(C1859,-M1859+2,0),OFFSET(C1859,-M1859+3,0)+AC1859,OFFSET(C1859,-M1859+4,0),1,3)/100*I1859*10000)</f>
        <v/>
      </c>
      <c r="Z1859" s="71" t="str">
        <f ca="1">IF(I1859="","",_xll.xEURO(OFFSET(C1859,-M1859+1,0),J1859,OFFSET(C1859,-M1859+2,0),OFFSET(C1859,-M1859+2,0),OFFSET(C1859,-M1859+3,0)+AC1859,OFFSET(C1859,-M1859+4,0),1,5)/365.25*I1859*10000)</f>
        <v/>
      </c>
      <c r="AB1859" s="40" t="str">
        <f ca="1">IF(D1859="","",_xll.xCalcSkew(OFFSET(C1859,-M1859,0),E1859-OFFSET(C1859,-M1859+1,0),b)/100)</f>
        <v/>
      </c>
      <c r="AC1859" s="40" t="str">
        <f ca="1">IF(I1859="","",_xll.xCalcSkew(OFFSET(C1859,-M1859,0),J1859-OFFSET(C1859,-M1859+1,0),b)/100)</f>
        <v/>
      </c>
      <c r="AE1859">
        <f t="shared" si="320"/>
        <v>0</v>
      </c>
      <c r="AF1859">
        <f t="shared" si="321"/>
        <v>0</v>
      </c>
      <c r="AG1859">
        <f t="shared" si="322"/>
        <v>0</v>
      </c>
    </row>
    <row r="1860" spans="4:33" x14ac:dyDescent="0.25">
      <c r="D1860" s="52"/>
      <c r="E1860" s="39"/>
      <c r="F1860" s="39"/>
      <c r="G1860" s="35"/>
      <c r="I1860" s="52"/>
      <c r="J1860" s="39"/>
      <c r="K1860" s="39"/>
      <c r="L1860" s="62"/>
      <c r="M1860" s="101">
        <f t="shared" si="330"/>
        <v>23</v>
      </c>
      <c r="N1860" s="67" t="str">
        <f ca="1">IF(D1860="","",_xll.xEURO(OFFSET(C1860,-M1860+1,0),E1860,OFFSET(C1860,-M1860+2,0),OFFSET(C1860,-M1860+2,0),OFFSET(C1860,-M1860+3,0)+AB1860,OFFSET(C1860,-M1860+4,0),0,1)*D1860)</f>
        <v/>
      </c>
      <c r="O1860" s="69" t="str">
        <f ca="1">IF(D1860="","",_xll.xEURO(OFFSET(C1860,-M1860+1,0),E1860,OFFSET(C1860,-M1860+2,0),OFFSET(C1860,-M1860+2,0),OFFSET(C1860,-M1860+3,0)+AB1860,OFFSET(C1860,-M1860+4,0),0,0))</f>
        <v/>
      </c>
      <c r="P1860" s="67" t="str">
        <f t="shared" si="328"/>
        <v/>
      </c>
      <c r="Q1860" s="67" t="str">
        <f ca="1">IF(D1860="","",_xll.xEURO(OFFSET(C1860,-M1860+1,0),E1860,OFFSET(C1860,-M1860+2,0),OFFSET(C1860,-M1860+2,0),OFFSET(C1860,-M1860+3,0)+AB1860,OFFSET(C1860,-M1860+4,0),0,2)/10*D1860)</f>
        <v/>
      </c>
      <c r="R1860" s="71" t="str">
        <f ca="1">IF(D1860="","",_xll.xEURO(OFFSET(C1860,-M1860+1,0),E1860,OFFSET(C1860,-M1860+2,0),OFFSET(C1860,-M1860+2,0),OFFSET(C1860,-M1860+3,0)+AB1860,OFFSET(C1860,-M1860+4,0),0,3)/100*D1860*10000)</f>
        <v/>
      </c>
      <c r="S1860" s="71" t="str">
        <f ca="1">IF(D1860="","",_xll.xEURO(OFFSET(C1860,-M1860+1,0),E1860,OFFSET(C1860,-M1860+2,0),OFFSET(C1860,-M1860+2,0),OFFSET(C1860,-M1860+3,0)+AB1860,OFFSET(C1860,-M1860+4,0),0,5)/365.25*D1860*10000)</f>
        <v/>
      </c>
      <c r="U1860" s="67" t="str">
        <f ca="1">IF(I1860="","",_xll.xEURO(OFFSET(C1860,-M1860+1,0),J1860,OFFSET(C1860,-M1860+2,0),OFFSET(C1860,-M1860+2,0),OFFSET(C1860,-M1860+3,0)+AC1860,OFFSET(C1860,-M1860+4,0),1,1)*I1860)</f>
        <v/>
      </c>
      <c r="V1860" s="69" t="str">
        <f ca="1">IF(I1860="","",_xll.xEURO(OFFSET(C1860,-M1860+1,0),J1860,OFFSET(C1860,-M1860+2,0),OFFSET(C1860,-M1860+2,0),OFFSET(C1860,-M1860+3,0)+AC1860,OFFSET(C1860,-M1860+4,0),1,0))</f>
        <v/>
      </c>
      <c r="W1860" s="67" t="str">
        <f t="shared" si="329"/>
        <v/>
      </c>
      <c r="X1860" s="67" t="str">
        <f ca="1">IF(I1860="","",_xll.xEURO(OFFSET(C1860,-M1860+1,0),J1860,OFFSET(C1860,-M1860+2,0),OFFSET(C1860,-M1860+2,0),OFFSET(C1860,-M1860+3,0)+AC1860,OFFSET(C1860,-M1860+4,0),1,2)/10*I1860)</f>
        <v/>
      </c>
      <c r="Y1860" s="71" t="str">
        <f ca="1">IF(I1860="","",_xll.xEURO(OFFSET(C1860,-M1860+1,0),J1860,OFFSET(C1860,-M1860+2,0),OFFSET(C1860,-M1860+2,0),OFFSET(C1860,-M1860+3,0)+AC1860,OFFSET(C1860,-M1860+4,0),1,3)/100*I1860*10000)</f>
        <v/>
      </c>
      <c r="Z1860" s="71" t="str">
        <f ca="1">IF(I1860="","",_xll.xEURO(OFFSET(C1860,-M1860+1,0),J1860,OFFSET(C1860,-M1860+2,0),OFFSET(C1860,-M1860+2,0),OFFSET(C1860,-M1860+3,0)+AC1860,OFFSET(C1860,-M1860+4,0),1,5)/365.25*I1860*10000)</f>
        <v/>
      </c>
      <c r="AB1860" s="40" t="str">
        <f ca="1">IF(D1860="","",_xll.xCalcSkew(OFFSET(C1860,-M1860,0),E1860-OFFSET(C1860,-M1860+1,0),b)/100)</f>
        <v/>
      </c>
      <c r="AC1860" s="40" t="str">
        <f ca="1">IF(I1860="","",_xll.xCalcSkew(OFFSET(C1860,-M1860,0),J1860-OFFSET(C1860,-M1860+1,0),b)/100)</f>
        <v/>
      </c>
      <c r="AE1860">
        <f t="shared" si="320"/>
        <v>0</v>
      </c>
      <c r="AF1860">
        <f t="shared" si="321"/>
        <v>0</v>
      </c>
      <c r="AG1860">
        <f t="shared" si="322"/>
        <v>0</v>
      </c>
    </row>
    <row r="1861" spans="4:33" x14ac:dyDescent="0.25">
      <c r="D1861" s="52"/>
      <c r="E1861" s="39"/>
      <c r="F1861" s="39"/>
      <c r="G1861" s="35"/>
      <c r="I1861" s="52"/>
      <c r="J1861" s="39"/>
      <c r="K1861" s="39"/>
      <c r="L1861" s="62"/>
      <c r="M1861" s="101">
        <f t="shared" si="330"/>
        <v>24</v>
      </c>
      <c r="N1861" s="67" t="str">
        <f ca="1">IF(D1861="","",_xll.xEURO(OFFSET(C1861,-M1861+1,0),E1861,OFFSET(C1861,-M1861+2,0),OFFSET(C1861,-M1861+2,0),OFFSET(C1861,-M1861+3,0)+AB1861,OFFSET(C1861,-M1861+4,0),0,1)*D1861)</f>
        <v/>
      </c>
      <c r="O1861" s="69" t="str">
        <f ca="1">IF(D1861="","",_xll.xEURO(OFFSET(C1861,-M1861+1,0),E1861,OFFSET(C1861,-M1861+2,0),OFFSET(C1861,-M1861+2,0),OFFSET(C1861,-M1861+3,0)+AB1861,OFFSET(C1861,-M1861+4,0),0,0))</f>
        <v/>
      </c>
      <c r="P1861" s="67" t="str">
        <f t="shared" si="328"/>
        <v/>
      </c>
      <c r="Q1861" s="67" t="str">
        <f ca="1">IF(D1861="","",_xll.xEURO(OFFSET(C1861,-M1861+1,0),E1861,OFFSET(C1861,-M1861+2,0),OFFSET(C1861,-M1861+2,0),OFFSET(C1861,-M1861+3,0)+AB1861,OFFSET(C1861,-M1861+4,0),0,2)/10*D1861)</f>
        <v/>
      </c>
      <c r="R1861" s="71" t="str">
        <f ca="1">IF(D1861="","",_xll.xEURO(OFFSET(C1861,-M1861+1,0),E1861,OFFSET(C1861,-M1861+2,0),OFFSET(C1861,-M1861+2,0),OFFSET(C1861,-M1861+3,0)+AB1861,OFFSET(C1861,-M1861+4,0),0,3)/100*D1861*10000)</f>
        <v/>
      </c>
      <c r="S1861" s="71" t="str">
        <f ca="1">IF(D1861="","",_xll.xEURO(OFFSET(C1861,-M1861+1,0),E1861,OFFSET(C1861,-M1861+2,0),OFFSET(C1861,-M1861+2,0),OFFSET(C1861,-M1861+3,0)+AB1861,OFFSET(C1861,-M1861+4,0),0,5)/365.25*D1861*10000)</f>
        <v/>
      </c>
      <c r="U1861" s="67" t="str">
        <f ca="1">IF(I1861="","",_xll.xEURO(OFFSET(C1861,-M1861+1,0),J1861,OFFSET(C1861,-M1861+2,0),OFFSET(C1861,-M1861+2,0),OFFSET(C1861,-M1861+3,0)+AC1861,OFFSET(C1861,-M1861+4,0),1,1)*I1861)</f>
        <v/>
      </c>
      <c r="V1861" s="69" t="str">
        <f ca="1">IF(I1861="","",_xll.xEURO(OFFSET(C1861,-M1861+1,0),J1861,OFFSET(C1861,-M1861+2,0),OFFSET(C1861,-M1861+2,0),OFFSET(C1861,-M1861+3,0)+AC1861,OFFSET(C1861,-M1861+4,0),1,0))</f>
        <v/>
      </c>
      <c r="W1861" s="67" t="str">
        <f t="shared" si="329"/>
        <v/>
      </c>
      <c r="X1861" s="67" t="str">
        <f ca="1">IF(I1861="","",_xll.xEURO(OFFSET(C1861,-M1861+1,0),J1861,OFFSET(C1861,-M1861+2,0),OFFSET(C1861,-M1861+2,0),OFFSET(C1861,-M1861+3,0)+AC1861,OFFSET(C1861,-M1861+4,0),1,2)/10*I1861)</f>
        <v/>
      </c>
      <c r="Y1861" s="71" t="str">
        <f ca="1">IF(I1861="","",_xll.xEURO(OFFSET(C1861,-M1861+1,0),J1861,OFFSET(C1861,-M1861+2,0),OFFSET(C1861,-M1861+2,0),OFFSET(C1861,-M1861+3,0)+AC1861,OFFSET(C1861,-M1861+4,0),1,3)/100*I1861*10000)</f>
        <v/>
      </c>
      <c r="Z1861" s="71" t="str">
        <f ca="1">IF(I1861="","",_xll.xEURO(OFFSET(C1861,-M1861+1,0),J1861,OFFSET(C1861,-M1861+2,0),OFFSET(C1861,-M1861+2,0),OFFSET(C1861,-M1861+3,0)+AC1861,OFFSET(C1861,-M1861+4,0),1,5)/365.25*I1861*10000)</f>
        <v/>
      </c>
      <c r="AB1861" s="40" t="str">
        <f ca="1">IF(D1861="","",_xll.xCalcSkew(OFFSET(C1861,-M1861,0),E1861-OFFSET(C1861,-M1861+1,0),b)/100)</f>
        <v/>
      </c>
      <c r="AC1861" s="40" t="str">
        <f ca="1">IF(I1861="","",_xll.xCalcSkew(OFFSET(C1861,-M1861,0),J1861-OFFSET(C1861,-M1861+1,0),b)/100)</f>
        <v/>
      </c>
      <c r="AE1861">
        <f t="shared" si="320"/>
        <v>0</v>
      </c>
      <c r="AF1861">
        <f t="shared" si="321"/>
        <v>0</v>
      </c>
      <c r="AG1861">
        <f t="shared" si="322"/>
        <v>0</v>
      </c>
    </row>
    <row r="1862" spans="4:33" x14ac:dyDescent="0.25">
      <c r="D1862" s="52"/>
      <c r="E1862" s="39"/>
      <c r="F1862" s="39"/>
      <c r="G1862" s="35"/>
      <c r="I1862" s="52"/>
      <c r="J1862" s="39"/>
      <c r="K1862" s="39"/>
      <c r="L1862" s="62"/>
      <c r="M1862" s="101">
        <f t="shared" si="330"/>
        <v>25</v>
      </c>
      <c r="N1862" s="67" t="str">
        <f ca="1">IF(D1862="","",_xll.xEURO(OFFSET(C1862,-M1862+1,0),E1862,OFFSET(C1862,-M1862+2,0),OFFSET(C1862,-M1862+2,0),OFFSET(C1862,-M1862+3,0)+AB1862,OFFSET(C1862,-M1862+4,0),0,1)*D1862)</f>
        <v/>
      </c>
      <c r="O1862" s="69" t="str">
        <f ca="1">IF(D1862="","",_xll.xEURO(OFFSET(C1862,-M1862+1,0),E1862,OFFSET(C1862,-M1862+2,0),OFFSET(C1862,-M1862+2,0),OFFSET(C1862,-M1862+3,0)+AB1862,OFFSET(C1862,-M1862+4,0),0,0))</f>
        <v/>
      </c>
      <c r="P1862" s="67" t="str">
        <f t="shared" si="328"/>
        <v/>
      </c>
      <c r="Q1862" s="67" t="str">
        <f ca="1">IF(D1862="","",_xll.xEURO(OFFSET(C1862,-M1862+1,0),E1862,OFFSET(C1862,-M1862+2,0),OFFSET(C1862,-M1862+2,0),OFFSET(C1862,-M1862+3,0)+AB1862,OFFSET(C1862,-M1862+4,0),0,2)/10*D1862)</f>
        <v/>
      </c>
      <c r="R1862" s="71" t="str">
        <f ca="1">IF(D1862="","",_xll.xEURO(OFFSET(C1862,-M1862+1,0),E1862,OFFSET(C1862,-M1862+2,0),OFFSET(C1862,-M1862+2,0),OFFSET(C1862,-M1862+3,0)+AB1862,OFFSET(C1862,-M1862+4,0),0,3)/100*D1862*10000)</f>
        <v/>
      </c>
      <c r="S1862" s="71" t="str">
        <f ca="1">IF(D1862="","",_xll.xEURO(OFFSET(C1862,-M1862+1,0),E1862,OFFSET(C1862,-M1862+2,0),OFFSET(C1862,-M1862+2,0),OFFSET(C1862,-M1862+3,0)+AB1862,OFFSET(C1862,-M1862+4,0),0,5)/365.25*D1862*10000)</f>
        <v/>
      </c>
      <c r="U1862" s="67" t="str">
        <f ca="1">IF(I1862="","",_xll.xEURO(OFFSET(C1862,-M1862+1,0),J1862,OFFSET(C1862,-M1862+2,0),OFFSET(C1862,-M1862+2,0),OFFSET(C1862,-M1862+3,0)+AC1862,OFFSET(C1862,-M1862+4,0),1,1)*I1862)</f>
        <v/>
      </c>
      <c r="V1862" s="69" t="str">
        <f ca="1">IF(I1862="","",_xll.xEURO(OFFSET(C1862,-M1862+1,0),J1862,OFFSET(C1862,-M1862+2,0),OFFSET(C1862,-M1862+2,0),OFFSET(C1862,-M1862+3,0)+AC1862,OFFSET(C1862,-M1862+4,0),1,0))</f>
        <v/>
      </c>
      <c r="W1862" s="67" t="str">
        <f t="shared" si="329"/>
        <v/>
      </c>
      <c r="X1862" s="67" t="str">
        <f ca="1">IF(I1862="","",_xll.xEURO(OFFSET(C1862,-M1862+1,0),J1862,OFFSET(C1862,-M1862+2,0),OFFSET(C1862,-M1862+2,0),OFFSET(C1862,-M1862+3,0)+AC1862,OFFSET(C1862,-M1862+4,0),1,2)/10*I1862)</f>
        <v/>
      </c>
      <c r="Y1862" s="71" t="str">
        <f ca="1">IF(I1862="","",_xll.xEURO(OFFSET(C1862,-M1862+1,0),J1862,OFFSET(C1862,-M1862+2,0),OFFSET(C1862,-M1862+2,0),OFFSET(C1862,-M1862+3,0)+AC1862,OFFSET(C1862,-M1862+4,0),1,3)/100*I1862*10000)</f>
        <v/>
      </c>
      <c r="Z1862" s="71" t="str">
        <f ca="1">IF(I1862="","",_xll.xEURO(OFFSET(C1862,-M1862+1,0),J1862,OFFSET(C1862,-M1862+2,0),OFFSET(C1862,-M1862+2,0),OFFSET(C1862,-M1862+3,0)+AC1862,OFFSET(C1862,-M1862+4,0),1,5)/365.25*I1862*10000)</f>
        <v/>
      </c>
      <c r="AB1862" s="40" t="str">
        <f ca="1">IF(D1862="","",_xll.xCalcSkew(OFFSET(C1862,-M1862,0),E1862-OFFSET(C1862,-M1862+1,0),b)/100)</f>
        <v/>
      </c>
      <c r="AC1862" s="40" t="str">
        <f ca="1">IF(I1862="","",_xll.xCalcSkew(OFFSET(C1862,-M1862,0),J1862-OFFSET(C1862,-M1862+1,0),b)/100)</f>
        <v/>
      </c>
      <c r="AE1862">
        <f t="shared" ref="AE1862:AE1873" si="331">D1862*F1862*10000*-1</f>
        <v>0</v>
      </c>
      <c r="AF1862">
        <f t="shared" ref="AF1862:AF1873" si="332">I1862*K1862*10000*-1</f>
        <v>0</v>
      </c>
      <c r="AG1862">
        <f t="shared" ref="AG1862:AG1873" si="333">AE1862+AF1862</f>
        <v>0</v>
      </c>
    </row>
    <row r="1863" spans="4:33" x14ac:dyDescent="0.25">
      <c r="D1863" s="52"/>
      <c r="E1863" s="39"/>
      <c r="F1863" s="39"/>
      <c r="G1863" s="35"/>
      <c r="I1863" s="52"/>
      <c r="J1863" s="39"/>
      <c r="K1863" s="39"/>
      <c r="L1863" s="62"/>
      <c r="M1863" s="101">
        <f t="shared" si="330"/>
        <v>26</v>
      </c>
      <c r="N1863" s="67" t="str">
        <f ca="1">IF(D1863="","",_xll.xEURO(OFFSET(C1863,-M1863+1,0),E1863,OFFSET(C1863,-M1863+2,0),OFFSET(C1863,-M1863+2,0),OFFSET(C1863,-M1863+3,0)+AB1863,OFFSET(C1863,-M1863+4,0),0,1)*D1863)</f>
        <v/>
      </c>
      <c r="O1863" s="69" t="str">
        <f ca="1">IF(D1863="","",_xll.xEURO(OFFSET(C1863,-M1863+1,0),E1863,OFFSET(C1863,-M1863+2,0),OFFSET(C1863,-M1863+2,0),OFFSET(C1863,-M1863+3,0)+AB1863,OFFSET(C1863,-M1863+4,0),0,0))</f>
        <v/>
      </c>
      <c r="P1863" s="67" t="str">
        <f t="shared" si="328"/>
        <v/>
      </c>
      <c r="Q1863" s="67" t="str">
        <f ca="1">IF(D1863="","",_xll.xEURO(OFFSET(C1863,-M1863+1,0),E1863,OFFSET(C1863,-M1863+2,0),OFFSET(C1863,-M1863+2,0),OFFSET(C1863,-M1863+3,0)+AB1863,OFFSET(C1863,-M1863+4,0),0,2)/10*D1863)</f>
        <v/>
      </c>
      <c r="R1863" s="71" t="str">
        <f ca="1">IF(D1863="","",_xll.xEURO(OFFSET(C1863,-M1863+1,0),E1863,OFFSET(C1863,-M1863+2,0),OFFSET(C1863,-M1863+2,0),OFFSET(C1863,-M1863+3,0)+AB1863,OFFSET(C1863,-M1863+4,0),0,3)/100*D1863*10000)</f>
        <v/>
      </c>
      <c r="S1863" s="71" t="str">
        <f ca="1">IF(D1863="","",_xll.xEURO(OFFSET(C1863,-M1863+1,0),E1863,OFFSET(C1863,-M1863+2,0),OFFSET(C1863,-M1863+2,0),OFFSET(C1863,-M1863+3,0)+AB1863,OFFSET(C1863,-M1863+4,0),0,5)/365.25*D1863*10000)</f>
        <v/>
      </c>
      <c r="U1863" s="67" t="str">
        <f ca="1">IF(I1863="","",_xll.xEURO(OFFSET(C1863,-M1863+1,0),J1863,OFFSET(C1863,-M1863+2,0),OFFSET(C1863,-M1863+2,0),OFFSET(C1863,-M1863+3,0)+AC1863,OFFSET(C1863,-M1863+4,0),1,1)*I1863)</f>
        <v/>
      </c>
      <c r="V1863" s="69" t="str">
        <f ca="1">IF(I1863="","",_xll.xEURO(OFFSET(C1863,-M1863+1,0),J1863,OFFSET(C1863,-M1863+2,0),OFFSET(C1863,-M1863+2,0),OFFSET(C1863,-M1863+3,0)+AC1863,OFFSET(C1863,-M1863+4,0),1,0))</f>
        <v/>
      </c>
      <c r="W1863" s="67" t="str">
        <f t="shared" si="329"/>
        <v/>
      </c>
      <c r="X1863" s="67" t="str">
        <f ca="1">IF(I1863="","",_xll.xEURO(OFFSET(C1863,-M1863+1,0),J1863,OFFSET(C1863,-M1863+2,0),OFFSET(C1863,-M1863+2,0),OFFSET(C1863,-M1863+3,0)+AC1863,OFFSET(C1863,-M1863+4,0),1,2)/10*I1863)</f>
        <v/>
      </c>
      <c r="Y1863" s="71" t="str">
        <f ca="1">IF(I1863="","",_xll.xEURO(OFFSET(C1863,-M1863+1,0),J1863,OFFSET(C1863,-M1863+2,0),OFFSET(C1863,-M1863+2,0),OFFSET(C1863,-M1863+3,0)+AC1863,OFFSET(C1863,-M1863+4,0),1,3)/100*I1863*10000)</f>
        <v/>
      </c>
      <c r="Z1863" s="71" t="str">
        <f ca="1">IF(I1863="","",_xll.xEURO(OFFSET(C1863,-M1863+1,0),J1863,OFFSET(C1863,-M1863+2,0),OFFSET(C1863,-M1863+2,0),OFFSET(C1863,-M1863+3,0)+AC1863,OFFSET(C1863,-M1863+4,0),1,5)/365.25*I1863*10000)</f>
        <v/>
      </c>
      <c r="AB1863" s="40" t="str">
        <f ca="1">IF(D1863="","",_xll.xCalcSkew(OFFSET(C1863,-M1863,0),E1863-OFFSET(C1863,-M1863+1,0),b)/100)</f>
        <v/>
      </c>
      <c r="AC1863" s="40" t="str">
        <f ca="1">IF(I1863="","",_xll.xCalcSkew(OFFSET(C1863,-M1863,0),J1863-OFFSET(C1863,-M1863+1,0),b)/100)</f>
        <v/>
      </c>
      <c r="AE1863">
        <f t="shared" si="331"/>
        <v>0</v>
      </c>
      <c r="AF1863">
        <f t="shared" si="332"/>
        <v>0</v>
      </c>
      <c r="AG1863">
        <f t="shared" si="333"/>
        <v>0</v>
      </c>
    </row>
    <row r="1864" spans="4:33" x14ac:dyDescent="0.25">
      <c r="D1864" s="52"/>
      <c r="E1864" s="39"/>
      <c r="F1864" s="39"/>
      <c r="G1864" s="35"/>
      <c r="I1864" s="52"/>
      <c r="J1864" s="39"/>
      <c r="K1864" s="39"/>
      <c r="L1864" s="62"/>
      <c r="M1864" s="101">
        <f t="shared" si="330"/>
        <v>27</v>
      </c>
      <c r="N1864" s="67" t="str">
        <f ca="1">IF(D1864="","",_xll.xEURO(OFFSET(C1864,-M1864+1,0),E1864,OFFSET(C1864,-M1864+2,0),OFFSET(C1864,-M1864+2,0),OFFSET(C1864,-M1864+3,0)+AB1864,OFFSET(C1864,-M1864+4,0),0,1)*D1864)</f>
        <v/>
      </c>
      <c r="O1864" s="69" t="str">
        <f ca="1">IF(D1864="","",_xll.xEURO(OFFSET(C1864,-M1864+1,0),E1864,OFFSET(C1864,-M1864+2,0),OFFSET(C1864,-M1864+2,0),OFFSET(C1864,-M1864+3,0)+AB1864,OFFSET(C1864,-M1864+4,0),0,0))</f>
        <v/>
      </c>
      <c r="P1864" s="67" t="str">
        <f t="shared" si="328"/>
        <v/>
      </c>
      <c r="Q1864" s="67" t="str">
        <f ca="1">IF(D1864="","",_xll.xEURO(OFFSET(C1864,-M1864+1,0),E1864,OFFSET(C1864,-M1864+2,0),OFFSET(C1864,-M1864+2,0),OFFSET(C1864,-M1864+3,0)+AB1864,OFFSET(C1864,-M1864+4,0),0,2)/10*D1864)</f>
        <v/>
      </c>
      <c r="R1864" s="71" t="str">
        <f ca="1">IF(D1864="","",_xll.xEURO(OFFSET(C1864,-M1864+1,0),E1864,OFFSET(C1864,-M1864+2,0),OFFSET(C1864,-M1864+2,0),OFFSET(C1864,-M1864+3,0)+AB1864,OFFSET(C1864,-M1864+4,0),0,3)/100*D1864*10000)</f>
        <v/>
      </c>
      <c r="S1864" s="71" t="str">
        <f ca="1">IF(D1864="","",_xll.xEURO(OFFSET(C1864,-M1864+1,0),E1864,OFFSET(C1864,-M1864+2,0),OFFSET(C1864,-M1864+2,0),OFFSET(C1864,-M1864+3,0)+AB1864,OFFSET(C1864,-M1864+4,0),0,5)/365.25*D1864*10000)</f>
        <v/>
      </c>
      <c r="U1864" s="67" t="str">
        <f ca="1">IF(I1864="","",_xll.xEURO(OFFSET(C1864,-M1864+1,0),J1864,OFFSET(C1864,-M1864+2,0),OFFSET(C1864,-M1864+2,0),OFFSET(C1864,-M1864+3,0)+AC1864,OFFSET(C1864,-M1864+4,0),1,1)*I1864)</f>
        <v/>
      </c>
      <c r="V1864" s="69" t="str">
        <f ca="1">IF(I1864="","",_xll.xEURO(OFFSET(C1864,-M1864+1,0),J1864,OFFSET(C1864,-M1864+2,0),OFFSET(C1864,-M1864+2,0),OFFSET(C1864,-M1864+3,0)+AC1864,OFFSET(C1864,-M1864+4,0),1,0))</f>
        <v/>
      </c>
      <c r="W1864" s="67" t="str">
        <f t="shared" si="329"/>
        <v/>
      </c>
      <c r="X1864" s="67" t="str">
        <f ca="1">IF(I1864="","",_xll.xEURO(OFFSET(C1864,-M1864+1,0),J1864,OFFSET(C1864,-M1864+2,0),OFFSET(C1864,-M1864+2,0),OFFSET(C1864,-M1864+3,0)+AC1864,OFFSET(C1864,-M1864+4,0),1,2)/10*I1864)</f>
        <v/>
      </c>
      <c r="Y1864" s="71" t="str">
        <f ca="1">IF(I1864="","",_xll.xEURO(OFFSET(C1864,-M1864+1,0),J1864,OFFSET(C1864,-M1864+2,0),OFFSET(C1864,-M1864+2,0),OFFSET(C1864,-M1864+3,0)+AC1864,OFFSET(C1864,-M1864+4,0),1,3)/100*I1864*10000)</f>
        <v/>
      </c>
      <c r="Z1864" s="71" t="str">
        <f ca="1">IF(I1864="","",_xll.xEURO(OFFSET(C1864,-M1864+1,0),J1864,OFFSET(C1864,-M1864+2,0),OFFSET(C1864,-M1864+2,0),OFFSET(C1864,-M1864+3,0)+AC1864,OFFSET(C1864,-M1864+4,0),1,5)/365.25*I1864*10000)</f>
        <v/>
      </c>
      <c r="AB1864" s="40" t="str">
        <f ca="1">IF(D1864="","",_xll.xCalcSkew(OFFSET(C1864,-M1864,0),E1864-OFFSET(C1864,-M1864+1,0),b)/100)</f>
        <v/>
      </c>
      <c r="AC1864" s="40" t="str">
        <f ca="1">IF(I1864="","",_xll.xCalcSkew(OFFSET(C1864,-M1864,0),J1864-OFFSET(C1864,-M1864+1,0),b)/100)</f>
        <v/>
      </c>
      <c r="AE1864">
        <f t="shared" si="331"/>
        <v>0</v>
      </c>
      <c r="AF1864">
        <f t="shared" si="332"/>
        <v>0</v>
      </c>
      <c r="AG1864">
        <f t="shared" si="333"/>
        <v>0</v>
      </c>
    </row>
    <row r="1865" spans="4:33" x14ac:dyDescent="0.25">
      <c r="D1865" s="52"/>
      <c r="E1865" s="39"/>
      <c r="F1865" s="39"/>
      <c r="G1865" s="35"/>
      <c r="I1865" s="52"/>
      <c r="J1865" s="39"/>
      <c r="K1865" s="39"/>
      <c r="L1865" s="62"/>
      <c r="M1865" s="101">
        <f t="shared" si="330"/>
        <v>28</v>
      </c>
      <c r="N1865" s="67" t="str">
        <f ca="1">IF(D1865="","",_xll.xEURO(OFFSET(C1865,-M1865+1,0),E1865,OFFSET(C1865,-M1865+2,0),OFFSET(C1865,-M1865+2,0),OFFSET(C1865,-M1865+3,0)+AB1865,OFFSET(C1865,-M1865+4,0),0,1)*D1865)</f>
        <v/>
      </c>
      <c r="O1865" s="69" t="str">
        <f ca="1">IF(D1865="","",_xll.xEURO(OFFSET(C1865,-M1865+1,0),E1865,OFFSET(C1865,-M1865+2,0),OFFSET(C1865,-M1865+2,0),OFFSET(C1865,-M1865+3,0)+AB1865,OFFSET(C1865,-M1865+4,0),0,0))</f>
        <v/>
      </c>
      <c r="P1865" s="67" t="str">
        <f t="shared" si="328"/>
        <v/>
      </c>
      <c r="Q1865" s="67" t="str">
        <f ca="1">IF(D1865="","",_xll.xEURO(OFFSET(C1865,-M1865+1,0),E1865,OFFSET(C1865,-M1865+2,0),OFFSET(C1865,-M1865+2,0),OFFSET(C1865,-M1865+3,0)+AB1865,OFFSET(C1865,-M1865+4,0),0,2)/10*D1865)</f>
        <v/>
      </c>
      <c r="R1865" s="71" t="str">
        <f ca="1">IF(D1865="","",_xll.xEURO(OFFSET(C1865,-M1865+1,0),E1865,OFFSET(C1865,-M1865+2,0),OFFSET(C1865,-M1865+2,0),OFFSET(C1865,-M1865+3,0)+AB1865,OFFSET(C1865,-M1865+4,0),0,3)/100*D1865*10000)</f>
        <v/>
      </c>
      <c r="S1865" s="71" t="str">
        <f ca="1">IF(D1865="","",_xll.xEURO(OFFSET(C1865,-M1865+1,0),E1865,OFFSET(C1865,-M1865+2,0),OFFSET(C1865,-M1865+2,0),OFFSET(C1865,-M1865+3,0)+AB1865,OFFSET(C1865,-M1865+4,0),0,5)/365.25*D1865*10000)</f>
        <v/>
      </c>
      <c r="U1865" s="67" t="str">
        <f ca="1">IF(I1865="","",_xll.xEURO(OFFSET(C1865,-M1865+1,0),J1865,OFFSET(C1865,-M1865+2,0),OFFSET(C1865,-M1865+2,0),OFFSET(C1865,-M1865+3,0)+AC1865,OFFSET(C1865,-M1865+4,0),1,1)*I1865)</f>
        <v/>
      </c>
      <c r="V1865" s="69" t="str">
        <f ca="1">IF(I1865="","",_xll.xEURO(OFFSET(C1865,-M1865+1,0),J1865,OFFSET(C1865,-M1865+2,0),OFFSET(C1865,-M1865+2,0),OFFSET(C1865,-M1865+3,0)+AC1865,OFFSET(C1865,-M1865+4,0),1,0))</f>
        <v/>
      </c>
      <c r="W1865" s="67" t="str">
        <f t="shared" si="329"/>
        <v/>
      </c>
      <c r="X1865" s="67" t="str">
        <f ca="1">IF(I1865="","",_xll.xEURO(OFFSET(C1865,-M1865+1,0),J1865,OFFSET(C1865,-M1865+2,0),OFFSET(C1865,-M1865+2,0),OFFSET(C1865,-M1865+3,0)+AC1865,OFFSET(C1865,-M1865+4,0),1,2)/10*I1865)</f>
        <v/>
      </c>
      <c r="Y1865" s="71" t="str">
        <f ca="1">IF(I1865="","",_xll.xEURO(OFFSET(C1865,-M1865+1,0),J1865,OFFSET(C1865,-M1865+2,0),OFFSET(C1865,-M1865+2,0),OFFSET(C1865,-M1865+3,0)+AC1865,OFFSET(C1865,-M1865+4,0),1,3)/100*I1865*10000)</f>
        <v/>
      </c>
      <c r="Z1865" s="71" t="str">
        <f ca="1">IF(I1865="","",_xll.xEURO(OFFSET(C1865,-M1865+1,0),J1865,OFFSET(C1865,-M1865+2,0),OFFSET(C1865,-M1865+2,0),OFFSET(C1865,-M1865+3,0)+AC1865,OFFSET(C1865,-M1865+4,0),1,5)/365.25*I1865*10000)</f>
        <v/>
      </c>
      <c r="AB1865" s="40" t="str">
        <f ca="1">IF(D1865="","",_xll.xCalcSkew(OFFSET(C1865,-M1865,0),E1865-OFFSET(C1865,-M1865+1,0),b)/100)</f>
        <v/>
      </c>
      <c r="AC1865" s="40" t="str">
        <f ca="1">IF(I1865="","",_xll.xCalcSkew(OFFSET(C1865,-M1865,0),J1865-OFFSET(C1865,-M1865+1,0),b)/100)</f>
        <v/>
      </c>
      <c r="AE1865">
        <f t="shared" si="331"/>
        <v>0</v>
      </c>
      <c r="AF1865">
        <f t="shared" si="332"/>
        <v>0</v>
      </c>
      <c r="AG1865">
        <f t="shared" si="333"/>
        <v>0</v>
      </c>
    </row>
    <row r="1866" spans="4:33" x14ac:dyDescent="0.25">
      <c r="D1866" s="52"/>
      <c r="E1866" s="39"/>
      <c r="F1866" s="39"/>
      <c r="G1866" s="35"/>
      <c r="I1866" s="52"/>
      <c r="J1866" s="39"/>
      <c r="K1866" s="39"/>
      <c r="L1866" s="62"/>
      <c r="M1866" s="101">
        <f t="shared" si="330"/>
        <v>29</v>
      </c>
      <c r="N1866" s="67" t="str">
        <f ca="1">IF(D1866="","",_xll.xEURO(OFFSET(C1866,-M1866+1,0),E1866,OFFSET(C1866,-M1866+2,0),OFFSET(C1866,-M1866+2,0),OFFSET(C1866,-M1866+3,0)+AB1866,OFFSET(C1866,-M1866+4,0),0,1)*D1866)</f>
        <v/>
      </c>
      <c r="O1866" s="69" t="str">
        <f ca="1">IF(D1866="","",_xll.xEURO(OFFSET(C1866,-M1866+1,0),E1866,OFFSET(C1866,-M1866+2,0),OFFSET(C1866,-M1866+2,0),OFFSET(C1866,-M1866+3,0)+AB1866,OFFSET(C1866,-M1866+4,0),0,0))</f>
        <v/>
      </c>
      <c r="P1866" s="67" t="str">
        <f t="shared" si="328"/>
        <v/>
      </c>
      <c r="Q1866" s="67" t="str">
        <f ca="1">IF(D1866="","",_xll.xEURO(OFFSET(C1866,-M1866+1,0),E1866,OFFSET(C1866,-M1866+2,0),OFFSET(C1866,-M1866+2,0),OFFSET(C1866,-M1866+3,0)+AB1866,OFFSET(C1866,-M1866+4,0),0,2)/10*D1866)</f>
        <v/>
      </c>
      <c r="R1866" s="71" t="str">
        <f ca="1">IF(D1866="","",_xll.xEURO(OFFSET(C1866,-M1866+1,0),E1866,OFFSET(C1866,-M1866+2,0),OFFSET(C1866,-M1866+2,0),OFFSET(C1866,-M1866+3,0)+AB1866,OFFSET(C1866,-M1866+4,0),0,3)/100*D1866*10000)</f>
        <v/>
      </c>
      <c r="S1866" s="71" t="str">
        <f ca="1">IF(D1866="","",_xll.xEURO(OFFSET(C1866,-M1866+1,0),E1866,OFFSET(C1866,-M1866+2,0),OFFSET(C1866,-M1866+2,0),OFFSET(C1866,-M1866+3,0)+AB1866,OFFSET(C1866,-M1866+4,0),0,5)/365.25*D1866*10000)</f>
        <v/>
      </c>
      <c r="U1866" s="67" t="str">
        <f ca="1">IF(I1866="","",_xll.xEURO(OFFSET(C1866,-M1866+1,0),J1866,OFFSET(C1866,-M1866+2,0),OFFSET(C1866,-M1866+2,0),OFFSET(C1866,-M1866+3,0)+AC1866,OFFSET(C1866,-M1866+4,0),1,1)*I1866)</f>
        <v/>
      </c>
      <c r="V1866" s="69" t="str">
        <f ca="1">IF(I1866="","",_xll.xEURO(OFFSET(C1866,-M1866+1,0),J1866,OFFSET(C1866,-M1866+2,0),OFFSET(C1866,-M1866+2,0),OFFSET(C1866,-M1866+3,0)+AC1866,OFFSET(C1866,-M1866+4,0),1,0))</f>
        <v/>
      </c>
      <c r="W1866" s="67" t="str">
        <f t="shared" si="329"/>
        <v/>
      </c>
      <c r="X1866" s="67" t="str">
        <f ca="1">IF(I1866="","",_xll.xEURO(OFFSET(C1866,-M1866+1,0),J1866,OFFSET(C1866,-M1866+2,0),OFFSET(C1866,-M1866+2,0),OFFSET(C1866,-M1866+3,0)+AC1866,OFFSET(C1866,-M1866+4,0),1,2)/10*I1866)</f>
        <v/>
      </c>
      <c r="Y1866" s="71" t="str">
        <f ca="1">IF(I1866="","",_xll.xEURO(OFFSET(C1866,-M1866+1,0),J1866,OFFSET(C1866,-M1866+2,0),OFFSET(C1866,-M1866+2,0),OFFSET(C1866,-M1866+3,0)+AC1866,OFFSET(C1866,-M1866+4,0),1,3)/100*I1866*10000)</f>
        <v/>
      </c>
      <c r="Z1866" s="71" t="str">
        <f ca="1">IF(I1866="","",_xll.xEURO(OFFSET(C1866,-M1866+1,0),J1866,OFFSET(C1866,-M1866+2,0),OFFSET(C1866,-M1866+2,0),OFFSET(C1866,-M1866+3,0)+AC1866,OFFSET(C1866,-M1866+4,0),1,5)/365.25*I1866*10000)</f>
        <v/>
      </c>
      <c r="AB1866" s="40" t="str">
        <f ca="1">IF(D1866="","",_xll.xCalcSkew(OFFSET(C1866,-M1866,0),E1866-OFFSET(C1866,-M1866+1,0),b)/100)</f>
        <v/>
      </c>
      <c r="AC1866" s="40" t="str">
        <f ca="1">IF(I1866="","",_xll.xCalcSkew(OFFSET(C1866,-M1866,0),J1866-OFFSET(C1866,-M1866+1,0),b)/100)</f>
        <v/>
      </c>
      <c r="AE1866">
        <f t="shared" si="331"/>
        <v>0</v>
      </c>
      <c r="AF1866">
        <f t="shared" si="332"/>
        <v>0</v>
      </c>
      <c r="AG1866">
        <f t="shared" si="333"/>
        <v>0</v>
      </c>
    </row>
    <row r="1867" spans="4:33" x14ac:dyDescent="0.25">
      <c r="D1867" s="52"/>
      <c r="E1867" s="39"/>
      <c r="F1867" s="39"/>
      <c r="G1867" s="35"/>
      <c r="I1867" s="52"/>
      <c r="J1867" s="39"/>
      <c r="K1867" s="39"/>
      <c r="L1867" s="62"/>
      <c r="M1867" s="101">
        <f t="shared" si="330"/>
        <v>30</v>
      </c>
      <c r="N1867" s="67" t="str">
        <f ca="1">IF(D1867="","",_xll.xEURO(OFFSET(C1867,-M1867+1,0),E1867,OFFSET(C1867,-M1867+2,0),OFFSET(C1867,-M1867+2,0),OFFSET(C1867,-M1867+3,0)+AB1867,OFFSET(C1867,-M1867+4,0),0,1)*D1867)</f>
        <v/>
      </c>
      <c r="O1867" s="69" t="str">
        <f ca="1">IF(D1867="","",_xll.xEURO(OFFSET(C1867,-M1867+1,0),E1867,OFFSET(C1867,-M1867+2,0),OFFSET(C1867,-M1867+2,0),OFFSET(C1867,-M1867+3,0)+AB1867,OFFSET(C1867,-M1867+4,0),0,0))</f>
        <v/>
      </c>
      <c r="P1867" s="67" t="str">
        <f t="shared" si="328"/>
        <v/>
      </c>
      <c r="Q1867" s="67" t="str">
        <f ca="1">IF(D1867="","",_xll.xEURO(OFFSET(C1867,-M1867+1,0),E1867,OFFSET(C1867,-M1867+2,0),OFFSET(C1867,-M1867+2,0),OFFSET(C1867,-M1867+3,0)+AB1867,OFFSET(C1867,-M1867+4,0),0,2)/10*D1867)</f>
        <v/>
      </c>
      <c r="R1867" s="71" t="str">
        <f ca="1">IF(D1867="","",_xll.xEURO(OFFSET(C1867,-M1867+1,0),E1867,OFFSET(C1867,-M1867+2,0),OFFSET(C1867,-M1867+2,0),OFFSET(C1867,-M1867+3,0)+AB1867,OFFSET(C1867,-M1867+4,0),0,3)/100*D1867*10000)</f>
        <v/>
      </c>
      <c r="S1867" s="71" t="str">
        <f ca="1">IF(D1867="","",_xll.xEURO(OFFSET(C1867,-M1867+1,0),E1867,OFFSET(C1867,-M1867+2,0),OFFSET(C1867,-M1867+2,0),OFFSET(C1867,-M1867+3,0)+AB1867,OFFSET(C1867,-M1867+4,0),0,5)/365.25*D1867*10000)</f>
        <v/>
      </c>
      <c r="U1867" s="67" t="str">
        <f ca="1">IF(I1867="","",_xll.xEURO(OFFSET(C1867,-M1867+1,0),J1867,OFFSET(C1867,-M1867+2,0),OFFSET(C1867,-M1867+2,0),OFFSET(C1867,-M1867+3,0)+AC1867,OFFSET(C1867,-M1867+4,0),1,1)*I1867)</f>
        <v/>
      </c>
      <c r="V1867" s="69" t="str">
        <f ca="1">IF(I1867="","",_xll.xEURO(OFFSET(C1867,-M1867+1,0),J1867,OFFSET(C1867,-M1867+2,0),OFFSET(C1867,-M1867+2,0),OFFSET(C1867,-M1867+3,0)+AC1867,OFFSET(C1867,-M1867+4,0),1,0))</f>
        <v/>
      </c>
      <c r="W1867" s="67" t="str">
        <f t="shared" si="329"/>
        <v/>
      </c>
      <c r="X1867" s="67" t="str">
        <f ca="1">IF(I1867="","",_xll.xEURO(OFFSET(C1867,-M1867+1,0),J1867,OFFSET(C1867,-M1867+2,0),OFFSET(C1867,-M1867+2,0),OFFSET(C1867,-M1867+3,0)+AC1867,OFFSET(C1867,-M1867+4,0),1,2)/10*I1867)</f>
        <v/>
      </c>
      <c r="Y1867" s="71" t="str">
        <f ca="1">IF(I1867="","",_xll.xEURO(OFFSET(C1867,-M1867+1,0),J1867,OFFSET(C1867,-M1867+2,0),OFFSET(C1867,-M1867+2,0),OFFSET(C1867,-M1867+3,0)+AC1867,OFFSET(C1867,-M1867+4,0),1,3)/100*I1867*10000)</f>
        <v/>
      </c>
      <c r="Z1867" s="71" t="str">
        <f ca="1">IF(I1867="","",_xll.xEURO(OFFSET(C1867,-M1867+1,0),J1867,OFFSET(C1867,-M1867+2,0),OFFSET(C1867,-M1867+2,0),OFFSET(C1867,-M1867+3,0)+AC1867,OFFSET(C1867,-M1867+4,0),1,5)/365.25*I1867*10000)</f>
        <v/>
      </c>
      <c r="AB1867" s="40" t="str">
        <f ca="1">IF(D1867="","",_xll.xCalcSkew(OFFSET(C1867,-M1867,0),E1867-OFFSET(C1867,-M1867+1,0),b)/100)</f>
        <v/>
      </c>
      <c r="AC1867" s="40" t="str">
        <f ca="1">IF(I1867="","",_xll.xCalcSkew(OFFSET(C1867,-M1867,0),J1867-OFFSET(C1867,-M1867+1,0),b)/100)</f>
        <v/>
      </c>
      <c r="AE1867">
        <f t="shared" si="331"/>
        <v>0</v>
      </c>
      <c r="AF1867">
        <f t="shared" si="332"/>
        <v>0</v>
      </c>
      <c r="AG1867">
        <f t="shared" si="333"/>
        <v>0</v>
      </c>
    </row>
    <row r="1868" spans="4:33" x14ac:dyDescent="0.25">
      <c r="D1868" s="52"/>
      <c r="E1868" s="39"/>
      <c r="F1868" s="39"/>
      <c r="G1868" s="35"/>
      <c r="I1868" s="52"/>
      <c r="J1868" s="39"/>
      <c r="K1868" s="39"/>
      <c r="L1868" s="62"/>
      <c r="M1868" s="101">
        <f t="shared" si="330"/>
        <v>31</v>
      </c>
      <c r="N1868" s="67" t="str">
        <f ca="1">IF(D1868="","",_xll.xEURO(OFFSET(C1868,-M1868+1,0),E1868,OFFSET(C1868,-M1868+2,0),OFFSET(C1868,-M1868+2,0),OFFSET(C1868,-M1868+3,0)+AB1868,OFFSET(C1868,-M1868+4,0),0,1)*D1868)</f>
        <v/>
      </c>
      <c r="O1868" s="69" t="str">
        <f ca="1">IF(D1868="","",_xll.xEURO(OFFSET(C1868,-M1868+1,0),E1868,OFFSET(C1868,-M1868+2,0),OFFSET(C1868,-M1868+2,0),OFFSET(C1868,-M1868+3,0)+AB1868,OFFSET(C1868,-M1868+4,0),0,0))</f>
        <v/>
      </c>
      <c r="P1868" s="67" t="str">
        <f t="shared" si="328"/>
        <v/>
      </c>
      <c r="Q1868" s="67" t="str">
        <f ca="1">IF(D1868="","",_xll.xEURO(OFFSET(C1868,-M1868+1,0),E1868,OFFSET(C1868,-M1868+2,0),OFFSET(C1868,-M1868+2,0),OFFSET(C1868,-M1868+3,0)+AB1868,OFFSET(C1868,-M1868+4,0),0,2)/10*D1868)</f>
        <v/>
      </c>
      <c r="R1868" s="71" t="str">
        <f ca="1">IF(D1868="","",_xll.xEURO(OFFSET(C1868,-M1868+1,0),E1868,OFFSET(C1868,-M1868+2,0),OFFSET(C1868,-M1868+2,0),OFFSET(C1868,-M1868+3,0)+AB1868,OFFSET(C1868,-M1868+4,0),0,3)/100*D1868*10000)</f>
        <v/>
      </c>
      <c r="S1868" s="71" t="str">
        <f ca="1">IF(D1868="","",_xll.xEURO(OFFSET(C1868,-M1868+1,0),E1868,OFFSET(C1868,-M1868+2,0),OFFSET(C1868,-M1868+2,0),OFFSET(C1868,-M1868+3,0)+AB1868,OFFSET(C1868,-M1868+4,0),0,5)/365.25*D1868*10000)</f>
        <v/>
      </c>
      <c r="U1868" s="67" t="str">
        <f ca="1">IF(I1868="","",_xll.xEURO(OFFSET(C1868,-M1868+1,0),J1868,OFFSET(C1868,-M1868+2,0),OFFSET(C1868,-M1868+2,0),OFFSET(C1868,-M1868+3,0)+AC1868,OFFSET(C1868,-M1868+4,0),1,1)*I1868)</f>
        <v/>
      </c>
      <c r="V1868" s="69" t="str">
        <f ca="1">IF(I1868="","",_xll.xEURO(OFFSET(C1868,-M1868+1,0),J1868,OFFSET(C1868,-M1868+2,0),OFFSET(C1868,-M1868+2,0),OFFSET(C1868,-M1868+3,0)+AC1868,OFFSET(C1868,-M1868+4,0),1,0))</f>
        <v/>
      </c>
      <c r="W1868" s="67" t="str">
        <f t="shared" si="329"/>
        <v/>
      </c>
      <c r="X1868" s="67" t="str">
        <f ca="1">IF(I1868="","",_xll.xEURO(OFFSET(C1868,-M1868+1,0),J1868,OFFSET(C1868,-M1868+2,0),OFFSET(C1868,-M1868+2,0),OFFSET(C1868,-M1868+3,0)+AC1868,OFFSET(C1868,-M1868+4,0),1,2)/10*I1868)</f>
        <v/>
      </c>
      <c r="Y1868" s="71" t="str">
        <f ca="1">IF(I1868="","",_xll.xEURO(OFFSET(C1868,-M1868+1,0),J1868,OFFSET(C1868,-M1868+2,0),OFFSET(C1868,-M1868+2,0),OFFSET(C1868,-M1868+3,0)+AC1868,OFFSET(C1868,-M1868+4,0),1,3)/100*I1868*10000)</f>
        <v/>
      </c>
      <c r="Z1868" s="71" t="str">
        <f ca="1">IF(I1868="","",_xll.xEURO(OFFSET(C1868,-M1868+1,0),J1868,OFFSET(C1868,-M1868+2,0),OFFSET(C1868,-M1868+2,0),OFFSET(C1868,-M1868+3,0)+AC1868,OFFSET(C1868,-M1868+4,0),1,5)/365.25*I1868*10000)</f>
        <v/>
      </c>
      <c r="AB1868" s="40" t="str">
        <f ca="1">IF(D1868="","",_xll.xCalcSkew(OFFSET(C1868,-M1868,0),E1868-OFFSET(C1868,-M1868+1,0),b)/100)</f>
        <v/>
      </c>
      <c r="AC1868" s="40" t="str">
        <f ca="1">IF(I1868="","",_xll.xCalcSkew(OFFSET(C1868,-M1868,0),J1868-OFFSET(C1868,-M1868+1,0),b)/100)</f>
        <v/>
      </c>
      <c r="AE1868">
        <f t="shared" si="331"/>
        <v>0</v>
      </c>
      <c r="AF1868">
        <f t="shared" si="332"/>
        <v>0</v>
      </c>
      <c r="AG1868">
        <f t="shared" si="333"/>
        <v>0</v>
      </c>
    </row>
    <row r="1869" spans="4:33" x14ac:dyDescent="0.25">
      <c r="D1869" s="52"/>
      <c r="E1869" s="39"/>
      <c r="F1869" s="39"/>
      <c r="G1869" s="35"/>
      <c r="I1869" s="52"/>
      <c r="J1869" s="39"/>
      <c r="K1869" s="39"/>
      <c r="L1869" s="62"/>
      <c r="M1869" s="101">
        <f t="shared" si="330"/>
        <v>32</v>
      </c>
      <c r="N1869" s="67" t="str">
        <f ca="1">IF(D1869="","",_xll.xEURO(OFFSET(C1869,-M1869+1,0),E1869,OFFSET(C1869,-M1869+2,0),OFFSET(C1869,-M1869+2,0),OFFSET(C1869,-M1869+3,0)+AB1869,OFFSET(C1869,-M1869+4,0),0,1)*D1869)</f>
        <v/>
      </c>
      <c r="O1869" s="69" t="str">
        <f ca="1">IF(D1869="","",_xll.xEURO(OFFSET(C1869,-M1869+1,0),E1869,OFFSET(C1869,-M1869+2,0),OFFSET(C1869,-M1869+2,0),OFFSET(C1869,-M1869+3,0)+AB1869,OFFSET(C1869,-M1869+4,0),0,0))</f>
        <v/>
      </c>
      <c r="P1869" s="67" t="str">
        <f t="shared" si="328"/>
        <v/>
      </c>
      <c r="Q1869" s="67" t="str">
        <f ca="1">IF(D1869="","",_xll.xEURO(OFFSET(C1869,-M1869+1,0),E1869,OFFSET(C1869,-M1869+2,0),OFFSET(C1869,-M1869+2,0),OFFSET(C1869,-M1869+3,0)+AB1869,OFFSET(C1869,-M1869+4,0),0,2)/10*D1869)</f>
        <v/>
      </c>
      <c r="R1869" s="71" t="str">
        <f ca="1">IF(D1869="","",_xll.xEURO(OFFSET(C1869,-M1869+1,0),E1869,OFFSET(C1869,-M1869+2,0),OFFSET(C1869,-M1869+2,0),OFFSET(C1869,-M1869+3,0)+AB1869,OFFSET(C1869,-M1869+4,0),0,3)/100*D1869*10000)</f>
        <v/>
      </c>
      <c r="S1869" s="71" t="str">
        <f ca="1">IF(D1869="","",_xll.xEURO(OFFSET(C1869,-M1869+1,0),E1869,OFFSET(C1869,-M1869+2,0),OFFSET(C1869,-M1869+2,0),OFFSET(C1869,-M1869+3,0)+AB1869,OFFSET(C1869,-M1869+4,0),0,5)/365.25*D1869*10000)</f>
        <v/>
      </c>
      <c r="U1869" s="67" t="str">
        <f ca="1">IF(I1869="","",_xll.xEURO(OFFSET(C1869,-M1869+1,0),J1869,OFFSET(C1869,-M1869+2,0),OFFSET(C1869,-M1869+2,0),OFFSET(C1869,-M1869+3,0)+AC1869,OFFSET(C1869,-M1869+4,0),1,1)*I1869)</f>
        <v/>
      </c>
      <c r="V1869" s="69" t="str">
        <f ca="1">IF(I1869="","",_xll.xEURO(OFFSET(C1869,-M1869+1,0),J1869,OFFSET(C1869,-M1869+2,0),OFFSET(C1869,-M1869+2,0),OFFSET(C1869,-M1869+3,0)+AC1869,OFFSET(C1869,-M1869+4,0),1,0))</f>
        <v/>
      </c>
      <c r="W1869" s="67" t="str">
        <f t="shared" si="329"/>
        <v/>
      </c>
      <c r="X1869" s="67" t="str">
        <f ca="1">IF(I1869="","",_xll.xEURO(OFFSET(C1869,-M1869+1,0),J1869,OFFSET(C1869,-M1869+2,0),OFFSET(C1869,-M1869+2,0),OFFSET(C1869,-M1869+3,0)+AC1869,OFFSET(C1869,-M1869+4,0),1,2)/10*I1869)</f>
        <v/>
      </c>
      <c r="Y1869" s="71" t="str">
        <f ca="1">IF(I1869="","",_xll.xEURO(OFFSET(C1869,-M1869+1,0),J1869,OFFSET(C1869,-M1869+2,0),OFFSET(C1869,-M1869+2,0),OFFSET(C1869,-M1869+3,0)+AC1869,OFFSET(C1869,-M1869+4,0),1,3)/100*I1869*10000)</f>
        <v/>
      </c>
      <c r="Z1869" s="71" t="str">
        <f ca="1">IF(I1869="","",_xll.xEURO(OFFSET(C1869,-M1869+1,0),J1869,OFFSET(C1869,-M1869+2,0),OFFSET(C1869,-M1869+2,0),OFFSET(C1869,-M1869+3,0)+AC1869,OFFSET(C1869,-M1869+4,0),1,5)/365.25*I1869*10000)</f>
        <v/>
      </c>
      <c r="AB1869" s="40" t="str">
        <f ca="1">IF(D1869="","",_xll.xCalcSkew(OFFSET(C1869,-M1869,0),E1869-OFFSET(C1869,-M1869+1,0),b)/100)</f>
        <v/>
      </c>
      <c r="AC1869" s="40" t="str">
        <f ca="1">IF(I1869="","",_xll.xCalcSkew(OFFSET(C1869,-M1869,0),J1869-OFFSET(C1869,-M1869+1,0),b)/100)</f>
        <v/>
      </c>
      <c r="AE1869">
        <f t="shared" si="331"/>
        <v>0</v>
      </c>
      <c r="AF1869">
        <f t="shared" si="332"/>
        <v>0</v>
      </c>
      <c r="AG1869">
        <f t="shared" si="333"/>
        <v>0</v>
      </c>
    </row>
    <row r="1870" spans="4:33" x14ac:dyDescent="0.25">
      <c r="D1870" s="52"/>
      <c r="E1870" s="39"/>
      <c r="F1870" s="39"/>
      <c r="G1870" s="35"/>
      <c r="I1870" s="52"/>
      <c r="J1870" s="39"/>
      <c r="K1870" s="39"/>
      <c r="L1870" s="62"/>
      <c r="M1870" s="101">
        <f t="shared" si="330"/>
        <v>33</v>
      </c>
      <c r="N1870" s="67" t="str">
        <f ca="1">IF(D1870="","",_xll.xEURO(OFFSET(C1870,-M1870+1,0),E1870,OFFSET(C1870,-M1870+2,0),OFFSET(C1870,-M1870+2,0),OFFSET(C1870,-M1870+3,0)+AB1870,OFFSET(C1870,-M1870+4,0),0,1)*D1870)</f>
        <v/>
      </c>
      <c r="O1870" s="69" t="str">
        <f ca="1">IF(D1870="","",_xll.xEURO(OFFSET(C1870,-M1870+1,0),E1870,OFFSET(C1870,-M1870+2,0),OFFSET(C1870,-M1870+2,0),OFFSET(C1870,-M1870+3,0)+AB1870,OFFSET(C1870,-M1870+4,0),0,0))</f>
        <v/>
      </c>
      <c r="P1870" s="67" t="str">
        <f t="shared" si="328"/>
        <v/>
      </c>
      <c r="Q1870" s="67" t="str">
        <f ca="1">IF(D1870="","",_xll.xEURO(OFFSET(C1870,-M1870+1,0),E1870,OFFSET(C1870,-M1870+2,0),OFFSET(C1870,-M1870+2,0),OFFSET(C1870,-M1870+3,0)+AB1870,OFFSET(C1870,-M1870+4,0),0,2)/10*D1870)</f>
        <v/>
      </c>
      <c r="R1870" s="71" t="str">
        <f ca="1">IF(D1870="","",_xll.xEURO(OFFSET(C1870,-M1870+1,0),E1870,OFFSET(C1870,-M1870+2,0),OFFSET(C1870,-M1870+2,0),OFFSET(C1870,-M1870+3,0)+AB1870,OFFSET(C1870,-M1870+4,0),0,3)/100*D1870*10000)</f>
        <v/>
      </c>
      <c r="S1870" s="71" t="str">
        <f ca="1">IF(D1870="","",_xll.xEURO(OFFSET(C1870,-M1870+1,0),E1870,OFFSET(C1870,-M1870+2,0),OFFSET(C1870,-M1870+2,0),OFFSET(C1870,-M1870+3,0)+AB1870,OFFSET(C1870,-M1870+4,0),0,5)/365.25*D1870*10000)</f>
        <v/>
      </c>
      <c r="U1870" s="67" t="str">
        <f ca="1">IF(I1870="","",_xll.xEURO(OFFSET(C1870,-M1870+1,0),J1870,OFFSET(C1870,-M1870+2,0),OFFSET(C1870,-M1870+2,0),OFFSET(C1870,-M1870+3,0)+AC1870,OFFSET(C1870,-M1870+4,0),1,1)*I1870)</f>
        <v/>
      </c>
      <c r="V1870" s="69" t="str">
        <f ca="1">IF(I1870="","",_xll.xEURO(OFFSET(C1870,-M1870+1,0),J1870,OFFSET(C1870,-M1870+2,0),OFFSET(C1870,-M1870+2,0),OFFSET(C1870,-M1870+3,0)+AC1870,OFFSET(C1870,-M1870+4,0),1,0))</f>
        <v/>
      </c>
      <c r="W1870" s="67" t="str">
        <f t="shared" si="329"/>
        <v/>
      </c>
      <c r="X1870" s="67" t="str">
        <f ca="1">IF(I1870="","",_xll.xEURO(OFFSET(C1870,-M1870+1,0),J1870,OFFSET(C1870,-M1870+2,0),OFFSET(C1870,-M1870+2,0),OFFSET(C1870,-M1870+3,0)+AC1870,OFFSET(C1870,-M1870+4,0),1,2)/10*I1870)</f>
        <v/>
      </c>
      <c r="Y1870" s="71" t="str">
        <f ca="1">IF(I1870="","",_xll.xEURO(OFFSET(C1870,-M1870+1,0),J1870,OFFSET(C1870,-M1870+2,0),OFFSET(C1870,-M1870+2,0),OFFSET(C1870,-M1870+3,0)+AC1870,OFFSET(C1870,-M1870+4,0),1,3)/100*I1870*10000)</f>
        <v/>
      </c>
      <c r="Z1870" s="71" t="str">
        <f ca="1">IF(I1870="","",_xll.xEURO(OFFSET(C1870,-M1870+1,0),J1870,OFFSET(C1870,-M1870+2,0),OFFSET(C1870,-M1870+2,0),OFFSET(C1870,-M1870+3,0)+AC1870,OFFSET(C1870,-M1870+4,0),1,5)/365.25*I1870*10000)</f>
        <v/>
      </c>
      <c r="AB1870" s="40" t="str">
        <f ca="1">IF(D1870="","",_xll.xCalcSkew(OFFSET(C1870,-M1870,0),E1870-OFFSET(C1870,-M1870+1,0),b)/100)</f>
        <v/>
      </c>
      <c r="AC1870" s="40" t="str">
        <f ca="1">IF(I1870="","",_xll.xCalcSkew(OFFSET(C1870,-M1870,0),J1870-OFFSET(C1870,-M1870+1,0),b)/100)</f>
        <v/>
      </c>
      <c r="AE1870">
        <f t="shared" si="331"/>
        <v>0</v>
      </c>
      <c r="AF1870">
        <f t="shared" si="332"/>
        <v>0</v>
      </c>
      <c r="AG1870">
        <f t="shared" si="333"/>
        <v>0</v>
      </c>
    </row>
    <row r="1871" spans="4:33" x14ac:dyDescent="0.25">
      <c r="D1871" s="52"/>
      <c r="E1871" s="39"/>
      <c r="F1871" s="39"/>
      <c r="G1871" s="35"/>
      <c r="I1871" s="52"/>
      <c r="J1871" s="39"/>
      <c r="K1871" s="39"/>
      <c r="L1871" s="62"/>
      <c r="M1871" s="101">
        <f t="shared" si="330"/>
        <v>34</v>
      </c>
      <c r="N1871" s="67" t="str">
        <f ca="1">IF(D1871="","",_xll.xEURO(OFFSET(C1871,-M1871+1,0),E1871,OFFSET(C1871,-M1871+2,0),OFFSET(C1871,-M1871+2,0),OFFSET(C1871,-M1871+3,0)+AB1871,OFFSET(C1871,-M1871+4,0),0,1)*D1871)</f>
        <v/>
      </c>
      <c r="O1871" s="69" t="str">
        <f ca="1">IF(D1871="","",_xll.xEURO(OFFSET(C1871,-M1871+1,0),E1871,OFFSET(C1871,-M1871+2,0),OFFSET(C1871,-M1871+2,0),OFFSET(C1871,-M1871+3,0)+AB1871,OFFSET(C1871,-M1871+4,0),0,0))</f>
        <v/>
      </c>
      <c r="P1871" s="67" t="str">
        <f t="shared" si="328"/>
        <v/>
      </c>
      <c r="Q1871" s="67" t="str">
        <f ca="1">IF(D1871="","",_xll.xEURO(OFFSET(C1871,-M1871+1,0),E1871,OFFSET(C1871,-M1871+2,0),OFFSET(C1871,-M1871+2,0),OFFSET(C1871,-M1871+3,0)+AB1871,OFFSET(C1871,-M1871+4,0),0,2)/10*D1871)</f>
        <v/>
      </c>
      <c r="R1871" s="71" t="str">
        <f ca="1">IF(D1871="","",_xll.xEURO(OFFSET(C1871,-M1871+1,0),E1871,OFFSET(C1871,-M1871+2,0),OFFSET(C1871,-M1871+2,0),OFFSET(C1871,-M1871+3,0)+AB1871,OFFSET(C1871,-M1871+4,0),0,3)/100*D1871*10000)</f>
        <v/>
      </c>
      <c r="S1871" s="71" t="str">
        <f ca="1">IF(D1871="","",_xll.xEURO(OFFSET(C1871,-M1871+1,0),E1871,OFFSET(C1871,-M1871+2,0),OFFSET(C1871,-M1871+2,0),OFFSET(C1871,-M1871+3,0)+AB1871,OFFSET(C1871,-M1871+4,0),0,5)/365.25*D1871*10000)</f>
        <v/>
      </c>
      <c r="U1871" s="67" t="str">
        <f ca="1">IF(I1871="","",_xll.xEURO(OFFSET(C1871,-M1871+1,0),J1871,OFFSET(C1871,-M1871+2,0),OFFSET(C1871,-M1871+2,0),OFFSET(C1871,-M1871+3,0)+AC1871,OFFSET(C1871,-M1871+4,0),1,1)*I1871)</f>
        <v/>
      </c>
      <c r="V1871" s="69" t="str">
        <f ca="1">IF(I1871="","",_xll.xEURO(OFFSET(C1871,-M1871+1,0),J1871,OFFSET(C1871,-M1871+2,0),OFFSET(C1871,-M1871+2,0),OFFSET(C1871,-M1871+3,0)+AC1871,OFFSET(C1871,-M1871+4,0),1,0))</f>
        <v/>
      </c>
      <c r="W1871" s="67" t="str">
        <f t="shared" si="329"/>
        <v/>
      </c>
      <c r="X1871" s="67" t="str">
        <f ca="1">IF(I1871="","",_xll.xEURO(OFFSET(C1871,-M1871+1,0),J1871,OFFSET(C1871,-M1871+2,0),OFFSET(C1871,-M1871+2,0),OFFSET(C1871,-M1871+3,0)+AC1871,OFFSET(C1871,-M1871+4,0),1,2)/10*I1871)</f>
        <v/>
      </c>
      <c r="Y1871" s="71" t="str">
        <f ca="1">IF(I1871="","",_xll.xEURO(OFFSET(C1871,-M1871+1,0),J1871,OFFSET(C1871,-M1871+2,0),OFFSET(C1871,-M1871+2,0),OFFSET(C1871,-M1871+3,0)+AC1871,OFFSET(C1871,-M1871+4,0),1,3)/100*I1871*10000)</f>
        <v/>
      </c>
      <c r="Z1871" s="71" t="str">
        <f ca="1">IF(I1871="","",_xll.xEURO(OFFSET(C1871,-M1871+1,0),J1871,OFFSET(C1871,-M1871+2,0),OFFSET(C1871,-M1871+2,0),OFFSET(C1871,-M1871+3,0)+AC1871,OFFSET(C1871,-M1871+4,0),1,5)/365.25*I1871*10000)</f>
        <v/>
      </c>
      <c r="AB1871" s="40" t="str">
        <f ca="1">IF(D1871="","",_xll.xCalcSkew(OFFSET(C1871,-M1871,0),E1871-OFFSET(C1871,-M1871+1,0),b)/100)</f>
        <v/>
      </c>
      <c r="AC1871" s="40" t="str">
        <f ca="1">IF(I1871="","",_xll.xCalcSkew(OFFSET(C1871,-M1871,0),J1871-OFFSET(C1871,-M1871+1,0),b)/100)</f>
        <v/>
      </c>
      <c r="AE1871">
        <f t="shared" si="331"/>
        <v>0</v>
      </c>
      <c r="AF1871">
        <f t="shared" si="332"/>
        <v>0</v>
      </c>
      <c r="AG1871">
        <f t="shared" si="333"/>
        <v>0</v>
      </c>
    </row>
    <row r="1872" spans="4:33" x14ac:dyDescent="0.25">
      <c r="D1872" s="52"/>
      <c r="E1872" s="39"/>
      <c r="F1872" s="39"/>
      <c r="G1872" s="35"/>
      <c r="I1872" s="52"/>
      <c r="J1872" s="39"/>
      <c r="K1872" s="39"/>
      <c r="L1872" s="62"/>
      <c r="M1872" s="101">
        <f t="shared" si="330"/>
        <v>35</v>
      </c>
      <c r="N1872" s="67" t="str">
        <f ca="1">IF(D1872="","",_xll.xEURO(OFFSET(C1872,-M1872+1,0),E1872,OFFSET(C1872,-M1872+2,0),OFFSET(C1872,-M1872+2,0),OFFSET(C1872,-M1872+3,0)+AB1872,OFFSET(C1872,-M1872+4,0),0,1)*D1872)</f>
        <v/>
      </c>
      <c r="O1872" s="69" t="str">
        <f ca="1">IF(D1872="","",_xll.xEURO(OFFSET(C1872,-M1872+1,0),E1872,OFFSET(C1872,-M1872+2,0),OFFSET(C1872,-M1872+2,0),OFFSET(C1872,-M1872+3,0)+AB1872,OFFSET(C1872,-M1872+4,0),0,0))</f>
        <v/>
      </c>
      <c r="P1872" s="67" t="str">
        <f t="shared" si="328"/>
        <v/>
      </c>
      <c r="Q1872" s="67" t="str">
        <f ca="1">IF(D1872="","",_xll.xEURO(OFFSET(C1872,-M1872+1,0),E1872,OFFSET(C1872,-M1872+2,0),OFFSET(C1872,-M1872+2,0),OFFSET(C1872,-M1872+3,0)+AB1872,OFFSET(C1872,-M1872+4,0),0,2)/10*D1872)</f>
        <v/>
      </c>
      <c r="R1872" s="71" t="str">
        <f ca="1">IF(D1872="","",_xll.xEURO(OFFSET(C1872,-M1872+1,0),E1872,OFFSET(C1872,-M1872+2,0),OFFSET(C1872,-M1872+2,0),OFFSET(C1872,-M1872+3,0)+AB1872,OFFSET(C1872,-M1872+4,0),0,3)/100*D1872*10000)</f>
        <v/>
      </c>
      <c r="S1872" s="71" t="str">
        <f ca="1">IF(D1872="","",_xll.xEURO(OFFSET(C1872,-M1872+1,0),E1872,OFFSET(C1872,-M1872+2,0),OFFSET(C1872,-M1872+2,0),OFFSET(C1872,-M1872+3,0)+AB1872,OFFSET(C1872,-M1872+4,0),0,5)/365.25*D1872*10000)</f>
        <v/>
      </c>
      <c r="U1872" s="67" t="str">
        <f ca="1">IF(I1872="","",_xll.xEURO(OFFSET(C1872,-M1872+1,0),J1872,OFFSET(C1872,-M1872+2,0),OFFSET(C1872,-M1872+2,0),OFFSET(C1872,-M1872+3,0)+AC1872,OFFSET(C1872,-M1872+4,0),1,1)*I1872)</f>
        <v/>
      </c>
      <c r="V1872" s="69" t="str">
        <f ca="1">IF(I1872="","",_xll.xEURO(OFFSET(C1872,-M1872+1,0),J1872,OFFSET(C1872,-M1872+2,0),OFFSET(C1872,-M1872+2,0),OFFSET(C1872,-M1872+3,0)+AC1872,OFFSET(C1872,-M1872+4,0),1,0))</f>
        <v/>
      </c>
      <c r="W1872" s="67" t="str">
        <f t="shared" si="329"/>
        <v/>
      </c>
      <c r="X1872" s="67" t="str">
        <f ca="1">IF(I1872="","",_xll.xEURO(OFFSET(C1872,-M1872+1,0),J1872,OFFSET(C1872,-M1872+2,0),OFFSET(C1872,-M1872+2,0),OFFSET(C1872,-M1872+3,0)+AC1872,OFFSET(C1872,-M1872+4,0),1,2)/10*I1872)</f>
        <v/>
      </c>
      <c r="Y1872" s="71" t="str">
        <f ca="1">IF(I1872="","",_xll.xEURO(OFFSET(C1872,-M1872+1,0),J1872,OFFSET(C1872,-M1872+2,0),OFFSET(C1872,-M1872+2,0),OFFSET(C1872,-M1872+3,0)+AC1872,OFFSET(C1872,-M1872+4,0),1,3)/100*I1872*10000)</f>
        <v/>
      </c>
      <c r="Z1872" s="71" t="str">
        <f ca="1">IF(I1872="","",_xll.xEURO(OFFSET(C1872,-M1872+1,0),J1872,OFFSET(C1872,-M1872+2,0),OFFSET(C1872,-M1872+2,0),OFFSET(C1872,-M1872+3,0)+AC1872,OFFSET(C1872,-M1872+4,0),1,5)/365.25*I1872*10000)</f>
        <v/>
      </c>
      <c r="AB1872" s="40" t="str">
        <f ca="1">IF(D1872="","",_xll.xCalcSkew(OFFSET(C1872,-M1872,0),E1872-OFFSET(C1872,-M1872+1,0),b)/100)</f>
        <v/>
      </c>
      <c r="AC1872" s="40" t="str">
        <f ca="1">IF(I1872="","",_xll.xCalcSkew(OFFSET(C1872,-M1872,0),J1872-OFFSET(C1872,-M1872+1,0),b)/100)</f>
        <v/>
      </c>
      <c r="AE1872">
        <f t="shared" si="331"/>
        <v>0</v>
      </c>
      <c r="AF1872">
        <f t="shared" si="332"/>
        <v>0</v>
      </c>
      <c r="AG1872">
        <f t="shared" si="333"/>
        <v>0</v>
      </c>
    </row>
    <row r="1873" spans="4:33" x14ac:dyDescent="0.25">
      <c r="D1873" s="46">
        <f ca="1">SUM(INDIRECT(CONCATENATE(ADDRESS(ROW(D1837),COLUMN(D1837)),":",ADDRESS(ROW()-1,COLUMN()))))</f>
        <v>0</v>
      </c>
      <c r="I1873" s="46">
        <f ca="1">SUM(INDIRECT(CONCATENATE(ADDRESS(ROW(I1837),COLUMN(I1837)),":",ADDRESS(ROW()-1,COLUMN()))))</f>
        <v>0</v>
      </c>
      <c r="J1873" s="1"/>
      <c r="K1873" s="1"/>
      <c r="L1873" s="1"/>
      <c r="N1873" s="46">
        <f t="shared" ref="N1873:S1873" ca="1" si="334">SUM(INDIRECT(CONCATENATE(ADDRESS(ROW(N1837),COLUMN(N1837)),":",ADDRESS(ROW()-1,COLUMN()))))</f>
        <v>0</v>
      </c>
      <c r="O1873" s="46">
        <f t="shared" ca="1" si="334"/>
        <v>0</v>
      </c>
      <c r="P1873" s="46">
        <f t="shared" ca="1" si="334"/>
        <v>0</v>
      </c>
      <c r="Q1873" s="46">
        <f t="shared" ca="1" si="334"/>
        <v>0</v>
      </c>
      <c r="R1873" s="46">
        <f t="shared" ca="1" si="334"/>
        <v>0</v>
      </c>
      <c r="S1873" s="46">
        <f t="shared" ca="1" si="334"/>
        <v>0</v>
      </c>
      <c r="T1873" s="67"/>
      <c r="U1873" s="46">
        <f t="shared" ref="U1873:Z1873" ca="1" si="335">SUM(INDIRECT(CONCATENATE(ADDRESS(ROW(U1837),COLUMN(U1837)),":",ADDRESS(ROW()-1,COLUMN()))))</f>
        <v>0</v>
      </c>
      <c r="V1873" s="46">
        <f t="shared" ca="1" si="335"/>
        <v>0</v>
      </c>
      <c r="W1873" s="46">
        <f t="shared" ca="1" si="335"/>
        <v>0</v>
      </c>
      <c r="X1873" s="46">
        <f t="shared" ca="1" si="335"/>
        <v>0</v>
      </c>
      <c r="Y1873" s="46">
        <f t="shared" ca="1" si="335"/>
        <v>0</v>
      </c>
      <c r="Z1873" s="46">
        <f t="shared" ca="1" si="335"/>
        <v>0</v>
      </c>
      <c r="AE1873">
        <f t="shared" ca="1" si="331"/>
        <v>0</v>
      </c>
      <c r="AF1873">
        <f t="shared" ca="1" si="332"/>
        <v>0</v>
      </c>
      <c r="AG1873">
        <f t="shared" ca="1" si="333"/>
        <v>0</v>
      </c>
    </row>
  </sheetData>
  <sheetCalcPr fullCalcOnLoad="1"/>
  <mergeCells count="4">
    <mergeCell ref="D3:G3"/>
    <mergeCell ref="I3:L3"/>
    <mergeCell ref="N3:S3"/>
    <mergeCell ref="U3:Z3"/>
  </mergeCells>
  <phoneticPr fontId="0" type="noConversion"/>
  <pageMargins left="0.25" right="0" top="0.25" bottom="0" header="0.5" footer="0.5"/>
  <pageSetup scale="79" fitToHeight="45" orientation="portrait" r:id="rId1"/>
  <headerFooter alignWithMargins="0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>
    <pageSetUpPr autoPageBreaks="0" fitToPage="1"/>
  </sheetPr>
  <dimension ref="A1:J1918"/>
  <sheetViews>
    <sheetView showGridLines="0" zoomScale="80" workbookViewId="0">
      <pane xSplit="3" ySplit="4" topLeftCell="D993" activePane="bottomRight" state="frozen"/>
      <selection pane="topRight" activeCell="D1" sqref="D1"/>
      <selection pane="bottomLeft" activeCell="A5" sqref="A5"/>
      <selection pane="bottomRight" activeCell="D993" sqref="D993"/>
    </sheetView>
  </sheetViews>
  <sheetFormatPr defaultColWidth="15.6640625" defaultRowHeight="13.2" x14ac:dyDescent="0.25"/>
  <cols>
    <col min="1" max="2" width="3.6640625" customWidth="1"/>
    <col min="3" max="3" width="15.6640625" style="3" customWidth="1"/>
    <col min="4" max="4" width="12.6640625" style="42" customWidth="1"/>
    <col min="5" max="5" width="12.6640625" style="36" customWidth="1"/>
    <col min="6" max="6" width="18.6640625" customWidth="1"/>
    <col min="7" max="7" width="3.6640625" customWidth="1"/>
    <col min="8" max="8" width="15.6640625" style="1" customWidth="1"/>
    <col min="9" max="10" width="15.6640625" style="42" customWidth="1"/>
    <col min="11" max="11" width="3.6640625" customWidth="1"/>
  </cols>
  <sheetData>
    <row r="1" spans="1:10" ht="17.399999999999999" x14ac:dyDescent="0.3">
      <c r="A1" s="58">
        <f>COLUMN(C1)</f>
        <v>3</v>
      </c>
      <c r="C1" s="59" t="s">
        <v>51</v>
      </c>
    </row>
    <row r="2" spans="1:10" x14ac:dyDescent="0.25">
      <c r="A2" s="58">
        <f>COLUMN(D1)</f>
        <v>4</v>
      </c>
    </row>
    <row r="3" spans="1:10" x14ac:dyDescent="0.25">
      <c r="A3" s="58">
        <f>ROW(D5)</f>
        <v>5</v>
      </c>
    </row>
    <row r="4" spans="1:10" x14ac:dyDescent="0.25">
      <c r="D4" s="43" t="s">
        <v>12</v>
      </c>
      <c r="E4" s="37" t="s">
        <v>5</v>
      </c>
      <c r="F4" s="33" t="s">
        <v>13</v>
      </c>
      <c r="H4" s="44" t="s">
        <v>52</v>
      </c>
      <c r="I4" s="43" t="s">
        <v>15</v>
      </c>
      <c r="J4" s="43" t="s">
        <v>14</v>
      </c>
    </row>
    <row r="5" spans="1:10" x14ac:dyDescent="0.25">
      <c r="C5" s="34">
        <f ca="1">Inputs!C5</f>
        <v>37226</v>
      </c>
      <c r="D5" s="52">
        <v>-31</v>
      </c>
      <c r="E5" s="39">
        <v>2.4950000000000001</v>
      </c>
      <c r="F5" s="35" t="s">
        <v>257</v>
      </c>
      <c r="I5" s="42">
        <f ca="1">IF(D5="","",D5*IF(UPPER(H5)="Y",1,$C$7))</f>
        <v>-30.972887136976436</v>
      </c>
      <c r="J5" s="42">
        <f ca="1">IF(D5="","",($C$6-E5)*I5*10)</f>
        <v>-32.52153149382525</v>
      </c>
    </row>
    <row r="6" spans="1:10" x14ac:dyDescent="0.25">
      <c r="C6" s="41">
        <f ca="1">INDEX(Inputs!$1:$1048576,MATCH(C5,Inputs!C:C,0),5)</f>
        <v>2.6</v>
      </c>
      <c r="D6" s="52">
        <v>38.75</v>
      </c>
      <c r="E6" s="39">
        <v>2.5150000000000001</v>
      </c>
      <c r="F6" s="35" t="s">
        <v>257</v>
      </c>
      <c r="I6" s="42">
        <f t="shared" ref="I6:I20" ca="1" si="0">IF(D6="","",D6*IF(UPPER(H6)="Y",1,$C$7))</f>
        <v>38.716108921220545</v>
      </c>
      <c r="J6" s="42">
        <f t="shared" ref="J6:J20" ca="1" si="1">IF(D6="","",($C$6-E6)*I6*10)</f>
        <v>32.90869258303745</v>
      </c>
    </row>
    <row r="7" spans="1:10" x14ac:dyDescent="0.25">
      <c r="C7" s="40">
        <f ca="1">INDEX(Inputs!$1:$1048576,MATCH(C5,Inputs!C:C,0),8)</f>
        <v>0.99912539151536894</v>
      </c>
      <c r="D7" s="52">
        <v>46.5</v>
      </c>
      <c r="E7" s="39">
        <v>2.5350000000000001</v>
      </c>
      <c r="F7" s="35" t="s">
        <v>257</v>
      </c>
      <c r="I7" s="42">
        <f t="shared" ca="1" si="0"/>
        <v>46.459330705464659</v>
      </c>
      <c r="J7" s="42">
        <f t="shared" ca="1" si="1"/>
        <v>30.198564958552005</v>
      </c>
    </row>
    <row r="8" spans="1:10" x14ac:dyDescent="0.25">
      <c r="C8" s="63">
        <f ca="1">I91</f>
        <v>518.79585954435527</v>
      </c>
      <c r="D8" s="52">
        <v>-15.5</v>
      </c>
      <c r="E8" s="39">
        <v>2.52</v>
      </c>
      <c r="F8" s="35" t="s">
        <v>257</v>
      </c>
      <c r="I8" s="42">
        <f t="shared" ca="1" si="0"/>
        <v>-15.486443568488218</v>
      </c>
      <c r="J8" s="42">
        <f t="shared" ca="1" si="1"/>
        <v>-12.389154854790585</v>
      </c>
    </row>
    <row r="9" spans="1:10" x14ac:dyDescent="0.25">
      <c r="C9" s="63">
        <f ca="1">J91</f>
        <v>533.50798093441915</v>
      </c>
      <c r="D9" s="52">
        <v>-38.75</v>
      </c>
      <c r="E9" s="39">
        <v>2.5099999999999998</v>
      </c>
      <c r="F9" s="35" t="s">
        <v>257</v>
      </c>
      <c r="I9" s="42">
        <f t="shared" ca="1" si="0"/>
        <v>-38.716108921220545</v>
      </c>
      <c r="J9" s="42">
        <f t="shared" ca="1" si="1"/>
        <v>-34.844498029098609</v>
      </c>
    </row>
    <row r="10" spans="1:10" x14ac:dyDescent="0.25">
      <c r="C10" s="47"/>
      <c r="D10" s="52">
        <v>-38.75</v>
      </c>
      <c r="E10" s="39">
        <v>2.5499999999999998</v>
      </c>
      <c r="F10" s="35" t="s">
        <v>257</v>
      </c>
      <c r="I10" s="42">
        <f t="shared" ca="1" si="0"/>
        <v>-38.716108921220545</v>
      </c>
      <c r="J10" s="42">
        <f t="shared" ca="1" si="1"/>
        <v>-19.358054460610376</v>
      </c>
    </row>
    <row r="11" spans="1:10" x14ac:dyDescent="0.25">
      <c r="C11" s="45"/>
      <c r="D11" s="52">
        <v>38.75</v>
      </c>
      <c r="E11" s="39">
        <v>2.5750000000000002</v>
      </c>
      <c r="F11" s="35" t="s">
        <v>257</v>
      </c>
      <c r="I11" s="42">
        <f t="shared" ca="1" si="0"/>
        <v>38.716108921220545</v>
      </c>
      <c r="J11" s="42">
        <f t="shared" ca="1" si="1"/>
        <v>9.6790272303051026</v>
      </c>
    </row>
    <row r="12" spans="1:10" x14ac:dyDescent="0.25">
      <c r="D12" s="52">
        <v>-38.75</v>
      </c>
      <c r="E12" s="39">
        <v>2.5950000000000002</v>
      </c>
      <c r="F12" s="35" t="s">
        <v>257</v>
      </c>
      <c r="I12" s="42">
        <f t="shared" ca="1" si="0"/>
        <v>-38.716108921220545</v>
      </c>
      <c r="J12" s="42">
        <f t="shared" ca="1" si="1"/>
        <v>-1.9358054460609861</v>
      </c>
    </row>
    <row r="13" spans="1:10" x14ac:dyDescent="0.25">
      <c r="C13" s="4"/>
      <c r="D13" s="52">
        <v>38.75</v>
      </c>
      <c r="E13" s="39">
        <v>2.58</v>
      </c>
      <c r="F13" s="35" t="s">
        <v>257</v>
      </c>
      <c r="I13" s="42">
        <f t="shared" ca="1" si="0"/>
        <v>38.716108921220545</v>
      </c>
      <c r="J13" s="42">
        <f t="shared" ca="1" si="1"/>
        <v>7.7432217842441169</v>
      </c>
    </row>
    <row r="14" spans="1:10" x14ac:dyDescent="0.25">
      <c r="D14" s="52">
        <v>-15.5</v>
      </c>
      <c r="E14" s="39">
        <v>2.58</v>
      </c>
      <c r="F14" s="35" t="s">
        <v>257</v>
      </c>
      <c r="I14" s="42">
        <f t="shared" ca="1" si="0"/>
        <v>-15.486443568488218</v>
      </c>
      <c r="J14" s="42">
        <f t="shared" ca="1" si="1"/>
        <v>-3.0972887136976461</v>
      </c>
    </row>
    <row r="15" spans="1:10" x14ac:dyDescent="0.25">
      <c r="D15" s="52">
        <v>-15.5</v>
      </c>
      <c r="E15" s="39">
        <v>2.58</v>
      </c>
      <c r="F15" s="35" t="s">
        <v>257</v>
      </c>
      <c r="I15" s="42">
        <f t="shared" ca="1" si="0"/>
        <v>-15.486443568488218</v>
      </c>
      <c r="J15" s="42">
        <f t="shared" ca="1" si="1"/>
        <v>-3.0972887136976461</v>
      </c>
    </row>
    <row r="16" spans="1:10" x14ac:dyDescent="0.25">
      <c r="D16" s="52">
        <v>-15.5</v>
      </c>
      <c r="E16" s="39">
        <v>2.58</v>
      </c>
      <c r="F16" s="35" t="s">
        <v>257</v>
      </c>
      <c r="I16" s="42">
        <f t="shared" ca="1" si="0"/>
        <v>-15.486443568488218</v>
      </c>
      <c r="J16" s="42">
        <f t="shared" ca="1" si="1"/>
        <v>-3.0972887136976461</v>
      </c>
    </row>
    <row r="17" spans="4:10" x14ac:dyDescent="0.25">
      <c r="D17" s="52">
        <v>-38.75</v>
      </c>
      <c r="E17" s="39">
        <v>2.605</v>
      </c>
      <c r="F17" s="35" t="s">
        <v>257</v>
      </c>
      <c r="I17" s="42">
        <f t="shared" ca="1" si="0"/>
        <v>-38.716108921220545</v>
      </c>
      <c r="J17" s="42">
        <f t="shared" ca="1" si="1"/>
        <v>1.9358054460609861</v>
      </c>
    </row>
    <row r="18" spans="4:10" x14ac:dyDescent="0.25">
      <c r="D18" s="52">
        <v>-15.5</v>
      </c>
      <c r="E18" s="39">
        <v>2.5950000000000002</v>
      </c>
      <c r="F18" s="35" t="s">
        <v>257</v>
      </c>
      <c r="I18" s="42">
        <f t="shared" ca="1" si="0"/>
        <v>-15.486443568488218</v>
      </c>
      <c r="J18" s="42">
        <f t="shared" ca="1" si="1"/>
        <v>-0.77432217842439433</v>
      </c>
    </row>
    <row r="19" spans="4:10" x14ac:dyDescent="0.25">
      <c r="D19" s="52">
        <v>-15.5</v>
      </c>
      <c r="E19" s="39">
        <v>2.5950000000000002</v>
      </c>
      <c r="F19" s="35" t="s">
        <v>257</v>
      </c>
      <c r="I19" s="42">
        <f t="shared" ca="1" si="0"/>
        <v>-15.486443568488218</v>
      </c>
      <c r="J19" s="42">
        <f t="shared" ca="1" si="1"/>
        <v>-0.77432217842439433</v>
      </c>
    </row>
    <row r="20" spans="4:10" x14ac:dyDescent="0.25">
      <c r="D20" s="52">
        <v>-15.5</v>
      </c>
      <c r="E20" s="39">
        <v>2.5950000000000002</v>
      </c>
      <c r="F20" s="35" t="s">
        <v>257</v>
      </c>
      <c r="I20" s="42">
        <f t="shared" ca="1" si="0"/>
        <v>-15.486443568488218</v>
      </c>
      <c r="J20" s="42">
        <f t="shared" ca="1" si="1"/>
        <v>-0.77432217842439433</v>
      </c>
    </row>
    <row r="21" spans="4:10" x14ac:dyDescent="0.25">
      <c r="D21" s="52">
        <v>-15.5</v>
      </c>
      <c r="E21" s="39">
        <v>2.7250000000000001</v>
      </c>
      <c r="F21" s="35" t="s">
        <v>257</v>
      </c>
      <c r="I21" s="42">
        <f t="shared" ref="I21:I60" ca="1" si="2">IF(D21="","",D21*IF(UPPER(H21)="Y",1,$C$7))</f>
        <v>-15.486443568488218</v>
      </c>
      <c r="J21" s="42">
        <f t="shared" ref="J21:J60" ca="1" si="3">IF(D21="","",($C$6-E21)*I21*10)</f>
        <v>19.358054460610273</v>
      </c>
    </row>
    <row r="22" spans="4:10" x14ac:dyDescent="0.25">
      <c r="D22" s="52">
        <v>155</v>
      </c>
      <c r="E22" s="39">
        <v>2.5</v>
      </c>
      <c r="F22" s="35" t="s">
        <v>257</v>
      </c>
      <c r="I22" s="42">
        <f t="shared" ca="1" si="2"/>
        <v>154.86443568488218</v>
      </c>
      <c r="J22" s="42">
        <f t="shared" ca="1" si="3"/>
        <v>154.86443568488232</v>
      </c>
    </row>
    <row r="23" spans="4:10" x14ac:dyDescent="0.25">
      <c r="D23" s="52">
        <v>62</v>
      </c>
      <c r="E23" s="39">
        <v>2.5</v>
      </c>
      <c r="F23" s="35" t="s">
        <v>257</v>
      </c>
      <c r="I23" s="42">
        <f t="shared" ca="1" si="2"/>
        <v>61.945774273952871</v>
      </c>
      <c r="J23" s="42">
        <f t="shared" ca="1" si="3"/>
        <v>61.945774273952921</v>
      </c>
    </row>
    <row r="24" spans="4:10" x14ac:dyDescent="0.25">
      <c r="D24" s="52">
        <v>15.5</v>
      </c>
      <c r="E24" s="39">
        <v>2.6949999999999998</v>
      </c>
      <c r="F24" s="35" t="s">
        <v>257</v>
      </c>
      <c r="I24" s="42">
        <f t="shared" ca="1" si="2"/>
        <v>15.486443568488218</v>
      </c>
      <c r="J24" s="42">
        <f t="shared" ca="1" si="3"/>
        <v>-14.712121390063768</v>
      </c>
    </row>
    <row r="25" spans="4:10" x14ac:dyDescent="0.25">
      <c r="D25" s="52">
        <v>155</v>
      </c>
      <c r="E25" s="39">
        <v>2.4700000000000002</v>
      </c>
      <c r="F25" s="35" t="s">
        <v>257</v>
      </c>
      <c r="I25" s="42">
        <f t="shared" ca="1" si="2"/>
        <v>154.86443568488218</v>
      </c>
      <c r="J25" s="42">
        <f t="shared" ca="1" si="3"/>
        <v>201.32376639034669</v>
      </c>
    </row>
    <row r="26" spans="4:10" x14ac:dyDescent="0.25">
      <c r="D26" s="52">
        <v>62</v>
      </c>
      <c r="E26" s="39">
        <v>2.5099999999999998</v>
      </c>
      <c r="F26" s="35" t="s">
        <v>257</v>
      </c>
      <c r="I26" s="42">
        <f t="shared" ca="1" si="2"/>
        <v>61.945774273952871</v>
      </c>
      <c r="J26" s="42">
        <f t="shared" ca="1" si="3"/>
        <v>55.751196846557775</v>
      </c>
    </row>
    <row r="27" spans="4:10" x14ac:dyDescent="0.25">
      <c r="D27" s="52">
        <v>62</v>
      </c>
      <c r="E27" s="39">
        <v>2.52</v>
      </c>
      <c r="F27" s="35" t="s">
        <v>257</v>
      </c>
      <c r="I27" s="42">
        <f t="shared" ca="1" si="2"/>
        <v>61.945774273952871</v>
      </c>
      <c r="J27" s="42">
        <f t="shared" ca="1" si="3"/>
        <v>49.556619419162338</v>
      </c>
    </row>
    <row r="28" spans="4:10" x14ac:dyDescent="0.25">
      <c r="D28" s="52">
        <v>139.5</v>
      </c>
      <c r="E28" s="39">
        <v>2.5350000000000001</v>
      </c>
      <c r="F28" s="35" t="s">
        <v>257</v>
      </c>
      <c r="I28" s="42">
        <f t="shared" ca="1" si="2"/>
        <v>139.37799211639395</v>
      </c>
      <c r="J28" s="42">
        <f t="shared" ca="1" si="3"/>
        <v>90.595694875655994</v>
      </c>
    </row>
    <row r="29" spans="4:10" x14ac:dyDescent="0.25">
      <c r="D29" s="52">
        <v>-62</v>
      </c>
      <c r="E29" s="39">
        <v>2.56</v>
      </c>
      <c r="F29" s="35" t="s">
        <v>257</v>
      </c>
      <c r="I29" s="42">
        <f t="shared" ca="1" si="2"/>
        <v>-61.945774273952871</v>
      </c>
      <c r="J29" s="42">
        <f t="shared" ca="1" si="3"/>
        <v>-24.778309709581169</v>
      </c>
    </row>
    <row r="30" spans="4:10" x14ac:dyDescent="0.25">
      <c r="D30" s="52">
        <v>15.5</v>
      </c>
      <c r="E30" s="39">
        <v>2.7949999999999999</v>
      </c>
      <c r="F30" s="35" t="s">
        <v>257</v>
      </c>
      <c r="I30" s="42">
        <f t="shared" ca="1" si="2"/>
        <v>15.486443568488218</v>
      </c>
      <c r="J30" s="42">
        <f t="shared" ca="1" si="3"/>
        <v>-30.198564958551998</v>
      </c>
    </row>
    <row r="31" spans="4:10" x14ac:dyDescent="0.25">
      <c r="D31" s="52">
        <v>62</v>
      </c>
      <c r="E31" s="39">
        <v>2.6</v>
      </c>
      <c r="F31" s="35" t="s">
        <v>257</v>
      </c>
      <c r="I31" s="42">
        <f t="shared" ca="1" si="2"/>
        <v>61.945774273952871</v>
      </c>
      <c r="J31" s="42">
        <f t="shared" ca="1" si="3"/>
        <v>0</v>
      </c>
    </row>
    <row r="32" spans="4:10" x14ac:dyDescent="0.25">
      <c r="D32" s="52"/>
      <c r="E32" s="39"/>
      <c r="F32" s="35"/>
      <c r="I32" s="42" t="str">
        <f t="shared" ca="1" si="2"/>
        <v/>
      </c>
      <c r="J32" s="42" t="str">
        <f t="shared" ca="1" si="3"/>
        <v/>
      </c>
    </row>
    <row r="33" spans="4:10" x14ac:dyDescent="0.25">
      <c r="D33" s="52"/>
      <c r="E33" s="39"/>
      <c r="F33" s="35"/>
      <c r="I33" s="42" t="str">
        <f t="shared" ca="1" si="2"/>
        <v/>
      </c>
      <c r="J33" s="42" t="str">
        <f t="shared" ca="1" si="3"/>
        <v/>
      </c>
    </row>
    <row r="34" spans="4:10" x14ac:dyDescent="0.25">
      <c r="D34" s="52"/>
      <c r="E34" s="39"/>
      <c r="F34" s="35"/>
      <c r="I34" s="42" t="str">
        <f t="shared" ca="1" si="2"/>
        <v/>
      </c>
      <c r="J34" s="42" t="str">
        <f t="shared" ca="1" si="3"/>
        <v/>
      </c>
    </row>
    <row r="35" spans="4:10" x14ac:dyDescent="0.25">
      <c r="D35" s="52"/>
      <c r="E35" s="39"/>
      <c r="F35" s="35"/>
      <c r="I35" s="42" t="str">
        <f t="shared" ca="1" si="2"/>
        <v/>
      </c>
      <c r="J35" s="42" t="str">
        <f t="shared" ca="1" si="3"/>
        <v/>
      </c>
    </row>
    <row r="36" spans="4:10" x14ac:dyDescent="0.25">
      <c r="D36" s="52"/>
      <c r="E36" s="39"/>
      <c r="F36" s="35"/>
      <c r="I36" s="42" t="str">
        <f t="shared" ca="1" si="2"/>
        <v/>
      </c>
      <c r="J36" s="42" t="str">
        <f t="shared" ca="1" si="3"/>
        <v/>
      </c>
    </row>
    <row r="37" spans="4:10" x14ac:dyDescent="0.25">
      <c r="D37" s="52"/>
      <c r="E37" s="39"/>
      <c r="F37" s="35"/>
      <c r="I37" s="42" t="str">
        <f t="shared" ca="1" si="2"/>
        <v/>
      </c>
      <c r="J37" s="42" t="str">
        <f t="shared" ca="1" si="3"/>
        <v/>
      </c>
    </row>
    <row r="38" spans="4:10" x14ac:dyDescent="0.25">
      <c r="D38" s="52"/>
      <c r="E38" s="39"/>
      <c r="F38" s="35"/>
      <c r="I38" s="42" t="str">
        <f t="shared" ca="1" si="2"/>
        <v/>
      </c>
      <c r="J38" s="42" t="str">
        <f t="shared" ca="1" si="3"/>
        <v/>
      </c>
    </row>
    <row r="39" spans="4:10" x14ac:dyDescent="0.25">
      <c r="D39" s="52"/>
      <c r="E39" s="39"/>
      <c r="F39" s="35"/>
      <c r="I39" s="42" t="str">
        <f t="shared" ca="1" si="2"/>
        <v/>
      </c>
      <c r="J39" s="42" t="str">
        <f t="shared" ca="1" si="3"/>
        <v/>
      </c>
    </row>
    <row r="40" spans="4:10" x14ac:dyDescent="0.25">
      <c r="D40" s="52"/>
      <c r="E40" s="39"/>
      <c r="F40" s="35"/>
      <c r="I40" s="42" t="str">
        <f t="shared" ca="1" si="2"/>
        <v/>
      </c>
      <c r="J40" s="42" t="str">
        <f t="shared" ca="1" si="3"/>
        <v/>
      </c>
    </row>
    <row r="41" spans="4:10" x14ac:dyDescent="0.25">
      <c r="D41" s="52"/>
      <c r="E41" s="39"/>
      <c r="F41" s="35"/>
      <c r="I41" s="42" t="str">
        <f t="shared" ca="1" si="2"/>
        <v/>
      </c>
      <c r="J41" s="42" t="str">
        <f t="shared" ca="1" si="3"/>
        <v/>
      </c>
    </row>
    <row r="42" spans="4:10" x14ac:dyDescent="0.25">
      <c r="D42" s="52"/>
      <c r="E42" s="39"/>
      <c r="F42" s="35"/>
      <c r="I42" s="42" t="str">
        <f t="shared" ca="1" si="2"/>
        <v/>
      </c>
      <c r="J42" s="42" t="str">
        <f t="shared" ca="1" si="3"/>
        <v/>
      </c>
    </row>
    <row r="43" spans="4:10" x14ac:dyDescent="0.25">
      <c r="D43" s="52"/>
      <c r="E43" s="39"/>
      <c r="F43" s="35"/>
      <c r="I43" s="42" t="str">
        <f t="shared" ca="1" si="2"/>
        <v/>
      </c>
      <c r="J43" s="42" t="str">
        <f t="shared" ca="1" si="3"/>
        <v/>
      </c>
    </row>
    <row r="44" spans="4:10" x14ac:dyDescent="0.25">
      <c r="D44" s="52"/>
      <c r="E44" s="39"/>
      <c r="F44" s="35"/>
      <c r="I44" s="42" t="str">
        <f t="shared" ca="1" si="2"/>
        <v/>
      </c>
      <c r="J44" s="42" t="str">
        <f t="shared" ca="1" si="3"/>
        <v/>
      </c>
    </row>
    <row r="45" spans="4:10" x14ac:dyDescent="0.25">
      <c r="D45" s="52"/>
      <c r="E45" s="39"/>
      <c r="F45" s="35"/>
      <c r="I45" s="42" t="str">
        <f t="shared" ca="1" si="2"/>
        <v/>
      </c>
      <c r="J45" s="42" t="str">
        <f t="shared" ca="1" si="3"/>
        <v/>
      </c>
    </row>
    <row r="46" spans="4:10" x14ac:dyDescent="0.25">
      <c r="D46" s="52"/>
      <c r="E46" s="39"/>
      <c r="F46" s="35"/>
      <c r="I46" s="42" t="str">
        <f t="shared" ca="1" si="2"/>
        <v/>
      </c>
      <c r="J46" s="42" t="str">
        <f t="shared" ca="1" si="3"/>
        <v/>
      </c>
    </row>
    <row r="47" spans="4:10" x14ac:dyDescent="0.25">
      <c r="D47" s="52"/>
      <c r="E47" s="39"/>
      <c r="F47" s="35"/>
      <c r="I47" s="42" t="str">
        <f t="shared" ca="1" si="2"/>
        <v/>
      </c>
      <c r="J47" s="42" t="str">
        <f t="shared" ca="1" si="3"/>
        <v/>
      </c>
    </row>
    <row r="48" spans="4:10" x14ac:dyDescent="0.25">
      <c r="D48" s="52"/>
      <c r="E48" s="39"/>
      <c r="F48" s="35"/>
      <c r="I48" s="42" t="str">
        <f t="shared" ca="1" si="2"/>
        <v/>
      </c>
      <c r="J48" s="42" t="str">
        <f t="shared" ca="1" si="3"/>
        <v/>
      </c>
    </row>
    <row r="49" spans="4:10" x14ac:dyDescent="0.25">
      <c r="D49" s="52"/>
      <c r="E49" s="39"/>
      <c r="F49" s="35"/>
      <c r="I49" s="42" t="str">
        <f t="shared" ca="1" si="2"/>
        <v/>
      </c>
      <c r="J49" s="42" t="str">
        <f t="shared" ca="1" si="3"/>
        <v/>
      </c>
    </row>
    <row r="50" spans="4:10" x14ac:dyDescent="0.25">
      <c r="D50" s="52"/>
      <c r="E50" s="39"/>
      <c r="F50" s="35"/>
      <c r="I50" s="42" t="str">
        <f t="shared" ca="1" si="2"/>
        <v/>
      </c>
      <c r="J50" s="42" t="str">
        <f t="shared" ca="1" si="3"/>
        <v/>
      </c>
    </row>
    <row r="51" spans="4:10" x14ac:dyDescent="0.25">
      <c r="D51" s="52"/>
      <c r="E51" s="39"/>
      <c r="F51" s="35"/>
      <c r="I51" s="42" t="str">
        <f t="shared" ca="1" si="2"/>
        <v/>
      </c>
      <c r="J51" s="42" t="str">
        <f t="shared" ca="1" si="3"/>
        <v/>
      </c>
    </row>
    <row r="52" spans="4:10" x14ac:dyDescent="0.25">
      <c r="D52" s="52"/>
      <c r="E52" s="39"/>
      <c r="F52" s="35"/>
      <c r="I52" s="42" t="str">
        <f t="shared" ca="1" si="2"/>
        <v/>
      </c>
      <c r="J52" s="42" t="str">
        <f t="shared" ca="1" si="3"/>
        <v/>
      </c>
    </row>
    <row r="53" spans="4:10" x14ac:dyDescent="0.25">
      <c r="D53" s="52"/>
      <c r="E53" s="39"/>
      <c r="F53" s="35"/>
      <c r="I53" s="42" t="str">
        <f t="shared" ca="1" si="2"/>
        <v/>
      </c>
      <c r="J53" s="42" t="str">
        <f t="shared" ca="1" si="3"/>
        <v/>
      </c>
    </row>
    <row r="54" spans="4:10" x14ac:dyDescent="0.25">
      <c r="D54" s="52"/>
      <c r="E54" s="39"/>
      <c r="F54" s="35"/>
      <c r="I54" s="42" t="str">
        <f t="shared" ca="1" si="2"/>
        <v/>
      </c>
      <c r="J54" s="42" t="str">
        <f t="shared" ca="1" si="3"/>
        <v/>
      </c>
    </row>
    <row r="55" spans="4:10" x14ac:dyDescent="0.25">
      <c r="D55" s="52"/>
      <c r="E55" s="39"/>
      <c r="F55" s="35"/>
      <c r="I55" s="42" t="str">
        <f t="shared" ca="1" si="2"/>
        <v/>
      </c>
      <c r="J55" s="42" t="str">
        <f t="shared" ca="1" si="3"/>
        <v/>
      </c>
    </row>
    <row r="56" spans="4:10" x14ac:dyDescent="0.25">
      <c r="D56" s="52"/>
      <c r="E56" s="39"/>
      <c r="F56" s="35"/>
      <c r="I56" s="42" t="str">
        <f t="shared" ca="1" si="2"/>
        <v/>
      </c>
      <c r="J56" s="42" t="str">
        <f t="shared" ca="1" si="3"/>
        <v/>
      </c>
    </row>
    <row r="57" spans="4:10" x14ac:dyDescent="0.25">
      <c r="D57" s="52"/>
      <c r="E57" s="39"/>
      <c r="F57" s="35"/>
      <c r="I57" s="42" t="str">
        <f t="shared" ca="1" si="2"/>
        <v/>
      </c>
      <c r="J57" s="42" t="str">
        <f t="shared" ca="1" si="3"/>
        <v/>
      </c>
    </row>
    <row r="58" spans="4:10" x14ac:dyDescent="0.25">
      <c r="D58" s="52"/>
      <c r="E58" s="39"/>
      <c r="F58" s="35"/>
      <c r="I58" s="42" t="str">
        <f t="shared" ca="1" si="2"/>
        <v/>
      </c>
      <c r="J58" s="42" t="str">
        <f t="shared" ca="1" si="3"/>
        <v/>
      </c>
    </row>
    <row r="59" spans="4:10" x14ac:dyDescent="0.25">
      <c r="D59" s="52"/>
      <c r="E59" s="39"/>
      <c r="F59" s="35"/>
      <c r="I59" s="42" t="str">
        <f t="shared" ca="1" si="2"/>
        <v/>
      </c>
      <c r="J59" s="42" t="str">
        <f t="shared" ca="1" si="3"/>
        <v/>
      </c>
    </row>
    <row r="60" spans="4:10" x14ac:dyDescent="0.25">
      <c r="D60" s="52"/>
      <c r="E60" s="39"/>
      <c r="F60" s="35"/>
      <c r="I60" s="42" t="str">
        <f t="shared" ca="1" si="2"/>
        <v/>
      </c>
      <c r="J60" s="42" t="str">
        <f t="shared" ca="1" si="3"/>
        <v/>
      </c>
    </row>
    <row r="61" spans="4:10" x14ac:dyDescent="0.25">
      <c r="D61" s="52"/>
      <c r="E61" s="39"/>
      <c r="F61" s="35"/>
      <c r="I61" s="42" t="str">
        <f t="shared" ref="I61:I90" ca="1" si="4">IF(D61="","",D61*IF(UPPER(H61)="Y",1,$C$7))</f>
        <v/>
      </c>
      <c r="J61" s="42" t="str">
        <f t="shared" ref="J61:J90" ca="1" si="5">IF(D61="","",($C$6-E61)*I61*10)</f>
        <v/>
      </c>
    </row>
    <row r="62" spans="4:10" x14ac:dyDescent="0.25">
      <c r="D62" s="52"/>
      <c r="E62" s="39"/>
      <c r="F62" s="35"/>
      <c r="I62" s="42" t="str">
        <f t="shared" ca="1" si="4"/>
        <v/>
      </c>
      <c r="J62" s="42" t="str">
        <f t="shared" ca="1" si="5"/>
        <v/>
      </c>
    </row>
    <row r="63" spans="4:10" x14ac:dyDescent="0.25">
      <c r="D63" s="52"/>
      <c r="E63" s="39"/>
      <c r="F63" s="35"/>
      <c r="I63" s="42" t="str">
        <f t="shared" ca="1" si="4"/>
        <v/>
      </c>
      <c r="J63" s="42" t="str">
        <f t="shared" ca="1" si="5"/>
        <v/>
      </c>
    </row>
    <row r="64" spans="4:10" x14ac:dyDescent="0.25">
      <c r="D64" s="52"/>
      <c r="E64" s="39"/>
      <c r="F64" s="35"/>
      <c r="I64" s="42" t="str">
        <f t="shared" ca="1" si="4"/>
        <v/>
      </c>
      <c r="J64" s="42" t="str">
        <f t="shared" ca="1" si="5"/>
        <v/>
      </c>
    </row>
    <row r="65" spans="4:10" x14ac:dyDescent="0.25">
      <c r="D65" s="52"/>
      <c r="E65" s="39"/>
      <c r="F65" s="35"/>
      <c r="I65" s="42" t="str">
        <f t="shared" ca="1" si="4"/>
        <v/>
      </c>
      <c r="J65" s="42" t="str">
        <f t="shared" ca="1" si="5"/>
        <v/>
      </c>
    </row>
    <row r="66" spans="4:10" x14ac:dyDescent="0.25">
      <c r="D66" s="52"/>
      <c r="E66" s="39"/>
      <c r="F66" s="35"/>
      <c r="I66" s="42" t="str">
        <f t="shared" ca="1" si="4"/>
        <v/>
      </c>
      <c r="J66" s="42" t="str">
        <f t="shared" ca="1" si="5"/>
        <v/>
      </c>
    </row>
    <row r="67" spans="4:10" x14ac:dyDescent="0.25">
      <c r="D67" s="52"/>
      <c r="E67" s="39"/>
      <c r="F67" s="35"/>
      <c r="I67" s="42" t="str">
        <f t="shared" ca="1" si="4"/>
        <v/>
      </c>
      <c r="J67" s="42" t="str">
        <f t="shared" ca="1" si="5"/>
        <v/>
      </c>
    </row>
    <row r="68" spans="4:10" x14ac:dyDescent="0.25">
      <c r="D68" s="52"/>
      <c r="E68" s="39"/>
      <c r="F68" s="35"/>
      <c r="I68" s="42" t="str">
        <f t="shared" ca="1" si="4"/>
        <v/>
      </c>
      <c r="J68" s="42" t="str">
        <f t="shared" ca="1" si="5"/>
        <v/>
      </c>
    </row>
    <row r="69" spans="4:10" x14ac:dyDescent="0.25">
      <c r="D69" s="52"/>
      <c r="E69" s="39"/>
      <c r="F69" s="35"/>
      <c r="I69" s="42" t="str">
        <f t="shared" ca="1" si="4"/>
        <v/>
      </c>
      <c r="J69" s="42" t="str">
        <f t="shared" ca="1" si="5"/>
        <v/>
      </c>
    </row>
    <row r="70" spans="4:10" x14ac:dyDescent="0.25">
      <c r="D70" s="52"/>
      <c r="E70" s="39"/>
      <c r="F70" s="35"/>
      <c r="I70" s="42" t="str">
        <f t="shared" ca="1" si="4"/>
        <v/>
      </c>
      <c r="J70" s="42" t="str">
        <f t="shared" ca="1" si="5"/>
        <v/>
      </c>
    </row>
    <row r="71" spans="4:10" x14ac:dyDescent="0.25">
      <c r="D71" s="52"/>
      <c r="E71" s="39"/>
      <c r="F71" s="35"/>
      <c r="I71" s="42" t="str">
        <f t="shared" ca="1" si="4"/>
        <v/>
      </c>
      <c r="J71" s="42" t="str">
        <f t="shared" ca="1" si="5"/>
        <v/>
      </c>
    </row>
    <row r="72" spans="4:10" x14ac:dyDescent="0.25">
      <c r="D72" s="52"/>
      <c r="E72" s="39"/>
      <c r="F72" s="35"/>
      <c r="I72" s="42" t="str">
        <f t="shared" ca="1" si="4"/>
        <v/>
      </c>
      <c r="J72" s="42" t="str">
        <f t="shared" ca="1" si="5"/>
        <v/>
      </c>
    </row>
    <row r="73" spans="4:10" x14ac:dyDescent="0.25">
      <c r="D73" s="52"/>
      <c r="E73" s="39"/>
      <c r="F73" s="35"/>
      <c r="I73" s="42" t="str">
        <f t="shared" ca="1" si="4"/>
        <v/>
      </c>
      <c r="J73" s="42" t="str">
        <f t="shared" ca="1" si="5"/>
        <v/>
      </c>
    </row>
    <row r="74" spans="4:10" x14ac:dyDescent="0.25">
      <c r="D74" s="52"/>
      <c r="E74" s="39"/>
      <c r="F74" s="35"/>
      <c r="I74" s="42" t="str">
        <f t="shared" ca="1" si="4"/>
        <v/>
      </c>
      <c r="J74" s="42" t="str">
        <f t="shared" ca="1" si="5"/>
        <v/>
      </c>
    </row>
    <row r="75" spans="4:10" x14ac:dyDescent="0.25">
      <c r="D75" s="52"/>
      <c r="E75" s="39"/>
      <c r="F75" s="35"/>
      <c r="I75" s="42" t="str">
        <f t="shared" ca="1" si="4"/>
        <v/>
      </c>
      <c r="J75" s="42" t="str">
        <f t="shared" ca="1" si="5"/>
        <v/>
      </c>
    </row>
    <row r="76" spans="4:10" x14ac:dyDescent="0.25">
      <c r="D76" s="52"/>
      <c r="E76" s="39"/>
      <c r="F76" s="35"/>
      <c r="I76" s="42" t="str">
        <f t="shared" ca="1" si="4"/>
        <v/>
      </c>
      <c r="J76" s="42" t="str">
        <f t="shared" ca="1" si="5"/>
        <v/>
      </c>
    </row>
    <row r="77" spans="4:10" x14ac:dyDescent="0.25">
      <c r="D77" s="52"/>
      <c r="E77" s="39"/>
      <c r="F77" s="35"/>
      <c r="I77" s="42" t="str">
        <f t="shared" ca="1" si="4"/>
        <v/>
      </c>
      <c r="J77" s="42" t="str">
        <f t="shared" ca="1" si="5"/>
        <v/>
      </c>
    </row>
    <row r="78" spans="4:10" x14ac:dyDescent="0.25">
      <c r="D78" s="52"/>
      <c r="E78" s="39"/>
      <c r="F78" s="35"/>
      <c r="I78" s="42" t="str">
        <f t="shared" ca="1" si="4"/>
        <v/>
      </c>
      <c r="J78" s="42" t="str">
        <f t="shared" ca="1" si="5"/>
        <v/>
      </c>
    </row>
    <row r="79" spans="4:10" x14ac:dyDescent="0.25">
      <c r="D79" s="52"/>
      <c r="E79" s="39"/>
      <c r="F79" s="35"/>
      <c r="I79" s="42" t="str">
        <f t="shared" ca="1" si="4"/>
        <v/>
      </c>
      <c r="J79" s="42" t="str">
        <f t="shared" ca="1" si="5"/>
        <v/>
      </c>
    </row>
    <row r="80" spans="4:10" x14ac:dyDescent="0.25">
      <c r="D80" s="52"/>
      <c r="E80" s="39"/>
      <c r="F80" s="35"/>
      <c r="I80" s="42" t="str">
        <f t="shared" ca="1" si="4"/>
        <v/>
      </c>
      <c r="J80" s="42" t="str">
        <f t="shared" ca="1" si="5"/>
        <v/>
      </c>
    </row>
    <row r="81" spans="3:10" x14ac:dyDescent="0.25">
      <c r="D81" s="52"/>
      <c r="E81" s="39"/>
      <c r="F81" s="35"/>
      <c r="I81" s="42" t="str">
        <f t="shared" ca="1" si="4"/>
        <v/>
      </c>
      <c r="J81" s="42" t="str">
        <f t="shared" ca="1" si="5"/>
        <v/>
      </c>
    </row>
    <row r="82" spans="3:10" x14ac:dyDescent="0.25">
      <c r="D82" s="52"/>
      <c r="E82" s="39"/>
      <c r="F82" s="35"/>
      <c r="I82" s="42" t="str">
        <f t="shared" ca="1" si="4"/>
        <v/>
      </c>
      <c r="J82" s="42" t="str">
        <f t="shared" ca="1" si="5"/>
        <v/>
      </c>
    </row>
    <row r="83" spans="3:10" x14ac:dyDescent="0.25">
      <c r="D83" s="52"/>
      <c r="E83" s="39"/>
      <c r="F83" s="35"/>
      <c r="I83" s="42" t="str">
        <f t="shared" ca="1" si="4"/>
        <v/>
      </c>
      <c r="J83" s="42" t="str">
        <f t="shared" ca="1" si="5"/>
        <v/>
      </c>
    </row>
    <row r="84" spans="3:10" x14ac:dyDescent="0.25">
      <c r="D84" s="52"/>
      <c r="E84" s="39"/>
      <c r="F84" s="35"/>
      <c r="I84" s="42" t="str">
        <f t="shared" ca="1" si="4"/>
        <v/>
      </c>
      <c r="J84" s="42" t="str">
        <f t="shared" ca="1" si="5"/>
        <v/>
      </c>
    </row>
    <row r="85" spans="3:10" x14ac:dyDescent="0.25">
      <c r="D85" s="52"/>
      <c r="E85" s="39"/>
      <c r="F85" s="35"/>
      <c r="I85" s="42" t="str">
        <f t="shared" ca="1" si="4"/>
        <v/>
      </c>
      <c r="J85" s="42" t="str">
        <f t="shared" ca="1" si="5"/>
        <v/>
      </c>
    </row>
    <row r="86" spans="3:10" x14ac:dyDescent="0.25">
      <c r="D86" s="52"/>
      <c r="E86" s="39"/>
      <c r="F86" s="35"/>
      <c r="I86" s="42" t="str">
        <f t="shared" ca="1" si="4"/>
        <v/>
      </c>
      <c r="J86" s="42" t="str">
        <f t="shared" ca="1" si="5"/>
        <v/>
      </c>
    </row>
    <row r="87" spans="3:10" x14ac:dyDescent="0.25">
      <c r="D87" s="52"/>
      <c r="E87" s="39"/>
      <c r="F87" s="35"/>
      <c r="I87" s="42" t="str">
        <f t="shared" ca="1" si="4"/>
        <v/>
      </c>
      <c r="J87" s="42" t="str">
        <f t="shared" ca="1" si="5"/>
        <v/>
      </c>
    </row>
    <row r="88" spans="3:10" x14ac:dyDescent="0.25">
      <c r="D88" s="52"/>
      <c r="E88" s="39"/>
      <c r="F88" s="35"/>
      <c r="I88" s="42" t="str">
        <f t="shared" ca="1" si="4"/>
        <v/>
      </c>
      <c r="J88" s="42" t="str">
        <f t="shared" ca="1" si="5"/>
        <v/>
      </c>
    </row>
    <row r="89" spans="3:10" x14ac:dyDescent="0.25">
      <c r="D89" s="52"/>
      <c r="E89" s="39"/>
      <c r="F89" s="35"/>
      <c r="I89" s="42" t="str">
        <f t="shared" ca="1" si="4"/>
        <v/>
      </c>
      <c r="J89" s="42" t="str">
        <f t="shared" ca="1" si="5"/>
        <v/>
      </c>
    </row>
    <row r="90" spans="3:10" x14ac:dyDescent="0.25">
      <c r="D90" s="52"/>
      <c r="E90" s="39"/>
      <c r="F90" s="35"/>
      <c r="I90" s="42" t="str">
        <f t="shared" ca="1" si="4"/>
        <v/>
      </c>
      <c r="J90" s="42" t="str">
        <f t="shared" ca="1" si="5"/>
        <v/>
      </c>
    </row>
    <row r="91" spans="3:10" x14ac:dyDescent="0.25">
      <c r="D91" s="46">
        <f ca="1">SUM(INDIRECT(CONCATENATE(ADDRESS(ROW(D5),COLUMN(D5)),":",ADDRESS(ROW()-1,COLUMN()))))</f>
        <v>519.25</v>
      </c>
      <c r="I91" s="46">
        <f ca="1">SUM(INDIRECT(CONCATENATE(ADDRESS(ROW(I5),COLUMN(I5)),":",ADDRESS(ROW()-1,COLUMN()))))</f>
        <v>518.79585954435527</v>
      </c>
      <c r="J91" s="46">
        <f ca="1">SUM(INDIRECT(CONCATENATE(ADDRESS(ROW(J5),COLUMN(J5)),":",ADDRESS(ROW()-1,COLUMN()))))</f>
        <v>533.50798093441915</v>
      </c>
    </row>
    <row r="93" spans="3:10" x14ac:dyDescent="0.25">
      <c r="C93" s="34">
        <f ca="1">EOMONTH(C5,0)+1</f>
        <v>37257</v>
      </c>
      <c r="D93" s="52">
        <v>15.5</v>
      </c>
      <c r="E93" s="39">
        <v>2.8275000000000001</v>
      </c>
      <c r="F93" s="35" t="s">
        <v>257</v>
      </c>
      <c r="I93" s="42">
        <f ca="1">IF(D93="","",D93*IF(UPPER(H93)="Y",1,$C$95))</f>
        <v>15.458490841546785</v>
      </c>
      <c r="J93" s="42">
        <f ca="1">IF(D93="","",($C$94-E93)*I93*10)</f>
        <v>-1.1593868131160527</v>
      </c>
    </row>
    <row r="94" spans="3:10" x14ac:dyDescent="0.25">
      <c r="C94" s="41">
        <f ca="1">INDEX(Inputs!$1:$1048576,MATCH(C93,Inputs!C:C,0),5)</f>
        <v>2.82</v>
      </c>
      <c r="D94" s="52">
        <v>7.75</v>
      </c>
      <c r="E94" s="39">
        <v>2.8125</v>
      </c>
      <c r="F94" s="35" t="s">
        <v>257</v>
      </c>
      <c r="I94" s="42">
        <f t="shared" ref="I94:I122" ca="1" si="6">IF(D94="","",D94*IF(UPPER(H94)="Y",1,$C$95))</f>
        <v>7.7292454207733927</v>
      </c>
      <c r="J94" s="42">
        <f t="shared" ref="J94:J122" ca="1" si="7">IF(D94="","",($C$94-E94)*I94*10)</f>
        <v>0.57969340655799206</v>
      </c>
    </row>
    <row r="95" spans="3:10" x14ac:dyDescent="0.25">
      <c r="C95" s="40">
        <f ca="1">INDEX(Inputs!$1:$1048576,MATCH(C93,Inputs!C:C,0),8)</f>
        <v>0.99732198977721198</v>
      </c>
      <c r="D95" s="52">
        <v>7.75</v>
      </c>
      <c r="E95" s="39">
        <v>2.8125</v>
      </c>
      <c r="F95" s="35" t="s">
        <v>257</v>
      </c>
      <c r="I95" s="42">
        <f t="shared" ca="1" si="6"/>
        <v>7.7292454207733927</v>
      </c>
      <c r="J95" s="42">
        <f t="shared" ca="1" si="7"/>
        <v>0.57969340655799206</v>
      </c>
    </row>
    <row r="96" spans="3:10" x14ac:dyDescent="0.25">
      <c r="C96" s="63">
        <f ca="1">I130</f>
        <v>75.746605123579258</v>
      </c>
      <c r="D96" s="52">
        <v>-15.5</v>
      </c>
      <c r="E96" s="39">
        <v>2.7250000000000001</v>
      </c>
      <c r="F96" s="35" t="s">
        <v>257</v>
      </c>
      <c r="I96" s="42">
        <f t="shared" ca="1" si="6"/>
        <v>-15.458490841546785</v>
      </c>
      <c r="J96" s="42">
        <f t="shared" ca="1" si="7"/>
        <v>-14.685566299469407</v>
      </c>
    </row>
    <row r="97" spans="3:10" x14ac:dyDescent="0.25">
      <c r="C97" s="63">
        <f ca="1">J130</f>
        <v>-20.791670181880534</v>
      </c>
      <c r="D97" s="52">
        <v>-15.5</v>
      </c>
      <c r="E97" s="39">
        <v>2.9649999999999999</v>
      </c>
      <c r="F97" s="35" t="s">
        <v>257</v>
      </c>
      <c r="I97" s="42">
        <f t="shared" ca="1" si="6"/>
        <v>-15.458490841546785</v>
      </c>
      <c r="J97" s="42">
        <f t="shared" ca="1" si="7"/>
        <v>22.414811720242838</v>
      </c>
    </row>
    <row r="98" spans="3:10" x14ac:dyDescent="0.25">
      <c r="C98" s="47"/>
      <c r="D98" s="52">
        <v>15.5</v>
      </c>
      <c r="E98" s="39">
        <v>2.9449999999999998</v>
      </c>
      <c r="F98" s="35" t="s">
        <v>257</v>
      </c>
      <c r="I98" s="42">
        <f t="shared" ca="1" si="6"/>
        <v>15.458490841546785</v>
      </c>
      <c r="J98" s="42">
        <f t="shared" ca="1" si="7"/>
        <v>-19.323113551933481</v>
      </c>
    </row>
    <row r="99" spans="3:10" x14ac:dyDescent="0.25">
      <c r="C99" s="45"/>
      <c r="D99" s="52">
        <v>15.5</v>
      </c>
      <c r="E99" s="39">
        <v>2.6949999999999998</v>
      </c>
      <c r="F99" s="35" t="s">
        <v>257</v>
      </c>
      <c r="I99" s="42">
        <f t="shared" ca="1" si="6"/>
        <v>15.458490841546785</v>
      </c>
      <c r="J99" s="42">
        <f t="shared" ca="1" si="7"/>
        <v>19.323113551933481</v>
      </c>
    </row>
    <row r="100" spans="3:10" x14ac:dyDescent="0.25">
      <c r="D100" s="52">
        <v>15.5</v>
      </c>
      <c r="E100" s="39">
        <v>2.93</v>
      </c>
      <c r="F100" s="35" t="s">
        <v>257</v>
      </c>
      <c r="I100" s="42">
        <f t="shared" ca="1" si="6"/>
        <v>15.458490841546785</v>
      </c>
      <c r="J100" s="42">
        <f t="shared" ca="1" si="7"/>
        <v>-17.004339925701512</v>
      </c>
    </row>
    <row r="101" spans="3:10" x14ac:dyDescent="0.25">
      <c r="C101" s="4"/>
      <c r="D101" s="52">
        <v>3.1</v>
      </c>
      <c r="E101" s="39">
        <v>2.9249999999999998</v>
      </c>
      <c r="F101" s="35" t="s">
        <v>257</v>
      </c>
      <c r="I101" s="42">
        <f t="shared" ca="1" si="6"/>
        <v>3.0916981683093572</v>
      </c>
      <c r="J101" s="42">
        <f t="shared" ca="1" si="7"/>
        <v>-3.2462830767248247</v>
      </c>
    </row>
    <row r="102" spans="3:10" x14ac:dyDescent="0.25">
      <c r="D102" s="52">
        <v>3.1</v>
      </c>
      <c r="E102" s="39">
        <v>2.9249999999999998</v>
      </c>
      <c r="F102" s="35" t="s">
        <v>257</v>
      </c>
      <c r="I102" s="42">
        <f t="shared" ca="1" si="6"/>
        <v>3.0916981683093572</v>
      </c>
      <c r="J102" s="42">
        <f t="shared" ca="1" si="7"/>
        <v>-3.2462830767248247</v>
      </c>
    </row>
    <row r="103" spans="3:10" x14ac:dyDescent="0.25">
      <c r="D103" s="52">
        <v>7.75</v>
      </c>
      <c r="E103" s="39">
        <v>2.9350000000000001</v>
      </c>
      <c r="F103" s="35" t="s">
        <v>257</v>
      </c>
      <c r="I103" s="42">
        <f t="shared" ca="1" si="6"/>
        <v>7.7292454207733927</v>
      </c>
      <c r="J103" s="42">
        <f t="shared" ca="1" si="7"/>
        <v>-8.8886322338894193</v>
      </c>
    </row>
    <row r="104" spans="3:10" x14ac:dyDescent="0.25">
      <c r="D104" s="52">
        <v>15.5</v>
      </c>
      <c r="E104" s="39">
        <v>2.7949999999999999</v>
      </c>
      <c r="F104" s="35" t="s">
        <v>257</v>
      </c>
      <c r="I104" s="42">
        <f t="shared" ca="1" si="6"/>
        <v>15.458490841546785</v>
      </c>
      <c r="J104" s="42">
        <f t="shared" ca="1" si="7"/>
        <v>3.8646227103866826</v>
      </c>
    </row>
    <row r="105" spans="3:10" x14ac:dyDescent="0.25">
      <c r="D105" s="52"/>
      <c r="E105" s="39"/>
      <c r="F105" s="35"/>
      <c r="I105" s="42" t="str">
        <f t="shared" ca="1" si="6"/>
        <v/>
      </c>
      <c r="J105" s="42" t="str">
        <f t="shared" ca="1" si="7"/>
        <v/>
      </c>
    </row>
    <row r="106" spans="3:10" x14ac:dyDescent="0.25">
      <c r="D106" s="52"/>
      <c r="E106" s="39"/>
      <c r="F106" s="35"/>
      <c r="I106" s="42" t="str">
        <f t="shared" ca="1" si="6"/>
        <v/>
      </c>
      <c r="J106" s="42" t="str">
        <f t="shared" ca="1" si="7"/>
        <v/>
      </c>
    </row>
    <row r="107" spans="3:10" x14ac:dyDescent="0.25">
      <c r="D107" s="52"/>
      <c r="E107" s="39"/>
      <c r="F107" s="35"/>
      <c r="I107" s="42" t="str">
        <f t="shared" ca="1" si="6"/>
        <v/>
      </c>
      <c r="J107" s="42" t="str">
        <f t="shared" ca="1" si="7"/>
        <v/>
      </c>
    </row>
    <row r="108" spans="3:10" x14ac:dyDescent="0.25">
      <c r="D108" s="52"/>
      <c r="E108" s="39"/>
      <c r="F108" s="35"/>
      <c r="I108" s="42" t="str">
        <f t="shared" ca="1" si="6"/>
        <v/>
      </c>
      <c r="J108" s="42" t="str">
        <f t="shared" ca="1" si="7"/>
        <v/>
      </c>
    </row>
    <row r="109" spans="3:10" x14ac:dyDescent="0.25">
      <c r="D109" s="52"/>
      <c r="E109" s="39"/>
      <c r="F109" s="35"/>
      <c r="I109" s="42" t="str">
        <f t="shared" ca="1" si="6"/>
        <v/>
      </c>
      <c r="J109" s="42" t="str">
        <f t="shared" ca="1" si="7"/>
        <v/>
      </c>
    </row>
    <row r="110" spans="3:10" x14ac:dyDescent="0.25">
      <c r="D110" s="52"/>
      <c r="E110" s="39"/>
      <c r="F110" s="35"/>
      <c r="I110" s="42" t="str">
        <f t="shared" ca="1" si="6"/>
        <v/>
      </c>
      <c r="J110" s="42" t="str">
        <f t="shared" ca="1" si="7"/>
        <v/>
      </c>
    </row>
    <row r="111" spans="3:10" x14ac:dyDescent="0.25">
      <c r="D111" s="52"/>
      <c r="E111" s="39"/>
      <c r="F111" s="35"/>
      <c r="I111" s="42" t="str">
        <f t="shared" ca="1" si="6"/>
        <v/>
      </c>
      <c r="J111" s="42" t="str">
        <f t="shared" ca="1" si="7"/>
        <v/>
      </c>
    </row>
    <row r="112" spans="3:10" x14ac:dyDescent="0.25">
      <c r="D112" s="52"/>
      <c r="E112" s="39"/>
      <c r="F112" s="35"/>
      <c r="I112" s="42" t="str">
        <f t="shared" ca="1" si="6"/>
        <v/>
      </c>
      <c r="J112" s="42" t="str">
        <f t="shared" ca="1" si="7"/>
        <v/>
      </c>
    </row>
    <row r="113" spans="4:10" x14ac:dyDescent="0.25">
      <c r="D113" s="52"/>
      <c r="E113" s="39"/>
      <c r="F113" s="35"/>
      <c r="I113" s="42" t="str">
        <f t="shared" ca="1" si="6"/>
        <v/>
      </c>
      <c r="J113" s="42" t="str">
        <f t="shared" ca="1" si="7"/>
        <v/>
      </c>
    </row>
    <row r="114" spans="4:10" x14ac:dyDescent="0.25">
      <c r="D114" s="52"/>
      <c r="E114" s="39"/>
      <c r="F114" s="35"/>
      <c r="I114" s="42" t="str">
        <f t="shared" ca="1" si="6"/>
        <v/>
      </c>
      <c r="J114" s="42" t="str">
        <f t="shared" ca="1" si="7"/>
        <v/>
      </c>
    </row>
    <row r="115" spans="4:10" x14ac:dyDescent="0.25">
      <c r="D115" s="52"/>
      <c r="E115" s="39"/>
      <c r="F115" s="35"/>
      <c r="I115" s="42" t="str">
        <f t="shared" ca="1" si="6"/>
        <v/>
      </c>
      <c r="J115" s="42" t="str">
        <f t="shared" ca="1" si="7"/>
        <v/>
      </c>
    </row>
    <row r="116" spans="4:10" x14ac:dyDescent="0.25">
      <c r="D116" s="52"/>
      <c r="E116" s="39"/>
      <c r="F116" s="35"/>
      <c r="I116" s="42" t="str">
        <f ca="1">IF(D116="","",D116*IF(UPPER(H116)="Y",1,$C$95))</f>
        <v/>
      </c>
      <c r="J116" s="42" t="str">
        <f ca="1">IF(D116="","",($C$94-E116)*I116*10)</f>
        <v/>
      </c>
    </row>
    <row r="117" spans="4:10" x14ac:dyDescent="0.25">
      <c r="D117" s="52"/>
      <c r="E117" s="39"/>
      <c r="F117" s="35"/>
      <c r="I117" s="42" t="str">
        <f t="shared" ca="1" si="6"/>
        <v/>
      </c>
      <c r="J117" s="42" t="str">
        <f t="shared" ca="1" si="7"/>
        <v/>
      </c>
    </row>
    <row r="118" spans="4:10" x14ac:dyDescent="0.25">
      <c r="D118" s="52"/>
      <c r="E118" s="39"/>
      <c r="F118" s="35"/>
      <c r="I118" s="42" t="str">
        <f t="shared" ca="1" si="6"/>
        <v/>
      </c>
      <c r="J118" s="42" t="str">
        <f t="shared" ca="1" si="7"/>
        <v/>
      </c>
    </row>
    <row r="119" spans="4:10" x14ac:dyDescent="0.25">
      <c r="D119" s="52"/>
      <c r="E119" s="39"/>
      <c r="F119" s="35"/>
      <c r="I119" s="42" t="str">
        <f t="shared" ca="1" si="6"/>
        <v/>
      </c>
      <c r="J119" s="42" t="str">
        <f t="shared" ca="1" si="7"/>
        <v/>
      </c>
    </row>
    <row r="120" spans="4:10" x14ac:dyDescent="0.25">
      <c r="D120" s="52"/>
      <c r="E120" s="39"/>
      <c r="F120" s="35"/>
      <c r="I120" s="42" t="str">
        <f t="shared" ca="1" si="6"/>
        <v/>
      </c>
      <c r="J120" s="42" t="str">
        <f t="shared" ca="1" si="7"/>
        <v/>
      </c>
    </row>
    <row r="121" spans="4:10" x14ac:dyDescent="0.25">
      <c r="D121" s="52"/>
      <c r="E121" s="39"/>
      <c r="F121" s="35"/>
      <c r="I121" s="42" t="str">
        <f t="shared" ca="1" si="6"/>
        <v/>
      </c>
      <c r="J121" s="42" t="str">
        <f t="shared" ca="1" si="7"/>
        <v/>
      </c>
    </row>
    <row r="122" spans="4:10" x14ac:dyDescent="0.25">
      <c r="D122" s="52"/>
      <c r="E122" s="39"/>
      <c r="F122" s="35"/>
      <c r="I122" s="42" t="str">
        <f t="shared" ca="1" si="6"/>
        <v/>
      </c>
      <c r="J122" s="42" t="str">
        <f t="shared" ca="1" si="7"/>
        <v/>
      </c>
    </row>
    <row r="123" spans="4:10" x14ac:dyDescent="0.25">
      <c r="D123" s="52"/>
      <c r="E123" s="39"/>
      <c r="F123" s="35"/>
      <c r="I123" s="42" t="str">
        <f t="shared" ref="I123:I129" ca="1" si="8">IF(D123="","",D123*IF(UPPER(H123)="Y",1,$C$95))</f>
        <v/>
      </c>
      <c r="J123" s="42" t="str">
        <f t="shared" ref="J123:J129" ca="1" si="9">IF(D123="","",($C$94-E123)*I123*10)</f>
        <v/>
      </c>
    </row>
    <row r="124" spans="4:10" x14ac:dyDescent="0.25">
      <c r="D124" s="52"/>
      <c r="E124" s="39"/>
      <c r="F124" s="35"/>
      <c r="I124" s="42" t="str">
        <f t="shared" ca="1" si="8"/>
        <v/>
      </c>
      <c r="J124" s="42" t="str">
        <f t="shared" ca="1" si="9"/>
        <v/>
      </c>
    </row>
    <row r="125" spans="4:10" x14ac:dyDescent="0.25">
      <c r="D125" s="52"/>
      <c r="E125" s="39"/>
      <c r="F125" s="35"/>
      <c r="I125" s="42" t="str">
        <f t="shared" ca="1" si="8"/>
        <v/>
      </c>
      <c r="J125" s="42" t="str">
        <f t="shared" ca="1" si="9"/>
        <v/>
      </c>
    </row>
    <row r="126" spans="4:10" x14ac:dyDescent="0.25">
      <c r="D126" s="52"/>
      <c r="E126" s="39"/>
      <c r="F126" s="35"/>
      <c r="I126" s="42" t="str">
        <f t="shared" ca="1" si="8"/>
        <v/>
      </c>
      <c r="J126" s="42" t="str">
        <f t="shared" ca="1" si="9"/>
        <v/>
      </c>
    </row>
    <row r="127" spans="4:10" x14ac:dyDescent="0.25">
      <c r="D127" s="52"/>
      <c r="E127" s="39"/>
      <c r="F127" s="35"/>
      <c r="I127" s="42" t="str">
        <f t="shared" ca="1" si="8"/>
        <v/>
      </c>
      <c r="J127" s="42" t="str">
        <f t="shared" ca="1" si="9"/>
        <v/>
      </c>
    </row>
    <row r="128" spans="4:10" x14ac:dyDescent="0.25">
      <c r="D128" s="52"/>
      <c r="E128" s="38"/>
      <c r="F128" s="38"/>
      <c r="I128" s="42" t="str">
        <f t="shared" ca="1" si="8"/>
        <v/>
      </c>
      <c r="J128" s="42" t="str">
        <f t="shared" ca="1" si="9"/>
        <v/>
      </c>
    </row>
    <row r="129" spans="3:10" x14ac:dyDescent="0.25">
      <c r="D129" s="52"/>
      <c r="E129" s="38"/>
      <c r="F129" s="38"/>
      <c r="I129" s="42" t="str">
        <f t="shared" ca="1" si="8"/>
        <v/>
      </c>
      <c r="J129" s="42" t="str">
        <f t="shared" ca="1" si="9"/>
        <v/>
      </c>
    </row>
    <row r="130" spans="3:10" x14ac:dyDescent="0.25">
      <c r="D130" s="46">
        <f ca="1">SUM(INDIRECT(CONCATENATE(ADDRESS(ROW(D93),COLUMN(D93)),":",ADDRESS(ROW()-1,COLUMN()))))</f>
        <v>75.95</v>
      </c>
      <c r="I130" s="46">
        <f ca="1">SUM(INDIRECT(CONCATENATE(ADDRESS(ROW(I93),COLUMN(I93)),":",ADDRESS(ROW()-1,COLUMN()))))</f>
        <v>75.746605123579258</v>
      </c>
      <c r="J130" s="46">
        <f ca="1">SUM(INDIRECT(CONCATENATE(ADDRESS(ROW(J93),COLUMN(J93)),":",ADDRESS(ROW()-1,COLUMN()))))</f>
        <v>-20.791670181880534</v>
      </c>
    </row>
    <row r="132" spans="3:10" x14ac:dyDescent="0.25">
      <c r="C132" s="34">
        <f ca="1">EOMONTH(C93,0)+1</f>
        <v>37288</v>
      </c>
      <c r="D132" s="52">
        <v>-14</v>
      </c>
      <c r="E132" s="39">
        <v>2.7250000000000001</v>
      </c>
      <c r="F132" s="35" t="s">
        <v>257</v>
      </c>
      <c r="I132" s="42">
        <f ca="1">IF(D132="","",D132*IF(UPPER(H132)="Y",1,$C$134))</f>
        <v>-13.937368116541618</v>
      </c>
      <c r="J132" s="42">
        <f ca="1">IF(D132="","",($C$133-E132)*I132*10)</f>
        <v>-21.32417321830868</v>
      </c>
    </row>
    <row r="133" spans="3:10" x14ac:dyDescent="0.25">
      <c r="C133" s="41">
        <f ca="1">INDEX(Inputs!$1:$1048576,MATCH(C132,Inputs!C:C,0),5)</f>
        <v>2.8780000000000001</v>
      </c>
      <c r="D133" s="52">
        <v>-14</v>
      </c>
      <c r="E133" s="39">
        <v>2.9649999999999999</v>
      </c>
      <c r="F133" s="35" t="s">
        <v>257</v>
      </c>
      <c r="I133" s="42">
        <f t="shared" ref="I133:I168" ca="1" si="10">IF(D133="","",D133*IF(UPPER(H133)="Y",1,$C$134))</f>
        <v>-13.937368116541618</v>
      </c>
      <c r="J133" s="42">
        <f t="shared" ref="J133:J168" ca="1" si="11">IF(D133="","",($C$133-E133)*I133*10)</f>
        <v>12.125510261391172</v>
      </c>
    </row>
    <row r="134" spans="3:10" x14ac:dyDescent="0.25">
      <c r="C134" s="40">
        <f ca="1">INDEX(Inputs!$1:$1048576,MATCH(C132,Inputs!C:C,0),8)</f>
        <v>0.99552629403868698</v>
      </c>
      <c r="D134" s="52">
        <v>14</v>
      </c>
      <c r="E134" s="39">
        <v>2.9449999999999998</v>
      </c>
      <c r="F134" s="35" t="s">
        <v>257</v>
      </c>
      <c r="I134" s="42">
        <f t="shared" ca="1" si="10"/>
        <v>13.937368116541618</v>
      </c>
      <c r="J134" s="42">
        <f t="shared" ca="1" si="11"/>
        <v>-9.3380366380828459</v>
      </c>
    </row>
    <row r="135" spans="3:10" x14ac:dyDescent="0.25">
      <c r="C135" s="63">
        <f ca="1">I169</f>
        <v>68.293103771053936</v>
      </c>
      <c r="D135" s="52">
        <v>14</v>
      </c>
      <c r="E135" s="39">
        <v>2.6949999999999998</v>
      </c>
      <c r="F135" s="35" t="s">
        <v>257</v>
      </c>
      <c r="I135" s="42">
        <f t="shared" ca="1" si="10"/>
        <v>13.937368116541618</v>
      </c>
      <c r="J135" s="42">
        <f t="shared" ca="1" si="11"/>
        <v>25.505383653271203</v>
      </c>
    </row>
    <row r="136" spans="3:10" x14ac:dyDescent="0.25">
      <c r="C136" s="63">
        <f ca="1">J169</f>
        <v>12.50181920053792</v>
      </c>
      <c r="D136" s="52">
        <v>14</v>
      </c>
      <c r="E136" s="39">
        <v>2.93</v>
      </c>
      <c r="F136" s="35" t="s">
        <v>257</v>
      </c>
      <c r="I136" s="42">
        <f t="shared" ca="1" si="10"/>
        <v>13.937368116541618</v>
      </c>
      <c r="J136" s="42">
        <f t="shared" ca="1" si="11"/>
        <v>-7.2474314206016475</v>
      </c>
    </row>
    <row r="137" spans="3:10" x14ac:dyDescent="0.25">
      <c r="C137" s="47"/>
      <c r="D137" s="52">
        <v>2.8</v>
      </c>
      <c r="E137" s="39">
        <v>2.9249999999999998</v>
      </c>
      <c r="F137" s="35" t="s">
        <v>257</v>
      </c>
      <c r="I137" s="42">
        <f t="shared" ca="1" si="10"/>
        <v>2.7874736233083235</v>
      </c>
      <c r="J137" s="42">
        <f t="shared" ca="1" si="11"/>
        <v>-1.3101126029549039</v>
      </c>
    </row>
    <row r="138" spans="3:10" x14ac:dyDescent="0.25">
      <c r="C138" s="45"/>
      <c r="D138" s="52">
        <v>2.8</v>
      </c>
      <c r="E138" s="39">
        <v>2.9249999999999998</v>
      </c>
      <c r="F138" s="35" t="s">
        <v>257</v>
      </c>
      <c r="I138" s="42">
        <f t="shared" ca="1" si="10"/>
        <v>2.7874736233083235</v>
      </c>
      <c r="J138" s="42">
        <f t="shared" ca="1" si="11"/>
        <v>-1.3101126029549039</v>
      </c>
    </row>
    <row r="139" spans="3:10" x14ac:dyDescent="0.25">
      <c r="D139" s="52">
        <v>7</v>
      </c>
      <c r="E139" s="39">
        <v>2.9350000000000001</v>
      </c>
      <c r="F139" s="35" t="s">
        <v>257</v>
      </c>
      <c r="I139" s="42">
        <f t="shared" ca="1" si="10"/>
        <v>6.9686840582708092</v>
      </c>
      <c r="J139" s="42">
        <f t="shared" ca="1" si="11"/>
        <v>-3.9721499132143574</v>
      </c>
    </row>
    <row r="140" spans="3:10" x14ac:dyDescent="0.25">
      <c r="C140" s="4"/>
      <c r="D140" s="52">
        <v>14</v>
      </c>
      <c r="E140" s="39">
        <v>2.7949999999999999</v>
      </c>
      <c r="F140" s="35" t="s">
        <v>257</v>
      </c>
      <c r="I140" s="42">
        <f t="shared" ca="1" si="10"/>
        <v>13.937368116541618</v>
      </c>
      <c r="J140" s="42">
        <f t="shared" ca="1" si="11"/>
        <v>11.56801553672957</v>
      </c>
    </row>
    <row r="141" spans="3:10" x14ac:dyDescent="0.25">
      <c r="D141" s="52">
        <v>28</v>
      </c>
      <c r="E141" s="39">
        <v>2.85</v>
      </c>
      <c r="F141" s="35" t="s">
        <v>274</v>
      </c>
      <c r="I141" s="42">
        <f t="shared" ca="1" si="10"/>
        <v>27.874736233083237</v>
      </c>
      <c r="J141" s="42">
        <f t="shared" ca="1" si="11"/>
        <v>7.8049261452633134</v>
      </c>
    </row>
    <row r="142" spans="3:10" x14ac:dyDescent="0.25">
      <c r="D142" s="52"/>
      <c r="E142" s="39"/>
      <c r="F142" s="35"/>
      <c r="I142" s="42" t="str">
        <f t="shared" ca="1" si="10"/>
        <v/>
      </c>
      <c r="J142" s="42" t="str">
        <f t="shared" ca="1" si="11"/>
        <v/>
      </c>
    </row>
    <row r="143" spans="3:10" x14ac:dyDescent="0.25">
      <c r="D143" s="52"/>
      <c r="E143" s="39"/>
      <c r="F143" s="35"/>
      <c r="I143" s="42" t="str">
        <f t="shared" ca="1" si="10"/>
        <v/>
      </c>
      <c r="J143" s="42" t="str">
        <f t="shared" ca="1" si="11"/>
        <v/>
      </c>
    </row>
    <row r="144" spans="3:10" x14ac:dyDescent="0.25">
      <c r="D144" s="52"/>
      <c r="E144" s="39"/>
      <c r="F144" s="35"/>
      <c r="I144" s="42" t="str">
        <f t="shared" ca="1" si="10"/>
        <v/>
      </c>
      <c r="J144" s="42" t="str">
        <f t="shared" ca="1" si="11"/>
        <v/>
      </c>
    </row>
    <row r="145" spans="4:10" x14ac:dyDescent="0.25">
      <c r="D145" s="52"/>
      <c r="E145" s="39"/>
      <c r="F145" s="35"/>
      <c r="I145" s="42" t="str">
        <f t="shared" ca="1" si="10"/>
        <v/>
      </c>
      <c r="J145" s="42" t="str">
        <f t="shared" ca="1" si="11"/>
        <v/>
      </c>
    </row>
    <row r="146" spans="4:10" x14ac:dyDescent="0.25">
      <c r="D146" s="52"/>
      <c r="E146" s="39"/>
      <c r="F146" s="35"/>
      <c r="I146" s="42" t="str">
        <f t="shared" ca="1" si="10"/>
        <v/>
      </c>
      <c r="J146" s="42" t="str">
        <f t="shared" ca="1" si="11"/>
        <v/>
      </c>
    </row>
    <row r="147" spans="4:10" x14ac:dyDescent="0.25">
      <c r="D147" s="52"/>
      <c r="E147" s="39"/>
      <c r="F147" s="35"/>
      <c r="I147" s="42" t="str">
        <f t="shared" ca="1" si="10"/>
        <v/>
      </c>
      <c r="J147" s="42" t="str">
        <f t="shared" ca="1" si="11"/>
        <v/>
      </c>
    </row>
    <row r="148" spans="4:10" x14ac:dyDescent="0.25">
      <c r="D148" s="52"/>
      <c r="E148" s="39"/>
      <c r="F148" s="35"/>
      <c r="I148" s="42" t="str">
        <f t="shared" ca="1" si="10"/>
        <v/>
      </c>
      <c r="J148" s="42" t="str">
        <f t="shared" ca="1" si="11"/>
        <v/>
      </c>
    </row>
    <row r="149" spans="4:10" x14ac:dyDescent="0.25">
      <c r="D149" s="52"/>
      <c r="E149" s="39"/>
      <c r="F149" s="35"/>
      <c r="I149" s="42" t="str">
        <f ca="1">IF(D149="","",D149*IF(UPPER(H149)="Y",1,$C$134))</f>
        <v/>
      </c>
      <c r="J149" s="42" t="str">
        <f t="shared" ca="1" si="11"/>
        <v/>
      </c>
    </row>
    <row r="150" spans="4:10" x14ac:dyDescent="0.25">
      <c r="D150" s="52"/>
      <c r="E150" s="39"/>
      <c r="F150" s="35"/>
      <c r="I150" s="42" t="str">
        <f ca="1">IF(D150="","",D150*IF(UPPER(H150)="Y",1,$C$134))</f>
        <v/>
      </c>
      <c r="J150" s="42" t="str">
        <f t="shared" ca="1" si="11"/>
        <v/>
      </c>
    </row>
    <row r="151" spans="4:10" x14ac:dyDescent="0.25">
      <c r="D151" s="52"/>
      <c r="E151" s="39"/>
      <c r="F151" s="35"/>
      <c r="I151" s="42" t="str">
        <f t="shared" ca="1" si="10"/>
        <v/>
      </c>
      <c r="J151" s="42" t="str">
        <f t="shared" ca="1" si="11"/>
        <v/>
      </c>
    </row>
    <row r="152" spans="4:10" x14ac:dyDescent="0.25">
      <c r="D152" s="52"/>
      <c r="E152" s="39"/>
      <c r="F152" s="35"/>
      <c r="I152" s="42" t="str">
        <f t="shared" ca="1" si="10"/>
        <v/>
      </c>
      <c r="J152" s="42" t="str">
        <f t="shared" ca="1" si="11"/>
        <v/>
      </c>
    </row>
    <row r="153" spans="4:10" x14ac:dyDescent="0.25">
      <c r="D153" s="52"/>
      <c r="E153" s="39"/>
      <c r="F153" s="35"/>
      <c r="I153" s="42" t="str">
        <f t="shared" ca="1" si="10"/>
        <v/>
      </c>
      <c r="J153" s="42" t="str">
        <f t="shared" ca="1" si="11"/>
        <v/>
      </c>
    </row>
    <row r="154" spans="4:10" x14ac:dyDescent="0.25">
      <c r="D154" s="52"/>
      <c r="E154" s="39"/>
      <c r="F154" s="35"/>
      <c r="I154" s="42" t="str">
        <f t="shared" ca="1" si="10"/>
        <v/>
      </c>
      <c r="J154" s="42" t="str">
        <f t="shared" ca="1" si="11"/>
        <v/>
      </c>
    </row>
    <row r="155" spans="4:10" x14ac:dyDescent="0.25">
      <c r="D155" s="52"/>
      <c r="E155" s="39"/>
      <c r="F155" s="35"/>
      <c r="I155" s="42" t="str">
        <f t="shared" ca="1" si="10"/>
        <v/>
      </c>
      <c r="J155" s="42" t="str">
        <f t="shared" ca="1" si="11"/>
        <v/>
      </c>
    </row>
    <row r="156" spans="4:10" x14ac:dyDescent="0.25">
      <c r="D156" s="52"/>
      <c r="E156" s="39"/>
      <c r="F156" s="35"/>
      <c r="I156" s="42" t="str">
        <f t="shared" ca="1" si="10"/>
        <v/>
      </c>
      <c r="J156" s="42" t="str">
        <f t="shared" ca="1" si="11"/>
        <v/>
      </c>
    </row>
    <row r="157" spans="4:10" x14ac:dyDescent="0.25">
      <c r="D157" s="52"/>
      <c r="E157" s="39"/>
      <c r="F157" s="35"/>
      <c r="I157" s="42" t="str">
        <f ca="1">IF(D157="","",D157*IF(UPPER(H157)="Y",1,$C$134))</f>
        <v/>
      </c>
      <c r="J157" s="42" t="str">
        <f ca="1">IF(D157="","",($C$133-E157)*I157*10)</f>
        <v/>
      </c>
    </row>
    <row r="158" spans="4:10" x14ac:dyDescent="0.25">
      <c r="D158" s="52"/>
      <c r="E158" s="39"/>
      <c r="F158" s="35"/>
      <c r="I158" s="42" t="str">
        <f t="shared" ca="1" si="10"/>
        <v/>
      </c>
      <c r="J158" s="42" t="str">
        <f t="shared" ca="1" si="11"/>
        <v/>
      </c>
    </row>
    <row r="159" spans="4:10" x14ac:dyDescent="0.25">
      <c r="D159" s="52"/>
      <c r="E159" s="39"/>
      <c r="F159" s="35"/>
      <c r="I159" s="42" t="str">
        <f t="shared" ca="1" si="10"/>
        <v/>
      </c>
      <c r="J159" s="42" t="str">
        <f t="shared" ca="1" si="11"/>
        <v/>
      </c>
    </row>
    <row r="160" spans="4:10" x14ac:dyDescent="0.25">
      <c r="D160" s="52"/>
      <c r="E160" s="39"/>
      <c r="F160" s="35"/>
      <c r="I160" s="42" t="str">
        <f t="shared" ca="1" si="10"/>
        <v/>
      </c>
      <c r="J160" s="42" t="str">
        <f t="shared" ca="1" si="11"/>
        <v/>
      </c>
    </row>
    <row r="161" spans="3:10" x14ac:dyDescent="0.25">
      <c r="D161" s="52"/>
      <c r="E161" s="39"/>
      <c r="F161" s="35"/>
      <c r="I161" s="42" t="str">
        <f t="shared" ca="1" si="10"/>
        <v/>
      </c>
      <c r="J161" s="42" t="str">
        <f t="shared" ca="1" si="11"/>
        <v/>
      </c>
    </row>
    <row r="162" spans="3:10" x14ac:dyDescent="0.25">
      <c r="D162" s="52"/>
      <c r="E162" s="39"/>
      <c r="F162" s="35"/>
      <c r="I162" s="42" t="str">
        <f t="shared" ca="1" si="10"/>
        <v/>
      </c>
      <c r="J162" s="42" t="str">
        <f t="shared" ca="1" si="11"/>
        <v/>
      </c>
    </row>
    <row r="163" spans="3:10" x14ac:dyDescent="0.25">
      <c r="D163" s="52"/>
      <c r="E163" s="39"/>
      <c r="F163" s="35"/>
      <c r="I163" s="42" t="str">
        <f t="shared" ca="1" si="10"/>
        <v/>
      </c>
      <c r="J163" s="42" t="str">
        <f t="shared" ca="1" si="11"/>
        <v/>
      </c>
    </row>
    <row r="164" spans="3:10" x14ac:dyDescent="0.25">
      <c r="D164" s="52"/>
      <c r="E164" s="39"/>
      <c r="F164" s="35"/>
      <c r="I164" s="42" t="str">
        <f t="shared" ca="1" si="10"/>
        <v/>
      </c>
      <c r="J164" s="42" t="str">
        <f t="shared" ca="1" si="11"/>
        <v/>
      </c>
    </row>
    <row r="165" spans="3:10" x14ac:dyDescent="0.25">
      <c r="D165" s="52"/>
      <c r="E165" s="39"/>
      <c r="F165" s="35"/>
      <c r="I165" s="42" t="str">
        <f t="shared" ca="1" si="10"/>
        <v/>
      </c>
      <c r="J165" s="42" t="str">
        <f t="shared" ca="1" si="11"/>
        <v/>
      </c>
    </row>
    <row r="166" spans="3:10" x14ac:dyDescent="0.25">
      <c r="D166" s="52"/>
      <c r="E166" s="39"/>
      <c r="F166" s="35"/>
      <c r="I166" s="42" t="str">
        <f t="shared" ca="1" si="10"/>
        <v/>
      </c>
      <c r="J166" s="42" t="str">
        <f t="shared" ca="1" si="11"/>
        <v/>
      </c>
    </row>
    <row r="167" spans="3:10" x14ac:dyDescent="0.25">
      <c r="D167" s="52"/>
      <c r="E167" s="38"/>
      <c r="F167" s="38"/>
      <c r="I167" s="42" t="str">
        <f t="shared" ca="1" si="10"/>
        <v/>
      </c>
      <c r="J167" s="42" t="str">
        <f t="shared" ca="1" si="11"/>
        <v/>
      </c>
    </row>
    <row r="168" spans="3:10" x14ac:dyDescent="0.25">
      <c r="D168" s="52"/>
      <c r="E168" s="38"/>
      <c r="F168" s="38"/>
      <c r="I168" s="42" t="str">
        <f t="shared" ca="1" si="10"/>
        <v/>
      </c>
      <c r="J168" s="42" t="str">
        <f t="shared" ca="1" si="11"/>
        <v/>
      </c>
    </row>
    <row r="169" spans="3:10" x14ac:dyDescent="0.25">
      <c r="D169" s="46">
        <f ca="1">SUM(INDIRECT(CONCATENATE(ADDRESS(ROW(D132),COLUMN(D132)),":",ADDRESS(ROW()-1,COLUMN()))))</f>
        <v>68.599999999999994</v>
      </c>
      <c r="I169" s="46">
        <f ca="1">SUM(INDIRECT(CONCATENATE(ADDRESS(ROW(I132),COLUMN(I132)),":",ADDRESS(ROW()-1,COLUMN()))))</f>
        <v>68.293103771053936</v>
      </c>
      <c r="J169" s="46">
        <f ca="1">SUM(INDIRECT(CONCATENATE(ADDRESS(ROW(J132),COLUMN(J132)),":",ADDRESS(ROW()-1,COLUMN()))))</f>
        <v>12.50181920053792</v>
      </c>
    </row>
    <row r="171" spans="3:10" x14ac:dyDescent="0.25">
      <c r="C171" s="34">
        <f ca="1">EOMONTH(C132,0)+1</f>
        <v>37316</v>
      </c>
      <c r="D171" s="52">
        <v>-15.5</v>
      </c>
      <c r="E171" s="39">
        <v>2.7250000000000001</v>
      </c>
      <c r="F171" s="35" t="s">
        <v>257</v>
      </c>
      <c r="I171" s="42">
        <f ca="1">IF(D171="","",D171*IF(UPPER(H171)="Y",1,$C$173))</f>
        <v>-15.405571733775487</v>
      </c>
      <c r="J171" s="42">
        <f ca="1">IF(D171="","",($C$172-E171)*I171*10)</f>
        <v>-22.800246165987737</v>
      </c>
    </row>
    <row r="172" spans="3:10" x14ac:dyDescent="0.25">
      <c r="C172" s="41">
        <f ca="1">INDEX(Inputs!$1:$1048576,MATCH(C171,Inputs!C:C,0),5)</f>
        <v>2.8730000000000002</v>
      </c>
      <c r="D172" s="52">
        <v>-15.5</v>
      </c>
      <c r="E172" s="39">
        <v>2.9649999999999999</v>
      </c>
      <c r="F172" s="35" t="s">
        <v>257</v>
      </c>
      <c r="I172" s="42">
        <f t="shared" ref="I172:I207" ca="1" si="12">IF(D172="","",D172*IF(UPPER(H172)="Y",1,$C$173))</f>
        <v>-15.405571733775487</v>
      </c>
      <c r="J172" s="42">
        <f t="shared" ref="J172:J207" ca="1" si="13">IF(D172="","",($C$172-E172)*I172*10)</f>
        <v>14.173125995073391</v>
      </c>
    </row>
    <row r="173" spans="3:10" x14ac:dyDescent="0.25">
      <c r="C173" s="40">
        <f ca="1">INDEX(Inputs!$1:$1048576,MATCH(C171,Inputs!C:C,0),8)</f>
        <v>0.99390785379196689</v>
      </c>
      <c r="D173" s="52">
        <v>15.5</v>
      </c>
      <c r="E173" s="39">
        <v>2.9449999999999998</v>
      </c>
      <c r="F173" s="35" t="s">
        <v>257</v>
      </c>
      <c r="I173" s="42">
        <f t="shared" ca="1" si="12"/>
        <v>15.405571733775487</v>
      </c>
      <c r="J173" s="42">
        <f t="shared" ca="1" si="13"/>
        <v>-11.092011648318291</v>
      </c>
    </row>
    <row r="174" spans="3:10" x14ac:dyDescent="0.25">
      <c r="C174" s="63">
        <f ca="1">I208</f>
        <v>75.487301495499892</v>
      </c>
      <c r="D174" s="52">
        <v>15.5</v>
      </c>
      <c r="E174" s="39">
        <v>2.6949999999999998</v>
      </c>
      <c r="F174" s="35" t="s">
        <v>257</v>
      </c>
      <c r="I174" s="42">
        <f t="shared" ca="1" si="12"/>
        <v>15.405571733775487</v>
      </c>
      <c r="J174" s="42">
        <f t="shared" ca="1" si="13"/>
        <v>27.421917686120423</v>
      </c>
    </row>
    <row r="175" spans="3:10" x14ac:dyDescent="0.25">
      <c r="C175" s="63">
        <f ca="1">J208</f>
        <v>0.80108973015656026</v>
      </c>
      <c r="D175" s="52">
        <v>15.5</v>
      </c>
      <c r="E175" s="39">
        <v>2.93</v>
      </c>
      <c r="F175" s="35" t="s">
        <v>257</v>
      </c>
      <c r="I175" s="42">
        <f t="shared" ca="1" si="12"/>
        <v>15.405571733775487</v>
      </c>
      <c r="J175" s="42">
        <f t="shared" ca="1" si="13"/>
        <v>-8.7811758882520188</v>
      </c>
    </row>
    <row r="176" spans="3:10" x14ac:dyDescent="0.25">
      <c r="C176" s="47"/>
      <c r="D176" s="52">
        <v>3.1</v>
      </c>
      <c r="E176" s="39">
        <v>2.9249999999999998</v>
      </c>
      <c r="F176" s="35" t="s">
        <v>257</v>
      </c>
      <c r="I176" s="42">
        <f t="shared" ca="1" si="12"/>
        <v>3.0811143467550974</v>
      </c>
      <c r="J176" s="42">
        <f t="shared" ca="1" si="13"/>
        <v>-1.6021794603126385</v>
      </c>
    </row>
    <row r="177" spans="3:10" x14ac:dyDescent="0.25">
      <c r="C177" s="45"/>
      <c r="D177" s="52">
        <v>3.1</v>
      </c>
      <c r="E177" s="39">
        <v>2.9249999999999998</v>
      </c>
      <c r="F177" s="35" t="s">
        <v>257</v>
      </c>
      <c r="I177" s="42">
        <f t="shared" ca="1" si="12"/>
        <v>3.0811143467550974</v>
      </c>
      <c r="J177" s="42">
        <f t="shared" ca="1" si="13"/>
        <v>-1.6021794603126385</v>
      </c>
    </row>
    <row r="178" spans="3:10" x14ac:dyDescent="0.25">
      <c r="D178" s="52">
        <v>7.75</v>
      </c>
      <c r="E178" s="39">
        <v>2.9350000000000001</v>
      </c>
      <c r="F178" s="35" t="s">
        <v>257</v>
      </c>
      <c r="I178" s="42">
        <f t="shared" ca="1" si="12"/>
        <v>7.7027858668877434</v>
      </c>
      <c r="J178" s="42">
        <f t="shared" ca="1" si="13"/>
        <v>-4.7757272374703881</v>
      </c>
    </row>
    <row r="179" spans="3:10" x14ac:dyDescent="0.25">
      <c r="C179" s="4"/>
      <c r="D179" s="52">
        <v>31</v>
      </c>
      <c r="E179" s="39">
        <v>2.88</v>
      </c>
      <c r="F179" s="35" t="s">
        <v>257</v>
      </c>
      <c r="I179" s="42">
        <f t="shared" ca="1" si="12"/>
        <v>30.811143467550973</v>
      </c>
      <c r="J179" s="42">
        <f t="shared" ca="1" si="13"/>
        <v>-2.1567800427284674</v>
      </c>
    </row>
    <row r="180" spans="3:10" x14ac:dyDescent="0.25">
      <c r="D180" s="52">
        <v>15.5</v>
      </c>
      <c r="E180" s="39">
        <v>2.7949999999999999</v>
      </c>
      <c r="F180" s="35" t="s">
        <v>257</v>
      </c>
      <c r="I180" s="42">
        <f t="shared" ca="1" si="12"/>
        <v>15.405571733775487</v>
      </c>
      <c r="J180" s="42">
        <f t="shared" ca="1" si="13"/>
        <v>12.016345952344924</v>
      </c>
    </row>
    <row r="181" spans="3:10" x14ac:dyDescent="0.25">
      <c r="D181" s="52"/>
      <c r="E181" s="39"/>
      <c r="F181" s="35"/>
      <c r="I181" s="42" t="str">
        <f t="shared" ca="1" si="12"/>
        <v/>
      </c>
      <c r="J181" s="42" t="str">
        <f t="shared" ca="1" si="13"/>
        <v/>
      </c>
    </row>
    <row r="182" spans="3:10" x14ac:dyDescent="0.25">
      <c r="D182" s="52"/>
      <c r="E182" s="39"/>
      <c r="F182" s="35"/>
      <c r="I182" s="42" t="str">
        <f t="shared" ca="1" si="12"/>
        <v/>
      </c>
      <c r="J182" s="42" t="str">
        <f t="shared" ca="1" si="13"/>
        <v/>
      </c>
    </row>
    <row r="183" spans="3:10" x14ac:dyDescent="0.25">
      <c r="D183" s="52"/>
      <c r="E183" s="39"/>
      <c r="F183" s="35"/>
      <c r="I183" s="42" t="str">
        <f t="shared" ca="1" si="12"/>
        <v/>
      </c>
      <c r="J183" s="42" t="str">
        <f t="shared" ca="1" si="13"/>
        <v/>
      </c>
    </row>
    <row r="184" spans="3:10" x14ac:dyDescent="0.25">
      <c r="D184" s="52"/>
      <c r="E184" s="39"/>
      <c r="F184" s="35"/>
      <c r="I184" s="42" t="str">
        <f t="shared" ca="1" si="12"/>
        <v/>
      </c>
      <c r="J184" s="42" t="str">
        <f t="shared" ca="1" si="13"/>
        <v/>
      </c>
    </row>
    <row r="185" spans="3:10" x14ac:dyDescent="0.25">
      <c r="D185" s="52"/>
      <c r="E185" s="39"/>
      <c r="F185" s="35"/>
      <c r="I185" s="42" t="str">
        <f t="shared" ca="1" si="12"/>
        <v/>
      </c>
      <c r="J185" s="42" t="str">
        <f t="shared" ca="1" si="13"/>
        <v/>
      </c>
    </row>
    <row r="186" spans="3:10" x14ac:dyDescent="0.25">
      <c r="D186" s="52"/>
      <c r="E186" s="39"/>
      <c r="F186" s="35"/>
      <c r="I186" s="42" t="str">
        <f t="shared" ca="1" si="12"/>
        <v/>
      </c>
      <c r="J186" s="42" t="str">
        <f t="shared" ca="1" si="13"/>
        <v/>
      </c>
    </row>
    <row r="187" spans="3:10" x14ac:dyDescent="0.25">
      <c r="D187" s="52"/>
      <c r="E187" s="39"/>
      <c r="F187" s="35"/>
      <c r="I187" s="42" t="str">
        <f t="shared" ca="1" si="12"/>
        <v/>
      </c>
      <c r="J187" s="42" t="str">
        <f t="shared" ca="1" si="13"/>
        <v/>
      </c>
    </row>
    <row r="188" spans="3:10" x14ac:dyDescent="0.25">
      <c r="D188" s="52"/>
      <c r="E188" s="39"/>
      <c r="F188" s="35"/>
      <c r="I188" s="42" t="str">
        <f t="shared" ca="1" si="12"/>
        <v/>
      </c>
      <c r="J188" s="42" t="str">
        <f t="shared" ca="1" si="13"/>
        <v/>
      </c>
    </row>
    <row r="189" spans="3:10" x14ac:dyDescent="0.25">
      <c r="D189" s="52"/>
      <c r="E189" s="39"/>
      <c r="F189" s="35"/>
      <c r="I189" s="42" t="str">
        <f ca="1">IF(D189="","",D189*IF(UPPER(H189)="Y",1,$C$173))</f>
        <v/>
      </c>
      <c r="J189" s="42" t="str">
        <f ca="1">IF(D189="","",($C$172-E189)*I189*10)</f>
        <v/>
      </c>
    </row>
    <row r="190" spans="3:10" x14ac:dyDescent="0.25">
      <c r="D190" s="52"/>
      <c r="E190" s="39"/>
      <c r="F190" s="35"/>
      <c r="I190" s="42" t="str">
        <f t="shared" ca="1" si="12"/>
        <v/>
      </c>
      <c r="J190" s="42" t="str">
        <f t="shared" ca="1" si="13"/>
        <v/>
      </c>
    </row>
    <row r="191" spans="3:10" x14ac:dyDescent="0.25">
      <c r="D191" s="52"/>
      <c r="E191" s="39"/>
      <c r="F191" s="35"/>
      <c r="I191" s="42" t="str">
        <f t="shared" ca="1" si="12"/>
        <v/>
      </c>
      <c r="J191" s="42" t="str">
        <f t="shared" ca="1" si="13"/>
        <v/>
      </c>
    </row>
    <row r="192" spans="3:10" x14ac:dyDescent="0.25">
      <c r="D192" s="52"/>
      <c r="E192" s="39"/>
      <c r="F192" s="35"/>
      <c r="I192" s="42" t="str">
        <f t="shared" ca="1" si="12"/>
        <v/>
      </c>
      <c r="J192" s="42" t="str">
        <f t="shared" ca="1" si="13"/>
        <v/>
      </c>
    </row>
    <row r="193" spans="4:10" x14ac:dyDescent="0.25">
      <c r="D193" s="52"/>
      <c r="E193" s="39"/>
      <c r="F193" s="35"/>
      <c r="I193" s="42" t="str">
        <f t="shared" ca="1" si="12"/>
        <v/>
      </c>
      <c r="J193" s="42" t="str">
        <f t="shared" ca="1" si="13"/>
        <v/>
      </c>
    </row>
    <row r="194" spans="4:10" x14ac:dyDescent="0.25">
      <c r="D194" s="52"/>
      <c r="E194" s="39"/>
      <c r="F194" s="35"/>
      <c r="I194" s="42" t="str">
        <f t="shared" ca="1" si="12"/>
        <v/>
      </c>
      <c r="J194" s="42" t="str">
        <f t="shared" ca="1" si="13"/>
        <v/>
      </c>
    </row>
    <row r="195" spans="4:10" x14ac:dyDescent="0.25">
      <c r="D195" s="52"/>
      <c r="E195" s="39"/>
      <c r="F195" s="35"/>
      <c r="I195" s="42" t="str">
        <f t="shared" ca="1" si="12"/>
        <v/>
      </c>
      <c r="J195" s="42" t="str">
        <f t="shared" ca="1" si="13"/>
        <v/>
      </c>
    </row>
    <row r="196" spans="4:10" x14ac:dyDescent="0.25">
      <c r="D196" s="52"/>
      <c r="E196" s="39"/>
      <c r="F196" s="35"/>
      <c r="I196" s="42" t="str">
        <f t="shared" ca="1" si="12"/>
        <v/>
      </c>
      <c r="J196" s="42" t="str">
        <f t="shared" ca="1" si="13"/>
        <v/>
      </c>
    </row>
    <row r="197" spans="4:10" x14ac:dyDescent="0.25">
      <c r="D197" s="52"/>
      <c r="E197" s="39"/>
      <c r="F197" s="35"/>
      <c r="I197" s="42" t="str">
        <f t="shared" ca="1" si="12"/>
        <v/>
      </c>
      <c r="J197" s="42" t="str">
        <f t="shared" ca="1" si="13"/>
        <v/>
      </c>
    </row>
    <row r="198" spans="4:10" x14ac:dyDescent="0.25">
      <c r="D198" s="52"/>
      <c r="E198" s="39"/>
      <c r="F198" s="35"/>
      <c r="I198" s="42" t="str">
        <f t="shared" ca="1" si="12"/>
        <v/>
      </c>
      <c r="J198" s="42" t="str">
        <f t="shared" ca="1" si="13"/>
        <v/>
      </c>
    </row>
    <row r="199" spans="4:10" x14ac:dyDescent="0.25">
      <c r="D199" s="52"/>
      <c r="E199" s="39"/>
      <c r="F199" s="35"/>
      <c r="I199" s="42" t="str">
        <f t="shared" ca="1" si="12"/>
        <v/>
      </c>
      <c r="J199" s="42" t="str">
        <f t="shared" ca="1" si="13"/>
        <v/>
      </c>
    </row>
    <row r="200" spans="4:10" x14ac:dyDescent="0.25">
      <c r="D200" s="52"/>
      <c r="E200" s="39"/>
      <c r="F200" s="35"/>
      <c r="I200" s="42" t="str">
        <f t="shared" ca="1" si="12"/>
        <v/>
      </c>
      <c r="J200" s="42" t="str">
        <f t="shared" ca="1" si="13"/>
        <v/>
      </c>
    </row>
    <row r="201" spans="4:10" x14ac:dyDescent="0.25">
      <c r="D201" s="52"/>
      <c r="E201" s="39"/>
      <c r="F201" s="35"/>
      <c r="I201" s="42" t="str">
        <f t="shared" ca="1" si="12"/>
        <v/>
      </c>
      <c r="J201" s="42" t="str">
        <f t="shared" ca="1" si="13"/>
        <v/>
      </c>
    </row>
    <row r="202" spans="4:10" x14ac:dyDescent="0.25">
      <c r="D202" s="52"/>
      <c r="E202" s="39"/>
      <c r="F202" s="35"/>
      <c r="I202" s="42" t="str">
        <f t="shared" ca="1" si="12"/>
        <v/>
      </c>
      <c r="J202" s="42" t="str">
        <f t="shared" ca="1" si="13"/>
        <v/>
      </c>
    </row>
    <row r="203" spans="4:10" x14ac:dyDescent="0.25">
      <c r="D203" s="52"/>
      <c r="E203" s="39"/>
      <c r="F203" s="35"/>
      <c r="I203" s="42" t="str">
        <f t="shared" ca="1" si="12"/>
        <v/>
      </c>
      <c r="J203" s="42" t="str">
        <f t="shared" ca="1" si="13"/>
        <v/>
      </c>
    </row>
    <row r="204" spans="4:10" x14ac:dyDescent="0.25">
      <c r="D204" s="52"/>
      <c r="E204" s="39"/>
      <c r="F204" s="35"/>
      <c r="I204" s="42" t="str">
        <f t="shared" ca="1" si="12"/>
        <v/>
      </c>
      <c r="J204" s="42" t="str">
        <f t="shared" ca="1" si="13"/>
        <v/>
      </c>
    </row>
    <row r="205" spans="4:10" x14ac:dyDescent="0.25">
      <c r="D205" s="52"/>
      <c r="E205" s="39"/>
      <c r="F205" s="35"/>
      <c r="I205" s="42" t="str">
        <f t="shared" ca="1" si="12"/>
        <v/>
      </c>
      <c r="J205" s="42" t="str">
        <f t="shared" ca="1" si="13"/>
        <v/>
      </c>
    </row>
    <row r="206" spans="4:10" x14ac:dyDescent="0.25">
      <c r="D206" s="52"/>
      <c r="E206" s="38"/>
      <c r="F206" s="38"/>
      <c r="I206" s="42" t="str">
        <f t="shared" ca="1" si="12"/>
        <v/>
      </c>
      <c r="J206" s="42" t="str">
        <f t="shared" ca="1" si="13"/>
        <v/>
      </c>
    </row>
    <row r="207" spans="4:10" x14ac:dyDescent="0.25">
      <c r="D207" s="52"/>
      <c r="E207" s="38"/>
      <c r="F207" s="38"/>
      <c r="I207" s="42" t="str">
        <f t="shared" ca="1" si="12"/>
        <v/>
      </c>
      <c r="J207" s="42" t="str">
        <f t="shared" ca="1" si="13"/>
        <v/>
      </c>
    </row>
    <row r="208" spans="4:10" x14ac:dyDescent="0.25">
      <c r="D208" s="46">
        <f ca="1">SUM(INDIRECT(CONCATENATE(ADDRESS(ROW(D171),COLUMN(D171)),":",ADDRESS(ROW()-1,COLUMN()))))</f>
        <v>75.95</v>
      </c>
      <c r="I208" s="46">
        <f ca="1">SUM(INDIRECT(CONCATENATE(ADDRESS(ROW(I171),COLUMN(I171)),":",ADDRESS(ROW()-1,COLUMN()))))</f>
        <v>75.487301495499892</v>
      </c>
      <c r="J208" s="46">
        <f ca="1">SUM(INDIRECT(CONCATENATE(ADDRESS(ROW(J171),COLUMN(J171)),":",ADDRESS(ROW()-1,COLUMN()))))</f>
        <v>0.80108973015656026</v>
      </c>
    </row>
    <row r="210" spans="3:10" x14ac:dyDescent="0.25">
      <c r="C210" s="34">
        <f ca="1">EOMONTH(C171,0)+1</f>
        <v>37347</v>
      </c>
      <c r="D210" s="52">
        <v>-15</v>
      </c>
      <c r="E210" s="39">
        <v>2.9649999999999999</v>
      </c>
      <c r="F210" s="35" t="s">
        <v>257</v>
      </c>
      <c r="I210" s="42">
        <f ca="1">IF(D210="","",D210*IF(UPPER(H210)="Y",1,$C$212))</f>
        <v>-14.881138145330532</v>
      </c>
      <c r="J210" s="42">
        <f ca="1">IF(D210="","",($C$211-E210)*I210*10)</f>
        <v>15.922817815503635</v>
      </c>
    </row>
    <row r="211" spans="3:10" x14ac:dyDescent="0.25">
      <c r="C211" s="41">
        <f ca="1">INDEX(Inputs!$1:$1048576,MATCH(C210,Inputs!C:C,0),5)</f>
        <v>2.8580000000000001</v>
      </c>
      <c r="D211" s="52">
        <v>15</v>
      </c>
      <c r="E211" s="39">
        <v>2.9449999999999998</v>
      </c>
      <c r="F211" s="35" t="s">
        <v>257</v>
      </c>
      <c r="I211" s="42">
        <f t="shared" ref="I211:I245" ca="1" si="14">IF(D211="","",D211*IF(UPPER(H211)="Y",1,$C$212))</f>
        <v>14.881138145330532</v>
      </c>
      <c r="J211" s="42">
        <f t="shared" ref="J211:J245" ca="1" si="15">IF(D211="","",($C$211-E211)*I211*10)</f>
        <v>-12.946590186437525</v>
      </c>
    </row>
    <row r="212" spans="3:10" x14ac:dyDescent="0.25">
      <c r="C212" s="40">
        <f ca="1">INDEX(Inputs!$1:$1048576,MATCH(C210,Inputs!C:C,0),8)</f>
        <v>0.99207587635536876</v>
      </c>
      <c r="D212" s="52">
        <v>15</v>
      </c>
      <c r="E212" s="39">
        <v>2.93</v>
      </c>
      <c r="F212" s="35" t="s">
        <v>257</v>
      </c>
      <c r="I212" s="42">
        <f t="shared" ca="1" si="14"/>
        <v>14.881138145330532</v>
      </c>
      <c r="J212" s="42">
        <f t="shared" ca="1" si="15"/>
        <v>-10.714419464637992</v>
      </c>
    </row>
    <row r="213" spans="3:10" x14ac:dyDescent="0.25">
      <c r="C213" s="63">
        <f ca="1">I246</f>
        <v>28.274162476128009</v>
      </c>
      <c r="D213" s="52">
        <v>3</v>
      </c>
      <c r="E213" s="39">
        <v>2.9249999999999998</v>
      </c>
      <c r="F213" s="35" t="s">
        <v>257</v>
      </c>
      <c r="I213" s="42">
        <f t="shared" ca="1" si="14"/>
        <v>2.9762276290661065</v>
      </c>
      <c r="J213" s="42">
        <f t="shared" ca="1" si="15"/>
        <v>-1.9940725114742832</v>
      </c>
    </row>
    <row r="214" spans="3:10" x14ac:dyDescent="0.25">
      <c r="C214" s="63">
        <f ca="1">J246</f>
        <v>-17.455575044472699</v>
      </c>
      <c r="D214" s="52">
        <v>3</v>
      </c>
      <c r="E214" s="39">
        <v>2.9249999999999998</v>
      </c>
      <c r="F214" s="35" t="s">
        <v>257</v>
      </c>
      <c r="I214" s="42">
        <f t="shared" ca="1" si="14"/>
        <v>2.9762276290661065</v>
      </c>
      <c r="J214" s="42">
        <f t="shared" ca="1" si="15"/>
        <v>-1.9940725114742832</v>
      </c>
    </row>
    <row r="215" spans="3:10" x14ac:dyDescent="0.25">
      <c r="C215" s="47"/>
      <c r="D215" s="52">
        <v>7.5</v>
      </c>
      <c r="E215" s="39">
        <v>2.9350000000000001</v>
      </c>
      <c r="F215" s="35" t="s">
        <v>257</v>
      </c>
      <c r="I215" s="42">
        <f t="shared" ca="1" si="14"/>
        <v>7.4405690726652658</v>
      </c>
      <c r="J215" s="42">
        <f t="shared" ca="1" si="15"/>
        <v>-5.7292381859522514</v>
      </c>
    </row>
    <row r="216" spans="3:10" x14ac:dyDescent="0.25">
      <c r="C216" s="45"/>
      <c r="D216" s="52"/>
      <c r="E216" s="39"/>
      <c r="F216" s="35"/>
      <c r="I216" s="42" t="str">
        <f t="shared" ca="1" si="14"/>
        <v/>
      </c>
      <c r="J216" s="42" t="str">
        <f t="shared" ca="1" si="15"/>
        <v/>
      </c>
    </row>
    <row r="217" spans="3:10" x14ac:dyDescent="0.25">
      <c r="D217" s="52"/>
      <c r="E217" s="39"/>
      <c r="F217" s="35"/>
      <c r="I217" s="42" t="str">
        <f t="shared" ca="1" si="14"/>
        <v/>
      </c>
      <c r="J217" s="42" t="str">
        <f t="shared" ca="1" si="15"/>
        <v/>
      </c>
    </row>
    <row r="218" spans="3:10" x14ac:dyDescent="0.25">
      <c r="C218" s="4"/>
      <c r="D218" s="52"/>
      <c r="E218" s="39"/>
      <c r="F218" s="35"/>
      <c r="I218" s="42" t="str">
        <f t="shared" ca="1" si="14"/>
        <v/>
      </c>
      <c r="J218" s="42" t="str">
        <f t="shared" ca="1" si="15"/>
        <v/>
      </c>
    </row>
    <row r="219" spans="3:10" x14ac:dyDescent="0.25">
      <c r="D219" s="52"/>
      <c r="E219" s="39"/>
      <c r="F219" s="35"/>
      <c r="I219" s="42" t="str">
        <f t="shared" ca="1" si="14"/>
        <v/>
      </c>
      <c r="J219" s="42" t="str">
        <f t="shared" ca="1" si="15"/>
        <v/>
      </c>
    </row>
    <row r="220" spans="3:10" x14ac:dyDescent="0.25">
      <c r="D220" s="52"/>
      <c r="E220" s="39"/>
      <c r="F220" s="35"/>
      <c r="I220" s="42" t="str">
        <f t="shared" ca="1" si="14"/>
        <v/>
      </c>
      <c r="J220" s="42" t="str">
        <f t="shared" ca="1" si="15"/>
        <v/>
      </c>
    </row>
    <row r="221" spans="3:10" x14ac:dyDescent="0.25">
      <c r="D221" s="52"/>
      <c r="E221" s="39"/>
      <c r="F221" s="35"/>
      <c r="I221" s="42" t="str">
        <f t="shared" ca="1" si="14"/>
        <v/>
      </c>
      <c r="J221" s="42" t="str">
        <f t="shared" ca="1" si="15"/>
        <v/>
      </c>
    </row>
    <row r="222" spans="3:10" x14ac:dyDescent="0.25">
      <c r="D222" s="52"/>
      <c r="E222" s="39"/>
      <c r="F222" s="35"/>
      <c r="I222" s="42" t="str">
        <f t="shared" ca="1" si="14"/>
        <v/>
      </c>
      <c r="J222" s="42" t="str">
        <f t="shared" ca="1" si="15"/>
        <v/>
      </c>
    </row>
    <row r="223" spans="3:10" x14ac:dyDescent="0.25">
      <c r="D223" s="52"/>
      <c r="E223" s="39"/>
      <c r="F223" s="35"/>
      <c r="I223" s="42" t="str">
        <f t="shared" ca="1" si="14"/>
        <v/>
      </c>
      <c r="J223" s="42" t="str">
        <f t="shared" ca="1" si="15"/>
        <v/>
      </c>
    </row>
    <row r="224" spans="3:10" x14ac:dyDescent="0.25">
      <c r="D224" s="52"/>
      <c r="E224" s="39"/>
      <c r="F224" s="35"/>
      <c r="I224" s="42" t="str">
        <f t="shared" ca="1" si="14"/>
        <v/>
      </c>
      <c r="J224" s="42" t="str">
        <f t="shared" ca="1" si="15"/>
        <v/>
      </c>
    </row>
    <row r="225" spans="4:10" x14ac:dyDescent="0.25">
      <c r="D225" s="52"/>
      <c r="E225" s="39"/>
      <c r="F225" s="35"/>
      <c r="I225" s="42" t="str">
        <f t="shared" ca="1" si="14"/>
        <v/>
      </c>
      <c r="J225" s="42" t="str">
        <f t="shared" ca="1" si="15"/>
        <v/>
      </c>
    </row>
    <row r="226" spans="4:10" x14ac:dyDescent="0.25">
      <c r="D226" s="52"/>
      <c r="E226" s="39"/>
      <c r="F226" s="35"/>
      <c r="I226" s="42" t="str">
        <f t="shared" ca="1" si="14"/>
        <v/>
      </c>
      <c r="J226" s="42" t="str">
        <f t="shared" ca="1" si="15"/>
        <v/>
      </c>
    </row>
    <row r="227" spans="4:10" x14ac:dyDescent="0.25">
      <c r="D227" s="52"/>
      <c r="E227" s="39"/>
      <c r="F227" s="35"/>
      <c r="I227" s="42" t="str">
        <f t="shared" ca="1" si="14"/>
        <v/>
      </c>
      <c r="J227" s="42" t="str">
        <f t="shared" ca="1" si="15"/>
        <v/>
      </c>
    </row>
    <row r="228" spans="4:10" x14ac:dyDescent="0.25">
      <c r="D228" s="52"/>
      <c r="E228" s="39"/>
      <c r="F228" s="35"/>
      <c r="I228" s="42" t="str">
        <f t="shared" ca="1" si="14"/>
        <v/>
      </c>
      <c r="J228" s="42" t="str">
        <f t="shared" ca="1" si="15"/>
        <v/>
      </c>
    </row>
    <row r="229" spans="4:10" x14ac:dyDescent="0.25">
      <c r="D229" s="52"/>
      <c r="E229" s="39"/>
      <c r="F229" s="35"/>
      <c r="I229" s="42" t="str">
        <f t="shared" ca="1" si="14"/>
        <v/>
      </c>
      <c r="J229" s="42" t="str">
        <f t="shared" ca="1" si="15"/>
        <v/>
      </c>
    </row>
    <row r="230" spans="4:10" x14ac:dyDescent="0.25">
      <c r="D230" s="52"/>
      <c r="E230" s="39"/>
      <c r="F230" s="35"/>
      <c r="I230" s="42" t="str">
        <f t="shared" ca="1" si="14"/>
        <v/>
      </c>
      <c r="J230" s="42" t="str">
        <f t="shared" ca="1" si="15"/>
        <v/>
      </c>
    </row>
    <row r="231" spans="4:10" x14ac:dyDescent="0.25">
      <c r="D231" s="52"/>
      <c r="E231" s="39"/>
      <c r="F231" s="35"/>
      <c r="I231" s="42" t="str">
        <f t="shared" ca="1" si="14"/>
        <v/>
      </c>
      <c r="J231" s="42" t="str">
        <f t="shared" ca="1" si="15"/>
        <v/>
      </c>
    </row>
    <row r="232" spans="4:10" x14ac:dyDescent="0.25">
      <c r="D232" s="52"/>
      <c r="E232" s="39"/>
      <c r="F232" s="35"/>
      <c r="I232" s="42" t="str">
        <f t="shared" ca="1" si="14"/>
        <v/>
      </c>
      <c r="J232" s="42" t="str">
        <f t="shared" ca="1" si="15"/>
        <v/>
      </c>
    </row>
    <row r="233" spans="4:10" x14ac:dyDescent="0.25">
      <c r="D233" s="52"/>
      <c r="E233" s="39"/>
      <c r="F233" s="35"/>
      <c r="I233" s="42" t="str">
        <f t="shared" ca="1" si="14"/>
        <v/>
      </c>
      <c r="J233" s="42" t="str">
        <f t="shared" ca="1" si="15"/>
        <v/>
      </c>
    </row>
    <row r="234" spans="4:10" x14ac:dyDescent="0.25">
      <c r="D234" s="52"/>
      <c r="E234" s="39"/>
      <c r="F234" s="35"/>
      <c r="I234" s="42" t="str">
        <f t="shared" ca="1" si="14"/>
        <v/>
      </c>
      <c r="J234" s="42" t="str">
        <f t="shared" ca="1" si="15"/>
        <v/>
      </c>
    </row>
    <row r="235" spans="4:10" x14ac:dyDescent="0.25">
      <c r="D235" s="52"/>
      <c r="E235" s="39"/>
      <c r="F235" s="35"/>
      <c r="I235" s="42" t="str">
        <f t="shared" ca="1" si="14"/>
        <v/>
      </c>
      <c r="J235" s="42" t="str">
        <f t="shared" ca="1" si="15"/>
        <v/>
      </c>
    </row>
    <row r="236" spans="4:10" x14ac:dyDescent="0.25">
      <c r="D236" s="52"/>
      <c r="E236" s="39"/>
      <c r="F236" s="35"/>
      <c r="I236" s="42" t="str">
        <f t="shared" ca="1" si="14"/>
        <v/>
      </c>
      <c r="J236" s="42" t="str">
        <f t="shared" ca="1" si="15"/>
        <v/>
      </c>
    </row>
    <row r="237" spans="4:10" x14ac:dyDescent="0.25">
      <c r="D237" s="52"/>
      <c r="E237" s="39"/>
      <c r="F237" s="35"/>
      <c r="I237" s="42" t="str">
        <f t="shared" ca="1" si="14"/>
        <v/>
      </c>
      <c r="J237" s="42" t="str">
        <f t="shared" ca="1" si="15"/>
        <v/>
      </c>
    </row>
    <row r="238" spans="4:10" x14ac:dyDescent="0.25">
      <c r="D238" s="52"/>
      <c r="E238" s="39"/>
      <c r="F238" s="35"/>
      <c r="I238" s="42" t="str">
        <f t="shared" ca="1" si="14"/>
        <v/>
      </c>
      <c r="J238" s="42" t="str">
        <f t="shared" ca="1" si="15"/>
        <v/>
      </c>
    </row>
    <row r="239" spans="4:10" x14ac:dyDescent="0.25">
      <c r="D239" s="52"/>
      <c r="E239" s="39"/>
      <c r="F239" s="35"/>
      <c r="I239" s="42" t="str">
        <f t="shared" ca="1" si="14"/>
        <v/>
      </c>
      <c r="J239" s="42" t="str">
        <f t="shared" ca="1" si="15"/>
        <v/>
      </c>
    </row>
    <row r="240" spans="4:10" x14ac:dyDescent="0.25">
      <c r="D240" s="52"/>
      <c r="E240" s="39"/>
      <c r="F240" s="35"/>
      <c r="I240" s="42" t="str">
        <f t="shared" ca="1" si="14"/>
        <v/>
      </c>
      <c r="J240" s="42" t="str">
        <f t="shared" ca="1" si="15"/>
        <v/>
      </c>
    </row>
    <row r="241" spans="3:10" x14ac:dyDescent="0.25">
      <c r="D241" s="52"/>
      <c r="E241" s="39"/>
      <c r="F241" s="35"/>
      <c r="I241" s="42" t="str">
        <f t="shared" ca="1" si="14"/>
        <v/>
      </c>
      <c r="J241" s="42" t="str">
        <f t="shared" ca="1" si="15"/>
        <v/>
      </c>
    </row>
    <row r="242" spans="3:10" x14ac:dyDescent="0.25">
      <c r="D242" s="52"/>
      <c r="E242" s="39"/>
      <c r="F242" s="35"/>
      <c r="I242" s="42" t="str">
        <f t="shared" ca="1" si="14"/>
        <v/>
      </c>
      <c r="J242" s="42" t="str">
        <f t="shared" ca="1" si="15"/>
        <v/>
      </c>
    </row>
    <row r="243" spans="3:10" x14ac:dyDescent="0.25">
      <c r="D243" s="52"/>
      <c r="E243" s="39"/>
      <c r="F243" s="35"/>
      <c r="I243" s="42" t="str">
        <f t="shared" ca="1" si="14"/>
        <v/>
      </c>
      <c r="J243" s="42" t="str">
        <f t="shared" ca="1" si="15"/>
        <v/>
      </c>
    </row>
    <row r="244" spans="3:10" x14ac:dyDescent="0.25">
      <c r="D244" s="52"/>
      <c r="E244" s="38"/>
      <c r="F244" s="38"/>
      <c r="I244" s="42" t="str">
        <f t="shared" ca="1" si="14"/>
        <v/>
      </c>
      <c r="J244" s="42" t="str">
        <f t="shared" ca="1" si="15"/>
        <v/>
      </c>
    </row>
    <row r="245" spans="3:10" x14ac:dyDescent="0.25">
      <c r="D245" s="52"/>
      <c r="E245" s="38"/>
      <c r="F245" s="38"/>
      <c r="I245" s="42" t="str">
        <f t="shared" ca="1" si="14"/>
        <v/>
      </c>
      <c r="J245" s="42" t="str">
        <f t="shared" ca="1" si="15"/>
        <v/>
      </c>
    </row>
    <row r="246" spans="3:10" x14ac:dyDescent="0.25">
      <c r="D246" s="46">
        <f ca="1">SUM(INDIRECT(CONCATENATE(ADDRESS(ROW(D210),COLUMN(D210)),":",ADDRESS(ROW()-1,COLUMN()))))</f>
        <v>28.5</v>
      </c>
      <c r="I246" s="46">
        <f ca="1">SUM(INDIRECT(CONCATENATE(ADDRESS(ROW(I210),COLUMN(I210)),":",ADDRESS(ROW()-1,COLUMN()))))</f>
        <v>28.274162476128009</v>
      </c>
      <c r="J246" s="46">
        <f ca="1">SUM(INDIRECT(CONCATENATE(ADDRESS(ROW(J210),COLUMN(J210)),":",ADDRESS(ROW()-1,COLUMN()))))</f>
        <v>-17.455575044472699</v>
      </c>
    </row>
    <row r="248" spans="3:10" x14ac:dyDescent="0.25">
      <c r="C248" s="34">
        <f ca="1">EOMONTH(C210,0)+1</f>
        <v>37377</v>
      </c>
      <c r="D248" s="52">
        <v>-15.5</v>
      </c>
      <c r="E248" s="39">
        <v>2.9649999999999999</v>
      </c>
      <c r="F248" s="35" t="s">
        <v>257</v>
      </c>
      <c r="I248" s="42">
        <f ca="1">IF(D248="","",D248*IF(UPPER(H248)="Y",1,$C$250))</f>
        <v>-15.348566627452591</v>
      </c>
      <c r="J248" s="42">
        <f ca="1">IF(D248="","",($C$249-E248)*I248*10)</f>
        <v>10.130053974118685</v>
      </c>
    </row>
    <row r="249" spans="3:10" x14ac:dyDescent="0.25">
      <c r="C249" s="41">
        <f ca="1">INDEX(Inputs!$1:$1048576,MATCH(C248,Inputs!C:C,0),5)</f>
        <v>2.899</v>
      </c>
      <c r="D249" s="52">
        <v>15.5</v>
      </c>
      <c r="E249" s="39">
        <v>2.9449999999999998</v>
      </c>
      <c r="F249" s="35" t="s">
        <v>257</v>
      </c>
      <c r="I249" s="42">
        <f t="shared" ref="I249:I283" ca="1" si="16">IF(D249="","",D249*IF(UPPER(H249)="Y",1,$C$250))</f>
        <v>15.348566627452591</v>
      </c>
      <c r="J249" s="42">
        <f t="shared" ref="J249:J283" ca="1" si="17">IF(D249="","",($C$249-E249)*I249*10)</f>
        <v>-7.0603406486281637</v>
      </c>
    </row>
    <row r="250" spans="3:10" x14ac:dyDescent="0.25">
      <c r="C250" s="40">
        <f ca="1">INDEX(Inputs!$1:$1048576,MATCH(C248,Inputs!C:C,0),8)</f>
        <v>0.99023010499694131</v>
      </c>
      <c r="D250" s="52">
        <v>15.5</v>
      </c>
      <c r="E250" s="39">
        <v>2.93</v>
      </c>
      <c r="F250" s="35" t="s">
        <v>257</v>
      </c>
      <c r="I250" s="42">
        <f t="shared" ca="1" si="16"/>
        <v>15.348566627452591</v>
      </c>
      <c r="J250" s="42">
        <f t="shared" ca="1" si="17"/>
        <v>-4.7580556545103248</v>
      </c>
    </row>
    <row r="251" spans="3:10" x14ac:dyDescent="0.25">
      <c r="C251" s="63">
        <f ca="1">I284</f>
        <v>29.162276592159923</v>
      </c>
      <c r="D251" s="52">
        <v>3.1</v>
      </c>
      <c r="E251" s="39">
        <v>2.9249999999999998</v>
      </c>
      <c r="F251" s="35" t="s">
        <v>257</v>
      </c>
      <c r="I251" s="42">
        <f t="shared" ca="1" si="16"/>
        <v>3.0697133254905182</v>
      </c>
      <c r="J251" s="42">
        <f t="shared" ca="1" si="17"/>
        <v>-0.79812546462752865</v>
      </c>
    </row>
    <row r="252" spans="3:10" x14ac:dyDescent="0.25">
      <c r="C252" s="63">
        <f ca="1">J284</f>
        <v>-6.0473352512163299</v>
      </c>
      <c r="D252" s="52">
        <v>3.1</v>
      </c>
      <c r="E252" s="39">
        <v>2.9249999999999998</v>
      </c>
      <c r="F252" s="35" t="s">
        <v>257</v>
      </c>
      <c r="I252" s="42">
        <f t="shared" ca="1" si="16"/>
        <v>3.0697133254905182</v>
      </c>
      <c r="J252" s="42">
        <f t="shared" ca="1" si="17"/>
        <v>-0.79812546462752865</v>
      </c>
    </row>
    <row r="253" spans="3:10" x14ac:dyDescent="0.25">
      <c r="C253" s="47"/>
      <c r="D253" s="52">
        <v>7.75</v>
      </c>
      <c r="E253" s="39">
        <v>2.9350000000000001</v>
      </c>
      <c r="F253" s="35" t="s">
        <v>257</v>
      </c>
      <c r="I253" s="42">
        <f t="shared" ca="1" si="16"/>
        <v>7.6742833137262956</v>
      </c>
      <c r="J253" s="42">
        <f t="shared" ca="1" si="17"/>
        <v>-2.7627419929414687</v>
      </c>
    </row>
    <row r="254" spans="3:10" x14ac:dyDescent="0.25">
      <c r="C254" s="45"/>
      <c r="D254" s="52"/>
      <c r="E254" s="39"/>
      <c r="F254" s="35"/>
      <c r="I254" s="42" t="str">
        <f t="shared" ca="1" si="16"/>
        <v/>
      </c>
      <c r="J254" s="42" t="str">
        <f t="shared" ca="1" si="17"/>
        <v/>
      </c>
    </row>
    <row r="255" spans="3:10" x14ac:dyDescent="0.25">
      <c r="D255" s="52"/>
      <c r="E255" s="39"/>
      <c r="F255" s="35"/>
      <c r="I255" s="42" t="str">
        <f t="shared" ca="1" si="16"/>
        <v/>
      </c>
      <c r="J255" s="42" t="str">
        <f t="shared" ca="1" si="17"/>
        <v/>
      </c>
    </row>
    <row r="256" spans="3:10" x14ac:dyDescent="0.25">
      <c r="C256" s="4"/>
      <c r="D256" s="52"/>
      <c r="E256" s="39"/>
      <c r="F256" s="35"/>
      <c r="I256" s="42" t="str">
        <f t="shared" ca="1" si="16"/>
        <v/>
      </c>
      <c r="J256" s="42" t="str">
        <f t="shared" ca="1" si="17"/>
        <v/>
      </c>
    </row>
    <row r="257" spans="4:10" x14ac:dyDescent="0.25">
      <c r="D257" s="52"/>
      <c r="E257" s="39"/>
      <c r="F257" s="35"/>
      <c r="I257" s="42" t="str">
        <f t="shared" ca="1" si="16"/>
        <v/>
      </c>
      <c r="J257" s="42" t="str">
        <f t="shared" ca="1" si="17"/>
        <v/>
      </c>
    </row>
    <row r="258" spans="4:10" x14ac:dyDescent="0.25">
      <c r="D258" s="52"/>
      <c r="E258" s="39"/>
      <c r="F258" s="35"/>
      <c r="I258" s="42" t="str">
        <f t="shared" ca="1" si="16"/>
        <v/>
      </c>
      <c r="J258" s="42" t="str">
        <f t="shared" ca="1" si="17"/>
        <v/>
      </c>
    </row>
    <row r="259" spans="4:10" x14ac:dyDescent="0.25">
      <c r="D259" s="52"/>
      <c r="E259" s="39"/>
      <c r="F259" s="35"/>
      <c r="I259" s="42" t="str">
        <f t="shared" ca="1" si="16"/>
        <v/>
      </c>
      <c r="J259" s="42" t="str">
        <f t="shared" ca="1" si="17"/>
        <v/>
      </c>
    </row>
    <row r="260" spans="4:10" x14ac:dyDescent="0.25">
      <c r="D260" s="52"/>
      <c r="E260" s="39"/>
      <c r="F260" s="35"/>
      <c r="I260" s="42" t="str">
        <f t="shared" ca="1" si="16"/>
        <v/>
      </c>
      <c r="J260" s="42" t="str">
        <f t="shared" ca="1" si="17"/>
        <v/>
      </c>
    </row>
    <row r="261" spans="4:10" x14ac:dyDescent="0.25">
      <c r="D261" s="52"/>
      <c r="E261" s="39"/>
      <c r="F261" s="35"/>
      <c r="I261" s="42" t="str">
        <f t="shared" ca="1" si="16"/>
        <v/>
      </c>
      <c r="J261" s="42" t="str">
        <f t="shared" ca="1" si="17"/>
        <v/>
      </c>
    </row>
    <row r="262" spans="4:10" x14ac:dyDescent="0.25">
      <c r="D262" s="52"/>
      <c r="E262" s="39"/>
      <c r="F262" s="35"/>
      <c r="I262" s="42" t="str">
        <f t="shared" ca="1" si="16"/>
        <v/>
      </c>
      <c r="J262" s="42" t="str">
        <f t="shared" ca="1" si="17"/>
        <v/>
      </c>
    </row>
    <row r="263" spans="4:10" x14ac:dyDescent="0.25">
      <c r="D263" s="52"/>
      <c r="E263" s="39"/>
      <c r="F263" s="35"/>
      <c r="I263" s="42" t="str">
        <f t="shared" ca="1" si="16"/>
        <v/>
      </c>
      <c r="J263" s="42" t="str">
        <f t="shared" ca="1" si="17"/>
        <v/>
      </c>
    </row>
    <row r="264" spans="4:10" x14ac:dyDescent="0.25">
      <c r="D264" s="52"/>
      <c r="E264" s="39"/>
      <c r="F264" s="35"/>
      <c r="I264" s="42" t="str">
        <f t="shared" ca="1" si="16"/>
        <v/>
      </c>
      <c r="J264" s="42" t="str">
        <f t="shared" ca="1" si="17"/>
        <v/>
      </c>
    </row>
    <row r="265" spans="4:10" x14ac:dyDescent="0.25">
      <c r="D265" s="52"/>
      <c r="E265" s="39"/>
      <c r="F265" s="35"/>
      <c r="I265" s="42" t="str">
        <f t="shared" ca="1" si="16"/>
        <v/>
      </c>
      <c r="J265" s="42" t="str">
        <f t="shared" ca="1" si="17"/>
        <v/>
      </c>
    </row>
    <row r="266" spans="4:10" x14ac:dyDescent="0.25">
      <c r="D266" s="52"/>
      <c r="E266" s="39"/>
      <c r="F266" s="35"/>
      <c r="I266" s="42" t="str">
        <f t="shared" ca="1" si="16"/>
        <v/>
      </c>
      <c r="J266" s="42" t="str">
        <f t="shared" ca="1" si="17"/>
        <v/>
      </c>
    </row>
    <row r="267" spans="4:10" x14ac:dyDescent="0.25">
      <c r="D267" s="52"/>
      <c r="E267" s="39"/>
      <c r="F267" s="35"/>
      <c r="I267" s="42" t="str">
        <f t="shared" ca="1" si="16"/>
        <v/>
      </c>
      <c r="J267" s="42" t="str">
        <f t="shared" ca="1" si="17"/>
        <v/>
      </c>
    </row>
    <row r="268" spans="4:10" x14ac:dyDescent="0.25">
      <c r="D268" s="52"/>
      <c r="E268" s="39"/>
      <c r="F268" s="35"/>
      <c r="I268" s="42" t="str">
        <f t="shared" ca="1" si="16"/>
        <v/>
      </c>
      <c r="J268" s="42" t="str">
        <f t="shared" ca="1" si="17"/>
        <v/>
      </c>
    </row>
    <row r="269" spans="4:10" x14ac:dyDescent="0.25">
      <c r="D269" s="52"/>
      <c r="E269" s="39"/>
      <c r="F269" s="35"/>
      <c r="I269" s="42" t="str">
        <f t="shared" ca="1" si="16"/>
        <v/>
      </c>
      <c r="J269" s="42" t="str">
        <f t="shared" ca="1" si="17"/>
        <v/>
      </c>
    </row>
    <row r="270" spans="4:10" x14ac:dyDescent="0.25">
      <c r="D270" s="52"/>
      <c r="E270" s="39"/>
      <c r="F270" s="35"/>
      <c r="I270" s="42" t="str">
        <f t="shared" ca="1" si="16"/>
        <v/>
      </c>
      <c r="J270" s="42" t="str">
        <f t="shared" ca="1" si="17"/>
        <v/>
      </c>
    </row>
    <row r="271" spans="4:10" x14ac:dyDescent="0.25">
      <c r="D271" s="52"/>
      <c r="E271" s="39"/>
      <c r="F271" s="35"/>
      <c r="I271" s="42" t="str">
        <f t="shared" ca="1" si="16"/>
        <v/>
      </c>
      <c r="J271" s="42" t="str">
        <f t="shared" ca="1" si="17"/>
        <v/>
      </c>
    </row>
    <row r="272" spans="4:10" x14ac:dyDescent="0.25">
      <c r="D272" s="52"/>
      <c r="E272" s="39"/>
      <c r="F272" s="35"/>
      <c r="I272" s="42" t="str">
        <f t="shared" ca="1" si="16"/>
        <v/>
      </c>
      <c r="J272" s="42" t="str">
        <f t="shared" ca="1" si="17"/>
        <v/>
      </c>
    </row>
    <row r="273" spans="3:10" x14ac:dyDescent="0.25">
      <c r="D273" s="52"/>
      <c r="E273" s="39"/>
      <c r="F273" s="35"/>
      <c r="I273" s="42" t="str">
        <f t="shared" ca="1" si="16"/>
        <v/>
      </c>
      <c r="J273" s="42" t="str">
        <f t="shared" ca="1" si="17"/>
        <v/>
      </c>
    </row>
    <row r="274" spans="3:10" x14ac:dyDescent="0.25">
      <c r="D274" s="52"/>
      <c r="E274" s="39"/>
      <c r="F274" s="35"/>
      <c r="I274" s="42" t="str">
        <f t="shared" ca="1" si="16"/>
        <v/>
      </c>
      <c r="J274" s="42" t="str">
        <f t="shared" ca="1" si="17"/>
        <v/>
      </c>
    </row>
    <row r="275" spans="3:10" x14ac:dyDescent="0.25">
      <c r="D275" s="52"/>
      <c r="E275" s="39"/>
      <c r="F275" s="35"/>
      <c r="I275" s="42" t="str">
        <f t="shared" ca="1" si="16"/>
        <v/>
      </c>
      <c r="J275" s="42" t="str">
        <f t="shared" ca="1" si="17"/>
        <v/>
      </c>
    </row>
    <row r="276" spans="3:10" x14ac:dyDescent="0.25">
      <c r="D276" s="52"/>
      <c r="E276" s="39"/>
      <c r="F276" s="35"/>
      <c r="I276" s="42" t="str">
        <f t="shared" ca="1" si="16"/>
        <v/>
      </c>
      <c r="J276" s="42" t="str">
        <f t="shared" ca="1" si="17"/>
        <v/>
      </c>
    </row>
    <row r="277" spans="3:10" x14ac:dyDescent="0.25">
      <c r="D277" s="52"/>
      <c r="E277" s="39"/>
      <c r="F277" s="35"/>
      <c r="I277" s="42" t="str">
        <f t="shared" ca="1" si="16"/>
        <v/>
      </c>
      <c r="J277" s="42" t="str">
        <f t="shared" ca="1" si="17"/>
        <v/>
      </c>
    </row>
    <row r="278" spans="3:10" x14ac:dyDescent="0.25">
      <c r="D278" s="52"/>
      <c r="E278" s="39"/>
      <c r="F278" s="35"/>
      <c r="I278" s="42" t="str">
        <f t="shared" ca="1" si="16"/>
        <v/>
      </c>
      <c r="J278" s="42" t="str">
        <f t="shared" ca="1" si="17"/>
        <v/>
      </c>
    </row>
    <row r="279" spans="3:10" x14ac:dyDescent="0.25">
      <c r="D279" s="52"/>
      <c r="E279" s="39"/>
      <c r="F279" s="35"/>
      <c r="I279" s="42" t="str">
        <f t="shared" ca="1" si="16"/>
        <v/>
      </c>
      <c r="J279" s="42" t="str">
        <f t="shared" ca="1" si="17"/>
        <v/>
      </c>
    </row>
    <row r="280" spans="3:10" x14ac:dyDescent="0.25">
      <c r="D280" s="52"/>
      <c r="E280" s="39"/>
      <c r="F280" s="35"/>
      <c r="I280" s="42" t="str">
        <f t="shared" ca="1" si="16"/>
        <v/>
      </c>
      <c r="J280" s="42" t="str">
        <f t="shared" ca="1" si="17"/>
        <v/>
      </c>
    </row>
    <row r="281" spans="3:10" x14ac:dyDescent="0.25">
      <c r="D281" s="52"/>
      <c r="E281" s="39"/>
      <c r="F281" s="35"/>
      <c r="I281" s="42" t="str">
        <f t="shared" ca="1" si="16"/>
        <v/>
      </c>
      <c r="J281" s="42" t="str">
        <f t="shared" ca="1" si="17"/>
        <v/>
      </c>
    </row>
    <row r="282" spans="3:10" x14ac:dyDescent="0.25">
      <c r="D282" s="52"/>
      <c r="E282" s="38"/>
      <c r="F282" s="38"/>
      <c r="I282" s="42" t="str">
        <f t="shared" ca="1" si="16"/>
        <v/>
      </c>
      <c r="J282" s="42" t="str">
        <f t="shared" ca="1" si="17"/>
        <v/>
      </c>
    </row>
    <row r="283" spans="3:10" x14ac:dyDescent="0.25">
      <c r="D283" s="52"/>
      <c r="E283" s="38"/>
      <c r="F283" s="38"/>
      <c r="I283" s="42" t="str">
        <f t="shared" ca="1" si="16"/>
        <v/>
      </c>
      <c r="J283" s="42" t="str">
        <f t="shared" ca="1" si="17"/>
        <v/>
      </c>
    </row>
    <row r="284" spans="3:10" x14ac:dyDescent="0.25">
      <c r="D284" s="46">
        <f ca="1">SUM(INDIRECT(CONCATENATE(ADDRESS(ROW(D248),COLUMN(D248)),":",ADDRESS(ROW()-1,COLUMN()))))</f>
        <v>29.450000000000003</v>
      </c>
      <c r="I284" s="46">
        <f ca="1">SUM(INDIRECT(CONCATENATE(ADDRESS(ROW(I248),COLUMN(I248)),":",ADDRESS(ROW()-1,COLUMN()))))</f>
        <v>29.162276592159923</v>
      </c>
      <c r="J284" s="46">
        <f ca="1">SUM(INDIRECT(CONCATENATE(ADDRESS(ROW(J248),COLUMN(J248)),":",ADDRESS(ROW()-1,COLUMN()))))</f>
        <v>-6.0473352512163299</v>
      </c>
    </row>
    <row r="286" spans="3:10" x14ac:dyDescent="0.25">
      <c r="C286" s="34">
        <f ca="1">EOMONTH(C248,0)+1</f>
        <v>37408</v>
      </c>
      <c r="D286" s="52">
        <v>-15</v>
      </c>
      <c r="E286" s="39">
        <v>2.9649999999999999</v>
      </c>
      <c r="F286" s="35" t="s">
        <v>257</v>
      </c>
      <c r="I286" s="42">
        <f ca="1">IF(D286="","",D286*IF(UPPER(H286)="Y",1,$C$288))</f>
        <v>-14.824292364086842</v>
      </c>
      <c r="J286" s="42">
        <f ca="1">IF(D286="","",($C$287-E286)*I286*10)</f>
        <v>2.6683726255356008</v>
      </c>
    </row>
    <row r="287" spans="3:10" x14ac:dyDescent="0.25">
      <c r="C287" s="41">
        <f ca="1">INDEX(Inputs!$1:$1048576,MATCH(C286,Inputs!C:C,0),5)</f>
        <v>2.9470000000000001</v>
      </c>
      <c r="D287" s="52">
        <v>15</v>
      </c>
      <c r="E287" s="39">
        <v>2.9449999999999998</v>
      </c>
      <c r="F287" s="35" t="s">
        <v>257</v>
      </c>
      <c r="I287" s="42">
        <f t="shared" ref="I287:I321" ca="1" si="18">IF(D287="","",D287*IF(UPPER(H287)="Y",1,$C$288))</f>
        <v>14.824292364086842</v>
      </c>
      <c r="J287" s="42">
        <f t="shared" ref="J287:J321" ca="1" si="19">IF(D287="","",($C$287-E287)*I287*10)</f>
        <v>0.29648584728177002</v>
      </c>
    </row>
    <row r="288" spans="3:10" x14ac:dyDescent="0.25">
      <c r="C288" s="40">
        <f ca="1">INDEX(Inputs!$1:$1048576,MATCH(C286,Inputs!C:C,0),8)</f>
        <v>0.98828615760578953</v>
      </c>
      <c r="D288" s="52">
        <v>15</v>
      </c>
      <c r="E288" s="39">
        <v>2.93</v>
      </c>
      <c r="F288" s="35" t="s">
        <v>257</v>
      </c>
      <c r="I288" s="42">
        <f t="shared" ca="1" si="18"/>
        <v>14.824292364086842</v>
      </c>
      <c r="J288" s="42">
        <f t="shared" ca="1" si="19"/>
        <v>2.5201297018947488</v>
      </c>
    </row>
    <row r="289" spans="3:10" x14ac:dyDescent="0.25">
      <c r="C289" s="63">
        <f ca="1">I322</f>
        <v>28.166155491765004</v>
      </c>
      <c r="D289" s="52">
        <v>3</v>
      </c>
      <c r="E289" s="39">
        <v>2.9249999999999998</v>
      </c>
      <c r="F289" s="35" t="s">
        <v>257</v>
      </c>
      <c r="I289" s="42">
        <f t="shared" ca="1" si="18"/>
        <v>2.9648584728173688</v>
      </c>
      <c r="J289" s="42">
        <f t="shared" ca="1" si="19"/>
        <v>0.65226886401982831</v>
      </c>
    </row>
    <row r="290" spans="3:10" x14ac:dyDescent="0.25">
      <c r="C290" s="63">
        <f ca="1">J322</f>
        <v>7.6789834445969882</v>
      </c>
      <c r="D290" s="52">
        <v>3</v>
      </c>
      <c r="E290" s="39">
        <v>2.9249999999999998</v>
      </c>
      <c r="F290" s="35" t="s">
        <v>257</v>
      </c>
      <c r="I290" s="42">
        <f t="shared" ca="1" si="18"/>
        <v>2.9648584728173688</v>
      </c>
      <c r="J290" s="42">
        <f t="shared" ca="1" si="19"/>
        <v>0.65226886401982831</v>
      </c>
    </row>
    <row r="291" spans="3:10" x14ac:dyDescent="0.25">
      <c r="C291" s="47"/>
      <c r="D291" s="52">
        <v>7.5</v>
      </c>
      <c r="E291" s="39">
        <v>2.9350000000000001</v>
      </c>
      <c r="F291" s="35" t="s">
        <v>257</v>
      </c>
      <c r="I291" s="42">
        <f t="shared" ca="1" si="18"/>
        <v>7.4121461820434211</v>
      </c>
      <c r="J291" s="42">
        <f t="shared" ca="1" si="19"/>
        <v>0.88945754184521131</v>
      </c>
    </row>
    <row r="292" spans="3:10" x14ac:dyDescent="0.25">
      <c r="C292" s="45"/>
      <c r="D292" s="52"/>
      <c r="E292" s="39"/>
      <c r="F292" s="35"/>
      <c r="I292" s="42" t="str">
        <f t="shared" ca="1" si="18"/>
        <v/>
      </c>
      <c r="J292" s="42" t="str">
        <f t="shared" ca="1" si="19"/>
        <v/>
      </c>
    </row>
    <row r="293" spans="3:10" x14ac:dyDescent="0.25">
      <c r="D293" s="52"/>
      <c r="E293" s="39"/>
      <c r="F293" s="35"/>
      <c r="I293" s="42" t="str">
        <f t="shared" ca="1" si="18"/>
        <v/>
      </c>
      <c r="J293" s="42" t="str">
        <f t="shared" ca="1" si="19"/>
        <v/>
      </c>
    </row>
    <row r="294" spans="3:10" x14ac:dyDescent="0.25">
      <c r="C294" s="4"/>
      <c r="D294" s="52"/>
      <c r="E294" s="39"/>
      <c r="F294" s="35"/>
      <c r="I294" s="42" t="str">
        <f t="shared" ca="1" si="18"/>
        <v/>
      </c>
      <c r="J294" s="42" t="str">
        <f t="shared" ca="1" si="19"/>
        <v/>
      </c>
    </row>
    <row r="295" spans="3:10" x14ac:dyDescent="0.25">
      <c r="D295" s="52"/>
      <c r="E295" s="39"/>
      <c r="F295" s="35"/>
      <c r="I295" s="42" t="str">
        <f t="shared" ca="1" si="18"/>
        <v/>
      </c>
      <c r="J295" s="42" t="str">
        <f t="shared" ca="1" si="19"/>
        <v/>
      </c>
    </row>
    <row r="296" spans="3:10" x14ac:dyDescent="0.25">
      <c r="D296" s="52"/>
      <c r="E296" s="39"/>
      <c r="F296" s="35"/>
      <c r="I296" s="42" t="str">
        <f t="shared" ca="1" si="18"/>
        <v/>
      </c>
      <c r="J296" s="42" t="str">
        <f t="shared" ca="1" si="19"/>
        <v/>
      </c>
    </row>
    <row r="297" spans="3:10" x14ac:dyDescent="0.25">
      <c r="D297" s="52"/>
      <c r="E297" s="39"/>
      <c r="F297" s="35"/>
      <c r="I297" s="42" t="str">
        <f t="shared" ca="1" si="18"/>
        <v/>
      </c>
      <c r="J297" s="42" t="str">
        <f t="shared" ca="1" si="19"/>
        <v/>
      </c>
    </row>
    <row r="298" spans="3:10" x14ac:dyDescent="0.25">
      <c r="D298" s="52"/>
      <c r="E298" s="39"/>
      <c r="F298" s="35"/>
      <c r="I298" s="42" t="str">
        <f t="shared" ca="1" si="18"/>
        <v/>
      </c>
      <c r="J298" s="42" t="str">
        <f t="shared" ca="1" si="19"/>
        <v/>
      </c>
    </row>
    <row r="299" spans="3:10" x14ac:dyDescent="0.25">
      <c r="D299" s="52"/>
      <c r="E299" s="39"/>
      <c r="F299" s="35"/>
      <c r="I299" s="42" t="str">
        <f t="shared" ca="1" si="18"/>
        <v/>
      </c>
      <c r="J299" s="42" t="str">
        <f t="shared" ca="1" si="19"/>
        <v/>
      </c>
    </row>
    <row r="300" spans="3:10" x14ac:dyDescent="0.25">
      <c r="D300" s="52"/>
      <c r="E300" s="39"/>
      <c r="F300" s="35"/>
      <c r="I300" s="42" t="str">
        <f t="shared" ca="1" si="18"/>
        <v/>
      </c>
      <c r="J300" s="42" t="str">
        <f t="shared" ca="1" si="19"/>
        <v/>
      </c>
    </row>
    <row r="301" spans="3:10" x14ac:dyDescent="0.25">
      <c r="D301" s="52"/>
      <c r="E301" s="39"/>
      <c r="F301" s="35"/>
      <c r="I301" s="42" t="str">
        <f t="shared" ca="1" si="18"/>
        <v/>
      </c>
      <c r="J301" s="42" t="str">
        <f t="shared" ca="1" si="19"/>
        <v/>
      </c>
    </row>
    <row r="302" spans="3:10" x14ac:dyDescent="0.25">
      <c r="D302" s="52"/>
      <c r="E302" s="39"/>
      <c r="F302" s="35"/>
      <c r="I302" s="42" t="str">
        <f t="shared" ca="1" si="18"/>
        <v/>
      </c>
      <c r="J302" s="42" t="str">
        <f t="shared" ca="1" si="19"/>
        <v/>
      </c>
    </row>
    <row r="303" spans="3:10" x14ac:dyDescent="0.25">
      <c r="D303" s="52"/>
      <c r="E303" s="39"/>
      <c r="F303" s="35"/>
      <c r="I303" s="42" t="str">
        <f t="shared" ca="1" si="18"/>
        <v/>
      </c>
      <c r="J303" s="42" t="str">
        <f t="shared" ca="1" si="19"/>
        <v/>
      </c>
    </row>
    <row r="304" spans="3:10" x14ac:dyDescent="0.25">
      <c r="D304" s="52"/>
      <c r="E304" s="39"/>
      <c r="F304" s="35"/>
      <c r="I304" s="42" t="str">
        <f t="shared" ca="1" si="18"/>
        <v/>
      </c>
      <c r="J304" s="42" t="str">
        <f t="shared" ca="1" si="19"/>
        <v/>
      </c>
    </row>
    <row r="305" spans="4:10" x14ac:dyDescent="0.25">
      <c r="D305" s="52"/>
      <c r="E305" s="39"/>
      <c r="F305" s="35"/>
      <c r="I305" s="42" t="str">
        <f t="shared" ca="1" si="18"/>
        <v/>
      </c>
      <c r="J305" s="42" t="str">
        <f t="shared" ca="1" si="19"/>
        <v/>
      </c>
    </row>
    <row r="306" spans="4:10" x14ac:dyDescent="0.25">
      <c r="D306" s="52"/>
      <c r="E306" s="39"/>
      <c r="F306" s="35"/>
      <c r="I306" s="42" t="str">
        <f t="shared" ca="1" si="18"/>
        <v/>
      </c>
      <c r="J306" s="42" t="str">
        <f t="shared" ca="1" si="19"/>
        <v/>
      </c>
    </row>
    <row r="307" spans="4:10" x14ac:dyDescent="0.25">
      <c r="D307" s="52"/>
      <c r="E307" s="39"/>
      <c r="F307" s="35"/>
      <c r="I307" s="42" t="str">
        <f t="shared" ca="1" si="18"/>
        <v/>
      </c>
      <c r="J307" s="42" t="str">
        <f t="shared" ca="1" si="19"/>
        <v/>
      </c>
    </row>
    <row r="308" spans="4:10" x14ac:dyDescent="0.25">
      <c r="D308" s="52"/>
      <c r="E308" s="39"/>
      <c r="F308" s="35"/>
      <c r="I308" s="42" t="str">
        <f t="shared" ca="1" si="18"/>
        <v/>
      </c>
      <c r="J308" s="42" t="str">
        <f t="shared" ca="1" si="19"/>
        <v/>
      </c>
    </row>
    <row r="309" spans="4:10" x14ac:dyDescent="0.25">
      <c r="D309" s="52"/>
      <c r="E309" s="39"/>
      <c r="F309" s="35"/>
      <c r="I309" s="42" t="str">
        <f t="shared" ca="1" si="18"/>
        <v/>
      </c>
      <c r="J309" s="42" t="str">
        <f t="shared" ca="1" si="19"/>
        <v/>
      </c>
    </row>
    <row r="310" spans="4:10" x14ac:dyDescent="0.25">
      <c r="D310" s="52"/>
      <c r="E310" s="39"/>
      <c r="F310" s="35"/>
      <c r="I310" s="42" t="str">
        <f t="shared" ca="1" si="18"/>
        <v/>
      </c>
      <c r="J310" s="42" t="str">
        <f t="shared" ca="1" si="19"/>
        <v/>
      </c>
    </row>
    <row r="311" spans="4:10" x14ac:dyDescent="0.25">
      <c r="D311" s="52"/>
      <c r="E311" s="39"/>
      <c r="F311" s="35"/>
      <c r="I311" s="42" t="str">
        <f t="shared" ca="1" si="18"/>
        <v/>
      </c>
      <c r="J311" s="42" t="str">
        <f t="shared" ca="1" si="19"/>
        <v/>
      </c>
    </row>
    <row r="312" spans="4:10" x14ac:dyDescent="0.25">
      <c r="D312" s="52"/>
      <c r="E312" s="39"/>
      <c r="F312" s="35"/>
      <c r="I312" s="42" t="str">
        <f t="shared" ca="1" si="18"/>
        <v/>
      </c>
      <c r="J312" s="42" t="str">
        <f t="shared" ca="1" si="19"/>
        <v/>
      </c>
    </row>
    <row r="313" spans="4:10" x14ac:dyDescent="0.25">
      <c r="D313" s="52"/>
      <c r="E313" s="39"/>
      <c r="F313" s="35"/>
      <c r="I313" s="42" t="str">
        <f t="shared" ca="1" si="18"/>
        <v/>
      </c>
      <c r="J313" s="42" t="str">
        <f t="shared" ca="1" si="19"/>
        <v/>
      </c>
    </row>
    <row r="314" spans="4:10" x14ac:dyDescent="0.25">
      <c r="D314" s="52"/>
      <c r="E314" s="39"/>
      <c r="F314" s="35"/>
      <c r="I314" s="42" t="str">
        <f t="shared" ca="1" si="18"/>
        <v/>
      </c>
      <c r="J314" s="42" t="str">
        <f t="shared" ca="1" si="19"/>
        <v/>
      </c>
    </row>
    <row r="315" spans="4:10" x14ac:dyDescent="0.25">
      <c r="D315" s="52"/>
      <c r="E315" s="39"/>
      <c r="F315" s="35"/>
      <c r="I315" s="42" t="str">
        <f t="shared" ca="1" si="18"/>
        <v/>
      </c>
      <c r="J315" s="42" t="str">
        <f t="shared" ca="1" si="19"/>
        <v/>
      </c>
    </row>
    <row r="316" spans="4:10" x14ac:dyDescent="0.25">
      <c r="D316" s="52"/>
      <c r="E316" s="39"/>
      <c r="F316" s="35"/>
      <c r="I316" s="42" t="str">
        <f t="shared" ca="1" si="18"/>
        <v/>
      </c>
      <c r="J316" s="42" t="str">
        <f t="shared" ca="1" si="19"/>
        <v/>
      </c>
    </row>
    <row r="317" spans="4:10" x14ac:dyDescent="0.25">
      <c r="D317" s="52"/>
      <c r="E317" s="39"/>
      <c r="F317" s="35"/>
      <c r="I317" s="42" t="str">
        <f t="shared" ca="1" si="18"/>
        <v/>
      </c>
      <c r="J317" s="42" t="str">
        <f t="shared" ca="1" si="19"/>
        <v/>
      </c>
    </row>
    <row r="318" spans="4:10" x14ac:dyDescent="0.25">
      <c r="D318" s="52"/>
      <c r="E318" s="39"/>
      <c r="F318" s="35"/>
      <c r="I318" s="42" t="str">
        <f t="shared" ca="1" si="18"/>
        <v/>
      </c>
      <c r="J318" s="42" t="str">
        <f t="shared" ca="1" si="19"/>
        <v/>
      </c>
    </row>
    <row r="319" spans="4:10" x14ac:dyDescent="0.25">
      <c r="D319" s="52"/>
      <c r="E319" s="39"/>
      <c r="F319" s="35"/>
      <c r="I319" s="42" t="str">
        <f t="shared" ca="1" si="18"/>
        <v/>
      </c>
      <c r="J319" s="42" t="str">
        <f t="shared" ca="1" si="19"/>
        <v/>
      </c>
    </row>
    <row r="320" spans="4:10" x14ac:dyDescent="0.25">
      <c r="D320" s="52"/>
      <c r="E320" s="39"/>
      <c r="F320" s="35"/>
      <c r="I320" s="42" t="str">
        <f t="shared" ca="1" si="18"/>
        <v/>
      </c>
      <c r="J320" s="42" t="str">
        <f t="shared" ca="1" si="19"/>
        <v/>
      </c>
    </row>
    <row r="321" spans="3:10" x14ac:dyDescent="0.25">
      <c r="D321" s="52"/>
      <c r="E321" s="38"/>
      <c r="F321" s="38"/>
      <c r="I321" s="42" t="str">
        <f t="shared" ca="1" si="18"/>
        <v/>
      </c>
      <c r="J321" s="42" t="str">
        <f t="shared" ca="1" si="19"/>
        <v/>
      </c>
    </row>
    <row r="322" spans="3:10" x14ac:dyDescent="0.25">
      <c r="D322" s="46">
        <f ca="1">SUM(INDIRECT(CONCATENATE(ADDRESS(ROW(D286),COLUMN(D286)),":",ADDRESS(ROW()-1,COLUMN()))))</f>
        <v>28.5</v>
      </c>
      <c r="I322" s="46">
        <f ca="1">SUM(INDIRECT(CONCATENATE(ADDRESS(ROW(I286),COLUMN(I286)),":",ADDRESS(ROW()-1,COLUMN()))))</f>
        <v>28.166155491765004</v>
      </c>
      <c r="J322" s="46">
        <f ca="1">SUM(INDIRECT(CONCATENATE(ADDRESS(ROW(J286),COLUMN(J286)),":",ADDRESS(ROW()-1,COLUMN()))))</f>
        <v>7.6789834445969882</v>
      </c>
    </row>
    <row r="324" spans="3:10" x14ac:dyDescent="0.25">
      <c r="C324" s="34">
        <f ca="1">EOMONTH(C286,0)+1</f>
        <v>37438</v>
      </c>
      <c r="D324" s="52">
        <v>-15.5</v>
      </c>
      <c r="E324" s="39">
        <v>2.9649999999999999</v>
      </c>
      <c r="F324" s="35" t="s">
        <v>257</v>
      </c>
      <c r="I324" s="42">
        <f ca="1">IF(D324="","",D324*IF(UPPER(H324)="Y",1,$C$326))</f>
        <v>-15.287734533318408</v>
      </c>
      <c r="J324" s="42">
        <f ca="1">IF(D324="","",($C$325-E324)*I324*10)</f>
        <v>-3.8219336333296567</v>
      </c>
    </row>
    <row r="325" spans="3:10" x14ac:dyDescent="0.25">
      <c r="C325" s="41">
        <f ca="1">INDEX(Inputs!$1:$1048576,MATCH(C324,Inputs!C:C,0),5)</f>
        <v>2.99</v>
      </c>
      <c r="D325" s="52">
        <v>15.5</v>
      </c>
      <c r="E325" s="39">
        <v>2.9449999999999998</v>
      </c>
      <c r="F325" s="35" t="s">
        <v>257</v>
      </c>
      <c r="I325" s="42">
        <f t="shared" ref="I325:I359" ca="1" si="20">IF(D325="","",D325*IF(UPPER(H325)="Y",1,$C$326))</f>
        <v>15.287734533318408</v>
      </c>
      <c r="J325" s="42">
        <f t="shared" ref="J325:J359" ca="1" si="21">IF(D325="","",($C$325-E325)*I325*10)</f>
        <v>6.8794805399933416</v>
      </c>
    </row>
    <row r="326" spans="3:10" x14ac:dyDescent="0.25">
      <c r="C326" s="40">
        <f ca="1">INDEX(Inputs!$1:$1048576,MATCH(C324,Inputs!C:C,0),8)</f>
        <v>0.98630545376247791</v>
      </c>
      <c r="D326" s="52">
        <v>15.5</v>
      </c>
      <c r="E326" s="39">
        <v>2.93</v>
      </c>
      <c r="F326" s="35" t="s">
        <v>257</v>
      </c>
      <c r="I326" s="42">
        <f t="shared" ca="1" si="20"/>
        <v>15.287734533318408</v>
      </c>
      <c r="J326" s="42">
        <f t="shared" ca="1" si="21"/>
        <v>9.1726407199910529</v>
      </c>
    </row>
    <row r="327" spans="3:10" x14ac:dyDescent="0.25">
      <c r="C327" s="63">
        <f ca="1">I360</f>
        <v>29.046695613304976</v>
      </c>
      <c r="D327" s="52">
        <v>3.1</v>
      </c>
      <c r="E327" s="39">
        <v>2.9249999999999998</v>
      </c>
      <c r="F327" s="35" t="s">
        <v>257</v>
      </c>
      <c r="I327" s="42">
        <f t="shared" ca="1" si="20"/>
        <v>3.0575469066636818</v>
      </c>
      <c r="J327" s="42">
        <f t="shared" ca="1" si="21"/>
        <v>1.987405489331405</v>
      </c>
    </row>
    <row r="328" spans="3:10" x14ac:dyDescent="0.25">
      <c r="C328" s="63">
        <f ca="1">J360</f>
        <v>20.409125601980122</v>
      </c>
      <c r="D328" s="52">
        <v>3.1</v>
      </c>
      <c r="E328" s="39">
        <v>2.9249999999999998</v>
      </c>
      <c r="F328" s="35" t="s">
        <v>257</v>
      </c>
      <c r="I328" s="42">
        <f t="shared" ca="1" si="20"/>
        <v>3.0575469066636818</v>
      </c>
      <c r="J328" s="42">
        <f t="shared" ca="1" si="21"/>
        <v>1.987405489331405</v>
      </c>
    </row>
    <row r="329" spans="3:10" x14ac:dyDescent="0.25">
      <c r="C329" s="47"/>
      <c r="D329" s="52">
        <v>7.75</v>
      </c>
      <c r="E329" s="39">
        <v>2.9350000000000001</v>
      </c>
      <c r="F329" s="35" t="s">
        <v>257</v>
      </c>
      <c r="I329" s="42">
        <f t="shared" ca="1" si="20"/>
        <v>7.6438672666592042</v>
      </c>
      <c r="J329" s="42">
        <f t="shared" ca="1" si="21"/>
        <v>4.2041269966625743</v>
      </c>
    </row>
    <row r="330" spans="3:10" x14ac:dyDescent="0.25">
      <c r="C330" s="45"/>
      <c r="D330" s="52"/>
      <c r="E330" s="39"/>
      <c r="F330" s="35"/>
      <c r="I330" s="42" t="str">
        <f t="shared" ca="1" si="20"/>
        <v/>
      </c>
      <c r="J330" s="42" t="str">
        <f t="shared" ca="1" si="21"/>
        <v/>
      </c>
    </row>
    <row r="331" spans="3:10" x14ac:dyDescent="0.25">
      <c r="D331" s="52"/>
      <c r="E331" s="39"/>
      <c r="F331" s="35"/>
      <c r="I331" s="42" t="str">
        <f t="shared" ca="1" si="20"/>
        <v/>
      </c>
      <c r="J331" s="42" t="str">
        <f t="shared" ca="1" si="21"/>
        <v/>
      </c>
    </row>
    <row r="332" spans="3:10" x14ac:dyDescent="0.25">
      <c r="C332" s="4"/>
      <c r="D332" s="52"/>
      <c r="E332" s="39"/>
      <c r="F332" s="35"/>
      <c r="I332" s="42" t="str">
        <f t="shared" ca="1" si="20"/>
        <v/>
      </c>
      <c r="J332" s="42" t="str">
        <f t="shared" ca="1" si="21"/>
        <v/>
      </c>
    </row>
    <row r="333" spans="3:10" x14ac:dyDescent="0.25">
      <c r="D333" s="52"/>
      <c r="E333" s="39"/>
      <c r="F333" s="35"/>
      <c r="I333" s="42" t="str">
        <f t="shared" ca="1" si="20"/>
        <v/>
      </c>
      <c r="J333" s="42" t="str">
        <f t="shared" ca="1" si="21"/>
        <v/>
      </c>
    </row>
    <row r="334" spans="3:10" x14ac:dyDescent="0.25">
      <c r="D334" s="52"/>
      <c r="E334" s="39"/>
      <c r="F334" s="35"/>
      <c r="I334" s="42" t="str">
        <f t="shared" ca="1" si="20"/>
        <v/>
      </c>
      <c r="J334" s="42" t="str">
        <f t="shared" ca="1" si="21"/>
        <v/>
      </c>
    </row>
    <row r="335" spans="3:10" x14ac:dyDescent="0.25">
      <c r="D335" s="52"/>
      <c r="E335" s="39"/>
      <c r="F335" s="35"/>
      <c r="I335" s="42" t="str">
        <f t="shared" ca="1" si="20"/>
        <v/>
      </c>
      <c r="J335" s="42" t="str">
        <f t="shared" ca="1" si="21"/>
        <v/>
      </c>
    </row>
    <row r="336" spans="3:10" x14ac:dyDescent="0.25">
      <c r="D336" s="52"/>
      <c r="E336" s="39"/>
      <c r="F336" s="35"/>
      <c r="I336" s="42" t="str">
        <f t="shared" ca="1" si="20"/>
        <v/>
      </c>
      <c r="J336" s="42" t="str">
        <f t="shared" ca="1" si="21"/>
        <v/>
      </c>
    </row>
    <row r="337" spans="4:10" x14ac:dyDescent="0.25">
      <c r="D337" s="52"/>
      <c r="E337" s="39"/>
      <c r="F337" s="35"/>
      <c r="I337" s="42" t="str">
        <f t="shared" ca="1" si="20"/>
        <v/>
      </c>
      <c r="J337" s="42" t="str">
        <f t="shared" ca="1" si="21"/>
        <v/>
      </c>
    </row>
    <row r="338" spans="4:10" x14ac:dyDescent="0.25">
      <c r="D338" s="52"/>
      <c r="E338" s="39"/>
      <c r="F338" s="35"/>
      <c r="I338" s="42" t="str">
        <f t="shared" ca="1" si="20"/>
        <v/>
      </c>
      <c r="J338" s="42" t="str">
        <f t="shared" ca="1" si="21"/>
        <v/>
      </c>
    </row>
    <row r="339" spans="4:10" x14ac:dyDescent="0.25">
      <c r="D339" s="52"/>
      <c r="E339" s="39"/>
      <c r="F339" s="35"/>
      <c r="I339" s="42" t="str">
        <f t="shared" ca="1" si="20"/>
        <v/>
      </c>
      <c r="J339" s="42" t="str">
        <f t="shared" ca="1" si="21"/>
        <v/>
      </c>
    </row>
    <row r="340" spans="4:10" x14ac:dyDescent="0.25">
      <c r="D340" s="52"/>
      <c r="E340" s="39"/>
      <c r="F340" s="35"/>
      <c r="I340" s="42" t="str">
        <f t="shared" ca="1" si="20"/>
        <v/>
      </c>
      <c r="J340" s="42" t="str">
        <f t="shared" ca="1" si="21"/>
        <v/>
      </c>
    </row>
    <row r="341" spans="4:10" x14ac:dyDescent="0.25">
      <c r="D341" s="52"/>
      <c r="E341" s="39"/>
      <c r="F341" s="35"/>
      <c r="I341" s="42" t="str">
        <f t="shared" ca="1" si="20"/>
        <v/>
      </c>
      <c r="J341" s="42" t="str">
        <f t="shared" ca="1" si="21"/>
        <v/>
      </c>
    </row>
    <row r="342" spans="4:10" x14ac:dyDescent="0.25">
      <c r="D342" s="52"/>
      <c r="E342" s="39"/>
      <c r="F342" s="35"/>
      <c r="I342" s="42" t="str">
        <f t="shared" ca="1" si="20"/>
        <v/>
      </c>
      <c r="J342" s="42" t="str">
        <f t="shared" ca="1" si="21"/>
        <v/>
      </c>
    </row>
    <row r="343" spans="4:10" x14ac:dyDescent="0.25">
      <c r="D343" s="52"/>
      <c r="E343" s="39"/>
      <c r="F343" s="35"/>
      <c r="I343" s="42" t="str">
        <f t="shared" ca="1" si="20"/>
        <v/>
      </c>
      <c r="J343" s="42" t="str">
        <f t="shared" ca="1" si="21"/>
        <v/>
      </c>
    </row>
    <row r="344" spans="4:10" x14ac:dyDescent="0.25">
      <c r="D344" s="52"/>
      <c r="E344" s="39"/>
      <c r="F344" s="35"/>
      <c r="I344" s="42" t="str">
        <f t="shared" ca="1" si="20"/>
        <v/>
      </c>
      <c r="J344" s="42" t="str">
        <f t="shared" ca="1" si="21"/>
        <v/>
      </c>
    </row>
    <row r="345" spans="4:10" x14ac:dyDescent="0.25">
      <c r="D345" s="52"/>
      <c r="E345" s="39"/>
      <c r="F345" s="35"/>
      <c r="I345" s="42" t="str">
        <f t="shared" ca="1" si="20"/>
        <v/>
      </c>
      <c r="J345" s="42" t="str">
        <f t="shared" ca="1" si="21"/>
        <v/>
      </c>
    </row>
    <row r="346" spans="4:10" x14ac:dyDescent="0.25">
      <c r="D346" s="52"/>
      <c r="E346" s="39"/>
      <c r="F346" s="35"/>
      <c r="I346" s="42" t="str">
        <f t="shared" ca="1" si="20"/>
        <v/>
      </c>
      <c r="J346" s="42" t="str">
        <f t="shared" ca="1" si="21"/>
        <v/>
      </c>
    </row>
    <row r="347" spans="4:10" x14ac:dyDescent="0.25">
      <c r="D347" s="52"/>
      <c r="E347" s="39"/>
      <c r="F347" s="35"/>
      <c r="I347" s="42" t="str">
        <f t="shared" ca="1" si="20"/>
        <v/>
      </c>
      <c r="J347" s="42" t="str">
        <f t="shared" ca="1" si="21"/>
        <v/>
      </c>
    </row>
    <row r="348" spans="4:10" x14ac:dyDescent="0.25">
      <c r="D348" s="52"/>
      <c r="E348" s="39"/>
      <c r="F348" s="35"/>
      <c r="I348" s="42" t="str">
        <f t="shared" ca="1" si="20"/>
        <v/>
      </c>
      <c r="J348" s="42" t="str">
        <f t="shared" ca="1" si="21"/>
        <v/>
      </c>
    </row>
    <row r="349" spans="4:10" x14ac:dyDescent="0.25">
      <c r="D349" s="52"/>
      <c r="E349" s="39"/>
      <c r="F349" s="35"/>
      <c r="I349" s="42" t="str">
        <f t="shared" ca="1" si="20"/>
        <v/>
      </c>
      <c r="J349" s="42" t="str">
        <f t="shared" ca="1" si="21"/>
        <v/>
      </c>
    </row>
    <row r="350" spans="4:10" x14ac:dyDescent="0.25">
      <c r="D350" s="52"/>
      <c r="E350" s="39"/>
      <c r="F350" s="35"/>
      <c r="I350" s="42" t="str">
        <f t="shared" ca="1" si="20"/>
        <v/>
      </c>
      <c r="J350" s="42" t="str">
        <f t="shared" ca="1" si="21"/>
        <v/>
      </c>
    </row>
    <row r="351" spans="4:10" x14ac:dyDescent="0.25">
      <c r="D351" s="52"/>
      <c r="E351" s="39"/>
      <c r="F351" s="35"/>
      <c r="I351" s="42" t="str">
        <f t="shared" ca="1" si="20"/>
        <v/>
      </c>
      <c r="J351" s="42" t="str">
        <f t="shared" ca="1" si="21"/>
        <v/>
      </c>
    </row>
    <row r="352" spans="4:10" x14ac:dyDescent="0.25">
      <c r="D352" s="52"/>
      <c r="E352" s="39"/>
      <c r="F352" s="35"/>
      <c r="I352" s="42" t="str">
        <f t="shared" ca="1" si="20"/>
        <v/>
      </c>
      <c r="J352" s="42" t="str">
        <f t="shared" ca="1" si="21"/>
        <v/>
      </c>
    </row>
    <row r="353" spans="3:10" x14ac:dyDescent="0.25">
      <c r="D353" s="52"/>
      <c r="E353" s="39"/>
      <c r="F353" s="35"/>
      <c r="I353" s="42" t="str">
        <f t="shared" ca="1" si="20"/>
        <v/>
      </c>
      <c r="J353" s="42" t="str">
        <f t="shared" ca="1" si="21"/>
        <v/>
      </c>
    </row>
    <row r="354" spans="3:10" x14ac:dyDescent="0.25">
      <c r="D354" s="52"/>
      <c r="E354" s="39"/>
      <c r="F354" s="35"/>
      <c r="I354" s="42" t="str">
        <f t="shared" ca="1" si="20"/>
        <v/>
      </c>
      <c r="J354" s="42" t="str">
        <f t="shared" ca="1" si="21"/>
        <v/>
      </c>
    </row>
    <row r="355" spans="3:10" x14ac:dyDescent="0.25">
      <c r="D355" s="52"/>
      <c r="E355" s="39"/>
      <c r="F355" s="35"/>
      <c r="I355" s="42" t="str">
        <f t="shared" ca="1" si="20"/>
        <v/>
      </c>
      <c r="J355" s="42" t="str">
        <f t="shared" ca="1" si="21"/>
        <v/>
      </c>
    </row>
    <row r="356" spans="3:10" x14ac:dyDescent="0.25">
      <c r="D356" s="52"/>
      <c r="E356" s="39"/>
      <c r="F356" s="35"/>
      <c r="I356" s="42" t="str">
        <f t="shared" ca="1" si="20"/>
        <v/>
      </c>
      <c r="J356" s="42" t="str">
        <f t="shared" ca="1" si="21"/>
        <v/>
      </c>
    </row>
    <row r="357" spans="3:10" x14ac:dyDescent="0.25">
      <c r="D357" s="52"/>
      <c r="E357" s="39"/>
      <c r="F357" s="35"/>
      <c r="I357" s="42" t="str">
        <f t="shared" ca="1" si="20"/>
        <v/>
      </c>
      <c r="J357" s="42" t="str">
        <f t="shared" ca="1" si="21"/>
        <v/>
      </c>
    </row>
    <row r="358" spans="3:10" x14ac:dyDescent="0.25">
      <c r="D358" s="52"/>
      <c r="E358" s="39"/>
      <c r="F358" s="35"/>
      <c r="I358" s="42" t="str">
        <f t="shared" ca="1" si="20"/>
        <v/>
      </c>
      <c r="J358" s="42" t="str">
        <f t="shared" ca="1" si="21"/>
        <v/>
      </c>
    </row>
    <row r="359" spans="3:10" x14ac:dyDescent="0.25">
      <c r="D359" s="52"/>
      <c r="E359" s="38"/>
      <c r="F359" s="38"/>
      <c r="I359" s="42" t="str">
        <f t="shared" ca="1" si="20"/>
        <v/>
      </c>
      <c r="J359" s="42" t="str">
        <f t="shared" ca="1" si="21"/>
        <v/>
      </c>
    </row>
    <row r="360" spans="3:10" x14ac:dyDescent="0.25">
      <c r="D360" s="46">
        <f ca="1">SUM(INDIRECT(CONCATENATE(ADDRESS(ROW(D324),COLUMN(D324)),":",ADDRESS(ROW()-1,COLUMN()))))</f>
        <v>29.450000000000003</v>
      </c>
      <c r="I360" s="46">
        <f ca="1">SUM(INDIRECT(CONCATENATE(ADDRESS(ROW(I324),COLUMN(I324)),":",ADDRESS(ROW()-1,COLUMN()))))</f>
        <v>29.046695613304976</v>
      </c>
      <c r="J360" s="46">
        <f ca="1">SUM(INDIRECT(CONCATENATE(ADDRESS(ROW(J324),COLUMN(J324)),":",ADDRESS(ROW()-1,COLUMN()))))</f>
        <v>20.409125601980122</v>
      </c>
    </row>
    <row r="362" spans="3:10" x14ac:dyDescent="0.25">
      <c r="C362" s="34">
        <f ca="1">EOMONTH(C324,0)+1</f>
        <v>37469</v>
      </c>
      <c r="D362" s="52">
        <v>-15.5</v>
      </c>
      <c r="E362" s="39">
        <v>2.9649999999999999</v>
      </c>
      <c r="F362" s="35" t="s">
        <v>257</v>
      </c>
      <c r="I362" s="42">
        <f ca="1">IF(D362="","",D362*IF(UPPER(H362)="Y",1,$C$364))</f>
        <v>-15.253357780489019</v>
      </c>
      <c r="J362" s="42">
        <f ca="1">IF(D362="","",($C$363-E362)*I362*10)</f>
        <v>-10.372283290732543</v>
      </c>
    </row>
    <row r="363" spans="3:10" x14ac:dyDescent="0.25">
      <c r="C363" s="41">
        <f ca="1">INDEX(Inputs!$1:$1048576,MATCH(C362,Inputs!C:C,0),5)</f>
        <v>3.0329999999999999</v>
      </c>
      <c r="D363" s="52">
        <v>15.5</v>
      </c>
      <c r="E363" s="39">
        <v>2.9449999999999998</v>
      </c>
      <c r="F363" s="35" t="s">
        <v>257</v>
      </c>
      <c r="I363" s="42">
        <f t="shared" ref="I363:I397" ca="1" si="22">IF(D363="","",D363*IF(UPPER(H363)="Y",1,$C$364))</f>
        <v>15.253357780489019</v>
      </c>
      <c r="J363" s="42">
        <f t="shared" ref="J363:J397" ca="1" si="23">IF(D363="","",($C$363-E363)*I363*10)</f>
        <v>13.422954846830349</v>
      </c>
    </row>
    <row r="364" spans="3:10" x14ac:dyDescent="0.25">
      <c r="C364" s="40">
        <f ca="1">INDEX(Inputs!$1:$1048576,MATCH(C362,Inputs!C:C,0),8)</f>
        <v>0.98408759874122698</v>
      </c>
      <c r="D364" s="52">
        <v>15.5</v>
      </c>
      <c r="E364" s="39">
        <v>2.93</v>
      </c>
      <c r="F364" s="35" t="s">
        <v>257</v>
      </c>
      <c r="I364" s="42">
        <f t="shared" ca="1" si="22"/>
        <v>15.253357780489019</v>
      </c>
      <c r="J364" s="42">
        <f t="shared" ca="1" si="23"/>
        <v>15.710958513903652</v>
      </c>
    </row>
    <row r="365" spans="3:10" x14ac:dyDescent="0.25">
      <c r="C365" s="63">
        <f ca="1">I398</f>
        <v>28.981379782929135</v>
      </c>
      <c r="D365" s="52">
        <v>3.1</v>
      </c>
      <c r="E365" s="39">
        <v>2.9249999999999998</v>
      </c>
      <c r="F365" s="35" t="s">
        <v>257</v>
      </c>
      <c r="I365" s="42">
        <f t="shared" ca="1" si="22"/>
        <v>3.0506715560978037</v>
      </c>
      <c r="J365" s="42">
        <f t="shared" ca="1" si="23"/>
        <v>3.2947252805856309</v>
      </c>
    </row>
    <row r="366" spans="3:10" x14ac:dyDescent="0.25">
      <c r="C366" s="63">
        <f ca="1">J398</f>
        <v>32.825225943612331</v>
      </c>
      <c r="D366" s="52">
        <v>3.1</v>
      </c>
      <c r="E366" s="39">
        <v>2.9249999999999998</v>
      </c>
      <c r="F366" s="35" t="s">
        <v>257</v>
      </c>
      <c r="I366" s="42">
        <f t="shared" ca="1" si="22"/>
        <v>3.0506715560978037</v>
      </c>
      <c r="J366" s="42">
        <f t="shared" ca="1" si="23"/>
        <v>3.2947252805856309</v>
      </c>
    </row>
    <row r="367" spans="3:10" x14ac:dyDescent="0.25">
      <c r="C367" s="47"/>
      <c r="D367" s="52">
        <v>7.75</v>
      </c>
      <c r="E367" s="39">
        <v>2.9350000000000001</v>
      </c>
      <c r="F367" s="35" t="s">
        <v>257</v>
      </c>
      <c r="I367" s="42">
        <f t="shared" ca="1" si="22"/>
        <v>7.6266788902445093</v>
      </c>
      <c r="J367" s="42">
        <f t="shared" ca="1" si="23"/>
        <v>7.4741453124396084</v>
      </c>
    </row>
    <row r="368" spans="3:10" x14ac:dyDescent="0.25">
      <c r="C368" s="45"/>
      <c r="D368" s="52"/>
      <c r="E368" s="39"/>
      <c r="F368" s="35"/>
      <c r="I368" s="42" t="str">
        <f t="shared" ca="1" si="22"/>
        <v/>
      </c>
      <c r="J368" s="42" t="str">
        <f t="shared" ca="1" si="23"/>
        <v/>
      </c>
    </row>
    <row r="369" spans="3:10" x14ac:dyDescent="0.25">
      <c r="D369" s="52"/>
      <c r="E369" s="39"/>
      <c r="F369" s="35"/>
      <c r="I369" s="42" t="str">
        <f t="shared" ca="1" si="22"/>
        <v/>
      </c>
      <c r="J369" s="42" t="str">
        <f t="shared" ca="1" si="23"/>
        <v/>
      </c>
    </row>
    <row r="370" spans="3:10" x14ac:dyDescent="0.25">
      <c r="C370" s="4"/>
      <c r="D370" s="52"/>
      <c r="E370" s="39"/>
      <c r="F370" s="35"/>
      <c r="I370" s="42" t="str">
        <f t="shared" ca="1" si="22"/>
        <v/>
      </c>
      <c r="J370" s="42" t="str">
        <f t="shared" ca="1" si="23"/>
        <v/>
      </c>
    </row>
    <row r="371" spans="3:10" x14ac:dyDescent="0.25">
      <c r="D371" s="52"/>
      <c r="E371" s="39"/>
      <c r="F371" s="35"/>
      <c r="I371" s="42" t="str">
        <f t="shared" ca="1" si="22"/>
        <v/>
      </c>
      <c r="J371" s="42" t="str">
        <f t="shared" ca="1" si="23"/>
        <v/>
      </c>
    </row>
    <row r="372" spans="3:10" x14ac:dyDescent="0.25">
      <c r="D372" s="52"/>
      <c r="E372" s="39"/>
      <c r="F372" s="35"/>
      <c r="I372" s="42" t="str">
        <f t="shared" ca="1" si="22"/>
        <v/>
      </c>
      <c r="J372" s="42" t="str">
        <f t="shared" ca="1" si="23"/>
        <v/>
      </c>
    </row>
    <row r="373" spans="3:10" x14ac:dyDescent="0.25">
      <c r="D373" s="52"/>
      <c r="E373" s="39"/>
      <c r="F373" s="35"/>
      <c r="I373" s="42" t="str">
        <f t="shared" ca="1" si="22"/>
        <v/>
      </c>
      <c r="J373" s="42" t="str">
        <f t="shared" ca="1" si="23"/>
        <v/>
      </c>
    </row>
    <row r="374" spans="3:10" x14ac:dyDescent="0.25">
      <c r="D374" s="52"/>
      <c r="E374" s="39"/>
      <c r="F374" s="35"/>
      <c r="I374" s="42" t="str">
        <f t="shared" ca="1" si="22"/>
        <v/>
      </c>
      <c r="J374" s="42" t="str">
        <f t="shared" ca="1" si="23"/>
        <v/>
      </c>
    </row>
    <row r="375" spans="3:10" x14ac:dyDescent="0.25">
      <c r="D375" s="52"/>
      <c r="E375" s="39"/>
      <c r="F375" s="35"/>
      <c r="I375" s="42" t="str">
        <f t="shared" ca="1" si="22"/>
        <v/>
      </c>
      <c r="J375" s="42" t="str">
        <f t="shared" ca="1" si="23"/>
        <v/>
      </c>
    </row>
    <row r="376" spans="3:10" x14ac:dyDescent="0.25">
      <c r="D376" s="52"/>
      <c r="E376" s="39"/>
      <c r="F376" s="35"/>
      <c r="I376" s="42" t="str">
        <f t="shared" ca="1" si="22"/>
        <v/>
      </c>
      <c r="J376" s="42" t="str">
        <f t="shared" ca="1" si="23"/>
        <v/>
      </c>
    </row>
    <row r="377" spans="3:10" x14ac:dyDescent="0.25">
      <c r="D377" s="52"/>
      <c r="E377" s="39"/>
      <c r="F377" s="35"/>
      <c r="I377" s="42" t="str">
        <f t="shared" ca="1" si="22"/>
        <v/>
      </c>
      <c r="J377" s="42" t="str">
        <f t="shared" ca="1" si="23"/>
        <v/>
      </c>
    </row>
    <row r="378" spans="3:10" x14ac:dyDescent="0.25">
      <c r="D378" s="52"/>
      <c r="E378" s="39"/>
      <c r="F378" s="35"/>
      <c r="I378" s="42" t="str">
        <f t="shared" ca="1" si="22"/>
        <v/>
      </c>
      <c r="J378" s="42" t="str">
        <f t="shared" ca="1" si="23"/>
        <v/>
      </c>
    </row>
    <row r="379" spans="3:10" x14ac:dyDescent="0.25">
      <c r="D379" s="52"/>
      <c r="E379" s="39"/>
      <c r="F379" s="35"/>
      <c r="I379" s="42" t="str">
        <f t="shared" ca="1" si="22"/>
        <v/>
      </c>
      <c r="J379" s="42" t="str">
        <f t="shared" ca="1" si="23"/>
        <v/>
      </c>
    </row>
    <row r="380" spans="3:10" x14ac:dyDescent="0.25">
      <c r="D380" s="52"/>
      <c r="E380" s="39"/>
      <c r="F380" s="35"/>
      <c r="I380" s="42" t="str">
        <f t="shared" ca="1" si="22"/>
        <v/>
      </c>
      <c r="J380" s="42" t="str">
        <f t="shared" ca="1" si="23"/>
        <v/>
      </c>
    </row>
    <row r="381" spans="3:10" x14ac:dyDescent="0.25">
      <c r="D381" s="52"/>
      <c r="E381" s="39"/>
      <c r="F381" s="35"/>
      <c r="I381" s="42" t="str">
        <f t="shared" ca="1" si="22"/>
        <v/>
      </c>
      <c r="J381" s="42" t="str">
        <f t="shared" ca="1" si="23"/>
        <v/>
      </c>
    </row>
    <row r="382" spans="3:10" x14ac:dyDescent="0.25">
      <c r="D382" s="52"/>
      <c r="E382" s="39"/>
      <c r="F382" s="35"/>
      <c r="I382" s="42" t="str">
        <f t="shared" ca="1" si="22"/>
        <v/>
      </c>
      <c r="J382" s="42" t="str">
        <f t="shared" ca="1" si="23"/>
        <v/>
      </c>
    </row>
    <row r="383" spans="3:10" x14ac:dyDescent="0.25">
      <c r="D383" s="52"/>
      <c r="E383" s="39"/>
      <c r="F383" s="35"/>
      <c r="I383" s="42" t="str">
        <f t="shared" ca="1" si="22"/>
        <v/>
      </c>
      <c r="J383" s="42" t="str">
        <f t="shared" ca="1" si="23"/>
        <v/>
      </c>
    </row>
    <row r="384" spans="3:10" x14ac:dyDescent="0.25">
      <c r="D384" s="52"/>
      <c r="E384" s="39"/>
      <c r="F384" s="35"/>
      <c r="I384" s="42" t="str">
        <f t="shared" ca="1" si="22"/>
        <v/>
      </c>
      <c r="J384" s="42" t="str">
        <f t="shared" ca="1" si="23"/>
        <v/>
      </c>
    </row>
    <row r="385" spans="3:10" x14ac:dyDescent="0.25">
      <c r="D385" s="52"/>
      <c r="E385" s="39"/>
      <c r="F385" s="35"/>
      <c r="I385" s="42" t="str">
        <f t="shared" ca="1" si="22"/>
        <v/>
      </c>
      <c r="J385" s="42" t="str">
        <f t="shared" ca="1" si="23"/>
        <v/>
      </c>
    </row>
    <row r="386" spans="3:10" x14ac:dyDescent="0.25">
      <c r="D386" s="52"/>
      <c r="E386" s="39"/>
      <c r="F386" s="35"/>
      <c r="I386" s="42" t="str">
        <f t="shared" ca="1" si="22"/>
        <v/>
      </c>
      <c r="J386" s="42" t="str">
        <f t="shared" ca="1" si="23"/>
        <v/>
      </c>
    </row>
    <row r="387" spans="3:10" x14ac:dyDescent="0.25">
      <c r="D387" s="52"/>
      <c r="E387" s="39"/>
      <c r="F387" s="35"/>
      <c r="I387" s="42" t="str">
        <f t="shared" ca="1" si="22"/>
        <v/>
      </c>
      <c r="J387" s="42" t="str">
        <f t="shared" ca="1" si="23"/>
        <v/>
      </c>
    </row>
    <row r="388" spans="3:10" x14ac:dyDescent="0.25">
      <c r="D388" s="52"/>
      <c r="E388" s="39"/>
      <c r="F388" s="35"/>
      <c r="I388" s="42" t="str">
        <f t="shared" ca="1" si="22"/>
        <v/>
      </c>
      <c r="J388" s="42" t="str">
        <f t="shared" ca="1" si="23"/>
        <v/>
      </c>
    </row>
    <row r="389" spans="3:10" x14ac:dyDescent="0.25">
      <c r="D389" s="52"/>
      <c r="E389" s="39"/>
      <c r="F389" s="35"/>
      <c r="I389" s="42" t="str">
        <f t="shared" ca="1" si="22"/>
        <v/>
      </c>
      <c r="J389" s="42" t="str">
        <f t="shared" ca="1" si="23"/>
        <v/>
      </c>
    </row>
    <row r="390" spans="3:10" x14ac:dyDescent="0.25">
      <c r="D390" s="52"/>
      <c r="E390" s="39"/>
      <c r="F390" s="35"/>
      <c r="I390" s="42" t="str">
        <f t="shared" ca="1" si="22"/>
        <v/>
      </c>
      <c r="J390" s="42" t="str">
        <f t="shared" ca="1" si="23"/>
        <v/>
      </c>
    </row>
    <row r="391" spans="3:10" x14ac:dyDescent="0.25">
      <c r="D391" s="52"/>
      <c r="E391" s="39"/>
      <c r="F391" s="35"/>
      <c r="I391" s="42" t="str">
        <f t="shared" ca="1" si="22"/>
        <v/>
      </c>
      <c r="J391" s="42" t="str">
        <f t="shared" ca="1" si="23"/>
        <v/>
      </c>
    </row>
    <row r="392" spans="3:10" x14ac:dyDescent="0.25">
      <c r="D392" s="52"/>
      <c r="E392" s="39"/>
      <c r="F392" s="35"/>
      <c r="I392" s="42" t="str">
        <f t="shared" ca="1" si="22"/>
        <v/>
      </c>
      <c r="J392" s="42" t="str">
        <f t="shared" ca="1" si="23"/>
        <v/>
      </c>
    </row>
    <row r="393" spans="3:10" x14ac:dyDescent="0.25">
      <c r="D393" s="52"/>
      <c r="E393" s="39"/>
      <c r="F393" s="35"/>
      <c r="I393" s="42" t="str">
        <f t="shared" ca="1" si="22"/>
        <v/>
      </c>
      <c r="J393" s="42" t="str">
        <f t="shared" ca="1" si="23"/>
        <v/>
      </c>
    </row>
    <row r="394" spans="3:10" x14ac:dyDescent="0.25">
      <c r="D394" s="52"/>
      <c r="E394" s="39"/>
      <c r="F394" s="35"/>
      <c r="I394" s="42" t="str">
        <f t="shared" ca="1" si="22"/>
        <v/>
      </c>
      <c r="J394" s="42" t="str">
        <f t="shared" ca="1" si="23"/>
        <v/>
      </c>
    </row>
    <row r="395" spans="3:10" x14ac:dyDescent="0.25">
      <c r="D395" s="52"/>
      <c r="E395" s="39"/>
      <c r="F395" s="35"/>
      <c r="I395" s="42" t="str">
        <f t="shared" ca="1" si="22"/>
        <v/>
      </c>
      <c r="J395" s="42" t="str">
        <f t="shared" ca="1" si="23"/>
        <v/>
      </c>
    </row>
    <row r="396" spans="3:10" x14ac:dyDescent="0.25">
      <c r="D396" s="52"/>
      <c r="E396" s="39"/>
      <c r="F396" s="35"/>
      <c r="I396" s="42" t="str">
        <f t="shared" ca="1" si="22"/>
        <v/>
      </c>
      <c r="J396" s="42" t="str">
        <f t="shared" ca="1" si="23"/>
        <v/>
      </c>
    </row>
    <row r="397" spans="3:10" x14ac:dyDescent="0.25">
      <c r="D397" s="52"/>
      <c r="E397" s="38"/>
      <c r="F397" s="38"/>
      <c r="I397" s="42" t="str">
        <f t="shared" ca="1" si="22"/>
        <v/>
      </c>
      <c r="J397" s="42" t="str">
        <f t="shared" ca="1" si="23"/>
        <v/>
      </c>
    </row>
    <row r="398" spans="3:10" x14ac:dyDescent="0.25">
      <c r="D398" s="46">
        <f ca="1">SUM(INDIRECT(CONCATENATE(ADDRESS(ROW(D362),COLUMN(D362)),":",ADDRESS(ROW()-1,COLUMN()))))</f>
        <v>29.450000000000003</v>
      </c>
      <c r="I398" s="46">
        <f ca="1">SUM(INDIRECT(CONCATENATE(ADDRESS(ROW(I362),COLUMN(I362)),":",ADDRESS(ROW()-1,COLUMN()))))</f>
        <v>28.981379782929135</v>
      </c>
      <c r="J398" s="46">
        <f ca="1">SUM(INDIRECT(CONCATENATE(ADDRESS(ROW(J362),COLUMN(J362)),":",ADDRESS(ROW()-1,COLUMN()))))</f>
        <v>32.825225943612331</v>
      </c>
    </row>
    <row r="400" spans="3:10" x14ac:dyDescent="0.25">
      <c r="C400" s="34">
        <f ca="1">EOMONTH(C362,0)+1</f>
        <v>37500</v>
      </c>
      <c r="D400" s="52">
        <v>-15</v>
      </c>
      <c r="E400" s="39">
        <v>2.9649999999999999</v>
      </c>
      <c r="F400" s="35" t="s">
        <v>257</v>
      </c>
      <c r="I400" s="42">
        <f ca="1">IF(D400="","",D400*IF(UPPER(H400)="Y",1,$C$402))</f>
        <v>-14.726819860186758</v>
      </c>
      <c r="J400" s="42">
        <f ca="1">IF(D400="","",($C$401-E400)*I400*10)</f>
        <v>-12.223260483955036</v>
      </c>
    </row>
    <row r="401" spans="3:10" x14ac:dyDescent="0.25">
      <c r="C401" s="41">
        <f ca="1">INDEX(Inputs!$1:$1048576,MATCH(C400,Inputs!C:C,0),5)</f>
        <v>3.048</v>
      </c>
      <c r="D401" s="52">
        <v>15</v>
      </c>
      <c r="E401" s="39">
        <v>2.9449999999999998</v>
      </c>
      <c r="F401" s="35" t="s">
        <v>257</v>
      </c>
      <c r="I401" s="42">
        <f t="shared" ref="I401:I435" ca="1" si="24">IF(D401="","",D401*IF(UPPER(H401)="Y",1,$C$402))</f>
        <v>14.726819860186758</v>
      </c>
      <c r="J401" s="42">
        <f t="shared" ref="J401:J435" ca="1" si="25">IF(D401="","",($C$401-E401)*I401*10)</f>
        <v>15.16862445599239</v>
      </c>
    </row>
    <row r="402" spans="3:10" x14ac:dyDescent="0.25">
      <c r="C402" s="40">
        <f ca="1">INDEX(Inputs!$1:$1048576,MATCH(C400,Inputs!C:C,0),8)</f>
        <v>0.98178799067911715</v>
      </c>
      <c r="D402" s="52">
        <v>15</v>
      </c>
      <c r="E402" s="39">
        <v>2.93</v>
      </c>
      <c r="F402" s="35" t="s">
        <v>257</v>
      </c>
      <c r="I402" s="42">
        <f t="shared" ca="1" si="24"/>
        <v>14.726819860186758</v>
      </c>
      <c r="J402" s="42">
        <f t="shared" ca="1" si="25"/>
        <v>17.377647435020357</v>
      </c>
    </row>
    <row r="403" spans="3:10" x14ac:dyDescent="0.25">
      <c r="C403" s="63">
        <f ca="1">I436</f>
        <v>27.980957734354842</v>
      </c>
      <c r="D403" s="52">
        <v>3</v>
      </c>
      <c r="E403" s="39">
        <v>2.9249999999999998</v>
      </c>
      <c r="F403" s="35" t="s">
        <v>257</v>
      </c>
      <c r="I403" s="42">
        <f t="shared" ca="1" si="24"/>
        <v>2.9453639720373515</v>
      </c>
      <c r="J403" s="42">
        <f t="shared" ca="1" si="25"/>
        <v>3.6227976856059483</v>
      </c>
    </row>
    <row r="404" spans="3:10" x14ac:dyDescent="0.25">
      <c r="C404" s="63">
        <f ca="1">J436</f>
        <v>35.889259999275126</v>
      </c>
      <c r="D404" s="52">
        <v>3</v>
      </c>
      <c r="E404" s="39">
        <v>2.9249999999999998</v>
      </c>
      <c r="F404" s="35" t="s">
        <v>257</v>
      </c>
      <c r="I404" s="42">
        <f t="shared" ca="1" si="24"/>
        <v>2.9453639720373515</v>
      </c>
      <c r="J404" s="42">
        <f t="shared" ca="1" si="25"/>
        <v>3.6227976856059483</v>
      </c>
    </row>
    <row r="405" spans="3:10" x14ac:dyDescent="0.25">
      <c r="C405" s="47"/>
      <c r="D405" s="52">
        <v>7.5</v>
      </c>
      <c r="E405" s="39">
        <v>2.9350000000000001</v>
      </c>
      <c r="F405" s="35" t="s">
        <v>257</v>
      </c>
      <c r="I405" s="42">
        <f t="shared" ca="1" si="24"/>
        <v>7.3634099300933791</v>
      </c>
      <c r="J405" s="42">
        <f t="shared" ca="1" si="25"/>
        <v>8.320653221005518</v>
      </c>
    </row>
    <row r="406" spans="3:10" x14ac:dyDescent="0.25">
      <c r="C406" s="45"/>
      <c r="D406" s="52"/>
      <c r="E406" s="39"/>
      <c r="F406" s="35"/>
      <c r="I406" s="42" t="str">
        <f t="shared" ca="1" si="24"/>
        <v/>
      </c>
      <c r="J406" s="42" t="str">
        <f t="shared" ca="1" si="25"/>
        <v/>
      </c>
    </row>
    <row r="407" spans="3:10" x14ac:dyDescent="0.25">
      <c r="D407" s="52"/>
      <c r="E407" s="39"/>
      <c r="F407" s="35"/>
      <c r="I407" s="42" t="str">
        <f t="shared" ca="1" si="24"/>
        <v/>
      </c>
      <c r="J407" s="42" t="str">
        <f t="shared" ca="1" si="25"/>
        <v/>
      </c>
    </row>
    <row r="408" spans="3:10" x14ac:dyDescent="0.25">
      <c r="C408" s="4"/>
      <c r="D408" s="52"/>
      <c r="E408" s="39"/>
      <c r="F408" s="35"/>
      <c r="I408" s="42" t="str">
        <f t="shared" ca="1" si="24"/>
        <v/>
      </c>
      <c r="J408" s="42" t="str">
        <f t="shared" ca="1" si="25"/>
        <v/>
      </c>
    </row>
    <row r="409" spans="3:10" x14ac:dyDescent="0.25">
      <c r="D409" s="52"/>
      <c r="E409" s="39"/>
      <c r="F409" s="35"/>
      <c r="I409" s="42" t="str">
        <f t="shared" ca="1" si="24"/>
        <v/>
      </c>
      <c r="J409" s="42" t="str">
        <f t="shared" ca="1" si="25"/>
        <v/>
      </c>
    </row>
    <row r="410" spans="3:10" x14ac:dyDescent="0.25">
      <c r="D410" s="52"/>
      <c r="E410" s="39"/>
      <c r="F410" s="35"/>
      <c r="I410" s="42" t="str">
        <f t="shared" ca="1" si="24"/>
        <v/>
      </c>
      <c r="J410" s="42" t="str">
        <f t="shared" ca="1" si="25"/>
        <v/>
      </c>
    </row>
    <row r="411" spans="3:10" x14ac:dyDescent="0.25">
      <c r="D411" s="52"/>
      <c r="E411" s="39"/>
      <c r="F411" s="35"/>
      <c r="I411" s="42" t="str">
        <f t="shared" ca="1" si="24"/>
        <v/>
      </c>
      <c r="J411" s="42" t="str">
        <f t="shared" ca="1" si="25"/>
        <v/>
      </c>
    </row>
    <row r="412" spans="3:10" x14ac:dyDescent="0.25">
      <c r="D412" s="52"/>
      <c r="E412" s="39"/>
      <c r="F412" s="35"/>
      <c r="I412" s="42" t="str">
        <f t="shared" ca="1" si="24"/>
        <v/>
      </c>
      <c r="J412" s="42" t="str">
        <f t="shared" ca="1" si="25"/>
        <v/>
      </c>
    </row>
    <row r="413" spans="3:10" x14ac:dyDescent="0.25">
      <c r="D413" s="52"/>
      <c r="E413" s="39"/>
      <c r="F413" s="35"/>
      <c r="I413" s="42" t="str">
        <f t="shared" ca="1" si="24"/>
        <v/>
      </c>
      <c r="J413" s="42" t="str">
        <f t="shared" ca="1" si="25"/>
        <v/>
      </c>
    </row>
    <row r="414" spans="3:10" x14ac:dyDescent="0.25">
      <c r="D414" s="52"/>
      <c r="E414" s="39"/>
      <c r="F414" s="35"/>
      <c r="I414" s="42" t="str">
        <f t="shared" ca="1" si="24"/>
        <v/>
      </c>
      <c r="J414" s="42" t="str">
        <f t="shared" ca="1" si="25"/>
        <v/>
      </c>
    </row>
    <row r="415" spans="3:10" x14ac:dyDescent="0.25">
      <c r="D415" s="52"/>
      <c r="E415" s="39"/>
      <c r="F415" s="35"/>
      <c r="I415" s="42" t="str">
        <f t="shared" ca="1" si="24"/>
        <v/>
      </c>
      <c r="J415" s="42" t="str">
        <f t="shared" ca="1" si="25"/>
        <v/>
      </c>
    </row>
    <row r="416" spans="3:10" x14ac:dyDescent="0.25">
      <c r="D416" s="52"/>
      <c r="E416" s="39"/>
      <c r="F416" s="35"/>
      <c r="I416" s="42" t="str">
        <f t="shared" ca="1" si="24"/>
        <v/>
      </c>
      <c r="J416" s="42" t="str">
        <f t="shared" ca="1" si="25"/>
        <v/>
      </c>
    </row>
    <row r="417" spans="4:10" x14ac:dyDescent="0.25">
      <c r="D417" s="52"/>
      <c r="E417" s="39"/>
      <c r="F417" s="35"/>
      <c r="I417" s="42" t="str">
        <f t="shared" ca="1" si="24"/>
        <v/>
      </c>
      <c r="J417" s="42" t="str">
        <f t="shared" ca="1" si="25"/>
        <v/>
      </c>
    </row>
    <row r="418" spans="4:10" x14ac:dyDescent="0.25">
      <c r="D418" s="52"/>
      <c r="E418" s="39"/>
      <c r="F418" s="35"/>
      <c r="I418" s="42" t="str">
        <f t="shared" ca="1" si="24"/>
        <v/>
      </c>
      <c r="J418" s="42" t="str">
        <f t="shared" ca="1" si="25"/>
        <v/>
      </c>
    </row>
    <row r="419" spans="4:10" x14ac:dyDescent="0.25">
      <c r="D419" s="52"/>
      <c r="E419" s="39"/>
      <c r="F419" s="35"/>
      <c r="I419" s="42" t="str">
        <f t="shared" ca="1" si="24"/>
        <v/>
      </c>
      <c r="J419" s="42" t="str">
        <f t="shared" ca="1" si="25"/>
        <v/>
      </c>
    </row>
    <row r="420" spans="4:10" x14ac:dyDescent="0.25">
      <c r="D420" s="52"/>
      <c r="E420" s="39"/>
      <c r="F420" s="35"/>
      <c r="I420" s="42" t="str">
        <f t="shared" ca="1" si="24"/>
        <v/>
      </c>
      <c r="J420" s="42" t="str">
        <f t="shared" ca="1" si="25"/>
        <v/>
      </c>
    </row>
    <row r="421" spans="4:10" x14ac:dyDescent="0.25">
      <c r="D421" s="52"/>
      <c r="E421" s="39"/>
      <c r="F421" s="35"/>
      <c r="I421" s="42" t="str">
        <f t="shared" ca="1" si="24"/>
        <v/>
      </c>
      <c r="J421" s="42" t="str">
        <f t="shared" ca="1" si="25"/>
        <v/>
      </c>
    </row>
    <row r="422" spans="4:10" x14ac:dyDescent="0.25">
      <c r="D422" s="52"/>
      <c r="E422" s="39"/>
      <c r="F422" s="35"/>
      <c r="I422" s="42" t="str">
        <f t="shared" ca="1" si="24"/>
        <v/>
      </c>
      <c r="J422" s="42" t="str">
        <f t="shared" ca="1" si="25"/>
        <v/>
      </c>
    </row>
    <row r="423" spans="4:10" x14ac:dyDescent="0.25">
      <c r="D423" s="52"/>
      <c r="E423" s="39"/>
      <c r="F423" s="35"/>
      <c r="I423" s="42" t="str">
        <f t="shared" ca="1" si="24"/>
        <v/>
      </c>
      <c r="J423" s="42" t="str">
        <f t="shared" ca="1" si="25"/>
        <v/>
      </c>
    </row>
    <row r="424" spans="4:10" x14ac:dyDescent="0.25">
      <c r="D424" s="52"/>
      <c r="E424" s="39"/>
      <c r="F424" s="35"/>
      <c r="I424" s="42" t="str">
        <f t="shared" ca="1" si="24"/>
        <v/>
      </c>
      <c r="J424" s="42" t="str">
        <f t="shared" ca="1" si="25"/>
        <v/>
      </c>
    </row>
    <row r="425" spans="4:10" x14ac:dyDescent="0.25">
      <c r="D425" s="52"/>
      <c r="E425" s="39"/>
      <c r="F425" s="35"/>
      <c r="I425" s="42" t="str">
        <f t="shared" ca="1" si="24"/>
        <v/>
      </c>
      <c r="J425" s="42" t="str">
        <f t="shared" ca="1" si="25"/>
        <v/>
      </c>
    </row>
    <row r="426" spans="4:10" x14ac:dyDescent="0.25">
      <c r="D426" s="52"/>
      <c r="E426" s="39"/>
      <c r="F426" s="35"/>
      <c r="I426" s="42" t="str">
        <f t="shared" ca="1" si="24"/>
        <v/>
      </c>
      <c r="J426" s="42" t="str">
        <f t="shared" ca="1" si="25"/>
        <v/>
      </c>
    </row>
    <row r="427" spans="4:10" x14ac:dyDescent="0.25">
      <c r="D427" s="52"/>
      <c r="E427" s="39"/>
      <c r="F427" s="35"/>
      <c r="I427" s="42" t="str">
        <f t="shared" ca="1" si="24"/>
        <v/>
      </c>
      <c r="J427" s="42" t="str">
        <f t="shared" ca="1" si="25"/>
        <v/>
      </c>
    </row>
    <row r="428" spans="4:10" x14ac:dyDescent="0.25">
      <c r="D428" s="52"/>
      <c r="E428" s="39"/>
      <c r="F428" s="35"/>
      <c r="I428" s="42" t="str">
        <f t="shared" ca="1" si="24"/>
        <v/>
      </c>
      <c r="J428" s="42" t="str">
        <f t="shared" ca="1" si="25"/>
        <v/>
      </c>
    </row>
    <row r="429" spans="4:10" x14ac:dyDescent="0.25">
      <c r="D429" s="52"/>
      <c r="E429" s="39"/>
      <c r="F429" s="35"/>
      <c r="I429" s="42" t="str">
        <f t="shared" ca="1" si="24"/>
        <v/>
      </c>
      <c r="J429" s="42" t="str">
        <f t="shared" ca="1" si="25"/>
        <v/>
      </c>
    </row>
    <row r="430" spans="4:10" x14ac:dyDescent="0.25">
      <c r="D430" s="52"/>
      <c r="E430" s="39"/>
      <c r="F430" s="35"/>
      <c r="I430" s="42" t="str">
        <f t="shared" ca="1" si="24"/>
        <v/>
      </c>
      <c r="J430" s="42" t="str">
        <f t="shared" ca="1" si="25"/>
        <v/>
      </c>
    </row>
    <row r="431" spans="4:10" x14ac:dyDescent="0.25">
      <c r="D431" s="52"/>
      <c r="E431" s="39"/>
      <c r="F431" s="35"/>
      <c r="I431" s="42" t="str">
        <f t="shared" ca="1" si="24"/>
        <v/>
      </c>
      <c r="J431" s="42" t="str">
        <f t="shared" ca="1" si="25"/>
        <v/>
      </c>
    </row>
    <row r="432" spans="4:10" x14ac:dyDescent="0.25">
      <c r="D432" s="52"/>
      <c r="E432" s="39"/>
      <c r="F432" s="35"/>
      <c r="I432" s="42" t="str">
        <f t="shared" ca="1" si="24"/>
        <v/>
      </c>
      <c r="J432" s="42" t="str">
        <f t="shared" ca="1" si="25"/>
        <v/>
      </c>
    </row>
    <row r="433" spans="3:10" x14ac:dyDescent="0.25">
      <c r="D433" s="52"/>
      <c r="E433" s="39"/>
      <c r="F433" s="35"/>
      <c r="I433" s="42" t="str">
        <f t="shared" ca="1" si="24"/>
        <v/>
      </c>
      <c r="J433" s="42" t="str">
        <f t="shared" ca="1" si="25"/>
        <v/>
      </c>
    </row>
    <row r="434" spans="3:10" x14ac:dyDescent="0.25">
      <c r="D434" s="52"/>
      <c r="E434" s="39"/>
      <c r="F434" s="35"/>
      <c r="I434" s="42" t="str">
        <f t="shared" ca="1" si="24"/>
        <v/>
      </c>
      <c r="J434" s="42" t="str">
        <f t="shared" ca="1" si="25"/>
        <v/>
      </c>
    </row>
    <row r="435" spans="3:10" x14ac:dyDescent="0.25">
      <c r="D435" s="52"/>
      <c r="E435" s="38"/>
      <c r="F435" s="38"/>
      <c r="I435" s="42" t="str">
        <f t="shared" ca="1" si="24"/>
        <v/>
      </c>
      <c r="J435" s="42" t="str">
        <f t="shared" ca="1" si="25"/>
        <v/>
      </c>
    </row>
    <row r="436" spans="3:10" x14ac:dyDescent="0.25">
      <c r="D436" s="46">
        <f ca="1">SUM(INDIRECT(CONCATENATE(ADDRESS(ROW(D400),COLUMN(D400)),":",ADDRESS(ROW()-1,COLUMN()))))</f>
        <v>28.5</v>
      </c>
      <c r="I436" s="46">
        <f ca="1">SUM(INDIRECT(CONCATENATE(ADDRESS(ROW(I400),COLUMN(I400)),":",ADDRESS(ROW()-1,COLUMN()))))</f>
        <v>27.980957734354842</v>
      </c>
      <c r="J436" s="46">
        <f ca="1">SUM(INDIRECT(CONCATENATE(ADDRESS(ROW(J400),COLUMN(J400)),":",ADDRESS(ROW()-1,COLUMN()))))</f>
        <v>35.889259999275126</v>
      </c>
    </row>
    <row r="438" spans="3:10" x14ac:dyDescent="0.25">
      <c r="C438" s="34">
        <f ca="1">EOMONTH(C400,0)+1</f>
        <v>37530</v>
      </c>
      <c r="D438" s="52">
        <v>-15.5</v>
      </c>
      <c r="E438" s="39">
        <v>2.9649999999999999</v>
      </c>
      <c r="F438" s="35" t="s">
        <v>257</v>
      </c>
      <c r="I438" s="42">
        <f ca="1">IF(D438="","",D438*IF(UPPER(H438)="Y",1,$C$440))</f>
        <v>-15.181032593742332</v>
      </c>
      <c r="J438" s="42">
        <f ca="1">IF(D438="","",($C$439-E438)*I438*10)</f>
        <v>-18.6726700903031</v>
      </c>
    </row>
    <row r="439" spans="3:10" x14ac:dyDescent="0.25">
      <c r="C439" s="41">
        <f ca="1">INDEX(Inputs!$1:$1048576,MATCH(C438,Inputs!C:C,0),5)</f>
        <v>3.0880000000000001</v>
      </c>
      <c r="D439" s="52">
        <v>15.5</v>
      </c>
      <c r="E439" s="39">
        <v>2.9449999999999998</v>
      </c>
      <c r="F439" s="35" t="s">
        <v>257</v>
      </c>
      <c r="I439" s="42">
        <f t="shared" ref="I439:I473" ca="1" si="26">IF(D439="","",D439*IF(UPPER(H439)="Y",1,$C$440))</f>
        <v>15.181032593742332</v>
      </c>
      <c r="J439" s="42">
        <f t="shared" ref="J439:J473" ca="1" si="27">IF(D439="","",($C$439-E439)*I439*10)</f>
        <v>21.708876609051572</v>
      </c>
    </row>
    <row r="440" spans="3:10" x14ac:dyDescent="0.25">
      <c r="C440" s="40">
        <f ca="1">INDEX(Inputs!$1:$1048576,MATCH(C438,Inputs!C:C,0),8)</f>
        <v>0.97942145766079558</v>
      </c>
      <c r="D440" s="52">
        <v>15.5</v>
      </c>
      <c r="E440" s="39">
        <v>2.93</v>
      </c>
      <c r="F440" s="35" t="s">
        <v>257</v>
      </c>
      <c r="I440" s="42">
        <f t="shared" ca="1" si="26"/>
        <v>15.181032593742332</v>
      </c>
      <c r="J440" s="42">
        <f t="shared" ca="1" si="27"/>
        <v>23.986031498112869</v>
      </c>
    </row>
    <row r="441" spans="3:10" x14ac:dyDescent="0.25">
      <c r="C441" s="63">
        <f ca="1">I474</f>
        <v>28.843961928110431</v>
      </c>
      <c r="D441" s="52">
        <v>3.1</v>
      </c>
      <c r="E441" s="39">
        <v>2.9249999999999998</v>
      </c>
      <c r="F441" s="35" t="s">
        <v>257</v>
      </c>
      <c r="I441" s="42">
        <f t="shared" ca="1" si="26"/>
        <v>3.0362065187484664</v>
      </c>
      <c r="J441" s="42">
        <f t="shared" ca="1" si="27"/>
        <v>4.9490166255600085</v>
      </c>
    </row>
    <row r="442" spans="3:10" x14ac:dyDescent="0.25">
      <c r="C442" s="63">
        <f ca="1">J474</f>
        <v>48.533761202194242</v>
      </c>
      <c r="D442" s="52">
        <v>3.1</v>
      </c>
      <c r="E442" s="39">
        <v>2.9249999999999998</v>
      </c>
      <c r="F442" s="35" t="s">
        <v>257</v>
      </c>
      <c r="I442" s="42">
        <f t="shared" ca="1" si="26"/>
        <v>3.0362065187484664</v>
      </c>
      <c r="J442" s="42">
        <f t="shared" ca="1" si="27"/>
        <v>4.9490166255600085</v>
      </c>
    </row>
    <row r="443" spans="3:10" x14ac:dyDescent="0.25">
      <c r="C443" s="47"/>
      <c r="D443" s="52">
        <v>7.75</v>
      </c>
      <c r="E443" s="39">
        <v>2.9350000000000001</v>
      </c>
      <c r="F443" s="35" t="s">
        <v>257</v>
      </c>
      <c r="I443" s="42">
        <f t="shared" ca="1" si="26"/>
        <v>7.5905162968711659</v>
      </c>
      <c r="J443" s="42">
        <f t="shared" ca="1" si="27"/>
        <v>11.613489934212886</v>
      </c>
    </row>
    <row r="444" spans="3:10" x14ac:dyDescent="0.25">
      <c r="C444" s="45"/>
      <c r="D444" s="52"/>
      <c r="E444" s="39"/>
      <c r="F444" s="35"/>
      <c r="I444" s="42" t="str">
        <f t="shared" ca="1" si="26"/>
        <v/>
      </c>
      <c r="J444" s="42" t="str">
        <f t="shared" ca="1" si="27"/>
        <v/>
      </c>
    </row>
    <row r="445" spans="3:10" x14ac:dyDescent="0.25">
      <c r="D445" s="52"/>
      <c r="E445" s="39"/>
      <c r="F445" s="35"/>
      <c r="I445" s="42" t="str">
        <f t="shared" ca="1" si="26"/>
        <v/>
      </c>
      <c r="J445" s="42" t="str">
        <f t="shared" ca="1" si="27"/>
        <v/>
      </c>
    </row>
    <row r="446" spans="3:10" x14ac:dyDescent="0.25">
      <c r="C446" s="4"/>
      <c r="D446" s="52"/>
      <c r="E446" s="39"/>
      <c r="F446" s="35"/>
      <c r="I446" s="42" t="str">
        <f t="shared" ca="1" si="26"/>
        <v/>
      </c>
      <c r="J446" s="42" t="str">
        <f t="shared" ca="1" si="27"/>
        <v/>
      </c>
    </row>
    <row r="447" spans="3:10" x14ac:dyDescent="0.25">
      <c r="D447" s="52"/>
      <c r="E447" s="39"/>
      <c r="F447" s="35"/>
      <c r="I447" s="42" t="str">
        <f t="shared" ca="1" si="26"/>
        <v/>
      </c>
      <c r="J447" s="42" t="str">
        <f t="shared" ca="1" si="27"/>
        <v/>
      </c>
    </row>
    <row r="448" spans="3:10" x14ac:dyDescent="0.25">
      <c r="D448" s="52"/>
      <c r="E448" s="39"/>
      <c r="F448" s="35"/>
      <c r="I448" s="42" t="str">
        <f t="shared" ca="1" si="26"/>
        <v/>
      </c>
      <c r="J448" s="42" t="str">
        <f t="shared" ca="1" si="27"/>
        <v/>
      </c>
    </row>
    <row r="449" spans="4:10" x14ac:dyDescent="0.25">
      <c r="D449" s="52"/>
      <c r="E449" s="39"/>
      <c r="F449" s="35"/>
      <c r="I449" s="42" t="str">
        <f t="shared" ca="1" si="26"/>
        <v/>
      </c>
      <c r="J449" s="42" t="str">
        <f t="shared" ca="1" si="27"/>
        <v/>
      </c>
    </row>
    <row r="450" spans="4:10" x14ac:dyDescent="0.25">
      <c r="D450" s="52"/>
      <c r="E450" s="39"/>
      <c r="F450" s="35"/>
      <c r="I450" s="42" t="str">
        <f t="shared" ca="1" si="26"/>
        <v/>
      </c>
      <c r="J450" s="42" t="str">
        <f t="shared" ca="1" si="27"/>
        <v/>
      </c>
    </row>
    <row r="451" spans="4:10" x14ac:dyDescent="0.25">
      <c r="D451" s="52"/>
      <c r="E451" s="39"/>
      <c r="F451" s="35"/>
      <c r="I451" s="42" t="str">
        <f t="shared" ca="1" si="26"/>
        <v/>
      </c>
      <c r="J451" s="42" t="str">
        <f t="shared" ca="1" si="27"/>
        <v/>
      </c>
    </row>
    <row r="452" spans="4:10" x14ac:dyDescent="0.25">
      <c r="D452" s="52"/>
      <c r="E452" s="39"/>
      <c r="F452" s="35"/>
      <c r="I452" s="42" t="str">
        <f t="shared" ca="1" si="26"/>
        <v/>
      </c>
      <c r="J452" s="42" t="str">
        <f t="shared" ca="1" si="27"/>
        <v/>
      </c>
    </row>
    <row r="453" spans="4:10" x14ac:dyDescent="0.25">
      <c r="D453" s="52"/>
      <c r="E453" s="39"/>
      <c r="F453" s="35"/>
      <c r="I453" s="42" t="str">
        <f t="shared" ca="1" si="26"/>
        <v/>
      </c>
      <c r="J453" s="42" t="str">
        <f t="shared" ca="1" si="27"/>
        <v/>
      </c>
    </row>
    <row r="454" spans="4:10" x14ac:dyDescent="0.25">
      <c r="D454" s="52"/>
      <c r="E454" s="39"/>
      <c r="F454" s="35"/>
      <c r="I454" s="42" t="str">
        <f t="shared" ca="1" si="26"/>
        <v/>
      </c>
      <c r="J454" s="42" t="str">
        <f t="shared" ca="1" si="27"/>
        <v/>
      </c>
    </row>
    <row r="455" spans="4:10" x14ac:dyDescent="0.25">
      <c r="D455" s="52"/>
      <c r="E455" s="39"/>
      <c r="F455" s="35"/>
      <c r="I455" s="42" t="str">
        <f t="shared" ca="1" si="26"/>
        <v/>
      </c>
      <c r="J455" s="42" t="str">
        <f t="shared" ca="1" si="27"/>
        <v/>
      </c>
    </row>
    <row r="456" spans="4:10" x14ac:dyDescent="0.25">
      <c r="D456" s="52"/>
      <c r="E456" s="39"/>
      <c r="F456" s="35"/>
      <c r="I456" s="42" t="str">
        <f t="shared" ca="1" si="26"/>
        <v/>
      </c>
      <c r="J456" s="42" t="str">
        <f t="shared" ca="1" si="27"/>
        <v/>
      </c>
    </row>
    <row r="457" spans="4:10" x14ac:dyDescent="0.25">
      <c r="D457" s="52"/>
      <c r="E457" s="39"/>
      <c r="F457" s="35"/>
      <c r="I457" s="42" t="str">
        <f t="shared" ca="1" si="26"/>
        <v/>
      </c>
      <c r="J457" s="42" t="str">
        <f t="shared" ca="1" si="27"/>
        <v/>
      </c>
    </row>
    <row r="458" spans="4:10" x14ac:dyDescent="0.25">
      <c r="D458" s="52"/>
      <c r="E458" s="39"/>
      <c r="F458" s="35"/>
      <c r="I458" s="42" t="str">
        <f t="shared" ca="1" si="26"/>
        <v/>
      </c>
      <c r="J458" s="42" t="str">
        <f t="shared" ca="1" si="27"/>
        <v/>
      </c>
    </row>
    <row r="459" spans="4:10" x14ac:dyDescent="0.25">
      <c r="D459" s="52"/>
      <c r="E459" s="39"/>
      <c r="F459" s="35"/>
      <c r="I459" s="42" t="str">
        <f t="shared" ca="1" si="26"/>
        <v/>
      </c>
      <c r="J459" s="42" t="str">
        <f t="shared" ca="1" si="27"/>
        <v/>
      </c>
    </row>
    <row r="460" spans="4:10" x14ac:dyDescent="0.25">
      <c r="D460" s="52"/>
      <c r="E460" s="39"/>
      <c r="F460" s="35"/>
      <c r="I460" s="42" t="str">
        <f t="shared" ca="1" si="26"/>
        <v/>
      </c>
      <c r="J460" s="42" t="str">
        <f t="shared" ca="1" si="27"/>
        <v/>
      </c>
    </row>
    <row r="461" spans="4:10" x14ac:dyDescent="0.25">
      <c r="D461" s="52"/>
      <c r="E461" s="39"/>
      <c r="F461" s="35"/>
      <c r="I461" s="42" t="str">
        <f t="shared" ca="1" si="26"/>
        <v/>
      </c>
      <c r="J461" s="42" t="str">
        <f t="shared" ca="1" si="27"/>
        <v/>
      </c>
    </row>
    <row r="462" spans="4:10" x14ac:dyDescent="0.25">
      <c r="D462" s="52"/>
      <c r="E462" s="39"/>
      <c r="F462" s="35"/>
      <c r="I462" s="42" t="str">
        <f t="shared" ca="1" si="26"/>
        <v/>
      </c>
      <c r="J462" s="42" t="str">
        <f t="shared" ca="1" si="27"/>
        <v/>
      </c>
    </row>
    <row r="463" spans="4:10" x14ac:dyDescent="0.25">
      <c r="D463" s="52"/>
      <c r="E463" s="39"/>
      <c r="F463" s="35"/>
      <c r="I463" s="42" t="str">
        <f t="shared" ca="1" si="26"/>
        <v/>
      </c>
      <c r="J463" s="42" t="str">
        <f t="shared" ca="1" si="27"/>
        <v/>
      </c>
    </row>
    <row r="464" spans="4:10" x14ac:dyDescent="0.25">
      <c r="D464" s="52"/>
      <c r="E464" s="39"/>
      <c r="F464" s="35"/>
      <c r="I464" s="42" t="str">
        <f t="shared" ca="1" si="26"/>
        <v/>
      </c>
      <c r="J464" s="42" t="str">
        <f t="shared" ca="1" si="27"/>
        <v/>
      </c>
    </row>
    <row r="465" spans="3:10" x14ac:dyDescent="0.25">
      <c r="D465" s="52"/>
      <c r="E465" s="39"/>
      <c r="F465" s="35"/>
      <c r="I465" s="42" t="str">
        <f t="shared" ca="1" si="26"/>
        <v/>
      </c>
      <c r="J465" s="42" t="str">
        <f t="shared" ca="1" si="27"/>
        <v/>
      </c>
    </row>
    <row r="466" spans="3:10" x14ac:dyDescent="0.25">
      <c r="D466" s="52"/>
      <c r="E466" s="39"/>
      <c r="F466" s="35"/>
      <c r="I466" s="42" t="str">
        <f t="shared" ca="1" si="26"/>
        <v/>
      </c>
      <c r="J466" s="42" t="str">
        <f t="shared" ca="1" si="27"/>
        <v/>
      </c>
    </row>
    <row r="467" spans="3:10" x14ac:dyDescent="0.25">
      <c r="D467" s="52"/>
      <c r="E467" s="39"/>
      <c r="F467" s="35"/>
      <c r="I467" s="42" t="str">
        <f t="shared" ca="1" si="26"/>
        <v/>
      </c>
      <c r="J467" s="42" t="str">
        <f t="shared" ca="1" si="27"/>
        <v/>
      </c>
    </row>
    <row r="468" spans="3:10" x14ac:dyDescent="0.25">
      <c r="D468" s="52"/>
      <c r="E468" s="39"/>
      <c r="F468" s="35"/>
      <c r="I468" s="42" t="str">
        <f t="shared" ca="1" si="26"/>
        <v/>
      </c>
      <c r="J468" s="42" t="str">
        <f t="shared" ca="1" si="27"/>
        <v/>
      </c>
    </row>
    <row r="469" spans="3:10" x14ac:dyDescent="0.25">
      <c r="D469" s="52"/>
      <c r="E469" s="39"/>
      <c r="F469" s="35"/>
      <c r="I469" s="42" t="str">
        <f t="shared" ca="1" si="26"/>
        <v/>
      </c>
      <c r="J469" s="42" t="str">
        <f t="shared" ca="1" si="27"/>
        <v/>
      </c>
    </row>
    <row r="470" spans="3:10" x14ac:dyDescent="0.25">
      <c r="D470" s="52"/>
      <c r="E470" s="39"/>
      <c r="F470" s="35"/>
      <c r="I470" s="42" t="str">
        <f t="shared" ca="1" si="26"/>
        <v/>
      </c>
      <c r="J470" s="42" t="str">
        <f t="shared" ca="1" si="27"/>
        <v/>
      </c>
    </row>
    <row r="471" spans="3:10" x14ac:dyDescent="0.25">
      <c r="D471" s="52"/>
      <c r="E471" s="39"/>
      <c r="F471" s="35"/>
      <c r="I471" s="42" t="str">
        <f t="shared" ca="1" si="26"/>
        <v/>
      </c>
      <c r="J471" s="42" t="str">
        <f t="shared" ca="1" si="27"/>
        <v/>
      </c>
    </row>
    <row r="472" spans="3:10" x14ac:dyDescent="0.25">
      <c r="D472" s="52"/>
      <c r="E472" s="39"/>
      <c r="F472" s="35"/>
      <c r="I472" s="42" t="str">
        <f t="shared" ca="1" si="26"/>
        <v/>
      </c>
      <c r="J472" s="42" t="str">
        <f t="shared" ca="1" si="27"/>
        <v/>
      </c>
    </row>
    <row r="473" spans="3:10" x14ac:dyDescent="0.25">
      <c r="D473" s="52"/>
      <c r="E473" s="38"/>
      <c r="F473" s="38"/>
      <c r="I473" s="42" t="str">
        <f t="shared" ca="1" si="26"/>
        <v/>
      </c>
      <c r="J473" s="42" t="str">
        <f t="shared" ca="1" si="27"/>
        <v/>
      </c>
    </row>
    <row r="474" spans="3:10" x14ac:dyDescent="0.25">
      <c r="D474" s="46">
        <f ca="1">SUM(INDIRECT(CONCATENATE(ADDRESS(ROW(D438),COLUMN(D438)),":",ADDRESS(ROW()-1,COLUMN()))))</f>
        <v>29.450000000000003</v>
      </c>
      <c r="I474" s="46">
        <f ca="1">SUM(INDIRECT(CONCATENATE(ADDRESS(ROW(I438),COLUMN(I438)),":",ADDRESS(ROW()-1,COLUMN()))))</f>
        <v>28.843961928110431</v>
      </c>
      <c r="J474" s="46">
        <f ca="1">SUM(INDIRECT(CONCATENATE(ADDRESS(ROW(J438),COLUMN(J438)),":",ADDRESS(ROW()-1,COLUMN()))))</f>
        <v>48.533761202194242</v>
      </c>
    </row>
    <row r="476" spans="3:10" x14ac:dyDescent="0.25">
      <c r="C476" s="34">
        <f ca="1">EOMONTH(C438,0)+1</f>
        <v>37561</v>
      </c>
      <c r="D476" s="52">
        <v>-15</v>
      </c>
      <c r="E476" s="39">
        <v>2.9649999999999999</v>
      </c>
      <c r="F476" s="35" t="s">
        <v>257</v>
      </c>
      <c r="I476" s="42">
        <f ca="1">IF(D476="","",D476*IF(UPPER(H476)="Y",1,$C$478))</f>
        <v>-14.651783760616983</v>
      </c>
      <c r="J476" s="42">
        <f ca="1">IF(D476="","",($C$477-E476)*I476*10)</f>
        <v>-46.592672358762009</v>
      </c>
    </row>
    <row r="477" spans="3:10" x14ac:dyDescent="0.25">
      <c r="C477" s="41">
        <f ca="1">INDEX(Inputs!$1:$1048576,MATCH(C476,Inputs!C:C,0),5)</f>
        <v>3.2829999999999999</v>
      </c>
      <c r="D477" s="52">
        <v>15</v>
      </c>
      <c r="E477" s="39">
        <v>2.9449999999999998</v>
      </c>
      <c r="F477" s="35" t="s">
        <v>257</v>
      </c>
      <c r="I477" s="42">
        <f t="shared" ref="I477:I511" ca="1" si="28">IF(D477="","",D477*IF(UPPER(H477)="Y",1,$C$478))</f>
        <v>14.651783760616983</v>
      </c>
      <c r="J477" s="42">
        <f t="shared" ref="J477:J511" ca="1" si="29">IF(D477="","",($C$477-E477)*I477*10)</f>
        <v>49.52302911088541</v>
      </c>
    </row>
    <row r="478" spans="3:10" x14ac:dyDescent="0.25">
      <c r="C478" s="40">
        <f ca="1">INDEX(Inputs!$1:$1048576,MATCH(C476,Inputs!C:C,0),8)</f>
        <v>0.97678558404113214</v>
      </c>
      <c r="D478" s="52">
        <v>15</v>
      </c>
      <c r="E478" s="39">
        <v>2.93</v>
      </c>
      <c r="F478" s="35" t="s">
        <v>257</v>
      </c>
      <c r="I478" s="42">
        <f t="shared" ca="1" si="28"/>
        <v>14.651783760616983</v>
      </c>
      <c r="J478" s="42">
        <f t="shared" ca="1" si="29"/>
        <v>51.720796674977912</v>
      </c>
    </row>
    <row r="479" spans="3:10" x14ac:dyDescent="0.25">
      <c r="C479" s="63">
        <f ca="1">I512</f>
        <v>27.838389145172265</v>
      </c>
      <c r="D479" s="52">
        <v>3</v>
      </c>
      <c r="E479" s="39">
        <v>2.9249999999999998</v>
      </c>
      <c r="F479" s="35" t="s">
        <v>257</v>
      </c>
      <c r="I479" s="42">
        <f t="shared" ca="1" si="28"/>
        <v>2.9303567521233962</v>
      </c>
      <c r="J479" s="42">
        <f t="shared" ca="1" si="29"/>
        <v>10.49067717260176</v>
      </c>
    </row>
    <row r="480" spans="3:10" x14ac:dyDescent="0.25">
      <c r="C480" s="63">
        <f ca="1">J512</f>
        <v>101.12661151577836</v>
      </c>
      <c r="D480" s="52">
        <v>3</v>
      </c>
      <c r="E480" s="39">
        <v>2.9249999999999998</v>
      </c>
      <c r="F480" s="35" t="s">
        <v>257</v>
      </c>
      <c r="I480" s="42">
        <f t="shared" ca="1" si="28"/>
        <v>2.9303567521233962</v>
      </c>
      <c r="J480" s="42">
        <f t="shared" ca="1" si="29"/>
        <v>10.49067717260176</v>
      </c>
    </row>
    <row r="481" spans="3:10" x14ac:dyDescent="0.25">
      <c r="C481" s="47"/>
      <c r="D481" s="52">
        <v>7.5</v>
      </c>
      <c r="E481" s="39">
        <v>2.9350000000000001</v>
      </c>
      <c r="F481" s="35" t="s">
        <v>257</v>
      </c>
      <c r="I481" s="42">
        <f t="shared" ca="1" si="28"/>
        <v>7.3258918803084914</v>
      </c>
      <c r="J481" s="42">
        <f t="shared" ca="1" si="29"/>
        <v>25.494103743473538</v>
      </c>
    </row>
    <row r="482" spans="3:10" x14ac:dyDescent="0.25">
      <c r="C482" s="45"/>
      <c r="D482" s="52"/>
      <c r="E482" s="39"/>
      <c r="F482" s="35"/>
      <c r="I482" s="42" t="str">
        <f t="shared" ca="1" si="28"/>
        <v/>
      </c>
      <c r="J482" s="42" t="str">
        <f t="shared" ca="1" si="29"/>
        <v/>
      </c>
    </row>
    <row r="483" spans="3:10" x14ac:dyDescent="0.25">
      <c r="D483" s="52"/>
      <c r="E483" s="39"/>
      <c r="F483" s="35"/>
      <c r="I483" s="42" t="str">
        <f t="shared" ca="1" si="28"/>
        <v/>
      </c>
      <c r="J483" s="42" t="str">
        <f t="shared" ca="1" si="29"/>
        <v/>
      </c>
    </row>
    <row r="484" spans="3:10" x14ac:dyDescent="0.25">
      <c r="C484" s="4"/>
      <c r="D484" s="52"/>
      <c r="E484" s="39"/>
      <c r="F484" s="35"/>
      <c r="I484" s="42" t="str">
        <f t="shared" ca="1" si="28"/>
        <v/>
      </c>
      <c r="J484" s="42" t="str">
        <f t="shared" ca="1" si="29"/>
        <v/>
      </c>
    </row>
    <row r="485" spans="3:10" x14ac:dyDescent="0.25">
      <c r="D485" s="52"/>
      <c r="E485" s="39"/>
      <c r="F485" s="35"/>
      <c r="I485" s="42" t="str">
        <f t="shared" ca="1" si="28"/>
        <v/>
      </c>
      <c r="J485" s="42" t="str">
        <f t="shared" ca="1" si="29"/>
        <v/>
      </c>
    </row>
    <row r="486" spans="3:10" x14ac:dyDescent="0.25">
      <c r="D486" s="52"/>
      <c r="E486" s="39"/>
      <c r="F486" s="35"/>
      <c r="I486" s="42" t="str">
        <f t="shared" ca="1" si="28"/>
        <v/>
      </c>
      <c r="J486" s="42" t="str">
        <f t="shared" ca="1" si="29"/>
        <v/>
      </c>
    </row>
    <row r="487" spans="3:10" x14ac:dyDescent="0.25">
      <c r="D487" s="52"/>
      <c r="E487" s="39"/>
      <c r="F487" s="35"/>
      <c r="I487" s="42" t="str">
        <f t="shared" ca="1" si="28"/>
        <v/>
      </c>
      <c r="J487" s="42" t="str">
        <f t="shared" ca="1" si="29"/>
        <v/>
      </c>
    </row>
    <row r="488" spans="3:10" x14ac:dyDescent="0.25">
      <c r="D488" s="52"/>
      <c r="E488" s="39"/>
      <c r="F488" s="35"/>
      <c r="I488" s="42" t="str">
        <f t="shared" ca="1" si="28"/>
        <v/>
      </c>
      <c r="J488" s="42" t="str">
        <f t="shared" ca="1" si="29"/>
        <v/>
      </c>
    </row>
    <row r="489" spans="3:10" x14ac:dyDescent="0.25">
      <c r="D489" s="52"/>
      <c r="E489" s="39"/>
      <c r="F489" s="35"/>
      <c r="I489" s="42" t="str">
        <f t="shared" ca="1" si="28"/>
        <v/>
      </c>
      <c r="J489" s="42" t="str">
        <f t="shared" ca="1" si="29"/>
        <v/>
      </c>
    </row>
    <row r="490" spans="3:10" x14ac:dyDescent="0.25">
      <c r="D490" s="52"/>
      <c r="E490" s="39"/>
      <c r="F490" s="35"/>
      <c r="I490" s="42" t="str">
        <f t="shared" ca="1" si="28"/>
        <v/>
      </c>
      <c r="J490" s="42" t="str">
        <f t="shared" ca="1" si="29"/>
        <v/>
      </c>
    </row>
    <row r="491" spans="3:10" x14ac:dyDescent="0.25">
      <c r="D491" s="52"/>
      <c r="E491" s="39"/>
      <c r="F491" s="35"/>
      <c r="I491" s="42" t="str">
        <f t="shared" ca="1" si="28"/>
        <v/>
      </c>
      <c r="J491" s="42" t="str">
        <f t="shared" ca="1" si="29"/>
        <v/>
      </c>
    </row>
    <row r="492" spans="3:10" x14ac:dyDescent="0.25">
      <c r="D492" s="52"/>
      <c r="E492" s="39"/>
      <c r="F492" s="35"/>
      <c r="I492" s="42" t="str">
        <f t="shared" ca="1" si="28"/>
        <v/>
      </c>
      <c r="J492" s="42" t="str">
        <f t="shared" ca="1" si="29"/>
        <v/>
      </c>
    </row>
    <row r="493" spans="3:10" x14ac:dyDescent="0.25">
      <c r="D493" s="52"/>
      <c r="E493" s="39"/>
      <c r="F493" s="35"/>
      <c r="I493" s="42" t="str">
        <f t="shared" ca="1" si="28"/>
        <v/>
      </c>
      <c r="J493" s="42" t="str">
        <f t="shared" ca="1" si="29"/>
        <v/>
      </c>
    </row>
    <row r="494" spans="3:10" x14ac:dyDescent="0.25">
      <c r="D494" s="52"/>
      <c r="E494" s="39"/>
      <c r="F494" s="35"/>
      <c r="I494" s="42" t="str">
        <f t="shared" ca="1" si="28"/>
        <v/>
      </c>
      <c r="J494" s="42" t="str">
        <f t="shared" ca="1" si="29"/>
        <v/>
      </c>
    </row>
    <row r="495" spans="3:10" x14ac:dyDescent="0.25">
      <c r="D495" s="52"/>
      <c r="E495" s="39"/>
      <c r="F495" s="35"/>
      <c r="I495" s="42" t="str">
        <f t="shared" ca="1" si="28"/>
        <v/>
      </c>
      <c r="J495" s="42" t="str">
        <f t="shared" ca="1" si="29"/>
        <v/>
      </c>
    </row>
    <row r="496" spans="3:10" x14ac:dyDescent="0.25">
      <c r="D496" s="52"/>
      <c r="E496" s="39"/>
      <c r="F496" s="35"/>
      <c r="I496" s="42" t="str">
        <f t="shared" ca="1" si="28"/>
        <v/>
      </c>
      <c r="J496" s="42" t="str">
        <f t="shared" ca="1" si="29"/>
        <v/>
      </c>
    </row>
    <row r="497" spans="4:10" x14ac:dyDescent="0.25">
      <c r="D497" s="52"/>
      <c r="E497" s="39"/>
      <c r="F497" s="35"/>
      <c r="I497" s="42" t="str">
        <f t="shared" ca="1" si="28"/>
        <v/>
      </c>
      <c r="J497" s="42" t="str">
        <f t="shared" ca="1" si="29"/>
        <v/>
      </c>
    </row>
    <row r="498" spans="4:10" x14ac:dyDescent="0.25">
      <c r="D498" s="52"/>
      <c r="E498" s="39"/>
      <c r="F498" s="35"/>
      <c r="I498" s="42" t="str">
        <f t="shared" ca="1" si="28"/>
        <v/>
      </c>
      <c r="J498" s="42" t="str">
        <f t="shared" ca="1" si="29"/>
        <v/>
      </c>
    </row>
    <row r="499" spans="4:10" x14ac:dyDescent="0.25">
      <c r="D499" s="52"/>
      <c r="E499" s="39"/>
      <c r="F499" s="35"/>
      <c r="I499" s="42" t="str">
        <f t="shared" ca="1" si="28"/>
        <v/>
      </c>
      <c r="J499" s="42" t="str">
        <f t="shared" ca="1" si="29"/>
        <v/>
      </c>
    </row>
    <row r="500" spans="4:10" x14ac:dyDescent="0.25">
      <c r="D500" s="52"/>
      <c r="E500" s="39"/>
      <c r="F500" s="35"/>
      <c r="I500" s="42" t="str">
        <f t="shared" ca="1" si="28"/>
        <v/>
      </c>
      <c r="J500" s="42" t="str">
        <f t="shared" ca="1" si="29"/>
        <v/>
      </c>
    </row>
    <row r="501" spans="4:10" x14ac:dyDescent="0.25">
      <c r="D501" s="52"/>
      <c r="E501" s="39"/>
      <c r="F501" s="35"/>
      <c r="I501" s="42" t="str">
        <f t="shared" ca="1" si="28"/>
        <v/>
      </c>
      <c r="J501" s="42" t="str">
        <f t="shared" ca="1" si="29"/>
        <v/>
      </c>
    </row>
    <row r="502" spans="4:10" x14ac:dyDescent="0.25">
      <c r="D502" s="52"/>
      <c r="E502" s="39"/>
      <c r="F502" s="35"/>
      <c r="I502" s="42" t="str">
        <f t="shared" ca="1" si="28"/>
        <v/>
      </c>
      <c r="J502" s="42" t="str">
        <f t="shared" ca="1" si="29"/>
        <v/>
      </c>
    </row>
    <row r="503" spans="4:10" x14ac:dyDescent="0.25">
      <c r="D503" s="52"/>
      <c r="E503" s="39"/>
      <c r="F503" s="35"/>
      <c r="I503" s="42" t="str">
        <f t="shared" ca="1" si="28"/>
        <v/>
      </c>
      <c r="J503" s="42" t="str">
        <f t="shared" ca="1" si="29"/>
        <v/>
      </c>
    </row>
    <row r="504" spans="4:10" x14ac:dyDescent="0.25">
      <c r="D504" s="52"/>
      <c r="E504" s="39"/>
      <c r="F504" s="35"/>
      <c r="I504" s="42" t="str">
        <f t="shared" ca="1" si="28"/>
        <v/>
      </c>
      <c r="J504" s="42" t="str">
        <f t="shared" ca="1" si="29"/>
        <v/>
      </c>
    </row>
    <row r="505" spans="4:10" x14ac:dyDescent="0.25">
      <c r="D505" s="52"/>
      <c r="E505" s="39"/>
      <c r="F505" s="35"/>
      <c r="I505" s="42" t="str">
        <f t="shared" ca="1" si="28"/>
        <v/>
      </c>
      <c r="J505" s="42" t="str">
        <f t="shared" ca="1" si="29"/>
        <v/>
      </c>
    </row>
    <row r="506" spans="4:10" x14ac:dyDescent="0.25">
      <c r="D506" s="52"/>
      <c r="E506" s="39"/>
      <c r="F506" s="35"/>
      <c r="I506" s="42" t="str">
        <f t="shared" ca="1" si="28"/>
        <v/>
      </c>
      <c r="J506" s="42" t="str">
        <f t="shared" ca="1" si="29"/>
        <v/>
      </c>
    </row>
    <row r="507" spans="4:10" x14ac:dyDescent="0.25">
      <c r="D507" s="52"/>
      <c r="E507" s="39"/>
      <c r="F507" s="35"/>
      <c r="I507" s="42" t="str">
        <f t="shared" ca="1" si="28"/>
        <v/>
      </c>
      <c r="J507" s="42" t="str">
        <f t="shared" ca="1" si="29"/>
        <v/>
      </c>
    </row>
    <row r="508" spans="4:10" x14ac:dyDescent="0.25">
      <c r="D508" s="52"/>
      <c r="E508" s="39"/>
      <c r="F508" s="35"/>
      <c r="I508" s="42" t="str">
        <f t="shared" ca="1" si="28"/>
        <v/>
      </c>
      <c r="J508" s="42" t="str">
        <f t="shared" ca="1" si="29"/>
        <v/>
      </c>
    </row>
    <row r="509" spans="4:10" x14ac:dyDescent="0.25">
      <c r="D509" s="52"/>
      <c r="E509" s="39"/>
      <c r="F509" s="35"/>
      <c r="I509" s="42" t="str">
        <f t="shared" ca="1" si="28"/>
        <v/>
      </c>
      <c r="J509" s="42" t="str">
        <f t="shared" ca="1" si="29"/>
        <v/>
      </c>
    </row>
    <row r="510" spans="4:10" x14ac:dyDescent="0.25">
      <c r="D510" s="52"/>
      <c r="E510" s="39"/>
      <c r="F510" s="35"/>
      <c r="I510" s="42" t="str">
        <f t="shared" ca="1" si="28"/>
        <v/>
      </c>
      <c r="J510" s="42" t="str">
        <f t="shared" ca="1" si="29"/>
        <v/>
      </c>
    </row>
    <row r="511" spans="4:10" x14ac:dyDescent="0.25">
      <c r="D511" s="52"/>
      <c r="E511" s="38"/>
      <c r="F511" s="38"/>
      <c r="I511" s="42" t="str">
        <f t="shared" ca="1" si="28"/>
        <v/>
      </c>
      <c r="J511" s="42" t="str">
        <f t="shared" ca="1" si="29"/>
        <v/>
      </c>
    </row>
    <row r="512" spans="4:10" x14ac:dyDescent="0.25">
      <c r="D512" s="46">
        <f ca="1">SUM(INDIRECT(CONCATENATE(ADDRESS(ROW(D476),COLUMN(D476)),":",ADDRESS(ROW()-1,COLUMN()))))</f>
        <v>28.5</v>
      </c>
      <c r="I512" s="46">
        <f ca="1">SUM(INDIRECT(CONCATENATE(ADDRESS(ROW(I476),COLUMN(I476)),":",ADDRESS(ROW()-1,COLUMN()))))</f>
        <v>27.838389145172265</v>
      </c>
      <c r="J512" s="46">
        <f ca="1">SUM(INDIRECT(CONCATENATE(ADDRESS(ROW(J476),COLUMN(J476)),":",ADDRESS(ROW()-1,COLUMN()))))</f>
        <v>101.12661151577836</v>
      </c>
    </row>
    <row r="514" spans="3:10" x14ac:dyDescent="0.25">
      <c r="C514" s="34">
        <f ca="1">EOMONTH(C476,0)+1</f>
        <v>37591</v>
      </c>
      <c r="D514" s="52">
        <v>-15.5</v>
      </c>
      <c r="E514" s="39">
        <v>2.9649999999999999</v>
      </c>
      <c r="F514" s="35" t="s">
        <v>257</v>
      </c>
      <c r="I514" s="42">
        <f ca="1">IF(D514="","",D514*IF(UPPER(H514)="Y",1,$C$516))</f>
        <v>-15.099029724264469</v>
      </c>
      <c r="J514" s="42">
        <f ca="1">IF(D514="","",($C$515-E514)*I514*10)</f>
        <v>-78.212973971689991</v>
      </c>
    </row>
    <row r="515" spans="3:10" x14ac:dyDescent="0.25">
      <c r="C515" s="41">
        <f ca="1">INDEX(Inputs!$1:$1048576,MATCH(C514,Inputs!C:C,0),5)</f>
        <v>3.4830000000000001</v>
      </c>
      <c r="D515" s="52">
        <v>15.5</v>
      </c>
      <c r="E515" s="39">
        <v>2.9449999999999998</v>
      </c>
      <c r="F515" s="35" t="s">
        <v>257</v>
      </c>
      <c r="I515" s="42">
        <f t="shared" ref="I515:I549" ca="1" si="30">IF(D515="","",D515*IF(UPPER(H515)="Y",1,$C$516))</f>
        <v>15.099029724264469</v>
      </c>
      <c r="J515" s="42">
        <f t="shared" ref="J515:J549" ca="1" si="31">IF(D515="","",($C$515-E515)*I515*10)</f>
        <v>81.232779916542881</v>
      </c>
    </row>
    <row r="516" spans="3:10" x14ac:dyDescent="0.25">
      <c r="C516" s="40">
        <f ca="1">INDEX(Inputs!$1:$1048576,MATCH(C514,Inputs!C:C,0),8)</f>
        <v>0.97413094995254634</v>
      </c>
      <c r="D516" s="52">
        <v>15.5</v>
      </c>
      <c r="E516" s="39">
        <v>2.93</v>
      </c>
      <c r="F516" s="35" t="s">
        <v>257</v>
      </c>
      <c r="I516" s="42">
        <f t="shared" ca="1" si="30"/>
        <v>15.099029724264469</v>
      </c>
      <c r="J516" s="42">
        <f t="shared" ca="1" si="31"/>
        <v>83.4976343751825</v>
      </c>
    </row>
    <row r="517" spans="3:10" x14ac:dyDescent="0.25">
      <c r="C517" s="63">
        <f ca="1">I550</f>
        <v>28.688156476102492</v>
      </c>
      <c r="D517" s="52">
        <v>3.1</v>
      </c>
      <c r="E517" s="39">
        <v>2.9249999999999998</v>
      </c>
      <c r="F517" s="35" t="s">
        <v>257</v>
      </c>
      <c r="I517" s="42">
        <f t="shared" ca="1" si="30"/>
        <v>3.0198059448528936</v>
      </c>
      <c r="J517" s="42">
        <f t="shared" ca="1" si="31"/>
        <v>16.850517172279154</v>
      </c>
    </row>
    <row r="518" spans="3:10" x14ac:dyDescent="0.25">
      <c r="C518" s="63">
        <f ca="1">J550</f>
        <v>161.58981610907836</v>
      </c>
      <c r="D518" s="52">
        <v>3.1</v>
      </c>
      <c r="E518" s="39">
        <v>2.9249999999999998</v>
      </c>
      <c r="F518" s="35" t="s">
        <v>257</v>
      </c>
      <c r="I518" s="42">
        <f t="shared" ca="1" si="30"/>
        <v>3.0198059448528936</v>
      </c>
      <c r="J518" s="42">
        <f t="shared" ca="1" si="31"/>
        <v>16.850517172279154</v>
      </c>
    </row>
    <row r="519" spans="3:10" x14ac:dyDescent="0.25">
      <c r="C519" s="47"/>
      <c r="D519" s="52">
        <v>7.75</v>
      </c>
      <c r="E519" s="39">
        <v>2.9350000000000001</v>
      </c>
      <c r="F519" s="35" t="s">
        <v>257</v>
      </c>
      <c r="I519" s="42">
        <f t="shared" ca="1" si="30"/>
        <v>7.5495148621322343</v>
      </c>
      <c r="J519" s="42">
        <f t="shared" ca="1" si="31"/>
        <v>41.371341444484642</v>
      </c>
    </row>
    <row r="520" spans="3:10" x14ac:dyDescent="0.25">
      <c r="C520" s="45"/>
      <c r="D520" s="52"/>
      <c r="E520" s="39"/>
      <c r="F520" s="35"/>
      <c r="I520" s="42" t="str">
        <f t="shared" ca="1" si="30"/>
        <v/>
      </c>
      <c r="J520" s="42" t="str">
        <f t="shared" ca="1" si="31"/>
        <v/>
      </c>
    </row>
    <row r="521" spans="3:10" x14ac:dyDescent="0.25">
      <c r="D521" s="52"/>
      <c r="E521" s="39"/>
      <c r="F521" s="35"/>
      <c r="I521" s="42" t="str">
        <f t="shared" ca="1" si="30"/>
        <v/>
      </c>
      <c r="J521" s="42" t="str">
        <f t="shared" ca="1" si="31"/>
        <v/>
      </c>
    </row>
    <row r="522" spans="3:10" x14ac:dyDescent="0.25">
      <c r="C522" s="4"/>
      <c r="D522" s="52"/>
      <c r="E522" s="39"/>
      <c r="F522" s="35"/>
      <c r="I522" s="42" t="str">
        <f t="shared" ca="1" si="30"/>
        <v/>
      </c>
      <c r="J522" s="42" t="str">
        <f t="shared" ca="1" si="31"/>
        <v/>
      </c>
    </row>
    <row r="523" spans="3:10" x14ac:dyDescent="0.25">
      <c r="D523" s="52"/>
      <c r="E523" s="39"/>
      <c r="F523" s="35"/>
      <c r="I523" s="42" t="str">
        <f t="shared" ca="1" si="30"/>
        <v/>
      </c>
      <c r="J523" s="42" t="str">
        <f t="shared" ca="1" si="31"/>
        <v/>
      </c>
    </row>
    <row r="524" spans="3:10" x14ac:dyDescent="0.25">
      <c r="D524" s="52"/>
      <c r="E524" s="39"/>
      <c r="F524" s="35"/>
      <c r="I524" s="42" t="str">
        <f t="shared" ca="1" si="30"/>
        <v/>
      </c>
      <c r="J524" s="42" t="str">
        <f t="shared" ca="1" si="31"/>
        <v/>
      </c>
    </row>
    <row r="525" spans="3:10" x14ac:dyDescent="0.25">
      <c r="D525" s="52"/>
      <c r="E525" s="39"/>
      <c r="F525" s="35"/>
      <c r="I525" s="42" t="str">
        <f t="shared" ca="1" si="30"/>
        <v/>
      </c>
      <c r="J525" s="42" t="str">
        <f t="shared" ca="1" si="31"/>
        <v/>
      </c>
    </row>
    <row r="526" spans="3:10" x14ac:dyDescent="0.25">
      <c r="D526" s="52"/>
      <c r="E526" s="39"/>
      <c r="F526" s="35"/>
      <c r="I526" s="42" t="str">
        <f t="shared" ca="1" si="30"/>
        <v/>
      </c>
      <c r="J526" s="42" t="str">
        <f t="shared" ca="1" si="31"/>
        <v/>
      </c>
    </row>
    <row r="527" spans="3:10" x14ac:dyDescent="0.25">
      <c r="D527" s="52"/>
      <c r="E527" s="39"/>
      <c r="F527" s="35"/>
      <c r="I527" s="42" t="str">
        <f t="shared" ca="1" si="30"/>
        <v/>
      </c>
      <c r="J527" s="42" t="str">
        <f t="shared" ca="1" si="31"/>
        <v/>
      </c>
    </row>
    <row r="528" spans="3:10" x14ac:dyDescent="0.25">
      <c r="D528" s="52"/>
      <c r="E528" s="39"/>
      <c r="F528" s="35"/>
      <c r="I528" s="42" t="str">
        <f t="shared" ca="1" si="30"/>
        <v/>
      </c>
      <c r="J528" s="42" t="str">
        <f t="shared" ca="1" si="31"/>
        <v/>
      </c>
    </row>
    <row r="529" spans="4:10" x14ac:dyDescent="0.25">
      <c r="D529" s="52"/>
      <c r="E529" s="39"/>
      <c r="F529" s="35"/>
      <c r="I529" s="42" t="str">
        <f t="shared" ca="1" si="30"/>
        <v/>
      </c>
      <c r="J529" s="42" t="str">
        <f t="shared" ca="1" si="31"/>
        <v/>
      </c>
    </row>
    <row r="530" spans="4:10" x14ac:dyDescent="0.25">
      <c r="D530" s="52"/>
      <c r="E530" s="39"/>
      <c r="F530" s="35"/>
      <c r="I530" s="42" t="str">
        <f t="shared" ca="1" si="30"/>
        <v/>
      </c>
      <c r="J530" s="42" t="str">
        <f t="shared" ca="1" si="31"/>
        <v/>
      </c>
    </row>
    <row r="531" spans="4:10" x14ac:dyDescent="0.25">
      <c r="D531" s="52"/>
      <c r="E531" s="39"/>
      <c r="F531" s="35"/>
      <c r="I531" s="42" t="str">
        <f t="shared" ca="1" si="30"/>
        <v/>
      </c>
      <c r="J531" s="42" t="str">
        <f t="shared" ca="1" si="31"/>
        <v/>
      </c>
    </row>
    <row r="532" spans="4:10" x14ac:dyDescent="0.25">
      <c r="D532" s="52"/>
      <c r="E532" s="39"/>
      <c r="F532" s="35"/>
      <c r="I532" s="42" t="str">
        <f t="shared" ca="1" si="30"/>
        <v/>
      </c>
      <c r="J532" s="42" t="str">
        <f t="shared" ca="1" si="31"/>
        <v/>
      </c>
    </row>
    <row r="533" spans="4:10" x14ac:dyDescent="0.25">
      <c r="D533" s="52"/>
      <c r="E533" s="39"/>
      <c r="F533" s="35"/>
      <c r="I533" s="42" t="str">
        <f t="shared" ca="1" si="30"/>
        <v/>
      </c>
      <c r="J533" s="42" t="str">
        <f t="shared" ca="1" si="31"/>
        <v/>
      </c>
    </row>
    <row r="534" spans="4:10" x14ac:dyDescent="0.25">
      <c r="D534" s="52"/>
      <c r="E534" s="39"/>
      <c r="F534" s="35"/>
      <c r="I534" s="42" t="str">
        <f t="shared" ca="1" si="30"/>
        <v/>
      </c>
      <c r="J534" s="42" t="str">
        <f t="shared" ca="1" si="31"/>
        <v/>
      </c>
    </row>
    <row r="535" spans="4:10" x14ac:dyDescent="0.25">
      <c r="D535" s="52"/>
      <c r="E535" s="39"/>
      <c r="F535" s="35"/>
      <c r="I535" s="42" t="str">
        <f t="shared" ca="1" si="30"/>
        <v/>
      </c>
      <c r="J535" s="42" t="str">
        <f t="shared" ca="1" si="31"/>
        <v/>
      </c>
    </row>
    <row r="536" spans="4:10" x14ac:dyDescent="0.25">
      <c r="D536" s="52"/>
      <c r="E536" s="39"/>
      <c r="F536" s="35"/>
      <c r="I536" s="42" t="str">
        <f t="shared" ca="1" si="30"/>
        <v/>
      </c>
      <c r="J536" s="42" t="str">
        <f t="shared" ca="1" si="31"/>
        <v/>
      </c>
    </row>
    <row r="537" spans="4:10" x14ac:dyDescent="0.25">
      <c r="D537" s="52"/>
      <c r="E537" s="39"/>
      <c r="F537" s="35"/>
      <c r="I537" s="42" t="str">
        <f t="shared" ca="1" si="30"/>
        <v/>
      </c>
      <c r="J537" s="42" t="str">
        <f t="shared" ca="1" si="31"/>
        <v/>
      </c>
    </row>
    <row r="538" spans="4:10" x14ac:dyDescent="0.25">
      <c r="D538" s="52"/>
      <c r="E538" s="39"/>
      <c r="F538" s="35"/>
      <c r="I538" s="42" t="str">
        <f t="shared" ca="1" si="30"/>
        <v/>
      </c>
      <c r="J538" s="42" t="str">
        <f t="shared" ca="1" si="31"/>
        <v/>
      </c>
    </row>
    <row r="539" spans="4:10" x14ac:dyDescent="0.25">
      <c r="D539" s="52"/>
      <c r="E539" s="39"/>
      <c r="F539" s="35"/>
      <c r="I539" s="42" t="str">
        <f t="shared" ca="1" si="30"/>
        <v/>
      </c>
      <c r="J539" s="42" t="str">
        <f t="shared" ca="1" si="31"/>
        <v/>
      </c>
    </row>
    <row r="540" spans="4:10" x14ac:dyDescent="0.25">
      <c r="D540" s="52"/>
      <c r="E540" s="39"/>
      <c r="F540" s="35"/>
      <c r="I540" s="42" t="str">
        <f t="shared" ca="1" si="30"/>
        <v/>
      </c>
      <c r="J540" s="42" t="str">
        <f t="shared" ca="1" si="31"/>
        <v/>
      </c>
    </row>
    <row r="541" spans="4:10" x14ac:dyDescent="0.25">
      <c r="D541" s="52"/>
      <c r="E541" s="39"/>
      <c r="F541" s="35"/>
      <c r="I541" s="42" t="str">
        <f t="shared" ca="1" si="30"/>
        <v/>
      </c>
      <c r="J541" s="42" t="str">
        <f t="shared" ca="1" si="31"/>
        <v/>
      </c>
    </row>
    <row r="542" spans="4:10" x14ac:dyDescent="0.25">
      <c r="D542" s="52"/>
      <c r="E542" s="39"/>
      <c r="F542" s="35"/>
      <c r="I542" s="42" t="str">
        <f t="shared" ca="1" si="30"/>
        <v/>
      </c>
      <c r="J542" s="42" t="str">
        <f t="shared" ca="1" si="31"/>
        <v/>
      </c>
    </row>
    <row r="543" spans="4:10" x14ac:dyDescent="0.25">
      <c r="D543" s="52"/>
      <c r="E543" s="39"/>
      <c r="F543" s="35"/>
      <c r="I543" s="42" t="str">
        <f t="shared" ca="1" si="30"/>
        <v/>
      </c>
      <c r="J543" s="42" t="str">
        <f t="shared" ca="1" si="31"/>
        <v/>
      </c>
    </row>
    <row r="544" spans="4:10" x14ac:dyDescent="0.25">
      <c r="D544" s="52"/>
      <c r="E544" s="39"/>
      <c r="F544" s="35"/>
      <c r="I544" s="42" t="str">
        <f t="shared" ca="1" si="30"/>
        <v/>
      </c>
      <c r="J544" s="42" t="str">
        <f t="shared" ca="1" si="31"/>
        <v/>
      </c>
    </row>
    <row r="545" spans="3:10" x14ac:dyDescent="0.25">
      <c r="D545" s="52"/>
      <c r="E545" s="39"/>
      <c r="F545" s="35"/>
      <c r="I545" s="42" t="str">
        <f t="shared" ca="1" si="30"/>
        <v/>
      </c>
      <c r="J545" s="42" t="str">
        <f t="shared" ca="1" si="31"/>
        <v/>
      </c>
    </row>
    <row r="546" spans="3:10" x14ac:dyDescent="0.25">
      <c r="D546" s="52"/>
      <c r="E546" s="39"/>
      <c r="F546" s="35"/>
      <c r="I546" s="42" t="str">
        <f t="shared" ca="1" si="30"/>
        <v/>
      </c>
      <c r="J546" s="42" t="str">
        <f t="shared" ca="1" si="31"/>
        <v/>
      </c>
    </row>
    <row r="547" spans="3:10" x14ac:dyDescent="0.25">
      <c r="D547" s="52"/>
      <c r="E547" s="39"/>
      <c r="F547" s="35"/>
      <c r="I547" s="42" t="str">
        <f t="shared" ca="1" si="30"/>
        <v/>
      </c>
      <c r="J547" s="42" t="str">
        <f t="shared" ca="1" si="31"/>
        <v/>
      </c>
    </row>
    <row r="548" spans="3:10" x14ac:dyDescent="0.25">
      <c r="D548" s="52"/>
      <c r="E548" s="39"/>
      <c r="F548" s="35"/>
      <c r="I548" s="42" t="str">
        <f t="shared" ca="1" si="30"/>
        <v/>
      </c>
      <c r="J548" s="42" t="str">
        <f t="shared" ca="1" si="31"/>
        <v/>
      </c>
    </row>
    <row r="549" spans="3:10" x14ac:dyDescent="0.25">
      <c r="D549" s="52"/>
      <c r="E549" s="38"/>
      <c r="F549" s="38"/>
      <c r="I549" s="42" t="str">
        <f t="shared" ca="1" si="30"/>
        <v/>
      </c>
      <c r="J549" s="42" t="str">
        <f t="shared" ca="1" si="31"/>
        <v/>
      </c>
    </row>
    <row r="550" spans="3:10" x14ac:dyDescent="0.25">
      <c r="D550" s="46">
        <f ca="1">SUM(INDIRECT(CONCATENATE(ADDRESS(ROW(D514),COLUMN(D514)),":",ADDRESS(ROW()-1,COLUMN()))))</f>
        <v>29.450000000000003</v>
      </c>
      <c r="I550" s="46">
        <f ca="1">SUM(INDIRECT(CONCATENATE(ADDRESS(ROW(I514),COLUMN(I514)),":",ADDRESS(ROW()-1,COLUMN()))))</f>
        <v>28.688156476102492</v>
      </c>
      <c r="J550" s="46">
        <f ca="1">SUM(INDIRECT(CONCATENATE(ADDRESS(ROW(J514),COLUMN(J514)),":",ADDRESS(ROW()-1,COLUMN()))))</f>
        <v>161.58981610907836</v>
      </c>
    </row>
    <row r="552" spans="3:10" x14ac:dyDescent="0.25">
      <c r="C552" s="34">
        <f ca="1">EOMONTH(C514,0)+1</f>
        <v>37622</v>
      </c>
      <c r="D552" s="52"/>
      <c r="E552" s="39"/>
      <c r="F552" s="35"/>
      <c r="I552" s="42" t="str">
        <f ca="1">IF(D552="","",D552*IF(UPPER(H552)="Y",1,$C$554))</f>
        <v/>
      </c>
      <c r="J552" s="42" t="str">
        <f ca="1">IF(D552="","",($C$553-E552)*I552*10)</f>
        <v/>
      </c>
    </row>
    <row r="553" spans="3:10" x14ac:dyDescent="0.25">
      <c r="C553" s="41">
        <f ca="1">INDEX(Inputs!$1:$1048576,MATCH(C552,Inputs!C:C,0),5)</f>
        <v>3.613</v>
      </c>
      <c r="D553" s="52"/>
      <c r="E553" s="39"/>
      <c r="F553" s="35"/>
      <c r="I553" s="42" t="str">
        <f t="shared" ref="I553:I587" ca="1" si="32">IF(D553="","",D553*IF(UPPER(H553)="Y",1,$C$554))</f>
        <v/>
      </c>
      <c r="J553" s="42" t="str">
        <f t="shared" ref="J553:J587" ca="1" si="33">IF(D553="","",($C$553-E553)*I553*10)</f>
        <v/>
      </c>
    </row>
    <row r="554" spans="3:10" x14ac:dyDescent="0.25">
      <c r="C554" s="40">
        <f ca="1">INDEX(Inputs!$1:$1048576,MATCH(C552,Inputs!C:C,0),8)</f>
        <v>0.97123920942208997</v>
      </c>
      <c r="D554" s="52"/>
      <c r="E554" s="39"/>
      <c r="F554" s="35"/>
      <c r="I554" s="42" t="str">
        <f t="shared" ca="1" si="32"/>
        <v/>
      </c>
      <c r="J554" s="42" t="str">
        <f t="shared" ca="1" si="33"/>
        <v/>
      </c>
    </row>
    <row r="555" spans="3:10" x14ac:dyDescent="0.25">
      <c r="C555" s="63">
        <f ca="1">I588</f>
        <v>0</v>
      </c>
      <c r="D555" s="52"/>
      <c r="E555" s="39"/>
      <c r="F555" s="35"/>
      <c r="I555" s="42" t="str">
        <f t="shared" ca="1" si="32"/>
        <v/>
      </c>
      <c r="J555" s="42" t="str">
        <f t="shared" ca="1" si="33"/>
        <v/>
      </c>
    </row>
    <row r="556" spans="3:10" x14ac:dyDescent="0.25">
      <c r="C556" s="63">
        <f ca="1">J588</f>
        <v>0</v>
      </c>
      <c r="D556" s="52"/>
      <c r="E556" s="39"/>
      <c r="F556" s="35"/>
      <c r="I556" s="42" t="str">
        <f t="shared" ca="1" si="32"/>
        <v/>
      </c>
      <c r="J556" s="42" t="str">
        <f t="shared" ca="1" si="33"/>
        <v/>
      </c>
    </row>
    <row r="557" spans="3:10" x14ac:dyDescent="0.25">
      <c r="C557" s="47"/>
      <c r="D557" s="52"/>
      <c r="E557" s="39"/>
      <c r="F557" s="35"/>
      <c r="I557" s="42" t="str">
        <f t="shared" ca="1" si="32"/>
        <v/>
      </c>
      <c r="J557" s="42" t="str">
        <f t="shared" ca="1" si="33"/>
        <v/>
      </c>
    </row>
    <row r="558" spans="3:10" x14ac:dyDescent="0.25">
      <c r="C558" s="45"/>
      <c r="D558" s="52"/>
      <c r="E558" s="39"/>
      <c r="F558" s="35"/>
      <c r="I558" s="42" t="str">
        <f t="shared" ca="1" si="32"/>
        <v/>
      </c>
      <c r="J558" s="42" t="str">
        <f t="shared" ca="1" si="33"/>
        <v/>
      </c>
    </row>
    <row r="559" spans="3:10" x14ac:dyDescent="0.25">
      <c r="D559" s="52"/>
      <c r="E559" s="39"/>
      <c r="F559" s="35"/>
      <c r="I559" s="42" t="str">
        <f t="shared" ca="1" si="32"/>
        <v/>
      </c>
      <c r="J559" s="42" t="str">
        <f t="shared" ca="1" si="33"/>
        <v/>
      </c>
    </row>
    <row r="560" spans="3:10" x14ac:dyDescent="0.25">
      <c r="C560" s="4"/>
      <c r="D560" s="52"/>
      <c r="E560" s="39"/>
      <c r="F560" s="35"/>
      <c r="I560" s="42" t="str">
        <f t="shared" ca="1" si="32"/>
        <v/>
      </c>
      <c r="J560" s="42" t="str">
        <f t="shared" ca="1" si="33"/>
        <v/>
      </c>
    </row>
    <row r="561" spans="4:10" x14ac:dyDescent="0.25">
      <c r="D561" s="52"/>
      <c r="E561" s="39"/>
      <c r="F561" s="35"/>
      <c r="I561" s="42" t="str">
        <f t="shared" ca="1" si="32"/>
        <v/>
      </c>
      <c r="J561" s="42" t="str">
        <f t="shared" ca="1" si="33"/>
        <v/>
      </c>
    </row>
    <row r="562" spans="4:10" x14ac:dyDescent="0.25">
      <c r="D562" s="52"/>
      <c r="E562" s="39"/>
      <c r="F562" s="35"/>
      <c r="I562" s="42" t="str">
        <f t="shared" ca="1" si="32"/>
        <v/>
      </c>
      <c r="J562" s="42" t="str">
        <f t="shared" ca="1" si="33"/>
        <v/>
      </c>
    </row>
    <row r="563" spans="4:10" x14ac:dyDescent="0.25">
      <c r="D563" s="52"/>
      <c r="E563" s="39"/>
      <c r="F563" s="35"/>
      <c r="I563" s="42" t="str">
        <f t="shared" ca="1" si="32"/>
        <v/>
      </c>
      <c r="J563" s="42" t="str">
        <f t="shared" ca="1" si="33"/>
        <v/>
      </c>
    </row>
    <row r="564" spans="4:10" x14ac:dyDescent="0.25">
      <c r="D564" s="52"/>
      <c r="E564" s="39"/>
      <c r="F564" s="35"/>
      <c r="I564" s="42" t="str">
        <f t="shared" ca="1" si="32"/>
        <v/>
      </c>
      <c r="J564" s="42" t="str">
        <f t="shared" ca="1" si="33"/>
        <v/>
      </c>
    </row>
    <row r="565" spans="4:10" x14ac:dyDescent="0.25">
      <c r="D565" s="52"/>
      <c r="E565" s="39"/>
      <c r="F565" s="35"/>
      <c r="I565" s="42" t="str">
        <f t="shared" ca="1" si="32"/>
        <v/>
      </c>
      <c r="J565" s="42" t="str">
        <f t="shared" ca="1" si="33"/>
        <v/>
      </c>
    </row>
    <row r="566" spans="4:10" x14ac:dyDescent="0.25">
      <c r="D566" s="52"/>
      <c r="E566" s="39"/>
      <c r="F566" s="35"/>
      <c r="I566" s="42" t="str">
        <f t="shared" ca="1" si="32"/>
        <v/>
      </c>
      <c r="J566" s="42" t="str">
        <f t="shared" ca="1" si="33"/>
        <v/>
      </c>
    </row>
    <row r="567" spans="4:10" x14ac:dyDescent="0.25">
      <c r="D567" s="52"/>
      <c r="E567" s="39"/>
      <c r="F567" s="35"/>
      <c r="I567" s="42" t="str">
        <f t="shared" ca="1" si="32"/>
        <v/>
      </c>
      <c r="J567" s="42" t="str">
        <f t="shared" ca="1" si="33"/>
        <v/>
      </c>
    </row>
    <row r="568" spans="4:10" x14ac:dyDescent="0.25">
      <c r="D568" s="52"/>
      <c r="E568" s="39"/>
      <c r="F568" s="35"/>
      <c r="I568" s="42" t="str">
        <f t="shared" ca="1" si="32"/>
        <v/>
      </c>
      <c r="J568" s="42" t="str">
        <f t="shared" ca="1" si="33"/>
        <v/>
      </c>
    </row>
    <row r="569" spans="4:10" x14ac:dyDescent="0.25">
      <c r="D569" s="52"/>
      <c r="E569" s="39"/>
      <c r="F569" s="35"/>
      <c r="I569" s="42" t="str">
        <f t="shared" ca="1" si="32"/>
        <v/>
      </c>
      <c r="J569" s="42" t="str">
        <f t="shared" ca="1" si="33"/>
        <v/>
      </c>
    </row>
    <row r="570" spans="4:10" x14ac:dyDescent="0.25">
      <c r="D570" s="52"/>
      <c r="E570" s="39"/>
      <c r="F570" s="35"/>
      <c r="I570" s="42" t="str">
        <f t="shared" ca="1" si="32"/>
        <v/>
      </c>
      <c r="J570" s="42" t="str">
        <f t="shared" ca="1" si="33"/>
        <v/>
      </c>
    </row>
    <row r="571" spans="4:10" x14ac:dyDescent="0.25">
      <c r="D571" s="52"/>
      <c r="E571" s="39"/>
      <c r="F571" s="35"/>
      <c r="I571" s="42" t="str">
        <f t="shared" ca="1" si="32"/>
        <v/>
      </c>
      <c r="J571" s="42" t="str">
        <f t="shared" ca="1" si="33"/>
        <v/>
      </c>
    </row>
    <row r="572" spans="4:10" x14ac:dyDescent="0.25">
      <c r="D572" s="52"/>
      <c r="E572" s="39"/>
      <c r="F572" s="35"/>
      <c r="I572" s="42" t="str">
        <f t="shared" ca="1" si="32"/>
        <v/>
      </c>
      <c r="J572" s="42" t="str">
        <f t="shared" ca="1" si="33"/>
        <v/>
      </c>
    </row>
    <row r="573" spans="4:10" x14ac:dyDescent="0.25">
      <c r="D573" s="52"/>
      <c r="E573" s="39"/>
      <c r="F573" s="35"/>
      <c r="I573" s="42" t="str">
        <f t="shared" ca="1" si="32"/>
        <v/>
      </c>
      <c r="J573" s="42" t="str">
        <f t="shared" ca="1" si="33"/>
        <v/>
      </c>
    </row>
    <row r="574" spans="4:10" x14ac:dyDescent="0.25">
      <c r="D574" s="52"/>
      <c r="E574" s="39"/>
      <c r="F574" s="35"/>
      <c r="I574" s="42" t="str">
        <f t="shared" ca="1" si="32"/>
        <v/>
      </c>
      <c r="J574" s="42" t="str">
        <f t="shared" ca="1" si="33"/>
        <v/>
      </c>
    </row>
    <row r="575" spans="4:10" x14ac:dyDescent="0.25">
      <c r="D575" s="52"/>
      <c r="E575" s="39"/>
      <c r="F575" s="35"/>
      <c r="I575" s="42" t="str">
        <f t="shared" ca="1" si="32"/>
        <v/>
      </c>
      <c r="J575" s="42" t="str">
        <f t="shared" ca="1" si="33"/>
        <v/>
      </c>
    </row>
    <row r="576" spans="4:10" x14ac:dyDescent="0.25">
      <c r="D576" s="52"/>
      <c r="E576" s="39"/>
      <c r="F576" s="35"/>
      <c r="I576" s="42" t="str">
        <f t="shared" ca="1" si="32"/>
        <v/>
      </c>
      <c r="J576" s="42" t="str">
        <f t="shared" ca="1" si="33"/>
        <v/>
      </c>
    </row>
    <row r="577" spans="3:10" x14ac:dyDescent="0.25">
      <c r="D577" s="52"/>
      <c r="E577" s="39"/>
      <c r="F577" s="35"/>
      <c r="I577" s="42" t="str">
        <f t="shared" ca="1" si="32"/>
        <v/>
      </c>
      <c r="J577" s="42" t="str">
        <f t="shared" ca="1" si="33"/>
        <v/>
      </c>
    </row>
    <row r="578" spans="3:10" x14ac:dyDescent="0.25">
      <c r="D578" s="52"/>
      <c r="E578" s="39"/>
      <c r="F578" s="35"/>
      <c r="I578" s="42" t="str">
        <f t="shared" ca="1" si="32"/>
        <v/>
      </c>
      <c r="J578" s="42" t="str">
        <f t="shared" ca="1" si="33"/>
        <v/>
      </c>
    </row>
    <row r="579" spans="3:10" x14ac:dyDescent="0.25">
      <c r="D579" s="52"/>
      <c r="E579" s="39"/>
      <c r="F579" s="35"/>
      <c r="I579" s="42" t="str">
        <f t="shared" ca="1" si="32"/>
        <v/>
      </c>
      <c r="J579" s="42" t="str">
        <f t="shared" ca="1" si="33"/>
        <v/>
      </c>
    </row>
    <row r="580" spans="3:10" x14ac:dyDescent="0.25">
      <c r="D580" s="52"/>
      <c r="E580" s="39"/>
      <c r="F580" s="35"/>
      <c r="I580" s="42" t="str">
        <f t="shared" ca="1" si="32"/>
        <v/>
      </c>
      <c r="J580" s="42" t="str">
        <f t="shared" ca="1" si="33"/>
        <v/>
      </c>
    </row>
    <row r="581" spans="3:10" x14ac:dyDescent="0.25">
      <c r="D581" s="52"/>
      <c r="E581" s="39"/>
      <c r="F581" s="35"/>
      <c r="I581" s="42" t="str">
        <f t="shared" ca="1" si="32"/>
        <v/>
      </c>
      <c r="J581" s="42" t="str">
        <f t="shared" ca="1" si="33"/>
        <v/>
      </c>
    </row>
    <row r="582" spans="3:10" x14ac:dyDescent="0.25">
      <c r="D582" s="52"/>
      <c r="E582" s="39"/>
      <c r="F582" s="35"/>
      <c r="I582" s="42" t="str">
        <f t="shared" ca="1" si="32"/>
        <v/>
      </c>
      <c r="J582" s="42" t="str">
        <f t="shared" ca="1" si="33"/>
        <v/>
      </c>
    </row>
    <row r="583" spans="3:10" x14ac:dyDescent="0.25">
      <c r="D583" s="52"/>
      <c r="E583" s="39"/>
      <c r="F583" s="35"/>
      <c r="I583" s="42" t="str">
        <f t="shared" ca="1" si="32"/>
        <v/>
      </c>
      <c r="J583" s="42" t="str">
        <f t="shared" ca="1" si="33"/>
        <v/>
      </c>
    </row>
    <row r="584" spans="3:10" x14ac:dyDescent="0.25">
      <c r="D584" s="52"/>
      <c r="E584" s="39"/>
      <c r="F584" s="35"/>
      <c r="I584" s="42" t="str">
        <f t="shared" ca="1" si="32"/>
        <v/>
      </c>
      <c r="J584" s="42" t="str">
        <f t="shared" ca="1" si="33"/>
        <v/>
      </c>
    </row>
    <row r="585" spans="3:10" x14ac:dyDescent="0.25">
      <c r="D585" s="52"/>
      <c r="E585" s="39"/>
      <c r="F585" s="35"/>
      <c r="I585" s="42" t="str">
        <f t="shared" ca="1" si="32"/>
        <v/>
      </c>
      <c r="J585" s="42" t="str">
        <f t="shared" ca="1" si="33"/>
        <v/>
      </c>
    </row>
    <row r="586" spans="3:10" x14ac:dyDescent="0.25">
      <c r="D586" s="52"/>
      <c r="E586" s="39"/>
      <c r="F586" s="35"/>
      <c r="I586" s="42" t="str">
        <f t="shared" ca="1" si="32"/>
        <v/>
      </c>
      <c r="J586" s="42" t="str">
        <f t="shared" ca="1" si="33"/>
        <v/>
      </c>
    </row>
    <row r="587" spans="3:10" x14ac:dyDescent="0.25">
      <c r="D587" s="52"/>
      <c r="E587" s="38"/>
      <c r="F587" s="38"/>
      <c r="I587" s="42" t="str">
        <f t="shared" ca="1" si="32"/>
        <v/>
      </c>
      <c r="J587" s="42" t="str">
        <f t="shared" ca="1" si="33"/>
        <v/>
      </c>
    </row>
    <row r="588" spans="3:10" x14ac:dyDescent="0.25">
      <c r="D588" s="46">
        <f ca="1">SUM(INDIRECT(CONCATENATE(ADDRESS(ROW(D552),COLUMN(D552)),":",ADDRESS(ROW()-1,COLUMN()))))</f>
        <v>0</v>
      </c>
      <c r="I588" s="46">
        <f ca="1">SUM(INDIRECT(CONCATENATE(ADDRESS(ROW(I552),COLUMN(I552)),":",ADDRESS(ROW()-1,COLUMN()))))</f>
        <v>0</v>
      </c>
      <c r="J588" s="46">
        <f ca="1">SUM(INDIRECT(CONCATENATE(ADDRESS(ROW(J552),COLUMN(J552)),":",ADDRESS(ROW()-1,COLUMN()))))</f>
        <v>0</v>
      </c>
    </row>
    <row r="590" spans="3:10" x14ac:dyDescent="0.25">
      <c r="C590" s="34">
        <f ca="1">EOMONTH(C552,0)+1</f>
        <v>37653</v>
      </c>
      <c r="D590" s="52"/>
      <c r="E590" s="39"/>
      <c r="F590" s="35"/>
      <c r="I590" s="42" t="str">
        <f ca="1">IF(D590="","",D590*IF(UPPER(H590)="Y",1,$C$592))</f>
        <v/>
      </c>
      <c r="J590" s="42" t="str">
        <f ca="1">IF(D590="","",($C$591-E590)*I590*10)</f>
        <v/>
      </c>
    </row>
    <row r="591" spans="3:10" x14ac:dyDescent="0.25">
      <c r="C591" s="41">
        <f ca="1">INDEX(Inputs!$1:$1048576,MATCH(C590,Inputs!C:C,0),5)</f>
        <v>3.5430000000000001</v>
      </c>
      <c r="D591" s="52"/>
      <c r="E591" s="39"/>
      <c r="F591" s="35"/>
      <c r="I591" s="42" t="str">
        <f t="shared" ref="I591:I625" ca="1" si="34">IF(D591="","",D591*IF(UPPER(H591)="Y",1,$C$592))</f>
        <v/>
      </c>
      <c r="J591" s="42" t="str">
        <f t="shared" ref="J591:J625" ca="1" si="35">IF(D591="","",($C$591-E591)*I591*10)</f>
        <v/>
      </c>
    </row>
    <row r="592" spans="3:10" x14ac:dyDescent="0.25">
      <c r="C592" s="40">
        <f ca="1">INDEX(Inputs!$1:$1048576,MATCH(C590,Inputs!C:C,0),8)</f>
        <v>0.96817931133502033</v>
      </c>
      <c r="D592" s="52"/>
      <c r="E592" s="39"/>
      <c r="F592" s="35"/>
      <c r="I592" s="42" t="str">
        <f t="shared" ca="1" si="34"/>
        <v/>
      </c>
      <c r="J592" s="42" t="str">
        <f t="shared" ca="1" si="35"/>
        <v/>
      </c>
    </row>
    <row r="593" spans="3:10" x14ac:dyDescent="0.25">
      <c r="C593" s="63">
        <f ca="1">I626</f>
        <v>0</v>
      </c>
      <c r="D593" s="52"/>
      <c r="E593" s="39"/>
      <c r="F593" s="35"/>
      <c r="I593" s="42" t="str">
        <f t="shared" ca="1" si="34"/>
        <v/>
      </c>
      <c r="J593" s="42" t="str">
        <f t="shared" ca="1" si="35"/>
        <v/>
      </c>
    </row>
    <row r="594" spans="3:10" x14ac:dyDescent="0.25">
      <c r="C594" s="63">
        <f ca="1">J626</f>
        <v>0</v>
      </c>
      <c r="D594" s="52"/>
      <c r="E594" s="39"/>
      <c r="F594" s="35"/>
      <c r="I594" s="42" t="str">
        <f t="shared" ca="1" si="34"/>
        <v/>
      </c>
      <c r="J594" s="42" t="str">
        <f t="shared" ca="1" si="35"/>
        <v/>
      </c>
    </row>
    <row r="595" spans="3:10" x14ac:dyDescent="0.25">
      <c r="C595" s="47"/>
      <c r="D595" s="52"/>
      <c r="E595" s="39"/>
      <c r="F595" s="35"/>
      <c r="I595" s="42" t="str">
        <f t="shared" ca="1" si="34"/>
        <v/>
      </c>
      <c r="J595" s="42" t="str">
        <f t="shared" ca="1" si="35"/>
        <v/>
      </c>
    </row>
    <row r="596" spans="3:10" x14ac:dyDescent="0.25">
      <c r="C596" s="45"/>
      <c r="D596" s="52"/>
      <c r="E596" s="39"/>
      <c r="F596" s="35"/>
      <c r="I596" s="42" t="str">
        <f t="shared" ca="1" si="34"/>
        <v/>
      </c>
      <c r="J596" s="42" t="str">
        <f t="shared" ca="1" si="35"/>
        <v/>
      </c>
    </row>
    <row r="597" spans="3:10" x14ac:dyDescent="0.25">
      <c r="D597" s="52"/>
      <c r="E597" s="39"/>
      <c r="F597" s="35"/>
      <c r="I597" s="42" t="str">
        <f t="shared" ca="1" si="34"/>
        <v/>
      </c>
      <c r="J597" s="42" t="str">
        <f t="shared" ca="1" si="35"/>
        <v/>
      </c>
    </row>
    <row r="598" spans="3:10" x14ac:dyDescent="0.25">
      <c r="C598" s="4"/>
      <c r="D598" s="52"/>
      <c r="E598" s="39"/>
      <c r="F598" s="35"/>
      <c r="I598" s="42" t="str">
        <f t="shared" ca="1" si="34"/>
        <v/>
      </c>
      <c r="J598" s="42" t="str">
        <f t="shared" ca="1" si="35"/>
        <v/>
      </c>
    </row>
    <row r="599" spans="3:10" x14ac:dyDescent="0.25">
      <c r="D599" s="52"/>
      <c r="E599" s="39"/>
      <c r="F599" s="35"/>
      <c r="I599" s="42" t="str">
        <f t="shared" ca="1" si="34"/>
        <v/>
      </c>
      <c r="J599" s="42" t="str">
        <f t="shared" ca="1" si="35"/>
        <v/>
      </c>
    </row>
    <row r="600" spans="3:10" x14ac:dyDescent="0.25">
      <c r="D600" s="52"/>
      <c r="E600" s="39"/>
      <c r="F600" s="35"/>
      <c r="I600" s="42" t="str">
        <f t="shared" ca="1" si="34"/>
        <v/>
      </c>
      <c r="J600" s="42" t="str">
        <f t="shared" ca="1" si="35"/>
        <v/>
      </c>
    </row>
    <row r="601" spans="3:10" x14ac:dyDescent="0.25">
      <c r="D601" s="52"/>
      <c r="E601" s="39"/>
      <c r="F601" s="35"/>
      <c r="I601" s="42" t="str">
        <f t="shared" ca="1" si="34"/>
        <v/>
      </c>
      <c r="J601" s="42" t="str">
        <f t="shared" ca="1" si="35"/>
        <v/>
      </c>
    </row>
    <row r="602" spans="3:10" x14ac:dyDescent="0.25">
      <c r="D602" s="52"/>
      <c r="E602" s="39"/>
      <c r="F602" s="35"/>
      <c r="I602" s="42" t="str">
        <f t="shared" ca="1" si="34"/>
        <v/>
      </c>
      <c r="J602" s="42" t="str">
        <f t="shared" ca="1" si="35"/>
        <v/>
      </c>
    </row>
    <row r="603" spans="3:10" x14ac:dyDescent="0.25">
      <c r="D603" s="52"/>
      <c r="E603" s="39"/>
      <c r="F603" s="35"/>
      <c r="I603" s="42" t="str">
        <f t="shared" ca="1" si="34"/>
        <v/>
      </c>
      <c r="J603" s="42" t="str">
        <f t="shared" ca="1" si="35"/>
        <v/>
      </c>
    </row>
    <row r="604" spans="3:10" x14ac:dyDescent="0.25">
      <c r="D604" s="52"/>
      <c r="E604" s="39"/>
      <c r="F604" s="35"/>
      <c r="I604" s="42" t="str">
        <f t="shared" ca="1" si="34"/>
        <v/>
      </c>
      <c r="J604" s="42" t="str">
        <f t="shared" ca="1" si="35"/>
        <v/>
      </c>
    </row>
    <row r="605" spans="3:10" x14ac:dyDescent="0.25">
      <c r="D605" s="52"/>
      <c r="E605" s="39"/>
      <c r="F605" s="35"/>
      <c r="I605" s="42" t="str">
        <f t="shared" ca="1" si="34"/>
        <v/>
      </c>
      <c r="J605" s="42" t="str">
        <f t="shared" ca="1" si="35"/>
        <v/>
      </c>
    </row>
    <row r="606" spans="3:10" x14ac:dyDescent="0.25">
      <c r="D606" s="52"/>
      <c r="E606" s="39"/>
      <c r="F606" s="35"/>
      <c r="I606" s="42" t="str">
        <f t="shared" ca="1" si="34"/>
        <v/>
      </c>
      <c r="J606" s="42" t="str">
        <f t="shared" ca="1" si="35"/>
        <v/>
      </c>
    </row>
    <row r="607" spans="3:10" x14ac:dyDescent="0.25">
      <c r="D607" s="52"/>
      <c r="E607" s="39"/>
      <c r="F607" s="35"/>
      <c r="I607" s="42" t="str">
        <f t="shared" ca="1" si="34"/>
        <v/>
      </c>
      <c r="J607" s="42" t="str">
        <f t="shared" ca="1" si="35"/>
        <v/>
      </c>
    </row>
    <row r="608" spans="3:10" x14ac:dyDescent="0.25">
      <c r="D608" s="52"/>
      <c r="E608" s="39"/>
      <c r="F608" s="35"/>
      <c r="I608" s="42" t="str">
        <f t="shared" ca="1" si="34"/>
        <v/>
      </c>
      <c r="J608" s="42" t="str">
        <f t="shared" ca="1" si="35"/>
        <v/>
      </c>
    </row>
    <row r="609" spans="4:10" x14ac:dyDescent="0.25">
      <c r="D609" s="52"/>
      <c r="E609" s="39"/>
      <c r="F609" s="35"/>
      <c r="I609" s="42" t="str">
        <f t="shared" ca="1" si="34"/>
        <v/>
      </c>
      <c r="J609" s="42" t="str">
        <f t="shared" ca="1" si="35"/>
        <v/>
      </c>
    </row>
    <row r="610" spans="4:10" x14ac:dyDescent="0.25">
      <c r="D610" s="52"/>
      <c r="E610" s="39"/>
      <c r="F610" s="35"/>
      <c r="I610" s="42" t="str">
        <f t="shared" ca="1" si="34"/>
        <v/>
      </c>
      <c r="J610" s="42" t="str">
        <f t="shared" ca="1" si="35"/>
        <v/>
      </c>
    </row>
    <row r="611" spans="4:10" x14ac:dyDescent="0.25">
      <c r="D611" s="52"/>
      <c r="E611" s="39"/>
      <c r="F611" s="35"/>
      <c r="I611" s="42" t="str">
        <f t="shared" ca="1" si="34"/>
        <v/>
      </c>
      <c r="J611" s="42" t="str">
        <f t="shared" ca="1" si="35"/>
        <v/>
      </c>
    </row>
    <row r="612" spans="4:10" x14ac:dyDescent="0.25">
      <c r="D612" s="52"/>
      <c r="E612" s="39"/>
      <c r="F612" s="35"/>
      <c r="I612" s="42" t="str">
        <f t="shared" ca="1" si="34"/>
        <v/>
      </c>
      <c r="J612" s="42" t="str">
        <f t="shared" ca="1" si="35"/>
        <v/>
      </c>
    </row>
    <row r="613" spans="4:10" x14ac:dyDescent="0.25">
      <c r="D613" s="52"/>
      <c r="E613" s="39"/>
      <c r="F613" s="35"/>
      <c r="I613" s="42" t="str">
        <f t="shared" ca="1" si="34"/>
        <v/>
      </c>
      <c r="J613" s="42" t="str">
        <f t="shared" ca="1" si="35"/>
        <v/>
      </c>
    </row>
    <row r="614" spans="4:10" x14ac:dyDescent="0.25">
      <c r="D614" s="52"/>
      <c r="E614" s="39"/>
      <c r="F614" s="35"/>
      <c r="I614" s="42" t="str">
        <f t="shared" ca="1" si="34"/>
        <v/>
      </c>
      <c r="J614" s="42" t="str">
        <f t="shared" ca="1" si="35"/>
        <v/>
      </c>
    </row>
    <row r="615" spans="4:10" x14ac:dyDescent="0.25">
      <c r="D615" s="52"/>
      <c r="E615" s="39"/>
      <c r="F615" s="35"/>
      <c r="I615" s="42" t="str">
        <f t="shared" ca="1" si="34"/>
        <v/>
      </c>
      <c r="J615" s="42" t="str">
        <f t="shared" ca="1" si="35"/>
        <v/>
      </c>
    </row>
    <row r="616" spans="4:10" x14ac:dyDescent="0.25">
      <c r="D616" s="52"/>
      <c r="E616" s="39"/>
      <c r="F616" s="35"/>
      <c r="I616" s="42" t="str">
        <f t="shared" ca="1" si="34"/>
        <v/>
      </c>
      <c r="J616" s="42" t="str">
        <f t="shared" ca="1" si="35"/>
        <v/>
      </c>
    </row>
    <row r="617" spans="4:10" x14ac:dyDescent="0.25">
      <c r="D617" s="52"/>
      <c r="E617" s="39"/>
      <c r="F617" s="35"/>
      <c r="I617" s="42" t="str">
        <f t="shared" ca="1" si="34"/>
        <v/>
      </c>
      <c r="J617" s="42" t="str">
        <f t="shared" ca="1" si="35"/>
        <v/>
      </c>
    </row>
    <row r="618" spans="4:10" x14ac:dyDescent="0.25">
      <c r="D618" s="52"/>
      <c r="E618" s="39"/>
      <c r="F618" s="35"/>
      <c r="I618" s="42" t="str">
        <f t="shared" ca="1" si="34"/>
        <v/>
      </c>
      <c r="J618" s="42" t="str">
        <f t="shared" ca="1" si="35"/>
        <v/>
      </c>
    </row>
    <row r="619" spans="4:10" x14ac:dyDescent="0.25">
      <c r="D619" s="52"/>
      <c r="E619" s="39"/>
      <c r="F619" s="35"/>
      <c r="I619" s="42" t="str">
        <f t="shared" ca="1" si="34"/>
        <v/>
      </c>
      <c r="J619" s="42" t="str">
        <f t="shared" ca="1" si="35"/>
        <v/>
      </c>
    </row>
    <row r="620" spans="4:10" x14ac:dyDescent="0.25">
      <c r="D620" s="52"/>
      <c r="E620" s="39"/>
      <c r="F620" s="35"/>
      <c r="I620" s="42" t="str">
        <f t="shared" ca="1" si="34"/>
        <v/>
      </c>
      <c r="J620" s="42" t="str">
        <f t="shared" ca="1" si="35"/>
        <v/>
      </c>
    </row>
    <row r="621" spans="4:10" x14ac:dyDescent="0.25">
      <c r="D621" s="52"/>
      <c r="E621" s="39"/>
      <c r="F621" s="35"/>
      <c r="I621" s="42" t="str">
        <f t="shared" ca="1" si="34"/>
        <v/>
      </c>
      <c r="J621" s="42" t="str">
        <f t="shared" ca="1" si="35"/>
        <v/>
      </c>
    </row>
    <row r="622" spans="4:10" x14ac:dyDescent="0.25">
      <c r="D622" s="52"/>
      <c r="E622" s="39"/>
      <c r="F622" s="35"/>
      <c r="I622" s="42" t="str">
        <f t="shared" ca="1" si="34"/>
        <v/>
      </c>
      <c r="J622" s="42" t="str">
        <f t="shared" ca="1" si="35"/>
        <v/>
      </c>
    </row>
    <row r="623" spans="4:10" x14ac:dyDescent="0.25">
      <c r="D623" s="52"/>
      <c r="E623" s="39"/>
      <c r="F623" s="35"/>
      <c r="I623" s="42" t="str">
        <f t="shared" ca="1" si="34"/>
        <v/>
      </c>
      <c r="J623" s="42" t="str">
        <f t="shared" ca="1" si="35"/>
        <v/>
      </c>
    </row>
    <row r="624" spans="4:10" x14ac:dyDescent="0.25">
      <c r="D624" s="52"/>
      <c r="E624" s="39"/>
      <c r="F624" s="35"/>
      <c r="I624" s="42" t="str">
        <f t="shared" ca="1" si="34"/>
        <v/>
      </c>
      <c r="J624" s="42" t="str">
        <f t="shared" ca="1" si="35"/>
        <v/>
      </c>
    </row>
    <row r="625" spans="3:10" x14ac:dyDescent="0.25">
      <c r="D625" s="52"/>
      <c r="E625" s="38"/>
      <c r="F625" s="38"/>
      <c r="I625" s="42" t="str">
        <f t="shared" ca="1" si="34"/>
        <v/>
      </c>
      <c r="J625" s="42" t="str">
        <f t="shared" ca="1" si="35"/>
        <v/>
      </c>
    </row>
    <row r="626" spans="3:10" x14ac:dyDescent="0.25">
      <c r="D626" s="46">
        <f ca="1">SUM(INDIRECT(CONCATENATE(ADDRESS(ROW(D590),COLUMN(D590)),":",ADDRESS(ROW()-1,COLUMN()))))</f>
        <v>0</v>
      </c>
      <c r="I626" s="46">
        <f ca="1">SUM(INDIRECT(CONCATENATE(ADDRESS(ROW(I590),COLUMN(I590)),":",ADDRESS(ROW()-1,COLUMN()))))</f>
        <v>0</v>
      </c>
      <c r="J626" s="46">
        <f ca="1">SUM(INDIRECT(CONCATENATE(ADDRESS(ROW(J590),COLUMN(J590)),":",ADDRESS(ROW()-1,COLUMN()))))</f>
        <v>0</v>
      </c>
    </row>
    <row r="628" spans="3:10" x14ac:dyDescent="0.25">
      <c r="C628" s="34">
        <f ca="1">EOMONTH(C590,0)+1</f>
        <v>37681</v>
      </c>
      <c r="D628" s="52"/>
      <c r="E628" s="39"/>
      <c r="F628" s="35"/>
      <c r="I628" s="42" t="str">
        <f ca="1">IF(D628="","",D628*IF(UPPER(H628)="Y",1,$C$630))</f>
        <v/>
      </c>
      <c r="J628" s="42" t="str">
        <f ca="1">IF(D628="","",($C$629-E628)*I628*10)</f>
        <v/>
      </c>
    </row>
    <row r="629" spans="3:10" x14ac:dyDescent="0.25">
      <c r="C629" s="41">
        <f ca="1">INDEX(Inputs!$1:$1048576,MATCH(C628,Inputs!C:C,0),5)</f>
        <v>3.4530000000000003</v>
      </c>
      <c r="D629" s="52"/>
      <c r="E629" s="39"/>
      <c r="F629" s="35"/>
      <c r="I629" s="42" t="str">
        <f t="shared" ref="I629:I663" ca="1" si="36">IF(D629="","",D629*IF(UPPER(H629)="Y",1,$C$630))</f>
        <v/>
      </c>
      <c r="J629" s="42" t="str">
        <f t="shared" ref="J629:J663" ca="1" si="37">IF(D629="","",($C$629-E629)*I629*10)</f>
        <v/>
      </c>
    </row>
    <row r="630" spans="3:10" x14ac:dyDescent="0.25">
      <c r="C630" s="40">
        <f ca="1">INDEX(Inputs!$1:$1048576,MATCH(C628,Inputs!C:C,0),8)</f>
        <v>0.96531307088384466</v>
      </c>
      <c r="D630" s="52"/>
      <c r="E630" s="39"/>
      <c r="F630" s="35"/>
      <c r="I630" s="42" t="str">
        <f t="shared" ca="1" si="36"/>
        <v/>
      </c>
      <c r="J630" s="42" t="str">
        <f t="shared" ca="1" si="37"/>
        <v/>
      </c>
    </row>
    <row r="631" spans="3:10" x14ac:dyDescent="0.25">
      <c r="C631" s="63">
        <f ca="1">I664</f>
        <v>0</v>
      </c>
      <c r="D631" s="52"/>
      <c r="E631" s="39"/>
      <c r="F631" s="35"/>
      <c r="I631" s="42" t="str">
        <f t="shared" ca="1" si="36"/>
        <v/>
      </c>
      <c r="J631" s="42" t="str">
        <f t="shared" ca="1" si="37"/>
        <v/>
      </c>
    </row>
    <row r="632" spans="3:10" x14ac:dyDescent="0.25">
      <c r="C632" s="63">
        <f ca="1">J664</f>
        <v>0</v>
      </c>
      <c r="D632" s="52"/>
      <c r="E632" s="39"/>
      <c r="F632" s="35"/>
      <c r="I632" s="42" t="str">
        <f t="shared" ca="1" si="36"/>
        <v/>
      </c>
      <c r="J632" s="42" t="str">
        <f t="shared" ca="1" si="37"/>
        <v/>
      </c>
    </row>
    <row r="633" spans="3:10" x14ac:dyDescent="0.25">
      <c r="C633" s="47"/>
      <c r="D633" s="52"/>
      <c r="E633" s="39"/>
      <c r="F633" s="35"/>
      <c r="I633" s="42" t="str">
        <f t="shared" ca="1" si="36"/>
        <v/>
      </c>
      <c r="J633" s="42" t="str">
        <f t="shared" ca="1" si="37"/>
        <v/>
      </c>
    </row>
    <row r="634" spans="3:10" x14ac:dyDescent="0.25">
      <c r="C634" s="45"/>
      <c r="D634" s="52"/>
      <c r="E634" s="39"/>
      <c r="F634" s="35"/>
      <c r="I634" s="42" t="str">
        <f t="shared" ca="1" si="36"/>
        <v/>
      </c>
      <c r="J634" s="42" t="str">
        <f t="shared" ca="1" si="37"/>
        <v/>
      </c>
    </row>
    <row r="635" spans="3:10" x14ac:dyDescent="0.25">
      <c r="D635" s="52"/>
      <c r="E635" s="39"/>
      <c r="F635" s="35"/>
      <c r="I635" s="42" t="str">
        <f t="shared" ca="1" si="36"/>
        <v/>
      </c>
      <c r="J635" s="42" t="str">
        <f t="shared" ca="1" si="37"/>
        <v/>
      </c>
    </row>
    <row r="636" spans="3:10" x14ac:dyDescent="0.25">
      <c r="C636" s="4"/>
      <c r="D636" s="52"/>
      <c r="E636" s="39"/>
      <c r="F636" s="35"/>
      <c r="I636" s="42" t="str">
        <f t="shared" ca="1" si="36"/>
        <v/>
      </c>
      <c r="J636" s="42" t="str">
        <f t="shared" ca="1" si="37"/>
        <v/>
      </c>
    </row>
    <row r="637" spans="3:10" x14ac:dyDescent="0.25">
      <c r="D637" s="52"/>
      <c r="E637" s="39"/>
      <c r="F637" s="35"/>
      <c r="I637" s="42" t="str">
        <f t="shared" ca="1" si="36"/>
        <v/>
      </c>
      <c r="J637" s="42" t="str">
        <f t="shared" ca="1" si="37"/>
        <v/>
      </c>
    </row>
    <row r="638" spans="3:10" x14ac:dyDescent="0.25">
      <c r="D638" s="52"/>
      <c r="E638" s="39"/>
      <c r="F638" s="35"/>
      <c r="I638" s="42" t="str">
        <f t="shared" ca="1" si="36"/>
        <v/>
      </c>
      <c r="J638" s="42" t="str">
        <f t="shared" ca="1" si="37"/>
        <v/>
      </c>
    </row>
    <row r="639" spans="3:10" x14ac:dyDescent="0.25">
      <c r="D639" s="52"/>
      <c r="E639" s="39"/>
      <c r="F639" s="35"/>
      <c r="I639" s="42" t="str">
        <f t="shared" ca="1" si="36"/>
        <v/>
      </c>
      <c r="J639" s="42" t="str">
        <f t="shared" ca="1" si="37"/>
        <v/>
      </c>
    </row>
    <row r="640" spans="3:10" x14ac:dyDescent="0.25">
      <c r="D640" s="52"/>
      <c r="E640" s="39"/>
      <c r="F640" s="35"/>
      <c r="I640" s="42" t="str">
        <f t="shared" ca="1" si="36"/>
        <v/>
      </c>
      <c r="J640" s="42" t="str">
        <f t="shared" ca="1" si="37"/>
        <v/>
      </c>
    </row>
    <row r="641" spans="4:10" x14ac:dyDescent="0.25">
      <c r="D641" s="52"/>
      <c r="E641" s="39"/>
      <c r="F641" s="35"/>
      <c r="I641" s="42" t="str">
        <f t="shared" ca="1" si="36"/>
        <v/>
      </c>
      <c r="J641" s="42" t="str">
        <f t="shared" ca="1" si="37"/>
        <v/>
      </c>
    </row>
    <row r="642" spans="4:10" x14ac:dyDescent="0.25">
      <c r="D642" s="52"/>
      <c r="E642" s="39"/>
      <c r="F642" s="35"/>
      <c r="I642" s="42" t="str">
        <f t="shared" ca="1" si="36"/>
        <v/>
      </c>
      <c r="J642" s="42" t="str">
        <f t="shared" ca="1" si="37"/>
        <v/>
      </c>
    </row>
    <row r="643" spans="4:10" x14ac:dyDescent="0.25">
      <c r="D643" s="52"/>
      <c r="E643" s="39"/>
      <c r="F643" s="35"/>
      <c r="I643" s="42" t="str">
        <f t="shared" ca="1" si="36"/>
        <v/>
      </c>
      <c r="J643" s="42" t="str">
        <f t="shared" ca="1" si="37"/>
        <v/>
      </c>
    </row>
    <row r="644" spans="4:10" x14ac:dyDescent="0.25">
      <c r="D644" s="52"/>
      <c r="E644" s="39"/>
      <c r="F644" s="35"/>
      <c r="I644" s="42" t="str">
        <f t="shared" ca="1" si="36"/>
        <v/>
      </c>
      <c r="J644" s="42" t="str">
        <f t="shared" ca="1" si="37"/>
        <v/>
      </c>
    </row>
    <row r="645" spans="4:10" x14ac:dyDescent="0.25">
      <c r="D645" s="52"/>
      <c r="E645" s="39"/>
      <c r="F645" s="35"/>
      <c r="I645" s="42" t="str">
        <f t="shared" ca="1" si="36"/>
        <v/>
      </c>
      <c r="J645" s="42" t="str">
        <f t="shared" ca="1" si="37"/>
        <v/>
      </c>
    </row>
    <row r="646" spans="4:10" x14ac:dyDescent="0.25">
      <c r="D646" s="52"/>
      <c r="E646" s="39"/>
      <c r="F646" s="35"/>
      <c r="I646" s="42" t="str">
        <f t="shared" ca="1" si="36"/>
        <v/>
      </c>
      <c r="J646" s="42" t="str">
        <f t="shared" ca="1" si="37"/>
        <v/>
      </c>
    </row>
    <row r="647" spans="4:10" x14ac:dyDescent="0.25">
      <c r="D647" s="52"/>
      <c r="E647" s="39"/>
      <c r="F647" s="35"/>
      <c r="I647" s="42" t="str">
        <f t="shared" ca="1" si="36"/>
        <v/>
      </c>
      <c r="J647" s="42" t="str">
        <f t="shared" ca="1" si="37"/>
        <v/>
      </c>
    </row>
    <row r="648" spans="4:10" x14ac:dyDescent="0.25">
      <c r="D648" s="52"/>
      <c r="E648" s="39"/>
      <c r="F648" s="35"/>
      <c r="I648" s="42" t="str">
        <f t="shared" ca="1" si="36"/>
        <v/>
      </c>
      <c r="J648" s="42" t="str">
        <f t="shared" ca="1" si="37"/>
        <v/>
      </c>
    </row>
    <row r="649" spans="4:10" x14ac:dyDescent="0.25">
      <c r="D649" s="52"/>
      <c r="E649" s="39"/>
      <c r="F649" s="35"/>
      <c r="I649" s="42" t="str">
        <f t="shared" ca="1" si="36"/>
        <v/>
      </c>
      <c r="J649" s="42" t="str">
        <f t="shared" ca="1" si="37"/>
        <v/>
      </c>
    </row>
    <row r="650" spans="4:10" x14ac:dyDescent="0.25">
      <c r="D650" s="52"/>
      <c r="E650" s="39"/>
      <c r="F650" s="35"/>
      <c r="I650" s="42" t="str">
        <f t="shared" ca="1" si="36"/>
        <v/>
      </c>
      <c r="J650" s="42" t="str">
        <f t="shared" ca="1" si="37"/>
        <v/>
      </c>
    </row>
    <row r="651" spans="4:10" x14ac:dyDescent="0.25">
      <c r="D651" s="52"/>
      <c r="E651" s="39"/>
      <c r="F651" s="35"/>
      <c r="I651" s="42" t="str">
        <f t="shared" ca="1" si="36"/>
        <v/>
      </c>
      <c r="J651" s="42" t="str">
        <f t="shared" ca="1" si="37"/>
        <v/>
      </c>
    </row>
    <row r="652" spans="4:10" x14ac:dyDescent="0.25">
      <c r="D652" s="52"/>
      <c r="E652" s="39"/>
      <c r="F652" s="35"/>
      <c r="I652" s="42" t="str">
        <f t="shared" ca="1" si="36"/>
        <v/>
      </c>
      <c r="J652" s="42" t="str">
        <f t="shared" ca="1" si="37"/>
        <v/>
      </c>
    </row>
    <row r="653" spans="4:10" x14ac:dyDescent="0.25">
      <c r="D653" s="52"/>
      <c r="E653" s="39"/>
      <c r="F653" s="35"/>
      <c r="I653" s="42" t="str">
        <f t="shared" ca="1" si="36"/>
        <v/>
      </c>
      <c r="J653" s="42" t="str">
        <f t="shared" ca="1" si="37"/>
        <v/>
      </c>
    </row>
    <row r="654" spans="4:10" x14ac:dyDescent="0.25">
      <c r="D654" s="52"/>
      <c r="E654" s="39"/>
      <c r="F654" s="35"/>
      <c r="I654" s="42" t="str">
        <f t="shared" ca="1" si="36"/>
        <v/>
      </c>
      <c r="J654" s="42" t="str">
        <f t="shared" ca="1" si="37"/>
        <v/>
      </c>
    </row>
    <row r="655" spans="4:10" x14ac:dyDescent="0.25">
      <c r="D655" s="52"/>
      <c r="E655" s="39"/>
      <c r="F655" s="35"/>
      <c r="I655" s="42" t="str">
        <f t="shared" ca="1" si="36"/>
        <v/>
      </c>
      <c r="J655" s="42" t="str">
        <f t="shared" ca="1" si="37"/>
        <v/>
      </c>
    </row>
    <row r="656" spans="4:10" x14ac:dyDescent="0.25">
      <c r="D656" s="52"/>
      <c r="E656" s="39"/>
      <c r="F656" s="35"/>
      <c r="I656" s="42" t="str">
        <f t="shared" ca="1" si="36"/>
        <v/>
      </c>
      <c r="J656" s="42" t="str">
        <f t="shared" ca="1" si="37"/>
        <v/>
      </c>
    </row>
    <row r="657" spans="3:10" x14ac:dyDescent="0.25">
      <c r="D657" s="52"/>
      <c r="E657" s="39"/>
      <c r="F657" s="35"/>
      <c r="I657" s="42" t="str">
        <f t="shared" ca="1" si="36"/>
        <v/>
      </c>
      <c r="J657" s="42" t="str">
        <f t="shared" ca="1" si="37"/>
        <v/>
      </c>
    </row>
    <row r="658" spans="3:10" x14ac:dyDescent="0.25">
      <c r="D658" s="52"/>
      <c r="E658" s="39"/>
      <c r="F658" s="35"/>
      <c r="I658" s="42" t="str">
        <f t="shared" ca="1" si="36"/>
        <v/>
      </c>
      <c r="J658" s="42" t="str">
        <f t="shared" ca="1" si="37"/>
        <v/>
      </c>
    </row>
    <row r="659" spans="3:10" x14ac:dyDescent="0.25">
      <c r="D659" s="52"/>
      <c r="E659" s="39"/>
      <c r="F659" s="35"/>
      <c r="I659" s="42" t="str">
        <f t="shared" ca="1" si="36"/>
        <v/>
      </c>
      <c r="J659" s="42" t="str">
        <f t="shared" ca="1" si="37"/>
        <v/>
      </c>
    </row>
    <row r="660" spans="3:10" x14ac:dyDescent="0.25">
      <c r="D660" s="52"/>
      <c r="E660" s="39"/>
      <c r="F660" s="35"/>
      <c r="I660" s="42" t="str">
        <f t="shared" ca="1" si="36"/>
        <v/>
      </c>
      <c r="J660" s="42" t="str">
        <f t="shared" ca="1" si="37"/>
        <v/>
      </c>
    </row>
    <row r="661" spans="3:10" x14ac:dyDescent="0.25">
      <c r="D661" s="52"/>
      <c r="E661" s="39"/>
      <c r="F661" s="35"/>
      <c r="I661" s="42" t="str">
        <f t="shared" ca="1" si="36"/>
        <v/>
      </c>
      <c r="J661" s="42" t="str">
        <f t="shared" ca="1" si="37"/>
        <v/>
      </c>
    </row>
    <row r="662" spans="3:10" x14ac:dyDescent="0.25">
      <c r="D662" s="52"/>
      <c r="E662" s="39"/>
      <c r="F662" s="35"/>
      <c r="I662" s="42" t="str">
        <f t="shared" ca="1" si="36"/>
        <v/>
      </c>
      <c r="J662" s="42" t="str">
        <f t="shared" ca="1" si="37"/>
        <v/>
      </c>
    </row>
    <row r="663" spans="3:10" x14ac:dyDescent="0.25">
      <c r="D663" s="52"/>
      <c r="E663" s="38"/>
      <c r="F663" s="38"/>
      <c r="I663" s="42" t="str">
        <f t="shared" ca="1" si="36"/>
        <v/>
      </c>
      <c r="J663" s="42" t="str">
        <f t="shared" ca="1" si="37"/>
        <v/>
      </c>
    </row>
    <row r="664" spans="3:10" x14ac:dyDescent="0.25">
      <c r="D664" s="46">
        <f ca="1">SUM(INDIRECT(CONCATENATE(ADDRESS(ROW(D628),COLUMN(D628)),":",ADDRESS(ROW()-1,COLUMN()))))</f>
        <v>0</v>
      </c>
      <c r="I664" s="46">
        <f ca="1">SUM(INDIRECT(CONCATENATE(ADDRESS(ROW(I628),COLUMN(I628)),":",ADDRESS(ROW()-1,COLUMN()))))</f>
        <v>0</v>
      </c>
      <c r="J664" s="46">
        <f ca="1">SUM(INDIRECT(CONCATENATE(ADDRESS(ROW(J628),COLUMN(J628)),":",ADDRESS(ROW()-1,COLUMN()))))</f>
        <v>0</v>
      </c>
    </row>
    <row r="666" spans="3:10" x14ac:dyDescent="0.25">
      <c r="C666" s="34">
        <f ca="1">EOMONTH(C628,0)+1</f>
        <v>37712</v>
      </c>
      <c r="D666" s="52">
        <v>-156</v>
      </c>
      <c r="E666" s="39">
        <v>3.43</v>
      </c>
      <c r="F666" s="35" t="s">
        <v>269</v>
      </c>
      <c r="I666" s="42">
        <f ca="1">IF(D666="","",D666*IF(UPPER(H666)="Y",1,$C$668))</f>
        <v>-150.07736914718816</v>
      </c>
      <c r="J666" s="42">
        <f ca="1">IF(D666="","",($C$667-E666)*I666*10)</f>
        <v>123.06344270069474</v>
      </c>
    </row>
    <row r="667" spans="3:10" x14ac:dyDescent="0.25">
      <c r="C667" s="41">
        <f ca="1">INDEX(Inputs!$1:$1048576,MATCH(C666,Inputs!C:C,0),5)</f>
        <v>3.3479999999999999</v>
      </c>
      <c r="D667" s="52"/>
      <c r="E667" s="39"/>
      <c r="F667" s="35"/>
      <c r="I667" s="42" t="str">
        <f t="shared" ref="I667:I701" ca="1" si="38">IF(D667="","",D667*IF(UPPER(H667)="Y",1,$C$668))</f>
        <v/>
      </c>
      <c r="J667" s="42" t="str">
        <f t="shared" ref="J667:J701" ca="1" si="39">IF(D667="","",($C$667-E667)*I667*10)</f>
        <v/>
      </c>
    </row>
    <row r="668" spans="3:10" x14ac:dyDescent="0.25">
      <c r="C668" s="40">
        <f ca="1">INDEX(Inputs!$1:$1048576,MATCH(C666,Inputs!C:C,0),8)</f>
        <v>0.96203441761018049</v>
      </c>
      <c r="D668" s="52"/>
      <c r="E668" s="39"/>
      <c r="F668" s="35"/>
      <c r="I668" s="42" t="str">
        <f t="shared" ca="1" si="38"/>
        <v/>
      </c>
      <c r="J668" s="42" t="str">
        <f t="shared" ca="1" si="39"/>
        <v/>
      </c>
    </row>
    <row r="669" spans="3:10" x14ac:dyDescent="0.25">
      <c r="C669" s="63">
        <f ca="1">I702</f>
        <v>-150.07736914718816</v>
      </c>
      <c r="D669" s="52"/>
      <c r="E669" s="39"/>
      <c r="F669" s="35"/>
      <c r="I669" s="42" t="str">
        <f t="shared" ca="1" si="38"/>
        <v/>
      </c>
      <c r="J669" s="42" t="str">
        <f t="shared" ca="1" si="39"/>
        <v/>
      </c>
    </row>
    <row r="670" spans="3:10" x14ac:dyDescent="0.25">
      <c r="C670" s="63">
        <f ca="1">J702</f>
        <v>123.06344270069474</v>
      </c>
      <c r="D670" s="52"/>
      <c r="E670" s="39"/>
      <c r="F670" s="35"/>
      <c r="I670" s="42" t="str">
        <f t="shared" ca="1" si="38"/>
        <v/>
      </c>
      <c r="J670" s="42" t="str">
        <f t="shared" ca="1" si="39"/>
        <v/>
      </c>
    </row>
    <row r="671" spans="3:10" x14ac:dyDescent="0.25">
      <c r="C671" s="47"/>
      <c r="D671" s="52"/>
      <c r="E671" s="39"/>
      <c r="F671" s="35"/>
      <c r="I671" s="42" t="str">
        <f t="shared" ca="1" si="38"/>
        <v/>
      </c>
      <c r="J671" s="42" t="str">
        <f t="shared" ca="1" si="39"/>
        <v/>
      </c>
    </row>
    <row r="672" spans="3:10" x14ac:dyDescent="0.25">
      <c r="C672" s="45"/>
      <c r="D672" s="52"/>
      <c r="E672" s="39"/>
      <c r="F672" s="35"/>
      <c r="I672" s="42" t="str">
        <f t="shared" ca="1" si="38"/>
        <v/>
      </c>
      <c r="J672" s="42" t="str">
        <f t="shared" ca="1" si="39"/>
        <v/>
      </c>
    </row>
    <row r="673" spans="3:10" x14ac:dyDescent="0.25">
      <c r="D673" s="52"/>
      <c r="E673" s="39"/>
      <c r="F673" s="35"/>
      <c r="I673" s="42" t="str">
        <f t="shared" ca="1" si="38"/>
        <v/>
      </c>
      <c r="J673" s="42" t="str">
        <f t="shared" ca="1" si="39"/>
        <v/>
      </c>
    </row>
    <row r="674" spans="3:10" x14ac:dyDescent="0.25">
      <c r="C674" s="4"/>
      <c r="D674" s="52"/>
      <c r="E674" s="39"/>
      <c r="F674" s="35"/>
      <c r="I674" s="42" t="str">
        <f t="shared" ca="1" si="38"/>
        <v/>
      </c>
      <c r="J674" s="42" t="str">
        <f t="shared" ca="1" si="39"/>
        <v/>
      </c>
    </row>
    <row r="675" spans="3:10" x14ac:dyDescent="0.25">
      <c r="D675" s="52"/>
      <c r="E675" s="39"/>
      <c r="F675" s="35"/>
      <c r="I675" s="42" t="str">
        <f t="shared" ca="1" si="38"/>
        <v/>
      </c>
      <c r="J675" s="42" t="str">
        <f t="shared" ca="1" si="39"/>
        <v/>
      </c>
    </row>
    <row r="676" spans="3:10" x14ac:dyDescent="0.25">
      <c r="D676" s="52"/>
      <c r="E676" s="39"/>
      <c r="F676" s="35"/>
      <c r="I676" s="42" t="str">
        <f t="shared" ca="1" si="38"/>
        <v/>
      </c>
      <c r="J676" s="42" t="str">
        <f t="shared" ca="1" si="39"/>
        <v/>
      </c>
    </row>
    <row r="677" spans="3:10" x14ac:dyDescent="0.25">
      <c r="D677" s="52"/>
      <c r="E677" s="39"/>
      <c r="F677" s="35"/>
      <c r="I677" s="42" t="str">
        <f t="shared" ca="1" si="38"/>
        <v/>
      </c>
      <c r="J677" s="42" t="str">
        <f t="shared" ca="1" si="39"/>
        <v/>
      </c>
    </row>
    <row r="678" spans="3:10" x14ac:dyDescent="0.25">
      <c r="D678" s="52"/>
      <c r="E678" s="39"/>
      <c r="F678" s="35"/>
      <c r="I678" s="42" t="str">
        <f t="shared" ca="1" si="38"/>
        <v/>
      </c>
      <c r="J678" s="42" t="str">
        <f t="shared" ca="1" si="39"/>
        <v/>
      </c>
    </row>
    <row r="679" spans="3:10" x14ac:dyDescent="0.25">
      <c r="D679" s="52"/>
      <c r="E679" s="39"/>
      <c r="F679" s="35"/>
      <c r="I679" s="42" t="str">
        <f t="shared" ca="1" si="38"/>
        <v/>
      </c>
      <c r="J679" s="42" t="str">
        <f t="shared" ca="1" si="39"/>
        <v/>
      </c>
    </row>
    <row r="680" spans="3:10" x14ac:dyDescent="0.25">
      <c r="D680" s="52"/>
      <c r="E680" s="39"/>
      <c r="F680" s="35"/>
      <c r="I680" s="42" t="str">
        <f t="shared" ca="1" si="38"/>
        <v/>
      </c>
      <c r="J680" s="42" t="str">
        <f t="shared" ca="1" si="39"/>
        <v/>
      </c>
    </row>
    <row r="681" spans="3:10" x14ac:dyDescent="0.25">
      <c r="D681" s="52"/>
      <c r="E681" s="39"/>
      <c r="F681" s="35"/>
      <c r="I681" s="42" t="str">
        <f t="shared" ca="1" si="38"/>
        <v/>
      </c>
      <c r="J681" s="42" t="str">
        <f t="shared" ca="1" si="39"/>
        <v/>
      </c>
    </row>
    <row r="682" spans="3:10" x14ac:dyDescent="0.25">
      <c r="D682" s="52"/>
      <c r="E682" s="39"/>
      <c r="F682" s="35"/>
      <c r="I682" s="42" t="str">
        <f t="shared" ca="1" si="38"/>
        <v/>
      </c>
      <c r="J682" s="42" t="str">
        <f t="shared" ca="1" si="39"/>
        <v/>
      </c>
    </row>
    <row r="683" spans="3:10" x14ac:dyDescent="0.25">
      <c r="D683" s="52"/>
      <c r="E683" s="39"/>
      <c r="F683" s="35"/>
      <c r="I683" s="42" t="str">
        <f t="shared" ca="1" si="38"/>
        <v/>
      </c>
      <c r="J683" s="42" t="str">
        <f t="shared" ca="1" si="39"/>
        <v/>
      </c>
    </row>
    <row r="684" spans="3:10" x14ac:dyDescent="0.25">
      <c r="D684" s="52"/>
      <c r="E684" s="39"/>
      <c r="F684" s="35"/>
      <c r="I684" s="42" t="str">
        <f t="shared" ca="1" si="38"/>
        <v/>
      </c>
      <c r="J684" s="42" t="str">
        <f t="shared" ca="1" si="39"/>
        <v/>
      </c>
    </row>
    <row r="685" spans="3:10" x14ac:dyDescent="0.25">
      <c r="D685" s="52"/>
      <c r="E685" s="39"/>
      <c r="F685" s="35"/>
      <c r="I685" s="42" t="str">
        <f t="shared" ca="1" si="38"/>
        <v/>
      </c>
      <c r="J685" s="42" t="str">
        <f t="shared" ca="1" si="39"/>
        <v/>
      </c>
    </row>
    <row r="686" spans="3:10" x14ac:dyDescent="0.25">
      <c r="D686" s="52"/>
      <c r="E686" s="39"/>
      <c r="F686" s="35"/>
      <c r="I686" s="42" t="str">
        <f t="shared" ca="1" si="38"/>
        <v/>
      </c>
      <c r="J686" s="42" t="str">
        <f t="shared" ca="1" si="39"/>
        <v/>
      </c>
    </row>
    <row r="687" spans="3:10" x14ac:dyDescent="0.25">
      <c r="D687" s="52"/>
      <c r="E687" s="39"/>
      <c r="F687" s="35"/>
      <c r="I687" s="42" t="str">
        <f t="shared" ca="1" si="38"/>
        <v/>
      </c>
      <c r="J687" s="42" t="str">
        <f t="shared" ca="1" si="39"/>
        <v/>
      </c>
    </row>
    <row r="688" spans="3:10" x14ac:dyDescent="0.25">
      <c r="D688" s="52"/>
      <c r="E688" s="39"/>
      <c r="F688" s="35"/>
      <c r="I688" s="42" t="str">
        <f t="shared" ca="1" si="38"/>
        <v/>
      </c>
      <c r="J688" s="42" t="str">
        <f t="shared" ca="1" si="39"/>
        <v/>
      </c>
    </row>
    <row r="689" spans="3:10" x14ac:dyDescent="0.25">
      <c r="D689" s="52"/>
      <c r="E689" s="39"/>
      <c r="F689" s="35"/>
      <c r="I689" s="42" t="str">
        <f t="shared" ca="1" si="38"/>
        <v/>
      </c>
      <c r="J689" s="42" t="str">
        <f t="shared" ca="1" si="39"/>
        <v/>
      </c>
    </row>
    <row r="690" spans="3:10" x14ac:dyDescent="0.25">
      <c r="D690" s="52"/>
      <c r="E690" s="39"/>
      <c r="F690" s="35"/>
      <c r="I690" s="42" t="str">
        <f t="shared" ca="1" si="38"/>
        <v/>
      </c>
      <c r="J690" s="42" t="str">
        <f t="shared" ca="1" si="39"/>
        <v/>
      </c>
    </row>
    <row r="691" spans="3:10" x14ac:dyDescent="0.25">
      <c r="D691" s="52"/>
      <c r="E691" s="39"/>
      <c r="F691" s="35"/>
      <c r="I691" s="42" t="str">
        <f t="shared" ca="1" si="38"/>
        <v/>
      </c>
      <c r="J691" s="42" t="str">
        <f t="shared" ca="1" si="39"/>
        <v/>
      </c>
    </row>
    <row r="692" spans="3:10" x14ac:dyDescent="0.25">
      <c r="D692" s="52"/>
      <c r="E692" s="39"/>
      <c r="F692" s="35"/>
      <c r="I692" s="42" t="str">
        <f t="shared" ca="1" si="38"/>
        <v/>
      </c>
      <c r="J692" s="42" t="str">
        <f t="shared" ca="1" si="39"/>
        <v/>
      </c>
    </row>
    <row r="693" spans="3:10" x14ac:dyDescent="0.25">
      <c r="D693" s="52"/>
      <c r="E693" s="39"/>
      <c r="F693" s="35"/>
      <c r="I693" s="42" t="str">
        <f t="shared" ca="1" si="38"/>
        <v/>
      </c>
      <c r="J693" s="42" t="str">
        <f t="shared" ca="1" si="39"/>
        <v/>
      </c>
    </row>
    <row r="694" spans="3:10" x14ac:dyDescent="0.25">
      <c r="D694" s="52"/>
      <c r="E694" s="39"/>
      <c r="F694" s="35"/>
      <c r="I694" s="42" t="str">
        <f t="shared" ca="1" si="38"/>
        <v/>
      </c>
      <c r="J694" s="42" t="str">
        <f t="shared" ca="1" si="39"/>
        <v/>
      </c>
    </row>
    <row r="695" spans="3:10" x14ac:dyDescent="0.25">
      <c r="D695" s="52"/>
      <c r="E695" s="39"/>
      <c r="F695" s="35"/>
      <c r="I695" s="42" t="str">
        <f t="shared" ca="1" si="38"/>
        <v/>
      </c>
      <c r="J695" s="42" t="str">
        <f t="shared" ca="1" si="39"/>
        <v/>
      </c>
    </row>
    <row r="696" spans="3:10" x14ac:dyDescent="0.25">
      <c r="D696" s="52"/>
      <c r="E696" s="39"/>
      <c r="F696" s="35"/>
      <c r="I696" s="42" t="str">
        <f t="shared" ca="1" si="38"/>
        <v/>
      </c>
      <c r="J696" s="42" t="str">
        <f t="shared" ca="1" si="39"/>
        <v/>
      </c>
    </row>
    <row r="697" spans="3:10" x14ac:dyDescent="0.25">
      <c r="D697" s="52"/>
      <c r="E697" s="39"/>
      <c r="F697" s="35"/>
      <c r="I697" s="42" t="str">
        <f t="shared" ca="1" si="38"/>
        <v/>
      </c>
      <c r="J697" s="42" t="str">
        <f t="shared" ca="1" si="39"/>
        <v/>
      </c>
    </row>
    <row r="698" spans="3:10" x14ac:dyDescent="0.25">
      <c r="D698" s="52"/>
      <c r="E698" s="39"/>
      <c r="F698" s="35"/>
      <c r="I698" s="42" t="str">
        <f t="shared" ca="1" si="38"/>
        <v/>
      </c>
      <c r="J698" s="42" t="str">
        <f t="shared" ca="1" si="39"/>
        <v/>
      </c>
    </row>
    <row r="699" spans="3:10" x14ac:dyDescent="0.25">
      <c r="D699" s="52"/>
      <c r="E699" s="39"/>
      <c r="F699" s="35"/>
      <c r="I699" s="42" t="str">
        <f t="shared" ca="1" si="38"/>
        <v/>
      </c>
      <c r="J699" s="42" t="str">
        <f t="shared" ca="1" si="39"/>
        <v/>
      </c>
    </row>
    <row r="700" spans="3:10" x14ac:dyDescent="0.25">
      <c r="D700" s="52"/>
      <c r="E700" s="39"/>
      <c r="F700" s="35"/>
      <c r="I700" s="42" t="str">
        <f t="shared" ca="1" si="38"/>
        <v/>
      </c>
      <c r="J700" s="42" t="str">
        <f t="shared" ca="1" si="39"/>
        <v/>
      </c>
    </row>
    <row r="701" spans="3:10" x14ac:dyDescent="0.25">
      <c r="D701" s="52"/>
      <c r="E701" s="38"/>
      <c r="F701" s="38"/>
      <c r="I701" s="42" t="str">
        <f t="shared" ca="1" si="38"/>
        <v/>
      </c>
      <c r="J701" s="42" t="str">
        <f t="shared" ca="1" si="39"/>
        <v/>
      </c>
    </row>
    <row r="702" spans="3:10" x14ac:dyDescent="0.25">
      <c r="D702" s="46">
        <f ca="1">SUM(INDIRECT(CONCATENATE(ADDRESS(ROW(D666),COLUMN(D666)),":",ADDRESS(ROW()-1,COLUMN()))))</f>
        <v>-156</v>
      </c>
      <c r="I702" s="46">
        <f ca="1">SUM(INDIRECT(CONCATENATE(ADDRESS(ROW(I666),COLUMN(I666)),":",ADDRESS(ROW()-1,COLUMN()))))</f>
        <v>-150.07736914718816</v>
      </c>
      <c r="J702" s="46">
        <f ca="1">SUM(INDIRECT(CONCATENATE(ADDRESS(ROW(J666),COLUMN(J666)),":",ADDRESS(ROW()-1,COLUMN()))))</f>
        <v>123.06344270069474</v>
      </c>
    </row>
    <row r="704" spans="3:10" x14ac:dyDescent="0.25">
      <c r="C704" s="34">
        <f ca="1">EOMONTH(C666,0)+1</f>
        <v>37742</v>
      </c>
      <c r="D704" s="52">
        <v>-161.19999999999999</v>
      </c>
      <c r="E704" s="39">
        <v>3.43</v>
      </c>
      <c r="F704" s="35" t="s">
        <v>269</v>
      </c>
      <c r="I704" s="42">
        <f ca="1">IF(D704="","",D704*IF(UPPER(H704)="Y",1,$C$706))</f>
        <v>-154.55452944789747</v>
      </c>
      <c r="J704" s="42">
        <f ca="1">IF(D704="","",($C$705-E704)*I704*10)</f>
        <v>111.27926120248696</v>
      </c>
    </row>
    <row r="705" spans="3:10" x14ac:dyDescent="0.25">
      <c r="C705" s="41">
        <f ca="1">INDEX(Inputs!$1:$1048576,MATCH(C704,Inputs!C:C,0),5)</f>
        <v>3.3579999999999997</v>
      </c>
      <c r="D705" s="52"/>
      <c r="E705" s="39"/>
      <c r="F705" s="35"/>
      <c r="I705" s="42" t="str">
        <f t="shared" ref="I705:I739" ca="1" si="40">IF(D705="","",D705*IF(UPPER(H705)="Y",1,$C$706))</f>
        <v/>
      </c>
      <c r="J705" s="42" t="str">
        <f t="shared" ref="J705:J739" ca="1" si="41">IF(D705="","",($C$705-E705)*I705*10)</f>
        <v/>
      </c>
    </row>
    <row r="706" spans="3:10" x14ac:dyDescent="0.25">
      <c r="C706" s="40">
        <f ca="1">INDEX(Inputs!$1:$1048576,MATCH(C704,Inputs!C:C,0),8)</f>
        <v>0.95877499657504639</v>
      </c>
      <c r="D706" s="52"/>
      <c r="E706" s="39"/>
      <c r="F706" s="35"/>
      <c r="I706" s="42" t="str">
        <f t="shared" ca="1" si="40"/>
        <v/>
      </c>
      <c r="J706" s="42" t="str">
        <f t="shared" ca="1" si="41"/>
        <v/>
      </c>
    </row>
    <row r="707" spans="3:10" x14ac:dyDescent="0.25">
      <c r="C707" s="63">
        <f ca="1">I740</f>
        <v>-154.55452944789747</v>
      </c>
      <c r="D707" s="52"/>
      <c r="E707" s="39"/>
      <c r="F707" s="35"/>
      <c r="I707" s="42" t="str">
        <f t="shared" ca="1" si="40"/>
        <v/>
      </c>
      <c r="J707" s="42" t="str">
        <f t="shared" ca="1" si="41"/>
        <v/>
      </c>
    </row>
    <row r="708" spans="3:10" x14ac:dyDescent="0.25">
      <c r="C708" s="63">
        <f ca="1">J740</f>
        <v>111.27926120248696</v>
      </c>
      <c r="D708" s="52"/>
      <c r="E708" s="39"/>
      <c r="F708" s="35"/>
      <c r="I708" s="42" t="str">
        <f t="shared" ca="1" si="40"/>
        <v/>
      </c>
      <c r="J708" s="42" t="str">
        <f t="shared" ca="1" si="41"/>
        <v/>
      </c>
    </row>
    <row r="709" spans="3:10" x14ac:dyDescent="0.25">
      <c r="C709" s="47"/>
      <c r="D709" s="52"/>
      <c r="E709" s="39"/>
      <c r="F709" s="35"/>
      <c r="I709" s="42" t="str">
        <f t="shared" ca="1" si="40"/>
        <v/>
      </c>
      <c r="J709" s="42" t="str">
        <f t="shared" ca="1" si="41"/>
        <v/>
      </c>
    </row>
    <row r="710" spans="3:10" x14ac:dyDescent="0.25">
      <c r="C710" s="45"/>
      <c r="D710" s="52"/>
      <c r="E710" s="39"/>
      <c r="F710" s="35"/>
      <c r="I710" s="42" t="str">
        <f t="shared" ca="1" si="40"/>
        <v/>
      </c>
      <c r="J710" s="42" t="str">
        <f t="shared" ca="1" si="41"/>
        <v/>
      </c>
    </row>
    <row r="711" spans="3:10" x14ac:dyDescent="0.25">
      <c r="D711" s="52"/>
      <c r="E711" s="39"/>
      <c r="F711" s="35"/>
      <c r="I711" s="42" t="str">
        <f t="shared" ca="1" si="40"/>
        <v/>
      </c>
      <c r="J711" s="42" t="str">
        <f t="shared" ca="1" si="41"/>
        <v/>
      </c>
    </row>
    <row r="712" spans="3:10" x14ac:dyDescent="0.25">
      <c r="C712" s="4"/>
      <c r="D712" s="52"/>
      <c r="E712" s="39"/>
      <c r="F712" s="35"/>
      <c r="I712" s="42" t="str">
        <f t="shared" ca="1" si="40"/>
        <v/>
      </c>
      <c r="J712" s="42" t="str">
        <f t="shared" ca="1" si="41"/>
        <v/>
      </c>
    </row>
    <row r="713" spans="3:10" x14ac:dyDescent="0.25">
      <c r="D713" s="52"/>
      <c r="E713" s="39"/>
      <c r="F713" s="35"/>
      <c r="I713" s="42" t="str">
        <f t="shared" ca="1" si="40"/>
        <v/>
      </c>
      <c r="J713" s="42" t="str">
        <f t="shared" ca="1" si="41"/>
        <v/>
      </c>
    </row>
    <row r="714" spans="3:10" x14ac:dyDescent="0.25">
      <c r="D714" s="52"/>
      <c r="E714" s="39"/>
      <c r="F714" s="35"/>
      <c r="I714" s="42" t="str">
        <f t="shared" ca="1" si="40"/>
        <v/>
      </c>
      <c r="J714" s="42" t="str">
        <f t="shared" ca="1" si="41"/>
        <v/>
      </c>
    </row>
    <row r="715" spans="3:10" x14ac:dyDescent="0.25">
      <c r="D715" s="52"/>
      <c r="E715" s="39"/>
      <c r="F715" s="35"/>
      <c r="I715" s="42" t="str">
        <f t="shared" ca="1" si="40"/>
        <v/>
      </c>
      <c r="J715" s="42" t="str">
        <f t="shared" ca="1" si="41"/>
        <v/>
      </c>
    </row>
    <row r="716" spans="3:10" x14ac:dyDescent="0.25">
      <c r="D716" s="52"/>
      <c r="E716" s="39"/>
      <c r="F716" s="35"/>
      <c r="I716" s="42" t="str">
        <f t="shared" ca="1" si="40"/>
        <v/>
      </c>
      <c r="J716" s="42" t="str">
        <f t="shared" ca="1" si="41"/>
        <v/>
      </c>
    </row>
    <row r="717" spans="3:10" x14ac:dyDescent="0.25">
      <c r="D717" s="52"/>
      <c r="E717" s="39"/>
      <c r="F717" s="35"/>
      <c r="I717" s="42" t="str">
        <f t="shared" ca="1" si="40"/>
        <v/>
      </c>
      <c r="J717" s="42" t="str">
        <f t="shared" ca="1" si="41"/>
        <v/>
      </c>
    </row>
    <row r="718" spans="3:10" x14ac:dyDescent="0.25">
      <c r="D718" s="52"/>
      <c r="E718" s="39"/>
      <c r="F718" s="35"/>
      <c r="I718" s="42" t="str">
        <f t="shared" ca="1" si="40"/>
        <v/>
      </c>
      <c r="J718" s="42" t="str">
        <f t="shared" ca="1" si="41"/>
        <v/>
      </c>
    </row>
    <row r="719" spans="3:10" x14ac:dyDescent="0.25">
      <c r="D719" s="52"/>
      <c r="E719" s="39"/>
      <c r="F719" s="35"/>
      <c r="I719" s="42" t="str">
        <f t="shared" ca="1" si="40"/>
        <v/>
      </c>
      <c r="J719" s="42" t="str">
        <f t="shared" ca="1" si="41"/>
        <v/>
      </c>
    </row>
    <row r="720" spans="3:10" x14ac:dyDescent="0.25">
      <c r="D720" s="52"/>
      <c r="E720" s="39"/>
      <c r="F720" s="35"/>
      <c r="I720" s="42" t="str">
        <f t="shared" ca="1" si="40"/>
        <v/>
      </c>
      <c r="J720" s="42" t="str">
        <f t="shared" ca="1" si="41"/>
        <v/>
      </c>
    </row>
    <row r="721" spans="4:10" x14ac:dyDescent="0.25">
      <c r="D721" s="52"/>
      <c r="E721" s="39"/>
      <c r="F721" s="35"/>
      <c r="I721" s="42" t="str">
        <f t="shared" ca="1" si="40"/>
        <v/>
      </c>
      <c r="J721" s="42" t="str">
        <f t="shared" ca="1" si="41"/>
        <v/>
      </c>
    </row>
    <row r="722" spans="4:10" x14ac:dyDescent="0.25">
      <c r="D722" s="52"/>
      <c r="E722" s="39"/>
      <c r="F722" s="35"/>
      <c r="I722" s="42" t="str">
        <f t="shared" ca="1" si="40"/>
        <v/>
      </c>
      <c r="J722" s="42" t="str">
        <f t="shared" ca="1" si="41"/>
        <v/>
      </c>
    </row>
    <row r="723" spans="4:10" x14ac:dyDescent="0.25">
      <c r="D723" s="52"/>
      <c r="E723" s="39"/>
      <c r="F723" s="35"/>
      <c r="I723" s="42" t="str">
        <f t="shared" ca="1" si="40"/>
        <v/>
      </c>
      <c r="J723" s="42" t="str">
        <f t="shared" ca="1" si="41"/>
        <v/>
      </c>
    </row>
    <row r="724" spans="4:10" x14ac:dyDescent="0.25">
      <c r="D724" s="52"/>
      <c r="E724" s="39"/>
      <c r="F724" s="35"/>
      <c r="I724" s="42" t="str">
        <f t="shared" ca="1" si="40"/>
        <v/>
      </c>
      <c r="J724" s="42" t="str">
        <f t="shared" ca="1" si="41"/>
        <v/>
      </c>
    </row>
    <row r="725" spans="4:10" x14ac:dyDescent="0.25">
      <c r="D725" s="52"/>
      <c r="E725" s="39"/>
      <c r="F725" s="35"/>
      <c r="I725" s="42" t="str">
        <f t="shared" ca="1" si="40"/>
        <v/>
      </c>
      <c r="J725" s="42" t="str">
        <f t="shared" ca="1" si="41"/>
        <v/>
      </c>
    </row>
    <row r="726" spans="4:10" x14ac:dyDescent="0.25">
      <c r="D726" s="52"/>
      <c r="E726" s="39"/>
      <c r="F726" s="35"/>
      <c r="I726" s="42" t="str">
        <f t="shared" ca="1" si="40"/>
        <v/>
      </c>
      <c r="J726" s="42" t="str">
        <f t="shared" ca="1" si="41"/>
        <v/>
      </c>
    </row>
    <row r="727" spans="4:10" x14ac:dyDescent="0.25">
      <c r="D727" s="52"/>
      <c r="E727" s="39"/>
      <c r="F727" s="35"/>
      <c r="I727" s="42" t="str">
        <f t="shared" ca="1" si="40"/>
        <v/>
      </c>
      <c r="J727" s="42" t="str">
        <f t="shared" ca="1" si="41"/>
        <v/>
      </c>
    </row>
    <row r="728" spans="4:10" x14ac:dyDescent="0.25">
      <c r="D728" s="52"/>
      <c r="E728" s="39"/>
      <c r="F728" s="35"/>
      <c r="I728" s="42" t="str">
        <f t="shared" ca="1" si="40"/>
        <v/>
      </c>
      <c r="J728" s="42" t="str">
        <f t="shared" ca="1" si="41"/>
        <v/>
      </c>
    </row>
    <row r="729" spans="4:10" x14ac:dyDescent="0.25">
      <c r="D729" s="52"/>
      <c r="E729" s="39"/>
      <c r="F729" s="35"/>
      <c r="I729" s="42" t="str">
        <f t="shared" ca="1" si="40"/>
        <v/>
      </c>
      <c r="J729" s="42" t="str">
        <f t="shared" ca="1" si="41"/>
        <v/>
      </c>
    </row>
    <row r="730" spans="4:10" x14ac:dyDescent="0.25">
      <c r="D730" s="52"/>
      <c r="E730" s="39"/>
      <c r="F730" s="35"/>
      <c r="I730" s="42" t="str">
        <f t="shared" ca="1" si="40"/>
        <v/>
      </c>
      <c r="J730" s="42" t="str">
        <f t="shared" ca="1" si="41"/>
        <v/>
      </c>
    </row>
    <row r="731" spans="4:10" x14ac:dyDescent="0.25">
      <c r="D731" s="52"/>
      <c r="E731" s="39"/>
      <c r="F731" s="35"/>
      <c r="I731" s="42" t="str">
        <f t="shared" ca="1" si="40"/>
        <v/>
      </c>
      <c r="J731" s="42" t="str">
        <f t="shared" ca="1" si="41"/>
        <v/>
      </c>
    </row>
    <row r="732" spans="4:10" x14ac:dyDescent="0.25">
      <c r="D732" s="52"/>
      <c r="E732" s="39"/>
      <c r="F732" s="35"/>
      <c r="I732" s="42" t="str">
        <f t="shared" ca="1" si="40"/>
        <v/>
      </c>
      <c r="J732" s="42" t="str">
        <f t="shared" ca="1" si="41"/>
        <v/>
      </c>
    </row>
    <row r="733" spans="4:10" x14ac:dyDescent="0.25">
      <c r="D733" s="52"/>
      <c r="E733" s="39"/>
      <c r="F733" s="35"/>
      <c r="I733" s="42" t="str">
        <f t="shared" ca="1" si="40"/>
        <v/>
      </c>
      <c r="J733" s="42" t="str">
        <f t="shared" ca="1" si="41"/>
        <v/>
      </c>
    </row>
    <row r="734" spans="4:10" x14ac:dyDescent="0.25">
      <c r="D734" s="52"/>
      <c r="E734" s="39"/>
      <c r="F734" s="35"/>
      <c r="I734" s="42" t="str">
        <f t="shared" ca="1" si="40"/>
        <v/>
      </c>
      <c r="J734" s="42" t="str">
        <f t="shared" ca="1" si="41"/>
        <v/>
      </c>
    </row>
    <row r="735" spans="4:10" x14ac:dyDescent="0.25">
      <c r="D735" s="52"/>
      <c r="E735" s="39"/>
      <c r="F735" s="35"/>
      <c r="I735" s="42" t="str">
        <f t="shared" ca="1" si="40"/>
        <v/>
      </c>
      <c r="J735" s="42" t="str">
        <f t="shared" ca="1" si="41"/>
        <v/>
      </c>
    </row>
    <row r="736" spans="4:10" x14ac:dyDescent="0.25">
      <c r="D736" s="52"/>
      <c r="E736" s="39"/>
      <c r="F736" s="35"/>
      <c r="I736" s="42" t="str">
        <f t="shared" ca="1" si="40"/>
        <v/>
      </c>
      <c r="J736" s="42" t="str">
        <f t="shared" ca="1" si="41"/>
        <v/>
      </c>
    </row>
    <row r="737" spans="3:10" x14ac:dyDescent="0.25">
      <c r="D737" s="52"/>
      <c r="E737" s="39"/>
      <c r="F737" s="35"/>
      <c r="I737" s="42" t="str">
        <f t="shared" ca="1" si="40"/>
        <v/>
      </c>
      <c r="J737" s="42" t="str">
        <f t="shared" ca="1" si="41"/>
        <v/>
      </c>
    </row>
    <row r="738" spans="3:10" x14ac:dyDescent="0.25">
      <c r="D738" s="52"/>
      <c r="E738" s="39"/>
      <c r="F738" s="35"/>
      <c r="I738" s="42" t="str">
        <f t="shared" ca="1" si="40"/>
        <v/>
      </c>
      <c r="J738" s="42" t="str">
        <f t="shared" ca="1" si="41"/>
        <v/>
      </c>
    </row>
    <row r="739" spans="3:10" x14ac:dyDescent="0.25">
      <c r="D739" s="52"/>
      <c r="E739" s="38"/>
      <c r="F739" s="38"/>
      <c r="I739" s="42" t="str">
        <f t="shared" ca="1" si="40"/>
        <v/>
      </c>
      <c r="J739" s="42" t="str">
        <f t="shared" ca="1" si="41"/>
        <v/>
      </c>
    </row>
    <row r="740" spans="3:10" x14ac:dyDescent="0.25">
      <c r="D740" s="46">
        <f ca="1">SUM(INDIRECT(CONCATENATE(ADDRESS(ROW(D704),COLUMN(D704)),":",ADDRESS(ROW()-1,COLUMN()))))</f>
        <v>-161.19999999999999</v>
      </c>
      <c r="I740" s="46">
        <f ca="1">SUM(INDIRECT(CONCATENATE(ADDRESS(ROW(I704),COLUMN(I704)),":",ADDRESS(ROW()-1,COLUMN()))))</f>
        <v>-154.55452944789747</v>
      </c>
      <c r="J740" s="46">
        <f ca="1">SUM(INDIRECT(CONCATENATE(ADDRESS(ROW(J704),COLUMN(J704)),":",ADDRESS(ROW()-1,COLUMN()))))</f>
        <v>111.27926120248696</v>
      </c>
    </row>
    <row r="742" spans="3:10" x14ac:dyDescent="0.25">
      <c r="C742" s="34">
        <f ca="1">EOMONTH(C704,0)+1</f>
        <v>37773</v>
      </c>
      <c r="D742" s="52">
        <v>-156</v>
      </c>
      <c r="E742" s="39">
        <v>3.43</v>
      </c>
      <c r="F742" s="35" t="s">
        <v>269</v>
      </c>
      <c r="I742" s="42">
        <f ca="1">IF(D742="","",D742*IF(UPPER(H742)="Y",1,$C$744))</f>
        <v>-149.02631795410281</v>
      </c>
      <c r="J742" s="42">
        <f ca="1">IF(D742="","",($C$743-E742)*I742*10)</f>
        <v>55.139737643017924</v>
      </c>
    </row>
    <row r="743" spans="3:10" x14ac:dyDescent="0.25">
      <c r="C743" s="41">
        <f ca="1">INDEX(Inputs!$1:$1048576,MATCH(C742,Inputs!C:C,0),5)</f>
        <v>3.3930000000000002</v>
      </c>
      <c r="D743" s="52"/>
      <c r="E743" s="39"/>
      <c r="F743" s="35"/>
      <c r="I743" s="42" t="str">
        <f t="shared" ref="I743:I777" ca="1" si="42">IF(D743="","",D743*IF(UPPER(H743)="Y",1,$C$744))</f>
        <v/>
      </c>
      <c r="J743" s="42" t="str">
        <f t="shared" ref="J743:J777" ca="1" si="43">IF(D743="","",($C$743-E743)*I743*10)</f>
        <v/>
      </c>
    </row>
    <row r="744" spans="3:10" x14ac:dyDescent="0.25">
      <c r="C744" s="40">
        <f ca="1">INDEX(Inputs!$1:$1048576,MATCH(C742,Inputs!C:C,0),8)</f>
        <v>0.9552969099621974</v>
      </c>
      <c r="D744" s="52"/>
      <c r="E744" s="39"/>
      <c r="F744" s="35"/>
      <c r="I744" s="42" t="str">
        <f t="shared" ca="1" si="42"/>
        <v/>
      </c>
      <c r="J744" s="42" t="str">
        <f t="shared" ca="1" si="43"/>
        <v/>
      </c>
    </row>
    <row r="745" spans="3:10" x14ac:dyDescent="0.25">
      <c r="C745" s="63">
        <f ca="1">I778</f>
        <v>-149.02631795410281</v>
      </c>
      <c r="D745" s="52"/>
      <c r="E745" s="39"/>
      <c r="F745" s="35"/>
      <c r="I745" s="42" t="str">
        <f t="shared" ca="1" si="42"/>
        <v/>
      </c>
      <c r="J745" s="42" t="str">
        <f t="shared" ca="1" si="43"/>
        <v/>
      </c>
    </row>
    <row r="746" spans="3:10" x14ac:dyDescent="0.25">
      <c r="C746" s="63">
        <f ca="1">J778</f>
        <v>55.139737643017924</v>
      </c>
      <c r="D746" s="52"/>
      <c r="E746" s="39"/>
      <c r="F746" s="35"/>
      <c r="I746" s="42" t="str">
        <f t="shared" ca="1" si="42"/>
        <v/>
      </c>
      <c r="J746" s="42" t="str">
        <f t="shared" ca="1" si="43"/>
        <v/>
      </c>
    </row>
    <row r="747" spans="3:10" x14ac:dyDescent="0.25">
      <c r="C747" s="47"/>
      <c r="D747" s="52"/>
      <c r="E747" s="39"/>
      <c r="F747" s="35"/>
      <c r="I747" s="42" t="str">
        <f t="shared" ca="1" si="42"/>
        <v/>
      </c>
      <c r="J747" s="42" t="str">
        <f t="shared" ca="1" si="43"/>
        <v/>
      </c>
    </row>
    <row r="748" spans="3:10" x14ac:dyDescent="0.25">
      <c r="C748" s="45"/>
      <c r="D748" s="52"/>
      <c r="E748" s="39"/>
      <c r="F748" s="35"/>
      <c r="I748" s="42" t="str">
        <f t="shared" ca="1" si="42"/>
        <v/>
      </c>
      <c r="J748" s="42" t="str">
        <f t="shared" ca="1" si="43"/>
        <v/>
      </c>
    </row>
    <row r="749" spans="3:10" x14ac:dyDescent="0.25">
      <c r="D749" s="52"/>
      <c r="E749" s="39"/>
      <c r="F749" s="35"/>
      <c r="I749" s="42" t="str">
        <f t="shared" ca="1" si="42"/>
        <v/>
      </c>
      <c r="J749" s="42" t="str">
        <f t="shared" ca="1" si="43"/>
        <v/>
      </c>
    </row>
    <row r="750" spans="3:10" x14ac:dyDescent="0.25">
      <c r="C750" s="4"/>
      <c r="D750" s="52"/>
      <c r="E750" s="39"/>
      <c r="F750" s="35"/>
      <c r="I750" s="42" t="str">
        <f t="shared" ca="1" si="42"/>
        <v/>
      </c>
      <c r="J750" s="42" t="str">
        <f t="shared" ca="1" si="43"/>
        <v/>
      </c>
    </row>
    <row r="751" spans="3:10" x14ac:dyDescent="0.25">
      <c r="D751" s="52"/>
      <c r="E751" s="39"/>
      <c r="F751" s="35"/>
      <c r="I751" s="42" t="str">
        <f t="shared" ca="1" si="42"/>
        <v/>
      </c>
      <c r="J751" s="42" t="str">
        <f t="shared" ca="1" si="43"/>
        <v/>
      </c>
    </row>
    <row r="752" spans="3:10" x14ac:dyDescent="0.25">
      <c r="D752" s="52"/>
      <c r="E752" s="39"/>
      <c r="F752" s="35"/>
      <c r="I752" s="42" t="str">
        <f t="shared" ca="1" si="42"/>
        <v/>
      </c>
      <c r="J752" s="42" t="str">
        <f t="shared" ca="1" si="43"/>
        <v/>
      </c>
    </row>
    <row r="753" spans="4:10" x14ac:dyDescent="0.25">
      <c r="D753" s="52"/>
      <c r="E753" s="39"/>
      <c r="F753" s="35"/>
      <c r="I753" s="42" t="str">
        <f t="shared" ca="1" si="42"/>
        <v/>
      </c>
      <c r="J753" s="42" t="str">
        <f t="shared" ca="1" si="43"/>
        <v/>
      </c>
    </row>
    <row r="754" spans="4:10" x14ac:dyDescent="0.25">
      <c r="D754" s="52"/>
      <c r="E754" s="39"/>
      <c r="F754" s="35"/>
      <c r="I754" s="42" t="str">
        <f t="shared" ca="1" si="42"/>
        <v/>
      </c>
      <c r="J754" s="42" t="str">
        <f t="shared" ca="1" si="43"/>
        <v/>
      </c>
    </row>
    <row r="755" spans="4:10" x14ac:dyDescent="0.25">
      <c r="D755" s="52"/>
      <c r="E755" s="39"/>
      <c r="F755" s="35"/>
      <c r="I755" s="42" t="str">
        <f t="shared" ca="1" si="42"/>
        <v/>
      </c>
      <c r="J755" s="42" t="str">
        <f t="shared" ca="1" si="43"/>
        <v/>
      </c>
    </row>
    <row r="756" spans="4:10" x14ac:dyDescent="0.25">
      <c r="D756" s="52"/>
      <c r="E756" s="39"/>
      <c r="F756" s="35"/>
      <c r="I756" s="42" t="str">
        <f t="shared" ca="1" si="42"/>
        <v/>
      </c>
      <c r="J756" s="42" t="str">
        <f t="shared" ca="1" si="43"/>
        <v/>
      </c>
    </row>
    <row r="757" spans="4:10" x14ac:dyDescent="0.25">
      <c r="D757" s="52"/>
      <c r="E757" s="39"/>
      <c r="F757" s="35"/>
      <c r="I757" s="42" t="str">
        <f t="shared" ca="1" si="42"/>
        <v/>
      </c>
      <c r="J757" s="42" t="str">
        <f t="shared" ca="1" si="43"/>
        <v/>
      </c>
    </row>
    <row r="758" spans="4:10" x14ac:dyDescent="0.25">
      <c r="D758" s="52"/>
      <c r="E758" s="39"/>
      <c r="F758" s="35"/>
      <c r="I758" s="42" t="str">
        <f t="shared" ca="1" si="42"/>
        <v/>
      </c>
      <c r="J758" s="42" t="str">
        <f t="shared" ca="1" si="43"/>
        <v/>
      </c>
    </row>
    <row r="759" spans="4:10" x14ac:dyDescent="0.25">
      <c r="D759" s="52"/>
      <c r="E759" s="39"/>
      <c r="F759" s="35"/>
      <c r="I759" s="42" t="str">
        <f t="shared" ca="1" si="42"/>
        <v/>
      </c>
      <c r="J759" s="42" t="str">
        <f t="shared" ca="1" si="43"/>
        <v/>
      </c>
    </row>
    <row r="760" spans="4:10" x14ac:dyDescent="0.25">
      <c r="D760" s="52"/>
      <c r="E760" s="39"/>
      <c r="F760" s="35"/>
      <c r="I760" s="42" t="str">
        <f t="shared" ca="1" si="42"/>
        <v/>
      </c>
      <c r="J760" s="42" t="str">
        <f t="shared" ca="1" si="43"/>
        <v/>
      </c>
    </row>
    <row r="761" spans="4:10" x14ac:dyDescent="0.25">
      <c r="D761" s="52"/>
      <c r="E761" s="39"/>
      <c r="F761" s="35"/>
      <c r="I761" s="42" t="str">
        <f t="shared" ca="1" si="42"/>
        <v/>
      </c>
      <c r="J761" s="42" t="str">
        <f t="shared" ca="1" si="43"/>
        <v/>
      </c>
    </row>
    <row r="762" spans="4:10" x14ac:dyDescent="0.25">
      <c r="D762" s="52"/>
      <c r="E762" s="39"/>
      <c r="F762" s="35"/>
      <c r="I762" s="42" t="str">
        <f t="shared" ca="1" si="42"/>
        <v/>
      </c>
      <c r="J762" s="42" t="str">
        <f t="shared" ca="1" si="43"/>
        <v/>
      </c>
    </row>
    <row r="763" spans="4:10" x14ac:dyDescent="0.25">
      <c r="D763" s="52"/>
      <c r="E763" s="39"/>
      <c r="F763" s="35"/>
      <c r="I763" s="42" t="str">
        <f t="shared" ca="1" si="42"/>
        <v/>
      </c>
      <c r="J763" s="42" t="str">
        <f t="shared" ca="1" si="43"/>
        <v/>
      </c>
    </row>
    <row r="764" spans="4:10" x14ac:dyDescent="0.25">
      <c r="D764" s="52"/>
      <c r="E764" s="39"/>
      <c r="F764" s="35"/>
      <c r="I764" s="42" t="str">
        <f t="shared" ca="1" si="42"/>
        <v/>
      </c>
      <c r="J764" s="42" t="str">
        <f t="shared" ca="1" si="43"/>
        <v/>
      </c>
    </row>
    <row r="765" spans="4:10" x14ac:dyDescent="0.25">
      <c r="D765" s="52"/>
      <c r="E765" s="39"/>
      <c r="F765" s="35"/>
      <c r="I765" s="42" t="str">
        <f t="shared" ca="1" si="42"/>
        <v/>
      </c>
      <c r="J765" s="42" t="str">
        <f t="shared" ca="1" si="43"/>
        <v/>
      </c>
    </row>
    <row r="766" spans="4:10" x14ac:dyDescent="0.25">
      <c r="D766" s="52"/>
      <c r="E766" s="39"/>
      <c r="F766" s="35"/>
      <c r="I766" s="42" t="str">
        <f t="shared" ca="1" si="42"/>
        <v/>
      </c>
      <c r="J766" s="42" t="str">
        <f t="shared" ca="1" si="43"/>
        <v/>
      </c>
    </row>
    <row r="767" spans="4:10" x14ac:dyDescent="0.25">
      <c r="D767" s="52"/>
      <c r="E767" s="39"/>
      <c r="F767" s="35"/>
      <c r="I767" s="42" t="str">
        <f t="shared" ca="1" si="42"/>
        <v/>
      </c>
      <c r="J767" s="42" t="str">
        <f t="shared" ca="1" si="43"/>
        <v/>
      </c>
    </row>
    <row r="768" spans="4:10" x14ac:dyDescent="0.25">
      <c r="D768" s="52"/>
      <c r="E768" s="39"/>
      <c r="F768" s="35"/>
      <c r="I768" s="42" t="str">
        <f t="shared" ca="1" si="42"/>
        <v/>
      </c>
      <c r="J768" s="42" t="str">
        <f t="shared" ca="1" si="43"/>
        <v/>
      </c>
    </row>
    <row r="769" spans="3:10" x14ac:dyDescent="0.25">
      <c r="D769" s="52"/>
      <c r="E769" s="39"/>
      <c r="F769" s="35"/>
      <c r="I769" s="42" t="str">
        <f t="shared" ca="1" si="42"/>
        <v/>
      </c>
      <c r="J769" s="42" t="str">
        <f t="shared" ca="1" si="43"/>
        <v/>
      </c>
    </row>
    <row r="770" spans="3:10" x14ac:dyDescent="0.25">
      <c r="D770" s="52"/>
      <c r="E770" s="39"/>
      <c r="F770" s="35"/>
      <c r="I770" s="42" t="str">
        <f t="shared" ca="1" si="42"/>
        <v/>
      </c>
      <c r="J770" s="42" t="str">
        <f t="shared" ca="1" si="43"/>
        <v/>
      </c>
    </row>
    <row r="771" spans="3:10" x14ac:dyDescent="0.25">
      <c r="D771" s="52"/>
      <c r="E771" s="39"/>
      <c r="F771" s="35"/>
      <c r="I771" s="42" t="str">
        <f t="shared" ca="1" si="42"/>
        <v/>
      </c>
      <c r="J771" s="42" t="str">
        <f t="shared" ca="1" si="43"/>
        <v/>
      </c>
    </row>
    <row r="772" spans="3:10" x14ac:dyDescent="0.25">
      <c r="D772" s="52"/>
      <c r="E772" s="39"/>
      <c r="F772" s="35"/>
      <c r="I772" s="42" t="str">
        <f t="shared" ca="1" si="42"/>
        <v/>
      </c>
      <c r="J772" s="42" t="str">
        <f t="shared" ca="1" si="43"/>
        <v/>
      </c>
    </row>
    <row r="773" spans="3:10" x14ac:dyDescent="0.25">
      <c r="D773" s="52"/>
      <c r="E773" s="39"/>
      <c r="F773" s="35"/>
      <c r="I773" s="42" t="str">
        <f t="shared" ca="1" si="42"/>
        <v/>
      </c>
      <c r="J773" s="42" t="str">
        <f t="shared" ca="1" si="43"/>
        <v/>
      </c>
    </row>
    <row r="774" spans="3:10" x14ac:dyDescent="0.25">
      <c r="D774" s="52"/>
      <c r="E774" s="39"/>
      <c r="F774" s="35"/>
      <c r="I774" s="42" t="str">
        <f t="shared" ca="1" si="42"/>
        <v/>
      </c>
      <c r="J774" s="42" t="str">
        <f t="shared" ca="1" si="43"/>
        <v/>
      </c>
    </row>
    <row r="775" spans="3:10" x14ac:dyDescent="0.25">
      <c r="D775" s="52"/>
      <c r="E775" s="39"/>
      <c r="F775" s="35"/>
      <c r="I775" s="42" t="str">
        <f t="shared" ca="1" si="42"/>
        <v/>
      </c>
      <c r="J775" s="42" t="str">
        <f t="shared" ca="1" si="43"/>
        <v/>
      </c>
    </row>
    <row r="776" spans="3:10" x14ac:dyDescent="0.25">
      <c r="D776" s="52"/>
      <c r="E776" s="39"/>
      <c r="F776" s="35"/>
      <c r="I776" s="42" t="str">
        <f t="shared" ca="1" si="42"/>
        <v/>
      </c>
      <c r="J776" s="42" t="str">
        <f t="shared" ca="1" si="43"/>
        <v/>
      </c>
    </row>
    <row r="777" spans="3:10" x14ac:dyDescent="0.25">
      <c r="D777" s="52"/>
      <c r="E777" s="38"/>
      <c r="F777" s="38"/>
      <c r="I777" s="42" t="str">
        <f t="shared" ca="1" si="42"/>
        <v/>
      </c>
      <c r="J777" s="42" t="str">
        <f t="shared" ca="1" si="43"/>
        <v/>
      </c>
    </row>
    <row r="778" spans="3:10" x14ac:dyDescent="0.25">
      <c r="D778" s="46">
        <f ca="1">SUM(INDIRECT(CONCATENATE(ADDRESS(ROW(D742),COLUMN(D742)),":",ADDRESS(ROW()-1,COLUMN()))))</f>
        <v>-156</v>
      </c>
      <c r="I778" s="46">
        <f ca="1">SUM(INDIRECT(CONCATENATE(ADDRESS(ROW(I742),COLUMN(I742)),":",ADDRESS(ROW()-1,COLUMN()))))</f>
        <v>-149.02631795410281</v>
      </c>
      <c r="J778" s="46">
        <f ca="1">SUM(INDIRECT(CONCATENATE(ADDRESS(ROW(J742),COLUMN(J742)),":",ADDRESS(ROW()-1,COLUMN()))))</f>
        <v>55.139737643017924</v>
      </c>
    </row>
    <row r="780" spans="3:10" x14ac:dyDescent="0.25">
      <c r="C780" s="34">
        <f ca="1">EOMONTH(C742,0)+1</f>
        <v>37803</v>
      </c>
      <c r="D780" s="52">
        <v>-161.19999999999999</v>
      </c>
      <c r="E780" s="39">
        <v>3.43</v>
      </c>
      <c r="F780" s="35" t="s">
        <v>269</v>
      </c>
      <c r="I780" s="42">
        <f ca="1">IF(D780="","",D780*IF(UPPER(H780)="Y",1,$C$782))</f>
        <v>-153.43805376865944</v>
      </c>
      <c r="J780" s="42">
        <f ca="1">IF(D780="","",($C$781-E780)*I780*10)</f>
        <v>3.0687610753735322</v>
      </c>
    </row>
    <row r="781" spans="3:10" x14ac:dyDescent="0.25">
      <c r="C781" s="41">
        <f ca="1">INDEX(Inputs!$1:$1048576,MATCH(C780,Inputs!C:C,0),5)</f>
        <v>3.4279999999999999</v>
      </c>
      <c r="D781" s="52"/>
      <c r="E781" s="39"/>
      <c r="F781" s="35"/>
      <c r="I781" s="42" t="str">
        <f t="shared" ref="I781:I815" ca="1" si="44">IF(D781="","",D781*IF(UPPER(H781)="Y",1,$C$782))</f>
        <v/>
      </c>
      <c r="J781" s="42" t="str">
        <f t="shared" ref="J781:J815" ca="1" si="45">IF(D781="","",($C$781-E781)*I781*10)</f>
        <v/>
      </c>
    </row>
    <row r="782" spans="3:10" x14ac:dyDescent="0.25">
      <c r="C782" s="40">
        <f ca="1">INDEX(Inputs!$1:$1048576,MATCH(C780,Inputs!C:C,0),8)</f>
        <v>0.95184896878821001</v>
      </c>
      <c r="D782" s="52"/>
      <c r="E782" s="39"/>
      <c r="F782" s="35"/>
      <c r="I782" s="42" t="str">
        <f t="shared" ca="1" si="44"/>
        <v/>
      </c>
      <c r="J782" s="42" t="str">
        <f t="shared" ca="1" si="45"/>
        <v/>
      </c>
    </row>
    <row r="783" spans="3:10" x14ac:dyDescent="0.25">
      <c r="C783" s="63">
        <f ca="1">I816</f>
        <v>-153.43805376865944</v>
      </c>
      <c r="D783" s="52"/>
      <c r="E783" s="39"/>
      <c r="F783" s="35"/>
      <c r="I783" s="42" t="str">
        <f t="shared" ca="1" si="44"/>
        <v/>
      </c>
      <c r="J783" s="42" t="str">
        <f t="shared" ca="1" si="45"/>
        <v/>
      </c>
    </row>
    <row r="784" spans="3:10" x14ac:dyDescent="0.25">
      <c r="C784" s="63">
        <f ca="1">J816</f>
        <v>3.0687610753735322</v>
      </c>
      <c r="D784" s="52"/>
      <c r="E784" s="39"/>
      <c r="F784" s="35"/>
      <c r="I784" s="42" t="str">
        <f t="shared" ca="1" si="44"/>
        <v/>
      </c>
      <c r="J784" s="42" t="str">
        <f t="shared" ca="1" si="45"/>
        <v/>
      </c>
    </row>
    <row r="785" spans="3:10" x14ac:dyDescent="0.25">
      <c r="C785" s="47"/>
      <c r="D785" s="52"/>
      <c r="E785" s="39"/>
      <c r="F785" s="35"/>
      <c r="I785" s="42" t="str">
        <f t="shared" ca="1" si="44"/>
        <v/>
      </c>
      <c r="J785" s="42" t="str">
        <f t="shared" ca="1" si="45"/>
        <v/>
      </c>
    </row>
    <row r="786" spans="3:10" x14ac:dyDescent="0.25">
      <c r="C786" s="45"/>
      <c r="D786" s="52"/>
      <c r="E786" s="39"/>
      <c r="F786" s="35"/>
      <c r="I786" s="42" t="str">
        <f t="shared" ca="1" si="44"/>
        <v/>
      </c>
      <c r="J786" s="42" t="str">
        <f t="shared" ca="1" si="45"/>
        <v/>
      </c>
    </row>
    <row r="787" spans="3:10" x14ac:dyDescent="0.25">
      <c r="D787" s="52"/>
      <c r="E787" s="39"/>
      <c r="F787" s="35"/>
      <c r="I787" s="42" t="str">
        <f t="shared" ca="1" si="44"/>
        <v/>
      </c>
      <c r="J787" s="42" t="str">
        <f t="shared" ca="1" si="45"/>
        <v/>
      </c>
    </row>
    <row r="788" spans="3:10" x14ac:dyDescent="0.25">
      <c r="C788" s="4"/>
      <c r="D788" s="52"/>
      <c r="E788" s="39"/>
      <c r="F788" s="35"/>
      <c r="I788" s="42" t="str">
        <f t="shared" ca="1" si="44"/>
        <v/>
      </c>
      <c r="J788" s="42" t="str">
        <f t="shared" ca="1" si="45"/>
        <v/>
      </c>
    </row>
    <row r="789" spans="3:10" x14ac:dyDescent="0.25">
      <c r="D789" s="52"/>
      <c r="E789" s="39"/>
      <c r="F789" s="35"/>
      <c r="I789" s="42" t="str">
        <f t="shared" ca="1" si="44"/>
        <v/>
      </c>
      <c r="J789" s="42" t="str">
        <f t="shared" ca="1" si="45"/>
        <v/>
      </c>
    </row>
    <row r="790" spans="3:10" x14ac:dyDescent="0.25">
      <c r="D790" s="52"/>
      <c r="E790" s="39"/>
      <c r="F790" s="35"/>
      <c r="I790" s="42" t="str">
        <f t="shared" ca="1" si="44"/>
        <v/>
      </c>
      <c r="J790" s="42" t="str">
        <f t="shared" ca="1" si="45"/>
        <v/>
      </c>
    </row>
    <row r="791" spans="3:10" x14ac:dyDescent="0.25">
      <c r="D791" s="52"/>
      <c r="E791" s="39"/>
      <c r="F791" s="35"/>
      <c r="I791" s="42" t="str">
        <f t="shared" ca="1" si="44"/>
        <v/>
      </c>
      <c r="J791" s="42" t="str">
        <f t="shared" ca="1" si="45"/>
        <v/>
      </c>
    </row>
    <row r="792" spans="3:10" x14ac:dyDescent="0.25">
      <c r="D792" s="52"/>
      <c r="E792" s="39"/>
      <c r="F792" s="35"/>
      <c r="I792" s="42" t="str">
        <f t="shared" ca="1" si="44"/>
        <v/>
      </c>
      <c r="J792" s="42" t="str">
        <f t="shared" ca="1" si="45"/>
        <v/>
      </c>
    </row>
    <row r="793" spans="3:10" x14ac:dyDescent="0.25">
      <c r="D793" s="52"/>
      <c r="E793" s="39"/>
      <c r="F793" s="35"/>
      <c r="I793" s="42" t="str">
        <f t="shared" ca="1" si="44"/>
        <v/>
      </c>
      <c r="J793" s="42" t="str">
        <f t="shared" ca="1" si="45"/>
        <v/>
      </c>
    </row>
    <row r="794" spans="3:10" x14ac:dyDescent="0.25">
      <c r="D794" s="52"/>
      <c r="E794" s="39"/>
      <c r="F794" s="35"/>
      <c r="I794" s="42" t="str">
        <f t="shared" ca="1" si="44"/>
        <v/>
      </c>
      <c r="J794" s="42" t="str">
        <f t="shared" ca="1" si="45"/>
        <v/>
      </c>
    </row>
    <row r="795" spans="3:10" x14ac:dyDescent="0.25">
      <c r="D795" s="52"/>
      <c r="E795" s="39"/>
      <c r="F795" s="35"/>
      <c r="I795" s="42" t="str">
        <f t="shared" ca="1" si="44"/>
        <v/>
      </c>
      <c r="J795" s="42" t="str">
        <f t="shared" ca="1" si="45"/>
        <v/>
      </c>
    </row>
    <row r="796" spans="3:10" x14ac:dyDescent="0.25">
      <c r="D796" s="52"/>
      <c r="E796" s="39"/>
      <c r="F796" s="35"/>
      <c r="I796" s="42" t="str">
        <f t="shared" ca="1" si="44"/>
        <v/>
      </c>
      <c r="J796" s="42" t="str">
        <f t="shared" ca="1" si="45"/>
        <v/>
      </c>
    </row>
    <row r="797" spans="3:10" x14ac:dyDescent="0.25">
      <c r="D797" s="52"/>
      <c r="E797" s="39"/>
      <c r="F797" s="35"/>
      <c r="I797" s="42" t="str">
        <f t="shared" ca="1" si="44"/>
        <v/>
      </c>
      <c r="J797" s="42" t="str">
        <f t="shared" ca="1" si="45"/>
        <v/>
      </c>
    </row>
    <row r="798" spans="3:10" x14ac:dyDescent="0.25">
      <c r="D798" s="52"/>
      <c r="E798" s="39"/>
      <c r="F798" s="35"/>
      <c r="I798" s="42" t="str">
        <f t="shared" ca="1" si="44"/>
        <v/>
      </c>
      <c r="J798" s="42" t="str">
        <f t="shared" ca="1" si="45"/>
        <v/>
      </c>
    </row>
    <row r="799" spans="3:10" x14ac:dyDescent="0.25">
      <c r="D799" s="52"/>
      <c r="E799" s="39"/>
      <c r="F799" s="35"/>
      <c r="I799" s="42" t="str">
        <f t="shared" ca="1" si="44"/>
        <v/>
      </c>
      <c r="J799" s="42" t="str">
        <f t="shared" ca="1" si="45"/>
        <v/>
      </c>
    </row>
    <row r="800" spans="3:10" x14ac:dyDescent="0.25">
      <c r="D800" s="52"/>
      <c r="E800" s="39"/>
      <c r="F800" s="35"/>
      <c r="I800" s="42" t="str">
        <f t="shared" ca="1" si="44"/>
        <v/>
      </c>
      <c r="J800" s="42" t="str">
        <f t="shared" ca="1" si="45"/>
        <v/>
      </c>
    </row>
    <row r="801" spans="4:10" x14ac:dyDescent="0.25">
      <c r="D801" s="52"/>
      <c r="E801" s="39"/>
      <c r="F801" s="35"/>
      <c r="I801" s="42" t="str">
        <f t="shared" ca="1" si="44"/>
        <v/>
      </c>
      <c r="J801" s="42" t="str">
        <f t="shared" ca="1" si="45"/>
        <v/>
      </c>
    </row>
    <row r="802" spans="4:10" x14ac:dyDescent="0.25">
      <c r="D802" s="52"/>
      <c r="E802" s="39"/>
      <c r="F802" s="35"/>
      <c r="I802" s="42" t="str">
        <f t="shared" ca="1" si="44"/>
        <v/>
      </c>
      <c r="J802" s="42" t="str">
        <f t="shared" ca="1" si="45"/>
        <v/>
      </c>
    </row>
    <row r="803" spans="4:10" x14ac:dyDescent="0.25">
      <c r="D803" s="52"/>
      <c r="E803" s="39"/>
      <c r="F803" s="35"/>
      <c r="I803" s="42" t="str">
        <f t="shared" ca="1" si="44"/>
        <v/>
      </c>
      <c r="J803" s="42" t="str">
        <f t="shared" ca="1" si="45"/>
        <v/>
      </c>
    </row>
    <row r="804" spans="4:10" x14ac:dyDescent="0.25">
      <c r="D804" s="52"/>
      <c r="E804" s="39"/>
      <c r="F804" s="35"/>
      <c r="I804" s="42" t="str">
        <f t="shared" ca="1" si="44"/>
        <v/>
      </c>
      <c r="J804" s="42" t="str">
        <f t="shared" ca="1" si="45"/>
        <v/>
      </c>
    </row>
    <row r="805" spans="4:10" x14ac:dyDescent="0.25">
      <c r="D805" s="52"/>
      <c r="E805" s="39"/>
      <c r="F805" s="35"/>
      <c r="I805" s="42" t="str">
        <f t="shared" ca="1" si="44"/>
        <v/>
      </c>
      <c r="J805" s="42" t="str">
        <f t="shared" ca="1" si="45"/>
        <v/>
      </c>
    </row>
    <row r="806" spans="4:10" x14ac:dyDescent="0.25">
      <c r="D806" s="52"/>
      <c r="E806" s="39"/>
      <c r="F806" s="35"/>
      <c r="I806" s="42" t="str">
        <f t="shared" ca="1" si="44"/>
        <v/>
      </c>
      <c r="J806" s="42" t="str">
        <f t="shared" ca="1" si="45"/>
        <v/>
      </c>
    </row>
    <row r="807" spans="4:10" x14ac:dyDescent="0.25">
      <c r="D807" s="52"/>
      <c r="E807" s="39"/>
      <c r="F807" s="35"/>
      <c r="I807" s="42" t="str">
        <f t="shared" ca="1" si="44"/>
        <v/>
      </c>
      <c r="J807" s="42" t="str">
        <f t="shared" ca="1" si="45"/>
        <v/>
      </c>
    </row>
    <row r="808" spans="4:10" x14ac:dyDescent="0.25">
      <c r="D808" s="52"/>
      <c r="E808" s="39"/>
      <c r="F808" s="35"/>
      <c r="I808" s="42" t="str">
        <f t="shared" ca="1" si="44"/>
        <v/>
      </c>
      <c r="J808" s="42" t="str">
        <f t="shared" ca="1" si="45"/>
        <v/>
      </c>
    </row>
    <row r="809" spans="4:10" x14ac:dyDescent="0.25">
      <c r="D809" s="52"/>
      <c r="E809" s="39"/>
      <c r="F809" s="35"/>
      <c r="I809" s="42" t="str">
        <f t="shared" ca="1" si="44"/>
        <v/>
      </c>
      <c r="J809" s="42" t="str">
        <f t="shared" ca="1" si="45"/>
        <v/>
      </c>
    </row>
    <row r="810" spans="4:10" x14ac:dyDescent="0.25">
      <c r="D810" s="52"/>
      <c r="E810" s="39"/>
      <c r="F810" s="35"/>
      <c r="I810" s="42" t="str">
        <f t="shared" ca="1" si="44"/>
        <v/>
      </c>
      <c r="J810" s="42" t="str">
        <f t="shared" ca="1" si="45"/>
        <v/>
      </c>
    </row>
    <row r="811" spans="4:10" x14ac:dyDescent="0.25">
      <c r="D811" s="52"/>
      <c r="E811" s="39"/>
      <c r="F811" s="35"/>
      <c r="I811" s="42" t="str">
        <f t="shared" ca="1" si="44"/>
        <v/>
      </c>
      <c r="J811" s="42" t="str">
        <f t="shared" ca="1" si="45"/>
        <v/>
      </c>
    </row>
    <row r="812" spans="4:10" x14ac:dyDescent="0.25">
      <c r="D812" s="52"/>
      <c r="E812" s="39"/>
      <c r="F812" s="35"/>
      <c r="I812" s="42" t="str">
        <f t="shared" ca="1" si="44"/>
        <v/>
      </c>
      <c r="J812" s="42" t="str">
        <f t="shared" ca="1" si="45"/>
        <v/>
      </c>
    </row>
    <row r="813" spans="4:10" x14ac:dyDescent="0.25">
      <c r="D813" s="52"/>
      <c r="E813" s="39"/>
      <c r="F813" s="35"/>
      <c r="I813" s="42" t="str">
        <f t="shared" ca="1" si="44"/>
        <v/>
      </c>
      <c r="J813" s="42" t="str">
        <f t="shared" ca="1" si="45"/>
        <v/>
      </c>
    </row>
    <row r="814" spans="4:10" x14ac:dyDescent="0.25">
      <c r="D814" s="52"/>
      <c r="E814" s="39"/>
      <c r="F814" s="35"/>
      <c r="I814" s="42" t="str">
        <f t="shared" ca="1" si="44"/>
        <v/>
      </c>
      <c r="J814" s="42" t="str">
        <f t="shared" ca="1" si="45"/>
        <v/>
      </c>
    </row>
    <row r="815" spans="4:10" x14ac:dyDescent="0.25">
      <c r="D815" s="52"/>
      <c r="E815" s="38"/>
      <c r="F815" s="38"/>
      <c r="I815" s="42" t="str">
        <f t="shared" ca="1" si="44"/>
        <v/>
      </c>
      <c r="J815" s="42" t="str">
        <f t="shared" ca="1" si="45"/>
        <v/>
      </c>
    </row>
    <row r="816" spans="4:10" x14ac:dyDescent="0.25">
      <c r="D816" s="46">
        <f ca="1">SUM(INDIRECT(CONCATENATE(ADDRESS(ROW(D780),COLUMN(D780)),":",ADDRESS(ROW()-1,COLUMN()))))</f>
        <v>-161.19999999999999</v>
      </c>
      <c r="I816" s="46">
        <f ca="1">SUM(INDIRECT(CONCATENATE(ADDRESS(ROW(I780),COLUMN(I780)),":",ADDRESS(ROW()-1,COLUMN()))))</f>
        <v>-153.43805376865944</v>
      </c>
      <c r="J816" s="46">
        <f ca="1">SUM(INDIRECT(CONCATENATE(ADDRESS(ROW(J780),COLUMN(J780)),":",ADDRESS(ROW()-1,COLUMN()))))</f>
        <v>3.0687610753735322</v>
      </c>
    </row>
    <row r="818" spans="3:10" x14ac:dyDescent="0.25">
      <c r="C818" s="34">
        <f ca="1">EOMONTH(C780,0)+1</f>
        <v>37834</v>
      </c>
      <c r="D818" s="52">
        <v>-161.19999999999999</v>
      </c>
      <c r="E818" s="39">
        <v>3.43</v>
      </c>
      <c r="F818" s="35" t="s">
        <v>269</v>
      </c>
      <c r="I818" s="42">
        <f ca="1">IF(D818="","",D818*IF(UPPER(H818)="Y",1,$C$820))</f>
        <v>-152.85237087451472</v>
      </c>
      <c r="J818" s="42">
        <f ca="1">IF(D818="","",($C$819-E818)*I818*10)</f>
        <v>-38.213092718628545</v>
      </c>
    </row>
    <row r="819" spans="3:10" x14ac:dyDescent="0.25">
      <c r="C819" s="41">
        <f ca="1">INDEX(Inputs!$1:$1048576,MATCH(C818,Inputs!C:C,0),5)</f>
        <v>3.4550000000000001</v>
      </c>
      <c r="D819" s="52"/>
      <c r="E819" s="39"/>
      <c r="F819" s="35"/>
      <c r="I819" s="42" t="str">
        <f t="shared" ref="I819:I853" ca="1" si="46">IF(D819="","",D819*IF(UPPER(H819)="Y",1,$C$820))</f>
        <v/>
      </c>
      <c r="J819" s="42" t="str">
        <f t="shared" ref="J819:J853" ca="1" si="47">IF(D819="","",($C$819-E819)*I819*10)</f>
        <v/>
      </c>
    </row>
    <row r="820" spans="3:10" x14ac:dyDescent="0.25">
      <c r="C820" s="40">
        <f ca="1">INDEX(Inputs!$1:$1048576,MATCH(C818,Inputs!C:C,0),8)</f>
        <v>0.94821570021411117</v>
      </c>
      <c r="D820" s="52"/>
      <c r="E820" s="39"/>
      <c r="F820" s="35"/>
      <c r="I820" s="42" t="str">
        <f t="shared" ca="1" si="46"/>
        <v/>
      </c>
      <c r="J820" s="42" t="str">
        <f t="shared" ca="1" si="47"/>
        <v/>
      </c>
    </row>
    <row r="821" spans="3:10" x14ac:dyDescent="0.25">
      <c r="C821" s="63">
        <f ca="1">I854</f>
        <v>-152.85237087451472</v>
      </c>
      <c r="D821" s="52"/>
      <c r="E821" s="39"/>
      <c r="F821" s="35"/>
      <c r="I821" s="42" t="str">
        <f t="shared" ca="1" si="46"/>
        <v/>
      </c>
      <c r="J821" s="42" t="str">
        <f t="shared" ca="1" si="47"/>
        <v/>
      </c>
    </row>
    <row r="822" spans="3:10" x14ac:dyDescent="0.25">
      <c r="C822" s="63">
        <f ca="1">J854</f>
        <v>-38.213092718628545</v>
      </c>
      <c r="D822" s="52"/>
      <c r="E822" s="39"/>
      <c r="F822" s="35"/>
      <c r="I822" s="42" t="str">
        <f t="shared" ca="1" si="46"/>
        <v/>
      </c>
      <c r="J822" s="42" t="str">
        <f t="shared" ca="1" si="47"/>
        <v/>
      </c>
    </row>
    <row r="823" spans="3:10" x14ac:dyDescent="0.25">
      <c r="C823" s="47"/>
      <c r="D823" s="52"/>
      <c r="E823" s="39"/>
      <c r="F823" s="35"/>
      <c r="I823" s="42" t="str">
        <f t="shared" ca="1" si="46"/>
        <v/>
      </c>
      <c r="J823" s="42" t="str">
        <f t="shared" ca="1" si="47"/>
        <v/>
      </c>
    </row>
    <row r="824" spans="3:10" x14ac:dyDescent="0.25">
      <c r="C824" s="45"/>
      <c r="D824" s="52"/>
      <c r="E824" s="39"/>
      <c r="F824" s="35"/>
      <c r="I824" s="42" t="str">
        <f t="shared" ca="1" si="46"/>
        <v/>
      </c>
      <c r="J824" s="42" t="str">
        <f t="shared" ca="1" si="47"/>
        <v/>
      </c>
    </row>
    <row r="825" spans="3:10" x14ac:dyDescent="0.25">
      <c r="D825" s="52"/>
      <c r="E825" s="39"/>
      <c r="F825" s="35"/>
      <c r="I825" s="42" t="str">
        <f t="shared" ca="1" si="46"/>
        <v/>
      </c>
      <c r="J825" s="42" t="str">
        <f t="shared" ca="1" si="47"/>
        <v/>
      </c>
    </row>
    <row r="826" spans="3:10" x14ac:dyDescent="0.25">
      <c r="C826" s="4"/>
      <c r="D826" s="52"/>
      <c r="E826" s="39"/>
      <c r="F826" s="35"/>
      <c r="I826" s="42" t="str">
        <f t="shared" ca="1" si="46"/>
        <v/>
      </c>
      <c r="J826" s="42" t="str">
        <f t="shared" ca="1" si="47"/>
        <v/>
      </c>
    </row>
    <row r="827" spans="3:10" x14ac:dyDescent="0.25">
      <c r="D827" s="52"/>
      <c r="E827" s="39"/>
      <c r="F827" s="35"/>
      <c r="I827" s="42" t="str">
        <f t="shared" ca="1" si="46"/>
        <v/>
      </c>
      <c r="J827" s="42" t="str">
        <f t="shared" ca="1" si="47"/>
        <v/>
      </c>
    </row>
    <row r="828" spans="3:10" x14ac:dyDescent="0.25">
      <c r="D828" s="52"/>
      <c r="E828" s="39"/>
      <c r="F828" s="35"/>
      <c r="I828" s="42" t="str">
        <f t="shared" ca="1" si="46"/>
        <v/>
      </c>
      <c r="J828" s="42" t="str">
        <f t="shared" ca="1" si="47"/>
        <v/>
      </c>
    </row>
    <row r="829" spans="3:10" x14ac:dyDescent="0.25">
      <c r="D829" s="52"/>
      <c r="E829" s="39"/>
      <c r="F829" s="35"/>
      <c r="I829" s="42" t="str">
        <f t="shared" ca="1" si="46"/>
        <v/>
      </c>
      <c r="J829" s="42" t="str">
        <f t="shared" ca="1" si="47"/>
        <v/>
      </c>
    </row>
    <row r="830" spans="3:10" x14ac:dyDescent="0.25">
      <c r="D830" s="52"/>
      <c r="E830" s="39"/>
      <c r="F830" s="35"/>
      <c r="I830" s="42" t="str">
        <f t="shared" ca="1" si="46"/>
        <v/>
      </c>
      <c r="J830" s="42" t="str">
        <f t="shared" ca="1" si="47"/>
        <v/>
      </c>
    </row>
    <row r="831" spans="3:10" x14ac:dyDescent="0.25">
      <c r="D831" s="52"/>
      <c r="E831" s="39"/>
      <c r="F831" s="35"/>
      <c r="I831" s="42" t="str">
        <f t="shared" ca="1" si="46"/>
        <v/>
      </c>
      <c r="J831" s="42" t="str">
        <f t="shared" ca="1" si="47"/>
        <v/>
      </c>
    </row>
    <row r="832" spans="3:10" x14ac:dyDescent="0.25">
      <c r="D832" s="52"/>
      <c r="E832" s="39"/>
      <c r="F832" s="35"/>
      <c r="I832" s="42" t="str">
        <f t="shared" ca="1" si="46"/>
        <v/>
      </c>
      <c r="J832" s="42" t="str">
        <f t="shared" ca="1" si="47"/>
        <v/>
      </c>
    </row>
    <row r="833" spans="4:10" x14ac:dyDescent="0.25">
      <c r="D833" s="52"/>
      <c r="E833" s="39"/>
      <c r="F833" s="35"/>
      <c r="I833" s="42" t="str">
        <f t="shared" ca="1" si="46"/>
        <v/>
      </c>
      <c r="J833" s="42" t="str">
        <f t="shared" ca="1" si="47"/>
        <v/>
      </c>
    </row>
    <row r="834" spans="4:10" x14ac:dyDescent="0.25">
      <c r="D834" s="52"/>
      <c r="E834" s="39"/>
      <c r="F834" s="35"/>
      <c r="I834" s="42" t="str">
        <f t="shared" ca="1" si="46"/>
        <v/>
      </c>
      <c r="J834" s="42" t="str">
        <f t="shared" ca="1" si="47"/>
        <v/>
      </c>
    </row>
    <row r="835" spans="4:10" x14ac:dyDescent="0.25">
      <c r="D835" s="52"/>
      <c r="E835" s="39"/>
      <c r="F835" s="35"/>
      <c r="I835" s="42" t="str">
        <f t="shared" ca="1" si="46"/>
        <v/>
      </c>
      <c r="J835" s="42" t="str">
        <f t="shared" ca="1" si="47"/>
        <v/>
      </c>
    </row>
    <row r="836" spans="4:10" x14ac:dyDescent="0.25">
      <c r="D836" s="52"/>
      <c r="E836" s="39"/>
      <c r="F836" s="35"/>
      <c r="I836" s="42" t="str">
        <f t="shared" ca="1" si="46"/>
        <v/>
      </c>
      <c r="J836" s="42" t="str">
        <f t="shared" ca="1" si="47"/>
        <v/>
      </c>
    </row>
    <row r="837" spans="4:10" x14ac:dyDescent="0.25">
      <c r="D837" s="52"/>
      <c r="E837" s="39"/>
      <c r="F837" s="35"/>
      <c r="I837" s="42" t="str">
        <f t="shared" ca="1" si="46"/>
        <v/>
      </c>
      <c r="J837" s="42" t="str">
        <f t="shared" ca="1" si="47"/>
        <v/>
      </c>
    </row>
    <row r="838" spans="4:10" x14ac:dyDescent="0.25">
      <c r="D838" s="52"/>
      <c r="E838" s="39"/>
      <c r="F838" s="35"/>
      <c r="I838" s="42" t="str">
        <f t="shared" ca="1" si="46"/>
        <v/>
      </c>
      <c r="J838" s="42" t="str">
        <f t="shared" ca="1" si="47"/>
        <v/>
      </c>
    </row>
    <row r="839" spans="4:10" x14ac:dyDescent="0.25">
      <c r="D839" s="52"/>
      <c r="E839" s="39"/>
      <c r="F839" s="35"/>
      <c r="I839" s="42" t="str">
        <f t="shared" ca="1" si="46"/>
        <v/>
      </c>
      <c r="J839" s="42" t="str">
        <f t="shared" ca="1" si="47"/>
        <v/>
      </c>
    </row>
    <row r="840" spans="4:10" x14ac:dyDescent="0.25">
      <c r="D840" s="52"/>
      <c r="E840" s="39"/>
      <c r="F840" s="35"/>
      <c r="I840" s="42" t="str">
        <f t="shared" ca="1" si="46"/>
        <v/>
      </c>
      <c r="J840" s="42" t="str">
        <f t="shared" ca="1" si="47"/>
        <v/>
      </c>
    </row>
    <row r="841" spans="4:10" x14ac:dyDescent="0.25">
      <c r="D841" s="52"/>
      <c r="E841" s="39"/>
      <c r="F841" s="35"/>
      <c r="I841" s="42" t="str">
        <f t="shared" ca="1" si="46"/>
        <v/>
      </c>
      <c r="J841" s="42" t="str">
        <f t="shared" ca="1" si="47"/>
        <v/>
      </c>
    </row>
    <row r="842" spans="4:10" x14ac:dyDescent="0.25">
      <c r="D842" s="52"/>
      <c r="E842" s="39"/>
      <c r="F842" s="35"/>
      <c r="I842" s="42" t="str">
        <f t="shared" ca="1" si="46"/>
        <v/>
      </c>
      <c r="J842" s="42" t="str">
        <f t="shared" ca="1" si="47"/>
        <v/>
      </c>
    </row>
    <row r="843" spans="4:10" x14ac:dyDescent="0.25">
      <c r="D843" s="52"/>
      <c r="E843" s="39"/>
      <c r="F843" s="35"/>
      <c r="I843" s="42" t="str">
        <f t="shared" ca="1" si="46"/>
        <v/>
      </c>
      <c r="J843" s="42" t="str">
        <f t="shared" ca="1" si="47"/>
        <v/>
      </c>
    </row>
    <row r="844" spans="4:10" x14ac:dyDescent="0.25">
      <c r="D844" s="52"/>
      <c r="E844" s="39"/>
      <c r="F844" s="35"/>
      <c r="I844" s="42" t="str">
        <f t="shared" ca="1" si="46"/>
        <v/>
      </c>
      <c r="J844" s="42" t="str">
        <f t="shared" ca="1" si="47"/>
        <v/>
      </c>
    </row>
    <row r="845" spans="4:10" x14ac:dyDescent="0.25">
      <c r="D845" s="52"/>
      <c r="E845" s="39"/>
      <c r="F845" s="35"/>
      <c r="I845" s="42" t="str">
        <f t="shared" ca="1" si="46"/>
        <v/>
      </c>
      <c r="J845" s="42" t="str">
        <f t="shared" ca="1" si="47"/>
        <v/>
      </c>
    </row>
    <row r="846" spans="4:10" x14ac:dyDescent="0.25">
      <c r="D846" s="52"/>
      <c r="E846" s="39"/>
      <c r="F846" s="35"/>
      <c r="I846" s="42" t="str">
        <f t="shared" ca="1" si="46"/>
        <v/>
      </c>
      <c r="J846" s="42" t="str">
        <f t="shared" ca="1" si="47"/>
        <v/>
      </c>
    </row>
    <row r="847" spans="4:10" x14ac:dyDescent="0.25">
      <c r="D847" s="52"/>
      <c r="E847" s="39"/>
      <c r="F847" s="35"/>
      <c r="I847" s="42" t="str">
        <f t="shared" ca="1" si="46"/>
        <v/>
      </c>
      <c r="J847" s="42" t="str">
        <f t="shared" ca="1" si="47"/>
        <v/>
      </c>
    </row>
    <row r="848" spans="4:10" x14ac:dyDescent="0.25">
      <c r="D848" s="52"/>
      <c r="E848" s="39"/>
      <c r="F848" s="35"/>
      <c r="I848" s="42" t="str">
        <f t="shared" ca="1" si="46"/>
        <v/>
      </c>
      <c r="J848" s="42" t="str">
        <f t="shared" ca="1" si="47"/>
        <v/>
      </c>
    </row>
    <row r="849" spans="3:10" x14ac:dyDescent="0.25">
      <c r="D849" s="52"/>
      <c r="E849" s="39"/>
      <c r="F849" s="35"/>
      <c r="I849" s="42" t="str">
        <f t="shared" ca="1" si="46"/>
        <v/>
      </c>
      <c r="J849" s="42" t="str">
        <f t="shared" ca="1" si="47"/>
        <v/>
      </c>
    </row>
    <row r="850" spans="3:10" x14ac:dyDescent="0.25">
      <c r="D850" s="52"/>
      <c r="E850" s="39"/>
      <c r="F850" s="35"/>
      <c r="I850" s="42" t="str">
        <f t="shared" ca="1" si="46"/>
        <v/>
      </c>
      <c r="J850" s="42" t="str">
        <f t="shared" ca="1" si="47"/>
        <v/>
      </c>
    </row>
    <row r="851" spans="3:10" x14ac:dyDescent="0.25">
      <c r="D851" s="52"/>
      <c r="E851" s="39"/>
      <c r="F851" s="35"/>
      <c r="I851" s="42" t="str">
        <f t="shared" ca="1" si="46"/>
        <v/>
      </c>
      <c r="J851" s="42" t="str">
        <f t="shared" ca="1" si="47"/>
        <v/>
      </c>
    </row>
    <row r="852" spans="3:10" x14ac:dyDescent="0.25">
      <c r="D852" s="52"/>
      <c r="E852" s="39"/>
      <c r="F852" s="35"/>
      <c r="I852" s="42" t="str">
        <f t="shared" ca="1" si="46"/>
        <v/>
      </c>
      <c r="J852" s="42" t="str">
        <f t="shared" ca="1" si="47"/>
        <v/>
      </c>
    </row>
    <row r="853" spans="3:10" x14ac:dyDescent="0.25">
      <c r="D853" s="52"/>
      <c r="E853" s="38"/>
      <c r="F853" s="38"/>
      <c r="I853" s="42" t="str">
        <f t="shared" ca="1" si="46"/>
        <v/>
      </c>
      <c r="J853" s="42" t="str">
        <f t="shared" ca="1" si="47"/>
        <v/>
      </c>
    </row>
    <row r="854" spans="3:10" x14ac:dyDescent="0.25">
      <c r="D854" s="46">
        <f ca="1">SUM(INDIRECT(CONCATENATE(ADDRESS(ROW(D818),COLUMN(D818)),":",ADDRESS(ROW()-1,COLUMN()))))</f>
        <v>-161.19999999999999</v>
      </c>
      <c r="I854" s="46">
        <f ca="1">SUM(INDIRECT(CONCATENATE(ADDRESS(ROW(I818),COLUMN(I818)),":",ADDRESS(ROW()-1,COLUMN()))))</f>
        <v>-152.85237087451472</v>
      </c>
      <c r="J854" s="46">
        <f ca="1">SUM(INDIRECT(CONCATENATE(ADDRESS(ROW(J818),COLUMN(J818)),":",ADDRESS(ROW()-1,COLUMN()))))</f>
        <v>-38.213092718628545</v>
      </c>
    </row>
    <row r="856" spans="3:10" x14ac:dyDescent="0.25">
      <c r="C856" s="34">
        <f ca="1">EOMONTH(C818,0)+1</f>
        <v>37865</v>
      </c>
      <c r="D856" s="52">
        <v>-156</v>
      </c>
      <c r="E856" s="39">
        <v>3.43</v>
      </c>
      <c r="F856" s="35" t="s">
        <v>269</v>
      </c>
      <c r="I856" s="42">
        <f ca="1">IF(D856="","",D856*IF(UPPER(H856)="Y",1,$C$858))</f>
        <v>-147.3389061022944</v>
      </c>
      <c r="J856" s="42">
        <f ca="1">IF(D856="","",($C$857-E856)*I856*10)</f>
        <v>-48.621839013757025</v>
      </c>
    </row>
    <row r="857" spans="3:10" x14ac:dyDescent="0.25">
      <c r="C857" s="41">
        <f ca="1">INDEX(Inputs!$1:$1048576,MATCH(C856,Inputs!C:C,0),5)</f>
        <v>3.4630000000000001</v>
      </c>
      <c r="D857" s="52"/>
      <c r="E857" s="39"/>
      <c r="F857" s="35"/>
      <c r="I857" s="42" t="str">
        <f t="shared" ref="I857:I891" ca="1" si="48">IF(D857="","",D857*IF(UPPER(H857)="Y",1,$C$858))</f>
        <v/>
      </c>
      <c r="J857" s="42" t="str">
        <f t="shared" ref="J857:J891" ca="1" si="49">IF(D857="","",($C$857-E857)*I857*10)</f>
        <v/>
      </c>
    </row>
    <row r="858" spans="3:10" x14ac:dyDescent="0.25">
      <c r="C858" s="40">
        <f ca="1">INDEX(Inputs!$1:$1048576,MATCH(C856,Inputs!C:C,0),8)</f>
        <v>0.94448016732240003</v>
      </c>
      <c r="D858" s="52"/>
      <c r="E858" s="39"/>
      <c r="F858" s="35"/>
      <c r="I858" s="42" t="str">
        <f t="shared" ca="1" si="48"/>
        <v/>
      </c>
      <c r="J858" s="42" t="str">
        <f t="shared" ca="1" si="49"/>
        <v/>
      </c>
    </row>
    <row r="859" spans="3:10" x14ac:dyDescent="0.25">
      <c r="C859" s="63">
        <f ca="1">I892</f>
        <v>-147.3389061022944</v>
      </c>
      <c r="D859" s="52"/>
      <c r="E859" s="39"/>
      <c r="F859" s="35"/>
      <c r="I859" s="42" t="str">
        <f t="shared" ca="1" si="48"/>
        <v/>
      </c>
      <c r="J859" s="42" t="str">
        <f t="shared" ca="1" si="49"/>
        <v/>
      </c>
    </row>
    <row r="860" spans="3:10" x14ac:dyDescent="0.25">
      <c r="C860" s="63">
        <f ca="1">J892</f>
        <v>-48.621839013757025</v>
      </c>
      <c r="D860" s="52"/>
      <c r="E860" s="39"/>
      <c r="F860" s="35"/>
      <c r="I860" s="42" t="str">
        <f t="shared" ca="1" si="48"/>
        <v/>
      </c>
      <c r="J860" s="42" t="str">
        <f t="shared" ca="1" si="49"/>
        <v/>
      </c>
    </row>
    <row r="861" spans="3:10" x14ac:dyDescent="0.25">
      <c r="C861" s="47"/>
      <c r="D861" s="52"/>
      <c r="E861" s="39"/>
      <c r="F861" s="35"/>
      <c r="I861" s="42" t="str">
        <f t="shared" ca="1" si="48"/>
        <v/>
      </c>
      <c r="J861" s="42" t="str">
        <f t="shared" ca="1" si="49"/>
        <v/>
      </c>
    </row>
    <row r="862" spans="3:10" x14ac:dyDescent="0.25">
      <c r="C862" s="45"/>
      <c r="D862" s="52"/>
      <c r="E862" s="39"/>
      <c r="F862" s="35"/>
      <c r="I862" s="42" t="str">
        <f t="shared" ca="1" si="48"/>
        <v/>
      </c>
      <c r="J862" s="42" t="str">
        <f t="shared" ca="1" si="49"/>
        <v/>
      </c>
    </row>
    <row r="863" spans="3:10" x14ac:dyDescent="0.25">
      <c r="D863" s="52"/>
      <c r="E863" s="39"/>
      <c r="F863" s="35"/>
      <c r="I863" s="42" t="str">
        <f t="shared" ca="1" si="48"/>
        <v/>
      </c>
      <c r="J863" s="42" t="str">
        <f t="shared" ca="1" si="49"/>
        <v/>
      </c>
    </row>
    <row r="864" spans="3:10" x14ac:dyDescent="0.25">
      <c r="C864" s="4"/>
      <c r="D864" s="52"/>
      <c r="E864" s="39"/>
      <c r="F864" s="35"/>
      <c r="I864" s="42" t="str">
        <f t="shared" ca="1" si="48"/>
        <v/>
      </c>
      <c r="J864" s="42" t="str">
        <f t="shared" ca="1" si="49"/>
        <v/>
      </c>
    </row>
    <row r="865" spans="4:10" x14ac:dyDescent="0.25">
      <c r="D865" s="52"/>
      <c r="E865" s="39"/>
      <c r="F865" s="35"/>
      <c r="I865" s="42" t="str">
        <f t="shared" ca="1" si="48"/>
        <v/>
      </c>
      <c r="J865" s="42" t="str">
        <f t="shared" ca="1" si="49"/>
        <v/>
      </c>
    </row>
    <row r="866" spans="4:10" x14ac:dyDescent="0.25">
      <c r="D866" s="52"/>
      <c r="E866" s="39"/>
      <c r="F866" s="35"/>
      <c r="I866" s="42" t="str">
        <f t="shared" ca="1" si="48"/>
        <v/>
      </c>
      <c r="J866" s="42" t="str">
        <f t="shared" ca="1" si="49"/>
        <v/>
      </c>
    </row>
    <row r="867" spans="4:10" x14ac:dyDescent="0.25">
      <c r="D867" s="52"/>
      <c r="E867" s="39"/>
      <c r="F867" s="35"/>
      <c r="I867" s="42" t="str">
        <f t="shared" ca="1" si="48"/>
        <v/>
      </c>
      <c r="J867" s="42" t="str">
        <f t="shared" ca="1" si="49"/>
        <v/>
      </c>
    </row>
    <row r="868" spans="4:10" x14ac:dyDescent="0.25">
      <c r="D868" s="52"/>
      <c r="E868" s="39"/>
      <c r="F868" s="35"/>
      <c r="I868" s="42" t="str">
        <f t="shared" ca="1" si="48"/>
        <v/>
      </c>
      <c r="J868" s="42" t="str">
        <f t="shared" ca="1" si="49"/>
        <v/>
      </c>
    </row>
    <row r="869" spans="4:10" x14ac:dyDescent="0.25">
      <c r="D869" s="52"/>
      <c r="E869" s="39"/>
      <c r="F869" s="35"/>
      <c r="I869" s="42" t="str">
        <f t="shared" ca="1" si="48"/>
        <v/>
      </c>
      <c r="J869" s="42" t="str">
        <f t="shared" ca="1" si="49"/>
        <v/>
      </c>
    </row>
    <row r="870" spans="4:10" x14ac:dyDescent="0.25">
      <c r="D870" s="52"/>
      <c r="E870" s="39"/>
      <c r="F870" s="35"/>
      <c r="I870" s="42" t="str">
        <f t="shared" ca="1" si="48"/>
        <v/>
      </c>
      <c r="J870" s="42" t="str">
        <f t="shared" ca="1" si="49"/>
        <v/>
      </c>
    </row>
    <row r="871" spans="4:10" x14ac:dyDescent="0.25">
      <c r="D871" s="52"/>
      <c r="E871" s="39"/>
      <c r="F871" s="35"/>
      <c r="I871" s="42" t="str">
        <f t="shared" ca="1" si="48"/>
        <v/>
      </c>
      <c r="J871" s="42" t="str">
        <f t="shared" ca="1" si="49"/>
        <v/>
      </c>
    </row>
    <row r="872" spans="4:10" x14ac:dyDescent="0.25">
      <c r="D872" s="52"/>
      <c r="E872" s="39"/>
      <c r="F872" s="35"/>
      <c r="I872" s="42" t="str">
        <f t="shared" ca="1" si="48"/>
        <v/>
      </c>
      <c r="J872" s="42" t="str">
        <f t="shared" ca="1" si="49"/>
        <v/>
      </c>
    </row>
    <row r="873" spans="4:10" x14ac:dyDescent="0.25">
      <c r="D873" s="52"/>
      <c r="E873" s="39"/>
      <c r="F873" s="35"/>
      <c r="I873" s="42" t="str">
        <f t="shared" ca="1" si="48"/>
        <v/>
      </c>
      <c r="J873" s="42" t="str">
        <f t="shared" ca="1" si="49"/>
        <v/>
      </c>
    </row>
    <row r="874" spans="4:10" x14ac:dyDescent="0.25">
      <c r="D874" s="52"/>
      <c r="E874" s="39"/>
      <c r="F874" s="35"/>
      <c r="I874" s="42" t="str">
        <f t="shared" ca="1" si="48"/>
        <v/>
      </c>
      <c r="J874" s="42" t="str">
        <f t="shared" ca="1" si="49"/>
        <v/>
      </c>
    </row>
    <row r="875" spans="4:10" x14ac:dyDescent="0.25">
      <c r="D875" s="52"/>
      <c r="E875" s="39"/>
      <c r="F875" s="35"/>
      <c r="I875" s="42" t="str">
        <f t="shared" ca="1" si="48"/>
        <v/>
      </c>
      <c r="J875" s="42" t="str">
        <f t="shared" ca="1" si="49"/>
        <v/>
      </c>
    </row>
    <row r="876" spans="4:10" x14ac:dyDescent="0.25">
      <c r="D876" s="52"/>
      <c r="E876" s="39"/>
      <c r="F876" s="35"/>
      <c r="I876" s="42" t="str">
        <f t="shared" ca="1" si="48"/>
        <v/>
      </c>
      <c r="J876" s="42" t="str">
        <f t="shared" ca="1" si="49"/>
        <v/>
      </c>
    </row>
    <row r="877" spans="4:10" x14ac:dyDescent="0.25">
      <c r="D877" s="52"/>
      <c r="E877" s="39"/>
      <c r="F877" s="35"/>
      <c r="I877" s="42" t="str">
        <f t="shared" ca="1" si="48"/>
        <v/>
      </c>
      <c r="J877" s="42" t="str">
        <f t="shared" ca="1" si="49"/>
        <v/>
      </c>
    </row>
    <row r="878" spans="4:10" x14ac:dyDescent="0.25">
      <c r="D878" s="52"/>
      <c r="E878" s="39"/>
      <c r="F878" s="35"/>
      <c r="I878" s="42" t="str">
        <f t="shared" ca="1" si="48"/>
        <v/>
      </c>
      <c r="J878" s="42" t="str">
        <f t="shared" ca="1" si="49"/>
        <v/>
      </c>
    </row>
    <row r="879" spans="4:10" x14ac:dyDescent="0.25">
      <c r="D879" s="52"/>
      <c r="E879" s="39"/>
      <c r="F879" s="35"/>
      <c r="I879" s="42" t="str">
        <f t="shared" ca="1" si="48"/>
        <v/>
      </c>
      <c r="J879" s="42" t="str">
        <f t="shared" ca="1" si="49"/>
        <v/>
      </c>
    </row>
    <row r="880" spans="4:10" x14ac:dyDescent="0.25">
      <c r="D880" s="52"/>
      <c r="E880" s="39"/>
      <c r="F880" s="35"/>
      <c r="I880" s="42" t="str">
        <f t="shared" ca="1" si="48"/>
        <v/>
      </c>
      <c r="J880" s="42" t="str">
        <f t="shared" ca="1" si="49"/>
        <v/>
      </c>
    </row>
    <row r="881" spans="3:10" x14ac:dyDescent="0.25">
      <c r="D881" s="52"/>
      <c r="E881" s="39"/>
      <c r="F881" s="35"/>
      <c r="I881" s="42" t="str">
        <f t="shared" ca="1" si="48"/>
        <v/>
      </c>
      <c r="J881" s="42" t="str">
        <f t="shared" ca="1" si="49"/>
        <v/>
      </c>
    </row>
    <row r="882" spans="3:10" x14ac:dyDescent="0.25">
      <c r="D882" s="52"/>
      <c r="E882" s="39"/>
      <c r="F882" s="35"/>
      <c r="I882" s="42" t="str">
        <f t="shared" ca="1" si="48"/>
        <v/>
      </c>
      <c r="J882" s="42" t="str">
        <f t="shared" ca="1" si="49"/>
        <v/>
      </c>
    </row>
    <row r="883" spans="3:10" x14ac:dyDescent="0.25">
      <c r="D883" s="52"/>
      <c r="E883" s="39"/>
      <c r="F883" s="35"/>
      <c r="I883" s="42" t="str">
        <f t="shared" ca="1" si="48"/>
        <v/>
      </c>
      <c r="J883" s="42" t="str">
        <f t="shared" ca="1" si="49"/>
        <v/>
      </c>
    </row>
    <row r="884" spans="3:10" x14ac:dyDescent="0.25">
      <c r="D884" s="52"/>
      <c r="E884" s="39"/>
      <c r="F884" s="35"/>
      <c r="I884" s="42" t="str">
        <f t="shared" ca="1" si="48"/>
        <v/>
      </c>
      <c r="J884" s="42" t="str">
        <f t="shared" ca="1" si="49"/>
        <v/>
      </c>
    </row>
    <row r="885" spans="3:10" x14ac:dyDescent="0.25">
      <c r="D885" s="52"/>
      <c r="E885" s="39"/>
      <c r="F885" s="35"/>
      <c r="I885" s="42" t="str">
        <f t="shared" ca="1" si="48"/>
        <v/>
      </c>
      <c r="J885" s="42" t="str">
        <f t="shared" ca="1" si="49"/>
        <v/>
      </c>
    </row>
    <row r="886" spans="3:10" x14ac:dyDescent="0.25">
      <c r="D886" s="52"/>
      <c r="E886" s="39"/>
      <c r="F886" s="35"/>
      <c r="I886" s="42" t="str">
        <f t="shared" ca="1" si="48"/>
        <v/>
      </c>
      <c r="J886" s="42" t="str">
        <f t="shared" ca="1" si="49"/>
        <v/>
      </c>
    </row>
    <row r="887" spans="3:10" x14ac:dyDescent="0.25">
      <c r="D887" s="52"/>
      <c r="E887" s="39"/>
      <c r="F887" s="35"/>
      <c r="I887" s="42" t="str">
        <f t="shared" ca="1" si="48"/>
        <v/>
      </c>
      <c r="J887" s="42" t="str">
        <f t="shared" ca="1" si="49"/>
        <v/>
      </c>
    </row>
    <row r="888" spans="3:10" x14ac:dyDescent="0.25">
      <c r="D888" s="52"/>
      <c r="E888" s="39"/>
      <c r="F888" s="35"/>
      <c r="I888" s="42" t="str">
        <f t="shared" ca="1" si="48"/>
        <v/>
      </c>
      <c r="J888" s="42" t="str">
        <f t="shared" ca="1" si="49"/>
        <v/>
      </c>
    </row>
    <row r="889" spans="3:10" x14ac:dyDescent="0.25">
      <c r="D889" s="52"/>
      <c r="E889" s="39"/>
      <c r="F889" s="35"/>
      <c r="I889" s="42" t="str">
        <f t="shared" ca="1" si="48"/>
        <v/>
      </c>
      <c r="J889" s="42" t="str">
        <f t="shared" ca="1" si="49"/>
        <v/>
      </c>
    </row>
    <row r="890" spans="3:10" x14ac:dyDescent="0.25">
      <c r="D890" s="52"/>
      <c r="E890" s="39"/>
      <c r="F890" s="35"/>
      <c r="I890" s="42" t="str">
        <f t="shared" ca="1" si="48"/>
        <v/>
      </c>
      <c r="J890" s="42" t="str">
        <f t="shared" ca="1" si="49"/>
        <v/>
      </c>
    </row>
    <row r="891" spans="3:10" x14ac:dyDescent="0.25">
      <c r="D891" s="52"/>
      <c r="E891" s="38"/>
      <c r="F891" s="38"/>
      <c r="I891" s="42" t="str">
        <f t="shared" ca="1" si="48"/>
        <v/>
      </c>
      <c r="J891" s="42" t="str">
        <f t="shared" ca="1" si="49"/>
        <v/>
      </c>
    </row>
    <row r="892" spans="3:10" x14ac:dyDescent="0.25">
      <c r="D892" s="46">
        <f ca="1">SUM(INDIRECT(CONCATENATE(ADDRESS(ROW(D856),COLUMN(D856)),":",ADDRESS(ROW()-1,COLUMN()))))</f>
        <v>-156</v>
      </c>
      <c r="I892" s="46">
        <f ca="1">SUM(INDIRECT(CONCATENATE(ADDRESS(ROW(I856),COLUMN(I856)),":",ADDRESS(ROW()-1,COLUMN()))))</f>
        <v>-147.3389061022944</v>
      </c>
      <c r="J892" s="46">
        <f ca="1">SUM(INDIRECT(CONCATENATE(ADDRESS(ROW(J856),COLUMN(J856)),":",ADDRESS(ROW()-1,COLUMN()))))</f>
        <v>-48.621839013757025</v>
      </c>
    </row>
    <row r="894" spans="3:10" x14ac:dyDescent="0.25">
      <c r="C894" s="34">
        <f ca="1">EOMONTH(C856,0)+1</f>
        <v>37895</v>
      </c>
      <c r="D894" s="52">
        <v>-161.19999999999999</v>
      </c>
      <c r="E894" s="39">
        <v>3.43</v>
      </c>
      <c r="F894" s="35" t="s">
        <v>269</v>
      </c>
      <c r="I894" s="42">
        <f ca="1">IF(D894="","",D894*IF(UPPER(H894)="Y",1,$C$896))</f>
        <v>-151.6581691499112</v>
      </c>
      <c r="J894" s="42">
        <f ca="1">IF(D894="","",($C$895-E894)*I894*10)</f>
        <v>-113.743626862433</v>
      </c>
    </row>
    <row r="895" spans="3:10" x14ac:dyDescent="0.25">
      <c r="C895" s="41">
        <f ca="1">INDEX(Inputs!$1:$1048576,MATCH(C894,Inputs!C:C,0),5)</f>
        <v>3.5049999999999999</v>
      </c>
      <c r="D895" s="52"/>
      <c r="E895" s="39"/>
      <c r="F895" s="35"/>
      <c r="I895" s="42" t="str">
        <f t="shared" ref="I895:I929" ca="1" si="50">IF(D895="","",D895*IF(UPPER(H895)="Y",1,$C$896))</f>
        <v/>
      </c>
      <c r="J895" s="42" t="str">
        <f t="shared" ref="J895:J929" ca="1" si="51">IF(D895="","",($C$895-E895)*I895*10)</f>
        <v/>
      </c>
    </row>
    <row r="896" spans="3:10" x14ac:dyDescent="0.25">
      <c r="C896" s="40">
        <f ca="1">INDEX(Inputs!$1:$1048576,MATCH(C894,Inputs!C:C,0),8)</f>
        <v>0.94080750092997034</v>
      </c>
      <c r="D896" s="52"/>
      <c r="E896" s="39"/>
      <c r="F896" s="35"/>
      <c r="I896" s="42" t="str">
        <f t="shared" ca="1" si="50"/>
        <v/>
      </c>
      <c r="J896" s="42" t="str">
        <f t="shared" ca="1" si="51"/>
        <v/>
      </c>
    </row>
    <row r="897" spans="3:10" x14ac:dyDescent="0.25">
      <c r="C897" s="63">
        <f ca="1">I930</f>
        <v>-151.6581691499112</v>
      </c>
      <c r="D897" s="52"/>
      <c r="E897" s="39"/>
      <c r="F897" s="35"/>
      <c r="I897" s="42" t="str">
        <f t="shared" ca="1" si="50"/>
        <v/>
      </c>
      <c r="J897" s="42" t="str">
        <f t="shared" ca="1" si="51"/>
        <v/>
      </c>
    </row>
    <row r="898" spans="3:10" x14ac:dyDescent="0.25">
      <c r="C898" s="63">
        <f ca="1">J930</f>
        <v>-113.743626862433</v>
      </c>
      <c r="D898" s="52"/>
      <c r="E898" s="39"/>
      <c r="F898" s="35"/>
      <c r="I898" s="42" t="str">
        <f t="shared" ca="1" si="50"/>
        <v/>
      </c>
      <c r="J898" s="42" t="str">
        <f t="shared" ca="1" si="51"/>
        <v/>
      </c>
    </row>
    <row r="899" spans="3:10" x14ac:dyDescent="0.25">
      <c r="C899" s="47"/>
      <c r="D899" s="52"/>
      <c r="E899" s="39"/>
      <c r="F899" s="35"/>
      <c r="I899" s="42" t="str">
        <f t="shared" ca="1" si="50"/>
        <v/>
      </c>
      <c r="J899" s="42" t="str">
        <f t="shared" ca="1" si="51"/>
        <v/>
      </c>
    </row>
    <row r="900" spans="3:10" x14ac:dyDescent="0.25">
      <c r="C900" s="45"/>
      <c r="D900" s="52"/>
      <c r="E900" s="39"/>
      <c r="F900" s="35"/>
      <c r="I900" s="42" t="str">
        <f t="shared" ca="1" si="50"/>
        <v/>
      </c>
      <c r="J900" s="42" t="str">
        <f t="shared" ca="1" si="51"/>
        <v/>
      </c>
    </row>
    <row r="901" spans="3:10" x14ac:dyDescent="0.25">
      <c r="D901" s="52"/>
      <c r="E901" s="39"/>
      <c r="F901" s="35"/>
      <c r="I901" s="42" t="str">
        <f t="shared" ca="1" si="50"/>
        <v/>
      </c>
      <c r="J901" s="42" t="str">
        <f t="shared" ca="1" si="51"/>
        <v/>
      </c>
    </row>
    <row r="902" spans="3:10" x14ac:dyDescent="0.25">
      <c r="C902" s="4"/>
      <c r="D902" s="52"/>
      <c r="E902" s="39"/>
      <c r="F902" s="35"/>
      <c r="I902" s="42" t="str">
        <f t="shared" ca="1" si="50"/>
        <v/>
      </c>
      <c r="J902" s="42" t="str">
        <f t="shared" ca="1" si="51"/>
        <v/>
      </c>
    </row>
    <row r="903" spans="3:10" x14ac:dyDescent="0.25">
      <c r="D903" s="52"/>
      <c r="E903" s="39"/>
      <c r="F903" s="35"/>
      <c r="I903" s="42" t="str">
        <f t="shared" ca="1" si="50"/>
        <v/>
      </c>
      <c r="J903" s="42" t="str">
        <f t="shared" ca="1" si="51"/>
        <v/>
      </c>
    </row>
    <row r="904" spans="3:10" x14ac:dyDescent="0.25">
      <c r="D904" s="52"/>
      <c r="E904" s="39"/>
      <c r="F904" s="35"/>
      <c r="I904" s="42" t="str">
        <f t="shared" ca="1" si="50"/>
        <v/>
      </c>
      <c r="J904" s="42" t="str">
        <f t="shared" ca="1" si="51"/>
        <v/>
      </c>
    </row>
    <row r="905" spans="3:10" x14ac:dyDescent="0.25">
      <c r="D905" s="52"/>
      <c r="E905" s="39"/>
      <c r="F905" s="35"/>
      <c r="I905" s="42" t="str">
        <f t="shared" ca="1" si="50"/>
        <v/>
      </c>
      <c r="J905" s="42" t="str">
        <f t="shared" ca="1" si="51"/>
        <v/>
      </c>
    </row>
    <row r="906" spans="3:10" x14ac:dyDescent="0.25">
      <c r="D906" s="52"/>
      <c r="E906" s="39"/>
      <c r="F906" s="35"/>
      <c r="I906" s="42" t="str">
        <f t="shared" ca="1" si="50"/>
        <v/>
      </c>
      <c r="J906" s="42" t="str">
        <f t="shared" ca="1" si="51"/>
        <v/>
      </c>
    </row>
    <row r="907" spans="3:10" x14ac:dyDescent="0.25">
      <c r="D907" s="52"/>
      <c r="E907" s="39"/>
      <c r="F907" s="35"/>
      <c r="I907" s="42" t="str">
        <f t="shared" ca="1" si="50"/>
        <v/>
      </c>
      <c r="J907" s="42" t="str">
        <f t="shared" ca="1" si="51"/>
        <v/>
      </c>
    </row>
    <row r="908" spans="3:10" x14ac:dyDescent="0.25">
      <c r="D908" s="52"/>
      <c r="E908" s="39"/>
      <c r="F908" s="35"/>
      <c r="I908" s="42" t="str">
        <f t="shared" ca="1" si="50"/>
        <v/>
      </c>
      <c r="J908" s="42" t="str">
        <f t="shared" ca="1" si="51"/>
        <v/>
      </c>
    </row>
    <row r="909" spans="3:10" x14ac:dyDescent="0.25">
      <c r="D909" s="52"/>
      <c r="E909" s="39"/>
      <c r="F909" s="35"/>
      <c r="I909" s="42" t="str">
        <f t="shared" ca="1" si="50"/>
        <v/>
      </c>
      <c r="J909" s="42" t="str">
        <f t="shared" ca="1" si="51"/>
        <v/>
      </c>
    </row>
    <row r="910" spans="3:10" x14ac:dyDescent="0.25">
      <c r="D910" s="52"/>
      <c r="E910" s="39"/>
      <c r="F910" s="35"/>
      <c r="I910" s="42" t="str">
        <f t="shared" ca="1" si="50"/>
        <v/>
      </c>
      <c r="J910" s="42" t="str">
        <f t="shared" ca="1" si="51"/>
        <v/>
      </c>
    </row>
    <row r="911" spans="3:10" x14ac:dyDescent="0.25">
      <c r="D911" s="52"/>
      <c r="E911" s="39"/>
      <c r="F911" s="35"/>
      <c r="I911" s="42" t="str">
        <f t="shared" ca="1" si="50"/>
        <v/>
      </c>
      <c r="J911" s="42" t="str">
        <f t="shared" ca="1" si="51"/>
        <v/>
      </c>
    </row>
    <row r="912" spans="3:10" x14ac:dyDescent="0.25">
      <c r="D912" s="52"/>
      <c r="E912" s="39"/>
      <c r="F912" s="35"/>
      <c r="I912" s="42" t="str">
        <f t="shared" ca="1" si="50"/>
        <v/>
      </c>
      <c r="J912" s="42" t="str">
        <f t="shared" ca="1" si="51"/>
        <v/>
      </c>
    </row>
    <row r="913" spans="4:10" x14ac:dyDescent="0.25">
      <c r="D913" s="52"/>
      <c r="E913" s="39"/>
      <c r="F913" s="35"/>
      <c r="I913" s="42" t="str">
        <f t="shared" ca="1" si="50"/>
        <v/>
      </c>
      <c r="J913" s="42" t="str">
        <f t="shared" ca="1" si="51"/>
        <v/>
      </c>
    </row>
    <row r="914" spans="4:10" x14ac:dyDescent="0.25">
      <c r="D914" s="52"/>
      <c r="E914" s="39"/>
      <c r="F914" s="35"/>
      <c r="I914" s="42" t="str">
        <f t="shared" ca="1" si="50"/>
        <v/>
      </c>
      <c r="J914" s="42" t="str">
        <f t="shared" ca="1" si="51"/>
        <v/>
      </c>
    </row>
    <row r="915" spans="4:10" x14ac:dyDescent="0.25">
      <c r="D915" s="52"/>
      <c r="E915" s="39"/>
      <c r="F915" s="35"/>
      <c r="I915" s="42" t="str">
        <f t="shared" ca="1" si="50"/>
        <v/>
      </c>
      <c r="J915" s="42" t="str">
        <f t="shared" ca="1" si="51"/>
        <v/>
      </c>
    </row>
    <row r="916" spans="4:10" x14ac:dyDescent="0.25">
      <c r="D916" s="52"/>
      <c r="E916" s="39"/>
      <c r="F916" s="35"/>
      <c r="I916" s="42" t="str">
        <f t="shared" ca="1" si="50"/>
        <v/>
      </c>
      <c r="J916" s="42" t="str">
        <f t="shared" ca="1" si="51"/>
        <v/>
      </c>
    </row>
    <row r="917" spans="4:10" x14ac:dyDescent="0.25">
      <c r="D917" s="52"/>
      <c r="E917" s="39"/>
      <c r="F917" s="35"/>
      <c r="I917" s="42" t="str">
        <f t="shared" ca="1" si="50"/>
        <v/>
      </c>
      <c r="J917" s="42" t="str">
        <f t="shared" ca="1" si="51"/>
        <v/>
      </c>
    </row>
    <row r="918" spans="4:10" x14ac:dyDescent="0.25">
      <c r="D918" s="52"/>
      <c r="E918" s="39"/>
      <c r="F918" s="35"/>
      <c r="I918" s="42" t="str">
        <f t="shared" ca="1" si="50"/>
        <v/>
      </c>
      <c r="J918" s="42" t="str">
        <f t="shared" ca="1" si="51"/>
        <v/>
      </c>
    </row>
    <row r="919" spans="4:10" x14ac:dyDescent="0.25">
      <c r="D919" s="52"/>
      <c r="E919" s="39"/>
      <c r="F919" s="35"/>
      <c r="I919" s="42" t="str">
        <f t="shared" ca="1" si="50"/>
        <v/>
      </c>
      <c r="J919" s="42" t="str">
        <f t="shared" ca="1" si="51"/>
        <v/>
      </c>
    </row>
    <row r="920" spans="4:10" x14ac:dyDescent="0.25">
      <c r="D920" s="52"/>
      <c r="E920" s="39"/>
      <c r="F920" s="35"/>
      <c r="I920" s="42" t="str">
        <f t="shared" ca="1" si="50"/>
        <v/>
      </c>
      <c r="J920" s="42" t="str">
        <f t="shared" ca="1" si="51"/>
        <v/>
      </c>
    </row>
    <row r="921" spans="4:10" x14ac:dyDescent="0.25">
      <c r="D921" s="52"/>
      <c r="E921" s="39"/>
      <c r="F921" s="35"/>
      <c r="I921" s="42" t="str">
        <f t="shared" ca="1" si="50"/>
        <v/>
      </c>
      <c r="J921" s="42" t="str">
        <f t="shared" ca="1" si="51"/>
        <v/>
      </c>
    </row>
    <row r="922" spans="4:10" x14ac:dyDescent="0.25">
      <c r="D922" s="52"/>
      <c r="E922" s="39"/>
      <c r="F922" s="35"/>
      <c r="I922" s="42" t="str">
        <f t="shared" ca="1" si="50"/>
        <v/>
      </c>
      <c r="J922" s="42" t="str">
        <f t="shared" ca="1" si="51"/>
        <v/>
      </c>
    </row>
    <row r="923" spans="4:10" x14ac:dyDescent="0.25">
      <c r="D923" s="52"/>
      <c r="E923" s="39"/>
      <c r="F923" s="35"/>
      <c r="I923" s="42" t="str">
        <f t="shared" ca="1" si="50"/>
        <v/>
      </c>
      <c r="J923" s="42" t="str">
        <f t="shared" ca="1" si="51"/>
        <v/>
      </c>
    </row>
    <row r="924" spans="4:10" x14ac:dyDescent="0.25">
      <c r="D924" s="52"/>
      <c r="E924" s="39"/>
      <c r="F924" s="35"/>
      <c r="I924" s="42" t="str">
        <f t="shared" ca="1" si="50"/>
        <v/>
      </c>
      <c r="J924" s="42" t="str">
        <f t="shared" ca="1" si="51"/>
        <v/>
      </c>
    </row>
    <row r="925" spans="4:10" x14ac:dyDescent="0.25">
      <c r="D925" s="52"/>
      <c r="E925" s="39"/>
      <c r="F925" s="35"/>
      <c r="I925" s="42" t="str">
        <f t="shared" ca="1" si="50"/>
        <v/>
      </c>
      <c r="J925" s="42" t="str">
        <f t="shared" ca="1" si="51"/>
        <v/>
      </c>
    </row>
    <row r="926" spans="4:10" x14ac:dyDescent="0.25">
      <c r="D926" s="52"/>
      <c r="E926" s="39"/>
      <c r="F926" s="35"/>
      <c r="I926" s="42" t="str">
        <f t="shared" ca="1" si="50"/>
        <v/>
      </c>
      <c r="J926" s="42" t="str">
        <f t="shared" ca="1" si="51"/>
        <v/>
      </c>
    </row>
    <row r="927" spans="4:10" x14ac:dyDescent="0.25">
      <c r="D927" s="52"/>
      <c r="E927" s="39"/>
      <c r="F927" s="35"/>
      <c r="I927" s="42" t="str">
        <f t="shared" ca="1" si="50"/>
        <v/>
      </c>
      <c r="J927" s="42" t="str">
        <f t="shared" ca="1" si="51"/>
        <v/>
      </c>
    </row>
    <row r="928" spans="4:10" x14ac:dyDescent="0.25">
      <c r="D928" s="52"/>
      <c r="E928" s="39"/>
      <c r="F928" s="35"/>
      <c r="I928" s="42" t="str">
        <f t="shared" ca="1" si="50"/>
        <v/>
      </c>
      <c r="J928" s="42" t="str">
        <f t="shared" ca="1" si="51"/>
        <v/>
      </c>
    </row>
    <row r="929" spans="3:10" x14ac:dyDescent="0.25">
      <c r="D929" s="52"/>
      <c r="E929" s="38"/>
      <c r="F929" s="38"/>
      <c r="I929" s="42" t="str">
        <f t="shared" ca="1" si="50"/>
        <v/>
      </c>
      <c r="J929" s="42" t="str">
        <f t="shared" ca="1" si="51"/>
        <v/>
      </c>
    </row>
    <row r="930" spans="3:10" x14ac:dyDescent="0.25">
      <c r="D930" s="46">
        <f ca="1">SUM(INDIRECT(CONCATENATE(ADDRESS(ROW(D894),COLUMN(D894)),":",ADDRESS(ROW()-1,COLUMN()))))</f>
        <v>-161.19999999999999</v>
      </c>
      <c r="I930" s="46">
        <f ca="1">SUM(INDIRECT(CONCATENATE(ADDRESS(ROW(I894),COLUMN(I894)),":",ADDRESS(ROW()-1,COLUMN()))))</f>
        <v>-151.6581691499112</v>
      </c>
      <c r="J930" s="46">
        <f ca="1">SUM(INDIRECT(CONCATENATE(ADDRESS(ROW(J894),COLUMN(J894)),":",ADDRESS(ROW()-1,COLUMN()))))</f>
        <v>-113.743626862433</v>
      </c>
    </row>
    <row r="932" spans="3:10" x14ac:dyDescent="0.25">
      <c r="C932" s="34">
        <f ca="1">EOMONTH(C894,0)+1</f>
        <v>37926</v>
      </c>
      <c r="D932" s="52"/>
      <c r="E932" s="39"/>
      <c r="F932" s="35"/>
      <c r="I932" s="42" t="str">
        <f ca="1">IF(D932="","",D932*IF(UPPER(H932)="Y",1,$C$934))</f>
        <v/>
      </c>
      <c r="J932" s="42" t="str">
        <f ca="1">IF(D932="","",($C$933-E932)*I932*10)</f>
        <v/>
      </c>
    </row>
    <row r="933" spans="3:10" x14ac:dyDescent="0.25">
      <c r="C933" s="41">
        <f ca="1">INDEX(Inputs!$1:$1048576,MATCH(C932,Inputs!C:C,0),5)</f>
        <v>3.665</v>
      </c>
      <c r="D933" s="52"/>
      <c r="E933" s="39"/>
      <c r="F933" s="35"/>
      <c r="I933" s="42" t="str">
        <f t="shared" ref="I933:I967" ca="1" si="52">IF(D933="","",D933*IF(UPPER(H933)="Y",1,$C$934))</f>
        <v/>
      </c>
      <c r="J933" s="42" t="str">
        <f t="shared" ref="J933:J967" ca="1" si="53">IF(D933="","",($C$933-E933)*I933*10)</f>
        <v/>
      </c>
    </row>
    <row r="934" spans="3:10" x14ac:dyDescent="0.25">
      <c r="C934" s="40">
        <f ca="1">INDEX(Inputs!$1:$1048576,MATCH(C932,Inputs!C:C,0),8)</f>
        <v>0.9369677460621606</v>
      </c>
      <c r="D934" s="52"/>
      <c r="E934" s="39"/>
      <c r="F934" s="35"/>
      <c r="I934" s="42" t="str">
        <f t="shared" ca="1" si="52"/>
        <v/>
      </c>
      <c r="J934" s="42" t="str">
        <f t="shared" ca="1" si="53"/>
        <v/>
      </c>
    </row>
    <row r="935" spans="3:10" x14ac:dyDescent="0.25">
      <c r="C935" s="63">
        <f ca="1">I968</f>
        <v>0</v>
      </c>
      <c r="D935" s="52"/>
      <c r="E935" s="39"/>
      <c r="F935" s="35"/>
      <c r="I935" s="42" t="str">
        <f t="shared" ca="1" si="52"/>
        <v/>
      </c>
      <c r="J935" s="42" t="str">
        <f t="shared" ca="1" si="53"/>
        <v/>
      </c>
    </row>
    <row r="936" spans="3:10" x14ac:dyDescent="0.25">
      <c r="C936" s="63">
        <f ca="1">J968</f>
        <v>0</v>
      </c>
      <c r="D936" s="52"/>
      <c r="E936" s="39"/>
      <c r="F936" s="35"/>
      <c r="I936" s="42" t="str">
        <f t="shared" ca="1" si="52"/>
        <v/>
      </c>
      <c r="J936" s="42" t="str">
        <f t="shared" ca="1" si="53"/>
        <v/>
      </c>
    </row>
    <row r="937" spans="3:10" x14ac:dyDescent="0.25">
      <c r="C937" s="47"/>
      <c r="D937" s="52"/>
      <c r="E937" s="39"/>
      <c r="F937" s="35"/>
      <c r="I937" s="42" t="str">
        <f t="shared" ca="1" si="52"/>
        <v/>
      </c>
      <c r="J937" s="42" t="str">
        <f t="shared" ca="1" si="53"/>
        <v/>
      </c>
    </row>
    <row r="938" spans="3:10" x14ac:dyDescent="0.25">
      <c r="C938" s="45"/>
      <c r="D938" s="52"/>
      <c r="E938" s="39"/>
      <c r="F938" s="35"/>
      <c r="I938" s="42" t="str">
        <f t="shared" ca="1" si="52"/>
        <v/>
      </c>
      <c r="J938" s="42" t="str">
        <f t="shared" ca="1" si="53"/>
        <v/>
      </c>
    </row>
    <row r="939" spans="3:10" x14ac:dyDescent="0.25">
      <c r="D939" s="52"/>
      <c r="E939" s="39"/>
      <c r="F939" s="35"/>
      <c r="I939" s="42" t="str">
        <f t="shared" ca="1" si="52"/>
        <v/>
      </c>
      <c r="J939" s="42" t="str">
        <f t="shared" ca="1" si="53"/>
        <v/>
      </c>
    </row>
    <row r="940" spans="3:10" x14ac:dyDescent="0.25">
      <c r="C940" s="4"/>
      <c r="D940" s="52"/>
      <c r="E940" s="39"/>
      <c r="F940" s="35"/>
      <c r="I940" s="42" t="str">
        <f t="shared" ca="1" si="52"/>
        <v/>
      </c>
      <c r="J940" s="42" t="str">
        <f t="shared" ca="1" si="53"/>
        <v/>
      </c>
    </row>
    <row r="941" spans="3:10" x14ac:dyDescent="0.25">
      <c r="D941" s="52"/>
      <c r="E941" s="39"/>
      <c r="F941" s="35"/>
      <c r="I941" s="42" t="str">
        <f t="shared" ca="1" si="52"/>
        <v/>
      </c>
      <c r="J941" s="42" t="str">
        <f t="shared" ca="1" si="53"/>
        <v/>
      </c>
    </row>
    <row r="942" spans="3:10" x14ac:dyDescent="0.25">
      <c r="D942" s="52"/>
      <c r="E942" s="39"/>
      <c r="F942" s="35"/>
      <c r="I942" s="42" t="str">
        <f t="shared" ca="1" si="52"/>
        <v/>
      </c>
      <c r="J942" s="42" t="str">
        <f t="shared" ca="1" si="53"/>
        <v/>
      </c>
    </row>
    <row r="943" spans="3:10" x14ac:dyDescent="0.25">
      <c r="D943" s="52"/>
      <c r="E943" s="39"/>
      <c r="F943" s="35"/>
      <c r="I943" s="42" t="str">
        <f t="shared" ca="1" si="52"/>
        <v/>
      </c>
      <c r="J943" s="42" t="str">
        <f t="shared" ca="1" si="53"/>
        <v/>
      </c>
    </row>
    <row r="944" spans="3:10" x14ac:dyDescent="0.25">
      <c r="D944" s="52"/>
      <c r="E944" s="39"/>
      <c r="F944" s="35"/>
      <c r="I944" s="42" t="str">
        <f t="shared" ca="1" si="52"/>
        <v/>
      </c>
      <c r="J944" s="42" t="str">
        <f t="shared" ca="1" si="53"/>
        <v/>
      </c>
    </row>
    <row r="945" spans="4:10" x14ac:dyDescent="0.25">
      <c r="D945" s="52"/>
      <c r="E945" s="39"/>
      <c r="F945" s="35"/>
      <c r="I945" s="42" t="str">
        <f t="shared" ca="1" si="52"/>
        <v/>
      </c>
      <c r="J945" s="42" t="str">
        <f t="shared" ca="1" si="53"/>
        <v/>
      </c>
    </row>
    <row r="946" spans="4:10" x14ac:dyDescent="0.25">
      <c r="D946" s="52"/>
      <c r="E946" s="39"/>
      <c r="F946" s="35"/>
      <c r="I946" s="42" t="str">
        <f t="shared" ca="1" si="52"/>
        <v/>
      </c>
      <c r="J946" s="42" t="str">
        <f t="shared" ca="1" si="53"/>
        <v/>
      </c>
    </row>
    <row r="947" spans="4:10" x14ac:dyDescent="0.25">
      <c r="D947" s="52"/>
      <c r="E947" s="39"/>
      <c r="F947" s="35"/>
      <c r="I947" s="42" t="str">
        <f t="shared" ca="1" si="52"/>
        <v/>
      </c>
      <c r="J947" s="42" t="str">
        <f t="shared" ca="1" si="53"/>
        <v/>
      </c>
    </row>
    <row r="948" spans="4:10" x14ac:dyDescent="0.25">
      <c r="D948" s="52"/>
      <c r="E948" s="39"/>
      <c r="F948" s="35"/>
      <c r="I948" s="42" t="str">
        <f t="shared" ca="1" si="52"/>
        <v/>
      </c>
      <c r="J948" s="42" t="str">
        <f t="shared" ca="1" si="53"/>
        <v/>
      </c>
    </row>
    <row r="949" spans="4:10" x14ac:dyDescent="0.25">
      <c r="D949" s="52"/>
      <c r="E949" s="39"/>
      <c r="F949" s="35"/>
      <c r="I949" s="42" t="str">
        <f t="shared" ca="1" si="52"/>
        <v/>
      </c>
      <c r="J949" s="42" t="str">
        <f t="shared" ca="1" si="53"/>
        <v/>
      </c>
    </row>
    <row r="950" spans="4:10" x14ac:dyDescent="0.25">
      <c r="D950" s="52"/>
      <c r="E950" s="39"/>
      <c r="F950" s="35"/>
      <c r="I950" s="42" t="str">
        <f t="shared" ca="1" si="52"/>
        <v/>
      </c>
      <c r="J950" s="42" t="str">
        <f t="shared" ca="1" si="53"/>
        <v/>
      </c>
    </row>
    <row r="951" spans="4:10" x14ac:dyDescent="0.25">
      <c r="D951" s="52"/>
      <c r="E951" s="39"/>
      <c r="F951" s="35"/>
      <c r="I951" s="42" t="str">
        <f t="shared" ca="1" si="52"/>
        <v/>
      </c>
      <c r="J951" s="42" t="str">
        <f t="shared" ca="1" si="53"/>
        <v/>
      </c>
    </row>
    <row r="952" spans="4:10" x14ac:dyDescent="0.25">
      <c r="D952" s="52"/>
      <c r="E952" s="39"/>
      <c r="F952" s="35"/>
      <c r="I952" s="42" t="str">
        <f t="shared" ca="1" si="52"/>
        <v/>
      </c>
      <c r="J952" s="42" t="str">
        <f t="shared" ca="1" si="53"/>
        <v/>
      </c>
    </row>
    <row r="953" spans="4:10" x14ac:dyDescent="0.25">
      <c r="D953" s="52"/>
      <c r="E953" s="39"/>
      <c r="F953" s="35"/>
      <c r="I953" s="42" t="str">
        <f t="shared" ca="1" si="52"/>
        <v/>
      </c>
      <c r="J953" s="42" t="str">
        <f t="shared" ca="1" si="53"/>
        <v/>
      </c>
    </row>
    <row r="954" spans="4:10" x14ac:dyDescent="0.25">
      <c r="D954" s="52"/>
      <c r="E954" s="39"/>
      <c r="F954" s="35"/>
      <c r="I954" s="42" t="str">
        <f t="shared" ca="1" si="52"/>
        <v/>
      </c>
      <c r="J954" s="42" t="str">
        <f t="shared" ca="1" si="53"/>
        <v/>
      </c>
    </row>
    <row r="955" spans="4:10" x14ac:dyDescent="0.25">
      <c r="D955" s="52"/>
      <c r="E955" s="39"/>
      <c r="F955" s="35"/>
      <c r="I955" s="42" t="str">
        <f t="shared" ca="1" si="52"/>
        <v/>
      </c>
      <c r="J955" s="42" t="str">
        <f t="shared" ca="1" si="53"/>
        <v/>
      </c>
    </row>
    <row r="956" spans="4:10" x14ac:dyDescent="0.25">
      <c r="D956" s="52"/>
      <c r="E956" s="39"/>
      <c r="F956" s="35"/>
      <c r="I956" s="42" t="str">
        <f t="shared" ca="1" si="52"/>
        <v/>
      </c>
      <c r="J956" s="42" t="str">
        <f t="shared" ca="1" si="53"/>
        <v/>
      </c>
    </row>
    <row r="957" spans="4:10" x14ac:dyDescent="0.25">
      <c r="D957" s="52"/>
      <c r="E957" s="39"/>
      <c r="F957" s="35"/>
      <c r="I957" s="42" t="str">
        <f t="shared" ca="1" si="52"/>
        <v/>
      </c>
      <c r="J957" s="42" t="str">
        <f t="shared" ca="1" si="53"/>
        <v/>
      </c>
    </row>
    <row r="958" spans="4:10" x14ac:dyDescent="0.25">
      <c r="D958" s="52"/>
      <c r="E958" s="39"/>
      <c r="F958" s="35"/>
      <c r="I958" s="42" t="str">
        <f t="shared" ca="1" si="52"/>
        <v/>
      </c>
      <c r="J958" s="42" t="str">
        <f t="shared" ca="1" si="53"/>
        <v/>
      </c>
    </row>
    <row r="959" spans="4:10" x14ac:dyDescent="0.25">
      <c r="D959" s="52"/>
      <c r="E959" s="39"/>
      <c r="F959" s="35"/>
      <c r="I959" s="42" t="str">
        <f t="shared" ca="1" si="52"/>
        <v/>
      </c>
      <c r="J959" s="42" t="str">
        <f t="shared" ca="1" si="53"/>
        <v/>
      </c>
    </row>
    <row r="960" spans="4:10" x14ac:dyDescent="0.25">
      <c r="D960" s="52"/>
      <c r="E960" s="39"/>
      <c r="F960" s="35"/>
      <c r="I960" s="42" t="str">
        <f t="shared" ca="1" si="52"/>
        <v/>
      </c>
      <c r="J960" s="42" t="str">
        <f t="shared" ca="1" si="53"/>
        <v/>
      </c>
    </row>
    <row r="961" spans="3:10" x14ac:dyDescent="0.25">
      <c r="D961" s="52"/>
      <c r="E961" s="39"/>
      <c r="F961" s="35"/>
      <c r="I961" s="42" t="str">
        <f t="shared" ca="1" si="52"/>
        <v/>
      </c>
      <c r="J961" s="42" t="str">
        <f t="shared" ca="1" si="53"/>
        <v/>
      </c>
    </row>
    <row r="962" spans="3:10" x14ac:dyDescent="0.25">
      <c r="D962" s="52"/>
      <c r="E962" s="39"/>
      <c r="F962" s="35"/>
      <c r="I962" s="42" t="str">
        <f t="shared" ca="1" si="52"/>
        <v/>
      </c>
      <c r="J962" s="42" t="str">
        <f t="shared" ca="1" si="53"/>
        <v/>
      </c>
    </row>
    <row r="963" spans="3:10" x14ac:dyDescent="0.25">
      <c r="D963" s="52"/>
      <c r="E963" s="39"/>
      <c r="F963" s="35"/>
      <c r="I963" s="42" t="str">
        <f t="shared" ca="1" si="52"/>
        <v/>
      </c>
      <c r="J963" s="42" t="str">
        <f t="shared" ca="1" si="53"/>
        <v/>
      </c>
    </row>
    <row r="964" spans="3:10" x14ac:dyDescent="0.25">
      <c r="D964" s="52"/>
      <c r="E964" s="39"/>
      <c r="F964" s="35"/>
      <c r="I964" s="42" t="str">
        <f t="shared" ca="1" si="52"/>
        <v/>
      </c>
      <c r="J964" s="42" t="str">
        <f t="shared" ca="1" si="53"/>
        <v/>
      </c>
    </row>
    <row r="965" spans="3:10" x14ac:dyDescent="0.25">
      <c r="D965" s="52"/>
      <c r="E965" s="39"/>
      <c r="F965" s="35"/>
      <c r="I965" s="42" t="str">
        <f t="shared" ca="1" si="52"/>
        <v/>
      </c>
      <c r="J965" s="42" t="str">
        <f t="shared" ca="1" si="53"/>
        <v/>
      </c>
    </row>
    <row r="966" spans="3:10" x14ac:dyDescent="0.25">
      <c r="D966" s="52"/>
      <c r="E966" s="39"/>
      <c r="F966" s="35"/>
      <c r="I966" s="42" t="str">
        <f t="shared" ca="1" si="52"/>
        <v/>
      </c>
      <c r="J966" s="42" t="str">
        <f t="shared" ca="1" si="53"/>
        <v/>
      </c>
    </row>
    <row r="967" spans="3:10" x14ac:dyDescent="0.25">
      <c r="D967" s="52"/>
      <c r="E967" s="38"/>
      <c r="F967" s="38"/>
      <c r="I967" s="42" t="str">
        <f t="shared" ca="1" si="52"/>
        <v/>
      </c>
      <c r="J967" s="42" t="str">
        <f t="shared" ca="1" si="53"/>
        <v/>
      </c>
    </row>
    <row r="968" spans="3:10" x14ac:dyDescent="0.25">
      <c r="D968" s="46">
        <f ca="1">SUM(INDIRECT(CONCATENATE(ADDRESS(ROW(D932),COLUMN(D932)),":",ADDRESS(ROW()-1,COLUMN()))))</f>
        <v>0</v>
      </c>
      <c r="I968" s="46">
        <f ca="1">SUM(INDIRECT(CONCATENATE(ADDRESS(ROW(I932),COLUMN(I932)),":",ADDRESS(ROW()-1,COLUMN()))))</f>
        <v>0</v>
      </c>
      <c r="J968" s="46">
        <f ca="1">SUM(INDIRECT(CONCATENATE(ADDRESS(ROW(J932),COLUMN(J932)),":",ADDRESS(ROW()-1,COLUMN()))))</f>
        <v>0</v>
      </c>
    </row>
    <row r="970" spans="3:10" x14ac:dyDescent="0.25">
      <c r="C970" s="34">
        <f ca="1">EOMONTH(C932,0)+1</f>
        <v>37956</v>
      </c>
      <c r="D970" s="52"/>
      <c r="E970" s="39"/>
      <c r="F970" s="35"/>
      <c r="I970" s="42" t="str">
        <f ca="1">IF(D970="","",D970*IF(UPPER(H970)="Y",1,$C$972))</f>
        <v/>
      </c>
      <c r="J970" s="42" t="str">
        <f ca="1">IF(D970="","",($C$971-E970)*I970*10)</f>
        <v/>
      </c>
    </row>
    <row r="971" spans="3:10" x14ac:dyDescent="0.25">
      <c r="C971" s="41">
        <f ca="1">INDEX(Inputs!$1:$1048576,MATCH(C970,Inputs!C:C,0),5)</f>
        <v>3.8440000000000003</v>
      </c>
      <c r="D971" s="52"/>
      <c r="E971" s="39"/>
      <c r="F971" s="35"/>
      <c r="I971" s="42" t="str">
        <f t="shared" ref="I971:I1005" ca="1" si="54">IF(D971="","",D971*IF(UPPER(H971)="Y",1,$C$972))</f>
        <v/>
      </c>
      <c r="J971" s="42" t="str">
        <f t="shared" ref="J971:J1005" ca="1" si="55">IF(D971="","",($C$971-E971)*I971*10)</f>
        <v/>
      </c>
    </row>
    <row r="972" spans="3:10" x14ac:dyDescent="0.25">
      <c r="C972" s="40">
        <f ca="1">INDEX(Inputs!$1:$1048576,MATCH(C970,Inputs!C:C,0),8)</f>
        <v>0.93316515379268872</v>
      </c>
      <c r="D972" s="52"/>
      <c r="E972" s="39"/>
      <c r="F972" s="35"/>
      <c r="I972" s="42" t="str">
        <f t="shared" ca="1" si="54"/>
        <v/>
      </c>
      <c r="J972" s="42" t="str">
        <f t="shared" ca="1" si="55"/>
        <v/>
      </c>
    </row>
    <row r="973" spans="3:10" x14ac:dyDescent="0.25">
      <c r="C973" s="63">
        <f ca="1">I1006</f>
        <v>0</v>
      </c>
      <c r="D973" s="52"/>
      <c r="E973" s="39"/>
      <c r="F973" s="35"/>
      <c r="I973" s="42" t="str">
        <f t="shared" ca="1" si="54"/>
        <v/>
      </c>
      <c r="J973" s="42" t="str">
        <f t="shared" ca="1" si="55"/>
        <v/>
      </c>
    </row>
    <row r="974" spans="3:10" x14ac:dyDescent="0.25">
      <c r="C974" s="63">
        <f ca="1">J1006</f>
        <v>0</v>
      </c>
      <c r="D974" s="52"/>
      <c r="E974" s="39"/>
      <c r="F974" s="35"/>
      <c r="I974" s="42" t="str">
        <f t="shared" ca="1" si="54"/>
        <v/>
      </c>
      <c r="J974" s="42" t="str">
        <f t="shared" ca="1" si="55"/>
        <v/>
      </c>
    </row>
    <row r="975" spans="3:10" x14ac:dyDescent="0.25">
      <c r="C975" s="47"/>
      <c r="D975" s="52"/>
      <c r="E975" s="39"/>
      <c r="F975" s="35"/>
      <c r="I975" s="42" t="str">
        <f t="shared" ca="1" si="54"/>
        <v/>
      </c>
      <c r="J975" s="42" t="str">
        <f t="shared" ca="1" si="55"/>
        <v/>
      </c>
    </row>
    <row r="976" spans="3:10" x14ac:dyDescent="0.25">
      <c r="C976" s="45"/>
      <c r="D976" s="52"/>
      <c r="E976" s="39"/>
      <c r="F976" s="35"/>
      <c r="I976" s="42" t="str">
        <f t="shared" ca="1" si="54"/>
        <v/>
      </c>
      <c r="J976" s="42" t="str">
        <f t="shared" ca="1" si="55"/>
        <v/>
      </c>
    </row>
    <row r="977" spans="3:10" x14ac:dyDescent="0.25">
      <c r="D977" s="52"/>
      <c r="E977" s="39"/>
      <c r="F977" s="35"/>
      <c r="I977" s="42" t="str">
        <f t="shared" ca="1" si="54"/>
        <v/>
      </c>
      <c r="J977" s="42" t="str">
        <f t="shared" ca="1" si="55"/>
        <v/>
      </c>
    </row>
    <row r="978" spans="3:10" x14ac:dyDescent="0.25">
      <c r="C978" s="4"/>
      <c r="D978" s="52"/>
      <c r="E978" s="39"/>
      <c r="F978" s="35"/>
      <c r="I978" s="42" t="str">
        <f t="shared" ca="1" si="54"/>
        <v/>
      </c>
      <c r="J978" s="42" t="str">
        <f t="shared" ca="1" si="55"/>
        <v/>
      </c>
    </row>
    <row r="979" spans="3:10" x14ac:dyDescent="0.25">
      <c r="D979" s="52"/>
      <c r="E979" s="39"/>
      <c r="F979" s="35"/>
      <c r="I979" s="42" t="str">
        <f t="shared" ca="1" si="54"/>
        <v/>
      </c>
      <c r="J979" s="42" t="str">
        <f t="shared" ca="1" si="55"/>
        <v/>
      </c>
    </row>
    <row r="980" spans="3:10" x14ac:dyDescent="0.25">
      <c r="D980" s="52"/>
      <c r="E980" s="39"/>
      <c r="F980" s="35"/>
      <c r="I980" s="42" t="str">
        <f t="shared" ca="1" si="54"/>
        <v/>
      </c>
      <c r="J980" s="42" t="str">
        <f t="shared" ca="1" si="55"/>
        <v/>
      </c>
    </row>
    <row r="981" spans="3:10" x14ac:dyDescent="0.25">
      <c r="D981" s="52"/>
      <c r="E981" s="39"/>
      <c r="F981" s="35"/>
      <c r="I981" s="42" t="str">
        <f t="shared" ca="1" si="54"/>
        <v/>
      </c>
      <c r="J981" s="42" t="str">
        <f t="shared" ca="1" si="55"/>
        <v/>
      </c>
    </row>
    <row r="982" spans="3:10" x14ac:dyDescent="0.25">
      <c r="D982" s="52"/>
      <c r="E982" s="39"/>
      <c r="F982" s="35"/>
      <c r="I982" s="42" t="str">
        <f t="shared" ca="1" si="54"/>
        <v/>
      </c>
      <c r="J982" s="42" t="str">
        <f t="shared" ca="1" si="55"/>
        <v/>
      </c>
    </row>
    <row r="983" spans="3:10" x14ac:dyDescent="0.25">
      <c r="D983" s="52"/>
      <c r="E983" s="39"/>
      <c r="F983" s="35"/>
      <c r="I983" s="42" t="str">
        <f t="shared" ca="1" si="54"/>
        <v/>
      </c>
      <c r="J983" s="42" t="str">
        <f t="shared" ca="1" si="55"/>
        <v/>
      </c>
    </row>
    <row r="984" spans="3:10" x14ac:dyDescent="0.25">
      <c r="D984" s="52"/>
      <c r="E984" s="39"/>
      <c r="F984" s="35"/>
      <c r="I984" s="42" t="str">
        <f t="shared" ca="1" si="54"/>
        <v/>
      </c>
      <c r="J984" s="42" t="str">
        <f t="shared" ca="1" si="55"/>
        <v/>
      </c>
    </row>
    <row r="985" spans="3:10" x14ac:dyDescent="0.25">
      <c r="D985" s="52"/>
      <c r="E985" s="39"/>
      <c r="F985" s="35"/>
      <c r="I985" s="42" t="str">
        <f t="shared" ca="1" si="54"/>
        <v/>
      </c>
      <c r="J985" s="42" t="str">
        <f t="shared" ca="1" si="55"/>
        <v/>
      </c>
    </row>
    <row r="986" spans="3:10" x14ac:dyDescent="0.25">
      <c r="D986" s="52"/>
      <c r="E986" s="39"/>
      <c r="F986" s="35"/>
      <c r="I986" s="42" t="str">
        <f t="shared" ca="1" si="54"/>
        <v/>
      </c>
      <c r="J986" s="42" t="str">
        <f t="shared" ca="1" si="55"/>
        <v/>
      </c>
    </row>
    <row r="987" spans="3:10" x14ac:dyDescent="0.25">
      <c r="D987" s="52"/>
      <c r="E987" s="39"/>
      <c r="F987" s="35"/>
      <c r="I987" s="42" t="str">
        <f t="shared" ca="1" si="54"/>
        <v/>
      </c>
      <c r="J987" s="42" t="str">
        <f t="shared" ca="1" si="55"/>
        <v/>
      </c>
    </row>
    <row r="988" spans="3:10" x14ac:dyDescent="0.25">
      <c r="D988" s="52"/>
      <c r="E988" s="39"/>
      <c r="F988" s="35"/>
      <c r="I988" s="42" t="str">
        <f t="shared" ca="1" si="54"/>
        <v/>
      </c>
      <c r="J988" s="42" t="str">
        <f t="shared" ca="1" si="55"/>
        <v/>
      </c>
    </row>
    <row r="989" spans="3:10" x14ac:dyDescent="0.25">
      <c r="D989" s="52"/>
      <c r="E989" s="39"/>
      <c r="F989" s="35"/>
      <c r="I989" s="42" t="str">
        <f t="shared" ca="1" si="54"/>
        <v/>
      </c>
      <c r="J989" s="42" t="str">
        <f t="shared" ca="1" si="55"/>
        <v/>
      </c>
    </row>
    <row r="990" spans="3:10" x14ac:dyDescent="0.25">
      <c r="D990" s="52"/>
      <c r="E990" s="39"/>
      <c r="F990" s="35"/>
      <c r="I990" s="42" t="str">
        <f t="shared" ca="1" si="54"/>
        <v/>
      </c>
      <c r="J990" s="42" t="str">
        <f t="shared" ca="1" si="55"/>
        <v/>
      </c>
    </row>
    <row r="991" spans="3:10" x14ac:dyDescent="0.25">
      <c r="D991" s="52"/>
      <c r="E991" s="39"/>
      <c r="F991" s="35"/>
      <c r="I991" s="42" t="str">
        <f t="shared" ca="1" si="54"/>
        <v/>
      </c>
      <c r="J991" s="42" t="str">
        <f t="shared" ca="1" si="55"/>
        <v/>
      </c>
    </row>
    <row r="992" spans="3:10" x14ac:dyDescent="0.25">
      <c r="D992" s="52"/>
      <c r="E992" s="39"/>
      <c r="F992" s="35"/>
      <c r="I992" s="42" t="str">
        <f t="shared" ca="1" si="54"/>
        <v/>
      </c>
      <c r="J992" s="42" t="str">
        <f t="shared" ca="1" si="55"/>
        <v/>
      </c>
    </row>
    <row r="993" spans="3:10" x14ac:dyDescent="0.25">
      <c r="D993" s="52"/>
      <c r="E993" s="39"/>
      <c r="F993" s="35"/>
      <c r="I993" s="42" t="str">
        <f t="shared" ca="1" si="54"/>
        <v/>
      </c>
      <c r="J993" s="42" t="str">
        <f t="shared" ca="1" si="55"/>
        <v/>
      </c>
    </row>
    <row r="994" spans="3:10" x14ac:dyDescent="0.25">
      <c r="D994" s="52"/>
      <c r="E994" s="39"/>
      <c r="F994" s="35"/>
      <c r="I994" s="42" t="str">
        <f t="shared" ca="1" si="54"/>
        <v/>
      </c>
      <c r="J994" s="42" t="str">
        <f t="shared" ca="1" si="55"/>
        <v/>
      </c>
    </row>
    <row r="995" spans="3:10" x14ac:dyDescent="0.25">
      <c r="D995" s="52"/>
      <c r="E995" s="39"/>
      <c r="F995" s="35"/>
      <c r="I995" s="42" t="str">
        <f t="shared" ca="1" si="54"/>
        <v/>
      </c>
      <c r="J995" s="42" t="str">
        <f t="shared" ca="1" si="55"/>
        <v/>
      </c>
    </row>
    <row r="996" spans="3:10" x14ac:dyDescent="0.25">
      <c r="D996" s="52"/>
      <c r="E996" s="39"/>
      <c r="F996" s="35"/>
      <c r="I996" s="42" t="str">
        <f t="shared" ca="1" si="54"/>
        <v/>
      </c>
      <c r="J996" s="42" t="str">
        <f t="shared" ca="1" si="55"/>
        <v/>
      </c>
    </row>
    <row r="997" spans="3:10" x14ac:dyDescent="0.25">
      <c r="D997" s="52"/>
      <c r="E997" s="39"/>
      <c r="F997" s="35"/>
      <c r="I997" s="42" t="str">
        <f t="shared" ca="1" si="54"/>
        <v/>
      </c>
      <c r="J997" s="42" t="str">
        <f t="shared" ca="1" si="55"/>
        <v/>
      </c>
    </row>
    <row r="998" spans="3:10" x14ac:dyDescent="0.25">
      <c r="D998" s="52"/>
      <c r="E998" s="39"/>
      <c r="F998" s="35"/>
      <c r="I998" s="42" t="str">
        <f t="shared" ca="1" si="54"/>
        <v/>
      </c>
      <c r="J998" s="42" t="str">
        <f t="shared" ca="1" si="55"/>
        <v/>
      </c>
    </row>
    <row r="999" spans="3:10" x14ac:dyDescent="0.25">
      <c r="D999" s="52"/>
      <c r="E999" s="39"/>
      <c r="F999" s="35"/>
      <c r="I999" s="42" t="str">
        <f t="shared" ca="1" si="54"/>
        <v/>
      </c>
      <c r="J999" s="42" t="str">
        <f t="shared" ca="1" si="55"/>
        <v/>
      </c>
    </row>
    <row r="1000" spans="3:10" x14ac:dyDescent="0.25">
      <c r="D1000" s="52"/>
      <c r="E1000" s="39"/>
      <c r="F1000" s="35"/>
      <c r="I1000" s="42" t="str">
        <f t="shared" ca="1" si="54"/>
        <v/>
      </c>
      <c r="J1000" s="42" t="str">
        <f t="shared" ca="1" si="55"/>
        <v/>
      </c>
    </row>
    <row r="1001" spans="3:10" x14ac:dyDescent="0.25">
      <c r="D1001" s="52"/>
      <c r="E1001" s="39"/>
      <c r="F1001" s="35"/>
      <c r="I1001" s="42" t="str">
        <f t="shared" ca="1" si="54"/>
        <v/>
      </c>
      <c r="J1001" s="42" t="str">
        <f t="shared" ca="1" si="55"/>
        <v/>
      </c>
    </row>
    <row r="1002" spans="3:10" x14ac:dyDescent="0.25">
      <c r="D1002" s="52"/>
      <c r="E1002" s="39"/>
      <c r="F1002" s="35"/>
      <c r="I1002" s="42" t="str">
        <f t="shared" ca="1" si="54"/>
        <v/>
      </c>
      <c r="J1002" s="42" t="str">
        <f t="shared" ca="1" si="55"/>
        <v/>
      </c>
    </row>
    <row r="1003" spans="3:10" x14ac:dyDescent="0.25">
      <c r="D1003" s="52"/>
      <c r="E1003" s="39"/>
      <c r="F1003" s="35"/>
      <c r="I1003" s="42" t="str">
        <f t="shared" ca="1" si="54"/>
        <v/>
      </c>
      <c r="J1003" s="42" t="str">
        <f t="shared" ca="1" si="55"/>
        <v/>
      </c>
    </row>
    <row r="1004" spans="3:10" x14ac:dyDescent="0.25">
      <c r="D1004" s="52"/>
      <c r="E1004" s="39"/>
      <c r="F1004" s="35"/>
      <c r="I1004" s="42" t="str">
        <f t="shared" ca="1" si="54"/>
        <v/>
      </c>
      <c r="J1004" s="42" t="str">
        <f t="shared" ca="1" si="55"/>
        <v/>
      </c>
    </row>
    <row r="1005" spans="3:10" x14ac:dyDescent="0.25">
      <c r="D1005" s="52"/>
      <c r="E1005" s="38"/>
      <c r="F1005" s="38"/>
      <c r="I1005" s="42" t="str">
        <f t="shared" ca="1" si="54"/>
        <v/>
      </c>
      <c r="J1005" s="42" t="str">
        <f t="shared" ca="1" si="55"/>
        <v/>
      </c>
    </row>
    <row r="1006" spans="3:10" x14ac:dyDescent="0.25">
      <c r="D1006" s="46">
        <f ca="1">SUM(INDIRECT(CONCATENATE(ADDRESS(ROW(D970),COLUMN(D970)),":",ADDRESS(ROW()-1,COLUMN()))))</f>
        <v>0</v>
      </c>
      <c r="I1006" s="46">
        <f ca="1">SUM(INDIRECT(CONCATENATE(ADDRESS(ROW(I970),COLUMN(I970)),":",ADDRESS(ROW()-1,COLUMN()))))</f>
        <v>0</v>
      </c>
      <c r="J1006" s="46">
        <f ca="1">SUM(INDIRECT(CONCATENATE(ADDRESS(ROW(J970),COLUMN(J970)),":",ADDRESS(ROW()-1,COLUMN()))))</f>
        <v>0</v>
      </c>
    </row>
    <row r="1008" spans="3:10" x14ac:dyDescent="0.25">
      <c r="C1008" s="34">
        <f ca="1">EOMONTH(C970,0)+1</f>
        <v>37987</v>
      </c>
      <c r="D1008" s="52"/>
      <c r="E1008" s="39"/>
      <c r="F1008" s="35"/>
      <c r="I1008" s="42" t="str">
        <f ca="1">IF(D1008="","",D1008*IF(UPPER(H1008)="Y",1,$C$1010))</f>
        <v/>
      </c>
      <c r="J1008" s="42" t="str">
        <f ca="1">IF(D1008="","",($C$1009-E1008)*I1008*10)</f>
        <v/>
      </c>
    </row>
    <row r="1009" spans="3:10" x14ac:dyDescent="0.25">
      <c r="C1009" s="41">
        <f ca="1">INDEX(Inputs!$1:$1048576,MATCH(C1008,Inputs!C:C,0),5)</f>
        <v>3.903</v>
      </c>
      <c r="D1009" s="52"/>
      <c r="E1009" s="39"/>
      <c r="F1009" s="35"/>
      <c r="I1009" s="42" t="str">
        <f t="shared" ref="I1009:I1043" ca="1" si="56">IF(D1009="","",D1009*IF(UPPER(H1009)="Y",1,$C$1010))</f>
        <v/>
      </c>
      <c r="J1009" s="42" t="str">
        <f t="shared" ref="J1009:J1043" ca="1" si="57">IF(D1009="","",($C$1009-E1009)*I1009*10)</f>
        <v/>
      </c>
    </row>
    <row r="1010" spans="3:10" x14ac:dyDescent="0.25">
      <c r="C1010" s="40">
        <f ca="1">INDEX(Inputs!$1:$1048576,MATCH(C1008,Inputs!C:C,0),8)</f>
        <v>0.92918545273986852</v>
      </c>
      <c r="D1010" s="52"/>
      <c r="E1010" s="39"/>
      <c r="F1010" s="35"/>
      <c r="I1010" s="42" t="str">
        <f t="shared" ca="1" si="56"/>
        <v/>
      </c>
      <c r="J1010" s="42" t="str">
        <f t="shared" ca="1" si="57"/>
        <v/>
      </c>
    </row>
    <row r="1011" spans="3:10" x14ac:dyDescent="0.25">
      <c r="C1011" s="63">
        <f ca="1">I1044</f>
        <v>0</v>
      </c>
      <c r="D1011" s="52"/>
      <c r="E1011" s="39"/>
      <c r="F1011" s="35"/>
      <c r="I1011" s="42" t="str">
        <f t="shared" ca="1" si="56"/>
        <v/>
      </c>
      <c r="J1011" s="42" t="str">
        <f t="shared" ca="1" si="57"/>
        <v/>
      </c>
    </row>
    <row r="1012" spans="3:10" x14ac:dyDescent="0.25">
      <c r="C1012" s="63">
        <f ca="1">J1044</f>
        <v>0</v>
      </c>
      <c r="D1012" s="52"/>
      <c r="E1012" s="39"/>
      <c r="F1012" s="35"/>
      <c r="I1012" s="42" t="str">
        <f t="shared" ca="1" si="56"/>
        <v/>
      </c>
      <c r="J1012" s="42" t="str">
        <f t="shared" ca="1" si="57"/>
        <v/>
      </c>
    </row>
    <row r="1013" spans="3:10" x14ac:dyDescent="0.25">
      <c r="C1013" s="47"/>
      <c r="D1013" s="52"/>
      <c r="E1013" s="39"/>
      <c r="F1013" s="35"/>
      <c r="I1013" s="42" t="str">
        <f t="shared" ca="1" si="56"/>
        <v/>
      </c>
      <c r="J1013" s="42" t="str">
        <f t="shared" ca="1" si="57"/>
        <v/>
      </c>
    </row>
    <row r="1014" spans="3:10" x14ac:dyDescent="0.25">
      <c r="C1014" s="45"/>
      <c r="D1014" s="52"/>
      <c r="E1014" s="39"/>
      <c r="F1014" s="35"/>
      <c r="I1014" s="42" t="str">
        <f t="shared" ca="1" si="56"/>
        <v/>
      </c>
      <c r="J1014" s="42" t="str">
        <f t="shared" ca="1" si="57"/>
        <v/>
      </c>
    </row>
    <row r="1015" spans="3:10" x14ac:dyDescent="0.25">
      <c r="D1015" s="52"/>
      <c r="E1015" s="39"/>
      <c r="F1015" s="35"/>
      <c r="I1015" s="42" t="str">
        <f t="shared" ca="1" si="56"/>
        <v/>
      </c>
      <c r="J1015" s="42" t="str">
        <f t="shared" ca="1" si="57"/>
        <v/>
      </c>
    </row>
    <row r="1016" spans="3:10" x14ac:dyDescent="0.25">
      <c r="C1016" s="4"/>
      <c r="D1016" s="52"/>
      <c r="E1016" s="39"/>
      <c r="F1016" s="35"/>
      <c r="I1016" s="42" t="str">
        <f t="shared" ca="1" si="56"/>
        <v/>
      </c>
      <c r="J1016" s="42" t="str">
        <f t="shared" ca="1" si="57"/>
        <v/>
      </c>
    </row>
    <row r="1017" spans="3:10" x14ac:dyDescent="0.25">
      <c r="D1017" s="52"/>
      <c r="E1017" s="39"/>
      <c r="F1017" s="35"/>
      <c r="I1017" s="42" t="str">
        <f t="shared" ca="1" si="56"/>
        <v/>
      </c>
      <c r="J1017" s="42" t="str">
        <f t="shared" ca="1" si="57"/>
        <v/>
      </c>
    </row>
    <row r="1018" spans="3:10" x14ac:dyDescent="0.25">
      <c r="D1018" s="52"/>
      <c r="E1018" s="39"/>
      <c r="F1018" s="35"/>
      <c r="I1018" s="42" t="str">
        <f t="shared" ca="1" si="56"/>
        <v/>
      </c>
      <c r="J1018" s="42" t="str">
        <f t="shared" ca="1" si="57"/>
        <v/>
      </c>
    </row>
    <row r="1019" spans="3:10" x14ac:dyDescent="0.25">
      <c r="D1019" s="52"/>
      <c r="E1019" s="39"/>
      <c r="F1019" s="35"/>
      <c r="I1019" s="42" t="str">
        <f t="shared" ca="1" si="56"/>
        <v/>
      </c>
      <c r="J1019" s="42" t="str">
        <f t="shared" ca="1" si="57"/>
        <v/>
      </c>
    </row>
    <row r="1020" spans="3:10" x14ac:dyDescent="0.25">
      <c r="D1020" s="52"/>
      <c r="E1020" s="39"/>
      <c r="F1020" s="35"/>
      <c r="I1020" s="42" t="str">
        <f t="shared" ca="1" si="56"/>
        <v/>
      </c>
      <c r="J1020" s="42" t="str">
        <f t="shared" ca="1" si="57"/>
        <v/>
      </c>
    </row>
    <row r="1021" spans="3:10" x14ac:dyDescent="0.25">
      <c r="D1021" s="52"/>
      <c r="E1021" s="39"/>
      <c r="F1021" s="35"/>
      <c r="I1021" s="42" t="str">
        <f t="shared" ca="1" si="56"/>
        <v/>
      </c>
      <c r="J1021" s="42" t="str">
        <f t="shared" ca="1" si="57"/>
        <v/>
      </c>
    </row>
    <row r="1022" spans="3:10" x14ac:dyDescent="0.25">
      <c r="D1022" s="52"/>
      <c r="E1022" s="39"/>
      <c r="F1022" s="35"/>
      <c r="I1022" s="42" t="str">
        <f t="shared" ca="1" si="56"/>
        <v/>
      </c>
      <c r="J1022" s="42" t="str">
        <f t="shared" ca="1" si="57"/>
        <v/>
      </c>
    </row>
    <row r="1023" spans="3:10" x14ac:dyDescent="0.25">
      <c r="D1023" s="52"/>
      <c r="E1023" s="39"/>
      <c r="F1023" s="35"/>
      <c r="I1023" s="42" t="str">
        <f t="shared" ca="1" si="56"/>
        <v/>
      </c>
      <c r="J1023" s="42" t="str">
        <f t="shared" ca="1" si="57"/>
        <v/>
      </c>
    </row>
    <row r="1024" spans="3:10" x14ac:dyDescent="0.25">
      <c r="D1024" s="52"/>
      <c r="E1024" s="39"/>
      <c r="F1024" s="35"/>
      <c r="I1024" s="42" t="str">
        <f t="shared" ca="1" si="56"/>
        <v/>
      </c>
      <c r="J1024" s="42" t="str">
        <f t="shared" ca="1" si="57"/>
        <v/>
      </c>
    </row>
    <row r="1025" spans="4:10" x14ac:dyDescent="0.25">
      <c r="D1025" s="52"/>
      <c r="E1025" s="39"/>
      <c r="F1025" s="35"/>
      <c r="I1025" s="42" t="str">
        <f t="shared" ca="1" si="56"/>
        <v/>
      </c>
      <c r="J1025" s="42" t="str">
        <f t="shared" ca="1" si="57"/>
        <v/>
      </c>
    </row>
    <row r="1026" spans="4:10" x14ac:dyDescent="0.25">
      <c r="D1026" s="52"/>
      <c r="E1026" s="39"/>
      <c r="F1026" s="35"/>
      <c r="I1026" s="42" t="str">
        <f t="shared" ca="1" si="56"/>
        <v/>
      </c>
      <c r="J1026" s="42" t="str">
        <f t="shared" ca="1" si="57"/>
        <v/>
      </c>
    </row>
    <row r="1027" spans="4:10" x14ac:dyDescent="0.25">
      <c r="D1027" s="52"/>
      <c r="E1027" s="39"/>
      <c r="F1027" s="35"/>
      <c r="I1027" s="42" t="str">
        <f t="shared" ca="1" si="56"/>
        <v/>
      </c>
      <c r="J1027" s="42" t="str">
        <f t="shared" ca="1" si="57"/>
        <v/>
      </c>
    </row>
    <row r="1028" spans="4:10" x14ac:dyDescent="0.25">
      <c r="D1028" s="52"/>
      <c r="E1028" s="39"/>
      <c r="F1028" s="35"/>
      <c r="I1028" s="42" t="str">
        <f t="shared" ca="1" si="56"/>
        <v/>
      </c>
      <c r="J1028" s="42" t="str">
        <f t="shared" ca="1" si="57"/>
        <v/>
      </c>
    </row>
    <row r="1029" spans="4:10" x14ac:dyDescent="0.25">
      <c r="D1029" s="52"/>
      <c r="E1029" s="39"/>
      <c r="F1029" s="35"/>
      <c r="I1029" s="42" t="str">
        <f t="shared" ca="1" si="56"/>
        <v/>
      </c>
      <c r="J1029" s="42" t="str">
        <f t="shared" ca="1" si="57"/>
        <v/>
      </c>
    </row>
    <row r="1030" spans="4:10" x14ac:dyDescent="0.25">
      <c r="D1030" s="52"/>
      <c r="E1030" s="39"/>
      <c r="F1030" s="35"/>
      <c r="I1030" s="42" t="str">
        <f t="shared" ca="1" si="56"/>
        <v/>
      </c>
      <c r="J1030" s="42" t="str">
        <f t="shared" ca="1" si="57"/>
        <v/>
      </c>
    </row>
    <row r="1031" spans="4:10" x14ac:dyDescent="0.25">
      <c r="D1031" s="52"/>
      <c r="E1031" s="39"/>
      <c r="F1031" s="35"/>
      <c r="I1031" s="42" t="str">
        <f t="shared" ca="1" si="56"/>
        <v/>
      </c>
      <c r="J1031" s="42" t="str">
        <f t="shared" ca="1" si="57"/>
        <v/>
      </c>
    </row>
    <row r="1032" spans="4:10" x14ac:dyDescent="0.25">
      <c r="D1032" s="52"/>
      <c r="E1032" s="39"/>
      <c r="F1032" s="35"/>
      <c r="I1032" s="42" t="str">
        <f t="shared" ca="1" si="56"/>
        <v/>
      </c>
      <c r="J1032" s="42" t="str">
        <f t="shared" ca="1" si="57"/>
        <v/>
      </c>
    </row>
    <row r="1033" spans="4:10" x14ac:dyDescent="0.25">
      <c r="D1033" s="52"/>
      <c r="E1033" s="39"/>
      <c r="F1033" s="35"/>
      <c r="I1033" s="42" t="str">
        <f t="shared" ca="1" si="56"/>
        <v/>
      </c>
      <c r="J1033" s="42" t="str">
        <f t="shared" ca="1" si="57"/>
        <v/>
      </c>
    </row>
    <row r="1034" spans="4:10" x14ac:dyDescent="0.25">
      <c r="D1034" s="52"/>
      <c r="E1034" s="39"/>
      <c r="F1034" s="35"/>
      <c r="I1034" s="42" t="str">
        <f t="shared" ca="1" si="56"/>
        <v/>
      </c>
      <c r="J1034" s="42" t="str">
        <f t="shared" ca="1" si="57"/>
        <v/>
      </c>
    </row>
    <row r="1035" spans="4:10" x14ac:dyDescent="0.25">
      <c r="D1035" s="52"/>
      <c r="E1035" s="39"/>
      <c r="F1035" s="35"/>
      <c r="I1035" s="42" t="str">
        <f t="shared" ca="1" si="56"/>
        <v/>
      </c>
      <c r="J1035" s="42" t="str">
        <f t="shared" ca="1" si="57"/>
        <v/>
      </c>
    </row>
    <row r="1036" spans="4:10" x14ac:dyDescent="0.25">
      <c r="D1036" s="52"/>
      <c r="E1036" s="39"/>
      <c r="F1036" s="35"/>
      <c r="I1036" s="42" t="str">
        <f t="shared" ca="1" si="56"/>
        <v/>
      </c>
      <c r="J1036" s="42" t="str">
        <f t="shared" ca="1" si="57"/>
        <v/>
      </c>
    </row>
    <row r="1037" spans="4:10" x14ac:dyDescent="0.25">
      <c r="D1037" s="52"/>
      <c r="E1037" s="39"/>
      <c r="F1037" s="35"/>
      <c r="I1037" s="42" t="str">
        <f t="shared" ca="1" si="56"/>
        <v/>
      </c>
      <c r="J1037" s="42" t="str">
        <f t="shared" ca="1" si="57"/>
        <v/>
      </c>
    </row>
    <row r="1038" spans="4:10" x14ac:dyDescent="0.25">
      <c r="D1038" s="52"/>
      <c r="E1038" s="39"/>
      <c r="F1038" s="35"/>
      <c r="I1038" s="42" t="str">
        <f t="shared" ca="1" si="56"/>
        <v/>
      </c>
      <c r="J1038" s="42" t="str">
        <f t="shared" ca="1" si="57"/>
        <v/>
      </c>
    </row>
    <row r="1039" spans="4:10" x14ac:dyDescent="0.25">
      <c r="D1039" s="52"/>
      <c r="E1039" s="39"/>
      <c r="F1039" s="35"/>
      <c r="I1039" s="42" t="str">
        <f t="shared" ca="1" si="56"/>
        <v/>
      </c>
      <c r="J1039" s="42" t="str">
        <f t="shared" ca="1" si="57"/>
        <v/>
      </c>
    </row>
    <row r="1040" spans="4:10" x14ac:dyDescent="0.25">
      <c r="D1040" s="52"/>
      <c r="E1040" s="39"/>
      <c r="F1040" s="35"/>
      <c r="I1040" s="42" t="str">
        <f t="shared" ca="1" si="56"/>
        <v/>
      </c>
      <c r="J1040" s="42" t="str">
        <f t="shared" ca="1" si="57"/>
        <v/>
      </c>
    </row>
    <row r="1041" spans="3:10" x14ac:dyDescent="0.25">
      <c r="D1041" s="52"/>
      <c r="E1041" s="39"/>
      <c r="F1041" s="35"/>
      <c r="I1041" s="42" t="str">
        <f t="shared" ca="1" si="56"/>
        <v/>
      </c>
      <c r="J1041" s="42" t="str">
        <f t="shared" ca="1" si="57"/>
        <v/>
      </c>
    </row>
    <row r="1042" spans="3:10" x14ac:dyDescent="0.25">
      <c r="D1042" s="52"/>
      <c r="E1042" s="39"/>
      <c r="F1042" s="35"/>
      <c r="I1042" s="42" t="str">
        <f t="shared" ca="1" si="56"/>
        <v/>
      </c>
      <c r="J1042" s="42" t="str">
        <f t="shared" ca="1" si="57"/>
        <v/>
      </c>
    </row>
    <row r="1043" spans="3:10" x14ac:dyDescent="0.25">
      <c r="D1043" s="52"/>
      <c r="E1043" s="38"/>
      <c r="F1043" s="38"/>
      <c r="I1043" s="42" t="str">
        <f t="shared" ca="1" si="56"/>
        <v/>
      </c>
      <c r="J1043" s="42" t="str">
        <f t="shared" ca="1" si="57"/>
        <v/>
      </c>
    </row>
    <row r="1044" spans="3:10" x14ac:dyDescent="0.25">
      <c r="D1044" s="46">
        <f ca="1">SUM(INDIRECT(CONCATENATE(ADDRESS(ROW(D1008),COLUMN(D1008)),":",ADDRESS(ROW()-1,COLUMN()))))</f>
        <v>0</v>
      </c>
      <c r="I1044" s="46">
        <f ca="1">SUM(INDIRECT(CONCATENATE(ADDRESS(ROW(I1008),COLUMN(I1008)),":",ADDRESS(ROW()-1,COLUMN()))))</f>
        <v>0</v>
      </c>
      <c r="J1044" s="46">
        <f ca="1">SUM(INDIRECT(CONCATENATE(ADDRESS(ROW(J1008),COLUMN(J1008)),":",ADDRESS(ROW()-1,COLUMN()))))</f>
        <v>0</v>
      </c>
    </row>
    <row r="1046" spans="3:10" x14ac:dyDescent="0.25">
      <c r="C1046" s="34">
        <f ca="1">EOMONTH(C1008,0)+1</f>
        <v>38018</v>
      </c>
      <c r="D1046" s="52"/>
      <c r="E1046" s="39"/>
      <c r="F1046" s="35"/>
      <c r="I1046" s="42" t="str">
        <f ca="1">IF(D1046="","",D1046*IF(UPPER(H1046)="Y",1,$C$1048))</f>
        <v/>
      </c>
      <c r="J1046" s="42" t="str">
        <f ca="1">IF(D1046="","",($C$1047-E1046)*I1046*10)</f>
        <v/>
      </c>
    </row>
    <row r="1047" spans="3:10" x14ac:dyDescent="0.25">
      <c r="C1047" s="41">
        <f ca="1">INDEX(Inputs!$1:$1048576,MATCH(C1046,Inputs!C:C,0),5)</f>
        <v>3.8190000000000004</v>
      </c>
      <c r="D1047" s="52"/>
      <c r="E1047" s="39"/>
      <c r="F1047" s="35"/>
      <c r="I1047" s="42" t="str">
        <f t="shared" ref="I1047:I1081" ca="1" si="58">IF(D1047="","",D1047*IF(UPPER(H1047)="Y",1,$C$1048))</f>
        <v/>
      </c>
      <c r="J1047" s="42" t="str">
        <f t="shared" ref="J1047:J1081" ca="1" si="59">IF(D1047="","",($C$1047-E1047)*I1047*10)</f>
        <v/>
      </c>
    </row>
    <row r="1048" spans="3:10" x14ac:dyDescent="0.25">
      <c r="C1048" s="40">
        <f ca="1">INDEX(Inputs!$1:$1048576,MATCH(C1046,Inputs!C:C,0),8)</f>
        <v>0.92516189871167187</v>
      </c>
      <c r="D1048" s="52"/>
      <c r="E1048" s="39"/>
      <c r="F1048" s="35"/>
      <c r="I1048" s="42" t="str">
        <f t="shared" ca="1" si="58"/>
        <v/>
      </c>
      <c r="J1048" s="42" t="str">
        <f t="shared" ca="1" si="59"/>
        <v/>
      </c>
    </row>
    <row r="1049" spans="3:10" x14ac:dyDescent="0.25">
      <c r="C1049" s="63">
        <f ca="1">I1082</f>
        <v>0</v>
      </c>
      <c r="D1049" s="52"/>
      <c r="E1049" s="39"/>
      <c r="F1049" s="35"/>
      <c r="I1049" s="42" t="str">
        <f t="shared" ca="1" si="58"/>
        <v/>
      </c>
      <c r="J1049" s="42" t="str">
        <f t="shared" ca="1" si="59"/>
        <v/>
      </c>
    </row>
    <row r="1050" spans="3:10" x14ac:dyDescent="0.25">
      <c r="C1050" s="63">
        <f ca="1">J1082</f>
        <v>0</v>
      </c>
      <c r="D1050" s="52"/>
      <c r="E1050" s="39"/>
      <c r="F1050" s="35"/>
      <c r="I1050" s="42" t="str">
        <f t="shared" ca="1" si="58"/>
        <v/>
      </c>
      <c r="J1050" s="42" t="str">
        <f t="shared" ca="1" si="59"/>
        <v/>
      </c>
    </row>
    <row r="1051" spans="3:10" x14ac:dyDescent="0.25">
      <c r="C1051" s="47"/>
      <c r="D1051" s="52"/>
      <c r="E1051" s="39"/>
      <c r="F1051" s="35"/>
      <c r="I1051" s="42" t="str">
        <f t="shared" ca="1" si="58"/>
        <v/>
      </c>
      <c r="J1051" s="42" t="str">
        <f t="shared" ca="1" si="59"/>
        <v/>
      </c>
    </row>
    <row r="1052" spans="3:10" x14ac:dyDescent="0.25">
      <c r="C1052" s="45"/>
      <c r="D1052" s="52"/>
      <c r="E1052" s="39"/>
      <c r="F1052" s="35"/>
      <c r="I1052" s="42" t="str">
        <f t="shared" ca="1" si="58"/>
        <v/>
      </c>
      <c r="J1052" s="42" t="str">
        <f t="shared" ca="1" si="59"/>
        <v/>
      </c>
    </row>
    <row r="1053" spans="3:10" x14ac:dyDescent="0.25">
      <c r="D1053" s="52"/>
      <c r="E1053" s="39"/>
      <c r="F1053" s="35"/>
      <c r="I1053" s="42" t="str">
        <f t="shared" ca="1" si="58"/>
        <v/>
      </c>
      <c r="J1053" s="42" t="str">
        <f t="shared" ca="1" si="59"/>
        <v/>
      </c>
    </row>
    <row r="1054" spans="3:10" x14ac:dyDescent="0.25">
      <c r="C1054" s="4"/>
      <c r="D1054" s="52"/>
      <c r="E1054" s="39"/>
      <c r="F1054" s="35"/>
      <c r="I1054" s="42" t="str">
        <f t="shared" ca="1" si="58"/>
        <v/>
      </c>
      <c r="J1054" s="42" t="str">
        <f t="shared" ca="1" si="59"/>
        <v/>
      </c>
    </row>
    <row r="1055" spans="3:10" x14ac:dyDescent="0.25">
      <c r="D1055" s="52"/>
      <c r="E1055" s="39"/>
      <c r="F1055" s="35"/>
      <c r="I1055" s="42" t="str">
        <f t="shared" ca="1" si="58"/>
        <v/>
      </c>
      <c r="J1055" s="42" t="str">
        <f t="shared" ca="1" si="59"/>
        <v/>
      </c>
    </row>
    <row r="1056" spans="3:10" x14ac:dyDescent="0.25">
      <c r="D1056" s="52"/>
      <c r="E1056" s="39"/>
      <c r="F1056" s="35"/>
      <c r="I1056" s="42" t="str">
        <f t="shared" ca="1" si="58"/>
        <v/>
      </c>
      <c r="J1056" s="42" t="str">
        <f t="shared" ca="1" si="59"/>
        <v/>
      </c>
    </row>
    <row r="1057" spans="4:10" x14ac:dyDescent="0.25">
      <c r="D1057" s="52"/>
      <c r="E1057" s="39"/>
      <c r="F1057" s="35"/>
      <c r="I1057" s="42" t="str">
        <f t="shared" ca="1" si="58"/>
        <v/>
      </c>
      <c r="J1057" s="42" t="str">
        <f t="shared" ca="1" si="59"/>
        <v/>
      </c>
    </row>
    <row r="1058" spans="4:10" x14ac:dyDescent="0.25">
      <c r="D1058" s="52"/>
      <c r="E1058" s="39"/>
      <c r="F1058" s="35"/>
      <c r="I1058" s="42" t="str">
        <f t="shared" ca="1" si="58"/>
        <v/>
      </c>
      <c r="J1058" s="42" t="str">
        <f t="shared" ca="1" si="59"/>
        <v/>
      </c>
    </row>
    <row r="1059" spans="4:10" x14ac:dyDescent="0.25">
      <c r="D1059" s="52"/>
      <c r="E1059" s="39"/>
      <c r="F1059" s="35"/>
      <c r="I1059" s="42" t="str">
        <f t="shared" ca="1" si="58"/>
        <v/>
      </c>
      <c r="J1059" s="42" t="str">
        <f t="shared" ca="1" si="59"/>
        <v/>
      </c>
    </row>
    <row r="1060" spans="4:10" x14ac:dyDescent="0.25">
      <c r="D1060" s="52"/>
      <c r="E1060" s="39"/>
      <c r="F1060" s="35"/>
      <c r="I1060" s="42" t="str">
        <f t="shared" ca="1" si="58"/>
        <v/>
      </c>
      <c r="J1060" s="42" t="str">
        <f t="shared" ca="1" si="59"/>
        <v/>
      </c>
    </row>
    <row r="1061" spans="4:10" x14ac:dyDescent="0.25">
      <c r="D1061" s="52"/>
      <c r="E1061" s="39"/>
      <c r="F1061" s="35"/>
      <c r="I1061" s="42" t="str">
        <f t="shared" ca="1" si="58"/>
        <v/>
      </c>
      <c r="J1061" s="42" t="str">
        <f t="shared" ca="1" si="59"/>
        <v/>
      </c>
    </row>
    <row r="1062" spans="4:10" x14ac:dyDescent="0.25">
      <c r="D1062" s="52"/>
      <c r="E1062" s="39"/>
      <c r="F1062" s="35"/>
      <c r="I1062" s="42" t="str">
        <f t="shared" ca="1" si="58"/>
        <v/>
      </c>
      <c r="J1062" s="42" t="str">
        <f t="shared" ca="1" si="59"/>
        <v/>
      </c>
    </row>
    <row r="1063" spans="4:10" x14ac:dyDescent="0.25">
      <c r="D1063" s="52"/>
      <c r="E1063" s="39"/>
      <c r="F1063" s="35"/>
      <c r="I1063" s="42" t="str">
        <f t="shared" ca="1" si="58"/>
        <v/>
      </c>
      <c r="J1063" s="42" t="str">
        <f t="shared" ca="1" si="59"/>
        <v/>
      </c>
    </row>
    <row r="1064" spans="4:10" x14ac:dyDescent="0.25">
      <c r="D1064" s="52"/>
      <c r="E1064" s="39"/>
      <c r="F1064" s="35"/>
      <c r="I1064" s="42" t="str">
        <f t="shared" ca="1" si="58"/>
        <v/>
      </c>
      <c r="J1064" s="42" t="str">
        <f t="shared" ca="1" si="59"/>
        <v/>
      </c>
    </row>
    <row r="1065" spans="4:10" x14ac:dyDescent="0.25">
      <c r="D1065" s="52"/>
      <c r="E1065" s="39"/>
      <c r="F1065" s="35"/>
      <c r="I1065" s="42" t="str">
        <f t="shared" ca="1" si="58"/>
        <v/>
      </c>
      <c r="J1065" s="42" t="str">
        <f t="shared" ca="1" si="59"/>
        <v/>
      </c>
    </row>
    <row r="1066" spans="4:10" x14ac:dyDescent="0.25">
      <c r="D1066" s="52"/>
      <c r="E1066" s="39"/>
      <c r="F1066" s="35"/>
      <c r="I1066" s="42" t="str">
        <f t="shared" ca="1" si="58"/>
        <v/>
      </c>
      <c r="J1066" s="42" t="str">
        <f t="shared" ca="1" si="59"/>
        <v/>
      </c>
    </row>
    <row r="1067" spans="4:10" x14ac:dyDescent="0.25">
      <c r="D1067" s="52"/>
      <c r="E1067" s="39"/>
      <c r="F1067" s="35"/>
      <c r="I1067" s="42" t="str">
        <f t="shared" ca="1" si="58"/>
        <v/>
      </c>
      <c r="J1067" s="42" t="str">
        <f t="shared" ca="1" si="59"/>
        <v/>
      </c>
    </row>
    <row r="1068" spans="4:10" x14ac:dyDescent="0.25">
      <c r="D1068" s="52"/>
      <c r="E1068" s="39"/>
      <c r="F1068" s="35"/>
      <c r="I1068" s="42" t="str">
        <f t="shared" ca="1" si="58"/>
        <v/>
      </c>
      <c r="J1068" s="42" t="str">
        <f t="shared" ca="1" si="59"/>
        <v/>
      </c>
    </row>
    <row r="1069" spans="4:10" x14ac:dyDescent="0.25">
      <c r="D1069" s="52"/>
      <c r="E1069" s="39"/>
      <c r="F1069" s="35"/>
      <c r="I1069" s="42" t="str">
        <f t="shared" ca="1" si="58"/>
        <v/>
      </c>
      <c r="J1069" s="42" t="str">
        <f t="shared" ca="1" si="59"/>
        <v/>
      </c>
    </row>
    <row r="1070" spans="4:10" x14ac:dyDescent="0.25">
      <c r="D1070" s="52"/>
      <c r="E1070" s="39"/>
      <c r="F1070" s="35"/>
      <c r="I1070" s="42" t="str">
        <f t="shared" ca="1" si="58"/>
        <v/>
      </c>
      <c r="J1070" s="42" t="str">
        <f t="shared" ca="1" si="59"/>
        <v/>
      </c>
    </row>
    <row r="1071" spans="4:10" x14ac:dyDescent="0.25">
      <c r="D1071" s="52"/>
      <c r="E1071" s="39"/>
      <c r="F1071" s="35"/>
      <c r="I1071" s="42" t="str">
        <f t="shared" ca="1" si="58"/>
        <v/>
      </c>
      <c r="J1071" s="42" t="str">
        <f t="shared" ca="1" si="59"/>
        <v/>
      </c>
    </row>
    <row r="1072" spans="4:10" x14ac:dyDescent="0.25">
      <c r="D1072" s="52"/>
      <c r="E1072" s="39"/>
      <c r="F1072" s="35"/>
      <c r="I1072" s="42" t="str">
        <f t="shared" ca="1" si="58"/>
        <v/>
      </c>
      <c r="J1072" s="42" t="str">
        <f t="shared" ca="1" si="59"/>
        <v/>
      </c>
    </row>
    <row r="1073" spans="3:10" x14ac:dyDescent="0.25">
      <c r="D1073" s="52"/>
      <c r="E1073" s="39"/>
      <c r="F1073" s="35"/>
      <c r="I1073" s="42" t="str">
        <f t="shared" ca="1" si="58"/>
        <v/>
      </c>
      <c r="J1073" s="42" t="str">
        <f t="shared" ca="1" si="59"/>
        <v/>
      </c>
    </row>
    <row r="1074" spans="3:10" x14ac:dyDescent="0.25">
      <c r="D1074" s="52"/>
      <c r="E1074" s="39"/>
      <c r="F1074" s="35"/>
      <c r="I1074" s="42" t="str">
        <f t="shared" ca="1" si="58"/>
        <v/>
      </c>
      <c r="J1074" s="42" t="str">
        <f t="shared" ca="1" si="59"/>
        <v/>
      </c>
    </row>
    <row r="1075" spans="3:10" x14ac:dyDescent="0.25">
      <c r="D1075" s="52"/>
      <c r="E1075" s="39"/>
      <c r="F1075" s="35"/>
      <c r="I1075" s="42" t="str">
        <f t="shared" ca="1" si="58"/>
        <v/>
      </c>
      <c r="J1075" s="42" t="str">
        <f t="shared" ca="1" si="59"/>
        <v/>
      </c>
    </row>
    <row r="1076" spans="3:10" x14ac:dyDescent="0.25">
      <c r="D1076" s="52"/>
      <c r="E1076" s="39"/>
      <c r="F1076" s="35"/>
      <c r="I1076" s="42" t="str">
        <f t="shared" ca="1" si="58"/>
        <v/>
      </c>
      <c r="J1076" s="42" t="str">
        <f t="shared" ca="1" si="59"/>
        <v/>
      </c>
    </row>
    <row r="1077" spans="3:10" x14ac:dyDescent="0.25">
      <c r="D1077" s="52"/>
      <c r="E1077" s="39"/>
      <c r="F1077" s="35"/>
      <c r="I1077" s="42" t="str">
        <f t="shared" ca="1" si="58"/>
        <v/>
      </c>
      <c r="J1077" s="42" t="str">
        <f t="shared" ca="1" si="59"/>
        <v/>
      </c>
    </row>
    <row r="1078" spans="3:10" x14ac:dyDescent="0.25">
      <c r="D1078" s="52"/>
      <c r="E1078" s="39"/>
      <c r="F1078" s="35"/>
      <c r="I1078" s="42" t="str">
        <f t="shared" ca="1" si="58"/>
        <v/>
      </c>
      <c r="J1078" s="42" t="str">
        <f t="shared" ca="1" si="59"/>
        <v/>
      </c>
    </row>
    <row r="1079" spans="3:10" x14ac:dyDescent="0.25">
      <c r="D1079" s="52"/>
      <c r="E1079" s="39"/>
      <c r="F1079" s="35"/>
      <c r="I1079" s="42" t="str">
        <f t="shared" ca="1" si="58"/>
        <v/>
      </c>
      <c r="J1079" s="42" t="str">
        <f t="shared" ca="1" si="59"/>
        <v/>
      </c>
    </row>
    <row r="1080" spans="3:10" x14ac:dyDescent="0.25">
      <c r="D1080" s="52"/>
      <c r="E1080" s="39"/>
      <c r="F1080" s="35"/>
      <c r="I1080" s="42" t="str">
        <f t="shared" ca="1" si="58"/>
        <v/>
      </c>
      <c r="J1080" s="42" t="str">
        <f t="shared" ca="1" si="59"/>
        <v/>
      </c>
    </row>
    <row r="1081" spans="3:10" x14ac:dyDescent="0.25">
      <c r="D1081" s="52"/>
      <c r="E1081" s="38"/>
      <c r="F1081" s="38"/>
      <c r="I1081" s="42" t="str">
        <f t="shared" ca="1" si="58"/>
        <v/>
      </c>
      <c r="J1081" s="42" t="str">
        <f t="shared" ca="1" si="59"/>
        <v/>
      </c>
    </row>
    <row r="1082" spans="3:10" x14ac:dyDescent="0.25">
      <c r="D1082" s="46">
        <f ca="1">SUM(INDIRECT(CONCATENATE(ADDRESS(ROW(D1046),COLUMN(D1046)),":",ADDRESS(ROW()-1,COLUMN()))))</f>
        <v>0</v>
      </c>
      <c r="I1082" s="46">
        <f ca="1">SUM(INDIRECT(CONCATENATE(ADDRESS(ROW(I1046),COLUMN(I1046)),":",ADDRESS(ROW()-1,COLUMN()))))</f>
        <v>0</v>
      </c>
      <c r="J1082" s="46">
        <f ca="1">SUM(INDIRECT(CONCATENATE(ADDRESS(ROW(J1046),COLUMN(J1046)),":",ADDRESS(ROW()-1,COLUMN()))))</f>
        <v>0</v>
      </c>
    </row>
    <row r="1084" spans="3:10" x14ac:dyDescent="0.25">
      <c r="C1084" s="34">
        <f ca="1">EOMONTH(C1046,0)+1</f>
        <v>38047</v>
      </c>
      <c r="D1084" s="52"/>
      <c r="E1084" s="39"/>
      <c r="F1084" s="35"/>
      <c r="I1084" s="42" t="str">
        <f ca="1">IF(D1084="","",D1084*IF(UPPER(H1084)="Y",1,$C$1086))</f>
        <v/>
      </c>
      <c r="J1084" s="42" t="str">
        <f ca="1">IF(D1084="","",($C$1085-E1084)*I1084*10)</f>
        <v/>
      </c>
    </row>
    <row r="1085" spans="3:10" x14ac:dyDescent="0.25">
      <c r="C1085" s="41">
        <f ca="1">INDEX(Inputs!$1:$1048576,MATCH(C1084,Inputs!C:C,0),5)</f>
        <v>3.6840000000000002</v>
      </c>
      <c r="D1085" s="52"/>
      <c r="E1085" s="39"/>
      <c r="F1085" s="35"/>
      <c r="I1085" s="42" t="str">
        <f t="shared" ref="I1085:I1119" ca="1" si="60">IF(D1085="","",D1085*IF(UPPER(H1085)="Y",1,$C$1086))</f>
        <v/>
      </c>
      <c r="J1085" s="42" t="str">
        <f t="shared" ref="J1085:J1119" ca="1" si="61">IF(D1085="","",($C$1085-E1085)*I1085*10)</f>
        <v/>
      </c>
    </row>
    <row r="1086" spans="3:10" x14ac:dyDescent="0.25">
      <c r="C1086" s="40">
        <f ca="1">INDEX(Inputs!$1:$1048576,MATCH(C1084,Inputs!C:C,0),8)</f>
        <v>0.92132401914339268</v>
      </c>
      <c r="D1086" s="52"/>
      <c r="E1086" s="39"/>
      <c r="F1086" s="35"/>
      <c r="I1086" s="42" t="str">
        <f t="shared" ca="1" si="60"/>
        <v/>
      </c>
      <c r="J1086" s="42" t="str">
        <f t="shared" ca="1" si="61"/>
        <v/>
      </c>
    </row>
    <row r="1087" spans="3:10" x14ac:dyDescent="0.25">
      <c r="C1087" s="63">
        <f ca="1">I1120</f>
        <v>0</v>
      </c>
      <c r="D1087" s="52"/>
      <c r="E1087" s="39"/>
      <c r="F1087" s="35"/>
      <c r="I1087" s="42" t="str">
        <f t="shared" ca="1" si="60"/>
        <v/>
      </c>
      <c r="J1087" s="42" t="str">
        <f t="shared" ca="1" si="61"/>
        <v/>
      </c>
    </row>
    <row r="1088" spans="3:10" x14ac:dyDescent="0.25">
      <c r="C1088" s="63">
        <f ca="1">J1120</f>
        <v>0</v>
      </c>
      <c r="D1088" s="52"/>
      <c r="E1088" s="39"/>
      <c r="F1088" s="35"/>
      <c r="I1088" s="42" t="str">
        <f t="shared" ca="1" si="60"/>
        <v/>
      </c>
      <c r="J1088" s="42" t="str">
        <f t="shared" ca="1" si="61"/>
        <v/>
      </c>
    </row>
    <row r="1089" spans="3:10" x14ac:dyDescent="0.25">
      <c r="C1089" s="47"/>
      <c r="D1089" s="52"/>
      <c r="E1089" s="39"/>
      <c r="F1089" s="35"/>
      <c r="I1089" s="42" t="str">
        <f t="shared" ca="1" si="60"/>
        <v/>
      </c>
      <c r="J1089" s="42" t="str">
        <f t="shared" ca="1" si="61"/>
        <v/>
      </c>
    </row>
    <row r="1090" spans="3:10" x14ac:dyDescent="0.25">
      <c r="C1090" s="45"/>
      <c r="D1090" s="52"/>
      <c r="E1090" s="39"/>
      <c r="F1090" s="35"/>
      <c r="I1090" s="42" t="str">
        <f t="shared" ca="1" si="60"/>
        <v/>
      </c>
      <c r="J1090" s="42" t="str">
        <f t="shared" ca="1" si="61"/>
        <v/>
      </c>
    </row>
    <row r="1091" spans="3:10" x14ac:dyDescent="0.25">
      <c r="D1091" s="52"/>
      <c r="E1091" s="39"/>
      <c r="F1091" s="35"/>
      <c r="I1091" s="42" t="str">
        <f t="shared" ca="1" si="60"/>
        <v/>
      </c>
      <c r="J1091" s="42" t="str">
        <f t="shared" ca="1" si="61"/>
        <v/>
      </c>
    </row>
    <row r="1092" spans="3:10" x14ac:dyDescent="0.25">
      <c r="C1092" s="4"/>
      <c r="D1092" s="52"/>
      <c r="E1092" s="39"/>
      <c r="F1092" s="35"/>
      <c r="I1092" s="42" t="str">
        <f t="shared" ca="1" si="60"/>
        <v/>
      </c>
      <c r="J1092" s="42" t="str">
        <f t="shared" ca="1" si="61"/>
        <v/>
      </c>
    </row>
    <row r="1093" spans="3:10" x14ac:dyDescent="0.25">
      <c r="D1093" s="52"/>
      <c r="E1093" s="39"/>
      <c r="F1093" s="35"/>
      <c r="I1093" s="42" t="str">
        <f t="shared" ca="1" si="60"/>
        <v/>
      </c>
      <c r="J1093" s="42" t="str">
        <f t="shared" ca="1" si="61"/>
        <v/>
      </c>
    </row>
    <row r="1094" spans="3:10" x14ac:dyDescent="0.25">
      <c r="D1094" s="52"/>
      <c r="E1094" s="39"/>
      <c r="F1094" s="35"/>
      <c r="I1094" s="42" t="str">
        <f t="shared" ca="1" si="60"/>
        <v/>
      </c>
      <c r="J1094" s="42" t="str">
        <f t="shared" ca="1" si="61"/>
        <v/>
      </c>
    </row>
    <row r="1095" spans="3:10" x14ac:dyDescent="0.25">
      <c r="D1095" s="52"/>
      <c r="E1095" s="39"/>
      <c r="F1095" s="35"/>
      <c r="I1095" s="42" t="str">
        <f t="shared" ca="1" si="60"/>
        <v/>
      </c>
      <c r="J1095" s="42" t="str">
        <f t="shared" ca="1" si="61"/>
        <v/>
      </c>
    </row>
    <row r="1096" spans="3:10" x14ac:dyDescent="0.25">
      <c r="D1096" s="52"/>
      <c r="E1096" s="39"/>
      <c r="F1096" s="35"/>
      <c r="I1096" s="42" t="str">
        <f t="shared" ca="1" si="60"/>
        <v/>
      </c>
      <c r="J1096" s="42" t="str">
        <f t="shared" ca="1" si="61"/>
        <v/>
      </c>
    </row>
    <row r="1097" spans="3:10" x14ac:dyDescent="0.25">
      <c r="D1097" s="52"/>
      <c r="E1097" s="39"/>
      <c r="F1097" s="35"/>
      <c r="I1097" s="42" t="str">
        <f t="shared" ca="1" si="60"/>
        <v/>
      </c>
      <c r="J1097" s="42" t="str">
        <f t="shared" ca="1" si="61"/>
        <v/>
      </c>
    </row>
    <row r="1098" spans="3:10" x14ac:dyDescent="0.25">
      <c r="D1098" s="52"/>
      <c r="E1098" s="39"/>
      <c r="F1098" s="35"/>
      <c r="I1098" s="42" t="str">
        <f t="shared" ca="1" si="60"/>
        <v/>
      </c>
      <c r="J1098" s="42" t="str">
        <f t="shared" ca="1" si="61"/>
        <v/>
      </c>
    </row>
    <row r="1099" spans="3:10" x14ac:dyDescent="0.25">
      <c r="D1099" s="52"/>
      <c r="E1099" s="39"/>
      <c r="F1099" s="35"/>
      <c r="I1099" s="42" t="str">
        <f t="shared" ca="1" si="60"/>
        <v/>
      </c>
      <c r="J1099" s="42" t="str">
        <f t="shared" ca="1" si="61"/>
        <v/>
      </c>
    </row>
    <row r="1100" spans="3:10" x14ac:dyDescent="0.25">
      <c r="D1100" s="52"/>
      <c r="E1100" s="39"/>
      <c r="F1100" s="35"/>
      <c r="I1100" s="42" t="str">
        <f t="shared" ca="1" si="60"/>
        <v/>
      </c>
      <c r="J1100" s="42" t="str">
        <f t="shared" ca="1" si="61"/>
        <v/>
      </c>
    </row>
    <row r="1101" spans="3:10" x14ac:dyDescent="0.25">
      <c r="D1101" s="52"/>
      <c r="E1101" s="39"/>
      <c r="F1101" s="35"/>
      <c r="I1101" s="42" t="str">
        <f t="shared" ca="1" si="60"/>
        <v/>
      </c>
      <c r="J1101" s="42" t="str">
        <f t="shared" ca="1" si="61"/>
        <v/>
      </c>
    </row>
    <row r="1102" spans="3:10" x14ac:dyDescent="0.25">
      <c r="D1102" s="52"/>
      <c r="E1102" s="39"/>
      <c r="F1102" s="35"/>
      <c r="I1102" s="42" t="str">
        <f t="shared" ca="1" si="60"/>
        <v/>
      </c>
      <c r="J1102" s="42" t="str">
        <f t="shared" ca="1" si="61"/>
        <v/>
      </c>
    </row>
    <row r="1103" spans="3:10" x14ac:dyDescent="0.25">
      <c r="D1103" s="52"/>
      <c r="E1103" s="39"/>
      <c r="F1103" s="35"/>
      <c r="I1103" s="42" t="str">
        <f t="shared" ca="1" si="60"/>
        <v/>
      </c>
      <c r="J1103" s="42" t="str">
        <f t="shared" ca="1" si="61"/>
        <v/>
      </c>
    </row>
    <row r="1104" spans="3:10" x14ac:dyDescent="0.25">
      <c r="D1104" s="52"/>
      <c r="E1104" s="39"/>
      <c r="F1104" s="35"/>
      <c r="I1104" s="42" t="str">
        <f t="shared" ca="1" si="60"/>
        <v/>
      </c>
      <c r="J1104" s="42" t="str">
        <f t="shared" ca="1" si="61"/>
        <v/>
      </c>
    </row>
    <row r="1105" spans="4:10" x14ac:dyDescent="0.25">
      <c r="D1105" s="52"/>
      <c r="E1105" s="39"/>
      <c r="F1105" s="35"/>
      <c r="I1105" s="42" t="str">
        <f t="shared" ca="1" si="60"/>
        <v/>
      </c>
      <c r="J1105" s="42" t="str">
        <f t="shared" ca="1" si="61"/>
        <v/>
      </c>
    </row>
    <row r="1106" spans="4:10" x14ac:dyDescent="0.25">
      <c r="D1106" s="52"/>
      <c r="E1106" s="39"/>
      <c r="F1106" s="35"/>
      <c r="I1106" s="42" t="str">
        <f t="shared" ca="1" si="60"/>
        <v/>
      </c>
      <c r="J1106" s="42" t="str">
        <f t="shared" ca="1" si="61"/>
        <v/>
      </c>
    </row>
    <row r="1107" spans="4:10" x14ac:dyDescent="0.25">
      <c r="D1107" s="52"/>
      <c r="E1107" s="39"/>
      <c r="F1107" s="35"/>
      <c r="I1107" s="42" t="str">
        <f t="shared" ca="1" si="60"/>
        <v/>
      </c>
      <c r="J1107" s="42" t="str">
        <f t="shared" ca="1" si="61"/>
        <v/>
      </c>
    </row>
    <row r="1108" spans="4:10" x14ac:dyDescent="0.25">
      <c r="D1108" s="52"/>
      <c r="E1108" s="39"/>
      <c r="F1108" s="35"/>
      <c r="I1108" s="42" t="str">
        <f t="shared" ca="1" si="60"/>
        <v/>
      </c>
      <c r="J1108" s="42" t="str">
        <f t="shared" ca="1" si="61"/>
        <v/>
      </c>
    </row>
    <row r="1109" spans="4:10" x14ac:dyDescent="0.25">
      <c r="D1109" s="52"/>
      <c r="E1109" s="39"/>
      <c r="F1109" s="35"/>
      <c r="I1109" s="42" t="str">
        <f t="shared" ca="1" si="60"/>
        <v/>
      </c>
      <c r="J1109" s="42" t="str">
        <f t="shared" ca="1" si="61"/>
        <v/>
      </c>
    </row>
    <row r="1110" spans="4:10" x14ac:dyDescent="0.25">
      <c r="D1110" s="52"/>
      <c r="E1110" s="39"/>
      <c r="F1110" s="35"/>
      <c r="I1110" s="42" t="str">
        <f t="shared" ca="1" si="60"/>
        <v/>
      </c>
      <c r="J1110" s="42" t="str">
        <f t="shared" ca="1" si="61"/>
        <v/>
      </c>
    </row>
    <row r="1111" spans="4:10" x14ac:dyDescent="0.25">
      <c r="D1111" s="52"/>
      <c r="E1111" s="39"/>
      <c r="F1111" s="35"/>
      <c r="I1111" s="42" t="str">
        <f t="shared" ca="1" si="60"/>
        <v/>
      </c>
      <c r="J1111" s="42" t="str">
        <f t="shared" ca="1" si="61"/>
        <v/>
      </c>
    </row>
    <row r="1112" spans="4:10" x14ac:dyDescent="0.25">
      <c r="D1112" s="52"/>
      <c r="E1112" s="39"/>
      <c r="F1112" s="35"/>
      <c r="I1112" s="42" t="str">
        <f t="shared" ca="1" si="60"/>
        <v/>
      </c>
      <c r="J1112" s="42" t="str">
        <f t="shared" ca="1" si="61"/>
        <v/>
      </c>
    </row>
    <row r="1113" spans="4:10" x14ac:dyDescent="0.25">
      <c r="D1113" s="52"/>
      <c r="E1113" s="39"/>
      <c r="F1113" s="35"/>
      <c r="I1113" s="42" t="str">
        <f t="shared" ca="1" si="60"/>
        <v/>
      </c>
      <c r="J1113" s="42" t="str">
        <f t="shared" ca="1" si="61"/>
        <v/>
      </c>
    </row>
    <row r="1114" spans="4:10" x14ac:dyDescent="0.25">
      <c r="D1114" s="52"/>
      <c r="E1114" s="39"/>
      <c r="F1114" s="35"/>
      <c r="I1114" s="42" t="str">
        <f t="shared" ca="1" si="60"/>
        <v/>
      </c>
      <c r="J1114" s="42" t="str">
        <f t="shared" ca="1" si="61"/>
        <v/>
      </c>
    </row>
    <row r="1115" spans="4:10" x14ac:dyDescent="0.25">
      <c r="D1115" s="52"/>
      <c r="E1115" s="39"/>
      <c r="F1115" s="35"/>
      <c r="I1115" s="42" t="str">
        <f t="shared" ca="1" si="60"/>
        <v/>
      </c>
      <c r="J1115" s="42" t="str">
        <f t="shared" ca="1" si="61"/>
        <v/>
      </c>
    </row>
    <row r="1116" spans="4:10" x14ac:dyDescent="0.25">
      <c r="D1116" s="52"/>
      <c r="E1116" s="39"/>
      <c r="F1116" s="35"/>
      <c r="I1116" s="42" t="str">
        <f t="shared" ca="1" si="60"/>
        <v/>
      </c>
      <c r="J1116" s="42" t="str">
        <f t="shared" ca="1" si="61"/>
        <v/>
      </c>
    </row>
    <row r="1117" spans="4:10" x14ac:dyDescent="0.25">
      <c r="D1117" s="52"/>
      <c r="E1117" s="39"/>
      <c r="F1117" s="35"/>
      <c r="I1117" s="42" t="str">
        <f t="shared" ca="1" si="60"/>
        <v/>
      </c>
      <c r="J1117" s="42" t="str">
        <f t="shared" ca="1" si="61"/>
        <v/>
      </c>
    </row>
    <row r="1118" spans="4:10" x14ac:dyDescent="0.25">
      <c r="D1118" s="52"/>
      <c r="E1118" s="39"/>
      <c r="F1118" s="35"/>
      <c r="I1118" s="42" t="str">
        <f t="shared" ca="1" si="60"/>
        <v/>
      </c>
      <c r="J1118" s="42" t="str">
        <f t="shared" ca="1" si="61"/>
        <v/>
      </c>
    </row>
    <row r="1119" spans="4:10" x14ac:dyDescent="0.25">
      <c r="D1119" s="52"/>
      <c r="E1119" s="38"/>
      <c r="F1119" s="38"/>
      <c r="I1119" s="42" t="str">
        <f t="shared" ca="1" si="60"/>
        <v/>
      </c>
      <c r="J1119" s="42" t="str">
        <f t="shared" ca="1" si="61"/>
        <v/>
      </c>
    </row>
    <row r="1120" spans="4:10" x14ac:dyDescent="0.25">
      <c r="D1120" s="46">
        <f ca="1">SUM(INDIRECT(CONCATENATE(ADDRESS(ROW(D1084),COLUMN(D1084)),":",ADDRESS(ROW()-1,COLUMN()))))</f>
        <v>0</v>
      </c>
      <c r="I1120" s="46">
        <f ca="1">SUM(INDIRECT(CONCATENATE(ADDRESS(ROW(I1084),COLUMN(I1084)),":",ADDRESS(ROW()-1,COLUMN()))))</f>
        <v>0</v>
      </c>
      <c r="J1120" s="46">
        <f ca="1">SUM(INDIRECT(CONCATENATE(ADDRESS(ROW(J1084),COLUMN(J1084)),":",ADDRESS(ROW()-1,COLUMN()))))</f>
        <v>0</v>
      </c>
    </row>
    <row r="1122" spans="3:10" x14ac:dyDescent="0.25">
      <c r="C1122" s="34">
        <f ca="1">EOMONTH(C1084,0)+1</f>
        <v>38078</v>
      </c>
      <c r="D1122" s="52"/>
      <c r="E1122" s="39"/>
      <c r="F1122" s="35"/>
      <c r="I1122" s="42" t="str">
        <f ca="1">IF(D1122="","",D1122*IF(UPPER(H1122)="Y",1,$C$1086))</f>
        <v/>
      </c>
      <c r="J1122" s="42" t="str">
        <f ca="1">IF(D1122="","",($C$1085-E1122)*I1122*10)</f>
        <v/>
      </c>
    </row>
    <row r="1123" spans="3:10" x14ac:dyDescent="0.25">
      <c r="C1123" s="41">
        <f ca="1">INDEX(Inputs!$1:$1048576,MATCH(C1122,Inputs!C:C,0),5)</f>
        <v>3.5340000000000003</v>
      </c>
      <c r="D1123" s="52"/>
      <c r="E1123" s="39"/>
      <c r="F1123" s="35"/>
      <c r="I1123" s="42" t="str">
        <f t="shared" ref="I1123:I1157" ca="1" si="62">IF(D1123="","",D1123*IF(UPPER(H1123)="Y",1,$C$1086))</f>
        <v/>
      </c>
      <c r="J1123" s="42" t="str">
        <f t="shared" ref="J1123:J1157" ca="1" si="63">IF(D1123="","",($C$1085-E1123)*I1123*10)</f>
        <v/>
      </c>
    </row>
    <row r="1124" spans="3:10" x14ac:dyDescent="0.25">
      <c r="C1124" s="40">
        <f ca="1">INDEX(Inputs!$1:$1048576,MATCH(C1122,Inputs!C:C,0),8)</f>
        <v>0.91722665615720711</v>
      </c>
      <c r="D1124" s="52"/>
      <c r="E1124" s="39"/>
      <c r="F1124" s="35"/>
      <c r="I1124" s="42" t="str">
        <f t="shared" ca="1" si="62"/>
        <v/>
      </c>
      <c r="J1124" s="42" t="str">
        <f t="shared" ca="1" si="63"/>
        <v/>
      </c>
    </row>
    <row r="1125" spans="3:10" x14ac:dyDescent="0.25">
      <c r="C1125" s="63">
        <f ca="1">I1158</f>
        <v>0</v>
      </c>
      <c r="D1125" s="52"/>
      <c r="E1125" s="39"/>
      <c r="F1125" s="35"/>
      <c r="I1125" s="42" t="str">
        <f t="shared" ca="1" si="62"/>
        <v/>
      </c>
      <c r="J1125" s="42" t="str">
        <f t="shared" ca="1" si="63"/>
        <v/>
      </c>
    </row>
    <row r="1126" spans="3:10" x14ac:dyDescent="0.25">
      <c r="C1126" s="63">
        <f ca="1">J1158</f>
        <v>0</v>
      </c>
      <c r="D1126" s="52"/>
      <c r="E1126" s="39"/>
      <c r="F1126" s="35"/>
      <c r="I1126" s="42" t="str">
        <f t="shared" ca="1" si="62"/>
        <v/>
      </c>
      <c r="J1126" s="42" t="str">
        <f t="shared" ca="1" si="63"/>
        <v/>
      </c>
    </row>
    <row r="1127" spans="3:10" x14ac:dyDescent="0.25">
      <c r="C1127" s="47"/>
      <c r="D1127" s="52"/>
      <c r="E1127" s="39"/>
      <c r="F1127" s="35"/>
      <c r="I1127" s="42" t="str">
        <f t="shared" ca="1" si="62"/>
        <v/>
      </c>
      <c r="J1127" s="42" t="str">
        <f t="shared" ca="1" si="63"/>
        <v/>
      </c>
    </row>
    <row r="1128" spans="3:10" x14ac:dyDescent="0.25">
      <c r="C1128" s="45"/>
      <c r="D1128" s="52"/>
      <c r="E1128" s="39"/>
      <c r="F1128" s="35"/>
      <c r="I1128" s="42" t="str">
        <f t="shared" ca="1" si="62"/>
        <v/>
      </c>
      <c r="J1128" s="42" t="str">
        <f t="shared" ca="1" si="63"/>
        <v/>
      </c>
    </row>
    <row r="1129" spans="3:10" x14ac:dyDescent="0.25">
      <c r="D1129" s="52"/>
      <c r="E1129" s="39"/>
      <c r="F1129" s="35"/>
      <c r="I1129" s="42" t="str">
        <f t="shared" ca="1" si="62"/>
        <v/>
      </c>
      <c r="J1129" s="42" t="str">
        <f t="shared" ca="1" si="63"/>
        <v/>
      </c>
    </row>
    <row r="1130" spans="3:10" x14ac:dyDescent="0.25">
      <c r="C1130" s="4"/>
      <c r="D1130" s="52"/>
      <c r="E1130" s="39"/>
      <c r="F1130" s="35"/>
      <c r="I1130" s="42" t="str">
        <f t="shared" ca="1" si="62"/>
        <v/>
      </c>
      <c r="J1130" s="42" t="str">
        <f t="shared" ca="1" si="63"/>
        <v/>
      </c>
    </row>
    <row r="1131" spans="3:10" x14ac:dyDescent="0.25">
      <c r="D1131" s="52"/>
      <c r="E1131" s="39"/>
      <c r="F1131" s="35"/>
      <c r="I1131" s="42" t="str">
        <f t="shared" ca="1" si="62"/>
        <v/>
      </c>
      <c r="J1131" s="42" t="str">
        <f t="shared" ca="1" si="63"/>
        <v/>
      </c>
    </row>
    <row r="1132" spans="3:10" x14ac:dyDescent="0.25">
      <c r="D1132" s="52"/>
      <c r="E1132" s="39"/>
      <c r="F1132" s="35"/>
      <c r="I1132" s="42" t="str">
        <f t="shared" ca="1" si="62"/>
        <v/>
      </c>
      <c r="J1132" s="42" t="str">
        <f t="shared" ca="1" si="63"/>
        <v/>
      </c>
    </row>
    <row r="1133" spans="3:10" x14ac:dyDescent="0.25">
      <c r="D1133" s="52"/>
      <c r="E1133" s="39"/>
      <c r="F1133" s="35"/>
      <c r="I1133" s="42" t="str">
        <f t="shared" ca="1" si="62"/>
        <v/>
      </c>
      <c r="J1133" s="42" t="str">
        <f t="shared" ca="1" si="63"/>
        <v/>
      </c>
    </row>
    <row r="1134" spans="3:10" x14ac:dyDescent="0.25">
      <c r="D1134" s="52"/>
      <c r="E1134" s="39"/>
      <c r="F1134" s="35"/>
      <c r="I1134" s="42" t="str">
        <f t="shared" ca="1" si="62"/>
        <v/>
      </c>
      <c r="J1134" s="42" t="str">
        <f t="shared" ca="1" si="63"/>
        <v/>
      </c>
    </row>
    <row r="1135" spans="3:10" x14ac:dyDescent="0.25">
      <c r="D1135" s="52"/>
      <c r="E1135" s="39"/>
      <c r="F1135" s="35"/>
      <c r="I1135" s="42" t="str">
        <f t="shared" ca="1" si="62"/>
        <v/>
      </c>
      <c r="J1135" s="42" t="str">
        <f t="shared" ca="1" si="63"/>
        <v/>
      </c>
    </row>
    <row r="1136" spans="3:10" x14ac:dyDescent="0.25">
      <c r="D1136" s="52"/>
      <c r="E1136" s="39"/>
      <c r="F1136" s="35"/>
      <c r="I1136" s="42" t="str">
        <f t="shared" ca="1" si="62"/>
        <v/>
      </c>
      <c r="J1136" s="42" t="str">
        <f t="shared" ca="1" si="63"/>
        <v/>
      </c>
    </row>
    <row r="1137" spans="4:10" x14ac:dyDescent="0.25">
      <c r="D1137" s="52"/>
      <c r="E1137" s="39"/>
      <c r="F1137" s="35"/>
      <c r="I1137" s="42" t="str">
        <f t="shared" ca="1" si="62"/>
        <v/>
      </c>
      <c r="J1137" s="42" t="str">
        <f t="shared" ca="1" si="63"/>
        <v/>
      </c>
    </row>
    <row r="1138" spans="4:10" x14ac:dyDescent="0.25">
      <c r="D1138" s="52"/>
      <c r="E1138" s="39"/>
      <c r="F1138" s="35"/>
      <c r="I1138" s="42" t="str">
        <f t="shared" ca="1" si="62"/>
        <v/>
      </c>
      <c r="J1138" s="42" t="str">
        <f t="shared" ca="1" si="63"/>
        <v/>
      </c>
    </row>
    <row r="1139" spans="4:10" x14ac:dyDescent="0.25">
      <c r="D1139" s="52"/>
      <c r="E1139" s="39"/>
      <c r="F1139" s="35"/>
      <c r="I1139" s="42" t="str">
        <f t="shared" ca="1" si="62"/>
        <v/>
      </c>
      <c r="J1139" s="42" t="str">
        <f t="shared" ca="1" si="63"/>
        <v/>
      </c>
    </row>
    <row r="1140" spans="4:10" x14ac:dyDescent="0.25">
      <c r="D1140" s="52"/>
      <c r="E1140" s="39"/>
      <c r="F1140" s="35"/>
      <c r="I1140" s="42" t="str">
        <f t="shared" ca="1" si="62"/>
        <v/>
      </c>
      <c r="J1140" s="42" t="str">
        <f t="shared" ca="1" si="63"/>
        <v/>
      </c>
    </row>
    <row r="1141" spans="4:10" x14ac:dyDescent="0.25">
      <c r="D1141" s="52"/>
      <c r="E1141" s="39"/>
      <c r="F1141" s="35"/>
      <c r="I1141" s="42" t="str">
        <f t="shared" ca="1" si="62"/>
        <v/>
      </c>
      <c r="J1141" s="42" t="str">
        <f t="shared" ca="1" si="63"/>
        <v/>
      </c>
    </row>
    <row r="1142" spans="4:10" x14ac:dyDescent="0.25">
      <c r="D1142" s="52"/>
      <c r="E1142" s="39"/>
      <c r="F1142" s="35"/>
      <c r="I1142" s="42" t="str">
        <f t="shared" ca="1" si="62"/>
        <v/>
      </c>
      <c r="J1142" s="42" t="str">
        <f t="shared" ca="1" si="63"/>
        <v/>
      </c>
    </row>
    <row r="1143" spans="4:10" x14ac:dyDescent="0.25">
      <c r="D1143" s="52"/>
      <c r="E1143" s="39"/>
      <c r="F1143" s="35"/>
      <c r="I1143" s="42" t="str">
        <f t="shared" ca="1" si="62"/>
        <v/>
      </c>
      <c r="J1143" s="42" t="str">
        <f t="shared" ca="1" si="63"/>
        <v/>
      </c>
    </row>
    <row r="1144" spans="4:10" x14ac:dyDescent="0.25">
      <c r="D1144" s="52"/>
      <c r="E1144" s="39"/>
      <c r="F1144" s="35"/>
      <c r="I1144" s="42" t="str">
        <f t="shared" ca="1" si="62"/>
        <v/>
      </c>
      <c r="J1144" s="42" t="str">
        <f t="shared" ca="1" si="63"/>
        <v/>
      </c>
    </row>
    <row r="1145" spans="4:10" x14ac:dyDescent="0.25">
      <c r="D1145" s="52"/>
      <c r="E1145" s="39"/>
      <c r="F1145" s="35"/>
      <c r="I1145" s="42" t="str">
        <f t="shared" ca="1" si="62"/>
        <v/>
      </c>
      <c r="J1145" s="42" t="str">
        <f t="shared" ca="1" si="63"/>
        <v/>
      </c>
    </row>
    <row r="1146" spans="4:10" x14ac:dyDescent="0.25">
      <c r="D1146" s="52"/>
      <c r="E1146" s="39"/>
      <c r="F1146" s="35"/>
      <c r="I1146" s="42" t="str">
        <f t="shared" ca="1" si="62"/>
        <v/>
      </c>
      <c r="J1146" s="42" t="str">
        <f t="shared" ca="1" si="63"/>
        <v/>
      </c>
    </row>
    <row r="1147" spans="4:10" x14ac:dyDescent="0.25">
      <c r="D1147" s="52"/>
      <c r="E1147" s="39"/>
      <c r="F1147" s="35"/>
      <c r="I1147" s="42" t="str">
        <f t="shared" ca="1" si="62"/>
        <v/>
      </c>
      <c r="J1147" s="42" t="str">
        <f t="shared" ca="1" si="63"/>
        <v/>
      </c>
    </row>
    <row r="1148" spans="4:10" x14ac:dyDescent="0.25">
      <c r="D1148" s="52"/>
      <c r="E1148" s="39"/>
      <c r="F1148" s="35"/>
      <c r="I1148" s="42" t="str">
        <f t="shared" ca="1" si="62"/>
        <v/>
      </c>
      <c r="J1148" s="42" t="str">
        <f t="shared" ca="1" si="63"/>
        <v/>
      </c>
    </row>
    <row r="1149" spans="4:10" x14ac:dyDescent="0.25">
      <c r="D1149" s="52"/>
      <c r="E1149" s="39"/>
      <c r="F1149" s="35"/>
      <c r="I1149" s="42" t="str">
        <f t="shared" ca="1" si="62"/>
        <v/>
      </c>
      <c r="J1149" s="42" t="str">
        <f t="shared" ca="1" si="63"/>
        <v/>
      </c>
    </row>
    <row r="1150" spans="4:10" x14ac:dyDescent="0.25">
      <c r="D1150" s="52"/>
      <c r="E1150" s="39"/>
      <c r="F1150" s="35"/>
      <c r="I1150" s="42" t="str">
        <f t="shared" ca="1" si="62"/>
        <v/>
      </c>
      <c r="J1150" s="42" t="str">
        <f t="shared" ca="1" si="63"/>
        <v/>
      </c>
    </row>
    <row r="1151" spans="4:10" x14ac:dyDescent="0.25">
      <c r="D1151" s="52"/>
      <c r="E1151" s="39"/>
      <c r="F1151" s="35"/>
      <c r="I1151" s="42" t="str">
        <f t="shared" ca="1" si="62"/>
        <v/>
      </c>
      <c r="J1151" s="42" t="str">
        <f t="shared" ca="1" si="63"/>
        <v/>
      </c>
    </row>
    <row r="1152" spans="4:10" x14ac:dyDescent="0.25">
      <c r="D1152" s="52"/>
      <c r="E1152" s="39"/>
      <c r="F1152" s="35"/>
      <c r="I1152" s="42" t="str">
        <f t="shared" ca="1" si="62"/>
        <v/>
      </c>
      <c r="J1152" s="42" t="str">
        <f t="shared" ca="1" si="63"/>
        <v/>
      </c>
    </row>
    <row r="1153" spans="3:10" x14ac:dyDescent="0.25">
      <c r="D1153" s="52"/>
      <c r="E1153" s="39"/>
      <c r="F1153" s="35"/>
      <c r="I1153" s="42" t="str">
        <f t="shared" ca="1" si="62"/>
        <v/>
      </c>
      <c r="J1153" s="42" t="str">
        <f t="shared" ca="1" si="63"/>
        <v/>
      </c>
    </row>
    <row r="1154" spans="3:10" x14ac:dyDescent="0.25">
      <c r="D1154" s="52"/>
      <c r="E1154" s="39"/>
      <c r="F1154" s="35"/>
      <c r="I1154" s="42" t="str">
        <f t="shared" ca="1" si="62"/>
        <v/>
      </c>
      <c r="J1154" s="42" t="str">
        <f t="shared" ca="1" si="63"/>
        <v/>
      </c>
    </row>
    <row r="1155" spans="3:10" x14ac:dyDescent="0.25">
      <c r="D1155" s="52"/>
      <c r="E1155" s="39"/>
      <c r="F1155" s="35"/>
      <c r="I1155" s="42" t="str">
        <f t="shared" ca="1" si="62"/>
        <v/>
      </c>
      <c r="J1155" s="42" t="str">
        <f t="shared" ca="1" si="63"/>
        <v/>
      </c>
    </row>
    <row r="1156" spans="3:10" x14ac:dyDescent="0.25">
      <c r="D1156" s="52"/>
      <c r="E1156" s="39"/>
      <c r="F1156" s="35"/>
      <c r="I1156" s="42" t="str">
        <f t="shared" ca="1" si="62"/>
        <v/>
      </c>
      <c r="J1156" s="42" t="str">
        <f t="shared" ca="1" si="63"/>
        <v/>
      </c>
    </row>
    <row r="1157" spans="3:10" x14ac:dyDescent="0.25">
      <c r="D1157" s="52"/>
      <c r="E1157" s="38"/>
      <c r="F1157" s="38"/>
      <c r="I1157" s="42" t="str">
        <f t="shared" ca="1" si="62"/>
        <v/>
      </c>
      <c r="J1157" s="42" t="str">
        <f t="shared" ca="1" si="63"/>
        <v/>
      </c>
    </row>
    <row r="1158" spans="3:10" x14ac:dyDescent="0.25">
      <c r="D1158" s="46">
        <f ca="1">SUM(INDIRECT(CONCATENATE(ADDRESS(ROW(D1122),COLUMN(D1122)),":",ADDRESS(ROW()-1,COLUMN()))))</f>
        <v>0</v>
      </c>
      <c r="I1158" s="46">
        <f ca="1">SUM(INDIRECT(CONCATENATE(ADDRESS(ROW(I1122),COLUMN(I1122)),":",ADDRESS(ROW()-1,COLUMN()))))</f>
        <v>0</v>
      </c>
      <c r="J1158" s="46">
        <f ca="1">SUM(INDIRECT(CONCATENATE(ADDRESS(ROW(J1122),COLUMN(J1122)),":",ADDRESS(ROW()-1,COLUMN()))))</f>
        <v>0</v>
      </c>
    </row>
    <row r="1160" spans="3:10" x14ac:dyDescent="0.25">
      <c r="C1160" s="34">
        <f ca="1">EOMONTH(C1122,0)+1</f>
        <v>38108</v>
      </c>
      <c r="D1160" s="52"/>
      <c r="E1160" s="39"/>
      <c r="F1160" s="35"/>
      <c r="I1160" s="42" t="str">
        <f ca="1">IF(D1160="","",D1160*IF(UPPER(H1160)="Y",1,$C$1086))</f>
        <v/>
      </c>
      <c r="J1160" s="42" t="str">
        <f ca="1">IF(D1160="","",($C$1085-E1160)*I1160*10)</f>
        <v/>
      </c>
    </row>
    <row r="1161" spans="3:10" x14ac:dyDescent="0.25">
      <c r="C1161" s="41">
        <f ca="1">INDEX(Inputs!$1:$1048576,MATCH(C1160,Inputs!C:C,0),5)</f>
        <v>3.5380000000000003</v>
      </c>
      <c r="D1161" s="52"/>
      <c r="E1161" s="39"/>
      <c r="F1161" s="35"/>
      <c r="I1161" s="42" t="str">
        <f t="shared" ref="I1161:I1195" ca="1" si="64">IF(D1161="","",D1161*IF(UPPER(H1161)="Y",1,$C$1086))</f>
        <v/>
      </c>
      <c r="J1161" s="42" t="str">
        <f t="shared" ref="J1161:J1195" ca="1" si="65">IF(D1161="","",($C$1085-E1161)*I1161*10)</f>
        <v/>
      </c>
    </row>
    <row r="1162" spans="3:10" x14ac:dyDescent="0.25">
      <c r="C1162" s="40">
        <f ca="1">INDEX(Inputs!$1:$1048576,MATCH(C1160,Inputs!C:C,0),8)</f>
        <v>0.91327920840076937</v>
      </c>
      <c r="D1162" s="52"/>
      <c r="E1162" s="39"/>
      <c r="F1162" s="35"/>
      <c r="I1162" s="42" t="str">
        <f t="shared" ca="1" si="64"/>
        <v/>
      </c>
      <c r="J1162" s="42" t="str">
        <f t="shared" ca="1" si="65"/>
        <v/>
      </c>
    </row>
    <row r="1163" spans="3:10" x14ac:dyDescent="0.25">
      <c r="C1163" s="63">
        <f ca="1">I1196</f>
        <v>0</v>
      </c>
      <c r="D1163" s="52"/>
      <c r="E1163" s="39"/>
      <c r="F1163" s="35"/>
      <c r="I1163" s="42" t="str">
        <f t="shared" ca="1" si="64"/>
        <v/>
      </c>
      <c r="J1163" s="42" t="str">
        <f t="shared" ca="1" si="65"/>
        <v/>
      </c>
    </row>
    <row r="1164" spans="3:10" x14ac:dyDescent="0.25">
      <c r="C1164" s="63">
        <f ca="1">J1196</f>
        <v>0</v>
      </c>
      <c r="D1164" s="52"/>
      <c r="E1164" s="39"/>
      <c r="F1164" s="35"/>
      <c r="I1164" s="42" t="str">
        <f t="shared" ca="1" si="64"/>
        <v/>
      </c>
      <c r="J1164" s="42" t="str">
        <f t="shared" ca="1" si="65"/>
        <v/>
      </c>
    </row>
    <row r="1165" spans="3:10" x14ac:dyDescent="0.25">
      <c r="C1165" s="47"/>
      <c r="D1165" s="52"/>
      <c r="E1165" s="39"/>
      <c r="F1165" s="35"/>
      <c r="I1165" s="42" t="str">
        <f t="shared" ca="1" si="64"/>
        <v/>
      </c>
      <c r="J1165" s="42" t="str">
        <f t="shared" ca="1" si="65"/>
        <v/>
      </c>
    </row>
    <row r="1166" spans="3:10" x14ac:dyDescent="0.25">
      <c r="C1166" s="45"/>
      <c r="D1166" s="52"/>
      <c r="E1166" s="39"/>
      <c r="F1166" s="35"/>
      <c r="I1166" s="42" t="str">
        <f t="shared" ca="1" si="64"/>
        <v/>
      </c>
      <c r="J1166" s="42" t="str">
        <f t="shared" ca="1" si="65"/>
        <v/>
      </c>
    </row>
    <row r="1167" spans="3:10" x14ac:dyDescent="0.25">
      <c r="D1167" s="52"/>
      <c r="E1167" s="39"/>
      <c r="F1167" s="35"/>
      <c r="I1167" s="42" t="str">
        <f t="shared" ca="1" si="64"/>
        <v/>
      </c>
      <c r="J1167" s="42" t="str">
        <f t="shared" ca="1" si="65"/>
        <v/>
      </c>
    </row>
    <row r="1168" spans="3:10" x14ac:dyDescent="0.25">
      <c r="C1168" s="4"/>
      <c r="D1168" s="52"/>
      <c r="E1168" s="39"/>
      <c r="F1168" s="35"/>
      <c r="I1168" s="42" t="str">
        <f t="shared" ca="1" si="64"/>
        <v/>
      </c>
      <c r="J1168" s="42" t="str">
        <f t="shared" ca="1" si="65"/>
        <v/>
      </c>
    </row>
    <row r="1169" spans="4:10" x14ac:dyDescent="0.25">
      <c r="D1169" s="52"/>
      <c r="E1169" s="39"/>
      <c r="F1169" s="35"/>
      <c r="I1169" s="42" t="str">
        <f t="shared" ca="1" si="64"/>
        <v/>
      </c>
      <c r="J1169" s="42" t="str">
        <f t="shared" ca="1" si="65"/>
        <v/>
      </c>
    </row>
    <row r="1170" spans="4:10" x14ac:dyDescent="0.25">
      <c r="D1170" s="52"/>
      <c r="E1170" s="39"/>
      <c r="F1170" s="35"/>
      <c r="I1170" s="42" t="str">
        <f t="shared" ca="1" si="64"/>
        <v/>
      </c>
      <c r="J1170" s="42" t="str">
        <f t="shared" ca="1" si="65"/>
        <v/>
      </c>
    </row>
    <row r="1171" spans="4:10" x14ac:dyDescent="0.25">
      <c r="D1171" s="52"/>
      <c r="E1171" s="39"/>
      <c r="F1171" s="35"/>
      <c r="I1171" s="42" t="str">
        <f t="shared" ca="1" si="64"/>
        <v/>
      </c>
      <c r="J1171" s="42" t="str">
        <f t="shared" ca="1" si="65"/>
        <v/>
      </c>
    </row>
    <row r="1172" spans="4:10" x14ac:dyDescent="0.25">
      <c r="D1172" s="52"/>
      <c r="E1172" s="39"/>
      <c r="F1172" s="35"/>
      <c r="I1172" s="42" t="str">
        <f t="shared" ca="1" si="64"/>
        <v/>
      </c>
      <c r="J1172" s="42" t="str">
        <f t="shared" ca="1" si="65"/>
        <v/>
      </c>
    </row>
    <row r="1173" spans="4:10" x14ac:dyDescent="0.25">
      <c r="D1173" s="52"/>
      <c r="E1173" s="39"/>
      <c r="F1173" s="35"/>
      <c r="I1173" s="42" t="str">
        <f t="shared" ca="1" si="64"/>
        <v/>
      </c>
      <c r="J1173" s="42" t="str">
        <f t="shared" ca="1" si="65"/>
        <v/>
      </c>
    </row>
    <row r="1174" spans="4:10" x14ac:dyDescent="0.25">
      <c r="D1174" s="52"/>
      <c r="E1174" s="39"/>
      <c r="F1174" s="35"/>
      <c r="I1174" s="42" t="str">
        <f t="shared" ca="1" si="64"/>
        <v/>
      </c>
      <c r="J1174" s="42" t="str">
        <f t="shared" ca="1" si="65"/>
        <v/>
      </c>
    </row>
    <row r="1175" spans="4:10" x14ac:dyDescent="0.25">
      <c r="D1175" s="52"/>
      <c r="E1175" s="39"/>
      <c r="F1175" s="35"/>
      <c r="I1175" s="42" t="str">
        <f t="shared" ca="1" si="64"/>
        <v/>
      </c>
      <c r="J1175" s="42" t="str">
        <f t="shared" ca="1" si="65"/>
        <v/>
      </c>
    </row>
    <row r="1176" spans="4:10" x14ac:dyDescent="0.25">
      <c r="D1176" s="52"/>
      <c r="E1176" s="39"/>
      <c r="F1176" s="35"/>
      <c r="I1176" s="42" t="str">
        <f t="shared" ca="1" si="64"/>
        <v/>
      </c>
      <c r="J1176" s="42" t="str">
        <f t="shared" ca="1" si="65"/>
        <v/>
      </c>
    </row>
    <row r="1177" spans="4:10" x14ac:dyDescent="0.25">
      <c r="D1177" s="52"/>
      <c r="E1177" s="39"/>
      <c r="F1177" s="35"/>
      <c r="I1177" s="42" t="str">
        <f t="shared" ca="1" si="64"/>
        <v/>
      </c>
      <c r="J1177" s="42" t="str">
        <f t="shared" ca="1" si="65"/>
        <v/>
      </c>
    </row>
    <row r="1178" spans="4:10" x14ac:dyDescent="0.25">
      <c r="D1178" s="52"/>
      <c r="E1178" s="39"/>
      <c r="F1178" s="35"/>
      <c r="I1178" s="42" t="str">
        <f t="shared" ca="1" si="64"/>
        <v/>
      </c>
      <c r="J1178" s="42" t="str">
        <f t="shared" ca="1" si="65"/>
        <v/>
      </c>
    </row>
    <row r="1179" spans="4:10" x14ac:dyDescent="0.25">
      <c r="D1179" s="52"/>
      <c r="E1179" s="39"/>
      <c r="F1179" s="35"/>
      <c r="I1179" s="42" t="str">
        <f t="shared" ca="1" si="64"/>
        <v/>
      </c>
      <c r="J1179" s="42" t="str">
        <f t="shared" ca="1" si="65"/>
        <v/>
      </c>
    </row>
    <row r="1180" spans="4:10" x14ac:dyDescent="0.25">
      <c r="D1180" s="52"/>
      <c r="E1180" s="39"/>
      <c r="F1180" s="35"/>
      <c r="I1180" s="42" t="str">
        <f t="shared" ca="1" si="64"/>
        <v/>
      </c>
      <c r="J1180" s="42" t="str">
        <f t="shared" ca="1" si="65"/>
        <v/>
      </c>
    </row>
    <row r="1181" spans="4:10" x14ac:dyDescent="0.25">
      <c r="D1181" s="52"/>
      <c r="E1181" s="39"/>
      <c r="F1181" s="35"/>
      <c r="I1181" s="42" t="str">
        <f t="shared" ca="1" si="64"/>
        <v/>
      </c>
      <c r="J1181" s="42" t="str">
        <f t="shared" ca="1" si="65"/>
        <v/>
      </c>
    </row>
    <row r="1182" spans="4:10" x14ac:dyDescent="0.25">
      <c r="D1182" s="52"/>
      <c r="E1182" s="39"/>
      <c r="F1182" s="35"/>
      <c r="I1182" s="42" t="str">
        <f t="shared" ca="1" si="64"/>
        <v/>
      </c>
      <c r="J1182" s="42" t="str">
        <f t="shared" ca="1" si="65"/>
        <v/>
      </c>
    </row>
    <row r="1183" spans="4:10" x14ac:dyDescent="0.25">
      <c r="D1183" s="52"/>
      <c r="E1183" s="39"/>
      <c r="F1183" s="35"/>
      <c r="I1183" s="42" t="str">
        <f t="shared" ca="1" si="64"/>
        <v/>
      </c>
      <c r="J1183" s="42" t="str">
        <f t="shared" ca="1" si="65"/>
        <v/>
      </c>
    </row>
    <row r="1184" spans="4:10" x14ac:dyDescent="0.25">
      <c r="D1184" s="52"/>
      <c r="E1184" s="39"/>
      <c r="F1184" s="35"/>
      <c r="I1184" s="42" t="str">
        <f t="shared" ca="1" si="64"/>
        <v/>
      </c>
      <c r="J1184" s="42" t="str">
        <f t="shared" ca="1" si="65"/>
        <v/>
      </c>
    </row>
    <row r="1185" spans="3:10" x14ac:dyDescent="0.25">
      <c r="D1185" s="52"/>
      <c r="E1185" s="39"/>
      <c r="F1185" s="35"/>
      <c r="I1185" s="42" t="str">
        <f t="shared" ca="1" si="64"/>
        <v/>
      </c>
      <c r="J1185" s="42" t="str">
        <f t="shared" ca="1" si="65"/>
        <v/>
      </c>
    </row>
    <row r="1186" spans="3:10" x14ac:dyDescent="0.25">
      <c r="D1186" s="52"/>
      <c r="E1186" s="39"/>
      <c r="F1186" s="35"/>
      <c r="I1186" s="42" t="str">
        <f t="shared" ca="1" si="64"/>
        <v/>
      </c>
      <c r="J1186" s="42" t="str">
        <f t="shared" ca="1" si="65"/>
        <v/>
      </c>
    </row>
    <row r="1187" spans="3:10" x14ac:dyDescent="0.25">
      <c r="D1187" s="52"/>
      <c r="E1187" s="39"/>
      <c r="F1187" s="35"/>
      <c r="I1187" s="42" t="str">
        <f t="shared" ca="1" si="64"/>
        <v/>
      </c>
      <c r="J1187" s="42" t="str">
        <f t="shared" ca="1" si="65"/>
        <v/>
      </c>
    </row>
    <row r="1188" spans="3:10" x14ac:dyDescent="0.25">
      <c r="D1188" s="52"/>
      <c r="E1188" s="39"/>
      <c r="F1188" s="35"/>
      <c r="I1188" s="42" t="str">
        <f t="shared" ca="1" si="64"/>
        <v/>
      </c>
      <c r="J1188" s="42" t="str">
        <f t="shared" ca="1" si="65"/>
        <v/>
      </c>
    </row>
    <row r="1189" spans="3:10" x14ac:dyDescent="0.25">
      <c r="D1189" s="52"/>
      <c r="E1189" s="39"/>
      <c r="F1189" s="35"/>
      <c r="I1189" s="42" t="str">
        <f t="shared" ca="1" si="64"/>
        <v/>
      </c>
      <c r="J1189" s="42" t="str">
        <f t="shared" ca="1" si="65"/>
        <v/>
      </c>
    </row>
    <row r="1190" spans="3:10" x14ac:dyDescent="0.25">
      <c r="D1190" s="52"/>
      <c r="E1190" s="39"/>
      <c r="F1190" s="35"/>
      <c r="I1190" s="42" t="str">
        <f t="shared" ca="1" si="64"/>
        <v/>
      </c>
      <c r="J1190" s="42" t="str">
        <f t="shared" ca="1" si="65"/>
        <v/>
      </c>
    </row>
    <row r="1191" spans="3:10" x14ac:dyDescent="0.25">
      <c r="D1191" s="52"/>
      <c r="E1191" s="39"/>
      <c r="F1191" s="35"/>
      <c r="I1191" s="42" t="str">
        <f t="shared" ca="1" si="64"/>
        <v/>
      </c>
      <c r="J1191" s="42" t="str">
        <f t="shared" ca="1" si="65"/>
        <v/>
      </c>
    </row>
    <row r="1192" spans="3:10" x14ac:dyDescent="0.25">
      <c r="D1192" s="52"/>
      <c r="E1192" s="39"/>
      <c r="F1192" s="35"/>
      <c r="I1192" s="42" t="str">
        <f t="shared" ca="1" si="64"/>
        <v/>
      </c>
      <c r="J1192" s="42" t="str">
        <f t="shared" ca="1" si="65"/>
        <v/>
      </c>
    </row>
    <row r="1193" spans="3:10" x14ac:dyDescent="0.25">
      <c r="D1193" s="52"/>
      <c r="E1193" s="39"/>
      <c r="F1193" s="35"/>
      <c r="I1193" s="42" t="str">
        <f t="shared" ca="1" si="64"/>
        <v/>
      </c>
      <c r="J1193" s="42" t="str">
        <f t="shared" ca="1" si="65"/>
        <v/>
      </c>
    </row>
    <row r="1194" spans="3:10" x14ac:dyDescent="0.25">
      <c r="D1194" s="52"/>
      <c r="E1194" s="39"/>
      <c r="F1194" s="35"/>
      <c r="I1194" s="42" t="str">
        <f t="shared" ca="1" si="64"/>
        <v/>
      </c>
      <c r="J1194" s="42" t="str">
        <f t="shared" ca="1" si="65"/>
        <v/>
      </c>
    </row>
    <row r="1195" spans="3:10" x14ac:dyDescent="0.25">
      <c r="D1195" s="52"/>
      <c r="E1195" s="38"/>
      <c r="F1195" s="38"/>
      <c r="I1195" s="42" t="str">
        <f t="shared" ca="1" si="64"/>
        <v/>
      </c>
      <c r="J1195" s="42" t="str">
        <f t="shared" ca="1" si="65"/>
        <v/>
      </c>
    </row>
    <row r="1196" spans="3:10" x14ac:dyDescent="0.25">
      <c r="D1196" s="46">
        <f ca="1">SUM(INDIRECT(CONCATENATE(ADDRESS(ROW(D1160),COLUMN(D1160)),":",ADDRESS(ROW()-1,COLUMN()))))</f>
        <v>0</v>
      </c>
      <c r="I1196" s="46">
        <f ca="1">SUM(INDIRECT(CONCATENATE(ADDRESS(ROW(I1160),COLUMN(I1160)),":",ADDRESS(ROW()-1,COLUMN()))))</f>
        <v>0</v>
      </c>
      <c r="J1196" s="46">
        <f ca="1">SUM(INDIRECT(CONCATENATE(ADDRESS(ROW(J1160),COLUMN(J1160)),":",ADDRESS(ROW()-1,COLUMN()))))</f>
        <v>0</v>
      </c>
    </row>
    <row r="1198" spans="3:10" x14ac:dyDescent="0.25">
      <c r="C1198" s="34">
        <f ca="1">EOMONTH(C1160,0)+1</f>
        <v>38139</v>
      </c>
      <c r="D1198" s="52"/>
      <c r="E1198" s="39"/>
      <c r="F1198" s="35"/>
      <c r="I1198" s="42" t="str">
        <f ca="1">IF(D1198="","",D1198*IF(UPPER(H1198)="Y",1,$C$1086))</f>
        <v/>
      </c>
      <c r="J1198" s="42" t="str">
        <f ca="1">IF(D1198="","",($C$1085-E1198)*I1198*10)</f>
        <v/>
      </c>
    </row>
    <row r="1199" spans="3:10" x14ac:dyDescent="0.25">
      <c r="C1199" s="41">
        <f ca="1">INDEX(Inputs!$1:$1048576,MATCH(C1198,Inputs!C:C,0),5)</f>
        <v>3.5779999999999998</v>
      </c>
      <c r="D1199" s="52"/>
      <c r="E1199" s="39"/>
      <c r="F1199" s="35"/>
      <c r="I1199" s="42" t="str">
        <f t="shared" ref="I1199:I1233" ca="1" si="66">IF(D1199="","",D1199*IF(UPPER(H1199)="Y",1,$C$1086))</f>
        <v/>
      </c>
      <c r="J1199" s="42" t="str">
        <f t="shared" ref="J1199:J1233" ca="1" si="67">IF(D1199="","",($C$1085-E1199)*I1199*10)</f>
        <v/>
      </c>
    </row>
    <row r="1200" spans="3:10" x14ac:dyDescent="0.25">
      <c r="C1200" s="40">
        <f ca="1">INDEX(Inputs!$1:$1048576,MATCH(C1198,Inputs!C:C,0),8)</f>
        <v>0.90913383188203289</v>
      </c>
      <c r="D1200" s="52"/>
      <c r="E1200" s="39"/>
      <c r="F1200" s="35"/>
      <c r="I1200" s="42" t="str">
        <f t="shared" ca="1" si="66"/>
        <v/>
      </c>
      <c r="J1200" s="42" t="str">
        <f t="shared" ca="1" si="67"/>
        <v/>
      </c>
    </row>
    <row r="1201" spans="3:10" x14ac:dyDescent="0.25">
      <c r="C1201" s="63">
        <f ca="1">I1234</f>
        <v>0</v>
      </c>
      <c r="D1201" s="52"/>
      <c r="E1201" s="39"/>
      <c r="F1201" s="35"/>
      <c r="I1201" s="42" t="str">
        <f t="shared" ca="1" si="66"/>
        <v/>
      </c>
      <c r="J1201" s="42" t="str">
        <f t="shared" ca="1" si="67"/>
        <v/>
      </c>
    </row>
    <row r="1202" spans="3:10" x14ac:dyDescent="0.25">
      <c r="C1202" s="63">
        <f ca="1">J1234</f>
        <v>0</v>
      </c>
      <c r="D1202" s="52"/>
      <c r="E1202" s="39"/>
      <c r="F1202" s="35"/>
      <c r="I1202" s="42" t="str">
        <f t="shared" ca="1" si="66"/>
        <v/>
      </c>
      <c r="J1202" s="42" t="str">
        <f t="shared" ca="1" si="67"/>
        <v/>
      </c>
    </row>
    <row r="1203" spans="3:10" x14ac:dyDescent="0.25">
      <c r="C1203" s="47"/>
      <c r="D1203" s="52"/>
      <c r="E1203" s="39"/>
      <c r="F1203" s="35"/>
      <c r="I1203" s="42" t="str">
        <f t="shared" ca="1" si="66"/>
        <v/>
      </c>
      <c r="J1203" s="42" t="str">
        <f t="shared" ca="1" si="67"/>
        <v/>
      </c>
    </row>
    <row r="1204" spans="3:10" x14ac:dyDescent="0.25">
      <c r="C1204" s="45"/>
      <c r="D1204" s="52"/>
      <c r="E1204" s="39"/>
      <c r="F1204" s="35"/>
      <c r="I1204" s="42" t="str">
        <f t="shared" ca="1" si="66"/>
        <v/>
      </c>
      <c r="J1204" s="42" t="str">
        <f t="shared" ca="1" si="67"/>
        <v/>
      </c>
    </row>
    <row r="1205" spans="3:10" x14ac:dyDescent="0.25">
      <c r="D1205" s="52"/>
      <c r="E1205" s="39"/>
      <c r="F1205" s="35"/>
      <c r="I1205" s="42" t="str">
        <f t="shared" ca="1" si="66"/>
        <v/>
      </c>
      <c r="J1205" s="42" t="str">
        <f t="shared" ca="1" si="67"/>
        <v/>
      </c>
    </row>
    <row r="1206" spans="3:10" x14ac:dyDescent="0.25">
      <c r="C1206" s="4"/>
      <c r="D1206" s="52"/>
      <c r="E1206" s="39"/>
      <c r="F1206" s="35"/>
      <c r="I1206" s="42" t="str">
        <f t="shared" ca="1" si="66"/>
        <v/>
      </c>
      <c r="J1206" s="42" t="str">
        <f t="shared" ca="1" si="67"/>
        <v/>
      </c>
    </row>
    <row r="1207" spans="3:10" x14ac:dyDescent="0.25">
      <c r="D1207" s="52"/>
      <c r="E1207" s="39"/>
      <c r="F1207" s="35"/>
      <c r="I1207" s="42" t="str">
        <f t="shared" ca="1" si="66"/>
        <v/>
      </c>
      <c r="J1207" s="42" t="str">
        <f t="shared" ca="1" si="67"/>
        <v/>
      </c>
    </row>
    <row r="1208" spans="3:10" x14ac:dyDescent="0.25">
      <c r="D1208" s="52"/>
      <c r="E1208" s="39"/>
      <c r="F1208" s="35"/>
      <c r="I1208" s="42" t="str">
        <f t="shared" ca="1" si="66"/>
        <v/>
      </c>
      <c r="J1208" s="42" t="str">
        <f t="shared" ca="1" si="67"/>
        <v/>
      </c>
    </row>
    <row r="1209" spans="3:10" x14ac:dyDescent="0.25">
      <c r="D1209" s="52"/>
      <c r="E1209" s="39"/>
      <c r="F1209" s="35"/>
      <c r="I1209" s="42" t="str">
        <f t="shared" ca="1" si="66"/>
        <v/>
      </c>
      <c r="J1209" s="42" t="str">
        <f t="shared" ca="1" si="67"/>
        <v/>
      </c>
    </row>
    <row r="1210" spans="3:10" x14ac:dyDescent="0.25">
      <c r="D1210" s="52"/>
      <c r="E1210" s="39"/>
      <c r="F1210" s="35"/>
      <c r="I1210" s="42" t="str">
        <f t="shared" ca="1" si="66"/>
        <v/>
      </c>
      <c r="J1210" s="42" t="str">
        <f t="shared" ca="1" si="67"/>
        <v/>
      </c>
    </row>
    <row r="1211" spans="3:10" x14ac:dyDescent="0.25">
      <c r="D1211" s="52"/>
      <c r="E1211" s="39"/>
      <c r="F1211" s="35"/>
      <c r="I1211" s="42" t="str">
        <f t="shared" ca="1" si="66"/>
        <v/>
      </c>
      <c r="J1211" s="42" t="str">
        <f t="shared" ca="1" si="67"/>
        <v/>
      </c>
    </row>
    <row r="1212" spans="3:10" x14ac:dyDescent="0.25">
      <c r="D1212" s="52"/>
      <c r="E1212" s="39"/>
      <c r="F1212" s="35"/>
      <c r="I1212" s="42" t="str">
        <f t="shared" ca="1" si="66"/>
        <v/>
      </c>
      <c r="J1212" s="42" t="str">
        <f t="shared" ca="1" si="67"/>
        <v/>
      </c>
    </row>
    <row r="1213" spans="3:10" x14ac:dyDescent="0.25">
      <c r="D1213" s="52"/>
      <c r="E1213" s="39"/>
      <c r="F1213" s="35"/>
      <c r="I1213" s="42" t="str">
        <f t="shared" ca="1" si="66"/>
        <v/>
      </c>
      <c r="J1213" s="42" t="str">
        <f t="shared" ca="1" si="67"/>
        <v/>
      </c>
    </row>
    <row r="1214" spans="3:10" x14ac:dyDescent="0.25">
      <c r="D1214" s="52"/>
      <c r="E1214" s="39"/>
      <c r="F1214" s="35"/>
      <c r="I1214" s="42" t="str">
        <f t="shared" ca="1" si="66"/>
        <v/>
      </c>
      <c r="J1214" s="42" t="str">
        <f t="shared" ca="1" si="67"/>
        <v/>
      </c>
    </row>
    <row r="1215" spans="3:10" x14ac:dyDescent="0.25">
      <c r="D1215" s="52"/>
      <c r="E1215" s="39"/>
      <c r="F1215" s="35"/>
      <c r="I1215" s="42" t="str">
        <f t="shared" ca="1" si="66"/>
        <v/>
      </c>
      <c r="J1215" s="42" t="str">
        <f t="shared" ca="1" si="67"/>
        <v/>
      </c>
    </row>
    <row r="1216" spans="3:10" x14ac:dyDescent="0.25">
      <c r="D1216" s="52"/>
      <c r="E1216" s="39"/>
      <c r="F1216" s="35"/>
      <c r="I1216" s="42" t="str">
        <f t="shared" ca="1" si="66"/>
        <v/>
      </c>
      <c r="J1216" s="42" t="str">
        <f t="shared" ca="1" si="67"/>
        <v/>
      </c>
    </row>
    <row r="1217" spans="4:10" x14ac:dyDescent="0.25">
      <c r="D1217" s="52"/>
      <c r="E1217" s="39"/>
      <c r="F1217" s="35"/>
      <c r="I1217" s="42" t="str">
        <f t="shared" ca="1" si="66"/>
        <v/>
      </c>
      <c r="J1217" s="42" t="str">
        <f t="shared" ca="1" si="67"/>
        <v/>
      </c>
    </row>
    <row r="1218" spans="4:10" x14ac:dyDescent="0.25">
      <c r="D1218" s="52"/>
      <c r="E1218" s="39"/>
      <c r="F1218" s="35"/>
      <c r="I1218" s="42" t="str">
        <f t="shared" ca="1" si="66"/>
        <v/>
      </c>
      <c r="J1218" s="42" t="str">
        <f t="shared" ca="1" si="67"/>
        <v/>
      </c>
    </row>
    <row r="1219" spans="4:10" x14ac:dyDescent="0.25">
      <c r="D1219" s="52"/>
      <c r="E1219" s="39"/>
      <c r="F1219" s="35"/>
      <c r="I1219" s="42" t="str">
        <f t="shared" ca="1" si="66"/>
        <v/>
      </c>
      <c r="J1219" s="42" t="str">
        <f t="shared" ca="1" si="67"/>
        <v/>
      </c>
    </row>
    <row r="1220" spans="4:10" x14ac:dyDescent="0.25">
      <c r="D1220" s="52"/>
      <c r="E1220" s="39"/>
      <c r="F1220" s="35"/>
      <c r="I1220" s="42" t="str">
        <f t="shared" ca="1" si="66"/>
        <v/>
      </c>
      <c r="J1220" s="42" t="str">
        <f t="shared" ca="1" si="67"/>
        <v/>
      </c>
    </row>
    <row r="1221" spans="4:10" x14ac:dyDescent="0.25">
      <c r="D1221" s="52"/>
      <c r="E1221" s="39"/>
      <c r="F1221" s="35"/>
      <c r="I1221" s="42" t="str">
        <f t="shared" ca="1" si="66"/>
        <v/>
      </c>
      <c r="J1221" s="42" t="str">
        <f t="shared" ca="1" si="67"/>
        <v/>
      </c>
    </row>
    <row r="1222" spans="4:10" x14ac:dyDescent="0.25">
      <c r="D1222" s="52"/>
      <c r="E1222" s="39"/>
      <c r="F1222" s="35"/>
      <c r="I1222" s="42" t="str">
        <f t="shared" ca="1" si="66"/>
        <v/>
      </c>
      <c r="J1222" s="42" t="str">
        <f t="shared" ca="1" si="67"/>
        <v/>
      </c>
    </row>
    <row r="1223" spans="4:10" x14ac:dyDescent="0.25">
      <c r="D1223" s="52"/>
      <c r="E1223" s="39"/>
      <c r="F1223" s="35"/>
      <c r="I1223" s="42" t="str">
        <f t="shared" ca="1" si="66"/>
        <v/>
      </c>
      <c r="J1223" s="42" t="str">
        <f t="shared" ca="1" si="67"/>
        <v/>
      </c>
    </row>
    <row r="1224" spans="4:10" x14ac:dyDescent="0.25">
      <c r="D1224" s="52"/>
      <c r="E1224" s="39"/>
      <c r="F1224" s="35"/>
      <c r="I1224" s="42" t="str">
        <f t="shared" ca="1" si="66"/>
        <v/>
      </c>
      <c r="J1224" s="42" t="str">
        <f t="shared" ca="1" si="67"/>
        <v/>
      </c>
    </row>
    <row r="1225" spans="4:10" x14ac:dyDescent="0.25">
      <c r="D1225" s="52"/>
      <c r="E1225" s="39"/>
      <c r="F1225" s="35"/>
      <c r="I1225" s="42" t="str">
        <f t="shared" ca="1" si="66"/>
        <v/>
      </c>
      <c r="J1225" s="42" t="str">
        <f t="shared" ca="1" si="67"/>
        <v/>
      </c>
    </row>
    <row r="1226" spans="4:10" x14ac:dyDescent="0.25">
      <c r="D1226" s="52"/>
      <c r="E1226" s="39"/>
      <c r="F1226" s="35"/>
      <c r="I1226" s="42" t="str">
        <f t="shared" ca="1" si="66"/>
        <v/>
      </c>
      <c r="J1226" s="42" t="str">
        <f t="shared" ca="1" si="67"/>
        <v/>
      </c>
    </row>
    <row r="1227" spans="4:10" x14ac:dyDescent="0.25">
      <c r="D1227" s="52"/>
      <c r="E1227" s="39"/>
      <c r="F1227" s="35"/>
      <c r="I1227" s="42" t="str">
        <f t="shared" ca="1" si="66"/>
        <v/>
      </c>
      <c r="J1227" s="42" t="str">
        <f t="shared" ca="1" si="67"/>
        <v/>
      </c>
    </row>
    <row r="1228" spans="4:10" x14ac:dyDescent="0.25">
      <c r="D1228" s="52"/>
      <c r="E1228" s="39"/>
      <c r="F1228" s="35"/>
      <c r="I1228" s="42" t="str">
        <f t="shared" ca="1" si="66"/>
        <v/>
      </c>
      <c r="J1228" s="42" t="str">
        <f t="shared" ca="1" si="67"/>
        <v/>
      </c>
    </row>
    <row r="1229" spans="4:10" x14ac:dyDescent="0.25">
      <c r="D1229" s="52"/>
      <c r="E1229" s="39"/>
      <c r="F1229" s="35"/>
      <c r="I1229" s="42" t="str">
        <f t="shared" ca="1" si="66"/>
        <v/>
      </c>
      <c r="J1229" s="42" t="str">
        <f t="shared" ca="1" si="67"/>
        <v/>
      </c>
    </row>
    <row r="1230" spans="4:10" x14ac:dyDescent="0.25">
      <c r="D1230" s="52"/>
      <c r="E1230" s="39"/>
      <c r="F1230" s="35"/>
      <c r="I1230" s="42" t="str">
        <f t="shared" ca="1" si="66"/>
        <v/>
      </c>
      <c r="J1230" s="42" t="str">
        <f t="shared" ca="1" si="67"/>
        <v/>
      </c>
    </row>
    <row r="1231" spans="4:10" x14ac:dyDescent="0.25">
      <c r="D1231" s="52"/>
      <c r="E1231" s="39"/>
      <c r="F1231" s="35"/>
      <c r="I1231" s="42" t="str">
        <f t="shared" ca="1" si="66"/>
        <v/>
      </c>
      <c r="J1231" s="42" t="str">
        <f t="shared" ca="1" si="67"/>
        <v/>
      </c>
    </row>
    <row r="1232" spans="4:10" x14ac:dyDescent="0.25">
      <c r="D1232" s="52"/>
      <c r="E1232" s="39"/>
      <c r="F1232" s="35"/>
      <c r="I1232" s="42" t="str">
        <f t="shared" ca="1" si="66"/>
        <v/>
      </c>
      <c r="J1232" s="42" t="str">
        <f t="shared" ca="1" si="67"/>
        <v/>
      </c>
    </row>
    <row r="1233" spans="3:10" x14ac:dyDescent="0.25">
      <c r="D1233" s="52"/>
      <c r="E1233" s="38"/>
      <c r="F1233" s="38"/>
      <c r="I1233" s="42" t="str">
        <f t="shared" ca="1" si="66"/>
        <v/>
      </c>
      <c r="J1233" s="42" t="str">
        <f t="shared" ca="1" si="67"/>
        <v/>
      </c>
    </row>
    <row r="1234" spans="3:10" x14ac:dyDescent="0.25">
      <c r="D1234" s="46">
        <f ca="1">SUM(INDIRECT(CONCATENATE(ADDRESS(ROW(D1198),COLUMN(D1198)),":",ADDRESS(ROW()-1,COLUMN()))))</f>
        <v>0</v>
      </c>
      <c r="I1234" s="46">
        <f ca="1">SUM(INDIRECT(CONCATENATE(ADDRESS(ROW(I1198),COLUMN(I1198)),":",ADDRESS(ROW()-1,COLUMN()))))</f>
        <v>0</v>
      </c>
      <c r="J1234" s="46">
        <f ca="1">SUM(INDIRECT(CONCATENATE(ADDRESS(ROW(J1198),COLUMN(J1198)),":",ADDRESS(ROW()-1,COLUMN()))))</f>
        <v>0</v>
      </c>
    </row>
    <row r="1236" spans="3:10" x14ac:dyDescent="0.25">
      <c r="C1236" s="34">
        <f ca="1">EOMONTH(C1198,0)+1</f>
        <v>38169</v>
      </c>
      <c r="D1236" s="52"/>
      <c r="E1236" s="39"/>
      <c r="F1236" s="35"/>
      <c r="I1236" s="42" t="str">
        <f ca="1">IF(D1236="","",D1236*IF(UPPER(H1236)="Y",1,$C$1086))</f>
        <v/>
      </c>
      <c r="J1236" s="42" t="str">
        <f ca="1">IF(D1236="","",($C$1085-E1236)*I1236*10)</f>
        <v/>
      </c>
    </row>
    <row r="1237" spans="3:10" x14ac:dyDescent="0.25">
      <c r="C1237" s="41">
        <f ca="1">INDEX(Inputs!$1:$1048576,MATCH(C1236,Inputs!C:C,0),5)</f>
        <v>3.6230000000000002</v>
      </c>
      <c r="D1237" s="52"/>
      <c r="E1237" s="39"/>
      <c r="F1237" s="35"/>
      <c r="I1237" s="42" t="str">
        <f t="shared" ref="I1237:I1271" ca="1" si="68">IF(D1237="","",D1237*IF(UPPER(H1237)="Y",1,$C$1086))</f>
        <v/>
      </c>
      <c r="J1237" s="42" t="str">
        <f t="shared" ref="J1237:J1271" ca="1" si="69">IF(D1237="","",($C$1085-E1237)*I1237*10)</f>
        <v/>
      </c>
    </row>
    <row r="1238" spans="3:10" x14ac:dyDescent="0.25">
      <c r="C1238" s="40">
        <f ca="1">INDEX(Inputs!$1:$1048576,MATCH(C1236,Inputs!C:C,0),8)</f>
        <v>0.90511338600907187</v>
      </c>
      <c r="D1238" s="52"/>
      <c r="E1238" s="39"/>
      <c r="F1238" s="35"/>
      <c r="I1238" s="42" t="str">
        <f t="shared" ca="1" si="68"/>
        <v/>
      </c>
      <c r="J1238" s="42" t="str">
        <f t="shared" ca="1" si="69"/>
        <v/>
      </c>
    </row>
    <row r="1239" spans="3:10" x14ac:dyDescent="0.25">
      <c r="C1239" s="63">
        <f ca="1">I1272</f>
        <v>0</v>
      </c>
      <c r="D1239" s="52"/>
      <c r="E1239" s="39"/>
      <c r="F1239" s="35"/>
      <c r="I1239" s="42" t="str">
        <f t="shared" ca="1" si="68"/>
        <v/>
      </c>
      <c r="J1239" s="42" t="str">
        <f t="shared" ca="1" si="69"/>
        <v/>
      </c>
    </row>
    <row r="1240" spans="3:10" x14ac:dyDescent="0.25">
      <c r="C1240" s="63">
        <f ca="1">J1272</f>
        <v>0</v>
      </c>
      <c r="D1240" s="52"/>
      <c r="E1240" s="39"/>
      <c r="F1240" s="35"/>
      <c r="I1240" s="42" t="str">
        <f t="shared" ca="1" si="68"/>
        <v/>
      </c>
      <c r="J1240" s="42" t="str">
        <f t="shared" ca="1" si="69"/>
        <v/>
      </c>
    </row>
    <row r="1241" spans="3:10" x14ac:dyDescent="0.25">
      <c r="C1241" s="47"/>
      <c r="D1241" s="52"/>
      <c r="E1241" s="39"/>
      <c r="F1241" s="35"/>
      <c r="I1241" s="42" t="str">
        <f t="shared" ca="1" si="68"/>
        <v/>
      </c>
      <c r="J1241" s="42" t="str">
        <f t="shared" ca="1" si="69"/>
        <v/>
      </c>
    </row>
    <row r="1242" spans="3:10" x14ac:dyDescent="0.25">
      <c r="C1242" s="45"/>
      <c r="D1242" s="52"/>
      <c r="E1242" s="39"/>
      <c r="F1242" s="35"/>
      <c r="I1242" s="42" t="str">
        <f t="shared" ca="1" si="68"/>
        <v/>
      </c>
      <c r="J1242" s="42" t="str">
        <f t="shared" ca="1" si="69"/>
        <v/>
      </c>
    </row>
    <row r="1243" spans="3:10" x14ac:dyDescent="0.25">
      <c r="D1243" s="52"/>
      <c r="E1243" s="39"/>
      <c r="F1243" s="35"/>
      <c r="I1243" s="42" t="str">
        <f t="shared" ca="1" si="68"/>
        <v/>
      </c>
      <c r="J1243" s="42" t="str">
        <f t="shared" ca="1" si="69"/>
        <v/>
      </c>
    </row>
    <row r="1244" spans="3:10" x14ac:dyDescent="0.25">
      <c r="C1244" s="4"/>
      <c r="D1244" s="52"/>
      <c r="E1244" s="39"/>
      <c r="F1244" s="35"/>
      <c r="I1244" s="42" t="str">
        <f t="shared" ca="1" si="68"/>
        <v/>
      </c>
      <c r="J1244" s="42" t="str">
        <f t="shared" ca="1" si="69"/>
        <v/>
      </c>
    </row>
    <row r="1245" spans="3:10" x14ac:dyDescent="0.25">
      <c r="D1245" s="52"/>
      <c r="E1245" s="39"/>
      <c r="F1245" s="35"/>
      <c r="I1245" s="42" t="str">
        <f t="shared" ca="1" si="68"/>
        <v/>
      </c>
      <c r="J1245" s="42" t="str">
        <f t="shared" ca="1" si="69"/>
        <v/>
      </c>
    </row>
    <row r="1246" spans="3:10" x14ac:dyDescent="0.25">
      <c r="D1246" s="52"/>
      <c r="E1246" s="39"/>
      <c r="F1246" s="35"/>
      <c r="I1246" s="42" t="str">
        <f t="shared" ca="1" si="68"/>
        <v/>
      </c>
      <c r="J1246" s="42" t="str">
        <f t="shared" ca="1" si="69"/>
        <v/>
      </c>
    </row>
    <row r="1247" spans="3:10" x14ac:dyDescent="0.25">
      <c r="D1247" s="52"/>
      <c r="E1247" s="39"/>
      <c r="F1247" s="35"/>
      <c r="I1247" s="42" t="str">
        <f t="shared" ca="1" si="68"/>
        <v/>
      </c>
      <c r="J1247" s="42" t="str">
        <f t="shared" ca="1" si="69"/>
        <v/>
      </c>
    </row>
    <row r="1248" spans="3:10" x14ac:dyDescent="0.25">
      <c r="D1248" s="52"/>
      <c r="E1248" s="39"/>
      <c r="F1248" s="35"/>
      <c r="I1248" s="42" t="str">
        <f t="shared" ca="1" si="68"/>
        <v/>
      </c>
      <c r="J1248" s="42" t="str">
        <f t="shared" ca="1" si="69"/>
        <v/>
      </c>
    </row>
    <row r="1249" spans="4:10" x14ac:dyDescent="0.25">
      <c r="D1249" s="52"/>
      <c r="E1249" s="39"/>
      <c r="F1249" s="35"/>
      <c r="I1249" s="42" t="str">
        <f t="shared" ca="1" si="68"/>
        <v/>
      </c>
      <c r="J1249" s="42" t="str">
        <f t="shared" ca="1" si="69"/>
        <v/>
      </c>
    </row>
    <row r="1250" spans="4:10" x14ac:dyDescent="0.25">
      <c r="D1250" s="52"/>
      <c r="E1250" s="39"/>
      <c r="F1250" s="35"/>
      <c r="I1250" s="42" t="str">
        <f t="shared" ca="1" si="68"/>
        <v/>
      </c>
      <c r="J1250" s="42" t="str">
        <f t="shared" ca="1" si="69"/>
        <v/>
      </c>
    </row>
    <row r="1251" spans="4:10" x14ac:dyDescent="0.25">
      <c r="D1251" s="52"/>
      <c r="E1251" s="39"/>
      <c r="F1251" s="35"/>
      <c r="I1251" s="42" t="str">
        <f t="shared" ca="1" si="68"/>
        <v/>
      </c>
      <c r="J1251" s="42" t="str">
        <f t="shared" ca="1" si="69"/>
        <v/>
      </c>
    </row>
    <row r="1252" spans="4:10" x14ac:dyDescent="0.25">
      <c r="D1252" s="52"/>
      <c r="E1252" s="39"/>
      <c r="F1252" s="35"/>
      <c r="I1252" s="42" t="str">
        <f t="shared" ca="1" si="68"/>
        <v/>
      </c>
      <c r="J1252" s="42" t="str">
        <f t="shared" ca="1" si="69"/>
        <v/>
      </c>
    </row>
    <row r="1253" spans="4:10" x14ac:dyDescent="0.25">
      <c r="D1253" s="52"/>
      <c r="E1253" s="39"/>
      <c r="F1253" s="35"/>
      <c r="I1253" s="42" t="str">
        <f t="shared" ca="1" si="68"/>
        <v/>
      </c>
      <c r="J1253" s="42" t="str">
        <f t="shared" ca="1" si="69"/>
        <v/>
      </c>
    </row>
    <row r="1254" spans="4:10" x14ac:dyDescent="0.25">
      <c r="D1254" s="52"/>
      <c r="E1254" s="39"/>
      <c r="F1254" s="35"/>
      <c r="I1254" s="42" t="str">
        <f t="shared" ca="1" si="68"/>
        <v/>
      </c>
      <c r="J1254" s="42" t="str">
        <f t="shared" ca="1" si="69"/>
        <v/>
      </c>
    </row>
    <row r="1255" spans="4:10" x14ac:dyDescent="0.25">
      <c r="D1255" s="52"/>
      <c r="E1255" s="39"/>
      <c r="F1255" s="35"/>
      <c r="I1255" s="42" t="str">
        <f t="shared" ca="1" si="68"/>
        <v/>
      </c>
      <c r="J1255" s="42" t="str">
        <f t="shared" ca="1" si="69"/>
        <v/>
      </c>
    </row>
    <row r="1256" spans="4:10" x14ac:dyDescent="0.25">
      <c r="D1256" s="52"/>
      <c r="E1256" s="39"/>
      <c r="F1256" s="35"/>
      <c r="I1256" s="42" t="str">
        <f t="shared" ca="1" si="68"/>
        <v/>
      </c>
      <c r="J1256" s="42" t="str">
        <f t="shared" ca="1" si="69"/>
        <v/>
      </c>
    </row>
    <row r="1257" spans="4:10" x14ac:dyDescent="0.25">
      <c r="D1257" s="52"/>
      <c r="E1257" s="39"/>
      <c r="F1257" s="35"/>
      <c r="I1257" s="42" t="str">
        <f t="shared" ca="1" si="68"/>
        <v/>
      </c>
      <c r="J1257" s="42" t="str">
        <f t="shared" ca="1" si="69"/>
        <v/>
      </c>
    </row>
    <row r="1258" spans="4:10" x14ac:dyDescent="0.25">
      <c r="D1258" s="52"/>
      <c r="E1258" s="39"/>
      <c r="F1258" s="35"/>
      <c r="I1258" s="42" t="str">
        <f t="shared" ca="1" si="68"/>
        <v/>
      </c>
      <c r="J1258" s="42" t="str">
        <f t="shared" ca="1" si="69"/>
        <v/>
      </c>
    </row>
    <row r="1259" spans="4:10" x14ac:dyDescent="0.25">
      <c r="D1259" s="52"/>
      <c r="E1259" s="39"/>
      <c r="F1259" s="35"/>
      <c r="I1259" s="42" t="str">
        <f t="shared" ca="1" si="68"/>
        <v/>
      </c>
      <c r="J1259" s="42" t="str">
        <f t="shared" ca="1" si="69"/>
        <v/>
      </c>
    </row>
    <row r="1260" spans="4:10" x14ac:dyDescent="0.25">
      <c r="D1260" s="52"/>
      <c r="E1260" s="39"/>
      <c r="F1260" s="35"/>
      <c r="I1260" s="42" t="str">
        <f t="shared" ca="1" si="68"/>
        <v/>
      </c>
      <c r="J1260" s="42" t="str">
        <f t="shared" ca="1" si="69"/>
        <v/>
      </c>
    </row>
    <row r="1261" spans="4:10" x14ac:dyDescent="0.25">
      <c r="D1261" s="52"/>
      <c r="E1261" s="39"/>
      <c r="F1261" s="35"/>
      <c r="I1261" s="42" t="str">
        <f t="shared" ca="1" si="68"/>
        <v/>
      </c>
      <c r="J1261" s="42" t="str">
        <f t="shared" ca="1" si="69"/>
        <v/>
      </c>
    </row>
    <row r="1262" spans="4:10" x14ac:dyDescent="0.25">
      <c r="D1262" s="52"/>
      <c r="E1262" s="39"/>
      <c r="F1262" s="35"/>
      <c r="I1262" s="42" t="str">
        <f t="shared" ca="1" si="68"/>
        <v/>
      </c>
      <c r="J1262" s="42" t="str">
        <f t="shared" ca="1" si="69"/>
        <v/>
      </c>
    </row>
    <row r="1263" spans="4:10" x14ac:dyDescent="0.25">
      <c r="D1263" s="52"/>
      <c r="E1263" s="39"/>
      <c r="F1263" s="35"/>
      <c r="I1263" s="42" t="str">
        <f t="shared" ca="1" si="68"/>
        <v/>
      </c>
      <c r="J1263" s="42" t="str">
        <f t="shared" ca="1" si="69"/>
        <v/>
      </c>
    </row>
    <row r="1264" spans="4:10" x14ac:dyDescent="0.25">
      <c r="D1264" s="52"/>
      <c r="E1264" s="39"/>
      <c r="F1264" s="35"/>
      <c r="I1264" s="42" t="str">
        <f t="shared" ca="1" si="68"/>
        <v/>
      </c>
      <c r="J1264" s="42" t="str">
        <f t="shared" ca="1" si="69"/>
        <v/>
      </c>
    </row>
    <row r="1265" spans="3:10" x14ac:dyDescent="0.25">
      <c r="D1265" s="52"/>
      <c r="E1265" s="39"/>
      <c r="F1265" s="35"/>
      <c r="I1265" s="42" t="str">
        <f t="shared" ca="1" si="68"/>
        <v/>
      </c>
      <c r="J1265" s="42" t="str">
        <f t="shared" ca="1" si="69"/>
        <v/>
      </c>
    </row>
    <row r="1266" spans="3:10" x14ac:dyDescent="0.25">
      <c r="D1266" s="52"/>
      <c r="E1266" s="39"/>
      <c r="F1266" s="35"/>
      <c r="I1266" s="42" t="str">
        <f t="shared" ca="1" si="68"/>
        <v/>
      </c>
      <c r="J1266" s="42" t="str">
        <f t="shared" ca="1" si="69"/>
        <v/>
      </c>
    </row>
    <row r="1267" spans="3:10" x14ac:dyDescent="0.25">
      <c r="D1267" s="52"/>
      <c r="E1267" s="39"/>
      <c r="F1267" s="35"/>
      <c r="I1267" s="42" t="str">
        <f t="shared" ca="1" si="68"/>
        <v/>
      </c>
      <c r="J1267" s="42" t="str">
        <f t="shared" ca="1" si="69"/>
        <v/>
      </c>
    </row>
    <row r="1268" spans="3:10" x14ac:dyDescent="0.25">
      <c r="D1268" s="52"/>
      <c r="E1268" s="39"/>
      <c r="F1268" s="35"/>
      <c r="I1268" s="42" t="str">
        <f t="shared" ca="1" si="68"/>
        <v/>
      </c>
      <c r="J1268" s="42" t="str">
        <f t="shared" ca="1" si="69"/>
        <v/>
      </c>
    </row>
    <row r="1269" spans="3:10" x14ac:dyDescent="0.25">
      <c r="D1269" s="52"/>
      <c r="E1269" s="39"/>
      <c r="F1269" s="35"/>
      <c r="I1269" s="42" t="str">
        <f t="shared" ca="1" si="68"/>
        <v/>
      </c>
      <c r="J1269" s="42" t="str">
        <f t="shared" ca="1" si="69"/>
        <v/>
      </c>
    </row>
    <row r="1270" spans="3:10" x14ac:dyDescent="0.25">
      <c r="D1270" s="52"/>
      <c r="E1270" s="39"/>
      <c r="F1270" s="35"/>
      <c r="I1270" s="42" t="str">
        <f t="shared" ca="1" si="68"/>
        <v/>
      </c>
      <c r="J1270" s="42" t="str">
        <f t="shared" ca="1" si="69"/>
        <v/>
      </c>
    </row>
    <row r="1271" spans="3:10" x14ac:dyDescent="0.25">
      <c r="D1271" s="52"/>
      <c r="E1271" s="38"/>
      <c r="F1271" s="38"/>
      <c r="I1271" s="42" t="str">
        <f t="shared" ca="1" si="68"/>
        <v/>
      </c>
      <c r="J1271" s="42" t="str">
        <f t="shared" ca="1" si="69"/>
        <v/>
      </c>
    </row>
    <row r="1272" spans="3:10" x14ac:dyDescent="0.25">
      <c r="D1272" s="46">
        <f ca="1">SUM(INDIRECT(CONCATENATE(ADDRESS(ROW(D1236),COLUMN(D1236)),":",ADDRESS(ROW()-1,COLUMN()))))</f>
        <v>0</v>
      </c>
      <c r="I1272" s="46">
        <f ca="1">SUM(INDIRECT(CONCATENATE(ADDRESS(ROW(I1236),COLUMN(I1236)),":",ADDRESS(ROW()-1,COLUMN()))))</f>
        <v>0</v>
      </c>
      <c r="J1272" s="46">
        <f ca="1">SUM(INDIRECT(CONCATENATE(ADDRESS(ROW(J1236),COLUMN(J1236)),":",ADDRESS(ROW()-1,COLUMN()))))</f>
        <v>0</v>
      </c>
    </row>
    <row r="1274" spans="3:10" x14ac:dyDescent="0.25">
      <c r="C1274" s="34">
        <f ca="1">EOMONTH(C1236,0)+1</f>
        <v>38200</v>
      </c>
      <c r="D1274" s="52"/>
      <c r="E1274" s="39"/>
      <c r="F1274" s="35"/>
      <c r="I1274" s="42" t="str">
        <f ca="1">IF(D1274="","",D1274*IF(UPPER(H1274)="Y",1,$C$1086))</f>
        <v/>
      </c>
      <c r="J1274" s="42" t="str">
        <f ca="1">IF(D1274="","",($C$1085-E1274)*I1274*10)</f>
        <v/>
      </c>
    </row>
    <row r="1275" spans="3:10" x14ac:dyDescent="0.25">
      <c r="C1275" s="41">
        <f ca="1">INDEX(Inputs!$1:$1048576,MATCH(C1274,Inputs!C:C,0),5)</f>
        <v>3.6620000000000004</v>
      </c>
      <c r="D1275" s="52"/>
      <c r="E1275" s="39"/>
      <c r="F1275" s="35"/>
      <c r="I1275" s="42" t="str">
        <f t="shared" ref="I1275:I1309" ca="1" si="70">IF(D1275="","",D1275*IF(UPPER(H1275)="Y",1,$C$1086))</f>
        <v/>
      </c>
      <c r="J1275" s="42" t="str">
        <f t="shared" ref="J1275:J1309" ca="1" si="71">IF(D1275="","",($C$1085-E1275)*I1275*10)</f>
        <v/>
      </c>
    </row>
    <row r="1276" spans="3:10" x14ac:dyDescent="0.25">
      <c r="C1276" s="40">
        <f ca="1">INDEX(Inputs!$1:$1048576,MATCH(C1274,Inputs!C:C,0),8)</f>
        <v>0.90095904950371719</v>
      </c>
      <c r="D1276" s="52"/>
      <c r="E1276" s="39"/>
      <c r="F1276" s="35"/>
      <c r="I1276" s="42" t="str">
        <f t="shared" ca="1" si="70"/>
        <v/>
      </c>
      <c r="J1276" s="42" t="str">
        <f t="shared" ca="1" si="71"/>
        <v/>
      </c>
    </row>
    <row r="1277" spans="3:10" x14ac:dyDescent="0.25">
      <c r="C1277" s="63">
        <f ca="1">I1310</f>
        <v>0</v>
      </c>
      <c r="D1277" s="52"/>
      <c r="E1277" s="39"/>
      <c r="F1277" s="35"/>
      <c r="I1277" s="42" t="str">
        <f t="shared" ca="1" si="70"/>
        <v/>
      </c>
      <c r="J1277" s="42" t="str">
        <f t="shared" ca="1" si="71"/>
        <v/>
      </c>
    </row>
    <row r="1278" spans="3:10" x14ac:dyDescent="0.25">
      <c r="C1278" s="63">
        <f ca="1">J1310</f>
        <v>0</v>
      </c>
      <c r="D1278" s="52"/>
      <c r="E1278" s="39"/>
      <c r="F1278" s="35"/>
      <c r="I1278" s="42" t="str">
        <f t="shared" ca="1" si="70"/>
        <v/>
      </c>
      <c r="J1278" s="42" t="str">
        <f t="shared" ca="1" si="71"/>
        <v/>
      </c>
    </row>
    <row r="1279" spans="3:10" x14ac:dyDescent="0.25">
      <c r="C1279" s="47"/>
      <c r="D1279" s="52"/>
      <c r="E1279" s="39"/>
      <c r="F1279" s="35"/>
      <c r="I1279" s="42" t="str">
        <f t="shared" ca="1" si="70"/>
        <v/>
      </c>
      <c r="J1279" s="42" t="str">
        <f t="shared" ca="1" si="71"/>
        <v/>
      </c>
    </row>
    <row r="1280" spans="3:10" x14ac:dyDescent="0.25">
      <c r="C1280" s="45"/>
      <c r="D1280" s="52"/>
      <c r="E1280" s="39"/>
      <c r="F1280" s="35"/>
      <c r="I1280" s="42" t="str">
        <f t="shared" ca="1" si="70"/>
        <v/>
      </c>
      <c r="J1280" s="42" t="str">
        <f t="shared" ca="1" si="71"/>
        <v/>
      </c>
    </row>
    <row r="1281" spans="3:10" x14ac:dyDescent="0.25">
      <c r="D1281" s="52"/>
      <c r="E1281" s="39"/>
      <c r="F1281" s="35"/>
      <c r="I1281" s="42" t="str">
        <f t="shared" ca="1" si="70"/>
        <v/>
      </c>
      <c r="J1281" s="42" t="str">
        <f t="shared" ca="1" si="71"/>
        <v/>
      </c>
    </row>
    <row r="1282" spans="3:10" x14ac:dyDescent="0.25">
      <c r="C1282" s="4"/>
      <c r="D1282" s="52"/>
      <c r="E1282" s="39"/>
      <c r="F1282" s="35"/>
      <c r="I1282" s="42" t="str">
        <f t="shared" ca="1" si="70"/>
        <v/>
      </c>
      <c r="J1282" s="42" t="str">
        <f t="shared" ca="1" si="71"/>
        <v/>
      </c>
    </row>
    <row r="1283" spans="3:10" x14ac:dyDescent="0.25">
      <c r="D1283" s="52"/>
      <c r="E1283" s="39"/>
      <c r="F1283" s="35"/>
      <c r="I1283" s="42" t="str">
        <f t="shared" ca="1" si="70"/>
        <v/>
      </c>
      <c r="J1283" s="42" t="str">
        <f t="shared" ca="1" si="71"/>
        <v/>
      </c>
    </row>
    <row r="1284" spans="3:10" x14ac:dyDescent="0.25">
      <c r="D1284" s="52"/>
      <c r="E1284" s="39"/>
      <c r="F1284" s="35"/>
      <c r="I1284" s="42" t="str">
        <f t="shared" ca="1" si="70"/>
        <v/>
      </c>
      <c r="J1284" s="42" t="str">
        <f t="shared" ca="1" si="71"/>
        <v/>
      </c>
    </row>
    <row r="1285" spans="3:10" x14ac:dyDescent="0.25">
      <c r="D1285" s="52"/>
      <c r="E1285" s="39"/>
      <c r="F1285" s="35"/>
      <c r="I1285" s="42" t="str">
        <f t="shared" ca="1" si="70"/>
        <v/>
      </c>
      <c r="J1285" s="42" t="str">
        <f t="shared" ca="1" si="71"/>
        <v/>
      </c>
    </row>
    <row r="1286" spans="3:10" x14ac:dyDescent="0.25">
      <c r="D1286" s="52"/>
      <c r="E1286" s="39"/>
      <c r="F1286" s="35"/>
      <c r="I1286" s="42" t="str">
        <f t="shared" ca="1" si="70"/>
        <v/>
      </c>
      <c r="J1286" s="42" t="str">
        <f t="shared" ca="1" si="71"/>
        <v/>
      </c>
    </row>
    <row r="1287" spans="3:10" x14ac:dyDescent="0.25">
      <c r="D1287" s="52"/>
      <c r="E1287" s="39"/>
      <c r="F1287" s="35"/>
      <c r="I1287" s="42" t="str">
        <f t="shared" ca="1" si="70"/>
        <v/>
      </c>
      <c r="J1287" s="42" t="str">
        <f t="shared" ca="1" si="71"/>
        <v/>
      </c>
    </row>
    <row r="1288" spans="3:10" x14ac:dyDescent="0.25">
      <c r="D1288" s="52"/>
      <c r="E1288" s="39"/>
      <c r="F1288" s="35"/>
      <c r="I1288" s="42" t="str">
        <f t="shared" ca="1" si="70"/>
        <v/>
      </c>
      <c r="J1288" s="42" t="str">
        <f t="shared" ca="1" si="71"/>
        <v/>
      </c>
    </row>
    <row r="1289" spans="3:10" x14ac:dyDescent="0.25">
      <c r="D1289" s="52"/>
      <c r="E1289" s="39"/>
      <c r="F1289" s="35"/>
      <c r="I1289" s="42" t="str">
        <f t="shared" ca="1" si="70"/>
        <v/>
      </c>
      <c r="J1289" s="42" t="str">
        <f t="shared" ca="1" si="71"/>
        <v/>
      </c>
    </row>
    <row r="1290" spans="3:10" x14ac:dyDescent="0.25">
      <c r="D1290" s="52"/>
      <c r="E1290" s="39"/>
      <c r="F1290" s="35"/>
      <c r="I1290" s="42" t="str">
        <f t="shared" ca="1" si="70"/>
        <v/>
      </c>
      <c r="J1290" s="42" t="str">
        <f t="shared" ca="1" si="71"/>
        <v/>
      </c>
    </row>
    <row r="1291" spans="3:10" x14ac:dyDescent="0.25">
      <c r="D1291" s="52"/>
      <c r="E1291" s="39"/>
      <c r="F1291" s="35"/>
      <c r="I1291" s="42" t="str">
        <f t="shared" ca="1" si="70"/>
        <v/>
      </c>
      <c r="J1291" s="42" t="str">
        <f t="shared" ca="1" si="71"/>
        <v/>
      </c>
    </row>
    <row r="1292" spans="3:10" x14ac:dyDescent="0.25">
      <c r="D1292" s="52"/>
      <c r="E1292" s="39"/>
      <c r="F1292" s="35"/>
      <c r="I1292" s="42" t="str">
        <f t="shared" ca="1" si="70"/>
        <v/>
      </c>
      <c r="J1292" s="42" t="str">
        <f t="shared" ca="1" si="71"/>
        <v/>
      </c>
    </row>
    <row r="1293" spans="3:10" x14ac:dyDescent="0.25">
      <c r="D1293" s="52"/>
      <c r="E1293" s="39"/>
      <c r="F1293" s="35"/>
      <c r="I1293" s="42" t="str">
        <f t="shared" ca="1" si="70"/>
        <v/>
      </c>
      <c r="J1293" s="42" t="str">
        <f t="shared" ca="1" si="71"/>
        <v/>
      </c>
    </row>
    <row r="1294" spans="3:10" x14ac:dyDescent="0.25">
      <c r="D1294" s="52"/>
      <c r="E1294" s="39"/>
      <c r="F1294" s="35"/>
      <c r="I1294" s="42" t="str">
        <f t="shared" ca="1" si="70"/>
        <v/>
      </c>
      <c r="J1294" s="42" t="str">
        <f t="shared" ca="1" si="71"/>
        <v/>
      </c>
    </row>
    <row r="1295" spans="3:10" x14ac:dyDescent="0.25">
      <c r="D1295" s="52"/>
      <c r="E1295" s="39"/>
      <c r="F1295" s="35"/>
      <c r="I1295" s="42" t="str">
        <f t="shared" ca="1" si="70"/>
        <v/>
      </c>
      <c r="J1295" s="42" t="str">
        <f t="shared" ca="1" si="71"/>
        <v/>
      </c>
    </row>
    <row r="1296" spans="3:10" x14ac:dyDescent="0.25">
      <c r="D1296" s="52"/>
      <c r="E1296" s="39"/>
      <c r="F1296" s="35"/>
      <c r="I1296" s="42" t="str">
        <f t="shared" ca="1" si="70"/>
        <v/>
      </c>
      <c r="J1296" s="42" t="str">
        <f t="shared" ca="1" si="71"/>
        <v/>
      </c>
    </row>
    <row r="1297" spans="3:10" x14ac:dyDescent="0.25">
      <c r="D1297" s="52"/>
      <c r="E1297" s="39"/>
      <c r="F1297" s="35"/>
      <c r="I1297" s="42" t="str">
        <f t="shared" ca="1" si="70"/>
        <v/>
      </c>
      <c r="J1297" s="42" t="str">
        <f t="shared" ca="1" si="71"/>
        <v/>
      </c>
    </row>
    <row r="1298" spans="3:10" x14ac:dyDescent="0.25">
      <c r="D1298" s="52"/>
      <c r="E1298" s="39"/>
      <c r="F1298" s="35"/>
      <c r="I1298" s="42" t="str">
        <f t="shared" ca="1" si="70"/>
        <v/>
      </c>
      <c r="J1298" s="42" t="str">
        <f t="shared" ca="1" si="71"/>
        <v/>
      </c>
    </row>
    <row r="1299" spans="3:10" x14ac:dyDescent="0.25">
      <c r="D1299" s="52"/>
      <c r="E1299" s="39"/>
      <c r="F1299" s="35"/>
      <c r="I1299" s="42" t="str">
        <f t="shared" ca="1" si="70"/>
        <v/>
      </c>
      <c r="J1299" s="42" t="str">
        <f t="shared" ca="1" si="71"/>
        <v/>
      </c>
    </row>
    <row r="1300" spans="3:10" x14ac:dyDescent="0.25">
      <c r="D1300" s="52"/>
      <c r="E1300" s="39"/>
      <c r="F1300" s="35"/>
      <c r="I1300" s="42" t="str">
        <f t="shared" ca="1" si="70"/>
        <v/>
      </c>
      <c r="J1300" s="42" t="str">
        <f t="shared" ca="1" si="71"/>
        <v/>
      </c>
    </row>
    <row r="1301" spans="3:10" x14ac:dyDescent="0.25">
      <c r="D1301" s="52"/>
      <c r="E1301" s="39"/>
      <c r="F1301" s="35"/>
      <c r="I1301" s="42" t="str">
        <f t="shared" ca="1" si="70"/>
        <v/>
      </c>
      <c r="J1301" s="42" t="str">
        <f t="shared" ca="1" si="71"/>
        <v/>
      </c>
    </row>
    <row r="1302" spans="3:10" x14ac:dyDescent="0.25">
      <c r="D1302" s="52"/>
      <c r="E1302" s="39"/>
      <c r="F1302" s="35"/>
      <c r="I1302" s="42" t="str">
        <f t="shared" ca="1" si="70"/>
        <v/>
      </c>
      <c r="J1302" s="42" t="str">
        <f t="shared" ca="1" si="71"/>
        <v/>
      </c>
    </row>
    <row r="1303" spans="3:10" x14ac:dyDescent="0.25">
      <c r="D1303" s="52"/>
      <c r="E1303" s="39"/>
      <c r="F1303" s="35"/>
      <c r="I1303" s="42" t="str">
        <f t="shared" ca="1" si="70"/>
        <v/>
      </c>
      <c r="J1303" s="42" t="str">
        <f t="shared" ca="1" si="71"/>
        <v/>
      </c>
    </row>
    <row r="1304" spans="3:10" x14ac:dyDescent="0.25">
      <c r="D1304" s="52"/>
      <c r="E1304" s="39"/>
      <c r="F1304" s="35"/>
      <c r="I1304" s="42" t="str">
        <f t="shared" ca="1" si="70"/>
        <v/>
      </c>
      <c r="J1304" s="42" t="str">
        <f t="shared" ca="1" si="71"/>
        <v/>
      </c>
    </row>
    <row r="1305" spans="3:10" x14ac:dyDescent="0.25">
      <c r="D1305" s="52"/>
      <c r="E1305" s="39"/>
      <c r="F1305" s="35"/>
      <c r="I1305" s="42" t="str">
        <f t="shared" ca="1" si="70"/>
        <v/>
      </c>
      <c r="J1305" s="42" t="str">
        <f t="shared" ca="1" si="71"/>
        <v/>
      </c>
    </row>
    <row r="1306" spans="3:10" x14ac:dyDescent="0.25">
      <c r="D1306" s="52"/>
      <c r="E1306" s="39"/>
      <c r="F1306" s="35"/>
      <c r="I1306" s="42" t="str">
        <f t="shared" ca="1" si="70"/>
        <v/>
      </c>
      <c r="J1306" s="42" t="str">
        <f t="shared" ca="1" si="71"/>
        <v/>
      </c>
    </row>
    <row r="1307" spans="3:10" x14ac:dyDescent="0.25">
      <c r="D1307" s="52"/>
      <c r="E1307" s="39"/>
      <c r="F1307" s="35"/>
      <c r="I1307" s="42" t="str">
        <f t="shared" ca="1" si="70"/>
        <v/>
      </c>
      <c r="J1307" s="42" t="str">
        <f t="shared" ca="1" si="71"/>
        <v/>
      </c>
    </row>
    <row r="1308" spans="3:10" x14ac:dyDescent="0.25">
      <c r="D1308" s="52"/>
      <c r="E1308" s="39"/>
      <c r="F1308" s="35"/>
      <c r="I1308" s="42" t="str">
        <f t="shared" ca="1" si="70"/>
        <v/>
      </c>
      <c r="J1308" s="42" t="str">
        <f t="shared" ca="1" si="71"/>
        <v/>
      </c>
    </row>
    <row r="1309" spans="3:10" x14ac:dyDescent="0.25">
      <c r="D1309" s="52"/>
      <c r="E1309" s="38"/>
      <c r="F1309" s="38"/>
      <c r="I1309" s="42" t="str">
        <f t="shared" ca="1" si="70"/>
        <v/>
      </c>
      <c r="J1309" s="42" t="str">
        <f t="shared" ca="1" si="71"/>
        <v/>
      </c>
    </row>
    <row r="1310" spans="3:10" x14ac:dyDescent="0.25">
      <c r="D1310" s="46">
        <f ca="1">SUM(INDIRECT(CONCATENATE(ADDRESS(ROW(D1274),COLUMN(D1274)),":",ADDRESS(ROW()-1,COLUMN()))))</f>
        <v>0</v>
      </c>
      <c r="I1310" s="46">
        <f ca="1">SUM(INDIRECT(CONCATENATE(ADDRESS(ROW(I1274),COLUMN(I1274)),":",ADDRESS(ROW()-1,COLUMN()))))</f>
        <v>0</v>
      </c>
      <c r="J1310" s="46">
        <f ca="1">SUM(INDIRECT(CONCATENATE(ADDRESS(ROW(J1274),COLUMN(J1274)),":",ADDRESS(ROW()-1,COLUMN()))))</f>
        <v>0</v>
      </c>
    </row>
    <row r="1312" spans="3:10" x14ac:dyDescent="0.25">
      <c r="C1312" s="34">
        <f ca="1">EOMONTH(C1274,0)+1</f>
        <v>38231</v>
      </c>
      <c r="D1312" s="52"/>
      <c r="E1312" s="39"/>
      <c r="F1312" s="35"/>
      <c r="I1312" s="42" t="str">
        <f ca="1">IF(D1312="","",D1312*IF(UPPER(H1312)="Y",1,$C$1086))</f>
        <v/>
      </c>
      <c r="J1312" s="42" t="str">
        <f ca="1">IF(D1312="","",($C$1085-E1312)*I1312*10)</f>
        <v/>
      </c>
    </row>
    <row r="1313" spans="3:10" x14ac:dyDescent="0.25">
      <c r="C1313" s="41">
        <f ca="1">INDEX(Inputs!$1:$1048576,MATCH(C1312,Inputs!C:C,0),5)</f>
        <v>3.6510000000000002</v>
      </c>
      <c r="D1313" s="52"/>
      <c r="E1313" s="39"/>
      <c r="F1313" s="35"/>
      <c r="I1313" s="42" t="str">
        <f t="shared" ref="I1313:I1347" ca="1" si="72">IF(D1313="","",D1313*IF(UPPER(H1313)="Y",1,$C$1086))</f>
        <v/>
      </c>
      <c r="J1313" s="42" t="str">
        <f t="shared" ref="J1313:J1347" ca="1" si="73">IF(D1313="","",($C$1085-E1313)*I1313*10)</f>
        <v/>
      </c>
    </row>
    <row r="1314" spans="3:10" x14ac:dyDescent="0.25">
      <c r="C1314" s="40">
        <f ca="1">INDEX(Inputs!$1:$1048576,MATCH(C1312,Inputs!C:C,0),8)</f>
        <v>0.89674683683235379</v>
      </c>
      <c r="D1314" s="52"/>
      <c r="E1314" s="39"/>
      <c r="F1314" s="35"/>
      <c r="I1314" s="42" t="str">
        <f t="shared" ca="1" si="72"/>
        <v/>
      </c>
      <c r="J1314" s="42" t="str">
        <f t="shared" ca="1" si="73"/>
        <v/>
      </c>
    </row>
    <row r="1315" spans="3:10" x14ac:dyDescent="0.25">
      <c r="C1315" s="63">
        <f ca="1">I1348</f>
        <v>0</v>
      </c>
      <c r="D1315" s="52"/>
      <c r="E1315" s="39"/>
      <c r="F1315" s="35"/>
      <c r="I1315" s="42" t="str">
        <f t="shared" ca="1" si="72"/>
        <v/>
      </c>
      <c r="J1315" s="42" t="str">
        <f t="shared" ca="1" si="73"/>
        <v/>
      </c>
    </row>
    <row r="1316" spans="3:10" x14ac:dyDescent="0.25">
      <c r="C1316" s="63">
        <f ca="1">J1348</f>
        <v>0</v>
      </c>
      <c r="D1316" s="52"/>
      <c r="E1316" s="39"/>
      <c r="F1316" s="35"/>
      <c r="I1316" s="42" t="str">
        <f t="shared" ca="1" si="72"/>
        <v/>
      </c>
      <c r="J1316" s="42" t="str">
        <f t="shared" ca="1" si="73"/>
        <v/>
      </c>
    </row>
    <row r="1317" spans="3:10" x14ac:dyDescent="0.25">
      <c r="C1317" s="47"/>
      <c r="D1317" s="52"/>
      <c r="E1317" s="39"/>
      <c r="F1317" s="35"/>
      <c r="I1317" s="42" t="str">
        <f t="shared" ca="1" si="72"/>
        <v/>
      </c>
      <c r="J1317" s="42" t="str">
        <f t="shared" ca="1" si="73"/>
        <v/>
      </c>
    </row>
    <row r="1318" spans="3:10" x14ac:dyDescent="0.25">
      <c r="C1318" s="45"/>
      <c r="D1318" s="52"/>
      <c r="E1318" s="39"/>
      <c r="F1318" s="35"/>
      <c r="I1318" s="42" t="str">
        <f t="shared" ca="1" si="72"/>
        <v/>
      </c>
      <c r="J1318" s="42" t="str">
        <f t="shared" ca="1" si="73"/>
        <v/>
      </c>
    </row>
    <row r="1319" spans="3:10" x14ac:dyDescent="0.25">
      <c r="D1319" s="52"/>
      <c r="E1319" s="39"/>
      <c r="F1319" s="35"/>
      <c r="I1319" s="42" t="str">
        <f t="shared" ca="1" si="72"/>
        <v/>
      </c>
      <c r="J1319" s="42" t="str">
        <f t="shared" ca="1" si="73"/>
        <v/>
      </c>
    </row>
    <row r="1320" spans="3:10" x14ac:dyDescent="0.25">
      <c r="C1320" s="4"/>
      <c r="D1320" s="52"/>
      <c r="E1320" s="39"/>
      <c r="F1320" s="35"/>
      <c r="I1320" s="42" t="str">
        <f t="shared" ca="1" si="72"/>
        <v/>
      </c>
      <c r="J1320" s="42" t="str">
        <f t="shared" ca="1" si="73"/>
        <v/>
      </c>
    </row>
    <row r="1321" spans="3:10" x14ac:dyDescent="0.25">
      <c r="D1321" s="52"/>
      <c r="E1321" s="39"/>
      <c r="F1321" s="35"/>
      <c r="I1321" s="42" t="str">
        <f t="shared" ca="1" si="72"/>
        <v/>
      </c>
      <c r="J1321" s="42" t="str">
        <f t="shared" ca="1" si="73"/>
        <v/>
      </c>
    </row>
    <row r="1322" spans="3:10" x14ac:dyDescent="0.25">
      <c r="D1322" s="52"/>
      <c r="E1322" s="39"/>
      <c r="F1322" s="35"/>
      <c r="I1322" s="42" t="str">
        <f t="shared" ca="1" si="72"/>
        <v/>
      </c>
      <c r="J1322" s="42" t="str">
        <f t="shared" ca="1" si="73"/>
        <v/>
      </c>
    </row>
    <row r="1323" spans="3:10" x14ac:dyDescent="0.25">
      <c r="D1323" s="52"/>
      <c r="E1323" s="39"/>
      <c r="F1323" s="35"/>
      <c r="I1323" s="42" t="str">
        <f t="shared" ca="1" si="72"/>
        <v/>
      </c>
      <c r="J1323" s="42" t="str">
        <f t="shared" ca="1" si="73"/>
        <v/>
      </c>
    </row>
    <row r="1324" spans="3:10" x14ac:dyDescent="0.25">
      <c r="D1324" s="52"/>
      <c r="E1324" s="39"/>
      <c r="F1324" s="35"/>
      <c r="I1324" s="42" t="str">
        <f t="shared" ca="1" si="72"/>
        <v/>
      </c>
      <c r="J1324" s="42" t="str">
        <f t="shared" ca="1" si="73"/>
        <v/>
      </c>
    </row>
    <row r="1325" spans="3:10" x14ac:dyDescent="0.25">
      <c r="D1325" s="52"/>
      <c r="E1325" s="39"/>
      <c r="F1325" s="35"/>
      <c r="I1325" s="42" t="str">
        <f t="shared" ca="1" si="72"/>
        <v/>
      </c>
      <c r="J1325" s="42" t="str">
        <f t="shared" ca="1" si="73"/>
        <v/>
      </c>
    </row>
    <row r="1326" spans="3:10" x14ac:dyDescent="0.25">
      <c r="D1326" s="52"/>
      <c r="E1326" s="39"/>
      <c r="F1326" s="35"/>
      <c r="I1326" s="42" t="str">
        <f t="shared" ca="1" si="72"/>
        <v/>
      </c>
      <c r="J1326" s="42" t="str">
        <f t="shared" ca="1" si="73"/>
        <v/>
      </c>
    </row>
    <row r="1327" spans="3:10" x14ac:dyDescent="0.25">
      <c r="D1327" s="52"/>
      <c r="E1327" s="39"/>
      <c r="F1327" s="35"/>
      <c r="I1327" s="42" t="str">
        <f t="shared" ca="1" si="72"/>
        <v/>
      </c>
      <c r="J1327" s="42" t="str">
        <f t="shared" ca="1" si="73"/>
        <v/>
      </c>
    </row>
    <row r="1328" spans="3:10" x14ac:dyDescent="0.25">
      <c r="D1328" s="52"/>
      <c r="E1328" s="39"/>
      <c r="F1328" s="35"/>
      <c r="I1328" s="42" t="str">
        <f t="shared" ca="1" si="72"/>
        <v/>
      </c>
      <c r="J1328" s="42" t="str">
        <f t="shared" ca="1" si="73"/>
        <v/>
      </c>
    </row>
    <row r="1329" spans="4:10" x14ac:dyDescent="0.25">
      <c r="D1329" s="52"/>
      <c r="E1329" s="39"/>
      <c r="F1329" s="35"/>
      <c r="I1329" s="42" t="str">
        <f t="shared" ca="1" si="72"/>
        <v/>
      </c>
      <c r="J1329" s="42" t="str">
        <f t="shared" ca="1" si="73"/>
        <v/>
      </c>
    </row>
    <row r="1330" spans="4:10" x14ac:dyDescent="0.25">
      <c r="D1330" s="52"/>
      <c r="E1330" s="39"/>
      <c r="F1330" s="35"/>
      <c r="I1330" s="42" t="str">
        <f t="shared" ca="1" si="72"/>
        <v/>
      </c>
      <c r="J1330" s="42" t="str">
        <f t="shared" ca="1" si="73"/>
        <v/>
      </c>
    </row>
    <row r="1331" spans="4:10" x14ac:dyDescent="0.25">
      <c r="D1331" s="52"/>
      <c r="E1331" s="39"/>
      <c r="F1331" s="35"/>
      <c r="I1331" s="42" t="str">
        <f t="shared" ca="1" si="72"/>
        <v/>
      </c>
      <c r="J1331" s="42" t="str">
        <f t="shared" ca="1" si="73"/>
        <v/>
      </c>
    </row>
    <row r="1332" spans="4:10" x14ac:dyDescent="0.25">
      <c r="D1332" s="52"/>
      <c r="E1332" s="39"/>
      <c r="F1332" s="35"/>
      <c r="I1332" s="42" t="str">
        <f t="shared" ca="1" si="72"/>
        <v/>
      </c>
      <c r="J1332" s="42" t="str">
        <f t="shared" ca="1" si="73"/>
        <v/>
      </c>
    </row>
    <row r="1333" spans="4:10" x14ac:dyDescent="0.25">
      <c r="D1333" s="52"/>
      <c r="E1333" s="39"/>
      <c r="F1333" s="35"/>
      <c r="I1333" s="42" t="str">
        <f t="shared" ca="1" si="72"/>
        <v/>
      </c>
      <c r="J1333" s="42" t="str">
        <f t="shared" ca="1" si="73"/>
        <v/>
      </c>
    </row>
    <row r="1334" spans="4:10" x14ac:dyDescent="0.25">
      <c r="D1334" s="52"/>
      <c r="E1334" s="39"/>
      <c r="F1334" s="35"/>
      <c r="I1334" s="42" t="str">
        <f t="shared" ca="1" si="72"/>
        <v/>
      </c>
      <c r="J1334" s="42" t="str">
        <f t="shared" ca="1" si="73"/>
        <v/>
      </c>
    </row>
    <row r="1335" spans="4:10" x14ac:dyDescent="0.25">
      <c r="D1335" s="52"/>
      <c r="E1335" s="39"/>
      <c r="F1335" s="35"/>
      <c r="I1335" s="42" t="str">
        <f t="shared" ca="1" si="72"/>
        <v/>
      </c>
      <c r="J1335" s="42" t="str">
        <f t="shared" ca="1" si="73"/>
        <v/>
      </c>
    </row>
    <row r="1336" spans="4:10" x14ac:dyDescent="0.25">
      <c r="D1336" s="52"/>
      <c r="E1336" s="39"/>
      <c r="F1336" s="35"/>
      <c r="I1336" s="42" t="str">
        <f t="shared" ca="1" si="72"/>
        <v/>
      </c>
      <c r="J1336" s="42" t="str">
        <f t="shared" ca="1" si="73"/>
        <v/>
      </c>
    </row>
    <row r="1337" spans="4:10" x14ac:dyDescent="0.25">
      <c r="D1337" s="52"/>
      <c r="E1337" s="39"/>
      <c r="F1337" s="35"/>
      <c r="I1337" s="42" t="str">
        <f t="shared" ca="1" si="72"/>
        <v/>
      </c>
      <c r="J1337" s="42" t="str">
        <f t="shared" ca="1" si="73"/>
        <v/>
      </c>
    </row>
    <row r="1338" spans="4:10" x14ac:dyDescent="0.25">
      <c r="D1338" s="52"/>
      <c r="E1338" s="39"/>
      <c r="F1338" s="35"/>
      <c r="I1338" s="42" t="str">
        <f t="shared" ca="1" si="72"/>
        <v/>
      </c>
      <c r="J1338" s="42" t="str">
        <f t="shared" ca="1" si="73"/>
        <v/>
      </c>
    </row>
    <row r="1339" spans="4:10" x14ac:dyDescent="0.25">
      <c r="D1339" s="52"/>
      <c r="E1339" s="39"/>
      <c r="F1339" s="35"/>
      <c r="I1339" s="42" t="str">
        <f t="shared" ca="1" si="72"/>
        <v/>
      </c>
      <c r="J1339" s="42" t="str">
        <f t="shared" ca="1" si="73"/>
        <v/>
      </c>
    </row>
    <row r="1340" spans="4:10" x14ac:dyDescent="0.25">
      <c r="D1340" s="52"/>
      <c r="E1340" s="39"/>
      <c r="F1340" s="35"/>
      <c r="I1340" s="42" t="str">
        <f t="shared" ca="1" si="72"/>
        <v/>
      </c>
      <c r="J1340" s="42" t="str">
        <f t="shared" ca="1" si="73"/>
        <v/>
      </c>
    </row>
    <row r="1341" spans="4:10" x14ac:dyDescent="0.25">
      <c r="D1341" s="52"/>
      <c r="E1341" s="39"/>
      <c r="F1341" s="35"/>
      <c r="I1341" s="42" t="str">
        <f t="shared" ca="1" si="72"/>
        <v/>
      </c>
      <c r="J1341" s="42" t="str">
        <f t="shared" ca="1" si="73"/>
        <v/>
      </c>
    </row>
    <row r="1342" spans="4:10" x14ac:dyDescent="0.25">
      <c r="D1342" s="52"/>
      <c r="E1342" s="39"/>
      <c r="F1342" s="35"/>
      <c r="I1342" s="42" t="str">
        <f t="shared" ca="1" si="72"/>
        <v/>
      </c>
      <c r="J1342" s="42" t="str">
        <f t="shared" ca="1" si="73"/>
        <v/>
      </c>
    </row>
    <row r="1343" spans="4:10" x14ac:dyDescent="0.25">
      <c r="D1343" s="52"/>
      <c r="E1343" s="39"/>
      <c r="F1343" s="35"/>
      <c r="I1343" s="42" t="str">
        <f t="shared" ca="1" si="72"/>
        <v/>
      </c>
      <c r="J1343" s="42" t="str">
        <f t="shared" ca="1" si="73"/>
        <v/>
      </c>
    </row>
    <row r="1344" spans="4:10" x14ac:dyDescent="0.25">
      <c r="D1344" s="52"/>
      <c r="E1344" s="39"/>
      <c r="F1344" s="35"/>
      <c r="I1344" s="42" t="str">
        <f t="shared" ca="1" si="72"/>
        <v/>
      </c>
      <c r="J1344" s="42" t="str">
        <f t="shared" ca="1" si="73"/>
        <v/>
      </c>
    </row>
    <row r="1345" spans="3:10" x14ac:dyDescent="0.25">
      <c r="D1345" s="52"/>
      <c r="E1345" s="39"/>
      <c r="F1345" s="35"/>
      <c r="I1345" s="42" t="str">
        <f t="shared" ca="1" si="72"/>
        <v/>
      </c>
      <c r="J1345" s="42" t="str">
        <f t="shared" ca="1" si="73"/>
        <v/>
      </c>
    </row>
    <row r="1346" spans="3:10" x14ac:dyDescent="0.25">
      <c r="D1346" s="52"/>
      <c r="E1346" s="39"/>
      <c r="F1346" s="35"/>
      <c r="I1346" s="42" t="str">
        <f t="shared" ca="1" si="72"/>
        <v/>
      </c>
      <c r="J1346" s="42" t="str">
        <f t="shared" ca="1" si="73"/>
        <v/>
      </c>
    </row>
    <row r="1347" spans="3:10" x14ac:dyDescent="0.25">
      <c r="D1347" s="52"/>
      <c r="E1347" s="38"/>
      <c r="F1347" s="38"/>
      <c r="I1347" s="42" t="str">
        <f t="shared" ca="1" si="72"/>
        <v/>
      </c>
      <c r="J1347" s="42" t="str">
        <f t="shared" ca="1" si="73"/>
        <v/>
      </c>
    </row>
    <row r="1348" spans="3:10" x14ac:dyDescent="0.25">
      <c r="D1348" s="46">
        <f ca="1">SUM(INDIRECT(CONCATENATE(ADDRESS(ROW(D1312),COLUMN(D1312)),":",ADDRESS(ROW()-1,COLUMN()))))</f>
        <v>0</v>
      </c>
      <c r="I1348" s="46">
        <f ca="1">SUM(INDIRECT(CONCATENATE(ADDRESS(ROW(I1312),COLUMN(I1312)),":",ADDRESS(ROW()-1,COLUMN()))))</f>
        <v>0</v>
      </c>
      <c r="J1348" s="46">
        <f ca="1">SUM(INDIRECT(CONCATENATE(ADDRESS(ROW(J1312),COLUMN(J1312)),":",ADDRESS(ROW()-1,COLUMN()))))</f>
        <v>0</v>
      </c>
    </row>
    <row r="1350" spans="3:10" x14ac:dyDescent="0.25">
      <c r="C1350" s="34">
        <f ca="1">EOMONTH(C1312,0)+1</f>
        <v>38261</v>
      </c>
      <c r="D1350" s="52"/>
      <c r="E1350" s="39"/>
      <c r="F1350" s="35"/>
      <c r="I1350" s="42" t="str">
        <f ca="1">IF(D1350="","",D1350*IF(UPPER(H1350)="Y",1,$C$1086))</f>
        <v/>
      </c>
      <c r="J1350" s="42" t="str">
        <f ca="1">IF(D1350="","",($C$1085-E1350)*I1350*10)</f>
        <v/>
      </c>
    </row>
    <row r="1351" spans="3:10" x14ac:dyDescent="0.25">
      <c r="C1351" s="41">
        <f ca="1">INDEX(Inputs!$1:$1048576,MATCH(C1350,Inputs!C:C,0),5)</f>
        <v>3.6660000000000004</v>
      </c>
      <c r="D1351" s="52"/>
      <c r="E1351" s="39"/>
      <c r="F1351" s="35"/>
      <c r="I1351" s="42" t="str">
        <f t="shared" ref="I1351:I1385" ca="1" si="74">IF(D1351="","",D1351*IF(UPPER(H1351)="Y",1,$C$1086))</f>
        <v/>
      </c>
      <c r="J1351" s="42" t="str">
        <f t="shared" ref="J1351:J1385" ca="1" si="75">IF(D1351="","",($C$1085-E1351)*I1351*10)</f>
        <v/>
      </c>
    </row>
    <row r="1352" spans="3:10" x14ac:dyDescent="0.25">
      <c r="C1352" s="40">
        <f ca="1">INDEX(Inputs!$1:$1048576,MATCH(C1350,Inputs!C:C,0),8)</f>
        <v>0.89267608129972675</v>
      </c>
      <c r="D1352" s="52"/>
      <c r="E1352" s="39"/>
      <c r="F1352" s="35"/>
      <c r="I1352" s="42" t="str">
        <f t="shared" ca="1" si="74"/>
        <v/>
      </c>
      <c r="J1352" s="42" t="str">
        <f t="shared" ca="1" si="75"/>
        <v/>
      </c>
    </row>
    <row r="1353" spans="3:10" x14ac:dyDescent="0.25">
      <c r="C1353" s="63">
        <f ca="1">I1386</f>
        <v>0</v>
      </c>
      <c r="D1353" s="52"/>
      <c r="E1353" s="39"/>
      <c r="F1353" s="35"/>
      <c r="I1353" s="42" t="str">
        <f t="shared" ca="1" si="74"/>
        <v/>
      </c>
      <c r="J1353" s="42" t="str">
        <f t="shared" ca="1" si="75"/>
        <v/>
      </c>
    </row>
    <row r="1354" spans="3:10" x14ac:dyDescent="0.25">
      <c r="C1354" s="63">
        <f ca="1">J1386</f>
        <v>0</v>
      </c>
      <c r="D1354" s="52"/>
      <c r="E1354" s="39"/>
      <c r="F1354" s="35"/>
      <c r="I1354" s="42" t="str">
        <f t="shared" ca="1" si="74"/>
        <v/>
      </c>
      <c r="J1354" s="42" t="str">
        <f t="shared" ca="1" si="75"/>
        <v/>
      </c>
    </row>
    <row r="1355" spans="3:10" x14ac:dyDescent="0.25">
      <c r="C1355" s="47"/>
      <c r="D1355" s="52"/>
      <c r="E1355" s="39"/>
      <c r="F1355" s="35"/>
      <c r="I1355" s="42" t="str">
        <f t="shared" ca="1" si="74"/>
        <v/>
      </c>
      <c r="J1355" s="42" t="str">
        <f t="shared" ca="1" si="75"/>
        <v/>
      </c>
    </row>
    <row r="1356" spans="3:10" x14ac:dyDescent="0.25">
      <c r="C1356" s="45"/>
      <c r="D1356" s="52"/>
      <c r="E1356" s="39"/>
      <c r="F1356" s="35"/>
      <c r="I1356" s="42" t="str">
        <f t="shared" ca="1" si="74"/>
        <v/>
      </c>
      <c r="J1356" s="42" t="str">
        <f t="shared" ca="1" si="75"/>
        <v/>
      </c>
    </row>
    <row r="1357" spans="3:10" x14ac:dyDescent="0.25">
      <c r="D1357" s="52"/>
      <c r="E1357" s="39"/>
      <c r="F1357" s="35"/>
      <c r="I1357" s="42" t="str">
        <f t="shared" ca="1" si="74"/>
        <v/>
      </c>
      <c r="J1357" s="42" t="str">
        <f t="shared" ca="1" si="75"/>
        <v/>
      </c>
    </row>
    <row r="1358" spans="3:10" x14ac:dyDescent="0.25">
      <c r="C1358" s="4"/>
      <c r="D1358" s="52"/>
      <c r="E1358" s="39"/>
      <c r="F1358" s="35"/>
      <c r="I1358" s="42" t="str">
        <f t="shared" ca="1" si="74"/>
        <v/>
      </c>
      <c r="J1358" s="42" t="str">
        <f t="shared" ca="1" si="75"/>
        <v/>
      </c>
    </row>
    <row r="1359" spans="3:10" x14ac:dyDescent="0.25">
      <c r="D1359" s="52"/>
      <c r="E1359" s="39"/>
      <c r="F1359" s="35"/>
      <c r="I1359" s="42" t="str">
        <f t="shared" ca="1" si="74"/>
        <v/>
      </c>
      <c r="J1359" s="42" t="str">
        <f t="shared" ca="1" si="75"/>
        <v/>
      </c>
    </row>
    <row r="1360" spans="3:10" x14ac:dyDescent="0.25">
      <c r="D1360" s="52"/>
      <c r="E1360" s="39"/>
      <c r="F1360" s="35"/>
      <c r="I1360" s="42" t="str">
        <f t="shared" ca="1" si="74"/>
        <v/>
      </c>
      <c r="J1360" s="42" t="str">
        <f t="shared" ca="1" si="75"/>
        <v/>
      </c>
    </row>
    <row r="1361" spans="4:10" x14ac:dyDescent="0.25">
      <c r="D1361" s="52"/>
      <c r="E1361" s="39"/>
      <c r="F1361" s="35"/>
      <c r="I1361" s="42" t="str">
        <f t="shared" ca="1" si="74"/>
        <v/>
      </c>
      <c r="J1361" s="42" t="str">
        <f t="shared" ca="1" si="75"/>
        <v/>
      </c>
    </row>
    <row r="1362" spans="4:10" x14ac:dyDescent="0.25">
      <c r="D1362" s="52"/>
      <c r="E1362" s="39"/>
      <c r="F1362" s="35"/>
      <c r="I1362" s="42" t="str">
        <f t="shared" ca="1" si="74"/>
        <v/>
      </c>
      <c r="J1362" s="42" t="str">
        <f t="shared" ca="1" si="75"/>
        <v/>
      </c>
    </row>
    <row r="1363" spans="4:10" x14ac:dyDescent="0.25">
      <c r="D1363" s="52"/>
      <c r="E1363" s="39"/>
      <c r="F1363" s="35"/>
      <c r="I1363" s="42" t="str">
        <f t="shared" ca="1" si="74"/>
        <v/>
      </c>
      <c r="J1363" s="42" t="str">
        <f t="shared" ca="1" si="75"/>
        <v/>
      </c>
    </row>
    <row r="1364" spans="4:10" x14ac:dyDescent="0.25">
      <c r="D1364" s="52"/>
      <c r="E1364" s="39"/>
      <c r="F1364" s="35"/>
      <c r="I1364" s="42" t="str">
        <f t="shared" ca="1" si="74"/>
        <v/>
      </c>
      <c r="J1364" s="42" t="str">
        <f t="shared" ca="1" si="75"/>
        <v/>
      </c>
    </row>
    <row r="1365" spans="4:10" x14ac:dyDescent="0.25">
      <c r="D1365" s="52"/>
      <c r="E1365" s="39"/>
      <c r="F1365" s="35"/>
      <c r="I1365" s="42" t="str">
        <f t="shared" ca="1" si="74"/>
        <v/>
      </c>
      <c r="J1365" s="42" t="str">
        <f t="shared" ca="1" si="75"/>
        <v/>
      </c>
    </row>
    <row r="1366" spans="4:10" x14ac:dyDescent="0.25">
      <c r="D1366" s="52"/>
      <c r="E1366" s="39"/>
      <c r="F1366" s="35"/>
      <c r="I1366" s="42" t="str">
        <f t="shared" ca="1" si="74"/>
        <v/>
      </c>
      <c r="J1366" s="42" t="str">
        <f t="shared" ca="1" si="75"/>
        <v/>
      </c>
    </row>
    <row r="1367" spans="4:10" x14ac:dyDescent="0.25">
      <c r="D1367" s="52"/>
      <c r="E1367" s="39"/>
      <c r="F1367" s="35"/>
      <c r="I1367" s="42" t="str">
        <f t="shared" ca="1" si="74"/>
        <v/>
      </c>
      <c r="J1367" s="42" t="str">
        <f t="shared" ca="1" si="75"/>
        <v/>
      </c>
    </row>
    <row r="1368" spans="4:10" x14ac:dyDescent="0.25">
      <c r="D1368" s="52"/>
      <c r="E1368" s="39"/>
      <c r="F1368" s="35"/>
      <c r="I1368" s="42" t="str">
        <f t="shared" ca="1" si="74"/>
        <v/>
      </c>
      <c r="J1368" s="42" t="str">
        <f t="shared" ca="1" si="75"/>
        <v/>
      </c>
    </row>
    <row r="1369" spans="4:10" x14ac:dyDescent="0.25">
      <c r="D1369" s="52"/>
      <c r="E1369" s="39"/>
      <c r="F1369" s="35"/>
      <c r="I1369" s="42" t="str">
        <f t="shared" ca="1" si="74"/>
        <v/>
      </c>
      <c r="J1369" s="42" t="str">
        <f t="shared" ca="1" si="75"/>
        <v/>
      </c>
    </row>
    <row r="1370" spans="4:10" x14ac:dyDescent="0.25">
      <c r="D1370" s="52"/>
      <c r="E1370" s="39"/>
      <c r="F1370" s="35"/>
      <c r="I1370" s="42" t="str">
        <f t="shared" ca="1" si="74"/>
        <v/>
      </c>
      <c r="J1370" s="42" t="str">
        <f t="shared" ca="1" si="75"/>
        <v/>
      </c>
    </row>
    <row r="1371" spans="4:10" x14ac:dyDescent="0.25">
      <c r="D1371" s="52"/>
      <c r="E1371" s="39"/>
      <c r="F1371" s="35"/>
      <c r="I1371" s="42" t="str">
        <f t="shared" ca="1" si="74"/>
        <v/>
      </c>
      <c r="J1371" s="42" t="str">
        <f t="shared" ca="1" si="75"/>
        <v/>
      </c>
    </row>
    <row r="1372" spans="4:10" x14ac:dyDescent="0.25">
      <c r="D1372" s="52"/>
      <c r="E1372" s="39"/>
      <c r="F1372" s="35"/>
      <c r="I1372" s="42" t="str">
        <f t="shared" ca="1" si="74"/>
        <v/>
      </c>
      <c r="J1372" s="42" t="str">
        <f t="shared" ca="1" si="75"/>
        <v/>
      </c>
    </row>
    <row r="1373" spans="4:10" x14ac:dyDescent="0.25">
      <c r="D1373" s="52"/>
      <c r="E1373" s="39"/>
      <c r="F1373" s="35"/>
      <c r="I1373" s="42" t="str">
        <f t="shared" ca="1" si="74"/>
        <v/>
      </c>
      <c r="J1373" s="42" t="str">
        <f t="shared" ca="1" si="75"/>
        <v/>
      </c>
    </row>
    <row r="1374" spans="4:10" x14ac:dyDescent="0.25">
      <c r="D1374" s="52"/>
      <c r="E1374" s="39"/>
      <c r="F1374" s="35"/>
      <c r="I1374" s="42" t="str">
        <f t="shared" ca="1" si="74"/>
        <v/>
      </c>
      <c r="J1374" s="42" t="str">
        <f t="shared" ca="1" si="75"/>
        <v/>
      </c>
    </row>
    <row r="1375" spans="4:10" x14ac:dyDescent="0.25">
      <c r="D1375" s="52"/>
      <c r="E1375" s="39"/>
      <c r="F1375" s="35"/>
      <c r="I1375" s="42" t="str">
        <f t="shared" ca="1" si="74"/>
        <v/>
      </c>
      <c r="J1375" s="42" t="str">
        <f t="shared" ca="1" si="75"/>
        <v/>
      </c>
    </row>
    <row r="1376" spans="4:10" x14ac:dyDescent="0.25">
      <c r="D1376" s="52"/>
      <c r="E1376" s="39"/>
      <c r="F1376" s="35"/>
      <c r="I1376" s="42" t="str">
        <f t="shared" ca="1" si="74"/>
        <v/>
      </c>
      <c r="J1376" s="42" t="str">
        <f t="shared" ca="1" si="75"/>
        <v/>
      </c>
    </row>
    <row r="1377" spans="3:10" x14ac:dyDescent="0.25">
      <c r="D1377" s="52"/>
      <c r="E1377" s="39"/>
      <c r="F1377" s="35"/>
      <c r="I1377" s="42" t="str">
        <f t="shared" ca="1" si="74"/>
        <v/>
      </c>
      <c r="J1377" s="42" t="str">
        <f t="shared" ca="1" si="75"/>
        <v/>
      </c>
    </row>
    <row r="1378" spans="3:10" x14ac:dyDescent="0.25">
      <c r="D1378" s="52"/>
      <c r="E1378" s="39"/>
      <c r="F1378" s="35"/>
      <c r="I1378" s="42" t="str">
        <f t="shared" ca="1" si="74"/>
        <v/>
      </c>
      <c r="J1378" s="42" t="str">
        <f t="shared" ca="1" si="75"/>
        <v/>
      </c>
    </row>
    <row r="1379" spans="3:10" x14ac:dyDescent="0.25">
      <c r="D1379" s="52"/>
      <c r="E1379" s="39"/>
      <c r="F1379" s="35"/>
      <c r="I1379" s="42" t="str">
        <f t="shared" ca="1" si="74"/>
        <v/>
      </c>
      <c r="J1379" s="42" t="str">
        <f t="shared" ca="1" si="75"/>
        <v/>
      </c>
    </row>
    <row r="1380" spans="3:10" x14ac:dyDescent="0.25">
      <c r="D1380" s="52"/>
      <c r="E1380" s="39"/>
      <c r="F1380" s="35"/>
      <c r="I1380" s="42" t="str">
        <f t="shared" ca="1" si="74"/>
        <v/>
      </c>
      <c r="J1380" s="42" t="str">
        <f t="shared" ca="1" si="75"/>
        <v/>
      </c>
    </row>
    <row r="1381" spans="3:10" x14ac:dyDescent="0.25">
      <c r="D1381" s="52"/>
      <c r="E1381" s="39"/>
      <c r="F1381" s="35"/>
      <c r="I1381" s="42" t="str">
        <f t="shared" ca="1" si="74"/>
        <v/>
      </c>
      <c r="J1381" s="42" t="str">
        <f t="shared" ca="1" si="75"/>
        <v/>
      </c>
    </row>
    <row r="1382" spans="3:10" x14ac:dyDescent="0.25">
      <c r="D1382" s="52"/>
      <c r="E1382" s="39"/>
      <c r="F1382" s="35"/>
      <c r="I1382" s="42" t="str">
        <f t="shared" ca="1" si="74"/>
        <v/>
      </c>
      <c r="J1382" s="42" t="str">
        <f t="shared" ca="1" si="75"/>
        <v/>
      </c>
    </row>
    <row r="1383" spans="3:10" x14ac:dyDescent="0.25">
      <c r="D1383" s="52"/>
      <c r="E1383" s="39"/>
      <c r="F1383" s="35"/>
      <c r="I1383" s="42" t="str">
        <f t="shared" ca="1" si="74"/>
        <v/>
      </c>
      <c r="J1383" s="42" t="str">
        <f t="shared" ca="1" si="75"/>
        <v/>
      </c>
    </row>
    <row r="1384" spans="3:10" x14ac:dyDescent="0.25">
      <c r="D1384" s="52"/>
      <c r="E1384" s="39"/>
      <c r="F1384" s="35"/>
      <c r="I1384" s="42" t="str">
        <f t="shared" ca="1" si="74"/>
        <v/>
      </c>
      <c r="J1384" s="42" t="str">
        <f t="shared" ca="1" si="75"/>
        <v/>
      </c>
    </row>
    <row r="1385" spans="3:10" x14ac:dyDescent="0.25">
      <c r="D1385" s="52"/>
      <c r="E1385" s="38"/>
      <c r="F1385" s="38"/>
      <c r="I1385" s="42" t="str">
        <f t="shared" ca="1" si="74"/>
        <v/>
      </c>
      <c r="J1385" s="42" t="str">
        <f t="shared" ca="1" si="75"/>
        <v/>
      </c>
    </row>
    <row r="1386" spans="3:10" x14ac:dyDescent="0.25">
      <c r="D1386" s="46">
        <f ca="1">SUM(INDIRECT(CONCATENATE(ADDRESS(ROW(D1350),COLUMN(D1350)),":",ADDRESS(ROW()-1,COLUMN()))))</f>
        <v>0</v>
      </c>
      <c r="I1386" s="46">
        <f ca="1">SUM(INDIRECT(CONCATENATE(ADDRESS(ROW(I1350),COLUMN(I1350)),":",ADDRESS(ROW()-1,COLUMN()))))</f>
        <v>0</v>
      </c>
      <c r="J1386" s="46">
        <f ca="1">SUM(INDIRECT(CONCATENATE(ADDRESS(ROW(J1350),COLUMN(J1350)),":",ADDRESS(ROW()-1,COLUMN()))))</f>
        <v>0</v>
      </c>
    </row>
    <row r="1388" spans="3:10" x14ac:dyDescent="0.25">
      <c r="C1388" s="34">
        <f ca="1">EOMONTH(C1350,0)+1</f>
        <v>38292</v>
      </c>
      <c r="D1388" s="52"/>
      <c r="E1388" s="39"/>
      <c r="F1388" s="35"/>
      <c r="I1388" s="42" t="str">
        <f ca="1">IF(D1388="","",D1388*IF(UPPER(H1388)="Y",1,$C$1086))</f>
        <v/>
      </c>
      <c r="J1388" s="42" t="str">
        <f ca="1">IF(D1388="","",($C$1085-E1388)*I1388*10)</f>
        <v/>
      </c>
    </row>
    <row r="1389" spans="3:10" x14ac:dyDescent="0.25">
      <c r="C1389" s="41">
        <f ca="1">INDEX(Inputs!$1:$1048576,MATCH(C1388,Inputs!C:C,0),5)</f>
        <v>3.823</v>
      </c>
      <c r="D1389" s="52"/>
      <c r="E1389" s="39"/>
      <c r="F1389" s="35"/>
      <c r="I1389" s="42" t="str">
        <f t="shared" ref="I1389:I1423" ca="1" si="76">IF(D1389="","",D1389*IF(UPPER(H1389)="Y",1,$C$1086))</f>
        <v/>
      </c>
      <c r="J1389" s="42" t="str">
        <f t="shared" ref="J1389:J1423" ca="1" si="77">IF(D1389="","",($C$1085-E1389)*I1389*10)</f>
        <v/>
      </c>
    </row>
    <row r="1390" spans="3:10" x14ac:dyDescent="0.25">
      <c r="C1390" s="40">
        <f ca="1">INDEX(Inputs!$1:$1048576,MATCH(C1388,Inputs!C:C,0),8)</f>
        <v>0.88847644115229485</v>
      </c>
      <c r="D1390" s="52"/>
      <c r="E1390" s="39"/>
      <c r="F1390" s="35"/>
      <c r="I1390" s="42" t="str">
        <f t="shared" ca="1" si="76"/>
        <v/>
      </c>
      <c r="J1390" s="42" t="str">
        <f t="shared" ca="1" si="77"/>
        <v/>
      </c>
    </row>
    <row r="1391" spans="3:10" x14ac:dyDescent="0.25">
      <c r="C1391" s="63">
        <f ca="1">I1424</f>
        <v>0</v>
      </c>
      <c r="D1391" s="52"/>
      <c r="E1391" s="39"/>
      <c r="F1391" s="35"/>
      <c r="I1391" s="42" t="str">
        <f t="shared" ca="1" si="76"/>
        <v/>
      </c>
      <c r="J1391" s="42" t="str">
        <f t="shared" ca="1" si="77"/>
        <v/>
      </c>
    </row>
    <row r="1392" spans="3:10" x14ac:dyDescent="0.25">
      <c r="C1392" s="63">
        <f ca="1">J1424</f>
        <v>0</v>
      </c>
      <c r="D1392" s="52"/>
      <c r="E1392" s="39"/>
      <c r="F1392" s="35"/>
      <c r="I1392" s="42" t="str">
        <f t="shared" ca="1" si="76"/>
        <v/>
      </c>
      <c r="J1392" s="42" t="str">
        <f t="shared" ca="1" si="77"/>
        <v/>
      </c>
    </row>
    <row r="1393" spans="3:10" x14ac:dyDescent="0.25">
      <c r="C1393" s="47"/>
      <c r="D1393" s="52"/>
      <c r="E1393" s="39"/>
      <c r="F1393" s="35"/>
      <c r="I1393" s="42" t="str">
        <f t="shared" ca="1" si="76"/>
        <v/>
      </c>
      <c r="J1393" s="42" t="str">
        <f t="shared" ca="1" si="77"/>
        <v/>
      </c>
    </row>
    <row r="1394" spans="3:10" x14ac:dyDescent="0.25">
      <c r="C1394" s="45"/>
      <c r="D1394" s="52"/>
      <c r="E1394" s="39"/>
      <c r="F1394" s="35"/>
      <c r="I1394" s="42" t="str">
        <f t="shared" ca="1" si="76"/>
        <v/>
      </c>
      <c r="J1394" s="42" t="str">
        <f t="shared" ca="1" si="77"/>
        <v/>
      </c>
    </row>
    <row r="1395" spans="3:10" x14ac:dyDescent="0.25">
      <c r="D1395" s="52"/>
      <c r="E1395" s="39"/>
      <c r="F1395" s="35"/>
      <c r="I1395" s="42" t="str">
        <f t="shared" ca="1" si="76"/>
        <v/>
      </c>
      <c r="J1395" s="42" t="str">
        <f t="shared" ca="1" si="77"/>
        <v/>
      </c>
    </row>
    <row r="1396" spans="3:10" x14ac:dyDescent="0.25">
      <c r="C1396" s="4"/>
      <c r="D1396" s="52"/>
      <c r="E1396" s="39"/>
      <c r="F1396" s="35"/>
      <c r="I1396" s="42" t="str">
        <f t="shared" ca="1" si="76"/>
        <v/>
      </c>
      <c r="J1396" s="42" t="str">
        <f t="shared" ca="1" si="77"/>
        <v/>
      </c>
    </row>
    <row r="1397" spans="3:10" x14ac:dyDescent="0.25">
      <c r="D1397" s="52"/>
      <c r="E1397" s="39"/>
      <c r="F1397" s="35"/>
      <c r="I1397" s="42" t="str">
        <f t="shared" ca="1" si="76"/>
        <v/>
      </c>
      <c r="J1397" s="42" t="str">
        <f t="shared" ca="1" si="77"/>
        <v/>
      </c>
    </row>
    <row r="1398" spans="3:10" x14ac:dyDescent="0.25">
      <c r="D1398" s="52"/>
      <c r="E1398" s="39"/>
      <c r="F1398" s="35"/>
      <c r="I1398" s="42" t="str">
        <f t="shared" ca="1" si="76"/>
        <v/>
      </c>
      <c r="J1398" s="42" t="str">
        <f t="shared" ca="1" si="77"/>
        <v/>
      </c>
    </row>
    <row r="1399" spans="3:10" x14ac:dyDescent="0.25">
      <c r="D1399" s="52"/>
      <c r="E1399" s="39"/>
      <c r="F1399" s="35"/>
      <c r="I1399" s="42" t="str">
        <f t="shared" ca="1" si="76"/>
        <v/>
      </c>
      <c r="J1399" s="42" t="str">
        <f t="shared" ca="1" si="77"/>
        <v/>
      </c>
    </row>
    <row r="1400" spans="3:10" x14ac:dyDescent="0.25">
      <c r="D1400" s="52"/>
      <c r="E1400" s="39"/>
      <c r="F1400" s="35"/>
      <c r="I1400" s="42" t="str">
        <f t="shared" ca="1" si="76"/>
        <v/>
      </c>
      <c r="J1400" s="42" t="str">
        <f t="shared" ca="1" si="77"/>
        <v/>
      </c>
    </row>
    <row r="1401" spans="3:10" x14ac:dyDescent="0.25">
      <c r="D1401" s="52"/>
      <c r="E1401" s="39"/>
      <c r="F1401" s="35"/>
      <c r="I1401" s="42" t="str">
        <f t="shared" ca="1" si="76"/>
        <v/>
      </c>
      <c r="J1401" s="42" t="str">
        <f t="shared" ca="1" si="77"/>
        <v/>
      </c>
    </row>
    <row r="1402" spans="3:10" x14ac:dyDescent="0.25">
      <c r="D1402" s="52"/>
      <c r="E1402" s="39"/>
      <c r="F1402" s="35"/>
      <c r="I1402" s="42" t="str">
        <f t="shared" ca="1" si="76"/>
        <v/>
      </c>
      <c r="J1402" s="42" t="str">
        <f t="shared" ca="1" si="77"/>
        <v/>
      </c>
    </row>
    <row r="1403" spans="3:10" x14ac:dyDescent="0.25">
      <c r="D1403" s="52"/>
      <c r="E1403" s="39"/>
      <c r="F1403" s="35"/>
      <c r="I1403" s="42" t="str">
        <f t="shared" ca="1" si="76"/>
        <v/>
      </c>
      <c r="J1403" s="42" t="str">
        <f t="shared" ca="1" si="77"/>
        <v/>
      </c>
    </row>
    <row r="1404" spans="3:10" x14ac:dyDescent="0.25">
      <c r="D1404" s="52"/>
      <c r="E1404" s="39"/>
      <c r="F1404" s="35"/>
      <c r="I1404" s="42" t="str">
        <f t="shared" ca="1" si="76"/>
        <v/>
      </c>
      <c r="J1404" s="42" t="str">
        <f t="shared" ca="1" si="77"/>
        <v/>
      </c>
    </row>
    <row r="1405" spans="3:10" x14ac:dyDescent="0.25">
      <c r="D1405" s="52"/>
      <c r="E1405" s="39"/>
      <c r="F1405" s="35"/>
      <c r="I1405" s="42" t="str">
        <f t="shared" ca="1" si="76"/>
        <v/>
      </c>
      <c r="J1405" s="42" t="str">
        <f t="shared" ca="1" si="77"/>
        <v/>
      </c>
    </row>
    <row r="1406" spans="3:10" x14ac:dyDescent="0.25">
      <c r="D1406" s="52"/>
      <c r="E1406" s="39"/>
      <c r="F1406" s="35"/>
      <c r="I1406" s="42" t="str">
        <f t="shared" ca="1" si="76"/>
        <v/>
      </c>
      <c r="J1406" s="42" t="str">
        <f t="shared" ca="1" si="77"/>
        <v/>
      </c>
    </row>
    <row r="1407" spans="3:10" x14ac:dyDescent="0.25">
      <c r="D1407" s="52"/>
      <c r="E1407" s="39"/>
      <c r="F1407" s="35"/>
      <c r="I1407" s="42" t="str">
        <f t="shared" ca="1" si="76"/>
        <v/>
      </c>
      <c r="J1407" s="42" t="str">
        <f t="shared" ca="1" si="77"/>
        <v/>
      </c>
    </row>
    <row r="1408" spans="3:10" x14ac:dyDescent="0.25">
      <c r="D1408" s="52"/>
      <c r="E1408" s="39"/>
      <c r="F1408" s="35"/>
      <c r="I1408" s="42" t="str">
        <f t="shared" ca="1" si="76"/>
        <v/>
      </c>
      <c r="J1408" s="42" t="str">
        <f t="shared" ca="1" si="77"/>
        <v/>
      </c>
    </row>
    <row r="1409" spans="4:10" x14ac:dyDescent="0.25">
      <c r="D1409" s="52"/>
      <c r="E1409" s="39"/>
      <c r="F1409" s="35"/>
      <c r="I1409" s="42" t="str">
        <f t="shared" ca="1" si="76"/>
        <v/>
      </c>
      <c r="J1409" s="42" t="str">
        <f t="shared" ca="1" si="77"/>
        <v/>
      </c>
    </row>
    <row r="1410" spans="4:10" x14ac:dyDescent="0.25">
      <c r="D1410" s="52"/>
      <c r="E1410" s="39"/>
      <c r="F1410" s="35"/>
      <c r="I1410" s="42" t="str">
        <f t="shared" ca="1" si="76"/>
        <v/>
      </c>
      <c r="J1410" s="42" t="str">
        <f t="shared" ca="1" si="77"/>
        <v/>
      </c>
    </row>
    <row r="1411" spans="4:10" x14ac:dyDescent="0.25">
      <c r="D1411" s="52"/>
      <c r="E1411" s="39"/>
      <c r="F1411" s="35"/>
      <c r="I1411" s="42" t="str">
        <f t="shared" ca="1" si="76"/>
        <v/>
      </c>
      <c r="J1411" s="42" t="str">
        <f t="shared" ca="1" si="77"/>
        <v/>
      </c>
    </row>
    <row r="1412" spans="4:10" x14ac:dyDescent="0.25">
      <c r="D1412" s="52"/>
      <c r="E1412" s="39"/>
      <c r="F1412" s="35"/>
      <c r="I1412" s="42" t="str">
        <f t="shared" ca="1" si="76"/>
        <v/>
      </c>
      <c r="J1412" s="42" t="str">
        <f t="shared" ca="1" si="77"/>
        <v/>
      </c>
    </row>
    <row r="1413" spans="4:10" x14ac:dyDescent="0.25">
      <c r="D1413" s="52"/>
      <c r="E1413" s="39"/>
      <c r="F1413" s="35"/>
      <c r="I1413" s="42" t="str">
        <f t="shared" ca="1" si="76"/>
        <v/>
      </c>
      <c r="J1413" s="42" t="str">
        <f t="shared" ca="1" si="77"/>
        <v/>
      </c>
    </row>
    <row r="1414" spans="4:10" x14ac:dyDescent="0.25">
      <c r="D1414" s="52"/>
      <c r="E1414" s="39"/>
      <c r="F1414" s="35"/>
      <c r="I1414" s="42" t="str">
        <f t="shared" ca="1" si="76"/>
        <v/>
      </c>
      <c r="J1414" s="42" t="str">
        <f t="shared" ca="1" si="77"/>
        <v/>
      </c>
    </row>
    <row r="1415" spans="4:10" x14ac:dyDescent="0.25">
      <c r="D1415" s="52"/>
      <c r="E1415" s="39"/>
      <c r="F1415" s="35"/>
      <c r="I1415" s="42" t="str">
        <f t="shared" ca="1" si="76"/>
        <v/>
      </c>
      <c r="J1415" s="42" t="str">
        <f t="shared" ca="1" si="77"/>
        <v/>
      </c>
    </row>
    <row r="1416" spans="4:10" x14ac:dyDescent="0.25">
      <c r="D1416" s="52"/>
      <c r="E1416" s="39"/>
      <c r="F1416" s="35"/>
      <c r="I1416" s="42" t="str">
        <f t="shared" ca="1" si="76"/>
        <v/>
      </c>
      <c r="J1416" s="42" t="str">
        <f t="shared" ca="1" si="77"/>
        <v/>
      </c>
    </row>
    <row r="1417" spans="4:10" x14ac:dyDescent="0.25">
      <c r="D1417" s="52"/>
      <c r="E1417" s="39"/>
      <c r="F1417" s="35"/>
      <c r="I1417" s="42" t="str">
        <f t="shared" ca="1" si="76"/>
        <v/>
      </c>
      <c r="J1417" s="42" t="str">
        <f t="shared" ca="1" si="77"/>
        <v/>
      </c>
    </row>
    <row r="1418" spans="4:10" x14ac:dyDescent="0.25">
      <c r="D1418" s="52"/>
      <c r="E1418" s="39"/>
      <c r="F1418" s="35"/>
      <c r="I1418" s="42" t="str">
        <f t="shared" ca="1" si="76"/>
        <v/>
      </c>
      <c r="J1418" s="42" t="str">
        <f t="shared" ca="1" si="77"/>
        <v/>
      </c>
    </row>
    <row r="1419" spans="4:10" x14ac:dyDescent="0.25">
      <c r="D1419" s="52"/>
      <c r="E1419" s="39"/>
      <c r="F1419" s="35"/>
      <c r="I1419" s="42" t="str">
        <f t="shared" ca="1" si="76"/>
        <v/>
      </c>
      <c r="J1419" s="42" t="str">
        <f t="shared" ca="1" si="77"/>
        <v/>
      </c>
    </row>
    <row r="1420" spans="4:10" x14ac:dyDescent="0.25">
      <c r="D1420" s="52"/>
      <c r="E1420" s="39"/>
      <c r="F1420" s="35"/>
      <c r="I1420" s="42" t="str">
        <f t="shared" ca="1" si="76"/>
        <v/>
      </c>
      <c r="J1420" s="42" t="str">
        <f t="shared" ca="1" si="77"/>
        <v/>
      </c>
    </row>
    <row r="1421" spans="4:10" x14ac:dyDescent="0.25">
      <c r="D1421" s="52"/>
      <c r="E1421" s="39"/>
      <c r="F1421" s="35"/>
      <c r="I1421" s="42" t="str">
        <f t="shared" ca="1" si="76"/>
        <v/>
      </c>
      <c r="J1421" s="42" t="str">
        <f t="shared" ca="1" si="77"/>
        <v/>
      </c>
    </row>
    <row r="1422" spans="4:10" x14ac:dyDescent="0.25">
      <c r="D1422" s="52"/>
      <c r="E1422" s="39"/>
      <c r="F1422" s="35"/>
      <c r="I1422" s="42" t="str">
        <f t="shared" ca="1" si="76"/>
        <v/>
      </c>
      <c r="J1422" s="42" t="str">
        <f t="shared" ca="1" si="77"/>
        <v/>
      </c>
    </row>
    <row r="1423" spans="4:10" x14ac:dyDescent="0.25">
      <c r="D1423" s="52"/>
      <c r="E1423" s="38"/>
      <c r="F1423" s="38"/>
      <c r="I1423" s="42" t="str">
        <f t="shared" ca="1" si="76"/>
        <v/>
      </c>
      <c r="J1423" s="42" t="str">
        <f t="shared" ca="1" si="77"/>
        <v/>
      </c>
    </row>
    <row r="1424" spans="4:10" x14ac:dyDescent="0.25">
      <c r="D1424" s="46">
        <f ca="1">SUM(INDIRECT(CONCATENATE(ADDRESS(ROW(D1388),COLUMN(D1388)),":",ADDRESS(ROW()-1,COLUMN()))))</f>
        <v>0</v>
      </c>
      <c r="I1424" s="46">
        <f ca="1">SUM(INDIRECT(CONCATENATE(ADDRESS(ROW(I1388),COLUMN(I1388)),":",ADDRESS(ROW()-1,COLUMN()))))</f>
        <v>0</v>
      </c>
      <c r="J1424" s="46">
        <f ca="1">SUM(INDIRECT(CONCATENATE(ADDRESS(ROW(J1388),COLUMN(J1388)),":",ADDRESS(ROW()-1,COLUMN()))))</f>
        <v>0</v>
      </c>
    </row>
    <row r="1426" spans="3:10" x14ac:dyDescent="0.25">
      <c r="C1426" s="34">
        <f ca="1">EOMONTH(C1388,0)+1</f>
        <v>38322</v>
      </c>
      <c r="D1426" s="52"/>
      <c r="E1426" s="39"/>
      <c r="F1426" s="35"/>
      <c r="I1426" s="42" t="str">
        <f ca="1">IF(D1426="","",D1426*IF(UPPER(H1426)="Y",1,$C$1086))</f>
        <v/>
      </c>
      <c r="J1426" s="42" t="str">
        <f ca="1">IF(D1426="","",($C$1085-E1426)*I1426*10)</f>
        <v/>
      </c>
    </row>
    <row r="1427" spans="3:10" x14ac:dyDescent="0.25">
      <c r="C1427" s="41">
        <f ca="1">INDEX(Inputs!$1:$1048576,MATCH(C1426,Inputs!C:C,0),5)</f>
        <v>3.9830000000000005</v>
      </c>
      <c r="D1427" s="52"/>
      <c r="E1427" s="39"/>
      <c r="F1427" s="35"/>
      <c r="I1427" s="42" t="str">
        <f t="shared" ref="I1427:I1461" ca="1" si="78">IF(D1427="","",D1427*IF(UPPER(H1427)="Y",1,$C$1086))</f>
        <v/>
      </c>
      <c r="J1427" s="42" t="str">
        <f t="shared" ref="J1427:J1461" ca="1" si="79">IF(D1427="","",($C$1085-E1427)*I1427*10)</f>
        <v/>
      </c>
    </row>
    <row r="1428" spans="3:10" x14ac:dyDescent="0.25">
      <c r="C1428" s="40">
        <f ca="1">INDEX(Inputs!$1:$1048576,MATCH(C1426,Inputs!C:C,0),8)</f>
        <v>0.88436549289422206</v>
      </c>
      <c r="D1428" s="52"/>
      <c r="E1428" s="39"/>
      <c r="F1428" s="35"/>
      <c r="I1428" s="42" t="str">
        <f t="shared" ca="1" si="78"/>
        <v/>
      </c>
      <c r="J1428" s="42" t="str">
        <f t="shared" ca="1" si="79"/>
        <v/>
      </c>
    </row>
    <row r="1429" spans="3:10" x14ac:dyDescent="0.25">
      <c r="C1429" s="63">
        <f ca="1">I1462</f>
        <v>0</v>
      </c>
      <c r="D1429" s="52"/>
      <c r="E1429" s="39"/>
      <c r="F1429" s="35"/>
      <c r="I1429" s="42" t="str">
        <f t="shared" ca="1" si="78"/>
        <v/>
      </c>
      <c r="J1429" s="42" t="str">
        <f t="shared" ca="1" si="79"/>
        <v/>
      </c>
    </row>
    <row r="1430" spans="3:10" x14ac:dyDescent="0.25">
      <c r="C1430" s="63">
        <f ca="1">J1462</f>
        <v>0</v>
      </c>
      <c r="D1430" s="52"/>
      <c r="E1430" s="39"/>
      <c r="F1430" s="35"/>
      <c r="I1430" s="42" t="str">
        <f t="shared" ca="1" si="78"/>
        <v/>
      </c>
      <c r="J1430" s="42" t="str">
        <f t="shared" ca="1" si="79"/>
        <v/>
      </c>
    </row>
    <row r="1431" spans="3:10" x14ac:dyDescent="0.25">
      <c r="C1431" s="47"/>
      <c r="D1431" s="52"/>
      <c r="E1431" s="39"/>
      <c r="F1431" s="35"/>
      <c r="I1431" s="42" t="str">
        <f t="shared" ca="1" si="78"/>
        <v/>
      </c>
      <c r="J1431" s="42" t="str">
        <f t="shared" ca="1" si="79"/>
        <v/>
      </c>
    </row>
    <row r="1432" spans="3:10" x14ac:dyDescent="0.25">
      <c r="C1432" s="45"/>
      <c r="D1432" s="52"/>
      <c r="E1432" s="39"/>
      <c r="F1432" s="35"/>
      <c r="I1432" s="42" t="str">
        <f t="shared" ca="1" si="78"/>
        <v/>
      </c>
      <c r="J1432" s="42" t="str">
        <f t="shared" ca="1" si="79"/>
        <v/>
      </c>
    </row>
    <row r="1433" spans="3:10" x14ac:dyDescent="0.25">
      <c r="D1433" s="52"/>
      <c r="E1433" s="39"/>
      <c r="F1433" s="35"/>
      <c r="I1433" s="42" t="str">
        <f t="shared" ca="1" si="78"/>
        <v/>
      </c>
      <c r="J1433" s="42" t="str">
        <f t="shared" ca="1" si="79"/>
        <v/>
      </c>
    </row>
    <row r="1434" spans="3:10" x14ac:dyDescent="0.25">
      <c r="C1434" s="4"/>
      <c r="D1434" s="52"/>
      <c r="E1434" s="39"/>
      <c r="F1434" s="35"/>
      <c r="I1434" s="42" t="str">
        <f t="shared" ca="1" si="78"/>
        <v/>
      </c>
      <c r="J1434" s="42" t="str">
        <f t="shared" ca="1" si="79"/>
        <v/>
      </c>
    </row>
    <row r="1435" spans="3:10" x14ac:dyDescent="0.25">
      <c r="D1435" s="52"/>
      <c r="E1435" s="39"/>
      <c r="F1435" s="35"/>
      <c r="I1435" s="42" t="str">
        <f t="shared" ca="1" si="78"/>
        <v/>
      </c>
      <c r="J1435" s="42" t="str">
        <f t="shared" ca="1" si="79"/>
        <v/>
      </c>
    </row>
    <row r="1436" spans="3:10" x14ac:dyDescent="0.25">
      <c r="D1436" s="52"/>
      <c r="E1436" s="39"/>
      <c r="F1436" s="35"/>
      <c r="I1436" s="42" t="str">
        <f t="shared" ca="1" si="78"/>
        <v/>
      </c>
      <c r="J1436" s="42" t="str">
        <f t="shared" ca="1" si="79"/>
        <v/>
      </c>
    </row>
    <row r="1437" spans="3:10" x14ac:dyDescent="0.25">
      <c r="D1437" s="52"/>
      <c r="E1437" s="39"/>
      <c r="F1437" s="35"/>
      <c r="I1437" s="42" t="str">
        <f t="shared" ca="1" si="78"/>
        <v/>
      </c>
      <c r="J1437" s="42" t="str">
        <f t="shared" ca="1" si="79"/>
        <v/>
      </c>
    </row>
    <row r="1438" spans="3:10" x14ac:dyDescent="0.25">
      <c r="D1438" s="52"/>
      <c r="E1438" s="39"/>
      <c r="F1438" s="35"/>
      <c r="I1438" s="42" t="str">
        <f t="shared" ca="1" si="78"/>
        <v/>
      </c>
      <c r="J1438" s="42" t="str">
        <f t="shared" ca="1" si="79"/>
        <v/>
      </c>
    </row>
    <row r="1439" spans="3:10" x14ac:dyDescent="0.25">
      <c r="D1439" s="52"/>
      <c r="E1439" s="39"/>
      <c r="F1439" s="35"/>
      <c r="I1439" s="42" t="str">
        <f t="shared" ca="1" si="78"/>
        <v/>
      </c>
      <c r="J1439" s="42" t="str">
        <f t="shared" ca="1" si="79"/>
        <v/>
      </c>
    </row>
    <row r="1440" spans="3:10" x14ac:dyDescent="0.25">
      <c r="D1440" s="52"/>
      <c r="E1440" s="39"/>
      <c r="F1440" s="35"/>
      <c r="I1440" s="42" t="str">
        <f t="shared" ca="1" si="78"/>
        <v/>
      </c>
      <c r="J1440" s="42" t="str">
        <f t="shared" ca="1" si="79"/>
        <v/>
      </c>
    </row>
    <row r="1441" spans="4:10" x14ac:dyDescent="0.25">
      <c r="D1441" s="52"/>
      <c r="E1441" s="39"/>
      <c r="F1441" s="35"/>
      <c r="I1441" s="42" t="str">
        <f t="shared" ca="1" si="78"/>
        <v/>
      </c>
      <c r="J1441" s="42" t="str">
        <f t="shared" ca="1" si="79"/>
        <v/>
      </c>
    </row>
    <row r="1442" spans="4:10" x14ac:dyDescent="0.25">
      <c r="D1442" s="52"/>
      <c r="E1442" s="39"/>
      <c r="F1442" s="35"/>
      <c r="I1442" s="42" t="str">
        <f t="shared" ca="1" si="78"/>
        <v/>
      </c>
      <c r="J1442" s="42" t="str">
        <f t="shared" ca="1" si="79"/>
        <v/>
      </c>
    </row>
    <row r="1443" spans="4:10" x14ac:dyDescent="0.25">
      <c r="D1443" s="52"/>
      <c r="E1443" s="39"/>
      <c r="F1443" s="35"/>
      <c r="I1443" s="42" t="str">
        <f t="shared" ca="1" si="78"/>
        <v/>
      </c>
      <c r="J1443" s="42" t="str">
        <f t="shared" ca="1" si="79"/>
        <v/>
      </c>
    </row>
    <row r="1444" spans="4:10" x14ac:dyDescent="0.25">
      <c r="D1444" s="52"/>
      <c r="E1444" s="39"/>
      <c r="F1444" s="35"/>
      <c r="I1444" s="42" t="str">
        <f t="shared" ca="1" si="78"/>
        <v/>
      </c>
      <c r="J1444" s="42" t="str">
        <f t="shared" ca="1" si="79"/>
        <v/>
      </c>
    </row>
    <row r="1445" spans="4:10" x14ac:dyDescent="0.25">
      <c r="D1445" s="52"/>
      <c r="E1445" s="39"/>
      <c r="F1445" s="35"/>
      <c r="I1445" s="42" t="str">
        <f t="shared" ca="1" si="78"/>
        <v/>
      </c>
      <c r="J1445" s="42" t="str">
        <f t="shared" ca="1" si="79"/>
        <v/>
      </c>
    </row>
    <row r="1446" spans="4:10" x14ac:dyDescent="0.25">
      <c r="D1446" s="52"/>
      <c r="E1446" s="39"/>
      <c r="F1446" s="35"/>
      <c r="I1446" s="42" t="str">
        <f t="shared" ca="1" si="78"/>
        <v/>
      </c>
      <c r="J1446" s="42" t="str">
        <f t="shared" ca="1" si="79"/>
        <v/>
      </c>
    </row>
    <row r="1447" spans="4:10" x14ac:dyDescent="0.25">
      <c r="D1447" s="52"/>
      <c r="E1447" s="39"/>
      <c r="F1447" s="35"/>
      <c r="I1447" s="42" t="str">
        <f t="shared" ca="1" si="78"/>
        <v/>
      </c>
      <c r="J1447" s="42" t="str">
        <f t="shared" ca="1" si="79"/>
        <v/>
      </c>
    </row>
    <row r="1448" spans="4:10" x14ac:dyDescent="0.25">
      <c r="D1448" s="52"/>
      <c r="E1448" s="39"/>
      <c r="F1448" s="35"/>
      <c r="I1448" s="42" t="str">
        <f t="shared" ca="1" si="78"/>
        <v/>
      </c>
      <c r="J1448" s="42" t="str">
        <f t="shared" ca="1" si="79"/>
        <v/>
      </c>
    </row>
    <row r="1449" spans="4:10" x14ac:dyDescent="0.25">
      <c r="D1449" s="52"/>
      <c r="E1449" s="39"/>
      <c r="F1449" s="35"/>
      <c r="I1449" s="42" t="str">
        <f t="shared" ca="1" si="78"/>
        <v/>
      </c>
      <c r="J1449" s="42" t="str">
        <f t="shared" ca="1" si="79"/>
        <v/>
      </c>
    </row>
    <row r="1450" spans="4:10" x14ac:dyDescent="0.25">
      <c r="D1450" s="52"/>
      <c r="E1450" s="39"/>
      <c r="F1450" s="35"/>
      <c r="I1450" s="42" t="str">
        <f t="shared" ca="1" si="78"/>
        <v/>
      </c>
      <c r="J1450" s="42" t="str">
        <f t="shared" ca="1" si="79"/>
        <v/>
      </c>
    </row>
    <row r="1451" spans="4:10" x14ac:dyDescent="0.25">
      <c r="D1451" s="52"/>
      <c r="E1451" s="39"/>
      <c r="F1451" s="35"/>
      <c r="I1451" s="42" t="str">
        <f t="shared" ca="1" si="78"/>
        <v/>
      </c>
      <c r="J1451" s="42" t="str">
        <f t="shared" ca="1" si="79"/>
        <v/>
      </c>
    </row>
    <row r="1452" spans="4:10" x14ac:dyDescent="0.25">
      <c r="D1452" s="52"/>
      <c r="E1452" s="39"/>
      <c r="F1452" s="35"/>
      <c r="I1452" s="42" t="str">
        <f t="shared" ca="1" si="78"/>
        <v/>
      </c>
      <c r="J1452" s="42" t="str">
        <f t="shared" ca="1" si="79"/>
        <v/>
      </c>
    </row>
    <row r="1453" spans="4:10" x14ac:dyDescent="0.25">
      <c r="D1453" s="52"/>
      <c r="E1453" s="39"/>
      <c r="F1453" s="35"/>
      <c r="I1453" s="42" t="str">
        <f t="shared" ca="1" si="78"/>
        <v/>
      </c>
      <c r="J1453" s="42" t="str">
        <f t="shared" ca="1" si="79"/>
        <v/>
      </c>
    </row>
    <row r="1454" spans="4:10" x14ac:dyDescent="0.25">
      <c r="D1454" s="52"/>
      <c r="E1454" s="39"/>
      <c r="F1454" s="35"/>
      <c r="I1454" s="42" t="str">
        <f t="shared" ca="1" si="78"/>
        <v/>
      </c>
      <c r="J1454" s="42" t="str">
        <f t="shared" ca="1" si="79"/>
        <v/>
      </c>
    </row>
    <row r="1455" spans="4:10" x14ac:dyDescent="0.25">
      <c r="D1455" s="52"/>
      <c r="E1455" s="39"/>
      <c r="F1455" s="35"/>
      <c r="I1455" s="42" t="str">
        <f t="shared" ca="1" si="78"/>
        <v/>
      </c>
      <c r="J1455" s="42" t="str">
        <f t="shared" ca="1" si="79"/>
        <v/>
      </c>
    </row>
    <row r="1456" spans="4:10" x14ac:dyDescent="0.25">
      <c r="D1456" s="52"/>
      <c r="E1456" s="39"/>
      <c r="F1456" s="35"/>
      <c r="I1456" s="42" t="str">
        <f t="shared" ca="1" si="78"/>
        <v/>
      </c>
      <c r="J1456" s="42" t="str">
        <f t="shared" ca="1" si="79"/>
        <v/>
      </c>
    </row>
    <row r="1457" spans="3:10" x14ac:dyDescent="0.25">
      <c r="D1457" s="52"/>
      <c r="E1457" s="39"/>
      <c r="F1457" s="35"/>
      <c r="I1457" s="42" t="str">
        <f t="shared" ca="1" si="78"/>
        <v/>
      </c>
      <c r="J1457" s="42" t="str">
        <f t="shared" ca="1" si="79"/>
        <v/>
      </c>
    </row>
    <row r="1458" spans="3:10" x14ac:dyDescent="0.25">
      <c r="D1458" s="52"/>
      <c r="E1458" s="39"/>
      <c r="F1458" s="35"/>
      <c r="I1458" s="42" t="str">
        <f t="shared" ca="1" si="78"/>
        <v/>
      </c>
      <c r="J1458" s="42" t="str">
        <f t="shared" ca="1" si="79"/>
        <v/>
      </c>
    </row>
    <row r="1459" spans="3:10" x14ac:dyDescent="0.25">
      <c r="D1459" s="52"/>
      <c r="E1459" s="39"/>
      <c r="F1459" s="35"/>
      <c r="I1459" s="42" t="str">
        <f t="shared" ca="1" si="78"/>
        <v/>
      </c>
      <c r="J1459" s="42" t="str">
        <f t="shared" ca="1" si="79"/>
        <v/>
      </c>
    </row>
    <row r="1460" spans="3:10" x14ac:dyDescent="0.25">
      <c r="D1460" s="52"/>
      <c r="E1460" s="39"/>
      <c r="F1460" s="35"/>
      <c r="I1460" s="42" t="str">
        <f t="shared" ca="1" si="78"/>
        <v/>
      </c>
      <c r="J1460" s="42" t="str">
        <f t="shared" ca="1" si="79"/>
        <v/>
      </c>
    </row>
    <row r="1461" spans="3:10" x14ac:dyDescent="0.25">
      <c r="D1461" s="52"/>
      <c r="E1461" s="38"/>
      <c r="F1461" s="38"/>
      <c r="I1461" s="42" t="str">
        <f t="shared" ca="1" si="78"/>
        <v/>
      </c>
      <c r="J1461" s="42" t="str">
        <f t="shared" ca="1" si="79"/>
        <v/>
      </c>
    </row>
    <row r="1462" spans="3:10" x14ac:dyDescent="0.25">
      <c r="D1462" s="46">
        <f ca="1">SUM(INDIRECT(CONCATENATE(ADDRESS(ROW(D1426),COLUMN(D1426)),":",ADDRESS(ROW()-1,COLUMN()))))</f>
        <v>0</v>
      </c>
      <c r="I1462" s="46">
        <f ca="1">SUM(INDIRECT(CONCATENATE(ADDRESS(ROW(I1426),COLUMN(I1426)),":",ADDRESS(ROW()-1,COLUMN()))))</f>
        <v>0</v>
      </c>
      <c r="J1462" s="46">
        <f ca="1">SUM(INDIRECT(CONCATENATE(ADDRESS(ROW(J1426),COLUMN(J1426)),":",ADDRESS(ROW()-1,COLUMN()))))</f>
        <v>0</v>
      </c>
    </row>
    <row r="1464" spans="3:10" x14ac:dyDescent="0.25">
      <c r="C1464" s="34">
        <f ca="1">EOMONTH(C1426,0)+1</f>
        <v>38353</v>
      </c>
      <c r="D1464" s="52"/>
      <c r="E1464" s="39"/>
      <c r="F1464" s="35"/>
      <c r="I1464" s="42" t="str">
        <f ca="1">IF(D1464="","",D1464*IF(UPPER(H1464)="Y",1,$C$1086))</f>
        <v/>
      </c>
      <c r="J1464" s="42" t="str">
        <f ca="1">IF(D1464="","",($C$1085-E1464)*I1464*10)</f>
        <v/>
      </c>
    </row>
    <row r="1465" spans="3:10" x14ac:dyDescent="0.25">
      <c r="C1465" s="41">
        <f ca="1">INDEX(Inputs!$1:$1048576,MATCH(C1464,Inputs!C:C,0),5)</f>
        <v>4.008</v>
      </c>
      <c r="D1465" s="52"/>
      <c r="E1465" s="39"/>
      <c r="F1465" s="35"/>
      <c r="I1465" s="42" t="str">
        <f t="shared" ref="I1465:I1499" ca="1" si="80">IF(D1465="","",D1465*IF(UPPER(H1465)="Y",1,$C$1086))</f>
        <v/>
      </c>
      <c r="J1465" s="42" t="str">
        <f t="shared" ref="J1465:J1499" ca="1" si="81">IF(D1465="","",($C$1085-E1465)*I1465*10)</f>
        <v/>
      </c>
    </row>
    <row r="1466" spans="3:10" x14ac:dyDescent="0.25">
      <c r="C1466" s="40">
        <f ca="1">INDEX(Inputs!$1:$1048576,MATCH(C1464,Inputs!C:C,0),8)</f>
        <v>0.88010837195635228</v>
      </c>
      <c r="D1466" s="52"/>
      <c r="E1466" s="39"/>
      <c r="F1466" s="35"/>
      <c r="I1466" s="42" t="str">
        <f t="shared" ca="1" si="80"/>
        <v/>
      </c>
      <c r="J1466" s="42" t="str">
        <f t="shared" ca="1" si="81"/>
        <v/>
      </c>
    </row>
    <row r="1467" spans="3:10" x14ac:dyDescent="0.25">
      <c r="C1467" s="63">
        <f ca="1">I1500</f>
        <v>0</v>
      </c>
      <c r="D1467" s="52"/>
      <c r="E1467" s="39"/>
      <c r="F1467" s="35"/>
      <c r="I1467" s="42" t="str">
        <f t="shared" ca="1" si="80"/>
        <v/>
      </c>
      <c r="J1467" s="42" t="str">
        <f t="shared" ca="1" si="81"/>
        <v/>
      </c>
    </row>
    <row r="1468" spans="3:10" x14ac:dyDescent="0.25">
      <c r="C1468" s="63">
        <f ca="1">J1500</f>
        <v>0</v>
      </c>
      <c r="D1468" s="52"/>
      <c r="E1468" s="39"/>
      <c r="F1468" s="35"/>
      <c r="I1468" s="42" t="str">
        <f t="shared" ca="1" si="80"/>
        <v/>
      </c>
      <c r="J1468" s="42" t="str">
        <f t="shared" ca="1" si="81"/>
        <v/>
      </c>
    </row>
    <row r="1469" spans="3:10" x14ac:dyDescent="0.25">
      <c r="C1469" s="47"/>
      <c r="D1469" s="52"/>
      <c r="E1469" s="39"/>
      <c r="F1469" s="35"/>
      <c r="I1469" s="42" t="str">
        <f t="shared" ca="1" si="80"/>
        <v/>
      </c>
      <c r="J1469" s="42" t="str">
        <f t="shared" ca="1" si="81"/>
        <v/>
      </c>
    </row>
    <row r="1470" spans="3:10" x14ac:dyDescent="0.25">
      <c r="C1470" s="45"/>
      <c r="D1470" s="52"/>
      <c r="E1470" s="39"/>
      <c r="F1470" s="35"/>
      <c r="I1470" s="42" t="str">
        <f t="shared" ca="1" si="80"/>
        <v/>
      </c>
      <c r="J1470" s="42" t="str">
        <f t="shared" ca="1" si="81"/>
        <v/>
      </c>
    </row>
    <row r="1471" spans="3:10" x14ac:dyDescent="0.25">
      <c r="D1471" s="52"/>
      <c r="E1471" s="39"/>
      <c r="F1471" s="35"/>
      <c r="I1471" s="42" t="str">
        <f t="shared" ca="1" si="80"/>
        <v/>
      </c>
      <c r="J1471" s="42" t="str">
        <f t="shared" ca="1" si="81"/>
        <v/>
      </c>
    </row>
    <row r="1472" spans="3:10" x14ac:dyDescent="0.25">
      <c r="C1472" s="4"/>
      <c r="D1472" s="52"/>
      <c r="E1472" s="39"/>
      <c r="F1472" s="35"/>
      <c r="I1472" s="42" t="str">
        <f t="shared" ca="1" si="80"/>
        <v/>
      </c>
      <c r="J1472" s="42" t="str">
        <f t="shared" ca="1" si="81"/>
        <v/>
      </c>
    </row>
    <row r="1473" spans="4:10" x14ac:dyDescent="0.25">
      <c r="D1473" s="52"/>
      <c r="E1473" s="39"/>
      <c r="F1473" s="35"/>
      <c r="I1473" s="42" t="str">
        <f t="shared" ca="1" si="80"/>
        <v/>
      </c>
      <c r="J1473" s="42" t="str">
        <f t="shared" ca="1" si="81"/>
        <v/>
      </c>
    </row>
    <row r="1474" spans="4:10" x14ac:dyDescent="0.25">
      <c r="D1474" s="52"/>
      <c r="E1474" s="39"/>
      <c r="F1474" s="35"/>
      <c r="I1474" s="42" t="str">
        <f t="shared" ca="1" si="80"/>
        <v/>
      </c>
      <c r="J1474" s="42" t="str">
        <f t="shared" ca="1" si="81"/>
        <v/>
      </c>
    </row>
    <row r="1475" spans="4:10" x14ac:dyDescent="0.25">
      <c r="D1475" s="52"/>
      <c r="E1475" s="39"/>
      <c r="F1475" s="35"/>
      <c r="I1475" s="42" t="str">
        <f t="shared" ca="1" si="80"/>
        <v/>
      </c>
      <c r="J1475" s="42" t="str">
        <f t="shared" ca="1" si="81"/>
        <v/>
      </c>
    </row>
    <row r="1476" spans="4:10" x14ac:dyDescent="0.25">
      <c r="D1476" s="52"/>
      <c r="E1476" s="39"/>
      <c r="F1476" s="35"/>
      <c r="I1476" s="42" t="str">
        <f t="shared" ca="1" si="80"/>
        <v/>
      </c>
      <c r="J1476" s="42" t="str">
        <f t="shared" ca="1" si="81"/>
        <v/>
      </c>
    </row>
    <row r="1477" spans="4:10" x14ac:dyDescent="0.25">
      <c r="D1477" s="52"/>
      <c r="E1477" s="39"/>
      <c r="F1477" s="35"/>
      <c r="I1477" s="42" t="str">
        <f t="shared" ca="1" si="80"/>
        <v/>
      </c>
      <c r="J1477" s="42" t="str">
        <f t="shared" ca="1" si="81"/>
        <v/>
      </c>
    </row>
    <row r="1478" spans="4:10" x14ac:dyDescent="0.25">
      <c r="D1478" s="52"/>
      <c r="E1478" s="39"/>
      <c r="F1478" s="35"/>
      <c r="I1478" s="42" t="str">
        <f t="shared" ca="1" si="80"/>
        <v/>
      </c>
      <c r="J1478" s="42" t="str">
        <f t="shared" ca="1" si="81"/>
        <v/>
      </c>
    </row>
    <row r="1479" spans="4:10" x14ac:dyDescent="0.25">
      <c r="D1479" s="52"/>
      <c r="E1479" s="39"/>
      <c r="F1479" s="35"/>
      <c r="I1479" s="42" t="str">
        <f t="shared" ca="1" si="80"/>
        <v/>
      </c>
      <c r="J1479" s="42" t="str">
        <f t="shared" ca="1" si="81"/>
        <v/>
      </c>
    </row>
    <row r="1480" spans="4:10" x14ac:dyDescent="0.25">
      <c r="D1480" s="52"/>
      <c r="E1480" s="39"/>
      <c r="F1480" s="35"/>
      <c r="I1480" s="42" t="str">
        <f t="shared" ca="1" si="80"/>
        <v/>
      </c>
      <c r="J1480" s="42" t="str">
        <f t="shared" ca="1" si="81"/>
        <v/>
      </c>
    </row>
    <row r="1481" spans="4:10" x14ac:dyDescent="0.25">
      <c r="D1481" s="52"/>
      <c r="E1481" s="39"/>
      <c r="F1481" s="35"/>
      <c r="I1481" s="42" t="str">
        <f t="shared" ca="1" si="80"/>
        <v/>
      </c>
      <c r="J1481" s="42" t="str">
        <f t="shared" ca="1" si="81"/>
        <v/>
      </c>
    </row>
    <row r="1482" spans="4:10" x14ac:dyDescent="0.25">
      <c r="D1482" s="52"/>
      <c r="E1482" s="39"/>
      <c r="F1482" s="35"/>
      <c r="I1482" s="42" t="str">
        <f t="shared" ca="1" si="80"/>
        <v/>
      </c>
      <c r="J1482" s="42" t="str">
        <f t="shared" ca="1" si="81"/>
        <v/>
      </c>
    </row>
    <row r="1483" spans="4:10" x14ac:dyDescent="0.25">
      <c r="D1483" s="52"/>
      <c r="E1483" s="39"/>
      <c r="F1483" s="35"/>
      <c r="I1483" s="42" t="str">
        <f t="shared" ca="1" si="80"/>
        <v/>
      </c>
      <c r="J1483" s="42" t="str">
        <f t="shared" ca="1" si="81"/>
        <v/>
      </c>
    </row>
    <row r="1484" spans="4:10" x14ac:dyDescent="0.25">
      <c r="D1484" s="52"/>
      <c r="E1484" s="39"/>
      <c r="F1484" s="35"/>
      <c r="I1484" s="42" t="str">
        <f t="shared" ca="1" si="80"/>
        <v/>
      </c>
      <c r="J1484" s="42" t="str">
        <f t="shared" ca="1" si="81"/>
        <v/>
      </c>
    </row>
    <row r="1485" spans="4:10" x14ac:dyDescent="0.25">
      <c r="D1485" s="52"/>
      <c r="E1485" s="39"/>
      <c r="F1485" s="35"/>
      <c r="I1485" s="42" t="str">
        <f t="shared" ca="1" si="80"/>
        <v/>
      </c>
      <c r="J1485" s="42" t="str">
        <f t="shared" ca="1" si="81"/>
        <v/>
      </c>
    </row>
    <row r="1486" spans="4:10" x14ac:dyDescent="0.25">
      <c r="D1486" s="52"/>
      <c r="E1486" s="39"/>
      <c r="F1486" s="35"/>
      <c r="I1486" s="42" t="str">
        <f t="shared" ca="1" si="80"/>
        <v/>
      </c>
      <c r="J1486" s="42" t="str">
        <f t="shared" ca="1" si="81"/>
        <v/>
      </c>
    </row>
    <row r="1487" spans="4:10" x14ac:dyDescent="0.25">
      <c r="D1487" s="52"/>
      <c r="E1487" s="39"/>
      <c r="F1487" s="35"/>
      <c r="I1487" s="42" t="str">
        <f t="shared" ca="1" si="80"/>
        <v/>
      </c>
      <c r="J1487" s="42" t="str">
        <f t="shared" ca="1" si="81"/>
        <v/>
      </c>
    </row>
    <row r="1488" spans="4:10" x14ac:dyDescent="0.25">
      <c r="D1488" s="52"/>
      <c r="E1488" s="39"/>
      <c r="F1488" s="35"/>
      <c r="I1488" s="42" t="str">
        <f t="shared" ca="1" si="80"/>
        <v/>
      </c>
      <c r="J1488" s="42" t="str">
        <f t="shared" ca="1" si="81"/>
        <v/>
      </c>
    </row>
    <row r="1489" spans="3:10" x14ac:dyDescent="0.25">
      <c r="D1489" s="52"/>
      <c r="E1489" s="39"/>
      <c r="F1489" s="35"/>
      <c r="I1489" s="42" t="str">
        <f t="shared" ca="1" si="80"/>
        <v/>
      </c>
      <c r="J1489" s="42" t="str">
        <f t="shared" ca="1" si="81"/>
        <v/>
      </c>
    </row>
    <row r="1490" spans="3:10" x14ac:dyDescent="0.25">
      <c r="D1490" s="52"/>
      <c r="E1490" s="39"/>
      <c r="F1490" s="35"/>
      <c r="I1490" s="42" t="str">
        <f t="shared" ca="1" si="80"/>
        <v/>
      </c>
      <c r="J1490" s="42" t="str">
        <f t="shared" ca="1" si="81"/>
        <v/>
      </c>
    </row>
    <row r="1491" spans="3:10" x14ac:dyDescent="0.25">
      <c r="D1491" s="52"/>
      <c r="E1491" s="39"/>
      <c r="F1491" s="35"/>
      <c r="I1491" s="42" t="str">
        <f t="shared" ca="1" si="80"/>
        <v/>
      </c>
      <c r="J1491" s="42" t="str">
        <f t="shared" ca="1" si="81"/>
        <v/>
      </c>
    </row>
    <row r="1492" spans="3:10" x14ac:dyDescent="0.25">
      <c r="D1492" s="52"/>
      <c r="E1492" s="39"/>
      <c r="F1492" s="35"/>
      <c r="I1492" s="42" t="str">
        <f t="shared" ca="1" si="80"/>
        <v/>
      </c>
      <c r="J1492" s="42" t="str">
        <f t="shared" ca="1" si="81"/>
        <v/>
      </c>
    </row>
    <row r="1493" spans="3:10" x14ac:dyDescent="0.25">
      <c r="D1493" s="52"/>
      <c r="E1493" s="39"/>
      <c r="F1493" s="35"/>
      <c r="I1493" s="42" t="str">
        <f t="shared" ca="1" si="80"/>
        <v/>
      </c>
      <c r="J1493" s="42" t="str">
        <f t="shared" ca="1" si="81"/>
        <v/>
      </c>
    </row>
    <row r="1494" spans="3:10" x14ac:dyDescent="0.25">
      <c r="D1494" s="52"/>
      <c r="E1494" s="39"/>
      <c r="F1494" s="35"/>
      <c r="I1494" s="42" t="str">
        <f t="shared" ca="1" si="80"/>
        <v/>
      </c>
      <c r="J1494" s="42" t="str">
        <f t="shared" ca="1" si="81"/>
        <v/>
      </c>
    </row>
    <row r="1495" spans="3:10" x14ac:dyDescent="0.25">
      <c r="D1495" s="52"/>
      <c r="E1495" s="39"/>
      <c r="F1495" s="35"/>
      <c r="I1495" s="42" t="str">
        <f t="shared" ca="1" si="80"/>
        <v/>
      </c>
      <c r="J1495" s="42" t="str">
        <f t="shared" ca="1" si="81"/>
        <v/>
      </c>
    </row>
    <row r="1496" spans="3:10" x14ac:dyDescent="0.25">
      <c r="D1496" s="52"/>
      <c r="E1496" s="39"/>
      <c r="F1496" s="35"/>
      <c r="I1496" s="42" t="str">
        <f t="shared" ca="1" si="80"/>
        <v/>
      </c>
      <c r="J1496" s="42" t="str">
        <f t="shared" ca="1" si="81"/>
        <v/>
      </c>
    </row>
    <row r="1497" spans="3:10" x14ac:dyDescent="0.25">
      <c r="D1497" s="52"/>
      <c r="E1497" s="39"/>
      <c r="F1497" s="35"/>
      <c r="I1497" s="42" t="str">
        <f t="shared" ca="1" si="80"/>
        <v/>
      </c>
      <c r="J1497" s="42" t="str">
        <f t="shared" ca="1" si="81"/>
        <v/>
      </c>
    </row>
    <row r="1498" spans="3:10" x14ac:dyDescent="0.25">
      <c r="D1498" s="52"/>
      <c r="E1498" s="39"/>
      <c r="F1498" s="35"/>
      <c r="I1498" s="42" t="str">
        <f t="shared" ca="1" si="80"/>
        <v/>
      </c>
      <c r="J1498" s="42" t="str">
        <f t="shared" ca="1" si="81"/>
        <v/>
      </c>
    </row>
    <row r="1499" spans="3:10" x14ac:dyDescent="0.25">
      <c r="D1499" s="52"/>
      <c r="E1499" s="38"/>
      <c r="F1499" s="38"/>
      <c r="I1499" s="42" t="str">
        <f t="shared" ca="1" si="80"/>
        <v/>
      </c>
      <c r="J1499" s="42" t="str">
        <f t="shared" ca="1" si="81"/>
        <v/>
      </c>
    </row>
    <row r="1500" spans="3:10" x14ac:dyDescent="0.25">
      <c r="D1500" s="46">
        <f ca="1">SUM(INDIRECT(CONCATENATE(ADDRESS(ROW(D1464),COLUMN(D1464)),":",ADDRESS(ROW()-1,COLUMN()))))</f>
        <v>0</v>
      </c>
      <c r="I1500" s="46">
        <f ca="1">SUM(INDIRECT(CONCATENATE(ADDRESS(ROW(I1464),COLUMN(I1464)),":",ADDRESS(ROW()-1,COLUMN()))))</f>
        <v>0</v>
      </c>
      <c r="J1500" s="46">
        <f ca="1">SUM(INDIRECT(CONCATENATE(ADDRESS(ROW(J1464),COLUMN(J1464)),":",ADDRESS(ROW()-1,COLUMN()))))</f>
        <v>0</v>
      </c>
    </row>
    <row r="1502" spans="3:10" x14ac:dyDescent="0.25">
      <c r="C1502" s="34">
        <f ca="1">EOMONTH(C1464,0)+1</f>
        <v>38384</v>
      </c>
      <c r="D1502" s="52"/>
      <c r="E1502" s="39"/>
      <c r="F1502" s="35"/>
      <c r="I1502" s="42" t="str">
        <f ca="1">IF(D1502="","",D1502*IF(UPPER(H1502)="Y",1,$C$1086))</f>
        <v/>
      </c>
      <c r="J1502" s="42" t="str">
        <f ca="1">IF(D1502="","",($C$1085-E1502)*I1502*10)</f>
        <v/>
      </c>
    </row>
    <row r="1503" spans="3:10" x14ac:dyDescent="0.25">
      <c r="C1503" s="41">
        <f ca="1">INDEX(Inputs!$1:$1048576,MATCH(C1502,Inputs!C:C,0),5)</f>
        <v>3.9240000000000004</v>
      </c>
      <c r="D1503" s="52"/>
      <c r="E1503" s="39"/>
      <c r="F1503" s="35"/>
      <c r="I1503" s="42" t="str">
        <f t="shared" ref="I1503:I1537" ca="1" si="82">IF(D1503="","",D1503*IF(UPPER(H1503)="Y",1,$C$1086))</f>
        <v/>
      </c>
      <c r="J1503" s="42" t="str">
        <f t="shared" ref="J1503:J1537" ca="1" si="83">IF(D1503="","",($C$1085-E1503)*I1503*10)</f>
        <v/>
      </c>
    </row>
    <row r="1504" spans="3:10" x14ac:dyDescent="0.25">
      <c r="C1504" s="40">
        <f ca="1">INDEX(Inputs!$1:$1048576,MATCH(C1502,Inputs!C:C,0),8)</f>
        <v>0.87583785526961166</v>
      </c>
      <c r="D1504" s="52"/>
      <c r="E1504" s="39"/>
      <c r="F1504" s="35"/>
      <c r="I1504" s="42" t="str">
        <f t="shared" ca="1" si="82"/>
        <v/>
      </c>
      <c r="J1504" s="42" t="str">
        <f t="shared" ca="1" si="83"/>
        <v/>
      </c>
    </row>
    <row r="1505" spans="3:10" x14ac:dyDescent="0.25">
      <c r="C1505" s="63">
        <f ca="1">I1538</f>
        <v>0</v>
      </c>
      <c r="D1505" s="52"/>
      <c r="E1505" s="39"/>
      <c r="F1505" s="35"/>
      <c r="I1505" s="42" t="str">
        <f t="shared" ca="1" si="82"/>
        <v/>
      </c>
      <c r="J1505" s="42" t="str">
        <f t="shared" ca="1" si="83"/>
        <v/>
      </c>
    </row>
    <row r="1506" spans="3:10" x14ac:dyDescent="0.25">
      <c r="C1506" s="63">
        <f ca="1">J1538</f>
        <v>0</v>
      </c>
      <c r="D1506" s="52"/>
      <c r="E1506" s="39"/>
      <c r="F1506" s="35"/>
      <c r="I1506" s="42" t="str">
        <f t="shared" ca="1" si="82"/>
        <v/>
      </c>
      <c r="J1506" s="42" t="str">
        <f t="shared" ca="1" si="83"/>
        <v/>
      </c>
    </row>
    <row r="1507" spans="3:10" x14ac:dyDescent="0.25">
      <c r="C1507" s="47"/>
      <c r="D1507" s="52"/>
      <c r="E1507" s="39"/>
      <c r="F1507" s="35"/>
      <c r="I1507" s="42" t="str">
        <f t="shared" ca="1" si="82"/>
        <v/>
      </c>
      <c r="J1507" s="42" t="str">
        <f t="shared" ca="1" si="83"/>
        <v/>
      </c>
    </row>
    <row r="1508" spans="3:10" x14ac:dyDescent="0.25">
      <c r="C1508" s="45"/>
      <c r="D1508" s="52"/>
      <c r="E1508" s="39"/>
      <c r="F1508" s="35"/>
      <c r="I1508" s="42" t="str">
        <f t="shared" ca="1" si="82"/>
        <v/>
      </c>
      <c r="J1508" s="42" t="str">
        <f t="shared" ca="1" si="83"/>
        <v/>
      </c>
    </row>
    <row r="1509" spans="3:10" x14ac:dyDescent="0.25">
      <c r="D1509" s="52"/>
      <c r="E1509" s="39"/>
      <c r="F1509" s="35"/>
      <c r="I1509" s="42" t="str">
        <f t="shared" ca="1" si="82"/>
        <v/>
      </c>
      <c r="J1509" s="42" t="str">
        <f t="shared" ca="1" si="83"/>
        <v/>
      </c>
    </row>
    <row r="1510" spans="3:10" x14ac:dyDescent="0.25">
      <c r="C1510" s="4"/>
      <c r="D1510" s="52"/>
      <c r="E1510" s="39"/>
      <c r="F1510" s="35"/>
      <c r="I1510" s="42" t="str">
        <f t="shared" ca="1" si="82"/>
        <v/>
      </c>
      <c r="J1510" s="42" t="str">
        <f t="shared" ca="1" si="83"/>
        <v/>
      </c>
    </row>
    <row r="1511" spans="3:10" x14ac:dyDescent="0.25">
      <c r="D1511" s="52"/>
      <c r="E1511" s="39"/>
      <c r="F1511" s="35"/>
      <c r="I1511" s="42" t="str">
        <f t="shared" ca="1" si="82"/>
        <v/>
      </c>
      <c r="J1511" s="42" t="str">
        <f t="shared" ca="1" si="83"/>
        <v/>
      </c>
    </row>
    <row r="1512" spans="3:10" x14ac:dyDescent="0.25">
      <c r="D1512" s="52"/>
      <c r="E1512" s="39"/>
      <c r="F1512" s="35"/>
      <c r="I1512" s="42" t="str">
        <f t="shared" ca="1" si="82"/>
        <v/>
      </c>
      <c r="J1512" s="42" t="str">
        <f t="shared" ca="1" si="83"/>
        <v/>
      </c>
    </row>
    <row r="1513" spans="3:10" x14ac:dyDescent="0.25">
      <c r="D1513" s="52"/>
      <c r="E1513" s="39"/>
      <c r="F1513" s="35"/>
      <c r="I1513" s="42" t="str">
        <f t="shared" ca="1" si="82"/>
        <v/>
      </c>
      <c r="J1513" s="42" t="str">
        <f t="shared" ca="1" si="83"/>
        <v/>
      </c>
    </row>
    <row r="1514" spans="3:10" x14ac:dyDescent="0.25">
      <c r="D1514" s="52"/>
      <c r="E1514" s="39"/>
      <c r="F1514" s="35"/>
      <c r="I1514" s="42" t="str">
        <f t="shared" ca="1" si="82"/>
        <v/>
      </c>
      <c r="J1514" s="42" t="str">
        <f t="shared" ca="1" si="83"/>
        <v/>
      </c>
    </row>
    <row r="1515" spans="3:10" x14ac:dyDescent="0.25">
      <c r="D1515" s="52"/>
      <c r="E1515" s="39"/>
      <c r="F1515" s="35"/>
      <c r="I1515" s="42" t="str">
        <f t="shared" ca="1" si="82"/>
        <v/>
      </c>
      <c r="J1515" s="42" t="str">
        <f t="shared" ca="1" si="83"/>
        <v/>
      </c>
    </row>
    <row r="1516" spans="3:10" x14ac:dyDescent="0.25">
      <c r="D1516" s="52"/>
      <c r="E1516" s="39"/>
      <c r="F1516" s="35"/>
      <c r="I1516" s="42" t="str">
        <f t="shared" ca="1" si="82"/>
        <v/>
      </c>
      <c r="J1516" s="42" t="str">
        <f t="shared" ca="1" si="83"/>
        <v/>
      </c>
    </row>
    <row r="1517" spans="3:10" x14ac:dyDescent="0.25">
      <c r="D1517" s="52"/>
      <c r="E1517" s="39"/>
      <c r="F1517" s="35"/>
      <c r="I1517" s="42" t="str">
        <f t="shared" ca="1" si="82"/>
        <v/>
      </c>
      <c r="J1517" s="42" t="str">
        <f t="shared" ca="1" si="83"/>
        <v/>
      </c>
    </row>
    <row r="1518" spans="3:10" x14ac:dyDescent="0.25">
      <c r="D1518" s="52"/>
      <c r="E1518" s="39"/>
      <c r="F1518" s="35"/>
      <c r="I1518" s="42" t="str">
        <f t="shared" ca="1" si="82"/>
        <v/>
      </c>
      <c r="J1518" s="42" t="str">
        <f t="shared" ca="1" si="83"/>
        <v/>
      </c>
    </row>
    <row r="1519" spans="3:10" x14ac:dyDescent="0.25">
      <c r="D1519" s="52"/>
      <c r="E1519" s="39"/>
      <c r="F1519" s="35"/>
      <c r="I1519" s="42" t="str">
        <f t="shared" ca="1" si="82"/>
        <v/>
      </c>
      <c r="J1519" s="42" t="str">
        <f t="shared" ca="1" si="83"/>
        <v/>
      </c>
    </row>
    <row r="1520" spans="3:10" x14ac:dyDescent="0.25">
      <c r="D1520" s="52"/>
      <c r="E1520" s="39"/>
      <c r="F1520" s="35"/>
      <c r="I1520" s="42" t="str">
        <f t="shared" ca="1" si="82"/>
        <v/>
      </c>
      <c r="J1520" s="42" t="str">
        <f t="shared" ca="1" si="83"/>
        <v/>
      </c>
    </row>
    <row r="1521" spans="4:10" x14ac:dyDescent="0.25">
      <c r="D1521" s="52"/>
      <c r="E1521" s="39"/>
      <c r="F1521" s="35"/>
      <c r="I1521" s="42" t="str">
        <f t="shared" ca="1" si="82"/>
        <v/>
      </c>
      <c r="J1521" s="42" t="str">
        <f t="shared" ca="1" si="83"/>
        <v/>
      </c>
    </row>
    <row r="1522" spans="4:10" x14ac:dyDescent="0.25">
      <c r="D1522" s="52"/>
      <c r="E1522" s="39"/>
      <c r="F1522" s="35"/>
      <c r="I1522" s="42" t="str">
        <f t="shared" ca="1" si="82"/>
        <v/>
      </c>
      <c r="J1522" s="42" t="str">
        <f t="shared" ca="1" si="83"/>
        <v/>
      </c>
    </row>
    <row r="1523" spans="4:10" x14ac:dyDescent="0.25">
      <c r="D1523" s="52"/>
      <c r="E1523" s="39"/>
      <c r="F1523" s="35"/>
      <c r="I1523" s="42" t="str">
        <f t="shared" ca="1" si="82"/>
        <v/>
      </c>
      <c r="J1523" s="42" t="str">
        <f t="shared" ca="1" si="83"/>
        <v/>
      </c>
    </row>
    <row r="1524" spans="4:10" x14ac:dyDescent="0.25">
      <c r="D1524" s="52"/>
      <c r="E1524" s="39"/>
      <c r="F1524" s="35"/>
      <c r="I1524" s="42" t="str">
        <f t="shared" ca="1" si="82"/>
        <v/>
      </c>
      <c r="J1524" s="42" t="str">
        <f t="shared" ca="1" si="83"/>
        <v/>
      </c>
    </row>
    <row r="1525" spans="4:10" x14ac:dyDescent="0.25">
      <c r="D1525" s="52"/>
      <c r="E1525" s="39"/>
      <c r="F1525" s="35"/>
      <c r="I1525" s="42" t="str">
        <f t="shared" ca="1" si="82"/>
        <v/>
      </c>
      <c r="J1525" s="42" t="str">
        <f t="shared" ca="1" si="83"/>
        <v/>
      </c>
    </row>
    <row r="1526" spans="4:10" x14ac:dyDescent="0.25">
      <c r="D1526" s="52"/>
      <c r="E1526" s="39"/>
      <c r="F1526" s="35"/>
      <c r="I1526" s="42" t="str">
        <f t="shared" ca="1" si="82"/>
        <v/>
      </c>
      <c r="J1526" s="42" t="str">
        <f t="shared" ca="1" si="83"/>
        <v/>
      </c>
    </row>
    <row r="1527" spans="4:10" x14ac:dyDescent="0.25">
      <c r="D1527" s="52"/>
      <c r="E1527" s="39"/>
      <c r="F1527" s="35"/>
      <c r="I1527" s="42" t="str">
        <f t="shared" ca="1" si="82"/>
        <v/>
      </c>
      <c r="J1527" s="42" t="str">
        <f t="shared" ca="1" si="83"/>
        <v/>
      </c>
    </row>
    <row r="1528" spans="4:10" x14ac:dyDescent="0.25">
      <c r="D1528" s="52"/>
      <c r="E1528" s="39"/>
      <c r="F1528" s="35"/>
      <c r="I1528" s="42" t="str">
        <f t="shared" ca="1" si="82"/>
        <v/>
      </c>
      <c r="J1528" s="42" t="str">
        <f t="shared" ca="1" si="83"/>
        <v/>
      </c>
    </row>
    <row r="1529" spans="4:10" x14ac:dyDescent="0.25">
      <c r="D1529" s="52"/>
      <c r="E1529" s="39"/>
      <c r="F1529" s="35"/>
      <c r="I1529" s="42" t="str">
        <f t="shared" ca="1" si="82"/>
        <v/>
      </c>
      <c r="J1529" s="42" t="str">
        <f t="shared" ca="1" si="83"/>
        <v/>
      </c>
    </row>
    <row r="1530" spans="4:10" x14ac:dyDescent="0.25">
      <c r="D1530" s="52"/>
      <c r="E1530" s="39"/>
      <c r="F1530" s="35"/>
      <c r="I1530" s="42" t="str">
        <f t="shared" ca="1" si="82"/>
        <v/>
      </c>
      <c r="J1530" s="42" t="str">
        <f t="shared" ca="1" si="83"/>
        <v/>
      </c>
    </row>
    <row r="1531" spans="4:10" x14ac:dyDescent="0.25">
      <c r="D1531" s="52"/>
      <c r="E1531" s="39"/>
      <c r="F1531" s="35"/>
      <c r="I1531" s="42" t="str">
        <f t="shared" ca="1" si="82"/>
        <v/>
      </c>
      <c r="J1531" s="42" t="str">
        <f t="shared" ca="1" si="83"/>
        <v/>
      </c>
    </row>
    <row r="1532" spans="4:10" x14ac:dyDescent="0.25">
      <c r="D1532" s="52"/>
      <c r="E1532" s="39"/>
      <c r="F1532" s="35"/>
      <c r="I1532" s="42" t="str">
        <f t="shared" ca="1" si="82"/>
        <v/>
      </c>
      <c r="J1532" s="42" t="str">
        <f t="shared" ca="1" si="83"/>
        <v/>
      </c>
    </row>
    <row r="1533" spans="4:10" x14ac:dyDescent="0.25">
      <c r="D1533" s="52"/>
      <c r="E1533" s="39"/>
      <c r="F1533" s="35"/>
      <c r="I1533" s="42" t="str">
        <f t="shared" ca="1" si="82"/>
        <v/>
      </c>
      <c r="J1533" s="42" t="str">
        <f t="shared" ca="1" si="83"/>
        <v/>
      </c>
    </row>
    <row r="1534" spans="4:10" x14ac:dyDescent="0.25">
      <c r="D1534" s="52"/>
      <c r="E1534" s="39"/>
      <c r="F1534" s="35"/>
      <c r="I1534" s="42" t="str">
        <f t="shared" ca="1" si="82"/>
        <v/>
      </c>
      <c r="J1534" s="42" t="str">
        <f t="shared" ca="1" si="83"/>
        <v/>
      </c>
    </row>
    <row r="1535" spans="4:10" x14ac:dyDescent="0.25">
      <c r="D1535" s="52"/>
      <c r="E1535" s="39"/>
      <c r="F1535" s="35"/>
      <c r="I1535" s="42" t="str">
        <f t="shared" ca="1" si="82"/>
        <v/>
      </c>
      <c r="J1535" s="42" t="str">
        <f t="shared" ca="1" si="83"/>
        <v/>
      </c>
    </row>
    <row r="1536" spans="4:10" x14ac:dyDescent="0.25">
      <c r="D1536" s="52"/>
      <c r="E1536" s="39"/>
      <c r="F1536" s="35"/>
      <c r="I1536" s="42" t="str">
        <f t="shared" ca="1" si="82"/>
        <v/>
      </c>
      <c r="J1536" s="42" t="str">
        <f t="shared" ca="1" si="83"/>
        <v/>
      </c>
    </row>
    <row r="1537" spans="3:10" x14ac:dyDescent="0.25">
      <c r="D1537" s="52"/>
      <c r="E1537" s="38"/>
      <c r="F1537" s="38"/>
      <c r="I1537" s="42" t="str">
        <f t="shared" ca="1" si="82"/>
        <v/>
      </c>
      <c r="J1537" s="42" t="str">
        <f t="shared" ca="1" si="83"/>
        <v/>
      </c>
    </row>
    <row r="1538" spans="3:10" x14ac:dyDescent="0.25">
      <c r="D1538" s="46">
        <f ca="1">SUM(INDIRECT(CONCATENATE(ADDRESS(ROW(D1502),COLUMN(D1502)),":",ADDRESS(ROW()-1,COLUMN()))))</f>
        <v>0</v>
      </c>
      <c r="I1538" s="46">
        <f ca="1">SUM(INDIRECT(CONCATENATE(ADDRESS(ROW(I1502),COLUMN(I1502)),":",ADDRESS(ROW()-1,COLUMN()))))</f>
        <v>0</v>
      </c>
      <c r="J1538" s="46">
        <f ca="1">SUM(INDIRECT(CONCATENATE(ADDRESS(ROW(J1502),COLUMN(J1502)),":",ADDRESS(ROW()-1,COLUMN()))))</f>
        <v>0</v>
      </c>
    </row>
    <row r="1540" spans="3:10" x14ac:dyDescent="0.25">
      <c r="C1540" s="34">
        <f ca="1">EOMONTH(C1502,0)+1</f>
        <v>38412</v>
      </c>
      <c r="D1540" s="52"/>
      <c r="E1540" s="39"/>
      <c r="F1540" s="35"/>
      <c r="I1540" s="42" t="str">
        <f ca="1">IF(D1540="","",D1540*IF(UPPER(H1540)="Y",1,$C$1086))</f>
        <v/>
      </c>
      <c r="J1540" s="42" t="str">
        <f ca="1">IF(D1540="","",($C$1085-E1540)*I1540*10)</f>
        <v/>
      </c>
    </row>
    <row r="1541" spans="3:10" x14ac:dyDescent="0.25">
      <c r="C1541" s="41">
        <f ca="1">INDEX(Inputs!$1:$1048576,MATCH(C1540,Inputs!C:C,0),5)</f>
        <v>3.7890000000000001</v>
      </c>
      <c r="D1541" s="52"/>
      <c r="E1541" s="39"/>
      <c r="F1541" s="35"/>
      <c r="I1541" s="42" t="str">
        <f t="shared" ref="I1541:I1575" ca="1" si="84">IF(D1541="","",D1541*IF(UPPER(H1541)="Y",1,$C$1086))</f>
        <v/>
      </c>
      <c r="J1541" s="42" t="str">
        <f t="shared" ref="J1541:J1575" ca="1" si="85">IF(D1541="","",($C$1085-E1541)*I1541*10)</f>
        <v/>
      </c>
    </row>
    <row r="1542" spans="3:10" x14ac:dyDescent="0.25">
      <c r="C1542" s="40">
        <f ca="1">INDEX(Inputs!$1:$1048576,MATCH(C1540,Inputs!C:C,0),8)</f>
        <v>0.87194330656435082</v>
      </c>
      <c r="D1542" s="52"/>
      <c r="E1542" s="39"/>
      <c r="F1542" s="35"/>
      <c r="I1542" s="42" t="str">
        <f t="shared" ca="1" si="84"/>
        <v/>
      </c>
      <c r="J1542" s="42" t="str">
        <f t="shared" ca="1" si="85"/>
        <v/>
      </c>
    </row>
    <row r="1543" spans="3:10" x14ac:dyDescent="0.25">
      <c r="C1543" s="63">
        <f ca="1">I1576</f>
        <v>0</v>
      </c>
      <c r="D1543" s="52"/>
      <c r="E1543" s="39"/>
      <c r="F1543" s="35"/>
      <c r="I1543" s="42" t="str">
        <f t="shared" ca="1" si="84"/>
        <v/>
      </c>
      <c r="J1543" s="42" t="str">
        <f t="shared" ca="1" si="85"/>
        <v/>
      </c>
    </row>
    <row r="1544" spans="3:10" x14ac:dyDescent="0.25">
      <c r="C1544" s="63">
        <f ca="1">J1576</f>
        <v>0</v>
      </c>
      <c r="D1544" s="52"/>
      <c r="E1544" s="39"/>
      <c r="F1544" s="35"/>
      <c r="I1544" s="42" t="str">
        <f t="shared" ca="1" si="84"/>
        <v/>
      </c>
      <c r="J1544" s="42" t="str">
        <f t="shared" ca="1" si="85"/>
        <v/>
      </c>
    </row>
    <row r="1545" spans="3:10" x14ac:dyDescent="0.25">
      <c r="C1545" s="47"/>
      <c r="D1545" s="52"/>
      <c r="E1545" s="39"/>
      <c r="F1545" s="35"/>
      <c r="I1545" s="42" t="str">
        <f t="shared" ca="1" si="84"/>
        <v/>
      </c>
      <c r="J1545" s="42" t="str">
        <f t="shared" ca="1" si="85"/>
        <v/>
      </c>
    </row>
    <row r="1546" spans="3:10" x14ac:dyDescent="0.25">
      <c r="C1546" s="45"/>
      <c r="D1546" s="52"/>
      <c r="E1546" s="39"/>
      <c r="F1546" s="35"/>
      <c r="I1546" s="42" t="str">
        <f t="shared" ca="1" si="84"/>
        <v/>
      </c>
      <c r="J1546" s="42" t="str">
        <f t="shared" ca="1" si="85"/>
        <v/>
      </c>
    </row>
    <row r="1547" spans="3:10" x14ac:dyDescent="0.25">
      <c r="D1547" s="52"/>
      <c r="E1547" s="39"/>
      <c r="F1547" s="35"/>
      <c r="I1547" s="42" t="str">
        <f t="shared" ca="1" si="84"/>
        <v/>
      </c>
      <c r="J1547" s="42" t="str">
        <f t="shared" ca="1" si="85"/>
        <v/>
      </c>
    </row>
    <row r="1548" spans="3:10" x14ac:dyDescent="0.25">
      <c r="C1548" s="4"/>
      <c r="D1548" s="52"/>
      <c r="E1548" s="39"/>
      <c r="F1548" s="35"/>
      <c r="I1548" s="42" t="str">
        <f t="shared" ca="1" si="84"/>
        <v/>
      </c>
      <c r="J1548" s="42" t="str">
        <f t="shared" ca="1" si="85"/>
        <v/>
      </c>
    </row>
    <row r="1549" spans="3:10" x14ac:dyDescent="0.25">
      <c r="D1549" s="52"/>
      <c r="E1549" s="39"/>
      <c r="F1549" s="35"/>
      <c r="I1549" s="42" t="str">
        <f t="shared" ca="1" si="84"/>
        <v/>
      </c>
      <c r="J1549" s="42" t="str">
        <f t="shared" ca="1" si="85"/>
        <v/>
      </c>
    </row>
    <row r="1550" spans="3:10" x14ac:dyDescent="0.25">
      <c r="D1550" s="52"/>
      <c r="E1550" s="39"/>
      <c r="F1550" s="35"/>
      <c r="I1550" s="42" t="str">
        <f t="shared" ca="1" si="84"/>
        <v/>
      </c>
      <c r="J1550" s="42" t="str">
        <f t="shared" ca="1" si="85"/>
        <v/>
      </c>
    </row>
    <row r="1551" spans="3:10" x14ac:dyDescent="0.25">
      <c r="D1551" s="52"/>
      <c r="E1551" s="39"/>
      <c r="F1551" s="35"/>
      <c r="I1551" s="42" t="str">
        <f t="shared" ca="1" si="84"/>
        <v/>
      </c>
      <c r="J1551" s="42" t="str">
        <f t="shared" ca="1" si="85"/>
        <v/>
      </c>
    </row>
    <row r="1552" spans="3:10" x14ac:dyDescent="0.25">
      <c r="D1552" s="52"/>
      <c r="E1552" s="39"/>
      <c r="F1552" s="35"/>
      <c r="I1552" s="42" t="str">
        <f t="shared" ca="1" si="84"/>
        <v/>
      </c>
      <c r="J1552" s="42" t="str">
        <f t="shared" ca="1" si="85"/>
        <v/>
      </c>
    </row>
    <row r="1553" spans="4:10" x14ac:dyDescent="0.25">
      <c r="D1553" s="52"/>
      <c r="E1553" s="39"/>
      <c r="F1553" s="35"/>
      <c r="I1553" s="42" t="str">
        <f t="shared" ca="1" si="84"/>
        <v/>
      </c>
      <c r="J1553" s="42" t="str">
        <f t="shared" ca="1" si="85"/>
        <v/>
      </c>
    </row>
    <row r="1554" spans="4:10" x14ac:dyDescent="0.25">
      <c r="D1554" s="52"/>
      <c r="E1554" s="39"/>
      <c r="F1554" s="35"/>
      <c r="I1554" s="42" t="str">
        <f t="shared" ca="1" si="84"/>
        <v/>
      </c>
      <c r="J1554" s="42" t="str">
        <f t="shared" ca="1" si="85"/>
        <v/>
      </c>
    </row>
    <row r="1555" spans="4:10" x14ac:dyDescent="0.25">
      <c r="D1555" s="52"/>
      <c r="E1555" s="39"/>
      <c r="F1555" s="35"/>
      <c r="I1555" s="42" t="str">
        <f t="shared" ca="1" si="84"/>
        <v/>
      </c>
      <c r="J1555" s="42" t="str">
        <f t="shared" ca="1" si="85"/>
        <v/>
      </c>
    </row>
    <row r="1556" spans="4:10" x14ac:dyDescent="0.25">
      <c r="D1556" s="52"/>
      <c r="E1556" s="39"/>
      <c r="F1556" s="35"/>
      <c r="I1556" s="42" t="str">
        <f t="shared" ca="1" si="84"/>
        <v/>
      </c>
      <c r="J1556" s="42" t="str">
        <f t="shared" ca="1" si="85"/>
        <v/>
      </c>
    </row>
    <row r="1557" spans="4:10" x14ac:dyDescent="0.25">
      <c r="D1557" s="52"/>
      <c r="E1557" s="39"/>
      <c r="F1557" s="35"/>
      <c r="I1557" s="42" t="str">
        <f t="shared" ca="1" si="84"/>
        <v/>
      </c>
      <c r="J1557" s="42" t="str">
        <f t="shared" ca="1" si="85"/>
        <v/>
      </c>
    </row>
    <row r="1558" spans="4:10" x14ac:dyDescent="0.25">
      <c r="D1558" s="52"/>
      <c r="E1558" s="39"/>
      <c r="F1558" s="35"/>
      <c r="I1558" s="42" t="str">
        <f t="shared" ca="1" si="84"/>
        <v/>
      </c>
      <c r="J1558" s="42" t="str">
        <f t="shared" ca="1" si="85"/>
        <v/>
      </c>
    </row>
    <row r="1559" spans="4:10" x14ac:dyDescent="0.25">
      <c r="D1559" s="52"/>
      <c r="E1559" s="39"/>
      <c r="F1559" s="35"/>
      <c r="I1559" s="42" t="str">
        <f t="shared" ca="1" si="84"/>
        <v/>
      </c>
      <c r="J1559" s="42" t="str">
        <f t="shared" ca="1" si="85"/>
        <v/>
      </c>
    </row>
    <row r="1560" spans="4:10" x14ac:dyDescent="0.25">
      <c r="D1560" s="52"/>
      <c r="E1560" s="39"/>
      <c r="F1560" s="35"/>
      <c r="I1560" s="42" t="str">
        <f t="shared" ca="1" si="84"/>
        <v/>
      </c>
      <c r="J1560" s="42" t="str">
        <f t="shared" ca="1" si="85"/>
        <v/>
      </c>
    </row>
    <row r="1561" spans="4:10" x14ac:dyDescent="0.25">
      <c r="D1561" s="52"/>
      <c r="E1561" s="39"/>
      <c r="F1561" s="35"/>
      <c r="I1561" s="42" t="str">
        <f t="shared" ca="1" si="84"/>
        <v/>
      </c>
      <c r="J1561" s="42" t="str">
        <f t="shared" ca="1" si="85"/>
        <v/>
      </c>
    </row>
    <row r="1562" spans="4:10" x14ac:dyDescent="0.25">
      <c r="D1562" s="52"/>
      <c r="E1562" s="39"/>
      <c r="F1562" s="35"/>
      <c r="I1562" s="42" t="str">
        <f t="shared" ca="1" si="84"/>
        <v/>
      </c>
      <c r="J1562" s="42" t="str">
        <f t="shared" ca="1" si="85"/>
        <v/>
      </c>
    </row>
    <row r="1563" spans="4:10" x14ac:dyDescent="0.25">
      <c r="D1563" s="52"/>
      <c r="E1563" s="39"/>
      <c r="F1563" s="35"/>
      <c r="I1563" s="42" t="str">
        <f t="shared" ca="1" si="84"/>
        <v/>
      </c>
      <c r="J1563" s="42" t="str">
        <f t="shared" ca="1" si="85"/>
        <v/>
      </c>
    </row>
    <row r="1564" spans="4:10" x14ac:dyDescent="0.25">
      <c r="D1564" s="52"/>
      <c r="E1564" s="39"/>
      <c r="F1564" s="35"/>
      <c r="I1564" s="42" t="str">
        <f t="shared" ca="1" si="84"/>
        <v/>
      </c>
      <c r="J1564" s="42" t="str">
        <f t="shared" ca="1" si="85"/>
        <v/>
      </c>
    </row>
    <row r="1565" spans="4:10" x14ac:dyDescent="0.25">
      <c r="D1565" s="52"/>
      <c r="E1565" s="39"/>
      <c r="F1565" s="35"/>
      <c r="I1565" s="42" t="str">
        <f t="shared" ca="1" si="84"/>
        <v/>
      </c>
      <c r="J1565" s="42" t="str">
        <f t="shared" ca="1" si="85"/>
        <v/>
      </c>
    </row>
    <row r="1566" spans="4:10" x14ac:dyDescent="0.25">
      <c r="D1566" s="52"/>
      <c r="E1566" s="39"/>
      <c r="F1566" s="35"/>
      <c r="I1566" s="42" t="str">
        <f t="shared" ca="1" si="84"/>
        <v/>
      </c>
      <c r="J1566" s="42" t="str">
        <f t="shared" ca="1" si="85"/>
        <v/>
      </c>
    </row>
    <row r="1567" spans="4:10" x14ac:dyDescent="0.25">
      <c r="D1567" s="52"/>
      <c r="E1567" s="39"/>
      <c r="F1567" s="35"/>
      <c r="I1567" s="42" t="str">
        <f t="shared" ca="1" si="84"/>
        <v/>
      </c>
      <c r="J1567" s="42" t="str">
        <f t="shared" ca="1" si="85"/>
        <v/>
      </c>
    </row>
    <row r="1568" spans="4:10" x14ac:dyDescent="0.25">
      <c r="D1568" s="52"/>
      <c r="E1568" s="39"/>
      <c r="F1568" s="35"/>
      <c r="I1568" s="42" t="str">
        <f t="shared" ca="1" si="84"/>
        <v/>
      </c>
      <c r="J1568" s="42" t="str">
        <f t="shared" ca="1" si="85"/>
        <v/>
      </c>
    </row>
    <row r="1569" spans="3:10" x14ac:dyDescent="0.25">
      <c r="D1569" s="52"/>
      <c r="E1569" s="39"/>
      <c r="F1569" s="35"/>
      <c r="I1569" s="42" t="str">
        <f t="shared" ca="1" si="84"/>
        <v/>
      </c>
      <c r="J1569" s="42" t="str">
        <f t="shared" ca="1" si="85"/>
        <v/>
      </c>
    </row>
    <row r="1570" spans="3:10" x14ac:dyDescent="0.25">
      <c r="D1570" s="52"/>
      <c r="E1570" s="39"/>
      <c r="F1570" s="35"/>
      <c r="I1570" s="42" t="str">
        <f t="shared" ca="1" si="84"/>
        <v/>
      </c>
      <c r="J1570" s="42" t="str">
        <f t="shared" ca="1" si="85"/>
        <v/>
      </c>
    </row>
    <row r="1571" spans="3:10" x14ac:dyDescent="0.25">
      <c r="D1571" s="52"/>
      <c r="E1571" s="39"/>
      <c r="F1571" s="35"/>
      <c r="I1571" s="42" t="str">
        <f t="shared" ca="1" si="84"/>
        <v/>
      </c>
      <c r="J1571" s="42" t="str">
        <f t="shared" ca="1" si="85"/>
        <v/>
      </c>
    </row>
    <row r="1572" spans="3:10" x14ac:dyDescent="0.25">
      <c r="D1572" s="52"/>
      <c r="E1572" s="39"/>
      <c r="F1572" s="35"/>
      <c r="I1572" s="42" t="str">
        <f t="shared" ca="1" si="84"/>
        <v/>
      </c>
      <c r="J1572" s="42" t="str">
        <f t="shared" ca="1" si="85"/>
        <v/>
      </c>
    </row>
    <row r="1573" spans="3:10" x14ac:dyDescent="0.25">
      <c r="D1573" s="52"/>
      <c r="E1573" s="39"/>
      <c r="F1573" s="35"/>
      <c r="I1573" s="42" t="str">
        <f t="shared" ca="1" si="84"/>
        <v/>
      </c>
      <c r="J1573" s="42" t="str">
        <f t="shared" ca="1" si="85"/>
        <v/>
      </c>
    </row>
    <row r="1574" spans="3:10" x14ac:dyDescent="0.25">
      <c r="D1574" s="52"/>
      <c r="E1574" s="39"/>
      <c r="F1574" s="35"/>
      <c r="I1574" s="42" t="str">
        <f t="shared" ca="1" si="84"/>
        <v/>
      </c>
      <c r="J1574" s="42" t="str">
        <f t="shared" ca="1" si="85"/>
        <v/>
      </c>
    </row>
    <row r="1575" spans="3:10" x14ac:dyDescent="0.25">
      <c r="D1575" s="52"/>
      <c r="E1575" s="38"/>
      <c r="F1575" s="38"/>
      <c r="I1575" s="42" t="str">
        <f t="shared" ca="1" si="84"/>
        <v/>
      </c>
      <c r="J1575" s="42" t="str">
        <f t="shared" ca="1" si="85"/>
        <v/>
      </c>
    </row>
    <row r="1576" spans="3:10" x14ac:dyDescent="0.25">
      <c r="D1576" s="46">
        <f ca="1">SUM(INDIRECT(CONCATENATE(ADDRESS(ROW(D1540),COLUMN(D1540)),":",ADDRESS(ROW()-1,COLUMN()))))</f>
        <v>0</v>
      </c>
      <c r="I1576" s="46">
        <f ca="1">SUM(INDIRECT(CONCATENATE(ADDRESS(ROW(I1540),COLUMN(I1540)),":",ADDRESS(ROW()-1,COLUMN()))))</f>
        <v>0</v>
      </c>
      <c r="J1576" s="46">
        <f ca="1">SUM(INDIRECT(CONCATENATE(ADDRESS(ROW(J1540),COLUMN(J1540)),":",ADDRESS(ROW()-1,COLUMN()))))</f>
        <v>0</v>
      </c>
    </row>
    <row r="1578" spans="3:10" x14ac:dyDescent="0.25">
      <c r="C1578" s="34">
        <f ca="1">EOMONTH(C1540,0)+1</f>
        <v>38443</v>
      </c>
      <c r="D1578" s="52"/>
      <c r="E1578" s="39"/>
      <c r="F1578" s="35"/>
      <c r="I1578" s="42" t="str">
        <f ca="1">IF(D1578="","",D1578*IF(UPPER(H1578)="Y",1,$C$1086))</f>
        <v/>
      </c>
      <c r="J1578" s="42" t="str">
        <f ca="1">IF(D1578="","",($C$1085-E1578)*I1578*10)</f>
        <v/>
      </c>
    </row>
    <row r="1579" spans="3:10" x14ac:dyDescent="0.25">
      <c r="C1579" s="41">
        <f ca="1">INDEX(Inputs!$1:$1048576,MATCH(C1578,Inputs!C:C,0),5)</f>
        <v>3.6390000000000002</v>
      </c>
      <c r="D1579" s="52"/>
      <c r="E1579" s="39"/>
      <c r="F1579" s="35"/>
      <c r="I1579" s="42" t="str">
        <f t="shared" ref="I1579:I1613" ca="1" si="86">IF(D1579="","",D1579*IF(UPPER(H1579)="Y",1,$C$1086))</f>
        <v/>
      </c>
      <c r="J1579" s="42" t="str">
        <f t="shared" ref="J1579:J1613" ca="1" si="87">IF(D1579="","",($C$1085-E1579)*I1579*10)</f>
        <v/>
      </c>
    </row>
    <row r="1580" spans="3:10" x14ac:dyDescent="0.25">
      <c r="C1580" s="40">
        <f ca="1">INDEX(Inputs!$1:$1048576,MATCH(C1578,Inputs!C:C,0),8)</f>
        <v>0.86768087707683961</v>
      </c>
      <c r="D1580" s="52"/>
      <c r="E1580" s="39"/>
      <c r="F1580" s="35"/>
      <c r="I1580" s="42" t="str">
        <f t="shared" ca="1" si="86"/>
        <v/>
      </c>
      <c r="J1580" s="42" t="str">
        <f t="shared" ca="1" si="87"/>
        <v/>
      </c>
    </row>
    <row r="1581" spans="3:10" x14ac:dyDescent="0.25">
      <c r="C1581" s="63">
        <f ca="1">I1614</f>
        <v>0</v>
      </c>
      <c r="D1581" s="52"/>
      <c r="E1581" s="39"/>
      <c r="F1581" s="35"/>
      <c r="I1581" s="42" t="str">
        <f t="shared" ca="1" si="86"/>
        <v/>
      </c>
      <c r="J1581" s="42" t="str">
        <f t="shared" ca="1" si="87"/>
        <v/>
      </c>
    </row>
    <row r="1582" spans="3:10" x14ac:dyDescent="0.25">
      <c r="C1582" s="63">
        <f ca="1">J1614</f>
        <v>0</v>
      </c>
      <c r="D1582" s="52"/>
      <c r="E1582" s="39"/>
      <c r="F1582" s="35"/>
      <c r="I1582" s="42" t="str">
        <f t="shared" ca="1" si="86"/>
        <v/>
      </c>
      <c r="J1582" s="42" t="str">
        <f t="shared" ca="1" si="87"/>
        <v/>
      </c>
    </row>
    <row r="1583" spans="3:10" x14ac:dyDescent="0.25">
      <c r="C1583" s="47"/>
      <c r="D1583" s="52"/>
      <c r="E1583" s="39"/>
      <c r="F1583" s="35"/>
      <c r="I1583" s="42" t="str">
        <f t="shared" ca="1" si="86"/>
        <v/>
      </c>
      <c r="J1583" s="42" t="str">
        <f t="shared" ca="1" si="87"/>
        <v/>
      </c>
    </row>
    <row r="1584" spans="3:10" x14ac:dyDescent="0.25">
      <c r="C1584" s="45"/>
      <c r="D1584" s="52"/>
      <c r="E1584" s="39"/>
      <c r="F1584" s="35"/>
      <c r="I1584" s="42" t="str">
        <f t="shared" ca="1" si="86"/>
        <v/>
      </c>
      <c r="J1584" s="42" t="str">
        <f t="shared" ca="1" si="87"/>
        <v/>
      </c>
    </row>
    <row r="1585" spans="3:10" x14ac:dyDescent="0.25">
      <c r="D1585" s="52"/>
      <c r="E1585" s="39"/>
      <c r="F1585" s="35"/>
      <c r="I1585" s="42" t="str">
        <f t="shared" ca="1" si="86"/>
        <v/>
      </c>
      <c r="J1585" s="42" t="str">
        <f t="shared" ca="1" si="87"/>
        <v/>
      </c>
    </row>
    <row r="1586" spans="3:10" x14ac:dyDescent="0.25">
      <c r="C1586" s="4"/>
      <c r="D1586" s="52"/>
      <c r="E1586" s="39"/>
      <c r="F1586" s="35"/>
      <c r="I1586" s="42" t="str">
        <f t="shared" ca="1" si="86"/>
        <v/>
      </c>
      <c r="J1586" s="42" t="str">
        <f t="shared" ca="1" si="87"/>
        <v/>
      </c>
    </row>
    <row r="1587" spans="3:10" x14ac:dyDescent="0.25">
      <c r="D1587" s="52"/>
      <c r="E1587" s="39"/>
      <c r="F1587" s="35"/>
      <c r="I1587" s="42" t="str">
        <f t="shared" ca="1" si="86"/>
        <v/>
      </c>
      <c r="J1587" s="42" t="str">
        <f t="shared" ca="1" si="87"/>
        <v/>
      </c>
    </row>
    <row r="1588" spans="3:10" x14ac:dyDescent="0.25">
      <c r="D1588" s="52"/>
      <c r="E1588" s="39"/>
      <c r="F1588" s="35"/>
      <c r="I1588" s="42" t="str">
        <f t="shared" ca="1" si="86"/>
        <v/>
      </c>
      <c r="J1588" s="42" t="str">
        <f t="shared" ca="1" si="87"/>
        <v/>
      </c>
    </row>
    <row r="1589" spans="3:10" x14ac:dyDescent="0.25">
      <c r="D1589" s="52"/>
      <c r="E1589" s="39"/>
      <c r="F1589" s="35"/>
      <c r="I1589" s="42" t="str">
        <f t="shared" ca="1" si="86"/>
        <v/>
      </c>
      <c r="J1589" s="42" t="str">
        <f t="shared" ca="1" si="87"/>
        <v/>
      </c>
    </row>
    <row r="1590" spans="3:10" x14ac:dyDescent="0.25">
      <c r="D1590" s="52"/>
      <c r="E1590" s="39"/>
      <c r="F1590" s="35"/>
      <c r="I1590" s="42" t="str">
        <f t="shared" ca="1" si="86"/>
        <v/>
      </c>
      <c r="J1590" s="42" t="str">
        <f t="shared" ca="1" si="87"/>
        <v/>
      </c>
    </row>
    <row r="1591" spans="3:10" x14ac:dyDescent="0.25">
      <c r="D1591" s="52"/>
      <c r="E1591" s="39"/>
      <c r="F1591" s="35"/>
      <c r="I1591" s="42" t="str">
        <f t="shared" ca="1" si="86"/>
        <v/>
      </c>
      <c r="J1591" s="42" t="str">
        <f t="shared" ca="1" si="87"/>
        <v/>
      </c>
    </row>
    <row r="1592" spans="3:10" x14ac:dyDescent="0.25">
      <c r="D1592" s="52"/>
      <c r="E1592" s="39"/>
      <c r="F1592" s="35"/>
      <c r="I1592" s="42" t="str">
        <f t="shared" ca="1" si="86"/>
        <v/>
      </c>
      <c r="J1592" s="42" t="str">
        <f t="shared" ca="1" si="87"/>
        <v/>
      </c>
    </row>
    <row r="1593" spans="3:10" x14ac:dyDescent="0.25">
      <c r="D1593" s="52"/>
      <c r="E1593" s="39"/>
      <c r="F1593" s="35"/>
      <c r="I1593" s="42" t="str">
        <f t="shared" ca="1" si="86"/>
        <v/>
      </c>
      <c r="J1593" s="42" t="str">
        <f t="shared" ca="1" si="87"/>
        <v/>
      </c>
    </row>
    <row r="1594" spans="3:10" x14ac:dyDescent="0.25">
      <c r="D1594" s="52"/>
      <c r="E1594" s="39"/>
      <c r="F1594" s="35"/>
      <c r="I1594" s="42" t="str">
        <f t="shared" ca="1" si="86"/>
        <v/>
      </c>
      <c r="J1594" s="42" t="str">
        <f t="shared" ca="1" si="87"/>
        <v/>
      </c>
    </row>
    <row r="1595" spans="3:10" x14ac:dyDescent="0.25">
      <c r="D1595" s="52"/>
      <c r="E1595" s="39"/>
      <c r="F1595" s="35"/>
      <c r="I1595" s="42" t="str">
        <f t="shared" ca="1" si="86"/>
        <v/>
      </c>
      <c r="J1595" s="42" t="str">
        <f t="shared" ca="1" si="87"/>
        <v/>
      </c>
    </row>
    <row r="1596" spans="3:10" x14ac:dyDescent="0.25">
      <c r="D1596" s="52"/>
      <c r="E1596" s="39"/>
      <c r="F1596" s="35"/>
      <c r="I1596" s="42" t="str">
        <f t="shared" ca="1" si="86"/>
        <v/>
      </c>
      <c r="J1596" s="42" t="str">
        <f t="shared" ca="1" si="87"/>
        <v/>
      </c>
    </row>
    <row r="1597" spans="3:10" x14ac:dyDescent="0.25">
      <c r="D1597" s="52"/>
      <c r="E1597" s="39"/>
      <c r="F1597" s="35"/>
      <c r="I1597" s="42" t="str">
        <f t="shared" ca="1" si="86"/>
        <v/>
      </c>
      <c r="J1597" s="42" t="str">
        <f t="shared" ca="1" si="87"/>
        <v/>
      </c>
    </row>
    <row r="1598" spans="3:10" x14ac:dyDescent="0.25">
      <c r="D1598" s="52"/>
      <c r="E1598" s="39"/>
      <c r="F1598" s="35"/>
      <c r="I1598" s="42" t="str">
        <f t="shared" ca="1" si="86"/>
        <v/>
      </c>
      <c r="J1598" s="42" t="str">
        <f t="shared" ca="1" si="87"/>
        <v/>
      </c>
    </row>
    <row r="1599" spans="3:10" x14ac:dyDescent="0.25">
      <c r="D1599" s="52"/>
      <c r="E1599" s="39"/>
      <c r="F1599" s="35"/>
      <c r="I1599" s="42" t="str">
        <f t="shared" ca="1" si="86"/>
        <v/>
      </c>
      <c r="J1599" s="42" t="str">
        <f t="shared" ca="1" si="87"/>
        <v/>
      </c>
    </row>
    <row r="1600" spans="3:10" x14ac:dyDescent="0.25">
      <c r="D1600" s="52"/>
      <c r="E1600" s="39"/>
      <c r="F1600" s="35"/>
      <c r="I1600" s="42" t="str">
        <f t="shared" ca="1" si="86"/>
        <v/>
      </c>
      <c r="J1600" s="42" t="str">
        <f t="shared" ca="1" si="87"/>
        <v/>
      </c>
    </row>
    <row r="1601" spans="3:10" x14ac:dyDescent="0.25">
      <c r="D1601" s="52"/>
      <c r="E1601" s="39"/>
      <c r="F1601" s="35"/>
      <c r="I1601" s="42" t="str">
        <f t="shared" ca="1" si="86"/>
        <v/>
      </c>
      <c r="J1601" s="42" t="str">
        <f t="shared" ca="1" si="87"/>
        <v/>
      </c>
    </row>
    <row r="1602" spans="3:10" x14ac:dyDescent="0.25">
      <c r="D1602" s="52"/>
      <c r="E1602" s="39"/>
      <c r="F1602" s="35"/>
      <c r="I1602" s="42" t="str">
        <f t="shared" ca="1" si="86"/>
        <v/>
      </c>
      <c r="J1602" s="42" t="str">
        <f t="shared" ca="1" si="87"/>
        <v/>
      </c>
    </row>
    <row r="1603" spans="3:10" x14ac:dyDescent="0.25">
      <c r="D1603" s="52"/>
      <c r="E1603" s="39"/>
      <c r="F1603" s="35"/>
      <c r="I1603" s="42" t="str">
        <f t="shared" ca="1" si="86"/>
        <v/>
      </c>
      <c r="J1603" s="42" t="str">
        <f t="shared" ca="1" si="87"/>
        <v/>
      </c>
    </row>
    <row r="1604" spans="3:10" x14ac:dyDescent="0.25">
      <c r="D1604" s="52"/>
      <c r="E1604" s="39"/>
      <c r="F1604" s="35"/>
      <c r="I1604" s="42" t="str">
        <f t="shared" ca="1" si="86"/>
        <v/>
      </c>
      <c r="J1604" s="42" t="str">
        <f t="shared" ca="1" si="87"/>
        <v/>
      </c>
    </row>
    <row r="1605" spans="3:10" x14ac:dyDescent="0.25">
      <c r="D1605" s="52"/>
      <c r="E1605" s="39"/>
      <c r="F1605" s="35"/>
      <c r="I1605" s="42" t="str">
        <f t="shared" ca="1" si="86"/>
        <v/>
      </c>
      <c r="J1605" s="42" t="str">
        <f t="shared" ca="1" si="87"/>
        <v/>
      </c>
    </row>
    <row r="1606" spans="3:10" x14ac:dyDescent="0.25">
      <c r="D1606" s="52"/>
      <c r="E1606" s="39"/>
      <c r="F1606" s="35"/>
      <c r="I1606" s="42" t="str">
        <f t="shared" ca="1" si="86"/>
        <v/>
      </c>
      <c r="J1606" s="42" t="str">
        <f t="shared" ca="1" si="87"/>
        <v/>
      </c>
    </row>
    <row r="1607" spans="3:10" x14ac:dyDescent="0.25">
      <c r="D1607" s="52"/>
      <c r="E1607" s="39"/>
      <c r="F1607" s="35"/>
      <c r="I1607" s="42" t="str">
        <f t="shared" ca="1" si="86"/>
        <v/>
      </c>
      <c r="J1607" s="42" t="str">
        <f t="shared" ca="1" si="87"/>
        <v/>
      </c>
    </row>
    <row r="1608" spans="3:10" x14ac:dyDescent="0.25">
      <c r="D1608" s="52"/>
      <c r="E1608" s="39"/>
      <c r="F1608" s="35"/>
      <c r="I1608" s="42" t="str">
        <f t="shared" ca="1" si="86"/>
        <v/>
      </c>
      <c r="J1608" s="42" t="str">
        <f t="shared" ca="1" si="87"/>
        <v/>
      </c>
    </row>
    <row r="1609" spans="3:10" x14ac:dyDescent="0.25">
      <c r="D1609" s="52"/>
      <c r="E1609" s="39"/>
      <c r="F1609" s="35"/>
      <c r="I1609" s="42" t="str">
        <f t="shared" ca="1" si="86"/>
        <v/>
      </c>
      <c r="J1609" s="42" t="str">
        <f t="shared" ca="1" si="87"/>
        <v/>
      </c>
    </row>
    <row r="1610" spans="3:10" x14ac:dyDescent="0.25">
      <c r="D1610" s="52"/>
      <c r="E1610" s="39"/>
      <c r="F1610" s="35"/>
      <c r="I1610" s="42" t="str">
        <f t="shared" ca="1" si="86"/>
        <v/>
      </c>
      <c r="J1610" s="42" t="str">
        <f t="shared" ca="1" si="87"/>
        <v/>
      </c>
    </row>
    <row r="1611" spans="3:10" x14ac:dyDescent="0.25">
      <c r="D1611" s="52"/>
      <c r="E1611" s="39"/>
      <c r="F1611" s="35"/>
      <c r="I1611" s="42" t="str">
        <f t="shared" ca="1" si="86"/>
        <v/>
      </c>
      <c r="J1611" s="42" t="str">
        <f t="shared" ca="1" si="87"/>
        <v/>
      </c>
    </row>
    <row r="1612" spans="3:10" x14ac:dyDescent="0.25">
      <c r="D1612" s="52"/>
      <c r="E1612" s="39"/>
      <c r="F1612" s="35"/>
      <c r="I1612" s="42" t="str">
        <f t="shared" ca="1" si="86"/>
        <v/>
      </c>
      <c r="J1612" s="42" t="str">
        <f t="shared" ca="1" si="87"/>
        <v/>
      </c>
    </row>
    <row r="1613" spans="3:10" x14ac:dyDescent="0.25">
      <c r="D1613" s="52"/>
      <c r="E1613" s="38"/>
      <c r="F1613" s="38"/>
      <c r="I1613" s="42" t="str">
        <f t="shared" ca="1" si="86"/>
        <v/>
      </c>
      <c r="J1613" s="42" t="str">
        <f t="shared" ca="1" si="87"/>
        <v/>
      </c>
    </row>
    <row r="1614" spans="3:10" x14ac:dyDescent="0.25">
      <c r="D1614" s="46">
        <f ca="1">SUM(INDIRECT(CONCATENATE(ADDRESS(ROW(D1578),COLUMN(D1578)),":",ADDRESS(ROW()-1,COLUMN()))))</f>
        <v>0</v>
      </c>
      <c r="I1614" s="46">
        <f ca="1">SUM(INDIRECT(CONCATENATE(ADDRESS(ROW(I1578),COLUMN(I1578)),":",ADDRESS(ROW()-1,COLUMN()))))</f>
        <v>0</v>
      </c>
      <c r="J1614" s="46">
        <f ca="1">SUM(INDIRECT(CONCATENATE(ADDRESS(ROW(J1578),COLUMN(J1578)),":",ADDRESS(ROW()-1,COLUMN()))))</f>
        <v>0</v>
      </c>
    </row>
    <row r="1616" spans="3:10" x14ac:dyDescent="0.25">
      <c r="C1616" s="34">
        <f ca="1">EOMONTH(C1578,0)+1</f>
        <v>38473</v>
      </c>
      <c r="D1616" s="52"/>
      <c r="E1616" s="39"/>
      <c r="F1616" s="35"/>
      <c r="I1616" s="42" t="str">
        <f ca="1">IF(D1616="","",D1616*IF(UPPER(H1616)="Y",1,$C$1086))</f>
        <v/>
      </c>
      <c r="J1616" s="42" t="str">
        <f ca="1">IF(D1616="","",($C$1085-E1616)*I1616*10)</f>
        <v/>
      </c>
    </row>
    <row r="1617" spans="3:10" x14ac:dyDescent="0.25">
      <c r="C1617" s="41">
        <f ca="1">INDEX(Inputs!$1:$1048576,MATCH(C1616,Inputs!C:C,0),5)</f>
        <v>3.6430000000000002</v>
      </c>
      <c r="D1617" s="52"/>
      <c r="E1617" s="39"/>
      <c r="F1617" s="35"/>
      <c r="I1617" s="42" t="str">
        <f t="shared" ref="I1617:I1651" ca="1" si="88">IF(D1617="","",D1617*IF(UPPER(H1617)="Y",1,$C$1086))</f>
        <v/>
      </c>
      <c r="J1617" s="42" t="str">
        <f t="shared" ref="J1617:J1651" ca="1" si="89">IF(D1617="","",($C$1085-E1617)*I1617*10)</f>
        <v/>
      </c>
    </row>
    <row r="1618" spans="3:10" x14ac:dyDescent="0.25">
      <c r="C1618" s="40">
        <f ca="1">INDEX(Inputs!$1:$1048576,MATCH(C1616,Inputs!C:C,0),8)</f>
        <v>0.86359924358221851</v>
      </c>
      <c r="D1618" s="52"/>
      <c r="E1618" s="39"/>
      <c r="F1618" s="35"/>
      <c r="I1618" s="42" t="str">
        <f t="shared" ca="1" si="88"/>
        <v/>
      </c>
      <c r="J1618" s="42" t="str">
        <f t="shared" ca="1" si="89"/>
        <v/>
      </c>
    </row>
    <row r="1619" spans="3:10" x14ac:dyDescent="0.25">
      <c r="C1619" s="63">
        <f ca="1">I1652</f>
        <v>0</v>
      </c>
      <c r="D1619" s="52"/>
      <c r="E1619" s="39"/>
      <c r="F1619" s="35"/>
      <c r="I1619" s="42" t="str">
        <f t="shared" ca="1" si="88"/>
        <v/>
      </c>
      <c r="J1619" s="42" t="str">
        <f t="shared" ca="1" si="89"/>
        <v/>
      </c>
    </row>
    <row r="1620" spans="3:10" x14ac:dyDescent="0.25">
      <c r="C1620" s="63">
        <f ca="1">J1652</f>
        <v>0</v>
      </c>
      <c r="D1620" s="52"/>
      <c r="E1620" s="39"/>
      <c r="F1620" s="35"/>
      <c r="I1620" s="42" t="str">
        <f t="shared" ca="1" si="88"/>
        <v/>
      </c>
      <c r="J1620" s="42" t="str">
        <f t="shared" ca="1" si="89"/>
        <v/>
      </c>
    </row>
    <row r="1621" spans="3:10" x14ac:dyDescent="0.25">
      <c r="C1621" s="47"/>
      <c r="D1621" s="52"/>
      <c r="E1621" s="39"/>
      <c r="F1621" s="35"/>
      <c r="I1621" s="42" t="str">
        <f t="shared" ca="1" si="88"/>
        <v/>
      </c>
      <c r="J1621" s="42" t="str">
        <f t="shared" ca="1" si="89"/>
        <v/>
      </c>
    </row>
    <row r="1622" spans="3:10" x14ac:dyDescent="0.25">
      <c r="C1622" s="45"/>
      <c r="D1622" s="52"/>
      <c r="E1622" s="39"/>
      <c r="F1622" s="35"/>
      <c r="I1622" s="42" t="str">
        <f t="shared" ca="1" si="88"/>
        <v/>
      </c>
      <c r="J1622" s="42" t="str">
        <f t="shared" ca="1" si="89"/>
        <v/>
      </c>
    </row>
    <row r="1623" spans="3:10" x14ac:dyDescent="0.25">
      <c r="D1623" s="52"/>
      <c r="E1623" s="39"/>
      <c r="F1623" s="35"/>
      <c r="I1623" s="42" t="str">
        <f t="shared" ca="1" si="88"/>
        <v/>
      </c>
      <c r="J1623" s="42" t="str">
        <f t="shared" ca="1" si="89"/>
        <v/>
      </c>
    </row>
    <row r="1624" spans="3:10" x14ac:dyDescent="0.25">
      <c r="C1624" s="4"/>
      <c r="D1624" s="52"/>
      <c r="E1624" s="39"/>
      <c r="F1624" s="35"/>
      <c r="I1624" s="42" t="str">
        <f t="shared" ca="1" si="88"/>
        <v/>
      </c>
      <c r="J1624" s="42" t="str">
        <f t="shared" ca="1" si="89"/>
        <v/>
      </c>
    </row>
    <row r="1625" spans="3:10" x14ac:dyDescent="0.25">
      <c r="D1625" s="52"/>
      <c r="E1625" s="39"/>
      <c r="F1625" s="35"/>
      <c r="I1625" s="42" t="str">
        <f t="shared" ca="1" si="88"/>
        <v/>
      </c>
      <c r="J1625" s="42" t="str">
        <f t="shared" ca="1" si="89"/>
        <v/>
      </c>
    </row>
    <row r="1626" spans="3:10" x14ac:dyDescent="0.25">
      <c r="D1626" s="52"/>
      <c r="E1626" s="39"/>
      <c r="F1626" s="35"/>
      <c r="I1626" s="42" t="str">
        <f t="shared" ca="1" si="88"/>
        <v/>
      </c>
      <c r="J1626" s="42" t="str">
        <f t="shared" ca="1" si="89"/>
        <v/>
      </c>
    </row>
    <row r="1627" spans="3:10" x14ac:dyDescent="0.25">
      <c r="D1627" s="52"/>
      <c r="E1627" s="39"/>
      <c r="F1627" s="35"/>
      <c r="I1627" s="42" t="str">
        <f t="shared" ca="1" si="88"/>
        <v/>
      </c>
      <c r="J1627" s="42" t="str">
        <f t="shared" ca="1" si="89"/>
        <v/>
      </c>
    </row>
    <row r="1628" spans="3:10" x14ac:dyDescent="0.25">
      <c r="D1628" s="52"/>
      <c r="E1628" s="39"/>
      <c r="F1628" s="35"/>
      <c r="I1628" s="42" t="str">
        <f t="shared" ca="1" si="88"/>
        <v/>
      </c>
      <c r="J1628" s="42" t="str">
        <f t="shared" ca="1" si="89"/>
        <v/>
      </c>
    </row>
    <row r="1629" spans="3:10" x14ac:dyDescent="0.25">
      <c r="D1629" s="52"/>
      <c r="E1629" s="39"/>
      <c r="F1629" s="35"/>
      <c r="I1629" s="42" t="str">
        <f t="shared" ca="1" si="88"/>
        <v/>
      </c>
      <c r="J1629" s="42" t="str">
        <f t="shared" ca="1" si="89"/>
        <v/>
      </c>
    </row>
    <row r="1630" spans="3:10" x14ac:dyDescent="0.25">
      <c r="D1630" s="52"/>
      <c r="E1630" s="39"/>
      <c r="F1630" s="35"/>
      <c r="I1630" s="42" t="str">
        <f t="shared" ca="1" si="88"/>
        <v/>
      </c>
      <c r="J1630" s="42" t="str">
        <f t="shared" ca="1" si="89"/>
        <v/>
      </c>
    </row>
    <row r="1631" spans="3:10" x14ac:dyDescent="0.25">
      <c r="D1631" s="52"/>
      <c r="E1631" s="39"/>
      <c r="F1631" s="35"/>
      <c r="I1631" s="42" t="str">
        <f t="shared" ca="1" si="88"/>
        <v/>
      </c>
      <c r="J1631" s="42" t="str">
        <f t="shared" ca="1" si="89"/>
        <v/>
      </c>
    </row>
    <row r="1632" spans="3:10" x14ac:dyDescent="0.25">
      <c r="D1632" s="52"/>
      <c r="E1632" s="39"/>
      <c r="F1632" s="35"/>
      <c r="I1632" s="42" t="str">
        <f t="shared" ca="1" si="88"/>
        <v/>
      </c>
      <c r="J1632" s="42" t="str">
        <f t="shared" ca="1" si="89"/>
        <v/>
      </c>
    </row>
    <row r="1633" spans="4:10" x14ac:dyDescent="0.25">
      <c r="D1633" s="52"/>
      <c r="E1633" s="39"/>
      <c r="F1633" s="35"/>
      <c r="I1633" s="42" t="str">
        <f t="shared" ca="1" si="88"/>
        <v/>
      </c>
      <c r="J1633" s="42" t="str">
        <f t="shared" ca="1" si="89"/>
        <v/>
      </c>
    </row>
    <row r="1634" spans="4:10" x14ac:dyDescent="0.25">
      <c r="D1634" s="52"/>
      <c r="E1634" s="39"/>
      <c r="F1634" s="35"/>
      <c r="I1634" s="42" t="str">
        <f t="shared" ca="1" si="88"/>
        <v/>
      </c>
      <c r="J1634" s="42" t="str">
        <f t="shared" ca="1" si="89"/>
        <v/>
      </c>
    </row>
    <row r="1635" spans="4:10" x14ac:dyDescent="0.25">
      <c r="D1635" s="52"/>
      <c r="E1635" s="39"/>
      <c r="F1635" s="35"/>
      <c r="I1635" s="42" t="str">
        <f t="shared" ca="1" si="88"/>
        <v/>
      </c>
      <c r="J1635" s="42" t="str">
        <f t="shared" ca="1" si="89"/>
        <v/>
      </c>
    </row>
    <row r="1636" spans="4:10" x14ac:dyDescent="0.25">
      <c r="D1636" s="52"/>
      <c r="E1636" s="39"/>
      <c r="F1636" s="35"/>
      <c r="I1636" s="42" t="str">
        <f t="shared" ca="1" si="88"/>
        <v/>
      </c>
      <c r="J1636" s="42" t="str">
        <f t="shared" ca="1" si="89"/>
        <v/>
      </c>
    </row>
    <row r="1637" spans="4:10" x14ac:dyDescent="0.25">
      <c r="D1637" s="52"/>
      <c r="E1637" s="39"/>
      <c r="F1637" s="35"/>
      <c r="I1637" s="42" t="str">
        <f t="shared" ca="1" si="88"/>
        <v/>
      </c>
      <c r="J1637" s="42" t="str">
        <f t="shared" ca="1" si="89"/>
        <v/>
      </c>
    </row>
    <row r="1638" spans="4:10" x14ac:dyDescent="0.25">
      <c r="D1638" s="52"/>
      <c r="E1638" s="39"/>
      <c r="F1638" s="35"/>
      <c r="I1638" s="42" t="str">
        <f t="shared" ca="1" si="88"/>
        <v/>
      </c>
      <c r="J1638" s="42" t="str">
        <f t="shared" ca="1" si="89"/>
        <v/>
      </c>
    </row>
    <row r="1639" spans="4:10" x14ac:dyDescent="0.25">
      <c r="D1639" s="52"/>
      <c r="E1639" s="39"/>
      <c r="F1639" s="35"/>
      <c r="I1639" s="42" t="str">
        <f t="shared" ca="1" si="88"/>
        <v/>
      </c>
      <c r="J1639" s="42" t="str">
        <f t="shared" ca="1" si="89"/>
        <v/>
      </c>
    </row>
    <row r="1640" spans="4:10" x14ac:dyDescent="0.25">
      <c r="D1640" s="52"/>
      <c r="E1640" s="39"/>
      <c r="F1640" s="35"/>
      <c r="I1640" s="42" t="str">
        <f t="shared" ca="1" si="88"/>
        <v/>
      </c>
      <c r="J1640" s="42" t="str">
        <f t="shared" ca="1" si="89"/>
        <v/>
      </c>
    </row>
    <row r="1641" spans="4:10" x14ac:dyDescent="0.25">
      <c r="D1641" s="52"/>
      <c r="E1641" s="39"/>
      <c r="F1641" s="35"/>
      <c r="I1641" s="42" t="str">
        <f t="shared" ca="1" si="88"/>
        <v/>
      </c>
      <c r="J1641" s="42" t="str">
        <f t="shared" ca="1" si="89"/>
        <v/>
      </c>
    </row>
    <row r="1642" spans="4:10" x14ac:dyDescent="0.25">
      <c r="D1642" s="52"/>
      <c r="E1642" s="39"/>
      <c r="F1642" s="35"/>
      <c r="I1642" s="42" t="str">
        <f t="shared" ca="1" si="88"/>
        <v/>
      </c>
      <c r="J1642" s="42" t="str">
        <f t="shared" ca="1" si="89"/>
        <v/>
      </c>
    </row>
    <row r="1643" spans="4:10" x14ac:dyDescent="0.25">
      <c r="D1643" s="52"/>
      <c r="E1643" s="39"/>
      <c r="F1643" s="35"/>
      <c r="I1643" s="42" t="str">
        <f t="shared" ca="1" si="88"/>
        <v/>
      </c>
      <c r="J1643" s="42" t="str">
        <f t="shared" ca="1" si="89"/>
        <v/>
      </c>
    </row>
    <row r="1644" spans="4:10" x14ac:dyDescent="0.25">
      <c r="D1644" s="52"/>
      <c r="E1644" s="39"/>
      <c r="F1644" s="35"/>
      <c r="I1644" s="42" t="str">
        <f t="shared" ca="1" si="88"/>
        <v/>
      </c>
      <c r="J1644" s="42" t="str">
        <f t="shared" ca="1" si="89"/>
        <v/>
      </c>
    </row>
    <row r="1645" spans="4:10" x14ac:dyDescent="0.25">
      <c r="D1645" s="52"/>
      <c r="E1645" s="39"/>
      <c r="F1645" s="35"/>
      <c r="I1645" s="42" t="str">
        <f t="shared" ca="1" si="88"/>
        <v/>
      </c>
      <c r="J1645" s="42" t="str">
        <f t="shared" ca="1" si="89"/>
        <v/>
      </c>
    </row>
    <row r="1646" spans="4:10" x14ac:dyDescent="0.25">
      <c r="D1646" s="52"/>
      <c r="E1646" s="39"/>
      <c r="F1646" s="35"/>
      <c r="I1646" s="42" t="str">
        <f t="shared" ca="1" si="88"/>
        <v/>
      </c>
      <c r="J1646" s="42" t="str">
        <f t="shared" ca="1" si="89"/>
        <v/>
      </c>
    </row>
    <row r="1647" spans="4:10" x14ac:dyDescent="0.25">
      <c r="D1647" s="52"/>
      <c r="E1647" s="39"/>
      <c r="F1647" s="35"/>
      <c r="I1647" s="42" t="str">
        <f t="shared" ca="1" si="88"/>
        <v/>
      </c>
      <c r="J1647" s="42" t="str">
        <f t="shared" ca="1" si="89"/>
        <v/>
      </c>
    </row>
    <row r="1648" spans="4:10" x14ac:dyDescent="0.25">
      <c r="D1648" s="52"/>
      <c r="E1648" s="39"/>
      <c r="F1648" s="35"/>
      <c r="I1648" s="42" t="str">
        <f t="shared" ca="1" si="88"/>
        <v/>
      </c>
      <c r="J1648" s="42" t="str">
        <f t="shared" ca="1" si="89"/>
        <v/>
      </c>
    </row>
    <row r="1649" spans="3:10" x14ac:dyDescent="0.25">
      <c r="D1649" s="52"/>
      <c r="E1649" s="39"/>
      <c r="F1649" s="35"/>
      <c r="I1649" s="42" t="str">
        <f t="shared" ca="1" si="88"/>
        <v/>
      </c>
      <c r="J1649" s="42" t="str">
        <f t="shared" ca="1" si="89"/>
        <v/>
      </c>
    </row>
    <row r="1650" spans="3:10" x14ac:dyDescent="0.25">
      <c r="D1650" s="52"/>
      <c r="E1650" s="39"/>
      <c r="F1650" s="35"/>
      <c r="I1650" s="42" t="str">
        <f t="shared" ca="1" si="88"/>
        <v/>
      </c>
      <c r="J1650" s="42" t="str">
        <f t="shared" ca="1" si="89"/>
        <v/>
      </c>
    </row>
    <row r="1651" spans="3:10" x14ac:dyDescent="0.25">
      <c r="D1651" s="52"/>
      <c r="E1651" s="38"/>
      <c r="F1651" s="38"/>
      <c r="I1651" s="42" t="str">
        <f t="shared" ca="1" si="88"/>
        <v/>
      </c>
      <c r="J1651" s="42" t="str">
        <f t="shared" ca="1" si="89"/>
        <v/>
      </c>
    </row>
    <row r="1652" spans="3:10" x14ac:dyDescent="0.25">
      <c r="D1652" s="46">
        <f ca="1">SUM(INDIRECT(CONCATENATE(ADDRESS(ROW(D1616),COLUMN(D1616)),":",ADDRESS(ROW()-1,COLUMN()))))</f>
        <v>0</v>
      </c>
      <c r="I1652" s="46">
        <f ca="1">SUM(INDIRECT(CONCATENATE(ADDRESS(ROW(I1616),COLUMN(I1616)),":",ADDRESS(ROW()-1,COLUMN()))))</f>
        <v>0</v>
      </c>
      <c r="J1652" s="46">
        <f ca="1">SUM(INDIRECT(CONCATENATE(ADDRESS(ROW(J1616),COLUMN(J1616)),":",ADDRESS(ROW()-1,COLUMN()))))</f>
        <v>0</v>
      </c>
    </row>
    <row r="1654" spans="3:10" x14ac:dyDescent="0.25">
      <c r="C1654" s="34">
        <f ca="1">EOMONTH(C1616,0)+1</f>
        <v>38504</v>
      </c>
      <c r="D1654" s="52"/>
      <c r="E1654" s="39"/>
      <c r="F1654" s="35"/>
      <c r="I1654" s="42" t="str">
        <f ca="1">IF(D1654="","",D1654*IF(UPPER(H1654)="Y",1,$C$1086))</f>
        <v/>
      </c>
      <c r="J1654" s="42" t="str">
        <f ca="1">IF(D1654="","",($C$1085-E1654)*I1654*10)</f>
        <v/>
      </c>
    </row>
    <row r="1655" spans="3:10" x14ac:dyDescent="0.25">
      <c r="C1655" s="41">
        <f ca="1">INDEX(Inputs!$1:$1048576,MATCH(C1654,Inputs!C:C,0),5)</f>
        <v>3.6829999999999998</v>
      </c>
      <c r="D1655" s="52"/>
      <c r="E1655" s="39"/>
      <c r="F1655" s="35"/>
      <c r="I1655" s="42" t="str">
        <f t="shared" ref="I1655:I1689" ca="1" si="90">IF(D1655="","",D1655*IF(UPPER(H1655)="Y",1,$C$1086))</f>
        <v/>
      </c>
      <c r="J1655" s="42" t="str">
        <f t="shared" ref="J1655:J1689" ca="1" si="91">IF(D1655="","",($C$1085-E1655)*I1655*10)</f>
        <v/>
      </c>
    </row>
    <row r="1656" spans="3:10" x14ac:dyDescent="0.25">
      <c r="C1656" s="40">
        <f ca="1">INDEX(Inputs!$1:$1048576,MATCH(C1654,Inputs!C:C,0),8)</f>
        <v>0.85934789483997642</v>
      </c>
      <c r="D1656" s="52"/>
      <c r="E1656" s="39"/>
      <c r="F1656" s="35"/>
      <c r="I1656" s="42" t="str">
        <f t="shared" ca="1" si="90"/>
        <v/>
      </c>
      <c r="J1656" s="42" t="str">
        <f t="shared" ca="1" si="91"/>
        <v/>
      </c>
    </row>
    <row r="1657" spans="3:10" x14ac:dyDescent="0.25">
      <c r="C1657" s="63">
        <f ca="1">I1690</f>
        <v>0</v>
      </c>
      <c r="D1657" s="52"/>
      <c r="E1657" s="39"/>
      <c r="F1657" s="35"/>
      <c r="I1657" s="42" t="str">
        <f t="shared" ca="1" si="90"/>
        <v/>
      </c>
      <c r="J1657" s="42" t="str">
        <f t="shared" ca="1" si="91"/>
        <v/>
      </c>
    </row>
    <row r="1658" spans="3:10" x14ac:dyDescent="0.25">
      <c r="C1658" s="63">
        <f ca="1">J1690</f>
        <v>0</v>
      </c>
      <c r="D1658" s="52"/>
      <c r="E1658" s="39"/>
      <c r="F1658" s="35"/>
      <c r="I1658" s="42" t="str">
        <f t="shared" ca="1" si="90"/>
        <v/>
      </c>
      <c r="J1658" s="42" t="str">
        <f t="shared" ca="1" si="91"/>
        <v/>
      </c>
    </row>
    <row r="1659" spans="3:10" x14ac:dyDescent="0.25">
      <c r="C1659" s="47"/>
      <c r="D1659" s="52"/>
      <c r="E1659" s="39"/>
      <c r="F1659" s="35"/>
      <c r="I1659" s="42" t="str">
        <f t="shared" ca="1" si="90"/>
        <v/>
      </c>
      <c r="J1659" s="42" t="str">
        <f t="shared" ca="1" si="91"/>
        <v/>
      </c>
    </row>
    <row r="1660" spans="3:10" x14ac:dyDescent="0.25">
      <c r="C1660" s="45"/>
      <c r="D1660" s="52"/>
      <c r="E1660" s="39"/>
      <c r="F1660" s="35"/>
      <c r="I1660" s="42" t="str">
        <f t="shared" ca="1" si="90"/>
        <v/>
      </c>
      <c r="J1660" s="42" t="str">
        <f t="shared" ca="1" si="91"/>
        <v/>
      </c>
    </row>
    <row r="1661" spans="3:10" x14ac:dyDescent="0.25">
      <c r="D1661" s="52"/>
      <c r="E1661" s="39"/>
      <c r="F1661" s="35"/>
      <c r="I1661" s="42" t="str">
        <f t="shared" ca="1" si="90"/>
        <v/>
      </c>
      <c r="J1661" s="42" t="str">
        <f t="shared" ca="1" si="91"/>
        <v/>
      </c>
    </row>
    <row r="1662" spans="3:10" x14ac:dyDescent="0.25">
      <c r="C1662" s="4"/>
      <c r="D1662" s="52"/>
      <c r="E1662" s="39"/>
      <c r="F1662" s="35"/>
      <c r="I1662" s="42" t="str">
        <f t="shared" ca="1" si="90"/>
        <v/>
      </c>
      <c r="J1662" s="42" t="str">
        <f t="shared" ca="1" si="91"/>
        <v/>
      </c>
    </row>
    <row r="1663" spans="3:10" x14ac:dyDescent="0.25">
      <c r="D1663" s="52"/>
      <c r="E1663" s="39"/>
      <c r="F1663" s="35"/>
      <c r="I1663" s="42" t="str">
        <f t="shared" ca="1" si="90"/>
        <v/>
      </c>
      <c r="J1663" s="42" t="str">
        <f t="shared" ca="1" si="91"/>
        <v/>
      </c>
    </row>
    <row r="1664" spans="3:10" x14ac:dyDescent="0.25">
      <c r="D1664" s="52"/>
      <c r="E1664" s="39"/>
      <c r="F1664" s="35"/>
      <c r="I1664" s="42" t="str">
        <f t="shared" ca="1" si="90"/>
        <v/>
      </c>
      <c r="J1664" s="42" t="str">
        <f t="shared" ca="1" si="91"/>
        <v/>
      </c>
    </row>
    <row r="1665" spans="4:10" x14ac:dyDescent="0.25">
      <c r="D1665" s="52"/>
      <c r="E1665" s="39"/>
      <c r="F1665" s="35"/>
      <c r="I1665" s="42" t="str">
        <f t="shared" ca="1" si="90"/>
        <v/>
      </c>
      <c r="J1665" s="42" t="str">
        <f t="shared" ca="1" si="91"/>
        <v/>
      </c>
    </row>
    <row r="1666" spans="4:10" x14ac:dyDescent="0.25">
      <c r="D1666" s="52"/>
      <c r="E1666" s="39"/>
      <c r="F1666" s="35"/>
      <c r="I1666" s="42" t="str">
        <f t="shared" ca="1" si="90"/>
        <v/>
      </c>
      <c r="J1666" s="42" t="str">
        <f t="shared" ca="1" si="91"/>
        <v/>
      </c>
    </row>
    <row r="1667" spans="4:10" x14ac:dyDescent="0.25">
      <c r="D1667" s="52"/>
      <c r="E1667" s="39"/>
      <c r="F1667" s="35"/>
      <c r="I1667" s="42" t="str">
        <f t="shared" ca="1" si="90"/>
        <v/>
      </c>
      <c r="J1667" s="42" t="str">
        <f t="shared" ca="1" si="91"/>
        <v/>
      </c>
    </row>
    <row r="1668" spans="4:10" x14ac:dyDescent="0.25">
      <c r="D1668" s="52"/>
      <c r="E1668" s="39"/>
      <c r="F1668" s="35"/>
      <c r="I1668" s="42" t="str">
        <f t="shared" ca="1" si="90"/>
        <v/>
      </c>
      <c r="J1668" s="42" t="str">
        <f t="shared" ca="1" si="91"/>
        <v/>
      </c>
    </row>
    <row r="1669" spans="4:10" x14ac:dyDescent="0.25">
      <c r="D1669" s="52"/>
      <c r="E1669" s="39"/>
      <c r="F1669" s="35"/>
      <c r="I1669" s="42" t="str">
        <f t="shared" ca="1" si="90"/>
        <v/>
      </c>
      <c r="J1669" s="42" t="str">
        <f t="shared" ca="1" si="91"/>
        <v/>
      </c>
    </row>
    <row r="1670" spans="4:10" x14ac:dyDescent="0.25">
      <c r="D1670" s="52"/>
      <c r="E1670" s="39"/>
      <c r="F1670" s="35"/>
      <c r="I1670" s="42" t="str">
        <f t="shared" ca="1" si="90"/>
        <v/>
      </c>
      <c r="J1670" s="42" t="str">
        <f t="shared" ca="1" si="91"/>
        <v/>
      </c>
    </row>
    <row r="1671" spans="4:10" x14ac:dyDescent="0.25">
      <c r="D1671" s="52"/>
      <c r="E1671" s="39"/>
      <c r="F1671" s="35"/>
      <c r="I1671" s="42" t="str">
        <f t="shared" ca="1" si="90"/>
        <v/>
      </c>
      <c r="J1671" s="42" t="str">
        <f t="shared" ca="1" si="91"/>
        <v/>
      </c>
    </row>
    <row r="1672" spans="4:10" x14ac:dyDescent="0.25">
      <c r="D1672" s="52"/>
      <c r="E1672" s="39"/>
      <c r="F1672" s="35"/>
      <c r="I1672" s="42" t="str">
        <f t="shared" ca="1" si="90"/>
        <v/>
      </c>
      <c r="J1672" s="42" t="str">
        <f t="shared" ca="1" si="91"/>
        <v/>
      </c>
    </row>
    <row r="1673" spans="4:10" x14ac:dyDescent="0.25">
      <c r="D1673" s="52"/>
      <c r="E1673" s="39"/>
      <c r="F1673" s="35"/>
      <c r="I1673" s="42" t="str">
        <f t="shared" ca="1" si="90"/>
        <v/>
      </c>
      <c r="J1673" s="42" t="str">
        <f t="shared" ca="1" si="91"/>
        <v/>
      </c>
    </row>
    <row r="1674" spans="4:10" x14ac:dyDescent="0.25">
      <c r="D1674" s="52"/>
      <c r="E1674" s="39"/>
      <c r="F1674" s="35"/>
      <c r="I1674" s="42" t="str">
        <f t="shared" ca="1" si="90"/>
        <v/>
      </c>
      <c r="J1674" s="42" t="str">
        <f t="shared" ca="1" si="91"/>
        <v/>
      </c>
    </row>
    <row r="1675" spans="4:10" x14ac:dyDescent="0.25">
      <c r="D1675" s="52"/>
      <c r="E1675" s="39"/>
      <c r="F1675" s="35"/>
      <c r="I1675" s="42" t="str">
        <f t="shared" ca="1" si="90"/>
        <v/>
      </c>
      <c r="J1675" s="42" t="str">
        <f t="shared" ca="1" si="91"/>
        <v/>
      </c>
    </row>
    <row r="1676" spans="4:10" x14ac:dyDescent="0.25">
      <c r="D1676" s="52"/>
      <c r="E1676" s="39"/>
      <c r="F1676" s="35"/>
      <c r="I1676" s="42" t="str">
        <f t="shared" ca="1" si="90"/>
        <v/>
      </c>
      <c r="J1676" s="42" t="str">
        <f t="shared" ca="1" si="91"/>
        <v/>
      </c>
    </row>
    <row r="1677" spans="4:10" x14ac:dyDescent="0.25">
      <c r="D1677" s="52"/>
      <c r="E1677" s="39"/>
      <c r="F1677" s="35"/>
      <c r="I1677" s="42" t="str">
        <f t="shared" ca="1" si="90"/>
        <v/>
      </c>
      <c r="J1677" s="42" t="str">
        <f t="shared" ca="1" si="91"/>
        <v/>
      </c>
    </row>
    <row r="1678" spans="4:10" x14ac:dyDescent="0.25">
      <c r="D1678" s="52"/>
      <c r="E1678" s="39"/>
      <c r="F1678" s="35"/>
      <c r="I1678" s="42" t="str">
        <f t="shared" ca="1" si="90"/>
        <v/>
      </c>
      <c r="J1678" s="42" t="str">
        <f t="shared" ca="1" si="91"/>
        <v/>
      </c>
    </row>
    <row r="1679" spans="4:10" x14ac:dyDescent="0.25">
      <c r="D1679" s="52"/>
      <c r="E1679" s="39"/>
      <c r="F1679" s="35"/>
      <c r="I1679" s="42" t="str">
        <f t="shared" ca="1" si="90"/>
        <v/>
      </c>
      <c r="J1679" s="42" t="str">
        <f t="shared" ca="1" si="91"/>
        <v/>
      </c>
    </row>
    <row r="1680" spans="4:10" x14ac:dyDescent="0.25">
      <c r="D1680" s="52"/>
      <c r="E1680" s="39"/>
      <c r="F1680" s="35"/>
      <c r="I1680" s="42" t="str">
        <f t="shared" ca="1" si="90"/>
        <v/>
      </c>
      <c r="J1680" s="42" t="str">
        <f t="shared" ca="1" si="91"/>
        <v/>
      </c>
    </row>
    <row r="1681" spans="3:10" x14ac:dyDescent="0.25">
      <c r="D1681" s="52"/>
      <c r="E1681" s="39"/>
      <c r="F1681" s="35"/>
      <c r="I1681" s="42" t="str">
        <f t="shared" ca="1" si="90"/>
        <v/>
      </c>
      <c r="J1681" s="42" t="str">
        <f t="shared" ca="1" si="91"/>
        <v/>
      </c>
    </row>
    <row r="1682" spans="3:10" x14ac:dyDescent="0.25">
      <c r="D1682" s="52"/>
      <c r="E1682" s="39"/>
      <c r="F1682" s="35"/>
      <c r="I1682" s="42" t="str">
        <f t="shared" ca="1" si="90"/>
        <v/>
      </c>
      <c r="J1682" s="42" t="str">
        <f t="shared" ca="1" si="91"/>
        <v/>
      </c>
    </row>
    <row r="1683" spans="3:10" x14ac:dyDescent="0.25">
      <c r="D1683" s="52"/>
      <c r="E1683" s="39"/>
      <c r="F1683" s="35"/>
      <c r="I1683" s="42" t="str">
        <f t="shared" ca="1" si="90"/>
        <v/>
      </c>
      <c r="J1683" s="42" t="str">
        <f t="shared" ca="1" si="91"/>
        <v/>
      </c>
    </row>
    <row r="1684" spans="3:10" x14ac:dyDescent="0.25">
      <c r="D1684" s="52"/>
      <c r="E1684" s="39"/>
      <c r="F1684" s="35"/>
      <c r="I1684" s="42" t="str">
        <f t="shared" ca="1" si="90"/>
        <v/>
      </c>
      <c r="J1684" s="42" t="str">
        <f t="shared" ca="1" si="91"/>
        <v/>
      </c>
    </row>
    <row r="1685" spans="3:10" x14ac:dyDescent="0.25">
      <c r="D1685" s="52"/>
      <c r="E1685" s="39"/>
      <c r="F1685" s="35"/>
      <c r="I1685" s="42" t="str">
        <f t="shared" ca="1" si="90"/>
        <v/>
      </c>
      <c r="J1685" s="42" t="str">
        <f t="shared" ca="1" si="91"/>
        <v/>
      </c>
    </row>
    <row r="1686" spans="3:10" x14ac:dyDescent="0.25">
      <c r="D1686" s="52"/>
      <c r="E1686" s="39"/>
      <c r="F1686" s="35"/>
      <c r="I1686" s="42" t="str">
        <f t="shared" ca="1" si="90"/>
        <v/>
      </c>
      <c r="J1686" s="42" t="str">
        <f t="shared" ca="1" si="91"/>
        <v/>
      </c>
    </row>
    <row r="1687" spans="3:10" x14ac:dyDescent="0.25">
      <c r="D1687" s="52"/>
      <c r="E1687" s="39"/>
      <c r="F1687" s="35"/>
      <c r="I1687" s="42" t="str">
        <f t="shared" ca="1" si="90"/>
        <v/>
      </c>
      <c r="J1687" s="42" t="str">
        <f t="shared" ca="1" si="91"/>
        <v/>
      </c>
    </row>
    <row r="1688" spans="3:10" x14ac:dyDescent="0.25">
      <c r="D1688" s="52"/>
      <c r="E1688" s="39"/>
      <c r="F1688" s="35"/>
      <c r="I1688" s="42" t="str">
        <f t="shared" ca="1" si="90"/>
        <v/>
      </c>
      <c r="J1688" s="42" t="str">
        <f t="shared" ca="1" si="91"/>
        <v/>
      </c>
    </row>
    <row r="1689" spans="3:10" x14ac:dyDescent="0.25">
      <c r="D1689" s="52"/>
      <c r="E1689" s="38"/>
      <c r="F1689" s="38"/>
      <c r="I1689" s="42" t="str">
        <f t="shared" ca="1" si="90"/>
        <v/>
      </c>
      <c r="J1689" s="42" t="str">
        <f t="shared" ca="1" si="91"/>
        <v/>
      </c>
    </row>
    <row r="1690" spans="3:10" x14ac:dyDescent="0.25">
      <c r="D1690" s="46">
        <f ca="1">SUM(INDIRECT(CONCATENATE(ADDRESS(ROW(D1654),COLUMN(D1654)),":",ADDRESS(ROW()-1,COLUMN()))))</f>
        <v>0</v>
      </c>
      <c r="I1690" s="46">
        <f ca="1">SUM(INDIRECT(CONCATENATE(ADDRESS(ROW(I1654),COLUMN(I1654)),":",ADDRESS(ROW()-1,COLUMN()))))</f>
        <v>0</v>
      </c>
      <c r="J1690" s="46">
        <f ca="1">SUM(INDIRECT(CONCATENATE(ADDRESS(ROW(J1654),COLUMN(J1654)),":",ADDRESS(ROW()-1,COLUMN()))))</f>
        <v>0</v>
      </c>
    </row>
    <row r="1692" spans="3:10" x14ac:dyDescent="0.25">
      <c r="C1692" s="34">
        <f ca="1">EOMONTH(C1654,0)+1</f>
        <v>38534</v>
      </c>
      <c r="D1692" s="52"/>
      <c r="E1692" s="39"/>
      <c r="F1692" s="35"/>
      <c r="I1692" s="42" t="str">
        <f ca="1">IF(D1692="","",D1692*IF(UPPER(H1692)="Y",1,$C$1086))</f>
        <v/>
      </c>
      <c r="J1692" s="42" t="str">
        <f ca="1">IF(D1692="","",($C$1085-E1692)*I1692*10)</f>
        <v/>
      </c>
    </row>
    <row r="1693" spans="3:10" x14ac:dyDescent="0.25">
      <c r="C1693" s="41">
        <f ca="1">INDEX(Inputs!$1:$1048576,MATCH(C1692,Inputs!C:C,0),5)</f>
        <v>3.7280000000000002</v>
      </c>
      <c r="D1693" s="52"/>
      <c r="E1693" s="39"/>
      <c r="F1693" s="35"/>
      <c r="I1693" s="42" t="str">
        <f t="shared" ref="I1693:I1727" ca="1" si="92">IF(D1693="","",D1693*IF(UPPER(H1693)="Y",1,$C$1086))</f>
        <v/>
      </c>
      <c r="J1693" s="42" t="str">
        <f t="shared" ref="J1693:J1727" ca="1" si="93">IF(D1693="","",($C$1085-E1693)*I1693*10)</f>
        <v/>
      </c>
    </row>
    <row r="1694" spans="3:10" x14ac:dyDescent="0.25">
      <c r="C1694" s="40">
        <f ca="1">INDEX(Inputs!$1:$1048576,MATCH(C1692,Inputs!C:C,0),8)</f>
        <v>0.85525361117563492</v>
      </c>
      <c r="D1694" s="52"/>
      <c r="E1694" s="39"/>
      <c r="F1694" s="35"/>
      <c r="I1694" s="42" t="str">
        <f t="shared" ca="1" si="92"/>
        <v/>
      </c>
      <c r="J1694" s="42" t="str">
        <f t="shared" ca="1" si="93"/>
        <v/>
      </c>
    </row>
    <row r="1695" spans="3:10" x14ac:dyDescent="0.25">
      <c r="C1695" s="63">
        <f ca="1">I1728</f>
        <v>0</v>
      </c>
      <c r="D1695" s="52"/>
      <c r="E1695" s="39"/>
      <c r="F1695" s="35"/>
      <c r="I1695" s="42" t="str">
        <f t="shared" ca="1" si="92"/>
        <v/>
      </c>
      <c r="J1695" s="42" t="str">
        <f t="shared" ca="1" si="93"/>
        <v/>
      </c>
    </row>
    <row r="1696" spans="3:10" x14ac:dyDescent="0.25">
      <c r="C1696" s="63">
        <f ca="1">J1728</f>
        <v>0</v>
      </c>
      <c r="D1696" s="52"/>
      <c r="E1696" s="39"/>
      <c r="F1696" s="35"/>
      <c r="I1696" s="42" t="str">
        <f t="shared" ca="1" si="92"/>
        <v/>
      </c>
      <c r="J1696" s="42" t="str">
        <f t="shared" ca="1" si="93"/>
        <v/>
      </c>
    </row>
    <row r="1697" spans="3:10" x14ac:dyDescent="0.25">
      <c r="C1697" s="47"/>
      <c r="D1697" s="52"/>
      <c r="E1697" s="39"/>
      <c r="F1697" s="35"/>
      <c r="I1697" s="42" t="str">
        <f t="shared" ca="1" si="92"/>
        <v/>
      </c>
      <c r="J1697" s="42" t="str">
        <f t="shared" ca="1" si="93"/>
        <v/>
      </c>
    </row>
    <row r="1698" spans="3:10" x14ac:dyDescent="0.25">
      <c r="C1698" s="45"/>
      <c r="D1698" s="52"/>
      <c r="E1698" s="39"/>
      <c r="F1698" s="35"/>
      <c r="I1698" s="42" t="str">
        <f t="shared" ca="1" si="92"/>
        <v/>
      </c>
      <c r="J1698" s="42" t="str">
        <f t="shared" ca="1" si="93"/>
        <v/>
      </c>
    </row>
    <row r="1699" spans="3:10" x14ac:dyDescent="0.25">
      <c r="D1699" s="52"/>
      <c r="E1699" s="39"/>
      <c r="F1699" s="35"/>
      <c r="I1699" s="42" t="str">
        <f t="shared" ca="1" si="92"/>
        <v/>
      </c>
      <c r="J1699" s="42" t="str">
        <f t="shared" ca="1" si="93"/>
        <v/>
      </c>
    </row>
    <row r="1700" spans="3:10" x14ac:dyDescent="0.25">
      <c r="C1700" s="4"/>
      <c r="D1700" s="52"/>
      <c r="E1700" s="39"/>
      <c r="F1700" s="35"/>
      <c r="I1700" s="42" t="str">
        <f t="shared" ca="1" si="92"/>
        <v/>
      </c>
      <c r="J1700" s="42" t="str">
        <f t="shared" ca="1" si="93"/>
        <v/>
      </c>
    </row>
    <row r="1701" spans="3:10" x14ac:dyDescent="0.25">
      <c r="D1701" s="52"/>
      <c r="E1701" s="39"/>
      <c r="F1701" s="35"/>
      <c r="I1701" s="42" t="str">
        <f t="shared" ca="1" si="92"/>
        <v/>
      </c>
      <c r="J1701" s="42" t="str">
        <f t="shared" ca="1" si="93"/>
        <v/>
      </c>
    </row>
    <row r="1702" spans="3:10" x14ac:dyDescent="0.25">
      <c r="D1702" s="52"/>
      <c r="E1702" s="39"/>
      <c r="F1702" s="35"/>
      <c r="I1702" s="42" t="str">
        <f t="shared" ca="1" si="92"/>
        <v/>
      </c>
      <c r="J1702" s="42" t="str">
        <f t="shared" ca="1" si="93"/>
        <v/>
      </c>
    </row>
    <row r="1703" spans="3:10" x14ac:dyDescent="0.25">
      <c r="D1703" s="52"/>
      <c r="E1703" s="39"/>
      <c r="F1703" s="35"/>
      <c r="I1703" s="42" t="str">
        <f t="shared" ca="1" si="92"/>
        <v/>
      </c>
      <c r="J1703" s="42" t="str">
        <f t="shared" ca="1" si="93"/>
        <v/>
      </c>
    </row>
    <row r="1704" spans="3:10" x14ac:dyDescent="0.25">
      <c r="D1704" s="52"/>
      <c r="E1704" s="39"/>
      <c r="F1704" s="35"/>
      <c r="I1704" s="42" t="str">
        <f t="shared" ca="1" si="92"/>
        <v/>
      </c>
      <c r="J1704" s="42" t="str">
        <f t="shared" ca="1" si="93"/>
        <v/>
      </c>
    </row>
    <row r="1705" spans="3:10" x14ac:dyDescent="0.25">
      <c r="D1705" s="52"/>
      <c r="E1705" s="39"/>
      <c r="F1705" s="35"/>
      <c r="I1705" s="42" t="str">
        <f t="shared" ca="1" si="92"/>
        <v/>
      </c>
      <c r="J1705" s="42" t="str">
        <f t="shared" ca="1" si="93"/>
        <v/>
      </c>
    </row>
    <row r="1706" spans="3:10" x14ac:dyDescent="0.25">
      <c r="D1706" s="52"/>
      <c r="E1706" s="39"/>
      <c r="F1706" s="35"/>
      <c r="I1706" s="42" t="str">
        <f t="shared" ca="1" si="92"/>
        <v/>
      </c>
      <c r="J1706" s="42" t="str">
        <f t="shared" ca="1" si="93"/>
        <v/>
      </c>
    </row>
    <row r="1707" spans="3:10" x14ac:dyDescent="0.25">
      <c r="D1707" s="52"/>
      <c r="E1707" s="39"/>
      <c r="F1707" s="35"/>
      <c r="I1707" s="42" t="str">
        <f t="shared" ca="1" si="92"/>
        <v/>
      </c>
      <c r="J1707" s="42" t="str">
        <f t="shared" ca="1" si="93"/>
        <v/>
      </c>
    </row>
    <row r="1708" spans="3:10" x14ac:dyDescent="0.25">
      <c r="D1708" s="52"/>
      <c r="E1708" s="39"/>
      <c r="F1708" s="35"/>
      <c r="I1708" s="42" t="str">
        <f t="shared" ca="1" si="92"/>
        <v/>
      </c>
      <c r="J1708" s="42" t="str">
        <f t="shared" ca="1" si="93"/>
        <v/>
      </c>
    </row>
    <row r="1709" spans="3:10" x14ac:dyDescent="0.25">
      <c r="D1709" s="52"/>
      <c r="E1709" s="39"/>
      <c r="F1709" s="35"/>
      <c r="I1709" s="42" t="str">
        <f t="shared" ca="1" si="92"/>
        <v/>
      </c>
      <c r="J1709" s="42" t="str">
        <f t="shared" ca="1" si="93"/>
        <v/>
      </c>
    </row>
    <row r="1710" spans="3:10" x14ac:dyDescent="0.25">
      <c r="D1710" s="52"/>
      <c r="E1710" s="39"/>
      <c r="F1710" s="35"/>
      <c r="I1710" s="42" t="str">
        <f t="shared" ca="1" si="92"/>
        <v/>
      </c>
      <c r="J1710" s="42" t="str">
        <f t="shared" ca="1" si="93"/>
        <v/>
      </c>
    </row>
    <row r="1711" spans="3:10" x14ac:dyDescent="0.25">
      <c r="D1711" s="52"/>
      <c r="E1711" s="39"/>
      <c r="F1711" s="35"/>
      <c r="I1711" s="42" t="str">
        <f t="shared" ca="1" si="92"/>
        <v/>
      </c>
      <c r="J1711" s="42" t="str">
        <f t="shared" ca="1" si="93"/>
        <v/>
      </c>
    </row>
    <row r="1712" spans="3:10" x14ac:dyDescent="0.25">
      <c r="D1712" s="52"/>
      <c r="E1712" s="39"/>
      <c r="F1712" s="35"/>
      <c r="I1712" s="42" t="str">
        <f t="shared" ca="1" si="92"/>
        <v/>
      </c>
      <c r="J1712" s="42" t="str">
        <f t="shared" ca="1" si="93"/>
        <v/>
      </c>
    </row>
    <row r="1713" spans="4:10" x14ac:dyDescent="0.25">
      <c r="D1713" s="52"/>
      <c r="E1713" s="39"/>
      <c r="F1713" s="35"/>
      <c r="I1713" s="42" t="str">
        <f t="shared" ca="1" si="92"/>
        <v/>
      </c>
      <c r="J1713" s="42" t="str">
        <f t="shared" ca="1" si="93"/>
        <v/>
      </c>
    </row>
    <row r="1714" spans="4:10" x14ac:dyDescent="0.25">
      <c r="D1714" s="52"/>
      <c r="E1714" s="39"/>
      <c r="F1714" s="35"/>
      <c r="I1714" s="42" t="str">
        <f t="shared" ca="1" si="92"/>
        <v/>
      </c>
      <c r="J1714" s="42" t="str">
        <f t="shared" ca="1" si="93"/>
        <v/>
      </c>
    </row>
    <row r="1715" spans="4:10" x14ac:dyDescent="0.25">
      <c r="D1715" s="52"/>
      <c r="E1715" s="39"/>
      <c r="F1715" s="35"/>
      <c r="I1715" s="42" t="str">
        <f t="shared" ca="1" si="92"/>
        <v/>
      </c>
      <c r="J1715" s="42" t="str">
        <f t="shared" ca="1" si="93"/>
        <v/>
      </c>
    </row>
    <row r="1716" spans="4:10" x14ac:dyDescent="0.25">
      <c r="D1716" s="52"/>
      <c r="E1716" s="39"/>
      <c r="F1716" s="35"/>
      <c r="I1716" s="42" t="str">
        <f t="shared" ca="1" si="92"/>
        <v/>
      </c>
      <c r="J1716" s="42" t="str">
        <f t="shared" ca="1" si="93"/>
        <v/>
      </c>
    </row>
    <row r="1717" spans="4:10" x14ac:dyDescent="0.25">
      <c r="D1717" s="52"/>
      <c r="E1717" s="39"/>
      <c r="F1717" s="35"/>
      <c r="I1717" s="42" t="str">
        <f t="shared" ca="1" si="92"/>
        <v/>
      </c>
      <c r="J1717" s="42" t="str">
        <f t="shared" ca="1" si="93"/>
        <v/>
      </c>
    </row>
    <row r="1718" spans="4:10" x14ac:dyDescent="0.25">
      <c r="D1718" s="52"/>
      <c r="E1718" s="39"/>
      <c r="F1718" s="35"/>
      <c r="I1718" s="42" t="str">
        <f t="shared" ca="1" si="92"/>
        <v/>
      </c>
      <c r="J1718" s="42" t="str">
        <f t="shared" ca="1" si="93"/>
        <v/>
      </c>
    </row>
    <row r="1719" spans="4:10" x14ac:dyDescent="0.25">
      <c r="D1719" s="52"/>
      <c r="E1719" s="39"/>
      <c r="F1719" s="35"/>
      <c r="I1719" s="42" t="str">
        <f t="shared" ca="1" si="92"/>
        <v/>
      </c>
      <c r="J1719" s="42" t="str">
        <f t="shared" ca="1" si="93"/>
        <v/>
      </c>
    </row>
    <row r="1720" spans="4:10" x14ac:dyDescent="0.25">
      <c r="D1720" s="52"/>
      <c r="E1720" s="39"/>
      <c r="F1720" s="35"/>
      <c r="I1720" s="42" t="str">
        <f t="shared" ca="1" si="92"/>
        <v/>
      </c>
      <c r="J1720" s="42" t="str">
        <f t="shared" ca="1" si="93"/>
        <v/>
      </c>
    </row>
    <row r="1721" spans="4:10" x14ac:dyDescent="0.25">
      <c r="D1721" s="52"/>
      <c r="E1721" s="39"/>
      <c r="F1721" s="35"/>
      <c r="I1721" s="42" t="str">
        <f t="shared" ca="1" si="92"/>
        <v/>
      </c>
      <c r="J1721" s="42" t="str">
        <f t="shared" ca="1" si="93"/>
        <v/>
      </c>
    </row>
    <row r="1722" spans="4:10" x14ac:dyDescent="0.25">
      <c r="D1722" s="52"/>
      <c r="E1722" s="39"/>
      <c r="F1722" s="35"/>
      <c r="I1722" s="42" t="str">
        <f t="shared" ca="1" si="92"/>
        <v/>
      </c>
      <c r="J1722" s="42" t="str">
        <f t="shared" ca="1" si="93"/>
        <v/>
      </c>
    </row>
    <row r="1723" spans="4:10" x14ac:dyDescent="0.25">
      <c r="D1723" s="52"/>
      <c r="E1723" s="39"/>
      <c r="F1723" s="35"/>
      <c r="I1723" s="42" t="str">
        <f t="shared" ca="1" si="92"/>
        <v/>
      </c>
      <c r="J1723" s="42" t="str">
        <f t="shared" ca="1" si="93"/>
        <v/>
      </c>
    </row>
    <row r="1724" spans="4:10" x14ac:dyDescent="0.25">
      <c r="D1724" s="52"/>
      <c r="E1724" s="39"/>
      <c r="F1724" s="35"/>
      <c r="I1724" s="42" t="str">
        <f t="shared" ca="1" si="92"/>
        <v/>
      </c>
      <c r="J1724" s="42" t="str">
        <f t="shared" ca="1" si="93"/>
        <v/>
      </c>
    </row>
    <row r="1725" spans="4:10" x14ac:dyDescent="0.25">
      <c r="D1725" s="52"/>
      <c r="E1725" s="39"/>
      <c r="F1725" s="35"/>
      <c r="I1725" s="42" t="str">
        <f t="shared" ca="1" si="92"/>
        <v/>
      </c>
      <c r="J1725" s="42" t="str">
        <f t="shared" ca="1" si="93"/>
        <v/>
      </c>
    </row>
    <row r="1726" spans="4:10" x14ac:dyDescent="0.25">
      <c r="D1726" s="52"/>
      <c r="E1726" s="39"/>
      <c r="F1726" s="35"/>
      <c r="I1726" s="42" t="str">
        <f t="shared" ca="1" si="92"/>
        <v/>
      </c>
      <c r="J1726" s="42" t="str">
        <f t="shared" ca="1" si="93"/>
        <v/>
      </c>
    </row>
    <row r="1727" spans="4:10" x14ac:dyDescent="0.25">
      <c r="D1727" s="52"/>
      <c r="E1727" s="38"/>
      <c r="F1727" s="38"/>
      <c r="I1727" s="42" t="str">
        <f t="shared" ca="1" si="92"/>
        <v/>
      </c>
      <c r="J1727" s="42" t="str">
        <f t="shared" ca="1" si="93"/>
        <v/>
      </c>
    </row>
    <row r="1728" spans="4:10" x14ac:dyDescent="0.25">
      <c r="D1728" s="46">
        <f ca="1">SUM(INDIRECT(CONCATENATE(ADDRESS(ROW(D1692),COLUMN(D1692)),":",ADDRESS(ROW()-1,COLUMN()))))</f>
        <v>0</v>
      </c>
      <c r="I1728" s="46">
        <f ca="1">SUM(INDIRECT(CONCATENATE(ADDRESS(ROW(I1692),COLUMN(I1692)),":",ADDRESS(ROW()-1,COLUMN()))))</f>
        <v>0</v>
      </c>
      <c r="J1728" s="46">
        <f ca="1">SUM(INDIRECT(CONCATENATE(ADDRESS(ROW(J1692),COLUMN(J1692)),":",ADDRESS(ROW()-1,COLUMN()))))</f>
        <v>0</v>
      </c>
    </row>
    <row r="1730" spans="3:10" x14ac:dyDescent="0.25">
      <c r="C1730" s="34">
        <f ca="1">EOMONTH(C1692,0)+1</f>
        <v>38565</v>
      </c>
      <c r="D1730" s="52"/>
      <c r="E1730" s="39"/>
      <c r="F1730" s="35"/>
      <c r="I1730" s="42" t="str">
        <f ca="1">IF(D1730="","",D1730*IF(UPPER(H1730)="Y",1,$C$1086))</f>
        <v/>
      </c>
      <c r="J1730" s="42" t="str">
        <f ca="1">IF(D1730="","",($C$1085-E1730)*I1730*10)</f>
        <v/>
      </c>
    </row>
    <row r="1731" spans="3:10" x14ac:dyDescent="0.25">
      <c r="C1731" s="41">
        <f ca="1">INDEX(Inputs!$1:$1048576,MATCH(C1730,Inputs!C:C,0),5)</f>
        <v>3.7670000000000003</v>
      </c>
      <c r="D1731" s="52"/>
      <c r="E1731" s="39"/>
      <c r="F1731" s="35"/>
      <c r="I1731" s="42" t="str">
        <f t="shared" ref="I1731:I1765" ca="1" si="94">IF(D1731="","",D1731*IF(UPPER(H1731)="Y",1,$C$1086))</f>
        <v/>
      </c>
      <c r="J1731" s="42" t="str">
        <f t="shared" ref="J1731:J1765" ca="1" si="95">IF(D1731="","",($C$1085-E1731)*I1731*10)</f>
        <v/>
      </c>
    </row>
    <row r="1732" spans="3:10" x14ac:dyDescent="0.25">
      <c r="C1732" s="40">
        <f ca="1">INDEX(Inputs!$1:$1048576,MATCH(C1730,Inputs!C:C,0),8)</f>
        <v>0.8510432765197351</v>
      </c>
      <c r="D1732" s="52"/>
      <c r="E1732" s="39"/>
      <c r="F1732" s="35"/>
      <c r="I1732" s="42" t="str">
        <f t="shared" ca="1" si="94"/>
        <v/>
      </c>
      <c r="J1732" s="42" t="str">
        <f t="shared" ca="1" si="95"/>
        <v/>
      </c>
    </row>
    <row r="1733" spans="3:10" x14ac:dyDescent="0.25">
      <c r="C1733" s="63">
        <f ca="1">I1766</f>
        <v>0</v>
      </c>
      <c r="D1733" s="52"/>
      <c r="E1733" s="39"/>
      <c r="F1733" s="35"/>
      <c r="I1733" s="42" t="str">
        <f t="shared" ca="1" si="94"/>
        <v/>
      </c>
      <c r="J1733" s="42" t="str">
        <f t="shared" ca="1" si="95"/>
        <v/>
      </c>
    </row>
    <row r="1734" spans="3:10" x14ac:dyDescent="0.25">
      <c r="C1734" s="63">
        <f ca="1">J1766</f>
        <v>0</v>
      </c>
      <c r="D1734" s="52"/>
      <c r="E1734" s="39"/>
      <c r="F1734" s="35"/>
      <c r="I1734" s="42" t="str">
        <f t="shared" ca="1" si="94"/>
        <v/>
      </c>
      <c r="J1734" s="42" t="str">
        <f t="shared" ca="1" si="95"/>
        <v/>
      </c>
    </row>
    <row r="1735" spans="3:10" x14ac:dyDescent="0.25">
      <c r="C1735" s="47"/>
      <c r="D1735" s="52"/>
      <c r="E1735" s="39"/>
      <c r="F1735" s="35"/>
      <c r="I1735" s="42" t="str">
        <f t="shared" ca="1" si="94"/>
        <v/>
      </c>
      <c r="J1735" s="42" t="str">
        <f t="shared" ca="1" si="95"/>
        <v/>
      </c>
    </row>
    <row r="1736" spans="3:10" x14ac:dyDescent="0.25">
      <c r="C1736" s="45"/>
      <c r="D1736" s="52"/>
      <c r="E1736" s="39"/>
      <c r="F1736" s="35"/>
      <c r="I1736" s="42" t="str">
        <f t="shared" ca="1" si="94"/>
        <v/>
      </c>
      <c r="J1736" s="42" t="str">
        <f t="shared" ca="1" si="95"/>
        <v/>
      </c>
    </row>
    <row r="1737" spans="3:10" x14ac:dyDescent="0.25">
      <c r="D1737" s="52"/>
      <c r="E1737" s="39"/>
      <c r="F1737" s="35"/>
      <c r="I1737" s="42" t="str">
        <f t="shared" ca="1" si="94"/>
        <v/>
      </c>
      <c r="J1737" s="42" t="str">
        <f t="shared" ca="1" si="95"/>
        <v/>
      </c>
    </row>
    <row r="1738" spans="3:10" x14ac:dyDescent="0.25">
      <c r="C1738" s="4"/>
      <c r="D1738" s="52"/>
      <c r="E1738" s="39"/>
      <c r="F1738" s="35"/>
      <c r="I1738" s="42" t="str">
        <f t="shared" ca="1" si="94"/>
        <v/>
      </c>
      <c r="J1738" s="42" t="str">
        <f t="shared" ca="1" si="95"/>
        <v/>
      </c>
    </row>
    <row r="1739" spans="3:10" x14ac:dyDescent="0.25">
      <c r="D1739" s="52"/>
      <c r="E1739" s="39"/>
      <c r="F1739" s="35"/>
      <c r="I1739" s="42" t="str">
        <f t="shared" ca="1" si="94"/>
        <v/>
      </c>
      <c r="J1739" s="42" t="str">
        <f t="shared" ca="1" si="95"/>
        <v/>
      </c>
    </row>
    <row r="1740" spans="3:10" x14ac:dyDescent="0.25">
      <c r="D1740" s="52"/>
      <c r="E1740" s="39"/>
      <c r="F1740" s="35"/>
      <c r="I1740" s="42" t="str">
        <f t="shared" ca="1" si="94"/>
        <v/>
      </c>
      <c r="J1740" s="42" t="str">
        <f t="shared" ca="1" si="95"/>
        <v/>
      </c>
    </row>
    <row r="1741" spans="3:10" x14ac:dyDescent="0.25">
      <c r="D1741" s="52"/>
      <c r="E1741" s="39"/>
      <c r="F1741" s="35"/>
      <c r="I1741" s="42" t="str">
        <f t="shared" ca="1" si="94"/>
        <v/>
      </c>
      <c r="J1741" s="42" t="str">
        <f t="shared" ca="1" si="95"/>
        <v/>
      </c>
    </row>
    <row r="1742" spans="3:10" x14ac:dyDescent="0.25">
      <c r="D1742" s="52"/>
      <c r="E1742" s="39"/>
      <c r="F1742" s="35"/>
      <c r="I1742" s="42" t="str">
        <f t="shared" ca="1" si="94"/>
        <v/>
      </c>
      <c r="J1742" s="42" t="str">
        <f t="shared" ca="1" si="95"/>
        <v/>
      </c>
    </row>
    <row r="1743" spans="3:10" x14ac:dyDescent="0.25">
      <c r="D1743" s="52"/>
      <c r="E1743" s="39"/>
      <c r="F1743" s="35"/>
      <c r="I1743" s="42" t="str">
        <f t="shared" ca="1" si="94"/>
        <v/>
      </c>
      <c r="J1743" s="42" t="str">
        <f t="shared" ca="1" si="95"/>
        <v/>
      </c>
    </row>
    <row r="1744" spans="3:10" x14ac:dyDescent="0.25">
      <c r="D1744" s="52"/>
      <c r="E1744" s="39"/>
      <c r="F1744" s="35"/>
      <c r="I1744" s="42" t="str">
        <f t="shared" ca="1" si="94"/>
        <v/>
      </c>
      <c r="J1744" s="42" t="str">
        <f t="shared" ca="1" si="95"/>
        <v/>
      </c>
    </row>
    <row r="1745" spans="4:10" x14ac:dyDescent="0.25">
      <c r="D1745" s="52"/>
      <c r="E1745" s="39"/>
      <c r="F1745" s="35"/>
      <c r="I1745" s="42" t="str">
        <f t="shared" ca="1" si="94"/>
        <v/>
      </c>
      <c r="J1745" s="42" t="str">
        <f t="shared" ca="1" si="95"/>
        <v/>
      </c>
    </row>
    <row r="1746" spans="4:10" x14ac:dyDescent="0.25">
      <c r="D1746" s="52"/>
      <c r="E1746" s="39"/>
      <c r="F1746" s="35"/>
      <c r="I1746" s="42" t="str">
        <f t="shared" ca="1" si="94"/>
        <v/>
      </c>
      <c r="J1746" s="42" t="str">
        <f t="shared" ca="1" si="95"/>
        <v/>
      </c>
    </row>
    <row r="1747" spans="4:10" x14ac:dyDescent="0.25">
      <c r="D1747" s="52"/>
      <c r="E1747" s="39"/>
      <c r="F1747" s="35"/>
      <c r="I1747" s="42" t="str">
        <f t="shared" ca="1" si="94"/>
        <v/>
      </c>
      <c r="J1747" s="42" t="str">
        <f t="shared" ca="1" si="95"/>
        <v/>
      </c>
    </row>
    <row r="1748" spans="4:10" x14ac:dyDescent="0.25">
      <c r="D1748" s="52"/>
      <c r="E1748" s="39"/>
      <c r="F1748" s="35"/>
      <c r="I1748" s="42" t="str">
        <f t="shared" ca="1" si="94"/>
        <v/>
      </c>
      <c r="J1748" s="42" t="str">
        <f t="shared" ca="1" si="95"/>
        <v/>
      </c>
    </row>
    <row r="1749" spans="4:10" x14ac:dyDescent="0.25">
      <c r="D1749" s="52"/>
      <c r="E1749" s="39"/>
      <c r="F1749" s="35"/>
      <c r="I1749" s="42" t="str">
        <f t="shared" ca="1" si="94"/>
        <v/>
      </c>
      <c r="J1749" s="42" t="str">
        <f t="shared" ca="1" si="95"/>
        <v/>
      </c>
    </row>
    <row r="1750" spans="4:10" x14ac:dyDescent="0.25">
      <c r="D1750" s="52"/>
      <c r="E1750" s="39"/>
      <c r="F1750" s="35"/>
      <c r="I1750" s="42" t="str">
        <f t="shared" ca="1" si="94"/>
        <v/>
      </c>
      <c r="J1750" s="42" t="str">
        <f t="shared" ca="1" si="95"/>
        <v/>
      </c>
    </row>
    <row r="1751" spans="4:10" x14ac:dyDescent="0.25">
      <c r="D1751" s="52"/>
      <c r="E1751" s="39"/>
      <c r="F1751" s="35"/>
      <c r="I1751" s="42" t="str">
        <f t="shared" ca="1" si="94"/>
        <v/>
      </c>
      <c r="J1751" s="42" t="str">
        <f t="shared" ca="1" si="95"/>
        <v/>
      </c>
    </row>
    <row r="1752" spans="4:10" x14ac:dyDescent="0.25">
      <c r="D1752" s="52"/>
      <c r="E1752" s="39"/>
      <c r="F1752" s="35"/>
      <c r="I1752" s="42" t="str">
        <f t="shared" ca="1" si="94"/>
        <v/>
      </c>
      <c r="J1752" s="42" t="str">
        <f t="shared" ca="1" si="95"/>
        <v/>
      </c>
    </row>
    <row r="1753" spans="4:10" x14ac:dyDescent="0.25">
      <c r="D1753" s="52"/>
      <c r="E1753" s="39"/>
      <c r="F1753" s="35"/>
      <c r="I1753" s="42" t="str">
        <f t="shared" ca="1" si="94"/>
        <v/>
      </c>
      <c r="J1753" s="42" t="str">
        <f t="shared" ca="1" si="95"/>
        <v/>
      </c>
    </row>
    <row r="1754" spans="4:10" x14ac:dyDescent="0.25">
      <c r="D1754" s="52"/>
      <c r="E1754" s="39"/>
      <c r="F1754" s="35"/>
      <c r="I1754" s="42" t="str">
        <f t="shared" ca="1" si="94"/>
        <v/>
      </c>
      <c r="J1754" s="42" t="str">
        <f t="shared" ca="1" si="95"/>
        <v/>
      </c>
    </row>
    <row r="1755" spans="4:10" x14ac:dyDescent="0.25">
      <c r="D1755" s="52"/>
      <c r="E1755" s="39"/>
      <c r="F1755" s="35"/>
      <c r="I1755" s="42" t="str">
        <f t="shared" ca="1" si="94"/>
        <v/>
      </c>
      <c r="J1755" s="42" t="str">
        <f t="shared" ca="1" si="95"/>
        <v/>
      </c>
    </row>
    <row r="1756" spans="4:10" x14ac:dyDescent="0.25">
      <c r="D1756" s="52"/>
      <c r="E1756" s="39"/>
      <c r="F1756" s="35"/>
      <c r="I1756" s="42" t="str">
        <f t="shared" ca="1" si="94"/>
        <v/>
      </c>
      <c r="J1756" s="42" t="str">
        <f t="shared" ca="1" si="95"/>
        <v/>
      </c>
    </row>
    <row r="1757" spans="4:10" x14ac:dyDescent="0.25">
      <c r="D1757" s="52"/>
      <c r="E1757" s="39"/>
      <c r="F1757" s="35"/>
      <c r="I1757" s="42" t="str">
        <f t="shared" ca="1" si="94"/>
        <v/>
      </c>
      <c r="J1757" s="42" t="str">
        <f t="shared" ca="1" si="95"/>
        <v/>
      </c>
    </row>
    <row r="1758" spans="4:10" x14ac:dyDescent="0.25">
      <c r="D1758" s="52"/>
      <c r="E1758" s="39"/>
      <c r="F1758" s="35"/>
      <c r="I1758" s="42" t="str">
        <f t="shared" ca="1" si="94"/>
        <v/>
      </c>
      <c r="J1758" s="42" t="str">
        <f t="shared" ca="1" si="95"/>
        <v/>
      </c>
    </row>
    <row r="1759" spans="4:10" x14ac:dyDescent="0.25">
      <c r="D1759" s="52"/>
      <c r="E1759" s="39"/>
      <c r="F1759" s="35"/>
      <c r="I1759" s="42" t="str">
        <f t="shared" ca="1" si="94"/>
        <v/>
      </c>
      <c r="J1759" s="42" t="str">
        <f t="shared" ca="1" si="95"/>
        <v/>
      </c>
    </row>
    <row r="1760" spans="4:10" x14ac:dyDescent="0.25">
      <c r="D1760" s="52"/>
      <c r="E1760" s="39"/>
      <c r="F1760" s="35"/>
      <c r="I1760" s="42" t="str">
        <f t="shared" ca="1" si="94"/>
        <v/>
      </c>
      <c r="J1760" s="42" t="str">
        <f t="shared" ca="1" si="95"/>
        <v/>
      </c>
    </row>
    <row r="1761" spans="3:10" x14ac:dyDescent="0.25">
      <c r="D1761" s="52"/>
      <c r="E1761" s="39"/>
      <c r="F1761" s="35"/>
      <c r="I1761" s="42" t="str">
        <f t="shared" ca="1" si="94"/>
        <v/>
      </c>
      <c r="J1761" s="42" t="str">
        <f t="shared" ca="1" si="95"/>
        <v/>
      </c>
    </row>
    <row r="1762" spans="3:10" x14ac:dyDescent="0.25">
      <c r="D1762" s="52"/>
      <c r="E1762" s="39"/>
      <c r="F1762" s="35"/>
      <c r="I1762" s="42" t="str">
        <f t="shared" ca="1" si="94"/>
        <v/>
      </c>
      <c r="J1762" s="42" t="str">
        <f t="shared" ca="1" si="95"/>
        <v/>
      </c>
    </row>
    <row r="1763" spans="3:10" x14ac:dyDescent="0.25">
      <c r="D1763" s="52"/>
      <c r="E1763" s="39"/>
      <c r="F1763" s="35"/>
      <c r="I1763" s="42" t="str">
        <f t="shared" ca="1" si="94"/>
        <v/>
      </c>
      <c r="J1763" s="42" t="str">
        <f t="shared" ca="1" si="95"/>
        <v/>
      </c>
    </row>
    <row r="1764" spans="3:10" x14ac:dyDescent="0.25">
      <c r="D1764" s="52"/>
      <c r="E1764" s="39"/>
      <c r="F1764" s="35"/>
      <c r="I1764" s="42" t="str">
        <f t="shared" ca="1" si="94"/>
        <v/>
      </c>
      <c r="J1764" s="42" t="str">
        <f t="shared" ca="1" si="95"/>
        <v/>
      </c>
    </row>
    <row r="1765" spans="3:10" x14ac:dyDescent="0.25">
      <c r="D1765" s="52"/>
      <c r="E1765" s="38"/>
      <c r="F1765" s="38"/>
      <c r="I1765" s="42" t="str">
        <f t="shared" ca="1" si="94"/>
        <v/>
      </c>
      <c r="J1765" s="42" t="str">
        <f t="shared" ca="1" si="95"/>
        <v/>
      </c>
    </row>
    <row r="1766" spans="3:10" x14ac:dyDescent="0.25">
      <c r="D1766" s="46">
        <f ca="1">SUM(INDIRECT(CONCATENATE(ADDRESS(ROW(D1730),COLUMN(D1730)),":",ADDRESS(ROW()-1,COLUMN()))))</f>
        <v>0</v>
      </c>
      <c r="I1766" s="46">
        <f ca="1">SUM(INDIRECT(CONCATENATE(ADDRESS(ROW(I1730),COLUMN(I1730)),":",ADDRESS(ROW()-1,COLUMN()))))</f>
        <v>0</v>
      </c>
      <c r="J1766" s="46">
        <f ca="1">SUM(INDIRECT(CONCATENATE(ADDRESS(ROW(J1730),COLUMN(J1730)),":",ADDRESS(ROW()-1,COLUMN()))))</f>
        <v>0</v>
      </c>
    </row>
    <row r="1768" spans="3:10" x14ac:dyDescent="0.25">
      <c r="C1768" s="34">
        <f ca="1">EOMONTH(C1730,0)+1</f>
        <v>38596</v>
      </c>
      <c r="D1768" s="52"/>
      <c r="E1768" s="39"/>
      <c r="F1768" s="35"/>
      <c r="I1768" s="42" t="str">
        <f ca="1">IF(D1768="","",D1768*IF(UPPER(H1768)="Y",1,$C$1086))</f>
        <v/>
      </c>
      <c r="J1768" s="42" t="str">
        <f ca="1">IF(D1768="","",($C$1085-E1768)*I1768*10)</f>
        <v/>
      </c>
    </row>
    <row r="1769" spans="3:10" x14ac:dyDescent="0.25">
      <c r="C1769" s="41">
        <f ca="1">INDEX(Inputs!$1:$1048576,MATCH(C1768,Inputs!C:C,0),5)</f>
        <v>3.7560000000000002</v>
      </c>
      <c r="D1769" s="52"/>
      <c r="E1769" s="39"/>
      <c r="F1769" s="35"/>
      <c r="I1769" s="42" t="str">
        <f t="shared" ref="I1769:I1803" ca="1" si="96">IF(D1769="","",D1769*IF(UPPER(H1769)="Y",1,$C$1086))</f>
        <v/>
      </c>
      <c r="J1769" s="42" t="str">
        <f t="shared" ref="J1769:J1803" ca="1" si="97">IF(D1769="","",($C$1085-E1769)*I1769*10)</f>
        <v/>
      </c>
    </row>
    <row r="1770" spans="3:10" x14ac:dyDescent="0.25">
      <c r="C1770" s="40">
        <f ca="1">INDEX(Inputs!$1:$1048576,MATCH(C1768,Inputs!C:C,0),8)</f>
        <v>0.84680455849683889</v>
      </c>
      <c r="D1770" s="52"/>
      <c r="E1770" s="39"/>
      <c r="F1770" s="35"/>
      <c r="I1770" s="42" t="str">
        <f t="shared" ca="1" si="96"/>
        <v/>
      </c>
      <c r="J1770" s="42" t="str">
        <f t="shared" ca="1" si="97"/>
        <v/>
      </c>
    </row>
    <row r="1771" spans="3:10" x14ac:dyDescent="0.25">
      <c r="C1771" s="63">
        <f ca="1">I1804</f>
        <v>0</v>
      </c>
      <c r="D1771" s="52"/>
      <c r="E1771" s="39"/>
      <c r="F1771" s="35"/>
      <c r="I1771" s="42" t="str">
        <f t="shared" ca="1" si="96"/>
        <v/>
      </c>
      <c r="J1771" s="42" t="str">
        <f t="shared" ca="1" si="97"/>
        <v/>
      </c>
    </row>
    <row r="1772" spans="3:10" x14ac:dyDescent="0.25">
      <c r="C1772" s="63">
        <f ca="1">J1804</f>
        <v>0</v>
      </c>
      <c r="D1772" s="52"/>
      <c r="E1772" s="39"/>
      <c r="F1772" s="35"/>
      <c r="I1772" s="42" t="str">
        <f t="shared" ca="1" si="96"/>
        <v/>
      </c>
      <c r="J1772" s="42" t="str">
        <f t="shared" ca="1" si="97"/>
        <v/>
      </c>
    </row>
    <row r="1773" spans="3:10" x14ac:dyDescent="0.25">
      <c r="C1773" s="47"/>
      <c r="D1773" s="52"/>
      <c r="E1773" s="39"/>
      <c r="F1773" s="35"/>
      <c r="I1773" s="42" t="str">
        <f t="shared" ca="1" si="96"/>
        <v/>
      </c>
      <c r="J1773" s="42" t="str">
        <f t="shared" ca="1" si="97"/>
        <v/>
      </c>
    </row>
    <row r="1774" spans="3:10" x14ac:dyDescent="0.25">
      <c r="C1774" s="45"/>
      <c r="D1774" s="52"/>
      <c r="E1774" s="39"/>
      <c r="F1774" s="35"/>
      <c r="I1774" s="42" t="str">
        <f t="shared" ca="1" si="96"/>
        <v/>
      </c>
      <c r="J1774" s="42" t="str">
        <f t="shared" ca="1" si="97"/>
        <v/>
      </c>
    </row>
    <row r="1775" spans="3:10" x14ac:dyDescent="0.25">
      <c r="D1775" s="52"/>
      <c r="E1775" s="39"/>
      <c r="F1775" s="35"/>
      <c r="I1775" s="42" t="str">
        <f t="shared" ca="1" si="96"/>
        <v/>
      </c>
      <c r="J1775" s="42" t="str">
        <f t="shared" ca="1" si="97"/>
        <v/>
      </c>
    </row>
    <row r="1776" spans="3:10" x14ac:dyDescent="0.25">
      <c r="C1776" s="4"/>
      <c r="D1776" s="52"/>
      <c r="E1776" s="39"/>
      <c r="F1776" s="35"/>
      <c r="I1776" s="42" t="str">
        <f t="shared" ca="1" si="96"/>
        <v/>
      </c>
      <c r="J1776" s="42" t="str">
        <f t="shared" ca="1" si="97"/>
        <v/>
      </c>
    </row>
    <row r="1777" spans="4:10" x14ac:dyDescent="0.25">
      <c r="D1777" s="52"/>
      <c r="E1777" s="39"/>
      <c r="F1777" s="35"/>
      <c r="I1777" s="42" t="str">
        <f t="shared" ca="1" si="96"/>
        <v/>
      </c>
      <c r="J1777" s="42" t="str">
        <f t="shared" ca="1" si="97"/>
        <v/>
      </c>
    </row>
    <row r="1778" spans="4:10" x14ac:dyDescent="0.25">
      <c r="D1778" s="52"/>
      <c r="E1778" s="39"/>
      <c r="F1778" s="35"/>
      <c r="I1778" s="42" t="str">
        <f t="shared" ca="1" si="96"/>
        <v/>
      </c>
      <c r="J1778" s="42" t="str">
        <f t="shared" ca="1" si="97"/>
        <v/>
      </c>
    </row>
    <row r="1779" spans="4:10" x14ac:dyDescent="0.25">
      <c r="D1779" s="52"/>
      <c r="E1779" s="39"/>
      <c r="F1779" s="35"/>
      <c r="I1779" s="42" t="str">
        <f t="shared" ca="1" si="96"/>
        <v/>
      </c>
      <c r="J1779" s="42" t="str">
        <f t="shared" ca="1" si="97"/>
        <v/>
      </c>
    </row>
    <row r="1780" spans="4:10" x14ac:dyDescent="0.25">
      <c r="D1780" s="52"/>
      <c r="E1780" s="39"/>
      <c r="F1780" s="35"/>
      <c r="I1780" s="42" t="str">
        <f t="shared" ca="1" si="96"/>
        <v/>
      </c>
      <c r="J1780" s="42" t="str">
        <f t="shared" ca="1" si="97"/>
        <v/>
      </c>
    </row>
    <row r="1781" spans="4:10" x14ac:dyDescent="0.25">
      <c r="D1781" s="52"/>
      <c r="E1781" s="39"/>
      <c r="F1781" s="35"/>
      <c r="I1781" s="42" t="str">
        <f t="shared" ca="1" si="96"/>
        <v/>
      </c>
      <c r="J1781" s="42" t="str">
        <f t="shared" ca="1" si="97"/>
        <v/>
      </c>
    </row>
    <row r="1782" spans="4:10" x14ac:dyDescent="0.25">
      <c r="D1782" s="52"/>
      <c r="E1782" s="39"/>
      <c r="F1782" s="35"/>
      <c r="I1782" s="42" t="str">
        <f t="shared" ca="1" si="96"/>
        <v/>
      </c>
      <c r="J1782" s="42" t="str">
        <f t="shared" ca="1" si="97"/>
        <v/>
      </c>
    </row>
    <row r="1783" spans="4:10" x14ac:dyDescent="0.25">
      <c r="D1783" s="52"/>
      <c r="E1783" s="39"/>
      <c r="F1783" s="35"/>
      <c r="I1783" s="42" t="str">
        <f t="shared" ca="1" si="96"/>
        <v/>
      </c>
      <c r="J1783" s="42" t="str">
        <f t="shared" ca="1" si="97"/>
        <v/>
      </c>
    </row>
    <row r="1784" spans="4:10" x14ac:dyDescent="0.25">
      <c r="D1784" s="52"/>
      <c r="E1784" s="39"/>
      <c r="F1784" s="35"/>
      <c r="I1784" s="42" t="str">
        <f t="shared" ca="1" si="96"/>
        <v/>
      </c>
      <c r="J1784" s="42" t="str">
        <f t="shared" ca="1" si="97"/>
        <v/>
      </c>
    </row>
    <row r="1785" spans="4:10" x14ac:dyDescent="0.25">
      <c r="D1785" s="52"/>
      <c r="E1785" s="39"/>
      <c r="F1785" s="35"/>
      <c r="I1785" s="42" t="str">
        <f t="shared" ca="1" si="96"/>
        <v/>
      </c>
      <c r="J1785" s="42" t="str">
        <f t="shared" ca="1" si="97"/>
        <v/>
      </c>
    </row>
    <row r="1786" spans="4:10" x14ac:dyDescent="0.25">
      <c r="D1786" s="52"/>
      <c r="E1786" s="39"/>
      <c r="F1786" s="35"/>
      <c r="I1786" s="42" t="str">
        <f t="shared" ca="1" si="96"/>
        <v/>
      </c>
      <c r="J1786" s="42" t="str">
        <f t="shared" ca="1" si="97"/>
        <v/>
      </c>
    </row>
    <row r="1787" spans="4:10" x14ac:dyDescent="0.25">
      <c r="D1787" s="52"/>
      <c r="E1787" s="39"/>
      <c r="F1787" s="35"/>
      <c r="I1787" s="42" t="str">
        <f t="shared" ca="1" si="96"/>
        <v/>
      </c>
      <c r="J1787" s="42" t="str">
        <f t="shared" ca="1" si="97"/>
        <v/>
      </c>
    </row>
    <row r="1788" spans="4:10" x14ac:dyDescent="0.25">
      <c r="D1788" s="52"/>
      <c r="E1788" s="39"/>
      <c r="F1788" s="35"/>
      <c r="I1788" s="42" t="str">
        <f t="shared" ca="1" si="96"/>
        <v/>
      </c>
      <c r="J1788" s="42" t="str">
        <f t="shared" ca="1" si="97"/>
        <v/>
      </c>
    </row>
    <row r="1789" spans="4:10" x14ac:dyDescent="0.25">
      <c r="D1789" s="52"/>
      <c r="E1789" s="39"/>
      <c r="F1789" s="35"/>
      <c r="I1789" s="42" t="str">
        <f t="shared" ca="1" si="96"/>
        <v/>
      </c>
      <c r="J1789" s="42" t="str">
        <f t="shared" ca="1" si="97"/>
        <v/>
      </c>
    </row>
    <row r="1790" spans="4:10" x14ac:dyDescent="0.25">
      <c r="D1790" s="52"/>
      <c r="E1790" s="39"/>
      <c r="F1790" s="35"/>
      <c r="I1790" s="42" t="str">
        <f t="shared" ca="1" si="96"/>
        <v/>
      </c>
      <c r="J1790" s="42" t="str">
        <f t="shared" ca="1" si="97"/>
        <v/>
      </c>
    </row>
    <row r="1791" spans="4:10" x14ac:dyDescent="0.25">
      <c r="D1791" s="52"/>
      <c r="E1791" s="39"/>
      <c r="F1791" s="35"/>
      <c r="I1791" s="42" t="str">
        <f t="shared" ca="1" si="96"/>
        <v/>
      </c>
      <c r="J1791" s="42" t="str">
        <f t="shared" ca="1" si="97"/>
        <v/>
      </c>
    </row>
    <row r="1792" spans="4:10" x14ac:dyDescent="0.25">
      <c r="D1792" s="52"/>
      <c r="E1792" s="39"/>
      <c r="F1792" s="35"/>
      <c r="I1792" s="42" t="str">
        <f t="shared" ca="1" si="96"/>
        <v/>
      </c>
      <c r="J1792" s="42" t="str">
        <f t="shared" ca="1" si="97"/>
        <v/>
      </c>
    </row>
    <row r="1793" spans="3:10" x14ac:dyDescent="0.25">
      <c r="D1793" s="52"/>
      <c r="E1793" s="39"/>
      <c r="F1793" s="35"/>
      <c r="I1793" s="42" t="str">
        <f t="shared" ca="1" si="96"/>
        <v/>
      </c>
      <c r="J1793" s="42" t="str">
        <f t="shared" ca="1" si="97"/>
        <v/>
      </c>
    </row>
    <row r="1794" spans="3:10" x14ac:dyDescent="0.25">
      <c r="D1794" s="52"/>
      <c r="E1794" s="39"/>
      <c r="F1794" s="35"/>
      <c r="I1794" s="42" t="str">
        <f t="shared" ca="1" si="96"/>
        <v/>
      </c>
      <c r="J1794" s="42" t="str">
        <f t="shared" ca="1" si="97"/>
        <v/>
      </c>
    </row>
    <row r="1795" spans="3:10" x14ac:dyDescent="0.25">
      <c r="D1795" s="52"/>
      <c r="E1795" s="39"/>
      <c r="F1795" s="35"/>
      <c r="I1795" s="42" t="str">
        <f t="shared" ca="1" si="96"/>
        <v/>
      </c>
      <c r="J1795" s="42" t="str">
        <f t="shared" ca="1" si="97"/>
        <v/>
      </c>
    </row>
    <row r="1796" spans="3:10" x14ac:dyDescent="0.25">
      <c r="D1796" s="52"/>
      <c r="E1796" s="39"/>
      <c r="F1796" s="35"/>
      <c r="I1796" s="42" t="str">
        <f t="shared" ca="1" si="96"/>
        <v/>
      </c>
      <c r="J1796" s="42" t="str">
        <f t="shared" ca="1" si="97"/>
        <v/>
      </c>
    </row>
    <row r="1797" spans="3:10" x14ac:dyDescent="0.25">
      <c r="D1797" s="52"/>
      <c r="E1797" s="39"/>
      <c r="F1797" s="35"/>
      <c r="I1797" s="42" t="str">
        <f t="shared" ca="1" si="96"/>
        <v/>
      </c>
      <c r="J1797" s="42" t="str">
        <f t="shared" ca="1" si="97"/>
        <v/>
      </c>
    </row>
    <row r="1798" spans="3:10" x14ac:dyDescent="0.25">
      <c r="D1798" s="52"/>
      <c r="E1798" s="39"/>
      <c r="F1798" s="35"/>
      <c r="I1798" s="42" t="str">
        <f t="shared" ca="1" si="96"/>
        <v/>
      </c>
      <c r="J1798" s="42" t="str">
        <f t="shared" ca="1" si="97"/>
        <v/>
      </c>
    </row>
    <row r="1799" spans="3:10" x14ac:dyDescent="0.25">
      <c r="D1799" s="52"/>
      <c r="E1799" s="39"/>
      <c r="F1799" s="35"/>
      <c r="I1799" s="42" t="str">
        <f t="shared" ca="1" si="96"/>
        <v/>
      </c>
      <c r="J1799" s="42" t="str">
        <f t="shared" ca="1" si="97"/>
        <v/>
      </c>
    </row>
    <row r="1800" spans="3:10" x14ac:dyDescent="0.25">
      <c r="D1800" s="52"/>
      <c r="E1800" s="39"/>
      <c r="F1800" s="35"/>
      <c r="I1800" s="42" t="str">
        <f t="shared" ca="1" si="96"/>
        <v/>
      </c>
      <c r="J1800" s="42" t="str">
        <f t="shared" ca="1" si="97"/>
        <v/>
      </c>
    </row>
    <row r="1801" spans="3:10" x14ac:dyDescent="0.25">
      <c r="D1801" s="52"/>
      <c r="E1801" s="39"/>
      <c r="F1801" s="35"/>
      <c r="I1801" s="42" t="str">
        <f t="shared" ca="1" si="96"/>
        <v/>
      </c>
      <c r="J1801" s="42" t="str">
        <f t="shared" ca="1" si="97"/>
        <v/>
      </c>
    </row>
    <row r="1802" spans="3:10" x14ac:dyDescent="0.25">
      <c r="D1802" s="52"/>
      <c r="E1802" s="39"/>
      <c r="F1802" s="35"/>
      <c r="I1802" s="42" t="str">
        <f t="shared" ca="1" si="96"/>
        <v/>
      </c>
      <c r="J1802" s="42" t="str">
        <f t="shared" ca="1" si="97"/>
        <v/>
      </c>
    </row>
    <row r="1803" spans="3:10" x14ac:dyDescent="0.25">
      <c r="D1803" s="52"/>
      <c r="E1803" s="38"/>
      <c r="F1803" s="38"/>
      <c r="I1803" s="42" t="str">
        <f t="shared" ca="1" si="96"/>
        <v/>
      </c>
      <c r="J1803" s="42" t="str">
        <f t="shared" ca="1" si="97"/>
        <v/>
      </c>
    </row>
    <row r="1804" spans="3:10" x14ac:dyDescent="0.25">
      <c r="D1804" s="46">
        <f ca="1">SUM(INDIRECT(CONCATENATE(ADDRESS(ROW(D1768),COLUMN(D1768)),":",ADDRESS(ROW()-1,COLUMN()))))</f>
        <v>0</v>
      </c>
      <c r="I1804" s="46">
        <f ca="1">SUM(INDIRECT(CONCATENATE(ADDRESS(ROW(I1768),COLUMN(I1768)),":",ADDRESS(ROW()-1,COLUMN()))))</f>
        <v>0</v>
      </c>
      <c r="J1804" s="46">
        <f ca="1">SUM(INDIRECT(CONCATENATE(ADDRESS(ROW(J1768),COLUMN(J1768)),":",ADDRESS(ROW()-1,COLUMN()))))</f>
        <v>0</v>
      </c>
    </row>
    <row r="1806" spans="3:10" x14ac:dyDescent="0.25">
      <c r="C1806" s="34">
        <f ca="1">EOMONTH(C1768,0)+1</f>
        <v>38626</v>
      </c>
      <c r="D1806" s="52"/>
      <c r="E1806" s="39"/>
      <c r="F1806" s="35"/>
      <c r="I1806" s="42" t="str">
        <f ca="1">IF(D1806="","",D1806*IF(UPPER(H1806)="Y",1,$C$1086))</f>
        <v/>
      </c>
      <c r="J1806" s="42" t="str">
        <f ca="1">IF(D1806="","",($C$1085-E1806)*I1806*10)</f>
        <v/>
      </c>
    </row>
    <row r="1807" spans="3:10" x14ac:dyDescent="0.25">
      <c r="C1807" s="41">
        <f ca="1">INDEX(Inputs!$1:$1048576,MATCH(C1806,Inputs!C:C,0),5)</f>
        <v>3.7710000000000004</v>
      </c>
      <c r="D1807" s="52"/>
      <c r="E1807" s="39"/>
      <c r="F1807" s="35"/>
      <c r="I1807" s="42" t="str">
        <f t="shared" ref="I1807:I1841" ca="1" si="98">IF(D1807="","",D1807*IF(UPPER(H1807)="Y",1,$C$1086))</f>
        <v/>
      </c>
      <c r="J1807" s="42" t="str">
        <f t="shared" ref="J1807:J1841" ca="1" si="99">IF(D1807="","",($C$1085-E1807)*I1807*10)</f>
        <v/>
      </c>
    </row>
    <row r="1808" spans="3:10" x14ac:dyDescent="0.25">
      <c r="C1808" s="40">
        <f ca="1">INDEX(Inputs!$1:$1048576,MATCH(C1806,Inputs!C:C,0),8)</f>
        <v>0.84270836125916715</v>
      </c>
      <c r="D1808" s="52"/>
      <c r="E1808" s="39"/>
      <c r="F1808" s="35"/>
      <c r="I1808" s="42" t="str">
        <f t="shared" ca="1" si="98"/>
        <v/>
      </c>
      <c r="J1808" s="42" t="str">
        <f t="shared" ca="1" si="99"/>
        <v/>
      </c>
    </row>
    <row r="1809" spans="3:10" x14ac:dyDescent="0.25">
      <c r="C1809" s="63">
        <f ca="1">I1842</f>
        <v>0</v>
      </c>
      <c r="D1809" s="52"/>
      <c r="E1809" s="39"/>
      <c r="F1809" s="35"/>
      <c r="I1809" s="42" t="str">
        <f t="shared" ca="1" si="98"/>
        <v/>
      </c>
      <c r="J1809" s="42" t="str">
        <f t="shared" ca="1" si="99"/>
        <v/>
      </c>
    </row>
    <row r="1810" spans="3:10" x14ac:dyDescent="0.25">
      <c r="C1810" s="63">
        <f ca="1">J1842</f>
        <v>0</v>
      </c>
      <c r="D1810" s="52"/>
      <c r="E1810" s="39"/>
      <c r="F1810" s="35"/>
      <c r="I1810" s="42" t="str">
        <f t="shared" ca="1" si="98"/>
        <v/>
      </c>
      <c r="J1810" s="42" t="str">
        <f t="shared" ca="1" si="99"/>
        <v/>
      </c>
    </row>
    <row r="1811" spans="3:10" x14ac:dyDescent="0.25">
      <c r="C1811" s="47"/>
      <c r="D1811" s="52"/>
      <c r="E1811" s="39"/>
      <c r="F1811" s="35"/>
      <c r="I1811" s="42" t="str">
        <f t="shared" ca="1" si="98"/>
        <v/>
      </c>
      <c r="J1811" s="42" t="str">
        <f t="shared" ca="1" si="99"/>
        <v/>
      </c>
    </row>
    <row r="1812" spans="3:10" x14ac:dyDescent="0.25">
      <c r="C1812" s="45"/>
      <c r="D1812" s="52"/>
      <c r="E1812" s="39"/>
      <c r="F1812" s="35"/>
      <c r="I1812" s="42" t="str">
        <f t="shared" ca="1" si="98"/>
        <v/>
      </c>
      <c r="J1812" s="42" t="str">
        <f t="shared" ca="1" si="99"/>
        <v/>
      </c>
    </row>
    <row r="1813" spans="3:10" x14ac:dyDescent="0.25">
      <c r="D1813" s="52"/>
      <c r="E1813" s="39"/>
      <c r="F1813" s="35"/>
      <c r="I1813" s="42" t="str">
        <f t="shared" ca="1" si="98"/>
        <v/>
      </c>
      <c r="J1813" s="42" t="str">
        <f t="shared" ca="1" si="99"/>
        <v/>
      </c>
    </row>
    <row r="1814" spans="3:10" x14ac:dyDescent="0.25">
      <c r="C1814" s="4"/>
      <c r="D1814" s="52"/>
      <c r="E1814" s="39"/>
      <c r="F1814" s="35"/>
      <c r="I1814" s="42" t="str">
        <f t="shared" ca="1" si="98"/>
        <v/>
      </c>
      <c r="J1814" s="42" t="str">
        <f t="shared" ca="1" si="99"/>
        <v/>
      </c>
    </row>
    <row r="1815" spans="3:10" x14ac:dyDescent="0.25">
      <c r="D1815" s="52"/>
      <c r="E1815" s="39"/>
      <c r="F1815" s="35"/>
      <c r="I1815" s="42" t="str">
        <f t="shared" ca="1" si="98"/>
        <v/>
      </c>
      <c r="J1815" s="42" t="str">
        <f t="shared" ca="1" si="99"/>
        <v/>
      </c>
    </row>
    <row r="1816" spans="3:10" x14ac:dyDescent="0.25">
      <c r="D1816" s="52"/>
      <c r="E1816" s="39"/>
      <c r="F1816" s="35"/>
      <c r="I1816" s="42" t="str">
        <f t="shared" ca="1" si="98"/>
        <v/>
      </c>
      <c r="J1816" s="42" t="str">
        <f t="shared" ca="1" si="99"/>
        <v/>
      </c>
    </row>
    <row r="1817" spans="3:10" x14ac:dyDescent="0.25">
      <c r="D1817" s="52"/>
      <c r="E1817" s="39"/>
      <c r="F1817" s="35"/>
      <c r="I1817" s="42" t="str">
        <f t="shared" ca="1" si="98"/>
        <v/>
      </c>
      <c r="J1817" s="42" t="str">
        <f t="shared" ca="1" si="99"/>
        <v/>
      </c>
    </row>
    <row r="1818" spans="3:10" x14ac:dyDescent="0.25">
      <c r="D1818" s="52"/>
      <c r="E1818" s="39"/>
      <c r="F1818" s="35"/>
      <c r="I1818" s="42" t="str">
        <f t="shared" ca="1" si="98"/>
        <v/>
      </c>
      <c r="J1818" s="42" t="str">
        <f t="shared" ca="1" si="99"/>
        <v/>
      </c>
    </row>
    <row r="1819" spans="3:10" x14ac:dyDescent="0.25">
      <c r="D1819" s="52"/>
      <c r="E1819" s="39"/>
      <c r="F1819" s="35"/>
      <c r="I1819" s="42" t="str">
        <f t="shared" ca="1" si="98"/>
        <v/>
      </c>
      <c r="J1819" s="42" t="str">
        <f t="shared" ca="1" si="99"/>
        <v/>
      </c>
    </row>
    <row r="1820" spans="3:10" x14ac:dyDescent="0.25">
      <c r="D1820" s="52"/>
      <c r="E1820" s="39"/>
      <c r="F1820" s="35"/>
      <c r="I1820" s="42" t="str">
        <f t="shared" ca="1" si="98"/>
        <v/>
      </c>
      <c r="J1820" s="42" t="str">
        <f t="shared" ca="1" si="99"/>
        <v/>
      </c>
    </row>
    <row r="1821" spans="3:10" x14ac:dyDescent="0.25">
      <c r="D1821" s="52"/>
      <c r="E1821" s="39"/>
      <c r="F1821" s="35"/>
      <c r="I1821" s="42" t="str">
        <f t="shared" ca="1" si="98"/>
        <v/>
      </c>
      <c r="J1821" s="42" t="str">
        <f t="shared" ca="1" si="99"/>
        <v/>
      </c>
    </row>
    <row r="1822" spans="3:10" x14ac:dyDescent="0.25">
      <c r="D1822" s="52"/>
      <c r="E1822" s="39"/>
      <c r="F1822" s="35"/>
      <c r="I1822" s="42" t="str">
        <f t="shared" ca="1" si="98"/>
        <v/>
      </c>
      <c r="J1822" s="42" t="str">
        <f t="shared" ca="1" si="99"/>
        <v/>
      </c>
    </row>
    <row r="1823" spans="3:10" x14ac:dyDescent="0.25">
      <c r="D1823" s="52"/>
      <c r="E1823" s="39"/>
      <c r="F1823" s="35"/>
      <c r="I1823" s="42" t="str">
        <f t="shared" ca="1" si="98"/>
        <v/>
      </c>
      <c r="J1823" s="42" t="str">
        <f t="shared" ca="1" si="99"/>
        <v/>
      </c>
    </row>
    <row r="1824" spans="3:10" x14ac:dyDescent="0.25">
      <c r="D1824" s="52"/>
      <c r="E1824" s="39"/>
      <c r="F1824" s="35"/>
      <c r="I1824" s="42" t="str">
        <f t="shared" ca="1" si="98"/>
        <v/>
      </c>
      <c r="J1824" s="42" t="str">
        <f t="shared" ca="1" si="99"/>
        <v/>
      </c>
    </row>
    <row r="1825" spans="4:10" x14ac:dyDescent="0.25">
      <c r="D1825" s="52"/>
      <c r="E1825" s="39"/>
      <c r="F1825" s="35"/>
      <c r="I1825" s="42" t="str">
        <f t="shared" ca="1" si="98"/>
        <v/>
      </c>
      <c r="J1825" s="42" t="str">
        <f t="shared" ca="1" si="99"/>
        <v/>
      </c>
    </row>
    <row r="1826" spans="4:10" x14ac:dyDescent="0.25">
      <c r="D1826" s="52"/>
      <c r="E1826" s="39"/>
      <c r="F1826" s="35"/>
      <c r="I1826" s="42" t="str">
        <f t="shared" ca="1" si="98"/>
        <v/>
      </c>
      <c r="J1826" s="42" t="str">
        <f t="shared" ca="1" si="99"/>
        <v/>
      </c>
    </row>
    <row r="1827" spans="4:10" x14ac:dyDescent="0.25">
      <c r="D1827" s="52"/>
      <c r="E1827" s="39"/>
      <c r="F1827" s="35"/>
      <c r="I1827" s="42" t="str">
        <f t="shared" ca="1" si="98"/>
        <v/>
      </c>
      <c r="J1827" s="42" t="str">
        <f t="shared" ca="1" si="99"/>
        <v/>
      </c>
    </row>
    <row r="1828" spans="4:10" x14ac:dyDescent="0.25">
      <c r="D1828" s="52"/>
      <c r="E1828" s="39"/>
      <c r="F1828" s="35"/>
      <c r="I1828" s="42" t="str">
        <f t="shared" ca="1" si="98"/>
        <v/>
      </c>
      <c r="J1828" s="42" t="str">
        <f t="shared" ca="1" si="99"/>
        <v/>
      </c>
    </row>
    <row r="1829" spans="4:10" x14ac:dyDescent="0.25">
      <c r="D1829" s="52"/>
      <c r="E1829" s="39"/>
      <c r="F1829" s="35"/>
      <c r="I1829" s="42" t="str">
        <f t="shared" ca="1" si="98"/>
        <v/>
      </c>
      <c r="J1829" s="42" t="str">
        <f t="shared" ca="1" si="99"/>
        <v/>
      </c>
    </row>
    <row r="1830" spans="4:10" x14ac:dyDescent="0.25">
      <c r="D1830" s="52"/>
      <c r="E1830" s="39"/>
      <c r="F1830" s="35"/>
      <c r="I1830" s="42" t="str">
        <f t="shared" ca="1" si="98"/>
        <v/>
      </c>
      <c r="J1830" s="42" t="str">
        <f t="shared" ca="1" si="99"/>
        <v/>
      </c>
    </row>
    <row r="1831" spans="4:10" x14ac:dyDescent="0.25">
      <c r="D1831" s="52"/>
      <c r="E1831" s="39"/>
      <c r="F1831" s="35"/>
      <c r="I1831" s="42" t="str">
        <f t="shared" ca="1" si="98"/>
        <v/>
      </c>
      <c r="J1831" s="42" t="str">
        <f t="shared" ca="1" si="99"/>
        <v/>
      </c>
    </row>
    <row r="1832" spans="4:10" x14ac:dyDescent="0.25">
      <c r="D1832" s="52"/>
      <c r="E1832" s="39"/>
      <c r="F1832" s="35"/>
      <c r="I1832" s="42" t="str">
        <f t="shared" ca="1" si="98"/>
        <v/>
      </c>
      <c r="J1832" s="42" t="str">
        <f t="shared" ca="1" si="99"/>
        <v/>
      </c>
    </row>
    <row r="1833" spans="4:10" x14ac:dyDescent="0.25">
      <c r="D1833" s="52"/>
      <c r="E1833" s="39"/>
      <c r="F1833" s="35"/>
      <c r="I1833" s="42" t="str">
        <f t="shared" ca="1" si="98"/>
        <v/>
      </c>
      <c r="J1833" s="42" t="str">
        <f t="shared" ca="1" si="99"/>
        <v/>
      </c>
    </row>
    <row r="1834" spans="4:10" x14ac:dyDescent="0.25">
      <c r="D1834" s="52"/>
      <c r="E1834" s="39"/>
      <c r="F1834" s="35"/>
      <c r="I1834" s="42" t="str">
        <f t="shared" ca="1" si="98"/>
        <v/>
      </c>
      <c r="J1834" s="42" t="str">
        <f t="shared" ca="1" si="99"/>
        <v/>
      </c>
    </row>
    <row r="1835" spans="4:10" x14ac:dyDescent="0.25">
      <c r="D1835" s="52"/>
      <c r="E1835" s="39"/>
      <c r="F1835" s="35"/>
      <c r="I1835" s="42" t="str">
        <f t="shared" ca="1" si="98"/>
        <v/>
      </c>
      <c r="J1835" s="42" t="str">
        <f t="shared" ca="1" si="99"/>
        <v/>
      </c>
    </row>
    <row r="1836" spans="4:10" x14ac:dyDescent="0.25">
      <c r="D1836" s="52"/>
      <c r="E1836" s="39"/>
      <c r="F1836" s="35"/>
      <c r="I1836" s="42" t="str">
        <f t="shared" ca="1" si="98"/>
        <v/>
      </c>
      <c r="J1836" s="42" t="str">
        <f t="shared" ca="1" si="99"/>
        <v/>
      </c>
    </row>
    <row r="1837" spans="4:10" x14ac:dyDescent="0.25">
      <c r="D1837" s="52"/>
      <c r="E1837" s="39"/>
      <c r="F1837" s="35"/>
      <c r="I1837" s="42" t="str">
        <f t="shared" ca="1" si="98"/>
        <v/>
      </c>
      <c r="J1837" s="42" t="str">
        <f t="shared" ca="1" si="99"/>
        <v/>
      </c>
    </row>
    <row r="1838" spans="4:10" x14ac:dyDescent="0.25">
      <c r="D1838" s="52"/>
      <c r="E1838" s="39"/>
      <c r="F1838" s="35"/>
      <c r="I1838" s="42" t="str">
        <f t="shared" ca="1" si="98"/>
        <v/>
      </c>
      <c r="J1838" s="42" t="str">
        <f t="shared" ca="1" si="99"/>
        <v/>
      </c>
    </row>
    <row r="1839" spans="4:10" x14ac:dyDescent="0.25">
      <c r="D1839" s="52"/>
      <c r="E1839" s="39"/>
      <c r="F1839" s="35"/>
      <c r="I1839" s="42" t="str">
        <f t="shared" ca="1" si="98"/>
        <v/>
      </c>
      <c r="J1839" s="42" t="str">
        <f t="shared" ca="1" si="99"/>
        <v/>
      </c>
    </row>
    <row r="1840" spans="4:10" x14ac:dyDescent="0.25">
      <c r="D1840" s="52"/>
      <c r="E1840" s="39"/>
      <c r="F1840" s="35"/>
      <c r="I1840" s="42" t="str">
        <f t="shared" ca="1" si="98"/>
        <v/>
      </c>
      <c r="J1840" s="42" t="str">
        <f t="shared" ca="1" si="99"/>
        <v/>
      </c>
    </row>
    <row r="1841" spans="3:10" x14ac:dyDescent="0.25">
      <c r="D1841" s="52"/>
      <c r="E1841" s="38"/>
      <c r="F1841" s="38"/>
      <c r="I1841" s="42" t="str">
        <f t="shared" ca="1" si="98"/>
        <v/>
      </c>
      <c r="J1841" s="42" t="str">
        <f t="shared" ca="1" si="99"/>
        <v/>
      </c>
    </row>
    <row r="1842" spans="3:10" x14ac:dyDescent="0.25">
      <c r="D1842" s="46">
        <f ca="1">SUM(INDIRECT(CONCATENATE(ADDRESS(ROW(D1806),COLUMN(D1806)),":",ADDRESS(ROW()-1,COLUMN()))))</f>
        <v>0</v>
      </c>
      <c r="I1842" s="46">
        <f ca="1">SUM(INDIRECT(CONCATENATE(ADDRESS(ROW(I1806),COLUMN(I1806)),":",ADDRESS(ROW()-1,COLUMN()))))</f>
        <v>0</v>
      </c>
      <c r="J1842" s="46">
        <f ca="1">SUM(INDIRECT(CONCATENATE(ADDRESS(ROW(J1806),COLUMN(J1806)),":",ADDRESS(ROW()-1,COLUMN()))))</f>
        <v>0</v>
      </c>
    </row>
    <row r="1844" spans="3:10" x14ac:dyDescent="0.25">
      <c r="C1844" s="34">
        <f ca="1">EOMONTH(C1806,0)+1</f>
        <v>38657</v>
      </c>
      <c r="D1844" s="52"/>
      <c r="E1844" s="39"/>
      <c r="F1844" s="35"/>
      <c r="I1844" s="42" t="str">
        <f ca="1">IF(D1844="","",D1844*IF(UPPER(H1844)="Y",1,$C$1086))</f>
        <v/>
      </c>
      <c r="J1844" s="42" t="str">
        <f ca="1">IF(D1844="","",($C$1085-E1844)*I1844*10)</f>
        <v/>
      </c>
    </row>
    <row r="1845" spans="3:10" x14ac:dyDescent="0.25">
      <c r="C1845" s="41">
        <f ca="1">INDEX(Inputs!$1:$1048576,MATCH(C1844,Inputs!C:C,0),5)</f>
        <v>3.9279999999999999</v>
      </c>
      <c r="D1845" s="52"/>
      <c r="E1845" s="39"/>
      <c r="F1845" s="35"/>
      <c r="I1845" s="42" t="str">
        <f t="shared" ref="I1845:I1879" ca="1" si="100">IF(D1845="","",D1845*IF(UPPER(H1845)="Y",1,$C$1086))</f>
        <v/>
      </c>
      <c r="J1845" s="42" t="str">
        <f t="shared" ref="J1845:J1879" ca="1" si="101">IF(D1845="","",($C$1085-E1845)*I1845*10)</f>
        <v/>
      </c>
    </row>
    <row r="1846" spans="3:10" x14ac:dyDescent="0.25">
      <c r="C1846" s="40">
        <f ca="1">INDEX(Inputs!$1:$1048576,MATCH(C1844,Inputs!C:C,0),8)</f>
        <v>0.83851773070264879</v>
      </c>
      <c r="D1846" s="52"/>
      <c r="E1846" s="39"/>
      <c r="F1846" s="35"/>
      <c r="I1846" s="42" t="str">
        <f t="shared" ca="1" si="100"/>
        <v/>
      </c>
      <c r="J1846" s="42" t="str">
        <f t="shared" ca="1" si="101"/>
        <v/>
      </c>
    </row>
    <row r="1847" spans="3:10" x14ac:dyDescent="0.25">
      <c r="C1847" s="63">
        <f ca="1">I1880</f>
        <v>0</v>
      </c>
      <c r="D1847" s="52"/>
      <c r="E1847" s="39"/>
      <c r="F1847" s="35"/>
      <c r="I1847" s="42" t="str">
        <f t="shared" ca="1" si="100"/>
        <v/>
      </c>
      <c r="J1847" s="42" t="str">
        <f t="shared" ca="1" si="101"/>
        <v/>
      </c>
    </row>
    <row r="1848" spans="3:10" x14ac:dyDescent="0.25">
      <c r="C1848" s="63">
        <f ca="1">J1880</f>
        <v>0</v>
      </c>
      <c r="D1848" s="52"/>
      <c r="E1848" s="39"/>
      <c r="F1848" s="35"/>
      <c r="I1848" s="42" t="str">
        <f t="shared" ca="1" si="100"/>
        <v/>
      </c>
      <c r="J1848" s="42" t="str">
        <f t="shared" ca="1" si="101"/>
        <v/>
      </c>
    </row>
    <row r="1849" spans="3:10" x14ac:dyDescent="0.25">
      <c r="C1849" s="47"/>
      <c r="D1849" s="52"/>
      <c r="E1849" s="39"/>
      <c r="F1849" s="35"/>
      <c r="I1849" s="42" t="str">
        <f t="shared" ca="1" si="100"/>
        <v/>
      </c>
      <c r="J1849" s="42" t="str">
        <f t="shared" ca="1" si="101"/>
        <v/>
      </c>
    </row>
    <row r="1850" spans="3:10" x14ac:dyDescent="0.25">
      <c r="C1850" s="45"/>
      <c r="D1850" s="52"/>
      <c r="E1850" s="39"/>
      <c r="F1850" s="35"/>
      <c r="I1850" s="42" t="str">
        <f t="shared" ca="1" si="100"/>
        <v/>
      </c>
      <c r="J1850" s="42" t="str">
        <f t="shared" ca="1" si="101"/>
        <v/>
      </c>
    </row>
    <row r="1851" spans="3:10" x14ac:dyDescent="0.25">
      <c r="D1851" s="52"/>
      <c r="E1851" s="39"/>
      <c r="F1851" s="35"/>
      <c r="I1851" s="42" t="str">
        <f t="shared" ca="1" si="100"/>
        <v/>
      </c>
      <c r="J1851" s="42" t="str">
        <f t="shared" ca="1" si="101"/>
        <v/>
      </c>
    </row>
    <row r="1852" spans="3:10" x14ac:dyDescent="0.25">
      <c r="C1852" s="4"/>
      <c r="D1852" s="52"/>
      <c r="E1852" s="39"/>
      <c r="F1852" s="35"/>
      <c r="I1852" s="42" t="str">
        <f t="shared" ca="1" si="100"/>
        <v/>
      </c>
      <c r="J1852" s="42" t="str">
        <f t="shared" ca="1" si="101"/>
        <v/>
      </c>
    </row>
    <row r="1853" spans="3:10" x14ac:dyDescent="0.25">
      <c r="D1853" s="52"/>
      <c r="E1853" s="39"/>
      <c r="F1853" s="35"/>
      <c r="I1853" s="42" t="str">
        <f t="shared" ca="1" si="100"/>
        <v/>
      </c>
      <c r="J1853" s="42" t="str">
        <f t="shared" ca="1" si="101"/>
        <v/>
      </c>
    </row>
    <row r="1854" spans="3:10" x14ac:dyDescent="0.25">
      <c r="D1854" s="52"/>
      <c r="E1854" s="39"/>
      <c r="F1854" s="35"/>
      <c r="I1854" s="42" t="str">
        <f t="shared" ca="1" si="100"/>
        <v/>
      </c>
      <c r="J1854" s="42" t="str">
        <f t="shared" ca="1" si="101"/>
        <v/>
      </c>
    </row>
    <row r="1855" spans="3:10" x14ac:dyDescent="0.25">
      <c r="D1855" s="52"/>
      <c r="E1855" s="39"/>
      <c r="F1855" s="35"/>
      <c r="I1855" s="42" t="str">
        <f t="shared" ca="1" si="100"/>
        <v/>
      </c>
      <c r="J1855" s="42" t="str">
        <f t="shared" ca="1" si="101"/>
        <v/>
      </c>
    </row>
    <row r="1856" spans="3:10" x14ac:dyDescent="0.25">
      <c r="D1856" s="52"/>
      <c r="E1856" s="39"/>
      <c r="F1856" s="35"/>
      <c r="I1856" s="42" t="str">
        <f t="shared" ca="1" si="100"/>
        <v/>
      </c>
      <c r="J1856" s="42" t="str">
        <f t="shared" ca="1" si="101"/>
        <v/>
      </c>
    </row>
    <row r="1857" spans="4:10" x14ac:dyDescent="0.25">
      <c r="D1857" s="52"/>
      <c r="E1857" s="39"/>
      <c r="F1857" s="35"/>
      <c r="I1857" s="42" t="str">
        <f t="shared" ca="1" si="100"/>
        <v/>
      </c>
      <c r="J1857" s="42" t="str">
        <f t="shared" ca="1" si="101"/>
        <v/>
      </c>
    </row>
    <row r="1858" spans="4:10" x14ac:dyDescent="0.25">
      <c r="D1858" s="52"/>
      <c r="E1858" s="39"/>
      <c r="F1858" s="35"/>
      <c r="I1858" s="42" t="str">
        <f t="shared" ca="1" si="100"/>
        <v/>
      </c>
      <c r="J1858" s="42" t="str">
        <f t="shared" ca="1" si="101"/>
        <v/>
      </c>
    </row>
    <row r="1859" spans="4:10" x14ac:dyDescent="0.25">
      <c r="D1859" s="52"/>
      <c r="E1859" s="39"/>
      <c r="F1859" s="35"/>
      <c r="I1859" s="42" t="str">
        <f t="shared" ca="1" si="100"/>
        <v/>
      </c>
      <c r="J1859" s="42" t="str">
        <f t="shared" ca="1" si="101"/>
        <v/>
      </c>
    </row>
    <row r="1860" spans="4:10" x14ac:dyDescent="0.25">
      <c r="D1860" s="52"/>
      <c r="E1860" s="39"/>
      <c r="F1860" s="35"/>
      <c r="I1860" s="42" t="str">
        <f t="shared" ca="1" si="100"/>
        <v/>
      </c>
      <c r="J1860" s="42" t="str">
        <f t="shared" ca="1" si="101"/>
        <v/>
      </c>
    </row>
    <row r="1861" spans="4:10" x14ac:dyDescent="0.25">
      <c r="D1861" s="52"/>
      <c r="E1861" s="39"/>
      <c r="F1861" s="35"/>
      <c r="I1861" s="42" t="str">
        <f t="shared" ca="1" si="100"/>
        <v/>
      </c>
      <c r="J1861" s="42" t="str">
        <f t="shared" ca="1" si="101"/>
        <v/>
      </c>
    </row>
    <row r="1862" spans="4:10" x14ac:dyDescent="0.25">
      <c r="D1862" s="52"/>
      <c r="E1862" s="39"/>
      <c r="F1862" s="35"/>
      <c r="I1862" s="42" t="str">
        <f t="shared" ca="1" si="100"/>
        <v/>
      </c>
      <c r="J1862" s="42" t="str">
        <f t="shared" ca="1" si="101"/>
        <v/>
      </c>
    </row>
    <row r="1863" spans="4:10" x14ac:dyDescent="0.25">
      <c r="D1863" s="52"/>
      <c r="E1863" s="39"/>
      <c r="F1863" s="35"/>
      <c r="I1863" s="42" t="str">
        <f t="shared" ca="1" si="100"/>
        <v/>
      </c>
      <c r="J1863" s="42" t="str">
        <f t="shared" ca="1" si="101"/>
        <v/>
      </c>
    </row>
    <row r="1864" spans="4:10" x14ac:dyDescent="0.25">
      <c r="D1864" s="52"/>
      <c r="E1864" s="39"/>
      <c r="F1864" s="35"/>
      <c r="I1864" s="42" t="str">
        <f t="shared" ca="1" si="100"/>
        <v/>
      </c>
      <c r="J1864" s="42" t="str">
        <f t="shared" ca="1" si="101"/>
        <v/>
      </c>
    </row>
    <row r="1865" spans="4:10" x14ac:dyDescent="0.25">
      <c r="D1865" s="52"/>
      <c r="E1865" s="39"/>
      <c r="F1865" s="35"/>
      <c r="I1865" s="42" t="str">
        <f t="shared" ca="1" si="100"/>
        <v/>
      </c>
      <c r="J1865" s="42" t="str">
        <f t="shared" ca="1" si="101"/>
        <v/>
      </c>
    </row>
    <row r="1866" spans="4:10" x14ac:dyDescent="0.25">
      <c r="D1866" s="52"/>
      <c r="E1866" s="39"/>
      <c r="F1866" s="35"/>
      <c r="I1866" s="42" t="str">
        <f t="shared" ca="1" si="100"/>
        <v/>
      </c>
      <c r="J1866" s="42" t="str">
        <f t="shared" ca="1" si="101"/>
        <v/>
      </c>
    </row>
    <row r="1867" spans="4:10" x14ac:dyDescent="0.25">
      <c r="D1867" s="52"/>
      <c r="E1867" s="39"/>
      <c r="F1867" s="35"/>
      <c r="I1867" s="42" t="str">
        <f t="shared" ca="1" si="100"/>
        <v/>
      </c>
      <c r="J1867" s="42" t="str">
        <f t="shared" ca="1" si="101"/>
        <v/>
      </c>
    </row>
    <row r="1868" spans="4:10" x14ac:dyDescent="0.25">
      <c r="D1868" s="52"/>
      <c r="E1868" s="39"/>
      <c r="F1868" s="35"/>
      <c r="I1868" s="42" t="str">
        <f t="shared" ca="1" si="100"/>
        <v/>
      </c>
      <c r="J1868" s="42" t="str">
        <f t="shared" ca="1" si="101"/>
        <v/>
      </c>
    </row>
    <row r="1869" spans="4:10" x14ac:dyDescent="0.25">
      <c r="D1869" s="52"/>
      <c r="E1869" s="39"/>
      <c r="F1869" s="35"/>
      <c r="I1869" s="42" t="str">
        <f t="shared" ca="1" si="100"/>
        <v/>
      </c>
      <c r="J1869" s="42" t="str">
        <f t="shared" ca="1" si="101"/>
        <v/>
      </c>
    </row>
    <row r="1870" spans="4:10" x14ac:dyDescent="0.25">
      <c r="D1870" s="52"/>
      <c r="E1870" s="39"/>
      <c r="F1870" s="35"/>
      <c r="I1870" s="42" t="str">
        <f t="shared" ca="1" si="100"/>
        <v/>
      </c>
      <c r="J1870" s="42" t="str">
        <f t="shared" ca="1" si="101"/>
        <v/>
      </c>
    </row>
    <row r="1871" spans="4:10" x14ac:dyDescent="0.25">
      <c r="D1871" s="52"/>
      <c r="E1871" s="39"/>
      <c r="F1871" s="35"/>
      <c r="I1871" s="42" t="str">
        <f t="shared" ca="1" si="100"/>
        <v/>
      </c>
      <c r="J1871" s="42" t="str">
        <f t="shared" ca="1" si="101"/>
        <v/>
      </c>
    </row>
    <row r="1872" spans="4:10" x14ac:dyDescent="0.25">
      <c r="D1872" s="52"/>
      <c r="E1872" s="39"/>
      <c r="F1872" s="35"/>
      <c r="I1872" s="42" t="str">
        <f t="shared" ca="1" si="100"/>
        <v/>
      </c>
      <c r="J1872" s="42" t="str">
        <f t="shared" ca="1" si="101"/>
        <v/>
      </c>
    </row>
    <row r="1873" spans="3:10" x14ac:dyDescent="0.25">
      <c r="D1873" s="52"/>
      <c r="E1873" s="39"/>
      <c r="F1873" s="35"/>
      <c r="I1873" s="42" t="str">
        <f t="shared" ca="1" si="100"/>
        <v/>
      </c>
      <c r="J1873" s="42" t="str">
        <f t="shared" ca="1" si="101"/>
        <v/>
      </c>
    </row>
    <row r="1874" spans="3:10" x14ac:dyDescent="0.25">
      <c r="D1874" s="52"/>
      <c r="E1874" s="39"/>
      <c r="F1874" s="35"/>
      <c r="I1874" s="42" t="str">
        <f t="shared" ca="1" si="100"/>
        <v/>
      </c>
      <c r="J1874" s="42" t="str">
        <f t="shared" ca="1" si="101"/>
        <v/>
      </c>
    </row>
    <row r="1875" spans="3:10" x14ac:dyDescent="0.25">
      <c r="D1875" s="52"/>
      <c r="E1875" s="39"/>
      <c r="F1875" s="35"/>
      <c r="I1875" s="42" t="str">
        <f t="shared" ca="1" si="100"/>
        <v/>
      </c>
      <c r="J1875" s="42" t="str">
        <f t="shared" ca="1" si="101"/>
        <v/>
      </c>
    </row>
    <row r="1876" spans="3:10" x14ac:dyDescent="0.25">
      <c r="D1876" s="52"/>
      <c r="E1876" s="39"/>
      <c r="F1876" s="35"/>
      <c r="I1876" s="42" t="str">
        <f t="shared" ca="1" si="100"/>
        <v/>
      </c>
      <c r="J1876" s="42" t="str">
        <f t="shared" ca="1" si="101"/>
        <v/>
      </c>
    </row>
    <row r="1877" spans="3:10" x14ac:dyDescent="0.25">
      <c r="D1877" s="52"/>
      <c r="E1877" s="39"/>
      <c r="F1877" s="35"/>
      <c r="I1877" s="42" t="str">
        <f t="shared" ca="1" si="100"/>
        <v/>
      </c>
      <c r="J1877" s="42" t="str">
        <f t="shared" ca="1" si="101"/>
        <v/>
      </c>
    </row>
    <row r="1878" spans="3:10" x14ac:dyDescent="0.25">
      <c r="D1878" s="52"/>
      <c r="E1878" s="39"/>
      <c r="F1878" s="35"/>
      <c r="I1878" s="42" t="str">
        <f t="shared" ca="1" si="100"/>
        <v/>
      </c>
      <c r="J1878" s="42" t="str">
        <f t="shared" ca="1" si="101"/>
        <v/>
      </c>
    </row>
    <row r="1879" spans="3:10" x14ac:dyDescent="0.25">
      <c r="D1879" s="52"/>
      <c r="E1879" s="38"/>
      <c r="F1879" s="38"/>
      <c r="I1879" s="42" t="str">
        <f t="shared" ca="1" si="100"/>
        <v/>
      </c>
      <c r="J1879" s="42" t="str">
        <f t="shared" ca="1" si="101"/>
        <v/>
      </c>
    </row>
    <row r="1880" spans="3:10" x14ac:dyDescent="0.25">
      <c r="D1880" s="46">
        <f ca="1">SUM(INDIRECT(CONCATENATE(ADDRESS(ROW(D1844),COLUMN(D1844)),":",ADDRESS(ROW()-1,COLUMN()))))</f>
        <v>0</v>
      </c>
      <c r="I1880" s="46">
        <f ca="1">SUM(INDIRECT(CONCATENATE(ADDRESS(ROW(I1844),COLUMN(I1844)),":",ADDRESS(ROW()-1,COLUMN()))))</f>
        <v>0</v>
      </c>
      <c r="J1880" s="46">
        <f ca="1">SUM(INDIRECT(CONCATENATE(ADDRESS(ROW(J1844),COLUMN(J1844)),":",ADDRESS(ROW()-1,COLUMN()))))</f>
        <v>0</v>
      </c>
    </row>
    <row r="1882" spans="3:10" x14ac:dyDescent="0.25">
      <c r="C1882" s="34">
        <f ca="1">EOMONTH(C1844,0)+1</f>
        <v>38687</v>
      </c>
      <c r="D1882" s="52"/>
      <c r="E1882" s="39"/>
      <c r="F1882" s="35"/>
      <c r="I1882" s="42" t="str">
        <f ca="1">IF(D1882="","",D1882*IF(UPPER(H1882)="Y",1,$C$1086))</f>
        <v/>
      </c>
      <c r="J1882" s="42" t="str">
        <f ca="1">IF(D1882="","",($C$1085-E1882)*I1882*10)</f>
        <v/>
      </c>
    </row>
    <row r="1883" spans="3:10" x14ac:dyDescent="0.25">
      <c r="C1883" s="41">
        <f ca="1">INDEX(Inputs!$1:$1048576,MATCH(C1882,Inputs!C:C,0),5)</f>
        <v>4.088000000000001</v>
      </c>
      <c r="D1883" s="52"/>
      <c r="E1883" s="39"/>
      <c r="F1883" s="35"/>
      <c r="I1883" s="42" t="str">
        <f t="shared" ref="I1883:I1917" ca="1" si="102">IF(D1883="","",D1883*IF(UPPER(H1883)="Y",1,$C$1086))</f>
        <v/>
      </c>
      <c r="J1883" s="42" t="str">
        <f t="shared" ref="J1883:J1917" ca="1" si="103">IF(D1883="","",($C$1085-E1883)*I1883*10)</f>
        <v/>
      </c>
    </row>
    <row r="1884" spans="3:10" x14ac:dyDescent="0.25">
      <c r="C1884" s="40">
        <f ca="1">INDEX(Inputs!$1:$1048576,MATCH(C1882,Inputs!C:C,0),8)</f>
        <v>0.83444017523363168</v>
      </c>
      <c r="D1884" s="52"/>
      <c r="E1884" s="39"/>
      <c r="F1884" s="35"/>
      <c r="I1884" s="42" t="str">
        <f t="shared" ca="1" si="102"/>
        <v/>
      </c>
      <c r="J1884" s="42" t="str">
        <f t="shared" ca="1" si="103"/>
        <v/>
      </c>
    </row>
    <row r="1885" spans="3:10" x14ac:dyDescent="0.25">
      <c r="C1885" s="63">
        <f ca="1">I1918</f>
        <v>0</v>
      </c>
      <c r="D1885" s="52"/>
      <c r="E1885" s="39"/>
      <c r="F1885" s="35"/>
      <c r="I1885" s="42" t="str">
        <f t="shared" ca="1" si="102"/>
        <v/>
      </c>
      <c r="J1885" s="42" t="str">
        <f t="shared" ca="1" si="103"/>
        <v/>
      </c>
    </row>
    <row r="1886" spans="3:10" x14ac:dyDescent="0.25">
      <c r="C1886" s="63">
        <f ca="1">J1918</f>
        <v>0</v>
      </c>
      <c r="D1886" s="52"/>
      <c r="E1886" s="39"/>
      <c r="F1886" s="35"/>
      <c r="I1886" s="42" t="str">
        <f t="shared" ca="1" si="102"/>
        <v/>
      </c>
      <c r="J1886" s="42" t="str">
        <f t="shared" ca="1" si="103"/>
        <v/>
      </c>
    </row>
    <row r="1887" spans="3:10" x14ac:dyDescent="0.25">
      <c r="C1887" s="47"/>
      <c r="D1887" s="52"/>
      <c r="E1887" s="39"/>
      <c r="F1887" s="35"/>
      <c r="I1887" s="42" t="str">
        <f t="shared" ca="1" si="102"/>
        <v/>
      </c>
      <c r="J1887" s="42" t="str">
        <f t="shared" ca="1" si="103"/>
        <v/>
      </c>
    </row>
    <row r="1888" spans="3:10" x14ac:dyDescent="0.25">
      <c r="C1888" s="45"/>
      <c r="D1888" s="52"/>
      <c r="E1888" s="39"/>
      <c r="F1888" s="35"/>
      <c r="I1888" s="42" t="str">
        <f t="shared" ca="1" si="102"/>
        <v/>
      </c>
      <c r="J1888" s="42" t="str">
        <f t="shared" ca="1" si="103"/>
        <v/>
      </c>
    </row>
    <row r="1889" spans="3:10" x14ac:dyDescent="0.25">
      <c r="D1889" s="52"/>
      <c r="E1889" s="39"/>
      <c r="F1889" s="35"/>
      <c r="I1889" s="42" t="str">
        <f t="shared" ca="1" si="102"/>
        <v/>
      </c>
      <c r="J1889" s="42" t="str">
        <f t="shared" ca="1" si="103"/>
        <v/>
      </c>
    </row>
    <row r="1890" spans="3:10" x14ac:dyDescent="0.25">
      <c r="C1890" s="4"/>
      <c r="D1890" s="52"/>
      <c r="E1890" s="39"/>
      <c r="F1890" s="35"/>
      <c r="I1890" s="42" t="str">
        <f t="shared" ca="1" si="102"/>
        <v/>
      </c>
      <c r="J1890" s="42" t="str">
        <f t="shared" ca="1" si="103"/>
        <v/>
      </c>
    </row>
    <row r="1891" spans="3:10" x14ac:dyDescent="0.25">
      <c r="D1891" s="52"/>
      <c r="E1891" s="39"/>
      <c r="F1891" s="35"/>
      <c r="I1891" s="42" t="str">
        <f t="shared" ca="1" si="102"/>
        <v/>
      </c>
      <c r="J1891" s="42" t="str">
        <f t="shared" ca="1" si="103"/>
        <v/>
      </c>
    </row>
    <row r="1892" spans="3:10" x14ac:dyDescent="0.25">
      <c r="D1892" s="52"/>
      <c r="E1892" s="39"/>
      <c r="F1892" s="35"/>
      <c r="I1892" s="42" t="str">
        <f t="shared" ca="1" si="102"/>
        <v/>
      </c>
      <c r="J1892" s="42" t="str">
        <f t="shared" ca="1" si="103"/>
        <v/>
      </c>
    </row>
    <row r="1893" spans="3:10" x14ac:dyDescent="0.25">
      <c r="D1893" s="52"/>
      <c r="E1893" s="39"/>
      <c r="F1893" s="35"/>
      <c r="I1893" s="42" t="str">
        <f t="shared" ca="1" si="102"/>
        <v/>
      </c>
      <c r="J1893" s="42" t="str">
        <f t="shared" ca="1" si="103"/>
        <v/>
      </c>
    </row>
    <row r="1894" spans="3:10" x14ac:dyDescent="0.25">
      <c r="D1894" s="52"/>
      <c r="E1894" s="39"/>
      <c r="F1894" s="35"/>
      <c r="I1894" s="42" t="str">
        <f t="shared" ca="1" si="102"/>
        <v/>
      </c>
      <c r="J1894" s="42" t="str">
        <f t="shared" ca="1" si="103"/>
        <v/>
      </c>
    </row>
    <row r="1895" spans="3:10" x14ac:dyDescent="0.25">
      <c r="D1895" s="52"/>
      <c r="E1895" s="39"/>
      <c r="F1895" s="35"/>
      <c r="I1895" s="42" t="str">
        <f t="shared" ca="1" si="102"/>
        <v/>
      </c>
      <c r="J1895" s="42" t="str">
        <f t="shared" ca="1" si="103"/>
        <v/>
      </c>
    </row>
    <row r="1896" spans="3:10" x14ac:dyDescent="0.25">
      <c r="D1896" s="52"/>
      <c r="E1896" s="39"/>
      <c r="F1896" s="35"/>
      <c r="I1896" s="42" t="str">
        <f t="shared" ca="1" si="102"/>
        <v/>
      </c>
      <c r="J1896" s="42" t="str">
        <f t="shared" ca="1" si="103"/>
        <v/>
      </c>
    </row>
    <row r="1897" spans="3:10" x14ac:dyDescent="0.25">
      <c r="D1897" s="52"/>
      <c r="E1897" s="39"/>
      <c r="F1897" s="35"/>
      <c r="I1897" s="42" t="str">
        <f t="shared" ca="1" si="102"/>
        <v/>
      </c>
      <c r="J1897" s="42" t="str">
        <f t="shared" ca="1" si="103"/>
        <v/>
      </c>
    </row>
    <row r="1898" spans="3:10" x14ac:dyDescent="0.25">
      <c r="D1898" s="52"/>
      <c r="E1898" s="39"/>
      <c r="F1898" s="35"/>
      <c r="I1898" s="42" t="str">
        <f t="shared" ca="1" si="102"/>
        <v/>
      </c>
      <c r="J1898" s="42" t="str">
        <f t="shared" ca="1" si="103"/>
        <v/>
      </c>
    </row>
    <row r="1899" spans="3:10" x14ac:dyDescent="0.25">
      <c r="D1899" s="52"/>
      <c r="E1899" s="39"/>
      <c r="F1899" s="35"/>
      <c r="I1899" s="42" t="str">
        <f t="shared" ca="1" si="102"/>
        <v/>
      </c>
      <c r="J1899" s="42" t="str">
        <f t="shared" ca="1" si="103"/>
        <v/>
      </c>
    </row>
    <row r="1900" spans="3:10" x14ac:dyDescent="0.25">
      <c r="D1900" s="52"/>
      <c r="E1900" s="39"/>
      <c r="F1900" s="35"/>
      <c r="I1900" s="42" t="str">
        <f t="shared" ca="1" si="102"/>
        <v/>
      </c>
      <c r="J1900" s="42" t="str">
        <f t="shared" ca="1" si="103"/>
        <v/>
      </c>
    </row>
    <row r="1901" spans="3:10" x14ac:dyDescent="0.25">
      <c r="D1901" s="52"/>
      <c r="E1901" s="39"/>
      <c r="F1901" s="35"/>
      <c r="I1901" s="42" t="str">
        <f t="shared" ca="1" si="102"/>
        <v/>
      </c>
      <c r="J1901" s="42" t="str">
        <f t="shared" ca="1" si="103"/>
        <v/>
      </c>
    </row>
    <row r="1902" spans="3:10" x14ac:dyDescent="0.25">
      <c r="D1902" s="52"/>
      <c r="E1902" s="39"/>
      <c r="F1902" s="35"/>
      <c r="I1902" s="42" t="str">
        <f t="shared" ca="1" si="102"/>
        <v/>
      </c>
      <c r="J1902" s="42" t="str">
        <f t="shared" ca="1" si="103"/>
        <v/>
      </c>
    </row>
    <row r="1903" spans="3:10" x14ac:dyDescent="0.25">
      <c r="D1903" s="52"/>
      <c r="E1903" s="39"/>
      <c r="F1903" s="35"/>
      <c r="I1903" s="42" t="str">
        <f t="shared" ca="1" si="102"/>
        <v/>
      </c>
      <c r="J1903" s="42" t="str">
        <f t="shared" ca="1" si="103"/>
        <v/>
      </c>
    </row>
    <row r="1904" spans="3:10" x14ac:dyDescent="0.25">
      <c r="D1904" s="52"/>
      <c r="E1904" s="39"/>
      <c r="F1904" s="35"/>
      <c r="I1904" s="42" t="str">
        <f t="shared" ca="1" si="102"/>
        <v/>
      </c>
      <c r="J1904" s="42" t="str">
        <f t="shared" ca="1" si="103"/>
        <v/>
      </c>
    </row>
    <row r="1905" spans="4:10" x14ac:dyDescent="0.25">
      <c r="D1905" s="52"/>
      <c r="E1905" s="39"/>
      <c r="F1905" s="35"/>
      <c r="I1905" s="42" t="str">
        <f t="shared" ca="1" si="102"/>
        <v/>
      </c>
      <c r="J1905" s="42" t="str">
        <f t="shared" ca="1" si="103"/>
        <v/>
      </c>
    </row>
    <row r="1906" spans="4:10" x14ac:dyDescent="0.25">
      <c r="D1906" s="52"/>
      <c r="E1906" s="39"/>
      <c r="F1906" s="35"/>
      <c r="I1906" s="42" t="str">
        <f t="shared" ca="1" si="102"/>
        <v/>
      </c>
      <c r="J1906" s="42" t="str">
        <f t="shared" ca="1" si="103"/>
        <v/>
      </c>
    </row>
    <row r="1907" spans="4:10" x14ac:dyDescent="0.25">
      <c r="D1907" s="52"/>
      <c r="E1907" s="39"/>
      <c r="F1907" s="35"/>
      <c r="I1907" s="42" t="str">
        <f t="shared" ca="1" si="102"/>
        <v/>
      </c>
      <c r="J1907" s="42" t="str">
        <f t="shared" ca="1" si="103"/>
        <v/>
      </c>
    </row>
    <row r="1908" spans="4:10" x14ac:dyDescent="0.25">
      <c r="D1908" s="52"/>
      <c r="E1908" s="39"/>
      <c r="F1908" s="35"/>
      <c r="I1908" s="42" t="str">
        <f t="shared" ca="1" si="102"/>
        <v/>
      </c>
      <c r="J1908" s="42" t="str">
        <f t="shared" ca="1" si="103"/>
        <v/>
      </c>
    </row>
    <row r="1909" spans="4:10" x14ac:dyDescent="0.25">
      <c r="D1909" s="52"/>
      <c r="E1909" s="39"/>
      <c r="F1909" s="35"/>
      <c r="I1909" s="42" t="str">
        <f t="shared" ca="1" si="102"/>
        <v/>
      </c>
      <c r="J1909" s="42" t="str">
        <f t="shared" ca="1" si="103"/>
        <v/>
      </c>
    </row>
    <row r="1910" spans="4:10" x14ac:dyDescent="0.25">
      <c r="D1910" s="52"/>
      <c r="E1910" s="39"/>
      <c r="F1910" s="35"/>
      <c r="I1910" s="42" t="str">
        <f t="shared" ca="1" si="102"/>
        <v/>
      </c>
      <c r="J1910" s="42" t="str">
        <f t="shared" ca="1" si="103"/>
        <v/>
      </c>
    </row>
    <row r="1911" spans="4:10" x14ac:dyDescent="0.25">
      <c r="D1911" s="52"/>
      <c r="E1911" s="39"/>
      <c r="F1911" s="35"/>
      <c r="I1911" s="42" t="str">
        <f t="shared" ca="1" si="102"/>
        <v/>
      </c>
      <c r="J1911" s="42" t="str">
        <f t="shared" ca="1" si="103"/>
        <v/>
      </c>
    </row>
    <row r="1912" spans="4:10" x14ac:dyDescent="0.25">
      <c r="D1912" s="52"/>
      <c r="E1912" s="39"/>
      <c r="F1912" s="35"/>
      <c r="I1912" s="42" t="str">
        <f t="shared" ca="1" si="102"/>
        <v/>
      </c>
      <c r="J1912" s="42" t="str">
        <f t="shared" ca="1" si="103"/>
        <v/>
      </c>
    </row>
    <row r="1913" spans="4:10" x14ac:dyDescent="0.25">
      <c r="D1913" s="52"/>
      <c r="E1913" s="39"/>
      <c r="F1913" s="35"/>
      <c r="I1913" s="42" t="str">
        <f t="shared" ca="1" si="102"/>
        <v/>
      </c>
      <c r="J1913" s="42" t="str">
        <f t="shared" ca="1" si="103"/>
        <v/>
      </c>
    </row>
    <row r="1914" spans="4:10" x14ac:dyDescent="0.25">
      <c r="D1914" s="52"/>
      <c r="E1914" s="39"/>
      <c r="F1914" s="35"/>
      <c r="I1914" s="42" t="str">
        <f t="shared" ca="1" si="102"/>
        <v/>
      </c>
      <c r="J1914" s="42" t="str">
        <f t="shared" ca="1" si="103"/>
        <v/>
      </c>
    </row>
    <row r="1915" spans="4:10" x14ac:dyDescent="0.25">
      <c r="D1915" s="52"/>
      <c r="E1915" s="39"/>
      <c r="F1915" s="35"/>
      <c r="I1915" s="42" t="str">
        <f t="shared" ca="1" si="102"/>
        <v/>
      </c>
      <c r="J1915" s="42" t="str">
        <f t="shared" ca="1" si="103"/>
        <v/>
      </c>
    </row>
    <row r="1916" spans="4:10" x14ac:dyDescent="0.25">
      <c r="D1916" s="52"/>
      <c r="E1916" s="39"/>
      <c r="F1916" s="35"/>
      <c r="I1916" s="42" t="str">
        <f t="shared" ca="1" si="102"/>
        <v/>
      </c>
      <c r="J1916" s="42" t="str">
        <f t="shared" ca="1" si="103"/>
        <v/>
      </c>
    </row>
    <row r="1917" spans="4:10" x14ac:dyDescent="0.25">
      <c r="D1917" s="52"/>
      <c r="E1917" s="38"/>
      <c r="F1917" s="38"/>
      <c r="I1917" s="42" t="str">
        <f t="shared" ca="1" si="102"/>
        <v/>
      </c>
      <c r="J1917" s="42" t="str">
        <f t="shared" ca="1" si="103"/>
        <v/>
      </c>
    </row>
    <row r="1918" spans="4:10" x14ac:dyDescent="0.25">
      <c r="D1918" s="46">
        <f ca="1">SUM(INDIRECT(CONCATENATE(ADDRESS(ROW(D1882),COLUMN(D1882)),":",ADDRESS(ROW()-1,COLUMN()))))</f>
        <v>0</v>
      </c>
      <c r="I1918" s="46">
        <f ca="1">SUM(INDIRECT(CONCATENATE(ADDRESS(ROW(I1882),COLUMN(I1882)),":",ADDRESS(ROW()-1,COLUMN()))))</f>
        <v>0</v>
      </c>
      <c r="J1918" s="46">
        <f ca="1">SUM(INDIRECT(CONCATENATE(ADDRESS(ROW(J1882),COLUMN(J1882)),":",ADDRESS(ROW()-1,COLUMN()))))</f>
        <v>0</v>
      </c>
    </row>
  </sheetData>
  <sheetCalcPr fullCalcOnLoad="1"/>
  <phoneticPr fontId="0" type="noConversion"/>
  <pageMargins left="0.25" right="0" top="0.25" bottom="0" header="0.5" footer="0.5"/>
  <pageSetup scale="95" fitToHeight="37" orientation="portrait" r:id="rId1"/>
  <headerFooter alignWithMargins="0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V98"/>
  <sheetViews>
    <sheetView workbookViewId="0">
      <selection activeCell="E19" sqref="E19"/>
    </sheetView>
  </sheetViews>
  <sheetFormatPr defaultRowHeight="13.2" x14ac:dyDescent="0.25"/>
  <cols>
    <col min="1" max="1" width="17.33203125" bestFit="1" customWidth="1"/>
    <col min="2" max="7" width="12.5546875" customWidth="1"/>
    <col min="8" max="8" width="11.5546875" customWidth="1"/>
    <col min="9" max="12" width="12.5546875" customWidth="1"/>
    <col min="13" max="13" width="4.33203125" customWidth="1"/>
    <col min="17" max="17" width="4" customWidth="1"/>
    <col min="25" max="27" width="9.6640625" bestFit="1" customWidth="1"/>
    <col min="28" max="28" width="10.6640625" bestFit="1" customWidth="1"/>
    <col min="29" max="29" width="10.33203125" bestFit="1" customWidth="1"/>
    <col min="30" max="30" width="9.6640625" bestFit="1" customWidth="1"/>
  </cols>
  <sheetData>
    <row r="1" spans="1:30" x14ac:dyDescent="0.25">
      <c r="A1" s="2" t="s">
        <v>172</v>
      </c>
      <c r="Y1" s="169" t="s">
        <v>11</v>
      </c>
    </row>
    <row r="3" spans="1:30" x14ac:dyDescent="0.25">
      <c r="R3" s="169" t="s">
        <v>173</v>
      </c>
      <c r="Y3" s="170">
        <f ca="1">AD98</f>
        <v>4660799.2343377406</v>
      </c>
      <c r="Z3" s="170">
        <f ca="1">AR98</f>
        <v>-1253349.9858611282</v>
      </c>
      <c r="AA3" s="170">
        <f ca="1">BF98</f>
        <v>5210968.0753652602</v>
      </c>
      <c r="AB3" s="170">
        <f ca="1">BT98</f>
        <v>10212392.733145257</v>
      </c>
      <c r="AC3" s="170">
        <f ca="1">CH98</f>
        <v>-6369984.3059631614</v>
      </c>
      <c r="AD3" s="170">
        <f ca="1">CV98</f>
        <v>437946.41556768923</v>
      </c>
    </row>
    <row r="4" spans="1:30" x14ac:dyDescent="0.25">
      <c r="O4" s="171">
        <v>0.92</v>
      </c>
      <c r="R4" s="169"/>
      <c r="Y4" s="170">
        <f t="shared" ref="Y4:AD4" ca="1" si="0">SUM(Y7:Y19)</f>
        <v>4660799.2343377443</v>
      </c>
      <c r="Z4" s="170">
        <f t="shared" ca="1" si="0"/>
        <v>-1253349.9858611254</v>
      </c>
      <c r="AA4" s="170">
        <f t="shared" ca="1" si="0"/>
        <v>5210968.0753652733</v>
      </c>
      <c r="AB4" s="170">
        <f t="shared" ca="1" si="0"/>
        <v>10212392.733145293</v>
      </c>
      <c r="AC4" s="170">
        <f t="shared" ca="1" si="0"/>
        <v>-6369984.3059631782</v>
      </c>
      <c r="AD4" s="170">
        <f t="shared" ca="1" si="0"/>
        <v>437946.41556768841</v>
      </c>
    </row>
    <row r="5" spans="1:30" s="169" customFormat="1" x14ac:dyDescent="0.25">
      <c r="H5" s="169" t="s">
        <v>174</v>
      </c>
      <c r="I5" s="169" t="s">
        <v>11</v>
      </c>
      <c r="R5" s="169">
        <v>0</v>
      </c>
      <c r="S5" s="169">
        <v>1</v>
      </c>
      <c r="T5" s="169">
        <v>2</v>
      </c>
      <c r="U5" s="169">
        <v>3</v>
      </c>
      <c r="V5" s="169">
        <v>5</v>
      </c>
      <c r="W5" s="169">
        <v>7</v>
      </c>
      <c r="Y5" s="169">
        <v>0</v>
      </c>
      <c r="Z5" s="169">
        <v>1</v>
      </c>
      <c r="AA5" s="169">
        <v>2</v>
      </c>
      <c r="AB5" s="169">
        <v>3</v>
      </c>
      <c r="AC5" s="169">
        <v>5</v>
      </c>
      <c r="AD5" s="169">
        <v>7</v>
      </c>
    </row>
    <row r="6" spans="1:30" s="172" customFormat="1" x14ac:dyDescent="0.25">
      <c r="A6" s="172" t="s">
        <v>175</v>
      </c>
      <c r="B6" s="172" t="s">
        <v>176</v>
      </c>
      <c r="C6" s="172" t="s">
        <v>91</v>
      </c>
      <c r="D6" s="172" t="s">
        <v>92</v>
      </c>
      <c r="E6" s="172" t="s">
        <v>177</v>
      </c>
      <c r="F6" s="172" t="s">
        <v>178</v>
      </c>
      <c r="G6" s="172" t="s">
        <v>179</v>
      </c>
      <c r="H6" s="172" t="s">
        <v>180</v>
      </c>
      <c r="I6" s="172" t="s">
        <v>179</v>
      </c>
      <c r="J6" s="172" t="s">
        <v>181</v>
      </c>
      <c r="K6" s="172" t="s">
        <v>181</v>
      </c>
      <c r="L6" s="172" t="s">
        <v>64</v>
      </c>
      <c r="N6" s="172" t="s">
        <v>182</v>
      </c>
      <c r="O6" s="172" t="s">
        <v>83</v>
      </c>
      <c r="P6" s="172" t="s">
        <v>183</v>
      </c>
      <c r="R6" s="172" t="s">
        <v>76</v>
      </c>
      <c r="S6" s="172" t="s">
        <v>8</v>
      </c>
      <c r="T6" s="172" t="s">
        <v>61</v>
      </c>
      <c r="U6" s="172" t="s">
        <v>69</v>
      </c>
      <c r="V6" s="172" t="s">
        <v>70</v>
      </c>
      <c r="W6" s="172" t="s">
        <v>184</v>
      </c>
      <c r="Y6" s="172" t="s">
        <v>76</v>
      </c>
      <c r="Z6" s="172" t="s">
        <v>8</v>
      </c>
      <c r="AA6" s="172" t="s">
        <v>61</v>
      </c>
      <c r="AB6" s="172" t="s">
        <v>69</v>
      </c>
      <c r="AC6" s="172" t="s">
        <v>70</v>
      </c>
      <c r="AD6" s="172" t="s">
        <v>184</v>
      </c>
    </row>
    <row r="7" spans="1:30" x14ac:dyDescent="0.25">
      <c r="A7" t="s">
        <v>185</v>
      </c>
      <c r="B7" s="1" t="s">
        <v>186</v>
      </c>
      <c r="C7" s="173">
        <v>37196</v>
      </c>
      <c r="D7" s="173">
        <v>37316</v>
      </c>
      <c r="E7" s="1">
        <v>5</v>
      </c>
      <c r="F7" s="174">
        <v>37190</v>
      </c>
      <c r="G7" s="175">
        <v>0</v>
      </c>
      <c r="H7" s="175" t="s">
        <v>173</v>
      </c>
      <c r="I7" s="175">
        <v>0</v>
      </c>
      <c r="J7" s="1" t="s">
        <v>187</v>
      </c>
      <c r="K7" s="1">
        <v>0</v>
      </c>
      <c r="L7" s="176">
        <v>0</v>
      </c>
      <c r="N7">
        <v>0</v>
      </c>
      <c r="O7">
        <v>0</v>
      </c>
      <c r="P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25">
      <c r="A8" t="s">
        <v>188</v>
      </c>
      <c r="B8" s="1" t="s">
        <v>189</v>
      </c>
      <c r="C8" s="173">
        <v>37347</v>
      </c>
      <c r="D8" s="173">
        <v>37681</v>
      </c>
      <c r="E8" s="1">
        <v>12</v>
      </c>
      <c r="F8" s="174">
        <v>37336</v>
      </c>
      <c r="G8" s="175">
        <v>250000</v>
      </c>
      <c r="H8" s="175" t="s">
        <v>173</v>
      </c>
      <c r="I8" s="175">
        <f>G8*12</f>
        <v>3000000</v>
      </c>
      <c r="J8" s="1" t="s">
        <v>187</v>
      </c>
      <c r="K8" s="1">
        <f>IF(J8="Put",0,1)</f>
        <v>0</v>
      </c>
      <c r="L8" s="176">
        <v>4</v>
      </c>
      <c r="N8">
        <f ca="1">AVERAGE(Inputs!E9:E20)</f>
        <v>3.1865000000000006</v>
      </c>
      <c r="O8">
        <f ca="1">AVERAGE(Inputs!F9:F20)*$O$4</f>
        <v>0.46000000000000013</v>
      </c>
      <c r="P8">
        <f ca="1">Inputs!G9</f>
        <v>2.1480819688554299E-2</v>
      </c>
      <c r="R8">
        <f ca="1">_xll.EURO($N8,$L8,$P8,$P8,$O8,$F8-Inputs!$C$1,$K8,R$5)*$I8/$E8</f>
        <v>228202.01916445917</v>
      </c>
      <c r="S8">
        <f ca="1">_xll.EURO($N8,$L8,$P8,$P8,$O8,$F8-Inputs!$C$1,$K8,S$5)*$I8/$E8</f>
        <v>-188921.95106854549</v>
      </c>
      <c r="T8">
        <f ca="1">_xll.EURO($N8,$L8,$P8,$P8,$O8,$F8-Inputs!$C$1,$K8,T$5)*$I8/$E8</f>
        <v>89711.223337430958</v>
      </c>
      <c r="U8">
        <f ca="1">_xll.EURO($N8,$L8,$P8,$P8,$O8,$F8-Inputs!$C$1,$K8,U$5)*$I8/$E8</f>
        <v>143401.02138559913</v>
      </c>
      <c r="V8">
        <f ca="1">_xll.EURO($N8,$L8,$P8,$P8,$O8,$F8-Inputs!$C$1,$K8,V$5)*$I8/$E8</f>
        <v>-91472.124006170008</v>
      </c>
      <c r="W8">
        <f ca="1">_xll.EURO($N8,$L8,$P8,$P8,$O8,$F8-Inputs!$C$1,$K8,W$5)*$I8/$E8</f>
        <v>163800.10417926629</v>
      </c>
      <c r="Y8">
        <f ca="1">_xll.EURO($N8,$L8,$P8,$P8,$O8,$F8-Inputs!$C$1,$K8,Y$5)*$I8</f>
        <v>2738424.2299735099</v>
      </c>
      <c r="Z8">
        <f ca="1">_xll.EURO($N8,$L8,$P8,$P8,$O8,$F8-Inputs!$C$1,$K8,Z$5)*$I8</f>
        <v>-2267063.412822546</v>
      </c>
      <c r="AA8">
        <f ca="1">_xll.EURO($N8,$L8,$P8,$P8,$O8,$F8-Inputs!$C$1,$K8,AA$5)*$I8</f>
        <v>1076534.6800491714</v>
      </c>
      <c r="AB8">
        <f ca="1">_xll.EURO($N8,$L8,$P8,$P8,$O8,$F8-Inputs!$C$1,$K8,AB$5)*$I8</f>
        <v>1720812.2566271895</v>
      </c>
      <c r="AC8">
        <f ca="1">_xll.EURO($N8,$L8,$P8,$P8,$O8,$F8-Inputs!$C$1,$K8,AC$5)*$I8</f>
        <v>-1097665.48807404</v>
      </c>
      <c r="AD8">
        <f ca="1">_xll.EURO($N8,$L8,$P8,$P8,$O8,$F8-Inputs!$C$1,$K8,AD$5)*$I8</f>
        <v>1965601.2501511953</v>
      </c>
    </row>
    <row r="9" spans="1:30" x14ac:dyDescent="0.25">
      <c r="A9" t="s">
        <v>190</v>
      </c>
      <c r="B9" s="1" t="s">
        <v>191</v>
      </c>
      <c r="C9" s="173">
        <v>37408</v>
      </c>
      <c r="D9" s="173">
        <v>37742</v>
      </c>
      <c r="E9" s="1">
        <v>12</v>
      </c>
      <c r="F9" s="174">
        <v>37404</v>
      </c>
      <c r="G9" s="175">
        <v>50000</v>
      </c>
      <c r="H9" s="175" t="s">
        <v>173</v>
      </c>
      <c r="I9" s="175">
        <f>G9*12</f>
        <v>600000</v>
      </c>
      <c r="J9" s="1" t="s">
        <v>187</v>
      </c>
      <c r="K9" s="1">
        <f>IF(J9="Put",0,1)</f>
        <v>0</v>
      </c>
      <c r="L9" s="176">
        <v>4.45</v>
      </c>
      <c r="N9">
        <f ca="1">AVERAGE(Inputs!E11:E22)</f>
        <v>3.2655833333333333</v>
      </c>
      <c r="O9">
        <f ca="1">AVERAGE(Inputs!F11:F22)*$O$4</f>
        <v>0.44083333333333335</v>
      </c>
      <c r="P9">
        <f ca="1">Inputs!G11</f>
        <v>2.1966132860533599E-2</v>
      </c>
      <c r="R9">
        <f ca="1">_xll.EURO($N9,$L9,$P9,$P9,$O9,$F9-Inputs!$C$1,$K9,R$5)*$I9/$E9</f>
        <v>63861.397169276614</v>
      </c>
      <c r="S9">
        <f ca="1">_xll.EURO($N9,$L9,$P9,$P9,$O9,$F9-Inputs!$C$1,$K9,S$5)*$I9/$E9</f>
        <v>-39031.09522813798</v>
      </c>
      <c r="T9">
        <f ca="1">_xll.EURO($N9,$L9,$P9,$P9,$O9,$F9-Inputs!$C$1,$K9,T$5)*$I9/$E9</f>
        <v>13621.585044053942</v>
      </c>
      <c r="U9">
        <f ca="1">_xll.EURO($N9,$L9,$P9,$P9,$O9,$F9-Inputs!$C$1,$K9,U$5)*$I9/$E9</f>
        <v>33836.910159573708</v>
      </c>
      <c r="V9">
        <f ca="1">_xll.EURO($N9,$L9,$P9,$P9,$O9,$F9-Inputs!$C$1,$K9,V$5)*$I9/$E9</f>
        <v>-12711.794814537237</v>
      </c>
      <c r="W9">
        <f ca="1">_xll.EURO($N9,$L9,$P9,$P9,$O9,$F9-Inputs!$C$1,$K9,W$5)*$I9/$E9</f>
        <v>36407.565948596697</v>
      </c>
      <c r="Y9">
        <f ca="1">_xll.EURO($N9,$L9,$P9,$P9,$O9,$F9-Inputs!$C$1,$K9,Y$5)*$I9</f>
        <v>766336.76603131939</v>
      </c>
      <c r="Z9">
        <f ca="1">_xll.EURO($N9,$L9,$P9,$P9,$O9,$F9-Inputs!$C$1,$K9,Z$5)*$I9</f>
        <v>-468373.14273765578</v>
      </c>
      <c r="AA9">
        <f ca="1">_xll.EURO($N9,$L9,$P9,$P9,$O9,$F9-Inputs!$C$1,$K9,AA$5)*$I9</f>
        <v>163459.02052864729</v>
      </c>
      <c r="AB9">
        <f ca="1">_xll.EURO($N9,$L9,$P9,$P9,$O9,$F9-Inputs!$C$1,$K9,AB$5)*$I9</f>
        <v>406042.92191488453</v>
      </c>
      <c r="AC9">
        <f ca="1">_xll.EURO($N9,$L9,$P9,$P9,$O9,$F9-Inputs!$C$1,$K9,AC$5)*$I9</f>
        <v>-152541.53777444686</v>
      </c>
      <c r="AD9">
        <f ca="1">_xll.EURO($N9,$L9,$P9,$P9,$O9,$F9-Inputs!$C$1,$K9,AD$5)*$I9</f>
        <v>436890.79138316039</v>
      </c>
    </row>
    <row r="10" spans="1:30" x14ac:dyDescent="0.25">
      <c r="A10" t="s">
        <v>188</v>
      </c>
      <c r="B10" s="1" t="s">
        <v>192</v>
      </c>
      <c r="C10" s="173">
        <v>37622</v>
      </c>
      <c r="D10" s="173">
        <v>37956</v>
      </c>
      <c r="E10" s="1">
        <v>12</v>
      </c>
      <c r="F10" s="174">
        <v>37613</v>
      </c>
      <c r="G10" s="175">
        <v>1000000</v>
      </c>
      <c r="H10" s="175" t="s">
        <v>173</v>
      </c>
      <c r="I10" s="175">
        <f>G10*12</f>
        <v>12000000</v>
      </c>
      <c r="J10" s="1" t="s">
        <v>187</v>
      </c>
      <c r="K10" s="1">
        <f>IF(J10="Put",0,1)</f>
        <v>0</v>
      </c>
      <c r="L10" s="176">
        <v>2.65</v>
      </c>
      <c r="N10">
        <f ca="1">AVERAGE(Inputs!E18:E29)</f>
        <v>3.5056666666666669</v>
      </c>
      <c r="O10">
        <f ca="1">AVERAGE(Inputs!F18:F29)*$O$4</f>
        <v>0.38180000000000003</v>
      </c>
      <c r="P10">
        <f ca="1">Inputs!G$18</f>
        <v>2.6102944947767E-2</v>
      </c>
      <c r="R10">
        <f ca="1">_xll.EURO($N10,$L10,$P10,$P10,$O10,$F10-Inputs!$C$1,$K10,R$5)*$I10/$E10</f>
        <v>167985.97000254269</v>
      </c>
      <c r="S10">
        <f ca="1">_xll.EURO($N10,$L10,$P10,$P10,$O10,$F10-Inputs!$C$1,$K10,S$5)*$I10/$E10</f>
        <v>-179139.60567492631</v>
      </c>
      <c r="T10">
        <f ca="1">_xll.EURO($N10,$L10,$P10,$P10,$O10,$F10-Inputs!$C$1,$K10,T$5)*$I10/$E10</f>
        <v>184314.96216642382</v>
      </c>
      <c r="U10">
        <f ca="1">_xll.EURO($N10,$L10,$P10,$P10,$O10,$F10-Inputs!$C$1,$K10,U$5)*$I10/$E10</f>
        <v>951861.10798592295</v>
      </c>
      <c r="V10">
        <f ca="1">_xll.EURO($N10,$L10,$P10,$P10,$O10,$F10-Inputs!$C$1,$K10,V$5)*$I10/$E10</f>
        <v>-160713.78237893622</v>
      </c>
      <c r="W10">
        <f ca="1">_xll.EURO($N10,$L10,$P10,$P10,$O10,$F10-Inputs!$C$1,$K10,W$5)*$I10/$E10</f>
        <v>-337800.38871789072</v>
      </c>
      <c r="Y10">
        <f ca="1">_xll.EURO($N10,$L10,$P10,$P10,$O10,$F10-Inputs!$C$1,$K10,Y$5)*$I10</f>
        <v>2015831.6400305121</v>
      </c>
      <c r="Z10">
        <f ca="1">_xll.EURO($N10,$L10,$P10,$P10,$O10,$F10-Inputs!$C$1,$K10,Z$5)*$I10</f>
        <v>-2149675.2680991157</v>
      </c>
      <c r="AA10">
        <f ca="1">_xll.EURO($N10,$L10,$P10,$P10,$O10,$F10-Inputs!$C$1,$K10,AA$5)*$I10</f>
        <v>2211779.545997086</v>
      </c>
      <c r="AB10">
        <f ca="1">_xll.EURO($N10,$L10,$P10,$P10,$O10,$F10-Inputs!$C$1,$K10,AB$5)*$I10</f>
        <v>11422333.295831075</v>
      </c>
      <c r="AC10">
        <f ca="1">_xll.EURO($N10,$L10,$P10,$P10,$O10,$F10-Inputs!$C$1,$K10,AC$5)*$I10</f>
        <v>-1928565.3885472345</v>
      </c>
      <c r="AD10">
        <f ca="1">_xll.EURO($N10,$L10,$P10,$P10,$O10,$F10-Inputs!$C$1,$K10,AD$5)*$I10</f>
        <v>-4053604.6646146886</v>
      </c>
    </row>
    <row r="11" spans="1:30" x14ac:dyDescent="0.25">
      <c r="A11" t="s">
        <v>193</v>
      </c>
      <c r="B11" s="1" t="s">
        <v>194</v>
      </c>
      <c r="C11" s="173">
        <v>37622</v>
      </c>
      <c r="D11" s="173">
        <v>39417</v>
      </c>
      <c r="E11" s="1">
        <v>60</v>
      </c>
      <c r="F11" s="174">
        <v>37617</v>
      </c>
      <c r="G11" s="175">
        <v>-3000</v>
      </c>
      <c r="H11" s="175" t="s">
        <v>180</v>
      </c>
      <c r="I11" s="175">
        <f>G11*365*5</f>
        <v>-5475000</v>
      </c>
      <c r="J11" s="1" t="s">
        <v>187</v>
      </c>
      <c r="K11" s="1">
        <f>IF(J11="Put",0,1)</f>
        <v>0</v>
      </c>
      <c r="L11" s="176">
        <v>3.8</v>
      </c>
      <c r="N11">
        <f ca="1">AVERAGE(Inputs!E18:E77)</f>
        <v>3.7873999999999999</v>
      </c>
      <c r="O11">
        <f ca="1">AVERAGE(Inputs!F18:F77)*$O$4</f>
        <v>0.2812133333333332</v>
      </c>
      <c r="P11">
        <f ca="1">Inputs!G$18</f>
        <v>2.6102944947767E-2</v>
      </c>
      <c r="R11">
        <f ca="1">_xll.EURO($N11,$L11,$P11,$P11,$O11,$F11-Inputs!$C$1,$K11,R$5)*$I11/$E11</f>
        <v>-40190.569282034397</v>
      </c>
      <c r="S11">
        <f ca="1">_xll.EURO($N11,$L11,$P11,$P11,$O11,$F11-Inputs!$C$1,$K11,S$5)*$I11/$E11</f>
        <v>39489.239164961582</v>
      </c>
      <c r="T11">
        <f ca="1">_xll.EURO($N11,$L11,$P11,$P11,$O11,$F11-Inputs!$C$1,$K11,T$5)*$I11/$E11</f>
        <v>-31197.425901994829</v>
      </c>
      <c r="U11">
        <f ca="1">_xll.EURO($N11,$L11,$P11,$P11,$O11,$F11-Inputs!$C$1,$K11,U$5)*$I11/$E11</f>
        <v>-139885.54165277004</v>
      </c>
      <c r="V11">
        <f ca="1">_xll.EURO($N11,$L11,$P11,$P11,$O11,$F11-Inputs!$C$1,$K11,V$5)*$I11/$E11</f>
        <v>16645.596723896178</v>
      </c>
      <c r="W11">
        <f ca="1">_xll.EURO($N11,$L11,$P11,$P11,$O11,$F11-Inputs!$C$1,$K11,W$5)*$I11/$E11</f>
        <v>-19862.732655589803</v>
      </c>
      <c r="Y11">
        <f ca="1">_xll.EURO($N11,$L11,$P11,$P11,$O11,$F11-Inputs!$C$1,$K11,Y$5)*$I11</f>
        <v>-2411434.1569220638</v>
      </c>
      <c r="Z11">
        <f ca="1">_xll.EURO($N11,$L11,$P11,$P11,$O11,$F11-Inputs!$C$1,$K11,Z$5)*$I11</f>
        <v>2369354.3498976948</v>
      </c>
      <c r="AA11">
        <f ca="1">_xll.EURO($N11,$L11,$P11,$P11,$O11,$F11-Inputs!$C$1,$K11,AA$5)*$I11</f>
        <v>-1871845.5541196899</v>
      </c>
      <c r="AB11">
        <f ca="1">_xll.EURO($N11,$L11,$P11,$P11,$O11,$F11-Inputs!$C$1,$K11,AB$5)*$I11</f>
        <v>-8393132.4991662018</v>
      </c>
      <c r="AC11">
        <f ca="1">_xll.EURO($N11,$L11,$P11,$P11,$O11,$F11-Inputs!$C$1,$K11,AC$5)*$I11</f>
        <v>998735.80343377078</v>
      </c>
      <c r="AD11">
        <f ca="1">_xll.EURO($N11,$L11,$P11,$P11,$O11,$F11-Inputs!$C$1,$K11,AD$5)*$I11</f>
        <v>-1191763.9593353882</v>
      </c>
    </row>
    <row r="12" spans="1:30" x14ac:dyDescent="0.25">
      <c r="B12" s="1"/>
      <c r="C12" s="173"/>
      <c r="D12" s="173"/>
      <c r="E12" s="1"/>
      <c r="F12" s="174"/>
      <c r="G12" s="175"/>
      <c r="H12" s="175"/>
      <c r="I12" s="175"/>
      <c r="J12" s="1"/>
      <c r="K12" s="1"/>
      <c r="L12" s="176"/>
    </row>
    <row r="13" spans="1:30" x14ac:dyDescent="0.25">
      <c r="A13" t="s">
        <v>195</v>
      </c>
      <c r="B13" s="1" t="s">
        <v>196</v>
      </c>
      <c r="C13" s="173">
        <v>37257</v>
      </c>
      <c r="D13" s="173">
        <v>37591</v>
      </c>
      <c r="E13" s="1">
        <v>12</v>
      </c>
      <c r="F13" s="174">
        <v>37246</v>
      </c>
      <c r="G13" s="175">
        <v>5000</v>
      </c>
      <c r="H13" s="175" t="s">
        <v>180</v>
      </c>
      <c r="I13" s="175">
        <f>G13*365</f>
        <v>1825000</v>
      </c>
      <c r="J13" s="1" t="s">
        <v>187</v>
      </c>
      <c r="K13" s="1">
        <v>0</v>
      </c>
      <c r="L13" s="176">
        <v>2.9</v>
      </c>
      <c r="N13">
        <f ca="1">AVERAGE(Inputs!E$6:E$17)</f>
        <v>3.0166666666666671</v>
      </c>
      <c r="O13">
        <f ca="1">AVERAGE(Inputs!F$6:F$17)*$O$4</f>
        <v>0.5134749999999999</v>
      </c>
      <c r="P13">
        <f ca="1">Inputs!G$6</f>
        <v>2.1406252873060101E-2</v>
      </c>
      <c r="R13">
        <f ca="1">_xll.EURO($N13,$L13,$P13,$P13,$O13,$F13-Inputs!$C$1,$K13,R$5)*$I13/$E13</f>
        <v>20457.081945413342</v>
      </c>
      <c r="S13">
        <f ca="1">_xll.EURO($N13,$L13,$P13,$P13,$O13,$F13-Inputs!$C$1,$K13,S$5)*$I13/$E13</f>
        <v>-56398.573423716385</v>
      </c>
      <c r="T13">
        <f ca="1">_xll.EURO($N13,$L13,$P13,$P13,$O13,$F13-Inputs!$C$1,$K13,T$5)*$I13/$E13</f>
        <v>119676.40263379861</v>
      </c>
      <c r="U13">
        <f ca="1">_xll.EURO($N13,$L13,$P13,$P13,$O13,$F13-Inputs!$C$1,$K13,U$5)*$I13/$E13</f>
        <v>53587.10539912813</v>
      </c>
      <c r="V13">
        <f ca="1">_xll.EURO($N13,$L13,$P13,$P13,$O13,$F13-Inputs!$C$1,$K13,V$5)*$I13/$E13</f>
        <v>-143134.76373932476</v>
      </c>
      <c r="W13">
        <f ca="1">_xll.EURO($N13,$L13,$P13,$P13,$O13,$F13-Inputs!$C$1,$K13,W$5)*$I13/$E13</f>
        <v>-18849.605959466367</v>
      </c>
      <c r="Y13">
        <f ca="1">_xll.EURO($N13,$L13,$P13,$P13,$O13,$F13-Inputs!$C$1,$K13,Y$5)*$I13</f>
        <v>245484.98334496008</v>
      </c>
      <c r="Z13">
        <f ca="1">_xll.EURO($N13,$L13,$P13,$P13,$O13,$F13-Inputs!$C$1,$K13,Z$5)*$I13</f>
        <v>-676782.88108459662</v>
      </c>
      <c r="AA13">
        <f ca="1">_xll.EURO($N13,$L13,$P13,$P13,$O13,$F13-Inputs!$C$1,$K13,AA$5)*$I13</f>
        <v>1436116.8316055834</v>
      </c>
      <c r="AB13">
        <f ca="1">_xll.EURO($N13,$L13,$P13,$P13,$O13,$F13-Inputs!$C$1,$K13,AB$5)*$I13</f>
        <v>643045.26478953753</v>
      </c>
      <c r="AC13">
        <f ca="1">_xll.EURO($N13,$L13,$P13,$P13,$O13,$F13-Inputs!$C$1,$K13,AC$5)*$I13</f>
        <v>-1717617.1648718971</v>
      </c>
      <c r="AD13">
        <f ca="1">_xll.EURO($N13,$L13,$P13,$P13,$O13,$F13-Inputs!$C$1,$K13,AD$5)*$I13</f>
        <v>-226195.27151359641</v>
      </c>
    </row>
    <row r="14" spans="1:30" x14ac:dyDescent="0.25">
      <c r="B14" s="1" t="s">
        <v>198</v>
      </c>
      <c r="C14" s="173">
        <v>37257</v>
      </c>
      <c r="D14" s="173">
        <v>37591</v>
      </c>
      <c r="E14" s="1">
        <v>12</v>
      </c>
      <c r="F14" s="174">
        <v>37246</v>
      </c>
      <c r="G14" s="175">
        <v>0</v>
      </c>
      <c r="H14" s="175" t="s">
        <v>180</v>
      </c>
      <c r="I14" s="175">
        <f>G14*365</f>
        <v>0</v>
      </c>
      <c r="J14" s="1" t="s">
        <v>197</v>
      </c>
      <c r="K14" s="1">
        <f t="shared" ref="K14:K19" si="1">IF(J14="Put",0,1)</f>
        <v>1</v>
      </c>
      <c r="L14" s="176">
        <v>3.25</v>
      </c>
      <c r="N14">
        <f ca="1">AVERAGE(Inputs!E$6:E$17)</f>
        <v>3.0166666666666671</v>
      </c>
      <c r="O14">
        <f ca="1">AVERAGE(Inputs!F$6:F$17)*$O$4</f>
        <v>0.5134749999999999</v>
      </c>
      <c r="P14">
        <f ca="1">Inputs!G$6</f>
        <v>2.1406252873060101E-2</v>
      </c>
      <c r="R14">
        <f ca="1">_xll.EURO($N14,$L14,$P14,$P14,$O14,$F14-Inputs!$C$1,$K14,R$5)*$I14/$E14</f>
        <v>0</v>
      </c>
      <c r="S14">
        <f ca="1">_xll.EURO($N14,$L14,$P14,$P14,$O14,$F14-Inputs!$C$1,$K14,S$5)*$I14/$E14</f>
        <v>0</v>
      </c>
      <c r="T14">
        <f ca="1">_xll.EURO($N14,$L14,$P14,$P14,$O14,$F14-Inputs!$C$1,$K14,T$5)*$I14/$E14</f>
        <v>0</v>
      </c>
      <c r="U14">
        <f ca="1">_xll.EURO($N14,$L14,$P14,$P14,$O14,$F14-Inputs!$C$1,$K14,U$5)*$I14/$E14</f>
        <v>0</v>
      </c>
      <c r="V14">
        <f ca="1">_xll.EURO($N14,$L14,$P14,$P14,$O14,$F14-Inputs!$C$1,$K14,V$5)*$I14/$E14</f>
        <v>0</v>
      </c>
      <c r="W14">
        <f ca="1">_xll.EURO($N14,$L14,$P14,$P14,$O14,$F14-Inputs!$C$1,$K14,W$5)*$I14/$E14</f>
        <v>0</v>
      </c>
      <c r="Y14">
        <f ca="1">_xll.EURO($N14,$L14,$P14,$P14,$O14,$F14-Inputs!$C$1,$K14,Y$5)*$I14</f>
        <v>0</v>
      </c>
      <c r="Z14">
        <f ca="1">_xll.EURO($N14,$L14,$P14,$P14,$O14,$F14-Inputs!$C$1,$K14,Z$5)*$I14</f>
        <v>0</v>
      </c>
      <c r="AA14">
        <f ca="1">_xll.EURO($N14,$L14,$P14,$P14,$O14,$F14-Inputs!$C$1,$K14,AA$5)*$I14</f>
        <v>0</v>
      </c>
      <c r="AB14">
        <f ca="1">_xll.EURO($N14,$L14,$P14,$P14,$O14,$F14-Inputs!$C$1,$K14,AB$5)*$I14</f>
        <v>0</v>
      </c>
      <c r="AC14">
        <f ca="1">_xll.EURO($N14,$L14,$P14,$P14,$O14,$F14-Inputs!$C$1,$K14,AC$5)*$I14</f>
        <v>0</v>
      </c>
      <c r="AD14">
        <f ca="1">_xll.EURO($N14,$L14,$P14,$P14,$O14,$F14-Inputs!$C$1,$K14,AD$5)*$I14</f>
        <v>0</v>
      </c>
    </row>
    <row r="15" spans="1:30" x14ac:dyDescent="0.25">
      <c r="A15" t="s">
        <v>199</v>
      </c>
      <c r="B15" s="1" t="s">
        <v>200</v>
      </c>
      <c r="C15" s="173">
        <v>37257</v>
      </c>
      <c r="D15" s="173">
        <v>37591</v>
      </c>
      <c r="E15" s="1">
        <v>12</v>
      </c>
      <c r="F15" s="174">
        <v>37251</v>
      </c>
      <c r="G15" s="175">
        <v>10000</v>
      </c>
      <c r="H15" s="175" t="s">
        <v>180</v>
      </c>
      <c r="I15" s="175">
        <f>G15*365</f>
        <v>3650000</v>
      </c>
      <c r="J15" s="1" t="s">
        <v>197</v>
      </c>
      <c r="K15" s="1">
        <f t="shared" si="1"/>
        <v>1</v>
      </c>
      <c r="L15" s="176">
        <v>4</v>
      </c>
      <c r="N15">
        <f ca="1">AVERAGE(Inputs!E$6:E$17)</f>
        <v>3.0166666666666671</v>
      </c>
      <c r="O15">
        <f ca="1">AVERAGE(Inputs!F$6:F$17)*$O$4</f>
        <v>0.5134749999999999</v>
      </c>
      <c r="P15">
        <f ca="1">Inputs!G$6</f>
        <v>2.1406252873060101E-2</v>
      </c>
      <c r="R15">
        <f ca="1">_xll.EURO($N15,$L15,$P15,$P15,$O15,$F15-Inputs!$C$1,$K15,R$5)*$I15/$E15</f>
        <v>3595.6488675639921</v>
      </c>
      <c r="S15">
        <f ca="1">_xll.EURO($N15,$L15,$P15,$P15,$O15,$F15-Inputs!$C$1,$K15,S$5)*$I15/$E15</f>
        <v>17472.115199578981</v>
      </c>
      <c r="T15">
        <f ca="1">_xll.EURO($N15,$L15,$P15,$P15,$O15,$F15-Inputs!$C$1,$K15,T$5)*$I15/$E15</f>
        <v>68274.690946806324</v>
      </c>
      <c r="U15">
        <f ca="1">_xll.EURO($N15,$L15,$P15,$P15,$O15,$F15-Inputs!$C$1,$K15,U$5)*$I15/$E15</f>
        <v>34938.436167065818</v>
      </c>
      <c r="V15">
        <f ca="1">_xll.EURO($N15,$L15,$P15,$P15,$O15,$F15-Inputs!$C$1,$K15,V$5)*$I15/$E15</f>
        <v>-81830.404816728478</v>
      </c>
      <c r="W15">
        <f ca="1">_xll.EURO($N15,$L15,$P15,$P15,$O15,$F15-Inputs!$C$1,$K15,W$5)*$I15/$E15</f>
        <v>118961.94919786963</v>
      </c>
      <c r="Y15">
        <f ca="1">_xll.EURO($N15,$L15,$P15,$P15,$O15,$F15-Inputs!$C$1,$K15,Y$5)*$I15</f>
        <v>43147.786410767905</v>
      </c>
      <c r="Z15">
        <f ca="1">_xll.EURO($N15,$L15,$P15,$P15,$O15,$F15-Inputs!$C$1,$K15,Z$5)*$I15</f>
        <v>209665.38239494778</v>
      </c>
      <c r="AA15">
        <f ca="1">_xll.EURO($N15,$L15,$P15,$P15,$O15,$F15-Inputs!$C$1,$K15,AA$5)*$I15</f>
        <v>819296.29136167595</v>
      </c>
      <c r="AB15">
        <f ca="1">_xll.EURO($N15,$L15,$P15,$P15,$O15,$F15-Inputs!$C$1,$K15,AB$5)*$I15</f>
        <v>419261.23400478979</v>
      </c>
      <c r="AC15">
        <f ca="1">_xll.EURO($N15,$L15,$P15,$P15,$O15,$F15-Inputs!$C$1,$K15,AC$5)*$I15</f>
        <v>-981964.85780074168</v>
      </c>
      <c r="AD15">
        <f ca="1">_xll.EURO($N15,$L15,$P15,$P15,$O15,$F15-Inputs!$C$1,$K15,AD$5)*$I15</f>
        <v>1427543.3903744356</v>
      </c>
    </row>
    <row r="16" spans="1:30" x14ac:dyDescent="0.25">
      <c r="A16" t="s">
        <v>188</v>
      </c>
      <c r="B16" s="1" t="s">
        <v>201</v>
      </c>
      <c r="C16" s="173">
        <v>37257</v>
      </c>
      <c r="D16" s="173">
        <v>37591</v>
      </c>
      <c r="E16" s="1">
        <v>12</v>
      </c>
      <c r="F16" s="174">
        <v>37245</v>
      </c>
      <c r="G16" s="175">
        <v>1000000</v>
      </c>
      <c r="H16" s="175" t="s">
        <v>173</v>
      </c>
      <c r="I16" s="175">
        <f>G16*12</f>
        <v>12000000</v>
      </c>
      <c r="J16" s="1" t="s">
        <v>197</v>
      </c>
      <c r="K16" s="1">
        <f t="shared" si="1"/>
        <v>1</v>
      </c>
      <c r="L16" s="176">
        <v>5</v>
      </c>
      <c r="N16">
        <f ca="1">AVERAGE(Inputs!E$6:E$17)</f>
        <v>3.0166666666666671</v>
      </c>
      <c r="O16">
        <f ca="1">AVERAGE(Inputs!F$6:F$17)*$O$4</f>
        <v>0.5134749999999999</v>
      </c>
      <c r="P16">
        <f ca="1">Inputs!G$6</f>
        <v>2.1406252873060101E-2</v>
      </c>
      <c r="R16">
        <f ca="1">_xll.EURO($N16,$L16,$P16,$P16,$O16,$F16-Inputs!$C$1,$K16,R$5)*$I16/$E16</f>
        <v>102.00656974632908</v>
      </c>
      <c r="S16">
        <f ca="1">_xll.EURO($N16,$L16,$P16,$P16,$O16,$F16-Inputs!$C$1,$K16,S$5)*$I16/$E16</f>
        <v>823.22342676437495</v>
      </c>
      <c r="T16">
        <f ca="1">_xll.EURO($N16,$L16,$P16,$P16,$O16,$F16-Inputs!$C$1,$K16,T$5)*$I16/$E16</f>
        <v>5956.9510766368003</v>
      </c>
      <c r="U16">
        <f ca="1">_xll.EURO($N16,$L16,$P16,$P16,$O16,$F16-Inputs!$C$1,$K16,U$5)*$I16/$E16</f>
        <v>2591.1149394733752</v>
      </c>
      <c r="V16">
        <f ca="1">_xll.EURO($N16,$L16,$P16,$P16,$O16,$F16-Inputs!$C$1,$K16,V$5)*$I16/$E16</f>
        <v>-7144.2159742234389</v>
      </c>
      <c r="W16">
        <f ca="1">_xll.EURO($N16,$L16,$P16,$P16,$O16,$F16-Inputs!$C$1,$K16,W$5)*$I16/$E16</f>
        <v>18112.991583570725</v>
      </c>
      <c r="Y16">
        <f ca="1">_xll.EURO($N16,$L16,$P16,$P16,$O16,$F16-Inputs!$C$1,$K16,Y$5)*$I16</f>
        <v>1224.0788369559489</v>
      </c>
      <c r="Z16">
        <f ca="1">_xll.EURO($N16,$L16,$P16,$P16,$O16,$F16-Inputs!$C$1,$K16,Z$5)*$I16</f>
        <v>9878.6811211724998</v>
      </c>
      <c r="AA16">
        <f ca="1">_xll.EURO($N16,$L16,$P16,$P16,$O16,$F16-Inputs!$C$1,$K16,AA$5)*$I16</f>
        <v>71483.412919641603</v>
      </c>
      <c r="AB16">
        <f ca="1">_xll.EURO($N16,$L16,$P16,$P16,$O16,$F16-Inputs!$C$1,$K16,AB$5)*$I16</f>
        <v>31093.379273680504</v>
      </c>
      <c r="AC16">
        <f ca="1">_xll.EURO($N16,$L16,$P16,$P16,$O16,$F16-Inputs!$C$1,$K16,AC$5)*$I16</f>
        <v>-85730.591690681264</v>
      </c>
      <c r="AD16">
        <f ca="1">_xll.EURO($N16,$L16,$P16,$P16,$O16,$F16-Inputs!$C$1,$K16,AD$5)*$I16</f>
        <v>217355.89900284869</v>
      </c>
    </row>
    <row r="17" spans="1:100" x14ac:dyDescent="0.25">
      <c r="A17" t="s">
        <v>202</v>
      </c>
      <c r="B17" s="1" t="s">
        <v>203</v>
      </c>
      <c r="C17" s="173">
        <v>37438</v>
      </c>
      <c r="D17" s="173">
        <v>37591</v>
      </c>
      <c r="E17" s="1">
        <v>6</v>
      </c>
      <c r="F17" s="174">
        <v>37432</v>
      </c>
      <c r="G17" s="175">
        <v>5000</v>
      </c>
      <c r="H17" s="175" t="s">
        <v>180</v>
      </c>
      <c r="I17" s="175">
        <f>G17*184</f>
        <v>920000</v>
      </c>
      <c r="J17" s="1" t="s">
        <v>197</v>
      </c>
      <c r="K17" s="1">
        <f t="shared" si="1"/>
        <v>1</v>
      </c>
      <c r="L17" s="176">
        <v>3.15</v>
      </c>
      <c r="N17">
        <f ca="1">AVERAGE(Inputs!E12:E17)</f>
        <v>3.1541666666666663</v>
      </c>
      <c r="O17">
        <f ca="1">AVERAGE(Inputs!F12:F17)*$O$4</f>
        <v>0.45846666666666669</v>
      </c>
      <c r="P17">
        <f ca="1">Inputs!G$12</f>
        <v>2.23107428025071E-2</v>
      </c>
      <c r="R17">
        <f ca="1">_xll.EURO($N17,$L17,$P17,$P17,$O17,$F17-Inputs!$C$1,$K17,R$5)*$I17/$E17</f>
        <v>67798.535700103923</v>
      </c>
      <c r="S17">
        <f ca="1">_xll.EURO($N17,$L17,$P17,$P17,$O17,$F17-Inputs!$C$1,$K17,S$5)*$I17/$E17</f>
        <v>86563.255716553846</v>
      </c>
      <c r="T17">
        <f ca="1">_xll.EURO($N17,$L17,$P17,$P17,$O17,$F17-Inputs!$C$1,$K17,T$5)*$I17/$E17</f>
        <v>52771.115698192589</v>
      </c>
      <c r="U17">
        <f ca="1">_xll.EURO($N17,$L17,$P17,$P17,$O17,$F17-Inputs!$C$1,$K17,U$5)*$I17/$E17</f>
        <v>145638.22128924701</v>
      </c>
      <c r="V17">
        <f ca="1">_xll.EURO($N17,$L17,$P17,$P17,$O17,$F17-Inputs!$C$1,$K17,V$5)*$I17/$E17</f>
        <v>-53663.475312313793</v>
      </c>
      <c r="W17">
        <f ca="1">_xll.EURO($N17,$L17,$P17,$P17,$O17,$F17-Inputs!$C$1,$K17,W$5)*$I17/$E17</f>
        <v>22606.72514802992</v>
      </c>
      <c r="Y17">
        <f ca="1">_xll.EURO($N17,$L17,$P17,$P17,$O17,$F17-Inputs!$C$1,$K17,Y$5)*$I17</f>
        <v>406791.21420062351</v>
      </c>
      <c r="Z17">
        <f ca="1">_xll.EURO($N17,$L17,$P17,$P17,$O17,$F17-Inputs!$C$1,$K17,Z$5)*$I17</f>
        <v>519379.53429932304</v>
      </c>
      <c r="AA17">
        <f ca="1">_xll.EURO($N17,$L17,$P17,$P17,$O17,$F17-Inputs!$C$1,$K17,AA$5)*$I17</f>
        <v>316626.69418915553</v>
      </c>
      <c r="AB17">
        <f ca="1">_xll.EURO($N17,$L17,$P17,$P17,$O17,$F17-Inputs!$C$1,$K17,AB$5)*$I17</f>
        <v>873829.32773548213</v>
      </c>
      <c r="AC17">
        <f ca="1">_xll.EURO($N17,$L17,$P17,$P17,$O17,$F17-Inputs!$C$1,$K17,AC$5)*$I17</f>
        <v>-321980.85187388276</v>
      </c>
      <c r="AD17">
        <f ca="1">_xll.EURO($N17,$L17,$P17,$P17,$O17,$F17-Inputs!$C$1,$K17,AD$5)*$I17</f>
        <v>135640.35088817953</v>
      </c>
    </row>
    <row r="18" spans="1:100" x14ac:dyDescent="0.25">
      <c r="A18" t="s">
        <v>202</v>
      </c>
      <c r="B18" s="1" t="s">
        <v>204</v>
      </c>
      <c r="C18" s="173">
        <v>37438</v>
      </c>
      <c r="D18" s="173">
        <v>37681</v>
      </c>
      <c r="E18" s="1">
        <v>9</v>
      </c>
      <c r="F18" s="174">
        <v>37432</v>
      </c>
      <c r="G18" s="175">
        <v>10000</v>
      </c>
      <c r="H18" s="175" t="s">
        <v>180</v>
      </c>
      <c r="I18" s="175">
        <f>G18*274</f>
        <v>2740000</v>
      </c>
      <c r="J18" s="1" t="s">
        <v>197</v>
      </c>
      <c r="K18" s="1">
        <f t="shared" si="1"/>
        <v>1</v>
      </c>
      <c r="L18" s="176">
        <v>4.01</v>
      </c>
      <c r="N18">
        <f ca="1">AVERAGE(Inputs!E12:E20)</f>
        <v>3.2815555555555549</v>
      </c>
      <c r="O18">
        <f ca="1">AVERAGE(Inputs!F12:F20)*$O$4</f>
        <v>0.45463333333333344</v>
      </c>
      <c r="P18">
        <f ca="1">Inputs!G$12</f>
        <v>2.23107428025071E-2</v>
      </c>
      <c r="R18">
        <f ca="1">_xll.EURO($N18,$L18,$P18,$P18,$O18,$F18-Inputs!$C$1,$K18,R$5)*$I18/$E18</f>
        <v>67998.699222134761</v>
      </c>
      <c r="S18">
        <f ca="1">_xll.EURO($N18,$L18,$P18,$P18,$O18,$F18-Inputs!$C$1,$K18,S$5)*$I18/$E18</f>
        <v>104599.45906957053</v>
      </c>
      <c r="T18">
        <f ca="1">_xll.EURO($N18,$L18,$P18,$P18,$O18,$F18-Inputs!$C$1,$K18,T$5)*$I18/$E18</f>
        <v>95691.697744738602</v>
      </c>
      <c r="U18">
        <f ca="1">_xll.EURO($N18,$L18,$P18,$P18,$O18,$F18-Inputs!$C$1,$K18,U$5)*$I18/$E18</f>
        <v>283463.47428523639</v>
      </c>
      <c r="V18">
        <f ca="1">_xll.EURO($N18,$L18,$P18,$P18,$O18,$F18-Inputs!$C$1,$K18,V$5)*$I18/$E18</f>
        <v>-104977.19176035837</v>
      </c>
      <c r="W18">
        <f ca="1">_xll.EURO($N18,$L18,$P18,$P18,$O18,$F18-Inputs!$C$1,$K18,W$5)*$I18/$E18</f>
        <v>181658.62968803398</v>
      </c>
      <c r="Y18">
        <f ca="1">_xll.EURO($N18,$L18,$P18,$P18,$O18,$F18-Inputs!$C$1,$K18,Y$5)*$I18</f>
        <v>611988.29299921286</v>
      </c>
      <c r="Z18">
        <f ca="1">_xll.EURO($N18,$L18,$P18,$P18,$O18,$F18-Inputs!$C$1,$K18,Z$5)*$I18</f>
        <v>941395.13162613474</v>
      </c>
      <c r="AA18">
        <f ca="1">_xll.EURO($N18,$L18,$P18,$P18,$O18,$F18-Inputs!$C$1,$K18,AA$5)*$I18</f>
        <v>861225.27970264736</v>
      </c>
      <c r="AB18">
        <f ca="1">_xll.EURO($N18,$L18,$P18,$P18,$O18,$F18-Inputs!$C$1,$K18,AB$5)*$I18</f>
        <v>2551171.2685671276</v>
      </c>
      <c r="AC18">
        <f ca="1">_xll.EURO($N18,$L18,$P18,$P18,$O18,$F18-Inputs!$C$1,$K18,AC$5)*$I18</f>
        <v>-944794.72584322537</v>
      </c>
      <c r="AD18">
        <f ca="1">_xll.EURO($N18,$L18,$P18,$P18,$O18,$F18-Inputs!$C$1,$K18,AD$5)*$I18</f>
        <v>1634927.6671923059</v>
      </c>
    </row>
    <row r="19" spans="1:100" x14ac:dyDescent="0.25">
      <c r="A19" t="s">
        <v>202</v>
      </c>
      <c r="B19" s="1" t="s">
        <v>205</v>
      </c>
      <c r="C19" s="173">
        <v>37530</v>
      </c>
      <c r="D19" s="173">
        <v>37591</v>
      </c>
      <c r="E19" s="1">
        <v>3</v>
      </c>
      <c r="F19" s="174">
        <v>37525</v>
      </c>
      <c r="G19" s="175">
        <v>5000</v>
      </c>
      <c r="H19" s="175" t="s">
        <v>180</v>
      </c>
      <c r="I19" s="175">
        <f>G19*92</f>
        <v>460000</v>
      </c>
      <c r="J19" s="1" t="s">
        <v>197</v>
      </c>
      <c r="K19" s="1">
        <f t="shared" si="1"/>
        <v>1</v>
      </c>
      <c r="L19" s="176">
        <v>3.32</v>
      </c>
      <c r="N19">
        <f ca="1">AVERAGE(Inputs!E15:E17)</f>
        <v>3.2846666666666668</v>
      </c>
      <c r="O19">
        <f ca="1">AVERAGE(Inputs!F15:F17)*$O$4</f>
        <v>0.45923333333333338</v>
      </c>
      <c r="P19">
        <f ca="1">Inputs!G15</f>
        <v>2.3950191809767301E-2</v>
      </c>
      <c r="R19">
        <f ca="1">_xll.EURO($N19,$L19,$P19,$P19,$O19,$F19-Inputs!$C$1,$K19,R$5)*$I19/$E19</f>
        <v>81001.466477315364</v>
      </c>
      <c r="S19">
        <f ca="1">_xll.EURO($N19,$L19,$P19,$P19,$O19,$F19-Inputs!$C$1,$K19,S$5)*$I19/$E19</f>
        <v>86290.546514505535</v>
      </c>
      <c r="T19">
        <f ca="1">_xll.EURO($N19,$L19,$P19,$P19,$O19,$F19-Inputs!$C$1,$K19,T$5)*$I19/$E19</f>
        <v>42097.291043784782</v>
      </c>
      <c r="U19">
        <f ca="1">_xll.EURO($N19,$L19,$P19,$P19,$O19,$F19-Inputs!$C$1,$K19,U$5)*$I19/$E19</f>
        <v>179312.09452257608</v>
      </c>
      <c r="V19">
        <f ca="1">_xll.EURO($N19,$L19,$P19,$P19,$O19,$F19-Inputs!$C$1,$K19,V$5)*$I19/$E19</f>
        <v>-45953.167640266453</v>
      </c>
      <c r="W19">
        <f ca="1">_xll.EURO($N19,$L19,$P19,$P19,$O19,$F19-Inputs!$C$1,$K19,W$5)*$I19/$E19</f>
        <v>30516.987346412061</v>
      </c>
      <c r="Y19">
        <f ca="1">_xll.EURO($N19,$L19,$P19,$P19,$O19,$F19-Inputs!$C$1,$K19,Y$5)*$I19</f>
        <v>243004.39943194608</v>
      </c>
      <c r="Z19">
        <f ca="1">_xll.EURO($N19,$L19,$P19,$P19,$O19,$F19-Inputs!$C$1,$K19,Z$5)*$I19</f>
        <v>258871.63954351659</v>
      </c>
      <c r="AA19">
        <f ca="1">_xll.EURO($N19,$L19,$P19,$P19,$O19,$F19-Inputs!$C$1,$K19,AA$5)*$I19</f>
        <v>126291.87313135435</v>
      </c>
      <c r="AB19">
        <f ca="1">_xll.EURO($N19,$L19,$P19,$P19,$O19,$F19-Inputs!$C$1,$K19,AB$5)*$I19</f>
        <v>537936.28356772824</v>
      </c>
      <c r="AC19">
        <f ca="1">_xll.EURO($N19,$L19,$P19,$P19,$O19,$F19-Inputs!$C$1,$K19,AC$5)*$I19</f>
        <v>-137859.50292079936</v>
      </c>
      <c r="AD19">
        <f ca="1">_xll.EURO($N19,$L19,$P19,$P19,$O19,$F19-Inputs!$C$1,$K19,AD$5)*$I19</f>
        <v>91550.962039236183</v>
      </c>
    </row>
    <row r="20" spans="1:100" x14ac:dyDescent="0.25">
      <c r="B20" s="1"/>
      <c r="C20" s="173"/>
      <c r="D20" s="173"/>
      <c r="E20" s="1"/>
      <c r="F20" s="174"/>
      <c r="G20" s="1"/>
      <c r="H20" s="175"/>
      <c r="I20" s="175"/>
      <c r="J20" s="1"/>
      <c r="K20" s="1"/>
      <c r="L20" s="176"/>
    </row>
    <row r="21" spans="1:100" x14ac:dyDescent="0.25">
      <c r="B21" s="1"/>
      <c r="C21" s="173"/>
      <c r="D21" s="173"/>
      <c r="E21" s="1"/>
      <c r="F21" s="1"/>
      <c r="G21" s="1"/>
      <c r="H21" s="175"/>
      <c r="I21" s="175"/>
      <c r="J21" s="1"/>
      <c r="K21" s="1"/>
      <c r="L21" s="176"/>
    </row>
    <row r="22" spans="1:100" x14ac:dyDescent="0.25">
      <c r="B22" s="1"/>
      <c r="C22" s="173"/>
      <c r="D22" s="173"/>
      <c r="E22" s="1"/>
      <c r="F22" s="1"/>
      <c r="G22" s="1"/>
      <c r="H22" s="175"/>
      <c r="I22" s="175"/>
      <c r="J22" s="1"/>
      <c r="K22" s="1"/>
      <c r="L22" s="176"/>
      <c r="R22" s="169" t="s">
        <v>76</v>
      </c>
      <c r="AF22" s="169" t="s">
        <v>8</v>
      </c>
      <c r="AT22" s="169" t="s">
        <v>61</v>
      </c>
      <c r="BH22" s="169" t="s">
        <v>69</v>
      </c>
      <c r="BV22" s="169" t="s">
        <v>70</v>
      </c>
      <c r="CJ22" s="169" t="s">
        <v>184</v>
      </c>
    </row>
    <row r="23" spans="1:100" x14ac:dyDescent="0.25">
      <c r="AD23" s="172" t="s">
        <v>206</v>
      </c>
      <c r="AR23" s="172" t="s">
        <v>207</v>
      </c>
      <c r="BF23" s="172" t="s">
        <v>208</v>
      </c>
      <c r="BT23" s="172" t="s">
        <v>209</v>
      </c>
      <c r="CH23" s="172" t="s">
        <v>210</v>
      </c>
      <c r="CV23" s="172" t="s">
        <v>211</v>
      </c>
    </row>
    <row r="24" spans="1:100" x14ac:dyDescent="0.25">
      <c r="P24" s="3">
        <v>37226</v>
      </c>
      <c r="R24">
        <f>R$7</f>
        <v>0</v>
      </c>
      <c r="AD24">
        <f t="shared" ref="AD24:AD54" si="2">SUM(R24:AC24)</f>
        <v>0</v>
      </c>
      <c r="AF24">
        <f>S$7</f>
        <v>0</v>
      </c>
      <c r="AR24">
        <f t="shared" ref="AR24:AR54" si="3">SUM(AF24:AQ24)</f>
        <v>0</v>
      </c>
      <c r="AT24">
        <f>T$7</f>
        <v>0</v>
      </c>
      <c r="BF24">
        <f t="shared" ref="BF24:BF54" si="4">SUM(AT24:BE24)</f>
        <v>0</v>
      </c>
      <c r="BH24">
        <f>U$7</f>
        <v>0</v>
      </c>
      <c r="BT24">
        <f t="shared" ref="BT24:BT54" si="5">SUM(BH24:BS24)</f>
        <v>0</v>
      </c>
      <c r="BV24">
        <f>V$7</f>
        <v>0</v>
      </c>
      <c r="CH24">
        <f t="shared" ref="CH24:CH54" si="6">SUM(BV24:CG24)</f>
        <v>0</v>
      </c>
      <c r="CJ24">
        <f>W$7</f>
        <v>0</v>
      </c>
      <c r="CV24">
        <f t="shared" ref="CV24:CV54" si="7">SUM(CJ24:CU24)</f>
        <v>0</v>
      </c>
    </row>
    <row r="25" spans="1:100" x14ac:dyDescent="0.25">
      <c r="P25" s="3">
        <v>37257</v>
      </c>
      <c r="R25">
        <f>R$7</f>
        <v>0</v>
      </c>
      <c r="W25">
        <f t="shared" ref="W25:W36" ca="1" si="8">R$13</f>
        <v>20457.081945413342</v>
      </c>
      <c r="X25">
        <f t="shared" ref="X25:X36" ca="1" si="9">R$14</f>
        <v>0</v>
      </c>
      <c r="Y25">
        <f t="shared" ref="Y25:Y36" ca="1" si="10">R$15</f>
        <v>3595.6488675639921</v>
      </c>
      <c r="Z25">
        <f t="shared" ref="Z25:Z36" ca="1" si="11">R$16</f>
        <v>102.00656974632908</v>
      </c>
      <c r="AD25">
        <f t="shared" ca="1" si="2"/>
        <v>24154.737382723662</v>
      </c>
      <c r="AF25">
        <f>S$7</f>
        <v>0</v>
      </c>
      <c r="AK25">
        <f t="shared" ref="AK25:AK36" ca="1" si="12">S$13</f>
        <v>-56398.573423716385</v>
      </c>
      <c r="AL25">
        <f t="shared" ref="AL25:AL36" ca="1" si="13">S$14</f>
        <v>0</v>
      </c>
      <c r="AM25">
        <f t="shared" ref="AM25:AM36" ca="1" si="14">S$15</f>
        <v>17472.115199578981</v>
      </c>
      <c r="AN25">
        <f t="shared" ref="AN25:AN36" ca="1" si="15">S$16</f>
        <v>823.22342676437495</v>
      </c>
      <c r="AR25">
        <f t="shared" ca="1" si="3"/>
        <v>-38103.234797373028</v>
      </c>
      <c r="AT25">
        <f>T$7</f>
        <v>0</v>
      </c>
      <c r="AY25">
        <f t="shared" ref="AY25:AY36" ca="1" si="16">T$13</f>
        <v>119676.40263379861</v>
      </c>
      <c r="AZ25">
        <f t="shared" ref="AZ25:AZ36" ca="1" si="17">T$14</f>
        <v>0</v>
      </c>
      <c r="BA25">
        <f t="shared" ref="BA25:BA36" ca="1" si="18">T$15</f>
        <v>68274.690946806324</v>
      </c>
      <c r="BB25">
        <f t="shared" ref="BB25:BB36" ca="1" si="19">T$16</f>
        <v>5956.9510766368003</v>
      </c>
      <c r="BF25">
        <f t="shared" ca="1" si="4"/>
        <v>193908.04465724173</v>
      </c>
      <c r="BH25">
        <f>U$7</f>
        <v>0</v>
      </c>
      <c r="BM25">
        <f t="shared" ref="BM25:BM36" ca="1" si="20">U$13</f>
        <v>53587.10539912813</v>
      </c>
      <c r="BN25">
        <f t="shared" ref="BN25:BN36" ca="1" si="21">U$14</f>
        <v>0</v>
      </c>
      <c r="BO25">
        <f t="shared" ref="BO25:BO36" ca="1" si="22">U$15</f>
        <v>34938.436167065818</v>
      </c>
      <c r="BP25">
        <f t="shared" ref="BP25:BP36" ca="1" si="23">U$16</f>
        <v>2591.1149394733752</v>
      </c>
      <c r="BT25">
        <f t="shared" ca="1" si="5"/>
        <v>91116.656505667328</v>
      </c>
      <c r="BV25">
        <f>V$7</f>
        <v>0</v>
      </c>
      <c r="CA25">
        <f t="shared" ref="CA25:CA36" ca="1" si="24">V$13</f>
        <v>-143134.76373932476</v>
      </c>
      <c r="CB25">
        <f t="shared" ref="CB25:CB36" ca="1" si="25">V$14</f>
        <v>0</v>
      </c>
      <c r="CC25">
        <f t="shared" ref="CC25:CC36" ca="1" si="26">V$15</f>
        <v>-81830.404816728478</v>
      </c>
      <c r="CD25">
        <f t="shared" ref="CD25:CD36" ca="1" si="27">V$16</f>
        <v>-7144.2159742234389</v>
      </c>
      <c r="CH25">
        <f t="shared" ca="1" si="6"/>
        <v>-232109.3845302767</v>
      </c>
      <c r="CJ25">
        <f>W$7</f>
        <v>0</v>
      </c>
      <c r="CO25">
        <f t="shared" ref="CO25:CO36" ca="1" si="28">W$13</f>
        <v>-18849.605959466367</v>
      </c>
      <c r="CP25">
        <f t="shared" ref="CP25:CP36" ca="1" si="29">W$14</f>
        <v>0</v>
      </c>
      <c r="CQ25">
        <f t="shared" ref="CQ25:CQ36" ca="1" si="30">W$15</f>
        <v>118961.94919786963</v>
      </c>
      <c r="CR25">
        <f t="shared" ref="CR25:CR36" ca="1" si="31">W$16</f>
        <v>18112.991583570725</v>
      </c>
      <c r="CV25">
        <f t="shared" ca="1" si="7"/>
        <v>118225.33482197399</v>
      </c>
    </row>
    <row r="26" spans="1:100" x14ac:dyDescent="0.25">
      <c r="P26" s="3">
        <v>37288</v>
      </c>
      <c r="R26">
        <f>R$7</f>
        <v>0</v>
      </c>
      <c r="W26">
        <f t="shared" ca="1" si="8"/>
        <v>20457.081945413342</v>
      </c>
      <c r="X26">
        <f t="shared" ca="1" si="9"/>
        <v>0</v>
      </c>
      <c r="Y26">
        <f t="shared" ca="1" si="10"/>
        <v>3595.6488675639921</v>
      </c>
      <c r="Z26">
        <f t="shared" ca="1" si="11"/>
        <v>102.00656974632908</v>
      </c>
      <c r="AD26">
        <f t="shared" ca="1" si="2"/>
        <v>24154.737382723662</v>
      </c>
      <c r="AF26">
        <f>S$7</f>
        <v>0</v>
      </c>
      <c r="AK26">
        <f t="shared" ca="1" si="12"/>
        <v>-56398.573423716385</v>
      </c>
      <c r="AL26">
        <f t="shared" ca="1" si="13"/>
        <v>0</v>
      </c>
      <c r="AM26">
        <f t="shared" ca="1" si="14"/>
        <v>17472.115199578981</v>
      </c>
      <c r="AN26">
        <f t="shared" ca="1" si="15"/>
        <v>823.22342676437495</v>
      </c>
      <c r="AR26">
        <f t="shared" ca="1" si="3"/>
        <v>-38103.234797373028</v>
      </c>
      <c r="AT26">
        <f>T$7</f>
        <v>0</v>
      </c>
      <c r="AY26">
        <f t="shared" ca="1" si="16"/>
        <v>119676.40263379861</v>
      </c>
      <c r="AZ26">
        <f t="shared" ca="1" si="17"/>
        <v>0</v>
      </c>
      <c r="BA26">
        <f t="shared" ca="1" si="18"/>
        <v>68274.690946806324</v>
      </c>
      <c r="BB26">
        <f t="shared" ca="1" si="19"/>
        <v>5956.9510766368003</v>
      </c>
      <c r="BF26">
        <f t="shared" ca="1" si="4"/>
        <v>193908.04465724173</v>
      </c>
      <c r="BH26">
        <f>U$7</f>
        <v>0</v>
      </c>
      <c r="BM26">
        <f t="shared" ca="1" si="20"/>
        <v>53587.10539912813</v>
      </c>
      <c r="BN26">
        <f t="shared" ca="1" si="21"/>
        <v>0</v>
      </c>
      <c r="BO26">
        <f t="shared" ca="1" si="22"/>
        <v>34938.436167065818</v>
      </c>
      <c r="BP26">
        <f t="shared" ca="1" si="23"/>
        <v>2591.1149394733752</v>
      </c>
      <c r="BT26">
        <f t="shared" ca="1" si="5"/>
        <v>91116.656505667328</v>
      </c>
      <c r="BV26">
        <f>V$7</f>
        <v>0</v>
      </c>
      <c r="CA26">
        <f t="shared" ca="1" si="24"/>
        <v>-143134.76373932476</v>
      </c>
      <c r="CB26">
        <f t="shared" ca="1" si="25"/>
        <v>0</v>
      </c>
      <c r="CC26">
        <f t="shared" ca="1" si="26"/>
        <v>-81830.404816728478</v>
      </c>
      <c r="CD26">
        <f t="shared" ca="1" si="27"/>
        <v>-7144.2159742234389</v>
      </c>
      <c r="CH26">
        <f t="shared" ca="1" si="6"/>
        <v>-232109.3845302767</v>
      </c>
      <c r="CJ26">
        <f>W$7</f>
        <v>0</v>
      </c>
      <c r="CO26">
        <f t="shared" ca="1" si="28"/>
        <v>-18849.605959466367</v>
      </c>
      <c r="CP26">
        <f t="shared" ca="1" si="29"/>
        <v>0</v>
      </c>
      <c r="CQ26">
        <f t="shared" ca="1" si="30"/>
        <v>118961.94919786963</v>
      </c>
      <c r="CR26">
        <f t="shared" ca="1" si="31"/>
        <v>18112.991583570725</v>
      </c>
      <c r="CV26">
        <f t="shared" ca="1" si="7"/>
        <v>118225.33482197399</v>
      </c>
    </row>
    <row r="27" spans="1:100" x14ac:dyDescent="0.25">
      <c r="P27" s="3">
        <v>37316</v>
      </c>
      <c r="R27">
        <f>R$7</f>
        <v>0</v>
      </c>
      <c r="W27">
        <f t="shared" ca="1" si="8"/>
        <v>20457.081945413342</v>
      </c>
      <c r="X27">
        <f t="shared" ca="1" si="9"/>
        <v>0</v>
      </c>
      <c r="Y27">
        <f t="shared" ca="1" si="10"/>
        <v>3595.6488675639921</v>
      </c>
      <c r="Z27">
        <f t="shared" ca="1" si="11"/>
        <v>102.00656974632908</v>
      </c>
      <c r="AD27">
        <f t="shared" ca="1" si="2"/>
        <v>24154.737382723662</v>
      </c>
      <c r="AF27">
        <f>S$7</f>
        <v>0</v>
      </c>
      <c r="AK27">
        <f t="shared" ca="1" si="12"/>
        <v>-56398.573423716385</v>
      </c>
      <c r="AL27">
        <f t="shared" ca="1" si="13"/>
        <v>0</v>
      </c>
      <c r="AM27">
        <f t="shared" ca="1" si="14"/>
        <v>17472.115199578981</v>
      </c>
      <c r="AN27">
        <f t="shared" ca="1" si="15"/>
        <v>823.22342676437495</v>
      </c>
      <c r="AR27">
        <f t="shared" ca="1" si="3"/>
        <v>-38103.234797373028</v>
      </c>
      <c r="AT27">
        <f>T$7</f>
        <v>0</v>
      </c>
      <c r="AY27">
        <f t="shared" ca="1" si="16"/>
        <v>119676.40263379861</v>
      </c>
      <c r="AZ27">
        <f t="shared" ca="1" si="17"/>
        <v>0</v>
      </c>
      <c r="BA27">
        <f t="shared" ca="1" si="18"/>
        <v>68274.690946806324</v>
      </c>
      <c r="BB27">
        <f t="shared" ca="1" si="19"/>
        <v>5956.9510766368003</v>
      </c>
      <c r="BF27">
        <f t="shared" ca="1" si="4"/>
        <v>193908.04465724173</v>
      </c>
      <c r="BH27">
        <f>U$7</f>
        <v>0</v>
      </c>
      <c r="BM27">
        <f t="shared" ca="1" si="20"/>
        <v>53587.10539912813</v>
      </c>
      <c r="BN27">
        <f t="shared" ca="1" si="21"/>
        <v>0</v>
      </c>
      <c r="BO27">
        <f t="shared" ca="1" si="22"/>
        <v>34938.436167065818</v>
      </c>
      <c r="BP27">
        <f t="shared" ca="1" si="23"/>
        <v>2591.1149394733752</v>
      </c>
      <c r="BT27">
        <f t="shared" ca="1" si="5"/>
        <v>91116.656505667328</v>
      </c>
      <c r="BV27">
        <f>V$7</f>
        <v>0</v>
      </c>
      <c r="CA27">
        <f t="shared" ca="1" si="24"/>
        <v>-143134.76373932476</v>
      </c>
      <c r="CB27">
        <f t="shared" ca="1" si="25"/>
        <v>0</v>
      </c>
      <c r="CC27">
        <f t="shared" ca="1" si="26"/>
        <v>-81830.404816728478</v>
      </c>
      <c r="CD27">
        <f t="shared" ca="1" si="27"/>
        <v>-7144.2159742234389</v>
      </c>
      <c r="CH27">
        <f t="shared" ca="1" si="6"/>
        <v>-232109.3845302767</v>
      </c>
      <c r="CJ27">
        <f>W$7</f>
        <v>0</v>
      </c>
      <c r="CO27">
        <f t="shared" ca="1" si="28"/>
        <v>-18849.605959466367</v>
      </c>
      <c r="CP27">
        <f t="shared" ca="1" si="29"/>
        <v>0</v>
      </c>
      <c r="CQ27">
        <f t="shared" ca="1" si="30"/>
        <v>118961.94919786963</v>
      </c>
      <c r="CR27">
        <f t="shared" ca="1" si="31"/>
        <v>18112.991583570725</v>
      </c>
      <c r="CV27">
        <f t="shared" ca="1" si="7"/>
        <v>118225.33482197399</v>
      </c>
    </row>
    <row r="28" spans="1:100" x14ac:dyDescent="0.25">
      <c r="P28" s="3">
        <v>37347</v>
      </c>
      <c r="S28">
        <f t="shared" ref="S28:S39" ca="1" si="32">R$8</f>
        <v>228202.01916445917</v>
      </c>
      <c r="W28">
        <f t="shared" ca="1" si="8"/>
        <v>20457.081945413342</v>
      </c>
      <c r="X28">
        <f t="shared" ca="1" si="9"/>
        <v>0</v>
      </c>
      <c r="Y28">
        <f t="shared" ca="1" si="10"/>
        <v>3595.6488675639921</v>
      </c>
      <c r="Z28">
        <f t="shared" ca="1" si="11"/>
        <v>102.00656974632908</v>
      </c>
      <c r="AD28">
        <f t="shared" ca="1" si="2"/>
        <v>252356.75654718283</v>
      </c>
      <c r="AG28">
        <f t="shared" ref="AG28:AG39" ca="1" si="33">S$8</f>
        <v>-188921.95106854549</v>
      </c>
      <c r="AK28">
        <f t="shared" ca="1" si="12"/>
        <v>-56398.573423716385</v>
      </c>
      <c r="AL28">
        <f t="shared" ca="1" si="13"/>
        <v>0</v>
      </c>
      <c r="AM28">
        <f t="shared" ca="1" si="14"/>
        <v>17472.115199578981</v>
      </c>
      <c r="AN28">
        <f t="shared" ca="1" si="15"/>
        <v>823.22342676437495</v>
      </c>
      <c r="AR28">
        <f t="shared" ca="1" si="3"/>
        <v>-227025.18586591852</v>
      </c>
      <c r="AU28">
        <f t="shared" ref="AU28:AU39" ca="1" si="34">T$8</f>
        <v>89711.223337430958</v>
      </c>
      <c r="AY28">
        <f t="shared" ca="1" si="16"/>
        <v>119676.40263379861</v>
      </c>
      <c r="AZ28">
        <f t="shared" ca="1" si="17"/>
        <v>0</v>
      </c>
      <c r="BA28">
        <f t="shared" ca="1" si="18"/>
        <v>68274.690946806324</v>
      </c>
      <c r="BB28">
        <f t="shared" ca="1" si="19"/>
        <v>5956.9510766368003</v>
      </c>
      <c r="BF28">
        <f t="shared" ca="1" si="4"/>
        <v>283619.2679946727</v>
      </c>
      <c r="BI28">
        <f t="shared" ref="BI28:BI39" ca="1" si="35">U$8</f>
        <v>143401.02138559913</v>
      </c>
      <c r="BM28">
        <f t="shared" ca="1" si="20"/>
        <v>53587.10539912813</v>
      </c>
      <c r="BN28">
        <f t="shared" ca="1" si="21"/>
        <v>0</v>
      </c>
      <c r="BO28">
        <f t="shared" ca="1" si="22"/>
        <v>34938.436167065818</v>
      </c>
      <c r="BP28">
        <f t="shared" ca="1" si="23"/>
        <v>2591.1149394733752</v>
      </c>
      <c r="BT28">
        <f t="shared" ca="1" si="5"/>
        <v>234517.67789126644</v>
      </c>
      <c r="BW28">
        <f t="shared" ref="BW28:BW39" ca="1" si="36">V$8</f>
        <v>-91472.124006170008</v>
      </c>
      <c r="CA28">
        <f t="shared" ca="1" si="24"/>
        <v>-143134.76373932476</v>
      </c>
      <c r="CB28">
        <f t="shared" ca="1" si="25"/>
        <v>0</v>
      </c>
      <c r="CC28">
        <f t="shared" ca="1" si="26"/>
        <v>-81830.404816728478</v>
      </c>
      <c r="CD28">
        <f t="shared" ca="1" si="27"/>
        <v>-7144.2159742234389</v>
      </c>
      <c r="CH28">
        <f t="shared" ca="1" si="6"/>
        <v>-323581.50853644672</v>
      </c>
      <c r="CK28">
        <f t="shared" ref="CK28:CK39" ca="1" si="37">W$8</f>
        <v>163800.10417926629</v>
      </c>
      <c r="CO28">
        <f t="shared" ca="1" si="28"/>
        <v>-18849.605959466367</v>
      </c>
      <c r="CP28">
        <f t="shared" ca="1" si="29"/>
        <v>0</v>
      </c>
      <c r="CQ28">
        <f t="shared" ca="1" si="30"/>
        <v>118961.94919786963</v>
      </c>
      <c r="CR28">
        <f t="shared" ca="1" si="31"/>
        <v>18112.991583570725</v>
      </c>
      <c r="CV28">
        <f t="shared" ca="1" si="7"/>
        <v>282025.4390012403</v>
      </c>
    </row>
    <row r="29" spans="1:100" x14ac:dyDescent="0.25">
      <c r="P29" s="3">
        <v>37377</v>
      </c>
      <c r="S29">
        <f t="shared" ca="1" si="32"/>
        <v>228202.01916445917</v>
      </c>
      <c r="W29">
        <f t="shared" ca="1" si="8"/>
        <v>20457.081945413342</v>
      </c>
      <c r="X29">
        <f t="shared" ca="1" si="9"/>
        <v>0</v>
      </c>
      <c r="Y29">
        <f t="shared" ca="1" si="10"/>
        <v>3595.6488675639921</v>
      </c>
      <c r="Z29">
        <f t="shared" ca="1" si="11"/>
        <v>102.00656974632908</v>
      </c>
      <c r="AD29">
        <f t="shared" ca="1" si="2"/>
        <v>252356.75654718283</v>
      </c>
      <c r="AG29">
        <f t="shared" ca="1" si="33"/>
        <v>-188921.95106854549</v>
      </c>
      <c r="AK29">
        <f t="shared" ca="1" si="12"/>
        <v>-56398.573423716385</v>
      </c>
      <c r="AL29">
        <f t="shared" ca="1" si="13"/>
        <v>0</v>
      </c>
      <c r="AM29">
        <f t="shared" ca="1" si="14"/>
        <v>17472.115199578981</v>
      </c>
      <c r="AN29">
        <f t="shared" ca="1" si="15"/>
        <v>823.22342676437495</v>
      </c>
      <c r="AR29">
        <f t="shared" ca="1" si="3"/>
        <v>-227025.18586591852</v>
      </c>
      <c r="AU29">
        <f t="shared" ca="1" si="34"/>
        <v>89711.223337430958</v>
      </c>
      <c r="AY29">
        <f t="shared" ca="1" si="16"/>
        <v>119676.40263379861</v>
      </c>
      <c r="AZ29">
        <f t="shared" ca="1" si="17"/>
        <v>0</v>
      </c>
      <c r="BA29">
        <f t="shared" ca="1" si="18"/>
        <v>68274.690946806324</v>
      </c>
      <c r="BB29">
        <f t="shared" ca="1" si="19"/>
        <v>5956.9510766368003</v>
      </c>
      <c r="BF29">
        <f t="shared" ca="1" si="4"/>
        <v>283619.2679946727</v>
      </c>
      <c r="BI29">
        <f t="shared" ca="1" si="35"/>
        <v>143401.02138559913</v>
      </c>
      <c r="BM29">
        <f t="shared" ca="1" si="20"/>
        <v>53587.10539912813</v>
      </c>
      <c r="BN29">
        <f t="shared" ca="1" si="21"/>
        <v>0</v>
      </c>
      <c r="BO29">
        <f t="shared" ca="1" si="22"/>
        <v>34938.436167065818</v>
      </c>
      <c r="BP29">
        <f t="shared" ca="1" si="23"/>
        <v>2591.1149394733752</v>
      </c>
      <c r="BT29">
        <f t="shared" ca="1" si="5"/>
        <v>234517.67789126644</v>
      </c>
      <c r="BW29">
        <f t="shared" ca="1" si="36"/>
        <v>-91472.124006170008</v>
      </c>
      <c r="CA29">
        <f t="shared" ca="1" si="24"/>
        <v>-143134.76373932476</v>
      </c>
      <c r="CB29">
        <f t="shared" ca="1" si="25"/>
        <v>0</v>
      </c>
      <c r="CC29">
        <f t="shared" ca="1" si="26"/>
        <v>-81830.404816728478</v>
      </c>
      <c r="CD29">
        <f t="shared" ca="1" si="27"/>
        <v>-7144.2159742234389</v>
      </c>
      <c r="CH29">
        <f t="shared" ca="1" si="6"/>
        <v>-323581.50853644672</v>
      </c>
      <c r="CK29">
        <f t="shared" ca="1" si="37"/>
        <v>163800.10417926629</v>
      </c>
      <c r="CO29">
        <f t="shared" ca="1" si="28"/>
        <v>-18849.605959466367</v>
      </c>
      <c r="CP29">
        <f t="shared" ca="1" si="29"/>
        <v>0</v>
      </c>
      <c r="CQ29">
        <f t="shared" ca="1" si="30"/>
        <v>118961.94919786963</v>
      </c>
      <c r="CR29">
        <f t="shared" ca="1" si="31"/>
        <v>18112.991583570725</v>
      </c>
      <c r="CV29">
        <f t="shared" ca="1" si="7"/>
        <v>282025.4390012403</v>
      </c>
    </row>
    <row r="30" spans="1:100" x14ac:dyDescent="0.25">
      <c r="P30" s="3">
        <v>37408</v>
      </c>
      <c r="S30">
        <f t="shared" ca="1" si="32"/>
        <v>228202.01916445917</v>
      </c>
      <c r="T30">
        <f t="shared" ref="T30:T41" ca="1" si="38">R$9</f>
        <v>63861.397169276614</v>
      </c>
      <c r="W30">
        <f t="shared" ca="1" si="8"/>
        <v>20457.081945413342</v>
      </c>
      <c r="X30">
        <f t="shared" ca="1" si="9"/>
        <v>0</v>
      </c>
      <c r="Y30">
        <f t="shared" ca="1" si="10"/>
        <v>3595.6488675639921</v>
      </c>
      <c r="Z30">
        <f t="shared" ca="1" si="11"/>
        <v>102.00656974632908</v>
      </c>
      <c r="AD30">
        <f t="shared" ca="1" si="2"/>
        <v>316218.15371645946</v>
      </c>
      <c r="AG30">
        <f t="shared" ca="1" si="33"/>
        <v>-188921.95106854549</v>
      </c>
      <c r="AH30">
        <f t="shared" ref="AH30:AH41" ca="1" si="39">S$9</f>
        <v>-39031.09522813798</v>
      </c>
      <c r="AK30">
        <f t="shared" ca="1" si="12"/>
        <v>-56398.573423716385</v>
      </c>
      <c r="AL30">
        <f t="shared" ca="1" si="13"/>
        <v>0</v>
      </c>
      <c r="AM30">
        <f t="shared" ca="1" si="14"/>
        <v>17472.115199578981</v>
      </c>
      <c r="AN30">
        <f t="shared" ca="1" si="15"/>
        <v>823.22342676437495</v>
      </c>
      <c r="AR30">
        <f t="shared" ca="1" si="3"/>
        <v>-266056.2810940565</v>
      </c>
      <c r="AU30">
        <f t="shared" ca="1" si="34"/>
        <v>89711.223337430958</v>
      </c>
      <c r="AV30">
        <f t="shared" ref="AV30:AV41" ca="1" si="40">T$9</f>
        <v>13621.585044053942</v>
      </c>
      <c r="AY30">
        <f t="shared" ca="1" si="16"/>
        <v>119676.40263379861</v>
      </c>
      <c r="AZ30">
        <f t="shared" ca="1" si="17"/>
        <v>0</v>
      </c>
      <c r="BA30">
        <f t="shared" ca="1" si="18"/>
        <v>68274.690946806324</v>
      </c>
      <c r="BB30">
        <f t="shared" ca="1" si="19"/>
        <v>5956.9510766368003</v>
      </c>
      <c r="BF30">
        <f t="shared" ca="1" si="4"/>
        <v>297240.85303872661</v>
      </c>
      <c r="BI30">
        <f t="shared" ca="1" si="35"/>
        <v>143401.02138559913</v>
      </c>
      <c r="BJ30">
        <f t="shared" ref="BJ30:BJ41" ca="1" si="41">U$9</f>
        <v>33836.910159573708</v>
      </c>
      <c r="BM30">
        <f t="shared" ca="1" si="20"/>
        <v>53587.10539912813</v>
      </c>
      <c r="BN30">
        <f t="shared" ca="1" si="21"/>
        <v>0</v>
      </c>
      <c r="BO30">
        <f t="shared" ca="1" si="22"/>
        <v>34938.436167065818</v>
      </c>
      <c r="BP30">
        <f t="shared" ca="1" si="23"/>
        <v>2591.1149394733752</v>
      </c>
      <c r="BT30">
        <f t="shared" ca="1" si="5"/>
        <v>268354.58805084019</v>
      </c>
      <c r="BW30">
        <f t="shared" ca="1" si="36"/>
        <v>-91472.124006170008</v>
      </c>
      <c r="BX30">
        <f t="shared" ref="BX30:BX41" ca="1" si="42">V$9</f>
        <v>-12711.794814537237</v>
      </c>
      <c r="CA30">
        <f t="shared" ca="1" si="24"/>
        <v>-143134.76373932476</v>
      </c>
      <c r="CB30">
        <f t="shared" ca="1" si="25"/>
        <v>0</v>
      </c>
      <c r="CC30">
        <f t="shared" ca="1" si="26"/>
        <v>-81830.404816728478</v>
      </c>
      <c r="CD30">
        <f t="shared" ca="1" si="27"/>
        <v>-7144.2159742234389</v>
      </c>
      <c r="CH30">
        <f t="shared" ca="1" si="6"/>
        <v>-336293.30335098394</v>
      </c>
      <c r="CK30">
        <f t="shared" ca="1" si="37"/>
        <v>163800.10417926629</v>
      </c>
      <c r="CL30">
        <f t="shared" ref="CL30:CL41" ca="1" si="43">W$9</f>
        <v>36407.565948596697</v>
      </c>
      <c r="CO30">
        <f t="shared" ca="1" si="28"/>
        <v>-18849.605959466367</v>
      </c>
      <c r="CP30">
        <f t="shared" ca="1" si="29"/>
        <v>0</v>
      </c>
      <c r="CQ30">
        <f t="shared" ca="1" si="30"/>
        <v>118961.94919786963</v>
      </c>
      <c r="CR30">
        <f t="shared" ca="1" si="31"/>
        <v>18112.991583570725</v>
      </c>
      <c r="CV30">
        <f t="shared" ca="1" si="7"/>
        <v>318433.00494983699</v>
      </c>
    </row>
    <row r="31" spans="1:100" x14ac:dyDescent="0.25">
      <c r="P31" s="3">
        <v>37438</v>
      </c>
      <c r="S31">
        <f t="shared" ca="1" si="32"/>
        <v>228202.01916445917</v>
      </c>
      <c r="T31">
        <f t="shared" ca="1" si="38"/>
        <v>63861.397169276614</v>
      </c>
      <c r="W31">
        <f t="shared" ca="1" si="8"/>
        <v>20457.081945413342</v>
      </c>
      <c r="X31">
        <f t="shared" ca="1" si="9"/>
        <v>0</v>
      </c>
      <c r="Y31">
        <f t="shared" ca="1" si="10"/>
        <v>3595.6488675639921</v>
      </c>
      <c r="Z31">
        <f t="shared" ca="1" si="11"/>
        <v>102.00656974632908</v>
      </c>
      <c r="AA31">
        <f t="shared" ref="AA31:AA36" ca="1" si="44">R$17</f>
        <v>67798.535700103923</v>
      </c>
      <c r="AB31">
        <f t="shared" ref="AB31:AB39" ca="1" si="45">R$18</f>
        <v>67998.699222134761</v>
      </c>
      <c r="AD31">
        <f t="shared" ca="1" si="2"/>
        <v>452015.38863869815</v>
      </c>
      <c r="AG31">
        <f t="shared" ca="1" si="33"/>
        <v>-188921.95106854549</v>
      </c>
      <c r="AH31">
        <f t="shared" ca="1" si="39"/>
        <v>-39031.09522813798</v>
      </c>
      <c r="AK31">
        <f t="shared" ca="1" si="12"/>
        <v>-56398.573423716385</v>
      </c>
      <c r="AL31">
        <f t="shared" ca="1" si="13"/>
        <v>0</v>
      </c>
      <c r="AM31">
        <f t="shared" ca="1" si="14"/>
        <v>17472.115199578981</v>
      </c>
      <c r="AN31">
        <f t="shared" ca="1" si="15"/>
        <v>823.22342676437495</v>
      </c>
      <c r="AO31">
        <f t="shared" ref="AO31:AO36" ca="1" si="46">S$17</f>
        <v>86563.255716553846</v>
      </c>
      <c r="AP31">
        <f t="shared" ref="AP31:AP39" ca="1" si="47">S$18</f>
        <v>104599.45906957053</v>
      </c>
      <c r="AR31">
        <f t="shared" ca="1" si="3"/>
        <v>-74893.566307932138</v>
      </c>
      <c r="AU31">
        <f t="shared" ca="1" si="34"/>
        <v>89711.223337430958</v>
      </c>
      <c r="AV31">
        <f t="shared" ca="1" si="40"/>
        <v>13621.585044053942</v>
      </c>
      <c r="AY31">
        <f t="shared" ca="1" si="16"/>
        <v>119676.40263379861</v>
      </c>
      <c r="AZ31">
        <f t="shared" ca="1" si="17"/>
        <v>0</v>
      </c>
      <c r="BA31">
        <f t="shared" ca="1" si="18"/>
        <v>68274.690946806324</v>
      </c>
      <c r="BB31">
        <f t="shared" ca="1" si="19"/>
        <v>5956.9510766368003</v>
      </c>
      <c r="BC31">
        <f t="shared" ref="BC31:BC36" ca="1" si="48">T$17</f>
        <v>52771.115698192589</v>
      </c>
      <c r="BD31">
        <f t="shared" ref="BD31:BD39" ca="1" si="49">T$18</f>
        <v>95691.697744738602</v>
      </c>
      <c r="BF31">
        <f t="shared" ca="1" si="4"/>
        <v>445703.66648165783</v>
      </c>
      <c r="BI31">
        <f t="shared" ca="1" si="35"/>
        <v>143401.02138559913</v>
      </c>
      <c r="BJ31">
        <f t="shared" ca="1" si="41"/>
        <v>33836.910159573708</v>
      </c>
      <c r="BM31">
        <f t="shared" ca="1" si="20"/>
        <v>53587.10539912813</v>
      </c>
      <c r="BN31">
        <f t="shared" ca="1" si="21"/>
        <v>0</v>
      </c>
      <c r="BO31">
        <f t="shared" ca="1" si="22"/>
        <v>34938.436167065818</v>
      </c>
      <c r="BP31">
        <f t="shared" ca="1" si="23"/>
        <v>2591.1149394733752</v>
      </c>
      <c r="BQ31">
        <f t="shared" ref="BQ31:BQ36" ca="1" si="50">U$17</f>
        <v>145638.22128924701</v>
      </c>
      <c r="BR31">
        <f t="shared" ref="BR31:BR39" ca="1" si="51">U$18</f>
        <v>283463.47428523639</v>
      </c>
      <c r="BT31">
        <f t="shared" ca="1" si="5"/>
        <v>697456.28362532356</v>
      </c>
      <c r="BW31">
        <f t="shared" ca="1" si="36"/>
        <v>-91472.124006170008</v>
      </c>
      <c r="BX31">
        <f t="shared" ca="1" si="42"/>
        <v>-12711.794814537237</v>
      </c>
      <c r="CA31">
        <f t="shared" ca="1" si="24"/>
        <v>-143134.76373932476</v>
      </c>
      <c r="CB31">
        <f t="shared" ca="1" si="25"/>
        <v>0</v>
      </c>
      <c r="CC31">
        <f t="shared" ca="1" si="26"/>
        <v>-81830.404816728478</v>
      </c>
      <c r="CD31">
        <f t="shared" ca="1" si="27"/>
        <v>-7144.2159742234389</v>
      </c>
      <c r="CE31">
        <f t="shared" ref="CE31:CE36" ca="1" si="52">V$17</f>
        <v>-53663.475312313793</v>
      </c>
      <c r="CF31">
        <f t="shared" ref="CF31:CF39" ca="1" si="53">V$18</f>
        <v>-104977.19176035837</v>
      </c>
      <c r="CH31">
        <f t="shared" ca="1" si="6"/>
        <v>-494933.97042365617</v>
      </c>
      <c r="CK31">
        <f t="shared" ca="1" si="37"/>
        <v>163800.10417926629</v>
      </c>
      <c r="CL31">
        <f t="shared" ca="1" si="43"/>
        <v>36407.565948596697</v>
      </c>
      <c r="CO31">
        <f t="shared" ca="1" si="28"/>
        <v>-18849.605959466367</v>
      </c>
      <c r="CP31">
        <f t="shared" ca="1" si="29"/>
        <v>0</v>
      </c>
      <c r="CQ31">
        <f t="shared" ca="1" si="30"/>
        <v>118961.94919786963</v>
      </c>
      <c r="CR31">
        <f t="shared" ca="1" si="31"/>
        <v>18112.991583570725</v>
      </c>
      <c r="CS31">
        <f t="shared" ref="CS31:CS36" ca="1" si="54">W$17</f>
        <v>22606.72514802992</v>
      </c>
      <c r="CT31">
        <f t="shared" ref="CT31:CT39" ca="1" si="55">W$18</f>
        <v>181658.62968803398</v>
      </c>
      <c r="CV31">
        <f t="shared" ca="1" si="7"/>
        <v>522698.35978590092</v>
      </c>
    </row>
    <row r="32" spans="1:100" x14ac:dyDescent="0.25">
      <c r="P32" s="3">
        <v>37469</v>
      </c>
      <c r="S32">
        <f t="shared" ca="1" si="32"/>
        <v>228202.01916445917</v>
      </c>
      <c r="T32">
        <f t="shared" ca="1" si="38"/>
        <v>63861.397169276614</v>
      </c>
      <c r="W32">
        <f t="shared" ca="1" si="8"/>
        <v>20457.081945413342</v>
      </c>
      <c r="X32">
        <f t="shared" ca="1" si="9"/>
        <v>0</v>
      </c>
      <c r="Y32">
        <f t="shared" ca="1" si="10"/>
        <v>3595.6488675639921</v>
      </c>
      <c r="Z32">
        <f t="shared" ca="1" si="11"/>
        <v>102.00656974632908</v>
      </c>
      <c r="AA32">
        <f t="shared" ca="1" si="44"/>
        <v>67798.535700103923</v>
      </c>
      <c r="AB32">
        <f t="shared" ca="1" si="45"/>
        <v>67998.699222134761</v>
      </c>
      <c r="AD32">
        <f t="shared" ca="1" si="2"/>
        <v>452015.38863869815</v>
      </c>
      <c r="AG32">
        <f t="shared" ca="1" si="33"/>
        <v>-188921.95106854549</v>
      </c>
      <c r="AH32">
        <f t="shared" ca="1" si="39"/>
        <v>-39031.09522813798</v>
      </c>
      <c r="AK32">
        <f t="shared" ca="1" si="12"/>
        <v>-56398.573423716385</v>
      </c>
      <c r="AL32">
        <f t="shared" ca="1" si="13"/>
        <v>0</v>
      </c>
      <c r="AM32">
        <f t="shared" ca="1" si="14"/>
        <v>17472.115199578981</v>
      </c>
      <c r="AN32">
        <f t="shared" ca="1" si="15"/>
        <v>823.22342676437495</v>
      </c>
      <c r="AO32">
        <f t="shared" ca="1" si="46"/>
        <v>86563.255716553846</v>
      </c>
      <c r="AP32">
        <f t="shared" ca="1" si="47"/>
        <v>104599.45906957053</v>
      </c>
      <c r="AR32">
        <f t="shared" ca="1" si="3"/>
        <v>-74893.566307932138</v>
      </c>
      <c r="AU32">
        <f t="shared" ca="1" si="34"/>
        <v>89711.223337430958</v>
      </c>
      <c r="AV32">
        <f t="shared" ca="1" si="40"/>
        <v>13621.585044053942</v>
      </c>
      <c r="AY32">
        <f t="shared" ca="1" si="16"/>
        <v>119676.40263379861</v>
      </c>
      <c r="AZ32">
        <f t="shared" ca="1" si="17"/>
        <v>0</v>
      </c>
      <c r="BA32">
        <f t="shared" ca="1" si="18"/>
        <v>68274.690946806324</v>
      </c>
      <c r="BB32">
        <f t="shared" ca="1" si="19"/>
        <v>5956.9510766368003</v>
      </c>
      <c r="BC32">
        <f t="shared" ca="1" si="48"/>
        <v>52771.115698192589</v>
      </c>
      <c r="BD32">
        <f t="shared" ca="1" si="49"/>
        <v>95691.697744738602</v>
      </c>
      <c r="BF32">
        <f t="shared" ca="1" si="4"/>
        <v>445703.66648165783</v>
      </c>
      <c r="BI32">
        <f t="shared" ca="1" si="35"/>
        <v>143401.02138559913</v>
      </c>
      <c r="BJ32">
        <f t="shared" ca="1" si="41"/>
        <v>33836.910159573708</v>
      </c>
      <c r="BM32">
        <f t="shared" ca="1" si="20"/>
        <v>53587.10539912813</v>
      </c>
      <c r="BN32">
        <f t="shared" ca="1" si="21"/>
        <v>0</v>
      </c>
      <c r="BO32">
        <f t="shared" ca="1" si="22"/>
        <v>34938.436167065818</v>
      </c>
      <c r="BP32">
        <f t="shared" ca="1" si="23"/>
        <v>2591.1149394733752</v>
      </c>
      <c r="BQ32">
        <f t="shared" ca="1" si="50"/>
        <v>145638.22128924701</v>
      </c>
      <c r="BR32">
        <f t="shared" ca="1" si="51"/>
        <v>283463.47428523639</v>
      </c>
      <c r="BT32">
        <f t="shared" ca="1" si="5"/>
        <v>697456.28362532356</v>
      </c>
      <c r="BW32">
        <f t="shared" ca="1" si="36"/>
        <v>-91472.124006170008</v>
      </c>
      <c r="BX32">
        <f t="shared" ca="1" si="42"/>
        <v>-12711.794814537237</v>
      </c>
      <c r="CA32">
        <f t="shared" ca="1" si="24"/>
        <v>-143134.76373932476</v>
      </c>
      <c r="CB32">
        <f t="shared" ca="1" si="25"/>
        <v>0</v>
      </c>
      <c r="CC32">
        <f t="shared" ca="1" si="26"/>
        <v>-81830.404816728478</v>
      </c>
      <c r="CD32">
        <f t="shared" ca="1" si="27"/>
        <v>-7144.2159742234389</v>
      </c>
      <c r="CE32">
        <f t="shared" ca="1" si="52"/>
        <v>-53663.475312313793</v>
      </c>
      <c r="CF32">
        <f t="shared" ca="1" si="53"/>
        <v>-104977.19176035837</v>
      </c>
      <c r="CH32">
        <f t="shared" ca="1" si="6"/>
        <v>-494933.97042365617</v>
      </c>
      <c r="CK32">
        <f t="shared" ca="1" si="37"/>
        <v>163800.10417926629</v>
      </c>
      <c r="CL32">
        <f t="shared" ca="1" si="43"/>
        <v>36407.565948596697</v>
      </c>
      <c r="CO32">
        <f t="shared" ca="1" si="28"/>
        <v>-18849.605959466367</v>
      </c>
      <c r="CP32">
        <f t="shared" ca="1" si="29"/>
        <v>0</v>
      </c>
      <c r="CQ32">
        <f t="shared" ca="1" si="30"/>
        <v>118961.94919786963</v>
      </c>
      <c r="CR32">
        <f t="shared" ca="1" si="31"/>
        <v>18112.991583570725</v>
      </c>
      <c r="CS32">
        <f t="shared" ca="1" si="54"/>
        <v>22606.72514802992</v>
      </c>
      <c r="CT32">
        <f t="shared" ca="1" si="55"/>
        <v>181658.62968803398</v>
      </c>
      <c r="CV32">
        <f t="shared" ca="1" si="7"/>
        <v>522698.35978590092</v>
      </c>
    </row>
    <row r="33" spans="16:100" x14ac:dyDescent="0.25">
      <c r="P33" s="3">
        <v>37500</v>
      </c>
      <c r="S33">
        <f t="shared" ca="1" si="32"/>
        <v>228202.01916445917</v>
      </c>
      <c r="T33">
        <f t="shared" ca="1" si="38"/>
        <v>63861.397169276614</v>
      </c>
      <c r="W33">
        <f t="shared" ca="1" si="8"/>
        <v>20457.081945413342</v>
      </c>
      <c r="X33">
        <f t="shared" ca="1" si="9"/>
        <v>0</v>
      </c>
      <c r="Y33">
        <f t="shared" ca="1" si="10"/>
        <v>3595.6488675639921</v>
      </c>
      <c r="Z33">
        <f t="shared" ca="1" si="11"/>
        <v>102.00656974632908</v>
      </c>
      <c r="AA33">
        <f t="shared" ca="1" si="44"/>
        <v>67798.535700103923</v>
      </c>
      <c r="AB33">
        <f t="shared" ca="1" si="45"/>
        <v>67998.699222134761</v>
      </c>
      <c r="AD33">
        <f t="shared" ca="1" si="2"/>
        <v>452015.38863869815</v>
      </c>
      <c r="AG33">
        <f t="shared" ca="1" si="33"/>
        <v>-188921.95106854549</v>
      </c>
      <c r="AH33">
        <f t="shared" ca="1" si="39"/>
        <v>-39031.09522813798</v>
      </c>
      <c r="AK33">
        <f t="shared" ca="1" si="12"/>
        <v>-56398.573423716385</v>
      </c>
      <c r="AL33">
        <f t="shared" ca="1" si="13"/>
        <v>0</v>
      </c>
      <c r="AM33">
        <f t="shared" ca="1" si="14"/>
        <v>17472.115199578981</v>
      </c>
      <c r="AN33">
        <f t="shared" ca="1" si="15"/>
        <v>823.22342676437495</v>
      </c>
      <c r="AO33">
        <f t="shared" ca="1" si="46"/>
        <v>86563.255716553846</v>
      </c>
      <c r="AP33">
        <f t="shared" ca="1" si="47"/>
        <v>104599.45906957053</v>
      </c>
      <c r="AR33">
        <f t="shared" ca="1" si="3"/>
        <v>-74893.566307932138</v>
      </c>
      <c r="AU33">
        <f t="shared" ca="1" si="34"/>
        <v>89711.223337430958</v>
      </c>
      <c r="AV33">
        <f t="shared" ca="1" si="40"/>
        <v>13621.585044053942</v>
      </c>
      <c r="AY33">
        <f t="shared" ca="1" si="16"/>
        <v>119676.40263379861</v>
      </c>
      <c r="AZ33">
        <f t="shared" ca="1" si="17"/>
        <v>0</v>
      </c>
      <c r="BA33">
        <f t="shared" ca="1" si="18"/>
        <v>68274.690946806324</v>
      </c>
      <c r="BB33">
        <f t="shared" ca="1" si="19"/>
        <v>5956.9510766368003</v>
      </c>
      <c r="BC33">
        <f t="shared" ca="1" si="48"/>
        <v>52771.115698192589</v>
      </c>
      <c r="BD33">
        <f t="shared" ca="1" si="49"/>
        <v>95691.697744738602</v>
      </c>
      <c r="BF33">
        <f t="shared" ca="1" si="4"/>
        <v>445703.66648165783</v>
      </c>
      <c r="BI33">
        <f t="shared" ca="1" si="35"/>
        <v>143401.02138559913</v>
      </c>
      <c r="BJ33">
        <f t="shared" ca="1" si="41"/>
        <v>33836.910159573708</v>
      </c>
      <c r="BM33">
        <f t="shared" ca="1" si="20"/>
        <v>53587.10539912813</v>
      </c>
      <c r="BN33">
        <f t="shared" ca="1" si="21"/>
        <v>0</v>
      </c>
      <c r="BO33">
        <f t="shared" ca="1" si="22"/>
        <v>34938.436167065818</v>
      </c>
      <c r="BP33">
        <f t="shared" ca="1" si="23"/>
        <v>2591.1149394733752</v>
      </c>
      <c r="BQ33">
        <f t="shared" ca="1" si="50"/>
        <v>145638.22128924701</v>
      </c>
      <c r="BR33">
        <f t="shared" ca="1" si="51"/>
        <v>283463.47428523639</v>
      </c>
      <c r="BT33">
        <f t="shared" ca="1" si="5"/>
        <v>697456.28362532356</v>
      </c>
      <c r="BW33">
        <f t="shared" ca="1" si="36"/>
        <v>-91472.124006170008</v>
      </c>
      <c r="BX33">
        <f t="shared" ca="1" si="42"/>
        <v>-12711.794814537237</v>
      </c>
      <c r="CA33">
        <f t="shared" ca="1" si="24"/>
        <v>-143134.76373932476</v>
      </c>
      <c r="CB33">
        <f t="shared" ca="1" si="25"/>
        <v>0</v>
      </c>
      <c r="CC33">
        <f t="shared" ca="1" si="26"/>
        <v>-81830.404816728478</v>
      </c>
      <c r="CD33">
        <f t="shared" ca="1" si="27"/>
        <v>-7144.2159742234389</v>
      </c>
      <c r="CE33">
        <f t="shared" ca="1" si="52"/>
        <v>-53663.475312313793</v>
      </c>
      <c r="CF33">
        <f t="shared" ca="1" si="53"/>
        <v>-104977.19176035837</v>
      </c>
      <c r="CH33">
        <f t="shared" ca="1" si="6"/>
        <v>-494933.97042365617</v>
      </c>
      <c r="CK33">
        <f t="shared" ca="1" si="37"/>
        <v>163800.10417926629</v>
      </c>
      <c r="CL33">
        <f t="shared" ca="1" si="43"/>
        <v>36407.565948596697</v>
      </c>
      <c r="CO33">
        <f t="shared" ca="1" si="28"/>
        <v>-18849.605959466367</v>
      </c>
      <c r="CP33">
        <f t="shared" ca="1" si="29"/>
        <v>0</v>
      </c>
      <c r="CQ33">
        <f t="shared" ca="1" si="30"/>
        <v>118961.94919786963</v>
      </c>
      <c r="CR33">
        <f t="shared" ca="1" si="31"/>
        <v>18112.991583570725</v>
      </c>
      <c r="CS33">
        <f t="shared" ca="1" si="54"/>
        <v>22606.72514802992</v>
      </c>
      <c r="CT33">
        <f t="shared" ca="1" si="55"/>
        <v>181658.62968803398</v>
      </c>
      <c r="CV33">
        <f t="shared" ca="1" si="7"/>
        <v>522698.35978590092</v>
      </c>
    </row>
    <row r="34" spans="16:100" x14ac:dyDescent="0.25">
      <c r="P34" s="3">
        <v>37530</v>
      </c>
      <c r="S34">
        <f t="shared" ca="1" si="32"/>
        <v>228202.01916445917</v>
      </c>
      <c r="T34">
        <f t="shared" ca="1" si="38"/>
        <v>63861.397169276614</v>
      </c>
      <c r="W34">
        <f t="shared" ca="1" si="8"/>
        <v>20457.081945413342</v>
      </c>
      <c r="X34">
        <f t="shared" ca="1" si="9"/>
        <v>0</v>
      </c>
      <c r="Y34">
        <f t="shared" ca="1" si="10"/>
        <v>3595.6488675639921</v>
      </c>
      <c r="Z34">
        <f t="shared" ca="1" si="11"/>
        <v>102.00656974632908</v>
      </c>
      <c r="AA34">
        <f t="shared" ca="1" si="44"/>
        <v>67798.535700103923</v>
      </c>
      <c r="AB34">
        <f t="shared" ca="1" si="45"/>
        <v>67998.699222134761</v>
      </c>
      <c r="AC34">
        <f ca="1">R$19</f>
        <v>81001.466477315364</v>
      </c>
      <c r="AD34">
        <f t="shared" ca="1" si="2"/>
        <v>533016.85511601355</v>
      </c>
      <c r="AG34">
        <f t="shared" ca="1" si="33"/>
        <v>-188921.95106854549</v>
      </c>
      <c r="AH34">
        <f t="shared" ca="1" si="39"/>
        <v>-39031.09522813798</v>
      </c>
      <c r="AK34">
        <f t="shared" ca="1" si="12"/>
        <v>-56398.573423716385</v>
      </c>
      <c r="AL34">
        <f t="shared" ca="1" si="13"/>
        <v>0</v>
      </c>
      <c r="AM34">
        <f t="shared" ca="1" si="14"/>
        <v>17472.115199578981</v>
      </c>
      <c r="AN34">
        <f t="shared" ca="1" si="15"/>
        <v>823.22342676437495</v>
      </c>
      <c r="AO34">
        <f t="shared" ca="1" si="46"/>
        <v>86563.255716553846</v>
      </c>
      <c r="AP34">
        <f t="shared" ca="1" si="47"/>
        <v>104599.45906957053</v>
      </c>
      <c r="AQ34">
        <f ca="1">S$19</f>
        <v>86290.546514505535</v>
      </c>
      <c r="AR34">
        <f t="shared" ca="1" si="3"/>
        <v>11396.980206573397</v>
      </c>
      <c r="AU34">
        <f t="shared" ca="1" si="34"/>
        <v>89711.223337430958</v>
      </c>
      <c r="AV34">
        <f t="shared" ca="1" si="40"/>
        <v>13621.585044053942</v>
      </c>
      <c r="AY34">
        <f t="shared" ca="1" si="16"/>
        <v>119676.40263379861</v>
      </c>
      <c r="AZ34">
        <f t="shared" ca="1" si="17"/>
        <v>0</v>
      </c>
      <c r="BA34">
        <f t="shared" ca="1" si="18"/>
        <v>68274.690946806324</v>
      </c>
      <c r="BB34">
        <f t="shared" ca="1" si="19"/>
        <v>5956.9510766368003</v>
      </c>
      <c r="BC34">
        <f t="shared" ca="1" si="48"/>
        <v>52771.115698192589</v>
      </c>
      <c r="BD34">
        <f t="shared" ca="1" si="49"/>
        <v>95691.697744738602</v>
      </c>
      <c r="BE34">
        <f ca="1">T$19</f>
        <v>42097.291043784782</v>
      </c>
      <c r="BF34">
        <f t="shared" ca="1" si="4"/>
        <v>487800.95752544259</v>
      </c>
      <c r="BI34">
        <f t="shared" ca="1" si="35"/>
        <v>143401.02138559913</v>
      </c>
      <c r="BJ34">
        <f t="shared" ca="1" si="41"/>
        <v>33836.910159573708</v>
      </c>
      <c r="BM34">
        <f t="shared" ca="1" si="20"/>
        <v>53587.10539912813</v>
      </c>
      <c r="BN34">
        <f t="shared" ca="1" si="21"/>
        <v>0</v>
      </c>
      <c r="BO34">
        <f t="shared" ca="1" si="22"/>
        <v>34938.436167065818</v>
      </c>
      <c r="BP34">
        <f t="shared" ca="1" si="23"/>
        <v>2591.1149394733752</v>
      </c>
      <c r="BQ34">
        <f t="shared" ca="1" si="50"/>
        <v>145638.22128924701</v>
      </c>
      <c r="BR34">
        <f t="shared" ca="1" si="51"/>
        <v>283463.47428523639</v>
      </c>
      <c r="BS34">
        <f ca="1">U$19</f>
        <v>179312.09452257608</v>
      </c>
      <c r="BT34">
        <f t="shared" ca="1" si="5"/>
        <v>876768.37814789964</v>
      </c>
      <c r="BW34">
        <f t="shared" ca="1" si="36"/>
        <v>-91472.124006170008</v>
      </c>
      <c r="BX34">
        <f t="shared" ca="1" si="42"/>
        <v>-12711.794814537237</v>
      </c>
      <c r="CA34">
        <f t="shared" ca="1" si="24"/>
        <v>-143134.76373932476</v>
      </c>
      <c r="CB34">
        <f t="shared" ca="1" si="25"/>
        <v>0</v>
      </c>
      <c r="CC34">
        <f t="shared" ca="1" si="26"/>
        <v>-81830.404816728478</v>
      </c>
      <c r="CD34">
        <f t="shared" ca="1" si="27"/>
        <v>-7144.2159742234389</v>
      </c>
      <c r="CE34">
        <f t="shared" ca="1" si="52"/>
        <v>-53663.475312313793</v>
      </c>
      <c r="CF34">
        <f t="shared" ca="1" si="53"/>
        <v>-104977.19176035837</v>
      </c>
      <c r="CG34">
        <f ca="1">V$19</f>
        <v>-45953.167640266453</v>
      </c>
      <c r="CH34">
        <f t="shared" ca="1" si="6"/>
        <v>-540887.13806392264</v>
      </c>
      <c r="CK34">
        <f t="shared" ca="1" si="37"/>
        <v>163800.10417926629</v>
      </c>
      <c r="CL34">
        <f t="shared" ca="1" si="43"/>
        <v>36407.565948596697</v>
      </c>
      <c r="CO34">
        <f t="shared" ca="1" si="28"/>
        <v>-18849.605959466367</v>
      </c>
      <c r="CP34">
        <f t="shared" ca="1" si="29"/>
        <v>0</v>
      </c>
      <c r="CQ34">
        <f t="shared" ca="1" si="30"/>
        <v>118961.94919786963</v>
      </c>
      <c r="CR34">
        <f t="shared" ca="1" si="31"/>
        <v>18112.991583570725</v>
      </c>
      <c r="CS34">
        <f t="shared" ca="1" si="54"/>
        <v>22606.72514802992</v>
      </c>
      <c r="CT34">
        <f t="shared" ca="1" si="55"/>
        <v>181658.62968803398</v>
      </c>
      <c r="CU34">
        <f ca="1">W$19</f>
        <v>30516.987346412061</v>
      </c>
      <c r="CV34">
        <f t="shared" ca="1" si="7"/>
        <v>553215.34713231295</v>
      </c>
    </row>
    <row r="35" spans="16:100" x14ac:dyDescent="0.25">
      <c r="P35" s="3">
        <v>37561</v>
      </c>
      <c r="S35">
        <f t="shared" ca="1" si="32"/>
        <v>228202.01916445917</v>
      </c>
      <c r="T35">
        <f t="shared" ca="1" si="38"/>
        <v>63861.397169276614</v>
      </c>
      <c r="W35">
        <f t="shared" ca="1" si="8"/>
        <v>20457.081945413342</v>
      </c>
      <c r="X35">
        <f t="shared" ca="1" si="9"/>
        <v>0</v>
      </c>
      <c r="Y35">
        <f t="shared" ca="1" si="10"/>
        <v>3595.6488675639921</v>
      </c>
      <c r="Z35">
        <f t="shared" ca="1" si="11"/>
        <v>102.00656974632908</v>
      </c>
      <c r="AA35">
        <f t="shared" ca="1" si="44"/>
        <v>67798.535700103923</v>
      </c>
      <c r="AB35">
        <f t="shared" ca="1" si="45"/>
        <v>67998.699222134761</v>
      </c>
      <c r="AC35">
        <f ca="1">R$19</f>
        <v>81001.466477315364</v>
      </c>
      <c r="AD35">
        <f t="shared" ca="1" si="2"/>
        <v>533016.85511601355</v>
      </c>
      <c r="AG35">
        <f t="shared" ca="1" si="33"/>
        <v>-188921.95106854549</v>
      </c>
      <c r="AH35">
        <f t="shared" ca="1" si="39"/>
        <v>-39031.09522813798</v>
      </c>
      <c r="AK35">
        <f t="shared" ca="1" si="12"/>
        <v>-56398.573423716385</v>
      </c>
      <c r="AL35">
        <f t="shared" ca="1" si="13"/>
        <v>0</v>
      </c>
      <c r="AM35">
        <f t="shared" ca="1" si="14"/>
        <v>17472.115199578981</v>
      </c>
      <c r="AN35">
        <f t="shared" ca="1" si="15"/>
        <v>823.22342676437495</v>
      </c>
      <c r="AO35">
        <f t="shared" ca="1" si="46"/>
        <v>86563.255716553846</v>
      </c>
      <c r="AP35">
        <f t="shared" ca="1" si="47"/>
        <v>104599.45906957053</v>
      </c>
      <c r="AQ35">
        <f ca="1">S$19</f>
        <v>86290.546514505535</v>
      </c>
      <c r="AR35">
        <f t="shared" ca="1" si="3"/>
        <v>11396.980206573397</v>
      </c>
      <c r="AU35">
        <f t="shared" ca="1" si="34"/>
        <v>89711.223337430958</v>
      </c>
      <c r="AV35">
        <f t="shared" ca="1" si="40"/>
        <v>13621.585044053942</v>
      </c>
      <c r="AY35">
        <f t="shared" ca="1" si="16"/>
        <v>119676.40263379861</v>
      </c>
      <c r="AZ35">
        <f t="shared" ca="1" si="17"/>
        <v>0</v>
      </c>
      <c r="BA35">
        <f t="shared" ca="1" si="18"/>
        <v>68274.690946806324</v>
      </c>
      <c r="BB35">
        <f t="shared" ca="1" si="19"/>
        <v>5956.9510766368003</v>
      </c>
      <c r="BC35">
        <f t="shared" ca="1" si="48"/>
        <v>52771.115698192589</v>
      </c>
      <c r="BD35">
        <f t="shared" ca="1" si="49"/>
        <v>95691.697744738602</v>
      </c>
      <c r="BE35">
        <f ca="1">T$19</f>
        <v>42097.291043784782</v>
      </c>
      <c r="BF35">
        <f t="shared" ca="1" si="4"/>
        <v>487800.95752544259</v>
      </c>
      <c r="BI35">
        <f t="shared" ca="1" si="35"/>
        <v>143401.02138559913</v>
      </c>
      <c r="BJ35">
        <f t="shared" ca="1" si="41"/>
        <v>33836.910159573708</v>
      </c>
      <c r="BM35">
        <f t="shared" ca="1" si="20"/>
        <v>53587.10539912813</v>
      </c>
      <c r="BN35">
        <f t="shared" ca="1" si="21"/>
        <v>0</v>
      </c>
      <c r="BO35">
        <f t="shared" ca="1" si="22"/>
        <v>34938.436167065818</v>
      </c>
      <c r="BP35">
        <f t="shared" ca="1" si="23"/>
        <v>2591.1149394733752</v>
      </c>
      <c r="BQ35">
        <f t="shared" ca="1" si="50"/>
        <v>145638.22128924701</v>
      </c>
      <c r="BR35">
        <f t="shared" ca="1" si="51"/>
        <v>283463.47428523639</v>
      </c>
      <c r="BS35">
        <f ca="1">U$19</f>
        <v>179312.09452257608</v>
      </c>
      <c r="BT35">
        <f t="shared" ca="1" si="5"/>
        <v>876768.37814789964</v>
      </c>
      <c r="BW35">
        <f t="shared" ca="1" si="36"/>
        <v>-91472.124006170008</v>
      </c>
      <c r="BX35">
        <f t="shared" ca="1" si="42"/>
        <v>-12711.794814537237</v>
      </c>
      <c r="CA35">
        <f t="shared" ca="1" si="24"/>
        <v>-143134.76373932476</v>
      </c>
      <c r="CB35">
        <f t="shared" ca="1" si="25"/>
        <v>0</v>
      </c>
      <c r="CC35">
        <f t="shared" ca="1" si="26"/>
        <v>-81830.404816728478</v>
      </c>
      <c r="CD35">
        <f t="shared" ca="1" si="27"/>
        <v>-7144.2159742234389</v>
      </c>
      <c r="CE35">
        <f t="shared" ca="1" si="52"/>
        <v>-53663.475312313793</v>
      </c>
      <c r="CF35">
        <f t="shared" ca="1" si="53"/>
        <v>-104977.19176035837</v>
      </c>
      <c r="CG35">
        <f ca="1">V$19</f>
        <v>-45953.167640266453</v>
      </c>
      <c r="CH35">
        <f t="shared" ca="1" si="6"/>
        <v>-540887.13806392264</v>
      </c>
      <c r="CK35">
        <f t="shared" ca="1" si="37"/>
        <v>163800.10417926629</v>
      </c>
      <c r="CL35">
        <f t="shared" ca="1" si="43"/>
        <v>36407.565948596697</v>
      </c>
      <c r="CO35">
        <f t="shared" ca="1" si="28"/>
        <v>-18849.605959466367</v>
      </c>
      <c r="CP35">
        <f t="shared" ca="1" si="29"/>
        <v>0</v>
      </c>
      <c r="CQ35">
        <f t="shared" ca="1" si="30"/>
        <v>118961.94919786963</v>
      </c>
      <c r="CR35">
        <f t="shared" ca="1" si="31"/>
        <v>18112.991583570725</v>
      </c>
      <c r="CS35">
        <f t="shared" ca="1" si="54"/>
        <v>22606.72514802992</v>
      </c>
      <c r="CT35">
        <f t="shared" ca="1" si="55"/>
        <v>181658.62968803398</v>
      </c>
      <c r="CU35">
        <f ca="1">W$19</f>
        <v>30516.987346412061</v>
      </c>
      <c r="CV35">
        <f t="shared" ca="1" si="7"/>
        <v>553215.34713231295</v>
      </c>
    </row>
    <row r="36" spans="16:100" x14ac:dyDescent="0.25">
      <c r="P36" s="3">
        <v>37591</v>
      </c>
      <c r="S36">
        <f t="shared" ca="1" si="32"/>
        <v>228202.01916445917</v>
      </c>
      <c r="T36">
        <f t="shared" ca="1" si="38"/>
        <v>63861.397169276614</v>
      </c>
      <c r="W36">
        <f t="shared" ca="1" si="8"/>
        <v>20457.081945413342</v>
      </c>
      <c r="X36">
        <f t="shared" ca="1" si="9"/>
        <v>0</v>
      </c>
      <c r="Y36">
        <f t="shared" ca="1" si="10"/>
        <v>3595.6488675639921</v>
      </c>
      <c r="Z36">
        <f t="shared" ca="1" si="11"/>
        <v>102.00656974632908</v>
      </c>
      <c r="AA36">
        <f t="shared" ca="1" si="44"/>
        <v>67798.535700103923</v>
      </c>
      <c r="AB36">
        <f t="shared" ca="1" si="45"/>
        <v>67998.699222134761</v>
      </c>
      <c r="AC36">
        <f ca="1">R$19</f>
        <v>81001.466477315364</v>
      </c>
      <c r="AD36">
        <f t="shared" ca="1" si="2"/>
        <v>533016.85511601355</v>
      </c>
      <c r="AG36">
        <f t="shared" ca="1" si="33"/>
        <v>-188921.95106854549</v>
      </c>
      <c r="AH36">
        <f t="shared" ca="1" si="39"/>
        <v>-39031.09522813798</v>
      </c>
      <c r="AK36">
        <f t="shared" ca="1" si="12"/>
        <v>-56398.573423716385</v>
      </c>
      <c r="AL36">
        <f t="shared" ca="1" si="13"/>
        <v>0</v>
      </c>
      <c r="AM36">
        <f t="shared" ca="1" si="14"/>
        <v>17472.115199578981</v>
      </c>
      <c r="AN36">
        <f t="shared" ca="1" si="15"/>
        <v>823.22342676437495</v>
      </c>
      <c r="AO36">
        <f t="shared" ca="1" si="46"/>
        <v>86563.255716553846</v>
      </c>
      <c r="AP36">
        <f t="shared" ca="1" si="47"/>
        <v>104599.45906957053</v>
      </c>
      <c r="AQ36">
        <f ca="1">S$19</f>
        <v>86290.546514505535</v>
      </c>
      <c r="AR36">
        <f t="shared" ca="1" si="3"/>
        <v>11396.980206573397</v>
      </c>
      <c r="AU36">
        <f t="shared" ca="1" si="34"/>
        <v>89711.223337430958</v>
      </c>
      <c r="AV36">
        <f t="shared" ca="1" si="40"/>
        <v>13621.585044053942</v>
      </c>
      <c r="AY36">
        <f t="shared" ca="1" si="16"/>
        <v>119676.40263379861</v>
      </c>
      <c r="AZ36">
        <f t="shared" ca="1" si="17"/>
        <v>0</v>
      </c>
      <c r="BA36">
        <f t="shared" ca="1" si="18"/>
        <v>68274.690946806324</v>
      </c>
      <c r="BB36">
        <f t="shared" ca="1" si="19"/>
        <v>5956.9510766368003</v>
      </c>
      <c r="BC36">
        <f t="shared" ca="1" si="48"/>
        <v>52771.115698192589</v>
      </c>
      <c r="BD36">
        <f t="shared" ca="1" si="49"/>
        <v>95691.697744738602</v>
      </c>
      <c r="BE36">
        <f ca="1">T$19</f>
        <v>42097.291043784782</v>
      </c>
      <c r="BF36">
        <f t="shared" ca="1" si="4"/>
        <v>487800.95752544259</v>
      </c>
      <c r="BI36">
        <f t="shared" ca="1" si="35"/>
        <v>143401.02138559913</v>
      </c>
      <c r="BJ36">
        <f t="shared" ca="1" si="41"/>
        <v>33836.910159573708</v>
      </c>
      <c r="BM36">
        <f t="shared" ca="1" si="20"/>
        <v>53587.10539912813</v>
      </c>
      <c r="BN36">
        <f t="shared" ca="1" si="21"/>
        <v>0</v>
      </c>
      <c r="BO36">
        <f t="shared" ca="1" si="22"/>
        <v>34938.436167065818</v>
      </c>
      <c r="BP36">
        <f t="shared" ca="1" si="23"/>
        <v>2591.1149394733752</v>
      </c>
      <c r="BQ36">
        <f t="shared" ca="1" si="50"/>
        <v>145638.22128924701</v>
      </c>
      <c r="BR36">
        <f t="shared" ca="1" si="51"/>
        <v>283463.47428523639</v>
      </c>
      <c r="BS36">
        <f ca="1">U$19</f>
        <v>179312.09452257608</v>
      </c>
      <c r="BT36">
        <f t="shared" ca="1" si="5"/>
        <v>876768.37814789964</v>
      </c>
      <c r="BW36">
        <f t="shared" ca="1" si="36"/>
        <v>-91472.124006170008</v>
      </c>
      <c r="BX36">
        <f t="shared" ca="1" si="42"/>
        <v>-12711.794814537237</v>
      </c>
      <c r="CA36">
        <f t="shared" ca="1" si="24"/>
        <v>-143134.76373932476</v>
      </c>
      <c r="CB36">
        <f t="shared" ca="1" si="25"/>
        <v>0</v>
      </c>
      <c r="CC36">
        <f t="shared" ca="1" si="26"/>
        <v>-81830.404816728478</v>
      </c>
      <c r="CD36">
        <f t="shared" ca="1" si="27"/>
        <v>-7144.2159742234389</v>
      </c>
      <c r="CE36">
        <f t="shared" ca="1" si="52"/>
        <v>-53663.475312313793</v>
      </c>
      <c r="CF36">
        <f t="shared" ca="1" si="53"/>
        <v>-104977.19176035837</v>
      </c>
      <c r="CG36">
        <f ca="1">V$19</f>
        <v>-45953.167640266453</v>
      </c>
      <c r="CH36">
        <f t="shared" ca="1" si="6"/>
        <v>-540887.13806392264</v>
      </c>
      <c r="CK36">
        <f t="shared" ca="1" si="37"/>
        <v>163800.10417926629</v>
      </c>
      <c r="CL36">
        <f t="shared" ca="1" si="43"/>
        <v>36407.565948596697</v>
      </c>
      <c r="CO36">
        <f t="shared" ca="1" si="28"/>
        <v>-18849.605959466367</v>
      </c>
      <c r="CP36">
        <f t="shared" ca="1" si="29"/>
        <v>0</v>
      </c>
      <c r="CQ36">
        <f t="shared" ca="1" si="30"/>
        <v>118961.94919786963</v>
      </c>
      <c r="CR36">
        <f t="shared" ca="1" si="31"/>
        <v>18112.991583570725</v>
      </c>
      <c r="CS36">
        <f t="shared" ca="1" si="54"/>
        <v>22606.72514802992</v>
      </c>
      <c r="CT36">
        <f t="shared" ca="1" si="55"/>
        <v>181658.62968803398</v>
      </c>
      <c r="CU36">
        <f ca="1">W$19</f>
        <v>30516.987346412061</v>
      </c>
      <c r="CV36">
        <f t="shared" ca="1" si="7"/>
        <v>553215.34713231295</v>
      </c>
    </row>
    <row r="37" spans="16:100" x14ac:dyDescent="0.25">
      <c r="P37" s="3">
        <v>37622</v>
      </c>
      <c r="S37">
        <f t="shared" ca="1" si="32"/>
        <v>228202.01916445917</v>
      </c>
      <c r="T37">
        <f t="shared" ca="1" si="38"/>
        <v>63861.397169276614</v>
      </c>
      <c r="U37">
        <f t="shared" ref="U37:U48" ca="1" si="56">R$10</f>
        <v>167985.97000254269</v>
      </c>
      <c r="V37">
        <f t="shared" ref="V37:V68" ca="1" si="57">R$11</f>
        <v>-40190.569282034397</v>
      </c>
      <c r="AB37">
        <f t="shared" ca="1" si="45"/>
        <v>67998.699222134761</v>
      </c>
      <c r="AD37">
        <f t="shared" ca="1" si="2"/>
        <v>487857.51627637888</v>
      </c>
      <c r="AG37">
        <f t="shared" ca="1" si="33"/>
        <v>-188921.95106854549</v>
      </c>
      <c r="AH37">
        <f t="shared" ca="1" si="39"/>
        <v>-39031.09522813798</v>
      </c>
      <c r="AI37">
        <f t="shared" ref="AI37:AI48" ca="1" si="58">S$10</f>
        <v>-179139.60567492631</v>
      </c>
      <c r="AJ37">
        <f t="shared" ref="AJ37:AJ68" ca="1" si="59">S$11</f>
        <v>39489.239164961582</v>
      </c>
      <c r="AP37">
        <f t="shared" ca="1" si="47"/>
        <v>104599.45906957053</v>
      </c>
      <c r="AR37">
        <f t="shared" ca="1" si="3"/>
        <v>-263003.95373707771</v>
      </c>
      <c r="AU37">
        <f t="shared" ca="1" si="34"/>
        <v>89711.223337430958</v>
      </c>
      <c r="AV37">
        <f t="shared" ca="1" si="40"/>
        <v>13621.585044053942</v>
      </c>
      <c r="AW37">
        <f t="shared" ref="AW37:AW48" ca="1" si="60">T$10</f>
        <v>184314.96216642382</v>
      </c>
      <c r="AX37">
        <f t="shared" ref="AX37:AX68" ca="1" si="61">T$11</f>
        <v>-31197.425901994829</v>
      </c>
      <c r="BD37">
        <f t="shared" ca="1" si="49"/>
        <v>95691.697744738602</v>
      </c>
      <c r="BF37">
        <f t="shared" ca="1" si="4"/>
        <v>352142.04239065247</v>
      </c>
      <c r="BI37">
        <f t="shared" ca="1" si="35"/>
        <v>143401.02138559913</v>
      </c>
      <c r="BJ37">
        <f t="shared" ca="1" si="41"/>
        <v>33836.910159573708</v>
      </c>
      <c r="BK37">
        <f t="shared" ref="BK37:BK48" ca="1" si="62">U$10</f>
        <v>951861.10798592295</v>
      </c>
      <c r="BL37">
        <f t="shared" ref="BL37:BL68" ca="1" si="63">U$11</f>
        <v>-139885.54165277004</v>
      </c>
      <c r="BR37">
        <f t="shared" ca="1" si="51"/>
        <v>283463.47428523639</v>
      </c>
      <c r="BT37">
        <f t="shared" ca="1" si="5"/>
        <v>1272676.9721635622</v>
      </c>
      <c r="BW37">
        <f t="shared" ca="1" si="36"/>
        <v>-91472.124006170008</v>
      </c>
      <c r="BX37">
        <f t="shared" ca="1" si="42"/>
        <v>-12711.794814537237</v>
      </c>
      <c r="BY37">
        <f t="shared" ref="BY37:BY48" ca="1" si="64">V$10</f>
        <v>-160713.78237893622</v>
      </c>
      <c r="BZ37">
        <f t="shared" ref="BZ37:BZ68" ca="1" si="65">V$11</f>
        <v>16645.596723896178</v>
      </c>
      <c r="CF37">
        <f t="shared" ca="1" si="53"/>
        <v>-104977.19176035837</v>
      </c>
      <c r="CH37">
        <f t="shared" ca="1" si="6"/>
        <v>-353229.29623610561</v>
      </c>
      <c r="CK37">
        <f t="shared" ca="1" si="37"/>
        <v>163800.10417926629</v>
      </c>
      <c r="CL37">
        <f t="shared" ca="1" si="43"/>
        <v>36407.565948596697</v>
      </c>
      <c r="CM37">
        <f t="shared" ref="CM37:CM48" ca="1" si="66">W$10</f>
        <v>-337800.38871789072</v>
      </c>
      <c r="CN37">
        <f t="shared" ref="CN37:CN68" ca="1" si="67">W$11</f>
        <v>-19862.732655589803</v>
      </c>
      <c r="CT37">
        <f t="shared" ca="1" si="55"/>
        <v>181658.62968803398</v>
      </c>
      <c r="CV37">
        <f t="shared" ca="1" si="7"/>
        <v>24203.178442416451</v>
      </c>
    </row>
    <row r="38" spans="16:100" x14ac:dyDescent="0.25">
      <c r="P38" s="3">
        <v>37653</v>
      </c>
      <c r="S38">
        <f t="shared" ca="1" si="32"/>
        <v>228202.01916445917</v>
      </c>
      <c r="T38">
        <f t="shared" ca="1" si="38"/>
        <v>63861.397169276614</v>
      </c>
      <c r="U38">
        <f t="shared" ca="1" si="56"/>
        <v>167985.97000254269</v>
      </c>
      <c r="V38">
        <f t="shared" ca="1" si="57"/>
        <v>-40190.569282034397</v>
      </c>
      <c r="AB38">
        <f t="shared" ca="1" si="45"/>
        <v>67998.699222134761</v>
      </c>
      <c r="AD38">
        <f t="shared" ca="1" si="2"/>
        <v>487857.51627637888</v>
      </c>
      <c r="AG38">
        <f t="shared" ca="1" si="33"/>
        <v>-188921.95106854549</v>
      </c>
      <c r="AH38">
        <f t="shared" ca="1" si="39"/>
        <v>-39031.09522813798</v>
      </c>
      <c r="AI38">
        <f t="shared" ca="1" si="58"/>
        <v>-179139.60567492631</v>
      </c>
      <c r="AJ38">
        <f t="shared" ca="1" si="59"/>
        <v>39489.239164961582</v>
      </c>
      <c r="AP38">
        <f t="shared" ca="1" si="47"/>
        <v>104599.45906957053</v>
      </c>
      <c r="AR38">
        <f t="shared" ca="1" si="3"/>
        <v>-263003.95373707771</v>
      </c>
      <c r="AU38">
        <f t="shared" ca="1" si="34"/>
        <v>89711.223337430958</v>
      </c>
      <c r="AV38">
        <f t="shared" ca="1" si="40"/>
        <v>13621.585044053942</v>
      </c>
      <c r="AW38">
        <f t="shared" ca="1" si="60"/>
        <v>184314.96216642382</v>
      </c>
      <c r="AX38">
        <f t="shared" ca="1" si="61"/>
        <v>-31197.425901994829</v>
      </c>
      <c r="BD38">
        <f t="shared" ca="1" si="49"/>
        <v>95691.697744738602</v>
      </c>
      <c r="BF38">
        <f t="shared" ca="1" si="4"/>
        <v>352142.04239065247</v>
      </c>
      <c r="BI38">
        <f t="shared" ca="1" si="35"/>
        <v>143401.02138559913</v>
      </c>
      <c r="BJ38">
        <f t="shared" ca="1" si="41"/>
        <v>33836.910159573708</v>
      </c>
      <c r="BK38">
        <f t="shared" ca="1" si="62"/>
        <v>951861.10798592295</v>
      </c>
      <c r="BL38">
        <f t="shared" ca="1" si="63"/>
        <v>-139885.54165277004</v>
      </c>
      <c r="BR38">
        <f t="shared" ca="1" si="51"/>
        <v>283463.47428523639</v>
      </c>
      <c r="BT38">
        <f t="shared" ca="1" si="5"/>
        <v>1272676.9721635622</v>
      </c>
      <c r="BW38">
        <f t="shared" ca="1" si="36"/>
        <v>-91472.124006170008</v>
      </c>
      <c r="BX38">
        <f t="shared" ca="1" si="42"/>
        <v>-12711.794814537237</v>
      </c>
      <c r="BY38">
        <f t="shared" ca="1" si="64"/>
        <v>-160713.78237893622</v>
      </c>
      <c r="BZ38">
        <f t="shared" ca="1" si="65"/>
        <v>16645.596723896178</v>
      </c>
      <c r="CF38">
        <f t="shared" ca="1" si="53"/>
        <v>-104977.19176035837</v>
      </c>
      <c r="CH38">
        <f t="shared" ca="1" si="6"/>
        <v>-353229.29623610561</v>
      </c>
      <c r="CK38">
        <f t="shared" ca="1" si="37"/>
        <v>163800.10417926629</v>
      </c>
      <c r="CL38">
        <f t="shared" ca="1" si="43"/>
        <v>36407.565948596697</v>
      </c>
      <c r="CM38">
        <f t="shared" ca="1" si="66"/>
        <v>-337800.38871789072</v>
      </c>
      <c r="CN38">
        <f t="shared" ca="1" si="67"/>
        <v>-19862.732655589803</v>
      </c>
      <c r="CT38">
        <f t="shared" ca="1" si="55"/>
        <v>181658.62968803398</v>
      </c>
      <c r="CV38">
        <f t="shared" ca="1" si="7"/>
        <v>24203.178442416451</v>
      </c>
    </row>
    <row r="39" spans="16:100" x14ac:dyDescent="0.25">
      <c r="P39" s="3">
        <v>37681</v>
      </c>
      <c r="S39">
        <f t="shared" ca="1" si="32"/>
        <v>228202.01916445917</v>
      </c>
      <c r="T39">
        <f t="shared" ca="1" si="38"/>
        <v>63861.397169276614</v>
      </c>
      <c r="U39">
        <f t="shared" ca="1" si="56"/>
        <v>167985.97000254269</v>
      </c>
      <c r="V39">
        <f t="shared" ca="1" si="57"/>
        <v>-40190.569282034397</v>
      </c>
      <c r="AB39">
        <f t="shared" ca="1" si="45"/>
        <v>67998.699222134761</v>
      </c>
      <c r="AD39">
        <f t="shared" ca="1" si="2"/>
        <v>487857.51627637888</v>
      </c>
      <c r="AG39">
        <f t="shared" ca="1" si="33"/>
        <v>-188921.95106854549</v>
      </c>
      <c r="AH39">
        <f t="shared" ca="1" si="39"/>
        <v>-39031.09522813798</v>
      </c>
      <c r="AI39">
        <f t="shared" ca="1" si="58"/>
        <v>-179139.60567492631</v>
      </c>
      <c r="AJ39">
        <f t="shared" ca="1" si="59"/>
        <v>39489.239164961582</v>
      </c>
      <c r="AP39">
        <f t="shared" ca="1" si="47"/>
        <v>104599.45906957053</v>
      </c>
      <c r="AR39">
        <f t="shared" ca="1" si="3"/>
        <v>-263003.95373707771</v>
      </c>
      <c r="AU39">
        <f t="shared" ca="1" si="34"/>
        <v>89711.223337430958</v>
      </c>
      <c r="AV39">
        <f t="shared" ca="1" si="40"/>
        <v>13621.585044053942</v>
      </c>
      <c r="AW39">
        <f t="shared" ca="1" si="60"/>
        <v>184314.96216642382</v>
      </c>
      <c r="AX39">
        <f t="shared" ca="1" si="61"/>
        <v>-31197.425901994829</v>
      </c>
      <c r="BD39">
        <f t="shared" ca="1" si="49"/>
        <v>95691.697744738602</v>
      </c>
      <c r="BF39">
        <f t="shared" ca="1" si="4"/>
        <v>352142.04239065247</v>
      </c>
      <c r="BI39">
        <f t="shared" ca="1" si="35"/>
        <v>143401.02138559913</v>
      </c>
      <c r="BJ39">
        <f t="shared" ca="1" si="41"/>
        <v>33836.910159573708</v>
      </c>
      <c r="BK39">
        <f t="shared" ca="1" si="62"/>
        <v>951861.10798592295</v>
      </c>
      <c r="BL39">
        <f t="shared" ca="1" si="63"/>
        <v>-139885.54165277004</v>
      </c>
      <c r="BR39">
        <f t="shared" ca="1" si="51"/>
        <v>283463.47428523639</v>
      </c>
      <c r="BT39">
        <f t="shared" ca="1" si="5"/>
        <v>1272676.9721635622</v>
      </c>
      <c r="BW39">
        <f t="shared" ca="1" si="36"/>
        <v>-91472.124006170008</v>
      </c>
      <c r="BX39">
        <f t="shared" ca="1" si="42"/>
        <v>-12711.794814537237</v>
      </c>
      <c r="BY39">
        <f t="shared" ca="1" si="64"/>
        <v>-160713.78237893622</v>
      </c>
      <c r="BZ39">
        <f t="shared" ca="1" si="65"/>
        <v>16645.596723896178</v>
      </c>
      <c r="CF39">
        <f t="shared" ca="1" si="53"/>
        <v>-104977.19176035837</v>
      </c>
      <c r="CH39">
        <f t="shared" ca="1" si="6"/>
        <v>-353229.29623610561</v>
      </c>
      <c r="CK39">
        <f t="shared" ca="1" si="37"/>
        <v>163800.10417926629</v>
      </c>
      <c r="CL39">
        <f t="shared" ca="1" si="43"/>
        <v>36407.565948596697</v>
      </c>
      <c r="CM39">
        <f t="shared" ca="1" si="66"/>
        <v>-337800.38871789072</v>
      </c>
      <c r="CN39">
        <f t="shared" ca="1" si="67"/>
        <v>-19862.732655589803</v>
      </c>
      <c r="CT39">
        <f t="shared" ca="1" si="55"/>
        <v>181658.62968803398</v>
      </c>
      <c r="CV39">
        <f t="shared" ca="1" si="7"/>
        <v>24203.178442416451</v>
      </c>
    </row>
    <row r="40" spans="16:100" x14ac:dyDescent="0.25">
      <c r="P40" s="3">
        <v>37712</v>
      </c>
      <c r="T40">
        <f t="shared" ca="1" si="38"/>
        <v>63861.397169276614</v>
      </c>
      <c r="U40">
        <f t="shared" ca="1" si="56"/>
        <v>167985.97000254269</v>
      </c>
      <c r="V40">
        <f t="shared" ca="1" si="57"/>
        <v>-40190.569282034397</v>
      </c>
      <c r="AD40">
        <f t="shared" ca="1" si="2"/>
        <v>191656.79788978491</v>
      </c>
      <c r="AH40">
        <f t="shared" ca="1" si="39"/>
        <v>-39031.09522813798</v>
      </c>
      <c r="AI40">
        <f t="shared" ca="1" si="58"/>
        <v>-179139.60567492631</v>
      </c>
      <c r="AJ40">
        <f t="shared" ca="1" si="59"/>
        <v>39489.239164961582</v>
      </c>
      <c r="AR40">
        <f t="shared" ca="1" si="3"/>
        <v>-178681.46173810269</v>
      </c>
      <c r="AV40">
        <f t="shared" ca="1" si="40"/>
        <v>13621.585044053942</v>
      </c>
      <c r="AW40">
        <f t="shared" ca="1" si="60"/>
        <v>184314.96216642382</v>
      </c>
      <c r="AX40">
        <f t="shared" ca="1" si="61"/>
        <v>-31197.425901994829</v>
      </c>
      <c r="BF40">
        <f t="shared" ca="1" si="4"/>
        <v>166739.12130848292</v>
      </c>
      <c r="BJ40">
        <f t="shared" ca="1" si="41"/>
        <v>33836.910159573708</v>
      </c>
      <c r="BK40">
        <f t="shared" ca="1" si="62"/>
        <v>951861.10798592295</v>
      </c>
      <c r="BL40">
        <f t="shared" ca="1" si="63"/>
        <v>-139885.54165277004</v>
      </c>
      <c r="BT40">
        <f t="shared" ca="1" si="5"/>
        <v>845812.47649272659</v>
      </c>
      <c r="BX40">
        <f t="shared" ca="1" si="42"/>
        <v>-12711.794814537237</v>
      </c>
      <c r="BY40">
        <f t="shared" ca="1" si="64"/>
        <v>-160713.78237893622</v>
      </c>
      <c r="BZ40">
        <f t="shared" ca="1" si="65"/>
        <v>16645.596723896178</v>
      </c>
      <c r="CH40">
        <f t="shared" ca="1" si="6"/>
        <v>-156779.98046957728</v>
      </c>
      <c r="CL40">
        <f t="shared" ca="1" si="43"/>
        <v>36407.565948596697</v>
      </c>
      <c r="CM40">
        <f t="shared" ca="1" si="66"/>
        <v>-337800.38871789072</v>
      </c>
      <c r="CN40">
        <f t="shared" ca="1" si="67"/>
        <v>-19862.732655589803</v>
      </c>
      <c r="CV40">
        <f t="shared" ca="1" si="7"/>
        <v>-321255.55542488385</v>
      </c>
    </row>
    <row r="41" spans="16:100" x14ac:dyDescent="0.25">
      <c r="P41" s="3">
        <v>37742</v>
      </c>
      <c r="T41">
        <f t="shared" ca="1" si="38"/>
        <v>63861.397169276614</v>
      </c>
      <c r="U41">
        <f t="shared" ca="1" si="56"/>
        <v>167985.97000254269</v>
      </c>
      <c r="V41">
        <f t="shared" ca="1" si="57"/>
        <v>-40190.569282034397</v>
      </c>
      <c r="AD41">
        <f t="shared" ca="1" si="2"/>
        <v>191656.79788978491</v>
      </c>
      <c r="AH41">
        <f t="shared" ca="1" si="39"/>
        <v>-39031.09522813798</v>
      </c>
      <c r="AI41">
        <f t="shared" ca="1" si="58"/>
        <v>-179139.60567492631</v>
      </c>
      <c r="AJ41">
        <f t="shared" ca="1" si="59"/>
        <v>39489.239164961582</v>
      </c>
      <c r="AR41">
        <f t="shared" ca="1" si="3"/>
        <v>-178681.46173810269</v>
      </c>
      <c r="AV41">
        <f t="shared" ca="1" si="40"/>
        <v>13621.585044053942</v>
      </c>
      <c r="AW41">
        <f t="shared" ca="1" si="60"/>
        <v>184314.96216642382</v>
      </c>
      <c r="AX41">
        <f t="shared" ca="1" si="61"/>
        <v>-31197.425901994829</v>
      </c>
      <c r="BF41">
        <f t="shared" ca="1" si="4"/>
        <v>166739.12130848292</v>
      </c>
      <c r="BJ41">
        <f t="shared" ca="1" si="41"/>
        <v>33836.910159573708</v>
      </c>
      <c r="BK41">
        <f t="shared" ca="1" si="62"/>
        <v>951861.10798592295</v>
      </c>
      <c r="BL41">
        <f t="shared" ca="1" si="63"/>
        <v>-139885.54165277004</v>
      </c>
      <c r="BT41">
        <f t="shared" ca="1" si="5"/>
        <v>845812.47649272659</v>
      </c>
      <c r="BX41">
        <f t="shared" ca="1" si="42"/>
        <v>-12711.794814537237</v>
      </c>
      <c r="BY41">
        <f t="shared" ca="1" si="64"/>
        <v>-160713.78237893622</v>
      </c>
      <c r="BZ41">
        <f t="shared" ca="1" si="65"/>
        <v>16645.596723896178</v>
      </c>
      <c r="CH41">
        <f t="shared" ca="1" si="6"/>
        <v>-156779.98046957728</v>
      </c>
      <c r="CL41">
        <f t="shared" ca="1" si="43"/>
        <v>36407.565948596697</v>
      </c>
      <c r="CM41">
        <f t="shared" ca="1" si="66"/>
        <v>-337800.38871789072</v>
      </c>
      <c r="CN41">
        <f t="shared" ca="1" si="67"/>
        <v>-19862.732655589803</v>
      </c>
      <c r="CV41">
        <f t="shared" ca="1" si="7"/>
        <v>-321255.55542488385</v>
      </c>
    </row>
    <row r="42" spans="16:100" x14ac:dyDescent="0.25">
      <c r="P42" s="3">
        <v>37773</v>
      </c>
      <c r="U42">
        <f t="shared" ca="1" si="56"/>
        <v>167985.97000254269</v>
      </c>
      <c r="V42">
        <f t="shared" ca="1" si="57"/>
        <v>-40190.569282034397</v>
      </c>
      <c r="AD42">
        <f t="shared" ca="1" si="2"/>
        <v>127795.40072050829</v>
      </c>
      <c r="AI42">
        <f t="shared" ca="1" si="58"/>
        <v>-179139.60567492631</v>
      </c>
      <c r="AJ42">
        <f t="shared" ca="1" si="59"/>
        <v>39489.239164961582</v>
      </c>
      <c r="AR42">
        <f t="shared" ca="1" si="3"/>
        <v>-139650.36650996472</v>
      </c>
      <c r="AW42">
        <f t="shared" ca="1" si="60"/>
        <v>184314.96216642382</v>
      </c>
      <c r="AX42">
        <f t="shared" ca="1" si="61"/>
        <v>-31197.425901994829</v>
      </c>
      <c r="BF42">
        <f t="shared" ca="1" si="4"/>
        <v>153117.53626442899</v>
      </c>
      <c r="BK42">
        <f t="shared" ca="1" si="62"/>
        <v>951861.10798592295</v>
      </c>
      <c r="BL42">
        <f t="shared" ca="1" si="63"/>
        <v>-139885.54165277004</v>
      </c>
      <c r="BT42">
        <f t="shared" ca="1" si="5"/>
        <v>811975.56633315294</v>
      </c>
      <c r="BY42">
        <f t="shared" ca="1" si="64"/>
        <v>-160713.78237893622</v>
      </c>
      <c r="BZ42">
        <f t="shared" ca="1" si="65"/>
        <v>16645.596723896178</v>
      </c>
      <c r="CH42">
        <f t="shared" ca="1" si="6"/>
        <v>-144068.18565504003</v>
      </c>
      <c r="CM42">
        <f t="shared" ca="1" si="66"/>
        <v>-337800.38871789072</v>
      </c>
      <c r="CN42">
        <f t="shared" ca="1" si="67"/>
        <v>-19862.732655589803</v>
      </c>
      <c r="CV42">
        <f t="shared" ca="1" si="7"/>
        <v>-357663.12137348054</v>
      </c>
    </row>
    <row r="43" spans="16:100" x14ac:dyDescent="0.25">
      <c r="P43" s="3">
        <v>37803</v>
      </c>
      <c r="U43">
        <f t="shared" ca="1" si="56"/>
        <v>167985.97000254269</v>
      </c>
      <c r="V43">
        <f t="shared" ca="1" si="57"/>
        <v>-40190.569282034397</v>
      </c>
      <c r="AD43">
        <f t="shared" ca="1" si="2"/>
        <v>127795.40072050829</v>
      </c>
      <c r="AI43">
        <f t="shared" ca="1" si="58"/>
        <v>-179139.60567492631</v>
      </c>
      <c r="AJ43">
        <f t="shared" ca="1" si="59"/>
        <v>39489.239164961582</v>
      </c>
      <c r="AR43">
        <f t="shared" ca="1" si="3"/>
        <v>-139650.36650996472</v>
      </c>
      <c r="AW43">
        <f t="shared" ca="1" si="60"/>
        <v>184314.96216642382</v>
      </c>
      <c r="AX43">
        <f t="shared" ca="1" si="61"/>
        <v>-31197.425901994829</v>
      </c>
      <c r="BF43">
        <f t="shared" ca="1" si="4"/>
        <v>153117.53626442899</v>
      </c>
      <c r="BK43">
        <f t="shared" ca="1" si="62"/>
        <v>951861.10798592295</v>
      </c>
      <c r="BL43">
        <f t="shared" ca="1" si="63"/>
        <v>-139885.54165277004</v>
      </c>
      <c r="BT43">
        <f t="shared" ca="1" si="5"/>
        <v>811975.56633315294</v>
      </c>
      <c r="BY43">
        <f t="shared" ca="1" si="64"/>
        <v>-160713.78237893622</v>
      </c>
      <c r="BZ43">
        <f t="shared" ca="1" si="65"/>
        <v>16645.596723896178</v>
      </c>
      <c r="CH43">
        <f t="shared" ca="1" si="6"/>
        <v>-144068.18565504003</v>
      </c>
      <c r="CM43">
        <f t="shared" ca="1" si="66"/>
        <v>-337800.38871789072</v>
      </c>
      <c r="CN43">
        <f t="shared" ca="1" si="67"/>
        <v>-19862.732655589803</v>
      </c>
      <c r="CV43">
        <f t="shared" ca="1" si="7"/>
        <v>-357663.12137348054</v>
      </c>
    </row>
    <row r="44" spans="16:100" x14ac:dyDescent="0.25">
      <c r="P44" s="3">
        <v>37834</v>
      </c>
      <c r="U44">
        <f t="shared" ca="1" si="56"/>
        <v>167985.97000254269</v>
      </c>
      <c r="V44">
        <f t="shared" ca="1" si="57"/>
        <v>-40190.569282034397</v>
      </c>
      <c r="AD44">
        <f t="shared" ca="1" si="2"/>
        <v>127795.40072050829</v>
      </c>
      <c r="AI44">
        <f t="shared" ca="1" si="58"/>
        <v>-179139.60567492631</v>
      </c>
      <c r="AJ44">
        <f t="shared" ca="1" si="59"/>
        <v>39489.239164961582</v>
      </c>
      <c r="AR44">
        <f t="shared" ca="1" si="3"/>
        <v>-139650.36650996472</v>
      </c>
      <c r="AW44">
        <f t="shared" ca="1" si="60"/>
        <v>184314.96216642382</v>
      </c>
      <c r="AX44">
        <f t="shared" ca="1" si="61"/>
        <v>-31197.425901994829</v>
      </c>
      <c r="BF44">
        <f t="shared" ca="1" si="4"/>
        <v>153117.53626442899</v>
      </c>
      <c r="BK44">
        <f t="shared" ca="1" si="62"/>
        <v>951861.10798592295</v>
      </c>
      <c r="BL44">
        <f t="shared" ca="1" si="63"/>
        <v>-139885.54165277004</v>
      </c>
      <c r="BT44">
        <f t="shared" ca="1" si="5"/>
        <v>811975.56633315294</v>
      </c>
      <c r="BY44">
        <f t="shared" ca="1" si="64"/>
        <v>-160713.78237893622</v>
      </c>
      <c r="BZ44">
        <f t="shared" ca="1" si="65"/>
        <v>16645.596723896178</v>
      </c>
      <c r="CH44">
        <f t="shared" ca="1" si="6"/>
        <v>-144068.18565504003</v>
      </c>
      <c r="CM44">
        <f t="shared" ca="1" si="66"/>
        <v>-337800.38871789072</v>
      </c>
      <c r="CN44">
        <f t="shared" ca="1" si="67"/>
        <v>-19862.732655589803</v>
      </c>
      <c r="CV44">
        <f t="shared" ca="1" si="7"/>
        <v>-357663.12137348054</v>
      </c>
    </row>
    <row r="45" spans="16:100" x14ac:dyDescent="0.25">
      <c r="P45" s="3">
        <v>37865</v>
      </c>
      <c r="U45">
        <f t="shared" ca="1" si="56"/>
        <v>167985.97000254269</v>
      </c>
      <c r="V45">
        <f t="shared" ca="1" si="57"/>
        <v>-40190.569282034397</v>
      </c>
      <c r="AD45">
        <f t="shared" ca="1" si="2"/>
        <v>127795.40072050829</v>
      </c>
      <c r="AI45">
        <f t="shared" ca="1" si="58"/>
        <v>-179139.60567492631</v>
      </c>
      <c r="AJ45">
        <f t="shared" ca="1" si="59"/>
        <v>39489.239164961582</v>
      </c>
      <c r="AR45">
        <f t="shared" ca="1" si="3"/>
        <v>-139650.36650996472</v>
      </c>
      <c r="AW45">
        <f t="shared" ca="1" si="60"/>
        <v>184314.96216642382</v>
      </c>
      <c r="AX45">
        <f t="shared" ca="1" si="61"/>
        <v>-31197.425901994829</v>
      </c>
      <c r="BF45">
        <f t="shared" ca="1" si="4"/>
        <v>153117.53626442899</v>
      </c>
      <c r="BK45">
        <f t="shared" ca="1" si="62"/>
        <v>951861.10798592295</v>
      </c>
      <c r="BL45">
        <f t="shared" ca="1" si="63"/>
        <v>-139885.54165277004</v>
      </c>
      <c r="BT45">
        <f t="shared" ca="1" si="5"/>
        <v>811975.56633315294</v>
      </c>
      <c r="BY45">
        <f t="shared" ca="1" si="64"/>
        <v>-160713.78237893622</v>
      </c>
      <c r="BZ45">
        <f t="shared" ca="1" si="65"/>
        <v>16645.596723896178</v>
      </c>
      <c r="CH45">
        <f t="shared" ca="1" si="6"/>
        <v>-144068.18565504003</v>
      </c>
      <c r="CM45">
        <f t="shared" ca="1" si="66"/>
        <v>-337800.38871789072</v>
      </c>
      <c r="CN45">
        <f t="shared" ca="1" si="67"/>
        <v>-19862.732655589803</v>
      </c>
      <c r="CV45">
        <f t="shared" ca="1" si="7"/>
        <v>-357663.12137348054</v>
      </c>
    </row>
    <row r="46" spans="16:100" x14ac:dyDescent="0.25">
      <c r="P46" s="3">
        <v>37895</v>
      </c>
      <c r="U46">
        <f t="shared" ca="1" si="56"/>
        <v>167985.97000254269</v>
      </c>
      <c r="V46">
        <f t="shared" ca="1" si="57"/>
        <v>-40190.569282034397</v>
      </c>
      <c r="AD46">
        <f t="shared" ca="1" si="2"/>
        <v>127795.40072050829</v>
      </c>
      <c r="AI46">
        <f t="shared" ca="1" si="58"/>
        <v>-179139.60567492631</v>
      </c>
      <c r="AJ46">
        <f t="shared" ca="1" si="59"/>
        <v>39489.239164961582</v>
      </c>
      <c r="AR46">
        <f t="shared" ca="1" si="3"/>
        <v>-139650.36650996472</v>
      </c>
      <c r="AW46">
        <f t="shared" ca="1" si="60"/>
        <v>184314.96216642382</v>
      </c>
      <c r="AX46">
        <f t="shared" ca="1" si="61"/>
        <v>-31197.425901994829</v>
      </c>
      <c r="BF46">
        <f t="shared" ca="1" si="4"/>
        <v>153117.53626442899</v>
      </c>
      <c r="BK46">
        <f t="shared" ca="1" si="62"/>
        <v>951861.10798592295</v>
      </c>
      <c r="BL46">
        <f t="shared" ca="1" si="63"/>
        <v>-139885.54165277004</v>
      </c>
      <c r="BT46">
        <f t="shared" ca="1" si="5"/>
        <v>811975.56633315294</v>
      </c>
      <c r="BY46">
        <f t="shared" ca="1" si="64"/>
        <v>-160713.78237893622</v>
      </c>
      <c r="BZ46">
        <f t="shared" ca="1" si="65"/>
        <v>16645.596723896178</v>
      </c>
      <c r="CH46">
        <f t="shared" ca="1" si="6"/>
        <v>-144068.18565504003</v>
      </c>
      <c r="CM46">
        <f t="shared" ca="1" si="66"/>
        <v>-337800.38871789072</v>
      </c>
      <c r="CN46">
        <f t="shared" ca="1" si="67"/>
        <v>-19862.732655589803</v>
      </c>
      <c r="CV46">
        <f t="shared" ca="1" si="7"/>
        <v>-357663.12137348054</v>
      </c>
    </row>
    <row r="47" spans="16:100" x14ac:dyDescent="0.25">
      <c r="P47" s="3">
        <v>37926</v>
      </c>
      <c r="U47">
        <f t="shared" ca="1" si="56"/>
        <v>167985.97000254269</v>
      </c>
      <c r="V47">
        <f t="shared" ca="1" si="57"/>
        <v>-40190.569282034397</v>
      </c>
      <c r="AD47">
        <f t="shared" ca="1" si="2"/>
        <v>127795.40072050829</v>
      </c>
      <c r="AI47">
        <f t="shared" ca="1" si="58"/>
        <v>-179139.60567492631</v>
      </c>
      <c r="AJ47">
        <f t="shared" ca="1" si="59"/>
        <v>39489.239164961582</v>
      </c>
      <c r="AR47">
        <f t="shared" ca="1" si="3"/>
        <v>-139650.36650996472</v>
      </c>
      <c r="AW47">
        <f t="shared" ca="1" si="60"/>
        <v>184314.96216642382</v>
      </c>
      <c r="AX47">
        <f t="shared" ca="1" si="61"/>
        <v>-31197.425901994829</v>
      </c>
      <c r="BF47">
        <f t="shared" ca="1" si="4"/>
        <v>153117.53626442899</v>
      </c>
      <c r="BK47">
        <f t="shared" ca="1" si="62"/>
        <v>951861.10798592295</v>
      </c>
      <c r="BL47">
        <f t="shared" ca="1" si="63"/>
        <v>-139885.54165277004</v>
      </c>
      <c r="BT47">
        <f t="shared" ca="1" si="5"/>
        <v>811975.56633315294</v>
      </c>
      <c r="BY47">
        <f t="shared" ca="1" si="64"/>
        <v>-160713.78237893622</v>
      </c>
      <c r="BZ47">
        <f t="shared" ca="1" si="65"/>
        <v>16645.596723896178</v>
      </c>
      <c r="CH47">
        <f t="shared" ca="1" si="6"/>
        <v>-144068.18565504003</v>
      </c>
      <c r="CM47">
        <f t="shared" ca="1" si="66"/>
        <v>-337800.38871789072</v>
      </c>
      <c r="CN47">
        <f t="shared" ca="1" si="67"/>
        <v>-19862.732655589803</v>
      </c>
      <c r="CV47">
        <f t="shared" ca="1" si="7"/>
        <v>-357663.12137348054</v>
      </c>
    </row>
    <row r="48" spans="16:100" x14ac:dyDescent="0.25">
      <c r="P48" s="3">
        <v>37956</v>
      </c>
      <c r="U48">
        <f t="shared" ca="1" si="56"/>
        <v>167985.97000254269</v>
      </c>
      <c r="V48">
        <f t="shared" ca="1" si="57"/>
        <v>-40190.569282034397</v>
      </c>
      <c r="AD48">
        <f t="shared" ca="1" si="2"/>
        <v>127795.40072050829</v>
      </c>
      <c r="AI48">
        <f t="shared" ca="1" si="58"/>
        <v>-179139.60567492631</v>
      </c>
      <c r="AJ48">
        <f t="shared" ca="1" si="59"/>
        <v>39489.239164961582</v>
      </c>
      <c r="AR48">
        <f t="shared" ca="1" si="3"/>
        <v>-139650.36650996472</v>
      </c>
      <c r="AW48">
        <f t="shared" ca="1" si="60"/>
        <v>184314.96216642382</v>
      </c>
      <c r="AX48">
        <f t="shared" ca="1" si="61"/>
        <v>-31197.425901994829</v>
      </c>
      <c r="BF48">
        <f t="shared" ca="1" si="4"/>
        <v>153117.53626442899</v>
      </c>
      <c r="BK48">
        <f t="shared" ca="1" si="62"/>
        <v>951861.10798592295</v>
      </c>
      <c r="BL48">
        <f t="shared" ca="1" si="63"/>
        <v>-139885.54165277004</v>
      </c>
      <c r="BT48">
        <f t="shared" ca="1" si="5"/>
        <v>811975.56633315294</v>
      </c>
      <c r="BY48">
        <f t="shared" ca="1" si="64"/>
        <v>-160713.78237893622</v>
      </c>
      <c r="BZ48">
        <f t="shared" ca="1" si="65"/>
        <v>16645.596723896178</v>
      </c>
      <c r="CH48">
        <f t="shared" ca="1" si="6"/>
        <v>-144068.18565504003</v>
      </c>
      <c r="CM48">
        <f t="shared" ca="1" si="66"/>
        <v>-337800.38871789072</v>
      </c>
      <c r="CN48">
        <f t="shared" ca="1" si="67"/>
        <v>-19862.732655589803</v>
      </c>
      <c r="CV48">
        <f t="shared" ca="1" si="7"/>
        <v>-357663.12137348054</v>
      </c>
    </row>
    <row r="49" spans="16:100" x14ac:dyDescent="0.25">
      <c r="P49" s="3">
        <v>37987</v>
      </c>
      <c r="V49">
        <f t="shared" ca="1" si="57"/>
        <v>-40190.569282034397</v>
      </c>
      <c r="AD49">
        <f t="shared" ca="1" si="2"/>
        <v>-40190.569282034397</v>
      </c>
      <c r="AJ49">
        <f t="shared" ca="1" si="59"/>
        <v>39489.239164961582</v>
      </c>
      <c r="AR49">
        <f t="shared" ca="1" si="3"/>
        <v>39489.239164961582</v>
      </c>
      <c r="AX49">
        <f t="shared" ca="1" si="61"/>
        <v>-31197.425901994829</v>
      </c>
      <c r="BF49">
        <f t="shared" ca="1" si="4"/>
        <v>-31197.425901994829</v>
      </c>
      <c r="BL49">
        <f t="shared" ca="1" si="63"/>
        <v>-139885.54165277004</v>
      </c>
      <c r="BT49">
        <f t="shared" ca="1" si="5"/>
        <v>-139885.54165277004</v>
      </c>
      <c r="BZ49">
        <f t="shared" ca="1" si="65"/>
        <v>16645.596723896178</v>
      </c>
      <c r="CH49">
        <f t="shared" ca="1" si="6"/>
        <v>16645.596723896178</v>
      </c>
      <c r="CN49">
        <f t="shared" ca="1" si="67"/>
        <v>-19862.732655589803</v>
      </c>
      <c r="CV49">
        <f t="shared" ca="1" si="7"/>
        <v>-19862.732655589803</v>
      </c>
    </row>
    <row r="50" spans="16:100" x14ac:dyDescent="0.25">
      <c r="P50" s="3">
        <v>38018</v>
      </c>
      <c r="V50">
        <f t="shared" ca="1" si="57"/>
        <v>-40190.569282034397</v>
      </c>
      <c r="AD50">
        <f t="shared" ca="1" si="2"/>
        <v>-40190.569282034397</v>
      </c>
      <c r="AJ50">
        <f t="shared" ca="1" si="59"/>
        <v>39489.239164961582</v>
      </c>
      <c r="AR50">
        <f t="shared" ca="1" si="3"/>
        <v>39489.239164961582</v>
      </c>
      <c r="AX50">
        <f t="shared" ca="1" si="61"/>
        <v>-31197.425901994829</v>
      </c>
      <c r="BF50">
        <f t="shared" ca="1" si="4"/>
        <v>-31197.425901994829</v>
      </c>
      <c r="BL50">
        <f t="shared" ca="1" si="63"/>
        <v>-139885.54165277004</v>
      </c>
      <c r="BT50">
        <f t="shared" ca="1" si="5"/>
        <v>-139885.54165277004</v>
      </c>
      <c r="BZ50">
        <f t="shared" ca="1" si="65"/>
        <v>16645.596723896178</v>
      </c>
      <c r="CH50">
        <f t="shared" ca="1" si="6"/>
        <v>16645.596723896178</v>
      </c>
      <c r="CN50">
        <f t="shared" ca="1" si="67"/>
        <v>-19862.732655589803</v>
      </c>
      <c r="CV50">
        <f t="shared" ca="1" si="7"/>
        <v>-19862.732655589803</v>
      </c>
    </row>
    <row r="51" spans="16:100" x14ac:dyDescent="0.25">
      <c r="P51" s="3">
        <v>38047</v>
      </c>
      <c r="V51">
        <f t="shared" ca="1" si="57"/>
        <v>-40190.569282034397</v>
      </c>
      <c r="AD51">
        <f t="shared" ca="1" si="2"/>
        <v>-40190.569282034397</v>
      </c>
      <c r="AJ51">
        <f t="shared" ca="1" si="59"/>
        <v>39489.239164961582</v>
      </c>
      <c r="AR51">
        <f t="shared" ca="1" si="3"/>
        <v>39489.239164961582</v>
      </c>
      <c r="AX51">
        <f t="shared" ca="1" si="61"/>
        <v>-31197.425901994829</v>
      </c>
      <c r="BF51">
        <f t="shared" ca="1" si="4"/>
        <v>-31197.425901994829</v>
      </c>
      <c r="BL51">
        <f t="shared" ca="1" si="63"/>
        <v>-139885.54165277004</v>
      </c>
      <c r="BT51">
        <f t="shared" ca="1" si="5"/>
        <v>-139885.54165277004</v>
      </c>
      <c r="BZ51">
        <f t="shared" ca="1" si="65"/>
        <v>16645.596723896178</v>
      </c>
      <c r="CH51">
        <f t="shared" ca="1" si="6"/>
        <v>16645.596723896178</v>
      </c>
      <c r="CN51">
        <f t="shared" ca="1" si="67"/>
        <v>-19862.732655589803</v>
      </c>
      <c r="CV51">
        <f t="shared" ca="1" si="7"/>
        <v>-19862.732655589803</v>
      </c>
    </row>
    <row r="52" spans="16:100" x14ac:dyDescent="0.25">
      <c r="P52" s="3">
        <v>38078</v>
      </c>
      <c r="V52">
        <f t="shared" ca="1" si="57"/>
        <v>-40190.569282034397</v>
      </c>
      <c r="AD52">
        <f t="shared" ca="1" si="2"/>
        <v>-40190.569282034397</v>
      </c>
      <c r="AJ52">
        <f t="shared" ca="1" si="59"/>
        <v>39489.239164961582</v>
      </c>
      <c r="AR52">
        <f t="shared" ca="1" si="3"/>
        <v>39489.239164961582</v>
      </c>
      <c r="AX52">
        <f t="shared" ca="1" si="61"/>
        <v>-31197.425901994829</v>
      </c>
      <c r="BF52">
        <f t="shared" ca="1" si="4"/>
        <v>-31197.425901994829</v>
      </c>
      <c r="BL52">
        <f t="shared" ca="1" si="63"/>
        <v>-139885.54165277004</v>
      </c>
      <c r="BT52">
        <f t="shared" ca="1" si="5"/>
        <v>-139885.54165277004</v>
      </c>
      <c r="BZ52">
        <f t="shared" ca="1" si="65"/>
        <v>16645.596723896178</v>
      </c>
      <c r="CH52">
        <f t="shared" ca="1" si="6"/>
        <v>16645.596723896178</v>
      </c>
      <c r="CN52">
        <f t="shared" ca="1" si="67"/>
        <v>-19862.732655589803</v>
      </c>
      <c r="CV52">
        <f t="shared" ca="1" si="7"/>
        <v>-19862.732655589803</v>
      </c>
    </row>
    <row r="53" spans="16:100" x14ac:dyDescent="0.25">
      <c r="P53" s="3">
        <v>38108</v>
      </c>
      <c r="V53">
        <f t="shared" ca="1" si="57"/>
        <v>-40190.569282034397</v>
      </c>
      <c r="AD53">
        <f t="shared" ca="1" si="2"/>
        <v>-40190.569282034397</v>
      </c>
      <c r="AJ53">
        <f t="shared" ca="1" si="59"/>
        <v>39489.239164961582</v>
      </c>
      <c r="AR53">
        <f t="shared" ca="1" si="3"/>
        <v>39489.239164961582</v>
      </c>
      <c r="AX53">
        <f t="shared" ca="1" si="61"/>
        <v>-31197.425901994829</v>
      </c>
      <c r="BF53">
        <f t="shared" ca="1" si="4"/>
        <v>-31197.425901994829</v>
      </c>
      <c r="BL53">
        <f t="shared" ca="1" si="63"/>
        <v>-139885.54165277004</v>
      </c>
      <c r="BT53">
        <f t="shared" ca="1" si="5"/>
        <v>-139885.54165277004</v>
      </c>
      <c r="BZ53">
        <f t="shared" ca="1" si="65"/>
        <v>16645.596723896178</v>
      </c>
      <c r="CH53">
        <f t="shared" ca="1" si="6"/>
        <v>16645.596723896178</v>
      </c>
      <c r="CN53">
        <f t="shared" ca="1" si="67"/>
        <v>-19862.732655589803</v>
      </c>
      <c r="CV53">
        <f t="shared" ca="1" si="7"/>
        <v>-19862.732655589803</v>
      </c>
    </row>
    <row r="54" spans="16:100" x14ac:dyDescent="0.25">
      <c r="P54" s="3">
        <v>38139</v>
      </c>
      <c r="V54">
        <f t="shared" ca="1" si="57"/>
        <v>-40190.569282034397</v>
      </c>
      <c r="AD54">
        <f t="shared" ca="1" si="2"/>
        <v>-40190.569282034397</v>
      </c>
      <c r="AJ54">
        <f t="shared" ca="1" si="59"/>
        <v>39489.239164961582</v>
      </c>
      <c r="AR54">
        <f t="shared" ca="1" si="3"/>
        <v>39489.239164961582</v>
      </c>
      <c r="AX54">
        <f t="shared" ca="1" si="61"/>
        <v>-31197.425901994829</v>
      </c>
      <c r="BF54">
        <f t="shared" ca="1" si="4"/>
        <v>-31197.425901994829</v>
      </c>
      <c r="BL54">
        <f t="shared" ca="1" si="63"/>
        <v>-139885.54165277004</v>
      </c>
      <c r="BT54">
        <f t="shared" ca="1" si="5"/>
        <v>-139885.54165277004</v>
      </c>
      <c r="BZ54">
        <f t="shared" ca="1" si="65"/>
        <v>16645.596723896178</v>
      </c>
      <c r="CH54">
        <f t="shared" ca="1" si="6"/>
        <v>16645.596723896178</v>
      </c>
      <c r="CN54">
        <f t="shared" ca="1" si="67"/>
        <v>-19862.732655589803</v>
      </c>
      <c r="CV54">
        <f t="shared" ca="1" si="7"/>
        <v>-19862.732655589803</v>
      </c>
    </row>
    <row r="55" spans="16:100" x14ac:dyDescent="0.25">
      <c r="P55" s="3">
        <v>38169</v>
      </c>
      <c r="V55">
        <f t="shared" ca="1" si="57"/>
        <v>-40190.569282034397</v>
      </c>
      <c r="AD55">
        <f t="shared" ref="AD55:AD86" ca="1" si="68">SUM(R55:AC55)</f>
        <v>-40190.569282034397</v>
      </c>
      <c r="AJ55">
        <f t="shared" ca="1" si="59"/>
        <v>39489.239164961582</v>
      </c>
      <c r="AR55">
        <f t="shared" ref="AR55:AR86" ca="1" si="69">SUM(AF55:AQ55)</f>
        <v>39489.239164961582</v>
      </c>
      <c r="AX55">
        <f t="shared" ca="1" si="61"/>
        <v>-31197.425901994829</v>
      </c>
      <c r="BF55">
        <f t="shared" ref="BF55:BF86" ca="1" si="70">SUM(AT55:BE55)</f>
        <v>-31197.425901994829</v>
      </c>
      <c r="BL55">
        <f t="shared" ca="1" si="63"/>
        <v>-139885.54165277004</v>
      </c>
      <c r="BT55">
        <f t="shared" ref="BT55:BT86" ca="1" si="71">SUM(BH55:BS55)</f>
        <v>-139885.54165277004</v>
      </c>
      <c r="BZ55">
        <f t="shared" ca="1" si="65"/>
        <v>16645.596723896178</v>
      </c>
      <c r="CH55">
        <f t="shared" ref="CH55:CH86" ca="1" si="72">SUM(BV55:CG55)</f>
        <v>16645.596723896178</v>
      </c>
      <c r="CN55">
        <f t="shared" ca="1" si="67"/>
        <v>-19862.732655589803</v>
      </c>
      <c r="CV55">
        <f t="shared" ref="CV55:CV86" ca="1" si="73">SUM(CJ55:CU55)</f>
        <v>-19862.732655589803</v>
      </c>
    </row>
    <row r="56" spans="16:100" x14ac:dyDescent="0.25">
      <c r="P56" s="3">
        <v>38200</v>
      </c>
      <c r="V56">
        <f t="shared" ca="1" si="57"/>
        <v>-40190.569282034397</v>
      </c>
      <c r="AD56">
        <f t="shared" ca="1" si="68"/>
        <v>-40190.569282034397</v>
      </c>
      <c r="AJ56">
        <f t="shared" ca="1" si="59"/>
        <v>39489.239164961582</v>
      </c>
      <c r="AR56">
        <f t="shared" ca="1" si="69"/>
        <v>39489.239164961582</v>
      </c>
      <c r="AX56">
        <f t="shared" ca="1" si="61"/>
        <v>-31197.425901994829</v>
      </c>
      <c r="BF56">
        <f t="shared" ca="1" si="70"/>
        <v>-31197.425901994829</v>
      </c>
      <c r="BL56">
        <f t="shared" ca="1" si="63"/>
        <v>-139885.54165277004</v>
      </c>
      <c r="BT56">
        <f t="shared" ca="1" si="71"/>
        <v>-139885.54165277004</v>
      </c>
      <c r="BZ56">
        <f t="shared" ca="1" si="65"/>
        <v>16645.596723896178</v>
      </c>
      <c r="CH56">
        <f t="shared" ca="1" si="72"/>
        <v>16645.596723896178</v>
      </c>
      <c r="CN56">
        <f t="shared" ca="1" si="67"/>
        <v>-19862.732655589803</v>
      </c>
      <c r="CV56">
        <f t="shared" ca="1" si="73"/>
        <v>-19862.732655589803</v>
      </c>
    </row>
    <row r="57" spans="16:100" x14ac:dyDescent="0.25">
      <c r="P57" s="3">
        <v>38231</v>
      </c>
      <c r="V57">
        <f t="shared" ca="1" si="57"/>
        <v>-40190.569282034397</v>
      </c>
      <c r="AD57">
        <f t="shared" ca="1" si="68"/>
        <v>-40190.569282034397</v>
      </c>
      <c r="AJ57">
        <f t="shared" ca="1" si="59"/>
        <v>39489.239164961582</v>
      </c>
      <c r="AR57">
        <f t="shared" ca="1" si="69"/>
        <v>39489.239164961582</v>
      </c>
      <c r="AX57">
        <f t="shared" ca="1" si="61"/>
        <v>-31197.425901994829</v>
      </c>
      <c r="BF57">
        <f t="shared" ca="1" si="70"/>
        <v>-31197.425901994829</v>
      </c>
      <c r="BL57">
        <f t="shared" ca="1" si="63"/>
        <v>-139885.54165277004</v>
      </c>
      <c r="BT57">
        <f t="shared" ca="1" si="71"/>
        <v>-139885.54165277004</v>
      </c>
      <c r="BZ57">
        <f t="shared" ca="1" si="65"/>
        <v>16645.596723896178</v>
      </c>
      <c r="CH57">
        <f t="shared" ca="1" si="72"/>
        <v>16645.596723896178</v>
      </c>
      <c r="CN57">
        <f t="shared" ca="1" si="67"/>
        <v>-19862.732655589803</v>
      </c>
      <c r="CV57">
        <f t="shared" ca="1" si="73"/>
        <v>-19862.732655589803</v>
      </c>
    </row>
    <row r="58" spans="16:100" x14ac:dyDescent="0.25">
      <c r="P58" s="3">
        <v>38261</v>
      </c>
      <c r="V58">
        <f t="shared" ca="1" si="57"/>
        <v>-40190.569282034397</v>
      </c>
      <c r="AD58">
        <f t="shared" ca="1" si="68"/>
        <v>-40190.569282034397</v>
      </c>
      <c r="AJ58">
        <f t="shared" ca="1" si="59"/>
        <v>39489.239164961582</v>
      </c>
      <c r="AR58">
        <f t="shared" ca="1" si="69"/>
        <v>39489.239164961582</v>
      </c>
      <c r="AX58">
        <f t="shared" ca="1" si="61"/>
        <v>-31197.425901994829</v>
      </c>
      <c r="BF58">
        <f t="shared" ca="1" si="70"/>
        <v>-31197.425901994829</v>
      </c>
      <c r="BL58">
        <f t="shared" ca="1" si="63"/>
        <v>-139885.54165277004</v>
      </c>
      <c r="BT58">
        <f t="shared" ca="1" si="71"/>
        <v>-139885.54165277004</v>
      </c>
      <c r="BZ58">
        <f t="shared" ca="1" si="65"/>
        <v>16645.596723896178</v>
      </c>
      <c r="CH58">
        <f t="shared" ca="1" si="72"/>
        <v>16645.596723896178</v>
      </c>
      <c r="CN58">
        <f t="shared" ca="1" si="67"/>
        <v>-19862.732655589803</v>
      </c>
      <c r="CV58">
        <f t="shared" ca="1" si="73"/>
        <v>-19862.732655589803</v>
      </c>
    </row>
    <row r="59" spans="16:100" x14ac:dyDescent="0.25">
      <c r="P59" s="3">
        <v>38292</v>
      </c>
      <c r="V59">
        <f t="shared" ca="1" si="57"/>
        <v>-40190.569282034397</v>
      </c>
      <c r="AD59">
        <f t="shared" ca="1" si="68"/>
        <v>-40190.569282034397</v>
      </c>
      <c r="AJ59">
        <f t="shared" ca="1" si="59"/>
        <v>39489.239164961582</v>
      </c>
      <c r="AR59">
        <f t="shared" ca="1" si="69"/>
        <v>39489.239164961582</v>
      </c>
      <c r="AX59">
        <f t="shared" ca="1" si="61"/>
        <v>-31197.425901994829</v>
      </c>
      <c r="BF59">
        <f t="shared" ca="1" si="70"/>
        <v>-31197.425901994829</v>
      </c>
      <c r="BL59">
        <f t="shared" ca="1" si="63"/>
        <v>-139885.54165277004</v>
      </c>
      <c r="BT59">
        <f t="shared" ca="1" si="71"/>
        <v>-139885.54165277004</v>
      </c>
      <c r="BZ59">
        <f t="shared" ca="1" si="65"/>
        <v>16645.596723896178</v>
      </c>
      <c r="CH59">
        <f t="shared" ca="1" si="72"/>
        <v>16645.596723896178</v>
      </c>
      <c r="CN59">
        <f t="shared" ca="1" si="67"/>
        <v>-19862.732655589803</v>
      </c>
      <c r="CV59">
        <f t="shared" ca="1" si="73"/>
        <v>-19862.732655589803</v>
      </c>
    </row>
    <row r="60" spans="16:100" x14ac:dyDescent="0.25">
      <c r="P60" s="3">
        <v>38322</v>
      </c>
      <c r="V60">
        <f t="shared" ca="1" si="57"/>
        <v>-40190.569282034397</v>
      </c>
      <c r="AD60">
        <f t="shared" ca="1" si="68"/>
        <v>-40190.569282034397</v>
      </c>
      <c r="AJ60">
        <f t="shared" ca="1" si="59"/>
        <v>39489.239164961582</v>
      </c>
      <c r="AR60">
        <f t="shared" ca="1" si="69"/>
        <v>39489.239164961582</v>
      </c>
      <c r="AX60">
        <f t="shared" ca="1" si="61"/>
        <v>-31197.425901994829</v>
      </c>
      <c r="BF60">
        <f t="shared" ca="1" si="70"/>
        <v>-31197.425901994829</v>
      </c>
      <c r="BL60">
        <f t="shared" ca="1" si="63"/>
        <v>-139885.54165277004</v>
      </c>
      <c r="BT60">
        <f t="shared" ca="1" si="71"/>
        <v>-139885.54165277004</v>
      </c>
      <c r="BZ60">
        <f t="shared" ca="1" si="65"/>
        <v>16645.596723896178</v>
      </c>
      <c r="CH60">
        <f t="shared" ca="1" si="72"/>
        <v>16645.596723896178</v>
      </c>
      <c r="CN60">
        <f t="shared" ca="1" si="67"/>
        <v>-19862.732655589803</v>
      </c>
      <c r="CV60">
        <f t="shared" ca="1" si="73"/>
        <v>-19862.732655589803</v>
      </c>
    </row>
    <row r="61" spans="16:100" x14ac:dyDescent="0.25">
      <c r="P61" s="3">
        <v>38353</v>
      </c>
      <c r="V61">
        <f t="shared" ca="1" si="57"/>
        <v>-40190.569282034397</v>
      </c>
      <c r="AD61">
        <f t="shared" ca="1" si="68"/>
        <v>-40190.569282034397</v>
      </c>
      <c r="AJ61">
        <f t="shared" ca="1" si="59"/>
        <v>39489.239164961582</v>
      </c>
      <c r="AR61">
        <f t="shared" ca="1" si="69"/>
        <v>39489.239164961582</v>
      </c>
      <c r="AX61">
        <f t="shared" ca="1" si="61"/>
        <v>-31197.425901994829</v>
      </c>
      <c r="BF61">
        <f t="shared" ca="1" si="70"/>
        <v>-31197.425901994829</v>
      </c>
      <c r="BL61">
        <f t="shared" ca="1" si="63"/>
        <v>-139885.54165277004</v>
      </c>
      <c r="BT61">
        <f t="shared" ca="1" si="71"/>
        <v>-139885.54165277004</v>
      </c>
      <c r="BZ61">
        <f t="shared" ca="1" si="65"/>
        <v>16645.596723896178</v>
      </c>
      <c r="CH61">
        <f t="shared" ca="1" si="72"/>
        <v>16645.596723896178</v>
      </c>
      <c r="CN61">
        <f t="shared" ca="1" si="67"/>
        <v>-19862.732655589803</v>
      </c>
      <c r="CV61">
        <f t="shared" ca="1" si="73"/>
        <v>-19862.732655589803</v>
      </c>
    </row>
    <row r="62" spans="16:100" x14ac:dyDescent="0.25">
      <c r="P62" s="3">
        <v>38384</v>
      </c>
      <c r="V62">
        <f t="shared" ca="1" si="57"/>
        <v>-40190.569282034397</v>
      </c>
      <c r="AD62">
        <f t="shared" ca="1" si="68"/>
        <v>-40190.569282034397</v>
      </c>
      <c r="AJ62">
        <f t="shared" ca="1" si="59"/>
        <v>39489.239164961582</v>
      </c>
      <c r="AR62">
        <f t="shared" ca="1" si="69"/>
        <v>39489.239164961582</v>
      </c>
      <c r="AX62">
        <f t="shared" ca="1" si="61"/>
        <v>-31197.425901994829</v>
      </c>
      <c r="BF62">
        <f t="shared" ca="1" si="70"/>
        <v>-31197.425901994829</v>
      </c>
      <c r="BL62">
        <f t="shared" ca="1" si="63"/>
        <v>-139885.54165277004</v>
      </c>
      <c r="BT62">
        <f t="shared" ca="1" si="71"/>
        <v>-139885.54165277004</v>
      </c>
      <c r="BZ62">
        <f t="shared" ca="1" si="65"/>
        <v>16645.596723896178</v>
      </c>
      <c r="CH62">
        <f t="shared" ca="1" si="72"/>
        <v>16645.596723896178</v>
      </c>
      <c r="CN62">
        <f t="shared" ca="1" si="67"/>
        <v>-19862.732655589803</v>
      </c>
      <c r="CV62">
        <f t="shared" ca="1" si="73"/>
        <v>-19862.732655589803</v>
      </c>
    </row>
    <row r="63" spans="16:100" x14ac:dyDescent="0.25">
      <c r="P63" s="3">
        <v>38412</v>
      </c>
      <c r="V63">
        <f t="shared" ca="1" si="57"/>
        <v>-40190.569282034397</v>
      </c>
      <c r="AD63">
        <f t="shared" ca="1" si="68"/>
        <v>-40190.569282034397</v>
      </c>
      <c r="AJ63">
        <f t="shared" ca="1" si="59"/>
        <v>39489.239164961582</v>
      </c>
      <c r="AR63">
        <f t="shared" ca="1" si="69"/>
        <v>39489.239164961582</v>
      </c>
      <c r="AX63">
        <f t="shared" ca="1" si="61"/>
        <v>-31197.425901994829</v>
      </c>
      <c r="BF63">
        <f t="shared" ca="1" si="70"/>
        <v>-31197.425901994829</v>
      </c>
      <c r="BL63">
        <f t="shared" ca="1" si="63"/>
        <v>-139885.54165277004</v>
      </c>
      <c r="BT63">
        <f t="shared" ca="1" si="71"/>
        <v>-139885.54165277004</v>
      </c>
      <c r="BZ63">
        <f t="shared" ca="1" si="65"/>
        <v>16645.596723896178</v>
      </c>
      <c r="CH63">
        <f t="shared" ca="1" si="72"/>
        <v>16645.596723896178</v>
      </c>
      <c r="CN63">
        <f t="shared" ca="1" si="67"/>
        <v>-19862.732655589803</v>
      </c>
      <c r="CV63">
        <f t="shared" ca="1" si="73"/>
        <v>-19862.732655589803</v>
      </c>
    </row>
    <row r="64" spans="16:100" x14ac:dyDescent="0.25">
      <c r="P64" s="3">
        <v>38443</v>
      </c>
      <c r="V64">
        <f t="shared" ca="1" si="57"/>
        <v>-40190.569282034397</v>
      </c>
      <c r="AD64">
        <f t="shared" ca="1" si="68"/>
        <v>-40190.569282034397</v>
      </c>
      <c r="AJ64">
        <f t="shared" ca="1" si="59"/>
        <v>39489.239164961582</v>
      </c>
      <c r="AR64">
        <f t="shared" ca="1" si="69"/>
        <v>39489.239164961582</v>
      </c>
      <c r="AX64">
        <f t="shared" ca="1" si="61"/>
        <v>-31197.425901994829</v>
      </c>
      <c r="BF64">
        <f t="shared" ca="1" si="70"/>
        <v>-31197.425901994829</v>
      </c>
      <c r="BL64">
        <f t="shared" ca="1" si="63"/>
        <v>-139885.54165277004</v>
      </c>
      <c r="BT64">
        <f t="shared" ca="1" si="71"/>
        <v>-139885.54165277004</v>
      </c>
      <c r="BZ64">
        <f t="shared" ca="1" si="65"/>
        <v>16645.596723896178</v>
      </c>
      <c r="CH64">
        <f t="shared" ca="1" si="72"/>
        <v>16645.596723896178</v>
      </c>
      <c r="CN64">
        <f t="shared" ca="1" si="67"/>
        <v>-19862.732655589803</v>
      </c>
      <c r="CV64">
        <f t="shared" ca="1" si="73"/>
        <v>-19862.732655589803</v>
      </c>
    </row>
    <row r="65" spans="16:100" x14ac:dyDescent="0.25">
      <c r="P65" s="3">
        <v>38473</v>
      </c>
      <c r="V65">
        <f t="shared" ca="1" si="57"/>
        <v>-40190.569282034397</v>
      </c>
      <c r="AD65">
        <f t="shared" ca="1" si="68"/>
        <v>-40190.569282034397</v>
      </c>
      <c r="AJ65">
        <f t="shared" ca="1" si="59"/>
        <v>39489.239164961582</v>
      </c>
      <c r="AR65">
        <f t="shared" ca="1" si="69"/>
        <v>39489.239164961582</v>
      </c>
      <c r="AX65">
        <f t="shared" ca="1" si="61"/>
        <v>-31197.425901994829</v>
      </c>
      <c r="BF65">
        <f t="shared" ca="1" si="70"/>
        <v>-31197.425901994829</v>
      </c>
      <c r="BL65">
        <f t="shared" ca="1" si="63"/>
        <v>-139885.54165277004</v>
      </c>
      <c r="BT65">
        <f t="shared" ca="1" si="71"/>
        <v>-139885.54165277004</v>
      </c>
      <c r="BZ65">
        <f t="shared" ca="1" si="65"/>
        <v>16645.596723896178</v>
      </c>
      <c r="CH65">
        <f t="shared" ca="1" si="72"/>
        <v>16645.596723896178</v>
      </c>
      <c r="CN65">
        <f t="shared" ca="1" si="67"/>
        <v>-19862.732655589803</v>
      </c>
      <c r="CV65">
        <f t="shared" ca="1" si="73"/>
        <v>-19862.732655589803</v>
      </c>
    </row>
    <row r="66" spans="16:100" x14ac:dyDescent="0.25">
      <c r="P66" s="3">
        <v>38504</v>
      </c>
      <c r="V66">
        <f t="shared" ca="1" si="57"/>
        <v>-40190.569282034397</v>
      </c>
      <c r="AD66">
        <f t="shared" ca="1" si="68"/>
        <v>-40190.569282034397</v>
      </c>
      <c r="AJ66">
        <f t="shared" ca="1" si="59"/>
        <v>39489.239164961582</v>
      </c>
      <c r="AR66">
        <f t="shared" ca="1" si="69"/>
        <v>39489.239164961582</v>
      </c>
      <c r="AX66">
        <f t="shared" ca="1" si="61"/>
        <v>-31197.425901994829</v>
      </c>
      <c r="BF66">
        <f t="shared" ca="1" si="70"/>
        <v>-31197.425901994829</v>
      </c>
      <c r="BL66">
        <f t="shared" ca="1" si="63"/>
        <v>-139885.54165277004</v>
      </c>
      <c r="BT66">
        <f t="shared" ca="1" si="71"/>
        <v>-139885.54165277004</v>
      </c>
      <c r="BZ66">
        <f t="shared" ca="1" si="65"/>
        <v>16645.596723896178</v>
      </c>
      <c r="CH66">
        <f t="shared" ca="1" si="72"/>
        <v>16645.596723896178</v>
      </c>
      <c r="CN66">
        <f t="shared" ca="1" si="67"/>
        <v>-19862.732655589803</v>
      </c>
      <c r="CV66">
        <f t="shared" ca="1" si="73"/>
        <v>-19862.732655589803</v>
      </c>
    </row>
    <row r="67" spans="16:100" x14ac:dyDescent="0.25">
      <c r="P67" s="3">
        <v>38534</v>
      </c>
      <c r="V67">
        <f t="shared" ca="1" si="57"/>
        <v>-40190.569282034397</v>
      </c>
      <c r="AD67">
        <f t="shared" ca="1" si="68"/>
        <v>-40190.569282034397</v>
      </c>
      <c r="AJ67">
        <f t="shared" ca="1" si="59"/>
        <v>39489.239164961582</v>
      </c>
      <c r="AR67">
        <f t="shared" ca="1" si="69"/>
        <v>39489.239164961582</v>
      </c>
      <c r="AX67">
        <f t="shared" ca="1" si="61"/>
        <v>-31197.425901994829</v>
      </c>
      <c r="BF67">
        <f t="shared" ca="1" si="70"/>
        <v>-31197.425901994829</v>
      </c>
      <c r="BL67">
        <f t="shared" ca="1" si="63"/>
        <v>-139885.54165277004</v>
      </c>
      <c r="BT67">
        <f t="shared" ca="1" si="71"/>
        <v>-139885.54165277004</v>
      </c>
      <c r="BZ67">
        <f t="shared" ca="1" si="65"/>
        <v>16645.596723896178</v>
      </c>
      <c r="CH67">
        <f t="shared" ca="1" si="72"/>
        <v>16645.596723896178</v>
      </c>
      <c r="CN67">
        <f t="shared" ca="1" si="67"/>
        <v>-19862.732655589803</v>
      </c>
      <c r="CV67">
        <f t="shared" ca="1" si="73"/>
        <v>-19862.732655589803</v>
      </c>
    </row>
    <row r="68" spans="16:100" x14ac:dyDescent="0.25">
      <c r="P68" s="3">
        <v>38565</v>
      </c>
      <c r="V68">
        <f t="shared" ca="1" si="57"/>
        <v>-40190.569282034397</v>
      </c>
      <c r="AD68">
        <f t="shared" ca="1" si="68"/>
        <v>-40190.569282034397</v>
      </c>
      <c r="AJ68">
        <f t="shared" ca="1" si="59"/>
        <v>39489.239164961582</v>
      </c>
      <c r="AR68">
        <f t="shared" ca="1" si="69"/>
        <v>39489.239164961582</v>
      </c>
      <c r="AX68">
        <f t="shared" ca="1" si="61"/>
        <v>-31197.425901994829</v>
      </c>
      <c r="BF68">
        <f t="shared" ca="1" si="70"/>
        <v>-31197.425901994829</v>
      </c>
      <c r="BL68">
        <f t="shared" ca="1" si="63"/>
        <v>-139885.54165277004</v>
      </c>
      <c r="BT68">
        <f t="shared" ca="1" si="71"/>
        <v>-139885.54165277004</v>
      </c>
      <c r="BZ68">
        <f t="shared" ca="1" si="65"/>
        <v>16645.596723896178</v>
      </c>
      <c r="CH68">
        <f t="shared" ca="1" si="72"/>
        <v>16645.596723896178</v>
      </c>
      <c r="CN68">
        <f t="shared" ca="1" si="67"/>
        <v>-19862.732655589803</v>
      </c>
      <c r="CV68">
        <f t="shared" ca="1" si="73"/>
        <v>-19862.732655589803</v>
      </c>
    </row>
    <row r="69" spans="16:100" x14ac:dyDescent="0.25">
      <c r="P69" s="3">
        <v>38596</v>
      </c>
      <c r="V69">
        <f t="shared" ref="V69:V96" ca="1" si="74">R$11</f>
        <v>-40190.569282034397</v>
      </c>
      <c r="AD69">
        <f t="shared" ca="1" si="68"/>
        <v>-40190.569282034397</v>
      </c>
      <c r="AJ69">
        <f t="shared" ref="AJ69:AJ96" ca="1" si="75">S$11</f>
        <v>39489.239164961582</v>
      </c>
      <c r="AR69">
        <f t="shared" ca="1" si="69"/>
        <v>39489.239164961582</v>
      </c>
      <c r="AX69">
        <f t="shared" ref="AX69:AX96" ca="1" si="76">T$11</f>
        <v>-31197.425901994829</v>
      </c>
      <c r="BF69">
        <f t="shared" ca="1" si="70"/>
        <v>-31197.425901994829</v>
      </c>
      <c r="BL69">
        <f t="shared" ref="BL69:BL96" ca="1" si="77">U$11</f>
        <v>-139885.54165277004</v>
      </c>
      <c r="BT69">
        <f t="shared" ca="1" si="71"/>
        <v>-139885.54165277004</v>
      </c>
      <c r="BZ69">
        <f t="shared" ref="BZ69:BZ96" ca="1" si="78">V$11</f>
        <v>16645.596723896178</v>
      </c>
      <c r="CH69">
        <f t="shared" ca="1" si="72"/>
        <v>16645.596723896178</v>
      </c>
      <c r="CN69">
        <f t="shared" ref="CN69:CN96" ca="1" si="79">W$11</f>
        <v>-19862.732655589803</v>
      </c>
      <c r="CV69">
        <f t="shared" ca="1" si="73"/>
        <v>-19862.732655589803</v>
      </c>
    </row>
    <row r="70" spans="16:100" x14ac:dyDescent="0.25">
      <c r="P70" s="3">
        <v>38626</v>
      </c>
      <c r="V70">
        <f t="shared" ca="1" si="74"/>
        <v>-40190.569282034397</v>
      </c>
      <c r="AD70">
        <f t="shared" ca="1" si="68"/>
        <v>-40190.569282034397</v>
      </c>
      <c r="AJ70">
        <f t="shared" ca="1" si="75"/>
        <v>39489.239164961582</v>
      </c>
      <c r="AR70">
        <f t="shared" ca="1" si="69"/>
        <v>39489.239164961582</v>
      </c>
      <c r="AX70">
        <f t="shared" ca="1" si="76"/>
        <v>-31197.425901994829</v>
      </c>
      <c r="BF70">
        <f t="shared" ca="1" si="70"/>
        <v>-31197.425901994829</v>
      </c>
      <c r="BL70">
        <f t="shared" ca="1" si="77"/>
        <v>-139885.54165277004</v>
      </c>
      <c r="BT70">
        <f t="shared" ca="1" si="71"/>
        <v>-139885.54165277004</v>
      </c>
      <c r="BZ70">
        <f t="shared" ca="1" si="78"/>
        <v>16645.596723896178</v>
      </c>
      <c r="CH70">
        <f t="shared" ca="1" si="72"/>
        <v>16645.596723896178</v>
      </c>
      <c r="CN70">
        <f t="shared" ca="1" si="79"/>
        <v>-19862.732655589803</v>
      </c>
      <c r="CV70">
        <f t="shared" ca="1" si="73"/>
        <v>-19862.732655589803</v>
      </c>
    </row>
    <row r="71" spans="16:100" x14ac:dyDescent="0.25">
      <c r="P71" s="3">
        <v>38657</v>
      </c>
      <c r="V71">
        <f t="shared" ca="1" si="74"/>
        <v>-40190.569282034397</v>
      </c>
      <c r="AD71">
        <f t="shared" ca="1" si="68"/>
        <v>-40190.569282034397</v>
      </c>
      <c r="AJ71">
        <f t="shared" ca="1" si="75"/>
        <v>39489.239164961582</v>
      </c>
      <c r="AR71">
        <f t="shared" ca="1" si="69"/>
        <v>39489.239164961582</v>
      </c>
      <c r="AX71">
        <f t="shared" ca="1" si="76"/>
        <v>-31197.425901994829</v>
      </c>
      <c r="BF71">
        <f t="shared" ca="1" si="70"/>
        <v>-31197.425901994829</v>
      </c>
      <c r="BL71">
        <f t="shared" ca="1" si="77"/>
        <v>-139885.54165277004</v>
      </c>
      <c r="BT71">
        <f t="shared" ca="1" si="71"/>
        <v>-139885.54165277004</v>
      </c>
      <c r="BZ71">
        <f t="shared" ca="1" si="78"/>
        <v>16645.596723896178</v>
      </c>
      <c r="CH71">
        <f t="shared" ca="1" si="72"/>
        <v>16645.596723896178</v>
      </c>
      <c r="CN71">
        <f t="shared" ca="1" si="79"/>
        <v>-19862.732655589803</v>
      </c>
      <c r="CV71">
        <f t="shared" ca="1" si="73"/>
        <v>-19862.732655589803</v>
      </c>
    </row>
    <row r="72" spans="16:100" x14ac:dyDescent="0.25">
      <c r="P72" s="3">
        <v>38687</v>
      </c>
      <c r="V72">
        <f t="shared" ca="1" si="74"/>
        <v>-40190.569282034397</v>
      </c>
      <c r="AD72">
        <f t="shared" ca="1" si="68"/>
        <v>-40190.569282034397</v>
      </c>
      <c r="AJ72">
        <f t="shared" ca="1" si="75"/>
        <v>39489.239164961582</v>
      </c>
      <c r="AR72">
        <f t="shared" ca="1" si="69"/>
        <v>39489.239164961582</v>
      </c>
      <c r="AX72">
        <f t="shared" ca="1" si="76"/>
        <v>-31197.425901994829</v>
      </c>
      <c r="BF72">
        <f t="shared" ca="1" si="70"/>
        <v>-31197.425901994829</v>
      </c>
      <c r="BL72">
        <f t="shared" ca="1" si="77"/>
        <v>-139885.54165277004</v>
      </c>
      <c r="BT72">
        <f t="shared" ca="1" si="71"/>
        <v>-139885.54165277004</v>
      </c>
      <c r="BZ72">
        <f t="shared" ca="1" si="78"/>
        <v>16645.596723896178</v>
      </c>
      <c r="CH72">
        <f t="shared" ca="1" si="72"/>
        <v>16645.596723896178</v>
      </c>
      <c r="CN72">
        <f t="shared" ca="1" si="79"/>
        <v>-19862.732655589803</v>
      </c>
      <c r="CV72">
        <f t="shared" ca="1" si="73"/>
        <v>-19862.732655589803</v>
      </c>
    </row>
    <row r="73" spans="16:100" x14ac:dyDescent="0.25">
      <c r="P73" s="3">
        <v>38718</v>
      </c>
      <c r="V73">
        <f t="shared" ca="1" si="74"/>
        <v>-40190.569282034397</v>
      </c>
      <c r="AD73">
        <f t="shared" ca="1" si="68"/>
        <v>-40190.569282034397</v>
      </c>
      <c r="AJ73">
        <f t="shared" ca="1" si="75"/>
        <v>39489.239164961582</v>
      </c>
      <c r="AR73">
        <f t="shared" ca="1" si="69"/>
        <v>39489.239164961582</v>
      </c>
      <c r="AX73">
        <f t="shared" ca="1" si="76"/>
        <v>-31197.425901994829</v>
      </c>
      <c r="BF73">
        <f t="shared" ca="1" si="70"/>
        <v>-31197.425901994829</v>
      </c>
      <c r="BL73">
        <f t="shared" ca="1" si="77"/>
        <v>-139885.54165277004</v>
      </c>
      <c r="BT73">
        <f t="shared" ca="1" si="71"/>
        <v>-139885.54165277004</v>
      </c>
      <c r="BZ73">
        <f t="shared" ca="1" si="78"/>
        <v>16645.596723896178</v>
      </c>
      <c r="CH73">
        <f t="shared" ca="1" si="72"/>
        <v>16645.596723896178</v>
      </c>
      <c r="CN73">
        <f t="shared" ca="1" si="79"/>
        <v>-19862.732655589803</v>
      </c>
      <c r="CV73">
        <f t="shared" ca="1" si="73"/>
        <v>-19862.732655589803</v>
      </c>
    </row>
    <row r="74" spans="16:100" x14ac:dyDescent="0.25">
      <c r="P74" s="3">
        <v>38749</v>
      </c>
      <c r="V74">
        <f t="shared" ca="1" si="74"/>
        <v>-40190.569282034397</v>
      </c>
      <c r="AD74">
        <f t="shared" ca="1" si="68"/>
        <v>-40190.569282034397</v>
      </c>
      <c r="AJ74">
        <f t="shared" ca="1" si="75"/>
        <v>39489.239164961582</v>
      </c>
      <c r="AR74">
        <f t="shared" ca="1" si="69"/>
        <v>39489.239164961582</v>
      </c>
      <c r="AX74">
        <f t="shared" ca="1" si="76"/>
        <v>-31197.425901994829</v>
      </c>
      <c r="BF74">
        <f t="shared" ca="1" si="70"/>
        <v>-31197.425901994829</v>
      </c>
      <c r="BL74">
        <f t="shared" ca="1" si="77"/>
        <v>-139885.54165277004</v>
      </c>
      <c r="BT74">
        <f t="shared" ca="1" si="71"/>
        <v>-139885.54165277004</v>
      </c>
      <c r="BZ74">
        <f t="shared" ca="1" si="78"/>
        <v>16645.596723896178</v>
      </c>
      <c r="CH74">
        <f t="shared" ca="1" si="72"/>
        <v>16645.596723896178</v>
      </c>
      <c r="CN74">
        <f t="shared" ca="1" si="79"/>
        <v>-19862.732655589803</v>
      </c>
      <c r="CV74">
        <f t="shared" ca="1" si="73"/>
        <v>-19862.732655589803</v>
      </c>
    </row>
    <row r="75" spans="16:100" x14ac:dyDescent="0.25">
      <c r="P75" s="3">
        <v>38777</v>
      </c>
      <c r="V75">
        <f t="shared" ca="1" si="74"/>
        <v>-40190.569282034397</v>
      </c>
      <c r="AD75">
        <f t="shared" ca="1" si="68"/>
        <v>-40190.569282034397</v>
      </c>
      <c r="AJ75">
        <f t="shared" ca="1" si="75"/>
        <v>39489.239164961582</v>
      </c>
      <c r="AR75">
        <f t="shared" ca="1" si="69"/>
        <v>39489.239164961582</v>
      </c>
      <c r="AX75">
        <f t="shared" ca="1" si="76"/>
        <v>-31197.425901994829</v>
      </c>
      <c r="BF75">
        <f t="shared" ca="1" si="70"/>
        <v>-31197.425901994829</v>
      </c>
      <c r="BL75">
        <f t="shared" ca="1" si="77"/>
        <v>-139885.54165277004</v>
      </c>
      <c r="BT75">
        <f t="shared" ca="1" si="71"/>
        <v>-139885.54165277004</v>
      </c>
      <c r="BZ75">
        <f t="shared" ca="1" si="78"/>
        <v>16645.596723896178</v>
      </c>
      <c r="CH75">
        <f t="shared" ca="1" si="72"/>
        <v>16645.596723896178</v>
      </c>
      <c r="CN75">
        <f t="shared" ca="1" si="79"/>
        <v>-19862.732655589803</v>
      </c>
      <c r="CV75">
        <f t="shared" ca="1" si="73"/>
        <v>-19862.732655589803</v>
      </c>
    </row>
    <row r="76" spans="16:100" x14ac:dyDescent="0.25">
      <c r="P76" s="3">
        <v>38808</v>
      </c>
      <c r="V76">
        <f t="shared" ca="1" si="74"/>
        <v>-40190.569282034397</v>
      </c>
      <c r="AD76">
        <f t="shared" ca="1" si="68"/>
        <v>-40190.569282034397</v>
      </c>
      <c r="AJ76">
        <f t="shared" ca="1" si="75"/>
        <v>39489.239164961582</v>
      </c>
      <c r="AR76">
        <f t="shared" ca="1" si="69"/>
        <v>39489.239164961582</v>
      </c>
      <c r="AX76">
        <f t="shared" ca="1" si="76"/>
        <v>-31197.425901994829</v>
      </c>
      <c r="BF76">
        <f t="shared" ca="1" si="70"/>
        <v>-31197.425901994829</v>
      </c>
      <c r="BL76">
        <f t="shared" ca="1" si="77"/>
        <v>-139885.54165277004</v>
      </c>
      <c r="BT76">
        <f t="shared" ca="1" si="71"/>
        <v>-139885.54165277004</v>
      </c>
      <c r="BZ76">
        <f t="shared" ca="1" si="78"/>
        <v>16645.596723896178</v>
      </c>
      <c r="CH76">
        <f t="shared" ca="1" si="72"/>
        <v>16645.596723896178</v>
      </c>
      <c r="CN76">
        <f t="shared" ca="1" si="79"/>
        <v>-19862.732655589803</v>
      </c>
      <c r="CV76">
        <f t="shared" ca="1" si="73"/>
        <v>-19862.732655589803</v>
      </c>
    </row>
    <row r="77" spans="16:100" x14ac:dyDescent="0.25">
      <c r="P77" s="3">
        <v>38838</v>
      </c>
      <c r="V77">
        <f t="shared" ca="1" si="74"/>
        <v>-40190.569282034397</v>
      </c>
      <c r="AD77">
        <f t="shared" ca="1" si="68"/>
        <v>-40190.569282034397</v>
      </c>
      <c r="AJ77">
        <f t="shared" ca="1" si="75"/>
        <v>39489.239164961582</v>
      </c>
      <c r="AR77">
        <f t="shared" ca="1" si="69"/>
        <v>39489.239164961582</v>
      </c>
      <c r="AX77">
        <f t="shared" ca="1" si="76"/>
        <v>-31197.425901994829</v>
      </c>
      <c r="BF77">
        <f t="shared" ca="1" si="70"/>
        <v>-31197.425901994829</v>
      </c>
      <c r="BL77">
        <f t="shared" ca="1" si="77"/>
        <v>-139885.54165277004</v>
      </c>
      <c r="BT77">
        <f t="shared" ca="1" si="71"/>
        <v>-139885.54165277004</v>
      </c>
      <c r="BZ77">
        <f t="shared" ca="1" si="78"/>
        <v>16645.596723896178</v>
      </c>
      <c r="CH77">
        <f t="shared" ca="1" si="72"/>
        <v>16645.596723896178</v>
      </c>
      <c r="CN77">
        <f t="shared" ca="1" si="79"/>
        <v>-19862.732655589803</v>
      </c>
      <c r="CV77">
        <f t="shared" ca="1" si="73"/>
        <v>-19862.732655589803</v>
      </c>
    </row>
    <row r="78" spans="16:100" x14ac:dyDescent="0.25">
      <c r="P78" s="3">
        <v>38869</v>
      </c>
      <c r="V78">
        <f t="shared" ca="1" si="74"/>
        <v>-40190.569282034397</v>
      </c>
      <c r="AD78">
        <f t="shared" ca="1" si="68"/>
        <v>-40190.569282034397</v>
      </c>
      <c r="AJ78">
        <f t="shared" ca="1" si="75"/>
        <v>39489.239164961582</v>
      </c>
      <c r="AR78">
        <f t="shared" ca="1" si="69"/>
        <v>39489.239164961582</v>
      </c>
      <c r="AX78">
        <f t="shared" ca="1" si="76"/>
        <v>-31197.425901994829</v>
      </c>
      <c r="BF78">
        <f t="shared" ca="1" si="70"/>
        <v>-31197.425901994829</v>
      </c>
      <c r="BL78">
        <f t="shared" ca="1" si="77"/>
        <v>-139885.54165277004</v>
      </c>
      <c r="BT78">
        <f t="shared" ca="1" si="71"/>
        <v>-139885.54165277004</v>
      </c>
      <c r="BZ78">
        <f t="shared" ca="1" si="78"/>
        <v>16645.596723896178</v>
      </c>
      <c r="CH78">
        <f t="shared" ca="1" si="72"/>
        <v>16645.596723896178</v>
      </c>
      <c r="CN78">
        <f t="shared" ca="1" si="79"/>
        <v>-19862.732655589803</v>
      </c>
      <c r="CV78">
        <f t="shared" ca="1" si="73"/>
        <v>-19862.732655589803</v>
      </c>
    </row>
    <row r="79" spans="16:100" x14ac:dyDescent="0.25">
      <c r="P79" s="3">
        <v>38899</v>
      </c>
      <c r="V79">
        <f t="shared" ca="1" si="74"/>
        <v>-40190.569282034397</v>
      </c>
      <c r="AD79">
        <f t="shared" ca="1" si="68"/>
        <v>-40190.569282034397</v>
      </c>
      <c r="AJ79">
        <f t="shared" ca="1" si="75"/>
        <v>39489.239164961582</v>
      </c>
      <c r="AR79">
        <f t="shared" ca="1" si="69"/>
        <v>39489.239164961582</v>
      </c>
      <c r="AX79">
        <f t="shared" ca="1" si="76"/>
        <v>-31197.425901994829</v>
      </c>
      <c r="BF79">
        <f t="shared" ca="1" si="70"/>
        <v>-31197.425901994829</v>
      </c>
      <c r="BL79">
        <f t="shared" ca="1" si="77"/>
        <v>-139885.54165277004</v>
      </c>
      <c r="BT79">
        <f t="shared" ca="1" si="71"/>
        <v>-139885.54165277004</v>
      </c>
      <c r="BZ79">
        <f t="shared" ca="1" si="78"/>
        <v>16645.596723896178</v>
      </c>
      <c r="CH79">
        <f t="shared" ca="1" si="72"/>
        <v>16645.596723896178</v>
      </c>
      <c r="CN79">
        <f t="shared" ca="1" si="79"/>
        <v>-19862.732655589803</v>
      </c>
      <c r="CV79">
        <f t="shared" ca="1" si="73"/>
        <v>-19862.732655589803</v>
      </c>
    </row>
    <row r="80" spans="16:100" x14ac:dyDescent="0.25">
      <c r="P80" s="3">
        <v>38930</v>
      </c>
      <c r="V80">
        <f t="shared" ca="1" si="74"/>
        <v>-40190.569282034397</v>
      </c>
      <c r="AD80">
        <f t="shared" ca="1" si="68"/>
        <v>-40190.569282034397</v>
      </c>
      <c r="AJ80">
        <f t="shared" ca="1" si="75"/>
        <v>39489.239164961582</v>
      </c>
      <c r="AR80">
        <f t="shared" ca="1" si="69"/>
        <v>39489.239164961582</v>
      </c>
      <c r="AX80">
        <f t="shared" ca="1" si="76"/>
        <v>-31197.425901994829</v>
      </c>
      <c r="BF80">
        <f t="shared" ca="1" si="70"/>
        <v>-31197.425901994829</v>
      </c>
      <c r="BL80">
        <f t="shared" ca="1" si="77"/>
        <v>-139885.54165277004</v>
      </c>
      <c r="BT80">
        <f t="shared" ca="1" si="71"/>
        <v>-139885.54165277004</v>
      </c>
      <c r="BZ80">
        <f t="shared" ca="1" si="78"/>
        <v>16645.596723896178</v>
      </c>
      <c r="CH80">
        <f t="shared" ca="1" si="72"/>
        <v>16645.596723896178</v>
      </c>
      <c r="CN80">
        <f t="shared" ca="1" si="79"/>
        <v>-19862.732655589803</v>
      </c>
      <c r="CV80">
        <f t="shared" ca="1" si="73"/>
        <v>-19862.732655589803</v>
      </c>
    </row>
    <row r="81" spans="16:100" x14ac:dyDescent="0.25">
      <c r="P81" s="3">
        <v>38961</v>
      </c>
      <c r="V81">
        <f t="shared" ca="1" si="74"/>
        <v>-40190.569282034397</v>
      </c>
      <c r="AD81">
        <f t="shared" ca="1" si="68"/>
        <v>-40190.569282034397</v>
      </c>
      <c r="AJ81">
        <f t="shared" ca="1" si="75"/>
        <v>39489.239164961582</v>
      </c>
      <c r="AR81">
        <f t="shared" ca="1" si="69"/>
        <v>39489.239164961582</v>
      </c>
      <c r="AX81">
        <f t="shared" ca="1" si="76"/>
        <v>-31197.425901994829</v>
      </c>
      <c r="BF81">
        <f t="shared" ca="1" si="70"/>
        <v>-31197.425901994829</v>
      </c>
      <c r="BL81">
        <f t="shared" ca="1" si="77"/>
        <v>-139885.54165277004</v>
      </c>
      <c r="BT81">
        <f t="shared" ca="1" si="71"/>
        <v>-139885.54165277004</v>
      </c>
      <c r="BZ81">
        <f t="shared" ca="1" si="78"/>
        <v>16645.596723896178</v>
      </c>
      <c r="CH81">
        <f t="shared" ca="1" si="72"/>
        <v>16645.596723896178</v>
      </c>
      <c r="CN81">
        <f t="shared" ca="1" si="79"/>
        <v>-19862.732655589803</v>
      </c>
      <c r="CV81">
        <f t="shared" ca="1" si="73"/>
        <v>-19862.732655589803</v>
      </c>
    </row>
    <row r="82" spans="16:100" x14ac:dyDescent="0.25">
      <c r="P82" s="3">
        <v>38991</v>
      </c>
      <c r="V82">
        <f t="shared" ca="1" si="74"/>
        <v>-40190.569282034397</v>
      </c>
      <c r="AD82">
        <f t="shared" ca="1" si="68"/>
        <v>-40190.569282034397</v>
      </c>
      <c r="AJ82">
        <f t="shared" ca="1" si="75"/>
        <v>39489.239164961582</v>
      </c>
      <c r="AR82">
        <f t="shared" ca="1" si="69"/>
        <v>39489.239164961582</v>
      </c>
      <c r="AX82">
        <f t="shared" ca="1" si="76"/>
        <v>-31197.425901994829</v>
      </c>
      <c r="BF82">
        <f t="shared" ca="1" si="70"/>
        <v>-31197.425901994829</v>
      </c>
      <c r="BL82">
        <f t="shared" ca="1" si="77"/>
        <v>-139885.54165277004</v>
      </c>
      <c r="BT82">
        <f t="shared" ca="1" si="71"/>
        <v>-139885.54165277004</v>
      </c>
      <c r="BZ82">
        <f t="shared" ca="1" si="78"/>
        <v>16645.596723896178</v>
      </c>
      <c r="CH82">
        <f t="shared" ca="1" si="72"/>
        <v>16645.596723896178</v>
      </c>
      <c r="CN82">
        <f t="shared" ca="1" si="79"/>
        <v>-19862.732655589803</v>
      </c>
      <c r="CV82">
        <f t="shared" ca="1" si="73"/>
        <v>-19862.732655589803</v>
      </c>
    </row>
    <row r="83" spans="16:100" x14ac:dyDescent="0.25">
      <c r="P83" s="3">
        <v>39022</v>
      </c>
      <c r="V83">
        <f t="shared" ca="1" si="74"/>
        <v>-40190.569282034397</v>
      </c>
      <c r="AD83">
        <f t="shared" ca="1" si="68"/>
        <v>-40190.569282034397</v>
      </c>
      <c r="AJ83">
        <f t="shared" ca="1" si="75"/>
        <v>39489.239164961582</v>
      </c>
      <c r="AR83">
        <f t="shared" ca="1" si="69"/>
        <v>39489.239164961582</v>
      </c>
      <c r="AX83">
        <f t="shared" ca="1" si="76"/>
        <v>-31197.425901994829</v>
      </c>
      <c r="BF83">
        <f t="shared" ca="1" si="70"/>
        <v>-31197.425901994829</v>
      </c>
      <c r="BL83">
        <f t="shared" ca="1" si="77"/>
        <v>-139885.54165277004</v>
      </c>
      <c r="BT83">
        <f t="shared" ca="1" si="71"/>
        <v>-139885.54165277004</v>
      </c>
      <c r="BZ83">
        <f t="shared" ca="1" si="78"/>
        <v>16645.596723896178</v>
      </c>
      <c r="CH83">
        <f t="shared" ca="1" si="72"/>
        <v>16645.596723896178</v>
      </c>
      <c r="CN83">
        <f t="shared" ca="1" si="79"/>
        <v>-19862.732655589803</v>
      </c>
      <c r="CV83">
        <f t="shared" ca="1" si="73"/>
        <v>-19862.732655589803</v>
      </c>
    </row>
    <row r="84" spans="16:100" x14ac:dyDescent="0.25">
      <c r="P84" s="3">
        <v>39052</v>
      </c>
      <c r="V84">
        <f t="shared" ca="1" si="74"/>
        <v>-40190.569282034397</v>
      </c>
      <c r="AD84">
        <f t="shared" ca="1" si="68"/>
        <v>-40190.569282034397</v>
      </c>
      <c r="AJ84">
        <f t="shared" ca="1" si="75"/>
        <v>39489.239164961582</v>
      </c>
      <c r="AR84">
        <f t="shared" ca="1" si="69"/>
        <v>39489.239164961582</v>
      </c>
      <c r="AX84">
        <f t="shared" ca="1" si="76"/>
        <v>-31197.425901994829</v>
      </c>
      <c r="BF84">
        <f t="shared" ca="1" si="70"/>
        <v>-31197.425901994829</v>
      </c>
      <c r="BL84">
        <f t="shared" ca="1" si="77"/>
        <v>-139885.54165277004</v>
      </c>
      <c r="BT84">
        <f t="shared" ca="1" si="71"/>
        <v>-139885.54165277004</v>
      </c>
      <c r="BZ84">
        <f t="shared" ca="1" si="78"/>
        <v>16645.596723896178</v>
      </c>
      <c r="CH84">
        <f t="shared" ca="1" si="72"/>
        <v>16645.596723896178</v>
      </c>
      <c r="CN84">
        <f t="shared" ca="1" si="79"/>
        <v>-19862.732655589803</v>
      </c>
      <c r="CV84">
        <f t="shared" ca="1" si="73"/>
        <v>-19862.732655589803</v>
      </c>
    </row>
    <row r="85" spans="16:100" x14ac:dyDescent="0.25">
      <c r="P85" s="3">
        <v>39083</v>
      </c>
      <c r="V85">
        <f t="shared" ca="1" si="74"/>
        <v>-40190.569282034397</v>
      </c>
      <c r="AD85">
        <f t="shared" ca="1" si="68"/>
        <v>-40190.569282034397</v>
      </c>
      <c r="AJ85">
        <f t="shared" ca="1" si="75"/>
        <v>39489.239164961582</v>
      </c>
      <c r="AR85">
        <f t="shared" ca="1" si="69"/>
        <v>39489.239164961582</v>
      </c>
      <c r="AX85">
        <f t="shared" ca="1" si="76"/>
        <v>-31197.425901994829</v>
      </c>
      <c r="BF85">
        <f t="shared" ca="1" si="70"/>
        <v>-31197.425901994829</v>
      </c>
      <c r="BL85">
        <f t="shared" ca="1" si="77"/>
        <v>-139885.54165277004</v>
      </c>
      <c r="BT85">
        <f t="shared" ca="1" si="71"/>
        <v>-139885.54165277004</v>
      </c>
      <c r="BZ85">
        <f t="shared" ca="1" si="78"/>
        <v>16645.596723896178</v>
      </c>
      <c r="CH85">
        <f t="shared" ca="1" si="72"/>
        <v>16645.596723896178</v>
      </c>
      <c r="CN85">
        <f t="shared" ca="1" si="79"/>
        <v>-19862.732655589803</v>
      </c>
      <c r="CV85">
        <f t="shared" ca="1" si="73"/>
        <v>-19862.732655589803</v>
      </c>
    </row>
    <row r="86" spans="16:100" x14ac:dyDescent="0.25">
      <c r="P86" s="3">
        <v>39114</v>
      </c>
      <c r="V86">
        <f t="shared" ca="1" si="74"/>
        <v>-40190.569282034397</v>
      </c>
      <c r="AD86">
        <f t="shared" ca="1" si="68"/>
        <v>-40190.569282034397</v>
      </c>
      <c r="AJ86">
        <f t="shared" ca="1" si="75"/>
        <v>39489.239164961582</v>
      </c>
      <c r="AR86">
        <f t="shared" ca="1" si="69"/>
        <v>39489.239164961582</v>
      </c>
      <c r="AX86">
        <f t="shared" ca="1" si="76"/>
        <v>-31197.425901994829</v>
      </c>
      <c r="BF86">
        <f t="shared" ca="1" si="70"/>
        <v>-31197.425901994829</v>
      </c>
      <c r="BL86">
        <f t="shared" ca="1" si="77"/>
        <v>-139885.54165277004</v>
      </c>
      <c r="BT86">
        <f t="shared" ca="1" si="71"/>
        <v>-139885.54165277004</v>
      </c>
      <c r="BZ86">
        <f t="shared" ca="1" si="78"/>
        <v>16645.596723896178</v>
      </c>
      <c r="CH86">
        <f t="shared" ca="1" si="72"/>
        <v>16645.596723896178</v>
      </c>
      <c r="CN86">
        <f t="shared" ca="1" si="79"/>
        <v>-19862.732655589803</v>
      </c>
      <c r="CV86">
        <f t="shared" ca="1" si="73"/>
        <v>-19862.732655589803</v>
      </c>
    </row>
    <row r="87" spans="16:100" x14ac:dyDescent="0.25">
      <c r="P87" s="3">
        <v>39142</v>
      </c>
      <c r="V87">
        <f t="shared" ca="1" si="74"/>
        <v>-40190.569282034397</v>
      </c>
      <c r="AD87">
        <f t="shared" ref="AD87:AD96" ca="1" si="80">SUM(R87:AC87)</f>
        <v>-40190.569282034397</v>
      </c>
      <c r="AJ87">
        <f t="shared" ca="1" si="75"/>
        <v>39489.239164961582</v>
      </c>
      <c r="AR87">
        <f t="shared" ref="AR87:AR96" ca="1" si="81">SUM(AF87:AQ87)</f>
        <v>39489.239164961582</v>
      </c>
      <c r="AX87">
        <f t="shared" ca="1" si="76"/>
        <v>-31197.425901994829</v>
      </c>
      <c r="BF87">
        <f t="shared" ref="BF87:BF96" ca="1" si="82">SUM(AT87:BE87)</f>
        <v>-31197.425901994829</v>
      </c>
      <c r="BL87">
        <f t="shared" ca="1" si="77"/>
        <v>-139885.54165277004</v>
      </c>
      <c r="BT87">
        <f t="shared" ref="BT87:BT96" ca="1" si="83">SUM(BH87:BS87)</f>
        <v>-139885.54165277004</v>
      </c>
      <c r="BZ87">
        <f t="shared" ca="1" si="78"/>
        <v>16645.596723896178</v>
      </c>
      <c r="CH87">
        <f t="shared" ref="CH87:CH96" ca="1" si="84">SUM(BV87:CG87)</f>
        <v>16645.596723896178</v>
      </c>
      <c r="CN87">
        <f t="shared" ca="1" si="79"/>
        <v>-19862.732655589803</v>
      </c>
      <c r="CV87">
        <f t="shared" ref="CV87:CV96" ca="1" si="85">SUM(CJ87:CU87)</f>
        <v>-19862.732655589803</v>
      </c>
    </row>
    <row r="88" spans="16:100" x14ac:dyDescent="0.25">
      <c r="P88" s="3">
        <v>39173</v>
      </c>
      <c r="V88">
        <f t="shared" ca="1" si="74"/>
        <v>-40190.569282034397</v>
      </c>
      <c r="AD88">
        <f t="shared" ca="1" si="80"/>
        <v>-40190.569282034397</v>
      </c>
      <c r="AJ88">
        <f t="shared" ca="1" si="75"/>
        <v>39489.239164961582</v>
      </c>
      <c r="AR88">
        <f t="shared" ca="1" si="81"/>
        <v>39489.239164961582</v>
      </c>
      <c r="AX88">
        <f t="shared" ca="1" si="76"/>
        <v>-31197.425901994829</v>
      </c>
      <c r="BF88">
        <f t="shared" ca="1" si="82"/>
        <v>-31197.425901994829</v>
      </c>
      <c r="BL88">
        <f t="shared" ca="1" si="77"/>
        <v>-139885.54165277004</v>
      </c>
      <c r="BT88">
        <f t="shared" ca="1" si="83"/>
        <v>-139885.54165277004</v>
      </c>
      <c r="BZ88">
        <f t="shared" ca="1" si="78"/>
        <v>16645.596723896178</v>
      </c>
      <c r="CH88">
        <f t="shared" ca="1" si="84"/>
        <v>16645.596723896178</v>
      </c>
      <c r="CN88">
        <f t="shared" ca="1" si="79"/>
        <v>-19862.732655589803</v>
      </c>
      <c r="CV88">
        <f t="shared" ca="1" si="85"/>
        <v>-19862.732655589803</v>
      </c>
    </row>
    <row r="89" spans="16:100" x14ac:dyDescent="0.25">
      <c r="P89" s="3">
        <v>39203</v>
      </c>
      <c r="V89">
        <f t="shared" ca="1" si="74"/>
        <v>-40190.569282034397</v>
      </c>
      <c r="AD89">
        <f t="shared" ca="1" si="80"/>
        <v>-40190.569282034397</v>
      </c>
      <c r="AJ89">
        <f t="shared" ca="1" si="75"/>
        <v>39489.239164961582</v>
      </c>
      <c r="AR89">
        <f t="shared" ca="1" si="81"/>
        <v>39489.239164961582</v>
      </c>
      <c r="AX89">
        <f t="shared" ca="1" si="76"/>
        <v>-31197.425901994829</v>
      </c>
      <c r="BF89">
        <f t="shared" ca="1" si="82"/>
        <v>-31197.425901994829</v>
      </c>
      <c r="BL89">
        <f t="shared" ca="1" si="77"/>
        <v>-139885.54165277004</v>
      </c>
      <c r="BT89">
        <f t="shared" ca="1" si="83"/>
        <v>-139885.54165277004</v>
      </c>
      <c r="BZ89">
        <f t="shared" ca="1" si="78"/>
        <v>16645.596723896178</v>
      </c>
      <c r="CH89">
        <f t="shared" ca="1" si="84"/>
        <v>16645.596723896178</v>
      </c>
      <c r="CN89">
        <f t="shared" ca="1" si="79"/>
        <v>-19862.732655589803</v>
      </c>
      <c r="CV89">
        <f t="shared" ca="1" si="85"/>
        <v>-19862.732655589803</v>
      </c>
    </row>
    <row r="90" spans="16:100" x14ac:dyDescent="0.25">
      <c r="P90" s="3">
        <v>39234</v>
      </c>
      <c r="V90">
        <f t="shared" ca="1" si="74"/>
        <v>-40190.569282034397</v>
      </c>
      <c r="AD90">
        <f t="shared" ca="1" si="80"/>
        <v>-40190.569282034397</v>
      </c>
      <c r="AJ90">
        <f t="shared" ca="1" si="75"/>
        <v>39489.239164961582</v>
      </c>
      <c r="AR90">
        <f t="shared" ca="1" si="81"/>
        <v>39489.239164961582</v>
      </c>
      <c r="AX90">
        <f t="shared" ca="1" si="76"/>
        <v>-31197.425901994829</v>
      </c>
      <c r="BF90">
        <f t="shared" ca="1" si="82"/>
        <v>-31197.425901994829</v>
      </c>
      <c r="BL90">
        <f t="shared" ca="1" si="77"/>
        <v>-139885.54165277004</v>
      </c>
      <c r="BT90">
        <f t="shared" ca="1" si="83"/>
        <v>-139885.54165277004</v>
      </c>
      <c r="BZ90">
        <f t="shared" ca="1" si="78"/>
        <v>16645.596723896178</v>
      </c>
      <c r="CH90">
        <f t="shared" ca="1" si="84"/>
        <v>16645.596723896178</v>
      </c>
      <c r="CN90">
        <f t="shared" ca="1" si="79"/>
        <v>-19862.732655589803</v>
      </c>
      <c r="CV90">
        <f t="shared" ca="1" si="85"/>
        <v>-19862.732655589803</v>
      </c>
    </row>
    <row r="91" spans="16:100" x14ac:dyDescent="0.25">
      <c r="P91" s="3">
        <v>39264</v>
      </c>
      <c r="V91">
        <f t="shared" ca="1" si="74"/>
        <v>-40190.569282034397</v>
      </c>
      <c r="AD91">
        <f t="shared" ca="1" si="80"/>
        <v>-40190.569282034397</v>
      </c>
      <c r="AJ91">
        <f t="shared" ca="1" si="75"/>
        <v>39489.239164961582</v>
      </c>
      <c r="AR91">
        <f t="shared" ca="1" si="81"/>
        <v>39489.239164961582</v>
      </c>
      <c r="AX91">
        <f t="shared" ca="1" si="76"/>
        <v>-31197.425901994829</v>
      </c>
      <c r="BF91">
        <f t="shared" ca="1" si="82"/>
        <v>-31197.425901994829</v>
      </c>
      <c r="BL91">
        <f t="shared" ca="1" si="77"/>
        <v>-139885.54165277004</v>
      </c>
      <c r="BT91">
        <f t="shared" ca="1" si="83"/>
        <v>-139885.54165277004</v>
      </c>
      <c r="BZ91">
        <f t="shared" ca="1" si="78"/>
        <v>16645.596723896178</v>
      </c>
      <c r="CH91">
        <f t="shared" ca="1" si="84"/>
        <v>16645.596723896178</v>
      </c>
      <c r="CN91">
        <f t="shared" ca="1" si="79"/>
        <v>-19862.732655589803</v>
      </c>
      <c r="CV91">
        <f t="shared" ca="1" si="85"/>
        <v>-19862.732655589803</v>
      </c>
    </row>
    <row r="92" spans="16:100" x14ac:dyDescent="0.25">
      <c r="P92" s="3">
        <v>39295</v>
      </c>
      <c r="V92">
        <f t="shared" ca="1" si="74"/>
        <v>-40190.569282034397</v>
      </c>
      <c r="AD92">
        <f t="shared" ca="1" si="80"/>
        <v>-40190.569282034397</v>
      </c>
      <c r="AJ92">
        <f t="shared" ca="1" si="75"/>
        <v>39489.239164961582</v>
      </c>
      <c r="AR92">
        <f t="shared" ca="1" si="81"/>
        <v>39489.239164961582</v>
      </c>
      <c r="AX92">
        <f t="shared" ca="1" si="76"/>
        <v>-31197.425901994829</v>
      </c>
      <c r="BF92">
        <f t="shared" ca="1" si="82"/>
        <v>-31197.425901994829</v>
      </c>
      <c r="BL92">
        <f t="shared" ca="1" si="77"/>
        <v>-139885.54165277004</v>
      </c>
      <c r="BT92">
        <f t="shared" ca="1" si="83"/>
        <v>-139885.54165277004</v>
      </c>
      <c r="BZ92">
        <f t="shared" ca="1" si="78"/>
        <v>16645.596723896178</v>
      </c>
      <c r="CH92">
        <f t="shared" ca="1" si="84"/>
        <v>16645.596723896178</v>
      </c>
      <c r="CN92">
        <f t="shared" ca="1" si="79"/>
        <v>-19862.732655589803</v>
      </c>
      <c r="CV92">
        <f t="shared" ca="1" si="85"/>
        <v>-19862.732655589803</v>
      </c>
    </row>
    <row r="93" spans="16:100" x14ac:dyDescent="0.25">
      <c r="P93" s="3">
        <v>39326</v>
      </c>
      <c r="V93">
        <f t="shared" ca="1" si="74"/>
        <v>-40190.569282034397</v>
      </c>
      <c r="AD93">
        <f t="shared" ca="1" si="80"/>
        <v>-40190.569282034397</v>
      </c>
      <c r="AJ93">
        <f t="shared" ca="1" si="75"/>
        <v>39489.239164961582</v>
      </c>
      <c r="AR93">
        <f t="shared" ca="1" si="81"/>
        <v>39489.239164961582</v>
      </c>
      <c r="AX93">
        <f t="shared" ca="1" si="76"/>
        <v>-31197.425901994829</v>
      </c>
      <c r="BF93">
        <f t="shared" ca="1" si="82"/>
        <v>-31197.425901994829</v>
      </c>
      <c r="BL93">
        <f t="shared" ca="1" si="77"/>
        <v>-139885.54165277004</v>
      </c>
      <c r="BT93">
        <f t="shared" ca="1" si="83"/>
        <v>-139885.54165277004</v>
      </c>
      <c r="BZ93">
        <f t="shared" ca="1" si="78"/>
        <v>16645.596723896178</v>
      </c>
      <c r="CH93">
        <f t="shared" ca="1" si="84"/>
        <v>16645.596723896178</v>
      </c>
      <c r="CN93">
        <f t="shared" ca="1" si="79"/>
        <v>-19862.732655589803</v>
      </c>
      <c r="CV93">
        <f t="shared" ca="1" si="85"/>
        <v>-19862.732655589803</v>
      </c>
    </row>
    <row r="94" spans="16:100" x14ac:dyDescent="0.25">
      <c r="P94" s="3">
        <v>39356</v>
      </c>
      <c r="V94">
        <f t="shared" ca="1" si="74"/>
        <v>-40190.569282034397</v>
      </c>
      <c r="AD94">
        <f t="shared" ca="1" si="80"/>
        <v>-40190.569282034397</v>
      </c>
      <c r="AJ94">
        <f t="shared" ca="1" si="75"/>
        <v>39489.239164961582</v>
      </c>
      <c r="AR94">
        <f t="shared" ca="1" si="81"/>
        <v>39489.239164961582</v>
      </c>
      <c r="AX94">
        <f t="shared" ca="1" si="76"/>
        <v>-31197.425901994829</v>
      </c>
      <c r="BF94">
        <f t="shared" ca="1" si="82"/>
        <v>-31197.425901994829</v>
      </c>
      <c r="BL94">
        <f t="shared" ca="1" si="77"/>
        <v>-139885.54165277004</v>
      </c>
      <c r="BT94">
        <f t="shared" ca="1" si="83"/>
        <v>-139885.54165277004</v>
      </c>
      <c r="BZ94">
        <f t="shared" ca="1" si="78"/>
        <v>16645.596723896178</v>
      </c>
      <c r="CH94">
        <f t="shared" ca="1" si="84"/>
        <v>16645.596723896178</v>
      </c>
      <c r="CN94">
        <f t="shared" ca="1" si="79"/>
        <v>-19862.732655589803</v>
      </c>
      <c r="CV94">
        <f t="shared" ca="1" si="85"/>
        <v>-19862.732655589803</v>
      </c>
    </row>
    <row r="95" spans="16:100" x14ac:dyDescent="0.25">
      <c r="P95" s="3">
        <v>39387</v>
      </c>
      <c r="V95">
        <f t="shared" ca="1" si="74"/>
        <v>-40190.569282034397</v>
      </c>
      <c r="AD95">
        <f t="shared" ca="1" si="80"/>
        <v>-40190.569282034397</v>
      </c>
      <c r="AJ95">
        <f t="shared" ca="1" si="75"/>
        <v>39489.239164961582</v>
      </c>
      <c r="AR95">
        <f t="shared" ca="1" si="81"/>
        <v>39489.239164961582</v>
      </c>
      <c r="AX95">
        <f t="shared" ca="1" si="76"/>
        <v>-31197.425901994829</v>
      </c>
      <c r="BF95">
        <f t="shared" ca="1" si="82"/>
        <v>-31197.425901994829</v>
      </c>
      <c r="BL95">
        <f t="shared" ca="1" si="77"/>
        <v>-139885.54165277004</v>
      </c>
      <c r="BT95">
        <f t="shared" ca="1" si="83"/>
        <v>-139885.54165277004</v>
      </c>
      <c r="BZ95">
        <f t="shared" ca="1" si="78"/>
        <v>16645.596723896178</v>
      </c>
      <c r="CH95">
        <f t="shared" ca="1" si="84"/>
        <v>16645.596723896178</v>
      </c>
      <c r="CN95">
        <f t="shared" ca="1" si="79"/>
        <v>-19862.732655589803</v>
      </c>
      <c r="CV95">
        <f t="shared" ca="1" si="85"/>
        <v>-19862.732655589803</v>
      </c>
    </row>
    <row r="96" spans="16:100" x14ac:dyDescent="0.25">
      <c r="P96" s="3">
        <v>39417</v>
      </c>
      <c r="V96">
        <f t="shared" ca="1" si="74"/>
        <v>-40190.569282034397</v>
      </c>
      <c r="AD96">
        <f t="shared" ca="1" si="80"/>
        <v>-40190.569282034397</v>
      </c>
      <c r="AJ96">
        <f t="shared" ca="1" si="75"/>
        <v>39489.239164961582</v>
      </c>
      <c r="AR96">
        <f t="shared" ca="1" si="81"/>
        <v>39489.239164961582</v>
      </c>
      <c r="AX96">
        <f t="shared" ca="1" si="76"/>
        <v>-31197.425901994829</v>
      </c>
      <c r="BF96">
        <f t="shared" ca="1" si="82"/>
        <v>-31197.425901994829</v>
      </c>
      <c r="BL96">
        <f t="shared" ca="1" si="77"/>
        <v>-139885.54165277004</v>
      </c>
      <c r="BT96">
        <f t="shared" ca="1" si="83"/>
        <v>-139885.54165277004</v>
      </c>
      <c r="BZ96">
        <f t="shared" ca="1" si="78"/>
        <v>16645.596723896178</v>
      </c>
      <c r="CH96">
        <f t="shared" ca="1" si="84"/>
        <v>16645.596723896178</v>
      </c>
      <c r="CN96">
        <f t="shared" ca="1" si="79"/>
        <v>-19862.732655589803</v>
      </c>
      <c r="CV96">
        <f t="shared" ca="1" si="85"/>
        <v>-19862.732655589803</v>
      </c>
    </row>
    <row r="98" spans="18:100" x14ac:dyDescent="0.25">
      <c r="R98">
        <f t="shared" ref="R98:AD98" si="86">SUM(R24:R97)</f>
        <v>0</v>
      </c>
      <c r="S98">
        <f t="shared" ca="1" si="86"/>
        <v>2738424.2299735099</v>
      </c>
      <c r="T98">
        <f t="shared" ca="1" si="86"/>
        <v>766336.76603131939</v>
      </c>
      <c r="U98">
        <f t="shared" ca="1" si="86"/>
        <v>2015831.6400305124</v>
      </c>
      <c r="V98">
        <f t="shared" ca="1" si="86"/>
        <v>-2411434.1569220643</v>
      </c>
      <c r="W98">
        <f t="shared" ca="1" si="86"/>
        <v>245484.98334496011</v>
      </c>
      <c r="X98">
        <f t="shared" ca="1" si="86"/>
        <v>0</v>
      </c>
      <c r="Y98">
        <f t="shared" ca="1" si="86"/>
        <v>43147.786410767905</v>
      </c>
      <c r="Z98">
        <f t="shared" ca="1" si="86"/>
        <v>1224.0788369559489</v>
      </c>
      <c r="AA98">
        <f t="shared" ca="1" si="86"/>
        <v>406791.21420062351</v>
      </c>
      <c r="AB98">
        <f t="shared" ca="1" si="86"/>
        <v>611988.29299921286</v>
      </c>
      <c r="AC98">
        <f t="shared" ca="1" si="86"/>
        <v>243004.39943194611</v>
      </c>
      <c r="AD98">
        <f t="shared" ca="1" si="86"/>
        <v>4660799.2343377406</v>
      </c>
      <c r="AF98">
        <f t="shared" ref="AF98:AR98" si="87">SUM(AF24:AF97)</f>
        <v>0</v>
      </c>
      <c r="AG98">
        <f t="shared" ca="1" si="87"/>
        <v>-2267063.412822546</v>
      </c>
      <c r="AH98">
        <f t="shared" ca="1" si="87"/>
        <v>-468373.14273765573</v>
      </c>
      <c r="AI98">
        <f t="shared" ca="1" si="87"/>
        <v>-2149675.2680991152</v>
      </c>
      <c r="AJ98">
        <f t="shared" ca="1" si="87"/>
        <v>2369354.3498976929</v>
      </c>
      <c r="AK98">
        <f t="shared" ca="1" si="87"/>
        <v>-676782.88108459639</v>
      </c>
      <c r="AL98">
        <f t="shared" ca="1" si="87"/>
        <v>0</v>
      </c>
      <c r="AM98">
        <f t="shared" ca="1" si="87"/>
        <v>209665.38239494778</v>
      </c>
      <c r="AN98">
        <f t="shared" ca="1" si="87"/>
        <v>9878.6811211724998</v>
      </c>
      <c r="AO98">
        <f t="shared" ca="1" si="87"/>
        <v>519379.53429932304</v>
      </c>
      <c r="AP98">
        <f t="shared" ca="1" si="87"/>
        <v>941395.13162613474</v>
      </c>
      <c r="AQ98">
        <f t="shared" ca="1" si="87"/>
        <v>258871.63954351662</v>
      </c>
      <c r="AR98">
        <f t="shared" ca="1" si="87"/>
        <v>-1253349.9858611282</v>
      </c>
      <c r="AT98">
        <f t="shared" ref="AT98:BF98" si="88">SUM(AT24:AT97)</f>
        <v>0</v>
      </c>
      <c r="AU98">
        <f t="shared" ca="1" si="88"/>
        <v>1076534.6800491714</v>
      </c>
      <c r="AV98">
        <f t="shared" ca="1" si="88"/>
        <v>163459.02052864726</v>
      </c>
      <c r="AW98">
        <f t="shared" ca="1" si="88"/>
        <v>2211779.5459970864</v>
      </c>
      <c r="AX98">
        <f t="shared" ca="1" si="88"/>
        <v>-1871845.5541196887</v>
      </c>
      <c r="AY98">
        <f t="shared" ca="1" si="88"/>
        <v>1436116.8316055832</v>
      </c>
      <c r="AZ98">
        <f t="shared" ca="1" si="88"/>
        <v>0</v>
      </c>
      <c r="BA98">
        <f t="shared" ca="1" si="88"/>
        <v>819296.29136167595</v>
      </c>
      <c r="BB98">
        <f t="shared" ca="1" si="88"/>
        <v>71483.412919641618</v>
      </c>
      <c r="BC98">
        <f t="shared" ca="1" si="88"/>
        <v>316626.69418915559</v>
      </c>
      <c r="BD98">
        <f t="shared" ca="1" si="88"/>
        <v>861225.27970264736</v>
      </c>
      <c r="BE98">
        <f t="shared" ca="1" si="88"/>
        <v>126291.87313135434</v>
      </c>
      <c r="BF98">
        <f t="shared" ca="1" si="88"/>
        <v>5210968.0753652602</v>
      </c>
      <c r="BH98">
        <f t="shared" ref="BH98:BT98" si="89">SUM(BH24:BH97)</f>
        <v>0</v>
      </c>
      <c r="BI98">
        <f t="shared" ca="1" si="89"/>
        <v>1720812.2566271897</v>
      </c>
      <c r="BJ98">
        <f t="shared" ca="1" si="89"/>
        <v>406042.92191488453</v>
      </c>
      <c r="BK98">
        <f t="shared" ca="1" si="89"/>
        <v>11422333.295831075</v>
      </c>
      <c r="BL98">
        <f t="shared" ca="1" si="89"/>
        <v>-8393132.4991661981</v>
      </c>
      <c r="BM98">
        <f t="shared" ca="1" si="89"/>
        <v>643045.26478953753</v>
      </c>
      <c r="BN98">
        <f t="shared" ca="1" si="89"/>
        <v>0</v>
      </c>
      <c r="BO98">
        <f t="shared" ca="1" si="89"/>
        <v>419261.23400478979</v>
      </c>
      <c r="BP98">
        <f t="shared" ca="1" si="89"/>
        <v>31093.379273680508</v>
      </c>
      <c r="BQ98">
        <f t="shared" ca="1" si="89"/>
        <v>873829.32773548213</v>
      </c>
      <c r="BR98">
        <f t="shared" ca="1" si="89"/>
        <v>2551171.2685671276</v>
      </c>
      <c r="BS98">
        <f t="shared" ca="1" si="89"/>
        <v>537936.28356772824</v>
      </c>
      <c r="BT98">
        <f t="shared" ca="1" si="89"/>
        <v>10212392.733145257</v>
      </c>
      <c r="BV98">
        <f t="shared" ref="BV98:CH98" si="90">SUM(BV24:BV97)</f>
        <v>0</v>
      </c>
      <c r="BW98">
        <f t="shared" ca="1" si="90"/>
        <v>-1097665.4880740398</v>
      </c>
      <c r="BX98">
        <f t="shared" ca="1" si="90"/>
        <v>-152541.53777444686</v>
      </c>
      <c r="BY98">
        <f t="shared" ca="1" si="90"/>
        <v>-1928565.3885472345</v>
      </c>
      <c r="BZ98">
        <f t="shared" ca="1" si="90"/>
        <v>998735.80343377159</v>
      </c>
      <c r="CA98">
        <f t="shared" ca="1" si="90"/>
        <v>-1717617.1648718966</v>
      </c>
      <c r="CB98">
        <f t="shared" ca="1" si="90"/>
        <v>0</v>
      </c>
      <c r="CC98">
        <f t="shared" ca="1" si="90"/>
        <v>-981964.85780074156</v>
      </c>
      <c r="CD98">
        <f t="shared" ca="1" si="90"/>
        <v>-85730.591690681249</v>
      </c>
      <c r="CE98">
        <f t="shared" ca="1" si="90"/>
        <v>-321980.8518738827</v>
      </c>
      <c r="CF98">
        <f t="shared" ca="1" si="90"/>
        <v>-944794.72584322549</v>
      </c>
      <c r="CG98">
        <f t="shared" ca="1" si="90"/>
        <v>-137859.50292079936</v>
      </c>
      <c r="CH98">
        <f t="shared" ca="1" si="90"/>
        <v>-6369984.3059631614</v>
      </c>
      <c r="CJ98">
        <f t="shared" ref="CJ98:CV98" si="91">SUM(CJ24:CJ97)</f>
        <v>0</v>
      </c>
      <c r="CK98">
        <f t="shared" ca="1" si="91"/>
        <v>1965601.2501511958</v>
      </c>
      <c r="CL98">
        <f t="shared" ca="1" si="91"/>
        <v>436890.79138316034</v>
      </c>
      <c r="CM98">
        <f t="shared" ca="1" si="91"/>
        <v>-4053604.6646146886</v>
      </c>
      <c r="CN98">
        <f t="shared" ca="1" si="91"/>
        <v>-1191763.9593353882</v>
      </c>
      <c r="CO98">
        <f t="shared" ca="1" si="91"/>
        <v>-226195.27151359641</v>
      </c>
      <c r="CP98">
        <f t="shared" ca="1" si="91"/>
        <v>0</v>
      </c>
      <c r="CQ98">
        <f t="shared" ca="1" si="91"/>
        <v>1427543.390374436</v>
      </c>
      <c r="CR98">
        <f t="shared" ca="1" si="91"/>
        <v>217355.89900284869</v>
      </c>
      <c r="CS98">
        <f t="shared" ca="1" si="91"/>
        <v>135640.35088817953</v>
      </c>
      <c r="CT98">
        <f t="shared" ca="1" si="91"/>
        <v>1634927.6671923061</v>
      </c>
      <c r="CU98">
        <f t="shared" ca="1" si="91"/>
        <v>91550.962039236183</v>
      </c>
      <c r="CV98">
        <f t="shared" ca="1" si="91"/>
        <v>437946.41556768923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33</vt:i4>
      </vt:variant>
    </vt:vector>
  </HeadingPairs>
  <TitlesOfParts>
    <vt:vector size="49" baseType="lpstr">
      <vt:lpstr>PNL-Price</vt:lpstr>
      <vt:lpstr>PNL-Vol</vt:lpstr>
      <vt:lpstr>Delta-Price</vt:lpstr>
      <vt:lpstr>Delta-Vol</vt:lpstr>
      <vt:lpstr>Vega-Price</vt:lpstr>
      <vt:lpstr>Vega-Vol</vt:lpstr>
      <vt:lpstr>Slide Data</vt:lpstr>
      <vt:lpstr>Configuration</vt:lpstr>
      <vt:lpstr>Main</vt:lpstr>
      <vt:lpstr>Manually Entered Trades</vt:lpstr>
      <vt:lpstr>Inputs</vt:lpstr>
      <vt:lpstr>Position</vt:lpstr>
      <vt:lpstr>PNL</vt:lpstr>
      <vt:lpstr>Options</vt:lpstr>
      <vt:lpstr>Swaps</vt:lpstr>
      <vt:lpstr>Swaptions</vt:lpstr>
      <vt:lpstr>AccessDB</vt:lpstr>
      <vt:lpstr>BackDays</vt:lpstr>
      <vt:lpstr>CallsInput</vt:lpstr>
      <vt:lpstr>EOLCutOff</vt:lpstr>
      <vt:lpstr>EOLCutOffYN</vt:lpstr>
      <vt:lpstr>EOLOptions</vt:lpstr>
      <vt:lpstr>EOLSwaps</vt:lpstr>
      <vt:lpstr>EOLSwapsHedge</vt:lpstr>
      <vt:lpstr>EveningStart</vt:lpstr>
      <vt:lpstr>FetchDate</vt:lpstr>
      <vt:lpstr>Libor</vt:lpstr>
      <vt:lpstr>MorningStart</vt:lpstr>
      <vt:lpstr>NGPrice</vt:lpstr>
      <vt:lpstr>NGVol</vt:lpstr>
      <vt:lpstr>OptionsImport</vt:lpstr>
      <vt:lpstr>PricesImport</vt:lpstr>
      <vt:lpstr>'Delta-Price'!Print_Area</vt:lpstr>
      <vt:lpstr>'Delta-Vol'!Print_Area</vt:lpstr>
      <vt:lpstr>Options!Print_Area</vt:lpstr>
      <vt:lpstr>PNL!Print_Area</vt:lpstr>
      <vt:lpstr>'PNL-Price'!Print_Area</vt:lpstr>
      <vt:lpstr>'PNL-Vol'!Print_Area</vt:lpstr>
      <vt:lpstr>Position!Print_Area</vt:lpstr>
      <vt:lpstr>Swaps!Print_Area</vt:lpstr>
      <vt:lpstr>'Vega-Price'!Print_Area</vt:lpstr>
      <vt:lpstr>'Vega-Vol'!Print_Area</vt:lpstr>
      <vt:lpstr>PutCallPrefix</vt:lpstr>
      <vt:lpstr>PutsInput</vt:lpstr>
      <vt:lpstr>RelationsImport</vt:lpstr>
      <vt:lpstr>SkewImport</vt:lpstr>
      <vt:lpstr>SwapsImport</vt:lpstr>
      <vt:lpstr>TodayDate</vt:lpstr>
      <vt:lpstr>VolsImport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gcouch</dc:creator>
  <cp:lastModifiedBy>Havlíček Jan</cp:lastModifiedBy>
  <cp:lastPrinted>2001-11-16T16:53:14Z</cp:lastPrinted>
  <dcterms:created xsi:type="dcterms:W3CDTF">2001-07-16T22:14:29Z</dcterms:created>
  <dcterms:modified xsi:type="dcterms:W3CDTF">2023-09-10T11:24:06Z</dcterms:modified>
</cp:coreProperties>
</file>